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updateLinks="never" codeName="ThisWorkbook" defaultThemeVersion="124226"/>
  <mc:AlternateContent xmlns:mc="http://schemas.openxmlformats.org/markup-compatibility/2006">
    <mc:Choice Requires="x15">
      <x15ac:absPath xmlns:x15ac="http://schemas.microsoft.com/office/spreadsheetml/2010/11/ac" url="C:\Users\a0270547\TI Drive\MVHC-Share\Dartfish_TPS543C20_TPS543B20_TPS543C20A\Tools\Calculator_Checklist\"/>
    </mc:Choice>
  </mc:AlternateContent>
  <xr:revisionPtr revIDLastSave="0" documentId="13_ncr:1_{675F946B-D030-463F-85F3-332296D182DB}" xr6:coauthVersionLast="36" xr6:coauthVersionMax="36" xr10:uidLastSave="{00000000-0000-0000-0000-000000000000}"/>
  <workbookProtection workbookPassword="8CDF" lockStructure="1"/>
  <bookViews>
    <workbookView xWindow="1800" yWindow="-120" windowWidth="21720" windowHeight="1023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91029"/>
</workbook>
</file>

<file path=xl/calcChain.xml><?xml version="1.0" encoding="utf-8"?>
<calcChain xmlns="http://schemas.openxmlformats.org/spreadsheetml/2006/main">
  <c r="C78" i="7" l="1"/>
  <c r="E93" i="7"/>
  <c r="E110" i="7" l="1"/>
  <c r="C79" i="7"/>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W156" i="12"/>
  <c r="Q65" i="11"/>
  <c r="R65" i="11"/>
  <c r="E3783" i="13"/>
  <c r="J157" i="12"/>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S300" i="12"/>
  <c r="T300" i="12" s="1"/>
  <c r="AB300" i="12" s="1"/>
  <c r="S212" i="12"/>
  <c r="T212" i="12" s="1"/>
  <c r="AB212"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Z252"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AA178"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AA255"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S167" i="12" l="1"/>
  <c r="T167" i="12" s="1"/>
  <c r="AB167" i="12" s="1"/>
  <c r="S674" i="12"/>
  <c r="T674" i="12" s="1"/>
  <c r="AB674" i="12" s="1"/>
  <c r="S887" i="12"/>
  <c r="T887" i="12" s="1"/>
  <c r="AB887" i="12" s="1"/>
  <c r="S440" i="12"/>
  <c r="T440" i="12" s="1"/>
  <c r="AB440" i="12" s="1"/>
  <c r="S1208" i="12"/>
  <c r="T1208" i="12" s="1"/>
  <c r="AB1208" i="12" s="1"/>
  <c r="S185" i="12"/>
  <c r="T185" i="12" s="1"/>
  <c r="AB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S1222" i="12"/>
  <c r="T1222" i="12" s="1"/>
  <c r="AB1222" i="12" s="1"/>
  <c r="AC1222" i="12" s="1"/>
  <c r="AD1222" i="12" s="1"/>
  <c r="S1101" i="12"/>
  <c r="T1101" i="12" s="1"/>
  <c r="AB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S1665" i="12"/>
  <c r="T1665" i="12" s="1"/>
  <c r="AB1665" i="12" s="1"/>
  <c r="AC1665" i="12" s="1"/>
  <c r="AD1665" i="12" s="1"/>
  <c r="S1685" i="12"/>
  <c r="T1685" i="12" s="1"/>
  <c r="AB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S1823" i="12"/>
  <c r="T1823" i="12" s="1"/>
  <c r="AB1823" i="12" s="1"/>
  <c r="AC1823" i="12" s="1"/>
  <c r="AD1823" i="12" s="1"/>
  <c r="S1964" i="12"/>
  <c r="T1964" i="12" s="1"/>
  <c r="AB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S3600" i="12"/>
  <c r="T3600" i="12" s="1"/>
  <c r="AB3600" i="12" s="1"/>
  <c r="AC3600" i="12" s="1"/>
  <c r="AD3600" i="12" s="1"/>
  <c r="S2391" i="12"/>
  <c r="T2391" i="12" s="1"/>
  <c r="AB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S2361" i="12"/>
  <c r="T2361" i="12" s="1"/>
  <c r="AB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S2303" i="12"/>
  <c r="T2303" i="12" s="1"/>
  <c r="AB2303" i="12" s="1"/>
  <c r="S2228" i="12"/>
  <c r="T2228" i="12" s="1"/>
  <c r="AB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S3628" i="12"/>
  <c r="T3628" i="12" s="1"/>
  <c r="AB3628" i="12" s="1"/>
  <c r="S3664" i="12"/>
  <c r="T3664" i="12" s="1"/>
  <c r="AB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S2802" i="12"/>
  <c r="T2802" i="12" s="1"/>
  <c r="AB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S2691" i="12"/>
  <c r="T2691" i="12" s="1"/>
  <c r="AB2691" i="12" s="1"/>
  <c r="AC2691" i="12" s="1"/>
  <c r="AD2691" i="12" s="1"/>
  <c r="S2685" i="12"/>
  <c r="T2685" i="12" s="1"/>
  <c r="AB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S2244" i="12"/>
  <c r="T2244" i="12" s="1"/>
  <c r="AB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S3120" i="12"/>
  <c r="T3120" i="12" s="1"/>
  <c r="AB3120" i="12" s="1"/>
  <c r="AC3120" i="12" s="1"/>
  <c r="AD3120" i="12" s="1"/>
  <c r="S3012" i="12"/>
  <c r="T3012" i="12" s="1"/>
  <c r="AB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S2712" i="12"/>
  <c r="T2712" i="12" s="1"/>
  <c r="AB2712" i="12" s="1"/>
  <c r="S2664" i="12"/>
  <c r="T2664" i="12" s="1"/>
  <c r="AB2664" i="12" s="1"/>
  <c r="S2717" i="12"/>
  <c r="T2717" i="12" s="1"/>
  <c r="AB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S1971" i="12"/>
  <c r="T1971" i="12" s="1"/>
  <c r="AB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S3014" i="12"/>
  <c r="T3014" i="12" s="1"/>
  <c r="AB3014" i="12" s="1"/>
  <c r="AC3014" i="12" s="1"/>
  <c r="AD3014" i="12" s="1"/>
  <c r="S2966" i="12"/>
  <c r="T2966" i="12" s="1"/>
  <c r="AB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S2615" i="12"/>
  <c r="T2615" i="12" s="1"/>
  <c r="AB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S2021" i="12"/>
  <c r="T2021" i="12" s="1"/>
  <c r="AB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S3302" i="12"/>
  <c r="T3302" i="12" s="1"/>
  <c r="AB3302" i="12" s="1"/>
  <c r="S3207" i="12"/>
  <c r="T3207" i="12" s="1"/>
  <c r="AB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S2424" i="12"/>
  <c r="T2424" i="12" s="1"/>
  <c r="AB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S3324" i="12"/>
  <c r="T3324" i="12" s="1"/>
  <c r="AB3324" i="12" s="1"/>
  <c r="AC3324" i="12" s="1"/>
  <c r="AD3324" i="12" s="1"/>
  <c r="S3266" i="12"/>
  <c r="T3266" i="12" s="1"/>
  <c r="AB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S2882" i="12"/>
  <c r="T2882" i="12" s="1"/>
  <c r="AB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S2298" i="12"/>
  <c r="T2298" i="12" s="1"/>
  <c r="AB2298" i="12" s="1"/>
  <c r="AC2298" i="12" s="1"/>
  <c r="AD2298" i="12" s="1"/>
  <c r="S2360" i="12"/>
  <c r="T2360" i="12" s="1"/>
  <c r="AB2360" i="12" s="1"/>
  <c r="S2202" i="12"/>
  <c r="T2202" i="12" s="1"/>
  <c r="AB2202" i="12" s="1"/>
  <c r="S2347" i="12"/>
  <c r="T2347" i="12" s="1"/>
  <c r="AB2347" i="12" s="1"/>
  <c r="AC2347" i="12" s="1"/>
  <c r="AD2347" i="12" s="1"/>
  <c r="S2204" i="12"/>
  <c r="T2204" i="12" s="1"/>
  <c r="AB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S3409" i="12"/>
  <c r="T3409" i="12" s="1"/>
  <c r="AB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S2907" i="12"/>
  <c r="T2907" i="12" s="1"/>
  <c r="AB2907" i="12" s="1"/>
  <c r="S2963" i="12"/>
  <c r="T2963" i="12" s="1"/>
  <c r="AB2963" i="12" s="1"/>
  <c r="S2795" i="12"/>
  <c r="T2795" i="12" s="1"/>
  <c r="AB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S2165" i="12"/>
  <c r="T2165" i="12" s="1"/>
  <c r="AB2165" i="12" s="1"/>
  <c r="AC2165" i="12" s="1"/>
  <c r="AD2165" i="12" s="1"/>
  <c r="S2028" i="12"/>
  <c r="T2028" i="12" s="1"/>
  <c r="AB2028" i="12" s="1"/>
  <c r="S2076" i="12"/>
  <c r="T2076" i="12" s="1"/>
  <c r="AB2076" i="12" s="1"/>
  <c r="S2276" i="12"/>
  <c r="T2276" i="12" s="1"/>
  <c r="AB2276" i="12" s="1"/>
  <c r="AC2276" i="12" s="1"/>
  <c r="AD2276" i="12" s="1"/>
  <c r="S2123" i="12"/>
  <c r="T2123" i="12" s="1"/>
  <c r="AB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S2564" i="12"/>
  <c r="T2564" i="12" s="1"/>
  <c r="AB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S2756" i="12"/>
  <c r="T2756" i="12" s="1"/>
  <c r="AB2756" i="12" s="1"/>
  <c r="AC2756" i="12" s="1"/>
  <c r="AD2756" i="12" s="1"/>
  <c r="S2879" i="12"/>
  <c r="T2879" i="12" s="1"/>
  <c r="AB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S2264" i="12"/>
  <c r="T2264" i="12" s="1"/>
  <c r="AB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C133" i="12"/>
  <c r="AD133"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C459" i="12"/>
  <c r="AD459" i="12" s="1"/>
  <c r="AA151" i="12"/>
  <c r="Z151" i="12"/>
  <c r="AC225" i="12"/>
  <c r="AD225" i="12" s="1"/>
  <c r="AC174" i="12"/>
  <c r="AD174" i="12" s="1"/>
  <c r="AC411" i="12"/>
  <c r="AD411"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172" i="12"/>
  <c r="AD172" i="12" s="1"/>
  <c r="AC185" i="12"/>
  <c r="AD185"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681" i="12"/>
  <c r="AD681"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392" i="12"/>
  <c r="AD392"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C270" i="12"/>
  <c r="AD270" i="12" s="1"/>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293" i="12"/>
  <c r="AD293"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383" i="12"/>
  <c r="AD383"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166" i="12"/>
  <c r="AD1166" i="12" s="1"/>
  <c r="AC1253" i="12"/>
  <c r="AD1253" i="12" s="1"/>
  <c r="AC1231" i="12"/>
  <c r="AD1231" i="12" s="1"/>
  <c r="AC1300" i="12"/>
  <c r="AD1300" i="12" s="1"/>
  <c r="AC1284" i="12"/>
  <c r="AD1284" i="12" s="1"/>
  <c r="AC1362" i="12"/>
  <c r="AD1362" i="12" s="1"/>
  <c r="AC1130" i="12"/>
  <c r="AD1130" i="12" s="1"/>
  <c r="AC1366" i="12"/>
  <c r="AD1366" i="12" s="1"/>
  <c r="AC1463" i="12"/>
  <c r="AD1463" i="12" s="1"/>
  <c r="AC1066" i="12"/>
  <c r="AD1066" i="12" s="1"/>
  <c r="AC1427" i="12"/>
  <c r="AD1427" i="12" s="1"/>
  <c r="AC1305" i="12"/>
  <c r="AD1305" i="12" s="1"/>
  <c r="AC1377" i="12"/>
  <c r="AD1377" i="12" s="1"/>
  <c r="AC1524" i="12"/>
  <c r="AD1524" i="12" s="1"/>
  <c r="AC1497" i="12"/>
  <c r="AD1497" i="12" s="1"/>
  <c r="AC1346" i="12"/>
  <c r="AD1346" i="12" s="1"/>
  <c r="AC1554" i="12"/>
  <c r="AD1554" i="12" s="1"/>
  <c r="AC1425" i="12"/>
  <c r="AD1425" i="12" s="1"/>
  <c r="AC1293" i="12"/>
  <c r="AD1293" i="12" s="1"/>
  <c r="AC1685" i="12"/>
  <c r="AD1685"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50" i="12"/>
  <c r="AD1850" i="12" s="1"/>
  <c r="AC1887" i="12"/>
  <c r="AD1887" i="12" s="1"/>
  <c r="AC1958" i="12"/>
  <c r="AD1958" i="12" s="1"/>
  <c r="AC1933" i="12"/>
  <c r="AD1933" i="12" s="1"/>
  <c r="AC1838" i="12"/>
  <c r="AD1838" i="12" s="1"/>
  <c r="AC1952" i="12"/>
  <c r="AD1952" i="12" s="1"/>
  <c r="AC1936" i="12"/>
  <c r="AD1936" i="12" s="1"/>
  <c r="AC1981" i="12"/>
  <c r="AD1981" i="12" s="1"/>
  <c r="AC1873" i="12"/>
  <c r="AD1873" i="12" s="1"/>
  <c r="AC2101" i="12"/>
  <c r="AD2101" i="12" s="1"/>
  <c r="AC1866" i="12"/>
  <c r="AD1866" i="12" s="1"/>
  <c r="AC2048" i="12"/>
  <c r="AD2048" i="12" s="1"/>
  <c r="AC1918" i="12"/>
  <c r="AD1918" i="12" s="1"/>
  <c r="AC2104" i="12"/>
  <c r="AD2104" i="12" s="1"/>
  <c r="AC2056" i="12"/>
  <c r="AD2056" i="12" s="1"/>
  <c r="AC2070" i="12"/>
  <c r="AD2070" i="12" s="1"/>
  <c r="AC2073" i="12"/>
  <c r="AD2073" i="12" s="1"/>
  <c r="AC2249" i="12"/>
  <c r="AD2249" i="12" s="1"/>
  <c r="AC2096" i="12"/>
  <c r="AD2096" i="12" s="1"/>
  <c r="AC2163" i="12"/>
  <c r="AD2163" i="12" s="1"/>
  <c r="AC2361" i="12"/>
  <c r="AD2361" i="12" s="1"/>
  <c r="AC2357" i="12"/>
  <c r="AD2357" i="12" s="1"/>
  <c r="AC2345" i="12"/>
  <c r="AD2345" i="12" s="1"/>
  <c r="AC2339" i="12"/>
  <c r="AD2339" i="12" s="1"/>
  <c r="AC2446" i="12"/>
  <c r="AD2446" i="12" s="1"/>
  <c r="AC2441" i="12"/>
  <c r="AD2441" i="12" s="1"/>
  <c r="AC2522" i="12"/>
  <c r="AD2522" i="12" s="1"/>
  <c r="AC2570" i="12"/>
  <c r="AD2570" i="12" s="1"/>
  <c r="AC2679" i="12"/>
  <c r="AD2679" i="12" s="1"/>
  <c r="AC2692" i="12"/>
  <c r="AD2692" i="12" s="1"/>
  <c r="AC2717" i="12"/>
  <c r="AD2717" i="12" s="1"/>
  <c r="AC3001" i="12"/>
  <c r="AD3001" i="12" s="1"/>
  <c r="AC2815" i="12"/>
  <c r="AD2815" i="12" s="1"/>
  <c r="AC3060" i="12"/>
  <c r="AD3060" i="12" s="1"/>
  <c r="AC2982" i="12"/>
  <c r="AD2982" i="12" s="1"/>
  <c r="AC2966" i="12"/>
  <c r="AD2966" i="12" s="1"/>
  <c r="AC2996" i="12"/>
  <c r="AD2996" i="12" s="1"/>
  <c r="AC3028" i="12"/>
  <c r="AD3028" i="12" s="1"/>
  <c r="AC3266" i="12"/>
  <c r="AD3266" i="12" s="1"/>
  <c r="AC3331" i="12"/>
  <c r="AD3331" i="12" s="1"/>
  <c r="AC3145" i="12"/>
  <c r="AD3145" i="12" s="1"/>
  <c r="AC3421" i="12"/>
  <c r="AD3421" i="12" s="1"/>
  <c r="AC3197" i="12"/>
  <c r="AD3197" i="12" s="1"/>
  <c r="AC3601" i="12"/>
  <c r="AD3601" i="12" s="1"/>
  <c r="AC3385" i="12"/>
  <c r="AD3385" i="12" s="1"/>
  <c r="AC3562" i="12"/>
  <c r="AD3562" i="12" s="1"/>
  <c r="AC3558" i="12"/>
  <c r="AD3558" i="12" s="1"/>
  <c r="AC3609" i="12"/>
  <c r="AD3609" i="12" s="1"/>
  <c r="AC3597" i="12"/>
  <c r="AD3597" i="12" s="1"/>
  <c r="AC3832" i="12"/>
  <c r="AD3832" i="12" s="1"/>
  <c r="AA220" i="12"/>
  <c r="Z220" i="12"/>
  <c r="AC348" i="12"/>
  <c r="AD348" i="12" s="1"/>
  <c r="AC439" i="12"/>
  <c r="AD439"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76" i="12"/>
  <c r="AD376" i="12" s="1"/>
  <c r="AC309" i="12"/>
  <c r="AD309" i="12" s="1"/>
  <c r="AC550" i="12"/>
  <c r="AD550" i="12" s="1"/>
  <c r="AC438" i="12"/>
  <c r="AD438" i="12" s="1"/>
  <c r="AC275" i="12"/>
  <c r="AD275" i="12" s="1"/>
  <c r="AC303" i="12"/>
  <c r="AD303" i="12" s="1"/>
  <c r="AC590" i="12"/>
  <c r="AD590" i="12" s="1"/>
  <c r="AC442" i="12"/>
  <c r="AD442" i="12" s="1"/>
  <c r="AC595" i="12"/>
  <c r="AD595" i="12" s="1"/>
  <c r="AC538" i="12"/>
  <c r="AD538" i="12" s="1"/>
  <c r="AC615" i="12"/>
  <c r="AD615" i="12" s="1"/>
  <c r="AC669" i="12"/>
  <c r="AD669" i="12" s="1"/>
  <c r="AC627" i="12"/>
  <c r="AD627" i="12" s="1"/>
  <c r="AC544" i="12"/>
  <c r="AD544" i="12" s="1"/>
  <c r="AC562" i="12"/>
  <c r="AD562" i="12" s="1"/>
  <c r="AC599" i="12"/>
  <c r="AD599" i="12" s="1"/>
  <c r="AC511" i="12"/>
  <c r="AD511" i="12" s="1"/>
  <c r="AC845" i="12"/>
  <c r="AD845" i="12" s="1"/>
  <c r="AC907" i="12"/>
  <c r="AD907" i="12" s="1"/>
  <c r="AC750" i="12"/>
  <c r="AD750"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1101" i="12"/>
  <c r="AD1101"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255" i="12"/>
  <c r="AD1255" i="12" s="1"/>
  <c r="AC1506" i="12"/>
  <c r="AD1506" i="12" s="1"/>
  <c r="AC1604" i="12"/>
  <c r="AD1604" i="12" s="1"/>
  <c r="AC1516" i="12"/>
  <c r="AD1516" i="12" s="1"/>
  <c r="AC1481" i="12"/>
  <c r="AD1481"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758" i="12"/>
  <c r="AD1758" i="12" s="1"/>
  <c r="AC1581" i="12"/>
  <c r="AD1581" i="12" s="1"/>
  <c r="AC1549" i="12"/>
  <c r="AD1549" i="12" s="1"/>
  <c r="AC1700" i="12"/>
  <c r="AD1700" i="12" s="1"/>
  <c r="AC1695" i="12"/>
  <c r="AD1695" i="12" s="1"/>
  <c r="AC1747" i="12"/>
  <c r="AD1747" i="12" s="1"/>
  <c r="AC1869" i="12"/>
  <c r="AD1869" i="12" s="1"/>
  <c r="AC1777" i="12"/>
  <c r="AD1777" i="12" s="1"/>
  <c r="AC1980" i="12"/>
  <c r="AD1980" i="12" s="1"/>
  <c r="AC1884" i="12"/>
  <c r="AD1884" i="12" s="1"/>
  <c r="AC1990" i="12"/>
  <c r="AD1990" i="12" s="1"/>
  <c r="AC1878" i="12"/>
  <c r="AD1878" i="12" s="1"/>
  <c r="AC1847" i="12"/>
  <c r="AD1847" i="12" s="1"/>
  <c r="AC1943" i="12"/>
  <c r="AD1943" i="12" s="1"/>
  <c r="AC2081" i="12"/>
  <c r="AD2081" i="12" s="1"/>
  <c r="AC1832" i="12"/>
  <c r="AD1832" i="12" s="1"/>
  <c r="AC2026" i="12"/>
  <c r="AD2026" i="12" s="1"/>
  <c r="AC2112" i="12"/>
  <c r="AD2112" i="12" s="1"/>
  <c r="AC2018" i="12"/>
  <c r="AD2018" i="12" s="1"/>
  <c r="AC2162" i="12"/>
  <c r="AD2162" i="12" s="1"/>
  <c r="AC2136" i="12"/>
  <c r="AD2136" i="12" s="1"/>
  <c r="AC2211" i="12"/>
  <c r="AD2211" i="12" s="1"/>
  <c r="AC2195" i="12"/>
  <c r="AD2195" i="12" s="1"/>
  <c r="AC2144" i="12"/>
  <c r="AD2144" i="12" s="1"/>
  <c r="AC2105" i="12"/>
  <c r="AD2105" i="12" s="1"/>
  <c r="AC2272" i="12"/>
  <c r="AD2272"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802" i="12"/>
  <c r="AD2802" i="12" s="1"/>
  <c r="AC2722" i="12"/>
  <c r="AD2722" i="12" s="1"/>
  <c r="AC2785" i="12"/>
  <c r="AD2785" i="12" s="1"/>
  <c r="AC2767" i="12"/>
  <c r="AD2767" i="12" s="1"/>
  <c r="AC2803" i="12"/>
  <c r="AD2803" i="12" s="1"/>
  <c r="AC2834" i="12"/>
  <c r="AD2834" i="12" s="1"/>
  <c r="AC2896" i="12"/>
  <c r="AD2896" i="12" s="1"/>
  <c r="AC2882" i="12"/>
  <c r="AD2882"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274" i="12"/>
  <c r="AD3274" i="12" s="1"/>
  <c r="AC3124" i="12"/>
  <c r="AD3124" i="12" s="1"/>
  <c r="AC3536" i="12"/>
  <c r="AD3536" i="12" s="1"/>
  <c r="AC3556" i="12"/>
  <c r="AD3556" i="12" s="1"/>
  <c r="AC3377" i="12"/>
  <c r="AD3377" i="12" s="1"/>
  <c r="AC3456" i="12"/>
  <c r="AD34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67" i="12"/>
  <c r="AD1067"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443" i="12"/>
  <c r="AD1443"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880" i="12"/>
  <c r="AD1880"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717" i="12"/>
  <c r="AD1717"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03" i="12"/>
  <c r="AD3103" i="12" s="1"/>
  <c r="AC3042" i="12"/>
  <c r="AD3042" i="12" s="1"/>
  <c r="AC3070" i="12"/>
  <c r="AD3070"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416" i="12"/>
  <c r="AD416" i="12" s="1"/>
  <c r="AC276" i="12"/>
  <c r="AD276" i="12" s="1"/>
  <c r="AC268" i="12"/>
  <c r="AD268" i="12" s="1"/>
  <c r="AC377" i="12"/>
  <c r="AD377" i="12" s="1"/>
  <c r="AC338" i="12"/>
  <c r="AD338" i="12" s="1"/>
  <c r="AC685" i="12"/>
  <c r="AD685" i="12" s="1"/>
  <c r="AC620" i="12"/>
  <c r="AD620"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877" i="12"/>
  <c r="AD877" i="12" s="1"/>
  <c r="AC743" i="12"/>
  <c r="AD743" i="12" s="1"/>
  <c r="AC755" i="12"/>
  <c r="AD755" i="12" s="1"/>
  <c r="AC955" i="12"/>
  <c r="AD955" i="12" s="1"/>
  <c r="AC970" i="12"/>
  <c r="AD970" i="12" s="1"/>
  <c r="AC1145" i="12"/>
  <c r="AD1145" i="12" s="1"/>
  <c r="AC932" i="12"/>
  <c r="AD932" i="12" s="1"/>
  <c r="AC952" i="12"/>
  <c r="AD952" i="12" s="1"/>
  <c r="AC1039" i="12"/>
  <c r="AD1039" i="12" s="1"/>
  <c r="AC1062" i="12"/>
  <c r="AD1062" i="12" s="1"/>
  <c r="AC953" i="12"/>
  <c r="AD953" i="12" s="1"/>
  <c r="AC1149" i="12"/>
  <c r="AD1149" i="12" s="1"/>
  <c r="AC1142" i="12"/>
  <c r="AD1142" i="12" s="1"/>
  <c r="AC1091" i="12"/>
  <c r="AD1091" i="12" s="1"/>
  <c r="AC1265" i="12"/>
  <c r="AD1265" i="12" s="1"/>
  <c r="AC1298" i="12"/>
  <c r="AD1298" i="12" s="1"/>
  <c r="AC1345" i="12"/>
  <c r="AD1345" i="12" s="1"/>
  <c r="AC1164" i="12"/>
  <c r="AD1164" i="12" s="1"/>
  <c r="AC1361" i="12"/>
  <c r="AD1361" i="12" s="1"/>
  <c r="AC1158" i="12"/>
  <c r="AD1158"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170" i="12"/>
  <c r="AD2170" i="12" s="1"/>
  <c r="AC2264" i="12"/>
  <c r="AD2264" i="12" s="1"/>
  <c r="AC2278" i="12"/>
  <c r="AD2278" i="12" s="1"/>
  <c r="AC2205" i="12"/>
  <c r="AD2205" i="12" s="1"/>
  <c r="AC2320" i="12"/>
  <c r="AD2320" i="12" s="1"/>
  <c r="AC2232" i="12"/>
  <c r="AD2232" i="12" s="1"/>
  <c r="AC2344" i="12"/>
  <c r="AD2344" i="12" s="1"/>
  <c r="AC2391" i="12"/>
  <c r="AD2391" i="12" s="1"/>
  <c r="AC2362" i="12"/>
  <c r="AD2362" i="12" s="1"/>
  <c r="AC2424" i="12"/>
  <c r="AD2424" i="12" s="1"/>
  <c r="AC2487" i="12"/>
  <c r="AD2487" i="12" s="1"/>
  <c r="AC2463" i="12"/>
  <c r="AD2463" i="12" s="1"/>
  <c r="AC2613" i="12"/>
  <c r="AD2613" i="12" s="1"/>
  <c r="AC2715" i="12"/>
  <c r="AD2715" i="12" s="1"/>
  <c r="AC2541" i="12"/>
  <c r="AD2541" i="12" s="1"/>
  <c r="AC2651" i="12"/>
  <c r="AD2651" i="12" s="1"/>
  <c r="AC2539" i="12"/>
  <c r="AD2539" i="12" s="1"/>
  <c r="AC2525" i="12"/>
  <c r="AD2525" i="12" s="1"/>
  <c r="AC2669" i="12"/>
  <c r="AD2669" i="12" s="1"/>
  <c r="AC2685" i="12"/>
  <c r="AD2685" i="12" s="1"/>
  <c r="AC2877" i="12"/>
  <c r="AD2877" i="12" s="1"/>
  <c r="AC2841" i="12"/>
  <c r="AD2841" i="12" s="1"/>
  <c r="AC2895" i="12"/>
  <c r="AD2895" i="12" s="1"/>
  <c r="AC2879" i="12"/>
  <c r="AD2879"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207" i="12"/>
  <c r="AD3207" i="12" s="1"/>
  <c r="AC3306" i="12"/>
  <c r="AD3306" i="12" s="1"/>
  <c r="AC3290" i="12"/>
  <c r="AD3290" i="12" s="1"/>
  <c r="AC3409" i="12"/>
  <c r="AD3409" i="12" s="1"/>
  <c r="AC3219" i="12"/>
  <c r="AD3219" i="12" s="1"/>
  <c r="AC3429" i="12"/>
  <c r="AD3429" i="12" s="1"/>
  <c r="AC3454" i="12"/>
  <c r="AD3454" i="12" s="1"/>
  <c r="AC3567" i="12"/>
  <c r="AD3567" i="12" s="1"/>
  <c r="AC3434" i="12"/>
  <c r="AD3434" i="12" s="1"/>
  <c r="AC3362" i="12"/>
  <c r="AD3362" i="12" s="1"/>
  <c r="AC3552" i="12"/>
  <c r="AD355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869" i="12"/>
  <c r="AD869" i="12" s="1"/>
  <c r="AC699" i="12"/>
  <c r="AD699"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1075" i="12"/>
  <c r="AD1075"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119" i="12"/>
  <c r="AD1119"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571" i="12"/>
  <c r="AD1571"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64" i="12"/>
  <c r="AD1964" i="12" s="1"/>
  <c r="AC1950" i="12"/>
  <c r="AD1950" i="12" s="1"/>
  <c r="AC1919" i="12"/>
  <c r="AD1919" i="12" s="1"/>
  <c r="AC1759" i="12"/>
  <c r="AD1759" i="12" s="1"/>
  <c r="AC1787" i="12"/>
  <c r="AD1787" i="12" s="1"/>
  <c r="AC2033" i="12"/>
  <c r="AD2033" i="12" s="1"/>
  <c r="AC1971" i="12"/>
  <c r="AD1971" i="12" s="1"/>
  <c r="AC1987" i="12"/>
  <c r="AD1987" i="12" s="1"/>
  <c r="AC1947" i="12"/>
  <c r="AD1947" i="12" s="1"/>
  <c r="AC2110" i="12"/>
  <c r="AD2110" i="12" s="1"/>
  <c r="AC2117" i="12"/>
  <c r="AD2117" i="12" s="1"/>
  <c r="AC2139" i="12"/>
  <c r="AD2139" i="12" s="1"/>
  <c r="AC1969" i="12"/>
  <c r="AD1969" i="12" s="1"/>
  <c r="AC2180" i="12"/>
  <c r="AD2180" i="12" s="1"/>
  <c r="AC2182" i="12"/>
  <c r="AD2182" i="12" s="1"/>
  <c r="AC2083" i="12"/>
  <c r="AD2083" i="12" s="1"/>
  <c r="AC2118" i="12"/>
  <c r="AD2118" i="12" s="1"/>
  <c r="AC2171" i="12"/>
  <c r="AD2171" i="12" s="1"/>
  <c r="AC2308" i="12"/>
  <c r="AD2308" i="12" s="1"/>
  <c r="AC2222" i="12"/>
  <c r="AD2222" i="12" s="1"/>
  <c r="AC2260" i="12"/>
  <c r="AD2260" i="12" s="1"/>
  <c r="AC2388" i="12"/>
  <c r="AD2388" i="12" s="1"/>
  <c r="AC2340" i="12"/>
  <c r="AD2340" i="12" s="1"/>
  <c r="AC2477" i="12"/>
  <c r="AD2477" i="12" s="1"/>
  <c r="AC2437" i="12"/>
  <c r="AD2437" i="12" s="1"/>
  <c r="AC2412" i="12"/>
  <c r="AD2412" i="12" s="1"/>
  <c r="AC2608" i="12"/>
  <c r="AD2608" i="12" s="1"/>
  <c r="AC2599" i="12"/>
  <c r="AD2599" i="12" s="1"/>
  <c r="AC2615" i="12"/>
  <c r="AD2615" i="12" s="1"/>
  <c r="AC2641" i="12"/>
  <c r="AD2641" i="12" s="1"/>
  <c r="AC2755" i="12"/>
  <c r="AD2755" i="12" s="1"/>
  <c r="AC2610" i="12"/>
  <c r="AD2610" i="12" s="1"/>
  <c r="AC2795" i="12"/>
  <c r="AD2795" i="12" s="1"/>
  <c r="AC2817" i="12"/>
  <c r="AD2817" i="12" s="1"/>
  <c r="AC2863" i="12"/>
  <c r="AD2863" i="12" s="1"/>
  <c r="AC2646" i="12"/>
  <c r="AD2646" i="12" s="1"/>
  <c r="AC2672" i="12"/>
  <c r="AD2672" i="12" s="1"/>
  <c r="AC2791" i="12"/>
  <c r="AD2791" i="12" s="1"/>
  <c r="AC2872" i="12"/>
  <c r="AD2872" i="12" s="1"/>
  <c r="AC2869" i="12"/>
  <c r="AD2869" i="12" s="1"/>
  <c r="AC2821" i="12"/>
  <c r="AD2821" i="12" s="1"/>
  <c r="AC2965" i="12"/>
  <c r="AD2965" i="12" s="1"/>
  <c r="AC2939" i="12"/>
  <c r="AD2939" i="12" s="1"/>
  <c r="AC2846" i="12"/>
  <c r="AD2846" i="12" s="1"/>
  <c r="AC3010" i="12"/>
  <c r="AD3010" i="12" s="1"/>
  <c r="AC3106" i="12"/>
  <c r="AD3106" i="12" s="1"/>
  <c r="AC3126" i="12"/>
  <c r="AD3126" i="12" s="1"/>
  <c r="AC2964" i="12"/>
  <c r="AD2964" i="12" s="1"/>
  <c r="AC3054" i="12"/>
  <c r="AD305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673" i="12"/>
  <c r="AD3673" i="12" s="1"/>
  <c r="AC3744" i="12"/>
  <c r="AD3744" i="12" s="1"/>
  <c r="AC3887" i="12"/>
  <c r="AD3887" i="12" s="1"/>
  <c r="AC312" i="12"/>
  <c r="AD312" i="12" s="1"/>
  <c r="Z214" i="12"/>
  <c r="AA214" i="12"/>
  <c r="AC148" i="12"/>
  <c r="AD148" i="12" s="1"/>
  <c r="AC157" i="12"/>
  <c r="AD157" i="12" s="1"/>
  <c r="AC398" i="12"/>
  <c r="AD398" i="12" s="1"/>
  <c r="AC301" i="12"/>
  <c r="AD301" i="12" s="1"/>
  <c r="AA159" i="12"/>
  <c r="Z159" i="12"/>
  <c r="AC166" i="12"/>
  <c r="AD166" i="12" s="1"/>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342" i="12"/>
  <c r="AD342"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621" i="12"/>
  <c r="AD621" i="12" s="1"/>
  <c r="AC806" i="12"/>
  <c r="AD806" i="12" s="1"/>
  <c r="AC618" i="12"/>
  <c r="AD618" i="12" s="1"/>
  <c r="AC936" i="12"/>
  <c r="AD936" i="12" s="1"/>
  <c r="AC751" i="12"/>
  <c r="AD751" i="12" s="1"/>
  <c r="AC591" i="12"/>
  <c r="AD591" i="12" s="1"/>
  <c r="AC709" i="12"/>
  <c r="AD709" i="12" s="1"/>
  <c r="AC900" i="12"/>
  <c r="AD900" i="12" s="1"/>
  <c r="AC527" i="12"/>
  <c r="AD527" i="12" s="1"/>
  <c r="AC749" i="12"/>
  <c r="AD749" i="12" s="1"/>
  <c r="AC850" i="12"/>
  <c r="AD850" i="12" s="1"/>
  <c r="AC724" i="12"/>
  <c r="AD724" i="12" s="1"/>
  <c r="AC875" i="12"/>
  <c r="AD875" i="12" s="1"/>
  <c r="AC763" i="12"/>
  <c r="AD763" i="12" s="1"/>
  <c r="AC867" i="12"/>
  <c r="AD867" i="12" s="1"/>
  <c r="AC814" i="12"/>
  <c r="AD814" i="12" s="1"/>
  <c r="AC787" i="12"/>
  <c r="AD787" i="12" s="1"/>
  <c r="AC846" i="12"/>
  <c r="AD846" i="12" s="1"/>
  <c r="AC944" i="12"/>
  <c r="AD944" i="12" s="1"/>
  <c r="AC1049" i="12"/>
  <c r="AD1049" i="12" s="1"/>
  <c r="AC1022" i="12"/>
  <c r="AD1022" i="12" s="1"/>
  <c r="AC954" i="12"/>
  <c r="AD954" i="12" s="1"/>
  <c r="AC1020" i="12"/>
  <c r="AD1020"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508" i="12"/>
  <c r="AD1508"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21" i="12"/>
  <c r="AD2021" i="12" s="1"/>
  <c r="AC2051" i="12"/>
  <c r="AD2051" i="12" s="1"/>
  <c r="AC1932" i="12"/>
  <c r="AD1932" i="12" s="1"/>
  <c r="AC2074" i="12"/>
  <c r="AD2074" i="12" s="1"/>
  <c r="AC2024" i="12"/>
  <c r="AD2024" i="12" s="1"/>
  <c r="AC2065" i="12"/>
  <c r="AD2065" i="12" s="1"/>
  <c r="AC2131" i="12"/>
  <c r="AD2131" i="12" s="1"/>
  <c r="AC2143" i="12"/>
  <c r="AD2143" i="12" s="1"/>
  <c r="AC2130" i="12"/>
  <c r="AD2130" i="12" s="1"/>
  <c r="AC2023" i="12"/>
  <c r="AD2023" i="12" s="1"/>
  <c r="AC2191" i="12"/>
  <c r="AD2191" i="12" s="1"/>
  <c r="AC2140" i="12"/>
  <c r="AD2140" i="12" s="1"/>
  <c r="AC2227" i="12"/>
  <c r="AD2227" i="12" s="1"/>
  <c r="AC2236" i="12"/>
  <c r="AD2236" i="12" s="1"/>
  <c r="AC2225" i="12"/>
  <c r="AD2225" i="12" s="1"/>
  <c r="AC2290" i="12"/>
  <c r="AD2290" i="12" s="1"/>
  <c r="AC2231" i="12"/>
  <c r="AD2231" i="12" s="1"/>
  <c r="AC2129" i="12"/>
  <c r="AD2129" i="12" s="1"/>
  <c r="AC2316" i="12"/>
  <c r="AD2316" i="12" s="1"/>
  <c r="AC2315" i="12"/>
  <c r="AD2315" i="12" s="1"/>
  <c r="AC2348" i="12"/>
  <c r="AD2348" i="12" s="1"/>
  <c r="AC2398" i="12"/>
  <c r="AD2398" i="12" s="1"/>
  <c r="AC2443" i="12"/>
  <c r="AD2443" i="12" s="1"/>
  <c r="AC2483" i="12"/>
  <c r="AD2483" i="12" s="1"/>
  <c r="AC2637" i="12"/>
  <c r="AD2637" i="12" s="1"/>
  <c r="AC2521" i="12"/>
  <c r="AD2521" i="12" s="1"/>
  <c r="AC2600" i="12"/>
  <c r="AD2600" i="12" s="1"/>
  <c r="AC2633" i="12"/>
  <c r="AD2633"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3012" i="12"/>
  <c r="AD3012" i="12" s="1"/>
  <c r="AC3038" i="12"/>
  <c r="AD3038" i="12" s="1"/>
  <c r="AC2804" i="12"/>
  <c r="AD2804"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45" i="12"/>
  <c r="AD3545" i="12" s="1"/>
  <c r="AC3596" i="12"/>
  <c r="AD3596" i="12" s="1"/>
  <c r="AC3833" i="12"/>
  <c r="AD3833" i="12" s="1"/>
  <c r="AC3681" i="12"/>
  <c r="AD3681" i="12" s="1"/>
  <c r="AA479" i="12"/>
  <c r="Z479" i="12"/>
  <c r="AC457" i="12"/>
  <c r="AD457" i="12" s="1"/>
  <c r="AA248" i="12"/>
  <c r="Z248" i="12"/>
  <c r="AC463" i="12"/>
  <c r="AD463" i="12" s="1"/>
  <c r="AC164" i="12"/>
  <c r="AD164" i="12" s="1"/>
  <c r="AC169" i="12"/>
  <c r="AD169" i="12" s="1"/>
  <c r="AC481" i="12"/>
  <c r="AD481"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839" i="12"/>
  <c r="AD839" i="12" s="1"/>
  <c r="AC666" i="12"/>
  <c r="AD666" i="12" s="1"/>
  <c r="AC649" i="12"/>
  <c r="AD649" i="12" s="1"/>
  <c r="AC588" i="12"/>
  <c r="AD588" i="12" s="1"/>
  <c r="AC974" i="12"/>
  <c r="AD974" i="12" s="1"/>
  <c r="AC1057" i="12"/>
  <c r="AD1057" i="12" s="1"/>
  <c r="AC710" i="12"/>
  <c r="AD710"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220" i="12"/>
  <c r="AD1220" i="12" s="1"/>
  <c r="AC1050" i="12"/>
  <c r="AD1050" i="12" s="1"/>
  <c r="AC1225" i="12"/>
  <c r="AD1225" i="12" s="1"/>
  <c r="AC1008" i="12"/>
  <c r="AD1008" i="12" s="1"/>
  <c r="AC1063" i="12"/>
  <c r="AD1063"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561" i="12"/>
  <c r="AD1561" i="12" s="1"/>
  <c r="AC1436" i="12"/>
  <c r="AD1436" i="12" s="1"/>
  <c r="AC1534" i="12"/>
  <c r="AD1534" i="12" s="1"/>
  <c r="AC1448" i="12"/>
  <c r="AD1448" i="12" s="1"/>
  <c r="AC1627" i="12"/>
  <c r="AD1627" i="12" s="1"/>
  <c r="AC1705" i="12"/>
  <c r="AD1705" i="12" s="1"/>
  <c r="AC1505" i="12"/>
  <c r="AD1505" i="12" s="1"/>
  <c r="AC1691" i="12"/>
  <c r="AD1691" i="12" s="1"/>
  <c r="AC1674" i="12"/>
  <c r="AD1674" i="12" s="1"/>
  <c r="AC1638" i="12"/>
  <c r="AD1638" i="12" s="1"/>
  <c r="AC1546" i="12"/>
  <c r="AD1546" i="12" s="1"/>
  <c r="AC1711" i="12"/>
  <c r="AD1711" i="12" s="1"/>
  <c r="AC1771" i="12"/>
  <c r="AD1771" i="12" s="1"/>
  <c r="AC1775" i="12"/>
  <c r="AD1775" i="12" s="1"/>
  <c r="AC1760" i="12"/>
  <c r="AD1760" i="12" s="1"/>
  <c r="AC1839" i="12"/>
  <c r="AD1839"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123" i="12"/>
  <c r="AD2123" i="12" s="1"/>
  <c r="AC2068" i="12"/>
  <c r="AD2068" i="12" s="1"/>
  <c r="AC2277" i="12"/>
  <c r="AD2277" i="12" s="1"/>
  <c r="AC2204" i="12"/>
  <c r="AD2204"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616" i="12"/>
  <c r="AD2616" i="12" s="1"/>
  <c r="AC2571" i="12"/>
  <c r="AD2571" i="12" s="1"/>
  <c r="AC2564" i="12"/>
  <c r="AD2564" i="12" s="1"/>
  <c r="AC2580" i="12"/>
  <c r="AD2580" i="12" s="1"/>
  <c r="AC2707" i="12"/>
  <c r="AD2707" i="12" s="1"/>
  <c r="AC2747" i="12"/>
  <c r="AD2747" i="12" s="1"/>
  <c r="AC2736" i="12"/>
  <c r="AD2736" i="12" s="1"/>
  <c r="AC2820" i="12"/>
  <c r="AD2820" i="12" s="1"/>
  <c r="AC2779" i="12"/>
  <c r="AD2779" i="12" s="1"/>
  <c r="AC2808" i="12"/>
  <c r="AD2808" i="12" s="1"/>
  <c r="AC2827" i="12"/>
  <c r="AD2827" i="12" s="1"/>
  <c r="AC2838" i="12"/>
  <c r="AD2838" i="12" s="1"/>
  <c r="AC3102" i="12"/>
  <c r="AD3102" i="12" s="1"/>
  <c r="AC2990" i="12"/>
  <c r="AD2990" i="12" s="1"/>
  <c r="AC3000" i="12"/>
  <c r="AD3000" i="12" s="1"/>
  <c r="AC3100" i="12"/>
  <c r="AD3100" i="12" s="1"/>
  <c r="AC2945" i="12"/>
  <c r="AD2945" i="12" s="1"/>
  <c r="AC3269" i="12"/>
  <c r="AD3269" i="12" s="1"/>
  <c r="AC2919" i="12"/>
  <c r="AD2919" i="12" s="1"/>
  <c r="AC3199" i="12"/>
  <c r="AD3199" i="12" s="1"/>
  <c r="AC3502" i="12"/>
  <c r="AD3502" i="12" s="1"/>
  <c r="AC3395" i="12"/>
  <c r="AD3395"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26" i="12"/>
  <c r="AD326" i="12" s="1"/>
  <c r="AC395" i="12"/>
  <c r="AD395" i="12" s="1"/>
  <c r="AC487" i="12"/>
  <c r="AD487" i="12" s="1"/>
  <c r="AC603" i="12"/>
  <c r="AD603" i="12" s="1"/>
  <c r="AC436" i="12"/>
  <c r="AD436"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40" i="12"/>
  <c r="AD840"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335" i="12"/>
  <c r="AD1335"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676" i="12"/>
  <c r="AD1676" i="12" s="1"/>
  <c r="AC1589" i="12"/>
  <c r="AD1589" i="12" s="1"/>
  <c r="AC1510" i="12"/>
  <c r="AD1510" i="12" s="1"/>
  <c r="AC1663" i="12"/>
  <c r="AD1663"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28" i="12"/>
  <c r="AD2228" i="12" s="1"/>
  <c r="AC2289" i="12"/>
  <c r="AD2289" i="12" s="1"/>
  <c r="AC2113" i="12"/>
  <c r="AD2113" i="12" s="1"/>
  <c r="AC2259" i="12"/>
  <c r="AD2259" i="12" s="1"/>
  <c r="AC2301" i="12"/>
  <c r="AD2301" i="12" s="1"/>
  <c r="AC2326" i="12"/>
  <c r="AD2326" i="12" s="1"/>
  <c r="AC2243" i="12"/>
  <c r="AD2243" i="12" s="1"/>
  <c r="AC2309" i="12"/>
  <c r="AD2309" i="12" s="1"/>
  <c r="AC2302" i="12"/>
  <c r="AD2302" i="12" s="1"/>
  <c r="AC2366" i="12"/>
  <c r="AD2366" i="12" s="1"/>
  <c r="AC2513" i="12"/>
  <c r="AD2513" i="12" s="1"/>
  <c r="AC2523" i="12"/>
  <c r="AD2523" i="12" s="1"/>
  <c r="AC2427" i="12"/>
  <c r="AD2427" i="12" s="1"/>
  <c r="AC2498" i="12"/>
  <c r="AD2498"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951" i="12"/>
  <c r="AD2951" i="12" s="1"/>
  <c r="AC2878" i="12"/>
  <c r="AD2878" i="12" s="1"/>
  <c r="AC2972" i="12"/>
  <c r="AD2972" i="12" s="1"/>
  <c r="AC3015" i="12"/>
  <c r="AD3015" i="12" s="1"/>
  <c r="AC2968" i="12"/>
  <c r="AD2968" i="12" s="1"/>
  <c r="AC2880" i="12"/>
  <c r="AD2880" i="12" s="1"/>
  <c r="AC2781" i="12"/>
  <c r="AD2781" i="12" s="1"/>
  <c r="AC2956" i="12"/>
  <c r="AD2956" i="12" s="1"/>
  <c r="AC2940" i="12"/>
  <c r="AD2940" i="12" s="1"/>
  <c r="AC3119" i="12"/>
  <c r="AD3119" i="12" s="1"/>
  <c r="AC2935" i="12"/>
  <c r="AD2935" i="12" s="1"/>
  <c r="AC3095" i="12"/>
  <c r="AD3095" i="12" s="1"/>
  <c r="AC2950" i="12"/>
  <c r="AD2950" i="12" s="1"/>
  <c r="AC3083" i="12"/>
  <c r="AD3083" i="12" s="1"/>
  <c r="AC3223" i="12"/>
  <c r="AD3223" i="12" s="1"/>
  <c r="AC3399" i="12"/>
  <c r="AD3399" i="12" s="1"/>
  <c r="AC3302" i="12"/>
  <c r="AD3302" i="12" s="1"/>
  <c r="AC3340" i="12"/>
  <c r="AD3340"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33" i="12"/>
  <c r="AD1033"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08" i="12"/>
  <c r="AD1608" i="12" s="1"/>
  <c r="AC1625" i="12"/>
  <c r="AD1625" i="12" s="1"/>
  <c r="AC1619" i="12"/>
  <c r="AD1619"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840" i="12"/>
  <c r="AD1840" i="12" s="1"/>
  <c r="AC1897" i="12"/>
  <c r="AD1897"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666" i="12"/>
  <c r="AD2666" i="12" s="1"/>
  <c r="AC2743" i="12"/>
  <c r="AD2743" i="12" s="1"/>
  <c r="AC2763" i="12"/>
  <c r="AD2763" i="12" s="1"/>
  <c r="AC2920" i="12"/>
  <c r="AD2920" i="12" s="1"/>
  <c r="AC2840" i="12"/>
  <c r="AD2840" i="12" s="1"/>
  <c r="AC2917" i="12"/>
  <c r="AD2917" i="12" s="1"/>
  <c r="AC2773" i="12"/>
  <c r="AD2773" i="12" s="1"/>
  <c r="AC2903" i="12"/>
  <c r="AD290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664" i="12"/>
  <c r="AD3664" i="12" s="1"/>
  <c r="AC3706" i="12"/>
  <c r="AD3706" i="12" s="1"/>
  <c r="AC3800" i="12"/>
  <c r="AD3800" i="12" s="1"/>
  <c r="AC3845" i="12"/>
  <c r="AD3845" i="12" s="1"/>
  <c r="AC3826" i="12"/>
  <c r="AD3826" i="12" s="1"/>
  <c r="AC3723" i="12"/>
  <c r="AD3723" i="12" s="1"/>
  <c r="Z177" i="12"/>
  <c r="AA177" i="12"/>
  <c r="AC248" i="12"/>
  <c r="AD248" i="12" s="1"/>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789" i="12"/>
  <c r="AD789" i="12" s="1"/>
  <c r="AC642" i="12"/>
  <c r="AD642" i="12" s="1"/>
  <c r="AC777" i="12"/>
  <c r="AD777" i="12" s="1"/>
  <c r="AC704" i="12"/>
  <c r="AD704"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942" i="12"/>
  <c r="AD942"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281" i="12"/>
  <c r="AD1281" i="12" s="1"/>
  <c r="AC1337" i="12"/>
  <c r="AD1337" i="12" s="1"/>
  <c r="AC1476" i="12"/>
  <c r="AD1476" i="12" s="1"/>
  <c r="AC1405" i="12"/>
  <c r="AD1405" i="12" s="1"/>
  <c r="AC1237" i="12"/>
  <c r="AD1237" i="12" s="1"/>
  <c r="AC1399" i="12"/>
  <c r="AD1399" i="12" s="1"/>
  <c r="AC1323" i="12"/>
  <c r="AD1323" i="12" s="1"/>
  <c r="AC1431" i="12"/>
  <c r="AD1431"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763" i="12"/>
  <c r="AD1763"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072" i="12"/>
  <c r="AD2072"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69" i="12"/>
  <c r="AD2569"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2998" i="12"/>
  <c r="AD2998" i="12" s="1"/>
  <c r="AC3047" i="12"/>
  <c r="AD3047" i="12" s="1"/>
  <c r="AC3068" i="12"/>
  <c r="AD3068" i="12" s="1"/>
  <c r="AC3201" i="12"/>
  <c r="AD3201" i="12" s="1"/>
  <c r="AC3259" i="12"/>
  <c r="AD3259" i="12" s="1"/>
  <c r="AC3241" i="12"/>
  <c r="AD3241" i="12" s="1"/>
  <c r="AC3349" i="12"/>
  <c r="AD3349" i="12" s="1"/>
  <c r="AC3329" i="12"/>
  <c r="AD3329" i="12" s="1"/>
  <c r="AC3392" i="12"/>
  <c r="AD3392" i="12" s="1"/>
  <c r="AC3532" i="12"/>
  <c r="AD3532" i="12" s="1"/>
  <c r="AC3417" i="12"/>
  <c r="AD3417" i="12" s="1"/>
  <c r="AC3728" i="12"/>
  <c r="AD3728" i="12" s="1"/>
  <c r="AC3790" i="12"/>
  <c r="AD3790"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478" i="12"/>
  <c r="AD478" i="12" s="1"/>
  <c r="AC633" i="12"/>
  <c r="AD633" i="12" s="1"/>
  <c r="AC594" i="12"/>
  <c r="AD594" i="12" s="1"/>
  <c r="AC889" i="12"/>
  <c r="AD889" i="12" s="1"/>
  <c r="AC671" i="12"/>
  <c r="AD671" i="12" s="1"/>
  <c r="AC697" i="12"/>
  <c r="AD697" i="12" s="1"/>
  <c r="AC646" i="12"/>
  <c r="AD646" i="12" s="1"/>
  <c r="AC540" i="12"/>
  <c r="AD540" i="12" s="1"/>
  <c r="AC852" i="12"/>
  <c r="AD852" i="12" s="1"/>
  <c r="AC781" i="12"/>
  <c r="AD781"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43" i="12"/>
  <c r="AD943"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429" i="12"/>
  <c r="AD1429"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1946" i="12"/>
  <c r="AD1946"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29" i="12"/>
  <c r="AD2329" i="12" s="1"/>
  <c r="AC2338" i="12"/>
  <c r="AD2338" i="12" s="1"/>
  <c r="AC2449" i="12"/>
  <c r="AD2449" i="12" s="1"/>
  <c r="AC2457" i="12"/>
  <c r="AD2457" i="12" s="1"/>
  <c r="AC2517" i="12"/>
  <c r="AD2517" i="12" s="1"/>
  <c r="AC2473" i="12"/>
  <c r="AD2473" i="12" s="1"/>
  <c r="AC2611" i="12"/>
  <c r="AD2611" i="12" s="1"/>
  <c r="AC2576" i="12"/>
  <c r="AD2576" i="12" s="1"/>
  <c r="AC2530" i="12"/>
  <c r="AD2530" i="12" s="1"/>
  <c r="AC2604" i="12"/>
  <c r="AD2604" i="12" s="1"/>
  <c r="AC2491" i="12"/>
  <c r="AD2491" i="12" s="1"/>
  <c r="AC2545" i="12"/>
  <c r="AD2545" i="12" s="1"/>
  <c r="AC2583" i="12"/>
  <c r="AD2583" i="12" s="1"/>
  <c r="AC2602" i="12"/>
  <c r="AD2602" i="12" s="1"/>
  <c r="AC2742" i="12"/>
  <c r="AD2742" i="12" s="1"/>
  <c r="AC2671" i="12"/>
  <c r="AD2671" i="12" s="1"/>
  <c r="AC2680" i="12"/>
  <c r="AD2680"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2927" i="12"/>
  <c r="AD2927"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819" i="12"/>
  <c r="AD819" i="12" s="1"/>
  <c r="AC1000" i="12"/>
  <c r="AD1000" i="12" s="1"/>
  <c r="AC1165" i="12"/>
  <c r="AD1165" i="12" s="1"/>
  <c r="AC1083" i="12"/>
  <c r="AD1083" i="12" s="1"/>
  <c r="AC1068" i="12"/>
  <c r="AD1068" i="12" s="1"/>
  <c r="AC1028" i="12"/>
  <c r="AD1028" i="12" s="1"/>
  <c r="AC1188" i="12"/>
  <c r="AD1188" i="12" s="1"/>
  <c r="AC1045" i="12"/>
  <c r="AD1045" i="12" s="1"/>
  <c r="AC1078" i="12"/>
  <c r="AD1078" i="12" s="1"/>
  <c r="AC863" i="12"/>
  <c r="AD863" i="12" s="1"/>
  <c r="AC1244" i="12"/>
  <c r="AD1244" i="12" s="1"/>
  <c r="AC1363" i="12"/>
  <c r="AD1363" i="12" s="1"/>
  <c r="AC1161" i="12"/>
  <c r="AD1161" i="12" s="1"/>
  <c r="AC1340" i="12"/>
  <c r="AD1340" i="12" s="1"/>
  <c r="AC1292" i="12"/>
  <c r="AD1292"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3" i="12"/>
  <c r="AD1983" i="12" s="1"/>
  <c r="AC1985" i="12"/>
  <c r="AD1985" i="12" s="1"/>
  <c r="AC1962" i="12"/>
  <c r="AD1962" i="12" s="1"/>
  <c r="AC1939" i="12"/>
  <c r="AD1939" i="12" s="1"/>
  <c r="AC2039" i="12"/>
  <c r="AD2039" i="12" s="1"/>
  <c r="AC2108" i="12"/>
  <c r="AD2108" i="12" s="1"/>
  <c r="AC2057" i="12"/>
  <c r="AD2057" i="12" s="1"/>
  <c r="AC2059" i="12"/>
  <c r="AD2059"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495" i="12"/>
  <c r="AD2495" i="12" s="1"/>
  <c r="AC2354" i="12"/>
  <c r="AD2354" i="12" s="1"/>
  <c r="AC2312" i="12"/>
  <c r="AD2312" i="12" s="1"/>
  <c r="AC2502" i="12"/>
  <c r="AD2502" i="12" s="1"/>
  <c r="AC2478" i="12"/>
  <c r="AD2478" i="12" s="1"/>
  <c r="AC2481" i="12"/>
  <c r="AD2481" i="12" s="1"/>
  <c r="AC2421" i="12"/>
  <c r="AD2421" i="12" s="1"/>
  <c r="AC2589" i="12"/>
  <c r="AD2589" i="12" s="1"/>
  <c r="AC2587" i="12"/>
  <c r="AD2587" i="12" s="1"/>
  <c r="AC2645" i="12"/>
  <c r="AD2645"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9" i="12"/>
  <c r="AD2839"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25" i="12"/>
  <c r="AD3325" i="12" s="1"/>
  <c r="AC3380" i="12"/>
  <c r="AD3380" i="12" s="1"/>
  <c r="AC3367" i="12"/>
  <c r="AD3367" i="12" s="1"/>
  <c r="AC3537" i="12"/>
  <c r="AD3537" i="12" s="1"/>
  <c r="AC3458" i="12"/>
  <c r="AD3458" i="12" s="1"/>
  <c r="AC3404" i="12"/>
  <c r="AD3404" i="12" s="1"/>
  <c r="AC3523" i="12"/>
  <c r="AD3523" i="12" s="1"/>
  <c r="AC3363" i="12"/>
  <c r="AD3363" i="12" s="1"/>
  <c r="AC3618" i="12"/>
  <c r="AD3618" i="12" s="1"/>
  <c r="AC3866" i="12"/>
  <c r="AD3866" i="12" s="1"/>
  <c r="AC3682" i="12"/>
  <c r="AD3682" i="12" s="1"/>
  <c r="AC3745" i="12"/>
  <c r="AD3745"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78" i="12"/>
  <c r="AD77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87" i="12"/>
  <c r="AD1187" i="12" s="1"/>
  <c r="AC1109" i="12"/>
  <c r="AD1109" i="12" s="1"/>
  <c r="AC975" i="12"/>
  <c r="AD975" i="12" s="1"/>
  <c r="AC801" i="12"/>
  <c r="AD801" i="12" s="1"/>
  <c r="AC1006" i="12"/>
  <c r="AD1006" i="12" s="1"/>
  <c r="AC1052" i="12"/>
  <c r="AD1052"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152" i="12"/>
  <c r="AD1152" i="12" s="1"/>
  <c r="AC1344" i="12"/>
  <c r="AD1344" i="12" s="1"/>
  <c r="AC1372" i="12"/>
  <c r="AD1372"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903" i="12"/>
  <c r="AD1903" i="12" s="1"/>
  <c r="AC1762" i="12"/>
  <c r="AD1762" i="12" s="1"/>
  <c r="AC1766" i="12"/>
  <c r="AD1766" i="12" s="1"/>
  <c r="AC1803" i="12"/>
  <c r="AD1803" i="12" s="1"/>
  <c r="AC1909" i="12"/>
  <c r="AD1909" i="12" s="1"/>
  <c r="AC1911" i="12"/>
  <c r="AD1911" i="12" s="1"/>
  <c r="AC1956" i="12"/>
  <c r="AD1956"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076" i="12"/>
  <c r="AD2076" i="12" s="1"/>
  <c r="AC2154" i="12"/>
  <c r="AD2154" i="12" s="1"/>
  <c r="AC2179" i="12"/>
  <c r="AD2179" i="12" s="1"/>
  <c r="AC2235" i="12"/>
  <c r="AD2235"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629" i="12"/>
  <c r="AD2629" i="12" s="1"/>
  <c r="AC2557" i="12"/>
  <c r="AD2557" i="12" s="1"/>
  <c r="AC2547" i="12"/>
  <c r="AD2547" i="12" s="1"/>
  <c r="AC2551" i="12"/>
  <c r="AD2551" i="12" s="1"/>
  <c r="AC2485" i="12"/>
  <c r="AD2485" i="12" s="1"/>
  <c r="AC2657" i="12"/>
  <c r="AD2657" i="12" s="1"/>
  <c r="AC2524" i="12"/>
  <c r="AD2524" i="12" s="1"/>
  <c r="AC2706" i="12"/>
  <c r="AD2706"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018" i="12"/>
  <c r="AD3018"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41" i="12"/>
  <c r="AD1241" i="12" s="1"/>
  <c r="AC1276" i="12"/>
  <c r="AD1276" i="12" s="1"/>
  <c r="AC1201" i="12"/>
  <c r="AD1201" i="12" s="1"/>
  <c r="AC1325" i="12"/>
  <c r="AD1325" i="12" s="1"/>
  <c r="AC1163" i="12"/>
  <c r="AD1163" i="12" s="1"/>
  <c r="AC1352" i="12"/>
  <c r="AD1352" i="12" s="1"/>
  <c r="AC1314" i="12"/>
  <c r="AD1314" i="12" s="1"/>
  <c r="AC1484" i="12"/>
  <c r="AD1484" i="12" s="1"/>
  <c r="AC1532" i="12"/>
  <c r="AD1532" i="12" s="1"/>
  <c r="AC1383" i="12"/>
  <c r="AD1383" i="12" s="1"/>
  <c r="AC1446" i="12"/>
  <c r="AD1446" i="12" s="1"/>
  <c r="AC1264" i="12"/>
  <c r="AD1264" i="12" s="1"/>
  <c r="AC1557" i="12"/>
  <c r="AD1557" i="12" s="1"/>
  <c r="AC1550" i="12"/>
  <c r="AD1550" i="12" s="1"/>
  <c r="AC1266" i="12"/>
  <c r="AD1266"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870" i="12"/>
  <c r="AD1870" i="12" s="1"/>
  <c r="AC1754" i="12"/>
  <c r="AD1754" i="12" s="1"/>
  <c r="AC1720" i="12"/>
  <c r="AD1720" i="12" s="1"/>
  <c r="AC1750" i="12"/>
  <c r="AD175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2835" i="12"/>
  <c r="AD2835" i="12" s="1"/>
  <c r="AC3006" i="12"/>
  <c r="AD3006" i="12" s="1"/>
  <c r="AC2928" i="12"/>
  <c r="AD2928" i="12" s="1"/>
  <c r="AC3080" i="12"/>
  <c r="AD3080" i="12" s="1"/>
  <c r="AC2985" i="12"/>
  <c r="AD2985" i="12" s="1"/>
  <c r="AC3081" i="12"/>
  <c r="AD3081" i="12" s="1"/>
  <c r="AC3023" i="12"/>
  <c r="AD3023" i="12" s="1"/>
  <c r="AC3030" i="12"/>
  <c r="AD3030" i="12" s="1"/>
  <c r="AC3154" i="12"/>
  <c r="AD3154"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595" i="12"/>
  <c r="AD3595"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43" i="12"/>
  <c r="AD44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722" i="12"/>
  <c r="AD722" i="12" s="1"/>
  <c r="AC652" i="12"/>
  <c r="AD652" i="12" s="1"/>
  <c r="AC810" i="12"/>
  <c r="AD810" i="12" s="1"/>
  <c r="AC760" i="12"/>
  <c r="AD760" i="12" s="1"/>
  <c r="AC774" i="12"/>
  <c r="AD774"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526" i="12"/>
  <c r="AD15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1893" i="12"/>
  <c r="AD1893"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368" i="12"/>
  <c r="AD2368"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676" i="12"/>
  <c r="AD367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600" i="12"/>
  <c r="AD600"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679" i="12"/>
  <c r="AD679" i="12" s="1"/>
  <c r="AC912" i="12"/>
  <c r="AD912" i="12" s="1"/>
  <c r="AC1086" i="12"/>
  <c r="AD1086" i="12" s="1"/>
  <c r="AC993" i="12"/>
  <c r="AD993" i="12" s="1"/>
  <c r="AC729" i="12"/>
  <c r="AD729" i="12" s="1"/>
  <c r="AC772" i="12"/>
  <c r="AD772"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1012" i="12"/>
  <c r="AD1012" i="12" s="1"/>
  <c r="AC857" i="12"/>
  <c r="AD857" i="12" s="1"/>
  <c r="AC1117" i="12"/>
  <c r="AD1117" i="12" s="1"/>
  <c r="AC1040" i="12"/>
  <c r="AD1040" i="12" s="1"/>
  <c r="AC1297" i="12"/>
  <c r="AD1297" i="12" s="1"/>
  <c r="AC1358" i="12"/>
  <c r="AD1358"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397" i="12"/>
  <c r="AD1397"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1995" i="12"/>
  <c r="AD1995" i="12" s="1"/>
  <c r="AC1974" i="12"/>
  <c r="AD1974" i="12" s="1"/>
  <c r="AC2141" i="12"/>
  <c r="AD2141" i="12" s="1"/>
  <c r="AC2093" i="12"/>
  <c r="AD2093" i="12" s="1"/>
  <c r="AC2114" i="12"/>
  <c r="AD2114" i="12" s="1"/>
  <c r="AC2202" i="12"/>
  <c r="AD2202"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32" i="12"/>
  <c r="AD273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H2770" i="12"/>
  <c r="AH1248" i="12"/>
  <c r="AH2565" i="12"/>
  <c r="AH2494" i="12"/>
  <c r="AH2828" i="12"/>
  <c r="AH2587" i="12"/>
  <c r="AH247" i="12"/>
  <c r="AH1851" i="12"/>
  <c r="AH1652" i="12"/>
  <c r="AH352" i="12"/>
  <c r="AH1489" i="12"/>
  <c r="AH1142" i="12"/>
  <c r="AH1419" i="12"/>
  <c r="AH163" i="12"/>
  <c r="AH428" i="12"/>
  <c r="AH1376" i="12"/>
  <c r="AH722" i="12"/>
  <c r="AH1308" i="12"/>
  <c r="AH1628" i="12"/>
  <c r="AH3615" i="12"/>
  <c r="AH905" i="12"/>
  <c r="AH1320" i="12"/>
  <c r="AH1724" i="12"/>
  <c r="AH291" i="12"/>
  <c r="AH3085" i="12"/>
  <c r="AH2030" i="12"/>
  <c r="AH976" i="12"/>
  <c r="AH3166" i="12"/>
  <c r="AH3888" i="12"/>
  <c r="AH2344" i="12"/>
  <c r="AH288" i="12"/>
  <c r="AH200" i="12"/>
  <c r="AH433" i="12"/>
  <c r="AH344" i="12"/>
  <c r="AH1892" i="12"/>
  <c r="AH1709" i="12"/>
  <c r="AH3083" i="12"/>
  <c r="AH1181" i="12"/>
  <c r="AH996" i="12"/>
  <c r="AH934" i="12"/>
  <c r="AH1992" i="12"/>
  <c r="AJ1992" i="12" s="1"/>
  <c r="D1948" i="13" s="1"/>
  <c r="AH1150" i="12"/>
  <c r="AH818" i="12"/>
  <c r="AH1584" i="12"/>
  <c r="AH2314" i="12"/>
  <c r="AH149" i="12"/>
  <c r="AH3850" i="12"/>
  <c r="AH3030" i="12"/>
  <c r="AH1400" i="12"/>
  <c r="AJ1400" i="12" s="1"/>
  <c r="D2540" i="13" s="1"/>
  <c r="AH1385" i="12"/>
  <c r="AH2004" i="12"/>
  <c r="AH3404" i="12"/>
  <c r="AH940" i="12"/>
  <c r="AH306" i="12"/>
  <c r="AH3021" i="12"/>
  <c r="AH949" i="12"/>
  <c r="AH1938" i="12"/>
  <c r="AJ1938" i="12" s="1"/>
  <c r="D2002" i="13" s="1"/>
  <c r="AH2273" i="12"/>
  <c r="AH879" i="12"/>
  <c r="AH2849" i="12"/>
  <c r="AH892" i="12"/>
  <c r="AH3681" i="12"/>
  <c r="AH1165" i="12"/>
  <c r="AH2549" i="12"/>
  <c r="AH947" i="12"/>
  <c r="AI947" i="12" s="1"/>
  <c r="C2993" i="13" s="1"/>
  <c r="AH2638" i="12"/>
  <c r="AH941" i="12"/>
  <c r="AH2521" i="12"/>
  <c r="AH2299" i="12"/>
  <c r="AH2016" i="12"/>
  <c r="AH864" i="12"/>
  <c r="AH2579" i="12"/>
  <c r="AH3760" i="12"/>
  <c r="AJ3760" i="12" s="1"/>
  <c r="D180" i="13" s="1"/>
  <c r="AH1646" i="12"/>
  <c r="AH1881" i="12"/>
  <c r="AH451" i="12"/>
  <c r="AH303" i="12"/>
  <c r="AH1787" i="12"/>
  <c r="AH3581" i="12"/>
  <c r="AH1262" i="12"/>
  <c r="AH2684" i="12"/>
  <c r="AI2684" i="12" s="1"/>
  <c r="C1256" i="13" s="1"/>
  <c r="AH1598" i="12"/>
  <c r="AH3441" i="12"/>
  <c r="AH1271" i="12"/>
  <c r="AH2653" i="12"/>
  <c r="AH2248" i="12"/>
  <c r="AH2899" i="12"/>
  <c r="AH3189" i="12"/>
  <c r="AH2151" i="12"/>
  <c r="AI2151" i="12" s="1"/>
  <c r="C1789" i="13" s="1"/>
  <c r="AH1336" i="12"/>
  <c r="AH2139" i="12"/>
  <c r="AH3781" i="12"/>
  <c r="AH159" i="12"/>
  <c r="AH285" i="12"/>
  <c r="AH2207" i="12"/>
  <c r="AH2041" i="12"/>
  <c r="AH1362" i="12"/>
  <c r="AI1362" i="12" s="1"/>
  <c r="C2578" i="13" s="1"/>
  <c r="AH644" i="12"/>
  <c r="AH2603" i="12"/>
  <c r="AH2989" i="12"/>
  <c r="AH2378" i="12"/>
  <c r="AH2876" i="12"/>
  <c r="AH1394" i="12"/>
  <c r="AH933" i="12"/>
  <c r="AH1860" i="12"/>
  <c r="AH3912" i="12"/>
  <c r="AH1083" i="12"/>
  <c r="AH2547" i="12"/>
  <c r="AH652" i="12"/>
  <c r="AH993" i="12"/>
  <c r="AH390" i="12"/>
  <c r="AH2308" i="12"/>
  <c r="AH313" i="12"/>
  <c r="AI313" i="12" s="1"/>
  <c r="C3627" i="13" s="1"/>
  <c r="AH777" i="12"/>
  <c r="AH1054" i="12"/>
  <c r="AH2767" i="12"/>
  <c r="AH2536" i="12"/>
  <c r="AH251" i="12"/>
  <c r="AH1210" i="12"/>
  <c r="AH1937" i="12"/>
  <c r="AH3501" i="12"/>
  <c r="AI3501" i="12" s="1"/>
  <c r="C439" i="13" s="1"/>
  <c r="AH1428" i="12"/>
  <c r="AH1891" i="12"/>
  <c r="AH2129" i="12"/>
  <c r="AH2277" i="12"/>
  <c r="AH2666" i="12"/>
  <c r="AH2569" i="12"/>
  <c r="AH492" i="12"/>
  <c r="AH578" i="12"/>
  <c r="AI578" i="12" s="1"/>
  <c r="C3362" i="13" s="1"/>
  <c r="AH1168" i="12"/>
  <c r="AH2685" i="12"/>
  <c r="AH618" i="12"/>
  <c r="AH1268" i="12"/>
  <c r="AH840" i="12"/>
  <c r="AH727" i="12"/>
  <c r="AH2119" i="12"/>
  <c r="AH946" i="12"/>
  <c r="AJ946" i="12" s="1"/>
  <c r="D2994" i="13" s="1"/>
  <c r="AH1158" i="12"/>
  <c r="AH1932" i="12"/>
  <c r="AH2097" i="12"/>
  <c r="AH430" i="12"/>
  <c r="AH1455" i="12"/>
  <c r="AH343" i="12"/>
  <c r="AH1276" i="12"/>
  <c r="AH1480" i="12"/>
  <c r="AI1480" i="12" s="1"/>
  <c r="C2460" i="13" s="1"/>
  <c r="AH212" i="12"/>
  <c r="AH2170" i="12"/>
  <c r="AH1647" i="12"/>
  <c r="AH982" i="12"/>
  <c r="AH1792" i="12"/>
  <c r="AH1461" i="12"/>
  <c r="AH751" i="12"/>
  <c r="AH2756" i="12"/>
  <c r="AI2756" i="12" s="1"/>
  <c r="C1184" i="13" s="1"/>
  <c r="AH2216" i="12"/>
  <c r="AH990" i="12"/>
  <c r="AH915" i="12"/>
  <c r="AH1120" i="12"/>
  <c r="AH3183" i="12"/>
  <c r="AH2988" i="12"/>
  <c r="AH2090" i="12"/>
  <c r="AH2363" i="12"/>
  <c r="AJ2363" i="12" s="1"/>
  <c r="D1577" i="13" s="1"/>
  <c r="AH1946" i="12"/>
  <c r="AH3801" i="12"/>
  <c r="AH523" i="12"/>
  <c r="AH501" i="12"/>
  <c r="AH839" i="12"/>
  <c r="AH2077" i="12"/>
  <c r="AH3179" i="12"/>
  <c r="AH1890" i="12"/>
  <c r="AJ1890" i="12" s="1"/>
  <c r="D2050" i="13" s="1"/>
  <c r="AH2937" i="12"/>
  <c r="AH612" i="12"/>
  <c r="AH1521" i="12"/>
  <c r="AH856" i="12"/>
  <c r="AH545" i="12"/>
  <c r="AH1979" i="12"/>
  <c r="AH2281" i="12"/>
  <c r="AH407" i="12"/>
  <c r="AI407" i="12" s="1"/>
  <c r="C3533" i="13" s="1"/>
  <c r="AH1821" i="12"/>
  <c r="AH295" i="12"/>
  <c r="AH1386" i="12"/>
  <c r="AH1708" i="12"/>
  <c r="AH1194" i="12"/>
  <c r="AH1457" i="12"/>
  <c r="AH1911" i="12"/>
  <c r="AH2500" i="12"/>
  <c r="AI2500" i="12" s="1"/>
  <c r="C1440" i="13" s="1"/>
  <c r="AH2860" i="12"/>
  <c r="AH3447" i="12"/>
  <c r="AH3029" i="12"/>
  <c r="AH3211" i="12"/>
  <c r="AH3121" i="12"/>
  <c r="AH2147" i="12"/>
  <c r="AH2847" i="12"/>
  <c r="AH3316" i="12"/>
  <c r="AJ3316" i="12" s="1"/>
  <c r="D624" i="13" s="1"/>
  <c r="AH565" i="12"/>
  <c r="AH3745" i="12"/>
  <c r="AH3108" i="12"/>
  <c r="AH760" i="12"/>
  <c r="AH805" i="12"/>
  <c r="AH3112" i="12"/>
  <c r="AH3482" i="12"/>
  <c r="AH3545" i="12"/>
  <c r="AH1996" i="12"/>
  <c r="AH2618" i="12"/>
  <c r="AH2764" i="12"/>
  <c r="AH2485" i="12"/>
  <c r="AH473" i="12"/>
  <c r="AH2946" i="12"/>
  <c r="AH3567" i="12"/>
  <c r="AH2188" i="12"/>
  <c r="AI2188" i="12" s="1"/>
  <c r="C1752" i="13" s="1"/>
  <c r="AH2663" i="12"/>
  <c r="AH434" i="12"/>
  <c r="AH2164" i="12"/>
  <c r="AH2060" i="12"/>
  <c r="AH977" i="12"/>
  <c r="AH3227" i="12"/>
  <c r="AH1597" i="12"/>
  <c r="AH1364" i="12"/>
  <c r="AH3052" i="12"/>
  <c r="AH3416" i="12"/>
  <c r="AH931" i="12"/>
  <c r="AH531" i="12"/>
  <c r="AH867" i="12"/>
  <c r="AH844" i="12"/>
  <c r="AH3926" i="12"/>
  <c r="AH861" i="12"/>
  <c r="AI861" i="12" s="1"/>
  <c r="C3079" i="13" s="1"/>
  <c r="AH1056" i="12"/>
  <c r="AH2121" i="12"/>
  <c r="AH3306" i="12"/>
  <c r="AH1730" i="12"/>
  <c r="AH1713" i="12"/>
  <c r="AH1316" i="12"/>
  <c r="AH470" i="12"/>
  <c r="AH2597" i="12"/>
  <c r="AH264" i="12"/>
  <c r="AH708" i="12"/>
  <c r="AH1744" i="12"/>
  <c r="AH498" i="12"/>
  <c r="AH3061" i="12"/>
  <c r="AH156" i="12"/>
  <c r="AH2369" i="12"/>
  <c r="AH2516" i="12"/>
  <c r="AI2516" i="12" s="1"/>
  <c r="C1424" i="13" s="1"/>
  <c r="AH1105" i="12"/>
  <c r="AH2192" i="12"/>
  <c r="AH3430" i="12"/>
  <c r="AH2337" i="12"/>
  <c r="AH784" i="12"/>
  <c r="AH3696" i="12"/>
  <c r="AH658" i="12"/>
  <c r="AH1557" i="12"/>
  <c r="AH2297" i="12"/>
  <c r="AH320" i="12"/>
  <c r="AH3450" i="12"/>
  <c r="AH2034" i="12"/>
  <c r="AH846" i="12"/>
  <c r="AH1017" i="12"/>
  <c r="AH3310" i="12"/>
  <c r="AH798" i="12"/>
  <c r="AJ798" i="12" s="1"/>
  <c r="D3142" i="13" s="1"/>
  <c r="AH3718" i="12"/>
  <c r="AH954" i="12"/>
  <c r="AH1096" i="12"/>
  <c r="AH1122" i="12"/>
  <c r="AH1562" i="12"/>
  <c r="AH1834" i="12"/>
  <c r="AH1909" i="12"/>
  <c r="AH1728" i="12"/>
  <c r="AJ1728" i="12" s="1"/>
  <c r="D2212" i="13" s="1"/>
  <c r="AH2182" i="12"/>
  <c r="AH2607" i="12"/>
  <c r="AH3395" i="12"/>
  <c r="AH248" i="12"/>
  <c r="AH1611" i="12"/>
  <c r="AH1874" i="12"/>
  <c r="AH682" i="12"/>
  <c r="AH2760" i="12"/>
  <c r="AI2760" i="12" s="1"/>
  <c r="C1180" i="13" s="1"/>
  <c r="AH893" i="12"/>
  <c r="AH1987" i="12"/>
  <c r="AH2131" i="12"/>
  <c r="AH2827" i="12"/>
  <c r="AH3881" i="12"/>
  <c r="AH2967" i="12"/>
  <c r="AH3127" i="12"/>
  <c r="AH980" i="12"/>
  <c r="AJ980" i="12" s="1"/>
  <c r="D2960" i="13" s="1"/>
  <c r="AH2276" i="12"/>
  <c r="AH1318" i="12"/>
  <c r="AH1147" i="12"/>
  <c r="AH729" i="12"/>
  <c r="AH2195" i="12"/>
  <c r="AH1024" i="12"/>
  <c r="AH1927" i="12"/>
  <c r="AH1921" i="12"/>
  <c r="AI1921" i="12" s="1"/>
  <c r="C2019" i="13" s="1"/>
  <c r="AH581" i="12"/>
  <c r="AH1079" i="12"/>
  <c r="AH3193" i="12"/>
  <c r="AH1343" i="12"/>
  <c r="AH1554" i="12"/>
  <c r="AH1514" i="12"/>
  <c r="AH969" i="12"/>
  <c r="AH1941" i="12"/>
  <c r="AJ1941" i="12" s="1"/>
  <c r="D1999" i="13" s="1"/>
  <c r="AH2322" i="12"/>
  <c r="AH2454" i="12"/>
  <c r="AH563" i="12"/>
  <c r="AH2222" i="12"/>
  <c r="AH2043" i="12"/>
  <c r="AH697" i="12"/>
  <c r="AH1870" i="12"/>
  <c r="AH2439" i="12"/>
  <c r="AJ2439" i="12" s="1"/>
  <c r="D1501" i="13" s="1"/>
  <c r="AH680" i="12"/>
  <c r="AH1070" i="12"/>
  <c r="AH3000" i="12"/>
  <c r="AH3795" i="12"/>
  <c r="AH945" i="12"/>
  <c r="AH2108" i="12"/>
  <c r="AH2370" i="12"/>
  <c r="AH386" i="12"/>
  <c r="AJ386" i="12" s="1"/>
  <c r="D3554" i="13" s="1"/>
  <c r="AH3808" i="12"/>
  <c r="AH2839" i="12"/>
  <c r="AH723" i="12"/>
  <c r="AH613" i="12"/>
  <c r="AH244" i="12"/>
  <c r="AH3331" i="12"/>
  <c r="AH1810" i="12"/>
  <c r="AH2817" i="12"/>
  <c r="AJ2817" i="12" s="1"/>
  <c r="D1123" i="13" s="1"/>
  <c r="AH2866" i="12"/>
  <c r="AH2320" i="12"/>
  <c r="AH895" i="12"/>
  <c r="AH2821" i="12"/>
  <c r="AH2588" i="12"/>
  <c r="AH637" i="12"/>
  <c r="AH3060" i="12"/>
  <c r="AH956" i="12"/>
  <c r="AH2795" i="12"/>
  <c r="AH1256" i="12"/>
  <c r="AH1044" i="12"/>
  <c r="AH2835" i="12"/>
  <c r="AH1193" i="12"/>
  <c r="AH1693" i="12"/>
  <c r="AH2256" i="12"/>
  <c r="AH193" i="12"/>
  <c r="AI193" i="12" s="1"/>
  <c r="C3747" i="13" s="1"/>
  <c r="AH3238" i="12"/>
  <c r="AH485" i="12"/>
  <c r="AH160" i="12"/>
  <c r="AH2003" i="12"/>
  <c r="AH1020" i="12"/>
  <c r="AH1073" i="12"/>
  <c r="AH1111" i="12"/>
  <c r="AH2081" i="12"/>
  <c r="AI2081" i="12" s="1"/>
  <c r="C1859" i="13" s="1"/>
  <c r="AH519" i="12"/>
  <c r="AH1775" i="12"/>
  <c r="AH2035" i="12"/>
  <c r="AH1813" i="12"/>
  <c r="AH2099" i="12"/>
  <c r="AJ2099" i="12" s="1"/>
  <c r="D1841" i="13" s="1"/>
  <c r="AH3590" i="12"/>
  <c r="AH176" i="12"/>
  <c r="AH2496" i="12"/>
  <c r="AI2496" i="12" s="1"/>
  <c r="C1444" i="13" s="1"/>
  <c r="AH1307" i="12"/>
  <c r="AH2237" i="12"/>
  <c r="AH582" i="12"/>
  <c r="AH216" i="12"/>
  <c r="AH3464" i="12"/>
  <c r="AH133" i="12"/>
  <c r="AH2628" i="12"/>
  <c r="AH283" i="12"/>
  <c r="AI283" i="12" s="1"/>
  <c r="C3657" i="13" s="1"/>
  <c r="AH1919" i="12"/>
  <c r="AH1586" i="12"/>
  <c r="AH1267" i="12"/>
  <c r="AH2958" i="12"/>
  <c r="AH1202" i="12"/>
  <c r="AI1202" i="12" s="1"/>
  <c r="C2738" i="13" s="1"/>
  <c r="AH1761" i="12"/>
  <c r="AH897" i="12"/>
  <c r="AH2388" i="12"/>
  <c r="AI2388" i="12" s="1"/>
  <c r="C1552" i="13" s="1"/>
  <c r="AH806" i="12"/>
  <c r="AH2290" i="12"/>
  <c r="AH385" i="12"/>
  <c r="AH1645" i="12"/>
  <c r="AH3704" i="12"/>
  <c r="AH1490" i="12"/>
  <c r="AH1223" i="12"/>
  <c r="AH972" i="12"/>
  <c r="AJ972" i="12" s="1"/>
  <c r="D2968" i="13" s="1"/>
  <c r="AH985" i="12"/>
  <c r="AH1016" i="12"/>
  <c r="AH3446" i="12"/>
  <c r="AH2084" i="12"/>
  <c r="AH678" i="12"/>
  <c r="AJ678" i="12" s="1"/>
  <c r="D3262" i="13" s="1"/>
  <c r="AH2168" i="12"/>
  <c r="AH803" i="12"/>
  <c r="AH1338" i="12"/>
  <c r="AJ1338" i="12" s="1"/>
  <c r="D2602" i="13" s="1"/>
  <c r="AH2520" i="12"/>
  <c r="AH3593" i="12"/>
  <c r="AH265" i="12"/>
  <c r="AH1507" i="12"/>
  <c r="AH2927" i="12"/>
  <c r="AH3264" i="12"/>
  <c r="AH639" i="12"/>
  <c r="AH1253" i="12"/>
  <c r="AJ1253" i="12" s="1"/>
  <c r="D2687" i="13" s="1"/>
  <c r="AH1726" i="12"/>
  <c r="AH711" i="12"/>
  <c r="AH1889" i="12"/>
  <c r="AH1825" i="12"/>
  <c r="AH2674" i="12"/>
  <c r="AI2674" i="12" s="1"/>
  <c r="C1266" i="13" s="1"/>
  <c r="AH3014" i="12"/>
  <c r="AH2642" i="12"/>
  <c r="AH205" i="12"/>
  <c r="AI205" i="12" s="1"/>
  <c r="C3735" i="13" s="1"/>
  <c r="AH672" i="12"/>
  <c r="AH2163" i="12"/>
  <c r="AH1393" i="12"/>
  <c r="AH2698" i="12"/>
  <c r="AH1162" i="12"/>
  <c r="AH3349" i="12"/>
  <c r="AH2200" i="12"/>
  <c r="AH1552" i="12"/>
  <c r="AJ1552" i="12" s="1"/>
  <c r="D2388" i="13" s="1"/>
  <c r="AH2617" i="12"/>
  <c r="AH1925" i="12"/>
  <c r="AH764" i="12"/>
  <c r="AH2491" i="12"/>
  <c r="AH1427" i="12"/>
  <c r="AI1427" i="12" s="1"/>
  <c r="C2513" i="13" s="1"/>
  <c r="AH2678" i="12"/>
  <c r="AH903" i="12"/>
  <c r="AH1413" i="12"/>
  <c r="AI1413" i="12" s="1"/>
  <c r="C2527" i="13" s="1"/>
  <c r="AH1178" i="12"/>
  <c r="AH1272" i="12"/>
  <c r="AH881" i="12"/>
  <c r="AH1422" i="12"/>
  <c r="AH3584" i="12"/>
  <c r="AH2679" i="12"/>
  <c r="AH1330" i="12"/>
  <c r="AH417" i="12"/>
  <c r="AJ417" i="12" s="1"/>
  <c r="D3523" i="13" s="1"/>
  <c r="AH1063" i="12"/>
  <c r="AH1350" i="12"/>
  <c r="AH3494" i="12"/>
  <c r="AH821" i="12"/>
  <c r="AH1302" i="12"/>
  <c r="AI1302" i="12" s="1"/>
  <c r="C2638" i="13" s="1"/>
  <c r="AH182" i="12"/>
  <c r="AH1346" i="12"/>
  <c r="AH524" i="12"/>
  <c r="AJ524" i="12" s="1"/>
  <c r="D3416" i="13" s="1"/>
  <c r="AH1408" i="12"/>
  <c r="AH2947" i="12"/>
  <c r="AH1910" i="12"/>
  <c r="AH1603" i="12"/>
  <c r="AH2842" i="12"/>
  <c r="AH1605" i="12"/>
  <c r="AH1191" i="12"/>
  <c r="AH388" i="12"/>
  <c r="AI388" i="12" s="1"/>
  <c r="C3552" i="13" s="1"/>
  <c r="AH575" i="12"/>
  <c r="AH2865" i="12"/>
  <c r="AH1229" i="12"/>
  <c r="AH1815" i="12"/>
  <c r="AH2752" i="12"/>
  <c r="AI2752" i="12" s="1"/>
  <c r="C1188" i="13" s="1"/>
  <c r="AH1078" i="12"/>
  <c r="AH1303" i="12"/>
  <c r="AH2910" i="12"/>
  <c r="AJ2910" i="12" s="1"/>
  <c r="D1030" i="13" s="1"/>
  <c r="AH2476" i="12"/>
  <c r="AH2523" i="12"/>
  <c r="AH3599" i="12"/>
  <c r="AH2953" i="12"/>
  <c r="AH315" i="12"/>
  <c r="AH405" i="12"/>
  <c r="AH866" i="12"/>
  <c r="AH1095" i="12"/>
  <c r="AI1095" i="12" s="1"/>
  <c r="C2845" i="13" s="1"/>
  <c r="AH1125" i="12"/>
  <c r="AH168" i="12"/>
  <c r="AH223" i="12"/>
  <c r="AH1887" i="12"/>
  <c r="AH3518" i="12"/>
  <c r="AJ3518" i="12" s="1"/>
  <c r="D422" i="13" s="1"/>
  <c r="AH3098" i="12"/>
  <c r="AH894" i="12"/>
  <c r="AH2470" i="12"/>
  <c r="AI2470" i="12" s="1"/>
  <c r="C1470" i="13" s="1"/>
  <c r="AH2499" i="12"/>
  <c r="AH1404" i="12"/>
  <c r="AH1710" i="12"/>
  <c r="AH2734" i="12"/>
  <c r="AH1669" i="12"/>
  <c r="AH3207" i="12"/>
  <c r="AH2243" i="12"/>
  <c r="AH3520" i="12"/>
  <c r="AJ3520" i="12" s="1"/>
  <c r="D420" i="13" s="1"/>
  <c r="AH2039" i="12"/>
  <c r="AH1823" i="12"/>
  <c r="AH3171" i="12"/>
  <c r="AH147" i="12"/>
  <c r="AH1299" i="12"/>
  <c r="AJ1299" i="12" s="1"/>
  <c r="D2641" i="13" s="1"/>
  <c r="AH364" i="12"/>
  <c r="AH638" i="12"/>
  <c r="AH2896" i="12"/>
  <c r="AJ2896" i="12" s="1"/>
  <c r="D1044" i="13" s="1"/>
  <c r="AH2573" i="12"/>
  <c r="AH748" i="12"/>
  <c r="AH591" i="12"/>
  <c r="AH1522" i="12"/>
  <c r="AH273" i="12"/>
  <c r="AH938" i="12"/>
  <c r="AH919" i="12"/>
  <c r="AH1278" i="12"/>
  <c r="AJ1278" i="12" s="1"/>
  <c r="D2662" i="13" s="1"/>
  <c r="AH2008" i="12"/>
  <c r="AH2398" i="12"/>
  <c r="AH3496" i="12"/>
  <c r="AH1292" i="12"/>
  <c r="AH2524" i="12"/>
  <c r="AI2524" i="12" s="1"/>
  <c r="C1416" i="13" s="1"/>
  <c r="AH453" i="12"/>
  <c r="AH1319" i="12"/>
  <c r="AH1868" i="12"/>
  <c r="AJ1868" i="12" s="1"/>
  <c r="D2072" i="13" s="1"/>
  <c r="AH2278" i="12"/>
  <c r="AH686" i="12"/>
  <c r="AH820" i="12"/>
  <c r="AH950" i="12"/>
  <c r="AH1372" i="12"/>
  <c r="AH693" i="12"/>
  <c r="AH1166" i="12"/>
  <c r="AH276" i="12"/>
  <c r="AJ276" i="12" s="1"/>
  <c r="D3664" i="13" s="1"/>
  <c r="AH294" i="12"/>
  <c r="AH274" i="12"/>
  <c r="AH1564" i="12"/>
  <c r="AH3607" i="12"/>
  <c r="AH923" i="12"/>
  <c r="AJ923" i="12" s="1"/>
  <c r="D3017" i="13" s="1"/>
  <c r="AH928" i="12"/>
  <c r="AH1477" i="12"/>
  <c r="AH1184" i="12"/>
  <c r="AI1184" i="12" s="1"/>
  <c r="C2756" i="13" s="1"/>
  <c r="AH3791" i="12"/>
  <c r="AH1418" i="12"/>
  <c r="AH334" i="12"/>
  <c r="AH728" i="12"/>
  <c r="AH1033" i="12"/>
  <c r="AH2368" i="12"/>
  <c r="AH2469" i="12"/>
  <c r="AH2983" i="12"/>
  <c r="AJ2983" i="12" s="1"/>
  <c r="D957" i="13" s="1"/>
  <c r="AH342" i="12"/>
  <c r="AH1222" i="12"/>
  <c r="AH2794" i="12"/>
  <c r="AH1006" i="12"/>
  <c r="AH1266" i="12"/>
  <c r="AJ1266" i="12" s="1"/>
  <c r="D2674" i="13" s="1"/>
  <c r="AH3067" i="12"/>
  <c r="AH1753" i="12"/>
  <c r="AH3300" i="12"/>
  <c r="AI3300" i="12" s="1"/>
  <c r="C640" i="13" s="1"/>
  <c r="AH2209" i="12"/>
  <c r="AH1752" i="12"/>
  <c r="AH2935" i="12"/>
  <c r="AH2577" i="12"/>
  <c r="AH1608" i="12"/>
  <c r="AH2932" i="12"/>
  <c r="AH3294" i="12"/>
  <c r="AH3625" i="12"/>
  <c r="AI3625" i="12" s="1"/>
  <c r="C315" i="13" s="1"/>
  <c r="AH3536" i="12"/>
  <c r="AH3059" i="12"/>
  <c r="AH2342" i="12"/>
  <c r="AH3364" i="12"/>
  <c r="AH1135" i="12"/>
  <c r="AI1135" i="12" s="1"/>
  <c r="C2805" i="13" s="1"/>
  <c r="AH1576" i="12"/>
  <c r="AH1634" i="12"/>
  <c r="AH3421" i="12"/>
  <c r="AI3421" i="12" s="1"/>
  <c r="C519" i="13" s="1"/>
  <c r="AH3658" i="12"/>
  <c r="AH3377" i="12"/>
  <c r="AH1879" i="12"/>
  <c r="AH2279" i="12"/>
  <c r="AH1458" i="12"/>
  <c r="AH2697" i="12"/>
  <c r="AH3417" i="12"/>
  <c r="AH1607" i="12"/>
  <c r="AI1607" i="12" s="1"/>
  <c r="C2333" i="13" s="1"/>
  <c r="AH1435" i="12"/>
  <c r="AH284" i="12"/>
  <c r="AH1918" i="12"/>
  <c r="AH2596" i="12"/>
  <c r="AH1084" i="12"/>
  <c r="AI1084" i="12" s="1"/>
  <c r="C2856" i="13" s="1"/>
  <c r="AH1958" i="12"/>
  <c r="AH2319" i="12"/>
  <c r="AH1347" i="12"/>
  <c r="AJ1347" i="12" s="1"/>
  <c r="D2593" i="13" s="1"/>
  <c r="AH2833" i="12"/>
  <c r="AH510" i="12"/>
  <c r="AH3932" i="12"/>
  <c r="AH3849" i="12"/>
  <c r="AH2715" i="12"/>
  <c r="AH770" i="12"/>
  <c r="AH3467" i="12"/>
  <c r="AH984" i="12"/>
  <c r="AJ984" i="12" s="1"/>
  <c r="D2956" i="13" s="1"/>
  <c r="AH1604" i="12"/>
  <c r="AH1234" i="12"/>
  <c r="AH1118" i="12"/>
  <c r="AH2440" i="12"/>
  <c r="AH2271" i="12"/>
  <c r="AI2271" i="12" s="1"/>
  <c r="C1669" i="13" s="1"/>
  <c r="AH203" i="12"/>
  <c r="AH257" i="12"/>
  <c r="AH577" i="12"/>
  <c r="AJ577" i="12" s="1"/>
  <c r="D3363" i="13" s="1"/>
  <c r="AH2504" i="12"/>
  <c r="AH2695" i="12"/>
  <c r="AH2601" i="12"/>
  <c r="AH2483" i="12"/>
  <c r="AH456" i="12"/>
  <c r="AH1656" i="12"/>
  <c r="AH2870" i="12"/>
  <c r="AH2729" i="12"/>
  <c r="AI2729" i="12" s="1"/>
  <c r="C1211" i="13" s="1"/>
  <c r="AH3267" i="12"/>
  <c r="AH3036" i="12"/>
  <c r="AH2533" i="12"/>
  <c r="AH3524" i="12"/>
  <c r="AH2904" i="12"/>
  <c r="AI2904" i="12" s="1"/>
  <c r="C1036" i="13" s="1"/>
  <c r="AH521" i="12"/>
  <c r="AH2028" i="12"/>
  <c r="AH1059" i="12"/>
  <c r="AJ1059" i="12" s="1"/>
  <c r="D2881" i="13" s="1"/>
  <c r="AH1441" i="12"/>
  <c r="AH2134" i="12"/>
  <c r="AH3119" i="12"/>
  <c r="AH2902" i="12"/>
  <c r="AH3263" i="12"/>
  <c r="AH1981" i="12"/>
  <c r="AH981" i="12"/>
  <c r="AH2196" i="12"/>
  <c r="AJ2196" i="12" s="1"/>
  <c r="D1744" i="13" s="1"/>
  <c r="AH731" i="12"/>
  <c r="AH2814" i="12"/>
  <c r="AH2420" i="12"/>
  <c r="AH2534" i="12"/>
  <c r="AH426" i="12"/>
  <c r="AI426" i="12" s="1"/>
  <c r="C3514" i="13" s="1"/>
  <c r="AH1655" i="12"/>
  <c r="AH1699" i="12"/>
  <c r="AH704" i="12"/>
  <c r="AJ704" i="12" s="1"/>
  <c r="D3236" i="13" s="1"/>
  <c r="AH1614" i="12"/>
  <c r="AH3413" i="12"/>
  <c r="AH353" i="12"/>
  <c r="AH2123" i="12"/>
  <c r="AH3242" i="12"/>
  <c r="AH1995" i="12"/>
  <c r="AH382" i="12"/>
  <c r="AH620" i="12"/>
  <c r="AJ620" i="12" s="1"/>
  <c r="D3320" i="13" s="1"/>
  <c r="AH1257" i="12"/>
  <c r="AH2915" i="12"/>
  <c r="AH835" i="12"/>
  <c r="AH387" i="12"/>
  <c r="AH3017" i="12"/>
  <c r="AJ3017" i="12" s="1"/>
  <c r="D923" i="13" s="1"/>
  <c r="AH1997" i="12"/>
  <c r="AH815" i="12"/>
  <c r="AH2746" i="12"/>
  <c r="AJ2746" i="12" s="1"/>
  <c r="D1194" i="13" s="1"/>
  <c r="AH961" i="12"/>
  <c r="AH3673" i="12"/>
  <c r="AH1260" i="12"/>
  <c r="AH3199" i="12"/>
  <c r="AH2845" i="12"/>
  <c r="AH347" i="12"/>
  <c r="AH2402" i="12"/>
  <c r="AH1816" i="12"/>
  <c r="AI1816" i="12" s="1"/>
  <c r="C2124" i="13" s="1"/>
  <c r="AH1305" i="12"/>
  <c r="AH1077" i="12"/>
  <c r="AH467" i="12"/>
  <c r="AH951" i="12"/>
  <c r="AH3568" i="12"/>
  <c r="AJ3568" i="12" s="1"/>
  <c r="D372" i="13" s="1"/>
  <c r="AH2089" i="12"/>
  <c r="AH1312" i="12"/>
  <c r="AH2803" i="12"/>
  <c r="AI2803" i="12" s="1"/>
  <c r="C1137" i="13" s="1"/>
  <c r="AH1023" i="12"/>
  <c r="AH235" i="12"/>
  <c r="AH2387" i="12"/>
  <c r="AH134" i="12"/>
  <c r="AH1327" i="12"/>
  <c r="AH2735" i="12"/>
  <c r="AH462" i="12"/>
  <c r="AH2159" i="12"/>
  <c r="AI2159" i="12" s="1"/>
  <c r="C1781" i="13" s="1"/>
  <c r="AH2595" i="12"/>
  <c r="AH2176" i="12"/>
  <c r="AH2612" i="12"/>
  <c r="AH1553" i="12"/>
  <c r="AH1277" i="12"/>
  <c r="AI1277" i="12" s="1"/>
  <c r="C2663" i="13" s="1"/>
  <c r="AH370" i="12"/>
  <c r="AH2771" i="12"/>
  <c r="AH373" i="12"/>
  <c r="AI373" i="12" s="1"/>
  <c r="C3567" i="13" s="1"/>
  <c r="AH3837" i="12"/>
  <c r="AH1311" i="12"/>
  <c r="AH850" i="12"/>
  <c r="AH404" i="12"/>
  <c r="AH170" i="12"/>
  <c r="AH508" i="12"/>
  <c r="AH1972" i="12"/>
  <c r="AH412" i="12"/>
  <c r="AJ412" i="12" s="1"/>
  <c r="D3528" i="13" s="1"/>
  <c r="AH1127" i="12"/>
  <c r="AH1037" i="12"/>
  <c r="AH1742" i="12"/>
  <c r="AH1254" i="12"/>
  <c r="AH1368" i="12"/>
  <c r="AI1368" i="12" s="1"/>
  <c r="C2572" i="13" s="1"/>
  <c r="AH2881" i="12"/>
  <c r="AH1324" i="12"/>
  <c r="AH2840" i="12"/>
  <c r="AI2840" i="12" s="1"/>
  <c r="C1100" i="13" s="1"/>
  <c r="AH1356" i="12"/>
  <c r="AH2085" i="12"/>
  <c r="AH2742" i="12"/>
  <c r="AH2773" i="12"/>
  <c r="AH1624" i="12"/>
  <c r="AH3730" i="12"/>
  <c r="AH2032" i="12"/>
  <c r="AH755" i="12"/>
  <c r="AI755" i="12" s="1"/>
  <c r="C3185" i="13" s="1"/>
  <c r="AH2166" i="12"/>
  <c r="AH1348" i="12"/>
  <c r="AH2537" i="12"/>
  <c r="AH3291" i="12"/>
  <c r="AH1662" i="12"/>
  <c r="AI1662" i="12" s="1"/>
  <c r="C2278" i="13" s="1"/>
  <c r="AH739" i="12"/>
  <c r="AH3537" i="12"/>
  <c r="AH1819" i="12"/>
  <c r="AJ1819" i="12" s="1"/>
  <c r="D2121" i="13" s="1"/>
  <c r="AH642" i="12"/>
  <c r="AH1781" i="12"/>
  <c r="AH3384" i="12"/>
  <c r="AH1090" i="12"/>
  <c r="AH487" i="12"/>
  <c r="AH1344" i="12"/>
  <c r="AH3113" i="12"/>
  <c r="AH551" i="12"/>
  <c r="AI551" i="12" s="1"/>
  <c r="C3389" i="13" s="1"/>
  <c r="AH1097" i="12"/>
  <c r="AH1215" i="12"/>
  <c r="AH1782" i="12"/>
  <c r="AH3725" i="12"/>
  <c r="AH243" i="12"/>
  <c r="AJ243" i="12" s="1"/>
  <c r="D3697" i="13" s="1"/>
  <c r="AH2859" i="12"/>
  <c r="AH371" i="12"/>
  <c r="AH277" i="12"/>
  <c r="AJ277" i="12" s="1"/>
  <c r="D3663" i="13" s="1"/>
  <c r="AH1204" i="12"/>
  <c r="AH3338" i="12"/>
  <c r="AH663" i="12"/>
  <c r="AH2037" i="12"/>
  <c r="AH321" i="12"/>
  <c r="AH372" i="12"/>
  <c r="AH2249" i="12"/>
  <c r="AH3915" i="12"/>
  <c r="AJ3915" i="12" s="1"/>
  <c r="D25" i="13" s="1"/>
  <c r="AH743" i="12"/>
  <c r="AH3727" i="12"/>
  <c r="AH1430" i="12"/>
  <c r="AH2804" i="12"/>
  <c r="AH1882" i="12"/>
  <c r="AI1882" i="12" s="1"/>
  <c r="C2058" i="13" s="1"/>
  <c r="AH1098" i="12"/>
  <c r="AH2167" i="12"/>
  <c r="AH3726" i="12"/>
  <c r="AJ3726" i="12" s="1"/>
  <c r="D214" i="13" s="1"/>
  <c r="AH1431" i="12"/>
  <c r="AH1545" i="12"/>
  <c r="AH1548" i="12"/>
  <c r="AH3547" i="12"/>
  <c r="AH1482" i="12"/>
  <c r="AH271" i="12"/>
  <c r="AH1082" i="12"/>
  <c r="AH666" i="12"/>
  <c r="AJ666" i="12" s="1"/>
  <c r="D3274" i="13" s="1"/>
  <c r="AH2360" i="12"/>
  <c r="AH2634" i="12"/>
  <c r="AH1047" i="12"/>
  <c r="AH1547" i="12"/>
  <c r="AH472" i="12"/>
  <c r="AJ472" i="12" s="1"/>
  <c r="D3468" i="13" s="1"/>
  <c r="AH2928" i="12"/>
  <c r="AH197" i="12"/>
  <c r="AH3196" i="12"/>
  <c r="AJ3196" i="12" s="1"/>
  <c r="D744" i="13" s="1"/>
  <c r="AH1163" i="12"/>
  <c r="AH3154" i="12"/>
  <c r="AH528" i="12"/>
  <c r="AH2252" i="12"/>
  <c r="AH2512" i="12"/>
  <c r="AH1940" i="12"/>
  <c r="AH2762" i="12"/>
  <c r="AH2517" i="12"/>
  <c r="AI2517" i="12" s="1"/>
  <c r="C1423" i="13" s="1"/>
  <c r="AH2092" i="12"/>
  <c r="AH2253" i="12"/>
  <c r="AH3744" i="12"/>
  <c r="AH595" i="12"/>
  <c r="AH2138" i="12"/>
  <c r="AI2138" i="12" s="1"/>
  <c r="C1802" i="13" s="1"/>
  <c r="AH1021" i="12"/>
  <c r="AH2551" i="12"/>
  <c r="AH1015" i="12"/>
  <c r="AJ1015" i="12" s="1"/>
  <c r="D2925" i="13" s="1"/>
  <c r="AH3890" i="12"/>
  <c r="AH1295" i="12"/>
  <c r="AH2457" i="12"/>
  <c r="AH1484" i="12"/>
  <c r="AH1396" i="12"/>
  <c r="AH1849" i="12"/>
  <c r="AH1287" i="12"/>
  <c r="AH3197" i="12"/>
  <c r="AJ3197" i="12" s="1"/>
  <c r="D743" i="13" s="1"/>
  <c r="AH1864" i="12"/>
  <c r="AH2477" i="12"/>
  <c r="AH606" i="12"/>
  <c r="AH3610" i="12"/>
  <c r="AH1982" i="12"/>
  <c r="AI1982" i="12" s="1"/>
  <c r="C1958" i="13" s="1"/>
  <c r="AH1012" i="12"/>
  <c r="AH1171" i="12"/>
  <c r="AH3016" i="12"/>
  <c r="AI3016" i="12" s="1"/>
  <c r="C924" i="13" s="1"/>
  <c r="AH1230" i="12"/>
  <c r="AH2498" i="12"/>
  <c r="AH828" i="12"/>
  <c r="AH1945" i="12"/>
  <c r="AH1429" i="12"/>
  <c r="AH911" i="12"/>
  <c r="AH1602" i="12"/>
  <c r="AH1499" i="12"/>
  <c r="AI1499" i="12" s="1"/>
  <c r="C2441" i="13" s="1"/>
  <c r="AH2126" i="12"/>
  <c r="AH1352" i="12"/>
  <c r="AH2929" i="12"/>
  <c r="AH1284" i="12"/>
  <c r="AH2703" i="12"/>
  <c r="AJ2703" i="12" s="1"/>
  <c r="D1237" i="13" s="1"/>
  <c r="AH3219" i="12"/>
  <c r="AH2844" i="12"/>
  <c r="AH3130" i="12"/>
  <c r="AJ3130" i="12" s="1"/>
  <c r="D810" i="13" s="1"/>
  <c r="AH1140" i="12"/>
  <c r="AH3076" i="12"/>
  <c r="AH1865" i="12"/>
  <c r="AH2874" i="12"/>
  <c r="AH597" i="12"/>
  <c r="AH1802" i="12"/>
  <c r="AH1771" i="12"/>
  <c r="AH3045" i="12"/>
  <c r="AJ3045" i="12" s="1"/>
  <c r="D895" i="13" s="1"/>
  <c r="AH2710" i="12"/>
  <c r="AH2152" i="12"/>
  <c r="AH852" i="12"/>
  <c r="AH1250" i="12"/>
  <c r="AH195" i="12"/>
  <c r="AJ195" i="12" s="1"/>
  <c r="D3745" i="13" s="1"/>
  <c r="AH3511" i="12"/>
  <c r="AH936" i="12"/>
  <c r="AH2050" i="12"/>
  <c r="AI2050" i="12" s="1"/>
  <c r="C1890" i="13" s="1"/>
  <c r="AH1379" i="12"/>
  <c r="AH2900" i="12"/>
  <c r="AH829" i="12"/>
  <c r="AH2825" i="12"/>
  <c r="AH483" i="12"/>
  <c r="AH204" i="12"/>
  <c r="AH2181" i="12"/>
  <c r="AH1877" i="12"/>
  <c r="AJ1877" i="12" s="1"/>
  <c r="D2063" i="13" s="1"/>
  <c r="AH566" i="12"/>
  <c r="AH1509" i="12"/>
  <c r="AH1587" i="12"/>
  <c r="AH335" i="12"/>
  <c r="AH3394" i="12"/>
  <c r="AJ3394" i="12" s="1"/>
  <c r="D546" i="13" s="1"/>
  <c r="AH3292" i="12"/>
  <c r="AH1074" i="12"/>
  <c r="AH3596" i="12"/>
  <c r="AI3596" i="12" s="1"/>
  <c r="C344" i="13" s="1"/>
  <c r="AH186" i="12"/>
  <c r="AH1473" i="12"/>
  <c r="AH374" i="12"/>
  <c r="AH717" i="12"/>
  <c r="AH1516" i="12"/>
  <c r="AH2562" i="12"/>
  <c r="AH1836" i="12"/>
  <c r="AH2720" i="12"/>
  <c r="AI2720" i="12" s="1"/>
  <c r="C1220" i="13" s="1"/>
  <c r="AH3010" i="12"/>
  <c r="AH1579" i="12"/>
  <c r="AH2480" i="12"/>
  <c r="AH3535" i="12"/>
  <c r="AH3355" i="12"/>
  <c r="AJ3355" i="12" s="1"/>
  <c r="D585" i="13" s="1"/>
  <c r="AH799" i="12"/>
  <c r="AH1449" i="12"/>
  <c r="AH2143" i="12"/>
  <c r="AJ2143" i="12" s="1"/>
  <c r="D1797" i="13" s="1"/>
  <c r="AH939" i="12"/>
  <c r="AH2575" i="12"/>
  <c r="AH1207" i="12"/>
  <c r="AH2506" i="12"/>
  <c r="AH1783" i="12"/>
  <c r="AH441" i="12"/>
  <c r="AH2017" i="12"/>
  <c r="AH1255" i="12"/>
  <c r="AJ1255" i="12" s="1"/>
  <c r="D2685" i="13" s="1"/>
  <c r="AH3419" i="12"/>
  <c r="AH1487" i="12"/>
  <c r="AH396" i="12"/>
  <c r="AH1663" i="12"/>
  <c r="AH943" i="12"/>
  <c r="AI943" i="12" s="1"/>
  <c r="C2997" i="13" s="1"/>
  <c r="AH2449" i="12"/>
  <c r="AH684" i="12"/>
  <c r="AH1189" i="12"/>
  <c r="AJ1189" i="12" s="1"/>
  <c r="D2751" i="13" s="1"/>
  <c r="AH348" i="12"/>
  <c r="AH1141" i="12"/>
  <c r="AH1790" i="12"/>
  <c r="AH2788" i="12"/>
  <c r="AH1134" i="12"/>
  <c r="AH339" i="12"/>
  <c r="AH2225" i="12"/>
  <c r="AH1314" i="12"/>
  <c r="AI1314" i="12" s="1"/>
  <c r="C2626" i="13" s="1"/>
  <c r="AH1623" i="12"/>
  <c r="AH3420" i="12"/>
  <c r="AH2102" i="12"/>
  <c r="AH1767" i="12"/>
  <c r="AH3120" i="12"/>
  <c r="AI3120" i="12" s="1"/>
  <c r="C820" i="13" s="1"/>
  <c r="AH1242" i="12"/>
  <c r="AH571" i="12"/>
  <c r="AH2044" i="12"/>
  <c r="AI2044" i="12" s="1"/>
  <c r="C1896" i="13" s="1"/>
  <c r="AH685" i="12"/>
  <c r="AH2386" i="12"/>
  <c r="AH544" i="12"/>
  <c r="AH3731" i="12"/>
  <c r="AH609" i="12"/>
  <c r="AH1243" i="12"/>
  <c r="AH3342" i="12"/>
  <c r="AH2856" i="12"/>
  <c r="AJ2856" i="12" s="1"/>
  <c r="D1084" i="13" s="1"/>
  <c r="AH585" i="12"/>
  <c r="AH1683" i="12"/>
  <c r="AH3676" i="12"/>
  <c r="AH1530" i="12"/>
  <c r="AH366" i="12"/>
  <c r="AI366" i="12" s="1"/>
  <c r="C3574" i="13" s="1"/>
  <c r="AH1536" i="12"/>
  <c r="AH3020" i="12"/>
  <c r="AH2826" i="12"/>
  <c r="AI2826" i="12" s="1"/>
  <c r="C1114" i="13" s="1"/>
  <c r="AH1115" i="12"/>
  <c r="AH2511" i="12"/>
  <c r="AH2067" i="12"/>
  <c r="AH3273" i="12"/>
  <c r="AH3078" i="12"/>
  <c r="AH1283" i="12"/>
  <c r="AH2649" i="12"/>
  <c r="AH2095" i="12"/>
  <c r="AI2095" i="12" s="1"/>
  <c r="C1845" i="13" s="1"/>
  <c r="AH1146" i="12"/>
  <c r="AH3309" i="12"/>
  <c r="AH1121" i="12"/>
  <c r="AH2671" i="12"/>
  <c r="AH2245" i="12"/>
  <c r="AJ2245" i="12" s="1"/>
  <c r="D1695" i="13" s="1"/>
  <c r="AH2172" i="12"/>
  <c r="AH1397" i="12"/>
  <c r="AH1902" i="12"/>
  <c r="AJ1902" i="12" s="1"/>
  <c r="D2038" i="13" s="1"/>
  <c r="AH520" i="12"/>
  <c r="AH2324" i="12"/>
  <c r="AH1236" i="12"/>
  <c r="AH1195" i="12"/>
  <c r="AH1814" i="12"/>
  <c r="AH1510" i="12"/>
  <c r="AH3728" i="12"/>
  <c r="AH1099" i="12"/>
  <c r="AJ1099" i="12" s="1"/>
  <c r="D2841" i="13" s="1"/>
  <c r="AH726" i="12"/>
  <c r="AH514" i="12"/>
  <c r="AH2259" i="12"/>
  <c r="AH263" i="12"/>
  <c r="AH458" i="12"/>
  <c r="AJ458" i="12" s="1"/>
  <c r="D3482" i="13" s="1"/>
  <c r="AH560" i="12"/>
  <c r="AH796" i="12"/>
  <c r="AH2364" i="12"/>
  <c r="AJ2364" i="12" s="1"/>
  <c r="D1576" i="13" s="1"/>
  <c r="AH2057" i="12"/>
  <c r="AH1365" i="12"/>
  <c r="AH1689" i="12"/>
  <c r="AH1772" i="12"/>
  <c r="AH2739" i="12"/>
  <c r="AH1494" i="12"/>
  <c r="AH1500" i="12"/>
  <c r="AH346" i="12"/>
  <c r="AI346" i="12" s="1"/>
  <c r="C3594" i="13" s="1"/>
  <c r="AH927" i="12"/>
  <c r="AH1420" i="12"/>
  <c r="AH3217" i="12"/>
  <c r="AH380" i="12"/>
  <c r="AH1492" i="12"/>
  <c r="AJ1492" i="12" s="1"/>
  <c r="D2448" i="13" s="1"/>
  <c r="AH3558" i="12"/>
  <c r="AH1313" i="12"/>
  <c r="AH1374" i="12"/>
  <c r="AJ1374" i="12" s="1"/>
  <c r="D2566" i="13" s="1"/>
  <c r="AH2700" i="12"/>
  <c r="AH1528" i="12"/>
  <c r="AH1765" i="12"/>
  <c r="AH1309" i="12"/>
  <c r="AH2656" i="12"/>
  <c r="AH1808" i="12"/>
  <c r="AH3109" i="12"/>
  <c r="AH3064" i="12"/>
  <c r="AJ3064" i="12" s="1"/>
  <c r="D876" i="13" s="1"/>
  <c r="AH2736" i="12"/>
  <c r="AH3302" i="12"/>
  <c r="AH660" i="12"/>
  <c r="AH1660" i="12"/>
  <c r="AH2311" i="12"/>
  <c r="AI2311" i="12" s="1"/>
  <c r="C1629" i="13" s="1"/>
  <c r="AH1680" i="12"/>
  <c r="AH3354" i="12"/>
  <c r="AH1456" i="12"/>
  <c r="AJ1456" i="12" s="1"/>
  <c r="D2484" i="13" s="1"/>
  <c r="AH384" i="12"/>
  <c r="AH311" i="12"/>
  <c r="AH2059" i="12"/>
  <c r="AH2837" i="12"/>
  <c r="AH2985" i="12"/>
  <c r="AH651" i="12"/>
  <c r="AH1566" i="12"/>
  <c r="AH152" i="12"/>
  <c r="AJ152" i="12" s="1"/>
  <c r="D3788" i="13" s="1"/>
  <c r="AH2508" i="12"/>
  <c r="AH3799" i="12"/>
  <c r="AH214" i="12"/>
  <c r="AH855" i="12"/>
  <c r="AH2300" i="12"/>
  <c r="AJ2300" i="12" s="1"/>
  <c r="D1640" i="13" s="1"/>
  <c r="AH1800" i="12"/>
  <c r="AH1696" i="12"/>
  <c r="AH2325" i="12"/>
  <c r="AJ2325" i="12" s="1"/>
  <c r="D1615" i="13" s="1"/>
  <c r="AH1009" i="12"/>
  <c r="AH1837" i="12"/>
  <c r="AH1432" i="12"/>
  <c r="AH2053" i="12"/>
  <c r="AH1228" i="12"/>
  <c r="AH3023" i="12"/>
  <c r="AH1086" i="12"/>
  <c r="AH2141" i="12"/>
  <c r="AJ2141" i="12" s="1"/>
  <c r="D1799" i="13" s="1"/>
  <c r="AH2487" i="12"/>
  <c r="AH1259" i="12"/>
  <c r="AH2012" i="12"/>
  <c r="AH1205" i="12"/>
  <c r="AH738" i="12"/>
  <c r="AI738" i="12" s="1"/>
  <c r="C3202" i="13" s="1"/>
  <c r="AH3018" i="12"/>
  <c r="AH328" i="12"/>
  <c r="AH746" i="12"/>
  <c r="AI746" i="12" s="1"/>
  <c r="C3194" i="13" s="1"/>
  <c r="AH2295" i="12"/>
  <c r="AH2515" i="12"/>
  <c r="AH730" i="12"/>
  <c r="AH2086" i="12"/>
  <c r="AH2137" i="12"/>
  <c r="AH174" i="12"/>
  <c r="AH3613" i="12"/>
  <c r="AH3311" i="12"/>
  <c r="AI3311" i="12" s="1"/>
  <c r="C629" i="13" s="1"/>
  <c r="AH3012" i="12"/>
  <c r="AH1139" i="12"/>
  <c r="AH1332" i="12"/>
  <c r="AH735" i="12"/>
  <c r="AH3702" i="12"/>
  <c r="AJ3702" i="12" s="1"/>
  <c r="D238" i="13" s="1"/>
  <c r="AH234" i="12"/>
  <c r="AH2613" i="12"/>
  <c r="AH2964" i="12"/>
  <c r="AI2964" i="12" s="1"/>
  <c r="C976" i="13" s="1"/>
  <c r="AH847" i="12"/>
  <c r="AH2161" i="12"/>
  <c r="AH2903" i="12"/>
  <c r="AH2991" i="12"/>
  <c r="AH1977" i="12"/>
  <c r="AH2963" i="12"/>
  <c r="AH2073" i="12"/>
  <c r="AH875" i="12"/>
  <c r="AI875" i="12" s="1"/>
  <c r="C3065" i="13" s="1"/>
  <c r="AH3816" i="12"/>
  <c r="AH2341" i="12"/>
  <c r="AH2284" i="12"/>
  <c r="AH2154" i="12"/>
  <c r="AH1117" i="12"/>
  <c r="AI1117" i="12" s="1"/>
  <c r="C2823" i="13" s="1"/>
  <c r="AH1110" i="12"/>
  <c r="AH509" i="12"/>
  <c r="AH2610" i="12"/>
  <c r="AJ2610" i="12" s="1"/>
  <c r="D1330" i="13" s="1"/>
  <c r="AH1867" i="12"/>
  <c r="AH1955" i="12"/>
  <c r="AH3638" i="12"/>
  <c r="AH921" i="12"/>
  <c r="AH3836" i="12"/>
  <c r="AH1914" i="12"/>
  <c r="AH1123" i="12"/>
  <c r="AH2400" i="12"/>
  <c r="AI2400" i="12" s="1"/>
  <c r="C1540" i="13" s="1"/>
  <c r="AH831" i="12"/>
  <c r="AH1042" i="12"/>
  <c r="AH1446" i="12"/>
  <c r="AH2333" i="12"/>
  <c r="AH701" i="12"/>
  <c r="AI701" i="12" s="1"/>
  <c r="C3239" i="13" s="1"/>
  <c r="AH1695" i="12"/>
  <c r="AH2593" i="12"/>
  <c r="AH356" i="12"/>
  <c r="AI356" i="12" s="1"/>
  <c r="C3584" i="13" s="1"/>
  <c r="AH841" i="12"/>
  <c r="AH1136" i="12"/>
  <c r="AH2014" i="12"/>
  <c r="AH1424" i="12"/>
  <c r="AH1124" i="12"/>
  <c r="AH2784" i="12"/>
  <c r="AH3350" i="12"/>
  <c r="AH525" i="12"/>
  <c r="AJ525" i="12" s="1"/>
  <c r="D3415" i="13" s="1"/>
  <c r="AH2744" i="12"/>
  <c r="AH1373" i="12"/>
  <c r="AH1478" i="12"/>
  <c r="AH1784" i="12"/>
  <c r="AH3105" i="12"/>
  <c r="AI3105" i="12" s="1"/>
  <c r="C835" i="13" s="1"/>
  <c r="AH1556" i="12"/>
  <c r="AH2070" i="12"/>
  <c r="AH917" i="12"/>
  <c r="AJ917" i="12" s="1"/>
  <c r="D3023" i="13" s="1"/>
  <c r="AH991" i="12"/>
  <c r="AH1535" i="12"/>
  <c r="AH401" i="12"/>
  <c r="AH2413" i="12"/>
  <c r="AH1720" i="12"/>
  <c r="AH167" i="12"/>
  <c r="AH1067" i="12"/>
  <c r="AH1978" i="12"/>
  <c r="AJ1978" i="12" s="1"/>
  <c r="D1962" i="13" s="1"/>
  <c r="AH2992" i="12"/>
  <c r="AH797" i="12"/>
  <c r="AH3595" i="12"/>
  <c r="AH913" i="12"/>
  <c r="AH2444" i="12"/>
  <c r="AI2444" i="12" s="1"/>
  <c r="C1496" i="13" s="1"/>
  <c r="AH3051" i="12"/>
  <c r="AH1043" i="12"/>
  <c r="AH2418" i="12"/>
  <c r="AJ2418" i="12" s="1"/>
  <c r="D1522" i="13" s="1"/>
  <c r="AH1329" i="12"/>
  <c r="AH889" i="12"/>
  <c r="AH3682" i="12"/>
  <c r="AH1018" i="12"/>
  <c r="AH1101" i="12"/>
  <c r="AH1029" i="12"/>
  <c r="AH2650" i="12"/>
  <c r="AH1769" i="12"/>
  <c r="AI1769" i="12" s="1"/>
  <c r="C2171" i="13" s="1"/>
  <c r="AH2968" i="12"/>
  <c r="AH2046" i="12"/>
  <c r="AH191" i="12"/>
  <c r="AH179" i="12"/>
  <c r="AH3385" i="12"/>
  <c r="AJ3385" i="12" s="1"/>
  <c r="D555" i="13" s="1"/>
  <c r="AH482" i="12"/>
  <c r="AH1361" i="12"/>
  <c r="AH3398" i="12"/>
  <c r="AJ3398" i="12" s="1"/>
  <c r="D542" i="13" s="1"/>
  <c r="AH1886" i="12"/>
  <c r="AH180" i="12"/>
  <c r="AH227" i="12"/>
  <c r="AH464" i="12"/>
  <c r="AH2877" i="12"/>
  <c r="AH449" i="12"/>
  <c r="AH2880" i="12"/>
  <c r="AH676" i="12"/>
  <c r="AJ676" i="12" s="1"/>
  <c r="D3264" i="13" s="1"/>
  <c r="AH1939" i="12"/>
  <c r="AH567" i="12"/>
  <c r="AH774" i="12"/>
  <c r="AH202" i="12"/>
  <c r="AH583" i="12"/>
  <c r="AI583" i="12" s="1"/>
  <c r="C3357" i="13" s="1"/>
  <c r="AH811" i="12"/>
  <c r="AH395" i="12"/>
  <c r="AH1471" i="12"/>
  <c r="AI1471" i="12" s="1"/>
  <c r="C2469" i="13" s="1"/>
  <c r="AH3002" i="12"/>
  <c r="AH2335" i="12"/>
  <c r="AH910" i="12"/>
  <c r="AH1145" i="12"/>
  <c r="AH166" i="12"/>
  <c r="AH490" i="12"/>
  <c r="AH2309" i="12"/>
  <c r="AH643" i="12"/>
  <c r="AJ643" i="12" s="1"/>
  <c r="D3297" i="13" s="1"/>
  <c r="AH1639" i="12"/>
  <c r="AH505" i="12"/>
  <c r="AH744" i="12"/>
  <c r="AH2148" i="12"/>
  <c r="AH1796" i="12"/>
  <c r="AJ1796" i="12" s="1"/>
  <c r="D2144" i="13" s="1"/>
  <c r="AH2435" i="12"/>
  <c r="AH2155" i="12"/>
  <c r="AH2750" i="12"/>
  <c r="AJ2750" i="12" s="1"/>
  <c r="D1190" i="13" s="1"/>
  <c r="AH3334" i="12"/>
  <c r="AH2417" i="12"/>
  <c r="AH463" i="12"/>
  <c r="AH1857" i="12"/>
  <c r="AH1563" i="12"/>
  <c r="AH2257" i="12"/>
  <c r="AH2201" i="12"/>
  <c r="AH1384" i="12"/>
  <c r="AI1384" i="12" s="1"/>
  <c r="C2556" i="13" s="1"/>
  <c r="AH998" i="12"/>
  <c r="AH262" i="12"/>
  <c r="AH155" i="12"/>
  <c r="AH2655" i="12"/>
  <c r="AH213" i="12"/>
  <c r="AJ213" i="12" s="1"/>
  <c r="D3727" i="13" s="1"/>
  <c r="AH2738" i="12"/>
  <c r="AH332" i="12"/>
  <c r="AH2340" i="12"/>
  <c r="AJ2340" i="12" s="1"/>
  <c r="D1600" i="13" s="1"/>
  <c r="AH1421" i="12"/>
  <c r="AH427" i="12"/>
  <c r="AH683" i="12"/>
  <c r="AH1438" i="12"/>
  <c r="AH1546" i="12"/>
  <c r="AI1546" i="12" s="1"/>
  <c r="C2394" i="13" s="1"/>
  <c r="AH661" i="12"/>
  <c r="AH3367" i="12"/>
  <c r="AH1349" i="12"/>
  <c r="AJ1349" i="12" s="1"/>
  <c r="D2591" i="13" s="1"/>
  <c r="AH2670" i="12"/>
  <c r="AH2806" i="12"/>
  <c r="AH2345" i="12"/>
  <c r="AH2914" i="12"/>
  <c r="AH281" i="12"/>
  <c r="AI281" i="12" s="1"/>
  <c r="C3659" i="13" s="1"/>
  <c r="AH489" i="12"/>
  <c r="AH1238" i="12"/>
  <c r="AH2965" i="12"/>
  <c r="AJ2965" i="12" s="1"/>
  <c r="D975" i="13" s="1"/>
  <c r="AH1273" i="12"/>
  <c r="AH1391" i="12"/>
  <c r="AH415" i="12"/>
  <c r="AH3050" i="12"/>
  <c r="AH266" i="12"/>
  <c r="AH1085" i="12"/>
  <c r="AH873" i="12"/>
  <c r="AI873" i="12" s="1"/>
  <c r="C3067" i="13" s="1"/>
  <c r="AH1931" i="12"/>
  <c r="AI1931" i="12" s="1"/>
  <c r="C2009" i="13" s="1"/>
  <c r="AH2230" i="12"/>
  <c r="AH1967" i="12"/>
  <c r="AH1493" i="12"/>
  <c r="AH1843" i="12"/>
  <c r="AH355" i="12"/>
  <c r="AI355" i="12" s="1"/>
  <c r="C3585" i="13" s="1"/>
  <c r="AH1114" i="12"/>
  <c r="AH986" i="12"/>
  <c r="AH3313" i="12"/>
  <c r="AI3313" i="12" s="1"/>
  <c r="C627" i="13" s="1"/>
  <c r="AH1917" i="12"/>
  <c r="AH868" i="12"/>
  <c r="AH3170" i="12"/>
  <c r="AH1375" i="12"/>
  <c r="AH378" i="12"/>
  <c r="AJ378" i="12" s="1"/>
  <c r="D3562" i="13" s="1"/>
  <c r="AH358" i="12"/>
  <c r="AH2625" i="12"/>
  <c r="AH2659" i="12"/>
  <c r="AJ2659" i="12" s="1"/>
  <c r="D1281" i="13" s="1"/>
  <c r="AH2251" i="12"/>
  <c r="AH1355" i="12"/>
  <c r="AH576" i="12"/>
  <c r="AH1665" i="12"/>
  <c r="AH2717" i="12"/>
  <c r="AI2717" i="12" s="1"/>
  <c r="C1223" i="13" s="1"/>
  <c r="AH3164" i="12"/>
  <c r="AH924" i="12"/>
  <c r="AH416" i="12"/>
  <c r="AI416" i="12" s="1"/>
  <c r="C3524" i="13" s="1"/>
  <c r="AH1133" i="12"/>
  <c r="AH2823" i="12"/>
  <c r="AH2787" i="12"/>
  <c r="AH3106" i="12"/>
  <c r="AH1173" i="12"/>
  <c r="AH2458" i="12"/>
  <c r="AH1706" i="12"/>
  <c r="AH604" i="12"/>
  <c r="AI604" i="12" s="1"/>
  <c r="C3336" i="13" s="1"/>
  <c r="AH2258" i="12"/>
  <c r="AH631" i="12"/>
  <c r="AH2502" i="12"/>
  <c r="AH3371" i="12"/>
  <c r="AH1237" i="12"/>
  <c r="AJ1237" i="12" s="1"/>
  <c r="D2703" i="13" s="1"/>
  <c r="AH194" i="12"/>
  <c r="AH650" i="12"/>
  <c r="AH2171" i="12"/>
  <c r="AI2171" i="12" s="1"/>
  <c r="C1769" i="13" s="1"/>
  <c r="AH365" i="12"/>
  <c r="AH2024" i="12"/>
  <c r="AH2185" i="12"/>
  <c r="AH556" i="12"/>
  <c r="AH2570" i="12"/>
  <c r="AI2570" i="12" s="1"/>
  <c r="C1370" i="13" s="1"/>
  <c r="AH1300" i="12"/>
  <c r="AH570" i="12"/>
  <c r="AH2061" i="12"/>
  <c r="AI2061" i="12" s="1"/>
  <c r="C1879" i="13" s="1"/>
  <c r="AH2680" i="12"/>
  <c r="AH1326" i="12"/>
  <c r="AH1218" i="12"/>
  <c r="AH136" i="12"/>
  <c r="AH1532" i="12"/>
  <c r="AI1532" i="12" s="1"/>
  <c r="C2408" i="13" s="1"/>
  <c r="AH2718" i="12"/>
  <c r="AH1291" i="12"/>
  <c r="AH2560" i="12"/>
  <c r="AJ2560" i="12" s="1"/>
  <c r="D1380" i="13" s="1"/>
  <c r="AH734" i="12"/>
  <c r="AH444" i="12"/>
  <c r="AH1151" i="12"/>
  <c r="AH3118" i="12"/>
  <c r="AH3056" i="12"/>
  <c r="AJ3056" i="12" s="1"/>
  <c r="D884" i="13" s="1"/>
  <c r="AH532" i="12"/>
  <c r="AH2027" i="12"/>
  <c r="AH267" i="12"/>
  <c r="AI267" i="12" s="1"/>
  <c r="C3673" i="13" s="1"/>
  <c r="AH1734" i="12"/>
  <c r="AH599" i="12"/>
  <c r="AH3830" i="12"/>
  <c r="AH1791" i="12"/>
  <c r="AH437" i="12"/>
  <c r="AJ437" i="12" s="1"/>
  <c r="D3503" i="13" s="1"/>
  <c r="AH2757" i="12"/>
  <c r="AH393" i="12"/>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H877" i="12"/>
  <c r="AH1759" i="12"/>
  <c r="AH974" i="12"/>
  <c r="AH1072" i="12"/>
  <c r="AI1072" i="12" s="1"/>
  <c r="C2868" i="13" s="1"/>
  <c r="AH733" i="12"/>
  <c r="AH3231" i="12"/>
  <c r="AH611" i="12"/>
  <c r="AI611" i="12" s="1"/>
  <c r="C3329" i="13" s="1"/>
  <c r="AH3028" i="12"/>
  <c r="AH3357" i="12"/>
  <c r="AH909" i="12"/>
  <c r="AH670" i="12"/>
  <c r="AH1555" i="12"/>
  <c r="AH1990" i="12"/>
  <c r="AH2219" i="12"/>
  <c r="AI2219" i="12" s="1"/>
  <c r="C1721" i="13" s="1"/>
  <c r="AH1132" i="12"/>
  <c r="AI1132" i="12" s="1"/>
  <c r="C2808" i="13" s="1"/>
  <c r="AH2286" i="12"/>
  <c r="AH766" i="12"/>
  <c r="AH2530" i="12"/>
  <c r="AH1820" i="12"/>
  <c r="AH937" i="12"/>
  <c r="AJ937" i="12" s="1"/>
  <c r="D3003" i="13" s="1"/>
  <c r="AH1520" i="12"/>
  <c r="AH1616" i="12"/>
  <c r="AH989" i="12"/>
  <c r="AI989" i="12" s="1"/>
  <c r="C2951" i="13" s="1"/>
  <c r="AH958" i="12"/>
  <c r="AH2478" i="12"/>
  <c r="AH700" i="12"/>
  <c r="AH2423" i="12"/>
  <c r="AH673" i="12"/>
  <c r="AJ673" i="12" s="1"/>
  <c r="D3267" i="13" s="1"/>
  <c r="AH479" i="12"/>
  <c r="AH1858" i="12"/>
  <c r="AH1904" i="12"/>
  <c r="AJ1904" i="12" s="1"/>
  <c r="D2036" i="13" s="1"/>
  <c r="AH1835" i="12"/>
  <c r="AH3458" i="12"/>
  <c r="AH1459" i="12"/>
  <c r="AH624" i="12"/>
  <c r="AH793" i="12"/>
  <c r="AJ793" i="12" s="1"/>
  <c r="D3147" i="13" s="1"/>
  <c r="AH2525" i="12"/>
  <c r="AH907" i="12"/>
  <c r="AH836" i="12"/>
  <c r="AJ836" i="12" s="1"/>
  <c r="D3104" i="13" s="1"/>
  <c r="AH1119" i="12"/>
  <c r="AH1928" i="12"/>
  <c r="AH1188" i="12"/>
  <c r="AI1188" i="12" s="1"/>
  <c r="C2752" i="13" s="1"/>
  <c r="AH2868" i="12"/>
  <c r="AH1279" i="12"/>
  <c r="AJ1279" i="12" s="1"/>
  <c r="D2661" i="13" s="1"/>
  <c r="AH1774" i="12"/>
  <c r="AH1175" i="12"/>
  <c r="AH337" i="12"/>
  <c r="AJ337" i="12" s="1"/>
  <c r="D3603" i="13" s="1"/>
  <c r="AH2648" i="12"/>
  <c r="AH1185" i="12"/>
  <c r="AH1714" i="12"/>
  <c r="AH225" i="12"/>
  <c r="AH340" i="12"/>
  <c r="AJ340" i="12" s="1"/>
  <c r="D3600" i="13" s="1"/>
  <c r="AH2996" i="12"/>
  <c r="AH1799" i="12"/>
  <c r="AH1176" i="12"/>
  <c r="AJ1176" i="12" s="1"/>
  <c r="D2764" i="13" s="1"/>
  <c r="AH2693" i="12"/>
  <c r="AH2183" i="12"/>
  <c r="AH1448" i="12"/>
  <c r="AH3623" i="12"/>
  <c r="AH1387" i="12"/>
  <c r="AI1387" i="12" s="1"/>
  <c r="C2553" i="13" s="1"/>
  <c r="AH1531" i="12"/>
  <c r="AH572" i="12"/>
  <c r="AH447" i="12"/>
  <c r="AJ447" i="12" s="1"/>
  <c r="D3493" i="13" s="1"/>
  <c r="AH699" i="12"/>
  <c r="AH1848" i="12"/>
  <c r="AH2068" i="12"/>
  <c r="AH341" i="12"/>
  <c r="AH823" i="12"/>
  <c r="AI823" i="12" s="1"/>
  <c r="C3117" i="13" s="1"/>
  <c r="AH3259" i="12"/>
  <c r="AH494" i="12"/>
  <c r="AH2329" i="12"/>
  <c r="AJ2329" i="12" s="1"/>
  <c r="D1611" i="13" s="1"/>
  <c r="AH3877" i="12"/>
  <c r="AH2801" i="12"/>
  <c r="AH2049" i="12"/>
  <c r="AH2002" i="12"/>
  <c r="AH1062" i="12"/>
  <c r="AI1062" i="12" s="1"/>
  <c r="C2878" i="13" s="1"/>
  <c r="AH2260" i="12"/>
  <c r="AH1331" i="12"/>
  <c r="AH885" i="12"/>
  <c r="AI885" i="12" s="1"/>
  <c r="C3055" i="13" s="1"/>
  <c r="AH1328" i="12"/>
  <c r="AH2748" i="12"/>
  <c r="AH625" i="12"/>
  <c r="AH1659" i="12"/>
  <c r="AH2567" i="12"/>
  <c r="AJ2567" i="12" s="1"/>
  <c r="D1373" i="13" s="1"/>
  <c r="AH664" i="12"/>
  <c r="AH1786" i="12"/>
  <c r="AH2015" i="12"/>
  <c r="AI2015" i="12" s="1"/>
  <c r="C1925" i="13" s="1"/>
  <c r="AH3587" i="12"/>
  <c r="AH789" i="12"/>
  <c r="AH2466" i="12"/>
  <c r="AH2987" i="12"/>
  <c r="AH1873" i="12"/>
  <c r="AJ1873" i="12" s="1"/>
  <c r="D2067" i="13" s="1"/>
  <c r="AH326" i="12"/>
  <c r="AH890" i="12"/>
  <c r="AH2604" i="12"/>
  <c r="AI2604" i="12" s="1"/>
  <c r="C1336" i="13" s="1"/>
  <c r="AH2645" i="12"/>
  <c r="AH1948" i="12"/>
  <c r="AH842" i="12"/>
  <c r="AH2691" i="12"/>
  <c r="AH771" i="12"/>
  <c r="AJ771" i="12" s="1"/>
  <c r="D3169" i="13" s="1"/>
  <c r="AH1961" i="12"/>
  <c r="AH3866" i="12"/>
  <c r="AH2895" i="12"/>
  <c r="AJ2895" i="12" s="1"/>
  <c r="D1045" i="13" s="1"/>
  <c r="AH1412" i="12"/>
  <c r="AH1571" i="12"/>
  <c r="AH157" i="12"/>
  <c r="AH2165" i="12"/>
  <c r="AH164" i="12"/>
  <c r="AJ164" i="12" s="1"/>
  <c r="D3776" i="13" s="1"/>
  <c r="AH1670" i="12"/>
  <c r="AH2960" i="12"/>
  <c r="AH1335" i="12"/>
  <c r="AI1335" i="12" s="1"/>
  <c r="C2605" i="13" s="1"/>
  <c r="AH3826" i="12"/>
  <c r="AH1002" i="12"/>
  <c r="AH2323" i="12"/>
  <c r="AH419" i="12"/>
  <c r="AH602" i="12"/>
  <c r="AJ602" i="12" s="1"/>
  <c r="D3338" i="13" s="1"/>
  <c r="AH1866" i="12"/>
  <c r="AH3203" i="12"/>
  <c r="AH1488" i="12"/>
  <c r="AJ1488" i="12" s="1"/>
  <c r="D2452" i="13" s="1"/>
  <c r="AH245" i="12"/>
  <c r="AH2075" i="12"/>
  <c r="AH2864" i="12"/>
  <c r="AJ2864" i="12" s="1"/>
  <c r="D1076" i="13" s="1"/>
  <c r="AH1970" i="12"/>
  <c r="AH2629" i="12"/>
  <c r="AJ2629" i="12" s="1"/>
  <c r="D1311" i="13" s="1"/>
  <c r="AH246" i="12"/>
  <c r="AH400" i="12"/>
  <c r="AH586" i="12"/>
  <c r="AI586" i="12" s="1"/>
  <c r="C3354" i="13" s="1"/>
  <c r="AH2036" i="12"/>
  <c r="AH3454" i="12"/>
  <c r="AH1569" i="12"/>
  <c r="AH1590" i="12"/>
  <c r="AH2956" i="12"/>
  <c r="AJ2956" i="12" s="1"/>
  <c r="D984" i="13" s="1"/>
  <c r="AH1129" i="12"/>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H198" i="12"/>
  <c r="AH3075" i="12"/>
  <c r="AH2432" i="12"/>
  <c r="AH1648" i="12"/>
  <c r="AI1648" i="12" s="1"/>
  <c r="C2292" i="13" s="1"/>
  <c r="AH2156" i="12"/>
  <c r="AH647" i="12"/>
  <c r="AH457" i="12"/>
  <c r="AI457" i="12" s="1"/>
  <c r="C3483" i="13" s="1"/>
  <c r="AH3386" i="12"/>
  <c r="AH526" i="12"/>
  <c r="AH2661" i="12"/>
  <c r="AH1899" i="12"/>
  <c r="AH2198" i="12"/>
  <c r="AJ2198" i="12" s="1"/>
  <c r="D1742" i="13" s="1"/>
  <c r="AH2959" i="12"/>
  <c r="AH995" i="12"/>
  <c r="AH2619" i="12"/>
  <c r="AI2619" i="12" s="1"/>
  <c r="C1321" i="13" s="1"/>
  <c r="AH1993" i="12"/>
  <c r="AH318" i="12"/>
  <c r="AH2255" i="12"/>
  <c r="AH2672" i="12"/>
  <c r="AH814" i="12"/>
  <c r="AI814" i="12" s="1"/>
  <c r="C3126" i="13" s="1"/>
  <c r="AH2950" i="12"/>
  <c r="AH2936" i="12"/>
  <c r="AH1588" i="12"/>
  <c r="AI1588" i="12" s="1"/>
  <c r="C2352" i="13" s="1"/>
  <c r="AH3629" i="12"/>
  <c r="AH845" i="12"/>
  <c r="AH2305" i="12"/>
  <c r="AJ2305" i="12" s="1"/>
  <c r="D1635" i="13" s="1"/>
  <c r="AH1091" i="12"/>
  <c r="AH1717" i="12"/>
  <c r="AJ1717" i="12" s="1"/>
  <c r="D2223" i="13" s="1"/>
  <c r="AH507" i="12"/>
  <c r="AH2140" i="12"/>
  <c r="AH3569" i="12"/>
  <c r="AJ3569" i="12" s="1"/>
  <c r="D371" i="13" s="1"/>
  <c r="AH3525" i="12"/>
  <c r="AH1152" i="12"/>
  <c r="AH3073" i="12"/>
  <c r="AH1894" i="12"/>
  <c r="AH541" i="12"/>
  <c r="AI541" i="12" s="1"/>
  <c r="C3399" i="13" s="1"/>
  <c r="AH3260" i="12"/>
  <c r="AH2336" i="12"/>
  <c r="AH1483" i="12"/>
  <c r="AI1483" i="12" s="1"/>
  <c r="C2457" i="13" s="1"/>
  <c r="AH499" i="12"/>
  <c r="AH782" i="12"/>
  <c r="AH2150" i="12"/>
  <c r="AH3619" i="12"/>
  <c r="AH309" i="12"/>
  <c r="AJ309" i="12" s="1"/>
  <c r="D3631" i="13" s="1"/>
  <c r="AH1880" i="12"/>
  <c r="AH2922" i="12"/>
  <c r="AH1265" i="12"/>
  <c r="AJ1265" i="12" s="1"/>
  <c r="D2675" i="13" s="1"/>
  <c r="AH530" i="12"/>
  <c r="AH2204" i="12"/>
  <c r="AH1694" i="12"/>
  <c r="AH1512" i="12"/>
  <c r="AH965" i="12"/>
  <c r="AJ965" i="12" s="1"/>
  <c r="D2975" i="13" s="1"/>
  <c r="AH656" i="12"/>
  <c r="AH2538" i="12"/>
  <c r="AH870" i="12"/>
  <c r="AJ870" i="12" s="1"/>
  <c r="D3070" i="13" s="1"/>
  <c r="AH2863" i="12"/>
  <c r="AH1768" i="12"/>
  <c r="AH706" i="12"/>
  <c r="AH241" i="12"/>
  <c r="AH1853" i="12"/>
  <c r="AI1853" i="12" s="1"/>
  <c r="C2087" i="13" s="1"/>
  <c r="AH2544" i="12"/>
  <c r="AH3541" i="12"/>
  <c r="AH503" i="12"/>
  <c r="AI503" i="12" s="1"/>
  <c r="C3437" i="13" s="1"/>
  <c r="AH268" i="12"/>
  <c r="AH2861" i="12"/>
  <c r="AH2296" i="12"/>
  <c r="AH2714" i="12"/>
  <c r="AH1093" i="12"/>
  <c r="AJ1093" i="12" s="1"/>
  <c r="D2847" i="13" s="1"/>
  <c r="AH594" i="12"/>
  <c r="AH3556" i="12"/>
  <c r="AH1594" i="12"/>
  <c r="AJ1594" i="12" s="1"/>
  <c r="D2346" i="13" s="1"/>
  <c r="AH865" i="12"/>
  <c r="AH2031" i="12"/>
  <c r="AH298" i="12"/>
  <c r="AJ298" i="12" s="1"/>
  <c r="D3642" i="13" s="1"/>
  <c r="AH1666" i="12"/>
  <c r="AH944" i="12"/>
  <c r="AI944" i="12" s="1"/>
  <c r="C2996" i="13" s="1"/>
  <c r="AH2009" i="12"/>
  <c r="AH3143" i="12"/>
  <c r="AH1406" i="12"/>
  <c r="AI1406" i="12" s="1"/>
  <c r="C2534" i="13" s="1"/>
  <c r="AH2683" i="12"/>
  <c r="AH1900" i="12"/>
  <c r="AH1962" i="12"/>
  <c r="AH1403" i="12"/>
  <c r="AJ1403" i="12" s="1"/>
  <c r="D2537" i="13" s="1"/>
  <c r="AH752" i="12"/>
  <c r="AJ752" i="12" s="1"/>
  <c r="D3188" i="13" s="1"/>
  <c r="AH2554" i="12"/>
  <c r="AH512" i="12"/>
  <c r="AH3770" i="12"/>
  <c r="AI3770" i="12" s="1"/>
  <c r="C170" i="13" s="1"/>
  <c r="AH1220" i="12"/>
  <c r="AH2990" i="12"/>
  <c r="AH1677" i="12"/>
  <c r="AH3169" i="12"/>
  <c r="AH287" i="12"/>
  <c r="AJ287" i="12" s="1"/>
  <c r="D3653" i="13" s="1"/>
  <c r="AH3122" i="12"/>
  <c r="AH2532" i="12"/>
  <c r="AH2275" i="12"/>
  <c r="AJ2275" i="12" s="1"/>
  <c r="D1665" i="13" s="1"/>
  <c r="AH709" i="12"/>
  <c r="AH2331" i="12"/>
  <c r="AH375" i="12"/>
  <c r="AH231" i="12"/>
  <c r="AH1107" i="12"/>
  <c r="AI1107" i="12" s="1"/>
  <c r="C2833" i="13" s="1"/>
  <c r="AH325" i="12"/>
  <c r="AH1475" i="12"/>
  <c r="AI1475" i="12" s="1"/>
  <c r="C2465" i="13" s="1"/>
  <c r="AH2026" i="12"/>
  <c r="AI2026" i="12" s="1"/>
  <c r="C1914" i="13" s="1"/>
  <c r="AH2816" i="12"/>
  <c r="AH2033" i="12"/>
  <c r="AH1321" i="12"/>
  <c r="AH1470" i="12"/>
  <c r="AH3410" i="12"/>
  <c r="AI3410" i="12" s="1"/>
  <c r="C530" i="13" s="1"/>
  <c r="AH1667" i="12"/>
  <c r="AH3216" i="12"/>
  <c r="AH3880" i="12"/>
  <c r="AI3880" i="12" s="1"/>
  <c r="C60" i="13" s="1"/>
  <c r="AH1004" i="12"/>
  <c r="AH785" i="12"/>
  <c r="AH3132" i="12"/>
  <c r="AH1399" i="12"/>
  <c r="AH1028" i="12"/>
  <c r="AJ1028" i="12" s="1"/>
  <c r="D2912" i="13" s="1"/>
  <c r="AH2484" i="12"/>
  <c r="AH397" i="12"/>
  <c r="AH1956" i="12"/>
  <c r="AJ1956" i="12" s="1"/>
  <c r="D1984" i="13" s="1"/>
  <c r="AH2094" i="12"/>
  <c r="AH668" i="12"/>
  <c r="AH2829" i="12"/>
  <c r="AH2045" i="12"/>
  <c r="AH3734" i="12"/>
  <c r="AI3734" i="12" s="1"/>
  <c r="C206" i="13" s="1"/>
  <c r="AH139" i="12"/>
  <c r="AH2267" i="12"/>
  <c r="AH379" i="12"/>
  <c r="AI379" i="12" s="1"/>
  <c r="C3561" i="13" s="1"/>
  <c r="AH1534" i="12"/>
  <c r="AH3637" i="12"/>
  <c r="AH1673" i="12"/>
  <c r="AH324" i="12"/>
  <c r="AH2401" i="12"/>
  <c r="AJ2401" i="12" s="1"/>
  <c r="D1539" i="13" s="1"/>
  <c r="AH1495" i="12"/>
  <c r="AH979" i="12"/>
  <c r="AH2361" i="12"/>
  <c r="AJ2361" i="12" s="1"/>
  <c r="D1579" i="13" s="1"/>
  <c r="AH3832" i="12"/>
  <c r="AH740" i="12"/>
  <c r="AH3418" i="12"/>
  <c r="AH1423" i="12"/>
  <c r="AH3053" i="12"/>
  <c r="AI3053" i="12" s="1"/>
  <c r="C887" i="13" s="1"/>
  <c r="AH2298" i="12"/>
  <c r="AJ2298" i="12" s="1"/>
  <c r="D1642" i="13" s="1"/>
  <c r="AH1872" i="12"/>
  <c r="AH3647" i="12"/>
  <c r="AI3647" i="12" s="1"/>
  <c r="C293" i="13" s="1"/>
  <c r="AH189" i="12"/>
  <c r="AH3715" i="12"/>
  <c r="AH1048" i="12"/>
  <c r="AH1144" i="12"/>
  <c r="AH1053" i="12"/>
  <c r="AI1053" i="12" s="1"/>
  <c r="C2887" i="13" s="1"/>
  <c r="AH290" i="12"/>
  <c r="AH3457" i="12"/>
  <c r="AH280" i="12"/>
  <c r="AI280" i="12" s="1"/>
  <c r="C3660" i="13" s="1"/>
  <c r="AH2236" i="12"/>
  <c r="AH2287" i="12"/>
  <c r="AH2411" i="12"/>
  <c r="AH540" i="12"/>
  <c r="AH2235" i="12"/>
  <c r="AJ2235" i="12" s="1"/>
  <c r="D1705" i="13" s="1"/>
  <c r="AH410" i="12"/>
  <c r="AH535" i="12"/>
  <c r="AH436" i="12"/>
  <c r="AJ436" i="12" s="1"/>
  <c r="D3504" i="13" s="1"/>
  <c r="AH3376" i="12"/>
  <c r="AH698" i="12"/>
  <c r="AH1661" i="12"/>
  <c r="AH579" i="12"/>
  <c r="AH3165" i="12"/>
  <c r="AJ3165" i="12" s="1"/>
  <c r="D775" i="13" s="1"/>
  <c r="AH3295" i="12"/>
  <c r="AH2113" i="12"/>
  <c r="AH872" i="12"/>
  <c r="AI872" i="12" s="1"/>
  <c r="C3068" i="13" s="1"/>
  <c r="AH2410" i="12"/>
  <c r="AH249" i="12"/>
  <c r="AH745" i="12"/>
  <c r="AH1627" i="12"/>
  <c r="AH2563" i="12"/>
  <c r="AJ2563" i="12" s="1"/>
  <c r="D1377" i="13" s="1"/>
  <c r="AH206" i="12"/>
  <c r="AH2973" i="12"/>
  <c r="AH2048" i="12"/>
  <c r="AI2048" i="12" s="1"/>
  <c r="C1892" i="13" s="1"/>
  <c r="AH1281" i="12"/>
  <c r="AH1570" i="12"/>
  <c r="AH1039" i="12"/>
  <c r="AH533" i="12"/>
  <c r="AH2098" i="12"/>
  <c r="AJ2098" i="12" s="1"/>
  <c r="D1842" i="13" s="1"/>
  <c r="AH580" i="12"/>
  <c r="AH2160" i="12"/>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H3101" i="12"/>
  <c r="AJ3101" i="12" s="1"/>
  <c r="D839" i="13" s="1"/>
  <c r="AH1027" i="12"/>
  <c r="AH1022" i="12"/>
  <c r="AH2348" i="12"/>
  <c r="AJ2348" i="12" s="1"/>
  <c r="D1592" i="13" s="1"/>
  <c r="AH363" i="12"/>
  <c r="AH587" i="12"/>
  <c r="AH1405" i="12"/>
  <c r="AH3068" i="12"/>
  <c r="AH362" i="12"/>
  <c r="AJ362" i="12" s="1"/>
  <c r="D3578" i="13" s="1"/>
  <c r="AH2875" i="12"/>
  <c r="AH1035" i="12"/>
  <c r="AH2118" i="12"/>
  <c r="AJ2118" i="12" s="1"/>
  <c r="D1822" i="13" s="1"/>
  <c r="AH3608" i="12"/>
  <c r="AH1631" i="12"/>
  <c r="AH1827" i="12"/>
  <c r="AH3579" i="12"/>
  <c r="AH1061" i="12"/>
  <c r="AI1061" i="12" s="1"/>
  <c r="C2879" i="13" s="1"/>
  <c r="AH1065" i="12"/>
  <c r="AI1065" i="12" s="1"/>
  <c r="C2875" i="13" s="1"/>
  <c r="AH3379" i="12"/>
  <c r="AI3379" i="12" s="1"/>
  <c r="C561" i="13" s="1"/>
  <c r="AH1773" i="12"/>
  <c r="AI1773" i="12" s="1"/>
  <c r="C2167" i="13" s="1"/>
  <c r="AH296" i="12"/>
  <c r="AH1363" i="12"/>
  <c r="AH486" i="12"/>
  <c r="AH2213" i="12"/>
  <c r="AH2785" i="12"/>
  <c r="AI2785" i="12" s="1"/>
  <c r="C1155" i="13" s="1"/>
  <c r="AH2144" i="12"/>
  <c r="AI2144" i="12" s="1"/>
  <c r="C1796" i="13" s="1"/>
  <c r="AH527" i="12"/>
  <c r="AJ527" i="12" s="1"/>
  <c r="D3413" i="13" s="1"/>
  <c r="AH2857" i="12"/>
  <c r="AJ2857" i="12" s="1"/>
  <c r="D1083" i="13" s="1"/>
  <c r="AH3356" i="12"/>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H1840" i="12"/>
  <c r="AJ1840" i="12" s="1"/>
  <c r="D2100" i="13" s="1"/>
  <c r="AH1985" i="12"/>
  <c r="AI1985" i="12" s="1"/>
  <c r="C1955" i="13" s="1"/>
  <c r="AH383" i="12"/>
  <c r="AH1798" i="12"/>
  <c r="AI1798" i="12" s="1"/>
  <c r="C2142" i="13" s="1"/>
  <c r="AH2637" i="12"/>
  <c r="AH2332" i="12"/>
  <c r="AH801" i="12"/>
  <c r="AJ801" i="12" s="1"/>
  <c r="D3139" i="13" s="1"/>
  <c r="AH718" i="12"/>
  <c r="AH694" i="12"/>
  <c r="AI694" i="12" s="1"/>
  <c r="C3246" i="13" s="1"/>
  <c r="AH2174" i="12"/>
  <c r="AH1658" i="12"/>
  <c r="AH1007" i="12"/>
  <c r="AI1007" i="12" s="1"/>
  <c r="C2933" i="13" s="1"/>
  <c r="AH2682" i="12"/>
  <c r="AH1980" i="12"/>
  <c r="AH757" i="12"/>
  <c r="AJ757" i="12" s="1"/>
  <c r="D3183" i="13" s="1"/>
  <c r="AH1298" i="12"/>
  <c r="AH2232" i="12"/>
  <c r="AJ2232" i="12" s="1"/>
  <c r="D1708" i="13" s="1"/>
  <c r="AH2635" i="12"/>
  <c r="AH2381" i="12"/>
  <c r="AH837" i="12"/>
  <c r="AJ837" i="12" s="1"/>
  <c r="D3103" i="13" s="1"/>
  <c r="AH1010" i="12"/>
  <c r="AH1740" i="12"/>
  <c r="AH1944" i="12"/>
  <c r="AJ1944" i="12" s="1"/>
  <c r="D1996" i="13" s="1"/>
  <c r="AH1437" i="12"/>
  <c r="AH2529" i="12"/>
  <c r="AJ2529" i="12" s="1"/>
  <c r="D1411" i="13" s="1"/>
  <c r="AH2096" i="12"/>
  <c r="AH2450" i="12"/>
  <c r="AH1357" i="12"/>
  <c r="AI1357" i="12" s="1"/>
  <c r="C2583" i="13" s="1"/>
  <c r="AH960" i="12"/>
  <c r="AH2732" i="12"/>
  <c r="AH1963" i="12"/>
  <c r="AJ1963" i="12" s="1"/>
  <c r="D1977" i="13" s="1"/>
  <c r="AH239" i="12"/>
  <c r="AH553" i="12"/>
  <c r="AJ553" i="12" s="1"/>
  <c r="D3387" i="13" s="1"/>
  <c r="AH3290" i="12"/>
  <c r="AH1112" i="12"/>
  <c r="AH1046" i="12"/>
  <c r="AJ1046" i="12" s="1"/>
  <c r="D2894" i="13" s="1"/>
  <c r="AH2800" i="12"/>
  <c r="AH536" i="12"/>
  <c r="AH843" i="12"/>
  <c r="AJ843" i="12" s="1"/>
  <c r="D3097" i="13" s="1"/>
  <c r="AH1572" i="12"/>
  <c r="AH671" i="12"/>
  <c r="AJ671" i="12" s="1"/>
  <c r="D3269" i="13" s="1"/>
  <c r="AH2850" i="12"/>
  <c r="AJ2850" i="12" s="1"/>
  <c r="D1090" i="13" s="1"/>
  <c r="AH1701" i="12"/>
  <c r="AH2641" i="12"/>
  <c r="AJ2641" i="12" s="1"/>
  <c r="D1299" i="13" s="1"/>
  <c r="AH1951" i="12"/>
  <c r="AH3618" i="12"/>
  <c r="AH2949" i="12"/>
  <c r="AI2949" i="12" s="1"/>
  <c r="C991" i="13" s="1"/>
  <c r="AH408" i="12"/>
  <c r="AH2836" i="12"/>
  <c r="AI2836" i="12" s="1"/>
  <c r="C1104" i="13" s="1"/>
  <c r="AH1830" i="12"/>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H394" i="12"/>
  <c r="AI394" i="12" s="1"/>
  <c r="C3546" i="13" s="1"/>
  <c r="AH768" i="12"/>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I1328" i="12"/>
  <c r="C2612" i="13" s="1"/>
  <c r="AJ1328" i="12"/>
  <c r="D2612" i="13" s="1"/>
  <c r="AE2853" i="12"/>
  <c r="AG2853" i="12"/>
  <c r="AG3281" i="12"/>
  <c r="AE3281" i="12"/>
  <c r="AE2660" i="12"/>
  <c r="AG2660" i="12"/>
  <c r="AI1260" i="12"/>
  <c r="C2680" i="13" s="1"/>
  <c r="AJ1260" i="12"/>
  <c r="D2680" i="13" s="1"/>
  <c r="AG3657" i="12"/>
  <c r="AE3657" i="12"/>
  <c r="AG3719" i="12"/>
  <c r="AE3719" i="12"/>
  <c r="AJ930" i="12"/>
  <c r="D3010" i="13" s="1"/>
  <c r="AI930" i="12"/>
  <c r="C3010" i="13" s="1"/>
  <c r="AI347" i="12"/>
  <c r="C3593" i="13" s="1"/>
  <c r="AJ347" i="12"/>
  <c r="D3593" i="13" s="1"/>
  <c r="AJ2258" i="12"/>
  <c r="D1682" i="13" s="1"/>
  <c r="AI2258" i="12"/>
  <c r="C1682" i="13" s="1"/>
  <c r="AE3722" i="12"/>
  <c r="AG3722" i="12"/>
  <c r="AG3320" i="12"/>
  <c r="AE3320" i="12"/>
  <c r="AJ1379" i="12"/>
  <c r="D2561" i="13" s="1"/>
  <c r="AI1379" i="12"/>
  <c r="C2561" i="13" s="1"/>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I2551" i="12"/>
  <c r="C1389" i="13" s="1"/>
  <c r="AJ2551" i="12"/>
  <c r="D138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2167" i="12"/>
  <c r="D1773" i="13" s="1"/>
  <c r="AI2167" i="12"/>
  <c r="C1773" i="13" s="1"/>
  <c r="AJ1254" i="12"/>
  <c r="D2686" i="13" s="1"/>
  <c r="AI1254" i="12"/>
  <c r="C2686" i="13" s="1"/>
  <c r="AE3624" i="12"/>
  <c r="AG3624" i="12"/>
  <c r="AJ2168" i="12"/>
  <c r="D1772" i="13" s="1"/>
  <c r="AI2168" i="12"/>
  <c r="C1772" i="13" s="1"/>
  <c r="AJ845" i="12"/>
  <c r="D3095" i="13" s="1"/>
  <c r="AI845" i="12"/>
  <c r="C3095" i="13" s="1"/>
  <c r="AJ1091" i="12"/>
  <c r="D2849" i="13" s="1"/>
  <c r="AI1091" i="12"/>
  <c r="C2849" i="13" s="1"/>
  <c r="AE3339" i="12"/>
  <c r="AG3339" i="12"/>
  <c r="AE3473" i="12"/>
  <c r="AG3473" i="12"/>
  <c r="AE3538" i="12"/>
  <c r="AG3538" i="12"/>
  <c r="AE3560" i="12"/>
  <c r="AG3560" i="12"/>
  <c r="AJ1188" i="12"/>
  <c r="D2752" i="13" s="1"/>
  <c r="AJ2868" i="12"/>
  <c r="D1072" i="13" s="1"/>
  <c r="AI2868" i="12"/>
  <c r="C1072" i="13" s="1"/>
  <c r="AE3312" i="12"/>
  <c r="AG3312" i="12"/>
  <c r="AI1683" i="12"/>
  <c r="C2257" i="13" s="1"/>
  <c r="AJ1683" i="12"/>
  <c r="D2257" i="13" s="1"/>
  <c r="AJ3676" i="12"/>
  <c r="D264" i="13" s="1"/>
  <c r="AI3676" i="12"/>
  <c r="C264" i="13" s="1"/>
  <c r="AI1002" i="12"/>
  <c r="C2938" i="13" s="1"/>
  <c r="AJ1002" i="12"/>
  <c r="D2938" i="13" s="1"/>
  <c r="AG3451" i="12"/>
  <c r="AE3451" i="12"/>
  <c r="AI1545" i="12"/>
  <c r="C2395" i="13" s="1"/>
  <c r="AJ1545" i="12"/>
  <c r="D2395" i="13" s="1"/>
  <c r="AI1548" i="12"/>
  <c r="C2392" i="13" s="1"/>
  <c r="AJ1548" i="12"/>
  <c r="D2392" i="13" s="1"/>
  <c r="AE3359" i="12"/>
  <c r="AG3359" i="12"/>
  <c r="AE3287" i="12"/>
  <c r="AG3287" i="12"/>
  <c r="AE3900" i="12"/>
  <c r="AG3900" i="12"/>
  <c r="AE3885" i="12"/>
  <c r="AG3885" i="12"/>
  <c r="AE3261" i="12"/>
  <c r="AG3261" i="12"/>
  <c r="AI576" i="12"/>
  <c r="C3364" i="13" s="1"/>
  <c r="AJ576" i="12"/>
  <c r="D3364" i="13" s="1"/>
  <c r="AJ1665" i="12"/>
  <c r="D2275" i="13" s="1"/>
  <c r="AI1665" i="12"/>
  <c r="C2275" i="13" s="1"/>
  <c r="AI2298" i="12"/>
  <c r="C1642" i="13" s="1"/>
  <c r="AI1800" i="12"/>
  <c r="C2140" i="13" s="1"/>
  <c r="AJ1800" i="12"/>
  <c r="D2140" i="13" s="1"/>
  <c r="AI1077" i="12"/>
  <c r="C2863" i="13" s="1"/>
  <c r="AJ1077" i="12"/>
  <c r="D2863" i="13" s="1"/>
  <c r="AG3396" i="12"/>
  <c r="AE3396" i="12"/>
  <c r="AJ444" i="12"/>
  <c r="D3496" i="13" s="1"/>
  <c r="AI444" i="12"/>
  <c r="C3496" i="13" s="1"/>
  <c r="AI879" i="12"/>
  <c r="C3061" i="13" s="1"/>
  <c r="AJ879" i="12"/>
  <c r="D3061" i="13" s="1"/>
  <c r="AJ2849" i="12"/>
  <c r="D1091" i="13" s="1"/>
  <c r="AI2849" i="12"/>
  <c r="C1091" i="13" s="1"/>
  <c r="AJ892" i="12"/>
  <c r="D3048" i="13" s="1"/>
  <c r="AI892" i="12"/>
  <c r="C3048" i="13" s="1"/>
  <c r="AJ3681" i="12"/>
  <c r="D259" i="13" s="1"/>
  <c r="AI3681" i="12"/>
  <c r="C259" i="13" s="1"/>
  <c r="AJ1165" i="12"/>
  <c r="D2775" i="13" s="1"/>
  <c r="AI1165" i="12"/>
  <c r="C2775" i="13" s="1"/>
  <c r="AI2549" i="12"/>
  <c r="C1391" i="13" s="1"/>
  <c r="AJ2549" i="12"/>
  <c r="D1391"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I1937" i="12"/>
  <c r="C2003" i="13" s="1"/>
  <c r="AJ1937" i="12"/>
  <c r="D2003" i="13" s="1"/>
  <c r="AI1428" i="12"/>
  <c r="C2512" i="13" s="1"/>
  <c r="AJ1428" i="12"/>
  <c r="D2512" i="13" s="1"/>
  <c r="AI1891" i="12"/>
  <c r="C2049" i="13" s="1"/>
  <c r="AJ1891" i="12"/>
  <c r="D2049" i="13" s="1"/>
  <c r="AJ2129" i="12"/>
  <c r="D1811" i="13" s="1"/>
  <c r="AI2129" i="12"/>
  <c r="C1811" i="13" s="1"/>
  <c r="AJ2277" i="12"/>
  <c r="D1663" i="13" s="1"/>
  <c r="AI2277" i="12"/>
  <c r="C1663" i="13" s="1"/>
  <c r="AJ2666" i="12"/>
  <c r="D1274" i="13" s="1"/>
  <c r="AI2666" i="12"/>
  <c r="C1274" i="13" s="1"/>
  <c r="AI2569" i="12"/>
  <c r="C1371" i="13" s="1"/>
  <c r="AJ2569" i="12"/>
  <c r="D1371" i="13" s="1"/>
  <c r="AJ492" i="12"/>
  <c r="D3448" i="13" s="1"/>
  <c r="AI492" i="12"/>
  <c r="C3448" i="13" s="1"/>
  <c r="AJ1168" i="12"/>
  <c r="D2772" i="13" s="1"/>
  <c r="AI1168" i="12"/>
  <c r="C2772" i="13" s="1"/>
  <c r="AI2685" i="12"/>
  <c r="C1255" i="13" s="1"/>
  <c r="AJ2685" i="12"/>
  <c r="D1255" i="13" s="1"/>
  <c r="AI618" i="12"/>
  <c r="C3322" i="13" s="1"/>
  <c r="AJ618" i="12"/>
  <c r="D3322" i="13" s="1"/>
  <c r="AI1268" i="12"/>
  <c r="C2672" i="13" s="1"/>
  <c r="AJ1268" i="12"/>
  <c r="D2672" i="13" s="1"/>
  <c r="AI840" i="12"/>
  <c r="C3100" i="13" s="1"/>
  <c r="AJ840" i="12"/>
  <c r="D3100" i="13" s="1"/>
  <c r="AJ727" i="12"/>
  <c r="D3213" i="13" s="1"/>
  <c r="AI727" i="12"/>
  <c r="C3213" i="13" s="1"/>
  <c r="AI2119" i="12"/>
  <c r="C1821" i="13" s="1"/>
  <c r="AJ2119" i="12"/>
  <c r="D1821"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1276" i="12"/>
  <c r="D2664" i="13" s="1"/>
  <c r="AI1276" i="12"/>
  <c r="C2664" i="13" s="1"/>
  <c r="AJ212" i="12"/>
  <c r="D3728" i="13" s="1"/>
  <c r="AI212" i="12"/>
  <c r="C3728" i="13" s="1"/>
  <c r="AI2170" i="12"/>
  <c r="C1770" i="13" s="1"/>
  <c r="AJ2170" i="12"/>
  <c r="D1770" i="13" s="1"/>
  <c r="AJ1647" i="12"/>
  <c r="D2293" i="13" s="1"/>
  <c r="AI1647" i="12"/>
  <c r="C2293" i="13" s="1"/>
  <c r="AJ982" i="12"/>
  <c r="D2958" i="13" s="1"/>
  <c r="AI982" i="12"/>
  <c r="C2958" i="13" s="1"/>
  <c r="AJ1792" i="12"/>
  <c r="D2148" i="13" s="1"/>
  <c r="AI1792" i="12"/>
  <c r="C2148" i="13" s="1"/>
  <c r="AI1461" i="12"/>
  <c r="C2479" i="13" s="1"/>
  <c r="AJ1461" i="12"/>
  <c r="D2479" i="13" s="1"/>
  <c r="AJ751" i="12"/>
  <c r="D3189" i="13" s="1"/>
  <c r="AI751" i="12"/>
  <c r="C3189" i="13" s="1"/>
  <c r="AJ2216" i="12"/>
  <c r="D1724" i="13" s="1"/>
  <c r="AI2216" i="12"/>
  <c r="C1724" i="13" s="1"/>
  <c r="AJ990" i="12"/>
  <c r="D2950" i="13" s="1"/>
  <c r="AI990" i="12"/>
  <c r="C2950" i="13" s="1"/>
  <c r="AI915" i="12"/>
  <c r="C3025" i="13" s="1"/>
  <c r="AJ915" i="12"/>
  <c r="D3025" i="13" s="1"/>
  <c r="AI1120" i="12"/>
  <c r="C2820" i="13" s="1"/>
  <c r="AJ1120" i="12"/>
  <c r="D2820" i="13" s="1"/>
  <c r="AJ3183" i="12"/>
  <c r="D757" i="13" s="1"/>
  <c r="AI3183" i="12"/>
  <c r="C757" i="13" s="1"/>
  <c r="AI2988" i="12"/>
  <c r="C952" i="13" s="1"/>
  <c r="AJ2988" i="12"/>
  <c r="D952" i="13" s="1"/>
  <c r="AJ2090" i="12"/>
  <c r="D1850" i="13" s="1"/>
  <c r="AI2090" i="12"/>
  <c r="C1850"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J3179" i="12"/>
  <c r="D761" i="13" s="1"/>
  <c r="AI3179" i="12"/>
  <c r="C761" i="13" s="1"/>
  <c r="AI1890" i="12"/>
  <c r="C2050" i="13" s="1"/>
  <c r="AI2937" i="12"/>
  <c r="C1003" i="13" s="1"/>
  <c r="AJ2937" i="12"/>
  <c r="D1003" i="13" s="1"/>
  <c r="AI612" i="12"/>
  <c r="C3328" i="13" s="1"/>
  <c r="AJ612" i="12"/>
  <c r="D3328" i="13" s="1"/>
  <c r="AJ1521" i="12"/>
  <c r="D2419" i="13" s="1"/>
  <c r="AI1521" i="12"/>
  <c r="C2419"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I1909" i="12"/>
  <c r="C2031" i="13" s="1"/>
  <c r="AJ1909" i="12"/>
  <c r="D2031" i="13" s="1"/>
  <c r="AJ2182" i="12"/>
  <c r="D1758" i="13" s="1"/>
  <c r="AI2182" i="12"/>
  <c r="C1758" i="13" s="1"/>
  <c r="AJ2607" i="12"/>
  <c r="D1333" i="13" s="1"/>
  <c r="AI2607" i="12"/>
  <c r="C1333" i="13" s="1"/>
  <c r="AJ3395" i="12"/>
  <c r="D545" i="13" s="1"/>
  <c r="AI3395" i="12"/>
  <c r="C545" i="13" s="1"/>
  <c r="AJ248" i="12"/>
  <c r="D3692" i="13" s="1"/>
  <c r="AI248" i="12"/>
  <c r="C3692" i="13" s="1"/>
  <c r="AJ1611" i="12"/>
  <c r="D2329" i="13" s="1"/>
  <c r="AI1611" i="12"/>
  <c r="C2329" i="13" s="1"/>
  <c r="AI1874" i="12"/>
  <c r="C2066" i="13" s="1"/>
  <c r="AJ1874" i="12"/>
  <c r="D2066" i="13" s="1"/>
  <c r="AI682" i="12"/>
  <c r="C3258" i="13" s="1"/>
  <c r="AJ682" i="12"/>
  <c r="D3258" i="13" s="1"/>
  <c r="AJ893" i="12"/>
  <c r="D3047" i="13" s="1"/>
  <c r="AI893" i="12"/>
  <c r="C3047" i="13" s="1"/>
  <c r="AJ1987" i="12"/>
  <c r="D1953" i="13" s="1"/>
  <c r="AI1987" i="12"/>
  <c r="C1953" i="13" s="1"/>
  <c r="AI2131" i="12"/>
  <c r="C1809" i="13" s="1"/>
  <c r="AJ2131" i="12"/>
  <c r="D1809" i="13" s="1"/>
  <c r="AJ2827" i="12"/>
  <c r="D1113" i="13" s="1"/>
  <c r="AI2827" i="12"/>
  <c r="C1113" i="13" s="1"/>
  <c r="AJ3881" i="12"/>
  <c r="D59" i="13" s="1"/>
  <c r="AI3881" i="12"/>
  <c r="C59" i="13" s="1"/>
  <c r="AJ2967" i="12"/>
  <c r="D973" i="13" s="1"/>
  <c r="AI2967" i="12"/>
  <c r="C973" i="13" s="1"/>
  <c r="AI3127" i="12"/>
  <c r="C813" i="13" s="1"/>
  <c r="AJ3127" i="12"/>
  <c r="D813" i="13" s="1"/>
  <c r="AJ2276" i="12"/>
  <c r="D1664" i="13" s="1"/>
  <c r="AI2276" i="12"/>
  <c r="C1664" i="13" s="1"/>
  <c r="AJ1318" i="12"/>
  <c r="D2622" i="13" s="1"/>
  <c r="AI1318" i="12"/>
  <c r="C2622" i="13" s="1"/>
  <c r="AI1147" i="12"/>
  <c r="C2793" i="13" s="1"/>
  <c r="AJ1147" i="12"/>
  <c r="D2793" i="13" s="1"/>
  <c r="AJ1191" i="12"/>
  <c r="D2749" i="13" s="1"/>
  <c r="AI1191" i="12"/>
  <c r="C2749" i="13" s="1"/>
  <c r="AI575" i="12"/>
  <c r="C3365" i="13" s="1"/>
  <c r="AJ575" i="12"/>
  <c r="D3365" i="13" s="1"/>
  <c r="AJ2865" i="12"/>
  <c r="D1075" i="13" s="1"/>
  <c r="AI2865" i="12"/>
  <c r="C1075" i="13" s="1"/>
  <c r="AI1229" i="12"/>
  <c r="C2711" i="13" s="1"/>
  <c r="AJ1229" i="12"/>
  <c r="D2711" i="13" s="1"/>
  <c r="AI1815" i="12"/>
  <c r="C2125" i="13" s="1"/>
  <c r="AJ1815" i="12"/>
  <c r="D2125" i="13" s="1"/>
  <c r="AI1078" i="12"/>
  <c r="C2862" i="13" s="1"/>
  <c r="AJ1078" i="12"/>
  <c r="D2862" i="13" s="1"/>
  <c r="AI1303" i="12"/>
  <c r="C2637" i="13" s="1"/>
  <c r="AJ1303" i="12"/>
  <c r="D2637" i="13" s="1"/>
  <c r="AI334" i="12"/>
  <c r="C3606" i="13" s="1"/>
  <c r="AJ334" i="12"/>
  <c r="D3606" i="13" s="1"/>
  <c r="AI2469" i="12"/>
  <c r="C1471" i="13" s="1"/>
  <c r="AJ2469" i="12"/>
  <c r="D1471"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I2031" i="12"/>
  <c r="C1909" i="13" s="1"/>
  <c r="AJ2031" i="12"/>
  <c r="D1909" i="13" s="1"/>
  <c r="AJ2034" i="12"/>
  <c r="D1906" i="13" s="1"/>
  <c r="AI2034" i="12"/>
  <c r="C1906" i="13" s="1"/>
  <c r="AJ404" i="12"/>
  <c r="D3536" i="13" s="1"/>
  <c r="AI404" i="12"/>
  <c r="C3536" i="13" s="1"/>
  <c r="AE2993" i="12"/>
  <c r="AG2993" i="12"/>
  <c r="AI1403" i="12"/>
  <c r="C2537" i="13" s="1"/>
  <c r="AH3562" i="12"/>
  <c r="AJ1281" i="12"/>
  <c r="D2659" i="13" s="1"/>
  <c r="AI1281" i="12"/>
  <c r="C2659" i="13" s="1"/>
  <c r="AI3673" i="12"/>
  <c r="C267" i="13" s="1"/>
  <c r="AJ3673" i="12"/>
  <c r="D267" i="13" s="1"/>
  <c r="AE3222" i="12"/>
  <c r="AG3222" i="12"/>
  <c r="AI321" i="12"/>
  <c r="C3619" i="13" s="1"/>
  <c r="AJ321" i="12"/>
  <c r="D3619" i="13" s="1"/>
  <c r="AI2925" i="12"/>
  <c r="C1015" i="13" s="1"/>
  <c r="AJ2925" i="12"/>
  <c r="D1015" i="13" s="1"/>
  <c r="AI2799" i="12"/>
  <c r="C1141" i="13" s="1"/>
  <c r="AJ2799" i="12"/>
  <c r="D1141" i="13" s="1"/>
  <c r="AE3160" i="12"/>
  <c r="AG3160" i="12"/>
  <c r="AE3463" i="12"/>
  <c r="AG3463" i="12"/>
  <c r="AE3414" i="12"/>
  <c r="AG3414" i="12"/>
  <c r="AG3914" i="12"/>
  <c r="AE3914" i="12"/>
  <c r="AJ1918" i="12"/>
  <c r="D2022" i="13" s="1"/>
  <c r="AI1918" i="12"/>
  <c r="C2022" i="13" s="1"/>
  <c r="AJ2978" i="12"/>
  <c r="D962" i="13" s="1"/>
  <c r="AI2978" i="12"/>
  <c r="C962" i="13" s="1"/>
  <c r="AE3820" i="12"/>
  <c r="AG3820" i="12"/>
  <c r="AG3436" i="12"/>
  <c r="AE3436" i="12"/>
  <c r="AI2700" i="12"/>
  <c r="C1240" i="13" s="1"/>
  <c r="AJ2700" i="12"/>
  <c r="D1240" i="13" s="1"/>
  <c r="AJ1659" i="12"/>
  <c r="D2281" i="13" s="1"/>
  <c r="AI1659" i="12"/>
  <c r="C2281" i="13" s="1"/>
  <c r="AI483" i="12"/>
  <c r="C3457" i="13" s="1"/>
  <c r="AJ483" i="12"/>
  <c r="D3457" i="13" s="1"/>
  <c r="AG3206" i="12"/>
  <c r="AE3206" i="12"/>
  <c r="AJ1990" i="12"/>
  <c r="D1950" i="13" s="1"/>
  <c r="AI1990" i="12"/>
  <c r="C1950" i="13" s="1"/>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J2381" i="12"/>
  <c r="D1559" i="13" s="1"/>
  <c r="AI2381" i="12"/>
  <c r="C1559" i="13" s="1"/>
  <c r="AE3871" i="12"/>
  <c r="AG3871" i="12"/>
  <c r="AE3778" i="12"/>
  <c r="AG3778" i="12"/>
  <c r="AI2260" i="12"/>
  <c r="C1680" i="13" s="1"/>
  <c r="AJ2260" i="12"/>
  <c r="D1680" i="13" s="1"/>
  <c r="AH1559" i="12"/>
  <c r="AJ961" i="12"/>
  <c r="D2979" i="13" s="1"/>
  <c r="AI961" i="12"/>
  <c r="C2979" i="13" s="1"/>
  <c r="AG3144" i="12"/>
  <c r="AE3144" i="12"/>
  <c r="AJ2037" i="12"/>
  <c r="D1903" i="13" s="1"/>
  <c r="AI2037" i="12"/>
  <c r="C1903" i="13" s="1"/>
  <c r="AI971" i="12"/>
  <c r="C2969" i="13" s="1"/>
  <c r="AJ971" i="12"/>
  <c r="D2969" i="13" s="1"/>
  <c r="AJ2089" i="12"/>
  <c r="D1851" i="13" s="1"/>
  <c r="AI2089" i="12"/>
  <c r="C1851" i="13" s="1"/>
  <c r="AJ2402" i="12"/>
  <c r="D1538" i="13" s="1"/>
  <c r="AI2402" i="12"/>
  <c r="C1538" i="13" s="1"/>
  <c r="AI2017" i="12"/>
  <c r="C1923" i="13" s="1"/>
  <c r="AJ2017" i="12"/>
  <c r="D1923"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I1171" i="12"/>
  <c r="C2769" i="13" s="1"/>
  <c r="AJ1171" i="12"/>
  <c r="D2769" i="13" s="1"/>
  <c r="AJ3744" i="12"/>
  <c r="D196" i="13" s="1"/>
  <c r="AI3744" i="12"/>
  <c r="C196" i="13" s="1"/>
  <c r="AJ3199" i="12"/>
  <c r="D741" i="13" s="1"/>
  <c r="AI3199" i="12"/>
  <c r="C741" i="13" s="1"/>
  <c r="AI2845" i="12"/>
  <c r="C1095" i="13" s="1"/>
  <c r="AJ2845" i="12"/>
  <c r="D1095" i="13" s="1"/>
  <c r="AI1073" i="12"/>
  <c r="C2867" i="13" s="1"/>
  <c r="AJ1073" i="12"/>
  <c r="D2867" i="13" s="1"/>
  <c r="AG3278" i="12"/>
  <c r="AE3278" i="12"/>
  <c r="AI1547" i="12"/>
  <c r="C2393" i="13" s="1"/>
  <c r="AJ1547" i="12"/>
  <c r="D2393" i="13" s="1"/>
  <c r="AI1151" i="12"/>
  <c r="C2789" i="13" s="1"/>
  <c r="AJ1151" i="12"/>
  <c r="D2789" i="13" s="1"/>
  <c r="AJ864" i="12"/>
  <c r="D3076" i="13" s="1"/>
  <c r="AI864" i="12"/>
  <c r="C3076" i="13" s="1"/>
  <c r="AG3585" i="12"/>
  <c r="AE3585" i="12"/>
  <c r="AG2911" i="12"/>
  <c r="AE2911" i="12"/>
  <c r="AI372" i="12"/>
  <c r="C3568" i="13" s="1"/>
  <c r="AJ372" i="12"/>
  <c r="D3568" i="13" s="1"/>
  <c r="AI2249" i="12"/>
  <c r="C1691" i="13" s="1"/>
  <c r="AJ2249" i="12"/>
  <c r="D1691" i="13" s="1"/>
  <c r="AI3021" i="12"/>
  <c r="C919" i="13" s="1"/>
  <c r="AJ3021" i="12"/>
  <c r="D919" i="13" s="1"/>
  <c r="AJ949" i="12"/>
  <c r="D2991" i="13" s="1"/>
  <c r="AI949" i="12"/>
  <c r="C2991" i="13" s="1"/>
  <c r="AI1938" i="12"/>
  <c r="C2002" i="13" s="1"/>
  <c r="AJ462" i="12"/>
  <c r="D3478" i="13" s="1"/>
  <c r="AI462" i="12"/>
  <c r="C3478" i="13" s="1"/>
  <c r="AE3550" i="12"/>
  <c r="AG3550" i="12"/>
  <c r="AE3691" i="12"/>
  <c r="AG3691" i="12"/>
  <c r="AJ3094" i="12"/>
  <c r="D846" i="13" s="1"/>
  <c r="AI3094" i="12"/>
  <c r="C846" i="13" s="1"/>
  <c r="AE3821" i="12"/>
  <c r="AG3821" i="12"/>
  <c r="AI828" i="12"/>
  <c r="C3112" i="13" s="1"/>
  <c r="AJ828" i="12"/>
  <c r="D3112" i="13" s="1"/>
  <c r="AI599" i="12"/>
  <c r="C3341" i="13" s="1"/>
  <c r="AJ599" i="12"/>
  <c r="D3341" i="13" s="1"/>
  <c r="AJ3118" i="12"/>
  <c r="D822" i="13" s="1"/>
  <c r="AI3118" i="12"/>
  <c r="C822" i="13" s="1"/>
  <c r="AJ3830" i="12"/>
  <c r="D110" i="13" s="1"/>
  <c r="AI3830" i="12"/>
  <c r="C110" i="13" s="1"/>
  <c r="AJ1791" i="12"/>
  <c r="D2149" i="13" s="1"/>
  <c r="AI1791" i="12"/>
  <c r="C2149" i="13" s="1"/>
  <c r="AE3583" i="12"/>
  <c r="AG3583" i="12"/>
  <c r="AG3598" i="12"/>
  <c r="AE3598" i="12"/>
  <c r="AJ1693" i="12"/>
  <c r="D2247" i="13" s="1"/>
  <c r="AI1693" i="12"/>
  <c r="C2247" i="13" s="1"/>
  <c r="AG3428" i="12"/>
  <c r="AE3428" i="12"/>
  <c r="AJ198" i="12"/>
  <c r="D3742" i="13" s="1"/>
  <c r="AI198" i="12"/>
  <c r="C3742" i="13" s="1"/>
  <c r="AG3468" i="12"/>
  <c r="AE3468" i="12"/>
  <c r="AG2394" i="12"/>
  <c r="AE2394" i="12"/>
  <c r="AE3321" i="12"/>
  <c r="AG3321" i="12"/>
  <c r="AE3383" i="12"/>
  <c r="AG3383" i="12"/>
  <c r="AJ2252" i="12"/>
  <c r="D1688" i="13" s="1"/>
  <c r="AI2252" i="12"/>
  <c r="C1688" i="13" s="1"/>
  <c r="AJ1752" i="12"/>
  <c r="D2188" i="13" s="1"/>
  <c r="AI1752" i="12"/>
  <c r="C2188" i="13" s="1"/>
  <c r="AI2935" i="12"/>
  <c r="C1005" i="13" s="1"/>
  <c r="AJ2935" i="12"/>
  <c r="D1005" i="13" s="1"/>
  <c r="AI927" i="12"/>
  <c r="C3013" i="13" s="1"/>
  <c r="AJ927" i="12"/>
  <c r="D3013" i="13" s="1"/>
  <c r="AI415" i="12"/>
  <c r="C3525" i="13" s="1"/>
  <c r="AJ415" i="12"/>
  <c r="D3525" i="13" s="1"/>
  <c r="AJ3050" i="12"/>
  <c r="D890" i="13" s="1"/>
  <c r="AI3050" i="12"/>
  <c r="C890"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I1616" i="12"/>
  <c r="C2324" i="13" s="1"/>
  <c r="AJ1616" i="12"/>
  <c r="D2324" i="13" s="1"/>
  <c r="AE2343" i="12"/>
  <c r="AG2343" i="12"/>
  <c r="AJ532" i="12"/>
  <c r="D3408" i="13" s="1"/>
  <c r="AI532" i="12"/>
  <c r="C3408" i="13" s="1"/>
  <c r="AJ2027" i="12"/>
  <c r="D1913" i="13" s="1"/>
  <c r="AI2027" i="12"/>
  <c r="C1913" i="13" s="1"/>
  <c r="AI1680" i="12"/>
  <c r="C2260" i="13" s="1"/>
  <c r="AJ1680" i="12"/>
  <c r="D2260" i="13" s="1"/>
  <c r="AI3354" i="12"/>
  <c r="C586" i="13" s="1"/>
  <c r="AJ3354" i="12"/>
  <c r="D586" i="13" s="1"/>
  <c r="AG3181" i="12"/>
  <c r="AE3181" i="12"/>
  <c r="AJ2672" i="12"/>
  <c r="D1268" i="13" s="1"/>
  <c r="AI2672" i="12"/>
  <c r="C1268" i="13" s="1"/>
  <c r="AJ2950" i="12"/>
  <c r="D990" i="13" s="1"/>
  <c r="AI2950" i="12"/>
  <c r="C990" i="13" s="1"/>
  <c r="AI2207" i="12"/>
  <c r="C1733" i="13" s="1"/>
  <c r="AJ2207" i="12"/>
  <c r="D1733" i="13" s="1"/>
  <c r="AG3093" i="12"/>
  <c r="AE3093" i="12"/>
  <c r="AI2209" i="12"/>
  <c r="C1731" i="13" s="1"/>
  <c r="AJ2209" i="12"/>
  <c r="D1731" i="13" s="1"/>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J2420" i="12"/>
  <c r="D1520" i="13" s="1"/>
  <c r="AI2420" i="12"/>
  <c r="C1520" i="13" s="1"/>
  <c r="AI2534" i="12"/>
  <c r="C1406" i="13" s="1"/>
  <c r="AJ2534" i="12"/>
  <c r="D1406" i="13" s="1"/>
  <c r="AI2771" i="12"/>
  <c r="C1169" i="13" s="1"/>
  <c r="AJ2771" i="12"/>
  <c r="D1169" i="13" s="1"/>
  <c r="AJ3356" i="12"/>
  <c r="D584" i="13" s="1"/>
  <c r="AI3356" i="12"/>
  <c r="C584" i="13" s="1"/>
  <c r="AJ1090" i="12"/>
  <c r="D2850" i="13" s="1"/>
  <c r="AI1090" i="12"/>
  <c r="C2850" i="13" s="1"/>
  <c r="AI1193" i="12"/>
  <c r="C2747" i="13" s="1"/>
  <c r="AJ1193" i="12"/>
  <c r="D2747" i="13" s="1"/>
  <c r="AE3782" i="12"/>
  <c r="AG3782" i="12"/>
  <c r="AJ487" i="12"/>
  <c r="D3453" i="13" s="1"/>
  <c r="AI487" i="12"/>
  <c r="C3453" i="13" s="1"/>
  <c r="AJ3113" i="12"/>
  <c r="D827" i="13" s="1"/>
  <c r="AI3113" i="12"/>
  <c r="C827" i="13" s="1"/>
  <c r="AE3742" i="12"/>
  <c r="AG3742" i="12"/>
  <c r="AI3547" i="12"/>
  <c r="C393" i="13" s="1"/>
  <c r="AJ3547" i="12"/>
  <c r="D393" i="13" s="1"/>
  <c r="AI1734" i="12"/>
  <c r="C2206" i="13" s="1"/>
  <c r="AJ1734" i="12"/>
  <c r="D2206" i="13" s="1"/>
  <c r="AJ1023" i="12"/>
  <c r="D2917" i="13" s="1"/>
  <c r="AI1023" i="12"/>
  <c r="C2917" i="13" s="1"/>
  <c r="AI235" i="12"/>
  <c r="C3705" i="13" s="1"/>
  <c r="AJ235" i="12"/>
  <c r="D3705" i="13" s="1"/>
  <c r="AJ279" i="12"/>
  <c r="D3661"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I3131" i="12"/>
  <c r="C809" i="13" s="1"/>
  <c r="AJ3131" i="12"/>
  <c r="D809" i="13" s="1"/>
  <c r="AJ2770" i="12"/>
  <c r="D1170" i="13" s="1"/>
  <c r="AI2770" i="12"/>
  <c r="C1170" i="13" s="1"/>
  <c r="AI1248" i="12"/>
  <c r="C2692" i="13" s="1"/>
  <c r="AJ1248" i="12"/>
  <c r="D2692" i="13" s="1"/>
  <c r="AJ2565" i="12"/>
  <c r="D1375" i="13" s="1"/>
  <c r="AI2565" i="12"/>
  <c r="C1375" i="13" s="1"/>
  <c r="AJ247" i="12"/>
  <c r="D3693" i="13" s="1"/>
  <c r="AI247" i="12"/>
  <c r="C3693" i="13" s="1"/>
  <c r="AI2494" i="12"/>
  <c r="C1446" i="13" s="1"/>
  <c r="AJ2494" i="12"/>
  <c r="D1446"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3030" i="12"/>
  <c r="C910" i="13" s="1"/>
  <c r="AJ3030" i="12"/>
  <c r="D910" i="13" s="1"/>
  <c r="AI1400" i="12"/>
  <c r="C2540" i="13" s="1"/>
  <c r="AJ2579" i="12"/>
  <c r="D1361" i="13" s="1"/>
  <c r="AI2579" i="12"/>
  <c r="C1361"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3581" i="12"/>
  <c r="C359" i="13" s="1"/>
  <c r="AI1262" i="12"/>
  <c r="C2678" i="13" s="1"/>
  <c r="AJ1262" i="12"/>
  <c r="D2678" i="13" s="1"/>
  <c r="AI1598" i="12"/>
  <c r="C2342" i="13" s="1"/>
  <c r="AJ1598" i="12"/>
  <c r="D2342" i="13" s="1"/>
  <c r="AJ3441" i="12"/>
  <c r="D499" i="13" s="1"/>
  <c r="AI3441" i="12"/>
  <c r="C499" i="13" s="1"/>
  <c r="AI1271" i="12"/>
  <c r="C2669" i="13" s="1"/>
  <c r="AJ1271" i="12"/>
  <c r="D2669" i="13" s="1"/>
  <c r="AI2653" i="12"/>
  <c r="C1287" i="13" s="1"/>
  <c r="AJ2653" i="12"/>
  <c r="D1287" i="13" s="1"/>
  <c r="AJ2248" i="12"/>
  <c r="D1692" i="13" s="1"/>
  <c r="AI2248" i="12"/>
  <c r="C1692" i="13" s="1"/>
  <c r="AI2899" i="12"/>
  <c r="C1041" i="13" s="1"/>
  <c r="AJ2899" i="12"/>
  <c r="D1041" i="13" s="1"/>
  <c r="AJ3189" i="12"/>
  <c r="D751" i="13" s="1"/>
  <c r="AI3189" i="12"/>
  <c r="C751"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I3849" i="12"/>
  <c r="C91" i="13" s="1"/>
  <c r="AI2715" i="12"/>
  <c r="C1225" i="13" s="1"/>
  <c r="AJ2715" i="12"/>
  <c r="D1225" i="13" s="1"/>
  <c r="AI770" i="12"/>
  <c r="C3170" i="13" s="1"/>
  <c r="AJ770" i="12"/>
  <c r="D3170" i="13" s="1"/>
  <c r="AI3467" i="12"/>
  <c r="C473" i="13" s="1"/>
  <c r="AJ3467" i="12"/>
  <c r="D473"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I257" i="12"/>
  <c r="C3683" i="13" s="1"/>
  <c r="AJ257" i="12"/>
  <c r="D3683" i="13" s="1"/>
  <c r="AJ2504" i="12"/>
  <c r="D1436" i="13" s="1"/>
  <c r="AI2504" i="12"/>
  <c r="C1436" i="13" s="1"/>
  <c r="AI2695" i="12"/>
  <c r="C1245" i="13" s="1"/>
  <c r="AJ2695" i="12"/>
  <c r="D1245" i="13" s="1"/>
  <c r="AJ2601" i="12"/>
  <c r="D1339" i="13" s="1"/>
  <c r="AI2601" i="12"/>
  <c r="C1339" i="13" s="1"/>
  <c r="AJ2483" i="12"/>
  <c r="D1457" i="13" s="1"/>
  <c r="AI2483" i="12"/>
  <c r="C1457" i="13" s="1"/>
  <c r="AJ456" i="12"/>
  <c r="D3484" i="13" s="1"/>
  <c r="AI456" i="12"/>
  <c r="C3484" i="13" s="1"/>
  <c r="AJ1656" i="12"/>
  <c r="D2284" i="13" s="1"/>
  <c r="AI1656" i="12"/>
  <c r="C2284" i="13" s="1"/>
  <c r="AJ2870" i="12"/>
  <c r="D1070" i="13" s="1"/>
  <c r="AI2870" i="12"/>
  <c r="C1070" i="13" s="1"/>
  <c r="AI2166" i="12"/>
  <c r="C1774" i="13" s="1"/>
  <c r="AJ2166" i="12"/>
  <c r="D1774" i="13" s="1"/>
  <c r="AI1348" i="12"/>
  <c r="C2592" i="13" s="1"/>
  <c r="AJ1348" i="12"/>
  <c r="D2592" i="13" s="1"/>
  <c r="AI2537" i="12"/>
  <c r="C1403" i="13" s="1"/>
  <c r="AJ2537" i="12"/>
  <c r="D1403" i="13" s="1"/>
  <c r="AI3291" i="12"/>
  <c r="C649" i="13" s="1"/>
  <c r="AJ3291" i="12"/>
  <c r="D649" i="13" s="1"/>
  <c r="AJ1602" i="12"/>
  <c r="D2338" i="13" s="1"/>
  <c r="AI1602" i="12"/>
  <c r="C2338" i="13" s="1"/>
  <c r="AJ2126" i="12"/>
  <c r="D1814" i="13" s="1"/>
  <c r="AI2126" i="12"/>
  <c r="C1814" i="13" s="1"/>
  <c r="AJ1352" i="12"/>
  <c r="D2588" i="13" s="1"/>
  <c r="AI1352" i="12"/>
  <c r="C2588" i="13" s="1"/>
  <c r="AJ2929" i="12"/>
  <c r="D1011" i="13" s="1"/>
  <c r="AI2929" i="12"/>
  <c r="C1011" i="13" s="1"/>
  <c r="AJ1284" i="12"/>
  <c r="D2656" i="13" s="1"/>
  <c r="AI1284" i="12"/>
  <c r="C2656" i="13" s="1"/>
  <c r="AJ3219" i="12"/>
  <c r="D721" i="13" s="1"/>
  <c r="AI3219" i="12"/>
  <c r="C721" i="13" s="1"/>
  <c r="AI2844" i="12"/>
  <c r="C1096" i="13" s="1"/>
  <c r="AJ2844" i="12"/>
  <c r="D1096" i="13" s="1"/>
  <c r="AJ2649" i="12"/>
  <c r="D1291" i="13" s="1"/>
  <c r="AI2649" i="12"/>
  <c r="C1291" i="13" s="1"/>
  <c r="AI2584" i="12"/>
  <c r="C1356" i="13" s="1"/>
  <c r="AE3248" i="12"/>
  <c r="AG3248" i="12"/>
  <c r="AJ2085" i="12"/>
  <c r="D1855" i="13" s="1"/>
  <c r="AI2085" i="12"/>
  <c r="C1855" i="13" s="1"/>
  <c r="AG2407" i="12"/>
  <c r="AE2407" i="12"/>
  <c r="AG3901" i="12"/>
  <c r="AE3901" i="12"/>
  <c r="AI3419" i="12"/>
  <c r="C521" i="13" s="1"/>
  <c r="AJ3419" i="12"/>
  <c r="D521" i="13" s="1"/>
  <c r="AI1487" i="12"/>
  <c r="C2453" i="13" s="1"/>
  <c r="AJ1487" i="12"/>
  <c r="D2453" i="13" s="1"/>
  <c r="AJ396" i="12"/>
  <c r="D3544" i="13" s="1"/>
  <c r="AI396" i="12"/>
  <c r="C3544" i="13" s="1"/>
  <c r="AJ661" i="12"/>
  <c r="D3279" i="13" s="1"/>
  <c r="AI661" i="12"/>
  <c r="C3279" i="13" s="1"/>
  <c r="AI2595" i="12"/>
  <c r="C1345" i="13" s="1"/>
  <c r="AJ2595" i="12"/>
  <c r="D1345" i="13" s="1"/>
  <c r="AJ387" i="12"/>
  <c r="D3553" i="13" s="1"/>
  <c r="AI387" i="12"/>
  <c r="C3553" i="13" s="1"/>
  <c r="AJ271" i="12"/>
  <c r="D3669" i="13" s="1"/>
  <c r="AI271" i="12"/>
  <c r="C3669"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J3075" i="12"/>
  <c r="D865" i="13" s="1"/>
  <c r="AI3075" i="12"/>
  <c r="C865" i="13" s="1"/>
  <c r="AI2432" i="12"/>
  <c r="C1508" i="13" s="1"/>
  <c r="AJ2432" i="12"/>
  <c r="D1508" i="13" s="1"/>
  <c r="AI664" i="12"/>
  <c r="C3276" i="13" s="1"/>
  <c r="AJ664" i="12"/>
  <c r="D3276" i="13" s="1"/>
  <c r="AI1786" i="12"/>
  <c r="C2154" i="13" s="1"/>
  <c r="AJ1786" i="12"/>
  <c r="D2154" i="13" s="1"/>
  <c r="AI3587" i="12"/>
  <c r="C353" i="13" s="1"/>
  <c r="AJ3587" i="12"/>
  <c r="D353" i="13" s="1"/>
  <c r="AJ1082" i="12"/>
  <c r="D2858" i="13" s="1"/>
  <c r="AI1082" i="12"/>
  <c r="C2858" i="13" s="1"/>
  <c r="AG3922" i="12"/>
  <c r="AE3922" i="12"/>
  <c r="AJ2286" i="12"/>
  <c r="D1654" i="13" s="1"/>
  <c r="AI2286" i="12"/>
  <c r="C1654" i="13" s="1"/>
  <c r="AE2797" i="12"/>
  <c r="AG2797" i="12"/>
  <c r="AJ2449" i="12"/>
  <c r="D1491" i="13" s="1"/>
  <c r="AI2449" i="12"/>
  <c r="C1491" i="13" s="1"/>
  <c r="AJ2502" i="12"/>
  <c r="D1438" i="13" s="1"/>
  <c r="AI2502" i="12"/>
  <c r="C1438" i="13" s="1"/>
  <c r="AJ3371" i="12"/>
  <c r="D569" i="13" s="1"/>
  <c r="AI3371" i="12"/>
  <c r="C569" i="13" s="1"/>
  <c r="AJ1945" i="12"/>
  <c r="D1995" i="13" s="1"/>
  <c r="AI1945" i="12"/>
  <c r="C1995" i="13" s="1"/>
  <c r="AG3614" i="12"/>
  <c r="AE3614" i="12"/>
  <c r="AE3400" i="12"/>
  <c r="AG3400" i="12"/>
  <c r="AG2888" i="12"/>
  <c r="AE2888" i="12"/>
  <c r="AG3565" i="12"/>
  <c r="AE3565" i="12"/>
  <c r="AG3815" i="12"/>
  <c r="AE3815" i="12"/>
  <c r="AJ1475" i="12"/>
  <c r="D2465" i="13" s="1"/>
  <c r="AI1899" i="12"/>
  <c r="C2041" i="13" s="1"/>
  <c r="AJ1899" i="12"/>
  <c r="D2041" i="13" s="1"/>
  <c r="AI2959" i="12"/>
  <c r="C981" i="13" s="1"/>
  <c r="AJ2959" i="12"/>
  <c r="D981" i="13" s="1"/>
  <c r="AJ370" i="12"/>
  <c r="D3570" i="13" s="1"/>
  <c r="AI370" i="12"/>
  <c r="C3570" i="13" s="1"/>
  <c r="AJ981" i="12"/>
  <c r="D2959" i="13" s="1"/>
  <c r="AI981" i="12"/>
  <c r="C2959" i="13" s="1"/>
  <c r="AJ958" i="12"/>
  <c r="D2982" i="13" s="1"/>
  <c r="AI958" i="12"/>
  <c r="C2982" i="13" s="1"/>
  <c r="AJ2478" i="12"/>
  <c r="D1462" i="13" s="1"/>
  <c r="AI2478" i="12"/>
  <c r="C1462" i="13" s="1"/>
  <c r="AJ700" i="12"/>
  <c r="D3240" i="13" s="1"/>
  <c r="AI700" i="12"/>
  <c r="C3240"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J3109" i="12"/>
  <c r="D831" i="13" s="1"/>
  <c r="AI3109" i="12"/>
  <c r="C831" i="13" s="1"/>
  <c r="AI2736" i="12"/>
  <c r="C1204" i="13" s="1"/>
  <c r="AJ2736" i="12"/>
  <c r="D1204" i="13" s="1"/>
  <c r="AJ3302" i="12"/>
  <c r="D638" i="13" s="1"/>
  <c r="AI3302" i="12"/>
  <c r="C638" i="13" s="1"/>
  <c r="AI2691" i="12"/>
  <c r="C1249" i="13" s="1"/>
  <c r="AJ2691" i="12"/>
  <c r="D1249" i="13" s="1"/>
  <c r="AG3440" i="12"/>
  <c r="AE3440" i="12"/>
  <c r="AG3847" i="12"/>
  <c r="AE3847" i="12"/>
  <c r="AI1767" i="12"/>
  <c r="C2173" i="13" s="1"/>
  <c r="AJ1767" i="12"/>
  <c r="D2173" i="13" s="1"/>
  <c r="AJ3120" i="12"/>
  <c r="D820" i="13" s="1"/>
  <c r="AJ1242" i="12"/>
  <c r="D2698" i="13" s="1"/>
  <c r="AI1242" i="12"/>
  <c r="C2698" i="13" s="1"/>
  <c r="AI556" i="12"/>
  <c r="C3384" i="13" s="1"/>
  <c r="AJ556" i="12"/>
  <c r="D3384" i="13" s="1"/>
  <c r="AG3478" i="12"/>
  <c r="AE3478" i="12"/>
  <c r="AE3875" i="12"/>
  <c r="AG3875" i="12"/>
  <c r="AE3611" i="12"/>
  <c r="AG3611" i="12"/>
  <c r="AG3079" i="12"/>
  <c r="AE3079" i="12"/>
  <c r="AI1300" i="12"/>
  <c r="C2640" i="13" s="1"/>
  <c r="AJ1300" i="12"/>
  <c r="D2640" i="13" s="1"/>
  <c r="AI986" i="12"/>
  <c r="C2954" i="13" s="1"/>
  <c r="AJ986" i="12"/>
  <c r="D2954" i="13" s="1"/>
  <c r="AI3417" i="12"/>
  <c r="C523" i="13" s="1"/>
  <c r="AJ3417" i="12"/>
  <c r="D523" i="13" s="1"/>
  <c r="AI3799" i="12"/>
  <c r="C141" i="13" s="1"/>
  <c r="AJ3799" i="12"/>
  <c r="D141" i="13" s="1"/>
  <c r="AI3525" i="12"/>
  <c r="C415" i="13" s="1"/>
  <c r="AJ3525" i="12"/>
  <c r="D415" i="13" s="1"/>
  <c r="AJ1152" i="12"/>
  <c r="D2788" i="13" s="1"/>
  <c r="AI1152" i="12"/>
  <c r="C2788" i="13" s="1"/>
  <c r="AI3073" i="12"/>
  <c r="C867" i="13" s="1"/>
  <c r="AJ3073" i="12"/>
  <c r="D867" i="13" s="1"/>
  <c r="AG3865" i="12"/>
  <c r="AE3865" i="12"/>
  <c r="AE3176" i="12"/>
  <c r="AG3176" i="12"/>
  <c r="AJ1375" i="12"/>
  <c r="D2565" i="13" s="1"/>
  <c r="AI1375" i="12"/>
  <c r="C2565" i="13" s="1"/>
  <c r="AG3878" i="12"/>
  <c r="AE3878" i="12"/>
  <c r="AI378" i="12"/>
  <c r="C3562" i="13" s="1"/>
  <c r="AI358" i="12"/>
  <c r="C3582" i="13" s="1"/>
  <c r="AJ358" i="12"/>
  <c r="D3582" i="13" s="1"/>
  <c r="AJ2625" i="12"/>
  <c r="D1315" i="13" s="1"/>
  <c r="AI2625" i="12"/>
  <c r="C1315" i="13" s="1"/>
  <c r="AG2704" i="12"/>
  <c r="AE2704" i="12"/>
  <c r="AI1495" i="12"/>
  <c r="C2445" i="13" s="1"/>
  <c r="AJ1495" i="12"/>
  <c r="D2445" i="13" s="1"/>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I3164" i="12"/>
  <c r="C776" i="13" s="1"/>
  <c r="AJ3164" i="12"/>
  <c r="D776" i="13" s="1"/>
  <c r="AJ924" i="12"/>
  <c r="D3016" i="13" s="1"/>
  <c r="AI924" i="12"/>
  <c r="C3016" i="13" s="1"/>
  <c r="AJ2301" i="12"/>
  <c r="D1639" i="13" s="1"/>
  <c r="AI2092" i="12"/>
  <c r="C1848" i="13" s="1"/>
  <c r="AJ2092" i="12"/>
  <c r="D1848" i="13" s="1"/>
  <c r="AG3461" i="12"/>
  <c r="AE3461" i="12"/>
  <c r="AG3824" i="12"/>
  <c r="AE3824" i="12"/>
  <c r="AG3764" i="12"/>
  <c r="AE3764" i="12"/>
  <c r="AI1696" i="12"/>
  <c r="C2244" i="13" s="1"/>
  <c r="AJ1696" i="12"/>
  <c r="D2244" i="13" s="1"/>
  <c r="AE3543" i="12"/>
  <c r="AG3543" i="12"/>
  <c r="AJ2253" i="12"/>
  <c r="D1687" i="13" s="1"/>
  <c r="AI2253" i="12"/>
  <c r="C1687" i="13" s="1"/>
  <c r="AJ2041" i="12"/>
  <c r="D1899" i="13" s="1"/>
  <c r="AI2041" i="12"/>
  <c r="C1899" i="13" s="1"/>
  <c r="AJ1821" i="12"/>
  <c r="D2119" i="13" s="1"/>
  <c r="AI1821" i="12"/>
  <c r="C2119" i="13" s="1"/>
  <c r="AJ295" i="12"/>
  <c r="D3645" i="13" s="1"/>
  <c r="AI295" i="12"/>
  <c r="C3645" i="13" s="1"/>
  <c r="AI1386" i="12"/>
  <c r="C2554" i="13" s="1"/>
  <c r="AJ1386" i="12"/>
  <c r="D2554" i="13" s="1"/>
  <c r="AJ1708" i="12"/>
  <c r="D2232" i="13" s="1"/>
  <c r="AI1708" i="12"/>
  <c r="C2232" i="13" s="1"/>
  <c r="AI1194" i="12"/>
  <c r="C2746" i="13" s="1"/>
  <c r="AJ1194" i="12"/>
  <c r="D2746" i="13" s="1"/>
  <c r="AJ1457" i="12"/>
  <c r="D2483" i="13" s="1"/>
  <c r="AI1457" i="12"/>
  <c r="C2483" i="13" s="1"/>
  <c r="AJ1911" i="12"/>
  <c r="D2029" i="13" s="1"/>
  <c r="AI1911" i="12"/>
  <c r="C2029"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2847" i="12"/>
  <c r="D1093" i="13" s="1"/>
  <c r="AI2847" i="12"/>
  <c r="C1093" i="13" s="1"/>
  <c r="AJ565" i="12"/>
  <c r="D3375" i="13" s="1"/>
  <c r="AI565" i="12"/>
  <c r="C3375" i="13" s="1"/>
  <c r="AI3745" i="12"/>
  <c r="C195" i="13" s="1"/>
  <c r="AJ3745" i="12"/>
  <c r="D195" i="13" s="1"/>
  <c r="AJ729" i="12"/>
  <c r="D3211" i="13" s="1"/>
  <c r="AI729" i="12"/>
  <c r="C3211" i="13" s="1"/>
  <c r="AI2195" i="12"/>
  <c r="C1745" i="13" s="1"/>
  <c r="AJ2195" i="12"/>
  <c r="D1745" i="13" s="1"/>
  <c r="AJ1024" i="12"/>
  <c r="D2916" i="13" s="1"/>
  <c r="AI1024" i="12"/>
  <c r="C2916" i="13" s="1"/>
  <c r="AI1927" i="12"/>
  <c r="C2013" i="13" s="1"/>
  <c r="AJ1927" i="12"/>
  <c r="D2013" i="13" s="1"/>
  <c r="AJ581" i="12"/>
  <c r="D3359" i="13" s="1"/>
  <c r="AI581" i="12"/>
  <c r="C3359" i="13" s="1"/>
  <c r="AJ1079" i="12"/>
  <c r="D2861" i="13" s="1"/>
  <c r="AI1079" i="12"/>
  <c r="C2861" i="13" s="1"/>
  <c r="AJ3193" i="12"/>
  <c r="D747" i="13" s="1"/>
  <c r="AI3193" i="12"/>
  <c r="C747" i="13" s="1"/>
  <c r="AI1343" i="12"/>
  <c r="C2597" i="13" s="1"/>
  <c r="AJ1343" i="12"/>
  <c r="D2597" i="13" s="1"/>
  <c r="AI1554" i="12"/>
  <c r="C2386" i="13" s="1"/>
  <c r="AJ1554" i="12"/>
  <c r="D2386" i="13" s="1"/>
  <c r="AJ1514" i="12"/>
  <c r="D2426" i="13" s="1"/>
  <c r="AI1514" i="12"/>
  <c r="C2426" i="13" s="1"/>
  <c r="AJ969" i="12"/>
  <c r="D2971" i="13" s="1"/>
  <c r="AI969" i="12"/>
  <c r="C2971" i="13" s="1"/>
  <c r="AI1941" i="12"/>
  <c r="C1999" i="13" s="1"/>
  <c r="AI2322" i="12"/>
  <c r="C1618" i="13" s="1"/>
  <c r="AJ2322" i="12"/>
  <c r="D1618" i="13" s="1"/>
  <c r="AJ2454" i="12"/>
  <c r="D1486" i="13" s="1"/>
  <c r="AI2454" i="12"/>
  <c r="C1486" i="13" s="1"/>
  <c r="AJ563" i="12"/>
  <c r="D3377" i="13" s="1"/>
  <c r="AI563" i="12"/>
  <c r="C3377" i="13" s="1"/>
  <c r="AJ2222" i="12"/>
  <c r="D1718" i="13" s="1"/>
  <c r="AI2222" i="12"/>
  <c r="C1718" i="13" s="1"/>
  <c r="AI2043" i="12"/>
  <c r="C1897" i="13" s="1"/>
  <c r="AJ2043" i="12"/>
  <c r="D1897" i="13" s="1"/>
  <c r="AI697" i="12"/>
  <c r="C3243" i="13" s="1"/>
  <c r="AJ697" i="12"/>
  <c r="D3243" i="13" s="1"/>
  <c r="AI1870" i="12"/>
  <c r="C2070" i="13" s="1"/>
  <c r="AJ1870" i="12"/>
  <c r="D2070"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2370" i="12"/>
  <c r="C1570" i="13" s="1"/>
  <c r="AJ2370" i="12"/>
  <c r="D1570" i="13" s="1"/>
  <c r="AI3808" i="12"/>
  <c r="C132" i="13" s="1"/>
  <c r="AJ3808" i="12"/>
  <c r="D132" i="13" s="1"/>
  <c r="AJ2839" i="12"/>
  <c r="D1101" i="13" s="1"/>
  <c r="AI2839" i="12"/>
  <c r="C1101" i="13" s="1"/>
  <c r="AI723" i="12"/>
  <c r="C3217" i="13" s="1"/>
  <c r="AJ723" i="12"/>
  <c r="D3217" i="13" s="1"/>
  <c r="AJ613" i="12"/>
  <c r="D3327" i="13" s="1"/>
  <c r="AI613" i="12"/>
  <c r="C3327" i="13" s="1"/>
  <c r="AI244" i="12"/>
  <c r="C3696" i="13" s="1"/>
  <c r="AJ244" i="12"/>
  <c r="D3696" i="13" s="1"/>
  <c r="AI3331" i="12"/>
  <c r="C609" i="13" s="1"/>
  <c r="AJ3331" i="12"/>
  <c r="D609" i="13" s="1"/>
  <c r="AI1810" i="12"/>
  <c r="C2130" i="13" s="1"/>
  <c r="AJ1810" i="12"/>
  <c r="D2130" i="13" s="1"/>
  <c r="AI2256" i="12"/>
  <c r="C1684" i="13" s="1"/>
  <c r="AJ2256" i="12"/>
  <c r="D1684" i="13" s="1"/>
  <c r="AI3238" i="12"/>
  <c r="C702" i="13" s="1"/>
  <c r="AJ3238" i="12"/>
  <c r="D702" i="13" s="1"/>
  <c r="AI485" i="12"/>
  <c r="C3455" i="13" s="1"/>
  <c r="AJ485" i="12"/>
  <c r="D3455" i="13" s="1"/>
  <c r="AI160" i="12"/>
  <c r="C3780" i="13" s="1"/>
  <c r="AJ160" i="12"/>
  <c r="D3780" i="13" s="1"/>
  <c r="AJ2520" i="12"/>
  <c r="D1420" i="13" s="1"/>
  <c r="AI2520" i="12"/>
  <c r="C1420" i="13" s="1"/>
  <c r="AJ3593" i="12"/>
  <c r="D347" i="13" s="1"/>
  <c r="AI3593" i="12"/>
  <c r="C347" i="13" s="1"/>
  <c r="AJ265" i="12"/>
  <c r="D3675" i="13" s="1"/>
  <c r="AI265" i="12"/>
  <c r="C3675" i="13" s="1"/>
  <c r="AJ1507" i="12"/>
  <c r="D2433" i="13" s="1"/>
  <c r="AI1507" i="12"/>
  <c r="C2433" i="13" s="1"/>
  <c r="AJ2927" i="12"/>
  <c r="D1013" i="13" s="1"/>
  <c r="AI2927" i="12"/>
  <c r="C1013" i="13" s="1"/>
  <c r="AJ3264" i="12"/>
  <c r="D676" i="13" s="1"/>
  <c r="AI3264" i="12"/>
  <c r="C676" i="13" s="1"/>
  <c r="AI639" i="12"/>
  <c r="C3301" i="13" s="1"/>
  <c r="AJ639" i="12"/>
  <c r="D3301" i="13" s="1"/>
  <c r="AI1726" i="12"/>
  <c r="C2214" i="13" s="1"/>
  <c r="AJ1726" i="12"/>
  <c r="D2214" i="13" s="1"/>
  <c r="AJ711" i="12"/>
  <c r="D3229" i="13" s="1"/>
  <c r="AI711" i="12"/>
  <c r="C3229" i="13" s="1"/>
  <c r="AJ1889" i="12"/>
  <c r="D2051" i="13" s="1"/>
  <c r="AI1889" i="12"/>
  <c r="C2051" i="13" s="1"/>
  <c r="AI1825" i="12"/>
  <c r="C2115" i="13" s="1"/>
  <c r="AJ1825" i="12"/>
  <c r="D2115" i="13" s="1"/>
  <c r="AJ3014" i="12"/>
  <c r="D926" i="13" s="1"/>
  <c r="AI3014" i="12"/>
  <c r="C926" i="13" s="1"/>
  <c r="AJ2642" i="12"/>
  <c r="D1298" i="13" s="1"/>
  <c r="AI2642" i="12"/>
  <c r="C1298" i="13" s="1"/>
  <c r="AI672" i="12"/>
  <c r="C3268" i="13" s="1"/>
  <c r="AJ672" i="12"/>
  <c r="D3268" i="13" s="1"/>
  <c r="AI2163" i="12"/>
  <c r="C1777" i="13" s="1"/>
  <c r="AJ2163" i="12"/>
  <c r="D1777" i="13" s="1"/>
  <c r="AJ1393" i="12"/>
  <c r="D2547" i="13" s="1"/>
  <c r="AI1393" i="12"/>
  <c r="C2547" i="13" s="1"/>
  <c r="AJ3496" i="12"/>
  <c r="D444" i="13" s="1"/>
  <c r="AI3496" i="12"/>
  <c r="C444" i="13" s="1"/>
  <c r="AJ728" i="12"/>
  <c r="D3212" i="13" s="1"/>
  <c r="AI728" i="12"/>
  <c r="C3212" i="13" s="1"/>
  <c r="AJ1033" i="12"/>
  <c r="D2907" i="13" s="1"/>
  <c r="AI1033" i="12"/>
  <c r="C2907" i="13" s="1"/>
  <c r="AI3267" i="12"/>
  <c r="C673" i="13" s="1"/>
  <c r="AJ3267" i="12"/>
  <c r="D673" i="13" s="1"/>
  <c r="AJ3036" i="12"/>
  <c r="D904" i="13" s="1"/>
  <c r="AI3036" i="12"/>
  <c r="C904" i="13" s="1"/>
  <c r="AJ2533" i="12"/>
  <c r="D1407" i="13" s="1"/>
  <c r="AI2533" i="12"/>
  <c r="C1407" i="13" s="1"/>
  <c r="AI3524" i="12"/>
  <c r="C416" i="13" s="1"/>
  <c r="AJ3524" i="12"/>
  <c r="D416" i="13" s="1"/>
  <c r="AJ521" i="12"/>
  <c r="D3419" i="13" s="1"/>
  <c r="AI521" i="12"/>
  <c r="C3419" i="13" s="1"/>
  <c r="AI2028" i="12"/>
  <c r="C1912" i="13" s="1"/>
  <c r="AJ2028" i="12"/>
  <c r="D1912"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I1771" i="12"/>
  <c r="C2169" i="13" s="1"/>
  <c r="AJ1771" i="12"/>
  <c r="D2169" i="13" s="1"/>
  <c r="AI2710" i="12"/>
  <c r="C1230" i="13" s="1"/>
  <c r="AJ2710" i="12"/>
  <c r="D1230" i="13" s="1"/>
  <c r="AJ2152" i="12"/>
  <c r="D1788" i="13" s="1"/>
  <c r="AI2152" i="12"/>
  <c r="C1788" i="13" s="1"/>
  <c r="AH3081" i="12"/>
  <c r="AI1590" i="12"/>
  <c r="C2350" i="13" s="1"/>
  <c r="AJ1590" i="12"/>
  <c r="D2350" i="13" s="1"/>
  <c r="AJ1129" i="12"/>
  <c r="D2811" i="13" s="1"/>
  <c r="AI1129" i="12"/>
  <c r="C2811" i="13" s="1"/>
  <c r="AE3406" i="12"/>
  <c r="AG3406" i="12"/>
  <c r="AJ3877" i="12"/>
  <c r="D63" i="13" s="1"/>
  <c r="AI3877" i="12"/>
  <c r="C63" i="13" s="1"/>
  <c r="AI2698" i="12"/>
  <c r="C1242" i="13" s="1"/>
  <c r="AJ2698" i="12"/>
  <c r="D1242" i="13" s="1"/>
  <c r="AI2540" i="12"/>
  <c r="C1400" i="13" s="1"/>
  <c r="AJ2540" i="12"/>
  <c r="D1400"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I572" i="12"/>
  <c r="C3368" i="13" s="1"/>
  <c r="AJ572" i="12"/>
  <c r="D3368" i="13" s="1"/>
  <c r="AG3879" i="12"/>
  <c r="AE3879" i="12"/>
  <c r="AJ2009" i="12"/>
  <c r="D1931" i="13" s="1"/>
  <c r="AI2009" i="12"/>
  <c r="C1931" i="13" s="1"/>
  <c r="AJ2683" i="12"/>
  <c r="D1257" i="13" s="1"/>
  <c r="AI2683" i="12"/>
  <c r="C1257" i="13" s="1"/>
  <c r="AG3646" i="12"/>
  <c r="AE3646" i="12"/>
  <c r="AE3686" i="12"/>
  <c r="AG3686" i="12"/>
  <c r="AG3504" i="12"/>
  <c r="AE3504" i="12"/>
  <c r="AJ2801" i="12"/>
  <c r="D1139" i="13" s="1"/>
  <c r="AI2801" i="12"/>
  <c r="C1139" i="13" s="1"/>
  <c r="AG2851" i="12"/>
  <c r="AE2851" i="12"/>
  <c r="AG3475" i="12"/>
  <c r="AE3475" i="12"/>
  <c r="AJ1267" i="12"/>
  <c r="D2673" i="13" s="1"/>
  <c r="AI1267" i="12"/>
  <c r="C2673" i="13" s="1"/>
  <c r="AE3202" i="12"/>
  <c r="AG3202" i="12"/>
  <c r="AI3377" i="12"/>
  <c r="C563" i="13" s="1"/>
  <c r="AJ3377" i="12"/>
  <c r="D563" i="13" s="1"/>
  <c r="AJ1490" i="12"/>
  <c r="D2450" i="13" s="1"/>
  <c r="AI1490" i="12"/>
  <c r="C2450" i="13" s="1"/>
  <c r="AI972" i="12"/>
  <c r="C2968" i="13" s="1"/>
  <c r="AJ2084" i="12"/>
  <c r="D1856" i="13" s="1"/>
  <c r="AI2084" i="12"/>
  <c r="C1856" i="13" s="1"/>
  <c r="AG2358" i="12"/>
  <c r="AE2358" i="12"/>
  <c r="AG3773" i="12"/>
  <c r="AE3773" i="12"/>
  <c r="AI204" i="12"/>
  <c r="C3736" i="13" s="1"/>
  <c r="AJ204" i="12"/>
  <c r="D3736" i="13" s="1"/>
  <c r="AG3886" i="12"/>
  <c r="AE3886" i="12"/>
  <c r="AG2789" i="12"/>
  <c r="AE2789" i="12"/>
  <c r="AJ3122" i="12"/>
  <c r="D818" i="13" s="1"/>
  <c r="AI3122" i="12"/>
  <c r="C818" i="13" s="1"/>
  <c r="AJ2532" i="12"/>
  <c r="D1408" i="13" s="1"/>
  <c r="AI2532" i="12"/>
  <c r="C1408" i="13" s="1"/>
  <c r="AI2156" i="12"/>
  <c r="C1784" i="13" s="1"/>
  <c r="AJ2156" i="12"/>
  <c r="D1784" i="13" s="1"/>
  <c r="AI647" i="12"/>
  <c r="C3293" i="13" s="1"/>
  <c r="AJ647" i="12"/>
  <c r="D3293"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I1321" i="12"/>
  <c r="C2619" i="13" s="1"/>
  <c r="AJ1321" i="12"/>
  <c r="D2619" i="13" s="1"/>
  <c r="AJ1309" i="12"/>
  <c r="D2631" i="13" s="1"/>
  <c r="AI1309" i="12"/>
  <c r="C2631" i="13" s="1"/>
  <c r="AE2758" i="12"/>
  <c r="AG2758" i="12"/>
  <c r="AJ890" i="12"/>
  <c r="D3050" i="13" s="1"/>
  <c r="AI890" i="12"/>
  <c r="C3050" i="13" s="1"/>
  <c r="AI2645" i="12"/>
  <c r="C1295" i="13" s="1"/>
  <c r="AJ2645" i="12"/>
  <c r="D1295" i="13" s="1"/>
  <c r="AI673" i="12"/>
  <c r="C3267" i="13" s="1"/>
  <c r="AJ479" i="12"/>
  <c r="D3461" i="13" s="1"/>
  <c r="AI479" i="12"/>
  <c r="C3461" i="13" s="1"/>
  <c r="AE3776" i="12"/>
  <c r="AG3776" i="12"/>
  <c r="AG3575" i="12"/>
  <c r="AE3575" i="12"/>
  <c r="AG3626" i="12"/>
  <c r="AE3626" i="12"/>
  <c r="AE3698" i="12"/>
  <c r="AG3698" i="12"/>
  <c r="AJ3292" i="12"/>
  <c r="D648" i="13" s="1"/>
  <c r="AI3292" i="12"/>
  <c r="C648" i="13" s="1"/>
  <c r="AJ1074" i="12"/>
  <c r="D2866" i="13" s="1"/>
  <c r="AI1074" i="12"/>
  <c r="C2866" i="13" s="1"/>
  <c r="AI186" i="12"/>
  <c r="C3754" i="13" s="1"/>
  <c r="AJ186" i="12"/>
  <c r="D3754" i="13" s="1"/>
  <c r="AI2936" i="12"/>
  <c r="C1004" i="13" s="1"/>
  <c r="AJ2936" i="12"/>
  <c r="D1004" i="13" s="1"/>
  <c r="AJ1295" i="12"/>
  <c r="D2645" i="13" s="1"/>
  <c r="AI1295" i="12"/>
  <c r="C2645" i="13" s="1"/>
  <c r="AI2457" i="12"/>
  <c r="C1483" i="13" s="1"/>
  <c r="AJ2457" i="12"/>
  <c r="D1483" i="13" s="1"/>
  <c r="AI1835" i="12"/>
  <c r="C2105" i="13" s="1"/>
  <c r="AJ1835" i="12"/>
  <c r="D2105" i="13" s="1"/>
  <c r="AI3458" i="12"/>
  <c r="C482" i="13" s="1"/>
  <c r="AJ3458" i="12"/>
  <c r="D482" i="13" s="1"/>
  <c r="AJ1459" i="12"/>
  <c r="D2481" i="13" s="1"/>
  <c r="AI1459" i="12"/>
  <c r="C2481"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544" i="12"/>
  <c r="D3396" i="13" s="1"/>
  <c r="AI544" i="12"/>
  <c r="C3396" i="13" s="1"/>
  <c r="AJ3731" i="12"/>
  <c r="D209" i="13" s="1"/>
  <c r="AI3731" i="12"/>
  <c r="C209" i="13" s="1"/>
  <c r="AJ609" i="12"/>
  <c r="D3331" i="13" s="1"/>
  <c r="AI609" i="12"/>
  <c r="C3331" i="13" s="1"/>
  <c r="AI1243" i="12"/>
  <c r="C2697" i="13" s="1"/>
  <c r="AJ1243" i="12"/>
  <c r="D2697" i="13" s="1"/>
  <c r="AJ3342" i="12"/>
  <c r="D598" i="13" s="1"/>
  <c r="AI3342" i="12"/>
  <c r="C598" i="13" s="1"/>
  <c r="AJ510" i="12"/>
  <c r="D3430" i="13" s="1"/>
  <c r="AI510" i="12"/>
  <c r="C3430" i="13" s="1"/>
  <c r="AJ3932" i="12"/>
  <c r="D8" i="13" s="1"/>
  <c r="AI3932" i="12"/>
  <c r="C8" i="13" s="1"/>
  <c r="AE3557" i="12"/>
  <c r="AG3557" i="12"/>
  <c r="AJ2045" i="12"/>
  <c r="D1895" i="13" s="1"/>
  <c r="AI2045" i="12"/>
  <c r="C1895" i="13" s="1"/>
  <c r="AJ1894" i="12"/>
  <c r="D2046" i="13" s="1"/>
  <c r="AI1894" i="12"/>
  <c r="C2046" i="13" s="1"/>
  <c r="AG2905" i="12"/>
  <c r="AE2905" i="12"/>
  <c r="AJ1530" i="12"/>
  <c r="D2410" i="13" s="1"/>
  <c r="AI1530" i="12"/>
  <c r="C2410" i="13" s="1"/>
  <c r="AI1536" i="12"/>
  <c r="C2404" i="13" s="1"/>
  <c r="AJ1536" i="12"/>
  <c r="D2404" i="13" s="1"/>
  <c r="AJ3020" i="12"/>
  <c r="D920" i="13" s="1"/>
  <c r="AI3020" i="12"/>
  <c r="C920" i="13" s="1"/>
  <c r="AJ1326" i="12"/>
  <c r="D2614" i="13" s="1"/>
  <c r="AI1326" i="12"/>
  <c r="C2614" i="13" s="1"/>
  <c r="AE3039" i="12"/>
  <c r="AG3039" i="12"/>
  <c r="AI2413" i="12"/>
  <c r="C1527" i="13" s="1"/>
  <c r="AJ2413" i="12"/>
  <c r="D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J3203" i="12"/>
  <c r="D737" i="13" s="1"/>
  <c r="AI3203" i="12"/>
  <c r="C737"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I1720" i="12"/>
  <c r="C2220" i="13" s="1"/>
  <c r="AJ1720" i="12"/>
  <c r="D2220" i="13" s="1"/>
  <c r="AJ1512" i="12"/>
  <c r="D2428" i="13" s="1"/>
  <c r="AI1512" i="12"/>
  <c r="C2428" i="13" s="1"/>
  <c r="AI1111" i="12"/>
  <c r="C2829" i="13" s="1"/>
  <c r="AJ1111" i="12"/>
  <c r="D2829" i="13" s="1"/>
  <c r="AJ2081" i="12"/>
  <c r="D1859" i="13" s="1"/>
  <c r="AJ519" i="12"/>
  <c r="D3421" i="13" s="1"/>
  <c r="AI519" i="12"/>
  <c r="C3421" i="13" s="1"/>
  <c r="AI1775" i="12"/>
  <c r="C2165" i="13" s="1"/>
  <c r="AJ1775" i="12"/>
  <c r="D2165" i="13" s="1"/>
  <c r="AJ2035" i="12"/>
  <c r="D1905" i="13" s="1"/>
  <c r="AI2035" i="12"/>
  <c r="C1905" i="13" s="1"/>
  <c r="AJ1813" i="12"/>
  <c r="D2127" i="13" s="1"/>
  <c r="AI1813" i="12"/>
  <c r="C2127" i="13" s="1"/>
  <c r="AI3590" i="12"/>
  <c r="C350" i="13" s="1"/>
  <c r="AJ3590" i="12"/>
  <c r="D350" i="13" s="1"/>
  <c r="AI176" i="12"/>
  <c r="C3764" i="13" s="1"/>
  <c r="AJ176" i="12"/>
  <c r="D3764"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J2628" i="12"/>
  <c r="D1312" i="13" s="1"/>
  <c r="AI2628" i="12"/>
  <c r="C1312" i="13" s="1"/>
  <c r="AJ283" i="12"/>
  <c r="D3657" i="13" s="1"/>
  <c r="AI1919" i="12"/>
  <c r="C2021" i="13" s="1"/>
  <c r="AJ1919" i="12"/>
  <c r="D2021" i="13" s="1"/>
  <c r="AI1586" i="12"/>
  <c r="C2354" i="13" s="1"/>
  <c r="AJ1586" i="12"/>
  <c r="D2354" i="13" s="1"/>
  <c r="AJ3349" i="12"/>
  <c r="D591" i="13" s="1"/>
  <c r="AI3349" i="12"/>
  <c r="C591" i="13" s="1"/>
  <c r="AJ2200" i="12"/>
  <c r="D1740" i="13" s="1"/>
  <c r="AI2200" i="12"/>
  <c r="C1740" i="13" s="1"/>
  <c r="AI2617" i="12"/>
  <c r="C1323" i="13" s="1"/>
  <c r="AJ2617" i="12"/>
  <c r="D1323" i="13" s="1"/>
  <c r="AI2476" i="12"/>
  <c r="C1464" i="13" s="1"/>
  <c r="AJ2476" i="12"/>
  <c r="D1464" i="13" s="1"/>
  <c r="AJ2523" i="12"/>
  <c r="D1417" i="13" s="1"/>
  <c r="AI2523" i="12"/>
  <c r="C1417" i="13" s="1"/>
  <c r="AJ3599" i="12"/>
  <c r="D341" i="13" s="1"/>
  <c r="AI3599" i="12"/>
  <c r="C341" i="13" s="1"/>
  <c r="AJ2953" i="12"/>
  <c r="D987" i="13" s="1"/>
  <c r="AI2953" i="12"/>
  <c r="C987" i="13" s="1"/>
  <c r="AI1125" i="12"/>
  <c r="C2815" i="13" s="1"/>
  <c r="AJ1125" i="12"/>
  <c r="D2815" i="13" s="1"/>
  <c r="AI168" i="12"/>
  <c r="C3772" i="13" s="1"/>
  <c r="AJ168" i="12"/>
  <c r="D3772" i="13" s="1"/>
  <c r="AJ223" i="12"/>
  <c r="D3717" i="13" s="1"/>
  <c r="AI223" i="12"/>
  <c r="C3717" i="13" s="1"/>
  <c r="AI1887" i="12"/>
  <c r="C2053" i="13" s="1"/>
  <c r="AJ1887" i="12"/>
  <c r="D2053" i="13" s="1"/>
  <c r="AI3518" i="12"/>
  <c r="C422" i="13" s="1"/>
  <c r="AI3098" i="12"/>
  <c r="C842" i="13" s="1"/>
  <c r="AJ3098" i="12"/>
  <c r="D842" i="13" s="1"/>
  <c r="AJ894" i="12"/>
  <c r="D3046" i="13" s="1"/>
  <c r="AI894" i="12"/>
  <c r="C3046" i="13" s="1"/>
  <c r="AI2499" i="12"/>
  <c r="C1441" i="13" s="1"/>
  <c r="AJ2499" i="12"/>
  <c r="D1441" i="13" s="1"/>
  <c r="AJ1404" i="12"/>
  <c r="D2536" i="13" s="1"/>
  <c r="AI1404" i="12"/>
  <c r="C2536" i="13" s="1"/>
  <c r="AI1710" i="12"/>
  <c r="C2230" i="13" s="1"/>
  <c r="AJ1710" i="12"/>
  <c r="D2230" i="13" s="1"/>
  <c r="AJ2734" i="12"/>
  <c r="D1206" i="13" s="1"/>
  <c r="AI2734" i="12"/>
  <c r="C1206" i="13" s="1"/>
  <c r="AJ1669" i="12"/>
  <c r="D2271" i="13" s="1"/>
  <c r="AI1669" i="12"/>
  <c r="C2271" i="13" s="1"/>
  <c r="AI3207" i="12"/>
  <c r="C733" i="13" s="1"/>
  <c r="AJ3207" i="12"/>
  <c r="D733" i="13" s="1"/>
  <c r="AJ2243" i="12"/>
  <c r="D1697" i="13" s="1"/>
  <c r="AI2243" i="12"/>
  <c r="C1697"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J638" i="12"/>
  <c r="D3302" i="13" s="1"/>
  <c r="AI638" i="12"/>
  <c r="C3302" i="13" s="1"/>
  <c r="AI2573" i="12"/>
  <c r="C1367" i="13" s="1"/>
  <c r="AJ2573" i="12"/>
  <c r="D1367" i="13" s="1"/>
  <c r="AI748" i="12"/>
  <c r="C3192" i="13" s="1"/>
  <c r="AJ748" i="12"/>
  <c r="D3192" i="13" s="1"/>
  <c r="AI591" i="12"/>
  <c r="C3349" i="13" s="1"/>
  <c r="AJ591" i="12"/>
  <c r="D3349" i="13" s="1"/>
  <c r="AI1522" i="12"/>
  <c r="C2418" i="13" s="1"/>
  <c r="AJ1522" i="12"/>
  <c r="D2418" i="13" s="1"/>
  <c r="AI273" i="12"/>
  <c r="C3667" i="13" s="1"/>
  <c r="AJ273" i="12"/>
  <c r="D3667" i="13" s="1"/>
  <c r="AI938" i="12"/>
  <c r="C3002" i="13" s="1"/>
  <c r="AJ938" i="12"/>
  <c r="D3002" i="13" s="1"/>
  <c r="AJ919" i="12"/>
  <c r="D3021" i="13" s="1"/>
  <c r="AI919" i="12"/>
  <c r="C3021"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1166" i="12"/>
  <c r="D2774" i="13" s="1"/>
  <c r="AI1166" i="12"/>
  <c r="C2774" i="13" s="1"/>
  <c r="AJ294" i="12"/>
  <c r="D3646" i="13" s="1"/>
  <c r="AI294" i="12"/>
  <c r="C3646" i="13" s="1"/>
  <c r="AI274" i="12"/>
  <c r="C3666" i="13" s="1"/>
  <c r="AJ274" i="12"/>
  <c r="D3666" i="13" s="1"/>
  <c r="AJ1564" i="12"/>
  <c r="D2376" i="13" s="1"/>
  <c r="AI1564" i="12"/>
  <c r="C2376" i="13" s="1"/>
  <c r="AJ2368" i="12"/>
  <c r="D1572" i="13" s="1"/>
  <c r="AI2368" i="12"/>
  <c r="C1572" i="13" s="1"/>
  <c r="AJ3536" i="12"/>
  <c r="D404" i="13" s="1"/>
  <c r="AI3536" i="12"/>
  <c r="C404" i="13" s="1"/>
  <c r="AJ3059" i="12"/>
  <c r="D881" i="13" s="1"/>
  <c r="AI3059" i="12"/>
  <c r="C881" i="13" s="1"/>
  <c r="AI2342" i="12"/>
  <c r="C1598" i="13" s="1"/>
  <c r="AJ2342" i="12"/>
  <c r="D1598" i="13" s="1"/>
  <c r="AJ3364" i="12"/>
  <c r="D576" i="13" s="1"/>
  <c r="AI3364" i="12"/>
  <c r="C576" i="13" s="1"/>
  <c r="AJ1576" i="12"/>
  <c r="D2364" i="13" s="1"/>
  <c r="AI1576" i="12"/>
  <c r="C2364" i="13" s="1"/>
  <c r="AJ1097" i="12"/>
  <c r="D2843" i="13" s="1"/>
  <c r="AI1097" i="12"/>
  <c r="C2843" i="13" s="1"/>
  <c r="AJ1215" i="12"/>
  <c r="D2725" i="13" s="1"/>
  <c r="AI1215" i="12"/>
  <c r="C2725" i="13" s="1"/>
  <c r="AJ1782" i="12"/>
  <c r="D2158" i="13" s="1"/>
  <c r="AI1782" i="12"/>
  <c r="C2158" i="13" s="1"/>
  <c r="AI3725" i="12"/>
  <c r="C215" i="13" s="1"/>
  <c r="AJ3725" i="12"/>
  <c r="D215" i="13" s="1"/>
  <c r="AI243" i="12"/>
  <c r="C3697" i="13" s="1"/>
  <c r="AI2859" i="12"/>
  <c r="C1081" i="13" s="1"/>
  <c r="AJ2859" i="12"/>
  <c r="D1081" i="13" s="1"/>
  <c r="AJ371" i="12"/>
  <c r="D3569" i="13" s="1"/>
  <c r="AI371" i="12"/>
  <c r="C3569" i="13" s="1"/>
  <c r="AJ1204" i="12"/>
  <c r="D2736" i="13" s="1"/>
  <c r="AI1204" i="12"/>
  <c r="C2736" i="13" s="1"/>
  <c r="AI3338" i="12"/>
  <c r="C602" i="13" s="1"/>
  <c r="AJ3338" i="12"/>
  <c r="D602" i="13" s="1"/>
  <c r="AJ663" i="12"/>
  <c r="D3277" i="13" s="1"/>
  <c r="AI663" i="12"/>
  <c r="C3277" i="13" s="1"/>
  <c r="AJ852" i="12"/>
  <c r="D3088" i="13" s="1"/>
  <c r="AI852" i="12"/>
  <c r="C3088" i="13" s="1"/>
  <c r="AI1250" i="12"/>
  <c r="C2690" i="13" s="1"/>
  <c r="AJ1250" i="12"/>
  <c r="D2690" i="13" s="1"/>
  <c r="AJ1146" i="12"/>
  <c r="D2794" i="13" s="1"/>
  <c r="AI1146" i="12"/>
  <c r="C2794" i="13" s="1"/>
  <c r="AI3309" i="12"/>
  <c r="C631" i="13" s="1"/>
  <c r="AJ3309" i="12"/>
  <c r="D631" i="13" s="1"/>
  <c r="AJ1121" i="12"/>
  <c r="D2819" i="13" s="1"/>
  <c r="AI1121" i="12"/>
  <c r="C2819" i="13" s="1"/>
  <c r="AI2671" i="12"/>
  <c r="C1269" i="13" s="1"/>
  <c r="AJ2671" i="12"/>
  <c r="D1269" i="13" s="1"/>
  <c r="AI2172" i="12"/>
  <c r="C1768" i="13" s="1"/>
  <c r="AJ2172" i="12"/>
  <c r="D1768" i="13" s="1"/>
  <c r="AJ1397" i="12"/>
  <c r="D2543" i="13" s="1"/>
  <c r="AI1397" i="12"/>
  <c r="C2543" i="13" s="1"/>
  <c r="AI520" i="12"/>
  <c r="C3420" i="13" s="1"/>
  <c r="AJ520" i="12"/>
  <c r="D3420" i="13" s="1"/>
  <c r="AI2324" i="12"/>
  <c r="C1616" i="13" s="1"/>
  <c r="AJ2324" i="12"/>
  <c r="D1616" i="13" s="1"/>
  <c r="AJ1236" i="12"/>
  <c r="D2704" i="13" s="1"/>
  <c r="AI1236" i="12"/>
  <c r="C2704" i="13" s="1"/>
  <c r="AJ384" i="12"/>
  <c r="D3556" i="13" s="1"/>
  <c r="AI384" i="12"/>
  <c r="C3556" i="13" s="1"/>
  <c r="AI311" i="12"/>
  <c r="C3629" i="13" s="1"/>
  <c r="AJ311" i="12"/>
  <c r="D3629" i="13" s="1"/>
  <c r="AI2059" i="12"/>
  <c r="C1881" i="13" s="1"/>
  <c r="AJ2059" i="12"/>
  <c r="D1881" i="13" s="1"/>
  <c r="AJ2837" i="12"/>
  <c r="D1103" i="13" s="1"/>
  <c r="AI2837" i="12"/>
  <c r="C1103" i="13" s="1"/>
  <c r="AI2985" i="12"/>
  <c r="C955" i="13" s="1"/>
  <c r="AJ2985" i="12"/>
  <c r="D955" i="13" s="1"/>
  <c r="AI651" i="12"/>
  <c r="C3289" i="13" s="1"/>
  <c r="AJ651" i="12"/>
  <c r="D3289"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J2928" i="12"/>
  <c r="D1012" i="13" s="1"/>
  <c r="AI2928" i="12"/>
  <c r="C1012" i="13" s="1"/>
  <c r="AE3667" i="12"/>
  <c r="AG3667" i="12"/>
  <c r="AI2958" i="12"/>
  <c r="C982" i="13" s="1"/>
  <c r="AJ2958" i="12"/>
  <c r="D982" i="13" s="1"/>
  <c r="AI1879" i="12"/>
  <c r="C2061" i="13" s="1"/>
  <c r="AJ1879" i="12"/>
  <c r="D2061" i="13" s="1"/>
  <c r="AI2279" i="12"/>
  <c r="C1661" i="13" s="1"/>
  <c r="AJ2279" i="12"/>
  <c r="D1661" i="13" s="1"/>
  <c r="AJ1223" i="12"/>
  <c r="D2717" i="13" s="1"/>
  <c r="AI1223" i="12"/>
  <c r="C2717" i="13" s="1"/>
  <c r="AJ985" i="12"/>
  <c r="D2955" i="13" s="1"/>
  <c r="AI985" i="12"/>
  <c r="C2955" i="13" s="1"/>
  <c r="AJ2900" i="12"/>
  <c r="D1040" i="13" s="1"/>
  <c r="AI2900" i="12"/>
  <c r="C1040" i="13" s="1"/>
  <c r="AE3559" i="12"/>
  <c r="AG3559" i="12"/>
  <c r="AI631" i="12"/>
  <c r="C3309" i="13" s="1"/>
  <c r="AJ631" i="12"/>
  <c r="D3309" i="13" s="1"/>
  <c r="AI1826" i="12"/>
  <c r="C2114" i="13" s="1"/>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3556" i="12"/>
  <c r="D384" i="13" s="1"/>
  <c r="AI3556" i="12"/>
  <c r="C384" i="13" s="1"/>
  <c r="AJ1570" i="12"/>
  <c r="D2370" i="13" s="1"/>
  <c r="AI1570" i="12"/>
  <c r="C2370" i="13" s="1"/>
  <c r="AE3733" i="12"/>
  <c r="AG3733" i="12"/>
  <c r="AJ2160" i="12"/>
  <c r="D1780" i="13" s="1"/>
  <c r="AI2160" i="12"/>
  <c r="C1780" i="13" s="1"/>
  <c r="AI1817" i="12"/>
  <c r="C2123" i="13" s="1"/>
  <c r="AJ1817" i="12"/>
  <c r="D2123" i="13" s="1"/>
  <c r="AJ1962" i="12"/>
  <c r="D1978" i="13" s="1"/>
  <c r="AI1962" i="12"/>
  <c r="C1978" i="13" s="1"/>
  <c r="AJ3217" i="12"/>
  <c r="D723" i="13" s="1"/>
  <c r="AI3217" i="12"/>
  <c r="C723" i="13" s="1"/>
  <c r="AJ857" i="12"/>
  <c r="D3083" i="13" s="1"/>
  <c r="AI857" i="12"/>
  <c r="C3083" i="13" s="1"/>
  <c r="AE2233" i="12"/>
  <c r="AG2233" i="12"/>
  <c r="AG2924" i="12"/>
  <c r="AE2924" i="12"/>
  <c r="AE3634" i="12"/>
  <c r="AG3634" i="12"/>
  <c r="AI877" i="12"/>
  <c r="C3063" i="13" s="1"/>
  <c r="AJ877" i="12"/>
  <c r="D3063" i="13" s="1"/>
  <c r="AJ974" i="12"/>
  <c r="D2966" i="13" s="1"/>
  <c r="AI974" i="12"/>
  <c r="C2966" i="13" s="1"/>
  <c r="AJ3446" i="12"/>
  <c r="D494" i="13" s="1"/>
  <c r="AI3446" i="12"/>
  <c r="C494" i="13" s="1"/>
  <c r="AG2367" i="12"/>
  <c r="AE2367" i="12"/>
  <c r="AJ3367" i="12"/>
  <c r="D573" i="13" s="1"/>
  <c r="AI3367" i="12"/>
  <c r="C573" i="13" s="1"/>
  <c r="AJ691" i="12"/>
  <c r="D3249" i="13" s="1"/>
  <c r="AI691" i="12"/>
  <c r="C3249" i="13" s="1"/>
  <c r="AE3752" i="12"/>
  <c r="AG3752" i="12"/>
  <c r="AJ2596" i="12"/>
  <c r="D1344" i="13" s="1"/>
  <c r="AI2596" i="12"/>
  <c r="C1344" i="13" s="1"/>
  <c r="AJ2732" i="12"/>
  <c r="D1208" i="13" s="1"/>
  <c r="AI2732" i="12"/>
  <c r="C1208" i="13" s="1"/>
  <c r="AE2217" i="12"/>
  <c r="AG2217" i="12"/>
  <c r="AJ3304" i="12"/>
  <c r="D636" i="13" s="1"/>
  <c r="AI3304" i="12"/>
  <c r="C636" i="13" s="1"/>
  <c r="AI709" i="12"/>
  <c r="C3231" i="13" s="1"/>
  <c r="AJ709" i="12"/>
  <c r="D3231" i="13" s="1"/>
  <c r="AI375" i="12"/>
  <c r="C3565" i="13" s="1"/>
  <c r="AJ375" i="12"/>
  <c r="D3565" i="13" s="1"/>
  <c r="AI231" i="12"/>
  <c r="C3709" i="13" s="1"/>
  <c r="AJ231" i="12"/>
  <c r="D3709" i="13" s="1"/>
  <c r="AI526" i="12"/>
  <c r="C3414" i="13" s="1"/>
  <c r="AJ526" i="12"/>
  <c r="D3414" i="13" s="1"/>
  <c r="AI2661" i="12"/>
  <c r="C1279" i="13" s="1"/>
  <c r="AJ2661" i="12"/>
  <c r="D1279" i="13" s="1"/>
  <c r="AJ2987" i="12"/>
  <c r="D953" i="13" s="1"/>
  <c r="AI2987" i="12"/>
  <c r="C953" i="13" s="1"/>
  <c r="AJ739" i="12"/>
  <c r="D3201" i="13" s="1"/>
  <c r="AI739" i="12"/>
  <c r="C3201" i="13" s="1"/>
  <c r="AI3537" i="12"/>
  <c r="C403" i="13" s="1"/>
  <c r="AJ3537" i="12"/>
  <c r="D403" i="13" s="1"/>
  <c r="AI1037" i="12"/>
  <c r="C2903" i="13" s="1"/>
  <c r="AJ1037" i="12"/>
  <c r="D2903" i="13" s="1"/>
  <c r="AE3514" i="12"/>
  <c r="AG3514" i="12"/>
  <c r="AE3296" i="12"/>
  <c r="AG3296" i="12"/>
  <c r="AE3370" i="12"/>
  <c r="AG3370" i="12"/>
  <c r="AE3423" i="12"/>
  <c r="AG3423" i="12"/>
  <c r="AE3621" i="12"/>
  <c r="AG3621" i="12"/>
  <c r="AI1035" i="12"/>
  <c r="C2905" i="13" s="1"/>
  <c r="AJ1035" i="12"/>
  <c r="D2905" i="13" s="1"/>
  <c r="AJ3608" i="12"/>
  <c r="D332" i="13" s="1"/>
  <c r="AI3608" i="12"/>
  <c r="C332" i="13" s="1"/>
  <c r="AJ1509" i="12"/>
  <c r="D2431" i="13" s="1"/>
  <c r="AI1509" i="12"/>
  <c r="C2431" i="13" s="1"/>
  <c r="AJ1587" i="12"/>
  <c r="D2353" i="13" s="1"/>
  <c r="AI1587" i="12"/>
  <c r="C2353" i="13" s="1"/>
  <c r="AE3896" i="12"/>
  <c r="AG3896" i="12"/>
  <c r="AI2656" i="12"/>
  <c r="C1284" i="13" s="1"/>
  <c r="AJ2656" i="12"/>
  <c r="D1284" i="13" s="1"/>
  <c r="AE3192" i="12"/>
  <c r="AG3192" i="12"/>
  <c r="AJ995" i="12"/>
  <c r="D2945" i="13" s="1"/>
  <c r="AI995" i="12"/>
  <c r="C2945" i="13" s="1"/>
  <c r="AJ1948" i="12"/>
  <c r="D1992" i="13" s="1"/>
  <c r="AI1948" i="12"/>
  <c r="C1992" i="13" s="1"/>
  <c r="AJ842" i="12"/>
  <c r="D3098" i="13" s="1"/>
  <c r="AI842" i="12"/>
  <c r="C3098" i="13" s="1"/>
  <c r="AG3927" i="12"/>
  <c r="AE3927" i="12"/>
  <c r="AG3675" i="12"/>
  <c r="AE3675" i="12"/>
  <c r="AG3919" i="12"/>
  <c r="AE3919" i="12"/>
  <c r="AJ1858" i="12"/>
  <c r="D2082" i="13" s="1"/>
  <c r="AI1858" i="12"/>
  <c r="C2082" i="13" s="1"/>
  <c r="AG3365" i="12"/>
  <c r="AE3365" i="12"/>
  <c r="AG3872" i="12"/>
  <c r="AE3872" i="12"/>
  <c r="AG3870" i="12"/>
  <c r="AE3870" i="12"/>
  <c r="AI1399" i="12"/>
  <c r="C2541" i="13" s="1"/>
  <c r="AJ1399" i="12"/>
  <c r="D2541" i="13" s="1"/>
  <c r="AI1429" i="12"/>
  <c r="C2511" i="13" s="1"/>
  <c r="AJ1429" i="12"/>
  <c r="D2511" i="13" s="1"/>
  <c r="AJ1961" i="12"/>
  <c r="D1979" i="13" s="1"/>
  <c r="AI1961" i="12"/>
  <c r="C1979" i="13" s="1"/>
  <c r="AI3866" i="12"/>
  <c r="C74" i="13" s="1"/>
  <c r="AJ3866" i="12"/>
  <c r="D74" i="13" s="1"/>
  <c r="AI731" i="12"/>
  <c r="C3209" i="13" s="1"/>
  <c r="AJ731" i="12"/>
  <c r="D3209" i="13" s="1"/>
  <c r="AI2814" i="12"/>
  <c r="C1126" i="13" s="1"/>
  <c r="AJ2814" i="12"/>
  <c r="D1126" i="13" s="1"/>
  <c r="AJ2833" i="12"/>
  <c r="D1107" i="13" s="1"/>
  <c r="AI2833" i="12"/>
  <c r="C1107" i="13" s="1"/>
  <c r="AJ182" i="12"/>
  <c r="D3758" i="13" s="1"/>
  <c r="AI182" i="12"/>
  <c r="C3758" i="13" s="1"/>
  <c r="AJ1346" i="12"/>
  <c r="D2594" i="13" s="1"/>
  <c r="AI1346" i="12"/>
  <c r="C2594" i="13" s="1"/>
  <c r="AI1843" i="12"/>
  <c r="C2097" i="13" s="1"/>
  <c r="AJ1843" i="12"/>
  <c r="D2097" i="13" s="1"/>
  <c r="AE3142" i="12"/>
  <c r="AG3142" i="12"/>
  <c r="AG3693" i="12"/>
  <c r="AE3693" i="12"/>
  <c r="AI1761" i="12"/>
  <c r="C2179" i="13" s="1"/>
  <c r="AJ1761" i="12"/>
  <c r="D2179" i="13" s="1"/>
  <c r="AG2403" i="12"/>
  <c r="AE2403" i="12"/>
  <c r="AJ907" i="12"/>
  <c r="D3033" i="13" s="1"/>
  <c r="AI907" i="12"/>
  <c r="C3033" i="13" s="1"/>
  <c r="AG3761" i="12"/>
  <c r="AE3761" i="12"/>
  <c r="AJ1119" i="12"/>
  <c r="D2821" i="13" s="1"/>
  <c r="AI1119" i="12"/>
  <c r="C2821" i="13" s="1"/>
  <c r="AI1928" i="12"/>
  <c r="C2012" i="13" s="1"/>
  <c r="AJ1928" i="12"/>
  <c r="D2012" i="13" s="1"/>
  <c r="AJ570" i="12"/>
  <c r="D3370" i="13" s="1"/>
  <c r="AI570" i="12"/>
  <c r="C3370" i="13" s="1"/>
  <c r="AJ2495" i="12"/>
  <c r="D1445" i="13" s="1"/>
  <c r="AI2495" i="12"/>
  <c r="C1445" i="13" s="1"/>
  <c r="AJ256" i="12"/>
  <c r="D3684" i="13" s="1"/>
  <c r="AI3566" i="12"/>
  <c r="C374" i="13" s="1"/>
  <c r="AJ3566" i="12"/>
  <c r="D374" i="13" s="1"/>
  <c r="AI139" i="12"/>
  <c r="C3801" i="13" s="1"/>
  <c r="AJ139" i="12"/>
  <c r="D3801" i="13" s="1"/>
  <c r="AI2267" i="12"/>
  <c r="C1673" i="13" s="1"/>
  <c r="AJ2267" i="12"/>
  <c r="D1673" i="13" s="1"/>
  <c r="AG3661" i="12"/>
  <c r="AE3661" i="12"/>
  <c r="AJ1774" i="12"/>
  <c r="D2166" i="13" s="1"/>
  <c r="AI1774" i="12"/>
  <c r="C2166" i="13" s="1"/>
  <c r="AJ1175" i="12"/>
  <c r="D2765" i="13" s="1"/>
  <c r="AI1175" i="12"/>
  <c r="C2765" i="13" s="1"/>
  <c r="AJ2648" i="12"/>
  <c r="D1292" i="13" s="1"/>
  <c r="AI2648" i="12"/>
  <c r="C1292" i="13" s="1"/>
  <c r="AI1185" i="12"/>
  <c r="C2755" i="13" s="1"/>
  <c r="AJ1185" i="12"/>
  <c r="D2755" i="13" s="1"/>
  <c r="AJ1714" i="12"/>
  <c r="D2226" i="13" s="1"/>
  <c r="AI1714" i="12"/>
  <c r="C2226" i="13" s="1"/>
  <c r="AI1431" i="12"/>
  <c r="C2509" i="13" s="1"/>
  <c r="AJ1431" i="12"/>
  <c r="D2509"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1799" i="12"/>
  <c r="C2141" i="13" s="1"/>
  <c r="AJ1799" i="12"/>
  <c r="D2141" i="13" s="1"/>
  <c r="AI2693" i="12"/>
  <c r="C1247" i="13" s="1"/>
  <c r="AJ2693" i="12"/>
  <c r="D1247" i="13" s="1"/>
  <c r="AJ2183" i="12"/>
  <c r="D1757" i="13" s="1"/>
  <c r="AI2183" i="12"/>
  <c r="C1757" i="13" s="1"/>
  <c r="AI3273" i="12"/>
  <c r="C667" i="13" s="1"/>
  <c r="AJ3273" i="12"/>
  <c r="D667" i="13" s="1"/>
  <c r="AJ3078" i="12"/>
  <c r="D862" i="13" s="1"/>
  <c r="AI3078" i="12"/>
  <c r="C862" i="13" s="1"/>
  <c r="AI1291" i="12"/>
  <c r="C2649" i="13" s="1"/>
  <c r="AJ1291" i="12"/>
  <c r="D2649" i="13" s="1"/>
  <c r="AG2146" i="12"/>
  <c r="AE2146" i="12"/>
  <c r="AG3167" i="12"/>
  <c r="AE3167" i="12"/>
  <c r="AJ3065" i="12"/>
  <c r="D875" i="13" s="1"/>
  <c r="AI3065" i="12"/>
  <c r="C875" i="13" s="1"/>
  <c r="AJ2032" i="12"/>
  <c r="D1908" i="13" s="1"/>
  <c r="AI2032" i="12"/>
  <c r="C1908" i="13" s="1"/>
  <c r="AI167" i="12"/>
  <c r="C3773" i="13" s="1"/>
  <c r="AJ167" i="12"/>
  <c r="D3773" i="13" s="1"/>
  <c r="AI1872" i="12"/>
  <c r="C2068" i="13" s="1"/>
  <c r="AJ1872" i="12"/>
  <c r="D2068" i="13" s="1"/>
  <c r="AJ1362" i="12"/>
  <c r="D2578" i="13" s="1"/>
  <c r="AJ644" i="12"/>
  <c r="D3296" i="13" s="1"/>
  <c r="AI644" i="12"/>
  <c r="C3296" i="13" s="1"/>
  <c r="AJ2603" i="12"/>
  <c r="D1337" i="13" s="1"/>
  <c r="AI2603" i="12"/>
  <c r="C1337" i="13" s="1"/>
  <c r="AJ2989" i="12"/>
  <c r="D951" i="13" s="1"/>
  <c r="AI2989" i="12"/>
  <c r="C951" i="13" s="1"/>
  <c r="AI2378" i="12"/>
  <c r="C1562" i="13" s="1"/>
  <c r="AJ2378" i="12"/>
  <c r="D1562" i="13" s="1"/>
  <c r="AJ2876" i="12"/>
  <c r="D1064" i="13" s="1"/>
  <c r="AI2876" i="12"/>
  <c r="C1064" i="13" s="1"/>
  <c r="AJ1394" i="12"/>
  <c r="D2546" i="13" s="1"/>
  <c r="AI1394" i="12"/>
  <c r="C2546" i="13" s="1"/>
  <c r="AI933" i="12"/>
  <c r="C3007" i="13" s="1"/>
  <c r="AJ933" i="12"/>
  <c r="D3007" i="13" s="1"/>
  <c r="AI1860" i="12"/>
  <c r="C2080" i="13" s="1"/>
  <c r="AJ1860" i="12"/>
  <c r="D2080" i="13" s="1"/>
  <c r="AJ3912" i="12"/>
  <c r="D28" i="13" s="1"/>
  <c r="AI3912" i="12"/>
  <c r="C28" i="13" s="1"/>
  <c r="AI1083" i="12"/>
  <c r="C2857" i="13" s="1"/>
  <c r="AJ1083" i="12"/>
  <c r="D2857" i="13" s="1"/>
  <c r="AI2547" i="12"/>
  <c r="C1393" i="13" s="1"/>
  <c r="AJ2547" i="12"/>
  <c r="D1393" i="13" s="1"/>
  <c r="AJ652" i="12"/>
  <c r="D3288" i="13" s="1"/>
  <c r="AI652" i="12"/>
  <c r="C3288" i="13" s="1"/>
  <c r="AJ993" i="12"/>
  <c r="D2947" i="13" s="1"/>
  <c r="AI993" i="12"/>
  <c r="C2947" i="13" s="1"/>
  <c r="AI390" i="12"/>
  <c r="C3550" i="13" s="1"/>
  <c r="AJ390" i="12"/>
  <c r="D3550" i="13" s="1"/>
  <c r="AI2308" i="12"/>
  <c r="C1632" i="13" s="1"/>
  <c r="AJ2308" i="12"/>
  <c r="D1632" i="13" s="1"/>
  <c r="AJ313" i="12"/>
  <c r="D3627" i="13" s="1"/>
  <c r="AJ777" i="12"/>
  <c r="D3163" i="13" s="1"/>
  <c r="AI777" i="12"/>
  <c r="C3163" i="13" s="1"/>
  <c r="AJ1054" i="12"/>
  <c r="D2886" i="13" s="1"/>
  <c r="AI1054" i="12"/>
  <c r="C2886" i="13" s="1"/>
  <c r="AJ2767" i="12"/>
  <c r="D1173" i="13" s="1"/>
  <c r="AI2767" i="12"/>
  <c r="C1173" i="13" s="1"/>
  <c r="AJ2536" i="12"/>
  <c r="D1404" i="13" s="1"/>
  <c r="AI2536" i="12"/>
  <c r="C1404" i="13" s="1"/>
  <c r="AI3108" i="12"/>
  <c r="C832" i="13" s="1"/>
  <c r="AJ3108" i="12"/>
  <c r="D832" i="13" s="1"/>
  <c r="AJ760" i="12"/>
  <c r="D3180" i="13" s="1"/>
  <c r="AI760" i="12"/>
  <c r="C3180" i="13" s="1"/>
  <c r="AJ805" i="12"/>
  <c r="D3135" i="13" s="1"/>
  <c r="AI805" i="12"/>
  <c r="C3135" i="13" s="1"/>
  <c r="AI3112" i="12"/>
  <c r="C828" i="13" s="1"/>
  <c r="AJ3112" i="12"/>
  <c r="D828" i="13" s="1"/>
  <c r="AI3482" i="12"/>
  <c r="C458" i="13" s="1"/>
  <c r="AJ3482" i="12"/>
  <c r="D458" i="13" s="1"/>
  <c r="AJ3545" i="12"/>
  <c r="D395" i="13" s="1"/>
  <c r="AI3545" i="12"/>
  <c r="C395" i="13" s="1"/>
  <c r="AI1996" i="12"/>
  <c r="C1944" i="13" s="1"/>
  <c r="AJ1996" i="12"/>
  <c r="D1944" i="13" s="1"/>
  <c r="AJ2618" i="12"/>
  <c r="D1322" i="13" s="1"/>
  <c r="AI2618" i="12"/>
  <c r="C1322" i="13" s="1"/>
  <c r="AI2764" i="12"/>
  <c r="C1176" i="13" s="1"/>
  <c r="AJ2764" i="12"/>
  <c r="D1176" i="13" s="1"/>
  <c r="AI2485" i="12"/>
  <c r="C1455" i="13" s="1"/>
  <c r="AJ2485" i="12"/>
  <c r="D1455" i="13" s="1"/>
  <c r="AJ473" i="12"/>
  <c r="D3467" i="13" s="1"/>
  <c r="AI473" i="12"/>
  <c r="C3467" i="13" s="1"/>
  <c r="AI2946" i="12"/>
  <c r="C994" i="13" s="1"/>
  <c r="AJ2946" i="12"/>
  <c r="D994" i="13" s="1"/>
  <c r="AJ3567" i="12"/>
  <c r="D373" i="13" s="1"/>
  <c r="AI3567" i="12"/>
  <c r="C373"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J1597" i="12"/>
  <c r="D2343" i="13" s="1"/>
  <c r="AI1597" i="12"/>
  <c r="C2343" i="13" s="1"/>
  <c r="AJ1364" i="12"/>
  <c r="D2576" i="13" s="1"/>
  <c r="AI1364" i="12"/>
  <c r="C2576" i="13" s="1"/>
  <c r="AJ3052" i="12"/>
  <c r="D888" i="13" s="1"/>
  <c r="AI3052" i="12"/>
  <c r="C888" i="13" s="1"/>
  <c r="AI3416" i="12"/>
  <c r="C524" i="13" s="1"/>
  <c r="AJ3416" i="12"/>
  <c r="D524" i="13" s="1"/>
  <c r="AI931" i="12"/>
  <c r="C3009" i="13" s="1"/>
  <c r="AJ931" i="12"/>
  <c r="D3009" i="13" s="1"/>
  <c r="AI531" i="12"/>
  <c r="C3409" i="13" s="1"/>
  <c r="AJ531" i="12"/>
  <c r="D3409" i="13" s="1"/>
  <c r="AJ867" i="12"/>
  <c r="D3073" i="13" s="1"/>
  <c r="AI867" i="12"/>
  <c r="C3073" i="13" s="1"/>
  <c r="AJ844" i="12"/>
  <c r="D3096" i="13" s="1"/>
  <c r="AI844" i="12"/>
  <c r="C3096" i="13" s="1"/>
  <c r="AJ3926" i="12"/>
  <c r="D14" i="13" s="1"/>
  <c r="AI3926" i="12"/>
  <c r="C14" i="13" s="1"/>
  <c r="AJ1056" i="12"/>
  <c r="D2884" i="13" s="1"/>
  <c r="AI1056" i="12"/>
  <c r="C2884" i="13" s="1"/>
  <c r="AI2121" i="12"/>
  <c r="C1819" i="13" s="1"/>
  <c r="AJ2121" i="12"/>
  <c r="D1819" i="13" s="1"/>
  <c r="AJ3306" i="12"/>
  <c r="D634" i="13" s="1"/>
  <c r="AI3306" i="12"/>
  <c r="C634" i="13" s="1"/>
  <c r="AI1730" i="12"/>
  <c r="C2210" i="13" s="1"/>
  <c r="AJ1730" i="12"/>
  <c r="D2210" i="13" s="1"/>
  <c r="AI1713" i="12"/>
  <c r="C2227" i="13" s="1"/>
  <c r="AJ1713" i="12"/>
  <c r="D2227" i="13" s="1"/>
  <c r="AJ1316" i="12"/>
  <c r="D2624" i="13" s="1"/>
  <c r="AI1316" i="12"/>
  <c r="C2624" i="13" s="1"/>
  <c r="AJ470" i="12"/>
  <c r="D3470" i="13" s="1"/>
  <c r="AI470" i="12"/>
  <c r="C3470"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I2369" i="12"/>
  <c r="C1571" i="13" s="1"/>
  <c r="AJ2369" i="12"/>
  <c r="D1571" i="13" s="1"/>
  <c r="AI1105" i="12"/>
  <c r="C2835" i="13" s="1"/>
  <c r="AJ1105" i="12"/>
  <c r="D2835" i="13" s="1"/>
  <c r="AJ2192" i="12"/>
  <c r="D1748" i="13" s="1"/>
  <c r="AI2192" i="12"/>
  <c r="C1748" i="13" s="1"/>
  <c r="AJ3430" i="12"/>
  <c r="D510" i="13" s="1"/>
  <c r="AI3430" i="12"/>
  <c r="C510" i="13" s="1"/>
  <c r="AJ2337" i="12"/>
  <c r="D1603" i="13" s="1"/>
  <c r="AI2337" i="12"/>
  <c r="C1603" i="13" s="1"/>
  <c r="AJ784" i="12"/>
  <c r="D3156" i="13" s="1"/>
  <c r="AI784" i="12"/>
  <c r="C3156" i="13" s="1"/>
  <c r="AI3696" i="12"/>
  <c r="C244" i="13" s="1"/>
  <c r="AJ3696" i="12"/>
  <c r="D244" i="13" s="1"/>
  <c r="AI658" i="12"/>
  <c r="C3282" i="13" s="1"/>
  <c r="AJ658" i="12"/>
  <c r="D3282" i="13" s="1"/>
  <c r="AJ1557" i="12"/>
  <c r="D2383" i="13" s="1"/>
  <c r="AI1557" i="12"/>
  <c r="C2383" i="13" s="1"/>
  <c r="AI2297" i="12"/>
  <c r="C1643" i="13" s="1"/>
  <c r="AJ2297" i="12"/>
  <c r="D1643" i="13" s="1"/>
  <c r="AI2866" i="12"/>
  <c r="C1074" i="13" s="1"/>
  <c r="AJ2866" i="12"/>
  <c r="D1074" i="13" s="1"/>
  <c r="AI2320" i="12"/>
  <c r="C1620" i="13" s="1"/>
  <c r="AJ2320" i="12"/>
  <c r="D1620" i="13" s="1"/>
  <c r="AJ903" i="12"/>
  <c r="D3037" i="13" s="1"/>
  <c r="AI903" i="12"/>
  <c r="C3037" i="13" s="1"/>
  <c r="AI1178" i="12"/>
  <c r="C2762" i="13" s="1"/>
  <c r="AJ1178" i="12"/>
  <c r="D2762" i="13" s="1"/>
  <c r="AJ1272" i="12"/>
  <c r="D2668" i="13" s="1"/>
  <c r="AI1272" i="12"/>
  <c r="C2668" i="13" s="1"/>
  <c r="AJ881" i="12"/>
  <c r="D3059" i="13" s="1"/>
  <c r="AI881" i="12"/>
  <c r="C3059" i="13" s="1"/>
  <c r="AI1422" i="12"/>
  <c r="C2518" i="13" s="1"/>
  <c r="AJ1422" i="12"/>
  <c r="D2518" i="13" s="1"/>
  <c r="AI3584" i="12"/>
  <c r="C356" i="13" s="1"/>
  <c r="AJ3584" i="12"/>
  <c r="D356" i="13" s="1"/>
  <c r="AJ2679" i="12"/>
  <c r="D1261" i="13" s="1"/>
  <c r="AI2679" i="12"/>
  <c r="C1261" i="13" s="1"/>
  <c r="AJ1330" i="12"/>
  <c r="D2610" i="13" s="1"/>
  <c r="AI1330" i="12"/>
  <c r="C2610"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866" i="12"/>
  <c r="C3074" i="13" s="1"/>
  <c r="AJ866" i="12"/>
  <c r="D3074" i="13" s="1"/>
  <c r="AI3607" i="12"/>
  <c r="C333" i="13" s="1"/>
  <c r="AJ3607" i="12"/>
  <c r="D333" i="13" s="1"/>
  <c r="AI1753" i="12"/>
  <c r="C2187" i="13" s="1"/>
  <c r="AJ1753" i="12"/>
  <c r="D2187" i="13" s="1"/>
  <c r="AJ1634" i="12"/>
  <c r="D2306" i="13" s="1"/>
  <c r="AI1634" i="12"/>
  <c r="C2306" i="13" s="1"/>
  <c r="AJ3658" i="12"/>
  <c r="D282" i="13" s="1"/>
  <c r="AI3658" i="12"/>
  <c r="C282" i="13" s="1"/>
  <c r="AJ353" i="12"/>
  <c r="D3587" i="13" s="1"/>
  <c r="AI353" i="12"/>
  <c r="C3587" i="13" s="1"/>
  <c r="AI2123" i="12"/>
  <c r="C1817" i="13" s="1"/>
  <c r="AJ2123" i="12"/>
  <c r="D1817" i="13" s="1"/>
  <c r="AJ3242" i="12"/>
  <c r="D698" i="13" s="1"/>
  <c r="AI3242" i="12"/>
  <c r="C698" i="13" s="1"/>
  <c r="AI1995" i="12"/>
  <c r="C1945" i="13" s="1"/>
  <c r="AJ1995" i="12"/>
  <c r="D1945" i="13" s="1"/>
  <c r="AI382" i="12"/>
  <c r="C3558" i="13" s="1"/>
  <c r="AJ382" i="12"/>
  <c r="D3558" i="13" s="1"/>
  <c r="AJ1257" i="12"/>
  <c r="D2683" i="13" s="1"/>
  <c r="AI1257" i="12"/>
  <c r="C2683" i="13" s="1"/>
  <c r="AJ2915" i="12"/>
  <c r="D1025" i="13" s="1"/>
  <c r="AI2915" i="12"/>
  <c r="C1025" i="13" s="1"/>
  <c r="AI835" i="12"/>
  <c r="C3105" i="13" s="1"/>
  <c r="AJ835" i="12"/>
  <c r="D3105" i="13" s="1"/>
  <c r="AI2629" i="12"/>
  <c r="C1311" i="13" s="1"/>
  <c r="AJ246" i="12"/>
  <c r="D3694" i="13" s="1"/>
  <c r="AI246" i="12"/>
  <c r="C3694" i="13" s="1"/>
  <c r="AI393" i="12"/>
  <c r="C3547" i="13" s="1"/>
  <c r="AJ393" i="12"/>
  <c r="D3547" i="13" s="1"/>
  <c r="AI1666" i="12"/>
  <c r="C2274" i="13" s="1"/>
  <c r="AJ1666" i="12"/>
  <c r="D2274" i="13" s="1"/>
  <c r="AI850" i="12"/>
  <c r="C3090" i="13" s="1"/>
  <c r="AJ850" i="12"/>
  <c r="D3090" i="13" s="1"/>
  <c r="AE3931" i="12"/>
  <c r="AG3931" i="12"/>
  <c r="AJ494" i="12"/>
  <c r="D3446" i="13" s="1"/>
  <c r="AI494" i="12"/>
  <c r="C3446" i="13" s="1"/>
  <c r="AG2818" i="12"/>
  <c r="AE2818" i="12"/>
  <c r="AJ1039" i="12"/>
  <c r="D2901" i="13" s="1"/>
  <c r="AI1039" i="12"/>
  <c r="C2901" i="13" s="1"/>
  <c r="AJ533" i="12"/>
  <c r="D3407" i="13" s="1"/>
  <c r="AI533" i="12"/>
  <c r="C3407" i="13" s="1"/>
  <c r="AJ580" i="12"/>
  <c r="D3360" i="13" s="1"/>
  <c r="AI580" i="12"/>
  <c r="C3360" i="13" s="1"/>
  <c r="AJ2917" i="12"/>
  <c r="D1023" i="13" s="1"/>
  <c r="AI2917" i="12"/>
  <c r="C1023" i="13" s="1"/>
  <c r="AE3751" i="12"/>
  <c r="AG3751" i="12"/>
  <c r="AJ170" i="12"/>
  <c r="D3770" i="13" s="1"/>
  <c r="AI170" i="12"/>
  <c r="C3770" i="13" s="1"/>
  <c r="AG3533" i="12"/>
  <c r="AE3533" i="12"/>
  <c r="AI1420" i="12"/>
  <c r="C2520" i="13" s="1"/>
  <c r="AJ1420" i="12"/>
  <c r="D2520" i="13" s="1"/>
  <c r="AE3797" i="12"/>
  <c r="AG3797" i="12"/>
  <c r="AJ197" i="12"/>
  <c r="D3743" i="13" s="1"/>
  <c r="AI197" i="12"/>
  <c r="C3743" i="13" s="1"/>
  <c r="AI3196" i="12"/>
  <c r="C744" i="13" s="1"/>
  <c r="AJ1759" i="12"/>
  <c r="D2181" i="13" s="1"/>
  <c r="AI1759" i="12"/>
  <c r="C2181" i="13" s="1"/>
  <c r="AI1016" i="12"/>
  <c r="C2924" i="13" s="1"/>
  <c r="AJ1016" i="12"/>
  <c r="D2924" i="13" s="1"/>
  <c r="AJ1127" i="12"/>
  <c r="D2813" i="13" s="1"/>
  <c r="AI1127" i="12"/>
  <c r="C2813" i="13" s="1"/>
  <c r="AE3529" i="12"/>
  <c r="AG3529" i="12"/>
  <c r="AG3909" i="12"/>
  <c r="AE3909" i="12"/>
  <c r="AI1699" i="12"/>
  <c r="C2241" i="13" s="1"/>
  <c r="AJ1699" i="12"/>
  <c r="D2241" i="13" s="1"/>
  <c r="AE3460" i="12"/>
  <c r="AG3460" i="12"/>
  <c r="AG2931" i="12"/>
  <c r="AE2931" i="12"/>
  <c r="AG3089" i="12"/>
  <c r="AE3089" i="12"/>
  <c r="AI239" i="12"/>
  <c r="C3701" i="13" s="1"/>
  <c r="AJ239" i="12"/>
  <c r="D3701" i="13" s="1"/>
  <c r="AG2173" i="12"/>
  <c r="AE2173" i="12"/>
  <c r="AI3101" i="12"/>
  <c r="C839" i="13" s="1"/>
  <c r="AJ2331" i="12"/>
  <c r="D1609" i="13" s="1"/>
  <c r="AI2331" i="12"/>
  <c r="C160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1195" i="12"/>
  <c r="D2745" i="13" s="1"/>
  <c r="AJ3143" i="12"/>
  <c r="D797" i="13" s="1"/>
  <c r="AI3143" i="12"/>
  <c r="C797" i="13" s="1"/>
  <c r="AI400" i="12"/>
  <c r="C3540" i="13" s="1"/>
  <c r="AJ400" i="12"/>
  <c r="D3540" i="13" s="1"/>
  <c r="AI2635" i="12"/>
  <c r="C1305" i="13" s="1"/>
  <c r="AJ2635" i="12"/>
  <c r="D1305" i="13" s="1"/>
  <c r="AJ2689" i="12"/>
  <c r="D1251" i="13" s="1"/>
  <c r="AI2689" i="12"/>
  <c r="C1251" i="13" s="1"/>
  <c r="AI380" i="12"/>
  <c r="C3560" i="13" s="1"/>
  <c r="AJ380" i="12"/>
  <c r="D3560" i="13" s="1"/>
  <c r="AI2002" i="12"/>
  <c r="C1938" i="13" s="1"/>
  <c r="AJ2002" i="12"/>
  <c r="D1938" i="13" s="1"/>
  <c r="AI1312" i="12"/>
  <c r="C2628" i="13" s="1"/>
  <c r="AJ1312" i="12"/>
  <c r="D2628" i="13" s="1"/>
  <c r="AG2745" i="12"/>
  <c r="AE2745" i="12"/>
  <c r="AG3714" i="12"/>
  <c r="AE3714" i="12"/>
  <c r="AG3215" i="12"/>
  <c r="AE3215" i="12"/>
  <c r="AJ2670" i="12"/>
  <c r="D1270" i="13" s="1"/>
  <c r="AI2670" i="12"/>
  <c r="C1270" i="13" s="1"/>
  <c r="AG3643" i="12"/>
  <c r="AE3643" i="12"/>
  <c r="AJ2096" i="12"/>
  <c r="D1844" i="13" s="1"/>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J1027" i="12"/>
  <c r="D2913" i="13" s="1"/>
  <c r="AI1027" i="12"/>
  <c r="C2913" i="13" s="1"/>
  <c r="AI1022" i="12"/>
  <c r="C2918" i="13" s="1"/>
  <c r="AJ1022" i="12"/>
  <c r="D2918" i="13" s="1"/>
  <c r="AI363" i="12"/>
  <c r="C3577" i="13" s="1"/>
  <c r="AJ363" i="12"/>
  <c r="D3577" i="13" s="1"/>
  <c r="AI587" i="12"/>
  <c r="C3353" i="13" s="1"/>
  <c r="AJ587" i="12"/>
  <c r="D3353" i="13" s="1"/>
  <c r="AE3640" i="12"/>
  <c r="AG3640" i="12"/>
  <c r="AI2181" i="12"/>
  <c r="C1759" i="13" s="1"/>
  <c r="AJ2181" i="12"/>
  <c r="D1759" i="13" s="1"/>
  <c r="AG3427" i="12"/>
  <c r="AE3427" i="12"/>
  <c r="AE3225" i="12"/>
  <c r="AG3225" i="12"/>
  <c r="AI1458" i="12"/>
  <c r="C2482" i="13" s="1"/>
  <c r="AJ1458" i="12"/>
  <c r="D2482" i="13" s="1"/>
  <c r="AE3493" i="12"/>
  <c r="AG3493" i="12"/>
  <c r="AG3809" i="12"/>
  <c r="AE3809" i="12"/>
  <c r="AE3766" i="12"/>
  <c r="AG3766" i="12"/>
  <c r="AG3930" i="12"/>
  <c r="AE3930" i="12"/>
  <c r="AG3907" i="12"/>
  <c r="AE3907" i="12"/>
  <c r="AJ266" i="12"/>
  <c r="D3674" i="13" s="1"/>
  <c r="AI266" i="12"/>
  <c r="C3674" i="13" s="1"/>
  <c r="AG3840" i="12"/>
  <c r="AE3840" i="12"/>
  <c r="AJ1701" i="12"/>
  <c r="D2239" i="13" s="1"/>
  <c r="AI1701" i="12"/>
  <c r="C2239" i="13" s="1"/>
  <c r="AI2641" i="12"/>
  <c r="C1299" i="13" s="1"/>
  <c r="AJ1925" i="12"/>
  <c r="D2015" i="13" s="1"/>
  <c r="AI1925" i="12"/>
  <c r="C2015" i="13" s="1"/>
  <c r="AJ335" i="12"/>
  <c r="D3605" i="13" s="1"/>
  <c r="AI335" i="12"/>
  <c r="C3605" i="13" s="1"/>
  <c r="AG3604" i="12"/>
  <c r="AE3604" i="12"/>
  <c r="AJ1470" i="12"/>
  <c r="D2470" i="13" s="1"/>
  <c r="AI1470" i="12"/>
  <c r="C2470" i="13" s="1"/>
  <c r="AI1667" i="12"/>
  <c r="C2273" i="13" s="1"/>
  <c r="AJ1667" i="12"/>
  <c r="D2273" i="13" s="1"/>
  <c r="AJ3216" i="12"/>
  <c r="D724" i="13" s="1"/>
  <c r="AI3216" i="12"/>
  <c r="C724" i="13" s="1"/>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660" i="12"/>
  <c r="C3280" i="13" s="1"/>
  <c r="AJ660" i="12"/>
  <c r="D3280" i="13" s="1"/>
  <c r="AI1660" i="12"/>
  <c r="C2280" i="13" s="1"/>
  <c r="AJ1660" i="12"/>
  <c r="D2280" i="13" s="1"/>
  <c r="AI3629" i="12"/>
  <c r="C311" i="13" s="1"/>
  <c r="AJ3629" i="12"/>
  <c r="D311" i="13" s="1"/>
  <c r="AI1484" i="12"/>
  <c r="C2456" i="13" s="1"/>
  <c r="AJ1484" i="12"/>
  <c r="D2456" i="13" s="1"/>
  <c r="AE3484" i="12"/>
  <c r="AG3484" i="12"/>
  <c r="AJ1958" i="12"/>
  <c r="D1982" i="13" s="1"/>
  <c r="AI1958" i="12"/>
  <c r="C1982" i="13" s="1"/>
  <c r="AJ571" i="12"/>
  <c r="D3369" i="13" s="1"/>
  <c r="AI571" i="12"/>
  <c r="C3369" i="13" s="1"/>
  <c r="AI685" i="12"/>
  <c r="C3255" i="13" s="1"/>
  <c r="AJ685" i="12"/>
  <c r="D3255" i="13" s="1"/>
  <c r="AI2386" i="12"/>
  <c r="C1554" i="13" s="1"/>
  <c r="AJ2386" i="12"/>
  <c r="D1554" i="13" s="1"/>
  <c r="AE3387" i="12"/>
  <c r="AG3387" i="12"/>
  <c r="AE3911" i="12"/>
  <c r="AG3911" i="12"/>
  <c r="AJ2762" i="12"/>
  <c r="D1178" i="13" s="1"/>
  <c r="AI2762" i="12"/>
  <c r="C1178" i="13" s="1"/>
  <c r="AG2807" i="12"/>
  <c r="AE2807" i="12"/>
  <c r="AI1412" i="12"/>
  <c r="C2528" i="13" s="1"/>
  <c r="AJ1412" i="12"/>
  <c r="D2528" i="13" s="1"/>
  <c r="AI1571" i="12"/>
  <c r="C2369" i="13" s="1"/>
  <c r="AJ1571" i="12"/>
  <c r="D2369" i="13" s="1"/>
  <c r="AI157" i="12"/>
  <c r="C3783" i="13" s="1"/>
  <c r="AJ157" i="12"/>
  <c r="D3783" i="13" s="1"/>
  <c r="AI2165" i="12"/>
  <c r="C1775" i="13" s="1"/>
  <c r="AJ2165" i="12"/>
  <c r="D1775" i="13" s="1"/>
  <c r="AI164" i="12"/>
  <c r="C3776" i="13" s="1"/>
  <c r="AE2430" i="12"/>
  <c r="AG2430" i="12"/>
  <c r="AJ764" i="12"/>
  <c r="D3176" i="13" s="1"/>
  <c r="AI764" i="12"/>
  <c r="C3176" i="13" s="1"/>
  <c r="AJ2491" i="12"/>
  <c r="D1449" i="13" s="1"/>
  <c r="AI2491" i="12"/>
  <c r="C1449" i="13" s="1"/>
  <c r="AJ2481" i="12"/>
  <c r="D1459" i="13" s="1"/>
  <c r="AI2481" i="12"/>
  <c r="C1459" i="13" s="1"/>
  <c r="AI1766" i="12"/>
  <c r="C2174" i="13" s="1"/>
  <c r="AJ1766" i="12"/>
  <c r="D2174" i="13" s="1"/>
  <c r="AG3214" i="12"/>
  <c r="AE3214" i="12"/>
  <c r="AI517" i="12"/>
  <c r="C3423" i="13" s="1"/>
  <c r="AG3141" i="12"/>
  <c r="AE3141" i="12"/>
  <c r="AJ1670" i="12"/>
  <c r="D2270" i="13" s="1"/>
  <c r="AI1670" i="12"/>
  <c r="C2270" i="13" s="1"/>
  <c r="AJ2960" i="12"/>
  <c r="D980" i="13" s="1"/>
  <c r="AI2960" i="12"/>
  <c r="C980" i="13" s="1"/>
  <c r="AJ3826" i="12"/>
  <c r="D114" i="13" s="1"/>
  <c r="AI3826" i="12"/>
  <c r="C114" i="13" s="1"/>
  <c r="AI3837" i="12"/>
  <c r="C103" i="13" s="1"/>
  <c r="AJ3837" i="12"/>
  <c r="D103" i="13" s="1"/>
  <c r="AJ1017" i="12"/>
  <c r="D2923" i="13" s="1"/>
  <c r="AI1017" i="12"/>
  <c r="C2923" i="13" s="1"/>
  <c r="AI3310" i="12"/>
  <c r="C630" i="13" s="1"/>
  <c r="AJ3310" i="12"/>
  <c r="D630" i="13" s="1"/>
  <c r="AE3479" i="12"/>
  <c r="AG3479" i="12"/>
  <c r="AG3729" i="12"/>
  <c r="AE3729" i="12"/>
  <c r="AI979" i="12"/>
  <c r="C2961" i="13" s="1"/>
  <c r="AJ979" i="12"/>
  <c r="D2961" i="13" s="1"/>
  <c r="AI3832" i="12"/>
  <c r="C108" i="13" s="1"/>
  <c r="AJ3832" i="12"/>
  <c r="D108" i="13" s="1"/>
  <c r="AE3933" i="12"/>
  <c r="AG3933" i="12"/>
  <c r="AI1448" i="12"/>
  <c r="C2492" i="13" s="1"/>
  <c r="AJ1448" i="12"/>
  <c r="D2492" i="13" s="1"/>
  <c r="AJ3623" i="12"/>
  <c r="D317" i="13" s="1"/>
  <c r="AI3623" i="12"/>
  <c r="C317" i="13" s="1"/>
  <c r="AJ1387" i="12"/>
  <c r="D2553" i="13" s="1"/>
  <c r="AJ1324" i="12"/>
  <c r="D2616" i="13" s="1"/>
  <c r="AI1324" i="12"/>
  <c r="C2616" i="13" s="1"/>
  <c r="AG2442" i="12"/>
  <c r="AE2442" i="12"/>
  <c r="AG3397" i="12"/>
  <c r="AE3397" i="12"/>
  <c r="AE3407" i="12"/>
  <c r="AG3407" i="12"/>
  <c r="AJ1009" i="12"/>
  <c r="D2931" i="13" s="1"/>
  <c r="AI1009" i="12"/>
  <c r="C2931" i="13" s="1"/>
  <c r="AJ1837" i="12"/>
  <c r="D2103" i="13" s="1"/>
  <c r="AI1837" i="12"/>
  <c r="C2103" i="13" s="1"/>
  <c r="AJ1432" i="12"/>
  <c r="D2508" i="13" s="1"/>
  <c r="AI1432" i="12"/>
  <c r="C2508" i="13" s="1"/>
  <c r="AI2053" i="12"/>
  <c r="C1887" i="13" s="1"/>
  <c r="AJ2053" i="12"/>
  <c r="D1887" i="13" s="1"/>
  <c r="AI1228" i="12"/>
  <c r="C2712" i="13" s="1"/>
  <c r="AJ1228" i="12"/>
  <c r="D2712" i="13" s="1"/>
  <c r="AJ3023" i="12"/>
  <c r="D917" i="13" s="1"/>
  <c r="AI3023" i="12"/>
  <c r="C917" i="13" s="1"/>
  <c r="AJ1086" i="12"/>
  <c r="D2854" i="13" s="1"/>
  <c r="AI1086" i="12"/>
  <c r="C2854" i="13" s="1"/>
  <c r="AI2487" i="12"/>
  <c r="C1453" i="13" s="1"/>
  <c r="AJ2487" i="12"/>
  <c r="D1453" i="13" s="1"/>
  <c r="AJ1259" i="12"/>
  <c r="D2681" i="13" s="1"/>
  <c r="AI1259" i="12"/>
  <c r="C2681" i="13" s="1"/>
  <c r="AI2012" i="12"/>
  <c r="C1928" i="13" s="1"/>
  <c r="AJ2012" i="12"/>
  <c r="D1928" i="13" s="1"/>
  <c r="AI1205" i="12"/>
  <c r="C2735" i="13" s="1"/>
  <c r="AJ1205" i="12"/>
  <c r="D2735" i="13" s="1"/>
  <c r="AI3018" i="12"/>
  <c r="C922" i="13" s="1"/>
  <c r="AJ3018" i="12"/>
  <c r="D922" i="13" s="1"/>
  <c r="AI328" i="12"/>
  <c r="C3612" i="13" s="1"/>
  <c r="AJ328" i="12"/>
  <c r="D3612"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613" i="12"/>
  <c r="D327" i="13" s="1"/>
  <c r="AI3613" i="12"/>
  <c r="C327" i="13" s="1"/>
  <c r="AJ3012" i="12"/>
  <c r="D928" i="13" s="1"/>
  <c r="AI3012" i="12"/>
  <c r="C928" i="13" s="1"/>
  <c r="AI1139" i="12"/>
  <c r="C2801" i="13" s="1"/>
  <c r="AJ1139" i="12"/>
  <c r="D2801" i="13" s="1"/>
  <c r="AJ1332" i="12"/>
  <c r="D2608" i="13" s="1"/>
  <c r="AI1332" i="12"/>
  <c r="C2608" i="13" s="1"/>
  <c r="AJ735" i="12"/>
  <c r="D3205" i="13" s="1"/>
  <c r="AI735" i="12"/>
  <c r="C3205" i="13" s="1"/>
  <c r="AI234" i="12"/>
  <c r="C3706" i="13" s="1"/>
  <c r="AJ234" i="12"/>
  <c r="D3706" i="13" s="1"/>
  <c r="AJ2613" i="12"/>
  <c r="D1327" i="13" s="1"/>
  <c r="AI2613" i="12"/>
  <c r="C1327"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J2963" i="12"/>
  <c r="D977" i="13" s="1"/>
  <c r="AI2963" i="12"/>
  <c r="C977" i="13" s="1"/>
  <c r="AI2073" i="12"/>
  <c r="C1867" i="13" s="1"/>
  <c r="AJ2073" i="12"/>
  <c r="D1867"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J509" i="12"/>
  <c r="D3431" i="13" s="1"/>
  <c r="AI509" i="12"/>
  <c r="C3431" i="13" s="1"/>
  <c r="AJ1867" i="12"/>
  <c r="D2073" i="13" s="1"/>
  <c r="AI1867" i="12"/>
  <c r="C2073" i="13" s="1"/>
  <c r="AJ1955" i="12"/>
  <c r="D1985" i="13" s="1"/>
  <c r="AI1955" i="12"/>
  <c r="C1985" i="13" s="1"/>
  <c r="AJ3638" i="12"/>
  <c r="D302" i="13" s="1"/>
  <c r="AI3638" i="12"/>
  <c r="C302"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1446" i="12"/>
  <c r="D2494" i="13" s="1"/>
  <c r="AI1446" i="12"/>
  <c r="C2494" i="13" s="1"/>
  <c r="AJ2333" i="12"/>
  <c r="D1607" i="13" s="1"/>
  <c r="AI2333" i="12"/>
  <c r="C1607" i="13" s="1"/>
  <c r="AJ1695" i="12"/>
  <c r="D2245" i="13" s="1"/>
  <c r="AI1695" i="12"/>
  <c r="C2245" i="13" s="1"/>
  <c r="AJ2593" i="12"/>
  <c r="D1347" i="13" s="1"/>
  <c r="AI2593" i="12"/>
  <c r="C1347"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538" i="12"/>
  <c r="C1402" i="13" s="1"/>
  <c r="AJ2538" i="12"/>
  <c r="D1402" i="13" s="1"/>
  <c r="AI2863" i="12"/>
  <c r="C1077" i="13" s="1"/>
  <c r="AJ2863" i="12"/>
  <c r="D1077" i="13" s="1"/>
  <c r="AJ1768" i="12"/>
  <c r="D2172" i="13" s="1"/>
  <c r="AI1768" i="12"/>
  <c r="C2172" i="13" s="1"/>
  <c r="AI706" i="12"/>
  <c r="C3234" i="13" s="1"/>
  <c r="AJ706" i="12"/>
  <c r="D3234" i="13" s="1"/>
  <c r="AI241" i="12"/>
  <c r="C3699" i="13" s="1"/>
  <c r="AJ241" i="12"/>
  <c r="D3699" i="13" s="1"/>
  <c r="AJ2544" i="12"/>
  <c r="D1396" i="13" s="1"/>
  <c r="AI2544" i="12"/>
  <c r="C1396" i="13" s="1"/>
  <c r="AJ3541" i="12"/>
  <c r="D399" i="13" s="1"/>
  <c r="AI3541" i="12"/>
  <c r="C399"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I3350" i="12"/>
  <c r="C590" i="13" s="1"/>
  <c r="AJ3350" i="12"/>
  <c r="D590" i="13" s="1"/>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J1814" i="12"/>
  <c r="D2126" i="13" s="1"/>
  <c r="AI1814" i="12"/>
  <c r="C2126" i="13" s="1"/>
  <c r="AJ1510" i="12"/>
  <c r="D2430" i="13" s="1"/>
  <c r="AI1510" i="12"/>
  <c r="C2430" i="13" s="1"/>
  <c r="AJ3728" i="12"/>
  <c r="D212" i="13" s="1"/>
  <c r="AI3728" i="12"/>
  <c r="C212" i="13" s="1"/>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I796" i="12"/>
  <c r="C3144" i="13" s="1"/>
  <c r="AJ796" i="12"/>
  <c r="D3144" i="13" s="1"/>
  <c r="AI2057" i="12"/>
  <c r="C1883" i="13" s="1"/>
  <c r="AJ2057" i="12"/>
  <c r="D1883" i="13" s="1"/>
  <c r="AJ189" i="12"/>
  <c r="D3751" i="13" s="1"/>
  <c r="AI189" i="12"/>
  <c r="C3751" i="13" s="1"/>
  <c r="AJ3715" i="12"/>
  <c r="D225" i="13" s="1"/>
  <c r="AI3715" i="12"/>
  <c r="C225" i="13" s="1"/>
  <c r="AI1048" i="12"/>
  <c r="C2892" i="13" s="1"/>
  <c r="AJ1048" i="12"/>
  <c r="D2892" i="13" s="1"/>
  <c r="AJ1144" i="12"/>
  <c r="D2796" i="13" s="1"/>
  <c r="AI1144" i="12"/>
  <c r="C2796"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J3558" i="12"/>
  <c r="D382" i="13" s="1"/>
  <c r="AI3558" i="12"/>
  <c r="C382" i="13" s="1"/>
  <c r="AI594" i="12"/>
  <c r="C3346" i="13" s="1"/>
  <c r="AJ594" i="12"/>
  <c r="D3346" i="13" s="1"/>
  <c r="AE3228" i="12"/>
  <c r="AG3228" i="12"/>
  <c r="AI799" i="12"/>
  <c r="C3141" i="13" s="1"/>
  <c r="AJ799" i="12"/>
  <c r="D3141" i="13" s="1"/>
  <c r="AJ1449" i="12"/>
  <c r="D2491" i="13" s="1"/>
  <c r="AI1449" i="12"/>
  <c r="C2491" i="13" s="1"/>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J508" i="12"/>
  <c r="D3432" i="13" s="1"/>
  <c r="AI508" i="12"/>
  <c r="C3432" i="13" s="1"/>
  <c r="AG3314" i="12"/>
  <c r="AE3314" i="12"/>
  <c r="AI3481" i="12"/>
  <c r="C459" i="13" s="1"/>
  <c r="AJ3481" i="12"/>
  <c r="D459" i="13" s="1"/>
  <c r="AE2723" i="12"/>
  <c r="AG2723" i="12"/>
  <c r="AG3244" i="12"/>
  <c r="AE3244" i="12"/>
  <c r="AG3435" i="12"/>
  <c r="AE3435" i="12"/>
  <c r="AE3187" i="12"/>
  <c r="AG3187" i="12"/>
  <c r="AE3348" i="12"/>
  <c r="AG3348" i="12"/>
  <c r="AJ385" i="12"/>
  <c r="D3555" i="13" s="1"/>
  <c r="AI385" i="12"/>
  <c r="C3555" i="13" s="1"/>
  <c r="AJ1645" i="12"/>
  <c r="D2295" i="13" s="1"/>
  <c r="AI1645" i="12"/>
  <c r="C2295" i="13" s="1"/>
  <c r="AI3704" i="12"/>
  <c r="C236" i="13" s="1"/>
  <c r="AJ3704" i="12"/>
  <c r="D236"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I2176" i="12"/>
  <c r="C1764" i="13" s="1"/>
  <c r="AJ2176" i="12"/>
  <c r="D1764" i="13" s="1"/>
  <c r="AJ733" i="12"/>
  <c r="D3207" i="13" s="1"/>
  <c r="AI733" i="12"/>
  <c r="C3207" i="13" s="1"/>
  <c r="AG3497" i="12"/>
  <c r="AE3497" i="12"/>
  <c r="AI1163" i="12"/>
  <c r="C2777" i="13" s="1"/>
  <c r="AJ1163" i="12"/>
  <c r="D2777" i="13" s="1"/>
  <c r="AI3154" i="12"/>
  <c r="C786" i="13" s="1"/>
  <c r="AJ3154" i="12"/>
  <c r="D786" i="13" s="1"/>
  <c r="AI2806" i="12"/>
  <c r="C1134" i="13" s="1"/>
  <c r="AJ2806" i="12"/>
  <c r="D1134" i="13" s="1"/>
  <c r="AJ2345" i="12"/>
  <c r="D1595" i="13" s="1"/>
  <c r="AI2345" i="12"/>
  <c r="C1595" i="13" s="1"/>
  <c r="AI1822" i="12"/>
  <c r="C2118" i="13" s="1"/>
  <c r="AJ1822" i="12"/>
  <c r="D2118" i="13" s="1"/>
  <c r="AI665" i="12"/>
  <c r="C3275" i="13" s="1"/>
  <c r="AJ665" i="12"/>
  <c r="D3275" i="13" s="1"/>
  <c r="AJ829" i="12"/>
  <c r="D3111" i="13" s="1"/>
  <c r="AI829" i="12"/>
  <c r="C3111" i="13" s="1"/>
  <c r="AI2825" i="12"/>
  <c r="C111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I536" i="12"/>
  <c r="C3404" i="13" s="1"/>
  <c r="AJ536" i="12"/>
  <c r="D3404" i="13" s="1"/>
  <c r="AI2612" i="12"/>
  <c r="C1328" i="13" s="1"/>
  <c r="AJ2612" i="12"/>
  <c r="D1328"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684" i="12"/>
  <c r="C3256" i="13" s="1"/>
  <c r="AJ684" i="12"/>
  <c r="D3256" i="13" s="1"/>
  <c r="AI348" i="12"/>
  <c r="C3592" i="13" s="1"/>
  <c r="AJ348" i="12"/>
  <c r="D3592" i="13" s="1"/>
  <c r="AJ1085" i="12"/>
  <c r="D2855" i="13" s="1"/>
  <c r="AI1085" i="12"/>
  <c r="C2855" i="13" s="1"/>
  <c r="AJ2360" i="12"/>
  <c r="D1580" i="13" s="1"/>
  <c r="AI2360" i="12"/>
  <c r="C1580" i="13" s="1"/>
  <c r="AI642" i="12"/>
  <c r="C3298" i="13" s="1"/>
  <c r="AJ642" i="12"/>
  <c r="D3298" i="13" s="1"/>
  <c r="AE3580" i="12"/>
  <c r="AG3580" i="12"/>
  <c r="AJ1631" i="12"/>
  <c r="D2309" i="13" s="1"/>
  <c r="AI1631" i="12"/>
  <c r="C2309" i="13" s="1"/>
  <c r="AI1827" i="12"/>
  <c r="C2113" i="13" s="1"/>
  <c r="AJ1827" i="12"/>
  <c r="D2113" i="13" s="1"/>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650" i="12"/>
  <c r="C3290" i="13" s="1"/>
  <c r="AJ650" i="12"/>
  <c r="D3290" i="13" s="1"/>
  <c r="AI365" i="12"/>
  <c r="C3575" i="13" s="1"/>
  <c r="AJ365" i="12"/>
  <c r="D3575" i="13" s="1"/>
  <c r="AI2024" i="12"/>
  <c r="C1916" i="13" s="1"/>
  <c r="AJ2024" i="12"/>
  <c r="D1916" i="13" s="1"/>
  <c r="AI2185" i="12"/>
  <c r="C1755" i="13" s="1"/>
  <c r="AJ2185" i="12"/>
  <c r="D1755" i="13" s="1"/>
  <c r="AI1830" i="12"/>
  <c r="C2110" i="13" s="1"/>
  <c r="AJ1830" i="12"/>
  <c r="D2110" i="13" s="1"/>
  <c r="AG2488" i="12"/>
  <c r="AE2488" i="12"/>
  <c r="AI1784" i="12"/>
  <c r="C2156" i="13" s="1"/>
  <c r="AJ1784" i="12"/>
  <c r="D2156" i="13" s="1"/>
  <c r="AI2484" i="12"/>
  <c r="C1456" i="13" s="1"/>
  <c r="AJ2484" i="12"/>
  <c r="D1456" i="13" s="1"/>
  <c r="AJ397" i="12"/>
  <c r="D3543" i="13" s="1"/>
  <c r="AI397" i="12"/>
  <c r="C3543" i="13" s="1"/>
  <c r="AI1566" i="12"/>
  <c r="C2374" i="13" s="1"/>
  <c r="AJ1566" i="12"/>
  <c r="D2374" i="13" s="1"/>
  <c r="AG3805" i="12"/>
  <c r="AE3805" i="12"/>
  <c r="AI624" i="12"/>
  <c r="C3316" i="13" s="1"/>
  <c r="AJ624" i="12"/>
  <c r="D3316" i="13" s="1"/>
  <c r="AI2525" i="12"/>
  <c r="C1415" i="13" s="1"/>
  <c r="AJ2525" i="12"/>
  <c r="D1415" i="13" s="1"/>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J815" i="12"/>
  <c r="D3125" i="13" s="1"/>
  <c r="AI815" i="12"/>
  <c r="C3125" i="13" s="1"/>
  <c r="AI2746" i="12"/>
  <c r="C1194" i="13" s="1"/>
  <c r="AE2716" i="12"/>
  <c r="AG2716" i="12"/>
  <c r="AJ2680" i="12"/>
  <c r="D1260" i="13" s="1"/>
  <c r="AI2680" i="12"/>
  <c r="C1260" i="13" s="1"/>
  <c r="AI1917" i="12"/>
  <c r="C2023" i="13" s="1"/>
  <c r="AJ1917" i="12"/>
  <c r="D2023" i="13" s="1"/>
  <c r="AG3499" i="12"/>
  <c r="AE3499" i="12"/>
  <c r="AE3873" i="12"/>
  <c r="AG3873" i="12"/>
  <c r="AG3846" i="12"/>
  <c r="AE3846" i="12"/>
  <c r="AI3260" i="12"/>
  <c r="C680" i="13" s="1"/>
  <c r="AJ3260" i="12"/>
  <c r="D680" i="13" s="1"/>
  <c r="AE3635" i="12"/>
  <c r="AG3635" i="12"/>
  <c r="AI2336" i="12"/>
  <c r="C1604" i="13" s="1"/>
  <c r="AJ2336" i="12"/>
  <c r="D1604" i="13" s="1"/>
  <c r="AG3280" i="12"/>
  <c r="AE3280" i="12"/>
  <c r="AJ1218" i="12"/>
  <c r="D2722" i="13" s="1"/>
  <c r="AI1218" i="12"/>
  <c r="C2722" i="13" s="1"/>
  <c r="AI136" i="12"/>
  <c r="C3804" i="13" s="1"/>
  <c r="AJ136" i="12"/>
  <c r="D3804" i="13" s="1"/>
  <c r="AI951" i="12"/>
  <c r="C2989" i="13" s="1"/>
  <c r="AJ951" i="12"/>
  <c r="D2989" i="13" s="1"/>
  <c r="AJ2122" i="12"/>
  <c r="D1818" i="13" s="1"/>
  <c r="AI2122" i="12"/>
  <c r="C1818"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2922" i="12"/>
  <c r="D1018" i="13" s="1"/>
  <c r="AI245" i="12"/>
  <c r="C3695" i="13" s="1"/>
  <c r="AJ245" i="12"/>
  <c r="D3695" i="13" s="1"/>
  <c r="AI2075" i="12"/>
  <c r="C1865" i="13" s="1"/>
  <c r="AJ2075" i="12"/>
  <c r="D1865" i="13" s="1"/>
  <c r="AJ1655" i="12"/>
  <c r="D2285" i="13" s="1"/>
  <c r="AI1655" i="12"/>
  <c r="C2285" i="13" s="1"/>
  <c r="AE2728" i="12"/>
  <c r="AG2728" i="12"/>
  <c r="AE3823" i="12"/>
  <c r="AG3823" i="12"/>
  <c r="AJ1283" i="12"/>
  <c r="D2657" i="13" s="1"/>
  <c r="AI1283" i="12"/>
  <c r="C2657" i="13" s="1"/>
  <c r="AI734" i="12"/>
  <c r="C3206" i="13" s="1"/>
  <c r="AJ734" i="12"/>
  <c r="D3206" i="13" s="1"/>
  <c r="AG3099" i="12"/>
  <c r="AE3099" i="12"/>
  <c r="AG2884" i="12"/>
  <c r="AE2884" i="12"/>
  <c r="AJ911" i="12"/>
  <c r="D3029" i="13" s="1"/>
  <c r="AI911" i="12"/>
  <c r="C3029" i="13" s="1"/>
  <c r="AG3883" i="12"/>
  <c r="AE3883" i="12"/>
  <c r="AI1067" i="12"/>
  <c r="C2873" i="13" s="1"/>
  <c r="AJ1067" i="12"/>
  <c r="D2873" i="13" s="1"/>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J1043" i="12"/>
  <c r="D2897" i="13" s="1"/>
  <c r="AI1043" i="12"/>
  <c r="C2897" i="13" s="1"/>
  <c r="AJ1329" i="12"/>
  <c r="D2611" i="13" s="1"/>
  <c r="AI1329" i="12"/>
  <c r="C2611" i="13" s="1"/>
  <c r="AI889" i="12"/>
  <c r="C3051" i="13" s="1"/>
  <c r="AJ889" i="12"/>
  <c r="D3051" i="13" s="1"/>
  <c r="AJ3682" i="12"/>
  <c r="D258" i="13" s="1"/>
  <c r="AI3682" i="12"/>
  <c r="C258" i="13" s="1"/>
  <c r="AI1018" i="12"/>
  <c r="C2922" i="13" s="1"/>
  <c r="AJ1018" i="12"/>
  <c r="D2922" i="13" s="1"/>
  <c r="AI1101" i="12"/>
  <c r="C2839" i="13" s="1"/>
  <c r="AJ1101" i="12"/>
  <c r="D2839" i="13" s="1"/>
  <c r="AJ1029" i="12"/>
  <c r="D2911" i="13" s="1"/>
  <c r="AI1029" i="12"/>
  <c r="C2911" i="13" s="1"/>
  <c r="AI2650" i="12"/>
  <c r="C1290" i="13" s="1"/>
  <c r="AJ2650" i="12"/>
  <c r="D1290" i="13" s="1"/>
  <c r="AJ1769" i="12"/>
  <c r="D2171" i="13" s="1"/>
  <c r="AJ2968" i="12"/>
  <c r="D972" i="13" s="1"/>
  <c r="AI2968" i="12"/>
  <c r="C972" i="13" s="1"/>
  <c r="AJ2046" i="12"/>
  <c r="D1894" i="13" s="1"/>
  <c r="AI2046" i="12"/>
  <c r="C1894" i="13" s="1"/>
  <c r="AJ191" i="12"/>
  <c r="D3749" i="13" s="1"/>
  <c r="AI191" i="12"/>
  <c r="C3749" i="13" s="1"/>
  <c r="AJ179" i="12"/>
  <c r="D3761" i="13" s="1"/>
  <c r="AI179" i="12"/>
  <c r="C3761" i="13" s="1"/>
  <c r="AI482" i="12"/>
  <c r="C3458" i="13" s="1"/>
  <c r="AJ482" i="12"/>
  <c r="D3458" i="13" s="1"/>
  <c r="AJ1361" i="12"/>
  <c r="D2579" i="13" s="1"/>
  <c r="AI1361" i="12"/>
  <c r="C2579"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I2880" i="12"/>
  <c r="C1060" i="13" s="1"/>
  <c r="AJ2880" i="12"/>
  <c r="D1060" i="13" s="1"/>
  <c r="AI1939" i="12"/>
  <c r="C2001" i="13" s="1"/>
  <c r="AJ1939" i="12"/>
  <c r="D2001" i="13" s="1"/>
  <c r="AI567" i="12"/>
  <c r="C3373" i="13" s="1"/>
  <c r="AJ567" i="12"/>
  <c r="D3373" i="13" s="1"/>
  <c r="AJ774" i="12"/>
  <c r="D3166" i="13" s="1"/>
  <c r="AI774" i="12"/>
  <c r="C3166" i="13" s="1"/>
  <c r="AI202" i="12"/>
  <c r="C3738" i="13" s="1"/>
  <c r="AJ202" i="12"/>
  <c r="D3738" i="13" s="1"/>
  <c r="AJ811" i="12"/>
  <c r="D3129" i="13" s="1"/>
  <c r="AI811" i="12"/>
  <c r="C3129" i="13" s="1"/>
  <c r="AI395" i="12"/>
  <c r="C3545" i="13" s="1"/>
  <c r="AJ395" i="12"/>
  <c r="D3545" i="13" s="1"/>
  <c r="AJ1471" i="12"/>
  <c r="D2469" i="13" s="1"/>
  <c r="AJ3002" i="12"/>
  <c r="D938" i="13" s="1"/>
  <c r="AI3002" i="12"/>
  <c r="C938" i="13" s="1"/>
  <c r="AI2335" i="12"/>
  <c r="C1605" i="13" s="1"/>
  <c r="AJ2335" i="12"/>
  <c r="D1605" i="13" s="1"/>
  <c r="AI910" i="12"/>
  <c r="C3030" i="13" s="1"/>
  <c r="AJ910" i="12"/>
  <c r="D3030" i="13" s="1"/>
  <c r="AJ1145" i="12"/>
  <c r="D2795" i="13" s="1"/>
  <c r="AI1145" i="12"/>
  <c r="C2795" i="13" s="1"/>
  <c r="AJ166" i="12"/>
  <c r="D3774" i="13" s="1"/>
  <c r="AI166" i="12"/>
  <c r="C3774" i="13" s="1"/>
  <c r="AJ490" i="12"/>
  <c r="D3450" i="13" s="1"/>
  <c r="AI490" i="12"/>
  <c r="C3450" i="13" s="1"/>
  <c r="AI2309" i="12"/>
  <c r="C1631" i="13" s="1"/>
  <c r="AJ2309" i="12"/>
  <c r="D1631"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2155" i="12"/>
  <c r="C1785" i="13" s="1"/>
  <c r="AJ2155" i="12"/>
  <c r="D1785" i="13" s="1"/>
  <c r="AI3334" i="12"/>
  <c r="C606" i="13" s="1"/>
  <c r="AJ3334" i="12"/>
  <c r="D606" i="13" s="1"/>
  <c r="AI2417" i="12"/>
  <c r="C1523" i="13" s="1"/>
  <c r="AJ2417" i="12"/>
  <c r="D1523" i="13" s="1"/>
  <c r="AJ463" i="12"/>
  <c r="D3477" i="13" s="1"/>
  <c r="AI463" i="12"/>
  <c r="C3477" i="13" s="1"/>
  <c r="AJ1857" i="12"/>
  <c r="D2083" i="13" s="1"/>
  <c r="AI1857" i="12"/>
  <c r="C2083" i="13" s="1"/>
  <c r="AI1563" i="12"/>
  <c r="C2377" i="13" s="1"/>
  <c r="AJ1563" i="12"/>
  <c r="D2377" i="13" s="1"/>
  <c r="AI2257" i="12"/>
  <c r="C1683" i="13" s="1"/>
  <c r="AJ2257" i="12"/>
  <c r="D1683" i="13" s="1"/>
  <c r="AJ2201" i="12"/>
  <c r="D1739" i="13" s="1"/>
  <c r="AI2201" i="12"/>
  <c r="C1739" i="13" s="1"/>
  <c r="AI998" i="12"/>
  <c r="C2942" i="13" s="1"/>
  <c r="AJ998" i="12"/>
  <c r="D2942" i="13" s="1"/>
  <c r="AI262" i="12"/>
  <c r="C3678" i="13" s="1"/>
  <c r="AJ262" i="12"/>
  <c r="D3678" i="13" s="1"/>
  <c r="AI2236" i="12"/>
  <c r="C1704" i="13" s="1"/>
  <c r="AJ2236" i="12"/>
  <c r="D1704" i="13" s="1"/>
  <c r="AI2287" i="12"/>
  <c r="C1653" i="13" s="1"/>
  <c r="AJ2287" i="12"/>
  <c r="D1653" i="13" s="1"/>
  <c r="AI2411" i="12"/>
  <c r="C1529" i="13" s="1"/>
  <c r="AJ2411" i="12"/>
  <c r="D1529" i="13" s="1"/>
  <c r="AJ540" i="12"/>
  <c r="D3400" i="13" s="1"/>
  <c r="AI540" i="12"/>
  <c r="C3400" i="13" s="1"/>
  <c r="AJ410" i="12"/>
  <c r="D3530" i="13" s="1"/>
  <c r="AI410" i="12"/>
  <c r="C3530" i="13" s="1"/>
  <c r="AJ535" i="12"/>
  <c r="D3405" i="13" s="1"/>
  <c r="AI535" i="12"/>
  <c r="C3405"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I2113" i="12"/>
  <c r="C1827" i="13" s="1"/>
  <c r="AJ2113" i="12"/>
  <c r="D1827" i="13" s="1"/>
  <c r="AJ2410" i="12"/>
  <c r="D1530" i="13" s="1"/>
  <c r="AI2410" i="12"/>
  <c r="C1530" i="13" s="1"/>
  <c r="AJ249" i="12"/>
  <c r="D3691" i="13" s="1"/>
  <c r="AI249" i="12"/>
  <c r="C3691" i="13" s="1"/>
  <c r="AJ745" i="12"/>
  <c r="D3195" i="13" s="1"/>
  <c r="AI745" i="12"/>
  <c r="C3195" i="13" s="1"/>
  <c r="AI1627" i="12"/>
  <c r="C2313" i="13" s="1"/>
  <c r="AJ1627" i="12"/>
  <c r="D2313" i="13" s="1"/>
  <c r="AI2563" i="12"/>
  <c r="C1377" i="13" s="1"/>
  <c r="AI206" i="12"/>
  <c r="C3734" i="13" s="1"/>
  <c r="AJ206" i="12"/>
  <c r="D3734" i="13" s="1"/>
  <c r="AJ2973" i="12"/>
  <c r="D967" i="13" s="1"/>
  <c r="AI2973" i="12"/>
  <c r="C967"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J2682" i="12"/>
  <c r="D1258" i="13" s="1"/>
  <c r="AI2682" i="12"/>
  <c r="C1258" i="13" s="1"/>
  <c r="AI2174" i="12"/>
  <c r="C1766" i="13" s="1"/>
  <c r="AJ2174" i="12"/>
  <c r="D1766" i="13" s="1"/>
  <c r="AJ1980" i="12"/>
  <c r="D1960" i="13" s="1"/>
  <c r="AI1980" i="12"/>
  <c r="C1960" i="13" s="1"/>
  <c r="AE3908" i="12"/>
  <c r="AG3908" i="12"/>
  <c r="AJ1331" i="12"/>
  <c r="D2609" i="13" s="1"/>
  <c r="AI1331" i="12"/>
  <c r="C2609" i="13" s="1"/>
  <c r="AJ1356" i="12"/>
  <c r="D2584" i="13" s="1"/>
  <c r="AI1356" i="12"/>
  <c r="C2584" i="13" s="1"/>
  <c r="AI1783" i="12"/>
  <c r="C2157" i="13" s="1"/>
  <c r="AJ1783" i="12"/>
  <c r="D2157" i="13" s="1"/>
  <c r="AI1972" i="12"/>
  <c r="C1968" i="13" s="1"/>
  <c r="AJ1972" i="12"/>
  <c r="D1968"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J3625" i="12"/>
  <c r="D315" i="13" s="1"/>
  <c r="AI1396" i="12"/>
  <c r="C2544" i="13" s="1"/>
  <c r="AJ1396" i="12"/>
  <c r="D2544" i="13" s="1"/>
  <c r="AI1849" i="12"/>
  <c r="C2091" i="13" s="1"/>
  <c r="AJ1849" i="12"/>
  <c r="D2091" i="13" s="1"/>
  <c r="AI1287" i="12"/>
  <c r="C2653" i="13" s="1"/>
  <c r="AJ1287" i="12"/>
  <c r="D2653"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2232" i="12"/>
  <c r="C1708" i="13" s="1"/>
  <c r="AI1010" i="12"/>
  <c r="C2930" i="13" s="1"/>
  <c r="AJ1010" i="12"/>
  <c r="D2930" i="13" s="1"/>
  <c r="AG2395" i="12"/>
  <c r="AE2395" i="12"/>
  <c r="AI2049" i="12"/>
  <c r="C1891" i="13" s="1"/>
  <c r="AJ2049" i="12"/>
  <c r="D1891" i="13" s="1"/>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J2821" i="12"/>
  <c r="D1119" i="13" s="1"/>
  <c r="AI2821" i="12"/>
  <c r="C1119" i="13" s="1"/>
  <c r="AI1230" i="12"/>
  <c r="C2710" i="13" s="1"/>
  <c r="AJ1230" i="12"/>
  <c r="D2710"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2554" i="12"/>
  <c r="C1386" i="13" s="1"/>
  <c r="AJ2554" i="12"/>
  <c r="D1386" i="13" s="1"/>
  <c r="AJ512" i="12"/>
  <c r="D3428" i="13" s="1"/>
  <c r="AI512" i="12"/>
  <c r="C3428" i="13" s="1"/>
  <c r="AI1220" i="12"/>
  <c r="C2720" i="13" s="1"/>
  <c r="AJ1220" i="12"/>
  <c r="D2720" i="13" s="1"/>
  <c r="AI2990" i="12"/>
  <c r="C950" i="13" s="1"/>
  <c r="AJ2990" i="12"/>
  <c r="D950" i="13" s="1"/>
  <c r="AI1677" i="12"/>
  <c r="C2263" i="13" s="1"/>
  <c r="AJ1677" i="12"/>
  <c r="D2263" i="13" s="1"/>
  <c r="AI3169" i="12"/>
  <c r="C771" i="13" s="1"/>
  <c r="AJ3169" i="12"/>
  <c r="D771" i="13" s="1"/>
  <c r="AI1313" i="12"/>
  <c r="C2627" i="13" s="1"/>
  <c r="AJ1313" i="12"/>
  <c r="D2627" i="13" s="1"/>
  <c r="AE3268" i="12"/>
  <c r="AG3268" i="12"/>
  <c r="AE3333" i="12"/>
  <c r="AG3333" i="12"/>
  <c r="AI2742" i="12"/>
  <c r="C1198" i="13" s="1"/>
  <c r="AJ2742" i="12"/>
  <c r="D1198" i="13" s="1"/>
  <c r="AI625" i="12"/>
  <c r="C3315" i="13" s="1"/>
  <c r="AJ625" i="12"/>
  <c r="D3315" i="13" s="1"/>
  <c r="AI3231" i="12"/>
  <c r="C709" i="13" s="1"/>
  <c r="AJ3231" i="12"/>
  <c r="D709" i="13" s="1"/>
  <c r="AE3793" i="12"/>
  <c r="AG3793" i="12"/>
  <c r="AG3408" i="12"/>
  <c r="AE3408" i="12"/>
  <c r="AI2450" i="12"/>
  <c r="C1490" i="13" s="1"/>
  <c r="AJ2450" i="12"/>
  <c r="D1490" i="13" s="1"/>
  <c r="AJ960" i="12"/>
  <c r="D2980" i="13" s="1"/>
  <c r="AI960" i="12"/>
  <c r="C2980" i="13" s="1"/>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38" i="12"/>
  <c r="C2702" i="13" s="1"/>
  <c r="AJ1238" i="12"/>
  <c r="D2702" i="13" s="1"/>
  <c r="AI1273" i="12"/>
  <c r="C2667" i="13" s="1"/>
  <c r="AJ1273" i="12"/>
  <c r="D2667" i="13" s="1"/>
  <c r="AJ1391" i="12"/>
  <c r="D2549" i="13" s="1"/>
  <c r="AI1391" i="12"/>
  <c r="C2549" i="13" s="1"/>
  <c r="AI2773" i="12"/>
  <c r="C1167" i="13" s="1"/>
  <c r="AJ2773" i="12"/>
  <c r="D1167" i="13" s="1"/>
  <c r="AJ1572" i="12"/>
  <c r="D2368" i="13" s="1"/>
  <c r="AI1572" i="12"/>
  <c r="C2368"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I2788" i="12"/>
  <c r="C1152" i="13" s="1"/>
  <c r="AJ2788" i="12"/>
  <c r="D1152" i="13" s="1"/>
  <c r="AJ1134" i="12"/>
  <c r="D2806" i="13" s="1"/>
  <c r="AI1134" i="12"/>
  <c r="C2806" i="13" s="1"/>
  <c r="AI339" i="12"/>
  <c r="C3601" i="13" s="1"/>
  <c r="AJ339" i="12"/>
  <c r="D3601" i="13" s="1"/>
  <c r="AI2225" i="12"/>
  <c r="C1715" i="13" s="1"/>
  <c r="AJ2225" i="12"/>
  <c r="D1715" i="13" s="1"/>
  <c r="AE3617" i="12"/>
  <c r="AG3617" i="12"/>
  <c r="AJ1098" i="12"/>
  <c r="D2842" i="13" s="1"/>
  <c r="AI1098" i="12"/>
  <c r="C2842" i="13" s="1"/>
  <c r="AE3868" i="12"/>
  <c r="AG3868" i="12"/>
  <c r="AI1951" i="12"/>
  <c r="C1989" i="13" s="1"/>
  <c r="AJ1951" i="12"/>
  <c r="D1989" i="13" s="1"/>
  <c r="AE3603" i="12"/>
  <c r="AG3603" i="12"/>
  <c r="AI3618" i="12"/>
  <c r="C322" i="13" s="1"/>
  <c r="AJ3618" i="12"/>
  <c r="D322" i="13" s="1"/>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J897" i="12"/>
  <c r="D3043" i="13" s="1"/>
  <c r="AI897" i="12"/>
  <c r="C3043"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J486" i="12"/>
  <c r="D3454" i="13" s="1"/>
  <c r="AI486" i="12"/>
  <c r="C3454" i="13" s="1"/>
  <c r="AI2213" i="12"/>
  <c r="C1727" i="13" s="1"/>
  <c r="AJ2213" i="12"/>
  <c r="D1727" i="13" s="1"/>
  <c r="AG3236" i="12"/>
  <c r="AE3236" i="12"/>
  <c r="AJ1556" i="12"/>
  <c r="D2384" i="13" s="1"/>
  <c r="AI1556" i="12"/>
  <c r="C2384" i="13" s="1"/>
  <c r="AE3344" i="12"/>
  <c r="AG3344" i="12"/>
  <c r="AJ2070" i="12"/>
  <c r="D1870" i="13" s="1"/>
  <c r="AI2070" i="12"/>
  <c r="C1870" i="13" s="1"/>
  <c r="AE3923" i="12"/>
  <c r="AG3923" i="12"/>
  <c r="AI401" i="12"/>
  <c r="C3539" i="13" s="1"/>
  <c r="AJ401" i="12"/>
  <c r="D3539" i="13" s="1"/>
  <c r="AE3137" i="12"/>
  <c r="AG3137" i="12"/>
  <c r="AI2094" i="12"/>
  <c r="C1846" i="13" s="1"/>
  <c r="AJ2094" i="12"/>
  <c r="D1846" i="13" s="1"/>
  <c r="AJ668" i="12"/>
  <c r="D3272" i="13" s="1"/>
  <c r="AI668" i="12"/>
  <c r="C3272" i="13" s="1"/>
  <c r="AI2829" i="12"/>
  <c r="C1111" i="13" s="1"/>
  <c r="AJ2829" i="12"/>
  <c r="D1111" i="13" s="1"/>
  <c r="AE3746" i="12"/>
  <c r="AG3746" i="12"/>
  <c r="AJ803" i="12"/>
  <c r="D3137" i="13" s="1"/>
  <c r="AI803" i="12"/>
  <c r="C3137" i="13" s="1"/>
  <c r="AE2891" i="12"/>
  <c r="AG2891" i="12"/>
  <c r="AI2881" i="12"/>
  <c r="C1059" i="13" s="1"/>
  <c r="AJ2881" i="12"/>
  <c r="D1059" i="13" s="1"/>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I324" i="12"/>
  <c r="C3616"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J2319" i="12"/>
  <c r="D1621" i="13" s="1"/>
  <c r="AI2319" i="12"/>
  <c r="C1621" i="13" s="1"/>
  <c r="AI768" i="12"/>
  <c r="C3172" i="13" s="1"/>
  <c r="AJ768" i="12"/>
  <c r="D3172" i="13" s="1"/>
  <c r="AI2556" i="12"/>
  <c r="C1384" i="13" s="1"/>
  <c r="AG2453" i="12"/>
  <c r="AE2453" i="12"/>
  <c r="AI740" i="12"/>
  <c r="C3200" i="13" s="1"/>
  <c r="AJ740" i="12"/>
  <c r="D3200" i="13" s="1"/>
  <c r="AI3418" i="12"/>
  <c r="C522" i="13" s="1"/>
  <c r="AJ3418" i="12"/>
  <c r="D522" i="13" s="1"/>
  <c r="AI1423" i="12"/>
  <c r="C2517" i="13" s="1"/>
  <c r="AJ1423" i="12"/>
  <c r="D2517" i="13" s="1"/>
  <c r="AJ3053" i="12"/>
  <c r="D887" i="13" s="1"/>
  <c r="AI530" i="12"/>
  <c r="C3410" i="13" s="1"/>
  <c r="AJ530" i="12"/>
  <c r="D3410" i="13" s="1"/>
  <c r="AI2204" i="12"/>
  <c r="C1736" i="13" s="1"/>
  <c r="AJ2204" i="12"/>
  <c r="D1736" i="13" s="1"/>
  <c r="AI1694" i="12"/>
  <c r="C2246" i="13" s="1"/>
  <c r="AJ1694" i="12"/>
  <c r="D2246" i="13" s="1"/>
  <c r="AI1614" i="12"/>
  <c r="C2326" i="13" s="1"/>
  <c r="AJ1614" i="12"/>
  <c r="D2326" i="13" s="1"/>
  <c r="AI3413" i="12"/>
  <c r="C527" i="13" s="1"/>
  <c r="AJ3413" i="12"/>
  <c r="D527" i="13" s="1"/>
  <c r="AE2916" i="12"/>
  <c r="AG2916" i="12"/>
  <c r="AJ1531" i="12"/>
  <c r="D2409" i="13" s="1"/>
  <c r="AI1531" i="12"/>
  <c r="C2409" i="13" s="1"/>
  <c r="AI1047" i="12"/>
  <c r="C2893" i="13" s="1"/>
  <c r="AJ1047" i="12"/>
  <c r="D2893" i="13" s="1"/>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1376" i="12"/>
  <c r="C2564" i="13" s="1"/>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J291" i="12"/>
  <c r="D3649" i="13" s="1"/>
  <c r="AI291" i="12"/>
  <c r="C3649" i="13" s="1"/>
  <c r="AJ3085" i="12"/>
  <c r="D855" i="13" s="1"/>
  <c r="AI3085" i="12"/>
  <c r="C855" i="13" s="1"/>
  <c r="AJ2030" i="12"/>
  <c r="D1910" i="13" s="1"/>
  <c r="AI2030" i="12"/>
  <c r="C1910" i="13" s="1"/>
  <c r="AJ976" i="12"/>
  <c r="D2964" i="13" s="1"/>
  <c r="AI976" i="12"/>
  <c r="C2964" i="13" s="1"/>
  <c r="AI3166" i="12"/>
  <c r="C774" i="13" s="1"/>
  <c r="AJ3166" i="12"/>
  <c r="D774" i="13" s="1"/>
  <c r="AJ3888" i="12"/>
  <c r="D52" i="13" s="1"/>
  <c r="AI3888" i="12"/>
  <c r="C52" i="13" s="1"/>
  <c r="AI2344" i="12"/>
  <c r="C1596" i="13" s="1"/>
  <c r="AJ2344" i="12"/>
  <c r="D1596" i="13" s="1"/>
  <c r="AJ288" i="12"/>
  <c r="D3652" i="13" s="1"/>
  <c r="AI288" i="12"/>
  <c r="C3652" i="13" s="1"/>
  <c r="AJ200" i="12"/>
  <c r="D3740" i="13" s="1"/>
  <c r="AI200" i="12"/>
  <c r="C3740" i="13" s="1"/>
  <c r="AJ433" i="12"/>
  <c r="D3507" i="13" s="1"/>
  <c r="AI433" i="12"/>
  <c r="C3507" i="13" s="1"/>
  <c r="AI344" i="12"/>
  <c r="C3596" i="13" s="1"/>
  <c r="AJ344" i="12"/>
  <c r="D3596" i="13" s="1"/>
  <c r="AJ1892" i="12"/>
  <c r="D2048" i="13" s="1"/>
  <c r="AI1892" i="12"/>
  <c r="C2048" i="13" s="1"/>
  <c r="AJ1851" i="12"/>
  <c r="D2089" i="13" s="1"/>
  <c r="AI1851" i="12"/>
  <c r="C2089" i="13" s="1"/>
  <c r="AJ1652" i="12"/>
  <c r="D2288" i="13" s="1"/>
  <c r="AI1652" i="12"/>
  <c r="C2288" i="13" s="1"/>
  <c r="AI352" i="12"/>
  <c r="C3588" i="13" s="1"/>
  <c r="AJ352" i="12"/>
  <c r="D3588" i="13" s="1"/>
  <c r="AJ1142" i="12"/>
  <c r="D2798" i="13" s="1"/>
  <c r="AI1142" i="12"/>
  <c r="C2798" i="13" s="1"/>
  <c r="AJ1709" i="12"/>
  <c r="D2231" i="13" s="1"/>
  <c r="AI1709" i="12"/>
  <c r="C2231" i="13" s="1"/>
  <c r="AI3083" i="12"/>
  <c r="C857" i="13" s="1"/>
  <c r="AJ3083" i="12"/>
  <c r="D857" i="13" s="1"/>
  <c r="AJ1181" i="12"/>
  <c r="D2759" i="13" s="1"/>
  <c r="AI1181" i="12"/>
  <c r="C2759" i="13" s="1"/>
  <c r="AJ996" i="12"/>
  <c r="D2944" i="13" s="1"/>
  <c r="AI996" i="12"/>
  <c r="C2944" i="13" s="1"/>
  <c r="AI934" i="12"/>
  <c r="C3006" i="13" s="1"/>
  <c r="AJ934" i="12"/>
  <c r="D3006" i="13" s="1"/>
  <c r="AJ1385" i="12"/>
  <c r="D2555" i="13" s="1"/>
  <c r="AI1385" i="12"/>
  <c r="C2555" i="13" s="1"/>
  <c r="AI2004" i="12"/>
  <c r="C1936" i="13" s="1"/>
  <c r="AJ2004" i="12"/>
  <c r="D1936" i="13" s="1"/>
  <c r="AJ3404" i="12"/>
  <c r="D536" i="13" s="1"/>
  <c r="AI3404" i="12"/>
  <c r="C536" i="13" s="1"/>
  <c r="AJ940" i="12"/>
  <c r="D3000" i="13" s="1"/>
  <c r="AI940" i="12"/>
  <c r="C3000" i="13" s="1"/>
  <c r="AJ306" i="12"/>
  <c r="D3634" i="13" s="1"/>
  <c r="AI306" i="12"/>
  <c r="C3634" i="13" s="1"/>
  <c r="AI2273" i="12"/>
  <c r="C1667" i="13" s="1"/>
  <c r="AJ2273" i="12"/>
  <c r="D1667" i="13" s="1"/>
  <c r="AI637" i="12"/>
  <c r="C3303" i="13" s="1"/>
  <c r="AJ637" i="12"/>
  <c r="D3303" i="13" s="1"/>
  <c r="AI3060" i="12"/>
  <c r="C880" i="13" s="1"/>
  <c r="AJ3060" i="12"/>
  <c r="D880"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1292" i="12"/>
  <c r="D2648" i="13" s="1"/>
  <c r="AI453" i="12"/>
  <c r="C3487" i="13" s="1"/>
  <c r="AJ453" i="12"/>
  <c r="D3487" i="13" s="1"/>
  <c r="AJ1319" i="12"/>
  <c r="D2621" i="13" s="1"/>
  <c r="AI1319" i="12"/>
  <c r="C2621" i="13" s="1"/>
  <c r="AJ928" i="12"/>
  <c r="D3012" i="13" s="1"/>
  <c r="AI928" i="12"/>
  <c r="C3012" i="13" s="1"/>
  <c r="AI1477" i="12"/>
  <c r="C2463" i="13" s="1"/>
  <c r="AJ1477" i="12"/>
  <c r="D2463" i="13" s="1"/>
  <c r="AJ1473" i="12"/>
  <c r="D2467" i="13" s="1"/>
  <c r="AI1473" i="12"/>
  <c r="C2467" i="13" s="1"/>
  <c r="AJ374" i="12"/>
  <c r="D3566" i="13" s="1"/>
  <c r="AI374" i="12"/>
  <c r="C3566"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I1365" i="12"/>
  <c r="C2575" i="13" s="1"/>
  <c r="AJ1365" i="12"/>
  <c r="D2575" i="13" s="1"/>
  <c r="AJ1689" i="12"/>
  <c r="D2251" i="13" s="1"/>
  <c r="AI1689" i="12"/>
  <c r="C2251" i="13" s="1"/>
  <c r="AJ1772" i="12"/>
  <c r="D2168" i="13" s="1"/>
  <c r="AI1772" i="12"/>
  <c r="C2168" i="13" s="1"/>
  <c r="AJ2739" i="12"/>
  <c r="D1201" i="13" s="1"/>
  <c r="AI2739" i="12"/>
  <c r="C1201" i="13" s="1"/>
  <c r="AI1494" i="12"/>
  <c r="C2446" i="13" s="1"/>
  <c r="AJ1494" i="12"/>
  <c r="D2446" i="13" s="1"/>
  <c r="AI1500" i="12"/>
  <c r="C2440" i="13" s="1"/>
  <c r="AJ1500" i="12"/>
  <c r="D2440" i="13" s="1"/>
  <c r="AJ155" i="12"/>
  <c r="D3785" i="13" s="1"/>
  <c r="AI155" i="12"/>
  <c r="C3785" i="13" s="1"/>
  <c r="AI2655" i="12"/>
  <c r="C1285" i="13" s="1"/>
  <c r="AJ2655" i="12"/>
  <c r="D1285" i="13" s="1"/>
  <c r="AJ2738" i="12"/>
  <c r="D1202" i="13" s="1"/>
  <c r="AI2738" i="12"/>
  <c r="C1202" i="13" s="1"/>
  <c r="AI332" i="12"/>
  <c r="C3608" i="13" s="1"/>
  <c r="AJ332" i="12"/>
  <c r="D3608" i="13" s="1"/>
  <c r="AI1421" i="12"/>
  <c r="C2519" i="13" s="1"/>
  <c r="AJ1421" i="12"/>
  <c r="D2519" i="13" s="1"/>
  <c r="AJ427" i="12"/>
  <c r="D3513" i="13" s="1"/>
  <c r="AI427" i="12"/>
  <c r="C3513" i="13" s="1"/>
  <c r="AJ683" i="12"/>
  <c r="D3257" i="13" s="1"/>
  <c r="AI683" i="12"/>
  <c r="C3257" i="13" s="1"/>
  <c r="AJ1438" i="12"/>
  <c r="D2502" i="13" s="1"/>
  <c r="AI1438" i="12"/>
  <c r="C2502" i="13" s="1"/>
  <c r="AI383" i="12"/>
  <c r="C3557" i="13" s="1"/>
  <c r="AJ383" i="12"/>
  <c r="D3557" i="13" s="1"/>
  <c r="AI2637" i="12"/>
  <c r="C1303" i="13" s="1"/>
  <c r="AJ2637" i="12"/>
  <c r="D1303" i="13" s="1"/>
  <c r="AJ2332" i="12"/>
  <c r="D1608" i="13" s="1"/>
  <c r="AI2332" i="12"/>
  <c r="C1608"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J865" i="12"/>
  <c r="D3075" i="13" s="1"/>
  <c r="AI865" i="12"/>
  <c r="C3075" i="13" s="1"/>
  <c r="AJ846" i="12"/>
  <c r="D3094" i="13" s="1"/>
  <c r="AI846" i="12"/>
  <c r="C3094" i="13" s="1"/>
  <c r="AJ1298" i="12"/>
  <c r="D2642" i="13" s="1"/>
  <c r="AI1298" i="12"/>
  <c r="C2642"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895" i="12"/>
  <c r="D3045" i="13" s="1"/>
  <c r="AI895" i="12"/>
  <c r="C3045" i="13" s="1"/>
  <c r="AI2588" i="12"/>
  <c r="C1352" i="13" s="1"/>
  <c r="AJ2588" i="12"/>
  <c r="D1352" i="13" s="1"/>
  <c r="AJ2498" i="12"/>
  <c r="D1442" i="13" s="1"/>
  <c r="AI2498" i="12"/>
  <c r="C1442" i="13" s="1"/>
  <c r="AI3450" i="12"/>
  <c r="C490" i="13" s="1"/>
  <c r="AJ3450" i="12"/>
  <c r="D490" i="13" s="1"/>
  <c r="AI1706" i="12"/>
  <c r="C2234" i="13" s="1"/>
  <c r="AJ1706" i="12"/>
  <c r="D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1836" i="12"/>
  <c r="D2104" i="13" s="1"/>
  <c r="AI1836" i="12"/>
  <c r="C2104" i="13" s="1"/>
  <c r="AJ3010" i="12"/>
  <c r="D930" i="13" s="1"/>
  <c r="AI3010" i="12"/>
  <c r="C930" i="13" s="1"/>
  <c r="AH1116" i="12"/>
  <c r="AI1579" i="12"/>
  <c r="C2361" i="13" s="1"/>
  <c r="AJ1579" i="12"/>
  <c r="D2361" i="13" s="1"/>
  <c r="AI2480" i="12"/>
  <c r="C1460" i="13" s="1"/>
  <c r="AJ2480" i="12"/>
  <c r="D1460" i="13" s="1"/>
  <c r="AI3535" i="12"/>
  <c r="C405" i="13" s="1"/>
  <c r="AJ3535" i="12"/>
  <c r="D405" i="13" s="1"/>
  <c r="AJ1062" i="12" l="1"/>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J3379" i="12"/>
  <c r="D561" i="13" s="1"/>
  <c r="AH3530" i="12"/>
  <c r="AI3530" i="12" s="1"/>
  <c r="C410" i="13" s="1"/>
  <c r="AH3220" i="12"/>
  <c r="AJ3220" i="12" s="1"/>
  <c r="D720" i="13" s="1"/>
  <c r="AH3402" i="12"/>
  <c r="AJ3402" i="12" s="1"/>
  <c r="D538" i="13" s="1"/>
  <c r="AH2430" i="12"/>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H3134" i="12"/>
  <c r="AH3575" i="12"/>
  <c r="AH3805" i="12"/>
  <c r="AJ3805" i="12" s="1"/>
  <c r="D135" i="13" s="1"/>
  <c r="AH2488" i="12"/>
  <c r="AH3561" i="12"/>
  <c r="AJ3561" i="12" s="1"/>
  <c r="D379" i="13" s="1"/>
  <c r="AH3719" i="12"/>
  <c r="AJ3719" i="12" s="1"/>
  <c r="D221" i="13" s="1"/>
  <c r="AJ2130" i="12"/>
  <c r="D1810" i="13" s="1"/>
  <c r="AH3740" i="12"/>
  <c r="AH2789" i="12"/>
  <c r="AH3157" i="12"/>
  <c r="AH3408" i="12"/>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H3123" i="12"/>
  <c r="AH3013" i="12"/>
  <c r="AH3158" i="12"/>
  <c r="AH3720" i="12"/>
  <c r="AH3343" i="12"/>
  <c r="AJ3343" i="12" s="1"/>
  <c r="D597" i="13" s="1"/>
  <c r="AH2886" i="12"/>
  <c r="AJ2886" i="12" s="1"/>
  <c r="D1054" i="13" s="1"/>
  <c r="AH3818" i="12"/>
  <c r="AJ3818" i="12" s="1"/>
  <c r="D122" i="13" s="1"/>
  <c r="AH2334" i="12"/>
  <c r="AH2591" i="12"/>
  <c r="AH3544" i="12"/>
  <c r="AH3564" i="12"/>
  <c r="AJ3564" i="12" s="1"/>
  <c r="D376" i="13" s="1"/>
  <c r="AH3783" i="12"/>
  <c r="AJ3783" i="12" s="1"/>
  <c r="D157" i="13" s="1"/>
  <c r="AH3455" i="12"/>
  <c r="AJ3455" i="12" s="1"/>
  <c r="D485" i="13" s="1"/>
  <c r="AH3156" i="12"/>
  <c r="AI3156" i="12" s="1"/>
  <c r="C784" i="13" s="1"/>
  <c r="AH3694" i="12"/>
  <c r="AI3694" i="12" s="1"/>
  <c r="C246" i="13" s="1"/>
  <c r="AH3495" i="12"/>
  <c r="AH2974" i="12"/>
  <c r="AH3551" i="12"/>
  <c r="AH3283" i="12"/>
  <c r="AH3096" i="12"/>
  <c r="AJ3096" i="12" s="1"/>
  <c r="D844" i="13" s="1"/>
  <c r="AH3415" i="12"/>
  <c r="AI3415" i="12" s="1"/>
  <c r="C525" i="13" s="1"/>
  <c r="AH3842" i="12"/>
  <c r="AJ3842" i="12" s="1"/>
  <c r="D98" i="13" s="1"/>
  <c r="AH3480" i="12"/>
  <c r="AJ3480" i="12" s="1"/>
  <c r="D460" i="13" s="1"/>
  <c r="AI671" i="12"/>
  <c r="C3269" i="13" s="1"/>
  <c r="AH3777" i="12"/>
  <c r="AH2475" i="12"/>
  <c r="AH3178" i="12"/>
  <c r="AJ3178" i="12" s="1"/>
  <c r="D762" i="13" s="1"/>
  <c r="AH3797" i="12"/>
  <c r="AH3667" i="12"/>
  <c r="AI3667" i="12" s="1"/>
  <c r="C273" i="13" s="1"/>
  <c r="AH2552" i="12"/>
  <c r="AJ2552" i="12" s="1"/>
  <c r="D1388" i="13" s="1"/>
  <c r="AH3563" i="12"/>
  <c r="AJ3563" i="12" s="1"/>
  <c r="D377" i="13" s="1"/>
  <c r="AH3852" i="12"/>
  <c r="AH3451" i="12"/>
  <c r="AH2453" i="12"/>
  <c r="AH3692" i="12"/>
  <c r="AH3739" i="12"/>
  <c r="AJ3739" i="12" s="1"/>
  <c r="D201" i="13" s="1"/>
  <c r="AH3280" i="12"/>
  <c r="AJ3280" i="12" s="1"/>
  <c r="D660" i="13" s="1"/>
  <c r="AH3522" i="12"/>
  <c r="AJ3522" i="12" s="1"/>
  <c r="D418" i="13" s="1"/>
  <c r="AH3639" i="12"/>
  <c r="AJ3639" i="12" s="1"/>
  <c r="D301" i="13" s="1"/>
  <c r="AH3488" i="12"/>
  <c r="AH3146" i="12"/>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H3846" i="12"/>
  <c r="AH3784" i="12"/>
  <c r="AH3666" i="12"/>
  <c r="AH2586" i="12"/>
  <c r="AH3904" i="12"/>
  <c r="AI3904" i="12" s="1"/>
  <c r="C36" i="13" s="1"/>
  <c r="AH3886" i="12"/>
  <c r="AJ3886" i="12" s="1"/>
  <c r="D54" i="13" s="1"/>
  <c r="AH3646" i="12"/>
  <c r="AI3646" i="12" s="1"/>
  <c r="C294" i="13" s="1"/>
  <c r="AH3847" i="12"/>
  <c r="AH3614" i="12"/>
  <c r="AH3922" i="12"/>
  <c r="AH3093" i="12"/>
  <c r="AJ3093" i="12" s="1"/>
  <c r="D847" i="13" s="1"/>
  <c r="AH3598" i="12"/>
  <c r="AH3548" i="12"/>
  <c r="AJ3548" i="12" s="1"/>
  <c r="D392" i="13" s="1"/>
  <c r="AJ2643" i="12"/>
  <c r="D1297" i="13" s="1"/>
  <c r="AH3656" i="12"/>
  <c r="AI3656" i="12" s="1"/>
  <c r="C284" i="13" s="1"/>
  <c r="AH3677" i="12"/>
  <c r="AH3462" i="12"/>
  <c r="AH3671" i="12"/>
  <c r="AH2581" i="12"/>
  <c r="AH3003" i="12"/>
  <c r="AH2905" i="12"/>
  <c r="AI2905" i="12" s="1"/>
  <c r="C1035" i="13" s="1"/>
  <c r="AH2066" i="12"/>
  <c r="AJ2066" i="12" s="1"/>
  <c r="D1874" i="13" s="1"/>
  <c r="AH2358" i="12"/>
  <c r="AI2358" i="12" s="1"/>
  <c r="C1582" i="13" s="1"/>
  <c r="AH3766" i="12"/>
  <c r="AH3142" i="12"/>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H3583" i="12"/>
  <c r="AJ3583" i="12" s="1"/>
  <c r="D357" i="13" s="1"/>
  <c r="AH3821" i="12"/>
  <c r="AJ3821" i="12" s="1"/>
  <c r="D119" i="13" s="1"/>
  <c r="AH3885" i="12"/>
  <c r="AJ3885" i="12" s="1"/>
  <c r="D55" i="13" s="1"/>
  <c r="AH3929" i="12"/>
  <c r="AH3589" i="12"/>
  <c r="AJ3589" i="12" s="1"/>
  <c r="D351" i="13" s="1"/>
  <c r="AH3769" i="12"/>
  <c r="AI3769" i="12" s="1"/>
  <c r="C171" i="13" s="1"/>
  <c r="AH3811" i="12"/>
  <c r="AI3811" i="12" s="1"/>
  <c r="C129" i="13" s="1"/>
  <c r="AH2447" i="12"/>
  <c r="AH3138" i="12"/>
  <c r="AH3806" i="12"/>
  <c r="AH3475" i="12"/>
  <c r="AH3879" i="12"/>
  <c r="AJ3879" i="12" s="1"/>
  <c r="D61" i="13" s="1"/>
  <c r="AH3461" i="12"/>
  <c r="AI3461" i="12" s="1"/>
  <c r="C479" i="13" s="1"/>
  <c r="AH3819" i="12"/>
  <c r="AJ3819" i="12" s="1"/>
  <c r="D121" i="13" s="1"/>
  <c r="AH3478" i="12"/>
  <c r="AI3478" i="12" s="1"/>
  <c r="C462" i="13" s="1"/>
  <c r="AH3116" i="12"/>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H3403" i="12"/>
  <c r="AH2913" i="12"/>
  <c r="AH3167" i="12"/>
  <c r="AJ3167" i="12" s="1"/>
  <c r="D773" i="13" s="1"/>
  <c r="AH3927" i="12"/>
  <c r="AI3927" i="12" s="1"/>
  <c r="C13" i="13" s="1"/>
  <c r="AH3039" i="12"/>
  <c r="AI3039" i="12" s="1"/>
  <c r="C901" i="13" s="1"/>
  <c r="AH3698" i="12"/>
  <c r="AJ3698" i="12" s="1"/>
  <c r="D242" i="13" s="1"/>
  <c r="AH3822" i="12"/>
  <c r="AH3550" i="12"/>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H3432" i="12"/>
  <c r="AH3831" i="12"/>
  <c r="AH3173" i="12"/>
  <c r="AH2462" i="12"/>
  <c r="AI2462" i="12" s="1"/>
  <c r="C1478" i="13" s="1"/>
  <c r="AH3902" i="12"/>
  <c r="AJ3902" i="12" s="1"/>
  <c r="D38" i="13" s="1"/>
  <c r="AH3137" i="12"/>
  <c r="AJ3137" i="12" s="1"/>
  <c r="D803" i="13" s="1"/>
  <c r="AH3617" i="12"/>
  <c r="AI3617" i="12" s="1"/>
  <c r="C323" i="13" s="1"/>
  <c r="AH3906" i="12"/>
  <c r="AH3268" i="12"/>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H3319" i="12"/>
  <c r="AH2146" i="12"/>
  <c r="AH2403" i="12"/>
  <c r="AH3573" i="12"/>
  <c r="AI3573" i="12" s="1"/>
  <c r="C367" i="13" s="1"/>
  <c r="AH3622" i="12"/>
  <c r="AJ3622" i="12" s="1"/>
  <c r="D318" i="13" s="1"/>
  <c r="AH3802" i="12"/>
  <c r="AI3802" i="12" s="1"/>
  <c r="C138" i="13" s="1"/>
  <c r="AH2452" i="12"/>
  <c r="AI2452" i="12" s="1"/>
  <c r="C1488" i="13" s="1"/>
  <c r="AH3554" i="12"/>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H3560" i="12"/>
  <c r="AH3368" i="12"/>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H3900" i="12"/>
  <c r="AH2559" i="12"/>
  <c r="AH3814" i="12"/>
  <c r="AH3803" i="12"/>
  <c r="AI3803" i="12" s="1"/>
  <c r="C137" i="13" s="1"/>
  <c r="AH3539" i="12"/>
  <c r="AI3539" i="12" s="1"/>
  <c r="C401" i="13" s="1"/>
  <c r="AH3754" i="12"/>
  <c r="AI3754" i="12" s="1"/>
  <c r="C186" i="13" s="1"/>
  <c r="AH3894" i="12"/>
  <c r="AJ3894" i="12" s="1"/>
  <c r="D46" i="13" s="1"/>
  <c r="AH3339" i="12"/>
  <c r="AH3373" i="12"/>
  <c r="AH3159" i="12"/>
  <c r="AH3750" i="12"/>
  <c r="AI3750" i="12" s="1"/>
  <c r="C190" i="13" s="1"/>
  <c r="AH3701" i="12"/>
  <c r="AH2686" i="12"/>
  <c r="AJ2686" i="12" s="1"/>
  <c r="D1254" i="13" s="1"/>
  <c r="AH2758" i="12"/>
  <c r="AJ2758" i="12" s="1"/>
  <c r="D1182" i="13" s="1"/>
  <c r="AH2797" i="12"/>
  <c r="AJ2797" i="12" s="1"/>
  <c r="D1143" i="13" s="1"/>
  <c r="AH3206" i="12"/>
  <c r="AH3861" i="12"/>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H3089" i="12"/>
  <c r="AH3239" i="12"/>
  <c r="AH3479" i="12"/>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H2759" i="12"/>
  <c r="AH3348" i="12"/>
  <c r="AJ3348" i="12" s="1"/>
  <c r="D592" i="13" s="1"/>
  <c r="AH3761" i="12"/>
  <c r="AI3761" i="12" s="1"/>
  <c r="C179" i="13" s="1"/>
  <c r="AH3919" i="12"/>
  <c r="AI3919" i="12" s="1"/>
  <c r="C21" i="13" s="1"/>
  <c r="AH3436" i="12"/>
  <c r="AJ3436" i="12" s="1"/>
  <c r="D504" i="13" s="1"/>
  <c r="AH3236" i="12"/>
  <c r="AI3236" i="12" s="1"/>
  <c r="C704" i="13" s="1"/>
  <c r="AH3839" i="12"/>
  <c r="AH2274" i="12"/>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H3435" i="12"/>
  <c r="AH3925" i="12"/>
  <c r="AH2203" i="12"/>
  <c r="AH3835" i="12"/>
  <c r="AI3835" i="12" s="1"/>
  <c r="C105" i="13" s="1"/>
  <c r="AH3177" i="12"/>
  <c r="AI3177" i="12" s="1"/>
  <c r="C763" i="13" s="1"/>
  <c r="AH3288" i="12"/>
  <c r="AJ3288" i="12" s="1"/>
  <c r="D652" i="13" s="1"/>
  <c r="AH2701" i="12"/>
  <c r="AJ2701" i="12" s="1"/>
  <c r="D1239" i="13" s="1"/>
  <c r="AH3258" i="12"/>
  <c r="AH3788" i="12"/>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H3793" i="12"/>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173" i="12"/>
  <c r="D1767"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3383" i="12"/>
  <c r="D557" i="13" s="1"/>
  <c r="AI3383" i="12"/>
  <c r="C557"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I3486" i="12"/>
  <c r="C454" i="13" s="1"/>
  <c r="AI3297" i="12"/>
  <c r="C643"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J3506" i="12"/>
  <c r="D434"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2993" i="12"/>
  <c r="C947" i="13" s="1"/>
  <c r="AJ2993" i="12"/>
  <c r="D947" i="13" s="1"/>
  <c r="AI3900" i="12"/>
  <c r="C40" i="13" s="1"/>
  <c r="AJ3900" i="12"/>
  <c r="D40" i="13" s="1"/>
  <c r="AI3560" i="12"/>
  <c r="C380" i="13" s="1"/>
  <c r="AJ3560" i="12"/>
  <c r="D380" i="13" s="1"/>
  <c r="AI2334" i="12"/>
  <c r="C1606" i="13" s="1"/>
  <c r="AJ2334" i="12"/>
  <c r="D1606" i="13" s="1"/>
  <c r="AJ2591" i="12"/>
  <c r="D1349" i="13" s="1"/>
  <c r="AI2591" i="12"/>
  <c r="C1349" i="13" s="1"/>
  <c r="AJ3544" i="12"/>
  <c r="D396" i="13" s="1"/>
  <c r="AI3544" i="12"/>
  <c r="C396" i="13" s="1"/>
  <c r="AI3783" i="12"/>
  <c r="C157" i="13" s="1"/>
  <c r="AI3495" i="12"/>
  <c r="C445" i="13" s="1"/>
  <c r="AJ3495" i="12"/>
  <c r="D445" i="13" s="1"/>
  <c r="AJ2974" i="12"/>
  <c r="D966" i="13" s="1"/>
  <c r="AI2974" i="12"/>
  <c r="C966" i="13" s="1"/>
  <c r="AJ3551" i="12"/>
  <c r="D389" i="13" s="1"/>
  <c r="AI3551" i="12"/>
  <c r="C389" i="13" s="1"/>
  <c r="AJ3283" i="12"/>
  <c r="D657" i="13" s="1"/>
  <c r="AI3283" i="12"/>
  <c r="C6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3766" i="12"/>
  <c r="D174" i="13" s="1"/>
  <c r="AI3766" i="12"/>
  <c r="C174"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142" i="12"/>
  <c r="D798" i="13" s="1"/>
  <c r="AI3142" i="12"/>
  <c r="C798"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I3475" i="12"/>
  <c r="C465" i="13" s="1"/>
  <c r="AJ3475" i="12"/>
  <c r="D465"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3116" i="12"/>
  <c r="D824" i="13" s="1"/>
  <c r="AI3116" i="12"/>
  <c r="C824"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I3705" i="12"/>
  <c r="C235" i="13" s="1"/>
  <c r="AJ3705" i="12"/>
  <c r="D235" i="13" s="1"/>
  <c r="AJ3134" i="12"/>
  <c r="D806" i="13" s="1"/>
  <c r="AI3134" i="12"/>
  <c r="C806" i="13" s="1"/>
  <c r="AJ3863" i="12"/>
  <c r="D77" i="13" s="1"/>
  <c r="AI3863" i="12"/>
  <c r="C77" i="13" s="1"/>
  <c r="AI2262" i="12"/>
  <c r="C1678" i="13" s="1"/>
  <c r="AJ2262" i="12"/>
  <c r="D1678" i="13" s="1"/>
  <c r="AI3009" i="12"/>
  <c r="C931" i="13" s="1"/>
  <c r="AJ2422" i="12"/>
  <c r="D1518" i="13" s="1"/>
  <c r="AI2422" i="12"/>
  <c r="C151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I3155" i="12"/>
  <c r="C785" i="13" s="1"/>
  <c r="AJ3155" i="12"/>
  <c r="D785"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3714" i="12"/>
  <c r="D226" i="13" s="1"/>
  <c r="AI3714" i="12"/>
  <c r="C226"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3089" i="12"/>
  <c r="D851" i="13" s="1"/>
  <c r="AI3089" i="12"/>
  <c r="C851"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J2453" i="12"/>
  <c r="D1487" i="13" s="1"/>
  <c r="AI2453" i="12"/>
  <c r="C1487" i="13" s="1"/>
  <c r="AI3692" i="12"/>
  <c r="C248" i="13" s="1"/>
  <c r="AJ3692" i="12"/>
  <c r="D248"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3146" i="12"/>
  <c r="D794" i="13" s="1"/>
  <c r="AI3146" i="12"/>
  <c r="C794"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I2559" i="12"/>
  <c r="C1381" i="13" s="1"/>
  <c r="AJ2559" i="12"/>
  <c r="D1381" i="13" s="1"/>
  <c r="AJ3382" i="12"/>
  <c r="D558" i="13" s="1"/>
  <c r="AI3382" i="12"/>
  <c r="C558" i="13" s="1"/>
  <c r="AI3432" i="12"/>
  <c r="C508" i="13" s="1"/>
  <c r="AJ3432" i="12"/>
  <c r="D508" i="13" s="1"/>
  <c r="AJ3831" i="12"/>
  <c r="D109" i="13" s="1"/>
  <c r="AI3831" i="12"/>
  <c r="C109" i="13" s="1"/>
  <c r="AJ3173" i="12"/>
  <c r="D767" i="13" s="1"/>
  <c r="AI3173" i="12"/>
  <c r="C767" i="13" s="1"/>
  <c r="AJ2462" i="12"/>
  <c r="D1478" i="13" s="1"/>
  <c r="AJ2497" i="12"/>
  <c r="D1443" i="13" s="1"/>
  <c r="AI2497" i="12"/>
  <c r="C1443" i="13" s="1"/>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3839" i="12"/>
  <c r="D101" i="13" s="1"/>
  <c r="AI3839" i="12"/>
  <c r="C101" i="13" s="1"/>
  <c r="AI2274" i="12"/>
  <c r="C1666" i="13" s="1"/>
  <c r="AJ2274" i="12"/>
  <c r="D1666"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I3239" i="12"/>
  <c r="C701" i="13" s="1"/>
  <c r="AJ3239" i="12"/>
  <c r="D701" i="13" s="1"/>
  <c r="AJ3600" i="12"/>
  <c r="D340" i="13" s="1"/>
  <c r="AI3600" i="12"/>
  <c r="C340" i="13" s="1"/>
  <c r="AJ3605" i="12"/>
  <c r="D335" i="13" s="1"/>
  <c r="AI3605" i="12"/>
  <c r="C335" i="13" s="1"/>
  <c r="AJ3435" i="12"/>
  <c r="D505" i="13" s="1"/>
  <c r="AI3435" i="12"/>
  <c r="C505"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J3479" i="12"/>
  <c r="D461" i="13" s="1"/>
  <c r="AI3479" i="12"/>
  <c r="C461"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3200" i="12"/>
  <c r="D740" i="13" s="1"/>
  <c r="AI3200" i="12"/>
  <c r="C740" i="13" s="1"/>
  <c r="AI3403" i="12"/>
  <c r="C537" i="13" s="1"/>
  <c r="AJ3403" i="12"/>
  <c r="D537" i="13" s="1"/>
  <c r="AI2913" i="12"/>
  <c r="C1027" i="13" s="1"/>
  <c r="AJ2913" i="12"/>
  <c r="D102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I3822" i="12"/>
  <c r="C118" i="13" s="1"/>
  <c r="AJ3822" i="12"/>
  <c r="D118" i="13" s="1"/>
  <c r="AI3550" i="12"/>
  <c r="C390"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3144" i="12"/>
  <c r="C796"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339" i="12"/>
  <c r="C601" i="13" s="1"/>
  <c r="AJ3339" i="12"/>
  <c r="D601" i="13" s="1"/>
  <c r="AI3806" i="12"/>
  <c r="C134" i="13" s="1"/>
  <c r="AJ3806" i="12"/>
  <c r="D134" i="13" s="1"/>
  <c r="AJ3802" i="12"/>
  <c r="D138" i="13" s="1"/>
  <c r="AJ2452" i="12"/>
  <c r="D1488" i="13" s="1"/>
  <c r="AJ3554" i="12"/>
  <c r="D386" i="13" s="1"/>
  <c r="AI3554" i="12"/>
  <c r="C386" i="13" s="1"/>
  <c r="AI3332" i="12"/>
  <c r="C608" i="13" s="1"/>
  <c r="AJ3332" i="12"/>
  <c r="D608" i="13" s="1"/>
  <c r="AJ2241" i="12"/>
  <c r="D1699" i="13" s="1"/>
  <c r="AJ2374" i="12"/>
  <c r="D1566" i="13" s="1"/>
  <c r="AJ3172" i="12"/>
  <c r="D768" i="13" s="1"/>
  <c r="AI3172" i="12"/>
  <c r="C768" i="13" s="1"/>
  <c r="AJ2652" i="12"/>
  <c r="D1288" i="13" s="1"/>
  <c r="AI2652" i="12"/>
  <c r="C1288" i="13" s="1"/>
  <c r="AI3814" i="12"/>
  <c r="C126" i="13" s="1"/>
  <c r="AJ3814" i="12"/>
  <c r="D126" i="13" s="1"/>
  <c r="AJ3803" i="12"/>
  <c r="D137" i="13" s="1"/>
  <c r="AI3894" i="12"/>
  <c r="C46"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I3268" i="12"/>
  <c r="C672" i="13" s="1"/>
  <c r="AJ3268" i="12"/>
  <c r="D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3635" i="12"/>
  <c r="C305"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J2807" i="12"/>
  <c r="D1133" i="13" s="1"/>
  <c r="AJ3840" i="12"/>
  <c r="D100" i="13" s="1"/>
  <c r="AI3840" i="12"/>
  <c r="C100" i="13" s="1"/>
  <c r="AI3319" i="12"/>
  <c r="C621" i="13" s="1"/>
  <c r="AJ3319" i="12"/>
  <c r="D621"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146" i="12"/>
  <c r="C1794" i="13" s="1"/>
  <c r="AJ2146" i="12"/>
  <c r="D1794"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I2758" i="12"/>
  <c r="C1182"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206" i="12"/>
  <c r="D734" i="13" s="1"/>
  <c r="AI3206" i="12"/>
  <c r="C734" i="13" s="1"/>
  <c r="AJ3562" i="12"/>
  <c r="D378" i="13" s="1"/>
  <c r="AI3562" i="12"/>
  <c r="C378" i="13" s="1"/>
  <c r="AJ2853" i="12"/>
  <c r="D1087" i="13" s="1"/>
  <c r="AI2853" i="12"/>
  <c r="C1087" i="13" s="1"/>
  <c r="AI3785" i="12"/>
  <c r="C155" i="13" s="1"/>
  <c r="AJ3785" i="12"/>
  <c r="D155" i="13" s="1"/>
  <c r="AI3123" i="12"/>
  <c r="C817" i="13" s="1"/>
  <c r="AJ3123" i="12"/>
  <c r="D817" i="13" s="1"/>
  <c r="AI3013" i="12"/>
  <c r="C927" i="13" s="1"/>
  <c r="AJ3013" i="12"/>
  <c r="D927" i="13" s="1"/>
  <c r="AI3158" i="12"/>
  <c r="C782" i="13" s="1"/>
  <c r="AJ3158" i="12"/>
  <c r="D782" i="13" s="1"/>
  <c r="AJ3720" i="12"/>
  <c r="D220" i="13" s="1"/>
  <c r="AI3720" i="12"/>
  <c r="C220" i="13" s="1"/>
  <c r="AJ3777" i="12"/>
  <c r="D163" i="13" s="1"/>
  <c r="AI3777" i="12"/>
  <c r="C163" i="13" s="1"/>
  <c r="AI2475" i="12"/>
  <c r="C1465" i="13" s="1"/>
  <c r="AJ2475" i="12"/>
  <c r="D1465" i="13" s="1"/>
  <c r="AI3563" i="12"/>
  <c r="C377" i="13" s="1"/>
  <c r="AI3852" i="12"/>
  <c r="C88" i="13" s="1"/>
  <c r="AJ3852" i="12"/>
  <c r="D88" i="13" s="1"/>
  <c r="AI3677" i="12"/>
  <c r="C263" i="13" s="1"/>
  <c r="AJ3677" i="12"/>
  <c r="D263" i="13" s="1"/>
  <c r="AJ3462" i="12"/>
  <c r="D478" i="13" s="1"/>
  <c r="AI3462" i="12"/>
  <c r="C478" i="13" s="1"/>
  <c r="AJ3671" i="12"/>
  <c r="D269" i="13" s="1"/>
  <c r="AI3671" i="12"/>
  <c r="C269" i="13" s="1"/>
  <c r="AI2581" i="12"/>
  <c r="C1359" i="13" s="1"/>
  <c r="AJ2581" i="12"/>
  <c r="D1359" i="13" s="1"/>
  <c r="AJ3003" i="12"/>
  <c r="D937" i="13" s="1"/>
  <c r="AI3003" i="12"/>
  <c r="C937" i="13" s="1"/>
  <c r="AI3925" i="12"/>
  <c r="C15" i="13" s="1"/>
  <c r="AJ3925" i="12"/>
  <c r="D15"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505" i="12"/>
  <c r="C1435" i="13" s="1"/>
  <c r="AJ2505" i="12"/>
  <c r="D1435" i="13" s="1"/>
  <c r="AI3157" i="12"/>
  <c r="C783" i="13" s="1"/>
  <c r="AJ3157" i="12"/>
  <c r="D783" i="13" s="1"/>
  <c r="AI3408" i="12"/>
  <c r="C532" i="13" s="1"/>
  <c r="AJ3408" i="12"/>
  <c r="D532"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J2488" i="12"/>
  <c r="D1452" i="13" s="1"/>
  <c r="AI2488" i="12"/>
  <c r="C1452"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I3575" i="12"/>
  <c r="C365" i="13" s="1"/>
  <c r="AJ3575" i="12"/>
  <c r="D365" i="13" s="1"/>
  <c r="AJ2789" i="12"/>
  <c r="D1151" i="13" s="1"/>
  <c r="AI2789" i="12"/>
  <c r="C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3368" i="12"/>
  <c r="D572" i="13" s="1"/>
  <c r="AI3368" i="12"/>
  <c r="C572" i="13" s="1"/>
  <c r="AJ2203" i="12"/>
  <c r="D1737" i="13" s="1"/>
  <c r="AI2203" i="12"/>
  <c r="C1737" i="13" s="1"/>
  <c r="AI3258" i="12"/>
  <c r="C682" i="13" s="1"/>
  <c r="AJ3258" i="12"/>
  <c r="D682" i="13" s="1"/>
  <c r="AJ3788" i="12"/>
  <c r="D152" i="13" s="1"/>
  <c r="AI3788" i="12"/>
  <c r="C15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J2226" i="12"/>
  <c r="D1714" i="13" s="1"/>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3883" i="12"/>
  <c r="D57" i="13" s="1"/>
  <c r="AI3883" i="12"/>
  <c r="C57" i="13" s="1"/>
  <c r="AI3846" i="12"/>
  <c r="C94" i="13" s="1"/>
  <c r="AJ3846" i="12"/>
  <c r="D94" i="13" s="1"/>
  <c r="AJ3784" i="12"/>
  <c r="D156" i="13" s="1"/>
  <c r="AI3784" i="12"/>
  <c r="C156"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I2430" i="12"/>
  <c r="C1510" i="13" s="1"/>
  <c r="AJ2430" i="12"/>
  <c r="D1510"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I3847" i="12"/>
  <c r="C93" i="13" s="1"/>
  <c r="AJ3847" i="12"/>
  <c r="D93" i="13" s="1"/>
  <c r="AJ3614" i="12"/>
  <c r="D326" i="13" s="1"/>
  <c r="AI3614" i="12"/>
  <c r="C326" i="13" s="1"/>
  <c r="AI3922" i="12"/>
  <c r="C18" i="13" s="1"/>
  <c r="AJ3922" i="12"/>
  <c r="D18" i="13" s="1"/>
  <c r="AI3598" i="12"/>
  <c r="C342" i="13" s="1"/>
  <c r="AJ3598" i="12"/>
  <c r="D34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861" i="12"/>
  <c r="C79" i="13" s="1"/>
  <c r="AJ3861" i="12"/>
  <c r="D79" i="13" s="1"/>
  <c r="AI3719" i="12"/>
  <c r="C221" i="13" s="1"/>
  <c r="AI3929" i="12"/>
  <c r="C11" i="13" s="1"/>
  <c r="AJ3929" i="12"/>
  <c r="D11" i="13" s="1"/>
  <c r="AJ2447" i="12"/>
  <c r="D1493" i="13" s="1"/>
  <c r="AI2447" i="12"/>
  <c r="C1493" i="13" s="1"/>
  <c r="AI3138" i="12"/>
  <c r="C802" i="13" s="1"/>
  <c r="AJ3138" i="12"/>
  <c r="D802" i="13" s="1"/>
  <c r="AJ3373" i="12"/>
  <c r="D567" i="13" s="1"/>
  <c r="AI3373" i="12"/>
  <c r="C567" i="13" s="1"/>
  <c r="AI3159" i="12"/>
  <c r="C781" i="13" s="1"/>
  <c r="AJ3159" i="12"/>
  <c r="D781" i="13" s="1"/>
  <c r="AJ3701" i="12"/>
  <c r="D239" i="13" s="1"/>
  <c r="AI3701" i="12"/>
  <c r="C239"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3923" i="12"/>
  <c r="C17" i="13" s="1"/>
  <c r="AJ3923" i="12"/>
  <c r="D17" i="13" s="1"/>
  <c r="AJ3793" i="12"/>
  <c r="D147" i="13" s="1"/>
  <c r="AI3793" i="12"/>
  <c r="C147"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J3177" i="12" l="1"/>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<sst xmlns="http://schemas.openxmlformats.org/spreadsheetml/2006/main" count="1092" uniqueCount="689">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</sst>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311">
    <xf numFmtId="0" fontId="0" fillId="0" borderId="0" xfId="0"/>
    <xf numFmtId="0" fontId="0" fillId="0" borderId="1" xfId="0" applyFont="1" applyFill="1" applyBorder="1" applyAlignment="1">
      <alignment horizontal="left" vertical="top"/>
    </xf>
    <xf numFmtId="0" fontId="0" fillId="0" borderId="1" xfId="0" applyFont="1" applyFill="1" applyBorder="1" applyAlignment="1">
      <alignment horizontal="left" vertical="top" wrapText="1"/>
    </xf>
    <xf numFmtId="0" fontId="0" fillId="0" borderId="0" xfId="0" applyFont="1" applyFill="1" applyBorder="1" applyAlignment="1">
      <alignmen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5" fillId="0" borderId="0" xfId="0" applyFont="1" applyFill="1" applyAlignment="1">
      <alignment wrapText="1"/>
    </xf>
    <xf numFmtId="0" fontId="0" fillId="0" borderId="0" xfId="0" applyFont="1"/>
    <xf numFmtId="0" fontId="0" fillId="0" borderId="0" xfId="0" applyFont="1" applyAlignment="1">
      <alignment wrapText="1"/>
    </xf>
    <xf numFmtId="0" fontId="0" fillId="0" borderId="0" xfId="0" applyFont="1" applyFill="1" applyAlignment="1">
      <alignment wrapText="1"/>
    </xf>
    <xf numFmtId="0" fontId="0" fillId="0" borderId="0" xfId="0" applyFont="1" applyFill="1"/>
    <xf numFmtId="0" fontId="0" fillId="0" borderId="0" xfId="0" applyFont="1" applyFill="1" applyAlignment="1">
      <alignment horizontal="left" vertical="top"/>
    </xf>
    <xf numFmtId="0" fontId="0" fillId="0" borderId="0" xfId="0" applyFont="1" applyAlignment="1">
      <alignment vertical="top"/>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5" fillId="0" borderId="0" xfId="0" applyFont="1" applyFill="1" applyBorder="1" applyAlignment="1">
      <alignment vertical="top" wrapText="1"/>
    </xf>
    <xf numFmtId="0" fontId="5" fillId="0" borderId="0" xfId="0" applyFont="1" applyFill="1"/>
    <xf numFmtId="0" fontId="0" fillId="0" borderId="0" xfId="0" applyFont="1" applyFill="1" applyAlignment="1">
      <alignment horizontal="left" vertical="top" wrapText="1"/>
    </xf>
    <xf numFmtId="0" fontId="0" fillId="0" borderId="0" xfId="0" applyFont="1" applyFill="1" applyAlignment="1">
      <alignment vertical="top"/>
    </xf>
    <xf numFmtId="0" fontId="0" fillId="0" borderId="0" xfId="0" applyFont="1" applyAlignment="1">
      <alignment vertical="top" wrapText="1"/>
    </xf>
    <xf numFmtId="0" fontId="8" fillId="4" borderId="0" xfId="0" applyFont="1" applyFill="1" applyAlignment="1" applyProtection="1">
      <alignment horizontal="center" vertical="center"/>
    </xf>
    <xf numFmtId="0" fontId="9" fillId="0" borderId="17" xfId="0" applyFont="1" applyFill="1" applyBorder="1" applyAlignment="1" applyProtection="1">
      <alignment horizontal="left" vertical="center" wrapText="1"/>
    </xf>
    <xf numFmtId="0" fontId="11" fillId="4" borderId="0" xfId="0" applyFont="1" applyFill="1" applyAlignment="1" applyProtection="1">
      <alignment horizontal="center" vertical="center"/>
    </xf>
    <xf numFmtId="0" fontId="8" fillId="0" borderId="21" xfId="0" applyFont="1" applyFill="1" applyBorder="1" applyAlignment="1" applyProtection="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Fill="1" applyBorder="1" applyAlignment="1" applyProtection="1">
      <alignment horizontal="left" vertical="center" wrapText="1"/>
    </xf>
    <xf numFmtId="0" fontId="8" fillId="0" borderId="23" xfId="0" applyFont="1" applyFill="1" applyBorder="1" applyAlignment="1" applyProtection="1">
      <alignment horizontal="left" vertical="center" wrapText="1"/>
    </xf>
    <xf numFmtId="0" fontId="13" fillId="6" borderId="1"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xf>
    <xf numFmtId="0" fontId="14" fillId="4" borderId="0" xfId="0" applyFont="1" applyFill="1" applyBorder="1" applyAlignment="1" applyProtection="1">
      <alignment horizontal="center" vertical="center"/>
    </xf>
    <xf numFmtId="0" fontId="8" fillId="0" borderId="25" xfId="0" applyFont="1" applyFill="1" applyBorder="1" applyAlignment="1" applyProtection="1">
      <alignment horizontal="left" vertical="center" wrapText="1"/>
    </xf>
    <xf numFmtId="0" fontId="11" fillId="7" borderId="1" xfId="0" applyFont="1" applyFill="1" applyBorder="1" applyAlignment="1" applyProtection="1">
      <alignment horizontal="left" vertical="center"/>
    </xf>
    <xf numFmtId="0" fontId="11" fillId="8" borderId="1" xfId="0" applyFont="1" applyFill="1" applyBorder="1" applyAlignment="1" applyProtection="1">
      <alignment horizontal="left" vertical="center"/>
    </xf>
    <xf numFmtId="0" fontId="11" fillId="9" borderId="1" xfId="0" applyFont="1" applyFill="1" applyBorder="1" applyAlignment="1" applyProtection="1">
      <alignment horizontal="left" vertical="center"/>
    </xf>
    <xf numFmtId="0" fontId="15" fillId="10" borderId="1" xfId="0" applyFont="1" applyFill="1" applyBorder="1" applyAlignment="1" applyProtection="1">
      <alignment horizontal="left" vertical="center"/>
    </xf>
    <xf numFmtId="0" fontId="16" fillId="11" borderId="1" xfId="0" applyFont="1" applyFill="1" applyBorder="1" applyAlignment="1" applyProtection="1">
      <alignment horizontal="left" vertical="center"/>
    </xf>
    <xf numFmtId="0" fontId="8" fillId="9" borderId="1" xfId="0" applyFont="1" applyFill="1" applyBorder="1" applyAlignment="1" applyProtection="1">
      <alignment horizontal="center" vertical="center"/>
    </xf>
    <xf numFmtId="0" fontId="8" fillId="0" borderId="26" xfId="0" applyFont="1" applyFill="1" applyBorder="1" applyAlignment="1" applyProtection="1">
      <alignment horizontal="left" vertical="center" wrapText="1"/>
    </xf>
    <xf numFmtId="0" fontId="8" fillId="9" borderId="11" xfId="0" applyFont="1" applyFill="1" applyBorder="1" applyAlignment="1" applyProtection="1">
      <alignment horizontal="center" vertical="center"/>
    </xf>
    <xf numFmtId="0" fontId="8" fillId="0" borderId="27" xfId="0" applyFont="1" applyFill="1" applyBorder="1" applyAlignment="1" applyProtection="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xf>
    <xf numFmtId="0" fontId="8" fillId="4" borderId="12" xfId="0" applyFont="1" applyFill="1" applyBorder="1" applyAlignment="1" applyProtection="1">
      <alignment horizontal="center" vertical="center"/>
    </xf>
    <xf numFmtId="0" fontId="8" fillId="0" borderId="22"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wrapText="1"/>
    </xf>
    <xf numFmtId="0" fontId="8" fillId="0" borderId="28"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4" borderId="8"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wrapText="1"/>
    </xf>
    <xf numFmtId="164" fontId="8" fillId="4" borderId="0" xfId="0" applyNumberFormat="1" applyFont="1" applyFill="1" applyBorder="1" applyAlignment="1" applyProtection="1">
      <alignment horizontal="center" vertical="center"/>
    </xf>
    <xf numFmtId="49" fontId="8" fillId="4" borderId="0" xfId="0" applyNumberFormat="1" applyFont="1" applyFill="1" applyBorder="1" applyAlignment="1" applyProtection="1">
      <alignment horizontal="center" vertical="center"/>
    </xf>
    <xf numFmtId="0" fontId="8" fillId="0" borderId="21" xfId="0" applyFont="1" applyBorder="1" applyAlignment="1" applyProtection="1">
      <alignment horizontal="left" vertical="center" wrapText="1"/>
    </xf>
    <xf numFmtId="164" fontId="8" fillId="9" borderId="1" xfId="0" applyNumberFormat="1" applyFont="1" applyFill="1" applyBorder="1" applyAlignment="1" applyProtection="1">
      <alignment horizontal="center" vertical="center"/>
    </xf>
    <xf numFmtId="0" fontId="17" fillId="4" borderId="0" xfId="0" applyFont="1" applyFill="1" applyBorder="1" applyAlignment="1" applyProtection="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pplyProtection="1">
      <alignment horizontal="center" vertical="center"/>
    </xf>
    <xf numFmtId="164" fontId="8" fillId="8" borderId="15" xfId="0" applyNumberFormat="1" applyFont="1" applyFill="1" applyBorder="1" applyAlignment="1" applyProtection="1">
      <alignment horizontal="center" vertical="center"/>
    </xf>
    <xf numFmtId="49" fontId="8" fillId="4" borderId="0" xfId="0" applyNumberFormat="1" applyFont="1" applyFill="1" applyAlignment="1" applyProtection="1">
      <alignment horizontal="center" vertical="center"/>
    </xf>
    <xf numFmtId="0" fontId="8" fillId="0" borderId="24" xfId="0" applyFont="1" applyBorder="1" applyAlignment="1" applyProtection="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Border="1" applyAlignment="1" applyProtection="1">
      <alignment horizontal="center" vertical="center"/>
    </xf>
    <xf numFmtId="165" fontId="8" fillId="8" borderId="1" xfId="0" applyNumberFormat="1" applyFont="1" applyFill="1" applyBorder="1" applyAlignment="1" applyProtection="1">
      <alignment horizontal="center" vertical="center"/>
    </xf>
    <xf numFmtId="165" fontId="8" fillId="9"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protection locked="0"/>
    </xf>
    <xf numFmtId="0" fontId="8" fillId="4" borderId="0" xfId="0" applyFont="1" applyFill="1" applyAlignment="1" applyProtection="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pplyProtection="1">
      <alignment horizontal="center" vertical="center" wrapText="1"/>
    </xf>
    <xf numFmtId="165" fontId="8" fillId="8" borderId="1" xfId="0" applyNumberFormat="1" applyFont="1" applyFill="1" applyBorder="1" applyAlignment="1" applyProtection="1">
      <alignment horizontal="center" vertical="center" wrapText="1"/>
    </xf>
    <xf numFmtId="0" fontId="8" fillId="4" borderId="0" xfId="0" applyFont="1" applyFill="1" applyBorder="1" applyAlignment="1" applyProtection="1">
      <alignment vertical="center" wrapText="1"/>
    </xf>
    <xf numFmtId="0" fontId="8" fillId="0" borderId="26" xfId="0" applyFont="1" applyBorder="1" applyAlignment="1" applyProtection="1">
      <alignment horizontal="left" vertical="center" wrapText="1"/>
    </xf>
    <xf numFmtId="0" fontId="8" fillId="4" borderId="11" xfId="0" applyFont="1" applyFill="1" applyBorder="1" applyAlignment="1" applyProtection="1">
      <alignment horizontal="center" vertical="center"/>
    </xf>
    <xf numFmtId="0" fontId="8" fillId="5" borderId="11" xfId="0" applyNumberFormat="1" applyFont="1" applyFill="1" applyBorder="1" applyAlignment="1" applyProtection="1">
      <alignment horizontal="center" vertical="center" wrapText="1"/>
      <protection locked="0"/>
    </xf>
    <xf numFmtId="0" fontId="8" fillId="0" borderId="11" xfId="0" applyFont="1" applyBorder="1" applyAlignment="1" applyProtection="1">
      <alignment horizontal="left" vertical="center" wrapText="1"/>
    </xf>
    <xf numFmtId="0" fontId="8" fillId="0" borderId="27" xfId="0" applyFont="1" applyBorder="1" applyAlignment="1" applyProtection="1">
      <alignment horizontal="left" vertical="center" wrapText="1"/>
    </xf>
    <xf numFmtId="2" fontId="8" fillId="4" borderId="0" xfId="0" applyNumberFormat="1" applyFont="1" applyFill="1" applyBorder="1" applyAlignment="1" applyProtection="1">
      <alignment horizontal="center" vertical="center"/>
    </xf>
    <xf numFmtId="0" fontId="18" fillId="4" borderId="0" xfId="0" applyFont="1" applyFill="1" applyAlignment="1" applyProtection="1">
      <alignment horizontal="center" vertical="center"/>
      <protection hidden="1"/>
    </xf>
    <xf numFmtId="0" fontId="18" fillId="4" borderId="0" xfId="0" applyFont="1" applyFill="1" applyBorder="1" applyAlignment="1" applyProtection="1">
      <alignment horizontal="center" vertical="center"/>
      <protection hidden="1"/>
    </xf>
    <xf numFmtId="0" fontId="20" fillId="0" borderId="0" xfId="6" applyFont="1" applyFill="1" applyAlignment="1" applyProtection="1">
      <alignment vertical="center"/>
      <protection locked="0"/>
    </xf>
    <xf numFmtId="0" fontId="2" fillId="0" borderId="0" xfId="0" applyFont="1" applyFill="1" applyAlignment="1" applyProtection="1">
      <alignment vertical="center"/>
      <protection hidden="1"/>
    </xf>
    <xf numFmtId="0" fontId="21" fillId="0" borderId="0" xfId="6" applyFont="1" applyFill="1" applyAlignment="1" applyProtection="1">
      <alignment vertical="center"/>
      <protection locked="0"/>
    </xf>
    <xf numFmtId="164" fontId="21" fillId="0" borderId="0" xfId="6" applyNumberFormat="1" applyFont="1" applyFill="1" applyAlignment="1" applyProtection="1">
      <alignment vertical="center"/>
      <protection locked="0"/>
    </xf>
    <xf numFmtId="164" fontId="2" fillId="0" borderId="0" xfId="0" applyNumberFormat="1" applyFont="1" applyFill="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Fill="1" applyAlignment="1" applyProtection="1">
      <alignment vertical="center"/>
      <protection hidden="1"/>
    </xf>
    <xf numFmtId="0" fontId="0" fillId="0" borderId="0" xfId="0" applyAlignment="1">
      <alignment vertical="center"/>
    </xf>
    <xf numFmtId="2" fontId="0" fillId="0" borderId="0" xfId="0" applyNumberFormat="1" applyFill="1" applyAlignment="1" applyProtection="1">
      <alignment vertical="center"/>
      <protection hidden="1"/>
    </xf>
    <xf numFmtId="11" fontId="0" fillId="0" borderId="0" xfId="0" applyNumberFormat="1" applyFill="1" applyAlignment="1" applyProtection="1">
      <alignment vertical="center"/>
      <protection hidden="1"/>
    </xf>
    <xf numFmtId="165"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0" fontId="0" fillId="8" borderId="1" xfId="0" applyFont="1" applyFill="1" applyBorder="1" applyAlignment="1" applyProtection="1">
      <alignment horizontal="left" vertical="center"/>
      <protection locked="0"/>
    </xf>
    <xf numFmtId="0" fontId="5" fillId="0" borderId="0" xfId="0" applyFont="1"/>
    <xf numFmtId="0" fontId="0" fillId="0" borderId="0" xfId="0" applyNumberFormat="1" applyFill="1" applyAlignment="1" applyProtection="1">
      <alignment horizontal="center" vertical="center"/>
      <protection hidden="1"/>
    </xf>
    <xf numFmtId="0" fontId="21" fillId="0" borderId="0" xfId="0" applyFont="1" applyFill="1" applyAlignment="1" applyProtection="1">
      <alignment horizontal="center" vertical="center"/>
      <protection locked="0"/>
    </xf>
    <xf numFmtId="165" fontId="0" fillId="0" borderId="0" xfId="0" applyNumberFormat="1" applyFill="1" applyAlignment="1" applyProtection="1">
      <alignment horizontal="center" vertical="center"/>
      <protection hidden="1"/>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164" fontId="21" fillId="0" borderId="0" xfId="0" applyNumberFormat="1" applyFont="1" applyFill="1" applyAlignment="1" applyProtection="1">
      <alignment vertical="center"/>
      <protection locked="0"/>
    </xf>
    <xf numFmtId="0"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0" fillId="0" borderId="1" xfId="0" applyFill="1" applyBorder="1" applyAlignment="1" applyProtection="1">
      <alignment horizontal="center" vertical="center"/>
      <protection locked="0"/>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vertical="top" wrapText="1"/>
      <protection locked="0"/>
    </xf>
    <xf numFmtId="0" fontId="0" fillId="0" borderId="0" xfId="0" applyFont="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Protection="1">
      <protection locked="0"/>
    </xf>
    <xf numFmtId="0" fontId="0" fillId="0" borderId="0" xfId="0" applyFont="1" applyFill="1" applyProtection="1">
      <protection locked="0"/>
    </xf>
    <xf numFmtId="0" fontId="1" fillId="0" borderId="1" xfId="0" applyFont="1" applyFill="1" applyBorder="1" applyAlignment="1" applyProtection="1">
      <alignment horizontal="left" vertical="top" wrapText="1"/>
      <protection locked="0"/>
    </xf>
    <xf numFmtId="0" fontId="1" fillId="0" borderId="0" xfId="0" applyFont="1" applyBorder="1" applyAlignment="1" applyProtection="1">
      <alignment wrapText="1"/>
      <protection locked="0"/>
    </xf>
    <xf numFmtId="0" fontId="0" fillId="0" borderId="1" xfId="0" applyFont="1" applyBorder="1" applyAlignment="1" applyProtection="1">
      <alignment horizontal="left" vertical="top" wrapText="1"/>
      <protection locked="0"/>
    </xf>
    <xf numFmtId="0" fontId="1" fillId="0" borderId="0" xfId="0" applyFont="1" applyFill="1" applyBorder="1" applyAlignment="1" applyProtection="1">
      <alignment wrapText="1"/>
      <protection locked="0"/>
    </xf>
    <xf numFmtId="0" fontId="3" fillId="0" borderId="0" xfId="2" quotePrefix="1" applyFill="1" applyBorder="1" applyAlignment="1" applyProtection="1">
      <alignment wrapText="1"/>
      <protection locked="0"/>
    </xf>
    <xf numFmtId="0" fontId="0" fillId="0" borderId="1" xfId="0" applyFont="1" applyBorder="1" applyAlignment="1" applyProtection="1">
      <alignment vertical="top" wrapText="1"/>
      <protection locked="0"/>
    </xf>
    <xf numFmtId="1" fontId="8" fillId="9" borderId="12" xfId="0" applyNumberFormat="1" applyFont="1" applyFill="1" applyBorder="1" applyAlignment="1" applyProtection="1">
      <alignment horizontal="center" vertical="center"/>
    </xf>
    <xf numFmtId="1" fontId="8" fillId="9" borderId="29" xfId="0" applyNumberFormat="1" applyFont="1" applyFill="1" applyBorder="1" applyAlignment="1" applyProtection="1">
      <alignment horizontal="center" vertical="center"/>
    </xf>
    <xf numFmtId="165" fontId="8" fillId="9" borderId="22"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wrapText="1"/>
    </xf>
    <xf numFmtId="0" fontId="8" fillId="0" borderId="24"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xf>
    <xf numFmtId="0" fontId="8" fillId="0" borderId="35"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164" fontId="8" fillId="8" borderId="1"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horizontal="center" vertical="center" wrapText="1"/>
      <protection locked="0"/>
    </xf>
    <xf numFmtId="2" fontId="8" fillId="9" borderId="1" xfId="0" applyNumberFormat="1"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4" borderId="34" xfId="0" applyFont="1" applyFill="1" applyBorder="1" applyAlignment="1" applyProtection="1">
      <alignment horizontal="center" vertical="center"/>
    </xf>
    <xf numFmtId="166" fontId="8" fillId="8" borderId="1" xfId="0" applyNumberFormat="1"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4" fillId="2" borderId="11" xfId="0" applyFont="1" applyFill="1" applyBorder="1" applyAlignment="1" applyProtection="1">
      <alignment vertical="center" wrapText="1"/>
    </xf>
    <xf numFmtId="0" fontId="1" fillId="0" borderId="0" xfId="0" applyFont="1" applyBorder="1" applyAlignment="1" applyProtection="1">
      <alignment wrapText="1"/>
    </xf>
    <xf numFmtId="0" fontId="1"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Fill="1" applyBorder="1" applyAlignment="1" applyProtection="1">
      <alignment horizontal="left" vertical="top" wrapText="1"/>
    </xf>
    <xf numFmtId="0" fontId="1" fillId="0" borderId="0" xfId="0" applyFont="1" applyFill="1" applyBorder="1" applyProtection="1"/>
    <xf numFmtId="0" fontId="0" fillId="0" borderId="15"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left" vertical="top" wrapText="1"/>
    </xf>
    <xf numFmtId="0" fontId="1" fillId="0" borderId="0" xfId="0" applyFont="1" applyFill="1" applyBorder="1" applyAlignment="1" applyProtection="1">
      <alignment wrapText="1"/>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vertical="top" wrapText="1"/>
    </xf>
    <xf numFmtId="0" fontId="0" fillId="0" borderId="0" xfId="0" applyFont="1" applyFill="1" applyBorder="1" applyAlignment="1" applyProtection="1">
      <alignment vertical="top" wrapText="1"/>
    </xf>
    <xf numFmtId="0" fontId="0" fillId="0" borderId="1" xfId="0" applyFont="1" applyBorder="1" applyAlignment="1" applyProtection="1">
      <alignment horizontal="left" vertical="top"/>
    </xf>
    <xf numFmtId="0" fontId="0" fillId="0" borderId="0" xfId="0" applyFont="1" applyBorder="1" applyAlignment="1" applyProtection="1">
      <alignment horizontal="left" vertical="top"/>
    </xf>
    <xf numFmtId="0" fontId="1" fillId="0" borderId="0" xfId="0" applyFont="1" applyBorder="1" applyAlignment="1" applyProtection="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Fill="1" applyAlignment="1" applyProtection="1">
      <alignment wrapText="1"/>
      <protection locked="0"/>
    </xf>
    <xf numFmtId="0" fontId="2" fillId="0" borderId="0" xfId="15" applyFont="1"/>
    <xf numFmtId="1" fontId="8" fillId="9" borderId="1" xfId="0" applyNumberFormat="1" applyFont="1" applyFill="1" applyBorder="1" applyAlignment="1" applyProtection="1">
      <alignment horizontal="center" vertical="center"/>
    </xf>
    <xf numFmtId="0" fontId="8" fillId="0" borderId="33" xfId="0" applyFont="1" applyFill="1" applyBorder="1" applyAlignment="1" applyProtection="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5" fillId="0" borderId="0" xfId="0" applyFont="1" applyAlignment="1">
      <alignment horizontal="left" vertical="top"/>
    </xf>
    <xf numFmtId="1" fontId="8" fillId="4" borderId="1" xfId="0" applyNumberFormat="1" applyFont="1" applyFill="1" applyBorder="1" applyAlignment="1" applyProtection="1">
      <alignment horizontal="center" vertical="center"/>
    </xf>
    <xf numFmtId="1" fontId="8" fillId="4" borderId="11" xfId="0" applyNumberFormat="1" applyFont="1" applyFill="1" applyBorder="1" applyAlignment="1" applyProtection="1">
      <alignment horizontal="center" vertical="center"/>
    </xf>
    <xf numFmtId="11" fontId="0" fillId="0" borderId="0" xfId="0" applyNumberFormat="1" applyFill="1" applyAlignment="1" applyProtection="1">
      <alignment horizontal="left" vertical="center"/>
      <protection hidden="1"/>
    </xf>
    <xf numFmtId="0" fontId="0" fillId="0" borderId="0" xfId="0" applyAlignment="1"/>
    <xf numFmtId="0" fontId="5" fillId="0" borderId="0" xfId="0" applyFont="1" applyAlignment="1" applyProtection="1">
      <protection hidden="1"/>
    </xf>
    <xf numFmtId="2" fontId="0" fillId="0" borderId="0" xfId="0" applyNumberFormat="1" applyFill="1" applyAlignment="1" applyProtection="1">
      <alignment horizontal="left" vertical="center"/>
      <protection hidden="1"/>
    </xf>
    <xf numFmtId="0" fontId="0" fillId="0" borderId="0" xfId="0" applyAlignment="1">
      <alignment horizontal="left"/>
    </xf>
    <xf numFmtId="1" fontId="0" fillId="0" borderId="0" xfId="0" applyNumberFormat="1" applyFill="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pplyProtection="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pplyProtection="1">
      <alignment horizontal="center" vertical="center"/>
    </xf>
    <xf numFmtId="0" fontId="8" fillId="8" borderId="15" xfId="0" applyFont="1" applyFill="1" applyBorder="1" applyAlignment="1" applyProtection="1">
      <alignment horizontal="center" vertical="center"/>
    </xf>
    <xf numFmtId="1" fontId="8" fillId="4" borderId="22" xfId="0" applyNumberFormat="1" applyFont="1" applyFill="1" applyBorder="1" applyAlignment="1" applyProtection="1">
      <alignment horizontal="center" vertical="center"/>
    </xf>
    <xf numFmtId="0" fontId="8" fillId="0" borderId="24" xfId="0" applyFont="1" applyBorder="1" applyAlignment="1">
      <alignment horizontal="left" vertical="center" wrapText="1"/>
    </xf>
    <xf numFmtId="2" fontId="8" fillId="4" borderId="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166" fontId="8" fillId="4" borderId="1" xfId="0" applyNumberFormat="1" applyFont="1" applyFill="1" applyBorder="1" applyAlignment="1" applyProtection="1">
      <alignment horizontal="center" vertical="center" wrapText="1"/>
    </xf>
    <xf numFmtId="1" fontId="8" fillId="4" borderId="1" xfId="0" applyNumberFormat="1" applyFont="1" applyFill="1" applyBorder="1" applyAlignment="1" applyProtection="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pplyProtection="1">
      <alignment horizontal="center" vertical="center"/>
    </xf>
    <xf numFmtId="0" fontId="0" fillId="0" borderId="0" xfId="0" applyAlignment="1">
      <alignment wrapText="1"/>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0" borderId="0" xfId="0"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0" fontId="0" fillId="0" borderId="0" xfId="0" applyAlignment="1" applyProtection="1">
      <alignment wrapText="1"/>
      <protection locked="0"/>
    </xf>
    <xf numFmtId="2" fontId="8" fillId="8" borderId="1" xfId="0" applyNumberFormat="1" applyFont="1" applyFill="1" applyBorder="1" applyAlignment="1" applyProtection="1">
      <alignment horizontal="center" vertical="center" wrapText="1"/>
    </xf>
    <xf numFmtId="1" fontId="8" fillId="8" borderId="1" xfId="0" applyNumberFormat="1" applyFont="1" applyFill="1" applyBorder="1" applyAlignment="1" applyProtection="1">
      <alignment horizontal="center" vertical="center" wrapText="1"/>
    </xf>
    <xf numFmtId="167" fontId="8" fillId="8" borderId="1" xfId="0" applyNumberFormat="1" applyFont="1" applyFill="1" applyBorder="1" applyAlignment="1" applyProtection="1">
      <alignment horizontal="center" vertical="center"/>
    </xf>
    <xf numFmtId="2" fontId="8" fillId="8" borderId="1" xfId="0" applyNumberFormat="1" applyFont="1" applyFill="1" applyBorder="1" applyAlignment="1" applyProtection="1">
      <alignment horizontal="center" vertical="center"/>
    </xf>
    <xf numFmtId="0" fontId="8" fillId="0" borderId="25" xfId="0" applyFont="1" applyBorder="1" applyAlignment="1">
      <alignment horizontal="left" vertical="center" wrapText="1"/>
    </xf>
    <xf numFmtId="1" fontId="8" fillId="0" borderId="1" xfId="0" applyNumberFormat="1" applyFont="1" applyBorder="1" applyAlignment="1">
      <alignment horizontal="center" vertical="center" wrapText="1"/>
    </xf>
    <xf numFmtId="0" fontId="8" fillId="4" borderId="1" xfId="0" applyFont="1" applyFill="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1" fontId="18" fillId="0" borderId="1" xfId="0" applyNumberFormat="1" applyFont="1" applyBorder="1" applyAlignment="1">
      <alignment horizontal="center" vertical="center" wrapText="1"/>
    </xf>
    <xf numFmtId="1"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165" fontId="8" fillId="9" borderId="1" xfId="0" applyNumberFormat="1" applyFont="1" applyFill="1" applyBorder="1" applyAlignment="1">
      <alignment horizontal="center" vertical="center" wrapText="1"/>
    </xf>
    <xf numFmtId="2" fontId="8" fillId="8" borderId="1" xfId="0" applyNumberFormat="1" applyFont="1" applyFill="1" applyBorder="1" applyAlignment="1">
      <alignment horizontal="center" vertical="center" wrapText="1"/>
    </xf>
    <xf numFmtId="2" fontId="8" fillId="8" borderId="15" xfId="0" applyNumberFormat="1" applyFont="1" applyFill="1" applyBorder="1" applyAlignment="1" applyProtection="1">
      <alignment horizontal="center" vertical="center"/>
    </xf>
    <xf numFmtId="2" fontId="8" fillId="9" borderId="1" xfId="0" applyNumberFormat="1" applyFont="1" applyFill="1" applyBorder="1" applyAlignment="1" applyProtection="1">
      <alignment horizontal="center" vertical="center"/>
    </xf>
    <xf numFmtId="2" fontId="0" fillId="12" borderId="0" xfId="0" applyNumberFormat="1" applyFill="1" applyProtection="1">
      <protection locked="0"/>
    </xf>
    <xf numFmtId="0" fontId="0" fillId="0" borderId="1" xfId="0" applyFont="1" applyBorder="1" applyAlignment="1" applyProtection="1">
      <alignment horizontal="center" vertical="top" wrapText="1"/>
    </xf>
    <xf numFmtId="2" fontId="0" fillId="0" borderId="1" xfId="0" applyNumberFormat="1" applyFont="1" applyFill="1" applyBorder="1" applyAlignment="1" applyProtection="1">
      <alignment horizontal="center" vertical="top" wrapText="1"/>
    </xf>
    <xf numFmtId="0" fontId="0" fillId="0" borderId="1" xfId="0" applyFont="1" applyFill="1" applyBorder="1" applyAlignment="1" applyProtection="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18" xfId="0" applyFont="1" applyFill="1" applyBorder="1" applyAlignment="1" applyProtection="1">
      <alignment vertical="center" wrapText="1"/>
    </xf>
    <xf numFmtId="0" fontId="10" fillId="4" borderId="19" xfId="0" applyFont="1" applyFill="1" applyBorder="1" applyAlignment="1" applyProtection="1">
      <alignment vertical="center" wrapText="1"/>
    </xf>
    <xf numFmtId="0" fontId="10" fillId="4" borderId="20" xfId="0" applyFont="1" applyFill="1" applyBorder="1" applyAlignment="1" applyProtection="1">
      <alignment vertical="center" wrapText="1"/>
    </xf>
    <xf numFmtId="0" fontId="8" fillId="4" borderId="31" xfId="0" applyFont="1" applyFill="1" applyBorder="1" applyAlignment="1" applyProtection="1">
      <alignment horizontal="left" vertical="center" wrapText="1"/>
    </xf>
    <xf numFmtId="0" fontId="8" fillId="4" borderId="16" xfId="0" applyFont="1" applyFill="1" applyBorder="1" applyAlignment="1" applyProtection="1">
      <alignment horizontal="left" vertical="center" wrapText="1"/>
    </xf>
    <xf numFmtId="0" fontId="8" fillId="4" borderId="32" xfId="0" applyFont="1" applyFill="1" applyBorder="1" applyAlignment="1" applyProtection="1">
      <alignment horizontal="left" vertical="center" wrapText="1"/>
    </xf>
    <xf numFmtId="0" fontId="10" fillId="4" borderId="4" xfId="0" applyFont="1" applyFill="1" applyBorder="1" applyAlignment="1" applyProtection="1">
      <alignment vertical="center" wrapText="1"/>
    </xf>
    <xf numFmtId="0" fontId="10" fillId="4" borderId="5" xfId="0" applyFont="1" applyFill="1" applyBorder="1" applyAlignment="1" applyProtection="1">
      <alignment vertical="center" wrapText="1"/>
    </xf>
    <xf numFmtId="0" fontId="10" fillId="4" borderId="6" xfId="0" applyFont="1" applyFill="1" applyBorder="1" applyAlignment="1" applyProtection="1">
      <alignmen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7" fillId="0" borderId="16" xfId="0" applyFont="1" applyBorder="1" applyAlignment="1" applyProtection="1">
      <alignment horizontal="center" vertical="center"/>
    </xf>
    <xf numFmtId="0" fontId="10" fillId="0" borderId="18" xfId="0" applyFont="1" applyFill="1" applyBorder="1" applyAlignment="1" applyProtection="1">
      <alignment vertical="center" wrapText="1"/>
    </xf>
    <xf numFmtId="0" fontId="10" fillId="0" borderId="19" xfId="0" applyFont="1" applyFill="1" applyBorder="1" applyAlignment="1" applyProtection="1">
      <alignment vertical="center" wrapText="1"/>
    </xf>
    <xf numFmtId="0" fontId="10" fillId="0" borderId="20" xfId="0" applyFont="1" applyFill="1" applyBorder="1" applyAlignment="1" applyProtection="1">
      <alignment vertical="center" wrapText="1"/>
    </xf>
    <xf numFmtId="0" fontId="10" fillId="0" borderId="18" xfId="0" applyFont="1" applyFill="1" applyBorder="1" applyAlignment="1" applyProtection="1">
      <alignment horizontal="left" vertical="center" wrapText="1"/>
    </xf>
    <xf numFmtId="0" fontId="10" fillId="0" borderId="19"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18" xfId="4" applyFont="1" applyFill="1" applyBorder="1" applyAlignment="1" applyProtection="1">
      <alignment vertical="center" wrapText="1"/>
    </xf>
    <xf numFmtId="0" fontId="10" fillId="0" borderId="19" xfId="4" applyFont="1" applyFill="1" applyBorder="1" applyAlignment="1" applyProtection="1">
      <alignment vertical="center" wrapText="1"/>
    </xf>
    <xf numFmtId="0" fontId="10" fillId="0" borderId="20" xfId="4" applyFont="1" applyFill="1" applyBorder="1" applyAlignment="1" applyProtection="1">
      <alignment vertical="center" wrapText="1"/>
    </xf>
    <xf numFmtId="0" fontId="10" fillId="4" borderId="4" xfId="4" applyFont="1" applyFill="1" applyBorder="1" applyAlignment="1" applyProtection="1">
      <alignment vertical="center" wrapText="1"/>
    </xf>
    <xf numFmtId="0" fontId="10" fillId="4" borderId="5" xfId="4" applyFont="1" applyFill="1" applyBorder="1" applyAlignment="1" applyProtection="1">
      <alignment vertical="center" wrapText="1"/>
    </xf>
    <xf numFmtId="0" fontId="10" fillId="4" borderId="6" xfId="4" applyFont="1" applyFill="1" applyBorder="1" applyAlignment="1" applyProtection="1">
      <alignment vertical="center" wrapText="1"/>
    </xf>
    <xf numFmtId="0" fontId="10" fillId="4" borderId="36" xfId="4" applyFont="1" applyFill="1" applyBorder="1" applyAlignment="1" applyProtection="1">
      <alignment vertical="center" wrapText="1"/>
    </xf>
    <xf numFmtId="0" fontId="10" fillId="4" borderId="0" xfId="4" applyFont="1" applyFill="1" applyBorder="1" applyAlignment="1" applyProtection="1">
      <alignment vertical="center" wrapText="1"/>
    </xf>
    <xf numFmtId="0" fontId="10" fillId="4" borderId="37" xfId="4" applyFont="1" applyFill="1" applyBorder="1" applyAlignment="1" applyProtection="1">
      <alignment vertical="center" wrapText="1"/>
    </xf>
    <xf numFmtId="0" fontId="10" fillId="4" borderId="18" xfId="4" applyFont="1" applyFill="1" applyBorder="1" applyAlignment="1" applyProtection="1">
      <alignment vertical="center" wrapText="1"/>
    </xf>
    <xf numFmtId="0" fontId="10" fillId="4" borderId="19" xfId="4" applyFont="1" applyFill="1" applyBorder="1" applyAlignment="1" applyProtection="1">
      <alignment vertical="center" wrapText="1"/>
    </xf>
    <xf numFmtId="0" fontId="10" fillId="4" borderId="20" xfId="4" applyFont="1" applyFill="1" applyBorder="1" applyAlignment="1" applyProtection="1">
      <alignment vertical="center" wrapText="1"/>
    </xf>
    <xf numFmtId="0" fontId="4" fillId="3" borderId="1" xfId="0" applyFont="1" applyFill="1" applyBorder="1" applyAlignment="1" applyProtection="1">
      <alignment horizontal="center" vertical="top" wrapText="1"/>
    </xf>
    <xf numFmtId="0" fontId="4" fillId="3" borderId="12" xfId="0" applyFont="1" applyFill="1" applyBorder="1" applyAlignment="1" applyProtection="1">
      <alignment horizontal="center" vertical="top" wrapText="1"/>
    </xf>
    <xf numFmtId="0" fontId="4" fillId="3" borderId="13" xfId="0" applyFont="1" applyFill="1" applyBorder="1" applyAlignment="1" applyProtection="1">
      <alignment horizontal="center" vertical="top" wrapText="1"/>
    </xf>
    <xf numFmtId="0" fontId="4" fillId="3" borderId="14" xfId="0" applyFont="1" applyFill="1" applyBorder="1" applyAlignment="1" applyProtection="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50">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FF00"/>
        </patternFill>
      </fill>
    </dxf>
    <dxf>
      <numFmt numFmtId="0" formatCode="General"/>
      <fill>
        <patternFill>
          <bgColor theme="0" tint="-0.499984740745262"/>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theme="0" tint="-0.499984740745262"/>
      </font>
      <fill>
        <patternFill>
          <bgColor theme="0"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dxf>
    <dxf>
      <font>
        <color rgb="FF9C0006"/>
      </font>
    </dxf>
    <dxf>
      <font>
        <color rgb="FF9C0006"/>
      </font>
      <fill>
        <patternFill>
          <bgColor rgb="FFFFC7CE"/>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75.847906813816422</c:v>
                </c:pt>
                <c:pt idx="1">
                  <c:v>75.420150929426356</c:v>
                </c:pt>
                <c:pt idx="2">
                  <c:v>64.631271853538721</c:v>
                </c:pt>
                <c:pt idx="3">
                  <c:v>57.344305289906821</c:v>
                </c:pt>
                <c:pt idx="4">
                  <c:v>52.19596781748848</c:v>
                </c:pt>
                <c:pt idx="5">
                  <c:v>48.223761925466974</c:v>
                </c:pt>
                <c:pt idx="6">
                  <c:v>45.049070450939666</c:v>
                </c:pt>
                <c:pt idx="7">
                  <c:v>42.452600322625059</c:v>
                </c:pt>
                <c:pt idx="8">
                  <c:v>40.291288061575685</c:v>
                </c:pt>
                <c:pt idx="9">
                  <c:v>38.466553391309745</c:v>
                </c:pt>
                <c:pt idx="10">
                  <c:v>36.907843454444674</c:v>
                </c:pt>
                <c:pt idx="11">
                  <c:v>35.56313760536321</c:v>
                </c:pt>
                <c:pt idx="12">
                  <c:v>34.393147133999477</c:v>
                </c:pt>
                <c:pt idx="13">
                  <c:v>33.367611022823098</c:v>
                </c:pt>
                <c:pt idx="14">
                  <c:v>32.462837601652417</c:v>
                </c:pt>
                <c:pt idx="15">
                  <c:v>31.660018276477512</c:v>
                </c:pt>
                <c:pt idx="16">
                  <c:v>30.944038359608971</c:v>
                </c:pt>
                <c:pt idx="17">
                  <c:v>30.302619059990597</c:v>
                </c:pt>
                <c:pt idx="18">
                  <c:v>29.725686651142375</c:v>
                </c:pt>
                <c:pt idx="19">
                  <c:v>29.204901358259825</c:v>
                </c:pt>
                <c:pt idx="20">
                  <c:v>28.733300840039693</c:v>
                </c:pt>
                <c:pt idx="21">
                  <c:v>28.305027275833247</c:v>
                </c:pt>
                <c:pt idx="22">
                  <c:v>27.915116309112875</c:v>
                </c:pt>
                <c:pt idx="23">
                  <c:v>27.559332302410333</c:v>
                </c:pt>
                <c:pt idx="24">
                  <c:v>27.234038626228852</c:v>
                </c:pt>
                <c:pt idx="25">
                  <c:v>26.936094696740295</c:v>
                </c:pt>
                <c:pt idx="26">
                  <c:v>26.662773609377215</c:v>
                </c:pt>
                <c:pt idx="27">
                  <c:v>26.411695756144486</c:v>
                </c:pt>
                <c:pt idx="28">
                  <c:v>26.180774940063124</c:v>
                </c:pt>
                <c:pt idx="29">
                  <c:v>25.968174330744908</c:v>
                </c:pt>
                <c:pt idx="30">
                  <c:v>25.772270222923023</c:v>
                </c:pt>
                <c:pt idx="31">
                  <c:v>25.591622024254683</c:v>
                </c:pt>
                <c:pt idx="32">
                  <c:v>25.424947247821997</c:v>
                </c:pt>
                <c:pt idx="33">
                  <c:v>25.271100551820851</c:v>
                </c:pt>
                <c:pt idx="34">
                  <c:v>25.129056072449313</c:v>
                </c:pt>
                <c:pt idx="35">
                  <c:v>24.997892452297066</c:v>
                </c:pt>
                <c:pt idx="36">
                  <c:v>24.876780088804985</c:v>
                </c:pt>
                <c:pt idx="37">
                  <c:v>24.764970220838745</c:v>
                </c:pt>
                <c:pt idx="38">
                  <c:v>24.66178554620512</c:v>
                </c:pt>
                <c:pt idx="39">
                  <c:v>24.566612120648553</c:v>
                </c:pt>
                <c:pt idx="40">
                  <c:v>24.478892335104078</c:v>
                </c:pt>
                <c:pt idx="41">
                  <c:v>24.398118804734352</c:v>
                </c:pt>
                <c:pt idx="42">
                  <c:v>24.323829032363051</c:v>
                </c:pt>
                <c:pt idx="43">
                  <c:v>24.255600732720175</c:v>
                </c:pt>
                <c:pt idx="44">
                  <c:v>24.193047722824641</c:v>
                </c:pt>
                <c:pt idx="45">
                  <c:v>24.135816299431827</c:v>
                </c:pt>
                <c:pt idx="46">
                  <c:v>24.0835820369138</c:v>
                </c:pt>
                <c:pt idx="47">
                  <c:v>24.036046949604533</c:v>
                </c:pt>
                <c:pt idx="48">
                  <c:v>23.99293697088487</c:v>
                </c:pt>
                <c:pt idx="49">
                  <c:v>23.953999708600175</c:v>
                </c:pt>
                <c:pt idx="50">
                  <c:v>23.91900244216464</c:v>
                </c:pt>
                <c:pt idx="51">
                  <c:v>23.88773033167724</c:v>
                </c:pt>
                <c:pt idx="52">
                  <c:v>23.85998481355572</c:v>
                </c:pt>
                <c:pt idx="53">
                  <c:v>23.835582160548533</c:v>
                </c:pt>
                <c:pt idx="54">
                  <c:v>23.814352187083493</c:v>
                </c:pt>
                <c:pt idx="55">
                  <c:v>23.796137083342998</c:v>
                </c:pt>
                <c:pt idx="56">
                  <c:v>23.780790363578021</c:v>
                </c:pt>
                <c:pt idx="57">
                  <c:v>23.768175916030671</c:v>
                </c:pt>
                <c:pt idx="58">
                  <c:v>23.75816714342541</c:v>
                </c:pt>
                <c:pt idx="59">
                  <c:v>23.750646184254173</c:v>
                </c:pt>
                <c:pt idx="60">
                  <c:v>23.74550320634355</c:v>
                </c:pt>
                <c:pt idx="61">
                  <c:v>23.742635765167137</c:v>
                </c:pt>
                <c:pt idx="62">
                  <c:v>23.74194822018779</c:v>
                </c:pt>
                <c:pt idx="63">
                  <c:v>23.743351203377877</c:v>
                </c:pt>
                <c:pt idx="64">
                  <c:v>23.746761134641186</c:v>
                </c:pt>
                <c:pt idx="65">
                  <c:v>23.752099779504579</c:v>
                </c:pt>
                <c:pt idx="66">
                  <c:v>23.759293844936234</c:v>
                </c:pt>
                <c:pt idx="67">
                  <c:v>23.768274609571126</c:v>
                </c:pt>
                <c:pt idx="68">
                  <c:v>23.778977585064602</c:v>
                </c:pt>
                <c:pt idx="69">
                  <c:v>23.791342205618847</c:v>
                </c:pt>
                <c:pt idx="70">
                  <c:v>23.80531154302134</c:v>
                </c:pt>
                <c:pt idx="71">
                  <c:v>23.820832044849915</c:v>
                </c:pt>
                <c:pt idx="72">
                  <c:v>23.837853293680826</c:v>
                </c:pt>
                <c:pt idx="73">
                  <c:v>23.856327785419651</c:v>
                </c:pt>
                <c:pt idx="74">
                  <c:v>23.876210724977405</c:v>
                </c:pt>
                <c:pt idx="75">
                  <c:v>23.897459837805187</c:v>
                </c:pt>
                <c:pt idx="76">
                  <c:v>23.920035195797592</c:v>
                </c:pt>
                <c:pt idx="77">
                  <c:v>23.943899056379671</c:v>
                </c:pt>
                <c:pt idx="78">
                  <c:v>23.969015713555393</c:v>
                </c:pt>
                <c:pt idx="79">
                  <c:v>23.995351359918992</c:v>
                </c:pt>
                <c:pt idx="80">
                  <c:v>24.022873958672456</c:v>
                </c:pt>
                <c:pt idx="81">
                  <c:v>24.051553124777513</c:v>
                </c:pt>
                <c:pt idx="82">
                  <c:v>24.08136001448532</c:v>
                </c:pt>
                <c:pt idx="83">
                  <c:v>24.11226722251239</c:v>
                </c:pt>
                <c:pt idx="84">
                  <c:v>24.144248686228558</c:v>
                </c:pt>
                <c:pt idx="85">
                  <c:v>24.177279596255534</c:v>
                </c:pt>
                <c:pt idx="86">
                  <c:v>24.211336312944649</c:v>
                </c:pt>
                <c:pt idx="87">
                  <c:v>24.246396288237108</c:v>
                </c:pt>
                <c:pt idx="88">
                  <c:v>24.282437992460654</c:v>
                </c:pt>
                <c:pt idx="89">
                  <c:v>24.319440845631512</c:v>
                </c:pt>
                <c:pt idx="90">
                  <c:v>24.357385152902481</c:v>
                </c:pt>
                <c:pt idx="91">
                  <c:v>24.396252043796647</c:v>
                </c:pt>
                <c:pt idx="92">
                  <c:v>24.436023414897797</c:v>
                </c:pt>
                <c:pt idx="93">
                  <c:v>24.476681875729895</c:v>
                </c:pt>
                <c:pt idx="94">
                  <c:v>24.518210697509495</c:v>
                </c:pt>
                <c:pt idx="95">
                  <c:v>24.560593764557517</c:v>
                </c:pt>
                <c:pt idx="96">
                  <c:v>24.603815528115454</c:v>
                </c:pt>
                <c:pt idx="97">
                  <c:v>24.647860962354251</c:v>
                </c:pt>
                <c:pt idx="98">
                  <c:v>24.692715522374588</c:v>
                </c:pt>
                <c:pt idx="99">
                  <c:v>24.73836510401426</c:v>
                </c:pt>
                <c:pt idx="100">
                  <c:v>24.78479600528064</c:v>
                </c:pt>
                <c:pt idx="101">
                  <c:v>24.831994889258908</c:v>
                </c:pt>
                <c:pt idx="102">
                  <c:v>24.879948748328076</c:v>
                </c:pt>
                <c:pt idx="103">
                  <c:v>24.92864486955947</c:v>
                </c:pt>
                <c:pt idx="104">
                  <c:v>24.978070801139857</c:v>
                </c:pt>
                <c:pt idx="105">
                  <c:v>25.028214319730978</c:v>
                </c:pt>
                <c:pt idx="106">
                  <c:v>25.079063398605143</c:v>
                </c:pt>
                <c:pt idx="107">
                  <c:v>25.130606176475993</c:v>
                </c:pt>
                <c:pt idx="108">
                  <c:v>25.1828309269115</c:v>
                </c:pt>
                <c:pt idx="109">
                  <c:v>25.235726028214248</c:v>
                </c:pt>
                <c:pt idx="110">
                  <c:v>25.289279933703504</c:v>
                </c:pt>
                <c:pt idx="111">
                  <c:v>25.343481142281384</c:v>
                </c:pt>
                <c:pt idx="112">
                  <c:v>25.398318169214349</c:v>
                </c:pt>
                <c:pt idx="113">
                  <c:v>25.453779517044516</c:v>
                </c:pt>
                <c:pt idx="114">
                  <c:v>25.509853646552251</c:v>
                </c:pt>
                <c:pt idx="115">
                  <c:v>25.566528947701748</c:v>
                </c:pt>
                <c:pt idx="116">
                  <c:v>25.623793710492006</c:v>
                </c:pt>
                <c:pt idx="117">
                  <c:v>25.681636095653602</c:v>
                </c:pt>
                <c:pt idx="118">
                  <c:v>25.740044105127048</c:v>
                </c:pt>
                <c:pt idx="119">
                  <c:v>25.799005552261853</c:v>
                </c:pt>
                <c:pt idx="120">
                  <c:v>25.8585080316772</c:v>
                </c:pt>
                <c:pt idx="121">
                  <c:v>25.918538888743534</c:v>
                </c:pt>
                <c:pt idx="122">
                  <c:v>25.979085188617574</c:v>
                </c:pt>
                <c:pt idx="123">
                  <c:v>26.040133684802381</c:v>
                </c:pt>
                <c:pt idx="124">
                  <c:v>26.101670787179479</c:v>
                </c:pt>
                <c:pt idx="125">
                  <c:v>26.163682529484646</c:v>
                </c:pt>
                <c:pt idx="126">
                  <c:v>26.22615453618646</c:v>
                </c:pt>
                <c:pt idx="127">
                  <c:v>26.289071988743444</c:v>
                </c:pt>
                <c:pt idx="128">
                  <c:v>26.3524195912171</c:v>
                </c:pt>
                <c:pt idx="129">
                  <c:v>26.416181535227473</c:v>
                </c:pt>
                <c:pt idx="130">
                  <c:v>26.480341464228001</c:v>
                </c:pt>
                <c:pt idx="131">
                  <c:v>26.544882437111234</c:v>
                </c:pt>
                <c:pt idx="132">
                  <c:v>26.609786891139692</c:v>
                </c:pt>
                <c:pt idx="133">
                  <c:v>26.675036604215578</c:v>
                </c:pt>
                <c:pt idx="134">
                  <c:v>26.740612656510855</c:v>
                </c:pt>
                <c:pt idx="135">
                  <c:v>26.80649539148736</c:v>
                </c:pt>
                <c:pt idx="136">
                  <c:v>26.872664376353882</c:v>
                </c:pt>
                <c:pt idx="137">
                  <c:v>26.939098362001825</c:v>
                </c:pt>
                <c:pt idx="138">
                  <c:v>27.005775242503422</c:v>
                </c:pt>
                <c:pt idx="139">
                  <c:v>27.072672014235049</c:v>
                </c:pt>
                <c:pt idx="140">
                  <c:v>27.139764734734761</c:v>
                </c:pt>
                <c:pt idx="141">
                  <c:v>27.207028481399298</c:v>
                </c:pt>
                <c:pt idx="142">
                  <c:v>27.274437310157069</c:v>
                </c:pt>
                <c:pt idx="143">
                  <c:v>27.341964214256407</c:v>
                </c:pt>
                <c:pt idx="144">
                  <c:v>27.409581083350233</c:v>
                </c:pt>
                <c:pt idx="145">
                  <c:v>27.477258663061846</c:v>
                </c:pt>
                <c:pt idx="146">
                  <c:v>27.544966515248177</c:v>
                </c:pt>
                <c:pt idx="147">
                  <c:v>27.612672979200632</c:v>
                </c:pt>
                <c:pt idx="148">
                  <c:v>27.680345134046284</c:v>
                </c:pt>
                <c:pt idx="149">
                  <c:v>27.747948762644473</c:v>
                </c:pt>
                <c:pt idx="150">
                  <c:v>27.81544831729455</c:v>
                </c:pt>
                <c:pt idx="151">
                  <c:v>27.882806887605426</c:v>
                </c:pt>
                <c:pt idx="152">
                  <c:v>27.94998617089999</c:v>
                </c:pt>
                <c:pt idx="153">
                  <c:v>28.016946445566475</c:v>
                </c:pt>
                <c:pt idx="154">
                  <c:v>28.083646547787925</c:v>
                </c:pt>
                <c:pt idx="155">
                  <c:v>28.150043852115992</c:v>
                </c:pt>
                <c:pt idx="156">
                  <c:v>28.216094256381432</c:v>
                </c:pt>
                <c:pt idx="157">
                  <c:v>28.281752171460145</c:v>
                </c:pt>
                <c:pt idx="158">
                  <c:v>28.346970516442497</c:v>
                </c:pt>
                <c:pt idx="159">
                  <c:v>28.411700719763449</c:v>
                </c:pt>
                <c:pt idx="160">
                  <c:v>28.475892726888112</c:v>
                </c:pt>
                <c:pt idx="161">
                  <c:v>28.539495015141647</c:v>
                </c:pt>
                <c:pt idx="162">
                  <c:v>28.602454616298655</c:v>
                </c:pt>
                <c:pt idx="163">
                  <c:v>28.664717147538941</c:v>
                </c:pt>
                <c:pt idx="164">
                  <c:v>28.726226851374769</c:v>
                </c:pt>
                <c:pt idx="165">
                  <c:v>28.786926645150864</c:v>
                </c:pt>
                <c:pt idx="166">
                  <c:v>28.846758180684368</c:v>
                </c:pt>
                <c:pt idx="167">
                  <c:v>28.905661914592137</c:v>
                </c:pt>
                <c:pt idx="168">
                  <c:v>28.963577189803054</c:v>
                </c:pt>
                <c:pt idx="169">
                  <c:v>29.020442328706181</c:v>
                </c:pt>
                <c:pt idx="170">
                  <c:v>29.076194738313927</c:v>
                </c:pt>
                <c:pt idx="171">
                  <c:v>29.130771027740543</c:v>
                </c:pt>
                <c:pt idx="172">
                  <c:v>29.184107138207093</c:v>
                </c:pt>
                <c:pt idx="173">
                  <c:v>29.236138485672551</c:v>
                </c:pt>
                <c:pt idx="174">
                  <c:v>29.286800116070303</c:v>
                </c:pt>
                <c:pt idx="175">
                  <c:v>29.336026873000339</c:v>
                </c:pt>
                <c:pt idx="176">
                  <c:v>29.383753577572996</c:v>
                </c:pt>
                <c:pt idx="177">
                  <c:v>29.429915219949446</c:v>
                </c:pt>
                <c:pt idx="178">
                  <c:v>29.474447161950582</c:v>
                </c:pt>
                <c:pt idx="179">
                  <c:v>29.517285349936223</c:v>
                </c:pt>
                <c:pt idx="180">
                  <c:v>29.558366536968691</c:v>
                </c:pt>
                <c:pt idx="181">
                  <c:v>29.597628513100155</c:v>
                </c:pt>
                <c:pt idx="182">
                  <c:v>29.635010342433652</c:v>
                </c:pt>
                <c:pt idx="183">
                  <c:v>29.670452605433447</c:v>
                </c:pt>
                <c:pt idx="184">
                  <c:v>29.703897644795706</c:v>
                </c:pt>
                <c:pt idx="185">
                  <c:v>29.735289813021861</c:v>
                </c:pt>
                <c:pt idx="186">
                  <c:v>29.764575719714301</c:v>
                </c:pt>
                <c:pt idx="187">
                  <c:v>29.791704476485336</c:v>
                </c:pt>
                <c:pt idx="188">
                  <c:v>29.8166279372786</c:v>
                </c:pt>
                <c:pt idx="189">
                  <c:v>29.839300931842004</c:v>
                </c:pt>
                <c:pt idx="190">
                  <c:v>29.859681490064492</c:v>
                </c:pt>
                <c:pt idx="191">
                  <c:v>29.877731054877167</c:v>
                </c:pt>
                <c:pt idx="192">
                  <c:v>29.893414681483925</c:v>
                </c:pt>
                <c:pt idx="193">
                  <c:v>29.90670122074528</c:v>
                </c:pt>
                <c:pt idx="194">
                  <c:v>29.917563484670623</c:v>
                </c:pt>
                <c:pt idx="195">
                  <c:v>29.925978392126158</c:v>
                </c:pt>
                <c:pt idx="196">
                  <c:v>29.931927093059926</c:v>
                </c:pt>
                <c:pt idx="197">
                  <c:v>29.935395069767516</c:v>
                </c:pt>
                <c:pt idx="198">
                  <c:v>29.936372213979318</c:v>
                </c:pt>
                <c:pt idx="199">
                  <c:v>29.934852878835784</c:v>
                </c:pt>
                <c:pt idx="200">
                  <c:v>29.930835905101887</c:v>
                </c:pt>
                <c:pt idx="201">
                  <c:v>29.92432462130434</c:v>
                </c:pt>
                <c:pt idx="202">
                  <c:v>29.91532681777565</c:v>
                </c:pt>
                <c:pt idx="203">
                  <c:v>29.903854694920966</c:v>
                </c:pt>
                <c:pt idx="204">
                  <c:v>29.889924786334671</c:v>
                </c:pt>
                <c:pt idx="205">
                  <c:v>29.873557857687167</c:v>
                </c:pt>
                <c:pt idx="206">
                  <c:v>29.854778782592312</c:v>
                </c:pt>
                <c:pt idx="207">
                  <c:v>29.833616396916959</c:v>
                </c:pt>
                <c:pt idx="208">
                  <c:v>29.810103333221733</c:v>
                </c:pt>
                <c:pt idx="209">
                  <c:v>29.784275837217255</c:v>
                </c:pt>
                <c:pt idx="210">
                  <c:v>29.756173568277553</c:v>
                </c:pt>
                <c:pt idx="211">
                  <c:v>29.72583938617327</c:v>
                </c:pt>
                <c:pt idx="212">
                  <c:v>29.693319126266307</c:v>
                </c:pt>
                <c:pt idx="213">
                  <c:v>29.658661365455735</c:v>
                </c:pt>
                <c:pt idx="214">
                  <c:v>29.621917181165202</c:v>
                </c:pt>
                <c:pt idx="215">
                  <c:v>29.583139905634965</c:v>
                </c:pt>
                <c:pt idx="216">
                  <c:v>29.542384877721972</c:v>
                </c:pt>
                <c:pt idx="217">
                  <c:v>29.499709194315933</c:v>
                </c:pt>
                <c:pt idx="218">
                  <c:v>29.455171463364817</c:v>
                </c:pt>
                <c:pt idx="219">
                  <c:v>29.408831560367162</c:v>
                </c:pt>
                <c:pt idx="220">
                  <c:v>29.360750390025594</c:v>
                </c:pt>
                <c:pt idx="221">
                  <c:v>29.310989654599489</c:v>
                </c:pt>
                <c:pt idx="222">
                  <c:v>29.259611630303752</c:v>
                </c:pt>
                <c:pt idx="223">
                  <c:v>29.206678952931707</c:v>
                </c:pt>
                <c:pt idx="224">
                  <c:v>29.15225441368721</c:v>
                </c:pt>
                <c:pt idx="225">
                  <c:v>29.0964007660344</c:v>
                </c:pt>
                <c:pt idx="226">
                  <c:v>29.039180544198206</c:v>
                </c:pt>
                <c:pt idx="227">
                  <c:v>28.980655893780227</c:v>
                </c:pt>
                <c:pt idx="228">
                  <c:v>28.920888414792497</c:v>
                </c:pt>
                <c:pt idx="229">
                  <c:v>28.859939017270676</c:v>
                </c:pt>
                <c:pt idx="230">
                  <c:v>28.797867789487878</c:v>
                </c:pt>
                <c:pt idx="231">
                  <c:v>28.734733878674589</c:v>
                </c:pt>
                <c:pt idx="232">
                  <c:v>28.670595384033319</c:v>
                </c:pt>
                <c:pt idx="233">
                  <c:v>28.605509261756374</c:v>
                </c:pt>
                <c:pt idx="234">
                  <c:v>28.539531241661315</c:v>
                </c:pt>
                <c:pt idx="235">
                  <c:v>28.472715755000451</c:v>
                </c:pt>
                <c:pt idx="236">
                  <c:v>28.405115872940993</c:v>
                </c:pt>
                <c:pt idx="237">
                  <c:v>28.336783255177341</c:v>
                </c:pt>
                <c:pt idx="238">
                  <c:v>28.26776810809551</c:v>
                </c:pt>
                <c:pt idx="239">
                  <c:v>28.198119151895003</c:v>
                </c:pt>
                <c:pt idx="240">
                  <c:v>28.127883596061768</c:v>
                </c:pt>
                <c:pt idx="241">
                  <c:v>28.057107122575935</c:v>
                </c:pt>
                <c:pt idx="242">
                  <c:v>27.985833876244378</c:v>
                </c:pt>
                <c:pt idx="243">
                  <c:v>27.914106461559257</c:v>
                </c:pt>
                <c:pt idx="244">
                  <c:v>27.841965945491268</c:v>
                </c:pt>
                <c:pt idx="245">
                  <c:v>27.769451865648399</c:v>
                </c:pt>
                <c:pt idx="246">
                  <c:v>27.69660224325445</c:v>
                </c:pt>
                <c:pt idx="247">
                  <c:v>27.623453600421726</c:v>
                </c:pt>
                <c:pt idx="248">
                  <c:v>27.550040981220096</c:v>
                </c:pt>
                <c:pt idx="249">
                  <c:v>27.476397976074157</c:v>
                </c:pt>
                <c:pt idx="250">
                  <c:v>27.402556749047406</c:v>
                </c:pt>
                <c:pt idx="251">
                  <c:v>27.328548067598891</c:v>
                </c:pt>
                <c:pt idx="252">
                  <c:v>27.254401334435737</c:v>
                </c:pt>
                <c:pt idx="253">
                  <c:v>27.18014462110029</c:v>
                </c:pt>
                <c:pt idx="254">
                  <c:v>27.105804702972051</c:v>
                </c:pt>
                <c:pt idx="255">
                  <c:v>27.031407095384509</c:v>
                </c:pt>
                <c:pt idx="256">
                  <c:v>26.956976090583385</c:v>
                </c:pt>
                <c:pt idx="257">
                  <c:v>26.882534795284062</c:v>
                </c:pt>
                <c:pt idx="258">
                  <c:v>26.80810516860349</c:v>
                </c:pt>
                <c:pt idx="259">
                  <c:v>26.733708060165693</c:v>
                </c:pt>
                <c:pt idx="260">
                  <c:v>26.659363248208816</c:v>
                </c:pt>
                <c:pt idx="261">
                  <c:v>26.585089477529309</c:v>
                </c:pt>
                <c:pt idx="262">
                  <c:v>26.510904497127711</c:v>
                </c:pt>
                <c:pt idx="263">
                  <c:v>26.436825097435577</c:v>
                </c:pt>
                <c:pt idx="264">
                  <c:v>26.362867147015589</c:v>
                </c:pt>
                <c:pt idx="265">
                  <c:v>26.289045628643095</c:v>
                </c:pt>
                <c:pt idx="266">
                  <c:v>26.215374674695553</c:v>
                </c:pt>
                <c:pt idx="267">
                  <c:v>26.141867601781357</c:v>
                </c:pt>
                <c:pt idx="268">
                  <c:v>26.068536944556545</c:v>
                </c:pt>
                <c:pt idx="269">
                  <c:v>25.995394488682351</c:v>
                </c:pt>
                <c:pt idx="270">
                  <c:v>25.922451302894956</c:v>
                </c:pt>
                <c:pt idx="271">
                  <c:v>25.849717770154491</c:v>
                </c:pt>
                <c:pt idx="272">
                  <c:v>25.777203617859126</c:v>
                </c:pt>
                <c:pt idx="273">
                  <c:v>25.704917947108498</c:v>
                </c:pt>
                <c:pt idx="274">
                  <c:v>25.632869261013589</c:v>
                </c:pt>
                <c:pt idx="275">
                  <c:v>25.561065492047554</c:v>
                </c:pt>
                <c:pt idx="276">
                  <c:v>25.489514028442635</c:v>
                </c:pt>
                <c:pt idx="277">
                  <c:v>25.418221739640494</c:v>
                </c:pt>
                <c:pt idx="278">
                  <c:v>25.347195000804078</c:v>
                </c:pt>
                <c:pt idx="279">
                  <c:v>25.276439716407268</c:v>
                </c:pt>
                <c:pt idx="280">
                  <c:v>25.205961342912403</c:v>
                </c:pt>
                <c:pt idx="281">
                  <c:v>25.135764910562649</c:v>
                </c:pt>
                <c:pt idx="282">
                  <c:v>25.065855044296935</c:v>
                </c:pt>
                <c:pt idx="283">
                  <c:v>24.996235983818881</c:v>
                </c:pt>
                <c:pt idx="284">
                  <c:v>24.92691160283497</c:v>
                </c:pt>
                <c:pt idx="285">
                  <c:v>24.857885427486671</c:v>
                </c:pt>
                <c:pt idx="286">
                  <c:v>24.789160654001904</c:v>
                </c:pt>
                <c:pt idx="287">
                  <c:v>24.720740165586417</c:v>
                </c:pt>
                <c:pt idx="288">
                  <c:v>24.652626548582216</c:v>
                </c:pt>
                <c:pt idx="289">
                  <c:v>24.58482210791502</c:v>
                </c:pt>
                <c:pt idx="290">
                  <c:v>24.517328881858127</c:v>
                </c:pt>
                <c:pt idx="291">
                  <c:v>24.450148656132889</c:v>
                </c:pt>
                <c:pt idx="292">
                  <c:v>24.383282977373465</c:v>
                </c:pt>
                <c:pt idx="293">
                  <c:v>24.316733165978789</c:v>
                </c:pt>
                <c:pt idx="294">
                  <c:v>24.250500328371423</c:v>
                </c:pt>
                <c:pt idx="295">
                  <c:v>24.184585368693821</c:v>
                </c:pt>
                <c:pt idx="296">
                  <c:v>24.118988999956112</c:v>
                </c:pt>
                <c:pt idx="297">
                  <c:v>24.053711754663041</c:v>
                </c:pt>
                <c:pt idx="298">
                  <c:v>23.988753994938556</c:v>
                </c:pt>
                <c:pt idx="299">
                  <c:v>23.92411592217136</c:v>
                </c:pt>
                <c:pt idx="300">
                  <c:v>23.85979758619921</c:v>
                </c:pt>
                <c:pt idx="301">
                  <c:v>23.795798894051106</c:v>
                </c:pt>
                <c:pt idx="302">
                  <c:v>23.732119618270243</c:v>
                </c:pt>
                <c:pt idx="303">
                  <c:v>23.668759404831516</c:v>
                </c:pt>
                <c:pt idx="304">
                  <c:v>23.605717780674446</c:v>
                </c:pt>
                <c:pt idx="305">
                  <c:v>23.542994160866158</c:v>
                </c:pt>
                <c:pt idx="306">
                  <c:v>23.480587855413766</c:v>
                </c:pt>
                <c:pt idx="307">
                  <c:v>23.418498075738814</c:v>
                </c:pt>
                <c:pt idx="308">
                  <c:v>23.356723940830477</c:v>
                </c:pt>
                <c:pt idx="309">
                  <c:v>23.295264483094584</c:v>
                </c:pt>
                <c:pt idx="310">
                  <c:v>23.234118653906638</c:v>
                </c:pt>
                <c:pt idx="311">
                  <c:v>23.173285328889108</c:v>
                </c:pt>
                <c:pt idx="312">
                  <c:v>23.11276331292018</c:v>
                </c:pt>
                <c:pt idx="313">
                  <c:v>23.052551344890485</c:v>
                </c:pt>
                <c:pt idx="314">
                  <c:v>22.99264810221743</c:v>
                </c:pt>
                <c:pt idx="315">
                  <c:v>22.933052205129172</c:v>
                </c:pt>
                <c:pt idx="316">
                  <c:v>22.873762220729059</c:v>
                </c:pt>
                <c:pt idx="317">
                  <c:v>22.81477666685133</c:v>
                </c:pt>
                <c:pt idx="318">
                  <c:v>22.756094015717302</c:v>
                </c:pt>
                <c:pt idx="319">
                  <c:v>22.697712697402022</c:v>
                </c:pt>
                <c:pt idx="320">
                  <c:v>22.639631103119914</c:v>
                </c:pt>
                <c:pt idx="321">
                  <c:v>22.58184758834059</c:v>
                </c:pt>
                <c:pt idx="322">
                  <c:v>22.524360475737769</c:v>
                </c:pt>
                <c:pt idx="323">
                  <c:v>22.46716805798566</c:v>
                </c:pt>
                <c:pt idx="324">
                  <c:v>22.41026860040504</c:v>
                </c:pt>
                <c:pt idx="325">
                  <c:v>22.353660343469809</c:v>
                </c:pt>
                <c:pt idx="326">
                  <c:v>22.297341505179343</c:v>
                </c:pt>
                <c:pt idx="327">
                  <c:v>22.241310283301623</c:v>
                </c:pt>
                <c:pt idx="328">
                  <c:v>22.18556485749794</c:v>
                </c:pt>
                <c:pt idx="329">
                  <c:v>22.130103391329527</c:v>
                </c:pt>
                <c:pt idx="330">
                  <c:v>22.074924034157274</c:v>
                </c:pt>
                <c:pt idx="331">
                  <c:v>22.020024922934191</c:v>
                </c:pt>
                <c:pt idx="332">
                  <c:v>21.965404183900752</c:v>
                </c:pt>
                <c:pt idx="333">
                  <c:v>21.911059934186298</c:v>
                </c:pt>
                <c:pt idx="334">
                  <c:v>21.856990283319298</c:v>
                </c:pt>
                <c:pt idx="335">
                  <c:v>21.803193334653741</c:v>
                </c:pt>
                <c:pt idx="336">
                  <c:v>21.749667186713836</c:v>
                </c:pt>
                <c:pt idx="337">
                  <c:v>21.696409934463091</c:v>
                </c:pt>
                <c:pt idx="338">
                  <c:v>21.643419670498464</c:v>
                </c:pt>
                <c:pt idx="339">
                  <c:v>21.590694486177689</c:v>
                </c:pt>
                <c:pt idx="340">
                  <c:v>21.538232472677727</c:v>
                </c:pt>
                <c:pt idx="341">
                  <c:v>21.486031721993434</c:v>
                </c:pt>
                <c:pt idx="342">
                  <c:v>21.434090327874937</c:v>
                </c:pt>
                <c:pt idx="343">
                  <c:v>21.382406386708908</c:v>
                </c:pt>
                <c:pt idx="344">
                  <c:v>21.330977998347507</c:v>
                </c:pt>
                <c:pt idx="345">
                  <c:v>21.279803266883818</c:v>
                </c:pt>
                <c:pt idx="346">
                  <c:v>21.228880301382151</c:v>
                </c:pt>
                <c:pt idx="347">
                  <c:v>21.178207216559898</c:v>
                </c:pt>
                <c:pt idx="348">
                  <c:v>21.127782133427054</c:v>
                </c:pt>
                <c:pt idx="349">
                  <c:v>21.077603179883894</c:v>
                </c:pt>
                <c:pt idx="350">
                  <c:v>21.027668491280401</c:v>
                </c:pt>
                <c:pt idx="351">
                  <c:v>20.977976210937591</c:v>
                </c:pt>
                <c:pt idx="352">
                  <c:v>20.928524490632835</c:v>
                </c:pt>
                <c:pt idx="353">
                  <c:v>20.879311491054008</c:v>
                </c:pt>
                <c:pt idx="354">
                  <c:v>20.830335382219836</c:v>
                </c:pt>
                <c:pt idx="355">
                  <c:v>20.781594343870452</c:v>
                </c:pt>
                <c:pt idx="356">
                  <c:v>20.733086565830771</c:v>
                </c:pt>
                <c:pt idx="357">
                  <c:v>20.684810248344895</c:v>
                </c:pt>
                <c:pt idx="358">
                  <c:v>20.636763602386065</c:v>
                </c:pt>
                <c:pt idx="359">
                  <c:v>20.588944849941839</c:v>
                </c:pt>
                <c:pt idx="360">
                  <c:v>20.541352224276622</c:v>
                </c:pt>
                <c:pt idx="361">
                  <c:v>20.493983970172252</c:v>
                </c:pt>
                <c:pt idx="362">
                  <c:v>20.446838344147459</c:v>
                </c:pt>
                <c:pt idx="363">
                  <c:v>20.399913614657823</c:v>
                </c:pt>
                <c:pt idx="364">
                  <c:v>20.353208062278515</c:v>
                </c:pt>
                <c:pt idx="365">
                  <c:v>20.306719979867644</c:v>
                </c:pt>
                <c:pt idx="366">
                  <c:v>20.260447672714221</c:v>
                </c:pt>
                <c:pt idx="367">
                  <c:v>20.214389458669253</c:v>
                </c:pt>
                <c:pt idx="368">
                  <c:v>20.16854366826432</c:v>
                </c:pt>
                <c:pt idx="369">
                  <c:v>20.122908644813332</c:v>
                </c:pt>
                <c:pt idx="370">
                  <c:v>20.077482744502497</c:v>
                </c:pt>
                <c:pt idx="371">
                  <c:v>20.032264336468057</c:v>
                </c:pt>
                <c:pt idx="372">
                  <c:v>19.987251802861202</c:v>
                </c:pt>
                <c:pt idx="373">
                  <c:v>19.942443538902577</c:v>
                </c:pt>
                <c:pt idx="374">
                  <c:v>19.897837952925578</c:v>
                </c:pt>
                <c:pt idx="375">
                  <c:v>19.853433466410841</c:v>
                </c:pt>
                <c:pt idx="376">
                  <c:v>19.809228514009639</c:v>
                </c:pt>
                <c:pt idx="377">
                  <c:v>19.765221543560308</c:v>
                </c:pt>
                <c:pt idx="378">
                  <c:v>19.721411016094347</c:v>
                </c:pt>
                <c:pt idx="379">
                  <c:v>19.677795405837138</c:v>
                </c:pt>
                <c:pt idx="380">
                  <c:v>19.634373200199121</c:v>
                </c:pt>
                <c:pt idx="381">
                  <c:v>19.591142899760385</c:v>
                </c:pt>
                <c:pt idx="382">
                  <c:v>19.548103018250444</c:v>
                </c:pt>
                <c:pt idx="383">
                  <c:v>19.505252082519519</c:v>
                </c:pt>
                <c:pt idx="384">
                  <c:v>19.462588632505899</c:v>
                </c:pt>
                <c:pt idx="385">
                  <c:v>19.420111221196386</c:v>
                </c:pt>
                <c:pt idx="386">
                  <c:v>19.377818414584016</c:v>
                </c:pt>
                <c:pt idx="387">
                  <c:v>19.33570879161757</c:v>
                </c:pt>
                <c:pt idx="388">
                  <c:v>19.293780944150704</c:v>
                </c:pt>
                <c:pt idx="389">
                  <c:v>19.252033476883032</c:v>
                </c:pt>
                <c:pt idx="390">
                  <c:v>19.210465007300332</c:v>
                </c:pt>
                <c:pt idx="391">
                  <c:v>19.169074165610649</c:v>
                </c:pt>
                <c:pt idx="392">
                  <c:v>19.127859594674185</c:v>
                </c:pt>
                <c:pt idx="393">
                  <c:v>19.0868199499353</c:v>
                </c:pt>
                <c:pt idx="394">
                  <c:v>19.045953899346294</c:v>
                </c:pt>
                <c:pt idx="395">
                  <c:v>19.00526012329253</c:v>
                </c:pt>
                <c:pt idx="396">
                  <c:v>18.964737314512462</c:v>
                </c:pt>
                <c:pt idx="397">
                  <c:v>18.924384178017039</c:v>
                </c:pt>
                <c:pt idx="398">
                  <c:v>18.884199431006405</c:v>
                </c:pt>
                <c:pt idx="399">
                  <c:v>18.844181802784146</c:v>
                </c:pt>
                <c:pt idx="400">
                  <c:v>18.804330034671008</c:v>
                </c:pt>
                <c:pt idx="401">
                  <c:v>18.764642879915691</c:v>
                </c:pt>
                <c:pt idx="402">
                  <c:v>18.725119103605291</c:v>
                </c:pt>
                <c:pt idx="403">
                  <c:v>18.685757482573802</c:v>
                </c:pt>
                <c:pt idx="404">
                  <c:v>18.646556805309331</c:v>
                </c:pt>
                <c:pt idx="405">
                  <c:v>18.60751587186089</c:v>
                </c:pt>
                <c:pt idx="406">
                  <c:v>18.568633493743548</c:v>
                </c:pt>
                <c:pt idx="407">
                  <c:v>18.529908493843411</c:v>
                </c:pt>
                <c:pt idx="408">
                  <c:v>18.491339706320783</c:v>
                </c:pt>
                <c:pt idx="409">
                  <c:v>18.452925976514127</c:v>
                </c:pt>
                <c:pt idx="410">
                  <c:v>18.414666160842501</c:v>
                </c:pt>
                <c:pt idx="411">
                  <c:v>18.376559126708035</c:v>
                </c:pt>
                <c:pt idx="412">
                  <c:v>18.338603752397262</c:v>
                </c:pt>
                <c:pt idx="413">
                  <c:v>18.300798926983678</c:v>
                </c:pt>
                <c:pt idx="414">
                  <c:v>18.263143550228115</c:v>
                </c:pt>
                <c:pt idx="415">
                  <c:v>18.22563653248065</c:v>
                </c:pt>
                <c:pt idx="416">
                  <c:v>18.188276794581725</c:v>
                </c:pt>
                <c:pt idx="417">
                  <c:v>18.151063267763295</c:v>
                </c:pt>
                <c:pt idx="418">
                  <c:v>18.113994893550021</c:v>
                </c:pt>
                <c:pt idx="419">
                  <c:v>18.077070623660266</c:v>
                </c:pt>
                <c:pt idx="420">
                  <c:v>18.040289419908333</c:v>
                </c:pt>
                <c:pt idx="421">
                  <c:v>18.003650254105757</c:v>
                </c:pt>
                <c:pt idx="422">
                  <c:v>17.967152107962786</c:v>
                </c:pt>
                <c:pt idx="423">
                  <c:v>17.930793972991573</c:v>
                </c:pt>
                <c:pt idx="424">
                  <c:v>17.894574850408041</c:v>
                </c:pt>
                <c:pt idx="425">
                  <c:v>17.858493751034676</c:v>
                </c:pt>
                <c:pt idx="426">
                  <c:v>17.822549695204884</c:v>
                </c:pt>
                <c:pt idx="427">
                  <c:v>17.786741712665513</c:v>
                </c:pt>
                <c:pt idx="428">
                  <c:v>17.751068842482102</c:v>
                </c:pt>
                <c:pt idx="429">
                  <c:v>17.715530132943268</c:v>
                </c:pt>
                <c:pt idx="430">
                  <c:v>17.680124641465415</c:v>
                </c:pt>
                <c:pt idx="431">
                  <c:v>17.644851434499891</c:v>
                </c:pt>
                <c:pt idx="432">
                  <c:v>17.609709587437898</c:v>
                </c:pt>
                <c:pt idx="433">
                  <c:v>17.574698184518724</c:v>
                </c:pt>
                <c:pt idx="434">
                  <c:v>17.539816318736673</c:v>
                </c:pt>
                <c:pt idx="435">
                  <c:v>17.505063091749452</c:v>
                </c:pt>
                <c:pt idx="436">
                  <c:v>17.470437613787272</c:v>
                </c:pt>
                <c:pt idx="437">
                  <c:v>17.435939003562233</c:v>
                </c:pt>
                <c:pt idx="438">
                  <c:v>17.401566388178573</c:v>
                </c:pt>
                <c:pt idx="439">
                  <c:v>17.367318903043515</c:v>
                </c:pt>
                <c:pt idx="440">
                  <c:v>17.333195691779579</c:v>
                </c:pt>
                <c:pt idx="441">
                  <c:v>17.299195906135761</c:v>
                </c:pt>
                <c:pt idx="442">
                  <c:v>17.265318705901855</c:v>
                </c:pt>
                <c:pt idx="443">
                  <c:v>17.231563258821442</c:v>
                </c:pt>
                <c:pt idx="444">
                  <c:v>17.197928740506843</c:v>
                </c:pt>
                <c:pt idx="445">
                  <c:v>17.164414334354259</c:v>
                </c:pt>
                <c:pt idx="446">
                  <c:v>17.131019231460115</c:v>
                </c:pt>
                <c:pt idx="447">
                  <c:v>17.097742630537422</c:v>
                </c:pt>
                <c:pt idx="448">
                  <c:v>17.064583737834006</c:v>
                </c:pt>
                <c:pt idx="449">
                  <c:v>17.031541767050165</c:v>
                </c:pt>
                <c:pt idx="450">
                  <c:v>16.998615939258436</c:v>
                </c:pt>
                <c:pt idx="451">
                  <c:v>16.965805482823228</c:v>
                </c:pt>
                <c:pt idx="452">
                  <c:v>16.933109633321195</c:v>
                </c:pt>
                <c:pt idx="453">
                  <c:v>16.900527633463579</c:v>
                </c:pt>
                <c:pt idx="454">
                  <c:v>16.868058733017303</c:v>
                </c:pt>
                <c:pt idx="455">
                  <c:v>16.835702188728906</c:v>
                </c:pt>
                <c:pt idx="456">
                  <c:v>16.803457264248095</c:v>
                </c:pt>
                <c:pt idx="457">
                  <c:v>16.771323230051884</c:v>
                </c:pt>
                <c:pt idx="458">
                  <c:v>16.739299363370474</c:v>
                </c:pt>
                <c:pt idx="459">
                  <c:v>16.70738494811313</c:v>
                </c:pt>
                <c:pt idx="460">
                  <c:v>16.675579274795105</c:v>
                </c:pt>
                <c:pt idx="461">
                  <c:v>16.643881640465331</c:v>
                </c:pt>
                <c:pt idx="462">
                  <c:v>16.612291348634567</c:v>
                </c:pt>
                <c:pt idx="463">
                  <c:v>16.580807709205317</c:v>
                </c:pt>
                <c:pt idx="464">
                  <c:v>16.549430038400644</c:v>
                </c:pt>
                <c:pt idx="465">
                  <c:v>16.518157658695895</c:v>
                </c:pt>
                <c:pt idx="466">
                  <c:v>16.486989898749496</c:v>
                </c:pt>
                <c:pt idx="467">
                  <c:v>16.455926093335737</c:v>
                </c:pt>
                <c:pt idx="468">
                  <c:v>16.424965583277007</c:v>
                </c:pt>
                <c:pt idx="469">
                  <c:v>16.394107715378247</c:v>
                </c:pt>
                <c:pt idx="470">
                  <c:v>16.363351842360604</c:v>
                </c:pt>
                <c:pt idx="471">
                  <c:v>16.33269732279717</c:v>
                </c:pt>
                <c:pt idx="472">
                  <c:v>16.302143521048393</c:v>
                </c:pt>
                <c:pt idx="473">
                  <c:v>16.27168980719928</c:v>
                </c:pt>
                <c:pt idx="474">
                  <c:v>16.241335556995786</c:v>
                </c:pt>
                <c:pt idx="475">
                  <c:v>16.211080151784046</c:v>
                </c:pt>
                <c:pt idx="476">
                  <c:v>16.180922978447786</c:v>
                </c:pt>
                <c:pt idx="477">
                  <c:v>16.150863429348785</c:v>
                </c:pt>
                <c:pt idx="478">
                  <c:v>16.120900902266506</c:v>
                </c:pt>
                <c:pt idx="479">
                  <c:v>16.091034800338754</c:v>
                </c:pt>
                <c:pt idx="480">
                  <c:v>16.06126453200369</c:v>
                </c:pt>
                <c:pt idx="481">
                  <c:v>16.03158951094138</c:v>
                </c:pt>
                <c:pt idx="482">
                  <c:v>16.002009156017039</c:v>
                </c:pt>
                <c:pt idx="483">
                  <c:v>15.972522891224228</c:v>
                </c:pt>
                <c:pt idx="484">
                  <c:v>15.943130145629201</c:v>
                </c:pt>
                <c:pt idx="485">
                  <c:v>15.913830353315825</c:v>
                </c:pt>
                <c:pt idx="486">
                  <c:v>15.884622953330441</c:v>
                </c:pt>
                <c:pt idx="487">
                  <c:v>15.855507389628695</c:v>
                </c:pt>
                <c:pt idx="488">
                  <c:v>15.826483111021526</c:v>
                </c:pt>
                <c:pt idx="489">
                  <c:v>15.797549571122909</c:v>
                </c:pt>
                <c:pt idx="490">
                  <c:v>15.768706228297951</c:v>
                </c:pt>
                <c:pt idx="491">
                  <c:v>15.739952545611146</c:v>
                </c:pt>
                <c:pt idx="492">
                  <c:v>15.711287990775249</c:v>
                </c:pt>
                <c:pt idx="493">
                  <c:v>15.682712036101913</c:v>
                </c:pt>
                <c:pt idx="494">
                  <c:v>15.654224158451079</c:v>
                </c:pt>
                <c:pt idx="495">
                  <c:v>15.625823839182866</c:v>
                </c:pt>
                <c:pt idx="496">
                  <c:v>15.597510564108394</c:v>
                </c:pt>
                <c:pt idx="497">
                  <c:v>15.569283823442069</c:v>
                </c:pt>
                <c:pt idx="498">
                  <c:v>15.541143111754392</c:v>
                </c:pt>
                <c:pt idx="499">
                  <c:v>15.513087927925234</c:v>
                </c:pt>
                <c:pt idx="500">
                  <c:v>15.485117775097152</c:v>
                </c:pt>
                <c:pt idx="501">
                  <c:v>15.457232160630641</c:v>
                </c:pt>
                <c:pt idx="502">
                  <c:v>15.429430596057841</c:v>
                </c:pt>
                <c:pt idx="503">
                  <c:v>15.401712597039079</c:v>
                </c:pt>
                <c:pt idx="504">
                  <c:v>15.374077683318371</c:v>
                </c:pt>
                <c:pt idx="505">
                  <c:v>15.346525378679388</c:v>
                </c:pt>
                <c:pt idx="506">
                  <c:v>15.31905521090313</c:v>
                </c:pt>
                <c:pt idx="507">
                  <c:v>15.291666711725885</c:v>
                </c:pt>
                <c:pt idx="508">
                  <c:v>15.264359416795486</c:v>
                </c:pt>
                <c:pt idx="509">
                  <c:v>15.237132865631827</c:v>
                </c:pt>
                <c:pt idx="510">
                  <c:v>15.209986601584642</c:v>
                </c:pt>
                <c:pt idx="511">
                  <c:v>15.182920171793764</c:v>
                </c:pt>
                <c:pt idx="512">
                  <c:v>15.155933127148248</c:v>
                </c:pt>
                <c:pt idx="513">
                  <c:v>15.129025022247642</c:v>
                </c:pt>
                <c:pt idx="514">
                  <c:v>15.102195415362814</c:v>
                </c:pt>
                <c:pt idx="515">
                  <c:v>15.075443868396601</c:v>
                </c:pt>
                <c:pt idx="516">
                  <c:v>15.048769946846948</c:v>
                </c:pt>
                <c:pt idx="517">
                  <c:v>15.022173219767872</c:v>
                </c:pt>
                <c:pt idx="518">
                  <c:v>14.99565325973386</c:v>
                </c:pt>
                <c:pt idx="519">
                  <c:v>14.969209642801166</c:v>
                </c:pt>
                <c:pt idx="520">
                  <c:v>14.942841948473077</c:v>
                </c:pt>
                <c:pt idx="521">
                  <c:v>14.916549759663294</c:v>
                </c:pt>
                <c:pt idx="522">
                  <c:v>14.890332662660473</c:v>
                </c:pt>
                <c:pt idx="523">
                  <c:v>14.864190247093255</c:v>
                </c:pt>
                <c:pt idx="524">
                  <c:v>14.838122105895978</c:v>
                </c:pt>
                <c:pt idx="525">
                  <c:v>14.812127835273854</c:v>
                </c:pt>
                <c:pt idx="526">
                  <c:v>14.786207034669452</c:v>
                </c:pt>
                <c:pt idx="527">
                  <c:v>14.760359306729555</c:v>
                </c:pt>
                <c:pt idx="528">
                  <c:v>14.734584257271663</c:v>
                </c:pt>
                <c:pt idx="529">
                  <c:v>14.70888149525136</c:v>
                </c:pt>
                <c:pt idx="530">
                  <c:v>14.683250632731117</c:v>
                </c:pt>
                <c:pt idx="531">
                  <c:v>14.657691284846813</c:v>
                </c:pt>
                <c:pt idx="532">
                  <c:v>14.632203069777548</c:v>
                </c:pt>
                <c:pt idx="533">
                  <c:v>14.606785608714453</c:v>
                </c:pt>
                <c:pt idx="534">
                  <c:v>14.581438525828892</c:v>
                </c:pt>
                <c:pt idx="535">
                  <c:v>14.556161448243511</c:v>
                </c:pt>
                <c:pt idx="536">
                  <c:v>14.530954006001471</c:v>
                </c:pt>
                <c:pt idx="537">
                  <c:v>14.505815832036832</c:v>
                </c:pt>
                <c:pt idx="538">
                  <c:v>14.480746562145161</c:v>
                </c:pt>
                <c:pt idx="539">
                  <c:v>14.455745834955307</c:v>
                </c:pt>
                <c:pt idx="540">
                  <c:v>14.430813291899902</c:v>
                </c:pt>
                <c:pt idx="541">
                  <c:v>14.40594857718758</c:v>
                </c:pt>
                <c:pt idx="542">
                  <c:v>14.381151337775385</c:v>
                </c:pt>
                <c:pt idx="543">
                  <c:v>14.356421223339858</c:v>
                </c:pt>
                <c:pt idx="544">
                  <c:v>14.33175788625193</c:v>
                </c:pt>
                <c:pt idx="545">
                  <c:v>14.307160981547289</c:v>
                </c:pt>
                <c:pt idx="546">
                  <c:v>14.282630166902212</c:v>
                </c:pt>
                <c:pt idx="547">
                  <c:v>14.258165102605812</c:v>
                </c:pt>
                <c:pt idx="548">
                  <c:v>14.233765451534413</c:v>
                </c:pt>
                <c:pt idx="549">
                  <c:v>14.209430879125923</c:v>
                </c:pt>
                <c:pt idx="550">
                  <c:v>14.185161053354205</c:v>
                </c:pt>
                <c:pt idx="551">
                  <c:v>14.160955644704135</c:v>
                </c:pt>
                <c:pt idx="552">
                  <c:v>14.136814326147228</c:v>
                </c:pt>
                <c:pt idx="553">
                  <c:v>14.112736773115737</c:v>
                </c:pt>
                <c:pt idx="554">
                  <c:v>14.088722663480144</c:v>
                </c:pt>
                <c:pt idx="555">
                  <c:v>14.064771677523975</c:v>
                </c:pt>
                <c:pt idx="556">
                  <c:v>14.040883497920866</c:v>
                </c:pt>
                <c:pt idx="557">
                  <c:v>14.017057809710323</c:v>
                </c:pt>
                <c:pt idx="558">
                  <c:v>13.993294300275753</c:v>
                </c:pt>
                <c:pt idx="559">
                  <c:v>13.969592659320424</c:v>
                </c:pt>
                <c:pt idx="560">
                  <c:v>13.945952578845628</c:v>
                </c:pt>
                <c:pt idx="561">
                  <c:v>13.922373753128056</c:v>
                </c:pt>
                <c:pt idx="562">
                  <c:v>13.898855878697985</c:v>
                </c:pt>
                <c:pt idx="563">
                  <c:v>13.875398654317067</c:v>
                </c:pt>
                <c:pt idx="564">
                  <c:v>13.852001780957027</c:v>
                </c:pt>
                <c:pt idx="565">
                  <c:v>13.828664961778191</c:v>
                </c:pt>
                <c:pt idx="566">
                  <c:v>13.805387902108917</c:v>
                </c:pt>
                <c:pt idx="567">
                  <c:v>13.782170309423702</c:v>
                </c:pt>
                <c:pt idx="568">
                  <c:v>13.759011893323624</c:v>
                </c:pt>
                <c:pt idx="569">
                  <c:v>13.735912365515686</c:v>
                </c:pt>
                <c:pt idx="570">
                  <c:v>13.71287143979252</c:v>
                </c:pt>
                <c:pt idx="571">
                  <c:v>13.689888832012231</c:v>
                </c:pt>
                <c:pt idx="572">
                  <c:v>13.666964260079812</c:v>
                </c:pt>
                <c:pt idx="573">
                  <c:v>13.644097443926507</c:v>
                </c:pt>
                <c:pt idx="574">
                  <c:v>13.621288105490786</c:v>
                </c:pt>
                <c:pt idx="575">
                  <c:v>13.598535968700398</c:v>
                </c:pt>
                <c:pt idx="576">
                  <c:v>13.5758407594523</c:v>
                </c:pt>
                <c:pt idx="577">
                  <c:v>13.55320220559468</c:v>
                </c:pt>
                <c:pt idx="578">
                  <c:v>13.530620036908578</c:v>
                </c:pt>
                <c:pt idx="579">
                  <c:v>13.508093985089772</c:v>
                </c:pt>
                <c:pt idx="580">
                  <c:v>13.4856237837305</c:v>
                </c:pt>
                <c:pt idx="581">
                  <c:v>13.463209168302262</c:v>
                </c:pt>
                <c:pt idx="582">
                  <c:v>13.440849876137664</c:v>
                </c:pt>
                <c:pt idx="583">
                  <c:v>13.418545646413824</c:v>
                </c:pt>
                <c:pt idx="584">
                  <c:v>13.396296220134241</c:v>
                </c:pt>
                <c:pt idx="585">
                  <c:v>13.374101340112738</c:v>
                </c:pt>
                <c:pt idx="586">
                  <c:v>13.351960750956355</c:v>
                </c:pt>
                <c:pt idx="587">
                  <c:v>13.329874199048481</c:v>
                </c:pt>
                <c:pt idx="588">
                  <c:v>13.307841432533131</c:v>
                </c:pt>
                <c:pt idx="589">
                  <c:v>13.285862201297935</c:v>
                </c:pt>
                <c:pt idx="590">
                  <c:v>13.263936256958784</c:v>
                </c:pt>
                <c:pt idx="591">
                  <c:v>13.242063352843731</c:v>
                </c:pt>
                <c:pt idx="592">
                  <c:v>13.220243243976695</c:v>
                </c:pt>
                <c:pt idx="593">
                  <c:v>13.198475687063562</c:v>
                </c:pt>
                <c:pt idx="594">
                  <c:v>13.176760440475325</c:v>
                </c:pt>
                <c:pt idx="595">
                  <c:v>13.155097264232909</c:v>
                </c:pt>
                <c:pt idx="596">
                  <c:v>13.133485919993834</c:v>
                </c:pt>
                <c:pt idx="597">
                  <c:v>13.111926171035533</c:v>
                </c:pt>
                <c:pt idx="598">
                  <c:v>13.090417782241559</c:v>
                </c:pt>
                <c:pt idx="599">
                  <c:v>13.068960520086975</c:v>
                </c:pt>
                <c:pt idx="600">
                  <c:v>13.047554152624086</c:v>
                </c:pt>
                <c:pt idx="601">
                  <c:v>13.026198449468051</c:v>
                </c:pt>
                <c:pt idx="602">
                  <c:v>13.004893181783304</c:v>
                </c:pt>
                <c:pt idx="603">
                  <c:v>12.983638122268788</c:v>
                </c:pt>
                <c:pt idx="604">
                  <c:v>12.962433045144975</c:v>
                </c:pt>
                <c:pt idx="605">
                  <c:v>12.941277726140608</c:v>
                </c:pt>
                <c:pt idx="606">
                  <c:v>12.920171942477882</c:v>
                </c:pt>
                <c:pt idx="607">
                  <c:v>12.899115472860883</c:v>
                </c:pt>
                <c:pt idx="608">
                  <c:v>12.878108097461258</c:v>
                </c:pt>
                <c:pt idx="609">
                  <c:v>12.857149597905561</c:v>
                </c:pt>
                <c:pt idx="610">
                  <c:v>12.836239757262433</c:v>
                </c:pt>
                <c:pt idx="611">
                  <c:v>12.815378360029685</c:v>
                </c:pt>
                <c:pt idx="612">
                  <c:v>12.794565192122533</c:v>
                </c:pt>
                <c:pt idx="613">
                  <c:v>12.773800040860175</c:v>
                </c:pt>
                <c:pt idx="614">
                  <c:v>12.753082694953477</c:v>
                </c:pt>
                <c:pt idx="615">
                  <c:v>12.732412944493889</c:v>
                </c:pt>
                <c:pt idx="616">
                  <c:v>12.711790580940239</c:v>
                </c:pt>
                <c:pt idx="617">
                  <c:v>12.691215397107181</c:v>
                </c:pt>
                <c:pt idx="618">
                  <c:v>12.670687187153963</c:v>
                </c:pt>
                <c:pt idx="619">
                  <c:v>12.650205746571812</c:v>
                </c:pt>
                <c:pt idx="620">
                  <c:v>12.629770872173262</c:v>
                </c:pt>
                <c:pt idx="621">
                  <c:v>12.609382362079941</c:v>
                </c:pt>
                <c:pt idx="622">
                  <c:v>12.589040015711868</c:v>
                </c:pt>
                <c:pt idx="623">
                  <c:v>12.568743633776418</c:v>
                </c:pt>
                <c:pt idx="624">
                  <c:v>12.548493018256693</c:v>
                </c:pt>
                <c:pt idx="625">
                  <c:v>12.528287972400339</c:v>
                </c:pt>
                <c:pt idx="626">
                  <c:v>12.508128300710116</c:v>
                </c:pt>
                <c:pt idx="627">
                  <c:v>12.488013808932017</c:v>
                </c:pt>
                <c:pt idx="628">
                  <c:v>12.46794430404467</c:v>
                </c:pt>
                <c:pt idx="629">
                  <c:v>12.447919594248994</c:v>
                </c:pt>
                <c:pt idx="630">
                  <c:v>12.427939488958785</c:v>
                </c:pt>
                <c:pt idx="631">
                  <c:v>12.408003798788831</c:v>
                </c:pt>
                <c:pt idx="632">
                  <c:v>12.388112335545882</c:v>
                </c:pt>
                <c:pt idx="633">
                  <c:v>12.368264912218168</c:v>
                </c:pt>
                <c:pt idx="634">
                  <c:v>12.348461342965745</c:v>
                </c:pt>
                <c:pt idx="635">
                  <c:v>12.328701443110202</c:v>
                </c:pt>
                <c:pt idx="636">
                  <c:v>12.308985029125296</c:v>
                </c:pt>
                <c:pt idx="637">
                  <c:v>12.289311918627428</c:v>
                </c:pt>
                <c:pt idx="638">
                  <c:v>12.269681930365383</c:v>
                </c:pt>
                <c:pt idx="639">
                  <c:v>12.250094884211435</c:v>
                </c:pt>
                <c:pt idx="640">
                  <c:v>12.230550601152393</c:v>
                </c:pt>
                <c:pt idx="641">
                  <c:v>12.211048903279654</c:v>
                </c:pt>
                <c:pt idx="642">
                  <c:v>12.191589613779904</c:v>
                </c:pt>
                <c:pt idx="643">
                  <c:v>12.172172556926972</c:v>
                </c:pt>
                <c:pt idx="644">
                  <c:v>12.152797558071939</c:v>
                </c:pt>
                <c:pt idx="645">
                  <c:v>12.133464443635084</c:v>
                </c:pt>
                <c:pt idx="646">
                  <c:v>12.114173041096183</c:v>
                </c:pt>
                <c:pt idx="647">
                  <c:v>12.094923178986651</c:v>
                </c:pt>
                <c:pt idx="648">
                  <c:v>12.075714686880461</c:v>
                </c:pt>
                <c:pt idx="649">
                  <c:v>12.056547395385628</c:v>
                </c:pt>
                <c:pt idx="650">
                  <c:v>12.037421136136057</c:v>
                </c:pt>
                <c:pt idx="651">
                  <c:v>12.018335741783073</c:v>
                </c:pt>
                <c:pt idx="652">
                  <c:v>11.999291045987077</c:v>
                </c:pt>
                <c:pt idx="653">
                  <c:v>11.980286883409141</c:v>
                </c:pt>
                <c:pt idx="654">
                  <c:v>11.961323089703537</c:v>
                </c:pt>
                <c:pt idx="655">
                  <c:v>11.942399501509218</c:v>
                </c:pt>
                <c:pt idx="656">
                  <c:v>11.923515956442014</c:v>
                </c:pt>
                <c:pt idx="657">
                  <c:v>11.904672293086909</c:v>
                </c:pt>
                <c:pt idx="658">
                  <c:v>11.885868350990027</c:v>
                </c:pt>
                <c:pt idx="659">
                  <c:v>11.867103970651012</c:v>
                </c:pt>
                <c:pt idx="660">
                  <c:v>11.848378993515322</c:v>
                </c:pt>
                <c:pt idx="661">
                  <c:v>11.829693261967424</c:v>
                </c:pt>
                <c:pt idx="662">
                  <c:v>11.811046619321877</c:v>
                </c:pt>
                <c:pt idx="663">
                  <c:v>11.792438909817404</c:v>
                </c:pt>
                <c:pt idx="664">
                  <c:v>11.773869978608563</c:v>
                </c:pt>
                <c:pt idx="665">
                  <c:v>11.755339671759</c:v>
                </c:pt>
                <c:pt idx="666">
                  <c:v>11.736847836234041</c:v>
                </c:pt>
                <c:pt idx="667">
                  <c:v>11.718394319893905</c:v>
                </c:pt>
                <c:pt idx="668">
                  <c:v>11.699978971486178</c:v>
                </c:pt>
                <c:pt idx="669">
                  <c:v>11.681601640638991</c:v>
                </c:pt>
                <c:pt idx="670">
                  <c:v>11.663262177854573</c:v>
                </c:pt>
                <c:pt idx="671">
                  <c:v>11.644960434501916</c:v>
                </c:pt>
                <c:pt idx="672">
                  <c:v>11.626696262810217</c:v>
                </c:pt>
                <c:pt idx="673">
                  <c:v>11.608469515861913</c:v>
                </c:pt>
                <c:pt idx="674">
                  <c:v>11.590280047586443</c:v>
                </c:pt>
                <c:pt idx="675">
                  <c:v>11.572127712753389</c:v>
                </c:pt>
                <c:pt idx="676">
                  <c:v>11.554012366966269</c:v>
                </c:pt>
                <c:pt idx="677">
                  <c:v>11.535933866655419</c:v>
                </c:pt>
                <c:pt idx="678">
                  <c:v>11.51789206907276</c:v>
                </c:pt>
                <c:pt idx="679">
                  <c:v>11.49988683228422</c:v>
                </c:pt>
                <c:pt idx="680">
                  <c:v>11.481918015164341</c:v>
                </c:pt>
                <c:pt idx="681">
                  <c:v>11.463985477389659</c:v>
                </c:pt>
                <c:pt idx="682">
                  <c:v>11.446089079432758</c:v>
                </c:pt>
                <c:pt idx="683">
                  <c:v>11.428228682556261</c:v>
                </c:pt>
                <c:pt idx="684">
                  <c:v>11.410404148806588</c:v>
                </c:pt>
                <c:pt idx="685">
                  <c:v>11.392615341007859</c:v>
                </c:pt>
                <c:pt idx="686">
                  <c:v>11.374862122756465</c:v>
                </c:pt>
                <c:pt idx="687">
                  <c:v>11.357144358414907</c:v>
                </c:pt>
                <c:pt idx="688">
                  <c:v>11.339461913106064</c:v>
                </c:pt>
                <c:pt idx="689">
                  <c:v>11.321814652707499</c:v>
                </c:pt>
                <c:pt idx="690">
                  <c:v>11.304202443845501</c:v>
                </c:pt>
                <c:pt idx="691">
                  <c:v>11.286625153889773</c:v>
                </c:pt>
                <c:pt idx="692">
                  <c:v>11.269082650947794</c:v>
                </c:pt>
                <c:pt idx="693">
                  <c:v>11.25157480385932</c:v>
                </c:pt>
                <c:pt idx="694">
                  <c:v>11.234101482190743</c:v>
                </c:pt>
                <c:pt idx="695">
                  <c:v>11.216662556229743</c:v>
                </c:pt>
                <c:pt idx="696">
                  <c:v>11.199257896979809</c:v>
                </c:pt>
                <c:pt idx="697">
                  <c:v>11.181887376155435</c:v>
                </c:pt>
                <c:pt idx="698">
                  <c:v>11.164550866175917</c:v>
                </c:pt>
                <c:pt idx="699">
                  <c:v>11.147248240161021</c:v>
                </c:pt>
                <c:pt idx="700">
                  <c:v>11.129979371925652</c:v>
                </c:pt>
                <c:pt idx="701">
                  <c:v>11.112744135973793</c:v>
                </c:pt>
                <c:pt idx="702">
                  <c:v>11.095542407494925</c:v>
                </c:pt>
                <c:pt idx="703">
                  <c:v>11.078374062358002</c:v>
                </c:pt>
                <c:pt idx="704">
                  <c:v>11.061238977106454</c:v>
                </c:pt>
                <c:pt idx="705">
                  <c:v>11.04413702895366</c:v>
                </c:pt>
                <c:pt idx="706">
                  <c:v>11.027068095777924</c:v>
                </c:pt>
                <c:pt idx="707">
                  <c:v>11.010032056117664</c:v>
                </c:pt>
                <c:pt idx="708">
                  <c:v>10.993028789166278</c:v>
                </c:pt>
                <c:pt idx="709">
                  <c:v>10.976058174767875</c:v>
                </c:pt>
                <c:pt idx="710">
                  <c:v>10.959120093412185</c:v>
                </c:pt>
                <c:pt idx="711">
                  <c:v>10.942214426229979</c:v>
                </c:pt>
                <c:pt idx="712">
                  <c:v>10.925341054988992</c:v>
                </c:pt>
                <c:pt idx="713">
                  <c:v>10.908499862087881</c:v>
                </c:pt>
                <c:pt idx="714">
                  <c:v>10.891690730553469</c:v>
                </c:pt>
                <c:pt idx="715">
                  <c:v>10.874913544034877</c:v>
                </c:pt>
                <c:pt idx="716">
                  <c:v>10.858168186800112</c:v>
                </c:pt>
                <c:pt idx="717">
                  <c:v>10.841454543730539</c:v>
                </c:pt>
                <c:pt idx="718">
                  <c:v>10.824772500317252</c:v>
                </c:pt>
                <c:pt idx="719">
                  <c:v>10.808121942656697</c:v>
                </c:pt>
                <c:pt idx="720">
                  <c:v>10.791502757446068</c:v>
                </c:pt>
                <c:pt idx="721">
                  <c:v>10.774914831979405</c:v>
                </c:pt>
                <c:pt idx="722">
                  <c:v>10.758358054142803</c:v>
                </c:pt>
                <c:pt idx="723">
                  <c:v>10.741832312410832</c:v>
                </c:pt>
                <c:pt idx="724">
                  <c:v>10.725337495841885</c:v>
                </c:pt>
                <c:pt idx="725">
                  <c:v>10.708873494074528</c:v>
                </c:pt>
                <c:pt idx="726">
                  <c:v>10.692440197323084</c:v>
                </c:pt>
                <c:pt idx="727">
                  <c:v>10.676037496373592</c:v>
                </c:pt>
                <c:pt idx="728">
                  <c:v>10.659665282580143</c:v>
                </c:pt>
                <c:pt idx="729">
                  <c:v>10.643323447860517</c:v>
                </c:pt>
                <c:pt idx="730">
                  <c:v>10.627011884692285</c:v>
                </c:pt>
                <c:pt idx="731">
                  <c:v>10.610730486109166</c:v>
                </c:pt>
                <c:pt idx="732">
                  <c:v>10.594479145697239</c:v>
                </c:pt>
                <c:pt idx="733">
                  <c:v>10.578257757590215</c:v>
                </c:pt>
                <c:pt idx="734">
                  <c:v>10.562066216466917</c:v>
                </c:pt>
                <c:pt idx="735">
                  <c:v>10.545904417546787</c:v>
                </c:pt>
                <c:pt idx="736">
                  <c:v>10.529772256586003</c:v>
                </c:pt>
                <c:pt idx="737">
                  <c:v>10.513669629874212</c:v>
                </c:pt>
                <c:pt idx="738">
                  <c:v>10.497596434230834</c:v>
                </c:pt>
                <c:pt idx="739">
                  <c:v>10.481552567000922</c:v>
                </c:pt>
                <c:pt idx="740">
                  <c:v>10.465537926052324</c:v>
                </c:pt>
                <c:pt idx="741">
                  <c:v>10.449552409771378</c:v>
                </c:pt>
                <c:pt idx="742">
                  <c:v>10.433595917059797</c:v>
                </c:pt>
                <c:pt idx="743">
                  <c:v>10.417668347331306</c:v>
                </c:pt>
                <c:pt idx="744">
                  <c:v>10.401769600507425</c:v>
                </c:pt>
                <c:pt idx="745">
                  <c:v>10.385899577014817</c:v>
                </c:pt>
                <c:pt idx="746">
                  <c:v>10.370058177781619</c:v>
                </c:pt>
                <c:pt idx="747">
                  <c:v>10.354245304233604</c:v>
                </c:pt>
                <c:pt idx="748">
                  <c:v>10.33846085829161</c:v>
                </c:pt>
                <c:pt idx="749">
                  <c:v>10.322704742367556</c:v>
                </c:pt>
                <c:pt idx="750">
                  <c:v>10.306976859361395</c:v>
                </c:pt>
                <c:pt idx="751">
                  <c:v>10.291277112657927</c:v>
                </c:pt>
                <c:pt idx="752">
                  <c:v>10.27560540612323</c:v>
                </c:pt>
                <c:pt idx="753">
                  <c:v>10.259961644101809</c:v>
                </c:pt>
                <c:pt idx="754">
                  <c:v>10.24434573141315</c:v>
                </c:pt>
                <c:pt idx="755">
                  <c:v>10.228757573348673</c:v>
                </c:pt>
                <c:pt idx="756">
                  <c:v>10.213197075668427</c:v>
                </c:pt>
                <c:pt idx="757">
                  <c:v>10.197664144598351</c:v>
                </c:pt>
                <c:pt idx="758">
                  <c:v>10.182158686826588</c:v>
                </c:pt>
                <c:pt idx="759">
                  <c:v>10.166680609501153</c:v>
                </c:pt>
                <c:pt idx="760">
                  <c:v>10.151229820226199</c:v>
                </c:pt>
                <c:pt idx="761">
                  <c:v>10.135806227059314</c:v>
                </c:pt>
                <c:pt idx="762">
                  <c:v>10.120409738508897</c:v>
                </c:pt>
                <c:pt idx="763">
                  <c:v>10.105040263530285</c:v>
                </c:pt>
                <c:pt idx="764">
                  <c:v>10.089697711524092</c:v>
                </c:pt>
                <c:pt idx="765">
                  <c:v>10.074381992331807</c:v>
                </c:pt>
                <c:pt idx="766">
                  <c:v>10.059093016234179</c:v>
                </c:pt>
                <c:pt idx="767">
                  <c:v>10.043830693947516</c:v>
                </c:pt>
                <c:pt idx="768">
                  <c:v>10.028594936621618</c:v>
                </c:pt>
                <c:pt idx="769">
                  <c:v>10.013385655836046</c:v>
                </c:pt>
                <c:pt idx="770">
                  <c:v>9.9982027635981048</c:v>
                </c:pt>
                <c:pt idx="771">
                  <c:v>9.9830461723395931</c:v>
                </c:pt>
                <c:pt idx="772">
                  <c:v>9.9679157949143296</c:v>
                </c:pt>
                <c:pt idx="773">
                  <c:v>9.9528115445954324</c:v>
                </c:pt>
                <c:pt idx="774">
                  <c:v>9.937733335072112</c:v>
                </c:pt>
                <c:pt idx="775">
                  <c:v>9.92268108044793</c:v>
                </c:pt>
                <c:pt idx="776">
                  <c:v>9.907654695237273</c:v>
                </c:pt>
                <c:pt idx="777">
                  <c:v>9.892654094363051</c:v>
                </c:pt>
                <c:pt idx="778">
                  <c:v>9.8776791931542185</c:v>
                </c:pt>
                <c:pt idx="779">
                  <c:v>9.8627299073429242</c:v>
                </c:pt>
                <c:pt idx="780">
                  <c:v>9.8478061530621002</c:v>
                </c:pt>
                <c:pt idx="781">
                  <c:v>9.8329078468429074</c:v>
                </c:pt>
                <c:pt idx="782">
                  <c:v>9.8180349056119987</c:v>
                </c:pt>
                <c:pt idx="783">
                  <c:v>9.8031872466894132</c:v>
                </c:pt>
                <c:pt idx="784">
                  <c:v>9.7883647877856532</c:v>
                </c:pt>
                <c:pt idx="785">
                  <c:v>9.7735674469993956</c:v>
                </c:pt>
                <c:pt idx="786">
                  <c:v>9.7587951428150923</c:v>
                </c:pt>
                <c:pt idx="787">
                  <c:v>9.744047794100549</c:v>
                </c:pt>
                <c:pt idx="788">
                  <c:v>9.7293253201044738</c:v>
                </c:pt>
                <c:pt idx="789">
                  <c:v>9.714627640453859</c:v>
                </c:pt>
                <c:pt idx="790">
                  <c:v>9.6999546751521599</c:v>
                </c:pt>
                <c:pt idx="791">
                  <c:v>9.6853063445761194</c:v>
                </c:pt>
                <c:pt idx="792">
                  <c:v>9.6706825694745184</c:v>
                </c:pt>
                <c:pt idx="793">
                  <c:v>9.6560832709646682</c:v>
                </c:pt>
                <c:pt idx="794">
                  <c:v>9.6415083705310742</c:v>
                </c:pt>
                <c:pt idx="795">
                  <c:v>9.6269577900224963</c:v>
                </c:pt>
                <c:pt idx="796">
                  <c:v>9.6124314516502949</c:v>
                </c:pt>
                <c:pt idx="797">
                  <c:v>9.5979292779857008</c:v>
                </c:pt>
                <c:pt idx="798">
                  <c:v>9.5834511919575291</c:v>
                </c:pt>
                <c:pt idx="799">
                  <c:v>9.5689971168504293</c:v>
                </c:pt>
                <c:pt idx="800">
                  <c:v>9.5545669763025423</c:v>
                </c:pt>
                <c:pt idx="801">
                  <c:v>9.5401606943027843</c:v>
                </c:pt>
                <c:pt idx="802">
                  <c:v>9.5257781951896643</c:v>
                </c:pt>
                <c:pt idx="803">
                  <c:v>9.5114194036483362</c:v>
                </c:pt>
                <c:pt idx="804">
                  <c:v>9.4970842447087964</c:v>
                </c:pt>
                <c:pt idx="805">
                  <c:v>9.4827726437436048</c:v>
                </c:pt>
                <c:pt idx="806">
                  <c:v>9.4684845264661845</c:v>
                </c:pt>
                <c:pt idx="807">
                  <c:v>9.454219818928264</c:v>
                </c:pt>
                <c:pt idx="808">
                  <c:v>9.4399784475181416</c:v>
                </c:pt>
                <c:pt idx="809">
                  <c:v>9.4257603389585025</c:v>
                </c:pt>
                <c:pt idx="810">
                  <c:v>9.4115654203042141</c:v>
                </c:pt>
                <c:pt idx="811">
                  <c:v>9.3973936189410274</c:v>
                </c:pt>
                <c:pt idx="812">
                  <c:v>9.383244862582691</c:v>
                </c:pt>
                <c:pt idx="813">
                  <c:v>9.3691190792693764</c:v>
                </c:pt>
                <c:pt idx="814">
                  <c:v>9.3550161973657318</c:v>
                </c:pt>
                <c:pt idx="815">
                  <c:v>9.3409361455591533</c:v>
                </c:pt>
                <c:pt idx="816">
                  <c:v>9.3268788528570585</c:v>
                </c:pt>
                <c:pt idx="817">
                  <c:v>9.312844248585975</c:v>
                </c:pt>
                <c:pt idx="818">
                  <c:v>9.2988322623888529</c:v>
                </c:pt>
                <c:pt idx="819">
                  <c:v>9.2848428242237251</c:v>
                </c:pt>
                <c:pt idx="820">
                  <c:v>9.2708758643611908</c:v>
                </c:pt>
                <c:pt idx="821">
                  <c:v>9.2569313133834328</c:v>
                </c:pt>
                <c:pt idx="822">
                  <c:v>9.2430091021816168</c:v>
                </c:pt>
                <c:pt idx="823">
                  <c:v>9.2291091619540424</c:v>
                </c:pt>
                <c:pt idx="824">
                  <c:v>9.2152314242052231</c:v>
                </c:pt>
                <c:pt idx="825">
                  <c:v>9.2013758207428165</c:v>
                </c:pt>
                <c:pt idx="826">
                  <c:v>9.1875422836767289</c:v>
                </c:pt>
                <c:pt idx="827">
                  <c:v>9.1737307454172718</c:v>
                </c:pt>
                <c:pt idx="828">
                  <c:v>9.1599411386728367</c:v>
                </c:pt>
                <c:pt idx="829">
                  <c:v>9.146173396448777</c:v>
                </c:pt>
                <c:pt idx="830">
                  <c:v>9.1324274520451976</c:v>
                </c:pt>
                <c:pt idx="831">
                  <c:v>9.1187032390553036</c:v>
                </c:pt>
                <c:pt idx="832">
                  <c:v>9.1050006913641219</c:v>
                </c:pt>
                <c:pt idx="833">
                  <c:v>9.0913197431462116</c:v>
                </c:pt>
                <c:pt idx="834">
                  <c:v>9.0776603288644004</c:v>
                </c:pt>
                <c:pt idx="835">
                  <c:v>9.0640223832677052</c:v>
                </c:pt>
                <c:pt idx="836">
                  <c:v>9.0504058413903916</c:v>
                </c:pt>
                <c:pt idx="837">
                  <c:v>9.0368106385490883</c:v>
                </c:pt>
                <c:pt idx="838">
                  <c:v>9.0232367103425251</c:v>
                </c:pt>
                <c:pt idx="839">
                  <c:v>9.0096839926488634</c:v>
                </c:pt>
                <c:pt idx="840">
                  <c:v>8.9961524216249149</c:v>
                </c:pt>
                <c:pt idx="841">
                  <c:v>8.9826419337035759</c:v>
                </c:pt>
                <c:pt idx="842">
                  <c:v>8.9691524655933765</c:v>
                </c:pt>
                <c:pt idx="843">
                  <c:v>8.9556839542756048</c:v>
                </c:pt>
                <c:pt idx="844">
                  <c:v>8.9422363370039708</c:v>
                </c:pt>
                <c:pt idx="845">
                  <c:v>8.9288095513021268</c:v>
                </c:pt>
                <c:pt idx="846">
                  <c:v>8.915403534962838</c:v>
                </c:pt>
                <c:pt idx="847">
                  <c:v>8.9020182260459215</c:v>
                </c:pt>
                <c:pt idx="848">
                  <c:v>8.8886535628768915</c:v>
                </c:pt>
                <c:pt idx="849">
                  <c:v>8.8753094840453528</c:v>
                </c:pt>
                <c:pt idx="850">
                  <c:v>8.8619859284038949</c:v>
                </c:pt>
                <c:pt idx="851">
                  <c:v>8.8486828350659117</c:v>
                </c:pt>
                <c:pt idx="852">
                  <c:v>8.8354001434048541</c:v>
                </c:pt>
                <c:pt idx="853">
                  <c:v>8.8221377930522795</c:v>
                </c:pt>
                <c:pt idx="854">
                  <c:v>8.8088957238967271</c:v>
                </c:pt>
                <c:pt idx="855">
                  <c:v>8.7956738760816382</c:v>
                </c:pt>
                <c:pt idx="856">
                  <c:v>8.7824721900047891</c:v>
                </c:pt>
                <c:pt idx="857">
                  <c:v>8.7692906063160958</c:v>
                </c:pt>
                <c:pt idx="858">
                  <c:v>8.756129065916932</c:v>
                </c:pt>
                <c:pt idx="859">
                  <c:v>8.7429875099580006</c:v>
                </c:pt>
                <c:pt idx="860">
                  <c:v>8.7298658798382185</c:v>
                </c:pt>
                <c:pt idx="861">
                  <c:v>8.7167641172037058</c:v>
                </c:pt>
                <c:pt idx="862">
                  <c:v>8.7036821639454764</c:v>
                </c:pt>
                <c:pt idx="863">
                  <c:v>8.6906199621992926</c:v>
                </c:pt>
                <c:pt idx="864">
                  <c:v>8.6775774543434778</c:v>
                </c:pt>
                <c:pt idx="865">
                  <c:v>8.6645545829973187</c:v>
                </c:pt>
                <c:pt idx="866">
                  <c:v>8.6515512910208194</c:v>
                </c:pt>
                <c:pt idx="867">
                  <c:v>8.6385675215123285</c:v>
                </c:pt>
                <c:pt idx="868">
                  <c:v>8.6256032178076865</c:v>
                </c:pt>
                <c:pt idx="869">
                  <c:v>8.6126583234789926</c:v>
                </c:pt>
                <c:pt idx="870">
                  <c:v>8.5997327823326959</c:v>
                </c:pt>
                <c:pt idx="871">
                  <c:v>8.5868265384094489</c:v>
                </c:pt>
                <c:pt idx="872">
                  <c:v>8.5739395359814505</c:v>
                </c:pt>
                <c:pt idx="873">
                  <c:v>8.5610717195522721</c:v>
                </c:pt>
                <c:pt idx="874">
                  <c:v>8.5482230338549776</c:v>
                </c:pt>
                <c:pt idx="875">
                  <c:v>8.535393423851021</c:v>
                </c:pt>
                <c:pt idx="876">
                  <c:v>8.5225828347292385</c:v>
                </c:pt>
                <c:pt idx="877">
                  <c:v>8.5097912119042682</c:v>
                </c:pt>
                <c:pt idx="878">
                  <c:v>8.4970185010153436</c:v>
                </c:pt>
                <c:pt idx="879">
                  <c:v>8.4842646479253094</c:v>
                </c:pt>
                <c:pt idx="880">
                  <c:v>8.4715295987194281</c:v>
                </c:pt>
                <c:pt idx="881">
                  <c:v>8.4588132997035164</c:v>
                </c:pt>
                <c:pt idx="882">
                  <c:v>8.4461156974037017</c:v>
                </c:pt>
                <c:pt idx="883">
                  <c:v>8.4334367385647901</c:v>
                </c:pt>
                <c:pt idx="884">
                  <c:v>8.4207763701488005</c:v>
                </c:pt>
                <c:pt idx="885">
                  <c:v>8.4081345393341973</c:v>
                </c:pt>
                <c:pt idx="886">
                  <c:v>8.3955111935146789</c:v>
                </c:pt>
                <c:pt idx="887">
                  <c:v>8.3829062802976679</c:v>
                </c:pt>
                <c:pt idx="888">
                  <c:v>8.37031974750359</c:v>
                </c:pt>
                <c:pt idx="889">
                  <c:v>8.3577515431648433</c:v>
                </c:pt>
                <c:pt idx="890">
                  <c:v>8.3452016155237612</c:v>
                </c:pt>
                <c:pt idx="891">
                  <c:v>8.3326699130328521</c:v>
                </c:pt>
                <c:pt idx="892">
                  <c:v>8.3201563843523889</c:v>
                </c:pt>
                <c:pt idx="893">
                  <c:v>8.3076609783499435</c:v>
                </c:pt>
                <c:pt idx="894">
                  <c:v>8.2951836440994562</c:v>
                </c:pt>
                <c:pt idx="895">
                  <c:v>8.2827243308795584</c:v>
                </c:pt>
                <c:pt idx="896">
                  <c:v>8.2702829881729674</c:v>
                </c:pt>
                <c:pt idx="897">
                  <c:v>8.2578595656652691</c:v>
                </c:pt>
                <c:pt idx="898">
                  <c:v>8.2454540132436627</c:v>
                </c:pt>
                <c:pt idx="899">
                  <c:v>8.2330662809961765</c:v>
                </c:pt>
                <c:pt idx="900">
                  <c:v>8.2206963192104165</c:v>
                </c:pt>
                <c:pt idx="901">
                  <c:v>8.2083440783724022</c:v>
                </c:pt>
                <c:pt idx="902">
                  <c:v>8.1960095091663128</c:v>
                </c:pt>
                <c:pt idx="903">
                  <c:v>8.1836925624719346</c:v>
                </c:pt>
                <c:pt idx="904">
                  <c:v>8.1713931893650411</c:v>
                </c:pt>
                <c:pt idx="905">
                  <c:v>8.1591113411159526</c:v>
                </c:pt>
                <c:pt idx="906">
                  <c:v>8.1468469691880792</c:v>
                </c:pt>
                <c:pt idx="907">
                  <c:v>8.134600025237388</c:v>
                </c:pt>
                <c:pt idx="908">
                  <c:v>8.1223704611111653</c:v>
                </c:pt>
                <c:pt idx="909">
                  <c:v>8.1101582288472898</c:v>
                </c:pt>
                <c:pt idx="910">
                  <c:v>8.0979632806729605</c:v>
                </c:pt>
                <c:pt idx="911">
                  <c:v>8.0857855690036224</c:v>
                </c:pt>
                <c:pt idx="912">
                  <c:v>8.0736250464425545</c:v>
                </c:pt>
                <c:pt idx="913">
                  <c:v>8.0614816657791426</c:v>
                </c:pt>
                <c:pt idx="914">
                  <c:v>8.0493553799886204</c:v>
                </c:pt>
                <c:pt idx="915">
                  <c:v>8.0372461422303605</c:v>
                </c:pt>
                <c:pt idx="916">
                  <c:v>8.0251539058476684</c:v>
                </c:pt>
                <c:pt idx="917">
                  <c:v>8.0130786243664183</c:v>
                </c:pt>
                <c:pt idx="918">
                  <c:v>8.0010202514940509</c:v>
                </c:pt>
                <c:pt idx="919">
                  <c:v>7.9889787411191771</c:v>
                </c:pt>
                <c:pt idx="920">
                  <c:v>7.9769540473096505</c:v>
                </c:pt>
                <c:pt idx="921">
                  <c:v>7.9649461243127861</c:v>
                </c:pt>
                <c:pt idx="922">
                  <c:v>7.9529549265538622</c:v>
                </c:pt>
                <c:pt idx="923">
                  <c:v>7.9409804086347719</c:v>
                </c:pt>
                <c:pt idx="924">
                  <c:v>7.9290225253341298</c:v>
                </c:pt>
                <c:pt idx="925">
                  <c:v>7.9170812316054908</c:v>
                </c:pt>
                <c:pt idx="926">
                  <c:v>7.9051564825770182</c:v>
                </c:pt>
                <c:pt idx="927">
                  <c:v>7.8932482335504117</c:v>
                </c:pt>
                <c:pt idx="928">
                  <c:v>7.8813564399997995</c:v>
                </c:pt>
                <c:pt idx="929">
                  <c:v>7.8694810575713934</c:v>
                </c:pt>
                <c:pt idx="930">
                  <c:v>7.8576220420818625</c:v>
                </c:pt>
                <c:pt idx="931">
                  <c:v>7.8457793495181285</c:v>
                </c:pt>
                <c:pt idx="932">
                  <c:v>7.8339529360362512</c:v>
                </c:pt>
                <c:pt idx="933">
                  <c:v>7.8221427579605791</c:v>
                </c:pt>
                <c:pt idx="934">
                  <c:v>7.8103487717831932</c:v>
                </c:pt>
                <c:pt idx="935">
                  <c:v>7.7985709341622824</c:v>
                </c:pt>
                <c:pt idx="936">
                  <c:v>7.7868092019220825</c:v>
                </c:pt>
                <c:pt idx="937">
                  <c:v>7.7750635320518366</c:v>
                </c:pt>
                <c:pt idx="938">
                  <c:v>7.7633338817047912</c:v>
                </c:pt>
                <c:pt idx="939">
                  <c:v>7.7516202081974006</c:v>
                </c:pt>
                <c:pt idx="940">
                  <c:v>7.7399224690088255</c:v>
                </c:pt>
                <c:pt idx="941">
                  <c:v>7.7282406217797419</c:v>
                </c:pt>
                <c:pt idx="942">
                  <c:v>7.7165746243118152</c:v>
                </c:pt>
                <c:pt idx="943">
                  <c:v>7.7049244345665215</c:v>
                </c:pt>
                <c:pt idx="944">
                  <c:v>7.6932900106648621</c:v>
                </c:pt>
                <c:pt idx="945">
                  <c:v>7.6816713108859798</c:v>
                </c:pt>
                <c:pt idx="946">
                  <c:v>7.6700682936670042</c:v>
                </c:pt>
                <c:pt idx="947">
                  <c:v>7.6584809176022031</c:v>
                </c:pt>
                <c:pt idx="948">
                  <c:v>7.6469091414411476</c:v>
                </c:pt>
                <c:pt idx="949">
                  <c:v>7.6353529240896023</c:v>
                </c:pt>
                <c:pt idx="950">
                  <c:v>7.6238122246074811</c:v>
                </c:pt>
                <c:pt idx="951">
                  <c:v>7.6122870022083369</c:v>
                </c:pt>
                <c:pt idx="952">
                  <c:v>7.6007772162595462</c:v>
                </c:pt>
                <c:pt idx="953">
                  <c:v>7.5892828262799972</c:v>
                </c:pt>
                <c:pt idx="954">
                  <c:v>7.5778037919406742</c:v>
                </c:pt>
                <c:pt idx="955">
                  <c:v>7.5663400730627508</c:v>
                </c:pt>
                <c:pt idx="956">
                  <c:v>7.5548916296185</c:v>
                </c:pt>
                <c:pt idx="957">
                  <c:v>7.5434584217284764</c:v>
                </c:pt>
                <c:pt idx="958">
                  <c:v>7.5320404096623541</c:v>
                </c:pt>
                <c:pt idx="959">
                  <c:v>7.5206375538379708</c:v>
                </c:pt>
                <c:pt idx="960">
                  <c:v>7.5092498148196949</c:v>
                </c:pt>
                <c:pt idx="961">
                  <c:v>7.4978771533188198</c:v>
                </c:pt>
                <c:pt idx="962">
                  <c:v>7.4865195301924006</c:v>
                </c:pt>
                <c:pt idx="963">
                  <c:v>7.4751769064421207</c:v>
                </c:pt>
                <c:pt idx="964">
                  <c:v>7.463849243214411</c:v>
                </c:pt>
                <c:pt idx="965">
                  <c:v>7.4525365017990577</c:v>
                </c:pt>
                <c:pt idx="966">
                  <c:v>7.4412386436289921</c:v>
                </c:pt>
                <c:pt idx="967">
                  <c:v>7.4299556302793777</c:v>
                </c:pt>
                <c:pt idx="968">
                  <c:v>7.4186874234666824</c:v>
                </c:pt>
                <c:pt idx="969">
                  <c:v>7.4074339850483417</c:v>
                </c:pt>
                <c:pt idx="970">
                  <c:v>7.3961952770224659</c:v>
                </c:pt>
                <c:pt idx="971">
                  <c:v>7.3849712615259158</c:v>
                </c:pt>
                <c:pt idx="972">
                  <c:v>7.3737619008351087</c:v>
                </c:pt>
                <c:pt idx="973">
                  <c:v>7.3625671573639782</c:v>
                </c:pt>
                <c:pt idx="974">
                  <c:v>7.3513869936647778</c:v>
                </c:pt>
                <c:pt idx="975">
                  <c:v>7.3402213724257752</c:v>
                </c:pt>
                <c:pt idx="976">
                  <c:v>7.3290702564722157</c:v>
                </c:pt>
                <c:pt idx="977">
                  <c:v>7.3179336087643208</c:v>
                </c:pt>
                <c:pt idx="978">
                  <c:v>7.3068113923976146</c:v>
                </c:pt>
                <c:pt idx="979">
                  <c:v>7.2957035706018161</c:v>
                </c:pt>
                <c:pt idx="980">
                  <c:v>7.2846101067401845</c:v>
                </c:pt>
                <c:pt idx="981">
                  <c:v>7.273530964308712</c:v>
                </c:pt>
                <c:pt idx="982">
                  <c:v>7.262466106936607</c:v>
                </c:pt>
                <c:pt idx="983">
                  <c:v>7.2514154983840147</c:v>
                </c:pt>
                <c:pt idx="984">
                  <c:v>7.240379102542434</c:v>
                </c:pt>
                <c:pt idx="985">
                  <c:v>7.2293568834340611</c:v>
                </c:pt>
                <c:pt idx="986">
                  <c:v>7.2183488052109057</c:v>
                </c:pt>
                <c:pt idx="987">
                  <c:v>7.2073548321539329</c:v>
                </c:pt>
                <c:pt idx="988">
                  <c:v>7.1963749286730661</c:v>
                </c:pt>
                <c:pt idx="989">
                  <c:v>7.1854090593064646</c:v>
                </c:pt>
                <c:pt idx="990">
                  <c:v>7.1744571887192876</c:v>
                </c:pt>
                <c:pt idx="991">
                  <c:v>7.1635192817038735</c:v>
                </c:pt>
                <c:pt idx="992">
                  <c:v>7.1525953031788001</c:v>
                </c:pt>
                <c:pt idx="993">
                  <c:v>7.1416852181881385</c:v>
                </c:pt>
                <c:pt idx="994">
                  <c:v>7.1307889919012135</c:v>
                </c:pt>
                <c:pt idx="995">
                  <c:v>7.1199065896118601</c:v>
                </c:pt>
                <c:pt idx="996">
                  <c:v>7.1090379767377145</c:v>
                </c:pt>
                <c:pt idx="997">
                  <c:v>7.0981831188198576</c:v>
                </c:pt>
                <c:pt idx="998">
                  <c:v>7.0873419815221039</c:v>
                </c:pt>
                <c:pt idx="999">
                  <c:v>7.0765145306304644</c:v>
                </c:pt>
                <c:pt idx="1000">
                  <c:v>7.065700732052747</c:v>
                </c:pt>
                <c:pt idx="1001">
                  <c:v>7.0549005518173651</c:v>
                </c:pt>
                <c:pt idx="1002">
                  <c:v>7.0441139560737129</c:v>
                </c:pt>
                <c:pt idx="1003">
                  <c:v>7.0333409110910052</c:v>
                </c:pt>
                <c:pt idx="1004">
                  <c:v>7.0225813832577302</c:v>
                </c:pt>
                <c:pt idx="1005">
                  <c:v>7.0118353390813635</c:v>
                </c:pt>
                <c:pt idx="1006">
                  <c:v>7.0011027451875645</c:v>
                </c:pt>
                <c:pt idx="1007">
                  <c:v>6.9903835683198388</c:v>
                </c:pt>
                <c:pt idx="1008">
                  <c:v>6.9796777753387973</c:v>
                </c:pt>
                <c:pt idx="1009">
                  <c:v>6.9689853332219132</c:v>
                </c:pt>
                <c:pt idx="1010">
                  <c:v>6.9583062090626662</c:v>
                </c:pt>
                <c:pt idx="1011">
                  <c:v>6.9476403700700162</c:v>
                </c:pt>
                <c:pt idx="1012">
                  <c:v>6.9369877835681049</c:v>
                </c:pt>
                <c:pt idx="1013">
                  <c:v>6.9263484169958955</c:v>
                </c:pt>
                <c:pt idx="1014">
                  <c:v>6.9157222379057171</c:v>
                </c:pt>
                <c:pt idx="1015">
                  <c:v>6.9051092139640788</c:v>
                </c:pt>
                <c:pt idx="1016">
                  <c:v>6.8945093129504134</c:v>
                </c:pt>
                <c:pt idx="1017">
                  <c:v>6.8839225027559525</c:v>
                </c:pt>
                <c:pt idx="1018">
                  <c:v>6.8733487513846914</c:v>
                </c:pt>
                <c:pt idx="1019">
                  <c:v>6.8627880269517103</c:v>
                </c:pt>
                <c:pt idx="1020">
                  <c:v>6.8522402976830774</c:v>
                </c:pt>
                <c:pt idx="1021">
                  <c:v>6.8417055319150908</c:v>
                </c:pt>
                <c:pt idx="1022">
                  <c:v>6.8311836980945753</c:v>
                </c:pt>
                <c:pt idx="1023">
                  <c:v>6.8206747647771913</c:v>
                </c:pt>
                <c:pt idx="1024">
                  <c:v>6.8101787006278416</c:v>
                </c:pt>
                <c:pt idx="1025">
                  <c:v>6.7996954744198899</c:v>
                </c:pt>
                <c:pt idx="1026">
                  <c:v>6.7892250550346223</c:v>
                </c:pt>
                <c:pt idx="1027">
                  <c:v>6.7787674114608487</c:v>
                </c:pt>
                <c:pt idx="1028">
                  <c:v>6.768322512794386</c:v>
                </c:pt>
                <c:pt idx="1029">
                  <c:v>6.7578903282373251</c:v>
                </c:pt>
                <c:pt idx="1030">
                  <c:v>6.747470827098395</c:v>
                </c:pt>
                <c:pt idx="1031">
                  <c:v>6.7370639787913085</c:v>
                </c:pt>
                <c:pt idx="1032">
                  <c:v>6.7266697528350763</c:v>
                </c:pt>
                <c:pt idx="1033">
                  <c:v>6.7162881188534289</c:v>
                </c:pt>
                <c:pt idx="1034">
                  <c:v>6.7059190465742757</c:v>
                </c:pt>
                <c:pt idx="1035">
                  <c:v>6.6955625058290806</c:v>
                </c:pt>
                <c:pt idx="1036">
                  <c:v>6.6852184665524872</c:v>
                </c:pt>
                <c:pt idx="1037">
                  <c:v>6.6748868987821606</c:v>
                </c:pt>
                <c:pt idx="1038">
                  <c:v>6.664567772657831</c:v>
                </c:pt>
                <c:pt idx="1039">
                  <c:v>6.6542610584213921</c:v>
                </c:pt>
                <c:pt idx="1040">
                  <c:v>6.6439667264158402</c:v>
                </c:pt>
                <c:pt idx="1041">
                  <c:v>6.6336847470853852</c:v>
                </c:pt>
                <c:pt idx="1042">
                  <c:v>6.623415090974472</c:v>
                </c:pt>
                <c:pt idx="1043">
                  <c:v>6.6131577287278187</c:v>
                </c:pt>
                <c:pt idx="1044">
                  <c:v>6.6029126310898478</c:v>
                </c:pt>
                <c:pt idx="1045">
                  <c:v>6.592679768904004</c:v>
                </c:pt>
                <c:pt idx="1046">
                  <c:v>6.5824591131126509</c:v>
                </c:pt>
                <c:pt idx="1047">
                  <c:v>6.5722506347561698</c:v>
                </c:pt>
                <c:pt idx="1048">
                  <c:v>6.5620543049729685</c:v>
                </c:pt>
                <c:pt idx="1049">
                  <c:v>6.5518700949993409</c:v>
                </c:pt>
                <c:pt idx="1050">
                  <c:v>6.5416979761678551</c:v>
                </c:pt>
                <c:pt idx="1051">
                  <c:v>6.5315379199084056</c:v>
                </c:pt>
                <c:pt idx="1052">
                  <c:v>6.521389897746297</c:v>
                </c:pt>
                <c:pt idx="1053">
                  <c:v>6.5112538813032916</c:v>
                </c:pt>
                <c:pt idx="1054">
                  <c:v>6.5011298422961374</c:v>
                </c:pt>
                <c:pt idx="1055">
                  <c:v>6.491017752536548</c:v>
                </c:pt>
                <c:pt idx="1056">
                  <c:v>6.480917583931058</c:v>
                </c:pt>
                <c:pt idx="1057">
                  <c:v>6.4708293084795123</c:v>
                </c:pt>
                <c:pt idx="1058">
                  <c:v>6.4607528982765317</c:v>
                </c:pt>
                <c:pt idx="1059">
                  <c:v>6.4506883255091303</c:v>
                </c:pt>
                <c:pt idx="1060">
                  <c:v>6.4406355624576461</c:v>
                </c:pt>
                <c:pt idx="1061">
                  <c:v>6.4305945814947121</c:v>
                </c:pt>
                <c:pt idx="1062">
                  <c:v>6.4205653550850226</c:v>
                </c:pt>
                <c:pt idx="1063">
                  <c:v>6.4105478557851576</c:v>
                </c:pt>
                <c:pt idx="1064">
                  <c:v>6.400542056242811</c:v>
                </c:pt>
                <c:pt idx="1065">
                  <c:v>6.3905479291965959</c:v>
                </c:pt>
                <c:pt idx="1066">
                  <c:v>6.3805654474755604</c:v>
                </c:pt>
                <c:pt idx="1067">
                  <c:v>6.3705945839988924</c:v>
                </c:pt>
                <c:pt idx="1068">
                  <c:v>6.360635311775793</c:v>
                </c:pt>
                <c:pt idx="1069">
                  <c:v>6.3506876039040741</c:v>
                </c:pt>
                <c:pt idx="1070">
                  <c:v>6.3407514335712465</c:v>
                </c:pt>
                <c:pt idx="1071">
                  <c:v>6.3308267740530049</c:v>
                </c:pt>
                <c:pt idx="1072">
                  <c:v>6.3209135987133376</c:v>
                </c:pt>
                <c:pt idx="1073">
                  <c:v>6.3110118810038234</c:v>
                </c:pt>
                <c:pt idx="1074">
                  <c:v>6.3011215944638206</c:v>
                </c:pt>
                <c:pt idx="1075">
                  <c:v>6.2912427127195212</c:v>
                </c:pt>
                <c:pt idx="1076">
                  <c:v>6.2813752094840911</c:v>
                </c:pt>
                <c:pt idx="1077">
                  <c:v>6.2715190585564624</c:v>
                </c:pt>
                <c:pt idx="1078">
                  <c:v>6.2616742338220144</c:v>
                </c:pt>
                <c:pt idx="1079">
                  <c:v>6.2518407092513373</c:v>
                </c:pt>
                <c:pt idx="1080">
                  <c:v>6.2420184589007093</c:v>
                </c:pt>
                <c:pt idx="1081">
                  <c:v>6.2322074569108494</c:v>
                </c:pt>
                <c:pt idx="1082">
                  <c:v>6.2224076775071033</c:v>
                </c:pt>
                <c:pt idx="1083">
                  <c:v>6.2126190949991926</c:v>
                </c:pt>
                <c:pt idx="1084">
                  <c:v>6.2028416837801581</c:v>
                </c:pt>
                <c:pt idx="1085">
                  <c:v>6.1930754183267469</c:v>
                </c:pt>
                <c:pt idx="1086">
                  <c:v>6.1833202731988717</c:v>
                </c:pt>
                <c:pt idx="1087">
                  <c:v>6.1735762230390101</c:v>
                </c:pt>
                <c:pt idx="1088">
                  <c:v>6.163843242572062</c:v>
                </c:pt>
                <c:pt idx="1089">
                  <c:v>6.1541213066048437</c:v>
                </c:pt>
                <c:pt idx="1090">
                  <c:v>6.1444103900261844</c:v>
                </c:pt>
                <c:pt idx="1091">
                  <c:v>6.1347104678058075</c:v>
                </c:pt>
                <c:pt idx="1092">
                  <c:v>6.125021514994943</c:v>
                </c:pt>
                <c:pt idx="1093">
                  <c:v>6.1153435067252104</c:v>
                </c:pt>
                <c:pt idx="1094">
                  <c:v>6.1056764182081258</c:v>
                </c:pt>
                <c:pt idx="1095">
                  <c:v>6.0960202247361135</c:v>
                </c:pt>
                <c:pt idx="1096">
                  <c:v>6.0863749016804931</c:v>
                </c:pt>
                <c:pt idx="1097">
                  <c:v>6.0767404244922236</c:v>
                </c:pt>
                <c:pt idx="1098">
                  <c:v>6.0671167687011653</c:v>
                </c:pt>
                <c:pt idx="1099">
                  <c:v>6.0575039099159511</c:v>
                </c:pt>
                <c:pt idx="1100">
                  <c:v>6.0479018238233895</c:v>
                </c:pt>
                <c:pt idx="1101">
                  <c:v>6.0383104861883758</c:v>
                </c:pt>
                <c:pt idx="1102">
                  <c:v>6.0287298728534653</c:v>
                </c:pt>
                <c:pt idx="1103">
                  <c:v>6.0191599597386389</c:v>
                </c:pt>
                <c:pt idx="1104">
                  <c:v>6.0096007228407995</c:v>
                </c:pt>
                <c:pt idx="1105">
                  <c:v>6.0000521382335954</c:v>
                </c:pt>
                <c:pt idx="1106">
                  <c:v>5.9905141820673622</c:v>
                </c:pt>
                <c:pt idx="1107">
                  <c:v>5.9809868305680727</c:v>
                </c:pt>
                <c:pt idx="1108">
                  <c:v>5.9714700600374364</c:v>
                </c:pt>
                <c:pt idx="1109">
                  <c:v>5.9619638468532044</c:v>
                </c:pt>
                <c:pt idx="1110">
                  <c:v>5.9524681674677851</c:v>
                </c:pt>
                <c:pt idx="1111">
                  <c:v>5.9429829984084535</c:v>
                </c:pt>
                <c:pt idx="1112">
                  <c:v>5.9335083162772335</c:v>
                </c:pt>
                <c:pt idx="1113">
                  <c:v>5.9240440977502775</c:v>
                </c:pt>
                <c:pt idx="1114">
                  <c:v>5.9145903195776315</c:v>
                </c:pt>
                <c:pt idx="1115">
                  <c:v>5.9051469585828826</c:v>
                </c:pt>
                <c:pt idx="1116">
                  <c:v>5.8957139916628201</c:v>
                </c:pt>
                <c:pt idx="1117">
                  <c:v>5.8862913957878931</c:v>
                </c:pt>
                <c:pt idx="1118">
                  <c:v>5.8768791480003042</c:v>
                </c:pt>
                <c:pt idx="1119">
                  <c:v>5.8674772254154481</c:v>
                </c:pt>
                <c:pt idx="1120">
                  <c:v>5.8580856052204089</c:v>
                </c:pt>
                <c:pt idx="1121">
                  <c:v>5.8487042646742493</c:v>
                </c:pt>
                <c:pt idx="1122">
                  <c:v>5.8393331811077154</c:v>
                </c:pt>
                <c:pt idx="1123">
                  <c:v>5.8299723319225727</c:v>
                </c:pt>
                <c:pt idx="1124">
                  <c:v>5.8206216945915639</c:v>
                </c:pt>
                <c:pt idx="1125">
                  <c:v>5.8112812466579484</c:v>
                </c:pt>
                <c:pt idx="1126">
                  <c:v>5.8019509657358466</c:v>
                </c:pt>
                <c:pt idx="1127">
                  <c:v>5.792630829508961</c:v>
                </c:pt>
                <c:pt idx="1128">
                  <c:v>5.7833208157311935</c:v>
                </c:pt>
                <c:pt idx="1129">
                  <c:v>5.7740209022255664</c:v>
                </c:pt>
                <c:pt idx="1130">
                  <c:v>5.7647310668846501</c:v>
                </c:pt>
                <c:pt idx="1131">
                  <c:v>5.7554512876699047</c:v>
                </c:pt>
                <c:pt idx="1132">
                  <c:v>5.7461815426115193</c:v>
                </c:pt>
                <c:pt idx="1133">
                  <c:v>5.7369218098079164</c:v>
                </c:pt>
                <c:pt idx="1134">
                  <c:v>5.7276720674258383</c:v>
                </c:pt>
                <c:pt idx="1135">
                  <c:v>5.718432293699772</c:v>
                </c:pt>
                <c:pt idx="1136">
                  <c:v>5.7092024669319024</c:v>
                </c:pt>
                <c:pt idx="1137">
                  <c:v>5.6999825654915428</c:v>
                </c:pt>
                <c:pt idx="1138">
                  <c:v>5.6907725678152419</c:v>
                </c:pt>
                <c:pt idx="1139">
                  <c:v>5.6815724524062272</c:v>
                </c:pt>
                <c:pt idx="1140">
                  <c:v>5.6723821978341586</c:v>
                </c:pt>
                <c:pt idx="1141">
                  <c:v>5.663201782735209</c:v>
                </c:pt>
                <c:pt idx="1142">
                  <c:v>5.6540311858111147</c:v>
                </c:pt>
                <c:pt idx="1143">
                  <c:v>5.6448703858297495</c:v>
                </c:pt>
                <c:pt idx="1144">
                  <c:v>5.6357193616242762</c:v>
                </c:pt>
                <c:pt idx="1145">
                  <c:v>5.6265780920928741</c:v>
                </c:pt>
                <c:pt idx="1146">
                  <c:v>5.6174465561986082</c:v>
                </c:pt>
                <c:pt idx="1147">
                  <c:v>5.6083247329696668</c:v>
                </c:pt>
                <c:pt idx="1148">
                  <c:v>5.5992126014984267</c:v>
                </c:pt>
                <c:pt idx="1149">
                  <c:v>5.5901101409411496</c:v>
                </c:pt>
                <c:pt idx="1150">
                  <c:v>5.5810173305182333</c:v>
                </c:pt>
                <c:pt idx="1151">
                  <c:v>5.5719341495141244</c:v>
                </c:pt>
                <c:pt idx="1152">
                  <c:v>5.5628605772756234</c:v>
                </c:pt>
                <c:pt idx="1153">
                  <c:v>5.5537965932138347</c:v>
                </c:pt>
                <c:pt idx="1154">
                  <c:v>5.5447421768018295</c:v>
                </c:pt>
                <c:pt idx="1155">
                  <c:v>5.5356973075760116</c:v>
                </c:pt>
                <c:pt idx="1156">
                  <c:v>5.5266619651349735</c:v>
                </c:pt>
                <c:pt idx="1157">
                  <c:v>5.5176361291390119</c:v>
                </c:pt>
                <c:pt idx="1158">
                  <c:v>5.5086197793110419</c:v>
                </c:pt>
                <c:pt idx="1159">
                  <c:v>5.4996128954351082</c:v>
                </c:pt>
                <c:pt idx="1160">
                  <c:v>5.4906154573571211</c:v>
                </c:pt>
                <c:pt idx="1161">
                  <c:v>5.481627444983924</c:v>
                </c:pt>
                <c:pt idx="1162">
                  <c:v>5.4726488382831917</c:v>
                </c:pt>
                <c:pt idx="1163">
                  <c:v>5.4636796172834252</c:v>
                </c:pt>
                <c:pt idx="1164">
                  <c:v>5.4547197620735552</c:v>
                </c:pt>
                <c:pt idx="1165">
                  <c:v>5.4457692528030144</c:v>
                </c:pt>
                <c:pt idx="1166">
                  <c:v>5.4368280696806872</c:v>
                </c:pt>
                <c:pt idx="1167">
                  <c:v>5.4278961929757603</c:v>
                </c:pt>
                <c:pt idx="1168">
                  <c:v>5.4189736030167843</c:v>
                </c:pt>
                <c:pt idx="1169">
                  <c:v>5.4100602801911144</c:v>
                </c:pt>
                <c:pt idx="1170">
                  <c:v>5.4011562049460391</c:v>
                </c:pt>
                <c:pt idx="1171">
                  <c:v>5.392261357786996</c:v>
                </c:pt>
                <c:pt idx="1172">
                  <c:v>5.3833757192783249</c:v>
                </c:pt>
                <c:pt idx="1173">
                  <c:v>5.3744992700425875</c:v>
                </c:pt>
                <c:pt idx="1174">
                  <c:v>5.3656319907605621</c:v>
                </c:pt>
                <c:pt idx="1175">
                  <c:v>5.3567738621711065</c:v>
                </c:pt>
                <c:pt idx="1176">
                  <c:v>5.3479248650706781</c:v>
                </c:pt>
                <c:pt idx="1177">
                  <c:v>5.3390849803128573</c:v>
                </c:pt>
                <c:pt idx="1178">
                  <c:v>5.3302541888090236</c:v>
                </c:pt>
                <c:pt idx="1179">
                  <c:v>5.321432471527439</c:v>
                </c:pt>
                <c:pt idx="1180">
                  <c:v>5.3126198094928032</c:v>
                </c:pt>
                <c:pt idx="1181">
                  <c:v>5.3038161837870179</c:v>
                </c:pt>
                <c:pt idx="1182">
                  <c:v>5.2950215755475902</c:v>
                </c:pt>
                <c:pt idx="1183">
                  <c:v>5.2862359659691034</c:v>
                </c:pt>
                <c:pt idx="1184">
                  <c:v>5.2774593363013276</c:v>
                </c:pt>
                <c:pt idx="1185">
                  <c:v>5.2686916678501428</c:v>
                </c:pt>
                <c:pt idx="1186">
                  <c:v>5.2599329419767411</c:v>
                </c:pt>
                <c:pt idx="1187">
                  <c:v>5.2511831400979672</c:v>
                </c:pt>
                <c:pt idx="1188">
                  <c:v>5.2424422436850948</c:v>
                </c:pt>
                <c:pt idx="1189">
                  <c:v>5.2337102342650272</c:v>
                </c:pt>
                <c:pt idx="1190">
                  <c:v>5.2249870934187745</c:v>
                </c:pt>
                <c:pt idx="1191">
                  <c:v>5.2162728027820897</c:v>
                </c:pt>
                <c:pt idx="1192">
                  <c:v>5.207567344044806</c:v>
                </c:pt>
                <c:pt idx="1193">
                  <c:v>5.1988706989509499</c:v>
                </c:pt>
                <c:pt idx="1194">
                  <c:v>5.1901828492984539</c:v>
                </c:pt>
                <c:pt idx="1195">
                  <c:v>5.181503776938472</c:v>
                </c:pt>
                <c:pt idx="1196">
                  <c:v>5.172833463775909</c:v>
                </c:pt>
                <c:pt idx="1197">
                  <c:v>5.1641718917690156</c:v>
                </c:pt>
                <c:pt idx="1198">
                  <c:v>5.1555190429288871</c:v>
                </c:pt>
                <c:pt idx="1199">
                  <c:v>5.1468748993190516</c:v>
                </c:pt>
                <c:pt idx="1200">
                  <c:v>5.138239443056591</c:v>
                </c:pt>
                <c:pt idx="1201">
                  <c:v>5.1296126563099591</c:v>
                </c:pt>
                <c:pt idx="1202">
                  <c:v>5.1209945213006502</c:v>
                </c:pt>
                <c:pt idx="1203">
                  <c:v>5.1123850203018044</c:v>
                </c:pt>
                <c:pt idx="1204">
                  <c:v>5.1037841356383584</c:v>
                </c:pt>
                <c:pt idx="1205">
                  <c:v>5.0951918496869455</c:v>
                </c:pt>
                <c:pt idx="1206">
                  <c:v>5.086608144875636</c:v>
                </c:pt>
                <c:pt idx="1207">
                  <c:v>5.0780330036840677</c:v>
                </c:pt>
                <c:pt idx="1208">
                  <c:v>5.0694664086423478</c:v>
                </c:pt>
                <c:pt idx="1209">
                  <c:v>5.0609083423315511</c:v>
                </c:pt>
                <c:pt idx="1210">
                  <c:v>5.052358787383822</c:v>
                </c:pt>
                <c:pt idx="1211">
                  <c:v>5.0438177264814517</c:v>
                </c:pt>
                <c:pt idx="1212">
                  <c:v>5.0352851423570719</c:v>
                </c:pt>
                <c:pt idx="1213">
                  <c:v>5.0267610177936008</c:v>
                </c:pt>
                <c:pt idx="1214">
                  <c:v>5.0182453356235417</c:v>
                </c:pt>
                <c:pt idx="1215">
                  <c:v>5.0097380787291641</c:v>
                </c:pt>
                <c:pt idx="1216">
                  <c:v>5.0012392300425397</c:v>
                </c:pt>
                <c:pt idx="1217">
                  <c:v>4.9927487725450455</c:v>
                </c:pt>
                <c:pt idx="1218">
                  <c:v>4.9842666892669349</c:v>
                </c:pt>
                <c:pt idx="1219">
                  <c:v>4.9757929632877476</c:v>
                </c:pt>
                <c:pt idx="1220">
                  <c:v>4.9673275777356203</c:v>
                </c:pt>
                <c:pt idx="1221">
                  <c:v>4.9588705157874262</c:v>
                </c:pt>
                <c:pt idx="1222">
                  <c:v>4.9504217606683882</c:v>
                </c:pt>
                <c:pt idx="1223">
                  <c:v>4.9419812956521376</c:v>
                </c:pt>
                <c:pt idx="1224">
                  <c:v>4.9335491040600452</c:v>
                </c:pt>
                <c:pt idx="1225">
                  <c:v>4.9251251692619631</c:v>
                </c:pt>
                <c:pt idx="1226">
                  <c:v>4.9167094746749465</c:v>
                </c:pt>
                <c:pt idx="1227">
                  <c:v>4.9083020037636045</c:v>
                </c:pt>
                <c:pt idx="1228">
                  <c:v>4.8999027400402788</c:v>
                </c:pt>
                <c:pt idx="1229">
                  <c:v>4.8915116670642886</c:v>
                </c:pt>
                <c:pt idx="1230">
                  <c:v>4.8831287684420541</c:v>
                </c:pt>
                <c:pt idx="1231">
                  <c:v>4.8747540278266026</c:v>
                </c:pt>
                <c:pt idx="1232">
                  <c:v>4.8663874289179327</c:v>
                </c:pt>
                <c:pt idx="1233">
                  <c:v>4.8580289554622116</c:v>
                </c:pt>
                <c:pt idx="1234">
                  <c:v>4.8496785912524079</c:v>
                </c:pt>
                <c:pt idx="1235">
                  <c:v>4.8413363201270894</c:v>
                </c:pt>
                <c:pt idx="1236">
                  <c:v>4.8330021259713227</c:v>
                </c:pt>
                <c:pt idx="1237">
                  <c:v>4.8246759927158065</c:v>
                </c:pt>
                <c:pt idx="1238">
                  <c:v>4.8163579043366269</c:v>
                </c:pt>
                <c:pt idx="1239">
                  <c:v>4.808047844855718</c:v>
                </c:pt>
                <c:pt idx="1240">
                  <c:v>4.7997457983402114</c:v>
                </c:pt>
                <c:pt idx="1241">
                  <c:v>4.7914517489023138</c:v>
                </c:pt>
                <c:pt idx="1242">
                  <c:v>4.783165680699228</c:v>
                </c:pt>
                <c:pt idx="1243">
                  <c:v>4.7748875779330211</c:v>
                </c:pt>
                <c:pt idx="1244">
                  <c:v>4.7666174248505193</c:v>
                </c:pt>
                <c:pt idx="1245">
                  <c:v>4.7583552057428076</c:v>
                </c:pt>
                <c:pt idx="1246">
                  <c:v>4.7501009049455423</c:v>
                </c:pt>
                <c:pt idx="1247">
                  <c:v>4.7418545068383864</c:v>
                </c:pt>
                <c:pt idx="1248">
                  <c:v>4.7336159958451551</c:v>
                </c:pt>
                <c:pt idx="1249">
                  <c:v>4.7253853564332813</c:v>
                </c:pt>
                <c:pt idx="1250">
                  <c:v>4.7171625731141038</c:v>
                </c:pt>
                <c:pt idx="1251">
                  <c:v>4.7089476304423332</c:v>
                </c:pt>
                <c:pt idx="1252">
                  <c:v>4.700740513016223</c:v>
                </c:pt>
                <c:pt idx="1253">
                  <c:v>4.6925412054772266</c:v>
                </c:pt>
                <c:pt idx="1254">
                  <c:v>4.6843496925096018</c:v>
                </c:pt>
                <c:pt idx="1255">
                  <c:v>4.6761659588407989</c:v>
                </c:pt>
                <c:pt idx="1256">
                  <c:v>4.6679899892407777</c:v>
                </c:pt>
                <c:pt idx="1257">
                  <c:v>4.6598217685223196</c:v>
                </c:pt>
                <c:pt idx="1258">
                  <c:v>4.6516612815405054</c:v>
                </c:pt>
                <c:pt idx="1259">
                  <c:v>4.6435085131929377</c:v>
                </c:pt>
                <c:pt idx="1260">
                  <c:v>4.6353634484187864</c:v>
                </c:pt>
                <c:pt idx="1261">
                  <c:v>4.6272260721998411</c:v>
                </c:pt>
                <c:pt idx="1262">
                  <c:v>4.6190963695591938</c:v>
                </c:pt>
                <c:pt idx="1263">
                  <c:v>4.6109743255622035</c:v>
                </c:pt>
                <c:pt idx="1264">
                  <c:v>4.6028599253151654</c:v>
                </c:pt>
                <c:pt idx="1265">
                  <c:v>4.5947531539662618</c:v>
                </c:pt>
                <c:pt idx="1266">
                  <c:v>4.5866539967043076</c:v>
                </c:pt>
                <c:pt idx="1267">
                  <c:v>4.578562438759727</c:v>
                </c:pt>
                <c:pt idx="1268">
                  <c:v>4.5704784654038857</c:v>
                </c:pt>
                <c:pt idx="1269">
                  <c:v>4.5624020619484771</c:v>
                </c:pt>
                <c:pt idx="1270">
                  <c:v>4.5543332137463919</c:v>
                </c:pt>
                <c:pt idx="1271">
                  <c:v>4.5462719061904941</c:v>
                </c:pt>
                <c:pt idx="1272">
                  <c:v>4.5382181247142537</c:v>
                </c:pt>
                <c:pt idx="1273">
                  <c:v>4.5301718547914982</c:v>
                </c:pt>
                <c:pt idx="1274">
                  <c:v>4.5221330819359364</c:v>
                </c:pt>
                <c:pt idx="1275">
                  <c:v>4.5141017917013091</c:v>
                </c:pt>
                <c:pt idx="1276">
                  <c:v>4.5060779696809021</c:v>
                </c:pt>
                <c:pt idx="1277">
                  <c:v>4.4980616015080415</c:v>
                </c:pt>
                <c:pt idx="1278">
                  <c:v>4.490052672855005</c:v>
                </c:pt>
                <c:pt idx="1279">
                  <c:v>4.4820511694340777</c:v>
                </c:pt>
                <c:pt idx="1280">
                  <c:v>4.4740570769962194</c:v>
                </c:pt>
                <c:pt idx="1281">
                  <c:v>4.4660703813316402</c:v>
                </c:pt>
                <c:pt idx="1282">
                  <c:v>4.4580910682697521</c:v>
                </c:pt>
                <c:pt idx="1283">
                  <c:v>4.4501191236784141</c:v>
                </c:pt>
                <c:pt idx="1284">
                  <c:v>4.4421545334642518</c:v>
                </c:pt>
                <c:pt idx="1285">
                  <c:v>4.4341972835725674</c:v>
                </c:pt>
                <c:pt idx="1286">
                  <c:v>4.4262473599868688</c:v>
                </c:pt>
                <c:pt idx="1287">
                  <c:v>4.4183047487289793</c:v>
                </c:pt>
                <c:pt idx="1288">
                  <c:v>4.4103694358590202</c:v>
                </c:pt>
                <c:pt idx="1289">
                  <c:v>4.4024414074747398</c:v>
                </c:pt>
                <c:pt idx="1290">
                  <c:v>4.3945206497120868</c:v>
                </c:pt>
                <c:pt idx="1291">
                  <c:v>4.3866071487445311</c:v>
                </c:pt>
                <c:pt idx="1292">
                  <c:v>4.3787008907832812</c:v>
                </c:pt>
                <c:pt idx="1293">
                  <c:v>4.3708018620768492</c:v>
                </c:pt>
                <c:pt idx="1294">
                  <c:v>4.3629100489111385</c:v>
                </c:pt>
                <c:pt idx="1295">
                  <c:v>4.3550254376092754</c:v>
                </c:pt>
                <c:pt idx="1296">
                  <c:v>4.3471480145313537</c:v>
                </c:pt>
                <c:pt idx="1297">
                  <c:v>4.3392777660745576</c:v>
                </c:pt>
                <c:pt idx="1298">
                  <c:v>4.3314146786729069</c:v>
                </c:pt>
                <c:pt idx="1299">
                  <c:v>4.3235587387966241</c:v>
                </c:pt>
                <c:pt idx="1300">
                  <c:v>4.315709932953113</c:v>
                </c:pt>
                <c:pt idx="1301">
                  <c:v>4.3078682476859562</c:v>
                </c:pt>
                <c:pt idx="1302">
                  <c:v>4.3000336695749493</c:v>
                </c:pt>
                <c:pt idx="1303">
                  <c:v>4.2922061852359104</c:v>
                </c:pt>
                <c:pt idx="1304">
                  <c:v>4.2843857813211157</c:v>
                </c:pt>
                <c:pt idx="1305">
                  <c:v>4.2765724445184281</c:v>
                </c:pt>
                <c:pt idx="1306">
                  <c:v>4.26876616155179</c:v>
                </c:pt>
                <c:pt idx="1307">
                  <c:v>4.2609669191804507</c:v>
                </c:pt>
                <c:pt idx="1308">
                  <c:v>4.2531747041994086</c:v>
                </c:pt>
                <c:pt idx="1309">
                  <c:v>4.2453895034390108</c:v>
                </c:pt>
                <c:pt idx="1310">
                  <c:v>4.2376113037650134</c:v>
                </c:pt>
                <c:pt idx="1311">
                  <c:v>4.2298400920782546</c:v>
                </c:pt>
                <c:pt idx="1312">
                  <c:v>4.2220758553146815</c:v>
                </c:pt>
                <c:pt idx="1313">
                  <c:v>4.2143185804452505</c:v>
                </c:pt>
                <c:pt idx="1314">
                  <c:v>4.2065682544755649</c:v>
                </c:pt>
                <c:pt idx="1315">
                  <c:v>4.1988248644456707</c:v>
                </c:pt>
                <c:pt idx="1316">
                  <c:v>4.1910883974307511</c:v>
                </c:pt>
                <c:pt idx="1317">
                  <c:v>4.1833588405401141</c:v>
                </c:pt>
                <c:pt idx="1318">
                  <c:v>4.1756361809177447</c:v>
                </c:pt>
                <c:pt idx="1319">
                  <c:v>4.1679204057410306</c:v>
                </c:pt>
                <c:pt idx="1320">
                  <c:v>4.1602115022223387</c:v>
                </c:pt>
                <c:pt idx="1321">
                  <c:v>4.1525094576077715</c:v>
                </c:pt>
                <c:pt idx="1322">
                  <c:v>4.1448142591767825</c:v>
                </c:pt>
                <c:pt idx="1323">
                  <c:v>4.1371258942432689</c:v>
                </c:pt>
                <c:pt idx="1324">
                  <c:v>4.1294443501545803</c:v>
                </c:pt>
                <c:pt idx="1325">
                  <c:v>4.1217696142912255</c:v>
                </c:pt>
                <c:pt idx="1326">
                  <c:v>4.1141016740673431</c:v>
                </c:pt>
                <c:pt idx="1327">
                  <c:v>4.1064405169306344</c:v>
                </c:pt>
                <c:pt idx="1328">
                  <c:v>4.0987861303613684</c:v>
                </c:pt>
                <c:pt idx="1329">
                  <c:v>4.0911385018735738</c:v>
                </c:pt>
                <c:pt idx="1330">
                  <c:v>4.0834976190135697</c:v>
                </c:pt>
                <c:pt idx="1331">
                  <c:v>4.0758634693609688</c:v>
                </c:pt>
                <c:pt idx="1332">
                  <c:v>4.0682360405280873</c:v>
                </c:pt>
                <c:pt idx="1333">
                  <c:v>4.0606153201593624</c:v>
                </c:pt>
                <c:pt idx="1334">
                  <c:v>4.05300129593238</c:v>
                </c:pt>
                <c:pt idx="1335">
                  <c:v>4.045393955556646</c:v>
                </c:pt>
                <c:pt idx="1336">
                  <c:v>4.0377932867743258</c:v>
                </c:pt>
                <c:pt idx="1337">
                  <c:v>4.0301992773594071</c:v>
                </c:pt>
                <c:pt idx="1338">
                  <c:v>4.0226119151180058</c:v>
                </c:pt>
                <c:pt idx="1339">
                  <c:v>4.0150311878883089</c:v>
                </c:pt>
                <c:pt idx="1340">
                  <c:v>4.007457083540455</c:v>
                </c:pt>
                <c:pt idx="1341">
                  <c:v>3.9998895899761204</c:v>
                </c:pt>
                <c:pt idx="1342">
                  <c:v>3.9923286951286041</c:v>
                </c:pt>
                <c:pt idx="1343">
                  <c:v>3.9847743869626298</c:v>
                </c:pt>
                <c:pt idx="1344">
                  <c:v>3.9772266534747311</c:v>
                </c:pt>
                <c:pt idx="1345">
                  <c:v>3.9696854826925203</c:v>
                </c:pt>
                <c:pt idx="1346">
                  <c:v>3.9621508626746209</c:v>
                </c:pt>
                <c:pt idx="1347">
                  <c:v>3.9546227815109321</c:v>
                </c:pt>
                <c:pt idx="1348">
                  <c:v>3.9471012273225425</c:v>
                </c:pt>
                <c:pt idx="1349">
                  <c:v>3.9395861882609884</c:v>
                </c:pt>
                <c:pt idx="1350">
                  <c:v>3.9320776525090868</c:v>
                </c:pt>
                <c:pt idx="1351">
                  <c:v>3.9245756082799419</c:v>
                </c:pt>
                <c:pt idx="1352">
                  <c:v>3.9170800438174895</c:v>
                </c:pt>
                <c:pt idx="1353">
                  <c:v>3.9095909473959272</c:v>
                </c:pt>
                <c:pt idx="1354">
                  <c:v>3.9021083073197556</c:v>
                </c:pt>
                <c:pt idx="1355">
                  <c:v>3.8946321119245608</c:v>
                </c:pt>
                <c:pt idx="1356">
                  <c:v>3.8871623495749552</c:v>
                </c:pt>
                <c:pt idx="1357">
                  <c:v>3.8796990086659977</c:v>
                </c:pt>
                <c:pt idx="1358">
                  <c:v>3.8722420776234139</c:v>
                </c:pt>
                <c:pt idx="1359">
                  <c:v>3.864791544901776</c:v>
                </c:pt>
                <c:pt idx="1360">
                  <c:v>3.8573473989859206</c:v>
                </c:pt>
                <c:pt idx="1361">
                  <c:v>3.8499096283905998</c:v>
                </c:pt>
                <c:pt idx="1362">
                  <c:v>3.8424782216597517</c:v>
                </c:pt>
                <c:pt idx="1363">
                  <c:v>3.8350531673666537</c:v>
                </c:pt>
                <c:pt idx="1364">
                  <c:v>3.8276344541145875</c:v>
                </c:pt>
                <c:pt idx="1365">
                  <c:v>3.8202220705354457</c:v>
                </c:pt>
                <c:pt idx="1366">
                  <c:v>3.8128160052907019</c:v>
                </c:pt>
                <c:pt idx="1367">
                  <c:v>3.805416247070919</c:v>
                </c:pt>
                <c:pt idx="1368">
                  <c:v>3.798022784595056</c:v>
                </c:pt>
                <c:pt idx="1369">
                  <c:v>3.7906356066121272</c:v>
                </c:pt>
                <c:pt idx="1370">
                  <c:v>3.7832547018986071</c:v>
                </c:pt>
                <c:pt idx="1371">
                  <c:v>3.775880059260599</c:v>
                </c:pt>
                <c:pt idx="1372">
                  <c:v>3.7685116675325245</c:v>
                </c:pt>
                <c:pt idx="1373">
                  <c:v>3.7611495155772157</c:v>
                </c:pt>
                <c:pt idx="1374">
                  <c:v>3.7537935922862147</c:v>
                </c:pt>
                <c:pt idx="1375">
                  <c:v>3.7464438865789553</c:v>
                </c:pt>
                <c:pt idx="1376">
                  <c:v>3.7391003874033784</c:v>
                </c:pt>
                <c:pt idx="1377">
                  <c:v>3.7317630837354416</c:v>
                </c:pt>
                <c:pt idx="1378">
                  <c:v>3.7244319645795669</c:v>
                </c:pt>
                <c:pt idx="1379">
                  <c:v>3.7171070189673987</c:v>
                </c:pt>
                <c:pt idx="1380">
                  <c:v>3.7097882359588712</c:v>
                </c:pt>
                <c:pt idx="1381">
                  <c:v>3.70247560464176</c:v>
                </c:pt>
                <c:pt idx="1382">
                  <c:v>3.6951691141313487</c:v>
                </c:pt>
                <c:pt idx="1383">
                  <c:v>3.6878687535705761</c:v>
                </c:pt>
                <c:pt idx="1384">
                  <c:v>3.6805745121298097</c:v>
                </c:pt>
                <c:pt idx="1385">
                  <c:v>3.6732863790066799</c:v>
                </c:pt>
                <c:pt idx="1386">
                  <c:v>3.6660043434265517</c:v>
                </c:pt>
                <c:pt idx="1387">
                  <c:v>3.6587283946416611</c:v>
                </c:pt>
                <c:pt idx="1388">
                  <c:v>3.6514585219316769</c:v>
                </c:pt>
                <c:pt idx="1389">
                  <c:v>3.6441947146026976</c:v>
                </c:pt>
                <c:pt idx="1390">
                  <c:v>3.6369369619887366</c:v>
                </c:pt>
                <c:pt idx="1391">
                  <c:v>3.6296852534497415</c:v>
                </c:pt>
                <c:pt idx="1392">
                  <c:v>3.6224395783732133</c:v>
                </c:pt>
                <c:pt idx="1393">
                  <c:v>3.6151999261727248</c:v>
                </c:pt>
                <c:pt idx="1394">
                  <c:v>3.6079662862887476</c:v>
                </c:pt>
                <c:pt idx="1395">
                  <c:v>3.6007386481882531</c:v>
                </c:pt>
                <c:pt idx="1396">
                  <c:v>3.5935170013647832</c:v>
                </c:pt>
                <c:pt idx="1397">
                  <c:v>3.5863013353381197</c:v>
                </c:pt>
                <c:pt idx="1398">
                  <c:v>3.5790916396539951</c:v>
                </c:pt>
                <c:pt idx="1399">
                  <c:v>3.5718879038850684</c:v>
                </c:pt>
                <c:pt idx="1400">
                  <c:v>3.5646901176291532</c:v>
                </c:pt>
                <c:pt idx="1401">
                  <c:v>3.5574982705109335</c:v>
                </c:pt>
                <c:pt idx="1402">
                  <c:v>3.5503123521804469</c:v>
                </c:pt>
                <c:pt idx="1403">
                  <c:v>3.5431323523139731</c:v>
                </c:pt>
                <c:pt idx="1404">
                  <c:v>3.5359582606131164</c:v>
                </c:pt>
                <c:pt idx="1405">
                  <c:v>3.5287900668055148</c:v>
                </c:pt>
                <c:pt idx="1406">
                  <c:v>3.5216277606442423</c:v>
                </c:pt>
                <c:pt idx="1407">
                  <c:v>3.5144713319079512</c:v>
                </c:pt>
                <c:pt idx="1408">
                  <c:v>3.5073207704005602</c:v>
                </c:pt>
                <c:pt idx="1409">
                  <c:v>3.5001760659516679</c:v>
                </c:pt>
                <c:pt idx="1410">
                  <c:v>3.4930372084159593</c:v>
                </c:pt>
                <c:pt idx="1411">
                  <c:v>3.4859041876729902</c:v>
                </c:pt>
                <c:pt idx="1412">
                  <c:v>3.4787769936278679</c:v>
                </c:pt>
                <c:pt idx="1413">
                  <c:v>3.4716556162105956</c:v>
                </c:pt>
                <c:pt idx="1414">
                  <c:v>3.4645400453760331</c:v>
                </c:pt>
                <c:pt idx="1415">
                  <c:v>3.457430271103898</c:v>
                </c:pt>
                <c:pt idx="1416">
                  <c:v>3.4503262833988337</c:v>
                </c:pt>
                <c:pt idx="1417">
                  <c:v>3.4432280722901005</c:v>
                </c:pt>
                <c:pt idx="1418">
                  <c:v>3.4361356278314723</c:v>
                </c:pt>
                <c:pt idx="1419">
                  <c:v>3.4290489401012958</c:v>
                </c:pt>
                <c:pt idx="1420">
                  <c:v>3.4219679992027352</c:v>
                </c:pt>
                <c:pt idx="1421">
                  <c:v>3.4148927952627743</c:v>
                </c:pt>
                <c:pt idx="1422">
                  <c:v>3.4078233184333335</c:v>
                </c:pt>
                <c:pt idx="1423">
                  <c:v>3.4007595588897557</c:v>
                </c:pt>
                <c:pt idx="1424">
                  <c:v>3.3937015068325183</c:v>
                </c:pt>
                <c:pt idx="1425">
                  <c:v>3.3866491524852425</c:v>
                </c:pt>
                <c:pt idx="1426">
                  <c:v>3.3796024860961493</c:v>
                </c:pt>
                <c:pt idx="1427">
                  <c:v>3.3725614979373626</c:v>
                </c:pt>
                <c:pt idx="1428">
                  <c:v>3.3655261783042834</c:v>
                </c:pt>
                <c:pt idx="1429">
                  <c:v>3.358496517517108</c:v>
                </c:pt>
                <c:pt idx="1430">
                  <c:v>3.3514725059186428</c:v>
                </c:pt>
                <c:pt idx="1431">
                  <c:v>3.3444541338760376</c:v>
                </c:pt>
                <c:pt idx="1432">
                  <c:v>3.3374413917795716</c:v>
                </c:pt>
                <c:pt idx="1433">
                  <c:v>3.330434270043416</c:v>
                </c:pt>
                <c:pt idx="1434">
                  <c:v>3.3234327591048025</c:v>
                </c:pt>
                <c:pt idx="1435">
                  <c:v>3.3164368494242695</c:v>
                </c:pt>
                <c:pt idx="1436">
                  <c:v>3.3094465314858401</c:v>
                </c:pt>
                <c:pt idx="1437">
                  <c:v>3.3024617957966869</c:v>
                </c:pt>
                <c:pt idx="1438">
                  <c:v>3.2954826328868814</c:v>
                </c:pt>
                <c:pt idx="1439">
                  <c:v>3.2885090333098792</c:v>
                </c:pt>
                <c:pt idx="1440">
                  <c:v>3.2815409876414914</c:v>
                </c:pt>
                <c:pt idx="1441">
                  <c:v>3.2745784864810727</c:v>
                </c:pt>
                <c:pt idx="1442">
                  <c:v>3.2676215204504588</c:v>
                </c:pt>
                <c:pt idx="1443">
                  <c:v>3.2606700801941448</c:v>
                </c:pt>
                <c:pt idx="1444">
                  <c:v>3.2537241563797092</c:v>
                </c:pt>
                <c:pt idx="1445">
                  <c:v>3.2467837396967965</c:v>
                </c:pt>
                <c:pt idx="1446">
                  <c:v>3.2398488208578358</c:v>
                </c:pt>
                <c:pt idx="1447">
                  <c:v>3.2329193905978526</c:v>
                </c:pt>
                <c:pt idx="1448">
                  <c:v>3.2259954396740897</c:v>
                </c:pt>
                <c:pt idx="1449">
                  <c:v>3.2190769588661579</c:v>
                </c:pt>
                <c:pt idx="1450">
                  <c:v>3.2121639389759937</c:v>
                </c:pt>
                <c:pt idx="1451">
                  <c:v>3.2052563708274335</c:v>
                </c:pt>
                <c:pt idx="1452">
                  <c:v>3.1983542452666813</c:v>
                </c:pt>
                <c:pt idx="1453">
                  <c:v>3.1914575531617775</c:v>
                </c:pt>
                <c:pt idx="1454">
                  <c:v>3.184566285403239</c:v>
                </c:pt>
                <c:pt idx="1455">
                  <c:v>3.1776804329027915</c:v>
                </c:pt>
                <c:pt idx="1456">
                  <c:v>3.1707999865944587</c:v>
                </c:pt>
                <c:pt idx="1457">
                  <c:v>3.1639249374338356</c:v>
                </c:pt>
                <c:pt idx="1458">
                  <c:v>3.157055276398312</c:v>
                </c:pt>
                <c:pt idx="1459">
                  <c:v>3.1501909944868203</c:v>
                </c:pt>
                <c:pt idx="1460">
                  <c:v>3.1433320827198119</c:v>
                </c:pt>
                <c:pt idx="1461">
                  <c:v>3.1364785321395843</c:v>
                </c:pt>
                <c:pt idx="1462">
                  <c:v>3.1296303338094837</c:v>
                </c:pt>
                <c:pt idx="1463">
                  <c:v>3.1227874788141645</c:v>
                </c:pt>
                <c:pt idx="1464">
                  <c:v>3.1159499582600407</c:v>
                </c:pt>
                <c:pt idx="1465">
                  <c:v>3.1091177632744618</c:v>
                </c:pt>
                <c:pt idx="1466">
                  <c:v>3.1022908850056368</c:v>
                </c:pt>
                <c:pt idx="1467">
                  <c:v>3.0954693146234891</c:v>
                </c:pt>
                <c:pt idx="1468">
                  <c:v>3.0886530433186326</c:v>
                </c:pt>
                <c:pt idx="1469">
                  <c:v>3.0818420623026861</c:v>
                </c:pt>
                <c:pt idx="1470">
                  <c:v>3.0750363628080883</c:v>
                </c:pt>
                <c:pt idx="1471">
                  <c:v>3.0682359360885747</c:v>
                </c:pt>
                <c:pt idx="1472">
                  <c:v>3.0614407734178379</c:v>
                </c:pt>
                <c:pt idx="1473">
                  <c:v>3.0546508660910603</c:v>
                </c:pt>
                <c:pt idx="1474">
                  <c:v>3.0478662054235239</c:v>
                </c:pt>
                <c:pt idx="1475">
                  <c:v>3.0410867827515813</c:v>
                </c:pt>
                <c:pt idx="1476">
                  <c:v>3.0343125894317331</c:v>
                </c:pt>
                <c:pt idx="1477">
                  <c:v>3.0275436168411014</c:v>
                </c:pt>
                <c:pt idx="1478">
                  <c:v>3.0207798563772092</c:v>
                </c:pt>
                <c:pt idx="1479">
                  <c:v>3.0140212994576938</c:v>
                </c:pt>
                <c:pt idx="1480">
                  <c:v>3.0072679375207318</c:v>
                </c:pt>
                <c:pt idx="1481">
                  <c:v>3.0005197620248119</c:v>
                </c:pt>
                <c:pt idx="1482">
                  <c:v>2.993776764447968</c:v>
                </c:pt>
                <c:pt idx="1483">
                  <c:v>2.9870389362891743</c:v>
                </c:pt>
                <c:pt idx="1484">
                  <c:v>2.9803062690667739</c:v>
                </c:pt>
                <c:pt idx="1485">
                  <c:v>2.9735787543192505</c:v>
                </c:pt>
                <c:pt idx="1486">
                  <c:v>2.9668563836051924</c:v>
                </c:pt>
                <c:pt idx="1487">
                  <c:v>2.9601391485024986</c:v>
                </c:pt>
                <c:pt idx="1488">
                  <c:v>2.9534270406096041</c:v>
                </c:pt>
                <c:pt idx="1489">
                  <c:v>2.9467200515438292</c:v>
                </c:pt>
                <c:pt idx="1490">
                  <c:v>2.9400181729431312</c:v>
                </c:pt>
                <c:pt idx="1491">
                  <c:v>2.9333213964640525</c:v>
                </c:pt>
                <c:pt idx="1492">
                  <c:v>2.9266297137835293</c:v>
                </c:pt>
                <c:pt idx="1493">
                  <c:v>2.91994311659733</c:v>
                </c:pt>
                <c:pt idx="1494">
                  <c:v>2.9132615966210129</c:v>
                </c:pt>
                <c:pt idx="1495">
                  <c:v>2.9065851455893768</c:v>
                </c:pt>
                <c:pt idx="1496">
                  <c:v>2.8999137552565917</c:v>
                </c:pt>
                <c:pt idx="1497">
                  <c:v>2.8932474173960259</c:v>
                </c:pt>
                <c:pt idx="1498">
                  <c:v>2.8865861238002051</c:v>
                </c:pt>
                <c:pt idx="1499">
                  <c:v>2.8799298662807162</c:v>
                </c:pt>
                <c:pt idx="1500">
                  <c:v>2.8732786366686449</c:v>
                </c:pt>
                <c:pt idx="1501">
                  <c:v>2.866632426813482</c:v>
                </c:pt>
                <c:pt idx="1502">
                  <c:v>2.8599912285840281</c:v>
                </c:pt>
                <c:pt idx="1503">
                  <c:v>2.8533550338679161</c:v>
                </c:pt>
                <c:pt idx="1504">
                  <c:v>2.84672383457155</c:v>
                </c:pt>
                <c:pt idx="1505">
                  <c:v>2.8400976226203749</c:v>
                </c:pt>
                <c:pt idx="1506">
                  <c:v>2.8334763899582747</c:v>
                </c:pt>
                <c:pt idx="1507">
                  <c:v>2.826860128547835</c:v>
                </c:pt>
                <c:pt idx="1508">
                  <c:v>2.8202488303704429</c:v>
                </c:pt>
                <c:pt idx="1509">
                  <c:v>2.8136424874259447</c:v>
                </c:pt>
                <c:pt idx="1510">
                  <c:v>2.8070410917324686</c:v>
                </c:pt>
                <c:pt idx="1511">
                  <c:v>2.8004446353268992</c:v>
                </c:pt>
                <c:pt idx="1512">
                  <c:v>2.7938531102645996</c:v>
                </c:pt>
                <c:pt idx="1513">
                  <c:v>2.7872665086188868</c:v>
                </c:pt>
                <c:pt idx="1514">
                  <c:v>2.7806848224817178</c:v>
                </c:pt>
                <c:pt idx="1515">
                  <c:v>2.7741080439629267</c:v>
                </c:pt>
                <c:pt idx="1516">
                  <c:v>2.7675361651907968</c:v>
                </c:pt>
                <c:pt idx="1517">
                  <c:v>2.760969178311643</c:v>
                </c:pt>
                <c:pt idx="1518">
                  <c:v>2.7544070754899326</c:v>
                </c:pt>
                <c:pt idx="1519">
                  <c:v>2.7478498489078254</c:v>
                </c:pt>
                <c:pt idx="1520">
                  <c:v>2.7412974907660184</c:v>
                </c:pt>
                <c:pt idx="1521">
                  <c:v>2.7347499932825707</c:v>
                </c:pt>
                <c:pt idx="1522">
                  <c:v>2.72820734869366</c:v>
                </c:pt>
                <c:pt idx="1523">
                  <c:v>2.721669549252959</c:v>
                </c:pt>
                <c:pt idx="1524">
                  <c:v>2.715136587232156</c:v>
                </c:pt>
                <c:pt idx="1525">
                  <c:v>2.7086084549211042</c:v>
                </c:pt>
                <c:pt idx="1526">
                  <c:v>2.7020851446263281</c:v>
                </c:pt>
                <c:pt idx="1527">
                  <c:v>2.6955666486723744</c:v>
                </c:pt>
                <c:pt idx="1528">
                  <c:v>2.689052959401387</c:v>
                </c:pt>
                <c:pt idx="1529">
                  <c:v>2.6825440691731379</c:v>
                </c:pt>
                <c:pt idx="1530">
                  <c:v>2.676039970364112</c:v>
                </c:pt>
                <c:pt idx="1531">
                  <c:v>2.6695406553693077</c:v>
                </c:pt>
                <c:pt idx="1532">
                  <c:v>2.6630461166002055</c:v>
                </c:pt>
                <c:pt idx="1533">
                  <c:v>2.6565563464856652</c:v>
                </c:pt>
                <c:pt idx="1534">
                  <c:v>2.6500713374721401</c:v>
                </c:pt>
                <c:pt idx="1535">
                  <c:v>2.6435910820226787</c:v>
                </c:pt>
                <c:pt idx="1536">
                  <c:v>2.637115572618125</c:v>
                </c:pt>
                <c:pt idx="1537">
                  <c:v>2.6306448017559521</c:v>
                </c:pt>
                <c:pt idx="1538">
                  <c:v>2.6241787619505397</c:v>
                </c:pt>
                <c:pt idx="1539">
                  <c:v>2.6177174457338728</c:v>
                </c:pt>
                <c:pt idx="1540">
                  <c:v>2.6112608456541682</c:v>
                </c:pt>
                <c:pt idx="1541">
                  <c:v>2.6048089542767987</c:v>
                </c:pt>
                <c:pt idx="1542">
                  <c:v>2.5983617641839798</c:v>
                </c:pt>
                <c:pt idx="1543">
                  <c:v>2.5919192679746539</c:v>
                </c:pt>
                <c:pt idx="1544">
                  <c:v>2.585481458264574</c:v>
                </c:pt>
                <c:pt idx="1545">
                  <c:v>2.5790483276859271</c:v>
                </c:pt>
                <c:pt idx="1546">
                  <c:v>2.5726198688878839</c:v>
                </c:pt>
                <c:pt idx="1547">
                  <c:v>2.5661960745358576</c:v>
                </c:pt>
                <c:pt idx="1548">
                  <c:v>2.5597769373120287</c:v>
                </c:pt>
                <c:pt idx="1549">
                  <c:v>2.5533624499150367</c:v>
                </c:pt>
                <c:pt idx="1550">
                  <c:v>2.5469526050595293</c:v>
                </c:pt>
                <c:pt idx="1551">
                  <c:v>2.5405473954773434</c:v>
                </c:pt>
                <c:pt idx="1552">
                  <c:v>2.5341468139158954</c:v>
                </c:pt>
                <c:pt idx="1553">
                  <c:v>2.5277508531390032</c:v>
                </c:pt>
                <c:pt idx="1554">
                  <c:v>2.5213595059274549</c:v>
                </c:pt>
                <c:pt idx="1555">
                  <c:v>2.5149727650773466</c:v>
                </c:pt>
                <c:pt idx="1556">
                  <c:v>2.5085906234010942</c:v>
                </c:pt>
                <c:pt idx="1557">
                  <c:v>2.5022130737276758</c:v>
                </c:pt>
                <c:pt idx="1558">
                  <c:v>2.4958401089015654</c:v>
                </c:pt>
                <c:pt idx="1559">
                  <c:v>2.4894717217836826</c:v>
                </c:pt>
                <c:pt idx="1560">
                  <c:v>2.4831079052505896</c:v>
                </c:pt>
                <c:pt idx="1561">
                  <c:v>2.476748652194761</c:v>
                </c:pt>
                <c:pt idx="1562">
                  <c:v>2.470393955524969</c:v>
                </c:pt>
                <c:pt idx="1563">
                  <c:v>2.4640438081652567</c:v>
                </c:pt>
                <c:pt idx="1564">
                  <c:v>2.4576982030557857</c:v>
                </c:pt>
                <c:pt idx="1565">
                  <c:v>2.4513571331522548</c:v>
                </c:pt>
                <c:pt idx="1566">
                  <c:v>2.44502059142618</c:v>
                </c:pt>
                <c:pt idx="1567">
                  <c:v>2.4386885708644015</c:v>
                </c:pt>
                <c:pt idx="1568">
                  <c:v>2.4323610644700104</c:v>
                </c:pt>
                <c:pt idx="1569">
                  <c:v>2.4260380652609554</c:v>
                </c:pt>
                <c:pt idx="1570">
                  <c:v>2.4197195662711666</c:v>
                </c:pt>
                <c:pt idx="1571">
                  <c:v>2.4134055605496627</c:v>
                </c:pt>
                <c:pt idx="1572">
                  <c:v>2.407096041160957</c:v>
                </c:pt>
                <c:pt idx="1573">
                  <c:v>2.4007910011852598</c:v>
                </c:pt>
                <c:pt idx="1574">
                  <c:v>2.3944904337176469</c:v>
                </c:pt>
                <c:pt idx="1575">
                  <c:v>2.3881943318687773</c:v>
                </c:pt>
                <c:pt idx="1576">
                  <c:v>2.3819026887646215</c:v>
                </c:pt>
                <c:pt idx="1577">
                  <c:v>2.3756154975457489</c:v>
                </c:pt>
                <c:pt idx="1578">
                  <c:v>2.3693327513685905</c:v>
                </c:pt>
                <c:pt idx="1579">
                  <c:v>2.3630544434042751</c:v>
                </c:pt>
                <c:pt idx="1580">
                  <c:v>2.3567805668391264</c:v>
                </c:pt>
                <c:pt idx="1581">
                  <c:v>2.3505111148744922</c:v>
                </c:pt>
                <c:pt idx="1582">
                  <c:v>2.3442460807265926</c:v>
                </c:pt>
                <c:pt idx="1583">
                  <c:v>2.3379854576267518</c:v>
                </c:pt>
                <c:pt idx="1584">
                  <c:v>2.3317292388210271</c:v>
                </c:pt>
                <c:pt idx="1585">
                  <c:v>2.3254774175702799</c:v>
                </c:pt>
                <c:pt idx="1586">
                  <c:v>2.3192299871502056</c:v>
                </c:pt>
                <c:pt idx="1587">
                  <c:v>2.3129869408515553</c:v>
                </c:pt>
                <c:pt idx="1588">
                  <c:v>2.3067482719793713</c:v>
                </c:pt>
                <c:pt idx="1589">
                  <c:v>2.3005139738535401</c:v>
                </c:pt>
                <c:pt idx="1590">
                  <c:v>2.2942840398087401</c:v>
                </c:pt>
                <c:pt idx="1591">
                  <c:v>2.2880584631941128</c:v>
                </c:pt>
                <c:pt idx="1592">
                  <c:v>2.2818372373731992</c:v>
                </c:pt>
                <c:pt idx="1593">
                  <c:v>2.2756203557241976</c:v>
                </c:pt>
                <c:pt idx="1594">
                  <c:v>2.2694078116398599</c:v>
                </c:pt>
                <c:pt idx="1595">
                  <c:v>2.2631995985269668</c:v>
                </c:pt>
                <c:pt idx="1596">
                  <c:v>2.2569957098075251</c:v>
                </c:pt>
                <c:pt idx="1597">
                  <c:v>2.2507961389169235</c:v>
                </c:pt>
                <c:pt idx="1598">
                  <c:v>2.2446008793055499</c:v>
                </c:pt>
                <c:pt idx="1599">
                  <c:v>2.2384099244374158</c:v>
                </c:pt>
                <c:pt idx="1600">
                  <c:v>2.2322232677914537</c:v>
                </c:pt>
                <c:pt idx="1601">
                  <c:v>2.2260409028605386</c:v>
                </c:pt>
                <c:pt idx="1602">
                  <c:v>2.2198628231510615</c:v>
                </c:pt>
                <c:pt idx="1603">
                  <c:v>2.2136890221844938</c:v>
                </c:pt>
                <c:pt idx="1604">
                  <c:v>2.2075194934957891</c:v>
                </c:pt>
                <c:pt idx="1605">
                  <c:v>2.2013542306341578</c:v>
                </c:pt>
                <c:pt idx="1606">
                  <c:v>2.1951932271626484</c:v>
                </c:pt>
                <c:pt idx="1607">
                  <c:v>2.189036476658313</c:v>
                </c:pt>
                <c:pt idx="1608">
                  <c:v>2.1828839727118172</c:v>
                </c:pt>
                <c:pt idx="1609">
                  <c:v>2.1767357089283466</c:v>
                </c:pt>
                <c:pt idx="1610">
                  <c:v>2.1705916789265203</c:v>
                </c:pt>
                <c:pt idx="1611">
                  <c:v>2.1644518763386076</c:v>
                </c:pt>
                <c:pt idx="1612">
                  <c:v>2.158316294810557</c:v>
                </c:pt>
                <c:pt idx="1613">
                  <c:v>2.1521849280026171</c:v>
                </c:pt>
                <c:pt idx="1614">
                  <c:v>2.1460577695882046</c:v>
                </c:pt>
                <c:pt idx="1615">
                  <c:v>2.1399348132545026</c:v>
                </c:pt>
                <c:pt idx="1616">
                  <c:v>2.1338160527022145</c:v>
                </c:pt>
                <c:pt idx="1617">
                  <c:v>2.1277014816458117</c:v>
                </c:pt>
                <c:pt idx="1618">
                  <c:v>2.1215910938130862</c:v>
                </c:pt>
                <c:pt idx="1619">
                  <c:v>2.1154848829452519</c:v>
                </c:pt>
                <c:pt idx="1620">
                  <c:v>2.1093828427971402</c:v>
                </c:pt>
                <c:pt idx="1621">
                  <c:v>2.1032849671368896</c:v>
                </c:pt>
                <c:pt idx="1622">
                  <c:v>2.0971912497461056</c:v>
                </c:pt>
                <c:pt idx="1623">
                  <c:v>2.0911016844196588</c:v>
                </c:pt>
                <c:pt idx="1624">
                  <c:v>2.0850162649656392</c:v>
                </c:pt>
                <c:pt idx="1625">
                  <c:v>2.0789349852056125</c:v>
                </c:pt>
                <c:pt idx="1626">
                  <c:v>2.072857838973976</c:v>
                </c:pt>
                <c:pt idx="1627">
                  <c:v>2.0667848201185759</c:v>
                </c:pt>
                <c:pt idx="1628">
                  <c:v>2.0607159225006684</c:v>
                </c:pt>
                <c:pt idx="1629">
                  <c:v>2.0546511399940246</c:v>
                </c:pt>
                <c:pt idx="1630">
                  <c:v>2.0485904664859271</c:v>
                </c:pt>
                <c:pt idx="1631">
                  <c:v>2.0425338958762449</c:v>
                </c:pt>
                <c:pt idx="1632">
                  <c:v>2.0364814220784169</c:v>
                </c:pt>
                <c:pt idx="1633">
                  <c:v>2.0304330390185754</c:v>
                </c:pt>
                <c:pt idx="1634">
                  <c:v>2.0243887406358363</c:v>
                </c:pt>
                <c:pt idx="1635">
                  <c:v>2.018348520882042</c:v>
                </c:pt>
                <c:pt idx="1636">
                  <c:v>2.01231237372187</c:v>
                </c:pt>
                <c:pt idx="1637">
                  <c:v>2.0062802931330048</c:v>
                </c:pt>
                <c:pt idx="1638">
                  <c:v>2.0002522731059069</c:v>
                </c:pt>
                <c:pt idx="1639">
                  <c:v>1.9942283076437337</c:v>
                </c:pt>
                <c:pt idx="1640">
                  <c:v>1.9882083907624457</c:v>
                </c:pt>
                <c:pt idx="1641">
                  <c:v>1.9821925164904153</c:v>
                </c:pt>
                <c:pt idx="1642">
                  <c:v>1.9761806788688105</c:v>
                </c:pt>
                <c:pt idx="1643">
                  <c:v>1.9701728719514993</c:v>
                </c:pt>
                <c:pt idx="1644">
                  <c:v>1.9641690898049844</c:v>
                </c:pt>
                <c:pt idx="1645">
                  <c:v>1.958169326507849</c:v>
                </c:pt>
                <c:pt idx="1646">
                  <c:v>1.9521735761517365</c:v>
                </c:pt>
                <c:pt idx="1647">
                  <c:v>1.9461818328404314</c:v>
                </c:pt>
                <c:pt idx="1648">
                  <c:v>1.940194090690281</c:v>
                </c:pt>
                <c:pt idx="1649">
                  <c:v>1.9342103438299882</c:v>
                </c:pt>
                <c:pt idx="1650">
                  <c:v>1.9282305864005145</c:v>
                </c:pt>
                <c:pt idx="1651">
                  <c:v>1.9222548125555547</c:v>
                </c:pt>
                <c:pt idx="1652">
                  <c:v>1.9162830164602593</c:v>
                </c:pt>
                <c:pt idx="1653">
                  <c:v>1.9103151922933039</c:v>
                </c:pt>
                <c:pt idx="1654">
                  <c:v>1.9043513342445963</c:v>
                </c:pt>
                <c:pt idx="1655">
                  <c:v>1.8983914365162766</c:v>
                </c:pt>
                <c:pt idx="1656">
                  <c:v>1.8924354933230836</c:v>
                </c:pt>
                <c:pt idx="1657">
                  <c:v>1.8864834988919617</c:v>
                </c:pt>
                <c:pt idx="1658">
                  <c:v>1.8805354474613467</c:v>
                </c:pt>
                <c:pt idx="1659">
                  <c:v>1.8745913332822428</c:v>
                </c:pt>
                <c:pt idx="1660">
                  <c:v>1.8686511506174721</c:v>
                </c:pt>
                <c:pt idx="1661">
                  <c:v>1.8627148937419653</c:v>
                </c:pt>
                <c:pt idx="1662">
                  <c:v>1.8567825569424126</c:v>
                </c:pt>
                <c:pt idx="1663">
                  <c:v>1.850854134517921</c:v>
                </c:pt>
                <c:pt idx="1664">
                  <c:v>1.844929620778839</c:v>
                </c:pt>
                <c:pt idx="1665">
                  <c:v>1.839009010048386</c:v>
                </c:pt>
                <c:pt idx="1666">
                  <c:v>1.8330922966598704</c:v>
                </c:pt>
                <c:pt idx="1667">
                  <c:v>1.8271794749602304</c:v>
                </c:pt>
                <c:pt idx="1668">
                  <c:v>1.8212705393072126</c:v>
                </c:pt>
                <c:pt idx="1669">
                  <c:v>1.8153654840705202</c:v>
                </c:pt>
                <c:pt idx="1670">
                  <c:v>1.8094643036316223</c:v>
                </c:pt>
                <c:pt idx="1671">
                  <c:v>1.8035669923835542</c:v>
                </c:pt>
                <c:pt idx="1672">
                  <c:v>1.7976735447308996</c:v>
                </c:pt>
                <c:pt idx="1673">
                  <c:v>1.7917839550902361</c:v>
                </c:pt>
                <c:pt idx="1674">
                  <c:v>1.7858982178895844</c:v>
                </c:pt>
                <c:pt idx="1675">
                  <c:v>1.7800163275680263</c:v>
                </c:pt>
                <c:pt idx="1676">
                  <c:v>1.7741382785765638</c:v>
                </c:pt>
                <c:pt idx="1677">
                  <c:v>1.7682640653778341</c:v>
                </c:pt>
                <c:pt idx="1678">
                  <c:v>1.7623936824460165</c:v>
                </c:pt>
                <c:pt idx="1679">
                  <c:v>1.7565271242660154</c:v>
                </c:pt>
                <c:pt idx="1680">
                  <c:v>1.750664385334793</c:v>
                </c:pt>
                <c:pt idx="1681">
                  <c:v>1.7448054601604723</c:v>
                </c:pt>
                <c:pt idx="1682">
                  <c:v>1.738950343262313</c:v>
                </c:pt>
                <c:pt idx="1683">
                  <c:v>1.7330990291713844</c:v>
                </c:pt>
                <c:pt idx="1684">
                  <c:v>1.7272515124294308</c:v>
                </c:pt>
                <c:pt idx="1685">
                  <c:v>1.7214077875898028</c:v>
                </c:pt>
                <c:pt idx="1686">
                  <c:v>1.7155678492167672</c:v>
                </c:pt>
                <c:pt idx="1687">
                  <c:v>1.7097316918863148</c:v>
                </c:pt>
                <c:pt idx="1688">
                  <c:v>1.7038993101849877</c:v>
                </c:pt>
                <c:pt idx="1689">
                  <c:v>1.6980706987109875</c:v>
                </c:pt>
                <c:pt idx="1690">
                  <c:v>1.6922458520728765</c:v>
                </c:pt>
                <c:pt idx="1691">
                  <c:v>1.6864247648909885</c:v>
                </c:pt>
                <c:pt idx="1692">
                  <c:v>1.6806074317964885</c:v>
                </c:pt>
                <c:pt idx="1693">
                  <c:v>1.6747938474312765</c:v>
                </c:pt>
                <c:pt idx="1694">
                  <c:v>1.6689840064485886</c:v>
                </c:pt>
                <c:pt idx="1695">
                  <c:v>1.6631779035123833</c:v>
                </c:pt>
                <c:pt idx="1696">
                  <c:v>1.6573755332975115</c:v>
                </c:pt>
                <c:pt idx="1697">
                  <c:v>1.6515768904898411</c:v>
                </c:pt>
                <c:pt idx="1698">
                  <c:v>1.645781969786192</c:v>
                </c:pt>
                <c:pt idx="1699">
                  <c:v>1.6399907658937829</c:v>
                </c:pt>
                <c:pt idx="1700">
                  <c:v>1.6342032735311109</c:v>
                </c:pt>
                <c:pt idx="1701">
                  <c:v>1.6284194874271529</c:v>
                </c:pt>
                <c:pt idx="1702">
                  <c:v>1.6226394023218096</c:v>
                </c:pt>
                <c:pt idx="1703">
                  <c:v>1.6168630129653772</c:v>
                </c:pt>
                <c:pt idx="1704">
                  <c:v>1.6110903141193869</c:v>
                </c:pt>
                <c:pt idx="1705">
                  <c:v>1.6053213005553006</c:v>
                </c:pt>
                <c:pt idx="1706">
                  <c:v>1.599555967055559</c:v>
                </c:pt>
                <c:pt idx="1707">
                  <c:v>1.5937943084137465</c:v>
                </c:pt>
                <c:pt idx="1708">
                  <c:v>1.588036319433006</c:v>
                </c:pt>
                <c:pt idx="1709">
                  <c:v>1.5822819949277942</c:v>
                </c:pt>
                <c:pt idx="1710">
                  <c:v>1.5765313297227497</c:v>
                </c:pt>
                <c:pt idx="1711">
                  <c:v>1.5707843186528538</c:v>
                </c:pt>
                <c:pt idx="1712">
                  <c:v>1.5650409565640857</c:v>
                </c:pt>
                <c:pt idx="1713">
                  <c:v>1.5593012383121474</c:v>
                </c:pt>
                <c:pt idx="1714">
                  <c:v>1.5535651587636701</c:v>
                </c:pt>
                <c:pt idx="1715">
                  <c:v>1.5478327127954963</c:v>
                </c:pt>
                <c:pt idx="1716">
                  <c:v>1.5421038952947763</c:v>
                </c:pt>
                <c:pt idx="1717">
                  <c:v>1.5363787011590977</c:v>
                </c:pt>
                <c:pt idx="1718">
                  <c:v>1.530657125296421</c:v>
                </c:pt>
                <c:pt idx="1719">
                  <c:v>1.5249391626243638</c:v>
                </c:pt>
                <c:pt idx="1720">
                  <c:v>1.5192248080716477</c:v>
                </c:pt>
                <c:pt idx="1721">
                  <c:v>1.51351405657639</c:v>
                </c:pt>
                <c:pt idx="1722">
                  <c:v>1.5078069030876997</c:v>
                </c:pt>
                <c:pt idx="1723">
                  <c:v>1.5021033425642245</c:v>
                </c:pt>
                <c:pt idx="1724">
                  <c:v>1.4964033699748747</c:v>
                </c:pt>
                <c:pt idx="1725">
                  <c:v>1.4907069802988118</c:v>
                </c:pt>
                <c:pt idx="1726">
                  <c:v>1.485014168525405</c:v>
                </c:pt>
                <c:pt idx="1727">
                  <c:v>1.4793249296536217</c:v>
                </c:pt>
                <c:pt idx="1728">
                  <c:v>1.4736392586928946</c:v>
                </c:pt>
                <c:pt idx="1729">
                  <c:v>1.4679571506623232</c:v>
                </c:pt>
                <c:pt idx="1730">
                  <c:v>1.4622786005911568</c:v>
                </c:pt>
                <c:pt idx="1731">
                  <c:v>1.4566036035183814</c:v>
                </c:pt>
                <c:pt idx="1732">
                  <c:v>1.4509321544935081</c:v>
                </c:pt>
                <c:pt idx="1733">
                  <c:v>1.445264248575169</c:v>
                </c:pt>
                <c:pt idx="1734">
                  <c:v>1.4395998808322981</c:v>
                </c:pt>
                <c:pt idx="1735">
                  <c:v>1.433939046343617</c:v>
                </c:pt>
                <c:pt idx="1736">
                  <c:v>1.4282817401974455</c:v>
                </c:pt>
                <c:pt idx="1737">
                  <c:v>1.422627957492379</c:v>
                </c:pt>
                <c:pt idx="1738">
                  <c:v>1.4169776933363887</c:v>
                </c:pt>
                <c:pt idx="1739">
                  <c:v>1.4113309428469574</c:v>
                </c:pt>
                <c:pt idx="1740">
                  <c:v>1.4056877011520739</c:v>
                </c:pt>
                <c:pt idx="1741">
                  <c:v>1.4000479633884311</c:v>
                </c:pt>
                <c:pt idx="1742">
                  <c:v>1.3944117247033878</c:v>
                </c:pt>
                <c:pt idx="1743">
                  <c:v>1.388778980253268</c:v>
                </c:pt>
                <c:pt idx="1744">
                  <c:v>1.3831497252040861</c:v>
                </c:pt>
                <c:pt idx="1745">
                  <c:v>1.3775239547315168</c:v>
                </c:pt>
                <c:pt idx="1746">
                  <c:v>1.3719016640209172</c:v>
                </c:pt>
                <c:pt idx="1747">
                  <c:v>1.3662828482670855</c:v>
                </c:pt>
                <c:pt idx="1748">
                  <c:v>1.3606675026744128</c:v>
                </c:pt>
                <c:pt idx="1749">
                  <c:v>1.3550556224565267</c:v>
                </c:pt>
                <c:pt idx="1750">
                  <c:v>1.3494472028369211</c:v>
                </c:pt>
                <c:pt idx="1751">
                  <c:v>1.3438422390481344</c:v>
                </c:pt>
                <c:pt idx="1752">
                  <c:v>1.3382407263324128</c:v>
                </c:pt>
                <c:pt idx="1753">
                  <c:v>1.3326426599412187</c:v>
                </c:pt>
                <c:pt idx="1754">
                  <c:v>1.3270480351354841</c:v>
                </c:pt>
                <c:pt idx="1755">
                  <c:v>1.3214568471851558</c:v>
                </c:pt>
                <c:pt idx="1756">
                  <c:v>1.3158690913702962</c:v>
                </c:pt>
                <c:pt idx="1757">
                  <c:v>1.3102847629794567</c:v>
                </c:pt>
                <c:pt idx="1758">
                  <c:v>1.3047038573106595</c:v>
                </c:pt>
                <c:pt idx="1759">
                  <c:v>1.2991263696713369</c:v>
                </c:pt>
                <c:pt idx="1760">
                  <c:v>1.2935522953782574</c:v>
                </c:pt>
                <c:pt idx="1761">
                  <c:v>1.2879816297570539</c:v>
                </c:pt>
                <c:pt idx="1762">
                  <c:v>1.282414368142679</c:v>
                </c:pt>
                <c:pt idx="1763">
                  <c:v>1.2768505058790678</c:v>
                </c:pt>
                <c:pt idx="1764">
                  <c:v>1.2712900383196992</c:v>
                </c:pt>
                <c:pt idx="1765">
                  <c:v>1.2657329608268533</c:v>
                </c:pt>
                <c:pt idx="1766">
                  <c:v>1.2601792687721027</c:v>
                </c:pt>
                <c:pt idx="1767">
                  <c:v>1.2546289575358873</c:v>
                </c:pt>
                <c:pt idx="1768">
                  <c:v>1.2490820225071999</c:v>
                </c:pt>
                <c:pt idx="1769">
                  <c:v>1.2435384590851926</c:v>
                </c:pt>
                <c:pt idx="1770">
                  <c:v>1.2379982626771431</c:v>
                </c:pt>
                <c:pt idx="1771">
                  <c:v>1.2324614286993838</c:v>
                </c:pt>
                <c:pt idx="1772">
                  <c:v>1.2269279525776975</c:v>
                </c:pt>
                <c:pt idx="1773">
                  <c:v>1.2213978297462944</c:v>
                </c:pt>
                <c:pt idx="1774">
                  <c:v>1.2158710556482013</c:v>
                </c:pt>
                <c:pt idx="1775">
                  <c:v>1.2103476257355086</c:v>
                </c:pt>
                <c:pt idx="1776">
                  <c:v>1.2048275354696616</c:v>
                </c:pt>
                <c:pt idx="1777">
                  <c:v>1.1993107803199605</c:v>
                </c:pt>
                <c:pt idx="1778">
                  <c:v>1.1937973557652399</c:v>
                </c:pt>
                <c:pt idx="1779">
                  <c:v>1.1882872572928997</c:v>
                </c:pt>
                <c:pt idx="1780">
                  <c:v>1.182780480398816</c:v>
                </c:pt>
                <c:pt idx="1781">
                  <c:v>1.1772770205880698</c:v>
                </c:pt>
                <c:pt idx="1782">
                  <c:v>1.1717768733743696</c:v>
                </c:pt>
                <c:pt idx="1783">
                  <c:v>1.166280034279688</c:v>
                </c:pt>
                <c:pt idx="1784">
                  <c:v>1.16078649883537</c:v>
                </c:pt>
                <c:pt idx="1785">
                  <c:v>1.1552962625807626</c:v>
                </c:pt>
                <c:pt idx="1786">
                  <c:v>1.149809321064108</c:v>
                </c:pt>
                <c:pt idx="1787">
                  <c:v>1.1443256698424231</c:v>
                </c:pt>
                <c:pt idx="1788">
                  <c:v>1.1388453044810474</c:v>
                </c:pt>
                <c:pt idx="1789">
                  <c:v>1.1333682205537956</c:v>
                </c:pt>
                <c:pt idx="1790">
                  <c:v>1.1278944136436853</c:v>
                </c:pt>
                <c:pt idx="1791">
                  <c:v>1.1224238793414034</c:v>
                </c:pt>
                <c:pt idx="1792">
                  <c:v>1.1169566132463926</c:v>
                </c:pt>
                <c:pt idx="1793">
                  <c:v>1.1114926109670256</c:v>
                </c:pt>
                <c:pt idx="1794">
                  <c:v>1.1060318681194659</c:v>
                </c:pt>
                <c:pt idx="1795">
                  <c:v>1.1005743803290597</c:v>
                </c:pt>
                <c:pt idx="1796">
                  <c:v>1.0951201432286626</c:v>
                </c:pt>
                <c:pt idx="1797">
                  <c:v>1.0896691524603939</c:v>
                </c:pt>
                <c:pt idx="1798">
                  <c:v>1.0842214036738871</c:v>
                </c:pt>
                <c:pt idx="1799">
                  <c:v>1.0787768925281385</c:v>
                </c:pt>
                <c:pt idx="1800">
                  <c:v>1.0733356146893942</c:v>
                </c:pt>
                <c:pt idx="1801">
                  <c:v>1.0678975658330967</c:v>
                </c:pt>
                <c:pt idx="1802">
                  <c:v>1.0624627416423114</c:v>
                </c:pt>
                <c:pt idx="1803">
                  <c:v>1.0570311378090587</c:v>
                </c:pt>
                <c:pt idx="1804">
                  <c:v>1.051602750032989</c:v>
                </c:pt>
                <c:pt idx="1805">
                  <c:v>1.0461775740221237</c:v>
                </c:pt>
                <c:pt idx="1806">
                  <c:v>1.0407556054926839</c:v>
                </c:pt>
                <c:pt idx="1807">
                  <c:v>1.0353368401694627</c:v>
                </c:pt>
                <c:pt idx="1808">
                  <c:v>1.0299212737848589</c:v>
                </c:pt>
                <c:pt idx="1809">
                  <c:v>1.0245089020795748</c:v>
                </c:pt>
                <c:pt idx="1810">
                  <c:v>1.0190997208028068</c:v>
                </c:pt>
                <c:pt idx="1811">
                  <c:v>1.0136937257113123</c:v>
                </c:pt>
                <c:pt idx="1812">
                  <c:v>1.0082909125703254</c:v>
                </c:pt>
                <c:pt idx="1813">
                  <c:v>1.002891277152975</c:v>
                </c:pt>
                <c:pt idx="1814">
                  <c:v>0.99749481524014549</c:v>
                </c:pt>
                <c:pt idx="1815">
                  <c:v>0.99210152262145623</c:v>
                </c:pt>
                <c:pt idx="1816">
                  <c:v>0.98671139509408423</c:v>
                </c:pt>
                <c:pt idx="1817">
                  <c:v>0.98132442846273982</c:v>
                </c:pt>
                <c:pt idx="1818">
                  <c:v>0.9759406185409768</c:v>
                </c:pt>
                <c:pt idx="1819">
                  <c:v>0.97055996114990162</c:v>
                </c:pt>
                <c:pt idx="1820">
                  <c:v>0.96518245211828713</c:v>
                </c:pt>
                <c:pt idx="1821">
                  <c:v>0.95980808728314093</c:v>
                </c:pt>
                <c:pt idx="1822">
                  <c:v>0.95443686248922033</c:v>
                </c:pt>
                <c:pt idx="1823">
                  <c:v>0.9490687735890575</c:v>
                </c:pt>
                <c:pt idx="1824">
                  <c:v>0.94370381644340484</c:v>
                </c:pt>
                <c:pt idx="1825">
                  <c:v>0.93834198692037707</c:v>
                </c:pt>
                <c:pt idx="1826">
                  <c:v>0.93298328089612448</c:v>
                </c:pt>
                <c:pt idx="1827">
                  <c:v>0.92762769425434322</c:v>
                </c:pt>
                <c:pt idx="1828">
                  <c:v>0.92227522288709762</c:v>
                </c:pt>
                <c:pt idx="1829">
                  <c:v>0.91692586269374832</c:v>
                </c:pt>
                <c:pt idx="1830">
                  <c:v>0.9115796095807317</c:v>
                </c:pt>
                <c:pt idx="1831">
                  <c:v>0.9062364594636878</c:v>
                </c:pt>
                <c:pt idx="1832">
                  <c:v>0.90089640826468775</c:v>
                </c:pt>
                <c:pt idx="1833">
                  <c:v>0.89555945191418362</c:v>
                </c:pt>
                <c:pt idx="1834">
                  <c:v>0.89022558634970539</c:v>
                </c:pt>
                <c:pt idx="1835">
                  <c:v>0.88489480751689675</c:v>
                </c:pt>
                <c:pt idx="1836">
                  <c:v>0.87956711136895527</c:v>
                </c:pt>
                <c:pt idx="1837">
                  <c:v>0.87424249386634678</c:v>
                </c:pt>
                <c:pt idx="1838">
                  <c:v>0.86892095097724575</c:v>
                </c:pt>
                <c:pt idx="1839">
                  <c:v>0.86360247867769879</c:v>
                </c:pt>
                <c:pt idx="1840">
                  <c:v>0.85828707295100037</c:v>
                </c:pt>
                <c:pt idx="1841">
                  <c:v>0.85297472978782318</c:v>
                </c:pt>
                <c:pt idx="1842">
                  <c:v>0.84766544518649489</c:v>
                </c:pt>
                <c:pt idx="1843">
                  <c:v>0.84235921515325307</c:v>
                </c:pt>
                <c:pt idx="1844">
                  <c:v>0.83705603570089437</c:v>
                </c:pt>
                <c:pt idx="1845">
                  <c:v>0.83175590285054746</c:v>
                </c:pt>
                <c:pt idx="1846">
                  <c:v>0.82645881262993082</c:v>
                </c:pt>
                <c:pt idx="1847">
                  <c:v>0.82116476107520764</c:v>
                </c:pt>
                <c:pt idx="1848">
                  <c:v>0.81587374422870607</c:v>
                </c:pt>
                <c:pt idx="1849">
                  <c:v>0.81058575814099831</c:v>
                </c:pt>
                <c:pt idx="1850">
                  <c:v>0.80530079887016703</c:v>
                </c:pt>
                <c:pt idx="1851">
                  <c:v>0.80001886248090193</c:v>
                </c:pt>
                <c:pt idx="1852">
                  <c:v>0.7947399450453605</c:v>
                </c:pt>
                <c:pt idx="1853">
                  <c:v>0.78946404264330516</c:v>
                </c:pt>
                <c:pt idx="1854">
                  <c:v>0.78419115136193696</c:v>
                </c:pt>
                <c:pt idx="1855">
                  <c:v>0.77892126729507671</c:v>
                </c:pt>
                <c:pt idx="1856">
                  <c:v>0.77365438654434959</c:v>
                </c:pt>
                <c:pt idx="1857">
                  <c:v>0.7683905052183051</c:v>
                </c:pt>
                <c:pt idx="1858">
                  <c:v>0.76312961943307167</c:v>
                </c:pt>
                <c:pt idx="1859">
                  <c:v>0.75787172531131308</c:v>
                </c:pt>
                <c:pt idx="1860">
                  <c:v>0.7526168189833955</c:v>
                </c:pt>
                <c:pt idx="1861">
                  <c:v>0.74736489658688643</c:v>
                </c:pt>
                <c:pt idx="1862">
                  <c:v>0.74211595426619092</c:v>
                </c:pt>
                <c:pt idx="1863">
                  <c:v>0.73686998817292904</c:v>
                </c:pt>
                <c:pt idx="1864">
                  <c:v>0.73162699446600932</c:v>
                </c:pt>
                <c:pt idx="1865">
                  <c:v>0.72638696931120483</c:v>
                </c:pt>
                <c:pt idx="1866">
                  <c:v>0.72114990888138397</c:v>
                </c:pt>
                <c:pt idx="1867">
                  <c:v>0.71591580935656696</c:v>
                </c:pt>
                <c:pt idx="1868">
                  <c:v>0.71068466692369858</c:v>
                </c:pt>
                <c:pt idx="1869">
                  <c:v>0.70545647777695142</c:v>
                </c:pt>
                <c:pt idx="1870">
                  <c:v>0.70023123811758026</c:v>
                </c:pt>
                <c:pt idx="1871">
                  <c:v>0.69500894415297165</c:v>
                </c:pt>
                <c:pt idx="1872">
                  <c:v>0.6897895920986501</c:v>
                </c:pt>
                <c:pt idx="1873">
                  <c:v>0.68457317817654006</c:v>
                </c:pt>
                <c:pt idx="1874">
                  <c:v>0.67935969861509382</c:v>
                </c:pt>
                <c:pt idx="1875">
                  <c:v>0.67414914965064476</c:v>
                </c:pt>
                <c:pt idx="1876">
                  <c:v>0.66894152752545843</c:v>
                </c:pt>
                <c:pt idx="1877">
                  <c:v>0.66373682848940307</c:v>
                </c:pt>
                <c:pt idx="1878">
                  <c:v>0.65853504879889069</c:v>
                </c:pt>
                <c:pt idx="1879">
                  <c:v>0.6533361847170005</c:v>
                </c:pt>
                <c:pt idx="1880">
                  <c:v>0.64814023251424657</c:v>
                </c:pt>
                <c:pt idx="1881">
                  <c:v>0.64294718846746135</c:v>
                </c:pt>
                <c:pt idx="1882">
                  <c:v>0.63775704886014573</c:v>
                </c:pt>
                <c:pt idx="1883">
                  <c:v>0.63256980998316947</c:v>
                </c:pt>
                <c:pt idx="1884">
                  <c:v>0.62738546813373641</c:v>
                </c:pt>
                <c:pt idx="1885">
                  <c:v>0.62220401961588379</c:v>
                </c:pt>
                <c:pt idx="1886">
                  <c:v>0.61702546074062348</c:v>
                </c:pt>
                <c:pt idx="1887">
                  <c:v>0.61184978782512789</c:v>
                </c:pt>
                <c:pt idx="1888">
                  <c:v>0.60667699719384272</c:v>
                </c:pt>
                <c:pt idx="1889">
                  <c:v>0.60150708517802121</c:v>
                </c:pt>
                <c:pt idx="1890">
                  <c:v>0.59634004811474295</c:v>
                </c:pt>
                <c:pt idx="1891">
                  <c:v>0.5911758823482286</c:v>
                </c:pt>
                <c:pt idx="1892">
                  <c:v>0.58601458422987529</c:v>
                </c:pt>
                <c:pt idx="1893">
                  <c:v>0.58085615011680514</c:v>
                </c:pt>
                <c:pt idx="1894">
                  <c:v>0.57570057637319283</c:v>
                </c:pt>
                <c:pt idx="1895">
                  <c:v>0.57054785937015329</c:v>
                </c:pt>
                <c:pt idx="1896">
                  <c:v>0.56539799548462544</c:v>
                </c:pt>
                <c:pt idx="1897">
                  <c:v>0.56025098110051419</c:v>
                </c:pt>
                <c:pt idx="1898">
                  <c:v>0.55510681260802863</c:v>
                </c:pt>
                <c:pt idx="1899">
                  <c:v>0.54996548640449372</c:v>
                </c:pt>
                <c:pt idx="1900">
                  <c:v>0.54482699889324882</c:v>
                </c:pt>
                <c:pt idx="1901">
                  <c:v>0.53969134648415518</c:v>
                </c:pt>
                <c:pt idx="1902">
                  <c:v>0.53455852559380368</c:v>
                </c:pt>
                <c:pt idx="1903">
                  <c:v>0.5294285326447582</c:v>
                </c:pt>
                <c:pt idx="1904">
                  <c:v>0.52430136406682992</c:v>
                </c:pt>
                <c:pt idx="1905">
                  <c:v>0.51917701629573865</c:v>
                </c:pt>
                <c:pt idx="1906">
                  <c:v>0.51405548577332172</c:v>
                </c:pt>
                <c:pt idx="1907">
                  <c:v>0.50893676894859796</c:v>
                </c:pt>
                <c:pt idx="1908">
                  <c:v>0.50382086227644263</c:v>
                </c:pt>
                <c:pt idx="1909">
                  <c:v>0.49870776221843111</c:v>
                </c:pt>
                <c:pt idx="1910">
                  <c:v>0.49359746524201531</c:v>
                </c:pt>
                <c:pt idx="1911">
                  <c:v>0.48848996782140641</c:v>
                </c:pt>
                <c:pt idx="1912">
                  <c:v>0.48338526643708191</c:v>
                </c:pt>
                <c:pt idx="1913">
                  <c:v>0.47828335757595314</c:v>
                </c:pt>
                <c:pt idx="1914">
                  <c:v>0.47318423773089252</c:v>
                </c:pt>
                <c:pt idx="1915">
                  <c:v>0.46808790340101314</c:v>
                </c:pt>
                <c:pt idx="1916">
                  <c:v>0.46299435109250175</c:v>
                </c:pt>
                <c:pt idx="1917">
                  <c:v>0.45790357731675058</c:v>
                </c:pt>
                <c:pt idx="1918">
                  <c:v>0.45281557859216331</c:v>
                </c:pt>
                <c:pt idx="1919">
                  <c:v>0.44773035144302803</c:v>
                </c:pt>
                <c:pt idx="1920">
                  <c:v>0.44264789239951974</c:v>
                </c:pt>
                <c:pt idx="1921">
                  <c:v>0.43756819799878566</c:v>
                </c:pt>
                <c:pt idx="1922">
                  <c:v>0.43249126478386091</c:v>
                </c:pt>
                <c:pt idx="1923">
                  <c:v>0.42741708930358091</c:v>
                </c:pt>
                <c:pt idx="1924">
                  <c:v>0.42234566811330587</c:v>
                </c:pt>
                <c:pt idx="1925">
                  <c:v>0.41727699777432159</c:v>
                </c:pt>
                <c:pt idx="1926">
                  <c:v>0.41221107485440661</c:v>
                </c:pt>
                <c:pt idx="1927">
                  <c:v>0.40714789592674633</c:v>
                </c:pt>
                <c:pt idx="1928">
                  <c:v>0.4020874575713751</c:v>
                </c:pt>
                <c:pt idx="1929">
                  <c:v>0.39702975637435378</c:v>
                </c:pt>
                <c:pt idx="1930">
                  <c:v>0.39197478892718124</c:v>
                </c:pt>
                <c:pt idx="1931">
                  <c:v>0.38692255182780189</c:v>
                </c:pt>
                <c:pt idx="1932">
                  <c:v>0.38187304168033537</c:v>
                </c:pt>
                <c:pt idx="1933">
                  <c:v>0.3768262550946721</c:v>
                </c:pt>
                <c:pt idx="1934">
                  <c:v>0.37178218868703905</c:v>
                </c:pt>
                <c:pt idx="1935">
                  <c:v>0.36674083907927024</c:v>
                </c:pt>
                <c:pt idx="1936">
                  <c:v>0.36170220289940547</c:v>
                </c:pt>
                <c:pt idx="1937">
                  <c:v>0.35666627678114399</c:v>
                </c:pt>
                <c:pt idx="1938">
                  <c:v>0.3516330573648852</c:v>
                </c:pt>
                <c:pt idx="1939">
                  <c:v>0.34660254129622814</c:v>
                </c:pt>
                <c:pt idx="1940">
                  <c:v>0.34157472522681886</c:v>
                </c:pt>
                <c:pt idx="1941">
                  <c:v>0.33654960581464954</c:v>
                </c:pt>
                <c:pt idx="1942">
                  <c:v>0.3315271797230443</c:v>
                </c:pt>
                <c:pt idx="1943">
                  <c:v>0.32650744362149264</c:v>
                </c:pt>
                <c:pt idx="1944">
                  <c:v>0.32149039418580283</c:v>
                </c:pt>
                <c:pt idx="1945">
                  <c:v>0.31647602809681696</c:v>
                </c:pt>
                <c:pt idx="1946">
                  <c:v>0.31146434204150025</c:v>
                </c:pt>
                <c:pt idx="1947">
                  <c:v>0.30645533271290532</c:v>
                </c:pt>
                <c:pt idx="1948">
                  <c:v>0.30144899680971166</c:v>
                </c:pt>
                <c:pt idx="1949">
                  <c:v>0.29644533103648085</c:v>
                </c:pt>
                <c:pt idx="1950">
                  <c:v>0.29144433210351545</c:v>
                </c:pt>
                <c:pt idx="1951">
                  <c:v>0.28644599672685706</c:v>
                </c:pt>
                <c:pt idx="1952">
                  <c:v>0.28145032162819456</c:v>
                </c:pt>
                <c:pt idx="1953">
                  <c:v>0.27645730353538506</c:v>
                </c:pt>
                <c:pt idx="1954">
                  <c:v>0.27146693918168607</c:v>
                </c:pt>
                <c:pt idx="1955">
                  <c:v>0.2664792253060686</c:v>
                </c:pt>
                <c:pt idx="1956">
                  <c:v>0.26149415865344611</c:v>
                </c:pt>
                <c:pt idx="1957">
                  <c:v>0.25651173597394256</c:v>
                </c:pt>
                <c:pt idx="1958">
                  <c:v>0.2515319540241861</c:v>
                </c:pt>
                <c:pt idx="1959">
                  <c:v>0.24655480956588188</c:v>
                </c:pt>
                <c:pt idx="1960">
                  <c:v>0.24158029936607145</c:v>
                </c:pt>
                <c:pt idx="1961">
                  <c:v>0.23660842019832756</c:v>
                </c:pt>
                <c:pt idx="1962">
                  <c:v>0.23163916884140687</c:v>
                </c:pt>
                <c:pt idx="1963">
                  <c:v>0.22667254207948875</c:v>
                </c:pt>
                <c:pt idx="1964">
                  <c:v>0.22170853670259222</c:v>
                </c:pt>
                <c:pt idx="1965">
                  <c:v>0.21674714950636897</c:v>
                </c:pt>
                <c:pt idx="1966">
                  <c:v>0.21178837729176814</c:v>
                </c:pt>
                <c:pt idx="1967">
                  <c:v>0.2068322168659858</c:v>
                </c:pt>
                <c:pt idx="1968">
                  <c:v>0.20187866504083954</c:v>
                </c:pt>
                <c:pt idx="1969">
                  <c:v>0.19692771863433384</c:v>
                </c:pt>
                <c:pt idx="1970">
                  <c:v>0.19197937446965108</c:v>
                </c:pt>
                <c:pt idx="1971">
                  <c:v>0.18703362937581564</c:v>
                </c:pt>
                <c:pt idx="1972">
                  <c:v>0.18209048018713031</c:v>
                </c:pt>
                <c:pt idx="1973">
                  <c:v>0.17714992374373906</c:v>
                </c:pt>
                <c:pt idx="1974">
                  <c:v>0.17221195689041424</c:v>
                </c:pt>
                <c:pt idx="1975">
                  <c:v>0.16727657647819216</c:v>
                </c:pt>
                <c:pt idx="1976">
                  <c:v>0.16234377936359343</c:v>
                </c:pt>
                <c:pt idx="1977">
                  <c:v>0.1574135624080486</c:v>
                </c:pt>
                <c:pt idx="1978">
                  <c:v>0.1524859224788721</c:v>
                </c:pt>
                <c:pt idx="1979">
                  <c:v>0.14756085644840167</c:v>
                </c:pt>
                <c:pt idx="1980">
                  <c:v>0.14263836119461504</c:v>
                </c:pt>
                <c:pt idx="1981">
                  <c:v>0.13771843360095087</c:v>
                </c:pt>
                <c:pt idx="1982">
                  <c:v>0.13280107055595258</c:v>
                </c:pt>
                <c:pt idx="1983">
                  <c:v>0.12788626895390662</c:v>
                </c:pt>
                <c:pt idx="1984">
                  <c:v>0.12297402569413829</c:v>
                </c:pt>
                <c:pt idx="1985">
                  <c:v>0.11806433768136876</c:v>
                </c:pt>
                <c:pt idx="1986">
                  <c:v>0.1131572018258694</c:v>
                </c:pt>
                <c:pt idx="1987">
                  <c:v>0.10825261504295947</c:v>
                </c:pt>
                <c:pt idx="1988">
                  <c:v>0.10335057425343375</c:v>
                </c:pt>
                <c:pt idx="1989">
                  <c:v>9.8451076383032507E-2</c:v>
                </c:pt>
                <c:pt idx="1990">
                  <c:v>9.3554118363588526E-2</c:v>
                </c:pt>
                <c:pt idx="1991">
                  <c:v>8.8659697131186321E-2</c:v>
                </c:pt>
                <c:pt idx="1992">
                  <c:v>8.3767809627877513E-2</c:v>
                </c:pt>
                <c:pt idx="1993">
                  <c:v>7.8878452800802565E-2</c:v>
                </c:pt>
                <c:pt idx="1994">
                  <c:v>7.3991623602043879E-2</c:v>
                </c:pt>
                <c:pt idx="1995">
                  <c:v>6.9107318989425154E-2</c:v>
                </c:pt>
                <c:pt idx="1996">
                  <c:v>6.4225535925347424E-2</c:v>
                </c:pt>
                <c:pt idx="1997">
                  <c:v>5.9346271378053699E-2</c:v>
                </c:pt>
                <c:pt idx="1998">
                  <c:v>5.4469522320737651E-2</c:v>
                </c:pt>
                <c:pt idx="1999">
                  <c:v>4.9595285731284071E-2</c:v>
                </c:pt>
                <c:pt idx="2000">
                  <c:v>4.4723558593399326E-2</c:v>
                </c:pt>
                <c:pt idx="2001">
                  <c:v>3.9854337895716282E-2</c:v>
                </c:pt>
                <c:pt idx="2002">
                  <c:v>-8.7006737146910294E-3</c:v>
                </c:pt>
                <c:pt idx="2003">
                  <c:v>-5.7008316024134413E-2</c:v>
                </c:pt>
                <c:pt idx="2004">
                  <c:v>-0.10507151721606932</c:v>
                </c:pt>
                <c:pt idx="2005">
                  <c:v>-0.15289315644627322</c:v>
                </c:pt>
                <c:pt idx="2006">
                  <c:v>-0.20047606492539669</c:v>
                </c:pt>
                <c:pt idx="2007">
                  <c:v>-0.24782302697301978</c:v>
                </c:pt>
                <c:pt idx="2008">
                  <c:v>-0.29493678104360588</c:v>
                </c:pt>
                <c:pt idx="2009">
                  <c:v>-0.34182002072306494</c:v>
                </c:pt>
                <c:pt idx="2010">
                  <c:v>-0.388475395701534</c:v>
                </c:pt>
                <c:pt idx="2011">
                  <c:v>-0.43490551271818895</c:v>
                </c:pt>
                <c:pt idx="2012">
                  <c:v>-0.48111293648273989</c:v>
                </c:pt>
                <c:pt idx="2013">
                  <c:v>-0.52710019057131974</c:v>
                </c:pt>
                <c:pt idx="2014">
                  <c:v>-0.5728697583001231</c:v>
                </c:pt>
                <c:pt idx="2015">
                  <c:v>-0.61842408357611778</c:v>
                </c:pt>
                <c:pt idx="2016">
                  <c:v>-0.66376557172501227</c:v>
                </c:pt>
                <c:pt idx="2017">
                  <c:v>-0.70889659029918972</c:v>
                </c:pt>
                <c:pt idx="2018">
                  <c:v>-0.75381946986341264</c:v>
                </c:pt>
                <c:pt idx="2019">
                  <c:v>-0.79853650476188809</c:v>
                </c:pt>
                <c:pt idx="2020">
                  <c:v>-0.84304995386551784</c:v>
                </c:pt>
                <c:pt idx="2021">
                  <c:v>-0.88736204129885432</c:v>
                </c:pt>
                <c:pt idx="2022">
                  <c:v>-0.93147495715173778</c:v>
                </c:pt>
                <c:pt idx="2023">
                  <c:v>-0.97539085816933602</c:v>
                </c:pt>
                <c:pt idx="2024">
                  <c:v>-1.0191118684284395</c:v>
                </c:pt>
                <c:pt idx="2025">
                  <c:v>-1.0626400799947935</c:v>
                </c:pt>
                <c:pt idx="2026">
                  <c:v>-1.1059775535658876</c:v>
                </c:pt>
                <c:pt idx="2027">
                  <c:v>-1.1491263190949568</c:v>
                </c:pt>
                <c:pt idx="2028">
                  <c:v>-1.1920883764039201</c:v>
                </c:pt>
                <c:pt idx="2029">
                  <c:v>-1.2348656957778363</c:v>
                </c:pt>
                <c:pt idx="2030">
                  <c:v>-1.2774602185468247</c:v>
                </c:pt>
                <c:pt idx="2031">
                  <c:v>-1.3198738576530522</c:v>
                </c:pt>
                <c:pt idx="2032">
                  <c:v>-1.3621084982049323</c:v>
                </c:pt>
                <c:pt idx="2033">
                  <c:v>-1.4041659980167285</c:v>
                </c:pt>
                <c:pt idx="2034">
                  <c:v>-1.4460481881368612</c:v>
                </c:pt>
                <c:pt idx="2035">
                  <c:v>-1.4877568733624582</c:v>
                </c:pt>
                <c:pt idx="2036">
                  <c:v>-1.5292938327423822</c:v>
                </c:pt>
                <c:pt idx="2037">
                  <c:v>-1.570660820068623</c:v>
                </c:pt>
                <c:pt idx="2038">
                  <c:v>-1.6118595643551239</c:v>
                </c:pt>
                <c:pt idx="2039">
                  <c:v>-1.6528917703059833</c:v>
                </c:pt>
                <c:pt idx="2040">
                  <c:v>-1.6937591187742849</c:v>
                </c:pt>
                <c:pt idx="2041">
                  <c:v>-1.7344632672071381</c:v>
                </c:pt>
                <c:pt idx="2042">
                  <c:v>-1.7750058500838999</c:v>
                </c:pt>
                <c:pt idx="2043">
                  <c:v>-1.8153884793418349</c:v>
                </c:pt>
                <c:pt idx="2044">
                  <c:v>-1.8556127447924586</c:v>
                </c:pt>
                <c:pt idx="2045">
                  <c:v>-1.8956802145305582</c:v>
                </c:pt>
                <c:pt idx="2046">
                  <c:v>-1.9355924353307628</c:v>
                </c:pt>
                <c:pt idx="2047">
                  <c:v>-1.9753509330375141</c:v>
                </c:pt>
                <c:pt idx="2048">
                  <c:v>-2.0149572129451685</c:v>
                </c:pt>
                <c:pt idx="2049">
                  <c:v>-2.0544127601699373</c:v>
                </c:pt>
                <c:pt idx="2050">
                  <c:v>-2.0937190400136658</c:v>
                </c:pt>
                <c:pt idx="2051">
                  <c:v>-2.1328774983196945</c:v>
                </c:pt>
                <c:pt idx="2052">
                  <c:v>-2.1718895618196536</c:v>
                </c:pt>
                <c:pt idx="2053">
                  <c:v>-2.2107566384746118</c:v>
                </c:pt>
                <c:pt idx="2054">
                  <c:v>-2.2494801178067503</c:v>
                </c:pt>
                <c:pt idx="2055">
                  <c:v>-2.2880613712254942</c:v>
                </c:pt>
                <c:pt idx="2056">
                  <c:v>-2.3265017523458145</c:v>
                </c:pt>
                <c:pt idx="2057">
                  <c:v>-2.3648025972986213</c:v>
                </c:pt>
                <c:pt idx="2058">
                  <c:v>-2.4029652250371951</c:v>
                </c:pt>
                <c:pt idx="2059">
                  <c:v>-2.4409909376334569</c:v>
                </c:pt>
                <c:pt idx="2060">
                  <c:v>-2.478881020571543</c:v>
                </c:pt>
                <c:pt idx="2061">
                  <c:v>-2.516636743031619</c:v>
                </c:pt>
                <c:pt idx="2062">
                  <c:v>-2.5542593581713997</c:v>
                </c:pt>
                <c:pt idx="2063">
                  <c:v>-2.5917501033979762</c:v>
                </c:pt>
                <c:pt idx="2064">
                  <c:v>-2.6291102006364953</c:v>
                </c:pt>
                <c:pt idx="2065">
                  <c:v>-2.6663408565930191</c:v>
                </c:pt>
                <c:pt idx="2066">
                  <c:v>-2.7034432630100671</c:v>
                </c:pt>
                <c:pt idx="2067">
                  <c:v>-2.7404185969188388</c:v>
                </c:pt>
                <c:pt idx="2068">
                  <c:v>-2.7772680208851726</c:v>
                </c:pt>
                <c:pt idx="2069">
                  <c:v>-2.8139926832509987</c:v>
                </c:pt>
                <c:pt idx="2070">
                  <c:v>-2.8505937183708041</c:v>
                </c:pt>
                <c:pt idx="2071">
                  <c:v>-2.8870722468417842</c:v>
                </c:pt>
                <c:pt idx="2072">
                  <c:v>-2.9234293757317751</c:v>
                </c:pt>
                <c:pt idx="2073">
                  <c:v>-2.959666198801016</c:v>
                </c:pt>
                <c:pt idx="2074">
                  <c:v>-2.9957837967193517</c:v>
                </c:pt>
                <c:pt idx="2075">
                  <c:v>-3.0317832372798148</c:v>
                </c:pt>
                <c:pt idx="2076">
                  <c:v>-3.0676655756069766</c:v>
                </c:pt>
                <c:pt idx="2077">
                  <c:v>-3.1034318543625798</c:v>
                </c:pt>
                <c:pt idx="2078">
                  <c:v>-3.1390831039454712</c:v>
                </c:pt>
                <c:pt idx="2079">
                  <c:v>-3.1746203426882378</c:v>
                </c:pt>
                <c:pt idx="2080">
                  <c:v>-3.2100445770506796</c:v>
                </c:pt>
                <c:pt idx="2081">
                  <c:v>-3.2453568018078842</c:v>
                </c:pt>
                <c:pt idx="2082">
                  <c:v>-3.2805580002362773</c:v>
                </c:pt>
                <c:pt idx="2083">
                  <c:v>-3.3156491442950515</c:v>
                </c:pt>
                <c:pt idx="2084">
                  <c:v>-3.3506311948038929</c:v>
                </c:pt>
                <c:pt idx="2085">
                  <c:v>-3.3855051016182531</c:v>
                </c:pt>
                <c:pt idx="2086">
                  <c:v>-3.4202718037999267</c:v>
                </c:pt>
                <c:pt idx="2087">
                  <c:v>-3.4549322297858738</c:v>
                </c:pt>
                <c:pt idx="2088">
                  <c:v>-3.4894872975525222</c:v>
                </c:pt>
                <c:pt idx="2089">
                  <c:v>-3.5239379147770018</c:v>
                </c:pt>
                <c:pt idx="2090">
                  <c:v>-3.5582849789966149</c:v>
                </c:pt>
                <c:pt idx="2091">
                  <c:v>-3.592529377763638</c:v>
                </c:pt>
                <c:pt idx="2092">
                  <c:v>-3.6266719887979626</c:v>
                </c:pt>
                <c:pt idx="2093">
                  <c:v>-3.660713680137305</c:v>
                </c:pt>
                <c:pt idx="2094">
                  <c:v>-3.6946553102835624</c:v>
                </c:pt>
                <c:pt idx="2095">
                  <c:v>-3.7284977283472633</c:v>
                </c:pt>
                <c:pt idx="2096">
                  <c:v>-3.7622417741888929</c:v>
                </c:pt>
                <c:pt idx="2097">
                  <c:v>-3.7958882785579733</c:v>
                </c:pt>
                <c:pt idx="2098">
                  <c:v>-3.8294380632289684</c:v>
                </c:pt>
                <c:pt idx="2099">
                  <c:v>-3.8628919411353104</c:v>
                </c:pt>
                <c:pt idx="2100">
                  <c:v>-3.8962507165006977</c:v>
                </c:pt>
                <c:pt idx="2101">
                  <c:v>-3.9295151849677836</c:v>
                </c:pt>
                <c:pt idx="2102">
                  <c:v>-3.9626861337252612</c:v>
                </c:pt>
                <c:pt idx="2103">
                  <c:v>-3.9957643416314315</c:v>
                </c:pt>
                <c:pt idx="2104">
                  <c:v>-4.0287505793364646</c:v>
                </c:pt>
                <c:pt idx="2105">
                  <c:v>-4.0616456094024036</c:v>
                </c:pt>
                <c:pt idx="2106">
                  <c:v>-4.0944501864208158</c:v>
                </c:pt>
                <c:pt idx="2107">
                  <c:v>-4.1271650571276322</c:v>
                </c:pt>
                <c:pt idx="2108">
                  <c:v>-4.1597909605178458</c:v>
                </c:pt>
                <c:pt idx="2109">
                  <c:v>-4.1923286279559653</c:v>
                </c:pt>
                <c:pt idx="2110">
                  <c:v>-4.2247787832856112</c:v>
                </c:pt>
                <c:pt idx="2111">
                  <c:v>-4.2571421429375551</c:v>
                </c:pt>
                <c:pt idx="2112">
                  <c:v>-4.2894194160349883</c:v>
                </c:pt>
                <c:pt idx="2113">
                  <c:v>-4.3216113044973028</c:v>
                </c:pt>
                <c:pt idx="2114">
                  <c:v>-4.3537185031423684</c:v>
                </c:pt>
                <c:pt idx="2115">
                  <c:v>-4.3857416997862844</c:v>
                </c:pt>
                <c:pt idx="2116">
                  <c:v>-4.4176815753424385</c:v>
                </c:pt>
                <c:pt idx="2117">
                  <c:v>-4.4495388039176547</c:v>
                </c:pt>
                <c:pt idx="2118">
                  <c:v>-4.4813140529076918</c:v>
                </c:pt>
                <c:pt idx="2119">
                  <c:v>-4.5130079830902075</c:v>
                </c:pt>
                <c:pt idx="2120">
                  <c:v>-4.5446212487176227</c:v>
                </c:pt>
                <c:pt idx="2121">
                  <c:v>-4.5761544976061934</c:v>
                </c:pt>
                <c:pt idx="2122">
                  <c:v>-4.6076083712255027</c:v>
                </c:pt>
                <c:pt idx="2123">
                  <c:v>-4.6389835047853278</c:v>
                </c:pt>
                <c:pt idx="2124">
                  <c:v>-4.6702805273220624</c:v>
                </c:pt>
                <c:pt idx="2125">
                  <c:v>-4.7015000617817355</c:v>
                </c:pt>
                <c:pt idx="2126">
                  <c:v>-4.7326427251044851</c:v>
                </c:pt>
                <c:pt idx="2127">
                  <c:v>-4.7637091283051456</c:v>
                </c:pt>
                <c:pt idx="2128">
                  <c:v>-4.7946998765534099</c:v>
                </c:pt>
                <c:pt idx="2129">
                  <c:v>-4.8256155692528671</c:v>
                </c:pt>
                <c:pt idx="2130">
                  <c:v>-4.8564568001182931</c:v>
                </c:pt>
                <c:pt idx="2131">
                  <c:v>-4.8872241572528035</c:v>
                </c:pt>
                <c:pt idx="2132">
                  <c:v>-4.9179182232211947</c:v>
                </c:pt>
                <c:pt idx="2133">
                  <c:v>-4.9485395751252605</c:v>
                </c:pt>
                <c:pt idx="2134">
                  <c:v>-4.9790887846752927</c:v>
                </c:pt>
                <c:pt idx="2135">
                  <c:v>-5.0095664182620752</c:v>
                </c:pt>
                <c:pt idx="2136">
                  <c:v>-5.0399730370264759</c:v>
                </c:pt>
                <c:pt idx="2137">
                  <c:v>-5.070309196929335</c:v>
                </c:pt>
                <c:pt idx="2138">
                  <c:v>-5.1005754488186339</c:v>
                </c:pt>
                <c:pt idx="2139">
                  <c:v>-5.1307723384969295</c:v>
                </c:pt>
                <c:pt idx="2140">
                  <c:v>-5.1609004067864461</c:v>
                </c:pt>
                <c:pt idx="2141">
                  <c:v>-5.1909601895948327</c:v>
                </c:pt>
                <c:pt idx="2142">
                  <c:v>-5.2209522179778727</c:v>
                </c:pt>
                <c:pt idx="2143">
                  <c:v>-5.2508770182024387</c:v>
                </c:pt>
                <c:pt idx="2144">
                  <c:v>-5.2807351118085268</c:v>
                </c:pt>
                <c:pt idx="2145">
                  <c:v>-5.310527015669841</c:v>
                </c:pt>
                <c:pt idx="2146">
                  <c:v>-5.3402532420534161</c:v>
                </c:pt>
                <c:pt idx="2147">
                  <c:v>-5.3699142986781307</c:v>
                </c:pt>
                <c:pt idx="2148">
                  <c:v>-5.3995106887737618</c:v>
                </c:pt>
                <c:pt idx="2149">
                  <c:v>-5.4290429111362482</c:v>
                </c:pt>
                <c:pt idx="2150">
                  <c:v>-5.45851146018558</c:v>
                </c:pt>
                <c:pt idx="2151">
                  <c:v>-5.48791682601966</c:v>
                </c:pt>
                <c:pt idx="2152">
                  <c:v>-5.5172594944696929</c:v>
                </c:pt>
                <c:pt idx="2153">
                  <c:v>-5.546539947153132</c:v>
                </c:pt>
                <c:pt idx="2154">
                  <c:v>-5.575758661526379</c:v>
                </c:pt>
                <c:pt idx="2155">
                  <c:v>-5.6049161109373538</c:v>
                </c:pt>
                <c:pt idx="2156">
                  <c:v>-5.6340127646758109</c:v>
                </c:pt>
                <c:pt idx="2157">
                  <c:v>-5.6630490880245619</c:v>
                </c:pt>
                <c:pt idx="2158">
                  <c:v>-5.6920255423078183</c:v>
                </c:pt>
                <c:pt idx="2159">
                  <c:v>-5.7209425849416631</c:v>
                </c:pt>
                <c:pt idx="2160">
                  <c:v>-5.7498006694808002</c:v>
                </c:pt>
                <c:pt idx="2161">
                  <c:v>-5.7786002456665972</c:v>
                </c:pt>
                <c:pt idx="2162">
                  <c:v>-5.8073417594734096</c:v>
                </c:pt>
                <c:pt idx="2163">
                  <c:v>-5.8360256531550618</c:v>
                </c:pt>
                <c:pt idx="2164">
                  <c:v>-5.8646523652898361</c:v>
                </c:pt>
                <c:pt idx="2165">
                  <c:v>-5.89322233082469</c:v>
                </c:pt>
                <c:pt idx="2166">
                  <c:v>-5.9217359811200385</c:v>
                </c:pt>
                <c:pt idx="2167">
                  <c:v>-5.9501937439923838</c:v>
                </c:pt>
                <c:pt idx="2168">
                  <c:v>-5.9785960437575048</c:v>
                </c:pt>
                <c:pt idx="2169">
                  <c:v>-6.0069433012720044</c:v>
                </c:pt>
                <c:pt idx="2170">
                  <c:v>-6.0352359339750672</c:v>
                </c:pt>
                <c:pt idx="2171">
                  <c:v>-6.0634743559293955</c:v>
                </c:pt>
                <c:pt idx="2172">
                  <c:v>-6.0916589778610106</c:v>
                </c:pt>
                <c:pt idx="2173">
                  <c:v>-6.119790207199288</c:v>
                </c:pt>
                <c:pt idx="2174">
                  <c:v>-6.1478684481159025</c:v>
                </c:pt>
                <c:pt idx="2175">
                  <c:v>-6.1758941015634221</c:v>
                </c:pt>
                <c:pt idx="2176">
                  <c:v>-6.2038675653131437</c:v>
                </c:pt>
                <c:pt idx="2177">
                  <c:v>-6.2317892339924965</c:v>
                </c:pt>
                <c:pt idx="2178">
                  <c:v>-6.2596594991224643</c:v>
                </c:pt>
                <c:pt idx="2179">
                  <c:v>-6.2874787491526982</c:v>
                </c:pt>
                <c:pt idx="2180">
                  <c:v>-6.3152473694988922</c:v>
                </c:pt>
                <c:pt idx="2181">
                  <c:v>-6.3429657425769275</c:v>
                </c:pt>
                <c:pt idx="2182">
                  <c:v>-6.3706342478387423</c:v>
                </c:pt>
                <c:pt idx="2183">
                  <c:v>-6.3982532618052677</c:v>
                </c:pt>
                <c:pt idx="2184">
                  <c:v>-6.4258231581019789</c:v>
                </c:pt>
                <c:pt idx="2185">
                  <c:v>-6.4533443074908989</c:v>
                </c:pt>
                <c:pt idx="2186">
                  <c:v>-6.4808170779044572</c:v>
                </c:pt>
                <c:pt idx="2187">
                  <c:v>-6.5082418344772774</c:v>
                </c:pt>
                <c:pt idx="2188">
                  <c:v>-6.5356189395787361</c:v>
                </c:pt>
                <c:pt idx="2189">
                  <c:v>-6.5629487528442452</c:v>
                </c:pt>
                <c:pt idx="2190">
                  <c:v>-6.5902316312064455</c:v>
                </c:pt>
                <c:pt idx="2191">
                  <c:v>-6.6174679289259419</c:v>
                </c:pt>
                <c:pt idx="2192">
                  <c:v>-6.6446579976217004</c:v>
                </c:pt>
                <c:pt idx="2193">
                  <c:v>-6.6718021863006189</c:v>
                </c:pt>
                <c:pt idx="2194">
                  <c:v>-6.6989008413872497</c:v>
                </c:pt>
                <c:pt idx="2195">
                  <c:v>-6.7259543067531311</c:v>
                </c:pt>
                <c:pt idx="2196">
                  <c:v>-6.752962923744656</c:v>
                </c:pt>
                <c:pt idx="2197">
                  <c:v>-6.7799270312122957</c:v>
                </c:pt>
                <c:pt idx="2198">
                  <c:v>-6.806846965537896</c:v>
                </c:pt>
                <c:pt idx="2199">
                  <c:v>-6.833723060662189</c:v>
                </c:pt>
                <c:pt idx="2200">
                  <c:v>-6.8605556481126886</c:v>
                </c:pt>
                <c:pt idx="2201">
                  <c:v>-6.8873450570294334</c:v>
                </c:pt>
                <c:pt idx="2202">
                  <c:v>-6.9140916141922579</c:v>
                </c:pt>
                <c:pt idx="2203">
                  <c:v>-6.9407956440466867</c:v>
                </c:pt>
                <c:pt idx="2204">
                  <c:v>-6.9674574687291688</c:v>
                </c:pt>
                <c:pt idx="2205">
                  <c:v>-6.9940774080934434</c:v>
                </c:pt>
                <c:pt idx="2206">
                  <c:v>-7.0206557797345406</c:v>
                </c:pt>
                <c:pt idx="2207">
                  <c:v>-7.0471928990146049</c:v>
                </c:pt>
                <c:pt idx="2208">
                  <c:v>-7.0736890790862885</c:v>
                </c:pt>
                <c:pt idx="2209">
                  <c:v>-7.1001446309174643</c:v>
                </c:pt>
                <c:pt idx="2210">
                  <c:v>-7.1265598633152791</c:v>
                </c:pt>
                <c:pt idx="2211">
                  <c:v>-7.1529350829486757</c:v>
                </c:pt>
                <c:pt idx="2212">
                  <c:v>-7.1792705943727233</c:v>
                </c:pt>
                <c:pt idx="2213">
                  <c:v>-7.205566700049979</c:v>
                </c:pt>
                <c:pt idx="2214">
                  <c:v>-7.231823700375263</c:v>
                </c:pt>
                <c:pt idx="2215">
                  <c:v>-7.2580418936954416</c:v>
                </c:pt>
                <c:pt idx="2216">
                  <c:v>-7.2842215763335698</c:v>
                </c:pt>
                <c:pt idx="2217">
                  <c:v>-7.3103630426091684</c:v>
                </c:pt>
                <c:pt idx="2218">
                  <c:v>-7.3364665848603625</c:v>
                </c:pt>
                <c:pt idx="2219">
                  <c:v>-7.3625324934650891</c:v>
                </c:pt>
                <c:pt idx="2220">
                  <c:v>-7.3885610568615707</c:v>
                </c:pt>
                <c:pt idx="2221">
                  <c:v>-7.4145525615692929</c:v>
                </c:pt>
                <c:pt idx="2222">
                  <c:v>-7.4405072922094027</c:v>
                </c:pt>
                <c:pt idx="2223">
                  <c:v>-7.4664255315245054</c:v>
                </c:pt>
                <c:pt idx="2224">
                  <c:v>-7.4923075603990874</c:v>
                </c:pt>
                <c:pt idx="2225">
                  <c:v>-7.5181536578785426</c:v>
                </c:pt>
                <c:pt idx="2226">
                  <c:v>-7.5439641011889513</c:v>
                </c:pt>
                <c:pt idx="2227">
                  <c:v>-7.5697391657560047</c:v>
                </c:pt>
                <c:pt idx="2228">
                  <c:v>-7.5954791252240881</c:v>
                </c:pt>
                <c:pt idx="2229">
                  <c:v>-7.6211842514750172</c:v>
                </c:pt>
                <c:pt idx="2230">
                  <c:v>-7.6468548146459518</c:v>
                </c:pt>
                <c:pt idx="2231">
                  <c:v>-7.6724910831481417</c:v>
                </c:pt>
                <c:pt idx="2232">
                  <c:v>-7.6980933236851277</c:v>
                </c:pt>
                <c:pt idx="2233">
                  <c:v>-7.7236618012694098</c:v>
                </c:pt>
                <c:pt idx="2234">
                  <c:v>-7.7491967792413705</c:v>
                </c:pt>
                <c:pt idx="2235">
                  <c:v>-7.774698519285737</c:v>
                </c:pt>
                <c:pt idx="2236">
                  <c:v>-7.8001672814489016</c:v>
                </c:pt>
                <c:pt idx="2237">
                  <c:v>-7.8256033241558134</c:v>
                </c:pt>
                <c:pt idx="2238">
                  <c:v>-7.8510069042271802</c:v>
                </c:pt>
                <c:pt idx="2239">
                  <c:v>-7.8763782768952018</c:v>
                </c:pt>
                <c:pt idx="2240">
                  <c:v>-7.9017176958201896</c:v>
                </c:pt>
                <c:pt idx="2241">
                  <c:v>-7.9270254131070752</c:v>
                </c:pt>
                <c:pt idx="2242">
                  <c:v>-7.9523016793206818</c:v>
                </c:pt>
                <c:pt idx="2243">
                  <c:v>-7.9775467435023657</c:v>
                </c:pt>
                <c:pt idx="2244">
                  <c:v>-8.0027608531844301</c:v>
                </c:pt>
                <c:pt idx="2245">
                  <c:v>-8.0279442544065063</c:v>
                </c:pt>
                <c:pt idx="2246">
                  <c:v>-8.0530971917301883</c:v>
                </c:pt>
                <c:pt idx="2247">
                  <c:v>-8.0782199082540203</c:v>
                </c:pt>
                <c:pt idx="2248">
                  <c:v>-8.1033126456286055</c:v>
                </c:pt>
                <c:pt idx="2249">
                  <c:v>-8.1283756440714043</c:v>
                </c:pt>
                <c:pt idx="2250">
                  <c:v>-8.1534091423806832</c:v>
                </c:pt>
                <c:pt idx="2251">
                  <c:v>-8.1784133779502177</c:v>
                </c:pt>
                <c:pt idx="2252">
                  <c:v>-8.2033885867833707</c:v>
                </c:pt>
                <c:pt idx="2253">
                  <c:v>-8.2283350035069276</c:v>
                </c:pt>
                <c:pt idx="2254">
                  <c:v>-8.253252861385489</c:v>
                </c:pt>
                <c:pt idx="2255">
                  <c:v>-8.2781423923343116</c:v>
                </c:pt>
                <c:pt idx="2256">
                  <c:v>-8.3030038269335087</c:v>
                </c:pt>
                <c:pt idx="2257">
                  <c:v>-8.3278373944408184</c:v>
                </c:pt>
                <c:pt idx="2258">
                  <c:v>-8.3526433228054149</c:v>
                </c:pt>
                <c:pt idx="2259">
                  <c:v>-8.3774218386807675</c:v>
                </c:pt>
                <c:pt idx="2260">
                  <c:v>-8.402173167436974</c:v>
                </c:pt>
                <c:pt idx="2261">
                  <c:v>-8.4268975331746709</c:v>
                </c:pt>
                <c:pt idx="2262">
                  <c:v>-8.4515951587363816</c:v>
                </c:pt>
                <c:pt idx="2263">
                  <c:v>-8.4762662657202767</c:v>
                </c:pt>
                <c:pt idx="2264">
                  <c:v>-8.500911074490979</c:v>
                </c:pt>
                <c:pt idx="2265">
                  <c:v>-8.5255298041934218</c:v>
                </c:pt>
                <c:pt idx="2266">
                  <c:v>-8.5501226727637381</c:v>
                </c:pt>
                <c:pt idx="2267">
                  <c:v>-8.5746898969414591</c:v>
                </c:pt>
                <c:pt idx="2268">
                  <c:v>-8.5992316922816752</c:v>
                </c:pt>
                <c:pt idx="2269">
                  <c:v>-8.6237482731662514</c:v>
                </c:pt>
                <c:pt idx="2270">
                  <c:v>-8.6482398528157596</c:v>
                </c:pt>
                <c:pt idx="2271">
                  <c:v>-8.6727066433002626</c:v>
                </c:pt>
                <c:pt idx="2272">
                  <c:v>-8.6971488555514522</c:v>
                </c:pt>
                <c:pt idx="2273">
                  <c:v>-8.7215666993730672</c:v>
                </c:pt>
                <c:pt idx="2274">
                  <c:v>-8.745960383452319</c:v>
                </c:pt>
                <c:pt idx="2275">
                  <c:v>-8.7703301153707667</c:v>
                </c:pt>
                <c:pt idx="2276">
                  <c:v>-8.7946761016152522</c:v>
                </c:pt>
                <c:pt idx="2277">
                  <c:v>-8.8189985475878299</c:v>
                </c:pt>
                <c:pt idx="2278">
                  <c:v>-8.8432976576172546</c:v>
                </c:pt>
                <c:pt idx="2279">
                  <c:v>-8.8675736349692507</c:v>
                </c:pt>
                <c:pt idx="2280">
                  <c:v>-8.891826681856335</c:v>
                </c:pt>
                <c:pt idx="2281">
                  <c:v>-8.9160569994486103</c:v>
                </c:pt>
                <c:pt idx="2282">
                  <c:v>-8.9402647878833719</c:v>
                </c:pt>
                <c:pt idx="2283">
                  <c:v>-8.9644502462758613</c:v>
                </c:pt>
                <c:pt idx="2284">
                  <c:v>-8.9886135727284184</c:v>
                </c:pt>
                <c:pt idx="2285">
                  <c:v>-9.0127549643405143</c:v>
                </c:pt>
                <c:pt idx="2286">
                  <c:v>-9.0368746172187961</c:v>
                </c:pt>
                <c:pt idx="2287">
                  <c:v>-9.0609727264862521</c:v>
                </c:pt>
                <c:pt idx="2288">
                  <c:v>-9.0850494862917248</c:v>
                </c:pt>
                <c:pt idx="2289">
                  <c:v>-9.1091050898195647</c:v>
                </c:pt>
                <c:pt idx="2290">
                  <c:v>-9.1331397292988683</c:v>
                </c:pt>
                <c:pt idx="2291">
                  <c:v>-9.1571535960126393</c:v>
                </c:pt>
                <c:pt idx="2292">
                  <c:v>-9.1811468803065974</c:v>
                </c:pt>
                <c:pt idx="2293">
                  <c:v>-9.2051197715987758</c:v>
                </c:pt>
                <c:pt idx="2294">
                  <c:v>-9.2290724583878241</c:v>
                </c:pt>
                <c:pt idx="2295">
                  <c:v>-9.2530051282622647</c:v>
                </c:pt>
                <c:pt idx="2296">
                  <c:v>-9.2769179679090392</c:v>
                </c:pt>
                <c:pt idx="2297">
                  <c:v>-9.3008111631225301</c:v>
                </c:pt>
                <c:pt idx="2298">
                  <c:v>-9.3246848988121389</c:v>
                </c:pt>
                <c:pt idx="2299">
                  <c:v>-9.3485393590120118</c:v>
                </c:pt>
                <c:pt idx="2300">
                  <c:v>-9.3723747268883333</c:v>
                </c:pt>
                <c:pt idx="2301">
                  <c:v>-9.3961911847485418</c:v>
                </c:pt>
                <c:pt idx="2302">
                  <c:v>-9.4199889140490427</c:v>
                </c:pt>
                <c:pt idx="2303">
                  <c:v>-9.4437680954029268</c:v>
                </c:pt>
                <c:pt idx="2304">
                  <c:v>-9.4675289085889744</c:v>
                </c:pt>
                <c:pt idx="2305">
                  <c:v>-9.4912715325593346</c:v>
                </c:pt>
                <c:pt idx="2306">
                  <c:v>-9.5149961454466805</c:v>
                </c:pt>
                <c:pt idx="2307">
                  <c:v>-9.5387029245727852</c:v>
                </c:pt>
                <c:pt idx="2308">
                  <c:v>-9.5623920464562637</c:v>
                </c:pt>
                <c:pt idx="2309">
                  <c:v>-9.5860636868197222</c:v>
                </c:pt>
                <c:pt idx="2310">
                  <c:v>-9.6097180205979704</c:v>
                </c:pt>
                <c:pt idx="2311">
                  <c:v>-9.6333552219448269</c:v>
                </c:pt>
                <c:pt idx="2312">
                  <c:v>-9.6569754642410537</c:v>
                </c:pt>
                <c:pt idx="2313">
                  <c:v>-9.6805789201018442</c:v>
                </c:pt>
                <c:pt idx="2314">
                  <c:v>-9.7041657613833756</c:v>
                </c:pt>
                <c:pt idx="2315">
                  <c:v>-9.7277361591910232</c:v>
                </c:pt>
                <c:pt idx="2316">
                  <c:v>-9.7512902838858366</c:v>
                </c:pt>
                <c:pt idx="2317">
                  <c:v>-9.7748283050914395</c:v>
                </c:pt>
                <c:pt idx="2318">
                  <c:v>-9.7983503917017529</c:v>
                </c:pt>
                <c:pt idx="2319">
                  <c:v>-9.8218567118876496</c:v>
                </c:pt>
                <c:pt idx="2320">
                  <c:v>-9.8453474331035249</c:v>
                </c:pt>
                <c:pt idx="2321">
                  <c:v>-9.8688227220942899</c:v>
                </c:pt>
                <c:pt idx="2322">
                  <c:v>-9.8922827449025803</c:v>
                </c:pt>
                <c:pt idx="2323">
                  <c:v>-9.9157276668745027</c:v>
                </c:pt>
                <c:pt idx="2324">
                  <c:v>-9.9391576526672516</c:v>
                </c:pt>
                <c:pt idx="2325">
                  <c:v>-9.9625728662550443</c:v>
                </c:pt>
                <c:pt idx="2326">
                  <c:v>-9.9859734709360346</c:v>
                </c:pt>
                <c:pt idx="2327">
                  <c:v>-10.009359629337569</c:v>
                </c:pt>
                <c:pt idx="2328">
                  <c:v>-10.032731503424863</c:v>
                </c:pt>
                <c:pt idx="2329">
                  <c:v>-10.056089254505217</c:v>
                </c:pt>
                <c:pt idx="2330">
                  <c:v>-10.079433043234864</c:v>
                </c:pt>
                <c:pt idx="2331">
                  <c:v>-10.102763029625812</c:v>
                </c:pt>
                <c:pt idx="2332">
                  <c:v>-10.126079373051153</c:v>
                </c:pt>
                <c:pt idx="2333">
                  <c:v>-10.149382232251829</c:v>
                </c:pt>
                <c:pt idx="2334">
                  <c:v>-10.172671765341974</c:v>
                </c:pt>
                <c:pt idx="2335">
                  <c:v>-10.195948129815687</c:v>
                </c:pt>
                <c:pt idx="2336">
                  <c:v>-10.219211482552206</c:v>
                </c:pt>
                <c:pt idx="2337">
                  <c:v>-10.242461979822181</c:v>
                </c:pt>
                <c:pt idx="2338">
                  <c:v>-10.265699777293683</c:v>
                </c:pt>
                <c:pt idx="2339">
                  <c:v>-10.288925030037195</c:v>
                </c:pt>
                <c:pt idx="2340">
                  <c:v>-10.312137892532593</c:v>
                </c:pt>
                <c:pt idx="2341">
                  <c:v>-10.335338518673339</c:v>
                </c:pt>
                <c:pt idx="2342">
                  <c:v>-10.35852706177327</c:v>
                </c:pt>
                <c:pt idx="2343">
                  <c:v>-10.381703674571753</c:v>
                </c:pt>
                <c:pt idx="2344">
                  <c:v>-10.40486850923868</c:v>
                </c:pt>
                <c:pt idx="2345">
                  <c:v>-10.428021717380911</c:v>
                </c:pt>
                <c:pt idx="2346">
                  <c:v>-10.451163450047151</c:v>
                </c:pt>
                <c:pt idx="2347">
                  <c:v>-10.47429385773327</c:v>
                </c:pt>
                <c:pt idx="2348">
                  <c:v>-10.49741309038734</c:v>
                </c:pt>
                <c:pt idx="2349">
                  <c:v>-10.520521297416433</c:v>
                </c:pt>
                <c:pt idx="2350">
                  <c:v>-10.543618627689224</c:v>
                </c:pt>
                <c:pt idx="2351">
                  <c:v>-10.566705229544107</c:v>
                </c:pt>
                <c:pt idx="2352">
                  <c:v>-10.589781250791985</c:v>
                </c:pt>
                <c:pt idx="2353">
                  <c:v>-10.612846838722827</c:v>
                </c:pt>
                <c:pt idx="2354">
                  <c:v>-10.635902140110007</c:v>
                </c:pt>
                <c:pt idx="2355">
                  <c:v>-10.658947301215296</c:v>
                </c:pt>
                <c:pt idx="2356">
                  <c:v>-10.681982467794613</c:v>
                </c:pt>
                <c:pt idx="2357">
                  <c:v>-10.70500778510192</c:v>
                </c:pt>
                <c:pt idx="2358">
                  <c:v>-10.728023397894937</c:v>
                </c:pt>
                <c:pt idx="2359">
                  <c:v>-10.751029450439331</c:v>
                </c:pt>
                <c:pt idx="2360">
                  <c:v>-10.774026086514159</c:v>
                </c:pt>
                <c:pt idx="2361">
                  <c:v>-10.797013449416253</c:v>
                </c:pt>
                <c:pt idx="2362">
                  <c:v>-10.819991681964931</c:v>
                </c:pt>
                <c:pt idx="2363">
                  <c:v>-10.842960926506688</c:v>
                </c:pt>
                <c:pt idx="2364">
                  <c:v>-10.865921324920226</c:v>
                </c:pt>
                <c:pt idx="2365">
                  <c:v>-10.88887301862086</c:v>
                </c:pt>
                <c:pt idx="2366">
                  <c:v>-10.911816148564581</c:v>
                </c:pt>
                <c:pt idx="2367">
                  <c:v>-10.934750855253721</c:v>
                </c:pt>
                <c:pt idx="2368">
                  <c:v>-10.957677278739833</c:v>
                </c:pt>
                <c:pt idx="2369">
                  <c:v>-10.980595558630162</c:v>
                </c:pt>
                <c:pt idx="2370">
                  <c:v>-11.003505834090259</c:v>
                </c:pt>
                <c:pt idx="2371">
                  <c:v>-11.02640824384957</c:v>
                </c:pt>
                <c:pt idx="2372">
                  <c:v>-11.049302926205426</c:v>
                </c:pt>
                <c:pt idx="2373">
                  <c:v>-11.072190019026777</c:v>
                </c:pt>
                <c:pt idx="2374">
                  <c:v>-11.095069659760032</c:v>
                </c:pt>
                <c:pt idx="2375">
                  <c:v>-11.117941985431283</c:v>
                </c:pt>
                <c:pt idx="2376">
                  <c:v>-11.14080713265256</c:v>
                </c:pt>
                <c:pt idx="2377">
                  <c:v>-11.163665237624143</c:v>
                </c:pt>
                <c:pt idx="2378">
                  <c:v>-11.186516436140305</c:v>
                </c:pt>
                <c:pt idx="2379">
                  <c:v>-11.209360863592545</c:v>
                </c:pt>
                <c:pt idx="2380">
                  <c:v>-11.232198654974269</c:v>
                </c:pt>
                <c:pt idx="2381">
                  <c:v>-11.255029944883916</c:v>
                </c:pt>
                <c:pt idx="2382">
                  <c:v>-11.277854867530264</c:v>
                </c:pt>
                <c:pt idx="2383">
                  <c:v>-11.300673556735344</c:v>
                </c:pt>
                <c:pt idx="2384">
                  <c:v>-11.323486145938986</c:v>
                </c:pt>
                <c:pt idx="2385">
                  <c:v>-11.346292768202888</c:v>
                </c:pt>
                <c:pt idx="2386">
                  <c:v>-11.36909355621388</c:v>
                </c:pt>
                <c:pt idx="2387">
                  <c:v>-11.391888642289077</c:v>
                </c:pt>
                <c:pt idx="2388">
                  <c:v>-11.414678158377779</c:v>
                </c:pt>
                <c:pt idx="2389">
                  <c:v>-11.437462236067503</c:v>
                </c:pt>
                <c:pt idx="2390">
                  <c:v>-11.460241006585939</c:v>
                </c:pt>
                <c:pt idx="2391">
                  <c:v>-11.483014600806154</c:v>
                </c:pt>
                <c:pt idx="2392">
                  <c:v>-11.505783149249476</c:v>
                </c:pt>
                <c:pt idx="2393">
                  <c:v>-11.528546782089567</c:v>
                </c:pt>
                <c:pt idx="2394">
                  <c:v>-11.551305629155967</c:v>
                </c:pt>
                <c:pt idx="2395">
                  <c:v>-11.574059819937801</c:v>
                </c:pt>
                <c:pt idx="2396">
                  <c:v>-11.596809483587796</c:v>
                </c:pt>
                <c:pt idx="2397">
                  <c:v>-11.619554748925152</c:v>
                </c:pt>
                <c:pt idx="2398">
                  <c:v>-11.642295744440055</c:v>
                </c:pt>
                <c:pt idx="2399">
                  <c:v>-11.665032598296666</c:v>
                </c:pt>
                <c:pt idx="2400">
                  <c:v>-11.687765438336315</c:v>
                </c:pt>
                <c:pt idx="2401">
                  <c:v>-11.710494392082554</c:v>
                </c:pt>
                <c:pt idx="2402">
                  <c:v>-11.733219586742669</c:v>
                </c:pt>
                <c:pt idx="2403">
                  <c:v>-11.755941149212612</c:v>
                </c:pt>
                <c:pt idx="2404">
                  <c:v>-11.77865920607972</c:v>
                </c:pt>
                <c:pt idx="2405">
                  <c:v>-11.801373883626848</c:v>
                </c:pt>
                <c:pt idx="2406">
                  <c:v>-11.824085307834917</c:v>
                </c:pt>
                <c:pt idx="2407">
                  <c:v>-11.846793604386887</c:v>
                </c:pt>
                <c:pt idx="2408">
                  <c:v>-11.869498898670951</c:v>
                </c:pt>
                <c:pt idx="2409">
                  <c:v>-11.892201315784144</c:v>
                </c:pt>
                <c:pt idx="2410">
                  <c:v>-11.914900980535482</c:v>
                </c:pt>
                <c:pt idx="2411">
                  <c:v>-11.937598017448632</c:v>
                </c:pt>
                <c:pt idx="2412">
                  <c:v>-11.960292550766376</c:v>
                </c:pt>
                <c:pt idx="2413">
                  <c:v>-11.982984704453049</c:v>
                </c:pt>
                <c:pt idx="2414">
                  <c:v>-12.005674602198475</c:v>
                </c:pt>
                <c:pt idx="2415">
                  <c:v>-12.028362367420204</c:v>
                </c:pt>
                <c:pt idx="2416">
                  <c:v>-12.051048123267424</c:v>
                </c:pt>
                <c:pt idx="2417">
                  <c:v>-12.073731992624284</c:v>
                </c:pt>
                <c:pt idx="2418">
                  <c:v>-12.09641409811249</c:v>
                </c:pt>
                <c:pt idx="2419">
                  <c:v>-12.119094562094833</c:v>
                </c:pt>
                <c:pt idx="2420">
                  <c:v>-12.141773506678359</c:v>
                </c:pt>
                <c:pt idx="2421">
                  <c:v>-12.164451053717329</c:v>
                </c:pt>
                <c:pt idx="2422">
                  <c:v>-12.187127324816121</c:v>
                </c:pt>
                <c:pt idx="2423">
                  <c:v>-12.209802441332926</c:v>
                </c:pt>
                <c:pt idx="2424">
                  <c:v>-12.232476524381859</c:v>
                </c:pt>
                <c:pt idx="2425">
                  <c:v>-12.255149694837195</c:v>
                </c:pt>
                <c:pt idx="2426">
                  <c:v>-12.277822073335116</c:v>
                </c:pt>
                <c:pt idx="2427">
                  <c:v>-12.300493780277943</c:v>
                </c:pt>
                <c:pt idx="2428">
                  <c:v>-12.323164935836274</c:v>
                </c:pt>
                <c:pt idx="2429">
                  <c:v>-12.345835659952328</c:v>
                </c:pt>
                <c:pt idx="2430">
                  <c:v>-12.368506072342679</c:v>
                </c:pt>
                <c:pt idx="2431">
                  <c:v>-12.391176292501381</c:v>
                </c:pt>
                <c:pt idx="2432">
                  <c:v>-12.413846439702844</c:v>
                </c:pt>
                <c:pt idx="2433">
                  <c:v>-12.436516633004953</c:v>
                </c:pt>
                <c:pt idx="2434">
                  <c:v>-12.459186991251482</c:v>
                </c:pt>
                <c:pt idx="2435">
                  <c:v>-12.481857633075252</c:v>
                </c:pt>
                <c:pt idx="2436">
                  <c:v>-12.504528676901208</c:v>
                </c:pt>
                <c:pt idx="2437">
                  <c:v>-12.527200240949156</c:v>
                </c:pt>
                <c:pt idx="2438">
                  <c:v>-12.549872443235817</c:v>
                </c:pt>
                <c:pt idx="2439">
                  <c:v>-12.572545401579681</c:v>
                </c:pt>
                <c:pt idx="2440">
                  <c:v>-12.595219233601041</c:v>
                </c:pt>
                <c:pt idx="2441">
                  <c:v>-12.617894056727293</c:v>
                </c:pt>
                <c:pt idx="2442">
                  <c:v>-12.640569988194041</c:v>
                </c:pt>
                <c:pt idx="2443">
                  <c:v>-12.663247145048835</c:v>
                </c:pt>
                <c:pt idx="2444">
                  <c:v>-12.685925644153516</c:v>
                </c:pt>
                <c:pt idx="2445">
                  <c:v>-12.70860560218707</c:v>
                </c:pt>
                <c:pt idx="2446">
                  <c:v>-12.731287135648042</c:v>
                </c:pt>
                <c:pt idx="2447">
                  <c:v>-12.753970360857901</c:v>
                </c:pt>
                <c:pt idx="2448">
                  <c:v>-12.77665539396342</c:v>
                </c:pt>
                <c:pt idx="2449">
                  <c:v>-12.799342350938982</c:v>
                </c:pt>
                <c:pt idx="2450">
                  <c:v>-12.822031347589935</c:v>
                </c:pt>
                <c:pt idx="2451">
                  <c:v>-12.844722499554759</c:v>
                </c:pt>
                <c:pt idx="2452">
                  <c:v>-12.867415922308203</c:v>
                </c:pt>
                <c:pt idx="2453">
                  <c:v>-12.890111731163312</c:v>
                </c:pt>
                <c:pt idx="2454">
                  <c:v>-12.91281004127452</c:v>
                </c:pt>
                <c:pt idx="2455">
                  <c:v>-12.935510967640587</c:v>
                </c:pt>
                <c:pt idx="2456">
                  <c:v>-12.958214625106061</c:v>
                </c:pt>
                <c:pt idx="2457">
                  <c:v>-12.980921128365328</c:v>
                </c:pt>
                <c:pt idx="2458">
                  <c:v>-13.003630591964065</c:v>
                </c:pt>
                <c:pt idx="2459">
                  <c:v>-13.026343130302283</c:v>
                </c:pt>
                <c:pt idx="2460">
                  <c:v>-13.049058857637517</c:v>
                </c:pt>
                <c:pt idx="2461">
                  <c:v>-13.071777888085784</c:v>
                </c:pt>
                <c:pt idx="2462">
                  <c:v>-13.094500335625824</c:v>
                </c:pt>
                <c:pt idx="2463">
                  <c:v>-13.117226314100673</c:v>
                </c:pt>
                <c:pt idx="2464">
                  <c:v>-13.139955937220879</c:v>
                </c:pt>
                <c:pt idx="2465">
                  <c:v>-13.162689318566159</c:v>
                </c:pt>
                <c:pt idx="2466">
                  <c:v>-13.18542657158873</c:v>
                </c:pt>
                <c:pt idx="2467">
                  <c:v>-13.208167809615114</c:v>
                </c:pt>
                <c:pt idx="2468">
                  <c:v>-13.230913145849586</c:v>
                </c:pt>
                <c:pt idx="2469">
                  <c:v>-13.253662693375743</c:v>
                </c:pt>
                <c:pt idx="2470">
                  <c:v>-13.276416565159558</c:v>
                </c:pt>
                <c:pt idx="2471">
                  <c:v>-13.299174874051463</c:v>
                </c:pt>
                <c:pt idx="2472">
                  <c:v>-13.321937732789076</c:v>
                </c:pt>
                <c:pt idx="2473">
                  <c:v>-13.344705253999747</c:v>
                </c:pt>
                <c:pt idx="2474">
                  <c:v>-13.367477550203104</c:v>
                </c:pt>
                <c:pt idx="2475">
                  <c:v>-13.390254733812796</c:v>
                </c:pt>
                <c:pt idx="2476">
                  <c:v>-13.413036917139774</c:v>
                </c:pt>
                <c:pt idx="2477">
                  <c:v>-13.435824212394429</c:v>
                </c:pt>
                <c:pt idx="2478">
                  <c:v>-13.45861673168878</c:v>
                </c:pt>
                <c:pt idx="2479">
                  <c:v>-13.481414587039138</c:v>
                </c:pt>
                <c:pt idx="2480">
                  <c:v>-13.504217890368867</c:v>
                </c:pt>
                <c:pt idx="2481">
                  <c:v>-13.52702675351007</c:v>
                </c:pt>
                <c:pt idx="2482">
                  <c:v>-13.549841288206334</c:v>
                </c:pt>
                <c:pt idx="2483">
                  <c:v>-13.57266160611549</c:v>
                </c:pt>
                <c:pt idx="2484">
                  <c:v>-13.595487818811311</c:v>
                </c:pt>
                <c:pt idx="2485">
                  <c:v>-13.618320037786516</c:v>
                </c:pt>
                <c:pt idx="2486">
                  <c:v>-13.641158374454946</c:v>
                </c:pt>
                <c:pt idx="2487">
                  <c:v>-13.664002940153527</c:v>
                </c:pt>
                <c:pt idx="2488">
                  <c:v>-13.686853846145512</c:v>
                </c:pt>
                <c:pt idx="2489">
                  <c:v>-13.70971120362209</c:v>
                </c:pt>
                <c:pt idx="2490">
                  <c:v>-13.732575123705242</c:v>
                </c:pt>
                <c:pt idx="2491">
                  <c:v>-13.755445717449629</c:v>
                </c:pt>
                <c:pt idx="2492">
                  <c:v>-13.778323095845149</c:v>
                </c:pt>
                <c:pt idx="2493">
                  <c:v>-13.801207369820061</c:v>
                </c:pt>
                <c:pt idx="2494">
                  <c:v>-13.824098650241705</c:v>
                </c:pt>
                <c:pt idx="2495">
                  <c:v>-13.846997047920279</c:v>
                </c:pt>
                <c:pt idx="2496">
                  <c:v>-13.869902673610605</c:v>
                </c:pt>
                <c:pt idx="2497">
                  <c:v>-13.89281563801471</c:v>
                </c:pt>
                <c:pt idx="2498">
                  <c:v>-13.915736051783492</c:v>
                </c:pt>
                <c:pt idx="2499">
                  <c:v>-13.938664025519852</c:v>
                </c:pt>
                <c:pt idx="2500">
                  <c:v>-13.961599669780963</c:v>
                </c:pt>
                <c:pt idx="2501">
                  <c:v>-13.984543095079845</c:v>
                </c:pt>
                <c:pt idx="2502">
                  <c:v>-14.007494411888715</c:v>
                </c:pt>
                <c:pt idx="2503">
                  <c:v>-14.030453730640355</c:v>
                </c:pt>
                <c:pt idx="2504">
                  <c:v>-14.05342116173113</c:v>
                </c:pt>
                <c:pt idx="2505">
                  <c:v>-14.076396815522937</c:v>
                </c:pt>
                <c:pt idx="2506">
                  <c:v>-14.099380802345706</c:v>
                </c:pt>
                <c:pt idx="2507">
                  <c:v>-14.122373232499468</c:v>
                </c:pt>
                <c:pt idx="2508">
                  <c:v>-14.145374216256892</c:v>
                </c:pt>
                <c:pt idx="2509">
                  <c:v>-14.168383863865714</c:v>
                </c:pt>
                <c:pt idx="2510">
                  <c:v>-14.191402285550684</c:v>
                </c:pt>
                <c:pt idx="2511">
                  <c:v>-14.214429591516067</c:v>
                </c:pt>
                <c:pt idx="2512">
                  <c:v>-14.237465891947725</c:v>
                </c:pt>
                <c:pt idx="2513">
                  <c:v>-14.260511297016311</c:v>
                </c:pt>
                <c:pt idx="2514">
                  <c:v>-14.283565916878125</c:v>
                </c:pt>
                <c:pt idx="2515">
                  <c:v>-14.306629861678191</c:v>
                </c:pt>
                <c:pt idx="2516">
                  <c:v>-14.329703241553329</c:v>
                </c:pt>
                <c:pt idx="2517">
                  <c:v>-14.352786166633001</c:v>
                </c:pt>
                <c:pt idx="2518">
                  <c:v>-14.375878747042455</c:v>
                </c:pt>
                <c:pt idx="2519">
                  <c:v>-14.398981092904661</c:v>
                </c:pt>
                <c:pt idx="2520">
                  <c:v>-14.422093314343417</c:v>
                </c:pt>
                <c:pt idx="2521">
                  <c:v>-14.445215521484325</c:v>
                </c:pt>
                <c:pt idx="2522">
                  <c:v>-14.468347824458313</c:v>
                </c:pt>
                <c:pt idx="2523">
                  <c:v>-14.49149033340306</c:v>
                </c:pt>
                <c:pt idx="2524">
                  <c:v>-14.514643158466198</c:v>
                </c:pt>
                <c:pt idx="2525">
                  <c:v>-14.537806409806382</c:v>
                </c:pt>
                <c:pt idx="2526">
                  <c:v>-14.56098019759715</c:v>
                </c:pt>
                <c:pt idx="2527">
                  <c:v>-14.584164632027537</c:v>
                </c:pt>
                <c:pt idx="2528">
                  <c:v>-14.607359823305837</c:v>
                </c:pt>
                <c:pt idx="2529">
                  <c:v>-14.630565881661131</c:v>
                </c:pt>
                <c:pt idx="2530">
                  <c:v>-14.653782917345591</c:v>
                </c:pt>
                <c:pt idx="2531">
                  <c:v>-14.677011040637503</c:v>
                </c:pt>
                <c:pt idx="2532">
                  <c:v>-14.700250361842206</c:v>
                </c:pt>
                <c:pt idx="2533">
                  <c:v>-14.723500991296234</c:v>
                </c:pt>
                <c:pt idx="2534">
                  <c:v>-14.746763039367911</c:v>
                </c:pt>
                <c:pt idx="2535">
                  <c:v>-14.770036616460926</c:v>
                </c:pt>
                <c:pt idx="2536">
                  <c:v>-14.793321833015646</c:v>
                </c:pt>
                <c:pt idx="2537">
                  <c:v>-14.816618799512405</c:v>
                </c:pt>
                <c:pt idx="2538">
                  <c:v>-14.839927626473395</c:v>
                </c:pt>
                <c:pt idx="2539">
                  <c:v>-14.863248424464546</c:v>
                </c:pt>
                <c:pt idx="2540">
                  <c:v>-14.886581304098694</c:v>
                </c:pt>
                <c:pt idx="2541">
                  <c:v>-14.909926376037568</c:v>
                </c:pt>
                <c:pt idx="2542">
                  <c:v>-14.933283750993647</c:v>
                </c:pt>
                <c:pt idx="2543">
                  <c:v>-14.956653539733358</c:v>
                </c:pt>
                <c:pt idx="2544">
                  <c:v>-14.980035853078885</c:v>
                </c:pt>
                <c:pt idx="2545">
                  <c:v>-15.003430801910799</c:v>
                </c:pt>
                <c:pt idx="2546">
                  <c:v>-15.02683849716983</c:v>
                </c:pt>
                <c:pt idx="2547">
                  <c:v>-15.050259049860554</c:v>
                </c:pt>
                <c:pt idx="2548">
                  <c:v>-15.073692571052026</c:v>
                </c:pt>
                <c:pt idx="2549">
                  <c:v>-15.097139171881329</c:v>
                </c:pt>
                <c:pt idx="2550">
                  <c:v>-15.120598963555612</c:v>
                </c:pt>
                <c:pt idx="2551">
                  <c:v>-15.144072057354727</c:v>
                </c:pt>
                <c:pt idx="2552">
                  <c:v>-15.167558564632859</c:v>
                </c:pt>
                <c:pt idx="2553">
                  <c:v>-15.191058596821911</c:v>
                </c:pt>
                <c:pt idx="2554">
                  <c:v>-15.214572265433306</c:v>
                </c:pt>
                <c:pt idx="2555">
                  <c:v>-15.238099682060435</c:v>
                </c:pt>
                <c:pt idx="2556">
                  <c:v>-15.261640958381351</c:v>
                </c:pt>
                <c:pt idx="2557">
                  <c:v>-15.285196206160593</c:v>
                </c:pt>
                <c:pt idx="2558">
                  <c:v>-15.30876553725243</c:v>
                </c:pt>
                <c:pt idx="2559">
                  <c:v>-15.332349063602651</c:v>
                </c:pt>
                <c:pt idx="2560">
                  <c:v>-15.355946897251087</c:v>
                </c:pt>
                <c:pt idx="2561">
                  <c:v>-15.379559150334355</c:v>
                </c:pt>
                <c:pt idx="2562">
                  <c:v>-15.403185935088121</c:v>
                </c:pt>
                <c:pt idx="2563">
                  <c:v>-15.426827363849355</c:v>
                </c:pt>
                <c:pt idx="2564">
                  <c:v>-15.450483549059243</c:v>
                </c:pt>
                <c:pt idx="2565">
                  <c:v>-15.474154603265244</c:v>
                </c:pt>
                <c:pt idx="2566">
                  <c:v>-15.497840639123767</c:v>
                </c:pt>
                <c:pt idx="2567">
                  <c:v>-15.521541769402734</c:v>
                </c:pt>
                <c:pt idx="2568">
                  <c:v>-15.545258106983553</c:v>
                </c:pt>
                <c:pt idx="2569">
                  <c:v>-15.568989764864163</c:v>
                </c:pt>
                <c:pt idx="2570">
                  <c:v>-15.59273685616213</c:v>
                </c:pt>
                <c:pt idx="2571">
                  <c:v>-15.616499494115416</c:v>
                </c:pt>
                <c:pt idx="2572">
                  <c:v>-15.640277792086126</c:v>
                </c:pt>
                <c:pt idx="2573">
                  <c:v>-15.664071863563269</c:v>
                </c:pt>
                <c:pt idx="2574">
                  <c:v>-15.687881822164707</c:v>
                </c:pt>
                <c:pt idx="2575">
                  <c:v>-15.711707781639486</c:v>
                </c:pt>
                <c:pt idx="2576">
                  <c:v>-15.735549855871252</c:v>
                </c:pt>
                <c:pt idx="2577">
                  <c:v>-15.759408158879975</c:v>
                </c:pt>
                <c:pt idx="2578">
                  <c:v>-15.783282804825223</c:v>
                </c:pt>
                <c:pt idx="2579">
                  <c:v>-15.807173908008199</c:v>
                </c:pt>
                <c:pt idx="2580">
                  <c:v>-15.831081582874644</c:v>
                </c:pt>
                <c:pt idx="2581">
                  <c:v>-15.855005944017206</c:v>
                </c:pt>
                <c:pt idx="2582">
                  <c:v>-15.878947106178536</c:v>
                </c:pt>
                <c:pt idx="2583">
                  <c:v>-15.902905184253308</c:v>
                </c:pt>
                <c:pt idx="2584">
                  <c:v>-15.926880293291246</c:v>
                </c:pt>
                <c:pt idx="2585">
                  <c:v>-15.950872548500064</c:v>
                </c:pt>
                <c:pt idx="2586">
                  <c:v>-15.97488206524719</c:v>
                </c:pt>
                <c:pt idx="2587">
                  <c:v>-15.998908959063263</c:v>
                </c:pt>
                <c:pt idx="2588">
                  <c:v>-16.022953345644556</c:v>
                </c:pt>
                <c:pt idx="2589">
                  <c:v>-16.047015340855573</c:v>
                </c:pt>
                <c:pt idx="2590">
                  <c:v>-16.071095060731846</c:v>
                </c:pt>
                <c:pt idx="2591">
                  <c:v>-16.095192621483033</c:v>
                </c:pt>
                <c:pt idx="2592">
                  <c:v>-16.119308139495036</c:v>
                </c:pt>
                <c:pt idx="2593">
                  <c:v>-16.143441731332832</c:v>
                </c:pt>
                <c:pt idx="2594">
                  <c:v>-16.167593513743817</c:v>
                </c:pt>
                <c:pt idx="2595">
                  <c:v>-16.191763603659886</c:v>
                </c:pt>
                <c:pt idx="2596">
                  <c:v>-16.215952118200466</c:v>
                </c:pt>
                <c:pt idx="2597">
                  <c:v>-16.240159174675711</c:v>
                </c:pt>
                <c:pt idx="2598">
                  <c:v>-16.264384890588413</c:v>
                </c:pt>
                <c:pt idx="2599">
                  <c:v>-16.28862938363779</c:v>
                </c:pt>
                <c:pt idx="2600">
                  <c:v>-16.312892771721831</c:v>
                </c:pt>
                <c:pt idx="2601">
                  <c:v>-16.337175172940231</c:v>
                </c:pt>
                <c:pt idx="2602">
                  <c:v>-16.361476705597088</c:v>
                </c:pt>
                <c:pt idx="2603">
                  <c:v>-16.385797488204247</c:v>
                </c:pt>
                <c:pt idx="2604">
                  <c:v>-16.410137639483732</c:v>
                </c:pt>
                <c:pt idx="2605">
                  <c:v>-16.43449727837087</c:v>
                </c:pt>
                <c:pt idx="2606">
                  <c:v>-16.458876524017196</c:v>
                </c:pt>
                <c:pt idx="2607">
                  <c:v>-16.48327549579319</c:v>
                </c:pt>
                <c:pt idx="2608">
                  <c:v>-16.507694313292006</c:v>
                </c:pt>
                <c:pt idx="2609">
                  <c:v>-16.532133096331009</c:v>
                </c:pt>
                <c:pt idx="2610">
                  <c:v>-16.556591964956603</c:v>
                </c:pt>
                <c:pt idx="2611">
                  <c:v>-16.581071039445597</c:v>
                </c:pt>
                <c:pt idx="2612">
                  <c:v>-16.605570440309208</c:v>
                </c:pt>
                <c:pt idx="2613">
                  <c:v>-16.630090288295687</c:v>
                </c:pt>
                <c:pt idx="2614">
                  <c:v>-16.654630704393558</c:v>
                </c:pt>
                <c:pt idx="2615">
                  <c:v>-16.679191809834755</c:v>
                </c:pt>
                <c:pt idx="2616">
                  <c:v>-16.703773726097261</c:v>
                </c:pt>
                <c:pt idx="2617">
                  <c:v>-16.728376574908864</c:v>
                </c:pt>
                <c:pt idx="2618">
                  <c:v>-16.753000478249838</c:v>
                </c:pt>
                <c:pt idx="2619">
                  <c:v>-16.777645558356603</c:v>
                </c:pt>
                <c:pt idx="2620">
                  <c:v>-16.802311937723694</c:v>
                </c:pt>
                <c:pt idx="2621">
                  <c:v>-16.826999739108743</c:v>
                </c:pt>
                <c:pt idx="2622">
                  <c:v>-16.851709085534083</c:v>
                </c:pt>
                <c:pt idx="2623">
                  <c:v>-16.876440100291159</c:v>
                </c:pt>
                <c:pt idx="2624">
                  <c:v>-16.901192906942619</c:v>
                </c:pt>
                <c:pt idx="2625">
                  <c:v>-16.925967629326458</c:v>
                </c:pt>
                <c:pt idx="2626">
                  <c:v>-16.95076439155924</c:v>
                </c:pt>
                <c:pt idx="2627">
                  <c:v>-16.975583318039046</c:v>
                </c:pt>
                <c:pt idx="2628">
                  <c:v>-17.000424533448957</c:v>
                </c:pt>
                <c:pt idx="2629">
                  <c:v>-17.025288162760145</c:v>
                </c:pt>
                <c:pt idx="2630">
                  <c:v>-17.050174331236047</c:v>
                </c:pt>
                <c:pt idx="2631">
                  <c:v>-17.075083164434922</c:v>
                </c:pt>
                <c:pt idx="2632">
                  <c:v>-17.100014788213503</c:v>
                </c:pt>
                <c:pt idx="2633">
                  <c:v>-17.124969328730579</c:v>
                </c:pt>
                <c:pt idx="2634">
                  <c:v>-17.149946912450343</c:v>
                </c:pt>
                <c:pt idx="2635">
                  <c:v>-17.174947666145748</c:v>
                </c:pt>
                <c:pt idx="2636">
                  <c:v>-17.199971716902532</c:v>
                </c:pt>
                <c:pt idx="2637">
                  <c:v>-17.225019192122073</c:v>
                </c:pt>
                <c:pt idx="2638">
                  <c:v>-17.250090219525141</c:v>
                </c:pt>
                <c:pt idx="2639">
                  <c:v>-17.275184927155731</c:v>
                </c:pt>
                <c:pt idx="2640">
                  <c:v>-17.300303443384557</c:v>
                </c:pt>
                <c:pt idx="2641">
                  <c:v>-17.325445896912409</c:v>
                </c:pt>
                <c:pt idx="2642">
                  <c:v>-17.350612416774275</c:v>
                </c:pt>
                <c:pt idx="2643">
                  <c:v>-17.375803132342629</c:v>
                </c:pt>
                <c:pt idx="2644">
                  <c:v>-17.401018173331135</c:v>
                </c:pt>
                <c:pt idx="2645">
                  <c:v>-17.426257669798584</c:v>
                </c:pt>
                <c:pt idx="2646">
                  <c:v>-17.451521752152612</c:v>
                </c:pt>
                <c:pt idx="2647">
                  <c:v>-17.476810551153324</c:v>
                </c:pt>
                <c:pt idx="2648">
                  <c:v>-17.502124197917166</c:v>
                </c:pt>
                <c:pt idx="2649">
                  <c:v>-17.527462823920793</c:v>
                </c:pt>
                <c:pt idx="2650">
                  <c:v>-17.552826561005073</c:v>
                </c:pt>
                <c:pt idx="2651">
                  <c:v>-17.578215541378718</c:v>
                </c:pt>
                <c:pt idx="2652">
                  <c:v>-17.603629897622159</c:v>
                </c:pt>
                <c:pt idx="2653">
                  <c:v>-17.629069762691906</c:v>
                </c:pt>
                <c:pt idx="2654">
                  <c:v>-17.654535269924001</c:v>
                </c:pt>
                <c:pt idx="2655">
                  <c:v>-17.680026553038427</c:v>
                </c:pt>
                <c:pt idx="2656">
                  <c:v>-17.705543746142919</c:v>
                </c:pt>
                <c:pt idx="2657">
                  <c:v>-17.731086983737168</c:v>
                </c:pt>
                <c:pt idx="2658">
                  <c:v>-17.756656400716761</c:v>
                </c:pt>
                <c:pt idx="2659">
                  <c:v>-17.782252132377284</c:v>
                </c:pt>
                <c:pt idx="2660">
                  <c:v>-17.807874314418662</c:v>
                </c:pt>
                <c:pt idx="2661">
                  <c:v>-17.833523082949245</c:v>
                </c:pt>
                <c:pt idx="2662">
                  <c:v>-17.85919857449024</c:v>
                </c:pt>
                <c:pt idx="2663">
                  <c:v>-17.884900925979487</c:v>
                </c:pt>
                <c:pt idx="2664">
                  <c:v>-17.910630274776178</c:v>
                </c:pt>
                <c:pt idx="2665">
                  <c:v>-17.936386758664817</c:v>
                </c:pt>
                <c:pt idx="2666">
                  <c:v>-17.96217051585997</c:v>
                </c:pt>
                <c:pt idx="2667">
                  <c:v>-17.98798168501034</c:v>
                </c:pt>
                <c:pt idx="2668">
                  <c:v>-18.013820405203344</c:v>
                </c:pt>
                <c:pt idx="2669">
                  <c:v>-18.039686815969389</c:v>
                </c:pt>
                <c:pt idx="2670">
                  <c:v>-18.065581057286696</c:v>
                </c:pt>
                <c:pt idx="2671">
                  <c:v>-18.091503269585402</c:v>
                </c:pt>
                <c:pt idx="2672">
                  <c:v>-18.117453593752497</c:v>
                </c:pt>
                <c:pt idx="2673">
                  <c:v>-18.143432171135959</c:v>
                </c:pt>
                <c:pt idx="2674">
                  <c:v>-18.169439143550147</c:v>
                </c:pt>
                <c:pt idx="2675">
                  <c:v>-18.195474653279771</c:v>
                </c:pt>
                <c:pt idx="2676">
                  <c:v>-18.22153884308462</c:v>
                </c:pt>
                <c:pt idx="2677">
                  <c:v>-18.247631856205036</c:v>
                </c:pt>
                <c:pt idx="2678">
                  <c:v>-18.273753836365483</c:v>
                </c:pt>
                <c:pt idx="2679">
                  <c:v>-18.299904927780876</c:v>
                </c:pt>
                <c:pt idx="2680">
                  <c:v>-18.326085275159965</c:v>
                </c:pt>
                <c:pt idx="2681">
                  <c:v>-18.352295023711559</c:v>
                </c:pt>
                <c:pt idx="2682">
                  <c:v>-18.378534319148272</c:v>
                </c:pt>
                <c:pt idx="2683">
                  <c:v>-18.404803307692269</c:v>
                </c:pt>
                <c:pt idx="2684">
                  <c:v>-18.431102136080586</c:v>
                </c:pt>
                <c:pt idx="2685">
                  <c:v>-18.457430951568984</c:v>
                </c:pt>
                <c:pt idx="2686">
                  <c:v>-18.483789901938081</c:v>
                </c:pt>
                <c:pt idx="2687">
                  <c:v>-18.51017913549844</c:v>
                </c:pt>
                <c:pt idx="2688">
                  <c:v>-18.536598801095412</c:v>
                </c:pt>
                <c:pt idx="2689">
                  <c:v>-18.56304904811433</c:v>
                </c:pt>
                <c:pt idx="2690">
                  <c:v>-18.589530026486454</c:v>
                </c:pt>
                <c:pt idx="2691">
                  <c:v>-18.616041886693719</c:v>
                </c:pt>
                <c:pt idx="2692">
                  <c:v>-18.642584779773731</c:v>
                </c:pt>
                <c:pt idx="2693">
                  <c:v>-18.669158857326529</c:v>
                </c:pt>
                <c:pt idx="2694">
                  <c:v>-18.695764271518662</c:v>
                </c:pt>
                <c:pt idx="2695">
                  <c:v>-18.722401175089864</c:v>
                </c:pt>
                <c:pt idx="2696">
                  <c:v>-18.74906972135722</c:v>
                </c:pt>
                <c:pt idx="2697">
                  <c:v>-18.775770064222538</c:v>
                </c:pt>
                <c:pt idx="2698">
                  <c:v>-18.802502358176628</c:v>
                </c:pt>
                <c:pt idx="2699">
                  <c:v>-18.829266758305579</c:v>
                </c:pt>
                <c:pt idx="2700">
                  <c:v>-18.856063420296632</c:v>
                </c:pt>
                <c:pt idx="2701">
                  <c:v>-18.882892500443692</c:v>
                </c:pt>
                <c:pt idx="2702">
                  <c:v>-18.909754155653566</c:v>
                </c:pt>
                <c:pt idx="2703">
                  <c:v>-18.936648543451064</c:v>
                </c:pt>
                <c:pt idx="2704">
                  <c:v>-18.963575821986385</c:v>
                </c:pt>
                <c:pt idx="2705">
                  <c:v>-18.990536150039986</c:v>
                </c:pt>
                <c:pt idx="2706">
                  <c:v>-19.017529687029043</c:v>
                </c:pt>
                <c:pt idx="2707">
                  <c:v>-19.044556593013386</c:v>
                </c:pt>
                <c:pt idx="2708">
                  <c:v>-19.071617028702448</c:v>
                </c:pt>
                <c:pt idx="2709">
                  <c:v>-19.098711155460663</c:v>
                </c:pt>
                <c:pt idx="2710">
                  <c:v>-19.125839135314099</c:v>
                </c:pt>
                <c:pt idx="2711">
                  <c:v>-19.153001130957154</c:v>
                </c:pt>
                <c:pt idx="2712">
                  <c:v>-19.18019730575795</c:v>
                </c:pt>
                <c:pt idx="2713">
                  <c:v>-19.20742782376643</c:v>
                </c:pt>
                <c:pt idx="2714">
                  <c:v>-19.234692849719501</c:v>
                </c:pt>
                <c:pt idx="2715">
                  <c:v>-19.261992549048333</c:v>
                </c:pt>
                <c:pt idx="2716">
                  <c:v>-19.289327087884839</c:v>
                </c:pt>
                <c:pt idx="2717">
                  <c:v>-19.316696633068233</c:v>
                </c:pt>
                <c:pt idx="2718">
                  <c:v>-19.344101352152634</c:v>
                </c:pt>
                <c:pt idx="2719">
                  <c:v>-19.371541413412924</c:v>
                </c:pt>
                <c:pt idx="2720">
                  <c:v>-19.399016985852072</c:v>
                </c:pt>
                <c:pt idx="2721">
                  <c:v>-19.42652823920854</c:v>
                </c:pt>
                <c:pt idx="2722">
                  <c:v>-19.454075343962344</c:v>
                </c:pt>
                <c:pt idx="2723">
                  <c:v>-19.481658471343412</c:v>
                </c:pt>
                <c:pt idx="2724">
                  <c:v>-19.509277793337752</c:v>
                </c:pt>
                <c:pt idx="2725">
                  <c:v>-19.536933482695588</c:v>
                </c:pt>
                <c:pt idx="2726">
                  <c:v>-19.564625712937694</c:v>
                </c:pt>
                <c:pt idx="2727">
                  <c:v>-19.592354658363906</c:v>
                </c:pt>
                <c:pt idx="2728">
                  <c:v>-19.620120494059616</c:v>
                </c:pt>
                <c:pt idx="2729">
                  <c:v>-19.647923395904122</c:v>
                </c:pt>
                <c:pt idx="2730">
                  <c:v>-19.675763540577577</c:v>
                </c:pt>
                <c:pt idx="2731">
                  <c:v>-19.703641105569414</c:v>
                </c:pt>
                <c:pt idx="2732">
                  <c:v>-19.73155626918518</c:v>
                </c:pt>
                <c:pt idx="2733">
                  <c:v>-19.759509210555265</c:v>
                </c:pt>
                <c:pt idx="2734">
                  <c:v>-19.787500109642746</c:v>
                </c:pt>
                <c:pt idx="2735">
                  <c:v>-19.815529147250569</c:v>
                </c:pt>
                <c:pt idx="2736">
                  <c:v>-19.843596505030504</c:v>
                </c:pt>
                <c:pt idx="2737">
                  <c:v>-19.871702365491252</c:v>
                </c:pt>
                <c:pt idx="2738">
                  <c:v>-19.899846912006016</c:v>
                </c:pt>
                <c:pt idx="2739">
                  <c:v>-19.928030328821492</c:v>
                </c:pt>
                <c:pt idx="2740">
                  <c:v>-19.956252801066285</c:v>
                </c:pt>
                <c:pt idx="2741">
                  <c:v>-19.984514514758679</c:v>
                </c:pt>
                <c:pt idx="2742">
                  <c:v>-20.012815656816407</c:v>
                </c:pt>
                <c:pt idx="2743">
                  <c:v>-20.041156415063888</c:v>
                </c:pt>
                <c:pt idx="2744">
                  <c:v>-20.069536978242496</c:v>
                </c:pt>
                <c:pt idx="2745">
                  <c:v>-20.097957536018324</c:v>
                </c:pt>
                <c:pt idx="2746">
                  <c:v>-20.126418278991387</c:v>
                </c:pt>
                <c:pt idx="2747">
                  <c:v>-20.154919398704799</c:v>
                </c:pt>
                <c:pt idx="2748">
                  <c:v>-20.183461087654038</c:v>
                </c:pt>
                <c:pt idx="2749">
                  <c:v>-20.21204353929604</c:v>
                </c:pt>
                <c:pt idx="2750">
                  <c:v>-20.240666948057658</c:v>
                </c:pt>
                <c:pt idx="2751">
                  <c:v>-20.269331509346923</c:v>
                </c:pt>
                <c:pt idx="2752">
                  <c:v>-20.298037419560512</c:v>
                </c:pt>
                <c:pt idx="2753">
                  <c:v>-20.326784876095182</c:v>
                </c:pt>
                <c:pt idx="2754">
                  <c:v>-20.355574077355861</c:v>
                </c:pt>
                <c:pt idx="2755">
                  <c:v>-20.384405222766798</c:v>
                </c:pt>
                <c:pt idx="2756">
                  <c:v>-20.413278512780458</c:v>
                </c:pt>
                <c:pt idx="2757">
                  <c:v>-20.442194148888117</c:v>
                </c:pt>
                <c:pt idx="2758">
                  <c:v>-20.47115233363008</c:v>
                </c:pt>
                <c:pt idx="2759">
                  <c:v>-20.500153270605065</c:v>
                </c:pt>
                <c:pt idx="2760">
                  <c:v>-20.529197164481637</c:v>
                </c:pt>
                <c:pt idx="2761">
                  <c:v>-20.558284221007924</c:v>
                </c:pt>
                <c:pt idx="2762">
                  <c:v>-20.587414647022413</c:v>
                </c:pt>
                <c:pt idx="2763">
                  <c:v>-20.616588650464461</c:v>
                </c:pt>
                <c:pt idx="2764">
                  <c:v>-20.645806440385563</c:v>
                </c:pt>
                <c:pt idx="2765">
                  <c:v>-20.675068226959546</c:v>
                </c:pt>
                <c:pt idx="2766">
                  <c:v>-20.70437422149411</c:v>
                </c:pt>
                <c:pt idx="2767">
                  <c:v>-20.733724636441607</c:v>
                </c:pt>
                <c:pt idx="2768">
                  <c:v>-20.763119685410768</c:v>
                </c:pt>
                <c:pt idx="2769">
                  <c:v>-20.792559583177525</c:v>
                </c:pt>
                <c:pt idx="2770">
                  <c:v>-20.82204454569688</c:v>
                </c:pt>
                <c:pt idx="2771">
                  <c:v>-20.85157479011437</c:v>
                </c:pt>
                <c:pt idx="2772">
                  <c:v>-20.881150534777859</c:v>
                </c:pt>
                <c:pt idx="2773">
                  <c:v>-20.910771999249658</c:v>
                </c:pt>
                <c:pt idx="2774">
                  <c:v>-20.940439404317924</c:v>
                </c:pt>
                <c:pt idx="2775">
                  <c:v>-20.970152972009618</c:v>
                </c:pt>
                <c:pt idx="2776">
                  <c:v>-20.99991292560204</c:v>
                </c:pt>
                <c:pt idx="2777">
                  <c:v>-21.029719489635571</c:v>
                </c:pt>
                <c:pt idx="2778">
                  <c:v>-21.059572889926645</c:v>
                </c:pt>
                <c:pt idx="2779">
                  <c:v>-21.089473353579237</c:v>
                </c:pt>
                <c:pt idx="2780">
                  <c:v>-21.119421108999276</c:v>
                </c:pt>
                <c:pt idx="2781">
                  <c:v>-21.1494163859062</c:v>
                </c:pt>
                <c:pt idx="2782">
                  <c:v>-21.179459415347296</c:v>
                </c:pt>
                <c:pt idx="2783">
                  <c:v>-21.209550429709761</c:v>
                </c:pt>
                <c:pt idx="2784">
                  <c:v>-21.239689662735373</c:v>
                </c:pt>
                <c:pt idx="2785">
                  <c:v>-21.269877349532756</c:v>
                </c:pt>
                <c:pt idx="2786">
                  <c:v>-21.300113726592294</c:v>
                </c:pt>
                <c:pt idx="2787">
                  <c:v>-21.330399031799328</c:v>
                </c:pt>
                <c:pt idx="2788">
                  <c:v>-21.360733504448447</c:v>
                </c:pt>
                <c:pt idx="2789">
                  <c:v>-21.391117385257488</c:v>
                </c:pt>
                <c:pt idx="2790">
                  <c:v>-21.421550916382106</c:v>
                </c:pt>
                <c:pt idx="2791">
                  <c:v>-21.452034341430128</c:v>
                </c:pt>
                <c:pt idx="2792">
                  <c:v>-21.48256790547665</c:v>
                </c:pt>
                <c:pt idx="2793">
                  <c:v>-21.513151855078242</c:v>
                </c:pt>
                <c:pt idx="2794">
                  <c:v>-21.543786438288592</c:v>
                </c:pt>
                <c:pt idx="2795">
                  <c:v>-21.57447190467326</c:v>
                </c:pt>
                <c:pt idx="2796">
                  <c:v>-21.605208505325677</c:v>
                </c:pt>
                <c:pt idx="2797">
                  <c:v>-21.635996492881802</c:v>
                </c:pt>
                <c:pt idx="2798">
                  <c:v>-21.66683612153696</c:v>
                </c:pt>
                <c:pt idx="2799">
                  <c:v>-21.697727647060677</c:v>
                </c:pt>
                <c:pt idx="2800">
                  <c:v>-21.728671326813785</c:v>
                </c:pt>
                <c:pt idx="2801">
                  <c:v>-21.759667419764028</c:v>
                </c:pt>
                <c:pt idx="2802">
                  <c:v>-21.790716186503133</c:v>
                </c:pt>
                <c:pt idx="2803">
                  <c:v>-21.821817889263052</c:v>
                </c:pt>
                <c:pt idx="2804">
                  <c:v>-21.852972791932768</c:v>
                </c:pt>
                <c:pt idx="2805">
                  <c:v>-21.884181160076153</c:v>
                </c:pt>
                <c:pt idx="2806">
                  <c:v>-21.915443260948734</c:v>
                </c:pt>
                <c:pt idx="2807">
                  <c:v>-21.946759363515017</c:v>
                </c:pt>
                <c:pt idx="2808">
                  <c:v>-21.978129738466677</c:v>
                </c:pt>
                <c:pt idx="2809">
                  <c:v>-22.009554658240141</c:v>
                </c:pt>
                <c:pt idx="2810">
                  <c:v>-22.041034397035197</c:v>
                </c:pt>
                <c:pt idx="2811">
                  <c:v>-22.072569230832727</c:v>
                </c:pt>
                <c:pt idx="2812">
                  <c:v>-22.104159437414026</c:v>
                </c:pt>
                <c:pt idx="2813">
                  <c:v>-22.135805296378894</c:v>
                </c:pt>
                <c:pt idx="2814">
                  <c:v>-22.167507089165358</c:v>
                </c:pt>
                <c:pt idx="2815">
                  <c:v>-22.199265099068619</c:v>
                </c:pt>
                <c:pt idx="2816">
                  <c:v>-22.231079611260537</c:v>
                </c:pt>
                <c:pt idx="2817">
                  <c:v>-22.262950912809515</c:v>
                </c:pt>
                <c:pt idx="2818">
                  <c:v>-22.294879292700802</c:v>
                </c:pt>
                <c:pt idx="2819">
                  <c:v>-22.326865041855967</c:v>
                </c:pt>
                <c:pt idx="2820">
                  <c:v>-22.358908453154239</c:v>
                </c:pt>
                <c:pt idx="2821">
                  <c:v>-22.391009821452688</c:v>
                </c:pt>
                <c:pt idx="2822">
                  <c:v>-22.423169443607808</c:v>
                </c:pt>
                <c:pt idx="2823">
                  <c:v>-22.455387618496321</c:v>
                </c:pt>
                <c:pt idx="2824">
                  <c:v>-22.487664647036894</c:v>
                </c:pt>
                <c:pt idx="2825">
                  <c:v>-22.520000832211956</c:v>
                </c:pt>
                <c:pt idx="2826">
                  <c:v>-22.552396479089865</c:v>
                </c:pt>
                <c:pt idx="2827">
                  <c:v>-22.584851894847411</c:v>
                </c:pt>
                <c:pt idx="2828">
                  <c:v>-22.617367388792186</c:v>
                </c:pt>
                <c:pt idx="2829">
                  <c:v>-22.649943272385606</c:v>
                </c:pt>
                <c:pt idx="2830">
                  <c:v>-22.682579859266326</c:v>
                </c:pt>
                <c:pt idx="2831">
                  <c:v>-22.715277465273797</c:v>
                </c:pt>
                <c:pt idx="2832">
                  <c:v>-22.74803640847178</c:v>
                </c:pt>
                <c:pt idx="2833">
                  <c:v>-22.780857009173022</c:v>
                </c:pt>
                <c:pt idx="2834">
                  <c:v>-22.813739589963177</c:v>
                </c:pt>
                <c:pt idx="2835">
                  <c:v>-22.84668447572589</c:v>
                </c:pt>
                <c:pt idx="2836">
                  <c:v>-22.879691993667951</c:v>
                </c:pt>
                <c:pt idx="2837">
                  <c:v>-22.912762473344841</c:v>
                </c:pt>
                <c:pt idx="2838">
                  <c:v>-22.945896246685635</c:v>
                </c:pt>
                <c:pt idx="2839">
                  <c:v>-22.979093648020424</c:v>
                </c:pt>
                <c:pt idx="2840">
                  <c:v>-23.012355014105509</c:v>
                </c:pt>
                <c:pt idx="2841">
                  <c:v>-23.045680684151403</c:v>
                </c:pt>
                <c:pt idx="2842">
                  <c:v>-23.079070999848646</c:v>
                </c:pt>
                <c:pt idx="2843">
                  <c:v>-23.112526305396468</c:v>
                </c:pt>
                <c:pt idx="2844">
                  <c:v>-23.146046947529861</c:v>
                </c:pt>
                <c:pt idx="2845">
                  <c:v>-23.179633275548174</c:v>
                </c:pt>
                <c:pt idx="2846">
                  <c:v>-23.213285641343969</c:v>
                </c:pt>
                <c:pt idx="2847">
                  <c:v>-23.24700439943129</c:v>
                </c:pt>
                <c:pt idx="2848">
                  <c:v>-23.280789906975791</c:v>
                </c:pt>
                <c:pt idx="2849">
                  <c:v>-23.314642523823853</c:v>
                </c:pt>
                <c:pt idx="2850">
                  <c:v>-23.348562612533602</c:v>
                </c:pt>
                <c:pt idx="2851">
                  <c:v>-23.382550538404402</c:v>
                </c:pt>
                <c:pt idx="2852">
                  <c:v>-23.416606669508667</c:v>
                </c:pt>
                <c:pt idx="2853">
                  <c:v>-23.450731376723294</c:v>
                </c:pt>
                <c:pt idx="2854">
                  <c:v>-23.484925033760824</c:v>
                </c:pt>
                <c:pt idx="2855">
                  <c:v>-23.519188017202623</c:v>
                </c:pt>
                <c:pt idx="2856">
                  <c:v>-23.553520706531046</c:v>
                </c:pt>
                <c:pt idx="2857">
                  <c:v>-23.587923484162406</c:v>
                </c:pt>
                <c:pt idx="2858">
                  <c:v>-23.622396735481335</c:v>
                </c:pt>
                <c:pt idx="2859">
                  <c:v>-23.656940848874232</c:v>
                </c:pt>
                <c:pt idx="2860">
                  <c:v>-23.691556215764141</c:v>
                </c:pt>
                <c:pt idx="2861">
                  <c:v>-23.726243230645814</c:v>
                </c:pt>
                <c:pt idx="2862">
                  <c:v>-23.761002291121205</c:v>
                </c:pt>
                <c:pt idx="2863">
                  <c:v>-23.795833797935391</c:v>
                </c:pt>
                <c:pt idx="2864">
                  <c:v>-23.8307381550133</c:v>
                </c:pt>
                <c:pt idx="2865">
                  <c:v>-23.86571576949671</c:v>
                </c:pt>
                <c:pt idx="2866">
                  <c:v>-23.900767051781834</c:v>
                </c:pt>
                <c:pt idx="2867">
                  <c:v>-23.935892415557127</c:v>
                </c:pt>
                <c:pt idx="2868">
                  <c:v>-23.971092277842587</c:v>
                </c:pt>
                <c:pt idx="2869">
                  <c:v>-24.006367059028459</c:v>
                </c:pt>
                <c:pt idx="2870">
                  <c:v>-24.041717182915278</c:v>
                </c:pt>
                <c:pt idx="2871">
                  <c:v>-24.077143076753877</c:v>
                </c:pt>
                <c:pt idx="2872">
                  <c:v>-24.112645171286534</c:v>
                </c:pt>
                <c:pt idx="2873">
                  <c:v>-24.148223900788533</c:v>
                </c:pt>
                <c:pt idx="2874">
                  <c:v>-24.183879703110161</c:v>
                </c:pt>
                <c:pt idx="2875">
                  <c:v>-24.219613019719421</c:v>
                </c:pt>
                <c:pt idx="2876">
                  <c:v>-24.255424295745204</c:v>
                </c:pt>
                <c:pt idx="2877">
                  <c:v>-24.291313980021979</c:v>
                </c:pt>
                <c:pt idx="2878">
                  <c:v>-24.32728252513305</c:v>
                </c:pt>
                <c:pt idx="2879">
                  <c:v>-24.363330387457346</c:v>
                </c:pt>
                <c:pt idx="2880">
                  <c:v>-24.399458027214301</c:v>
                </c:pt>
                <c:pt idx="2881">
                  <c:v>-24.435665908510696</c:v>
                </c:pt>
                <c:pt idx="2882">
                  <c:v>-24.471954499388424</c:v>
                </c:pt>
                <c:pt idx="2883">
                  <c:v>-24.508324271871761</c:v>
                </c:pt>
                <c:pt idx="2884">
                  <c:v>-24.544775702016718</c:v>
                </c:pt>
                <c:pt idx="2885">
                  <c:v>-24.581309269959938</c:v>
                </c:pt>
                <c:pt idx="2886">
                  <c:v>-24.617925459969747</c:v>
                </c:pt>
                <c:pt idx="2887">
                  <c:v>-24.654624760495359</c:v>
                </c:pt>
                <c:pt idx="2888">
                  <c:v>-24.691407664220826</c:v>
                </c:pt>
                <c:pt idx="2889">
                  <c:v>-24.728274668116136</c:v>
                </c:pt>
                <c:pt idx="2890">
                  <c:v>-24.765226273490256</c:v>
                </c:pt>
                <c:pt idx="2891">
                  <c:v>-24.8022629860465</c:v>
                </c:pt>
                <c:pt idx="2892">
                  <c:v>-24.839385315935928</c:v>
                </c:pt>
                <c:pt idx="2893">
                  <c:v>-24.876593777814811</c:v>
                </c:pt>
                <c:pt idx="2894">
                  <c:v>-24.913888890899436</c:v>
                </c:pt>
                <c:pt idx="2895">
                  <c:v>-24.95127117902511</c:v>
                </c:pt>
                <c:pt idx="2896">
                  <c:v>-24.988741170703449</c:v>
                </c:pt>
                <c:pt idx="2897">
                  <c:v>-25.026299399182296</c:v>
                </c:pt>
                <c:pt idx="2898">
                  <c:v>-25.063946402506012</c:v>
                </c:pt>
                <c:pt idx="2899">
                  <c:v>-25.101682723576012</c:v>
                </c:pt>
                <c:pt idx="2900">
                  <c:v>-25.139508910213223</c:v>
                </c:pt>
                <c:pt idx="2901">
                  <c:v>-25.17742551522149</c:v>
                </c:pt>
                <c:pt idx="2902">
                  <c:v>-25.215433096450873</c:v>
                </c:pt>
                <c:pt idx="2903">
                  <c:v>-25.253532216863608</c:v>
                </c:pt>
                <c:pt idx="2904">
                  <c:v>-25.291723444599675</c:v>
                </c:pt>
                <c:pt idx="2905">
                  <c:v>-25.330007353043943</c:v>
                </c:pt>
                <c:pt idx="2906">
                  <c:v>-25.368384520894466</c:v>
                </c:pt>
                <c:pt idx="2907">
                  <c:v>-25.406855532232271</c:v>
                </c:pt>
                <c:pt idx="2908">
                  <c:v>-25.44542097659134</c:v>
                </c:pt>
                <c:pt idx="2909">
                  <c:v>-25.48408144903021</c:v>
                </c:pt>
                <c:pt idx="2910">
                  <c:v>-25.522837550204571</c:v>
                </c:pt>
                <c:pt idx="2911">
                  <c:v>-25.561689886442046</c:v>
                </c:pt>
                <c:pt idx="2912">
                  <c:v>-25.600639069816083</c:v>
                </c:pt>
                <c:pt idx="2913">
                  <c:v>-25.639685718223305</c:v>
                </c:pt>
                <c:pt idx="2914">
                  <c:v>-25.678830455460471</c:v>
                </c:pt>
                <c:pt idx="2915">
                  <c:v>-25.718073911303989</c:v>
                </c:pt>
                <c:pt idx="2916">
                  <c:v>-25.757416721589074</c:v>
                </c:pt>
                <c:pt idx="2917">
                  <c:v>-25.796859528292806</c:v>
                </c:pt>
                <c:pt idx="2918">
                  <c:v>-25.836402979615212</c:v>
                </c:pt>
                <c:pt idx="2919">
                  <c:v>-25.876047730064919</c:v>
                </c:pt>
                <c:pt idx="2920">
                  <c:v>-25.915794440544097</c:v>
                </c:pt>
                <c:pt idx="2921">
                  <c:v>-25.955643778435736</c:v>
                </c:pt>
                <c:pt idx="2922">
                  <c:v>-25.995596417692216</c:v>
                </c:pt>
                <c:pt idx="2923">
                  <c:v>-26.035653038925261</c:v>
                </c:pt>
                <c:pt idx="2924">
                  <c:v>-26.075814329497746</c:v>
                </c:pt>
                <c:pt idx="2925">
                  <c:v>-26.116080983616715</c:v>
                </c:pt>
                <c:pt idx="2926">
                  <c:v>-26.156453702427505</c:v>
                </c:pt>
                <c:pt idx="2927">
                  <c:v>-26.196933194111622</c:v>
                </c:pt>
                <c:pt idx="2928">
                  <c:v>-26.237520173982798</c:v>
                </c:pt>
                <c:pt idx="2929">
                  <c:v>-26.278215364588284</c:v>
                </c:pt>
                <c:pt idx="2930">
                  <c:v>-26.319019495809535</c:v>
                </c:pt>
                <c:pt idx="2931">
                  <c:v>-26.359933304965072</c:v>
                </c:pt>
                <c:pt idx="2932">
                  <c:v>-26.400957536916675</c:v>
                </c:pt>
                <c:pt idx="2933">
                  <c:v>-26.442092944174881</c:v>
                </c:pt>
                <c:pt idx="2934">
                  <c:v>-26.483340287008087</c:v>
                </c:pt>
                <c:pt idx="2935">
                  <c:v>-26.524700333553639</c:v>
                </c:pt>
                <c:pt idx="2936">
                  <c:v>-26.566173859929986</c:v>
                </c:pt>
                <c:pt idx="2937">
                  <c:v>-26.607761650351023</c:v>
                </c:pt>
                <c:pt idx="2938">
                  <c:v>-26.649464497243152</c:v>
                </c:pt>
                <c:pt idx="2939">
                  <c:v>-26.691283201363802</c:v>
                </c:pt>
                <c:pt idx="2940">
                  <c:v>-26.733218571922059</c:v>
                </c:pt>
                <c:pt idx="2941">
                  <c:v>-26.77527142670165</c:v>
                </c:pt>
                <c:pt idx="2942">
                  <c:v>-26.817442592186666</c:v>
                </c:pt>
                <c:pt idx="2943">
                  <c:v>-26.859732903688467</c:v>
                </c:pt>
                <c:pt idx="2944">
                  <c:v>-26.90214320547539</c:v>
                </c:pt>
                <c:pt idx="2945">
                  <c:v>-26.944674350905853</c:v>
                </c:pt>
                <c:pt idx="2946">
                  <c:v>-26.987327202561747</c:v>
                </c:pt>
                <c:pt idx="2947">
                  <c:v>-27.030102632386015</c:v>
                </c:pt>
                <c:pt idx="2948">
                  <c:v>-27.07300152182264</c:v>
                </c:pt>
                <c:pt idx="2949">
                  <c:v>-27.116024761958286</c:v>
                </c:pt>
                <c:pt idx="2950">
                  <c:v>-27.159173253667312</c:v>
                </c:pt>
                <c:pt idx="2951">
                  <c:v>-27.202447907759289</c:v>
                </c:pt>
                <c:pt idx="2952">
                  <c:v>-27.245849645129475</c:v>
                </c:pt>
                <c:pt idx="2953">
                  <c:v>-27.289379396911869</c:v>
                </c:pt>
                <c:pt idx="2954">
                  <c:v>-27.33303810463493</c:v>
                </c:pt>
                <c:pt idx="2955">
                  <c:v>-27.376826720380922</c:v>
                </c:pt>
                <c:pt idx="2956">
                  <c:v>-27.420746206947793</c:v>
                </c:pt>
                <c:pt idx="2957">
                  <c:v>-27.464797538014398</c:v>
                </c:pt>
                <c:pt idx="2958">
                  <c:v>-27.508981698308808</c:v>
                </c:pt>
                <c:pt idx="2959">
                  <c:v>-27.553299683779503</c:v>
                </c:pt>
                <c:pt idx="2960">
                  <c:v>-27.597752501770515</c:v>
                </c:pt>
                <c:pt idx="2961">
                  <c:v>-27.642341171199455</c:v>
                </c:pt>
                <c:pt idx="2962">
                  <c:v>-27.687066722739676</c:v>
                </c:pt>
                <c:pt idx="2963">
                  <c:v>-27.731930199004733</c:v>
                </c:pt>
                <c:pt idx="2964">
                  <c:v>-27.77693265473815</c:v>
                </c:pt>
                <c:pt idx="2965">
                  <c:v>-27.822075157005344</c:v>
                </c:pt>
                <c:pt idx="2966">
                  <c:v>-27.867358785390234</c:v>
                </c:pt>
                <c:pt idx="2967">
                  <c:v>-27.912784632196335</c:v>
                </c:pt>
                <c:pt idx="2968">
                  <c:v>-27.958353802649579</c:v>
                </c:pt>
                <c:pt idx="2969">
                  <c:v>-28.004067415108359</c:v>
                </c:pt>
                <c:pt idx="2970">
                  <c:v>-28.049926601274713</c:v>
                </c:pt>
                <c:pt idx="2971">
                  <c:v>-28.09593250641273</c:v>
                </c:pt>
                <c:pt idx="2972">
                  <c:v>-28.142086289568585</c:v>
                </c:pt>
                <c:pt idx="2973">
                  <c:v>-28.188389123796973</c:v>
                </c:pt>
                <c:pt idx="2974">
                  <c:v>-28.234842196391451</c:v>
                </c:pt>
                <c:pt idx="2975">
                  <c:v>-28.281446709119734</c:v>
                </c:pt>
                <c:pt idx="2976">
                  <c:v>-28.328203878463331</c:v>
                </c:pt>
                <c:pt idx="2977">
                  <c:v>-28.375114935863294</c:v>
                </c:pt>
                <c:pt idx="2978">
                  <c:v>-28.422181127969395</c:v>
                </c:pt>
                <c:pt idx="2979">
                  <c:v>-28.469403716896093</c:v>
                </c:pt>
                <c:pt idx="2980">
                  <c:v>-28.516783980482856</c:v>
                </c:pt>
                <c:pt idx="2981">
                  <c:v>-28.564323212560893</c:v>
                </c:pt>
                <c:pt idx="2982">
                  <c:v>-28.612022723223966</c:v>
                </c:pt>
                <c:pt idx="2983">
                  <c:v>-28.659883839106591</c:v>
                </c:pt>
                <c:pt idx="2984">
                  <c:v>-28.70790790366771</c:v>
                </c:pt>
                <c:pt idx="2985">
                  <c:v>-28.756096277479575</c:v>
                </c:pt>
                <c:pt idx="2986">
                  <c:v>-28.804450338524248</c:v>
                </c:pt>
                <c:pt idx="2987">
                  <c:v>-28.852971482494908</c:v>
                </c:pt>
                <c:pt idx="2988">
                  <c:v>-28.901661123105612</c:v>
                </c:pt>
                <c:pt idx="2989">
                  <c:v>-28.950520692405686</c:v>
                </c:pt>
                <c:pt idx="2990">
                  <c:v>-28.999551641102951</c:v>
                </c:pt>
                <c:pt idx="2991">
                  <c:v>-29.048755438892641</c:v>
                </c:pt>
                <c:pt idx="2992">
                  <c:v>-29.09813357479452</c:v>
                </c:pt>
                <c:pt idx="2993">
                  <c:v>-29.147687557496532</c:v>
                </c:pt>
                <c:pt idx="2994">
                  <c:v>-29.197418915706823</c:v>
                </c:pt>
                <c:pt idx="2995">
                  <c:v>-29.247329198514187</c:v>
                </c:pt>
                <c:pt idx="2996">
                  <c:v>-29.297419975754831</c:v>
                </c:pt>
                <c:pt idx="2997">
                  <c:v>-29.347692838389147</c:v>
                </c:pt>
                <c:pt idx="2998">
                  <c:v>-29.398149398886066</c:v>
                </c:pt>
                <c:pt idx="2999">
                  <c:v>-29.448791291616825</c:v>
                </c:pt>
                <c:pt idx="3000">
                  <c:v>-29.499620173257117</c:v>
                </c:pt>
                <c:pt idx="3001">
                  <c:v>-29.550637723198729</c:v>
                </c:pt>
                <c:pt idx="3002">
                  <c:v>-29.601845643971242</c:v>
                </c:pt>
                <c:pt idx="3003">
                  <c:v>-29.653245661671829</c:v>
                </c:pt>
                <c:pt idx="3004">
                  <c:v>-29.704839526408016</c:v>
                </c:pt>
                <c:pt idx="3005">
                  <c:v>-29.756629012747684</c:v>
                </c:pt>
                <c:pt idx="3006">
                  <c:v>-29.808615920181531</c:v>
                </c:pt>
                <c:pt idx="3007">
                  <c:v>-29.860802073595927</c:v>
                </c:pt>
                <c:pt idx="3008">
                  <c:v>-29.913189323757518</c:v>
                </c:pt>
                <c:pt idx="3009">
                  <c:v>-29.965779547807976</c:v>
                </c:pt>
                <c:pt idx="3010">
                  <c:v>-30.018574649772987</c:v>
                </c:pt>
                <c:pt idx="3011">
                  <c:v>-30.071576561080413</c:v>
                </c:pt>
                <c:pt idx="3012">
                  <c:v>-30.12478724109458</c:v>
                </c:pt>
                <c:pt idx="3013">
                  <c:v>-30.178208677660116</c:v>
                </c:pt>
                <c:pt idx="3014">
                  <c:v>-30.231842887662047</c:v>
                </c:pt>
                <c:pt idx="3015">
                  <c:v>-30.285691917597344</c:v>
                </c:pt>
                <c:pt idx="3016">
                  <c:v>-30.339757844161767</c:v>
                </c:pt>
                <c:pt idx="3017">
                  <c:v>-30.394042774851737</c:v>
                </c:pt>
                <c:pt idx="3018">
                  <c:v>-30.448548848579648</c:v>
                </c:pt>
                <c:pt idx="3019">
                  <c:v>-30.503278236306773</c:v>
                </c:pt>
                <c:pt idx="3020">
                  <c:v>-30.558233141689112</c:v>
                </c:pt>
                <c:pt idx="3021">
                  <c:v>-30.613415801743223</c:v>
                </c:pt>
                <c:pt idx="3022">
                  <c:v>-30.668828487525989</c:v>
                </c:pt>
                <c:pt idx="3023">
                  <c:v>-30.724473504833711</c:v>
                </c:pt>
                <c:pt idx="3024">
                  <c:v>-30.780353194917772</c:v>
                </c:pt>
                <c:pt idx="3025">
                  <c:v>-30.836469935220357</c:v>
                </c:pt>
                <c:pt idx="3026">
                  <c:v>-30.892826140127255</c:v>
                </c:pt>
                <c:pt idx="3027">
                  <c:v>-30.949424261742926</c:v>
                </c:pt>
                <c:pt idx="3028">
                  <c:v>-31.006266790683309</c:v>
                </c:pt>
                <c:pt idx="3029">
                  <c:v>-31.06335625689205</c:v>
                </c:pt>
                <c:pt idx="3030">
                  <c:v>-31.120695230475398</c:v>
                </c:pt>
                <c:pt idx="3031">
                  <c:v>-31.178286322562926</c:v>
                </c:pt>
                <c:pt idx="3032">
                  <c:v>-31.236132186188364</c:v>
                </c:pt>
                <c:pt idx="3033">
                  <c:v>-31.294235517196036</c:v>
                </c:pt>
                <c:pt idx="3034">
                  <c:v>-31.352599055170881</c:v>
                </c:pt>
                <c:pt idx="3035">
                  <c:v>-31.411225584394373</c:v>
                </c:pt>
                <c:pt idx="3036">
                  <c:v>-31.470117934826508</c:v>
                </c:pt>
                <c:pt idx="3037">
                  <c:v>-31.529278983114587</c:v>
                </c:pt>
                <c:pt idx="3038">
                  <c:v>-31.588711653630995</c:v>
                </c:pt>
                <c:pt idx="3039">
                  <c:v>-31.648418919538187</c:v>
                </c:pt>
                <c:pt idx="3040">
                  <c:v>-31.708403803885204</c:v>
                </c:pt>
                <c:pt idx="3041">
                  <c:v>-31.76866938073416</c:v>
                </c:pt>
                <c:pt idx="3042">
                  <c:v>-31.829218776319088</c:v>
                </c:pt>
                <c:pt idx="3043">
                  <c:v>-31.89005517023741</c:v>
                </c:pt>
                <c:pt idx="3044">
                  <c:v>-31.951181796676664</c:v>
                </c:pt>
                <c:pt idx="3045">
                  <c:v>-32.012601945674618</c:v>
                </c:pt>
                <c:pt idx="3046">
                  <c:v>-32.074318964418424</c:v>
                </c:pt>
                <c:pt idx="3047">
                  <c:v>-32.136336258579632</c:v>
                </c:pt>
                <c:pt idx="3048">
                  <c:v>-32.198657293689777</c:v>
                </c:pt>
                <c:pt idx="3049">
                  <c:v>-32.261285596555325</c:v>
                </c:pt>
                <c:pt idx="3050">
                  <c:v>-32.324224756716312</c:v>
                </c:pt>
                <c:pt idx="3051">
                  <c:v>-32.38747842794703</c:v>
                </c:pt>
                <c:pt idx="3052">
                  <c:v>-32.451050329802243</c:v>
                </c:pt>
                <c:pt idx="3053">
                  <c:v>-32.514944249211325</c:v>
                </c:pt>
                <c:pt idx="3054">
                  <c:v>-32.579164042119366</c:v>
                </c:pt>
                <c:pt idx="3055">
                  <c:v>-32.643713635178869</c:v>
                </c:pt>
                <c:pt idx="3056">
                  <c:v>-32.708597027494285</c:v>
                </c:pt>
                <c:pt idx="3057">
                  <c:v>-32.77381829242065</c:v>
                </c:pt>
                <c:pt idx="3058">
                  <c:v>-32.839381579416724</c:v>
                </c:pt>
                <c:pt idx="3059">
                  <c:v>-32.905291115958597</c:v>
                </c:pt>
                <c:pt idx="3060">
                  <c:v>-32.971551209511844</c:v>
                </c:pt>
                <c:pt idx="3061">
                  <c:v>-33.038166249567816</c:v>
                </c:pt>
                <c:pt idx="3062">
                  <c:v>-33.105140709743935</c:v>
                </c:pt>
                <c:pt idx="3063">
                  <c:v>-33.172479149952132</c:v>
                </c:pt>
                <c:pt idx="3064">
                  <c:v>-33.240186218637959</c:v>
                </c:pt>
                <c:pt idx="3065">
                  <c:v>-33.30826665509165</c:v>
                </c:pt>
                <c:pt idx="3066">
                  <c:v>-33.376725291837019</c:v>
                </c:pt>
                <c:pt idx="3067">
                  <c:v>-33.445567057095957</c:v>
                </c:pt>
                <c:pt idx="3068">
                  <c:v>-33.51479697733923</c:v>
                </c:pt>
                <c:pt idx="3069">
                  <c:v>-33.584420179919533</c:v>
                </c:pt>
                <c:pt idx="3070">
                  <c:v>-33.654441895793951</c:v>
                </c:pt>
                <c:pt idx="3071">
                  <c:v>-33.724867462340043</c:v>
                </c:pt>
                <c:pt idx="3072">
                  <c:v>-33.795702326266728</c:v>
                </c:pt>
                <c:pt idx="3073">
                  <c:v>-33.866952046626515</c:v>
                </c:pt>
                <c:pt idx="3074">
                  <c:v>-33.938622297931012</c:v>
                </c:pt>
                <c:pt idx="3075">
                  <c:v>-34.01071887337676</c:v>
                </c:pt>
                <c:pt idx="3076">
                  <c:v>-34.083247688182546</c:v>
                </c:pt>
                <c:pt idx="3077">
                  <c:v>-34.156214783046075</c:v>
                </c:pt>
                <c:pt idx="3078">
                  <c:v>-34.229626327724141</c:v>
                </c:pt>
                <c:pt idx="3079">
                  <c:v>-34.30348862473943</c:v>
                </c:pt>
                <c:pt idx="3080">
                  <c:v>-34.377808113224177</c:v>
                </c:pt>
                <c:pt idx="3081">
                  <c:v>-34.452591372901395</c:v>
                </c:pt>
                <c:pt idx="3082">
                  <c:v>-34.527845128213485</c:v>
                </c:pt>
                <c:pt idx="3083">
                  <c:v>-34.603576252603027</c:v>
                </c:pt>
                <c:pt idx="3084">
                  <c:v>-34.679791772953521</c:v>
                </c:pt>
                <c:pt idx="3085">
                  <c:v>-34.756498874195557</c:v>
                </c:pt>
                <c:pt idx="3086">
                  <c:v>-34.833704904088577</c:v>
                </c:pt>
                <c:pt idx="3087">
                  <c:v>-34.911417378183479</c:v>
                </c:pt>
                <c:pt idx="3088">
                  <c:v>-34.989643984977512</c:v>
                </c:pt>
                <c:pt idx="3089">
                  <c:v>-35.068392591265635</c:v>
                </c:pt>
                <c:pt idx="3090">
                  <c:v>-35.147671247703855</c:v>
                </c:pt>
                <c:pt idx="3091">
                  <c:v>-35.22748819458878</c:v>
                </c:pt>
                <c:pt idx="3092">
                  <c:v>-35.307851867866617</c:v>
                </c:pt>
                <c:pt idx="3093">
                  <c:v>-35.388770905382941</c:v>
                </c:pt>
                <c:pt idx="3094">
                  <c:v>-35.470254153382697</c:v>
                </c:pt>
                <c:pt idx="3095">
                  <c:v>-35.552310673274761</c:v>
                </c:pt>
                <c:pt idx="3096">
                  <c:v>-35.634949748672476</c:v>
                </c:pt>
                <c:pt idx="3097">
                  <c:v>-35.718180892725499</c:v>
                </c:pt>
                <c:pt idx="3098">
                  <c:v>-35.802013855754829</c:v>
                </c:pt>
                <c:pt idx="3099">
                  <c:v>-35.886458633210047</c:v>
                </c:pt>
                <c:pt idx="3100">
                  <c:v>-35.971525473961215</c:v>
                </c:pt>
                <c:pt idx="3101">
                  <c:v>-36.057224888945278</c:v>
                </c:pt>
                <c:pt idx="3102">
                  <c:v>-36.14356766018426</c:v>
                </c:pt>
                <c:pt idx="3103">
                  <c:v>-36.23056485019444</c:v>
                </c:pt>
                <c:pt idx="3104">
                  <c:v>-36.31822781180712</c:v>
                </c:pt>
                <c:pt idx="3105">
                  <c:v>-36.406568198423713</c:v>
                </c:pt>
                <c:pt idx="3106">
                  <c:v>-36.495597974727112</c:v>
                </c:pt>
                <c:pt idx="3107">
                  <c:v>-36.585329427874399</c:v>
                </c:pt>
                <c:pt idx="3108">
                  <c:v>-36.675775179196485</c:v>
                </c:pt>
                <c:pt idx="3109">
                  <c:v>-36.766948196435465</c:v>
                </c:pt>
                <c:pt idx="3110">
                  <c:v>-36.858861806544148</c:v>
                </c:pt>
                <c:pt idx="3111">
                  <c:v>-36.951529709084873</c:v>
                </c:pt>
                <c:pt idx="3112">
                  <c:v>-37.044965990257182</c:v>
                </c:pt>
                <c:pt idx="3113">
                  <c:v>-37.139185137592314</c:v>
                </c:pt>
                <c:pt idx="3114">
                  <c:v>-37.234202055353215</c:v>
                </c:pt>
                <c:pt idx="3115">
                  <c:v>-37.330032080678841</c:v>
                </c:pt>
                <c:pt idx="3116">
                  <c:v>-37.426691000519931</c:v>
                </c:pt>
                <c:pt idx="3117">
                  <c:v>-37.524195069408222</c:v>
                </c:pt>
                <c:pt idx="3118">
                  <c:v>-37.622561028114873</c:v>
                </c:pt>
                <c:pt idx="3119">
                  <c:v>-37.721806123246807</c:v>
                </c:pt>
                <c:pt idx="3120">
                  <c:v>-37.821948127841381</c:v>
                </c:pt>
                <c:pt idx="3121">
                  <c:v>-37.923005363018937</c:v>
                </c:pt>
                <c:pt idx="3122">
                  <c:v>-38.024996720761486</c:v>
                </c:pt>
                <c:pt idx="3123">
                  <c:v>-38.127941687885411</c:v>
                </c:pt>
                <c:pt idx="3124">
                  <c:v>-38.231860371287866</c:v>
                </c:pt>
                <c:pt idx="3125">
                  <c:v>-38.336773524544469</c:v>
                </c:pt>
                <c:pt idx="3126">
                  <c:v>-38.442702575951465</c:v>
                </c:pt>
                <c:pt idx="3127">
                  <c:v>-38.549669658101429</c:v>
                </c:pt>
                <c:pt idx="3128">
                  <c:v>-38.657697639099425</c:v>
                </c:pt>
                <c:pt idx="3129">
                  <c:v>-38.766810155527565</c:v>
                </c:pt>
                <c:pt idx="3130">
                  <c:v>-38.877031647277072</c:v>
                </c:pt>
                <c:pt idx="3131">
                  <c:v>-38.988387394376275</c:v>
                </c:pt>
                <c:pt idx="3132">
                  <c:v>-39.100903555953778</c:v>
                </c:pt>
                <c:pt idx="3133">
                  <c:v>-39.214607211486737</c:v>
                </c:pt>
                <c:pt idx="3134">
                  <c:v>-39.329526404497123</c:v>
                </c:pt>
                <c:pt idx="3135">
                  <c:v>-39.445690188871929</c:v>
                </c:pt>
                <c:pt idx="3136">
                  <c:v>-39.563128678000894</c:v>
                </c:pt>
                <c:pt idx="3137">
                  <c:v>-39.681873096935483</c:v>
                </c:pt>
                <c:pt idx="3138">
                  <c:v>-39.801955837798857</c:v>
                </c:pt>
                <c:pt idx="3139">
                  <c:v>-39.923410518692613</c:v>
                </c:pt>
                <c:pt idx="3140">
                  <c:v>-40.046272046366013</c:v>
                </c:pt>
                <c:pt idx="3141">
                  <c:v>-40.170576682942965</c:v>
                </c:pt>
                <c:pt idx="3142">
                  <c:v>-40.296362117022575</c:v>
                </c:pt>
                <c:pt idx="3143">
                  <c:v>-40.423667539506326</c:v>
                </c:pt>
                <c:pt idx="3144">
                  <c:v>-40.552533724529482</c:v>
                </c:pt>
                <c:pt idx="3145">
                  <c:v>-40.683003115917565</c:v>
                </c:pt>
                <c:pt idx="3146">
                  <c:v>-40.815119919627854</c:v>
                </c:pt>
                <c:pt idx="3147">
                  <c:v>-40.948930202673317</c:v>
                </c:pt>
                <c:pt idx="3148">
                  <c:v>-41.084481999093256</c:v>
                </c:pt>
                <c:pt idx="3149">
                  <c:v>-41.221825423570934</c:v>
                </c:pt>
                <c:pt idx="3150">
                  <c:v>-41.361012793376794</c:v>
                </c:pt>
                <c:pt idx="3151">
                  <c:v>-41.502098759378974</c:v>
                </c:pt>
                <c:pt idx="3152">
                  <c:v>-41.64514044693891</c:v>
                </c:pt>
                <c:pt idx="3153">
                  <c:v>-41.790197607607169</c:v>
                </c:pt>
                <c:pt idx="3154">
                  <c:v>-41.937332782621432</c:v>
                </c:pt>
                <c:pt idx="3155">
                  <c:v>-42.086611479331125</c:v>
                </c:pt>
                <c:pt idx="3156">
                  <c:v>-42.238102361795058</c:v>
                </c:pt>
                <c:pt idx="3157">
                  <c:v>-42.391877456932946</c:v>
                </c:pt>
                <c:pt idx="3158">
                  <c:v>-42.548012377791039</c:v>
                </c:pt>
                <c:pt idx="3159">
                  <c:v>-42.706586565646433</c:v>
                </c:pt>
                <c:pt idx="3160">
                  <c:v>-42.867683552895095</c:v>
                </c:pt>
                <c:pt idx="3161">
                  <c:v>-43.031391248898231</c:v>
                </c:pt>
                <c:pt idx="3162">
                  <c:v>-43.197802251241477</c:v>
                </c:pt>
                <c:pt idx="3163">
                  <c:v>-43.367014185160613</c:v>
                </c:pt>
                <c:pt idx="3164">
                  <c:v>-43.539130074253976</c:v>
                </c:pt>
                <c:pt idx="3165">
                  <c:v>-43.714258746006387</c:v>
                </c:pt>
                <c:pt idx="3166">
                  <c:v>-43.892515276117486</c:v>
                </c:pt>
                <c:pt idx="3167">
                  <c:v>-44.074021476186658</c:v>
                </c:pt>
                <c:pt idx="3168">
                  <c:v>-44.258906429924352</c:v>
                </c:pt>
                <c:pt idx="3169">
                  <c:v>-44.447307083805285</c:v>
                </c:pt>
                <c:pt idx="3170">
                  <c:v>-44.639368898935047</c:v>
                </c:pt>
                <c:pt idx="3171">
                  <c:v>-44.83524657190209</c:v>
                </c:pt>
                <c:pt idx="3172">
                  <c:v>-45.035104833566557</c:v>
                </c:pt>
                <c:pt idx="3173">
                  <c:v>-45.239119336122769</c:v>
                </c:pt>
                <c:pt idx="3174">
                  <c:v>-45.447477640404941</c:v>
                </c:pt>
                <c:pt idx="3175">
                  <c:v>-45.660380317343368</c:v>
                </c:pt>
                <c:pt idx="3176">
                  <c:v>-45.878042179788203</c:v>
                </c:pt>
                <c:pt idx="3177">
                  <c:v>-46.100693663664352</c:v>
                </c:pt>
                <c:pt idx="3178">
                  <c:v>-46.328582380721279</c:v>
                </c:pt>
                <c:pt idx="3179">
                  <c:v>-46.561974869115957</c:v>
                </c:pt>
                <c:pt idx="3180">
                  <c:v>-46.801158572867877</c:v>
                </c:pt>
                <c:pt idx="3181">
                  <c:v>-47.046444087056763</c:v>
                </c:pt>
                <c:pt idx="3182">
                  <c:v>-47.298167712764538</c:v>
                </c:pt>
                <c:pt idx="3183">
                  <c:v>-47.55669437449135</c:v>
                </c:pt>
                <c:pt idx="3184">
                  <c:v>-47.822420963568703</c:v>
                </c:pt>
                <c:pt idx="3185">
                  <c:v>-48.095780184457162</c:v>
                </c:pt>
                <c:pt idx="3186">
                  <c:v>-48.377244997526923</c:v>
                </c:pt>
                <c:pt idx="3187">
                  <c:v>-48.667333772882166</c:v>
                </c:pt>
                <c:pt idx="3188">
                  <c:v>-48.966616296315919</c:v>
                </c:pt>
                <c:pt idx="3189">
                  <c:v>-49.275720802265184</c:v>
                </c:pt>
                <c:pt idx="3190">
                  <c:v>-49.595342251986906</c:v>
                </c:pt>
                <c:pt idx="3191">
                  <c:v>-49.926252131267447</c:v>
                </c:pt>
                <c:pt idx="3192">
                  <c:v>-50.269310115168338</c:v>
                </c:pt>
                <c:pt idx="3193">
                  <c:v>-50.625478043721373</c:v>
                </c:pt>
                <c:pt idx="3194">
                  <c:v>-50.995836780720801</c:v>
                </c:pt>
                <c:pt idx="3195">
                  <c:v>-51.381606700146008</c:v>
                </c:pt>
                <c:pt idx="3196">
                  <c:v>-51.78417277922334</c:v>
                </c:pt>
                <c:pt idx="3197">
                  <c:v>-52.205115599922003</c:v>
                </c:pt>
                <c:pt idx="3198">
                  <c:v>-52.64625001119613</c:v>
                </c:pt>
                <c:pt idx="3199">
                  <c:v>-53.10967384225706</c:v>
                </c:pt>
                <c:pt idx="3200">
                  <c:v>-53.597829975238355</c:v>
                </c:pt>
                <c:pt idx="3201">
                  <c:v>-54.113586430191532</c:v>
                </c:pt>
                <c:pt idx="3202">
                  <c:v>-54.660341123165608</c:v>
                </c:pt>
                <c:pt idx="3203">
                  <c:v>-55.242161021521454</c:v>
                </c:pt>
                <c:pt idx="3204">
                  <c:v>-55.863970208185449</c:v>
                </c:pt>
                <c:pt idx="3205">
                  <c:v>-56.531809053000394</c:v>
                </c:pt>
                <c:pt idx="3206">
                  <c:v>-57.253199412520487</c:v>
                </c:pt>
                <c:pt idx="3207">
                  <c:v>-58.037672586033871</c:v>
                </c:pt>
                <c:pt idx="3208">
                  <c:v>-58.897555662049676</c:v>
                </c:pt>
                <c:pt idx="3209">
                  <c:v>-59.849184636545864</c:v>
                </c:pt>
                <c:pt idx="3210">
                  <c:v>-60.914856470066148</c:v>
                </c:pt>
                <c:pt idx="3211">
                  <c:v>-62.126136105869804</c:v>
                </c:pt>
                <c:pt idx="3212">
                  <c:v>-63.52983175986337</c:v>
                </c:pt>
                <c:pt idx="3213">
                  <c:v>-65.199728295847365</c:v>
                </c:pt>
                <c:pt idx="3214">
                  <c:v>-67.26236453384486</c:v>
                </c:pt>
                <c:pt idx="3215">
                  <c:v>-69.963581539445215</c:v>
                </c:pt>
                <c:pt idx="3216">
                  <c:v>-73.890895800813979</c:v>
                </c:pt>
                <c:pt idx="3217">
                  <c:v>-81.222799140316312</c:v>
                </c:pt>
                <c:pt idx="3218">
                  <c:v>-91.061563563412378</c:v>
                </c:pt>
                <c:pt idx="3219">
                  <c:v>-76.923057445761259</c:v>
                </c:pt>
                <c:pt idx="3220">
                  <c:v>-71.811150238885062</c:v>
                </c:pt>
                <c:pt idx="3221">
                  <c:v>-68.622292045590896</c:v>
                </c:pt>
                <c:pt idx="3222">
                  <c:v>-66.30075460366983</c:v>
                </c:pt>
                <c:pt idx="3223">
                  <c:v>-64.475387483574821</c:v>
                </c:pt>
                <c:pt idx="3224">
                  <c:v>-62.971778977577301</c:v>
                </c:pt>
                <c:pt idx="3225">
                  <c:v>-61.693876323272804</c:v>
                </c:pt>
                <c:pt idx="3226">
                  <c:v>-60.583104237053469</c:v>
                </c:pt>
                <c:pt idx="3227">
                  <c:v>-59.60109315958897</c:v>
                </c:pt>
                <c:pt idx="3228">
                  <c:v>-58.721337020823157</c:v>
                </c:pt>
                <c:pt idx="3229">
                  <c:v>-57.924756255560432</c:v>
                </c:pt>
                <c:pt idx="3230">
                  <c:v>-57.197158896188455</c:v>
                </c:pt>
                <c:pt idx="3231">
                  <c:v>-56.527701718953608</c:v>
                </c:pt>
                <c:pt idx="3232">
                  <c:v>-55.907913076709043</c:v>
                </c:pt>
                <c:pt idx="3233">
                  <c:v>-55.331048048111725</c:v>
                </c:pt>
                <c:pt idx="3234">
                  <c:v>-54.791648880123851</c:v>
                </c:pt>
                <c:pt idx="3235">
                  <c:v>-54.28523696867795</c:v>
                </c:pt>
                <c:pt idx="3236">
                  <c:v>-53.808091797645986</c:v>
                </c:pt>
                <c:pt idx="3237">
                  <c:v>-53.357088944493647</c:v>
                </c:pt>
                <c:pt idx="3238">
                  <c:v>-52.929579170657675</c:v>
                </c:pt>
                <c:pt idx="3239">
                  <c:v>-52.523296694167115</c:v>
                </c:pt>
                <c:pt idx="3240">
                  <c:v>-52.136288580325278</c:v>
                </c:pt>
                <c:pt idx="3241">
                  <c:v>-51.76685967205502</c:v>
                </c:pt>
                <c:pt idx="3242">
                  <c:v>-51.413529128396362</c:v>
                </c:pt>
                <c:pt idx="3243">
                  <c:v>-51.074995753286956</c:v>
                </c:pt>
                <c:pt idx="3244">
                  <c:v>-50.750110063873926</c:v>
                </c:pt>
                <c:pt idx="3245">
                  <c:v>-50.437851584929035</c:v>
                </c:pt>
                <c:pt idx="3246">
                  <c:v>-50.137310238196086</c:v>
                </c:pt>
                <c:pt idx="3247">
                  <c:v>-49.847670971212594</c:v>
                </c:pt>
                <c:pt idx="3248">
                  <c:v>-49.568200971651663</c:v>
                </c:pt>
                <c:pt idx="3249">
                  <c:v>-49.298238962245506</c:v>
                </c:pt>
                <c:pt idx="3250">
                  <c:v>-49.037186182782506</c:v>
                </c:pt>
                <c:pt idx="3251">
                  <c:v>-48.784498749852474</c:v>
                </c:pt>
                <c:pt idx="3252">
                  <c:v>-48.539681149220762</c:v>
                </c:pt>
                <c:pt idx="3253">
                  <c:v>-48.302280665139932</c:v>
                </c:pt>
                <c:pt idx="3254">
                  <c:v>-48.071882589235308</c:v>
                </c:pt>
                <c:pt idx="3255">
                  <c:v>-47.848106081613047</c:v>
                </c:pt>
                <c:pt idx="3256">
                  <c:v>-47.630600580458989</c:v>
                </c:pt>
                <c:pt idx="3257">
                  <c:v>-47.419042675155197</c:v>
                </c:pt>
                <c:pt idx="3258">
                  <c:v>-47.213133372906071</c:v>
                </c:pt>
                <c:pt idx="3259">
                  <c:v>-47.012595700908022</c:v>
                </c:pt>
                <c:pt idx="3260">
                  <c:v>-46.817172595813659</c:v>
                </c:pt>
                <c:pt idx="3261">
                  <c:v>-46.626625040145562</c:v>
                </c:pt>
                <c:pt idx="3262">
                  <c:v>-46.440730411788074</c:v>
                </c:pt>
                <c:pt idx="3263">
                  <c:v>-46.259281017959253</c:v>
                </c:pt>
                <c:pt idx="3264">
                  <c:v>-46.082082789470256</c:v>
                </c:pt>
                <c:pt idx="3265">
                  <c:v>-45.908954114687901</c:v>
                </c:pt>
                <c:pt idx="3266">
                  <c:v>-45.739724795639418</c:v>
                </c:pt>
                <c:pt idx="3267">
                  <c:v>-45.574235111219217</c:v>
                </c:pt>
                <c:pt idx="3268">
                  <c:v>-45.412334974578073</c:v>
                </c:pt>
                <c:pt idx="3269">
                  <c:v>-45.253883173555806</c:v>
                </c:pt>
                <c:pt idx="3270">
                  <c:v>-45.098746684524428</c:v>
                </c:pt>
                <c:pt idx="3271">
                  <c:v>-44.94680005128874</c:v>
                </c:pt>
                <c:pt idx="3272">
                  <c:v>-44.797924821783397</c:v>
                </c:pt>
                <c:pt idx="3273">
                  <c:v>-44.65200903622447</c:v>
                </c:pt>
                <c:pt idx="3274">
                  <c:v>-44.508946761182131</c:v>
                </c:pt>
                <c:pt idx="3275">
                  <c:v>-44.368637664714576</c:v>
                </c:pt>
                <c:pt idx="3276">
                  <c:v>-44.230986628295383</c:v>
                </c:pt>
                <c:pt idx="3277">
                  <c:v>-44.095903391778222</c:v>
                </c:pt>
                <c:pt idx="3278">
                  <c:v>-43.963302228078412</c:v>
                </c:pt>
                <c:pt idx="3279">
                  <c:v>-43.833101644636479</c:v>
                </c:pt>
                <c:pt idx="3280">
                  <c:v>-43.705224109059778</c:v>
                </c:pt>
                <c:pt idx="3281">
                  <c:v>-43.579595796629924</c:v>
                </c:pt>
                <c:pt idx="3282">
                  <c:v>-43.456146357621066</c:v>
                </c:pt>
                <c:pt idx="3283">
                  <c:v>-43.334808702585114</c:v>
                </c:pt>
                <c:pt idx="3284">
                  <c:v>-43.215518803972692</c:v>
                </c:pt>
                <c:pt idx="3285">
                  <c:v>-43.098215512614345</c:v>
                </c:pt>
                <c:pt idx="3286">
                  <c:v>-42.982840387749448</c:v>
                </c:pt>
                <c:pt idx="3287">
                  <c:v>-42.869337539419725</c:v>
                </c:pt>
                <c:pt idx="3288">
                  <c:v>-42.757653482161217</c:v>
                </c:pt>
                <c:pt idx="3289">
                  <c:v>-42.647736999039658</c:v>
                </c:pt>
                <c:pt idx="3290">
                  <c:v>-42.539539015161417</c:v>
                </c:pt>
                <c:pt idx="3291">
                  <c:v>-42.433012479880013</c:v>
                </c:pt>
                <c:pt idx="3292">
                  <c:v>-42.328112256989755</c:v>
                </c:pt>
                <c:pt idx="3293">
                  <c:v>-42.224795022266761</c:v>
                </c:pt>
                <c:pt idx="3294">
                  <c:v>-42.123019167771261</c:v>
                </c:pt>
                <c:pt idx="3295">
                  <c:v>-42.022744712388203</c:v>
                </c:pt>
                <c:pt idx="3296">
                  <c:v>-41.923933218120965</c:v>
                </c:pt>
                <c:pt idx="3297">
                  <c:v>-41.826547711699753</c:v>
                </c:pt>
                <c:pt idx="3298">
                  <c:v>-41.730552611106802</c:v>
                </c:pt>
                <c:pt idx="3299">
                  <c:v>-41.635913656650956</c:v>
                </c:pt>
                <c:pt idx="3300">
                  <c:v>-41.542597846259483</c:v>
                </c:pt>
                <c:pt idx="3301">
                  <c:v>-41.450573374678036</c:v>
                </c:pt>
                <c:pt idx="3302">
                  <c:v>-41.35980957630477</c:v>
                </c:pt>
                <c:pt idx="3303">
                  <c:v>-41.270276871394486</c:v>
                </c:pt>
                <c:pt idx="3304">
                  <c:v>-41.181946715400741</c:v>
                </c:pt>
                <c:pt idx="3305">
                  <c:v>-41.094791551238956</c:v>
                </c:pt>
                <c:pt idx="3306">
                  <c:v>-41.008784764268995</c:v>
                </c:pt>
                <c:pt idx="3307">
                  <c:v>-40.923900639814867</c:v>
                </c:pt>
                <c:pt idx="3308">
                  <c:v>-40.840114323051679</c:v>
                </c:pt>
                <c:pt idx="3309">
                  <c:v>-40.757401781101059</c:v>
                </c:pt>
                <c:pt idx="3310">
                  <c:v>-40.675739767195651</c:v>
                </c:pt>
                <c:pt idx="3311">
                  <c:v>-40.595105786772159</c:v>
                </c:pt>
                <c:pt idx="3312">
                  <c:v>-40.515478065376023</c:v>
                </c:pt>
                <c:pt idx="3313">
                  <c:v>-40.436835518258363</c:v>
                </c:pt>
                <c:pt idx="3314">
                  <c:v>-40.359157721561296</c:v>
                </c:pt>
                <c:pt idx="3315">
                  <c:v>-40.282424884991777</c:v>
                </c:pt>
                <c:pt idx="3316">
                  <c:v>-40.206617825894632</c:v>
                </c:pt>
                <c:pt idx="3317">
                  <c:v>-40.131717944637408</c:v>
                </c:pt>
                <c:pt idx="3318">
                  <c:v>-40.057707201230215</c:v>
                </c:pt>
                <c:pt idx="3319">
                  <c:v>-39.984568093104976</c:v>
                </c:pt>
                <c:pt idx="3320">
                  <c:v>-39.912283633986661</c:v>
                </c:pt>
                <c:pt idx="3321">
                  <c:v>-39.840837333794937</c:v>
                </c:pt>
                <c:pt idx="3322">
                  <c:v>-39.770213179511742</c:v>
                </c:pt>
                <c:pt idx="3323">
                  <c:v>-39.700395616963554</c:v>
                </c:pt>
                <c:pt idx="3324">
                  <c:v>-39.631369533464898</c:v>
                </c:pt>
                <c:pt idx="3325">
                  <c:v>-39.563120241275435</c:v>
                </c:pt>
                <c:pt idx="3326">
                  <c:v>-39.495633461824163</c:v>
                </c:pt>
                <c:pt idx="3327">
                  <c:v>-39.428895310658383</c:v>
                </c:pt>
                <c:pt idx="3328">
                  <c:v>-39.362892283080335</c:v>
                </c:pt>
                <c:pt idx="3329">
                  <c:v>-39.297611240431173</c:v>
                </c:pt>
                <c:pt idx="3330">
                  <c:v>-39.233039396987074</c:v>
                </c:pt>
                <c:pt idx="3331">
                  <c:v>-39.169164307440532</c:v>
                </c:pt>
                <c:pt idx="3332">
                  <c:v>-39.105973854928173</c:v>
                </c:pt>
                <c:pt idx="3333">
                  <c:v>-39.04345623958254</c:v>
                </c:pt>
                <c:pt idx="3334">
                  <c:v>-38.981599967577139</c:v>
                </c:pt>
                <c:pt idx="3335">
                  <c:v>-38.920393840641459</c:v>
                </c:pt>
                <c:pt idx="3336">
                  <c:v>-38.859826946021094</c:v>
                </c:pt>
                <c:pt idx="3337">
                  <c:v>-38.799888646860325</c:v>
                </c:pt>
                <c:pt idx="3338">
                  <c:v>-38.74056857298747</c:v>
                </c:pt>
                <c:pt idx="3339">
                  <c:v>-38.681856612079471</c:v>
                </c:pt>
                <c:pt idx="3340">
                  <c:v>-38.623742901191704</c:v>
                </c:pt>
                <c:pt idx="3341">
                  <c:v>-38.566217818632218</c:v>
                </c:pt>
                <c:pt idx="3342">
                  <c:v>-38.509271976163774</c:v>
                </c:pt>
                <c:pt idx="3343">
                  <c:v>-38.452896211518251</c:v>
                </c:pt>
                <c:pt idx="3344">
                  <c:v>-38.397081581210081</c:v>
                </c:pt>
                <c:pt idx="3345">
                  <c:v>-38.341819353631543</c:v>
                </c:pt>
                <c:pt idx="3346">
                  <c:v>-38.28710100242008</c:v>
                </c:pt>
                <c:pt idx="3347">
                  <c:v>-38.232918200081123</c:v>
                </c:pt>
                <c:pt idx="3348">
                  <c:v>-38.179262811858827</c:v>
                </c:pt>
                <c:pt idx="3349">
                  <c:v>-38.126126889839924</c:v>
                </c:pt>
                <c:pt idx="3350">
                  <c:v>-38.073502667280913</c:v>
                </c:pt>
                <c:pt idx="3351">
                  <c:v>-38.021382553150936</c:v>
                </c:pt>
                <c:pt idx="3352">
                  <c:v>-37.96975912687693</c:v>
                </c:pt>
                <c:pt idx="3353">
                  <c:v>-37.918625133283811</c:v>
                </c:pt>
                <c:pt idx="3354">
                  <c:v>-37.867973477722416</c:v>
                </c:pt>
                <c:pt idx="3355">
                  <c:v>-37.817797221373581</c:v>
                </c:pt>
                <c:pt idx="3356">
                  <c:v>-37.768089576724975</c:v>
                </c:pt>
                <c:pt idx="3357">
                  <c:v>-37.718843903208978</c:v>
                </c:pt>
                <c:pt idx="3358">
                  <c:v>-37.670053702997748</c:v>
                </c:pt>
                <c:pt idx="3359">
                  <c:v>-37.621712616947391</c:v>
                </c:pt>
                <c:pt idx="3360">
                  <c:v>-37.573814420684961</c:v>
                </c:pt>
                <c:pt idx="3361">
                  <c:v>-37.526353020833248</c:v>
                </c:pt>
                <c:pt idx="3362">
                  <c:v>-37.47932245136581</c:v>
                </c:pt>
                <c:pt idx="3363">
                  <c:v>-37.432716870089116</c:v>
                </c:pt>
                <c:pt idx="3364">
                  <c:v>-37.386530555244036</c:v>
                </c:pt>
                <c:pt idx="3365">
                  <c:v>-37.340757902224972</c:v>
                </c:pt>
                <c:pt idx="3366">
                  <c:v>-37.295393420407891</c:v>
                </c:pt>
                <c:pt idx="3367">
                  <c:v>-37.250431730086817</c:v>
                </c:pt>
                <c:pt idx="3368">
                  <c:v>-37.205867559510992</c:v>
                </c:pt>
                <c:pt idx="3369">
                  <c:v>-37.161695742021855</c:v>
                </c:pt>
                <c:pt idx="3370">
                  <c:v>-37.117911213283882</c:v>
                </c:pt>
                <c:pt idx="3371">
                  <c:v>-37.074509008605673</c:v>
                </c:pt>
                <c:pt idx="3372">
                  <c:v>-37.031484260347376</c:v>
                </c:pt>
                <c:pt idx="3373">
                  <c:v>-36.988832195414624</c:v>
                </c:pt>
                <c:pt idx="3374">
                  <c:v>-36.946548132829719</c:v>
                </c:pt>
                <c:pt idx="3375">
                  <c:v>-36.904627481382761</c:v>
                </c:pt>
                <c:pt idx="3376">
                  <c:v>-36.863065737355491</c:v>
                </c:pt>
                <c:pt idx="3377">
                  <c:v>-36.821858482318731</c:v>
                </c:pt>
                <c:pt idx="3378">
                  <c:v>-36.781001380995811</c:v>
                </c:pt>
                <c:pt idx="3379">
                  <c:v>-36.740490179196271</c:v>
                </c:pt>
                <c:pt idx="3380">
                  <c:v>-36.700320701810107</c:v>
                </c:pt>
                <c:pt idx="3381">
                  <c:v>-36.660488850865363</c:v>
                </c:pt>
                <c:pt idx="3382">
                  <c:v>-36.620990603645147</c:v>
                </c:pt>
                <c:pt idx="3383">
                  <c:v>-36.5818220108603</c:v>
                </c:pt>
                <c:pt idx="3384">
                  <c:v>-36.542979194879294</c:v>
                </c:pt>
                <c:pt idx="3385">
                  <c:v>-36.504458348009535</c:v>
                </c:pt>
                <c:pt idx="3386">
                  <c:v>-36.466255730830518</c:v>
                </c:pt>
                <c:pt idx="3387">
                  <c:v>-36.428367670576762</c:v>
                </c:pt>
                <c:pt idx="3388">
                  <c:v>-36.390790559567463</c:v>
                </c:pt>
                <c:pt idx="3389">
                  <c:v>-36.353520853683065</c:v>
                </c:pt>
                <c:pt idx="3390">
                  <c:v>-36.316555070885414</c:v>
                </c:pt>
                <c:pt idx="3391">
                  <c:v>-36.279889789781635</c:v>
                </c:pt>
                <c:pt idx="3392">
                  <c:v>-36.243521648228366</c:v>
                </c:pt>
                <c:pt idx="3393">
                  <c:v>-36.20744734197617</c:v>
                </c:pt>
                <c:pt idx="3394">
                  <c:v>-36.17166362335378</c:v>
                </c:pt>
                <c:pt idx="3395">
                  <c:v>-36.136167299987704</c:v>
                </c:pt>
                <c:pt idx="3396">
                  <c:v>-36.100955233558281</c:v>
                </c:pt>
                <c:pt idx="3397">
                  <c:v>-36.066024338592122</c:v>
                </c:pt>
                <c:pt idx="3398">
                  <c:v>-36.031371581286137</c:v>
                </c:pt>
                <c:pt idx="3399">
                  <c:v>-35.99699397836504</c:v>
                </c:pt>
                <c:pt idx="3400">
                  <c:v>-35.962888595970092</c:v>
                </c:pt>
                <c:pt idx="3401">
                  <c:v>-35.929052548579023</c:v>
                </c:pt>
                <c:pt idx="3402">
                  <c:v>-35.895482997953422</c:v>
                </c:pt>
                <c:pt idx="3403">
                  <c:v>-35.86217715211734</c:v>
                </c:pt>
                <c:pt idx="3404">
                  <c:v>-35.829132264360695</c:v>
                </c:pt>
                <c:pt idx="3405">
                  <c:v>-35.796345632270729</c:v>
                </c:pt>
                <c:pt idx="3406">
                  <c:v>-35.763814596789594</c:v>
                </c:pt>
                <c:pt idx="3407">
                  <c:v>-35.731536541296599</c:v>
                </c:pt>
                <c:pt idx="3408">
                  <c:v>-35.699508890713773</c:v>
                </c:pt>
                <c:pt idx="3409">
                  <c:v>-35.667729110635591</c:v>
                </c:pt>
                <c:pt idx="3410">
                  <c:v>-35.636194706482165</c:v>
                </c:pt>
                <c:pt idx="3411">
                  <c:v>-35.604903222672924</c:v>
                </c:pt>
                <c:pt idx="3412">
                  <c:v>-35.573852241822749</c:v>
                </c:pt>
                <c:pt idx="3413">
                  <c:v>-35.54303938395752</c:v>
                </c:pt>
                <c:pt idx="3414">
                  <c:v>-35.512462305751995</c:v>
                </c:pt>
                <c:pt idx="3415">
                  <c:v>-35.482118699783491</c:v>
                </c:pt>
                <c:pt idx="3416">
                  <c:v>-35.452006293808644</c:v>
                </c:pt>
                <c:pt idx="3417">
                  <c:v>-35.422122850055054</c:v>
                </c:pt>
                <c:pt idx="3418">
                  <c:v>-35.392466164531776</c:v>
                </c:pt>
                <c:pt idx="3419">
                  <c:v>-35.363034066357812</c:v>
                </c:pt>
                <c:pt idx="3420">
                  <c:v>-35.33382441710571</c:v>
                </c:pt>
                <c:pt idx="3421">
                  <c:v>-35.304835110163005</c:v>
                </c:pt>
                <c:pt idx="3422">
                  <c:v>-35.276064070107651</c:v>
                </c:pt>
                <c:pt idx="3423">
                  <c:v>-35.247509252099583</c:v>
                </c:pt>
                <c:pt idx="3424">
                  <c:v>-35.219168641287823</c:v>
                </c:pt>
                <c:pt idx="3425">
                  <c:v>-35.191040252230366</c:v>
                </c:pt>
                <c:pt idx="3426">
                  <c:v>-35.163122128329157</c:v>
                </c:pt>
                <c:pt idx="3427">
                  <c:v>-35.135412341278091</c:v>
                </c:pt>
                <c:pt idx="3428">
                  <c:v>-35.10790899052428</c:v>
                </c:pt>
                <c:pt idx="3429">
                  <c:v>-35.08061020274215</c:v>
                </c:pt>
                <c:pt idx="3430">
                  <c:v>-35.053514131320334</c:v>
                </c:pt>
                <c:pt idx="3431">
                  <c:v>-35.026618955859604</c:v>
                </c:pt>
                <c:pt idx="3432">
                  <c:v>-34.999922881683872</c:v>
                </c:pt>
                <c:pt idx="3433">
                  <c:v>-34.973424139361484</c:v>
                </c:pt>
                <c:pt idx="3434">
                  <c:v>-34.947120984237714</c:v>
                </c:pt>
                <c:pt idx="3435">
                  <c:v>-34.921011695979416</c:v>
                </c:pt>
                <c:pt idx="3436">
                  <c:v>-34.895094578128358</c:v>
                </c:pt>
                <c:pt idx="3437">
                  <c:v>-34.869367957665176</c:v>
                </c:pt>
                <c:pt idx="3438">
                  <c:v>-34.84383018458405</c:v>
                </c:pt>
                <c:pt idx="3439">
                  <c:v>-34.818479631477032</c:v>
                </c:pt>
                <c:pt idx="3440">
                  <c:v>-34.793314693125829</c:v>
                </c:pt>
                <c:pt idx="3441">
                  <c:v>-34.768333786106034</c:v>
                </c:pt>
                <c:pt idx="3442">
                  <c:v>-34.743535348396485</c:v>
                </c:pt>
                <c:pt idx="3443">
                  <c:v>-34.718917839000923</c:v>
                </c:pt>
                <c:pt idx="3444">
                  <c:v>-34.694479737574397</c:v>
                </c:pt>
                <c:pt idx="3445">
                  <c:v>-34.670219544061844</c:v>
                </c:pt>
                <c:pt idx="3446">
                  <c:v>-34.64613577834109</c:v>
                </c:pt>
                <c:pt idx="3447">
                  <c:v>-34.622226979875535</c:v>
                </c:pt>
                <c:pt idx="3448">
                  <c:v>-34.598491707374222</c:v>
                </c:pt>
                <c:pt idx="3449">
                  <c:v>-34.574928538459154</c:v>
                </c:pt>
                <c:pt idx="3450">
                  <c:v>-34.551536069339129</c:v>
                </c:pt>
                <c:pt idx="3451">
                  <c:v>-34.528312914491522</c:v>
                </c:pt>
                <c:pt idx="3452">
                  <c:v>-34.505257706350676</c:v>
                </c:pt>
                <c:pt idx="3453">
                  <c:v>-34.482369095002142</c:v>
                </c:pt>
                <c:pt idx="3454">
                  <c:v>-34.459645747885034</c:v>
                </c:pt>
                <c:pt idx="3455">
                  <c:v>-34.437086349498372</c:v>
                </c:pt>
                <c:pt idx="3456">
                  <c:v>-34.414689601115974</c:v>
                </c:pt>
                <c:pt idx="3457">
                  <c:v>-34.392454220506004</c:v>
                </c:pt>
                <c:pt idx="3458">
                  <c:v>-34.370378941655716</c:v>
                </c:pt>
                <c:pt idx="3459">
                  <c:v>-34.348462514504511</c:v>
                </c:pt>
                <c:pt idx="3460">
                  <c:v>-34.326703704679147</c:v>
                </c:pt>
                <c:pt idx="3461">
                  <c:v>-34.30510129323708</c:v>
                </c:pt>
                <c:pt idx="3462">
                  <c:v>-34.283654076413882</c:v>
                </c:pt>
                <c:pt idx="3463">
                  <c:v>-34.262360865375683</c:v>
                </c:pt>
                <c:pt idx="3464">
                  <c:v>-34.241220485976896</c:v>
                </c:pt>
                <c:pt idx="3465">
                  <c:v>-34.220231778524152</c:v>
                </c:pt>
                <c:pt idx="3466">
                  <c:v>-34.199393597542212</c:v>
                </c:pt>
                <c:pt idx="3467">
                  <c:v>-34.17870481154678</c:v>
                </c:pt>
                <c:pt idx="3468">
                  <c:v>-34.158164302821795</c:v>
                </c:pt>
                <c:pt idx="3469">
                  <c:v>-34.137770967199501</c:v>
                </c:pt>
                <c:pt idx="3470">
                  <c:v>-34.117523713847582</c:v>
                </c:pt>
                <c:pt idx="3471">
                  <c:v>-34.097421465056769</c:v>
                </c:pt>
                <c:pt idx="3472">
                  <c:v>-34.077463156036906</c:v>
                </c:pt>
                <c:pt idx="3473">
                  <c:v>-34.057647734713989</c:v>
                </c:pt>
                <c:pt idx="3474">
                  <c:v>-34.037974161531544</c:v>
                </c:pt>
                <c:pt idx="3475">
                  <c:v>-34.018441409258017</c:v>
                </c:pt>
                <c:pt idx="3476">
                  <c:v>-33.999048462794427</c:v>
                </c:pt>
                <c:pt idx="3477">
                  <c:v>-33.979794318989242</c:v>
                </c:pt>
                <c:pt idx="3478">
                  <c:v>-33.960677986454002</c:v>
                </c:pt>
                <c:pt idx="3479">
                  <c:v>-33.94169848538445</c:v>
                </c:pt>
                <c:pt idx="3480">
                  <c:v>-33.922854847384549</c:v>
                </c:pt>
                <c:pt idx="3481">
                  <c:v>-33.904146115292512</c:v>
                </c:pt>
                <c:pt idx="3482">
                  <c:v>-33.885571343012153</c:v>
                </c:pt>
                <c:pt idx="3483">
                  <c:v>-33.86712959534659</c:v>
                </c:pt>
                <c:pt idx="3484">
                  <c:v>-33.848819947834009</c:v>
                </c:pt>
                <c:pt idx="3485">
                  <c:v>-33.830641486589094</c:v>
                </c:pt>
                <c:pt idx="3486">
                  <c:v>-33.812593308144436</c:v>
                </c:pt>
                <c:pt idx="3487">
                  <c:v>-33.7946745192965</c:v>
                </c:pt>
                <c:pt idx="3488">
                  <c:v>-33.776884236955013</c:v>
                </c:pt>
                <c:pt idx="3489">
                  <c:v>-33.759221587993984</c:v>
                </c:pt>
                <c:pt idx="3490">
                  <c:v>-33.741685709105475</c:v>
                </c:pt>
                <c:pt idx="3491">
                  <c:v>-33.724275746657014</c:v>
                </c:pt>
                <c:pt idx="3492">
                  <c:v>-33.706990856550398</c:v>
                </c:pt>
                <c:pt idx="3493">
                  <c:v>-33.689830204084203</c:v>
                </c:pt>
                <c:pt idx="3494">
                  <c:v>-33.672792963818175</c:v>
                </c:pt>
                <c:pt idx="3495">
                  <c:v>-33.655878319440305</c:v>
                </c:pt>
                <c:pt idx="3496">
                  <c:v>-33.639085463635631</c:v>
                </c:pt>
                <c:pt idx="3497">
                  <c:v>-33.622413597958868</c:v>
                </c:pt>
                <c:pt idx="3498">
                  <c:v>-33.605861932707384</c:v>
                </c:pt>
                <c:pt idx="3499">
                  <c:v>-33.589429686798212</c:v>
                </c:pt>
                <c:pt idx="3500">
                  <c:v>-33.573116087646241</c:v>
                </c:pt>
                <c:pt idx="3501">
                  <c:v>-33.556920371044512</c:v>
                </c:pt>
                <c:pt idx="3502">
                  <c:v>-33.540841781047341</c:v>
                </c:pt>
                <c:pt idx="3503">
                  <c:v>-33.524879569855614</c:v>
                </c:pt>
                <c:pt idx="3504">
                  <c:v>-33.50903299770146</c:v>
                </c:pt>
                <c:pt idx="3505">
                  <c:v>-33.493301332739797</c:v>
                </c:pt>
                <c:pt idx="3506">
                  <c:v>-33.477683850937098</c:v>
                </c:pt>
                <c:pt idx="3507">
                  <c:v>-33.46217983596452</c:v>
                </c:pt>
                <c:pt idx="3508">
                  <c:v>-33.446788579092299</c:v>
                </c:pt>
                <c:pt idx="3509">
                  <c:v>-33.431509379086506</c:v>
                </c:pt>
                <c:pt idx="3510">
                  <c:v>-33.41634154210648</c:v>
                </c:pt>
                <c:pt idx="3511">
                  <c:v>-33.401284381604938</c:v>
                </c:pt>
                <c:pt idx="3512">
                  <c:v>-33.386337218228874</c:v>
                </c:pt>
                <c:pt idx="3513">
                  <c:v>-33.371499379723844</c:v>
                </c:pt>
                <c:pt idx="3514">
                  <c:v>-33.3567702008379</c:v>
                </c:pt>
                <c:pt idx="3515">
                  <c:v>-33.342149023228174</c:v>
                </c:pt>
                <c:pt idx="3516">
                  <c:v>-33.327635195368927</c:v>
                </c:pt>
                <c:pt idx="3517">
                  <c:v>-33.313228072461591</c:v>
                </c:pt>
                <c:pt idx="3518">
                  <c:v>-33.298927016344173</c:v>
                </c:pt>
                <c:pt idx="3519">
                  <c:v>-33.284731395406524</c:v>
                </c:pt>
                <c:pt idx="3520">
                  <c:v>-33.270640584501322</c:v>
                </c:pt>
                <c:pt idx="3521">
                  <c:v>-33.256653964861556</c:v>
                </c:pt>
                <c:pt idx="3522">
                  <c:v>-33.242770924016426</c:v>
                </c:pt>
                <c:pt idx="3523">
                  <c:v>-33.228990855709995</c:v>
                </c:pt>
                <c:pt idx="3524">
                  <c:v>-33.215313159819864</c:v>
                </c:pt>
                <c:pt idx="3525">
                  <c:v>-33.201737242279371</c:v>
                </c:pt>
                <c:pt idx="3526">
                  <c:v>-33.188262514997916</c:v>
                </c:pt>
                <c:pt idx="3527">
                  <c:v>-33.174888395785956</c:v>
                </c:pt>
                <c:pt idx="3528">
                  <c:v>-33.161614308278693</c:v>
                </c:pt>
                <c:pt idx="3529">
                  <c:v>-33.148439681862165</c:v>
                </c:pt>
                <c:pt idx="3530">
                  <c:v>-33.135363951600333</c:v>
                </c:pt>
                <c:pt idx="3531">
                  <c:v>-33.122386558163022</c:v>
                </c:pt>
                <c:pt idx="3532">
                  <c:v>-33.109506947755698</c:v>
                </c:pt>
                <c:pt idx="3533">
                  <c:v>-33.096724572049197</c:v>
                </c:pt>
                <c:pt idx="3534">
                  <c:v>-33.084038888112289</c:v>
                </c:pt>
                <c:pt idx="3535">
                  <c:v>-33.071449358343187</c:v>
                </c:pt>
                <c:pt idx="3536">
                  <c:v>-33.058955450404412</c:v>
                </c:pt>
                <c:pt idx="3537">
                  <c:v>-33.046556637156513</c:v>
                </c:pt>
                <c:pt idx="3538">
                  <c:v>-33.034252396594248</c:v>
                </c:pt>
                <c:pt idx="3539">
                  <c:v>-33.022042211784331</c:v>
                </c:pt>
                <c:pt idx="3540">
                  <c:v>-33.009925570801094</c:v>
                </c:pt>
                <c:pt idx="3541">
                  <c:v>-32.997901966666952</c:v>
                </c:pt>
                <c:pt idx="3542">
                  <c:v>-32.985970897291288</c:v>
                </c:pt>
                <c:pt idx="3543">
                  <c:v>-32.974131865411579</c:v>
                </c:pt>
                <c:pt idx="3544">
                  <c:v>-32.962384378534729</c:v>
                </c:pt>
                <c:pt idx="3545">
                  <c:v>-32.950727948879091</c:v>
                </c:pt>
                <c:pt idx="3546">
                  <c:v>-32.939162093318025</c:v>
                </c:pt>
                <c:pt idx="3547">
                  <c:v>-32.927686333324274</c:v>
                </c:pt>
                <c:pt idx="3548">
                  <c:v>-32.916300194914918</c:v>
                </c:pt>
                <c:pt idx="3549">
                  <c:v>-32.905003208596938</c:v>
                </c:pt>
                <c:pt idx="3550">
                  <c:v>-32.893794909314202</c:v>
                </c:pt>
                <c:pt idx="3551">
                  <c:v>-32.88267483639455</c:v>
                </c:pt>
                <c:pt idx="3552">
                  <c:v>-32.871642533498516</c:v>
                </c:pt>
                <c:pt idx="3553">
                  <c:v>-32.860697548567977</c:v>
                </c:pt>
                <c:pt idx="3554">
                  <c:v>-32.849839433776545</c:v>
                </c:pt>
                <c:pt idx="3555">
                  <c:v>-32.839067745479525</c:v>
                </c:pt>
                <c:pt idx="3556">
                  <c:v>-32.828382044164869</c:v>
                </c:pt>
                <c:pt idx="3557">
                  <c:v>-32.817781894406096</c:v>
                </c:pt>
                <c:pt idx="3558">
                  <c:v>-32.807266864814451</c:v>
                </c:pt>
                <c:pt idx="3559">
                  <c:v>-32.796836527992895</c:v>
                </c:pt>
                <c:pt idx="3560">
                  <c:v>-32.786490460489077</c:v>
                </c:pt>
                <c:pt idx="3561">
                  <c:v>-32.776228242750861</c:v>
                </c:pt>
                <c:pt idx="3562">
                  <c:v>-32.766049459082097</c:v>
                </c:pt>
                <c:pt idx="3563">
                  <c:v>-32.755953697597619</c:v>
                </c:pt>
                <c:pt idx="3564">
                  <c:v>-32.745940550181402</c:v>
                </c:pt>
                <c:pt idx="3565">
                  <c:v>-32.736009612442174</c:v>
                </c:pt>
                <c:pt idx="3566">
                  <c:v>-32.726160483672714</c:v>
                </c:pt>
                <c:pt idx="3567">
                  <c:v>-32.716392766808184</c:v>
                </c:pt>
                <c:pt idx="3568">
                  <c:v>-32.706706068384733</c:v>
                </c:pt>
                <c:pt idx="3569">
                  <c:v>-32.697099998499432</c:v>
                </c:pt>
                <c:pt idx="3570">
                  <c:v>-32.687574170771228</c:v>
                </c:pt>
                <c:pt idx="3571">
                  <c:v>-32.67812820230089</c:v>
                </c:pt>
                <c:pt idx="3572">
                  <c:v>-32.668761713633018</c:v>
                </c:pt>
                <c:pt idx="3573">
                  <c:v>-32.659474328718005</c:v>
                </c:pt>
                <c:pt idx="3574">
                  <c:v>-32.650265674874163</c:v>
                </c:pt>
                <c:pt idx="3575">
                  <c:v>-32.641135382751095</c:v>
                </c:pt>
                <c:pt idx="3576">
                  <c:v>-32.632083086293385</c:v>
                </c:pt>
                <c:pt idx="3577">
                  <c:v>-32.623108422704263</c:v>
                </c:pt>
                <c:pt idx="3578">
                  <c:v>-32.614211032410523</c:v>
                </c:pt>
                <c:pt idx="3579">
                  <c:v>-32.605390559027541</c:v>
                </c:pt>
                <c:pt idx="3580">
                  <c:v>-32.596646649324661</c:v>
                </c:pt>
                <c:pt idx="3581">
                  <c:v>-32.587978953191019</c:v>
                </c:pt>
                <c:pt idx="3582">
                  <c:v>-32.57938712360275</c:v>
                </c:pt>
                <c:pt idx="3583">
                  <c:v>-32.570870816589604</c:v>
                </c:pt>
                <c:pt idx="3584">
                  <c:v>-32.562429691201913</c:v>
                </c:pt>
                <c:pt idx="3585">
                  <c:v>-32.554063409479362</c:v>
                </c:pt>
                <c:pt idx="3586">
                  <c:v>-32.545771636418479</c:v>
                </c:pt>
                <c:pt idx="3587">
                  <c:v>-32.537554039941455</c:v>
                </c:pt>
                <c:pt idx="3588">
                  <c:v>-32.529410290865997</c:v>
                </c:pt>
                <c:pt idx="3589">
                  <c:v>-32.52134006287428</c:v>
                </c:pt>
                <c:pt idx="3590">
                  <c:v>-32.513343032482872</c:v>
                </c:pt>
                <c:pt idx="3591">
                  <c:v>-32.505418879013732</c:v>
                </c:pt>
                <c:pt idx="3592">
                  <c:v>-32.497567284564333</c:v>
                </c:pt>
                <c:pt idx="3593">
                  <c:v>-32.489787933979287</c:v>
                </c:pt>
                <c:pt idx="3594">
                  <c:v>-32.482080514821952</c:v>
                </c:pt>
                <c:pt idx="3595">
                  <c:v>-32.474444717345776</c:v>
                </c:pt>
                <c:pt idx="3596">
                  <c:v>-32.466880234467375</c:v>
                </c:pt>
                <c:pt idx="3597">
                  <c:v>-32.459386761738983</c:v>
                </c:pt>
                <c:pt idx="3598">
                  <c:v>-32.451963997321549</c:v>
                </c:pt>
                <c:pt idx="3599">
                  <c:v>-32.444611641957636</c:v>
                </c:pt>
                <c:pt idx="3600">
                  <c:v>-32.437329398946012</c:v>
                </c:pt>
                <c:pt idx="3601">
                  <c:v>-32.430116974114931</c:v>
                </c:pt>
                <c:pt idx="3602">
                  <c:v>-32.422974075797384</c:v>
                </c:pt>
                <c:pt idx="3603">
                  <c:v>-32.415900414805527</c:v>
                </c:pt>
                <c:pt idx="3604">
                  <c:v>-32.408895704405701</c:v>
                </c:pt>
                <c:pt idx="3605">
                  <c:v>-32.401959660293628</c:v>
                </c:pt>
                <c:pt idx="3606">
                  <c:v>-32.39509200057109</c:v>
                </c:pt>
                <c:pt idx="3607">
                  <c:v>-32.388292445720836</c:v>
                </c:pt>
                <c:pt idx="3608">
                  <c:v>-32.381560718584211</c:v>
                </c:pt>
                <c:pt idx="3609">
                  <c:v>-32.374896544336629</c:v>
                </c:pt>
                <c:pt idx="3610">
                  <c:v>-32.368299650465111</c:v>
                </c:pt>
                <c:pt idx="3611">
                  <c:v>-32.361769766746001</c:v>
                </c:pt>
                <c:pt idx="3612">
                  <c:v>-32.355306625221559</c:v>
                </c:pt>
                <c:pt idx="3613">
                  <c:v>-32.348909960178787</c:v>
                </c:pt>
                <c:pt idx="3614">
                  <c:v>-32.342579508127379</c:v>
                </c:pt>
                <c:pt idx="3615">
                  <c:v>-32.336315007777024</c:v>
                </c:pt>
                <c:pt idx="3616">
                  <c:v>-32.330116200018033</c:v>
                </c:pt>
                <c:pt idx="3617">
                  <c:v>-32.323982827898838</c:v>
                </c:pt>
                <c:pt idx="3618">
                  <c:v>-32.317914636605707</c:v>
                </c:pt>
                <c:pt idx="3619">
                  <c:v>-32.311911373441838</c:v>
                </c:pt>
                <c:pt idx="3620">
                  <c:v>-32.305972787808237</c:v>
                </c:pt>
                <c:pt idx="3621">
                  <c:v>-32.300098631182493</c:v>
                </c:pt>
                <c:pt idx="3622">
                  <c:v>-32.294288657099386</c:v>
                </c:pt>
                <c:pt idx="3623">
                  <c:v>-32.28854262113218</c:v>
                </c:pt>
                <c:pt idx="3624">
                  <c:v>-32.282860280872129</c:v>
                </c:pt>
                <c:pt idx="3625">
                  <c:v>-32.277241395909897</c:v>
                </c:pt>
                <c:pt idx="3626">
                  <c:v>-32.271685727817662</c:v>
                </c:pt>
                <c:pt idx="3627">
                  <c:v>-32.266193040129536</c:v>
                </c:pt>
                <c:pt idx="3628">
                  <c:v>-32.260763098323025</c:v>
                </c:pt>
                <c:pt idx="3629">
                  <c:v>-32.25539566980251</c:v>
                </c:pt>
                <c:pt idx="3630">
                  <c:v>-32.25009052387945</c:v>
                </c:pt>
                <c:pt idx="3631">
                  <c:v>-32.244847431755929</c:v>
                </c:pt>
                <c:pt idx="3632">
                  <c:v>-32.239666166507369</c:v>
                </c:pt>
                <c:pt idx="3633">
                  <c:v>-32.234546503064287</c:v>
                </c:pt>
                <c:pt idx="3634">
                  <c:v>-32.229488218196124</c:v>
                </c:pt>
                <c:pt idx="3635">
                  <c:v>-32.224491090494347</c:v>
                </c:pt>
                <c:pt idx="3636">
                  <c:v>-32.219554900355533</c:v>
                </c:pt>
                <c:pt idx="3637">
                  <c:v>-32.214679429965209</c:v>
                </c:pt>
                <c:pt idx="3638">
                  <c:v>-32.209864463281832</c:v>
                </c:pt>
                <c:pt idx="3639">
                  <c:v>-32.205109786019953</c:v>
                </c:pt>
                <c:pt idx="3640">
                  <c:v>-32.200415185635784</c:v>
                </c:pt>
                <c:pt idx="3641">
                  <c:v>-32.195780451310263</c:v>
                </c:pt>
                <c:pt idx="3642">
                  <c:v>-32.191205373934679</c:v>
                </c:pt>
                <c:pt idx="3643">
                  <c:v>-32.186689746094295</c:v>
                </c:pt>
                <c:pt idx="3644">
                  <c:v>-32.182233362054554</c:v>
                </c:pt>
                <c:pt idx="3645">
                  <c:v>-32.177836017745037</c:v>
                </c:pt>
                <c:pt idx="3646">
                  <c:v>-32.173497510745868</c:v>
                </c:pt>
                <c:pt idx="3647">
                  <c:v>-32.169217640271896</c:v>
                </c:pt>
                <c:pt idx="3648">
                  <c:v>-32.16499620715971</c:v>
                </c:pt>
                <c:pt idx="3649">
                  <c:v>-32.16083301385239</c:v>
                </c:pt>
                <c:pt idx="3650">
                  <c:v>-32.156727864386113</c:v>
                </c:pt>
                <c:pt idx="3651">
                  <c:v>-32.152680564375402</c:v>
                </c:pt>
                <c:pt idx="3652">
                  <c:v>-32.148690921001347</c:v>
                </c:pt>
                <c:pt idx="3653">
                  <c:v>-32.144758742995329</c:v>
                </c:pt>
                <c:pt idx="3654">
                  <c:v>-32.140883840628767</c:v>
                </c:pt>
                <c:pt idx="3655">
                  <c:v>-32.137066025696683</c:v>
                </c:pt>
                <c:pt idx="3656">
                  <c:v>-32.133305111507241</c:v>
                </c:pt>
                <c:pt idx="3657">
                  <c:v>-32.129600912867531</c:v>
                </c:pt>
                <c:pt idx="3658">
                  <c:v>-32.125953246070978</c:v>
                </c:pt>
                <c:pt idx="3659">
                  <c:v>-32.122361928884835</c:v>
                </c:pt>
                <c:pt idx="3660">
                  <c:v>-32.118826780538299</c:v>
                </c:pt>
                <c:pt idx="3661">
                  <c:v>-32.115347621708565</c:v>
                </c:pt>
                <c:pt idx="3662">
                  <c:v>-32.111924274510862</c:v>
                </c:pt>
                <c:pt idx="3663">
                  <c:v>-32.108556562484281</c:v>
                </c:pt>
                <c:pt idx="3664">
                  <c:v>-32.10524431058176</c:v>
                </c:pt>
                <c:pt idx="3665">
                  <c:v>-32.101987345156559</c:v>
                </c:pt>
                <c:pt idx="3666">
                  <c:v>-32.098785493951766</c:v>
                </c:pt>
                <c:pt idx="3667">
                  <c:v>-32.095638586088818</c:v>
                </c:pt>
                <c:pt idx="3668">
                  <c:v>-32.092546452055359</c:v>
                </c:pt>
                <c:pt idx="3669">
                  <c:v>-32.089508923695135</c:v>
                </c:pt>
                <c:pt idx="3670">
                  <c:v>-32.086525834194973</c:v>
                </c:pt>
                <c:pt idx="3671">
                  <c:v>-32.083597018076858</c:v>
                </c:pt>
                <c:pt idx="3672">
                  <c:v>-32.080722311183692</c:v>
                </c:pt>
                <c:pt idx="3673">
                  <c:v>-32.077901550670724</c:v>
                </c:pt>
                <c:pt idx="3674">
                  <c:v>-32.075134574994529</c:v>
                </c:pt>
                <c:pt idx="3675">
                  <c:v>-32.072421223902019</c:v>
                </c:pt>
                <c:pt idx="3676">
                  <c:v>-32.06976133842052</c:v>
                </c:pt>
                <c:pt idx="3677">
                  <c:v>-32.067154760847494</c:v>
                </c:pt>
                <c:pt idx="3678">
                  <c:v>-32.064601334740118</c:v>
                </c:pt>
                <c:pt idx="3679">
                  <c:v>-32.062100904905449</c:v>
                </c:pt>
                <c:pt idx="3680">
                  <c:v>-32.059653317390506</c:v>
                </c:pt>
                <c:pt idx="3681">
                  <c:v>-32.057258419472205</c:v>
                </c:pt>
                <c:pt idx="3682">
                  <c:v>-32.054916059648278</c:v>
                </c:pt>
                <c:pt idx="3683">
                  <c:v>-32.052626087627104</c:v>
                </c:pt>
                <c:pt idx="3684">
                  <c:v>-32.050388354318279</c:v>
                </c:pt>
                <c:pt idx="3685">
                  <c:v>-32.048202711823549</c:v>
                </c:pt>
                <c:pt idx="3686">
                  <c:v>-32.046069013427427</c:v>
                </c:pt>
                <c:pt idx="3687">
                  <c:v>-32.043987113587718</c:v>
                </c:pt>
                <c:pt idx="3688">
                  <c:v>-32.041956867926977</c:v>
                </c:pt>
                <c:pt idx="3689">
                  <c:v>-32.039978133223073</c:v>
                </c:pt>
                <c:pt idx="3690">
                  <c:v>-32.038050767400385</c:v>
                </c:pt>
                <c:pt idx="3691">
                  <c:v>-32.036174629521462</c:v>
                </c:pt>
                <c:pt idx="3692">
                  <c:v>-32.034349579777881</c:v>
                </c:pt>
                <c:pt idx="3693">
                  <c:v>-32.032575479481636</c:v>
                </c:pt>
                <c:pt idx="3694">
                  <c:v>-32.030852191057299</c:v>
                </c:pt>
                <c:pt idx="3695">
                  <c:v>-32.029179578032405</c:v>
                </c:pt>
                <c:pt idx="3696">
                  <c:v>-32.027557505030686</c:v>
                </c:pt>
                <c:pt idx="3697">
                  <c:v>-32.025985837762491</c:v>
                </c:pt>
                <c:pt idx="3698">
                  <c:v>-32.024464443017891</c:v>
                </c:pt>
                <c:pt idx="3699">
                  <c:v>-32.022993188657431</c:v>
                </c:pt>
                <c:pt idx="3700">
                  <c:v>-32.021571943604926</c:v>
                </c:pt>
                <c:pt idx="3701">
                  <c:v>-32.020200577839546</c:v>
                </c:pt>
                <c:pt idx="3702">
                  <c:v>-32.018878962387745</c:v>
                </c:pt>
                <c:pt idx="3703">
                  <c:v>-32.017606969316162</c:v>
                </c:pt>
                <c:pt idx="3704">
                  <c:v>-32.016384471722631</c:v>
                </c:pt>
                <c:pt idx="3705">
                  <c:v>-32.015211343730989</c:v>
                </c:pt>
                <c:pt idx="3706">
                  <c:v>-32.014087460481427</c:v>
                </c:pt>
                <c:pt idx="3707">
                  <c:v>-32.013012698124207</c:v>
                </c:pt>
                <c:pt idx="3708">
                  <c:v>-32.011986933811919</c:v>
                </c:pt>
                <c:pt idx="3709">
                  <c:v>-32.011010045692963</c:v>
                </c:pt>
                <c:pt idx="3710">
                  <c:v>-32.010081912903424</c:v>
                </c:pt>
                <c:pt idx="3711">
                  <c:v>-32.009202415561056</c:v>
                </c:pt>
                <c:pt idx="3712">
                  <c:v>-32.008371434757606</c:v>
                </c:pt>
                <c:pt idx="3713">
                  <c:v>-32.007588852552004</c:v>
                </c:pt>
                <c:pt idx="3714">
                  <c:v>-32.006854551963897</c:v>
                </c:pt>
                <c:pt idx="3715">
                  <c:v>-32.00616841696629</c:v>
                </c:pt>
                <c:pt idx="3716">
                  <c:v>-32.005530332479687</c:v>
                </c:pt>
                <c:pt idx="3717">
                  <c:v>-32.004940184364941</c:v>
                </c:pt>
                <c:pt idx="3718">
                  <c:v>-32.004397859416372</c:v>
                </c:pt>
                <c:pt idx="3719">
                  <c:v>-32.00390324535595</c:v>
                </c:pt>
                <c:pt idx="3720">
                  <c:v>-32.003456230826913</c:v>
                </c:pt>
                <c:pt idx="3721">
                  <c:v>-32.003056705387166</c:v>
                </c:pt>
                <c:pt idx="3722">
                  <c:v>-32.002704559502398</c:v>
                </c:pt>
                <c:pt idx="3723">
                  <c:v>-32.002399684541111</c:v>
                </c:pt>
                <c:pt idx="3724">
                  <c:v>-32.002141972767987</c:v>
                </c:pt>
                <c:pt idx="3725">
                  <c:v>-32.001931317337359</c:v>
                </c:pt>
                <c:pt idx="3726">
                  <c:v>-32.001767612287743</c:v>
                </c:pt>
                <c:pt idx="3727">
                  <c:v>-32.001650752535639</c:v>
                </c:pt>
                <c:pt idx="3728">
                  <c:v>-32.001580633869963</c:v>
                </c:pt>
                <c:pt idx="3729">
                  <c:v>-32.00155715294558</c:v>
                </c:pt>
                <c:pt idx="3730">
                  <c:v>-32.0015802072787</c:v>
                </c:pt>
                <c:pt idx="3731">
                  <c:v>-32.001649695239514</c:v>
                </c:pt>
                <c:pt idx="3732">
                  <c:v>-32.001765516048351</c:v>
                </c:pt>
                <c:pt idx="3733">
                  <c:v>-32.001927569769052</c:v>
                </c:pt>
                <c:pt idx="3734">
                  <c:v>-32.002135757303051</c:v>
                </c:pt>
                <c:pt idx="3735">
                  <c:v>-32.00238998038585</c:v>
                </c:pt>
                <c:pt idx="3736">
                  <c:v>-32.002690141578825</c:v>
                </c:pt>
                <c:pt idx="3737">
                  <c:v>-32.003036144266559</c:v>
                </c:pt>
                <c:pt idx="3738">
                  <c:v>-32.003427892649697</c:v>
                </c:pt>
                <c:pt idx="3739">
                  <c:v>-32.003865291740119</c:v>
                </c:pt>
                <c:pt idx="3740">
                  <c:v>-32.004348247357271</c:v>
                </c:pt>
                <c:pt idx="3741">
                  <c:v>-32.004876666120609</c:v>
                </c:pt>
                <c:pt idx="3742">
                  <c:v>-32.005450455446109</c:v>
                </c:pt>
                <c:pt idx="3743">
                  <c:v>-32.00606952354093</c:v>
                </c:pt>
                <c:pt idx="3744">
                  <c:v>-32.006733779398196</c:v>
                </c:pt>
                <c:pt idx="3745">
                  <c:v>-32.007443132792787</c:v>
                </c:pt>
                <c:pt idx="3746">
                  <c:v>-32.00819749427518</c:v>
                </c:pt>
                <c:pt idx="3747">
                  <c:v>-32.008996775168519</c:v>
                </c:pt>
                <c:pt idx="3748">
                  <c:v>-32.009840887561431</c:v>
                </c:pt>
                <c:pt idx="3749">
                  <c:v>-32.010729744305955</c:v>
                </c:pt>
                <c:pt idx="3750">
                  <c:v>-32.011663259010668</c:v>
                </c:pt>
                <c:pt idx="3751">
                  <c:v>-32.012641346037576</c:v>
                </c:pt>
                <c:pt idx="3752">
                  <c:v>-32.013663920496931</c:v>
                </c:pt>
                <c:pt idx="3753">
                  <c:v>-32.014730898242419</c:v>
                </c:pt>
                <c:pt idx="3754">
                  <c:v>-32.015842195867378</c:v>
                </c:pt>
                <c:pt idx="3755">
                  <c:v>-32.016997730700048</c:v>
                </c:pt>
                <c:pt idx="3756">
                  <c:v>-32.018197420798764</c:v>
                </c:pt>
                <c:pt idx="3757">
                  <c:v>-32.019441184948903</c:v>
                </c:pt>
                <c:pt idx="3758">
                  <c:v>-32.020728942657087</c:v>
                </c:pt>
                <c:pt idx="3759">
                  <c:v>-32.022060614148074</c:v>
                </c:pt>
                <c:pt idx="3760">
                  <c:v>-32.023436120359648</c:v>
                </c:pt>
                <c:pt idx="3761">
                  <c:v>-32.024855382939407</c:v>
                </c:pt>
                <c:pt idx="3762">
                  <c:v>-32.026318324240009</c:v>
                </c:pt>
                <c:pt idx="3763">
                  <c:v>-32.027824867315466</c:v>
                </c:pt>
                <c:pt idx="3764">
                  <c:v>-32.029374935916948</c:v>
                </c:pt>
                <c:pt idx="3765">
                  <c:v>-32.030968454488502</c:v>
                </c:pt>
                <c:pt idx="3766">
                  <c:v>-32.032605348164147</c:v>
                </c:pt>
                <c:pt idx="3767">
                  <c:v>-32.034285542762582</c:v>
                </c:pt>
                <c:pt idx="3768">
                  <c:v>-32.03600896478433</c:v>
                </c:pt>
                <c:pt idx="3769">
                  <c:v>-32.037775541407683</c:v>
                </c:pt>
                <c:pt idx="3770">
                  <c:v>-32.039585200485348</c:v>
                </c:pt>
                <c:pt idx="3771">
                  <c:v>-32.041437870539447</c:v>
                </c:pt>
                <c:pt idx="3772">
                  <c:v>-32.043333480759173</c:v>
                </c:pt>
                <c:pt idx="3773">
                  <c:v>-32.04527196099621</c:v>
                </c:pt>
                <c:pt idx="3774">
                  <c:v>-32.04725324176232</c:v>
                </c:pt>
                <c:pt idx="3775">
                  <c:v>-32.049277254224194</c:v>
                </c:pt>
                <c:pt idx="3776">
                  <c:v>-32.051343930201028</c:v>
                </c:pt>
                <c:pt idx="3777">
                  <c:v>-32.053453202160583</c:v>
                </c:pt>
                <c:pt idx="3778">
                  <c:v>-32.055605003215916</c:v>
                </c:pt>
                <c:pt idx="3779">
                  <c:v>-32.057799267122235</c:v>
                </c:pt>
                <c:pt idx="3780">
                  <c:v>-32.060035928272541</c:v>
                </c:pt>
                <c:pt idx="3781">
                  <c:v>-32.062314921695474</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177.98514875271906</c:v>
                </c:pt>
                <c:pt idx="1">
                  <c:v>160.43905716406408</c:v>
                </c:pt>
                <c:pt idx="2">
                  <c:v>90.742385772347731</c:v>
                </c:pt>
                <c:pt idx="3">
                  <c:v>71.464631131377544</c:v>
                </c:pt>
                <c:pt idx="4">
                  <c:v>63.495743464194206</c:v>
                </c:pt>
                <c:pt idx="5">
                  <c:v>60.70640549200661</c:v>
                </c:pt>
                <c:pt idx="6">
                  <c:v>60.656855072560873</c:v>
                </c:pt>
                <c:pt idx="7">
                  <c:v>62.117707662784873</c:v>
                </c:pt>
                <c:pt idx="8">
                  <c:v>64.423157194858859</c:v>
                </c:pt>
                <c:pt idx="9">
                  <c:v>67.193322181448323</c:v>
                </c:pt>
                <c:pt idx="10">
                  <c:v>70.202792463418817</c:v>
                </c:pt>
                <c:pt idx="11">
                  <c:v>73.314274657560517</c:v>
                </c:pt>
                <c:pt idx="12">
                  <c:v>76.442994255702231</c:v>
                </c:pt>
                <c:pt idx="13">
                  <c:v>79.536530974255527</c:v>
                </c:pt>
                <c:pt idx="14">
                  <c:v>82.562870628277437</c:v>
                </c:pt>
                <c:pt idx="15">
                  <c:v>85.503071673949933</c:v>
                </c:pt>
                <c:pt idx="16">
                  <c:v>88.346643138121365</c:v>
                </c:pt>
                <c:pt idx="17">
                  <c:v>91.088574330920267</c:v>
                </c:pt>
                <c:pt idx="18">
                  <c:v>93.72739938175252</c:v>
                </c:pt>
                <c:pt idx="19">
                  <c:v>96.263923949937677</c:v>
                </c:pt>
                <c:pt idx="20">
                  <c:v>98.70038241368438</c:v>
                </c:pt>
                <c:pt idx="21">
                  <c:v>101.03987823936667</c:v>
                </c:pt>
                <c:pt idx="22">
                  <c:v>103.28601226614775</c:v>
                </c:pt>
                <c:pt idx="23">
                  <c:v>105.44263649179113</c:v>
                </c:pt>
                <c:pt idx="24">
                  <c:v>107.51369205396124</c:v>
                </c:pt>
                <c:pt idx="25">
                  <c:v>109.50310385779159</c:v>
                </c:pt>
                <c:pt idx="26">
                  <c:v>111.41471336473545</c:v>
                </c:pt>
                <c:pt idx="27">
                  <c:v>113.25223708072267</c:v>
                </c:pt>
                <c:pt idx="28">
                  <c:v>115.01924231257549</c:v>
                </c:pt>
                <c:pt idx="29">
                  <c:v>116.71913447402591</c:v>
                </c:pt>
                <c:pt idx="30">
                  <c:v>118.35515205715373</c:v>
                </c:pt>
                <c:pt idx="31">
                  <c:v>119.93036662705603</c:v>
                </c:pt>
                <c:pt idx="32">
                  <c:v>121.44768604679477</c:v>
                </c:pt>
                <c:pt idx="33">
                  <c:v>122.90985971477902</c:v>
                </c:pt>
                <c:pt idx="34">
                  <c:v>124.31948499210823</c:v>
                </c:pt>
                <c:pt idx="35">
                  <c:v>125.67901426733299</c:v>
                </c:pt>
                <c:pt idx="36">
                  <c:v>126.99076228922607</c:v>
                </c:pt>
                <c:pt idx="37">
                  <c:v>128.25691352574131</c:v>
                </c:pt>
                <c:pt idx="38">
                  <c:v>129.47952939192533</c:v>
                </c:pt>
                <c:pt idx="39">
                  <c:v>130.66055524893065</c:v>
                </c:pt>
                <c:pt idx="40">
                  <c:v>131.80182711570978</c:v>
                </c:pt>
                <c:pt idx="41">
                  <c:v>132.90507806147542</c:v>
                </c:pt>
                <c:pt idx="42">
                  <c:v>133.97194426521358</c:v>
                </c:pt>
                <c:pt idx="43">
                  <c:v>135.00397074002956</c:v>
                </c:pt>
                <c:pt idx="44">
                  <c:v>136.00261672777089</c:v>
                </c:pt>
                <c:pt idx="45">
                  <c:v>136.96926077419874</c:v>
                </c:pt>
                <c:pt idx="46">
                  <c:v>137.90520549781291</c:v>
                </c:pt>
                <c:pt idx="47">
                  <c:v>138.81168206688031</c:v>
                </c:pt>
                <c:pt idx="48">
                  <c:v>139.68985440010354</c:v>
                </c:pt>
                <c:pt idx="49">
                  <c:v>140.54082310633609</c:v>
                </c:pt>
                <c:pt idx="50">
                  <c:v>141.36562917861869</c:v>
                </c:pt>
                <c:pt idx="51">
                  <c:v>142.16525745724962</c:v>
                </c:pt>
                <c:pt idx="52">
                  <c:v>142.94063987607814</c:v>
                </c:pt>
                <c:pt idx="53">
                  <c:v>143.69265850552827</c:v>
                </c:pt>
                <c:pt idx="54">
                  <c:v>144.42214840506463</c:v>
                </c:pt>
                <c:pt idx="55">
                  <c:v>145.12990029721493</c:v>
                </c:pt>
                <c:pt idx="56">
                  <c:v>145.81666307441853</c:v>
                </c:pt>
                <c:pt idx="57">
                  <c:v>146.48314614944621</c:v>
                </c:pt>
                <c:pt idx="58">
                  <c:v>147.13002165928347</c:v>
                </c:pt>
                <c:pt idx="59">
                  <c:v>147.75792653193338</c:v>
                </c:pt>
                <c:pt idx="60">
                  <c:v>148.36746442486805</c:v>
                </c:pt>
                <c:pt idx="61">
                  <c:v>148.95920754331485</c:v>
                </c:pt>
                <c:pt idx="62">
                  <c:v>149.53369834611814</c:v>
                </c:pt>
                <c:pt idx="63">
                  <c:v>150.09145114630755</c:v>
                </c:pt>
                <c:pt idx="64">
                  <c:v>150.63295361310335</c:v>
                </c:pt>
                <c:pt idx="65">
                  <c:v>151.15866818165324</c:v>
                </c:pt>
                <c:pt idx="66">
                  <c:v>151.66903337631962</c:v>
                </c:pt>
                <c:pt idx="67">
                  <c:v>152.16446505307624</c:v>
                </c:pt>
                <c:pt idx="68">
                  <c:v>152.64535756604769</c:v>
                </c:pt>
                <c:pt idx="69">
                  <c:v>153.11208486306529</c:v>
                </c:pt>
                <c:pt idx="70">
                  <c:v>153.56500151463572</c:v>
                </c:pt>
                <c:pt idx="71">
                  <c:v>154.00444368056816</c:v>
                </c:pt>
                <c:pt idx="72">
                  <c:v>154.43073001810669</c:v>
                </c:pt>
                <c:pt idx="73">
                  <c:v>154.84416253526732</c:v>
                </c:pt>
                <c:pt idx="74">
                  <c:v>155.24502739274715</c:v>
                </c:pt>
                <c:pt idx="75">
                  <c:v>155.63359565761397</c:v>
                </c:pt>
                <c:pt idx="76">
                  <c:v>156.01012401175626</c:v>
                </c:pt>
                <c:pt idx="77">
                  <c:v>156.3748554178548</c:v>
                </c:pt>
                <c:pt idx="78">
                  <c:v>156.7280197454989</c:v>
                </c:pt>
                <c:pt idx="79">
                  <c:v>157.06983435986473</c:v>
                </c:pt>
                <c:pt idx="80">
                  <c:v>157.40050467524188</c:v>
                </c:pt>
                <c:pt idx="81">
                  <c:v>157.72022467551992</c:v>
                </c:pt>
                <c:pt idx="82">
                  <c:v>158.02917740364083</c:v>
                </c:pt>
                <c:pt idx="83">
                  <c:v>158.32753542186941</c:v>
                </c:pt>
                <c:pt idx="84">
                  <c:v>158.61546124462689</c:v>
                </c:pt>
                <c:pt idx="85">
                  <c:v>158.89310774552274</c:v>
                </c:pt>
                <c:pt idx="86">
                  <c:v>159.16061854012159</c:v>
                </c:pt>
                <c:pt idx="87">
                  <c:v>159.41812834586085</c:v>
                </c:pt>
                <c:pt idx="88">
                  <c:v>159.66576332048604</c:v>
                </c:pt>
                <c:pt idx="89">
                  <c:v>159.90364138025072</c:v>
                </c:pt>
                <c:pt idx="90">
                  <c:v>160.13187249908739</c:v>
                </c:pt>
                <c:pt idx="91">
                  <c:v>160.35055898983228</c:v>
                </c:pt>
                <c:pt idx="92">
                  <c:v>160.55979576858755</c:v>
                </c:pt>
                <c:pt idx="93">
                  <c:v>160.75967060319462</c:v>
                </c:pt>
                <c:pt idx="94">
                  <c:v>160.9502643467435</c:v>
                </c:pt>
                <c:pt idx="95">
                  <c:v>161.1316511570146</c:v>
                </c:pt>
                <c:pt idx="96">
                  <c:v>161.30389870266919</c:v>
                </c:pt>
                <c:pt idx="97">
                  <c:v>161.46706835699413</c:v>
                </c:pt>
                <c:pt idx="98">
                  <c:v>161.62121537993036</c:v>
                </c:pt>
                <c:pt idx="99">
                  <c:v>161.76638908911443</c:v>
                </c:pt>
                <c:pt idx="100">
                  <c:v>161.9026330205933</c:v>
                </c:pt>
                <c:pt idx="101">
                  <c:v>162.02998507987616</c:v>
                </c:pt>
                <c:pt idx="102">
                  <c:v>162.14847768392795</c:v>
                </c:pt>
                <c:pt idx="103">
                  <c:v>162.25813789471616</c:v>
                </c:pt>
                <c:pt idx="104">
                  <c:v>162.35898754486325</c:v>
                </c:pt>
                <c:pt idx="105">
                  <c:v>162.45104335598697</c:v>
                </c:pt>
                <c:pt idx="106">
                  <c:v>162.53431705023451</c:v>
                </c:pt>
                <c:pt idx="107">
                  <c:v>162.60881545556401</c:v>
                </c:pt>
                <c:pt idx="108">
                  <c:v>162.67454060527061</c:v>
                </c:pt>
                <c:pt idx="109">
                  <c:v>162.73148983225545</c:v>
                </c:pt>
                <c:pt idx="110">
                  <c:v>162.77965585855083</c:v>
                </c:pt>
                <c:pt idx="111">
                  <c:v>162.81902688058267</c:v>
                </c:pt>
                <c:pt idx="112">
                  <c:v>162.84958665065514</c:v>
                </c:pt>
                <c:pt idx="113">
                  <c:v>162.8713145551618</c:v>
                </c:pt>
                <c:pt idx="114">
                  <c:v>162.88418569000243</c:v>
                </c:pt>
                <c:pt idx="115">
                  <c:v>162.88817093370542</c:v>
                </c:pt>
                <c:pt idx="116">
                  <c:v>162.883237018762</c:v>
                </c:pt>
                <c:pt idx="117">
                  <c:v>162.86934660167546</c:v>
                </c:pt>
                <c:pt idx="118">
                  <c:v>162.84645833225687</c:v>
                </c:pt>
                <c:pt idx="119">
                  <c:v>162.81452692269249</c:v>
                </c:pt>
                <c:pt idx="120">
                  <c:v>162.77350321693766</c:v>
                </c:pt>
                <c:pt idx="121">
                  <c:v>162.72333426100511</c:v>
                </c:pt>
                <c:pt idx="122">
                  <c:v>162.66396337473049</c:v>
                </c:pt>
                <c:pt idx="123">
                  <c:v>162.59533022561891</c:v>
                </c:pt>
                <c:pt idx="124">
                  <c:v>162.51737090541098</c:v>
                </c:pt>
                <c:pt idx="125">
                  <c:v>162.43001801001529</c:v>
                </c:pt>
                <c:pt idx="126">
                  <c:v>162.33320072349088</c:v>
                </c:pt>
                <c:pt idx="127">
                  <c:v>162.2268449067904</c:v>
                </c:pt>
                <c:pt idx="128">
                  <c:v>162.11087319200394</c:v>
                </c:pt>
                <c:pt idx="129">
                  <c:v>161.98520508287365</c:v>
                </c:pt>
                <c:pt idx="130">
                  <c:v>161.84975706237967</c:v>
                </c:pt>
                <c:pt idx="131">
                  <c:v>161.70444270824584</c:v>
                </c:pt>
                <c:pt idx="132">
                  <c:v>161.54917281722007</c:v>
                </c:pt>
                <c:pt idx="133">
                  <c:v>161.38385553905502</c:v>
                </c:pt>
                <c:pt idx="134">
                  <c:v>161.20839652111138</c:v>
                </c:pt>
                <c:pt idx="135">
                  <c:v>161.02269906457738</c:v>
                </c:pt>
                <c:pt idx="136">
                  <c:v>160.82666429329956</c:v>
                </c:pt>
                <c:pt idx="137">
                  <c:v>160.62019133627302</c:v>
                </c:pt>
                <c:pt idx="138">
                  <c:v>160.40317752486777</c:v>
                </c:pt>
                <c:pt idx="139">
                  <c:v>160.17551860587486</c:v>
                </c:pt>
                <c:pt idx="140">
                  <c:v>159.93710897150441</c:v>
                </c:pt>
                <c:pt idx="141">
                  <c:v>159.68784190748005</c:v>
                </c:pt>
                <c:pt idx="142">
                  <c:v>159.42760986037044</c:v>
                </c:pt>
                <c:pt idx="143">
                  <c:v>159.15630472532285</c:v>
                </c:pt>
                <c:pt idx="144">
                  <c:v>158.87381815536082</c:v>
                </c:pt>
                <c:pt idx="145">
                  <c:v>158.58004189337947</c:v>
                </c:pt>
                <c:pt idx="146">
                  <c:v>158.27486812797679</c:v>
                </c:pt>
                <c:pt idx="147">
                  <c:v>157.95818987418724</c:v>
                </c:pt>
                <c:pt idx="148">
                  <c:v>157.62990138017372</c:v>
                </c:pt>
                <c:pt idx="149">
                  <c:v>157.28989856083481</c:v>
                </c:pt>
                <c:pt idx="150">
                  <c:v>156.93807945922177</c:v>
                </c:pt>
                <c:pt idx="151">
                  <c:v>156.57434473653811</c:v>
                </c:pt>
                <c:pt idx="152">
                  <c:v>156.19859819137795</c:v>
                </c:pt>
                <c:pt idx="153">
                  <c:v>155.81074730871208</c:v>
                </c:pt>
                <c:pt idx="154">
                  <c:v>155.41070383893464</c:v>
                </c:pt>
                <c:pt idx="155">
                  <c:v>154.99838440709601</c:v>
                </c:pt>
                <c:pt idx="156">
                  <c:v>154.57371115219897</c:v>
                </c:pt>
                <c:pt idx="157">
                  <c:v>154.1366123961752</c:v>
                </c:pt>
                <c:pt idx="158">
                  <c:v>153.68702334185934</c:v>
                </c:pt>
                <c:pt idx="159">
                  <c:v>153.22488679891825</c:v>
                </c:pt>
                <c:pt idx="160">
                  <c:v>152.75015393637037</c:v>
                </c:pt>
                <c:pt idx="161">
                  <c:v>152.26278505987713</c:v>
                </c:pt>
                <c:pt idx="162">
                  <c:v>151.76275041157655</c:v>
                </c:pt>
                <c:pt idx="163">
                  <c:v>151.25003098976035</c:v>
                </c:pt>
                <c:pt idx="164">
                  <c:v>150.72461938517111</c:v>
                </c:pt>
                <c:pt idx="165">
                  <c:v>150.18652063019627</c:v>
                </c:pt>
                <c:pt idx="166">
                  <c:v>149.63575305666825</c:v>
                </c:pt>
                <c:pt idx="167">
                  <c:v>149.07234915740364</c:v>
                </c:pt>
                <c:pt idx="168">
                  <c:v>148.49635644606843</c:v>
                </c:pt>
                <c:pt idx="169">
                  <c:v>147.90783830933279</c:v>
                </c:pt>
                <c:pt idx="170">
                  <c:v>147.30687484474348</c:v>
                </c:pt>
                <c:pt idx="171">
                  <c:v>146.69356367715912</c:v>
                </c:pt>
                <c:pt idx="172">
                  <c:v>146.0680207460949</c:v>
                </c:pt>
                <c:pt idx="173">
                  <c:v>145.43038105581314</c:v>
                </c:pt>
                <c:pt idx="174">
                  <c:v>144.78079937959714</c:v>
                </c:pt>
                <c:pt idx="175">
                  <c:v>144.1194509092935</c:v>
                </c:pt>
                <c:pt idx="176">
                  <c:v>143.44653184092988</c:v>
                </c:pt>
                <c:pt idx="177">
                  <c:v>142.76225988706847</c:v>
                </c:pt>
                <c:pt idx="178">
                  <c:v>142.06687470653387</c:v>
                </c:pt>
                <c:pt idx="179">
                  <c:v>141.36063824221964</c:v>
                </c:pt>
                <c:pt idx="180">
                  <c:v>140.64383495793814</c:v>
                </c:pt>
                <c:pt idx="181">
                  <c:v>139.91677196569509</c:v>
                </c:pt>
                <c:pt idx="182">
                  <c:v>139.17977903531067</c:v>
                </c:pt>
                <c:pt idx="183">
                  <c:v>138.43320847905491</c:v>
                </c:pt>
                <c:pt idx="184">
                  <c:v>137.67743490493257</c:v>
                </c:pt>
                <c:pt idx="185">
                  <c:v>136.91285483325339</c:v>
                </c:pt>
                <c:pt idx="186">
                  <c:v>136.13988617247031</c:v>
                </c:pt>
                <c:pt idx="187">
                  <c:v>135.3589675516061</c:v>
                </c:pt>
                <c:pt idx="188">
                  <c:v>134.57055750820095</c:v>
                </c:pt>
                <c:pt idx="189">
                  <c:v>133.77513353232146</c:v>
                </c:pt>
                <c:pt idx="190">
                  <c:v>132.97319096895623</c:v>
                </c:pt>
                <c:pt idx="191">
                  <c:v>132.16524178295131</c:v>
                </c:pt>
                <c:pt idx="192">
                  <c:v>131.35181319244697</c:v>
                </c:pt>
                <c:pt idx="193">
                  <c:v>130.53344617862095</c:v>
                </c:pt>
                <c:pt idx="194">
                  <c:v>129.7106938813362</c:v>
                </c:pt>
                <c:pt idx="195">
                  <c:v>128.88411989195782</c:v>
                </c:pt>
                <c:pt idx="196">
                  <c:v>128.05429645617193</c:v>
                </c:pt>
                <c:pt idx="197">
                  <c:v>127.22180260105556</c:v>
                </c:pt>
                <c:pt idx="198">
                  <c:v>126.38722220178971</c:v>
                </c:pt>
                <c:pt idx="199">
                  <c:v>125.55114200443396</c:v>
                </c:pt>
                <c:pt idx="200">
                  <c:v>124.7141496218243</c:v>
                </c:pt>
                <c:pt idx="201">
                  <c:v>123.87683152016758</c:v>
                </c:pt>
                <c:pt idx="202">
                  <c:v>123.03977101396306</c:v>
                </c:pt>
                <c:pt idx="203">
                  <c:v>122.20354628683083</c:v>
                </c:pt>
                <c:pt idx="204">
                  <c:v>121.36872845535522</c:v>
                </c:pt>
                <c:pt idx="205">
                  <c:v>120.53587969235629</c:v>
                </c:pt>
                <c:pt idx="206">
                  <c:v>119.70555142507676</c:v>
                </c:pt>
                <c:pt idx="207">
                  <c:v>118.87828262254901</c:v>
                </c:pt>
                <c:pt idx="208">
                  <c:v>118.05459818506365</c:v>
                </c:pt>
                <c:pt idx="209">
                  <c:v>117.23500744706419</c:v>
                </c:pt>
                <c:pt idx="210">
                  <c:v>116.4200028031355</c:v>
                </c:pt>
                <c:pt idx="211">
                  <c:v>115.6100584649777</c:v>
                </c:pt>
                <c:pt idx="212">
                  <c:v>114.80562935539994</c:v>
                </c:pt>
                <c:pt idx="213">
                  <c:v>114.00715014358013</c:v>
                </c:pt>
                <c:pt idx="214">
                  <c:v>113.2150344239537</c:v>
                </c:pt>
                <c:pt idx="215">
                  <c:v>112.42967403938677</c:v>
                </c:pt>
                <c:pt idx="216">
                  <c:v>111.65143854760248</c:v>
                </c:pt>
                <c:pt idx="217">
                  <c:v>110.88067482827307</c:v>
                </c:pt>
                <c:pt idx="218">
                  <c:v>110.1177068267569</c:v>
                </c:pt>
                <c:pt idx="219">
                  <c:v>109.36283542924895</c:v>
                </c:pt>
                <c:pt idx="220">
                  <c:v>108.61633846292972</c:v>
                </c:pt>
                <c:pt idx="221">
                  <c:v>107.8784708138752</c:v>
                </c:pt>
                <c:pt idx="222">
                  <c:v>107.14946465463419</c:v>
                </c:pt>
                <c:pt idx="223">
                  <c:v>106.42952977289814</c:v>
                </c:pt>
                <c:pt idx="224">
                  <c:v>105.71885399220506</c:v>
                </c:pt>
                <c:pt idx="225">
                  <c:v>105.01760367540307</c:v>
                </c:pt>
                <c:pt idx="226">
                  <c:v>104.325924301502</c:v>
                </c:pt>
                <c:pt idx="227">
                  <c:v>103.64394110654656</c:v>
                </c:pt>
                <c:pt idx="228">
                  <c:v>102.97175977931374</c:v>
                </c:pt>
                <c:pt idx="229">
                  <c:v>102.30946720289597</c:v>
                </c:pt>
                <c:pt idx="230">
                  <c:v>101.65713223356185</c:v>
                </c:pt>
                <c:pt idx="231">
                  <c:v>101.01480650873167</c:v>
                </c:pt>
                <c:pt idx="232">
                  <c:v>100.38252527633885</c:v>
                </c:pt>
                <c:pt idx="233">
                  <c:v>99.760308238425452</c:v>
                </c:pt>
                <c:pt idx="234">
                  <c:v>99.148160402336487</c:v>
                </c:pt>
                <c:pt idx="235">
                  <c:v>98.546072933448045</c:v>
                </c:pt>
                <c:pt idx="236">
                  <c:v>97.95402400396992</c:v>
                </c:pt>
                <c:pt idx="237">
                  <c:v>97.371979632919334</c:v>
                </c:pt>
                <c:pt idx="238">
                  <c:v>96.799894512940639</c:v>
                </c:pt>
                <c:pt idx="239">
                  <c:v>96.237712820177336</c:v>
                </c:pt>
                <c:pt idx="240">
                  <c:v>95.685369003978991</c:v>
                </c:pt>
                <c:pt idx="241">
                  <c:v>95.142788553662058</c:v>
                </c:pt>
                <c:pt idx="242">
                  <c:v>94.609888740072847</c:v>
                </c:pt>
                <c:pt idx="243">
                  <c:v>94.086579330100392</c:v>
                </c:pt>
                <c:pt idx="244">
                  <c:v>93.572763272727798</c:v>
                </c:pt>
                <c:pt idx="245">
                  <c:v>93.068337355518707</c:v>
                </c:pt>
                <c:pt idx="246">
                  <c:v>92.573192830879222</c:v>
                </c:pt>
                <c:pt idx="247">
                  <c:v>92.087216011598002</c:v>
                </c:pt>
                <c:pt idx="248">
                  <c:v>91.610288835559203</c:v>
                </c:pt>
                <c:pt idx="249">
                  <c:v>91.14228939969523</c:v>
                </c:pt>
                <c:pt idx="250">
                  <c:v>90.683092463445547</c:v>
                </c:pt>
                <c:pt idx="251">
                  <c:v>90.232569922216072</c:v>
                </c:pt>
                <c:pt idx="252">
                  <c:v>89.790591251425525</c:v>
                </c:pt>
                <c:pt idx="253">
                  <c:v>89.357023921902112</c:v>
                </c:pt>
                <c:pt idx="254">
                  <c:v>88.931733787457873</c:v>
                </c:pt>
                <c:pt idx="255">
                  <c:v>88.5145854455766</c:v>
                </c:pt>
                <c:pt idx="256">
                  <c:v>88.105442572208474</c:v>
                </c:pt>
                <c:pt idx="257">
                  <c:v>87.704168231723017</c:v>
                </c:pt>
                <c:pt idx="258">
                  <c:v>87.31062516306811</c:v>
                </c:pt>
                <c:pt idx="259">
                  <c:v>86.924676043266302</c:v>
                </c:pt>
                <c:pt idx="260">
                  <c:v>86.546183729334317</c:v>
                </c:pt>
                <c:pt idx="261">
                  <c:v>86.175011479734209</c:v>
                </c:pt>
                <c:pt idx="262">
                  <c:v>85.811023156461147</c:v>
                </c:pt>
                <c:pt idx="263">
                  <c:v>85.454083408854657</c:v>
                </c:pt>
                <c:pt idx="264">
                  <c:v>85.104057840169261</c:v>
                </c:pt>
                <c:pt idx="265">
                  <c:v>84.760813157977609</c:v>
                </c:pt>
                <c:pt idx="266">
                  <c:v>84.424217309368728</c:v>
                </c:pt>
                <c:pt idx="267">
                  <c:v>84.094139601955959</c:v>
                </c:pt>
                <c:pt idx="268">
                  <c:v>83.770450811590024</c:v>
                </c:pt>
                <c:pt idx="269">
                  <c:v>83.453023277695507</c:v>
                </c:pt>
                <c:pt idx="270">
                  <c:v>83.141730987093652</c:v>
                </c:pt>
                <c:pt idx="271">
                  <c:v>82.836449647109959</c:v>
                </c:pt>
                <c:pt idx="272">
                  <c:v>82.53705674876413</c:v>
                </c:pt>
                <c:pt idx="273">
                  <c:v>82.243431620779802</c:v>
                </c:pt>
                <c:pt idx="274">
                  <c:v>81.955455475100365</c:v>
                </c:pt>
                <c:pt idx="275">
                  <c:v>81.673011444590472</c:v>
                </c:pt>
                <c:pt idx="276">
                  <c:v>81.395984613538189</c:v>
                </c:pt>
                <c:pt idx="277">
                  <c:v>81.12426204154562</c:v>
                </c:pt>
                <c:pt idx="278">
                  <c:v>80.857732781357328</c:v>
                </c:pt>
                <c:pt idx="279">
                  <c:v>80.596287891150354</c:v>
                </c:pt>
                <c:pt idx="280">
                  <c:v>80.339820441769049</c:v>
                </c:pt>
                <c:pt idx="281">
                  <c:v>80.088225519350345</c:v>
                </c:pt>
                <c:pt idx="282">
                  <c:v>79.8414002237689</c:v>
                </c:pt>
                <c:pt idx="283">
                  <c:v>79.599243663299575</c:v>
                </c:pt>
                <c:pt idx="284">
                  <c:v>79.36165694584669</c:v>
                </c:pt>
                <c:pt idx="285">
                  <c:v>79.128543167108305</c:v>
                </c:pt>
                <c:pt idx="286">
                  <c:v>78.899807395963307</c:v>
                </c:pt>
                <c:pt idx="287">
                  <c:v>78.675356657394261</c:v>
                </c:pt>
                <c:pt idx="288">
                  <c:v>78.455099913208983</c:v>
                </c:pt>
                <c:pt idx="289">
                  <c:v>78.238948040808282</c:v>
                </c:pt>
                <c:pt idx="290">
                  <c:v>78.026813810244533</c:v>
                </c:pt>
                <c:pt idx="291">
                  <c:v>77.818611859769632</c:v>
                </c:pt>
                <c:pt idx="292">
                  <c:v>77.614258670074037</c:v>
                </c:pt>
                <c:pt idx="293">
                  <c:v>77.413672537402775</c:v>
                </c:pt>
                <c:pt idx="294">
                  <c:v>77.216773545707113</c:v>
                </c:pt>
                <c:pt idx="295">
                  <c:v>77.023483537988071</c:v>
                </c:pt>
                <c:pt idx="296">
                  <c:v>76.8337260869679</c:v>
                </c:pt>
                <c:pt idx="297">
                  <c:v>76.647426465214025</c:v>
                </c:pt>
                <c:pt idx="298">
                  <c:v>76.464511614847169</c:v>
                </c:pt>
                <c:pt idx="299">
                  <c:v>76.284910116912855</c:v>
                </c:pt>
                <c:pt idx="300">
                  <c:v>76.10855216053956</c:v>
                </c:pt>
                <c:pt idx="301">
                  <c:v>75.935369511947584</c:v>
                </c:pt>
                <c:pt idx="302">
                  <c:v>75.765295483403094</c:v>
                </c:pt>
                <c:pt idx="303">
                  <c:v>75.598264902185008</c:v>
                </c:pt>
                <c:pt idx="304">
                  <c:v>75.434214079622038</c:v>
                </c:pt>
                <c:pt idx="305">
                  <c:v>75.273080780263882</c:v>
                </c:pt>
                <c:pt idx="306">
                  <c:v>75.114804191241006</c:v>
                </c:pt>
                <c:pt idx="307">
                  <c:v>74.959324891849903</c:v>
                </c:pt>
                <c:pt idx="308">
                  <c:v>74.806584823411796</c:v>
                </c:pt>
                <c:pt idx="309">
                  <c:v>74.656527259437965</c:v>
                </c:pt>
                <c:pt idx="310">
                  <c:v>74.509096776140836</c:v>
                </c:pt>
                <c:pt idx="311">
                  <c:v>74.364239223302462</c:v>
                </c:pt>
                <c:pt idx="312">
                  <c:v>74.221901695544361</c:v>
                </c:pt>
                <c:pt idx="313">
                  <c:v>74.082032504007472</c:v>
                </c:pt>
                <c:pt idx="314">
                  <c:v>73.944581148463911</c:v>
                </c:pt>
                <c:pt idx="315">
                  <c:v>73.809498289875208</c:v>
                </c:pt>
                <c:pt idx="316">
                  <c:v>73.676735723410772</c:v>
                </c:pt>
                <c:pt idx="317">
                  <c:v>73.546246351934414</c:v>
                </c:pt>
                <c:pt idx="318">
                  <c:v>73.417984159976839</c:v>
                </c:pt>
                <c:pt idx="319">
                  <c:v>73.291904188180553</c:v>
                </c:pt>
                <c:pt idx="320">
                  <c:v>73.167962508248095</c:v>
                </c:pt>
                <c:pt idx="321">
                  <c:v>73.046116198371294</c:v>
                </c:pt>
                <c:pt idx="322">
                  <c:v>72.926323319164567</c:v>
                </c:pt>
                <c:pt idx="323">
                  <c:v>72.808542890089782</c:v>
                </c:pt>
                <c:pt idx="324">
                  <c:v>72.692734866372774</c:v>
                </c:pt>
                <c:pt idx="325">
                  <c:v>72.578860116417715</c:v>
                </c:pt>
                <c:pt idx="326">
                  <c:v>72.466880399711542</c:v>
                </c:pt>
                <c:pt idx="327">
                  <c:v>72.356758345211233</c:v>
                </c:pt>
                <c:pt idx="328">
                  <c:v>72.248457430217073</c:v>
                </c:pt>
                <c:pt idx="329">
                  <c:v>72.141941959723908</c:v>
                </c:pt>
                <c:pt idx="330">
                  <c:v>72.037177046248942</c:v>
                </c:pt>
                <c:pt idx="331">
                  <c:v>71.934128590111868</c:v>
                </c:pt>
                <c:pt idx="332">
                  <c:v>71.832763260197453</c:v>
                </c:pt>
                <c:pt idx="333">
                  <c:v>71.73304847515449</c:v>
                </c:pt>
                <c:pt idx="334">
                  <c:v>71.634952385052117</c:v>
                </c:pt>
                <c:pt idx="335">
                  <c:v>71.538443853468266</c:v>
                </c:pt>
                <c:pt idx="336">
                  <c:v>71.443492440017664</c:v>
                </c:pt>
                <c:pt idx="337">
                  <c:v>71.350068383297739</c:v>
                </c:pt>
                <c:pt idx="338">
                  <c:v>71.258142584260497</c:v>
                </c:pt>
                <c:pt idx="339">
                  <c:v>71.167686589983504</c:v>
                </c:pt>
                <c:pt idx="340">
                  <c:v>71.078672577848096</c:v>
                </c:pt>
                <c:pt idx="341">
                  <c:v>70.99107334010715</c:v>
                </c:pt>
                <c:pt idx="342">
                  <c:v>70.904862268844923</c:v>
                </c:pt>
                <c:pt idx="343">
                  <c:v>70.820013341300793</c:v>
                </c:pt>
                <c:pt idx="344">
                  <c:v>70.736501105575172</c:v>
                </c:pt>
                <c:pt idx="345">
                  <c:v>70.654300666685614</c:v>
                </c:pt>
                <c:pt idx="346">
                  <c:v>70.573387672983202</c:v>
                </c:pt>
                <c:pt idx="347">
                  <c:v>70.493738302909165</c:v>
                </c:pt>
                <c:pt idx="348">
                  <c:v>70.41532925208881</c:v>
                </c:pt>
                <c:pt idx="349">
                  <c:v>70.338137720753238</c:v>
                </c:pt>
                <c:pt idx="350">
                  <c:v>70.262141401486602</c:v>
                </c:pt>
                <c:pt idx="351">
                  <c:v>70.187318467281159</c:v>
                </c:pt>
                <c:pt idx="352">
                  <c:v>70.113647559902162</c:v>
                </c:pt>
                <c:pt idx="353">
                  <c:v>70.041107778548394</c:v>
                </c:pt>
                <c:pt idx="354">
                  <c:v>69.969678668807305</c:v>
                </c:pt>
                <c:pt idx="355">
                  <c:v>69.899340211889481</c:v>
                </c:pt>
                <c:pt idx="356">
                  <c:v>69.830072814143307</c:v>
                </c:pt>
                <c:pt idx="357">
                  <c:v>69.761857296840773</c:v>
                </c:pt>
                <c:pt idx="358">
                  <c:v>69.69467488621973</c:v>
                </c:pt>
                <c:pt idx="359">
                  <c:v>69.628507203790136</c:v>
                </c:pt>
                <c:pt idx="360">
                  <c:v>69.563336256887268</c:v>
                </c:pt>
                <c:pt idx="361">
                  <c:v>69.499144429465815</c:v>
                </c:pt>
                <c:pt idx="362">
                  <c:v>69.435914473133849</c:v>
                </c:pt>
                <c:pt idx="363">
                  <c:v>69.373629498419234</c:v>
                </c:pt>
                <c:pt idx="364">
                  <c:v>69.312272966255264</c:v>
                </c:pt>
                <c:pt idx="365">
                  <c:v>69.25182867969346</c:v>
                </c:pt>
                <c:pt idx="366">
                  <c:v>69.192280775819086</c:v>
                </c:pt>
                <c:pt idx="367">
                  <c:v>69.13361371788821</c:v>
                </c:pt>
                <c:pt idx="368">
                  <c:v>69.075812287653406</c:v>
                </c:pt>
                <c:pt idx="369">
                  <c:v>69.018861577894825</c:v>
                </c:pt>
                <c:pt idx="370">
                  <c:v>68.96274698514037</c:v>
                </c:pt>
                <c:pt idx="371">
                  <c:v>68.907454202570818</c:v>
                </c:pt>
                <c:pt idx="372">
                  <c:v>68.852969213111848</c:v>
                </c:pt>
                <c:pt idx="373">
                  <c:v>68.799278282694189</c:v>
                </c:pt>
                <c:pt idx="374">
                  <c:v>68.746367953695625</c:v>
                </c:pt>
                <c:pt idx="375">
                  <c:v>68.694225038542612</c:v>
                </c:pt>
                <c:pt idx="376">
                  <c:v>68.642836613480384</c:v>
                </c:pt>
                <c:pt idx="377">
                  <c:v>68.592190012497412</c:v>
                </c:pt>
                <c:pt idx="378">
                  <c:v>68.542272821406684</c:v>
                </c:pt>
                <c:pt idx="379">
                  <c:v>68.493072872077249</c:v>
                </c:pt>
                <c:pt idx="380">
                  <c:v>68.444578236811012</c:v>
                </c:pt>
                <c:pt idx="381">
                  <c:v>68.396777222861687</c:v>
                </c:pt>
                <c:pt idx="382">
                  <c:v>68.34965836709317</c:v>
                </c:pt>
                <c:pt idx="383">
                  <c:v>68.30321043077214</c:v>
                </c:pt>
                <c:pt idx="384">
                  <c:v>68.257422394492181</c:v>
                </c:pt>
                <c:pt idx="385">
                  <c:v>68.212283453224302</c:v>
                </c:pt>
                <c:pt idx="386">
                  <c:v>68.167783011492006</c:v>
                </c:pt>
                <c:pt idx="387">
                  <c:v>68.12391067867047</c:v>
                </c:pt>
                <c:pt idx="388">
                  <c:v>68.080656264396012</c:v>
                </c:pt>
                <c:pt idx="389">
                  <c:v>68.038009774098427</c:v>
                </c:pt>
                <c:pt idx="390">
                  <c:v>67.995961404638649</c:v>
                </c:pt>
                <c:pt idx="391">
                  <c:v>67.954501540056995</c:v>
                </c:pt>
                <c:pt idx="392">
                  <c:v>67.913620747428567</c:v>
                </c:pt>
                <c:pt idx="393">
                  <c:v>67.873309772816484</c:v>
                </c:pt>
                <c:pt idx="394">
                  <c:v>67.83355953733097</c:v>
                </c:pt>
                <c:pt idx="395">
                  <c:v>67.794361133280404</c:v>
                </c:pt>
                <c:pt idx="396">
                  <c:v>67.755705820421724</c:v>
                </c:pt>
                <c:pt idx="397">
                  <c:v>67.717585022299374</c:v>
                </c:pt>
                <c:pt idx="398">
                  <c:v>67.679990322674087</c:v>
                </c:pt>
                <c:pt idx="399">
                  <c:v>67.642913462043794</c:v>
                </c:pt>
                <c:pt idx="400">
                  <c:v>67.606346334240982</c:v>
                </c:pt>
                <c:pt idx="401">
                  <c:v>67.570280983121577</c:v>
                </c:pt>
                <c:pt idx="402">
                  <c:v>67.534709599328764</c:v>
                </c:pt>
                <c:pt idx="403">
                  <c:v>67.49962451713715</c:v>
                </c:pt>
                <c:pt idx="404">
                  <c:v>67.465018211370875</c:v>
                </c:pt>
                <c:pt idx="405">
                  <c:v>67.430883294403415</c:v>
                </c:pt>
                <c:pt idx="406">
                  <c:v>67.397212513219188</c:v>
                </c:pt>
                <c:pt idx="407">
                  <c:v>67.363998746552568</c:v>
                </c:pt>
                <c:pt idx="408">
                  <c:v>67.331235002095156</c:v>
                </c:pt>
                <c:pt idx="409">
                  <c:v>67.298914413765019</c:v>
                </c:pt>
                <c:pt idx="410">
                  <c:v>67.267030239050769</c:v>
                </c:pt>
                <c:pt idx="411">
                  <c:v>67.23557585640603</c:v>
                </c:pt>
                <c:pt idx="412">
                  <c:v>67.204544762715386</c:v>
                </c:pt>
                <c:pt idx="413">
                  <c:v>67.173930570818072</c:v>
                </c:pt>
                <c:pt idx="414">
                  <c:v>67.143727007087946</c:v>
                </c:pt>
                <c:pt idx="415">
                  <c:v>67.113927909072117</c:v>
                </c:pt>
                <c:pt idx="416">
                  <c:v>67.084527223186299</c:v>
                </c:pt>
                <c:pt idx="417">
                  <c:v>67.055519002462205</c:v>
                </c:pt>
                <c:pt idx="418">
                  <c:v>67.026897404347096</c:v>
                </c:pt>
                <c:pt idx="419">
                  <c:v>66.998656688557972</c:v>
                </c:pt>
                <c:pt idx="420">
                  <c:v>66.970791214983549</c:v>
                </c:pt>
                <c:pt idx="421">
                  <c:v>66.943295441633978</c:v>
                </c:pt>
                <c:pt idx="422">
                  <c:v>66.916163922639896</c:v>
                </c:pt>
                <c:pt idx="423">
                  <c:v>66.889391306299331</c:v>
                </c:pt>
                <c:pt idx="424">
                  <c:v>66.862972333162858</c:v>
                </c:pt>
                <c:pt idx="425">
                  <c:v>66.836901834172394</c:v>
                </c:pt>
                <c:pt idx="426">
                  <c:v>66.811174728834203</c:v>
                </c:pt>
                <c:pt idx="427">
                  <c:v>66.785786023440181</c:v>
                </c:pt>
                <c:pt idx="428">
                  <c:v>66.760730809324897</c:v>
                </c:pt>
                <c:pt idx="429">
                  <c:v>66.736004261164425</c:v>
                </c:pt>
                <c:pt idx="430">
                  <c:v>66.711601635314977</c:v>
                </c:pt>
                <c:pt idx="431">
                  <c:v>66.687518268187901</c:v>
                </c:pt>
                <c:pt idx="432">
                  <c:v>66.663749574660429</c:v>
                </c:pt>
                <c:pt idx="433">
                  <c:v>66.64029104652441</c:v>
                </c:pt>
                <c:pt idx="434">
                  <c:v>66.617138250967713</c:v>
                </c:pt>
                <c:pt idx="435">
                  <c:v>66.594286829092738</c:v>
                </c:pt>
                <c:pt idx="436">
                  <c:v>66.571732494465053</c:v>
                </c:pt>
                <c:pt idx="437">
                  <c:v>66.549471031695759</c:v>
                </c:pt>
                <c:pt idx="438">
                  <c:v>66.527498295055949</c:v>
                </c:pt>
                <c:pt idx="439">
                  <c:v>66.505810207121343</c:v>
                </c:pt>
                <c:pt idx="440">
                  <c:v>66.484402757445366</c:v>
                </c:pt>
                <c:pt idx="441">
                  <c:v>66.463272001266802</c:v>
                </c:pt>
                <c:pt idx="442">
                  <c:v>66.442414058237745</c:v>
                </c:pt>
                <c:pt idx="443">
                  <c:v>66.421825111187871</c:v>
                </c:pt>
                <c:pt idx="444">
                  <c:v>66.401501404910988</c:v>
                </c:pt>
                <c:pt idx="445">
                  <c:v>66.381439244977955</c:v>
                </c:pt>
                <c:pt idx="446">
                  <c:v>66.361634996579753</c:v>
                </c:pt>
                <c:pt idx="447">
                  <c:v>66.342085083389108</c:v>
                </c:pt>
                <c:pt idx="448">
                  <c:v>66.322785986454619</c:v>
                </c:pt>
                <c:pt idx="449">
                  <c:v>66.303734243110611</c:v>
                </c:pt>
                <c:pt idx="450">
                  <c:v>66.284926445918273</c:v>
                </c:pt>
                <c:pt idx="451">
                  <c:v>66.266359241625437</c:v>
                </c:pt>
                <c:pt idx="452">
                  <c:v>66.248029330147048</c:v>
                </c:pt>
                <c:pt idx="453">
                  <c:v>66.229933463574454</c:v>
                </c:pt>
                <c:pt idx="454">
                  <c:v>66.212068445195086</c:v>
                </c:pt>
                <c:pt idx="455">
                  <c:v>66.194431128544963</c:v>
                </c:pt>
                <c:pt idx="456">
                  <c:v>66.17701841647434</c:v>
                </c:pt>
                <c:pt idx="457">
                  <c:v>66.159827260232035</c:v>
                </c:pt>
                <c:pt idx="458">
                  <c:v>66.14285465857408</c:v>
                </c:pt>
                <c:pt idx="459">
                  <c:v>66.126097656889129</c:v>
                </c:pt>
                <c:pt idx="460">
                  <c:v>66.109553346340547</c:v>
                </c:pt>
                <c:pt idx="461">
                  <c:v>66.093218863028426</c:v>
                </c:pt>
                <c:pt idx="462">
                  <c:v>66.077091387171464</c:v>
                </c:pt>
                <c:pt idx="463">
                  <c:v>66.061168142297348</c:v>
                </c:pt>
                <c:pt idx="464">
                  <c:v>66.045446394462374</c:v>
                </c:pt>
                <c:pt idx="465">
                  <c:v>66.029923451476662</c:v>
                </c:pt>
                <c:pt idx="466">
                  <c:v>66.014596662152556</c:v>
                </c:pt>
                <c:pt idx="467">
                  <c:v>65.999463415563511</c:v>
                </c:pt>
                <c:pt idx="468">
                  <c:v>65.984521140321903</c:v>
                </c:pt>
                <c:pt idx="469">
                  <c:v>65.969767303869403</c:v>
                </c:pt>
                <c:pt idx="470">
                  <c:v>65.955199411784122</c:v>
                </c:pt>
                <c:pt idx="471">
                  <c:v>65.940815007099658</c:v>
                </c:pt>
                <c:pt idx="472">
                  <c:v>65.926611669641375</c:v>
                </c:pt>
                <c:pt idx="473">
                  <c:v>65.912587015370505</c:v>
                </c:pt>
                <c:pt idx="474">
                  <c:v>65.898738695747085</c:v>
                </c:pt>
                <c:pt idx="475">
                  <c:v>65.885064397105751</c:v>
                </c:pt>
                <c:pt idx="476">
                  <c:v>65.871561840038666</c:v>
                </c:pt>
                <c:pt idx="477">
                  <c:v>65.858228778797084</c:v>
                </c:pt>
                <c:pt idx="478">
                  <c:v>65.845063000701899</c:v>
                </c:pt>
                <c:pt idx="479">
                  <c:v>65.832062325566682</c:v>
                </c:pt>
                <c:pt idx="480">
                  <c:v>65.819224605132007</c:v>
                </c:pt>
                <c:pt idx="481">
                  <c:v>65.806547722511681</c:v>
                </c:pt>
                <c:pt idx="482">
                  <c:v>65.794029591649107</c:v>
                </c:pt>
                <c:pt idx="483">
                  <c:v>65.781668156785358</c:v>
                </c:pt>
                <c:pt idx="484">
                  <c:v>65.769461391939075</c:v>
                </c:pt>
                <c:pt idx="485">
                  <c:v>65.757407300391847</c:v>
                </c:pt>
                <c:pt idx="486">
                  <c:v>65.745503914190436</c:v>
                </c:pt>
                <c:pt idx="487">
                  <c:v>65.733749293652679</c:v>
                </c:pt>
                <c:pt idx="488">
                  <c:v>65.722141526888294</c:v>
                </c:pt>
                <c:pt idx="489">
                  <c:v>65.710678729324698</c:v>
                </c:pt>
                <c:pt idx="490">
                  <c:v>65.699359043245153</c:v>
                </c:pt>
                <c:pt idx="491">
                  <c:v>65.688180637334312</c:v>
                </c:pt>
                <c:pt idx="492">
                  <c:v>65.677141706234238</c:v>
                </c:pt>
                <c:pt idx="493">
                  <c:v>65.66624047010626</c:v>
                </c:pt>
                <c:pt idx="494">
                  <c:v>65.655475174204</c:v>
                </c:pt>
                <c:pt idx="495">
                  <c:v>65.644844088454718</c:v>
                </c:pt>
                <c:pt idx="496">
                  <c:v>65.63434550704541</c:v>
                </c:pt>
                <c:pt idx="497">
                  <c:v>65.623977748021389</c:v>
                </c:pt>
                <c:pt idx="498">
                  <c:v>65.613739152888897</c:v>
                </c:pt>
                <c:pt idx="499">
                  <c:v>65.603628086228625</c:v>
                </c:pt>
                <c:pt idx="500">
                  <c:v>65.593642935311053</c:v>
                </c:pt>
                <c:pt idx="501">
                  <c:v>65.583782109727352</c:v>
                </c:pt>
                <c:pt idx="502">
                  <c:v>65.574044041021253</c:v>
                </c:pt>
                <c:pt idx="503">
                  <c:v>65.564427182327719</c:v>
                </c:pt>
                <c:pt idx="504">
                  <c:v>65.554930008021813</c:v>
                </c:pt>
                <c:pt idx="505">
                  <c:v>65.545551013373213</c:v>
                </c:pt>
                <c:pt idx="506">
                  <c:v>65.536288714205298</c:v>
                </c:pt>
                <c:pt idx="507">
                  <c:v>65.527141646562484</c:v>
                </c:pt>
                <c:pt idx="508">
                  <c:v>65.518108366383629</c:v>
                </c:pt>
                <c:pt idx="509">
                  <c:v>65.509187449180004</c:v>
                </c:pt>
                <c:pt idx="510">
                  <c:v>65.500377489722666</c:v>
                </c:pt>
                <c:pt idx="511">
                  <c:v>65.491677101731014</c:v>
                </c:pt>
                <c:pt idx="512">
                  <c:v>65.483084917570977</c:v>
                </c:pt>
                <c:pt idx="513">
                  <c:v>65.474599587957883</c:v>
                </c:pt>
                <c:pt idx="514">
                  <c:v>65.466219781662488</c:v>
                </c:pt>
                <c:pt idx="515">
                  <c:v>65.457944185225458</c:v>
                </c:pt>
                <c:pt idx="516">
                  <c:v>65.449771502677009</c:v>
                </c:pt>
                <c:pt idx="517">
                  <c:v>65.441700455258299</c:v>
                </c:pt>
                <c:pt idx="518">
                  <c:v>65.433729781150959</c:v>
                </c:pt>
                <c:pt idx="519">
                  <c:v>65.425858235212544</c:v>
                </c:pt>
                <c:pt idx="520">
                  <c:v>65.418084588713086</c:v>
                </c:pt>
                <c:pt idx="521">
                  <c:v>65.410407629077923</c:v>
                </c:pt>
                <c:pt idx="522">
                  <c:v>65.402826159639346</c:v>
                </c:pt>
                <c:pt idx="523">
                  <c:v>65.395338999384222</c:v>
                </c:pt>
                <c:pt idx="524">
                  <c:v>65.387944982716263</c:v>
                </c:pt>
                <c:pt idx="525">
                  <c:v>65.380642959210803</c:v>
                </c:pt>
                <c:pt idx="526">
                  <c:v>65.373431793388519</c:v>
                </c:pt>
                <c:pt idx="527">
                  <c:v>65.366310364477698</c:v>
                </c:pt>
                <c:pt idx="528">
                  <c:v>65.35927756619347</c:v>
                </c:pt>
                <c:pt idx="529">
                  <c:v>65.352332306514185</c:v>
                </c:pt>
                <c:pt idx="530">
                  <c:v>65.345473507461975</c:v>
                </c:pt>
                <c:pt idx="531">
                  <c:v>65.338700104891117</c:v>
                </c:pt>
                <c:pt idx="532">
                  <c:v>65.332011048276371</c:v>
                </c:pt>
                <c:pt idx="533">
                  <c:v>65.325405300505324</c:v>
                </c:pt>
                <c:pt idx="534">
                  <c:v>65.318881837678617</c:v>
                </c:pt>
                <c:pt idx="535">
                  <c:v>65.312439648905837</c:v>
                </c:pt>
                <c:pt idx="536">
                  <c:v>65.30607773611446</c:v>
                </c:pt>
                <c:pt idx="537">
                  <c:v>65.299795113854628</c:v>
                </c:pt>
                <c:pt idx="538">
                  <c:v>65.29359080911037</c:v>
                </c:pt>
                <c:pt idx="539">
                  <c:v>65.287463861113778</c:v>
                </c:pt>
                <c:pt idx="540">
                  <c:v>65.28141332116283</c:v>
                </c:pt>
                <c:pt idx="541">
                  <c:v>65.275438252442171</c:v>
                </c:pt>
                <c:pt idx="542">
                  <c:v>65.269537729846476</c:v>
                </c:pt>
                <c:pt idx="543">
                  <c:v>65.263710839806976</c:v>
                </c:pt>
                <c:pt idx="544">
                  <c:v>65.257956680121254</c:v>
                </c:pt>
                <c:pt idx="545">
                  <c:v>65.252274359786881</c:v>
                </c:pt>
                <c:pt idx="546">
                  <c:v>65.246662998834552</c:v>
                </c:pt>
                <c:pt idx="547">
                  <c:v>65.241121728169162</c:v>
                </c:pt>
                <c:pt idx="548">
                  <c:v>65.235649689410707</c:v>
                </c:pt>
                <c:pt idx="549">
                  <c:v>65.230246034735103</c:v>
                </c:pt>
                <c:pt idx="550">
                  <c:v>65.224909926723797</c:v>
                </c:pt>
                <c:pt idx="551">
                  <c:v>65.219640538212388</c:v>
                </c:pt>
                <c:pt idx="552">
                  <c:v>65.214437052140411</c:v>
                </c:pt>
                <c:pt idx="553">
                  <c:v>65.209298661407487</c:v>
                </c:pt>
                <c:pt idx="554">
                  <c:v>65.204224568729046</c:v>
                </c:pt>
                <c:pt idx="555">
                  <c:v>65.199213986495607</c:v>
                </c:pt>
                <c:pt idx="556">
                  <c:v>65.194266136633701</c:v>
                </c:pt>
                <c:pt idx="557">
                  <c:v>65.189380250469824</c:v>
                </c:pt>
                <c:pt idx="558">
                  <c:v>65.184555568596721</c:v>
                </c:pt>
                <c:pt idx="559">
                  <c:v>65.17979134074173</c:v>
                </c:pt>
                <c:pt idx="560">
                  <c:v>65.175086825635589</c:v>
                </c:pt>
                <c:pt idx="561">
                  <c:v>65.170441290887268</c:v>
                </c:pt>
                <c:pt idx="562">
                  <c:v>65.165854012857082</c:v>
                </c:pt>
                <c:pt idx="563">
                  <c:v>65.161324276534089</c:v>
                </c:pt>
                <c:pt idx="564">
                  <c:v>65.156851375413908</c:v>
                </c:pt>
                <c:pt idx="565">
                  <c:v>65.152434611381267</c:v>
                </c:pt>
                <c:pt idx="566">
                  <c:v>65.148073294590318</c:v>
                </c:pt>
                <c:pt idx="567">
                  <c:v>65.143766743352884</c:v>
                </c:pt>
                <c:pt idx="568">
                  <c:v>65.139514284019441</c:v>
                </c:pt>
                <c:pt idx="569">
                  <c:v>65.135315250872964</c:v>
                </c:pt>
                <c:pt idx="570">
                  <c:v>65.131168986015524</c:v>
                </c:pt>
                <c:pt idx="571">
                  <c:v>65.127074839263216</c:v>
                </c:pt>
                <c:pt idx="572">
                  <c:v>65.123032168036545</c:v>
                </c:pt>
                <c:pt idx="573">
                  <c:v>65.119040337257999</c:v>
                </c:pt>
                <c:pt idx="574">
                  <c:v>65.115098719248465</c:v>
                </c:pt>
                <c:pt idx="575">
                  <c:v>65.111206693626386</c:v>
                </c:pt>
                <c:pt idx="576">
                  <c:v>65.107363647207904</c:v>
                </c:pt>
                <c:pt idx="577">
                  <c:v>65.103568973908907</c:v>
                </c:pt>
                <c:pt idx="578">
                  <c:v>65.099822074648358</c:v>
                </c:pt>
                <c:pt idx="579">
                  <c:v>65.09612235725308</c:v>
                </c:pt>
                <c:pt idx="580">
                  <c:v>65.092469236365005</c:v>
                </c:pt>
                <c:pt idx="581">
                  <c:v>65.088862133350162</c:v>
                </c:pt>
                <c:pt idx="582">
                  <c:v>65.085300476205276</c:v>
                </c:pt>
                <c:pt idx="583">
                  <c:v>65.081783699471103</c:v>
                </c:pt>
                <c:pt idx="584">
                  <c:v>65.078311244144729</c:v>
                </c:pt>
                <c:pt idx="585">
                  <c:v>65.074882557591536</c:v>
                </c:pt>
                <c:pt idx="586">
                  <c:v>65.071497093462881</c:v>
                </c:pt>
                <c:pt idx="587">
                  <c:v>65.068154311610186</c:v>
                </c:pt>
                <c:pt idx="588">
                  <c:v>65.06485367800407</c:v>
                </c:pt>
                <c:pt idx="589">
                  <c:v>65.061594664652688</c:v>
                </c:pt>
                <c:pt idx="590">
                  <c:v>65.058376749521116</c:v>
                </c:pt>
                <c:pt idx="591">
                  <c:v>65.05519941645619</c:v>
                </c:pt>
                <c:pt idx="592">
                  <c:v>65.052062155103869</c:v>
                </c:pt>
                <c:pt idx="593">
                  <c:v>65.048964460839755</c:v>
                </c:pt>
                <c:pt idx="594">
                  <c:v>65.045905834688185</c:v>
                </c:pt>
                <c:pt idx="595">
                  <c:v>65.042885783250867</c:v>
                </c:pt>
                <c:pt idx="596">
                  <c:v>65.03990381863494</c:v>
                </c:pt>
                <c:pt idx="597">
                  <c:v>65.036959458381332</c:v>
                </c:pt>
                <c:pt idx="598">
                  <c:v>65.034052225392955</c:v>
                </c:pt>
                <c:pt idx="599">
                  <c:v>65.031181647865722</c:v>
                </c:pt>
                <c:pt idx="600">
                  <c:v>65.028347259222457</c:v>
                </c:pt>
                <c:pt idx="601">
                  <c:v>65.02554859804161</c:v>
                </c:pt>
                <c:pt idx="602">
                  <c:v>65.022785207994346</c:v>
                </c:pt>
                <c:pt idx="603">
                  <c:v>65.020056637778723</c:v>
                </c:pt>
                <c:pt idx="604">
                  <c:v>65.017362441054445</c:v>
                </c:pt>
                <c:pt idx="605">
                  <c:v>65.014702176379316</c:v>
                </c:pt>
                <c:pt idx="606">
                  <c:v>65.012075407149197</c:v>
                </c:pt>
                <c:pt idx="607">
                  <c:v>65.009481701532806</c:v>
                </c:pt>
                <c:pt idx="608">
                  <c:v>65.006920632415984</c:v>
                </c:pt>
                <c:pt idx="609">
                  <c:v>65.004391777337162</c:v>
                </c:pt>
                <c:pt idx="610">
                  <c:v>65.001894718432311</c:v>
                </c:pt>
                <c:pt idx="611">
                  <c:v>64.999429042376164</c:v>
                </c:pt>
                <c:pt idx="612">
                  <c:v>64.996994340323425</c:v>
                </c:pt>
                <c:pt idx="613">
                  <c:v>64.994590207855751</c:v>
                </c:pt>
                <c:pt idx="614">
                  <c:v>64.992216244924023</c:v>
                </c:pt>
                <c:pt idx="615">
                  <c:v>64.989872055794521</c:v>
                </c:pt>
                <c:pt idx="616">
                  <c:v>64.987557248995287</c:v>
                </c:pt>
                <c:pt idx="617">
                  <c:v>64.985271437264245</c:v>
                </c:pt>
                <c:pt idx="618">
                  <c:v>64.983014237494572</c:v>
                </c:pt>
                <c:pt idx="619">
                  <c:v>64.980785270686212</c:v>
                </c:pt>
                <c:pt idx="620">
                  <c:v>64.978584161893124</c:v>
                </c:pt>
                <c:pt idx="621">
                  <c:v>64.976410540174655</c:v>
                </c:pt>
                <c:pt idx="622">
                  <c:v>64.974264038545229</c:v>
                </c:pt>
                <c:pt idx="623">
                  <c:v>64.972144293927272</c:v>
                </c:pt>
                <c:pt idx="624">
                  <c:v>64.970050947102663</c:v>
                </c:pt>
                <c:pt idx="625">
                  <c:v>64.967983642665544</c:v>
                </c:pt>
                <c:pt idx="626">
                  <c:v>64.965942028975874</c:v>
                </c:pt>
                <c:pt idx="627">
                  <c:v>64.963925758114584</c:v>
                </c:pt>
                <c:pt idx="628">
                  <c:v>64.961934485837091</c:v>
                </c:pt>
                <c:pt idx="629">
                  <c:v>64.959967871530921</c:v>
                </c:pt>
                <c:pt idx="630">
                  <c:v>64.958025578169298</c:v>
                </c:pt>
                <c:pt idx="631">
                  <c:v>64.956107272270415</c:v>
                </c:pt>
                <c:pt idx="632">
                  <c:v>64.95421262385338</c:v>
                </c:pt>
                <c:pt idx="633">
                  <c:v>64.952341306396477</c:v>
                </c:pt>
                <c:pt idx="634">
                  <c:v>64.950492996796626</c:v>
                </c:pt>
                <c:pt idx="635">
                  <c:v>64.94866737532746</c:v>
                </c:pt>
                <c:pt idx="636">
                  <c:v>64.946864125599873</c:v>
                </c:pt>
                <c:pt idx="637">
                  <c:v>64.945082934522304</c:v>
                </c:pt>
                <c:pt idx="638">
                  <c:v>64.943323492261641</c:v>
                </c:pt>
                <c:pt idx="639">
                  <c:v>64.941585492203544</c:v>
                </c:pt>
                <c:pt idx="640">
                  <c:v>64.939868630917616</c:v>
                </c:pt>
                <c:pt idx="641">
                  <c:v>64.938172608114925</c:v>
                </c:pt>
                <c:pt idx="642">
                  <c:v>64.936497126617041</c:v>
                </c:pt>
                <c:pt idx="643">
                  <c:v>64.934841892313543</c:v>
                </c:pt>
                <c:pt idx="644">
                  <c:v>64.933206614130668</c:v>
                </c:pt>
                <c:pt idx="645">
                  <c:v>64.931591003994271</c:v>
                </c:pt>
                <c:pt idx="646">
                  <c:v>64.929994776794558</c:v>
                </c:pt>
                <c:pt idx="647">
                  <c:v>64.928417650350966</c:v>
                </c:pt>
                <c:pt idx="648">
                  <c:v>64.926859345380677</c:v>
                </c:pt>
                <c:pt idx="649">
                  <c:v>64.925319585462148</c:v>
                </c:pt>
                <c:pt idx="650">
                  <c:v>64.923798097004536</c:v>
                </c:pt>
                <c:pt idx="651">
                  <c:v>64.922294609212216</c:v>
                </c:pt>
                <c:pt idx="652">
                  <c:v>64.920808854056574</c:v>
                </c:pt>
                <c:pt idx="653">
                  <c:v>64.919340566240152</c:v>
                </c:pt>
                <c:pt idx="654">
                  <c:v>64.917889483167627</c:v>
                </c:pt>
                <c:pt idx="655">
                  <c:v>64.916455344915136</c:v>
                </c:pt>
                <c:pt idx="656">
                  <c:v>64.915037894198164</c:v>
                </c:pt>
                <c:pt idx="657">
                  <c:v>64.913636876343347</c:v>
                </c:pt>
                <c:pt idx="658">
                  <c:v>64.912252039257382</c:v>
                </c:pt>
                <c:pt idx="659">
                  <c:v>64.910883133397959</c:v>
                </c:pt>
                <c:pt idx="660">
                  <c:v>64.909529911746418</c:v>
                </c:pt>
                <c:pt idx="661">
                  <c:v>64.908192129776069</c:v>
                </c:pt>
                <c:pt idx="662">
                  <c:v>64.906869545428975</c:v>
                </c:pt>
                <c:pt idx="663">
                  <c:v>64.90556191908226</c:v>
                </c:pt>
                <c:pt idx="664">
                  <c:v>64.90426901352555</c:v>
                </c:pt>
                <c:pt idx="665">
                  <c:v>64.902990593932245</c:v>
                </c:pt>
                <c:pt idx="666">
                  <c:v>64.901726427832301</c:v>
                </c:pt>
                <c:pt idx="667">
                  <c:v>64.900476285086455</c:v>
                </c:pt>
                <c:pt idx="668">
                  <c:v>64.899239937860798</c:v>
                </c:pt>
                <c:pt idx="669">
                  <c:v>64.898017160600375</c:v>
                </c:pt>
                <c:pt idx="670">
                  <c:v>64.89680773000417</c:v>
                </c:pt>
                <c:pt idx="671">
                  <c:v>64.895611425000268</c:v>
                </c:pt>
                <c:pt idx="672">
                  <c:v>64.894428026720973</c:v>
                </c:pt>
                <c:pt idx="673">
                  <c:v>64.893257318479002</c:v>
                </c:pt>
                <c:pt idx="674">
                  <c:v>64.8920990857428</c:v>
                </c:pt>
                <c:pt idx="675">
                  <c:v>64.890953116114304</c:v>
                </c:pt>
                <c:pt idx="676">
                  <c:v>64.889819199302906</c:v>
                </c:pt>
                <c:pt idx="677">
                  <c:v>64.888697127105473</c:v>
                </c:pt>
                <c:pt idx="678">
                  <c:v>64.887586693380797</c:v>
                </c:pt>
                <c:pt idx="679">
                  <c:v>64.886487694030322</c:v>
                </c:pt>
                <c:pt idx="680">
                  <c:v>64.885399926972184</c:v>
                </c:pt>
                <c:pt idx="681">
                  <c:v>64.88432319212167</c:v>
                </c:pt>
                <c:pt idx="682">
                  <c:v>64.883257291370256</c:v>
                </c:pt>
                <c:pt idx="683">
                  <c:v>64.882202028561849</c:v>
                </c:pt>
                <c:pt idx="684">
                  <c:v>64.881157209473258</c:v>
                </c:pt>
                <c:pt idx="685">
                  <c:v>64.880122641793278</c:v>
                </c:pt>
                <c:pt idx="686">
                  <c:v>64.879098135102794</c:v>
                </c:pt>
                <c:pt idx="687">
                  <c:v>64.87808350085183</c:v>
                </c:pt>
                <c:pt idx="688">
                  <c:v>64.87707855234332</c:v>
                </c:pt>
                <c:pt idx="689">
                  <c:v>64.876083104709821</c:v>
                </c:pt>
                <c:pt idx="690">
                  <c:v>64.875096974896195</c:v>
                </c:pt>
                <c:pt idx="691">
                  <c:v>64.874119981640007</c:v>
                </c:pt>
                <c:pt idx="692">
                  <c:v>64.873151945451866</c:v>
                </c:pt>
                <c:pt idx="693">
                  <c:v>64.872192688596471</c:v>
                </c:pt>
                <c:pt idx="694">
                  <c:v>64.871242035075184</c:v>
                </c:pt>
                <c:pt idx="695">
                  <c:v>64.870299810606667</c:v>
                </c:pt>
                <c:pt idx="696">
                  <c:v>64.869365842608744</c:v>
                </c:pt>
                <c:pt idx="697">
                  <c:v>64.868439960181192</c:v>
                </c:pt>
                <c:pt idx="698">
                  <c:v>64.867521994088065</c:v>
                </c:pt>
                <c:pt idx="699">
                  <c:v>64.866611776738495</c:v>
                </c:pt>
                <c:pt idx="700">
                  <c:v>64.865709142172832</c:v>
                </c:pt>
                <c:pt idx="701">
                  <c:v>64.864813926042586</c:v>
                </c:pt>
                <c:pt idx="702">
                  <c:v>64.863925965593779</c:v>
                </c:pt>
                <c:pt idx="703">
                  <c:v>64.863045099653306</c:v>
                </c:pt>
                <c:pt idx="704">
                  <c:v>64.862171168609294</c:v>
                </c:pt>
                <c:pt idx="705">
                  <c:v>64.861304014395074</c:v>
                </c:pt>
                <c:pt idx="706">
                  <c:v>64.860443480475638</c:v>
                </c:pt>
                <c:pt idx="707">
                  <c:v>64.859589411831024</c:v>
                </c:pt>
                <c:pt idx="708">
                  <c:v>64.85874165493685</c:v>
                </c:pt>
                <c:pt idx="709">
                  <c:v>64.8579000577557</c:v>
                </c:pt>
                <c:pt idx="710">
                  <c:v>64.857064469715297</c:v>
                </c:pt>
                <c:pt idx="711">
                  <c:v>64.856234741698813</c:v>
                </c:pt>
                <c:pt idx="712">
                  <c:v>64.855410726024843</c:v>
                </c:pt>
                <c:pt idx="713">
                  <c:v>64.854592276437657</c:v>
                </c:pt>
                <c:pt idx="714">
                  <c:v>64.853779248089083</c:v>
                </c:pt>
                <c:pt idx="715">
                  <c:v>64.85297149752688</c:v>
                </c:pt>
                <c:pt idx="716">
                  <c:v>64.852168882676835</c:v>
                </c:pt>
                <c:pt idx="717">
                  <c:v>64.851371262832757</c:v>
                </c:pt>
                <c:pt idx="718">
                  <c:v>64.8505784986409</c:v>
                </c:pt>
                <c:pt idx="719">
                  <c:v>64.849790452085216</c:v>
                </c:pt>
                <c:pt idx="720">
                  <c:v>64.849006986476198</c:v>
                </c:pt>
                <c:pt idx="721">
                  <c:v>64.848227966434493</c:v>
                </c:pt>
                <c:pt idx="722">
                  <c:v>64.847453257880815</c:v>
                </c:pt>
                <c:pt idx="723">
                  <c:v>64.846682728021761</c:v>
                </c:pt>
                <c:pt idx="724">
                  <c:v>64.845916245335175</c:v>
                </c:pt>
                <c:pt idx="725">
                  <c:v>64.845153679560212</c:v>
                </c:pt>
                <c:pt idx="726">
                  <c:v>64.844394901681852</c:v>
                </c:pt>
                <c:pt idx="727">
                  <c:v>64.843639783921844</c:v>
                </c:pt>
                <c:pt idx="728">
                  <c:v>64.842888199723177</c:v>
                </c:pt>
                <c:pt idx="729">
                  <c:v>64.842140023740114</c:v>
                </c:pt>
                <c:pt idx="730">
                  <c:v>64.841395131824711</c:v>
                </c:pt>
                <c:pt idx="731">
                  <c:v>64.840653401015103</c:v>
                </c:pt>
                <c:pt idx="732">
                  <c:v>64.839914709525729</c:v>
                </c:pt>
                <c:pt idx="733">
                  <c:v>64.839178936732722</c:v>
                </c:pt>
                <c:pt idx="734">
                  <c:v>64.838445963164631</c:v>
                </c:pt>
                <c:pt idx="735">
                  <c:v>64.837715670490283</c:v>
                </c:pt>
                <c:pt idx="736">
                  <c:v>64.836987941506649</c:v>
                </c:pt>
                <c:pt idx="737">
                  <c:v>64.83626266013097</c:v>
                </c:pt>
                <c:pt idx="738">
                  <c:v>64.835539711384868</c:v>
                </c:pt>
                <c:pt idx="739">
                  <c:v>64.834818981388068</c:v>
                </c:pt>
                <c:pt idx="740">
                  <c:v>64.834100357344767</c:v>
                </c:pt>
                <c:pt idx="741">
                  <c:v>64.833383727534923</c:v>
                </c:pt>
                <c:pt idx="742">
                  <c:v>64.832668981302021</c:v>
                </c:pt>
                <c:pt idx="743">
                  <c:v>64.831956009044305</c:v>
                </c:pt>
                <c:pt idx="744">
                  <c:v>64.83124470220362</c:v>
                </c:pt>
                <c:pt idx="745">
                  <c:v>64.830534953255707</c:v>
                </c:pt>
                <c:pt idx="746">
                  <c:v>64.829826655699605</c:v>
                </c:pt>
                <c:pt idx="747">
                  <c:v>64.829119704048125</c:v>
                </c:pt>
                <c:pt idx="748">
                  <c:v>64.828413993819225</c:v>
                </c:pt>
                <c:pt idx="749">
                  <c:v>64.827709421523295</c:v>
                </c:pt>
                <c:pt idx="750">
                  <c:v>64.82700588465751</c:v>
                </c:pt>
                <c:pt idx="751">
                  <c:v>64.826303281693058</c:v>
                </c:pt>
                <c:pt idx="752">
                  <c:v>64.825601512067081</c:v>
                </c:pt>
                <c:pt idx="753">
                  <c:v>64.82490047617469</c:v>
                </c:pt>
                <c:pt idx="754">
                  <c:v>64.824200075356828</c:v>
                </c:pt>
                <c:pt idx="755">
                  <c:v>64.823500211894128</c:v>
                </c:pt>
                <c:pt idx="756">
                  <c:v>64.822800788996702</c:v>
                </c:pt>
                <c:pt idx="757">
                  <c:v>64.822101710794485</c:v>
                </c:pt>
                <c:pt idx="758">
                  <c:v>64.821402882330077</c:v>
                </c:pt>
                <c:pt idx="759">
                  <c:v>64.820704209549746</c:v>
                </c:pt>
                <c:pt idx="760">
                  <c:v>64.820005599293211</c:v>
                </c:pt>
                <c:pt idx="761">
                  <c:v>64.819306959287388</c:v>
                </c:pt>
                <c:pt idx="762">
                  <c:v>64.818608198137042</c:v>
                </c:pt>
                <c:pt idx="763">
                  <c:v>64.817909225316612</c:v>
                </c:pt>
                <c:pt idx="764">
                  <c:v>64.817209951161487</c:v>
                </c:pt>
                <c:pt idx="765">
                  <c:v>64.816510286859511</c:v>
                </c:pt>
                <c:pt idx="766">
                  <c:v>64.815810144446289</c:v>
                </c:pt>
                <c:pt idx="767">
                  <c:v>64.815109436792497</c:v>
                </c:pt>
                <c:pt idx="768">
                  <c:v>64.8144080775985</c:v>
                </c:pt>
                <c:pt idx="769">
                  <c:v>64.813705981387699</c:v>
                </c:pt>
                <c:pt idx="770">
                  <c:v>64.813003063496083</c:v>
                </c:pt>
                <c:pt idx="771">
                  <c:v>64.812299240067333</c:v>
                </c:pt>
                <c:pt idx="772">
                  <c:v>64.811594428042767</c:v>
                </c:pt>
                <c:pt idx="773">
                  <c:v>64.810888545155777</c:v>
                </c:pt>
                <c:pt idx="774">
                  <c:v>64.810181509924845</c:v>
                </c:pt>
                <c:pt idx="775">
                  <c:v>64.809473241643019</c:v>
                </c:pt>
                <c:pt idx="776">
                  <c:v>64.808763660374794</c:v>
                </c:pt>
                <c:pt idx="777">
                  <c:v>64.808052686947264</c:v>
                </c:pt>
                <c:pt idx="778">
                  <c:v>64.807340242941365</c:v>
                </c:pt>
                <c:pt idx="779">
                  <c:v>64.806626250687927</c:v>
                </c:pt>
                <c:pt idx="780">
                  <c:v>64.805910633259188</c:v>
                </c:pt>
                <c:pt idx="781">
                  <c:v>64.805193314461562</c:v>
                </c:pt>
                <c:pt idx="782">
                  <c:v>64.804474218829938</c:v>
                </c:pt>
                <c:pt idx="783">
                  <c:v>64.803753271620025</c:v>
                </c:pt>
                <c:pt idx="784">
                  <c:v>64.803030398803685</c:v>
                </c:pt>
                <c:pt idx="785">
                  <c:v>64.802305527058024</c:v>
                </c:pt>
                <c:pt idx="786">
                  <c:v>64.80157858376468</c:v>
                </c:pt>
                <c:pt idx="787">
                  <c:v>64.800849496999007</c:v>
                </c:pt>
                <c:pt idx="788">
                  <c:v>64.800118195525798</c:v>
                </c:pt>
                <c:pt idx="789">
                  <c:v>64.799384608792479</c:v>
                </c:pt>
                <c:pt idx="790">
                  <c:v>64.798648666922759</c:v>
                </c:pt>
                <c:pt idx="791">
                  <c:v>64.79791030070983</c:v>
                </c:pt>
                <c:pt idx="792">
                  <c:v>64.797169441612922</c:v>
                </c:pt>
                <c:pt idx="793">
                  <c:v>64.796426021746825</c:v>
                </c:pt>
                <c:pt idx="794">
                  <c:v>64.795679973880922</c:v>
                </c:pt>
                <c:pt idx="795">
                  <c:v>64.794931231429899</c:v>
                </c:pt>
                <c:pt idx="796">
                  <c:v>64.794179728448938</c:v>
                </c:pt>
                <c:pt idx="797">
                  <c:v>64.793425399627083</c:v>
                </c:pt>
                <c:pt idx="798">
                  <c:v>64.7926681802834</c:v>
                </c:pt>
                <c:pt idx="799">
                  <c:v>64.791908006360288</c:v>
                </c:pt>
                <c:pt idx="800">
                  <c:v>64.791144814416768</c:v>
                </c:pt>
                <c:pt idx="801">
                  <c:v>64.790378541625159</c:v>
                </c:pt>
                <c:pt idx="802">
                  <c:v>64.789609125763462</c:v>
                </c:pt>
                <c:pt idx="803">
                  <c:v>64.788836505211052</c:v>
                </c:pt>
                <c:pt idx="804">
                  <c:v>64.788060618943447</c:v>
                </c:pt>
                <c:pt idx="805">
                  <c:v>64.787281406526873</c:v>
                </c:pt>
                <c:pt idx="806">
                  <c:v>64.786498808111574</c:v>
                </c:pt>
                <c:pt idx="807">
                  <c:v>64.785712764429704</c:v>
                </c:pt>
                <c:pt idx="808">
                  <c:v>64.784923216785913</c:v>
                </c:pt>
                <c:pt idx="809">
                  <c:v>64.784130107056598</c:v>
                </c:pt>
                <c:pt idx="810">
                  <c:v>64.783333377681174</c:v>
                </c:pt>
                <c:pt idx="811">
                  <c:v>64.782532971660174</c:v>
                </c:pt>
                <c:pt idx="812">
                  <c:v>64.781728832547259</c:v>
                </c:pt>
                <c:pt idx="813">
                  <c:v>64.780920904446859</c:v>
                </c:pt>
                <c:pt idx="814">
                  <c:v>64.780109132008178</c:v>
                </c:pt>
                <c:pt idx="815">
                  <c:v>64.779293460420092</c:v>
                </c:pt>
                <c:pt idx="816">
                  <c:v>64.778473835406601</c:v>
                </c:pt>
                <c:pt idx="817">
                  <c:v>64.777650203223317</c:v>
                </c:pt>
                <c:pt idx="818">
                  <c:v>64.77682251065049</c:v>
                </c:pt>
                <c:pt idx="819">
                  <c:v>64.775990704989752</c:v>
                </c:pt>
                <c:pt idx="820">
                  <c:v>64.775154734060621</c:v>
                </c:pt>
                <c:pt idx="821">
                  <c:v>64.774314546193636</c:v>
                </c:pt>
                <c:pt idx="822">
                  <c:v>64.773470090226695</c:v>
                </c:pt>
                <c:pt idx="823">
                  <c:v>64.772621315501951</c:v>
                </c:pt>
                <c:pt idx="824">
                  <c:v>64.77176817185881</c:v>
                </c:pt>
                <c:pt idx="825">
                  <c:v>64.770910609633304</c:v>
                </c:pt>
                <c:pt idx="826">
                  <c:v>64.770048579649412</c:v>
                </c:pt>
                <c:pt idx="827">
                  <c:v>64.769182033217405</c:v>
                </c:pt>
                <c:pt idx="828">
                  <c:v>64.768310922130027</c:v>
                </c:pt>
                <c:pt idx="829">
                  <c:v>64.767435198656869</c:v>
                </c:pt>
                <c:pt idx="830">
                  <c:v>64.766554815540118</c:v>
                </c:pt>
                <c:pt idx="831">
                  <c:v>64.765669725992637</c:v>
                </c:pt>
                <c:pt idx="832">
                  <c:v>64.764779883689528</c:v>
                </c:pt>
                <c:pt idx="833">
                  <c:v>64.763885242769945</c:v>
                </c:pt>
                <c:pt idx="834">
                  <c:v>64.762985757827977</c:v>
                </c:pt>
                <c:pt idx="835">
                  <c:v>64.762081383911379</c:v>
                </c:pt>
                <c:pt idx="836">
                  <c:v>64.761172076517468</c:v>
                </c:pt>
                <c:pt idx="837">
                  <c:v>64.760257791587918</c:v>
                </c:pt>
                <c:pt idx="838">
                  <c:v>64.759338485505467</c:v>
                </c:pt>
                <c:pt idx="839">
                  <c:v>64.75841411509181</c:v>
                </c:pt>
                <c:pt idx="840">
                  <c:v>64.757484637601664</c:v>
                </c:pt>
                <c:pt idx="841">
                  <c:v>64.756550010719252</c:v>
                </c:pt>
                <c:pt idx="842">
                  <c:v>64.755610192556375</c:v>
                </c:pt>
                <c:pt idx="843">
                  <c:v>64.754665141645646</c:v>
                </c:pt>
                <c:pt idx="844">
                  <c:v>64.753714816940644</c:v>
                </c:pt>
                <c:pt idx="845">
                  <c:v>64.7527591778085</c:v>
                </c:pt>
                <c:pt idx="846">
                  <c:v>64.75179818403015</c:v>
                </c:pt>
                <c:pt idx="847">
                  <c:v>64.750831795793673</c:v>
                </c:pt>
                <c:pt idx="848">
                  <c:v>64.749859973691471</c:v>
                </c:pt>
                <c:pt idx="849">
                  <c:v>64.748882678719241</c:v>
                </c:pt>
                <c:pt idx="850">
                  <c:v>64.747899872268121</c:v>
                </c:pt>
                <c:pt idx="851">
                  <c:v>64.74691151612592</c:v>
                </c:pt>
                <c:pt idx="852">
                  <c:v>64.745917572470319</c:v>
                </c:pt>
                <c:pt idx="853">
                  <c:v>64.744918003866985</c:v>
                </c:pt>
                <c:pt idx="854">
                  <c:v>64.743912773266914</c:v>
                </c:pt>
                <c:pt idx="855">
                  <c:v>64.742901844001253</c:v>
                </c:pt>
                <c:pt idx="856">
                  <c:v>64.741885179779899</c:v>
                </c:pt>
                <c:pt idx="857">
                  <c:v>64.740862744687078</c:v>
                </c:pt>
                <c:pt idx="858">
                  <c:v>64.739834503179054</c:v>
                </c:pt>
                <c:pt idx="859">
                  <c:v>64.738800420079741</c:v>
                </c:pt>
                <c:pt idx="860">
                  <c:v>64.737760460579565</c:v>
                </c:pt>
                <c:pt idx="861">
                  <c:v>64.736714590229866</c:v>
                </c:pt>
                <c:pt idx="862">
                  <c:v>64.735662774942085</c:v>
                </c:pt>
                <c:pt idx="863">
                  <c:v>64.734604980982908</c:v>
                </c:pt>
                <c:pt idx="864">
                  <c:v>64.733541174973155</c:v>
                </c:pt>
                <c:pt idx="865">
                  <c:v>64.732471323883289</c:v>
                </c:pt>
                <c:pt idx="866">
                  <c:v>64.731395395030546</c:v>
                </c:pt>
                <c:pt idx="867">
                  <c:v>64.730313356076266</c:v>
                </c:pt>
                <c:pt idx="868">
                  <c:v>64.729225175023771</c:v>
                </c:pt>
                <c:pt idx="869">
                  <c:v>64.728130820214673</c:v>
                </c:pt>
                <c:pt idx="870">
                  <c:v>64.72703026032606</c:v>
                </c:pt>
                <c:pt idx="871">
                  <c:v>64.72592346436798</c:v>
                </c:pt>
                <c:pt idx="872">
                  <c:v>64.724810401679434</c:v>
                </c:pt>
                <c:pt idx="873">
                  <c:v>64.723691041927268</c:v>
                </c:pt>
                <c:pt idx="874">
                  <c:v>64.722565355104095</c:v>
                </c:pt>
                <c:pt idx="875">
                  <c:v>64.721433311521807</c:v>
                </c:pt>
                <c:pt idx="876">
                  <c:v>64.720294881812819</c:v>
                </c:pt>
                <c:pt idx="877">
                  <c:v>64.719150036925924</c:v>
                </c:pt>
                <c:pt idx="878">
                  <c:v>64.717998748122483</c:v>
                </c:pt>
                <c:pt idx="879">
                  <c:v>64.716840986976067</c:v>
                </c:pt>
                <c:pt idx="880">
                  <c:v>64.715676725368255</c:v>
                </c:pt>
                <c:pt idx="881">
                  <c:v>64.714505935486443</c:v>
                </c:pt>
                <c:pt idx="882">
                  <c:v>64.713328589821188</c:v>
                </c:pt>
                <c:pt idx="883">
                  <c:v>64.712144661164785</c:v>
                </c:pt>
                <c:pt idx="884">
                  <c:v>64.710954122605997</c:v>
                </c:pt>
                <c:pt idx="885">
                  <c:v>64.709756947531389</c:v>
                </c:pt>
                <c:pt idx="886">
                  <c:v>64.708553109619558</c:v>
                </c:pt>
                <c:pt idx="887">
                  <c:v>64.707342582839573</c:v>
                </c:pt>
                <c:pt idx="888">
                  <c:v>64.706125341450928</c:v>
                </c:pt>
                <c:pt idx="889">
                  <c:v>64.704901359996569</c:v>
                </c:pt>
                <c:pt idx="890">
                  <c:v>64.70367061330488</c:v>
                </c:pt>
                <c:pt idx="891">
                  <c:v>64.702433076485477</c:v>
                </c:pt>
                <c:pt idx="892">
                  <c:v>64.701188724926155</c:v>
                </c:pt>
                <c:pt idx="893">
                  <c:v>64.699937534291848</c:v>
                </c:pt>
                <c:pt idx="894">
                  <c:v>64.698679480522145</c:v>
                </c:pt>
                <c:pt idx="895">
                  <c:v>64.69741453982742</c:v>
                </c:pt>
                <c:pt idx="896">
                  <c:v>64.696142688689619</c:v>
                </c:pt>
                <c:pt idx="897">
                  <c:v>64.694863903856202</c:v>
                </c:pt>
                <c:pt idx="898">
                  <c:v>64.693578162341993</c:v>
                </c:pt>
                <c:pt idx="899">
                  <c:v>64.692285441424147</c:v>
                </c:pt>
                <c:pt idx="900">
                  <c:v>64.690985718640604</c:v>
                </c:pt>
                <c:pt idx="901">
                  <c:v>64.689678971788155</c:v>
                </c:pt>
                <c:pt idx="902">
                  <c:v>64.688365178920748</c:v>
                </c:pt>
                <c:pt idx="903">
                  <c:v>64.687044318346366</c:v>
                </c:pt>
                <c:pt idx="904">
                  <c:v>64.685716368625819</c:v>
                </c:pt>
                <c:pt idx="905">
                  <c:v>64.684381308569755</c:v>
                </c:pt>
                <c:pt idx="906">
                  <c:v>64.683039117237598</c:v>
                </c:pt>
                <c:pt idx="907">
                  <c:v>64.681689773935375</c:v>
                </c:pt>
                <c:pt idx="908">
                  <c:v>64.680333258212244</c:v>
                </c:pt>
                <c:pt idx="909">
                  <c:v>64.678969549860611</c:v>
                </c:pt>
                <c:pt idx="910">
                  <c:v>64.677598628912293</c:v>
                </c:pt>
                <c:pt idx="911">
                  <c:v>64.676220475637948</c:v>
                </c:pt>
                <c:pt idx="912">
                  <c:v>64.674835070544319</c:v>
                </c:pt>
                <c:pt idx="913">
                  <c:v>64.673442394372344</c:v>
                </c:pt>
                <c:pt idx="914">
                  <c:v>64.672042428095722</c:v>
                </c:pt>
                <c:pt idx="915">
                  <c:v>64.670635152917598</c:v>
                </c:pt>
                <c:pt idx="916">
                  <c:v>64.669220550271376</c:v>
                </c:pt>
                <c:pt idx="917">
                  <c:v>64.667798601814923</c:v>
                </c:pt>
                <c:pt idx="918">
                  <c:v>64.66636928943386</c:v>
                </c:pt>
                <c:pt idx="919">
                  <c:v>64.664932595234404</c:v>
                </c:pt>
                <c:pt idx="920">
                  <c:v>64.663488501544379</c:v>
                </c:pt>
                <c:pt idx="921">
                  <c:v>64.662036990911773</c:v>
                </c:pt>
                <c:pt idx="922">
                  <c:v>64.660578046101634</c:v>
                </c:pt>
                <c:pt idx="923">
                  <c:v>64.659111650095184</c:v>
                </c:pt>
                <c:pt idx="924">
                  <c:v>64.657637786086667</c:v>
                </c:pt>
                <c:pt idx="925">
                  <c:v>64.65615643748319</c:v>
                </c:pt>
                <c:pt idx="926">
                  <c:v>64.654667587902438</c:v>
                </c:pt>
                <c:pt idx="927">
                  <c:v>64.653171221171036</c:v>
                </c:pt>
                <c:pt idx="928">
                  <c:v>64.651667321322094</c:v>
                </c:pt>
                <c:pt idx="929">
                  <c:v>64.65015587259424</c:v>
                </c:pt>
                <c:pt idx="930">
                  <c:v>64.64863685943034</c:v>
                </c:pt>
                <c:pt idx="931">
                  <c:v>64.647110266474456</c:v>
                </c:pt>
                <c:pt idx="932">
                  <c:v>64.645576078571807</c:v>
                </c:pt>
                <c:pt idx="933">
                  <c:v>64.64403428076605</c:v>
                </c:pt>
                <c:pt idx="934">
                  <c:v>64.64248485829718</c:v>
                </c:pt>
                <c:pt idx="935">
                  <c:v>64.640927796601574</c:v>
                </c:pt>
                <c:pt idx="936">
                  <c:v>64.639363081309526</c:v>
                </c:pt>
                <c:pt idx="937">
                  <c:v>64.637790698243492</c:v>
                </c:pt>
                <c:pt idx="938">
                  <c:v>64.636210633416368</c:v>
                </c:pt>
                <c:pt idx="939">
                  <c:v>64.634622873029826</c:v>
                </c:pt>
                <c:pt idx="940">
                  <c:v>64.633027403474372</c:v>
                </c:pt>
                <c:pt idx="941">
                  <c:v>64.631424211325864</c:v>
                </c:pt>
                <c:pt idx="942">
                  <c:v>64.62981328334449</c:v>
                </c:pt>
                <c:pt idx="943">
                  <c:v>64.62819460647404</c:v>
                </c:pt>
                <c:pt idx="944">
                  <c:v>64.626568167840119</c:v>
                </c:pt>
                <c:pt idx="945">
                  <c:v>64.62493395474722</c:v>
                </c:pt>
                <c:pt idx="946">
                  <c:v>64.623291954679573</c:v>
                </c:pt>
                <c:pt idx="947">
                  <c:v>64.621642155298048</c:v>
                </c:pt>
                <c:pt idx="948">
                  <c:v>64.619984544439191</c:v>
                </c:pt>
                <c:pt idx="949">
                  <c:v>64.618319110114257</c:v>
                </c:pt>
                <c:pt idx="950">
                  <c:v>64.616645840507601</c:v>
                </c:pt>
                <c:pt idx="951">
                  <c:v>64.614964723973429</c:v>
                </c:pt>
                <c:pt idx="952">
                  <c:v>64.613275749037996</c:v>
                </c:pt>
                <c:pt idx="953">
                  <c:v>64.611578904394491</c:v>
                </c:pt>
                <c:pt idx="954">
                  <c:v>64.609874178905244</c:v>
                </c:pt>
                <c:pt idx="955">
                  <c:v>64.608161561596788</c:v>
                </c:pt>
                <c:pt idx="956">
                  <c:v>64.606441041660972</c:v>
                </c:pt>
                <c:pt idx="957">
                  <c:v>64.604712608452729</c:v>
                </c:pt>
                <c:pt idx="958">
                  <c:v>64.602976251488684</c:v>
                </c:pt>
                <c:pt idx="959">
                  <c:v>64.601231960447919</c:v>
                </c:pt>
                <c:pt idx="960">
                  <c:v>64.59947972516504</c:v>
                </c:pt>
                <c:pt idx="961">
                  <c:v>64.597719535635377</c:v>
                </c:pt>
                <c:pt idx="962">
                  <c:v>64.595951382011606</c:v>
                </c:pt>
                <c:pt idx="963">
                  <c:v>64.59417525459898</c:v>
                </c:pt>
                <c:pt idx="964">
                  <c:v>64.592391143858691</c:v>
                </c:pt>
                <c:pt idx="965">
                  <c:v>64.590599040405067</c:v>
                </c:pt>
                <c:pt idx="966">
                  <c:v>64.588798935003354</c:v>
                </c:pt>
                <c:pt idx="967">
                  <c:v>64.586990818569475</c:v>
                </c:pt>
                <c:pt idx="968">
                  <c:v>64.585174682167974</c:v>
                </c:pt>
                <c:pt idx="969">
                  <c:v>64.583350517011979</c:v>
                </c:pt>
                <c:pt idx="970">
                  <c:v>64.581518314460737</c:v>
                </c:pt>
                <c:pt idx="971">
                  <c:v>64.579678066020605</c:v>
                </c:pt>
                <c:pt idx="972">
                  <c:v>64.577829763340816</c:v>
                </c:pt>
                <c:pt idx="973">
                  <c:v>64.575973398212895</c:v>
                </c:pt>
                <c:pt idx="974">
                  <c:v>64.574108962572922</c:v>
                </c:pt>
                <c:pt idx="975">
                  <c:v>64.572236448496369</c:v>
                </c:pt>
                <c:pt idx="976">
                  <c:v>64.570355848198645</c:v>
                </c:pt>
                <c:pt idx="977">
                  <c:v>64.568467154033073</c:v>
                </c:pt>
                <c:pt idx="978">
                  <c:v>64.56657035849156</c:v>
                </c:pt>
                <c:pt idx="979">
                  <c:v>64.56466545420156</c:v>
                </c:pt>
                <c:pt idx="980">
                  <c:v>64.562752433925965</c:v>
                </c:pt>
                <c:pt idx="981">
                  <c:v>64.560831290561637</c:v>
                </c:pt>
                <c:pt idx="982">
                  <c:v>64.558902017138777</c:v>
                </c:pt>
                <c:pt idx="983">
                  <c:v>64.55696460681915</c:v>
                </c:pt>
                <c:pt idx="984">
                  <c:v>64.555019052895545</c:v>
                </c:pt>
                <c:pt idx="985">
                  <c:v>64.55306534879044</c:v>
                </c:pt>
                <c:pt idx="986">
                  <c:v>64.551103488055475</c:v>
                </c:pt>
                <c:pt idx="987">
                  <c:v>64.549133464368694</c:v>
                </c:pt>
                <c:pt idx="988">
                  <c:v>64.547155271536582</c:v>
                </c:pt>
                <c:pt idx="989">
                  <c:v>64.545168903489056</c:v>
                </c:pt>
                <c:pt idx="990">
                  <c:v>64.543174354282854</c:v>
                </c:pt>
                <c:pt idx="991">
                  <c:v>64.541171618096882</c:v>
                </c:pt>
                <c:pt idx="992">
                  <c:v>64.539160689232574</c:v>
                </c:pt>
                <c:pt idx="993">
                  <c:v>64.537141562113234</c:v>
                </c:pt>
                <c:pt idx="994">
                  <c:v>64.535114231282407</c:v>
                </c:pt>
                <c:pt idx="995">
                  <c:v>64.533078691403958</c:v>
                </c:pt>
                <c:pt idx="996">
                  <c:v>64.531034937259463</c:v>
                </c:pt>
                <c:pt idx="997">
                  <c:v>64.528982963748575</c:v>
                </c:pt>
                <c:pt idx="998">
                  <c:v>64.52692276588698</c:v>
                </c:pt>
                <c:pt idx="999">
                  <c:v>64.524854338806861</c:v>
                </c:pt>
                <c:pt idx="1000">
                  <c:v>64.522777677754746</c:v>
                </c:pt>
                <c:pt idx="1001">
                  <c:v>64.520692778090435</c:v>
                </c:pt>
                <c:pt idx="1002">
                  <c:v>64.518599635287288</c:v>
                </c:pt>
                <c:pt idx="1003">
                  <c:v>64.516498244930972</c:v>
                </c:pt>
                <c:pt idx="1004">
                  <c:v>64.514388602716977</c:v>
                </c:pt>
                <c:pt idx="1005">
                  <c:v>64.512270704451495</c:v>
                </c:pt>
                <c:pt idx="1006">
                  <c:v>64.510144546049901</c:v>
                </c:pt>
                <c:pt idx="1007">
                  <c:v>64.508010123536252</c:v>
                </c:pt>
                <c:pt idx="1008">
                  <c:v>64.505867433041033</c:v>
                </c:pt>
                <c:pt idx="1009">
                  <c:v>64.503716470802132</c:v>
                </c:pt>
                <c:pt idx="1010">
                  <c:v>64.501557233163282</c:v>
                </c:pt>
                <c:pt idx="1011">
                  <c:v>64.499389716572338</c:v>
                </c:pt>
                <c:pt idx="1012">
                  <c:v>64.497213917580666</c:v>
                </c:pt>
                <c:pt idx="1013">
                  <c:v>64.49502983284323</c:v>
                </c:pt>
                <c:pt idx="1014">
                  <c:v>64.492837459117695</c:v>
                </c:pt>
                <c:pt idx="1015">
                  <c:v>64.490636793263235</c:v>
                </c:pt>
                <c:pt idx="1016">
                  <c:v>64.488427832237903</c:v>
                </c:pt>
                <c:pt idx="1017">
                  <c:v>64.48621057310163</c:v>
                </c:pt>
                <c:pt idx="1018">
                  <c:v>64.483985013011093</c:v>
                </c:pt>
                <c:pt idx="1019">
                  <c:v>64.481751149222205</c:v>
                </c:pt>
                <c:pt idx="1020">
                  <c:v>64.479508979089005</c:v>
                </c:pt>
                <c:pt idx="1021">
                  <c:v>64.477258500059875</c:v>
                </c:pt>
                <c:pt idx="1022">
                  <c:v>64.47499970968056</c:v>
                </c:pt>
                <c:pt idx="1023">
                  <c:v>64.47273260559119</c:v>
                </c:pt>
                <c:pt idx="1024">
                  <c:v>64.470457185525291</c:v>
                </c:pt>
                <c:pt idx="1025">
                  <c:v>64.468173447310861</c:v>
                </c:pt>
                <c:pt idx="1026">
                  <c:v>64.465881388867615</c:v>
                </c:pt>
                <c:pt idx="1027">
                  <c:v>64.463581008207015</c:v>
                </c:pt>
                <c:pt idx="1028">
                  <c:v>64.461272303432324</c:v>
                </c:pt>
                <c:pt idx="1029">
                  <c:v>64.458955272736077</c:v>
                </c:pt>
                <c:pt idx="1030">
                  <c:v>64.456629914400665</c:v>
                </c:pt>
                <c:pt idx="1031">
                  <c:v>64.454296226797481</c:v>
                </c:pt>
                <c:pt idx="1032">
                  <c:v>64.451954208385686</c:v>
                </c:pt>
                <c:pt idx="1033">
                  <c:v>64.44960385771175</c:v>
                </c:pt>
                <c:pt idx="1034">
                  <c:v>64.44724517340893</c:v>
                </c:pt>
                <c:pt idx="1035">
                  <c:v>64.444878154196019</c:v>
                </c:pt>
                <c:pt idx="1036">
                  <c:v>64.442502798876887</c:v>
                </c:pt>
                <c:pt idx="1037">
                  <c:v>64.44011910633985</c:v>
                </c:pt>
                <c:pt idx="1038">
                  <c:v>64.437727075557547</c:v>
                </c:pt>
                <c:pt idx="1039">
                  <c:v>64.435326705584714</c:v>
                </c:pt>
                <c:pt idx="1040">
                  <c:v>64.432917995559094</c:v>
                </c:pt>
                <c:pt idx="1041">
                  <c:v>64.430500944699148</c:v>
                </c:pt>
                <c:pt idx="1042">
                  <c:v>64.428075552306083</c:v>
                </c:pt>
                <c:pt idx="1043">
                  <c:v>64.425641817759001</c:v>
                </c:pt>
                <c:pt idx="1044">
                  <c:v>64.423199740518825</c:v>
                </c:pt>
                <c:pt idx="1045">
                  <c:v>64.420749320123676</c:v>
                </c:pt>
                <c:pt idx="1046">
                  <c:v>64.418290556191181</c:v>
                </c:pt>
                <c:pt idx="1047">
                  <c:v>64.415823448415608</c:v>
                </c:pt>
                <c:pt idx="1048">
                  <c:v>64.413347996568788</c:v>
                </c:pt>
                <c:pt idx="1049">
                  <c:v>64.410864200498594</c:v>
                </c:pt>
                <c:pt idx="1050">
                  <c:v>64.408372060129039</c:v>
                </c:pt>
                <c:pt idx="1051">
                  <c:v>64.405871575458747</c:v>
                </c:pt>
                <c:pt idx="1052">
                  <c:v>64.403362746560788</c:v>
                </c:pt>
                <c:pt idx="1053">
                  <c:v>64.400845573581179</c:v>
                </c:pt>
                <c:pt idx="1054">
                  <c:v>64.398320056741625</c:v>
                </c:pt>
                <c:pt idx="1055">
                  <c:v>64.39578619633329</c:v>
                </c:pt>
                <c:pt idx="1056">
                  <c:v>64.393243992721139</c:v>
                </c:pt>
                <c:pt idx="1057">
                  <c:v>64.390693446341018</c:v>
                </c:pt>
                <c:pt idx="1058">
                  <c:v>64.388134557699232</c:v>
                </c:pt>
                <c:pt idx="1059">
                  <c:v>64.385567327372925</c:v>
                </c:pt>
                <c:pt idx="1060">
                  <c:v>64.382991756006746</c:v>
                </c:pt>
                <c:pt idx="1061">
                  <c:v>64.380407844317958</c:v>
                </c:pt>
                <c:pt idx="1062">
                  <c:v>64.377815593088087</c:v>
                </c:pt>
                <c:pt idx="1063">
                  <c:v>64.375215003169245</c:v>
                </c:pt>
                <c:pt idx="1064">
                  <c:v>64.372606075479624</c:v>
                </c:pt>
                <c:pt idx="1065">
                  <c:v>64.369988811003296</c:v>
                </c:pt>
                <c:pt idx="1066">
                  <c:v>64.36736321079232</c:v>
                </c:pt>
                <c:pt idx="1067">
                  <c:v>64.364729275962546</c:v>
                </c:pt>
                <c:pt idx="1068">
                  <c:v>64.362087007696005</c:v>
                </c:pt>
                <c:pt idx="1069">
                  <c:v>64.359436407237638</c:v>
                </c:pt>
                <c:pt idx="1070">
                  <c:v>64.356777475897331</c:v>
                </c:pt>
                <c:pt idx="1071">
                  <c:v>64.354110215047939</c:v>
                </c:pt>
                <c:pt idx="1072">
                  <c:v>64.351434626125254</c:v>
                </c:pt>
                <c:pt idx="1073">
                  <c:v>64.348750710625964</c:v>
                </c:pt>
                <c:pt idx="1074">
                  <c:v>64.346058470110535</c:v>
                </c:pt>
                <c:pt idx="1075">
                  <c:v>64.343357906198861</c:v>
                </c:pt>
                <c:pt idx="1076">
                  <c:v>64.340649020572414</c:v>
                </c:pt>
                <c:pt idx="1077">
                  <c:v>64.337931814972393</c:v>
                </c:pt>
                <c:pt idx="1078">
                  <c:v>64.33520629119873</c:v>
                </c:pt>
                <c:pt idx="1079">
                  <c:v>64.332472451111471</c:v>
                </c:pt>
                <c:pt idx="1080">
                  <c:v>64.329730296629108</c:v>
                </c:pt>
                <c:pt idx="1081">
                  <c:v>64.326979829728316</c:v>
                </c:pt>
                <c:pt idx="1082">
                  <c:v>64.324221052441814</c:v>
                </c:pt>
                <c:pt idx="1083">
                  <c:v>64.32145396686127</c:v>
                </c:pt>
                <c:pt idx="1084">
                  <c:v>64.318678575133802</c:v>
                </c:pt>
                <c:pt idx="1085">
                  <c:v>64.315894879462448</c:v>
                </c:pt>
                <c:pt idx="1086">
                  <c:v>64.313102882106847</c:v>
                </c:pt>
                <c:pt idx="1087">
                  <c:v>64.310302585380157</c:v>
                </c:pt>
                <c:pt idx="1088">
                  <c:v>64.3074939916511</c:v>
                </c:pt>
                <c:pt idx="1089">
                  <c:v>64.304677103342499</c:v>
                </c:pt>
                <c:pt idx="1090">
                  <c:v>64.301851922930467</c:v>
                </c:pt>
                <c:pt idx="1091">
                  <c:v>64.299018452944395</c:v>
                </c:pt>
                <c:pt idx="1092">
                  <c:v>64.296176695966722</c:v>
                </c:pt>
                <c:pt idx="1093">
                  <c:v>64.293326654631485</c:v>
                </c:pt>
                <c:pt idx="1094">
                  <c:v>64.290468331624893</c:v>
                </c:pt>
                <c:pt idx="1095">
                  <c:v>64.287601729683928</c:v>
                </c:pt>
                <c:pt idx="1096">
                  <c:v>64.284726851597384</c:v>
                </c:pt>
                <c:pt idx="1097">
                  <c:v>64.281843700203666</c:v>
                </c:pt>
                <c:pt idx="1098">
                  <c:v>64.278952278391358</c:v>
                </c:pt>
                <c:pt idx="1099">
                  <c:v>64.27605258909864</c:v>
                </c:pt>
                <c:pt idx="1100">
                  <c:v>64.273144635313102</c:v>
                </c:pt>
                <c:pt idx="1101">
                  <c:v>64.270228420070481</c:v>
                </c:pt>
                <c:pt idx="1102">
                  <c:v>64.267303946454106</c:v>
                </c:pt>
                <c:pt idx="1103">
                  <c:v>64.264371217596874</c:v>
                </c:pt>
                <c:pt idx="1104">
                  <c:v>64.261430236677185</c:v>
                </c:pt>
                <c:pt idx="1105">
                  <c:v>64.258481006922025</c:v>
                </c:pt>
                <c:pt idx="1106">
                  <c:v>64.255523531603274</c:v>
                </c:pt>
                <c:pt idx="1107">
                  <c:v>64.252557814040216</c:v>
                </c:pt>
                <c:pt idx="1108">
                  <c:v>64.249583857596889</c:v>
                </c:pt>
                <c:pt idx="1109">
                  <c:v>64.2466016656834</c:v>
                </c:pt>
                <c:pt idx="1110">
                  <c:v>64.243611241754095</c:v>
                </c:pt>
                <c:pt idx="1111">
                  <c:v>64.24061258930837</c:v>
                </c:pt>
                <c:pt idx="1112">
                  <c:v>64.237605711888776</c:v>
                </c:pt>
                <c:pt idx="1113">
                  <c:v>64.23459061308273</c:v>
                </c:pt>
                <c:pt idx="1114">
                  <c:v>64.231567296519358</c:v>
                </c:pt>
                <c:pt idx="1115">
                  <c:v>64.228535765872181</c:v>
                </c:pt>
                <c:pt idx="1116">
                  <c:v>64.225496024856923</c:v>
                </c:pt>
                <c:pt idx="1117">
                  <c:v>64.222448077230212</c:v>
                </c:pt>
                <c:pt idx="1118">
                  <c:v>64.219391926791872</c:v>
                </c:pt>
                <c:pt idx="1119">
                  <c:v>64.216327577382174</c:v>
                </c:pt>
                <c:pt idx="1120">
                  <c:v>64.213255032882316</c:v>
                </c:pt>
                <c:pt idx="1121">
                  <c:v>64.210174297214905</c:v>
                </c:pt>
                <c:pt idx="1122">
                  <c:v>64.207085374341929</c:v>
                </c:pt>
                <c:pt idx="1123">
                  <c:v>64.203988268265405</c:v>
                </c:pt>
                <c:pt idx="1124">
                  <c:v>64.200882983027512</c:v>
                </c:pt>
                <c:pt idx="1125">
                  <c:v>64.197769522707489</c:v>
                </c:pt>
                <c:pt idx="1126">
                  <c:v>64.194647891425959</c:v>
                </c:pt>
                <c:pt idx="1127">
                  <c:v>64.191518093340477</c:v>
                </c:pt>
                <c:pt idx="1128">
                  <c:v>64.188380132647225</c:v>
                </c:pt>
                <c:pt idx="1129">
                  <c:v>64.185234013578338</c:v>
                </c:pt>
                <c:pt idx="1130">
                  <c:v>64.182079740406067</c:v>
                </c:pt>
                <c:pt idx="1131">
                  <c:v>64.178917317437453</c:v>
                </c:pt>
                <c:pt idx="1132">
                  <c:v>64.175746749016753</c:v>
                </c:pt>
                <c:pt idx="1133">
                  <c:v>64.172568039525245</c:v>
                </c:pt>
                <c:pt idx="1134">
                  <c:v>64.169381193379323</c:v>
                </c:pt>
                <c:pt idx="1135">
                  <c:v>64.166186215031246</c:v>
                </c:pt>
                <c:pt idx="1136">
                  <c:v>64.162983108968675</c:v>
                </c:pt>
                <c:pt idx="1137">
                  <c:v>64.159771879713873</c:v>
                </c:pt>
                <c:pt idx="1138">
                  <c:v>64.156552531823706</c:v>
                </c:pt>
                <c:pt idx="1139">
                  <c:v>64.153325069889732</c:v>
                </c:pt>
                <c:pt idx="1140">
                  <c:v>64.150089498537383</c:v>
                </c:pt>
                <c:pt idx="1141">
                  <c:v>64.146845822425334</c:v>
                </c:pt>
                <c:pt idx="1142">
                  <c:v>64.143594046245937</c:v>
                </c:pt>
                <c:pt idx="1143">
                  <c:v>64.140334174724387</c:v>
                </c:pt>
                <c:pt idx="1144">
                  <c:v>64.137066212618336</c:v>
                </c:pt>
                <c:pt idx="1145">
                  <c:v>64.133790164718775</c:v>
                </c:pt>
                <c:pt idx="1146">
                  <c:v>64.130506035847162</c:v>
                </c:pt>
                <c:pt idx="1147">
                  <c:v>64.127213830858196</c:v>
                </c:pt>
                <c:pt idx="1148">
                  <c:v>64.123913554636616</c:v>
                </c:pt>
                <c:pt idx="1149">
                  <c:v>64.120605212099591</c:v>
                </c:pt>
                <c:pt idx="1150">
                  <c:v>64.117288808194388</c:v>
                </c:pt>
                <c:pt idx="1151">
                  <c:v>64.113964347899071</c:v>
                </c:pt>
                <c:pt idx="1152">
                  <c:v>64.110631836221401</c:v>
                </c:pt>
                <c:pt idx="1153">
                  <c:v>64.107291278200307</c:v>
                </c:pt>
                <c:pt idx="1154">
                  <c:v>64.103942678902641</c:v>
                </c:pt>
                <c:pt idx="1155">
                  <c:v>64.100586043425452</c:v>
                </c:pt>
                <c:pt idx="1156">
                  <c:v>64.097221376896115</c:v>
                </c:pt>
                <c:pt idx="1157">
                  <c:v>64.093848684468142</c:v>
                </c:pt>
                <c:pt idx="1158">
                  <c:v>64.090467971325424</c:v>
                </c:pt>
                <c:pt idx="1159">
                  <c:v>64.087079242679494</c:v>
                </c:pt>
                <c:pt idx="1160">
                  <c:v>64.083682503770419</c:v>
                </c:pt>
                <c:pt idx="1161">
                  <c:v>64.080277759865012</c:v>
                </c:pt>
                <c:pt idx="1162">
                  <c:v>64.076865016257386</c:v>
                </c:pt>
                <c:pt idx="1163">
                  <c:v>64.073444278269534</c:v>
                </c:pt>
                <c:pt idx="1164">
                  <c:v>64.070015551249654</c:v>
                </c:pt>
                <c:pt idx="1165">
                  <c:v>64.06657884057347</c:v>
                </c:pt>
                <c:pt idx="1166">
                  <c:v>64.063134151641208</c:v>
                </c:pt>
                <c:pt idx="1167">
                  <c:v>64.059681489880518</c:v>
                </c:pt>
                <c:pt idx="1168">
                  <c:v>64.056220860745185</c:v>
                </c:pt>
                <c:pt idx="1169">
                  <c:v>64.052752269712116</c:v>
                </c:pt>
                <c:pt idx="1170">
                  <c:v>64.049275722286538</c:v>
                </c:pt>
                <c:pt idx="1171">
                  <c:v>64.045791223996318</c:v>
                </c:pt>
                <c:pt idx="1172">
                  <c:v>64.042298780395228</c:v>
                </c:pt>
                <c:pt idx="1173">
                  <c:v>64.03879839706093</c:v>
                </c:pt>
                <c:pt idx="1174">
                  <c:v>64.03529007959574</c:v>
                </c:pt>
                <c:pt idx="1175">
                  <c:v>64.031773833624911</c:v>
                </c:pt>
                <c:pt idx="1176">
                  <c:v>64.028249664799262</c:v>
                </c:pt>
                <c:pt idx="1177">
                  <c:v>64.024717578791069</c:v>
                </c:pt>
                <c:pt idx="1178">
                  <c:v>64.021177581296939</c:v>
                </c:pt>
                <c:pt idx="1179">
                  <c:v>64.017629678036656</c:v>
                </c:pt>
                <c:pt idx="1180">
                  <c:v>64.014073874751375</c:v>
                </c:pt>
                <c:pt idx="1181">
                  <c:v>64.01051017720647</c:v>
                </c:pt>
                <c:pt idx="1182">
                  <c:v>64.006938591187989</c:v>
                </c:pt>
                <c:pt idx="1183">
                  <c:v>64.003359122505145</c:v>
                </c:pt>
                <c:pt idx="1184">
                  <c:v>63.999771776988339</c:v>
                </c:pt>
                <c:pt idx="1185">
                  <c:v>63.996176560489829</c:v>
                </c:pt>
                <c:pt idx="1186">
                  <c:v>63.992573478883024</c:v>
                </c:pt>
                <c:pt idx="1187">
                  <c:v>63.988962538062331</c:v>
                </c:pt>
                <c:pt idx="1188">
                  <c:v>63.985343743942515</c:v>
                </c:pt>
                <c:pt idx="1189">
                  <c:v>63.981717102460181</c:v>
                </c:pt>
                <c:pt idx="1190">
                  <c:v>63.978082619571381</c:v>
                </c:pt>
                <c:pt idx="1191">
                  <c:v>63.974440301252628</c:v>
                </c:pt>
                <c:pt idx="1192">
                  <c:v>63.970790153500324</c:v>
                </c:pt>
                <c:pt idx="1193">
                  <c:v>63.967132182330992</c:v>
                </c:pt>
                <c:pt idx="1194">
                  <c:v>63.963466393779619</c:v>
                </c:pt>
                <c:pt idx="1195">
                  <c:v>63.959792793901819</c:v>
                </c:pt>
                <c:pt idx="1196">
                  <c:v>63.956111388771298</c:v>
                </c:pt>
                <c:pt idx="1197">
                  <c:v>63.952422184481506</c:v>
                </c:pt>
                <c:pt idx="1198">
                  <c:v>63.948725187143339</c:v>
                </c:pt>
                <c:pt idx="1199">
                  <c:v>63.945020402887288</c:v>
                </c:pt>
                <c:pt idx="1200">
                  <c:v>63.941307837861544</c:v>
                </c:pt>
                <c:pt idx="1201">
                  <c:v>63.937587498232737</c:v>
                </c:pt>
                <c:pt idx="1202">
                  <c:v>63.933859390184161</c:v>
                </c:pt>
                <c:pt idx="1203">
                  <c:v>63.930123519918411</c:v>
                </c:pt>
                <c:pt idx="1204">
                  <c:v>63.926379893653994</c:v>
                </c:pt>
                <c:pt idx="1205">
                  <c:v>63.9226285176278</c:v>
                </c:pt>
                <c:pt idx="1206">
                  <c:v>63.918869398093427</c:v>
                </c:pt>
                <c:pt idx="1207">
                  <c:v>63.915102541320472</c:v>
                </c:pt>
                <c:pt idx="1208">
                  <c:v>63.91132795359627</c:v>
                </c:pt>
                <c:pt idx="1209">
                  <c:v>63.907545641223983</c:v>
                </c:pt>
                <c:pt idx="1210">
                  <c:v>63.903755610522673</c:v>
                </c:pt>
                <c:pt idx="1211">
                  <c:v>63.899957867828086</c:v>
                </c:pt>
                <c:pt idx="1212">
                  <c:v>63.896152419492516</c:v>
                </c:pt>
                <c:pt idx="1213">
                  <c:v>63.892339271882307</c:v>
                </c:pt>
                <c:pt idx="1214">
                  <c:v>63.888518431379708</c:v>
                </c:pt>
                <c:pt idx="1215">
                  <c:v>63.884689904382924</c:v>
                </c:pt>
                <c:pt idx="1216">
                  <c:v>63.880853697305042</c:v>
                </c:pt>
                <c:pt idx="1217">
                  <c:v>63.877009816573704</c:v>
                </c:pt>
                <c:pt idx="1218">
                  <c:v>63.873158268631776</c:v>
                </c:pt>
                <c:pt idx="1219">
                  <c:v>63.869299059935493</c:v>
                </c:pt>
                <c:pt idx="1220">
                  <c:v>63.865432196958047</c:v>
                </c:pt>
                <c:pt idx="1221">
                  <c:v>63.861557686182977</c:v>
                </c:pt>
                <c:pt idx="1222">
                  <c:v>63.857675534111742</c:v>
                </c:pt>
                <c:pt idx="1223">
                  <c:v>63.853785747257227</c:v>
                </c:pt>
                <c:pt idx="1224">
                  <c:v>63.849888332147003</c:v>
                </c:pt>
                <c:pt idx="1225">
                  <c:v>63.845983295321531</c:v>
                </c:pt>
                <c:pt idx="1226">
                  <c:v>63.842070643334928</c:v>
                </c:pt>
                <c:pt idx="1227">
                  <c:v>63.838150382754257</c:v>
                </c:pt>
                <c:pt idx="1228">
                  <c:v>63.834222520160317</c:v>
                </c:pt>
                <c:pt idx="1229">
                  <c:v>63.830287062145288</c:v>
                </c:pt>
                <c:pt idx="1230">
                  <c:v>63.826344015315179</c:v>
                </c:pt>
                <c:pt idx="1231">
                  <c:v>63.822393386288809</c:v>
                </c:pt>
                <c:pt idx="1232">
                  <c:v>63.818435181695449</c:v>
                </c:pt>
                <c:pt idx="1233">
                  <c:v>63.814469408177978</c:v>
                </c:pt>
                <c:pt idx="1234">
                  <c:v>63.810496072391757</c:v>
                </c:pt>
                <c:pt idx="1235">
                  <c:v>63.806515181002887</c:v>
                </c:pt>
                <c:pt idx="1236">
                  <c:v>63.802526740689153</c:v>
                </c:pt>
                <c:pt idx="1237">
                  <c:v>63.798530758140309</c:v>
                </c:pt>
                <c:pt idx="1238">
                  <c:v>63.794527240057505</c:v>
                </c:pt>
                <c:pt idx="1239">
                  <c:v>63.790516193153124</c:v>
                </c:pt>
                <c:pt idx="1240">
                  <c:v>63.786497624149625</c:v>
                </c:pt>
                <c:pt idx="1241">
                  <c:v>63.782471539782122</c:v>
                </c:pt>
                <c:pt idx="1242">
                  <c:v>63.77843794679444</c:v>
                </c:pt>
                <c:pt idx="1243">
                  <c:v>63.774396851943344</c:v>
                </c:pt>
                <c:pt idx="1244">
                  <c:v>63.770348261993213</c:v>
                </c:pt>
                <c:pt idx="1245">
                  <c:v>63.766292183721468</c:v>
                </c:pt>
                <c:pt idx="1246">
                  <c:v>63.762228623913494</c:v>
                </c:pt>
                <c:pt idx="1247">
                  <c:v>63.758157589366569</c:v>
                </c:pt>
                <c:pt idx="1248">
                  <c:v>63.754079086886065</c:v>
                </c:pt>
                <c:pt idx="1249">
                  <c:v>63.74999312328827</c:v>
                </c:pt>
                <c:pt idx="1250">
                  <c:v>63.745899705398351</c:v>
                </c:pt>
                <c:pt idx="1251">
                  <c:v>63.741798840051452</c:v>
                </c:pt>
                <c:pt idx="1252">
                  <c:v>63.737690534091271</c:v>
                </c:pt>
                <c:pt idx="1253">
                  <c:v>63.733574794371698</c:v>
                </c:pt>
                <c:pt idx="1254">
                  <c:v>63.729451627753939</c:v>
                </c:pt>
                <c:pt idx="1255">
                  <c:v>63.725321041110604</c:v>
                </c:pt>
                <c:pt idx="1256">
                  <c:v>63.721183041320252</c:v>
                </c:pt>
                <c:pt idx="1257">
                  <c:v>63.717037635271566</c:v>
                </c:pt>
                <c:pt idx="1258">
                  <c:v>63.712884829862212</c:v>
                </c:pt>
                <c:pt idx="1259">
                  <c:v>63.708724631996638</c:v>
                </c:pt>
                <c:pt idx="1260">
                  <c:v>63.704557048587859</c:v>
                </c:pt>
                <c:pt idx="1261">
                  <c:v>63.700382086558164</c:v>
                </c:pt>
                <c:pt idx="1262">
                  <c:v>63.696199752836407</c:v>
                </c:pt>
                <c:pt idx="1263">
                  <c:v>63.692010054359585</c:v>
                </c:pt>
                <c:pt idx="1264">
                  <c:v>63.687812998072722</c:v>
                </c:pt>
                <c:pt idx="1265">
                  <c:v>63.683608590928408</c:v>
                </c:pt>
                <c:pt idx="1266">
                  <c:v>63.679396839885726</c:v>
                </c:pt>
                <c:pt idx="1267">
                  <c:v>63.675177751912209</c:v>
                </c:pt>
                <c:pt idx="1268">
                  <c:v>63.670951333981698</c:v>
                </c:pt>
                <c:pt idx="1269">
                  <c:v>63.666717593075504</c:v>
                </c:pt>
                <c:pt idx="1270">
                  <c:v>63.662476536181657</c:v>
                </c:pt>
                <c:pt idx="1271">
                  <c:v>63.658228170294812</c:v>
                </c:pt>
                <c:pt idx="1272">
                  <c:v>63.653972502416522</c:v>
                </c:pt>
                <c:pt idx="1273">
                  <c:v>63.649709539554884</c:v>
                </c:pt>
                <c:pt idx="1274">
                  <c:v>63.645439288725093</c:v>
                </c:pt>
                <c:pt idx="1275">
                  <c:v>63.641161756946651</c:v>
                </c:pt>
                <c:pt idx="1276">
                  <c:v>63.636876951247707</c:v>
                </c:pt>
                <c:pt idx="1277">
                  <c:v>63.632584878660097</c:v>
                </c:pt>
                <c:pt idx="1278">
                  <c:v>63.6282855462238</c:v>
                </c:pt>
                <c:pt idx="1279">
                  <c:v>63.623978960982917</c:v>
                </c:pt>
                <c:pt idx="1280">
                  <c:v>63.61966512998859</c:v>
                </c:pt>
                <c:pt idx="1281">
                  <c:v>63.615344060296792</c:v>
                </c:pt>
                <c:pt idx="1282">
                  <c:v>63.611015758968648</c:v>
                </c:pt>
                <c:pt idx="1283">
                  <c:v>63.606680233071202</c:v>
                </c:pt>
                <c:pt idx="1284">
                  <c:v>63.602337489677325</c:v>
                </c:pt>
                <c:pt idx="1285">
                  <c:v>63.59798753586454</c:v>
                </c:pt>
                <c:pt idx="1286">
                  <c:v>63.593630378714636</c:v>
                </c:pt>
                <c:pt idx="1287">
                  <c:v>63.589266025314963</c:v>
                </c:pt>
                <c:pt idx="1288">
                  <c:v>63.584894482758266</c:v>
                </c:pt>
                <c:pt idx="1289">
                  <c:v>63.580515758141914</c:v>
                </c:pt>
                <c:pt idx="1290">
                  <c:v>63.576129858566603</c:v>
                </c:pt>
                <c:pt idx="1291">
                  <c:v>63.571736791138846</c:v>
                </c:pt>
                <c:pt idx="1292">
                  <c:v>63.56733656296899</c:v>
                </c:pt>
                <c:pt idx="1293">
                  <c:v>63.562929181172343</c:v>
                </c:pt>
                <c:pt idx="1294">
                  <c:v>63.558514652867693</c:v>
                </c:pt>
                <c:pt idx="1295">
                  <c:v>63.554092985177732</c:v>
                </c:pt>
                <c:pt idx="1296">
                  <c:v>63.549664185230341</c:v>
                </c:pt>
                <c:pt idx="1297">
                  <c:v>63.545228260156236</c:v>
                </c:pt>
                <c:pt idx="1298">
                  <c:v>63.540785217090622</c:v>
                </c:pt>
                <c:pt idx="1299">
                  <c:v>63.536335063171379</c:v>
                </c:pt>
                <c:pt idx="1300">
                  <c:v>63.531877805540951</c:v>
                </c:pt>
                <c:pt idx="1301">
                  <c:v>63.527413451345396</c:v>
                </c:pt>
                <c:pt idx="1302">
                  <c:v>63.522942007733597</c:v>
                </c:pt>
                <c:pt idx="1303">
                  <c:v>63.518463481857417</c:v>
                </c:pt>
                <c:pt idx="1304">
                  <c:v>63.513977880873355</c:v>
                </c:pt>
                <c:pt idx="1305">
                  <c:v>63.509485211939868</c:v>
                </c:pt>
                <c:pt idx="1306">
                  <c:v>63.504985482218075</c:v>
                </c:pt>
                <c:pt idx="1307">
                  <c:v>63.500478698873344</c:v>
                </c:pt>
                <c:pt idx="1308">
                  <c:v>63.495964869073418</c:v>
                </c:pt>
                <c:pt idx="1309">
                  <c:v>63.491443999987943</c:v>
                </c:pt>
                <c:pt idx="1310">
                  <c:v>63.486916098790374</c:v>
                </c:pt>
                <c:pt idx="1311">
                  <c:v>63.482381172656176</c:v>
                </c:pt>
                <c:pt idx="1312">
                  <c:v>63.47783922876355</c:v>
                </c:pt>
                <c:pt idx="1313">
                  <c:v>63.47329027429253</c:v>
                </c:pt>
                <c:pt idx="1314">
                  <c:v>63.46873431642608</c:v>
                </c:pt>
                <c:pt idx="1315">
                  <c:v>63.464171362349006</c:v>
                </c:pt>
                <c:pt idx="1316">
                  <c:v>63.459601419249005</c:v>
                </c:pt>
                <c:pt idx="1317">
                  <c:v>63.455024494314394</c:v>
                </c:pt>
                <c:pt idx="1318">
                  <c:v>63.450440594737195</c:v>
                </c:pt>
                <c:pt idx="1319">
                  <c:v>63.445849727709103</c:v>
                </c:pt>
                <c:pt idx="1320">
                  <c:v>63.441251900426444</c:v>
                </c:pt>
                <c:pt idx="1321">
                  <c:v>63.436647120084693</c:v>
                </c:pt>
                <c:pt idx="1322">
                  <c:v>63.432035393881996</c:v>
                </c:pt>
                <c:pt idx="1323">
                  <c:v>63.427416729018205</c:v>
                </c:pt>
                <c:pt idx="1324">
                  <c:v>63.422791132695018</c:v>
                </c:pt>
                <c:pt idx="1325">
                  <c:v>63.418158612113935</c:v>
                </c:pt>
                <c:pt idx="1326">
                  <c:v>63.413519174479575</c:v>
                </c:pt>
                <c:pt idx="1327">
                  <c:v>63.408872826996244</c:v>
                </c:pt>
                <c:pt idx="1328">
                  <c:v>63.404219576871078</c:v>
                </c:pt>
                <c:pt idx="1329">
                  <c:v>63.399559431310799</c:v>
                </c:pt>
                <c:pt idx="1330">
                  <c:v>63.39489239752335</c:v>
                </c:pt>
                <c:pt idx="1331">
                  <c:v>63.390218482718325</c:v>
                </c:pt>
                <c:pt idx="1332">
                  <c:v>63.385537694105793</c:v>
                </c:pt>
                <c:pt idx="1333">
                  <c:v>63.380850038896114</c:v>
                </c:pt>
                <c:pt idx="1334">
                  <c:v>63.376155524301168</c:v>
                </c:pt>
                <c:pt idx="1335">
                  <c:v>63.371454157532561</c:v>
                </c:pt>
                <c:pt idx="1336">
                  <c:v>63.366745945803018</c:v>
                </c:pt>
                <c:pt idx="1337">
                  <c:v>63.362030896325905</c:v>
                </c:pt>
                <c:pt idx="1338">
                  <c:v>63.357309016314353</c:v>
                </c:pt>
                <c:pt idx="1339">
                  <c:v>63.352580312982305</c:v>
                </c:pt>
                <c:pt idx="1340">
                  <c:v>63.347844793543779</c:v>
                </c:pt>
                <c:pt idx="1341">
                  <c:v>63.343102465212638</c:v>
                </c:pt>
                <c:pt idx="1342">
                  <c:v>63.33835333520333</c:v>
                </c:pt>
                <c:pt idx="1343">
                  <c:v>63.333597410730171</c:v>
                </c:pt>
                <c:pt idx="1344">
                  <c:v>63.328834699007878</c:v>
                </c:pt>
                <c:pt idx="1345">
                  <c:v>63.324065207250079</c:v>
                </c:pt>
                <c:pt idx="1346">
                  <c:v>63.319288942670752</c:v>
                </c:pt>
                <c:pt idx="1347">
                  <c:v>63.314505912483824</c:v>
                </c:pt>
                <c:pt idx="1348">
                  <c:v>63.309716123902831</c:v>
                </c:pt>
                <c:pt idx="1349">
                  <c:v>63.304919584141416</c:v>
                </c:pt>
                <c:pt idx="1350">
                  <c:v>63.300116300411062</c:v>
                </c:pt>
                <c:pt idx="1351">
                  <c:v>63.295306279924468</c:v>
                </c:pt>
                <c:pt idx="1352">
                  <c:v>63.290489529893534</c:v>
                </c:pt>
                <c:pt idx="1353">
                  <c:v>63.285666057528765</c:v>
                </c:pt>
                <c:pt idx="1354">
                  <c:v>63.280835870040583</c:v>
                </c:pt>
                <c:pt idx="1355">
                  <c:v>63.275998974638661</c:v>
                </c:pt>
                <c:pt idx="1356">
                  <c:v>63.271155378530949</c:v>
                </c:pt>
                <c:pt idx="1357">
                  <c:v>63.266305088925776</c:v>
                </c:pt>
                <c:pt idx="1358">
                  <c:v>63.261448113030063</c:v>
                </c:pt>
                <c:pt idx="1359">
                  <c:v>63.256584458049488</c:v>
                </c:pt>
                <c:pt idx="1360">
                  <c:v>63.251714131188514</c:v>
                </c:pt>
                <c:pt idx="1361">
                  <c:v>63.246837139650779</c:v>
                </c:pt>
                <c:pt idx="1362">
                  <c:v>63.241953490639105</c:v>
                </c:pt>
                <c:pt idx="1363">
                  <c:v>63.237063191354345</c:v>
                </c:pt>
                <c:pt idx="1364">
                  <c:v>63.232166248996201</c:v>
                </c:pt>
                <c:pt idx="1365">
                  <c:v>63.227262670763423</c:v>
                </c:pt>
                <c:pt idx="1366">
                  <c:v>63.222352463853078</c:v>
                </c:pt>
                <c:pt idx="1367">
                  <c:v>63.217435635460347</c:v>
                </c:pt>
                <c:pt idx="1368">
                  <c:v>63.212512192779506</c:v>
                </c:pt>
                <c:pt idx="1369">
                  <c:v>63.207582143003201</c:v>
                </c:pt>
                <c:pt idx="1370">
                  <c:v>63.202645493321548</c:v>
                </c:pt>
                <c:pt idx="1371">
                  <c:v>63.197702250924543</c:v>
                </c:pt>
                <c:pt idx="1372">
                  <c:v>63.192752422998588</c:v>
                </c:pt>
                <c:pt idx="1373">
                  <c:v>63.187796016729365</c:v>
                </c:pt>
                <c:pt idx="1374">
                  <c:v>63.182833039300519</c:v>
                </c:pt>
                <c:pt idx="1375">
                  <c:v>63.177863497894222</c:v>
                </c:pt>
                <c:pt idx="1376">
                  <c:v>63.172887399688982</c:v>
                </c:pt>
                <c:pt idx="1377">
                  <c:v>63.167904751863517</c:v>
                </c:pt>
                <c:pt idx="1378">
                  <c:v>63.162915561593159</c:v>
                </c:pt>
                <c:pt idx="1379">
                  <c:v>63.157919836051171</c:v>
                </c:pt>
                <c:pt idx="1380">
                  <c:v>63.152917582408584</c:v>
                </c:pt>
                <c:pt idx="1381">
                  <c:v>63.147908807834156</c:v>
                </c:pt>
                <c:pt idx="1382">
                  <c:v>63.142893519495253</c:v>
                </c:pt>
                <c:pt idx="1383">
                  <c:v>63.137871724556334</c:v>
                </c:pt>
                <c:pt idx="1384">
                  <c:v>63.13284343017861</c:v>
                </c:pt>
                <c:pt idx="1385">
                  <c:v>63.127808643521568</c:v>
                </c:pt>
                <c:pt idx="1386">
                  <c:v>63.122767371742675</c:v>
                </c:pt>
                <c:pt idx="1387">
                  <c:v>63.117719621996443</c:v>
                </c:pt>
                <c:pt idx="1388">
                  <c:v>63.112665401434334</c:v>
                </c:pt>
                <c:pt idx="1389">
                  <c:v>63.107604717205795</c:v>
                </c:pt>
                <c:pt idx="1390">
                  <c:v>63.10253757645755</c:v>
                </c:pt>
                <c:pt idx="1391">
                  <c:v>63.097463986333338</c:v>
                </c:pt>
                <c:pt idx="1392">
                  <c:v>63.092383953973922</c:v>
                </c:pt>
                <c:pt idx="1393">
                  <c:v>63.087297486517535</c:v>
                </c:pt>
                <c:pt idx="1394">
                  <c:v>63.082204591099618</c:v>
                </c:pt>
                <c:pt idx="1395">
                  <c:v>63.077105274853075</c:v>
                </c:pt>
                <c:pt idx="1396">
                  <c:v>63.071999544907037</c:v>
                </c:pt>
                <c:pt idx="1397">
                  <c:v>63.06688740838721</c:v>
                </c:pt>
                <c:pt idx="1398">
                  <c:v>63.061768872418071</c:v>
                </c:pt>
                <c:pt idx="1399">
                  <c:v>63.056643944119813</c:v>
                </c:pt>
                <c:pt idx="1400">
                  <c:v>63.051512630608769</c:v>
                </c:pt>
                <c:pt idx="1401">
                  <c:v>63.046374938999776</c:v>
                </c:pt>
                <c:pt idx="1402">
                  <c:v>63.041230876403304</c:v>
                </c:pt>
                <c:pt idx="1403">
                  <c:v>63.036080449926693</c:v>
                </c:pt>
                <c:pt idx="1404">
                  <c:v>63.030923666674326</c:v>
                </c:pt>
                <c:pt idx="1405">
                  <c:v>63.025760533747025</c:v>
                </c:pt>
                <c:pt idx="1406">
                  <c:v>63.020591058242374</c:v>
                </c:pt>
                <c:pt idx="1407">
                  <c:v>63.015415247254367</c:v>
                </c:pt>
                <c:pt idx="1408">
                  <c:v>63.010233107872729</c:v>
                </c:pt>
                <c:pt idx="1409">
                  <c:v>63.005044647185734</c:v>
                </c:pt>
                <c:pt idx="1410">
                  <c:v>62.999849872276357</c:v>
                </c:pt>
                <c:pt idx="1411">
                  <c:v>62.99464879022473</c:v>
                </c:pt>
                <c:pt idx="1412">
                  <c:v>62.989441408106224</c:v>
                </c:pt>
                <c:pt idx="1413">
                  <c:v>62.984227732993979</c:v>
                </c:pt>
                <c:pt idx="1414">
                  <c:v>62.979007771957484</c:v>
                </c:pt>
                <c:pt idx="1415">
                  <c:v>62.973781532060862</c:v>
                </c:pt>
                <c:pt idx="1416">
                  <c:v>62.96854902036609</c:v>
                </c:pt>
                <c:pt idx="1417">
                  <c:v>62.963310243929989</c:v>
                </c:pt>
                <c:pt idx="1418">
                  <c:v>62.958065209807167</c:v>
                </c:pt>
                <c:pt idx="1419">
                  <c:v>62.952813925046485</c:v>
                </c:pt>
                <c:pt idx="1420">
                  <c:v>62.947556396694459</c:v>
                </c:pt>
                <c:pt idx="1421">
                  <c:v>62.94229263179264</c:v>
                </c:pt>
                <c:pt idx="1422">
                  <c:v>62.937022637379073</c:v>
                </c:pt>
                <c:pt idx="1423">
                  <c:v>62.931746420487165</c:v>
                </c:pt>
                <c:pt idx="1424">
                  <c:v>62.926463988147162</c:v>
                </c:pt>
                <c:pt idx="1425">
                  <c:v>62.921175347384178</c:v>
                </c:pt>
                <c:pt idx="1426">
                  <c:v>62.915880505219725</c:v>
                </c:pt>
                <c:pt idx="1427">
                  <c:v>62.910579468671507</c:v>
                </c:pt>
                <c:pt idx="1428">
                  <c:v>62.905272244752169</c:v>
                </c:pt>
                <c:pt idx="1429">
                  <c:v>62.899958840470966</c:v>
                </c:pt>
                <c:pt idx="1430">
                  <c:v>62.894639262832207</c:v>
                </c:pt>
                <c:pt idx="1431">
                  <c:v>62.889313518836097</c:v>
                </c:pt>
                <c:pt idx="1432">
                  <c:v>62.883981615478511</c:v>
                </c:pt>
                <c:pt idx="1433">
                  <c:v>62.878643559751083</c:v>
                </c:pt>
                <c:pt idx="1434">
                  <c:v>62.873299358641191</c:v>
                </c:pt>
                <c:pt idx="1435">
                  <c:v>62.86794901913072</c:v>
                </c:pt>
                <c:pt idx="1436">
                  <c:v>62.862592548198521</c:v>
                </c:pt>
                <c:pt idx="1437">
                  <c:v>62.857229952818074</c:v>
                </c:pt>
                <c:pt idx="1438">
                  <c:v>62.851861239958488</c:v>
                </c:pt>
                <c:pt idx="1439">
                  <c:v>62.846486416584618</c:v>
                </c:pt>
                <c:pt idx="1440">
                  <c:v>62.841105489655725</c:v>
                </c:pt>
                <c:pt idx="1441">
                  <c:v>62.835718466127894</c:v>
                </c:pt>
                <c:pt idx="1442">
                  <c:v>62.83032535295154</c:v>
                </c:pt>
                <c:pt idx="1443">
                  <c:v>62.824926157072532</c:v>
                </c:pt>
                <c:pt idx="1444">
                  <c:v>62.819520885432361</c:v>
                </c:pt>
                <c:pt idx="1445">
                  <c:v>62.814109544967536</c:v>
                </c:pt>
                <c:pt idx="1446">
                  <c:v>62.808692142609857</c:v>
                </c:pt>
                <c:pt idx="1447">
                  <c:v>62.803268685285758</c:v>
                </c:pt>
                <c:pt idx="1448">
                  <c:v>62.797839179918491</c:v>
                </c:pt>
                <c:pt idx="1449">
                  <c:v>62.792403633424627</c:v>
                </c:pt>
                <c:pt idx="1450">
                  <c:v>62.786962052716532</c:v>
                </c:pt>
                <c:pt idx="1451">
                  <c:v>62.78151444470172</c:v>
                </c:pt>
                <c:pt idx="1452">
                  <c:v>62.776060816282978</c:v>
                </c:pt>
                <c:pt idx="1453">
                  <c:v>62.770601174357473</c:v>
                </c:pt>
                <c:pt idx="1454">
                  <c:v>62.765135525817975</c:v>
                </c:pt>
                <c:pt idx="1455">
                  <c:v>62.75966387755205</c:v>
                </c:pt>
                <c:pt idx="1456">
                  <c:v>62.754186236442443</c:v>
                </c:pt>
                <c:pt idx="1457">
                  <c:v>62.748702609366312</c:v>
                </c:pt>
                <c:pt idx="1458">
                  <c:v>62.743213003196402</c:v>
                </c:pt>
                <c:pt idx="1459">
                  <c:v>62.737717424799101</c:v>
                </c:pt>
                <c:pt idx="1460">
                  <c:v>62.732215881037291</c:v>
                </c:pt>
                <c:pt idx="1461">
                  <c:v>62.726708378767782</c:v>
                </c:pt>
                <c:pt idx="1462">
                  <c:v>62.721194924841797</c:v>
                </c:pt>
                <c:pt idx="1463">
                  <c:v>62.715675526105912</c:v>
                </c:pt>
                <c:pt idx="1464">
                  <c:v>62.710150189402192</c:v>
                </c:pt>
                <c:pt idx="1465">
                  <c:v>62.704618921565718</c:v>
                </c:pt>
                <c:pt idx="1466">
                  <c:v>62.699081729427526</c:v>
                </c:pt>
                <c:pt idx="1467">
                  <c:v>62.693538619812678</c:v>
                </c:pt>
                <c:pt idx="1468">
                  <c:v>62.687989599541652</c:v>
                </c:pt>
                <c:pt idx="1469">
                  <c:v>62.682434675428574</c:v>
                </c:pt>
                <c:pt idx="1470">
                  <c:v>62.676873854283485</c:v>
                </c:pt>
                <c:pt idx="1471">
                  <c:v>62.671307142909427</c:v>
                </c:pt>
                <c:pt idx="1472">
                  <c:v>62.665734548105377</c:v>
                </c:pt>
                <c:pt idx="1473">
                  <c:v>62.660156076664698</c:v>
                </c:pt>
                <c:pt idx="1474">
                  <c:v>62.65457173537412</c:v>
                </c:pt>
                <c:pt idx="1475">
                  <c:v>62.648981531015224</c:v>
                </c:pt>
                <c:pt idx="1476">
                  <c:v>62.643385470366127</c:v>
                </c:pt>
                <c:pt idx="1477">
                  <c:v>62.637783560196844</c:v>
                </c:pt>
                <c:pt idx="1478">
                  <c:v>62.632175807272617</c:v>
                </c:pt>
                <c:pt idx="1479">
                  <c:v>62.626562218353783</c:v>
                </c:pt>
                <c:pt idx="1480">
                  <c:v>62.620942800194236</c:v>
                </c:pt>
                <c:pt idx="1481">
                  <c:v>62.61531755954303</c:v>
                </c:pt>
                <c:pt idx="1482">
                  <c:v>62.609686503142392</c:v>
                </c:pt>
                <c:pt idx="1483">
                  <c:v>62.604049637730576</c:v>
                </c:pt>
                <c:pt idx="1484">
                  <c:v>62.598406970038546</c:v>
                </c:pt>
                <c:pt idx="1485">
                  <c:v>62.59275850679284</c:v>
                </c:pt>
                <c:pt idx="1486">
                  <c:v>62.587104254713005</c:v>
                </c:pt>
                <c:pt idx="1487">
                  <c:v>62.581444220514051</c:v>
                </c:pt>
                <c:pt idx="1488">
                  <c:v>62.575778410904562</c:v>
                </c:pt>
                <c:pt idx="1489">
                  <c:v>62.570106832587648</c:v>
                </c:pt>
                <c:pt idx="1490">
                  <c:v>62.564429492260295</c:v>
                </c:pt>
                <c:pt idx="1491">
                  <c:v>62.558746396614126</c:v>
                </c:pt>
                <c:pt idx="1492">
                  <c:v>62.553057552334757</c:v>
                </c:pt>
                <c:pt idx="1493">
                  <c:v>62.547362966101787</c:v>
                </c:pt>
                <c:pt idx="1494">
                  <c:v>62.541662644589081</c:v>
                </c:pt>
                <c:pt idx="1495">
                  <c:v>62.535956594464224</c:v>
                </c:pt>
                <c:pt idx="1496">
                  <c:v>62.53024482238969</c:v>
                </c:pt>
                <c:pt idx="1497">
                  <c:v>62.524527335021858</c:v>
                </c:pt>
                <c:pt idx="1498">
                  <c:v>62.518804139010648</c:v>
                </c:pt>
                <c:pt idx="1499">
                  <c:v>62.513075241000351</c:v>
                </c:pt>
                <c:pt idx="1500">
                  <c:v>62.50734064762937</c:v>
                </c:pt>
                <c:pt idx="1501">
                  <c:v>62.501600365530315</c:v>
                </c:pt>
                <c:pt idx="1502">
                  <c:v>62.495854401329218</c:v>
                </c:pt>
                <c:pt idx="1503">
                  <c:v>62.490102761646341</c:v>
                </c:pt>
                <c:pt idx="1504">
                  <c:v>62.484345453096466</c:v>
                </c:pt>
                <c:pt idx="1505">
                  <c:v>62.478582482287216</c:v>
                </c:pt>
                <c:pt idx="1506">
                  <c:v>62.472813855821542</c:v>
                </c:pt>
                <c:pt idx="1507">
                  <c:v>62.467039580295314</c:v>
                </c:pt>
                <c:pt idx="1508">
                  <c:v>62.461259662298929</c:v>
                </c:pt>
                <c:pt idx="1509">
                  <c:v>62.455474108415558</c:v>
                </c:pt>
                <c:pt idx="1510">
                  <c:v>62.449682925223229</c:v>
                </c:pt>
                <c:pt idx="1511">
                  <c:v>62.443886119294447</c:v>
                </c:pt>
                <c:pt idx="1512">
                  <c:v>62.438083697194394</c:v>
                </c:pt>
                <c:pt idx="1513">
                  <c:v>62.432275665482159</c:v>
                </c:pt>
                <c:pt idx="1514">
                  <c:v>62.426462030711107</c:v>
                </c:pt>
                <c:pt idx="1515">
                  <c:v>62.42064279942857</c:v>
                </c:pt>
                <c:pt idx="1516">
                  <c:v>62.414817978175989</c:v>
                </c:pt>
                <c:pt idx="1517">
                  <c:v>62.408987573486847</c:v>
                </c:pt>
                <c:pt idx="1518">
                  <c:v>62.403151591889646</c:v>
                </c:pt>
                <c:pt idx="1519">
                  <c:v>62.397310039907438</c:v>
                </c:pt>
                <c:pt idx="1520">
                  <c:v>62.3914629240561</c:v>
                </c:pt>
                <c:pt idx="1521">
                  <c:v>62.385610250844657</c:v>
                </c:pt>
                <c:pt idx="1522">
                  <c:v>62.379752026776565</c:v>
                </c:pt>
                <c:pt idx="1523">
                  <c:v>62.373888258349254</c:v>
                </c:pt>
                <c:pt idx="1524">
                  <c:v>62.36801895205393</c:v>
                </c:pt>
                <c:pt idx="1525">
                  <c:v>62.362144114374402</c:v>
                </c:pt>
                <c:pt idx="1526">
                  <c:v>62.356263751789655</c:v>
                </c:pt>
                <c:pt idx="1527">
                  <c:v>62.350377870769996</c:v>
                </c:pt>
                <c:pt idx="1528">
                  <c:v>62.344486477782596</c:v>
                </c:pt>
                <c:pt idx="1529">
                  <c:v>62.338589579286172</c:v>
                </c:pt>
                <c:pt idx="1530">
                  <c:v>62.33268718173256</c:v>
                </c:pt>
                <c:pt idx="1531">
                  <c:v>62.326779291569082</c:v>
                </c:pt>
                <c:pt idx="1532">
                  <c:v>62.320865915236013</c:v>
                </c:pt>
                <c:pt idx="1533">
                  <c:v>62.314947059165831</c:v>
                </c:pt>
                <c:pt idx="1534">
                  <c:v>62.309022729786712</c:v>
                </c:pt>
                <c:pt idx="1535">
                  <c:v>62.303092933518542</c:v>
                </c:pt>
                <c:pt idx="1536">
                  <c:v>62.297157676776671</c:v>
                </c:pt>
                <c:pt idx="1537">
                  <c:v>62.291216965968111</c:v>
                </c:pt>
                <c:pt idx="1538">
                  <c:v>62.285270807494214</c:v>
                </c:pt>
                <c:pt idx="1539">
                  <c:v>62.279319207750738</c:v>
                </c:pt>
                <c:pt idx="1540">
                  <c:v>62.273362173125548</c:v>
                </c:pt>
                <c:pt idx="1541">
                  <c:v>62.267399710000696</c:v>
                </c:pt>
                <c:pt idx="1542">
                  <c:v>62.26143182475208</c:v>
                </c:pt>
                <c:pt idx="1543">
                  <c:v>62.255458523748096</c:v>
                </c:pt>
                <c:pt idx="1544">
                  <c:v>62.249479813351712</c:v>
                </c:pt>
                <c:pt idx="1545">
                  <c:v>62.243495699918711</c:v>
                </c:pt>
                <c:pt idx="1546">
                  <c:v>62.237506189798438</c:v>
                </c:pt>
                <c:pt idx="1547">
                  <c:v>62.231511289333731</c:v>
                </c:pt>
                <c:pt idx="1548">
                  <c:v>62.225511004861346</c:v>
                </c:pt>
                <c:pt idx="1549">
                  <c:v>62.21950534271069</c:v>
                </c:pt>
                <c:pt idx="1550">
                  <c:v>62.213494309204684</c:v>
                </c:pt>
                <c:pt idx="1551">
                  <c:v>62.20747791066097</c:v>
                </c:pt>
                <c:pt idx="1552">
                  <c:v>62.20145615338874</c:v>
                </c:pt>
                <c:pt idx="1553">
                  <c:v>62.195429043691881</c:v>
                </c:pt>
                <c:pt idx="1554">
                  <c:v>62.189396587866824</c:v>
                </c:pt>
                <c:pt idx="1555">
                  <c:v>62.183358792204579</c:v>
                </c:pt>
                <c:pt idx="1556">
                  <c:v>62.177315662987766</c:v>
                </c:pt>
                <c:pt idx="1557">
                  <c:v>62.171267206494399</c:v>
                </c:pt>
                <c:pt idx="1558">
                  <c:v>62.165213428994335</c:v>
                </c:pt>
                <c:pt idx="1559">
                  <c:v>62.159154336751484</c:v>
                </c:pt>
                <c:pt idx="1560">
                  <c:v>62.153089936023356</c:v>
                </c:pt>
                <c:pt idx="1561">
                  <c:v>62.147020233059791</c:v>
                </c:pt>
                <c:pt idx="1562">
                  <c:v>62.140945234105267</c:v>
                </c:pt>
                <c:pt idx="1563">
                  <c:v>62.134864945396139</c:v>
                </c:pt>
                <c:pt idx="1564">
                  <c:v>62.128779373163667</c:v>
                </c:pt>
                <c:pt idx="1565">
                  <c:v>62.122688523631233</c:v>
                </c:pt>
                <c:pt idx="1566">
                  <c:v>62.11659240301605</c:v>
                </c:pt>
                <c:pt idx="1567">
                  <c:v>62.110491017529007</c:v>
                </c:pt>
                <c:pt idx="1568">
                  <c:v>62.104384373372916</c:v>
                </c:pt>
                <c:pt idx="1569">
                  <c:v>62.098272476745294</c:v>
                </c:pt>
                <c:pt idx="1570">
                  <c:v>62.092155333836693</c:v>
                </c:pt>
                <c:pt idx="1571">
                  <c:v>62.086032950831203</c:v>
                </c:pt>
                <c:pt idx="1572">
                  <c:v>62.079905333904257</c:v>
                </c:pt>
                <c:pt idx="1573">
                  <c:v>62.073772489227153</c:v>
                </c:pt>
                <c:pt idx="1574">
                  <c:v>62.067634422962698</c:v>
                </c:pt>
                <c:pt idx="1575">
                  <c:v>62.061491141268625</c:v>
                </c:pt>
                <c:pt idx="1576">
                  <c:v>62.055342650293881</c:v>
                </c:pt>
                <c:pt idx="1577">
                  <c:v>62.049188956182242</c:v>
                </c:pt>
                <c:pt idx="1578">
                  <c:v>62.043030065069736</c:v>
                </c:pt>
                <c:pt idx="1579">
                  <c:v>62.036865983086507</c:v>
                </c:pt>
                <c:pt idx="1580">
                  <c:v>62.03069671635533</c:v>
                </c:pt>
                <c:pt idx="1581">
                  <c:v>62.024522270992307</c:v>
                </c:pt>
                <c:pt idx="1582">
                  <c:v>62.018342653107034</c:v>
                </c:pt>
                <c:pt idx="1583">
                  <c:v>62.012157868802639</c:v>
                </c:pt>
                <c:pt idx="1584">
                  <c:v>62.005967924173333</c:v>
                </c:pt>
                <c:pt idx="1585">
                  <c:v>61.999772825310089</c:v>
                </c:pt>
                <c:pt idx="1586">
                  <c:v>61.993572578293922</c:v>
                </c:pt>
                <c:pt idx="1587">
                  <c:v>61.987367189200938</c:v>
                </c:pt>
                <c:pt idx="1588">
                  <c:v>61.981156664099785</c:v>
                </c:pt>
                <c:pt idx="1589">
                  <c:v>61.974941009052266</c:v>
                </c:pt>
                <c:pt idx="1590">
                  <c:v>61.968720230113412</c:v>
                </c:pt>
                <c:pt idx="1591">
                  <c:v>61.962494333331918</c:v>
                </c:pt>
                <c:pt idx="1592">
                  <c:v>61.956263324748221</c:v>
                </c:pt>
                <c:pt idx="1593">
                  <c:v>61.950027210397927</c:v>
                </c:pt>
                <c:pt idx="1594">
                  <c:v>61.943785996308634</c:v>
                </c:pt>
                <c:pt idx="1595">
                  <c:v>61.937539688501879</c:v>
                </c:pt>
                <c:pt idx="1596">
                  <c:v>61.931288292990487</c:v>
                </c:pt>
                <c:pt idx="1597">
                  <c:v>61.925031815782809</c:v>
                </c:pt>
                <c:pt idx="1598">
                  <c:v>61.918770262879626</c:v>
                </c:pt>
                <c:pt idx="1599">
                  <c:v>61.912503640273499</c:v>
                </c:pt>
                <c:pt idx="1600">
                  <c:v>61.906231953952435</c:v>
                </c:pt>
                <c:pt idx="1601">
                  <c:v>61.899955209896049</c:v>
                </c:pt>
                <c:pt idx="1602">
                  <c:v>61.893673414077256</c:v>
                </c:pt>
                <c:pt idx="1603">
                  <c:v>61.887386572462582</c:v>
                </c:pt>
                <c:pt idx="1604">
                  <c:v>61.88109469101132</c:v>
                </c:pt>
                <c:pt idx="1605">
                  <c:v>61.87479777567637</c:v>
                </c:pt>
                <c:pt idx="1606">
                  <c:v>61.868495832403703</c:v>
                </c:pt>
                <c:pt idx="1607">
                  <c:v>61.862188867131295</c:v>
                </c:pt>
                <c:pt idx="1608">
                  <c:v>61.855876885792107</c:v>
                </c:pt>
                <c:pt idx="1609">
                  <c:v>61.849559894311319</c:v>
                </c:pt>
                <c:pt idx="1610">
                  <c:v>61.843237898606532</c:v>
                </c:pt>
                <c:pt idx="1611">
                  <c:v>61.836910904589764</c:v>
                </c:pt>
                <c:pt idx="1612">
                  <c:v>61.830578918165301</c:v>
                </c:pt>
                <c:pt idx="1613">
                  <c:v>61.824241945231208</c:v>
                </c:pt>
                <c:pt idx="1614">
                  <c:v>61.817899991678381</c:v>
                </c:pt>
                <c:pt idx="1615">
                  <c:v>61.811553063390527</c:v>
                </c:pt>
                <c:pt idx="1616">
                  <c:v>61.805201166244281</c:v>
                </c:pt>
                <c:pt idx="1617">
                  <c:v>61.798844306110915</c:v>
                </c:pt>
                <c:pt idx="1618">
                  <c:v>61.792482488853253</c:v>
                </c:pt>
                <c:pt idx="1619">
                  <c:v>61.786115720327921</c:v>
                </c:pt>
                <c:pt idx="1620">
                  <c:v>61.779744006384092</c:v>
                </c:pt>
                <c:pt idx="1621">
                  <c:v>61.77336735286508</c:v>
                </c:pt>
                <c:pt idx="1622">
                  <c:v>61.766985765606378</c:v>
                </c:pt>
                <c:pt idx="1623">
                  <c:v>61.760599250437046</c:v>
                </c:pt>
                <c:pt idx="1624">
                  <c:v>61.754207813179214</c:v>
                </c:pt>
                <c:pt idx="1625">
                  <c:v>61.747811459647593</c:v>
                </c:pt>
                <c:pt idx="1626">
                  <c:v>61.741410195651639</c:v>
                </c:pt>
                <c:pt idx="1627">
                  <c:v>61.735004026991504</c:v>
                </c:pt>
                <c:pt idx="1628">
                  <c:v>61.728592959462354</c:v>
                </c:pt>
                <c:pt idx="1629">
                  <c:v>61.722176998851644</c:v>
                </c:pt>
                <c:pt idx="1630">
                  <c:v>61.715756150940244</c:v>
                </c:pt>
                <c:pt idx="1631">
                  <c:v>61.709330421502067</c:v>
                </c:pt>
                <c:pt idx="1632">
                  <c:v>61.702899816304239</c:v>
                </c:pt>
                <c:pt idx="1633">
                  <c:v>61.696464341106264</c:v>
                </c:pt>
                <c:pt idx="1634">
                  <c:v>61.690024001661904</c:v>
                </c:pt>
                <c:pt idx="1635">
                  <c:v>61.683578803717417</c:v>
                </c:pt>
                <c:pt idx="1636">
                  <c:v>61.677128753011893</c:v>
                </c:pt>
                <c:pt idx="1637">
                  <c:v>61.670673855277848</c:v>
                </c:pt>
                <c:pt idx="1638">
                  <c:v>61.664214116241816</c:v>
                </c:pt>
                <c:pt idx="1639">
                  <c:v>61.657749541621421</c:v>
                </c:pt>
                <c:pt idx="1640">
                  <c:v>61.651280137129277</c:v>
                </c:pt>
                <c:pt idx="1641">
                  <c:v>61.644805908470303</c:v>
                </c:pt>
                <c:pt idx="1642">
                  <c:v>61.638326861342115</c:v>
                </c:pt>
                <c:pt idx="1643">
                  <c:v>61.631843001436138</c:v>
                </c:pt>
                <c:pt idx="1644">
                  <c:v>61.625354334437219</c:v>
                </c:pt>
                <c:pt idx="1645">
                  <c:v>61.618860866022267</c:v>
                </c:pt>
                <c:pt idx="1646">
                  <c:v>61.61236260186157</c:v>
                </c:pt>
                <c:pt idx="1647">
                  <c:v>61.605859547619204</c:v>
                </c:pt>
                <c:pt idx="1648">
                  <c:v>61.599351708952163</c:v>
                </c:pt>
                <c:pt idx="1649">
                  <c:v>61.592839091510101</c:v>
                </c:pt>
                <c:pt idx="1650">
                  <c:v>61.586321700935748</c:v>
                </c:pt>
                <c:pt idx="1651">
                  <c:v>61.579799542865914</c:v>
                </c:pt>
                <c:pt idx="1652">
                  <c:v>61.573272622929139</c:v>
                </c:pt>
                <c:pt idx="1653">
                  <c:v>61.566740946748283</c:v>
                </c:pt>
                <c:pt idx="1654">
                  <c:v>61.56020451993809</c:v>
                </c:pt>
                <c:pt idx="1655">
                  <c:v>61.55366334810823</c:v>
                </c:pt>
                <c:pt idx="1656">
                  <c:v>61.54711743686029</c:v>
                </c:pt>
                <c:pt idx="1657">
                  <c:v>61.540566791788386</c:v>
                </c:pt>
                <c:pt idx="1658">
                  <c:v>61.534011418480844</c:v>
                </c:pt>
                <c:pt idx="1659">
                  <c:v>61.527451322519042</c:v>
                </c:pt>
                <c:pt idx="1660">
                  <c:v>61.520886509476803</c:v>
                </c:pt>
                <c:pt idx="1661">
                  <c:v>61.514316984921898</c:v>
                </c:pt>
                <c:pt idx="1662">
                  <c:v>61.50774275441448</c:v>
                </c:pt>
                <c:pt idx="1663">
                  <c:v>61.501163823508165</c:v>
                </c:pt>
                <c:pt idx="1664">
                  <c:v>61.494580197750373</c:v>
                </c:pt>
                <c:pt idx="1665">
                  <c:v>61.487991882680575</c:v>
                </c:pt>
                <c:pt idx="1666">
                  <c:v>61.481398883831631</c:v>
                </c:pt>
                <c:pt idx="1667">
                  <c:v>61.474801206730071</c:v>
                </c:pt>
                <c:pt idx="1668">
                  <c:v>61.468198856894936</c:v>
                </c:pt>
                <c:pt idx="1669">
                  <c:v>61.461591839838924</c:v>
                </c:pt>
                <c:pt idx="1670">
                  <c:v>61.454980161067439</c:v>
                </c:pt>
                <c:pt idx="1671">
                  <c:v>61.448363826079472</c:v>
                </c:pt>
                <c:pt idx="1672">
                  <c:v>61.44174284036653</c:v>
                </c:pt>
                <c:pt idx="1673">
                  <c:v>61.435117209414436</c:v>
                </c:pt>
                <c:pt idx="1674">
                  <c:v>61.428486938700807</c:v>
                </c:pt>
                <c:pt idx="1675">
                  <c:v>61.421852033697306</c:v>
                </c:pt>
                <c:pt idx="1676">
                  <c:v>61.415212499868424</c:v>
                </c:pt>
                <c:pt idx="1677">
                  <c:v>61.408568342671636</c:v>
                </c:pt>
                <c:pt idx="1678">
                  <c:v>61.401919567557918</c:v>
                </c:pt>
                <c:pt idx="1679">
                  <c:v>61.395266179971415</c:v>
                </c:pt>
                <c:pt idx="1680">
                  <c:v>61.388608185349447</c:v>
                </c:pt>
                <c:pt idx="1681">
                  <c:v>61.381945589122118</c:v>
                </c:pt>
                <c:pt idx="1682">
                  <c:v>61.375278396712943</c:v>
                </c:pt>
                <c:pt idx="1683">
                  <c:v>61.368606613539157</c:v>
                </c:pt>
                <c:pt idx="1684">
                  <c:v>61.361930245010065</c:v>
                </c:pt>
                <c:pt idx="1685">
                  <c:v>61.355249296529095</c:v>
                </c:pt>
                <c:pt idx="1686">
                  <c:v>61.34856377349174</c:v>
                </c:pt>
                <c:pt idx="1687">
                  <c:v>61.341873681288952</c:v>
                </c:pt>
                <c:pt idx="1688">
                  <c:v>61.33517902530216</c:v>
                </c:pt>
                <c:pt idx="1689">
                  <c:v>61.328479810907943</c:v>
                </c:pt>
                <c:pt idx="1690">
                  <c:v>61.321776043474536</c:v>
                </c:pt>
                <c:pt idx="1691">
                  <c:v>61.315067728364809</c:v>
                </c:pt>
                <c:pt idx="1692">
                  <c:v>61.308354870934267</c:v>
                </c:pt>
                <c:pt idx="1693">
                  <c:v>61.301637476530708</c:v>
                </c:pt>
                <c:pt idx="1694">
                  <c:v>61.294915550497109</c:v>
                </c:pt>
                <c:pt idx="1695">
                  <c:v>61.288189098167678</c:v>
                </c:pt>
                <c:pt idx="1696">
                  <c:v>61.281458124871058</c:v>
                </c:pt>
                <c:pt idx="1697">
                  <c:v>61.27472263592832</c:v>
                </c:pt>
                <c:pt idx="1698">
                  <c:v>61.267982636655006</c:v>
                </c:pt>
                <c:pt idx="1699">
                  <c:v>61.261238132358308</c:v>
                </c:pt>
                <c:pt idx="1700">
                  <c:v>61.254489128339664</c:v>
                </c:pt>
                <c:pt idx="1701">
                  <c:v>61.247735629893988</c:v>
                </c:pt>
                <c:pt idx="1702">
                  <c:v>61.240977642307485</c:v>
                </c:pt>
                <c:pt idx="1703">
                  <c:v>61.234215170862498</c:v>
                </c:pt>
                <c:pt idx="1704">
                  <c:v>61.227448220832585</c:v>
                </c:pt>
                <c:pt idx="1705">
                  <c:v>61.220676797484835</c:v>
                </c:pt>
                <c:pt idx="1706">
                  <c:v>61.213900906080283</c:v>
                </c:pt>
                <c:pt idx="1707">
                  <c:v>61.207120551872414</c:v>
                </c:pt>
                <c:pt idx="1708">
                  <c:v>61.200335740108699</c:v>
                </c:pt>
                <c:pt idx="1709">
                  <c:v>61.193546476029496</c:v>
                </c:pt>
                <c:pt idx="1710">
                  <c:v>61.186752764868217</c:v>
                </c:pt>
                <c:pt idx="1711">
                  <c:v>61.179954611851748</c:v>
                </c:pt>
                <c:pt idx="1712">
                  <c:v>61.17315202220054</c:v>
                </c:pt>
                <c:pt idx="1713">
                  <c:v>61.166345001127638</c:v>
                </c:pt>
                <c:pt idx="1714">
                  <c:v>61.159533553840227</c:v>
                </c:pt>
                <c:pt idx="1715">
                  <c:v>61.152717685537702</c:v>
                </c:pt>
                <c:pt idx="1716">
                  <c:v>61.145897401414679</c:v>
                </c:pt>
                <c:pt idx="1717">
                  <c:v>61.139072706655703</c:v>
                </c:pt>
                <c:pt idx="1718">
                  <c:v>61.132243606442458</c:v>
                </c:pt>
                <c:pt idx="1719">
                  <c:v>61.125410105947438</c:v>
                </c:pt>
                <c:pt idx="1720">
                  <c:v>61.118572210337021</c:v>
                </c:pt>
                <c:pt idx="1721">
                  <c:v>61.11172992477109</c:v>
                </c:pt>
                <c:pt idx="1722">
                  <c:v>61.104883254403219</c:v>
                </c:pt>
                <c:pt idx="1723">
                  <c:v>61.098032204379265</c:v>
                </c:pt>
                <c:pt idx="1724">
                  <c:v>61.091176779839067</c:v>
                </c:pt>
                <c:pt idx="1725">
                  <c:v>61.084316985915692</c:v>
                </c:pt>
                <c:pt idx="1726">
                  <c:v>61.077452827735343</c:v>
                </c:pt>
                <c:pt idx="1727">
                  <c:v>61.070584310418624</c:v>
                </c:pt>
                <c:pt idx="1728">
                  <c:v>61.063711439077693</c:v>
                </c:pt>
                <c:pt idx="1729">
                  <c:v>61.056834218818828</c:v>
                </c:pt>
                <c:pt idx="1730">
                  <c:v>61.049952654742953</c:v>
                </c:pt>
                <c:pt idx="1731">
                  <c:v>61.043066751941772</c:v>
                </c:pt>
                <c:pt idx="1732">
                  <c:v>61.036176515503527</c:v>
                </c:pt>
                <c:pt idx="1733">
                  <c:v>61.029281950506011</c:v>
                </c:pt>
                <c:pt idx="1734">
                  <c:v>61.022383062023607</c:v>
                </c:pt>
                <c:pt idx="1735">
                  <c:v>61.015479855122678</c:v>
                </c:pt>
                <c:pt idx="1736">
                  <c:v>61.008572334863018</c:v>
                </c:pt>
                <c:pt idx="1737">
                  <c:v>61.001660506297902</c:v>
                </c:pt>
                <c:pt idx="1738">
                  <c:v>60.994744374473946</c:v>
                </c:pt>
                <c:pt idx="1739">
                  <c:v>60.987823944431824</c:v>
                </c:pt>
                <c:pt idx="1740">
                  <c:v>60.980899221204439</c:v>
                </c:pt>
                <c:pt idx="1741">
                  <c:v>60.973970209818596</c:v>
                </c:pt>
                <c:pt idx="1742">
                  <c:v>60.967036915294905</c:v>
                </c:pt>
                <c:pt idx="1743">
                  <c:v>60.960099342646878</c:v>
                </c:pt>
                <c:pt idx="1744">
                  <c:v>60.953157496881857</c:v>
                </c:pt>
                <c:pt idx="1745">
                  <c:v>60.946211383000133</c:v>
                </c:pt>
                <c:pt idx="1746">
                  <c:v>60.939261005995135</c:v>
                </c:pt>
                <c:pt idx="1747">
                  <c:v>60.932306370855216</c:v>
                </c:pt>
                <c:pt idx="1748">
                  <c:v>60.925347482560156</c:v>
                </c:pt>
                <c:pt idx="1749">
                  <c:v>60.918384346085254</c:v>
                </c:pt>
                <c:pt idx="1750">
                  <c:v>60.911416966397283</c:v>
                </c:pt>
                <c:pt idx="1751">
                  <c:v>60.904445348458211</c:v>
                </c:pt>
                <c:pt idx="1752">
                  <c:v>60.897469497221401</c:v>
                </c:pt>
                <c:pt idx="1753">
                  <c:v>60.890489417635649</c:v>
                </c:pt>
                <c:pt idx="1754">
                  <c:v>60.883505114642197</c:v>
                </c:pt>
                <c:pt idx="1755">
                  <c:v>60.876516593176355</c:v>
                </c:pt>
                <c:pt idx="1756">
                  <c:v>60.869523858166353</c:v>
                </c:pt>
                <c:pt idx="1757">
                  <c:v>60.862526914533852</c:v>
                </c:pt>
                <c:pt idx="1758">
                  <c:v>60.855525767194393</c:v>
                </c:pt>
                <c:pt idx="1759">
                  <c:v>60.848520421057124</c:v>
                </c:pt>
                <c:pt idx="1760">
                  <c:v>60.841510881023915</c:v>
                </c:pt>
                <c:pt idx="1761">
                  <c:v>60.834497151990689</c:v>
                </c:pt>
                <c:pt idx="1762">
                  <c:v>60.827479238847509</c:v>
                </c:pt>
                <c:pt idx="1763">
                  <c:v>60.820457146476294</c:v>
                </c:pt>
                <c:pt idx="1764">
                  <c:v>60.813430879753476</c:v>
                </c:pt>
                <c:pt idx="1765">
                  <c:v>60.806400443549769</c:v>
                </c:pt>
                <c:pt idx="1766">
                  <c:v>60.799365842728342</c:v>
                </c:pt>
                <c:pt idx="1767">
                  <c:v>60.792327082145945</c:v>
                </c:pt>
                <c:pt idx="1768">
                  <c:v>60.78528416665258</c:v>
                </c:pt>
                <c:pt idx="1769">
                  <c:v>60.778237101092813</c:v>
                </c:pt>
                <c:pt idx="1770">
                  <c:v>60.771185890304622</c:v>
                </c:pt>
                <c:pt idx="1771">
                  <c:v>60.764130539118426</c:v>
                </c:pt>
                <c:pt idx="1772">
                  <c:v>60.757071052359628</c:v>
                </c:pt>
                <c:pt idx="1773">
                  <c:v>60.7500074348456</c:v>
                </c:pt>
                <c:pt idx="1774">
                  <c:v>60.742939691388933</c:v>
                </c:pt>
                <c:pt idx="1775">
                  <c:v>60.735867826794951</c:v>
                </c:pt>
                <c:pt idx="1776">
                  <c:v>60.728791845861984</c:v>
                </c:pt>
                <c:pt idx="1777">
                  <c:v>60.72171175338309</c:v>
                </c:pt>
                <c:pt idx="1778">
                  <c:v>60.714627554144371</c:v>
                </c:pt>
                <c:pt idx="1779">
                  <c:v>60.707539252925891</c:v>
                </c:pt>
                <c:pt idx="1780">
                  <c:v>60.700446854500449</c:v>
                </c:pt>
                <c:pt idx="1781">
                  <c:v>60.693350363635616</c:v>
                </c:pt>
                <c:pt idx="1782">
                  <c:v>60.68624978509083</c:v>
                </c:pt>
                <c:pt idx="1783">
                  <c:v>60.679145123621993</c:v>
                </c:pt>
                <c:pt idx="1784">
                  <c:v>60.67203638397541</c:v>
                </c:pt>
                <c:pt idx="1785">
                  <c:v>60.664923570893357</c:v>
                </c:pt>
                <c:pt idx="1786">
                  <c:v>60.657806689110537</c:v>
                </c:pt>
                <c:pt idx="1787">
                  <c:v>60.650685743356576</c:v>
                </c:pt>
                <c:pt idx="1788">
                  <c:v>60.643560738352441</c:v>
                </c:pt>
                <c:pt idx="1789">
                  <c:v>60.636431678815349</c:v>
                </c:pt>
                <c:pt idx="1790">
                  <c:v>60.629298569454185</c:v>
                </c:pt>
                <c:pt idx="1791">
                  <c:v>60.622161414973121</c:v>
                </c:pt>
                <c:pt idx="1792">
                  <c:v>60.61502022006821</c:v>
                </c:pt>
                <c:pt idx="1793">
                  <c:v>60.607874989431068</c:v>
                </c:pt>
                <c:pt idx="1794">
                  <c:v>60.600725727745903</c:v>
                </c:pt>
                <c:pt idx="1795">
                  <c:v>60.593572439690341</c:v>
                </c:pt>
                <c:pt idx="1796">
                  <c:v>60.58641512993659</c:v>
                </c:pt>
                <c:pt idx="1797">
                  <c:v>60.579253803149932</c:v>
                </c:pt>
                <c:pt idx="1798">
                  <c:v>60.572088463990298</c:v>
                </c:pt>
                <c:pt idx="1799">
                  <c:v>60.564919117109</c:v>
                </c:pt>
                <c:pt idx="1800">
                  <c:v>60.557745767154508</c:v>
                </c:pt>
                <c:pt idx="1801">
                  <c:v>60.550568418766069</c:v>
                </c:pt>
                <c:pt idx="1802">
                  <c:v>60.543387076577801</c:v>
                </c:pt>
                <c:pt idx="1803">
                  <c:v>60.536201745218328</c:v>
                </c:pt>
                <c:pt idx="1804">
                  <c:v>60.529012429308573</c:v>
                </c:pt>
                <c:pt idx="1805">
                  <c:v>60.521819133463595</c:v>
                </c:pt>
                <c:pt idx="1806">
                  <c:v>60.514621862293453</c:v>
                </c:pt>
                <c:pt idx="1807">
                  <c:v>60.507420620400048</c:v>
                </c:pt>
                <c:pt idx="1808">
                  <c:v>60.5002154123803</c:v>
                </c:pt>
                <c:pt idx="1809">
                  <c:v>60.493006242824812</c:v>
                </c:pt>
                <c:pt idx="1810">
                  <c:v>60.485793116317808</c:v>
                </c:pt>
                <c:pt idx="1811">
                  <c:v>60.478576037437172</c:v>
                </c:pt>
                <c:pt idx="1812">
                  <c:v>60.471355010754266</c:v>
                </c:pt>
                <c:pt idx="1813">
                  <c:v>60.46413004083476</c:v>
                </c:pt>
                <c:pt idx="1814">
                  <c:v>60.456901132238201</c:v>
                </c:pt>
                <c:pt idx="1815">
                  <c:v>60.449668289517795</c:v>
                </c:pt>
                <c:pt idx="1816">
                  <c:v>60.442431517220797</c:v>
                </c:pt>
                <c:pt idx="1817">
                  <c:v>60.435190819887545</c:v>
                </c:pt>
                <c:pt idx="1818">
                  <c:v>60.427946202052766</c:v>
                </c:pt>
                <c:pt idx="1819">
                  <c:v>60.420697668245246</c:v>
                </c:pt>
                <c:pt idx="1820">
                  <c:v>60.413445222986596</c:v>
                </c:pt>
                <c:pt idx="1821">
                  <c:v>60.406188870794104</c:v>
                </c:pt>
                <c:pt idx="1822">
                  <c:v>60.398928616177045</c:v>
                </c:pt>
                <c:pt idx="1823">
                  <c:v>60.391664463639721</c:v>
                </c:pt>
                <c:pt idx="1824">
                  <c:v>60.384396417679334</c:v>
                </c:pt>
                <c:pt idx="1825">
                  <c:v>60.37712448278787</c:v>
                </c:pt>
                <c:pt idx="1826">
                  <c:v>60.369848663450938</c:v>
                </c:pt>
                <c:pt idx="1827">
                  <c:v>60.362568964148039</c:v>
                </c:pt>
                <c:pt idx="1828">
                  <c:v>60.355285389351899</c:v>
                </c:pt>
                <c:pt idx="1829">
                  <c:v>60.347997943530345</c:v>
                </c:pt>
                <c:pt idx="1830">
                  <c:v>60.340706631144251</c:v>
                </c:pt>
                <c:pt idx="1831">
                  <c:v>60.333411456648939</c:v>
                </c:pt>
                <c:pt idx="1832">
                  <c:v>60.32611242449272</c:v>
                </c:pt>
                <c:pt idx="1833">
                  <c:v>60.318809539119343</c:v>
                </c:pt>
                <c:pt idx="1834">
                  <c:v>60.311502804964562</c:v>
                </c:pt>
                <c:pt idx="1835">
                  <c:v>60.304192226460252</c:v>
                </c:pt>
                <c:pt idx="1836">
                  <c:v>60.296877808030203</c:v>
                </c:pt>
                <c:pt idx="1837">
                  <c:v>60.289559554093401</c:v>
                </c:pt>
                <c:pt idx="1838">
                  <c:v>60.282237469063006</c:v>
                </c:pt>
                <c:pt idx="1839">
                  <c:v>60.27491155734463</c:v>
                </c:pt>
                <c:pt idx="1840">
                  <c:v>60.267581823339299</c:v>
                </c:pt>
                <c:pt idx="1841">
                  <c:v>60.260248271441363</c:v>
                </c:pt>
                <c:pt idx="1842">
                  <c:v>60.252910906039894</c:v>
                </c:pt>
                <c:pt idx="1843">
                  <c:v>60.245569731516717</c:v>
                </c:pt>
                <c:pt idx="1844">
                  <c:v>60.238224752248314</c:v>
                </c:pt>
                <c:pt idx="1845">
                  <c:v>60.23087597260583</c:v>
                </c:pt>
                <c:pt idx="1846">
                  <c:v>60.223523396953262</c:v>
                </c:pt>
                <c:pt idx="1847">
                  <c:v>60.21616702964927</c:v>
                </c:pt>
                <c:pt idx="1848">
                  <c:v>60.208806875046548</c:v>
                </c:pt>
                <c:pt idx="1849">
                  <c:v>60.201442937491557</c:v>
                </c:pt>
                <c:pt idx="1850">
                  <c:v>60.194075221324994</c:v>
                </c:pt>
                <c:pt idx="1851">
                  <c:v>60.186703730881248</c:v>
                </c:pt>
                <c:pt idx="1852">
                  <c:v>60.179328470489224</c:v>
                </c:pt>
                <c:pt idx="1853">
                  <c:v>60.171949444472268</c:v>
                </c:pt>
                <c:pt idx="1854">
                  <c:v>60.164566657146203</c:v>
                </c:pt>
                <c:pt idx="1855">
                  <c:v>60.157180112822438</c:v>
                </c:pt>
                <c:pt idx="1856">
                  <c:v>60.149789815806187</c:v>
                </c:pt>
                <c:pt idx="1857">
                  <c:v>60.142395770396234</c:v>
                </c:pt>
                <c:pt idx="1858">
                  <c:v>60.134997980885764</c:v>
                </c:pt>
                <c:pt idx="1859">
                  <c:v>60.127596451562205</c:v>
                </c:pt>
                <c:pt idx="1860">
                  <c:v>60.120191186706421</c:v>
                </c:pt>
                <c:pt idx="1861">
                  <c:v>60.112782190594906</c:v>
                </c:pt>
                <c:pt idx="1862">
                  <c:v>60.105369467495962</c:v>
                </c:pt>
                <c:pt idx="1863">
                  <c:v>60.097953021674563</c:v>
                </c:pt>
                <c:pt idx="1864">
                  <c:v>60.090532857387565</c:v>
                </c:pt>
                <c:pt idx="1865">
                  <c:v>60.083108978887651</c:v>
                </c:pt>
                <c:pt idx="1866">
                  <c:v>60.075681390420506</c:v>
                </c:pt>
                <c:pt idx="1867">
                  <c:v>60.068250096226684</c:v>
                </c:pt>
                <c:pt idx="1868">
                  <c:v>60.060815100540253</c:v>
                </c:pt>
                <c:pt idx="1869">
                  <c:v>60.0533764075902</c:v>
                </c:pt>
                <c:pt idx="1870">
                  <c:v>60.045934021598896</c:v>
                </c:pt>
                <c:pt idx="1871">
                  <c:v>60.038487946783754</c:v>
                </c:pt>
                <c:pt idx="1872">
                  <c:v>60.031038187355634</c:v>
                </c:pt>
                <c:pt idx="1873">
                  <c:v>60.023584747520239</c:v>
                </c:pt>
                <c:pt idx="1874">
                  <c:v>60.016127631476749</c:v>
                </c:pt>
                <c:pt idx="1875">
                  <c:v>60.008666843418361</c:v>
                </c:pt>
                <c:pt idx="1876">
                  <c:v>60.001202387534342</c:v>
                </c:pt>
                <c:pt idx="1877">
                  <c:v>59.993734268005547</c:v>
                </c:pt>
                <c:pt idx="1878">
                  <c:v>59.986262489009135</c:v>
                </c:pt>
                <c:pt idx="1879">
                  <c:v>59.978787054715632</c:v>
                </c:pt>
                <c:pt idx="1880">
                  <c:v>59.971307969289469</c:v>
                </c:pt>
                <c:pt idx="1881">
                  <c:v>59.963825236889988</c:v>
                </c:pt>
                <c:pt idx="1882">
                  <c:v>59.956338861670829</c:v>
                </c:pt>
                <c:pt idx="1883">
                  <c:v>59.948848847779203</c:v>
                </c:pt>
                <c:pt idx="1884">
                  <c:v>59.941355199356799</c:v>
                </c:pt>
                <c:pt idx="1885">
                  <c:v>59.933857920540547</c:v>
                </c:pt>
                <c:pt idx="1886">
                  <c:v>59.926357015460042</c:v>
                </c:pt>
                <c:pt idx="1887">
                  <c:v>59.91885248824061</c:v>
                </c:pt>
                <c:pt idx="1888">
                  <c:v>59.91134434300092</c:v>
                </c:pt>
                <c:pt idx="1889">
                  <c:v>59.903832583854566</c:v>
                </c:pt>
                <c:pt idx="1890">
                  <c:v>59.896317214908699</c:v>
                </c:pt>
                <c:pt idx="1891">
                  <c:v>59.88879824026543</c:v>
                </c:pt>
                <c:pt idx="1892">
                  <c:v>59.881275664020869</c:v>
                </c:pt>
                <c:pt idx="1893">
                  <c:v>59.873749490266043</c:v>
                </c:pt>
                <c:pt idx="1894">
                  <c:v>59.866219723085479</c:v>
                </c:pt>
                <c:pt idx="1895">
                  <c:v>59.858686366558466</c:v>
                </c:pt>
                <c:pt idx="1896">
                  <c:v>59.851149424758745</c:v>
                </c:pt>
                <c:pt idx="1897">
                  <c:v>59.843608901753946</c:v>
                </c:pt>
                <c:pt idx="1898">
                  <c:v>59.836064801606661</c:v>
                </c:pt>
                <c:pt idx="1899">
                  <c:v>59.828517128373271</c:v>
                </c:pt>
                <c:pt idx="1900">
                  <c:v>59.820965886104972</c:v>
                </c:pt>
                <c:pt idx="1901">
                  <c:v>59.813411078847842</c:v>
                </c:pt>
                <c:pt idx="1902">
                  <c:v>59.805852710640451</c:v>
                </c:pt>
                <c:pt idx="1903">
                  <c:v>59.798290785517736</c:v>
                </c:pt>
                <c:pt idx="1904">
                  <c:v>59.790725307508175</c:v>
                </c:pt>
                <c:pt idx="1905">
                  <c:v>59.783156280635069</c:v>
                </c:pt>
                <c:pt idx="1906">
                  <c:v>59.775583708915228</c:v>
                </c:pt>
                <c:pt idx="1907">
                  <c:v>59.76800759636091</c:v>
                </c:pt>
                <c:pt idx="1908">
                  <c:v>59.760427946978453</c:v>
                </c:pt>
                <c:pt idx="1909">
                  <c:v>59.752844764768248</c:v>
                </c:pt>
                <c:pt idx="1910">
                  <c:v>59.745258053725998</c:v>
                </c:pt>
                <c:pt idx="1911">
                  <c:v>59.737667817840695</c:v>
                </c:pt>
                <c:pt idx="1912">
                  <c:v>59.730074061097056</c:v>
                </c:pt>
                <c:pt idx="1913">
                  <c:v>59.722476787472644</c:v>
                </c:pt>
                <c:pt idx="1914">
                  <c:v>59.714876000941437</c:v>
                </c:pt>
                <c:pt idx="1915">
                  <c:v>59.70727170547071</c:v>
                </c:pt>
                <c:pt idx="1916">
                  <c:v>59.69966390502227</c:v>
                </c:pt>
                <c:pt idx="1917">
                  <c:v>59.692052603551979</c:v>
                </c:pt>
                <c:pt idx="1918">
                  <c:v>59.684437805012109</c:v>
                </c:pt>
                <c:pt idx="1919">
                  <c:v>59.676819513346871</c:v>
                </c:pt>
                <c:pt idx="1920">
                  <c:v>59.669197732496819</c:v>
                </c:pt>
                <c:pt idx="1921">
                  <c:v>59.661572466396578</c:v>
                </c:pt>
                <c:pt idx="1922">
                  <c:v>59.653943718974375</c:v>
                </c:pt>
                <c:pt idx="1923">
                  <c:v>59.646311494154858</c:v>
                </c:pt>
                <c:pt idx="1924">
                  <c:v>59.63867579585537</c:v>
                </c:pt>
                <c:pt idx="1925">
                  <c:v>59.631036627988671</c:v>
                </c:pt>
                <c:pt idx="1926">
                  <c:v>59.623393994462027</c:v>
                </c:pt>
                <c:pt idx="1927">
                  <c:v>59.615747899176924</c:v>
                </c:pt>
                <c:pt idx="1928">
                  <c:v>59.608098346030332</c:v>
                </c:pt>
                <c:pt idx="1929">
                  <c:v>59.600445338912223</c:v>
                </c:pt>
                <c:pt idx="1930">
                  <c:v>59.592788881708778</c:v>
                </c:pt>
                <c:pt idx="1931">
                  <c:v>59.585128978299451</c:v>
                </c:pt>
                <c:pt idx="1932">
                  <c:v>59.57746563255936</c:v>
                </c:pt>
                <c:pt idx="1933">
                  <c:v>59.569798848357578</c:v>
                </c:pt>
                <c:pt idx="1934">
                  <c:v>59.562128629557833</c:v>
                </c:pt>
                <c:pt idx="1935">
                  <c:v>59.554454980018697</c:v>
                </c:pt>
                <c:pt idx="1936">
                  <c:v>59.546777903593352</c:v>
                </c:pt>
                <c:pt idx="1937">
                  <c:v>59.539097404129414</c:v>
                </c:pt>
                <c:pt idx="1938">
                  <c:v>59.531413485468576</c:v>
                </c:pt>
                <c:pt idx="1939">
                  <c:v>59.523726151449083</c:v>
                </c:pt>
                <c:pt idx="1940">
                  <c:v>59.516035405901569</c:v>
                </c:pt>
                <c:pt idx="1941">
                  <c:v>59.508341252652841</c:v>
                </c:pt>
                <c:pt idx="1942">
                  <c:v>59.500643695523763</c:v>
                </c:pt>
                <c:pt idx="1943">
                  <c:v>59.49294273832993</c:v>
                </c:pt>
                <c:pt idx="1944">
                  <c:v>59.485238384881548</c:v>
                </c:pt>
                <c:pt idx="1945">
                  <c:v>59.477530638983183</c:v>
                </c:pt>
                <c:pt idx="1946">
                  <c:v>59.46981950443525</c:v>
                </c:pt>
                <c:pt idx="1947">
                  <c:v>59.462104985032106</c:v>
                </c:pt>
                <c:pt idx="1948">
                  <c:v>59.454387084562349</c:v>
                </c:pt>
                <c:pt idx="1949">
                  <c:v>59.446665806809342</c:v>
                </c:pt>
                <c:pt idx="1950">
                  <c:v>59.438941155552946</c:v>
                </c:pt>
                <c:pt idx="1951">
                  <c:v>59.431213134565105</c:v>
                </c:pt>
                <c:pt idx="1952">
                  <c:v>59.423481747614645</c:v>
                </c:pt>
                <c:pt idx="1953">
                  <c:v>59.415746998463611</c:v>
                </c:pt>
                <c:pt idx="1954">
                  <c:v>59.408008890869354</c:v>
                </c:pt>
                <c:pt idx="1955">
                  <c:v>59.400267428584726</c:v>
                </c:pt>
                <c:pt idx="1956">
                  <c:v>59.39252261535654</c:v>
                </c:pt>
                <c:pt idx="1957">
                  <c:v>59.38477445492601</c:v>
                </c:pt>
                <c:pt idx="1958">
                  <c:v>59.377022951030327</c:v>
                </c:pt>
                <c:pt idx="1959">
                  <c:v>59.369268107399556</c:v>
                </c:pt>
                <c:pt idx="1960">
                  <c:v>59.361509927760991</c:v>
                </c:pt>
                <c:pt idx="1961">
                  <c:v>59.353748415834865</c:v>
                </c:pt>
                <c:pt idx="1962">
                  <c:v>59.345983575337243</c:v>
                </c:pt>
                <c:pt idx="1963">
                  <c:v>59.338215409977792</c:v>
                </c:pt>
                <c:pt idx="1964">
                  <c:v>59.330443923462369</c:v>
                </c:pt>
                <c:pt idx="1965">
                  <c:v>59.322669119490961</c:v>
                </c:pt>
                <c:pt idx="1966">
                  <c:v>59.314891001758163</c:v>
                </c:pt>
                <c:pt idx="1967">
                  <c:v>59.307109573954143</c:v>
                </c:pt>
                <c:pt idx="1968">
                  <c:v>59.299324839762996</c:v>
                </c:pt>
                <c:pt idx="1969">
                  <c:v>59.291536802864805</c:v>
                </c:pt>
                <c:pt idx="1970">
                  <c:v>59.283745466933077</c:v>
                </c:pt>
                <c:pt idx="1971">
                  <c:v>59.275950835637829</c:v>
                </c:pt>
                <c:pt idx="1972">
                  <c:v>59.268152912642208</c:v>
                </c:pt>
                <c:pt idx="1973">
                  <c:v>59.260351701605472</c:v>
                </c:pt>
                <c:pt idx="1974">
                  <c:v>59.252547206181248</c:v>
                </c:pt>
                <c:pt idx="1975">
                  <c:v>59.244739430018491</c:v>
                </c:pt>
                <c:pt idx="1976">
                  <c:v>59.236928376760211</c:v>
                </c:pt>
                <c:pt idx="1977">
                  <c:v>59.22911405004529</c:v>
                </c:pt>
                <c:pt idx="1978">
                  <c:v>59.221296453507037</c:v>
                </c:pt>
                <c:pt idx="1979">
                  <c:v>59.213475590773484</c:v>
                </c:pt>
                <c:pt idx="1980">
                  <c:v>59.205651465468421</c:v>
                </c:pt>
                <c:pt idx="1981">
                  <c:v>59.197824081208708</c:v>
                </c:pt>
                <c:pt idx="1982">
                  <c:v>59.189993441608593</c:v>
                </c:pt>
                <c:pt idx="1983">
                  <c:v>59.182159550275614</c:v>
                </c:pt>
                <c:pt idx="1984">
                  <c:v>59.174322410812877</c:v>
                </c:pt>
                <c:pt idx="1985">
                  <c:v>59.166482026817931</c:v>
                </c:pt>
                <c:pt idx="1986">
                  <c:v>59.158638401883778</c:v>
                </c:pt>
                <c:pt idx="1987">
                  <c:v>59.150791539598394</c:v>
                </c:pt>
                <c:pt idx="1988">
                  <c:v>59.142941443544267</c:v>
                </c:pt>
                <c:pt idx="1989">
                  <c:v>59.135088117299823</c:v>
                </c:pt>
                <c:pt idx="1990">
                  <c:v>59.127231564437693</c:v>
                </c:pt>
                <c:pt idx="1991">
                  <c:v>59.119371788524965</c:v>
                </c:pt>
                <c:pt idx="1992">
                  <c:v>59.111508793124571</c:v>
                </c:pt>
                <c:pt idx="1993">
                  <c:v>59.103642581794773</c:v>
                </c:pt>
                <c:pt idx="1994">
                  <c:v>59.095773158088399</c:v>
                </c:pt>
                <c:pt idx="1995">
                  <c:v>59.087900525552961</c:v>
                </c:pt>
                <c:pt idx="1996">
                  <c:v>59.080024687731097</c:v>
                </c:pt>
                <c:pt idx="1997">
                  <c:v>59.07214564816136</c:v>
                </c:pt>
                <c:pt idx="1998">
                  <c:v>59.064263410375879</c:v>
                </c:pt>
                <c:pt idx="1999">
                  <c:v>59.056377977903253</c:v>
                </c:pt>
                <c:pt idx="2000">
                  <c:v>59.048489354266358</c:v>
                </c:pt>
                <c:pt idx="2001">
                  <c:v>59.040597542983193</c:v>
                </c:pt>
                <c:pt idx="2002">
                  <c:v>58.961504880078046</c:v>
                </c:pt>
                <c:pt idx="2003">
                  <c:v>58.882097286072941</c:v>
                </c:pt>
                <c:pt idx="2004">
                  <c:v>58.802378198669309</c:v>
                </c:pt>
                <c:pt idx="2005">
                  <c:v>58.722351007671115</c:v>
                </c:pt>
                <c:pt idx="2006">
                  <c:v>58.64201905564429</c:v>
                </c:pt>
                <c:pt idx="2007">
                  <c:v>58.561385638572723</c:v>
                </c:pt>
                <c:pt idx="2008">
                  <c:v>58.480454006507898</c:v>
                </c:pt>
                <c:pt idx="2009">
                  <c:v>58.399227364211541</c:v>
                </c:pt>
                <c:pt idx="2010">
                  <c:v>58.31770887179686</c:v>
                </c:pt>
                <c:pt idx="2011">
                  <c:v>58.235901645360016</c:v>
                </c:pt>
                <c:pt idx="2012">
                  <c:v>58.15380875760701</c:v>
                </c:pt>
                <c:pt idx="2013">
                  <c:v>58.071433238475201</c:v>
                </c:pt>
                <c:pt idx="2014">
                  <c:v>57.988778075746282</c:v>
                </c:pt>
                <c:pt idx="2015">
                  <c:v>57.905846215654812</c:v>
                </c:pt>
                <c:pt idx="2016">
                  <c:v>57.822640563491113</c:v>
                </c:pt>
                <c:pt idx="2017">
                  <c:v>57.739163984191308</c:v>
                </c:pt>
                <c:pt idx="2018">
                  <c:v>57.655419302929872</c:v>
                </c:pt>
                <c:pt idx="2019">
                  <c:v>57.571409305697799</c:v>
                </c:pt>
                <c:pt idx="2020">
                  <c:v>57.48713673987659</c:v>
                </c:pt>
                <c:pt idx="2021">
                  <c:v>57.402604314806972</c:v>
                </c:pt>
                <c:pt idx="2022">
                  <c:v>57.317814702346389</c:v>
                </c:pt>
                <c:pt idx="2023">
                  <c:v>57.232770537424074</c:v>
                </c:pt>
                <c:pt idx="2024">
                  <c:v>57.147474418584814</c:v>
                </c:pt>
                <c:pt idx="2025">
                  <c:v>57.061928908530454</c:v>
                </c:pt>
                <c:pt idx="2026">
                  <c:v>56.976136534649918</c:v>
                </c:pt>
                <c:pt idx="2027">
                  <c:v>56.890099789543008</c:v>
                </c:pt>
                <c:pt idx="2028">
                  <c:v>56.80382113153955</c:v>
                </c:pt>
                <c:pt idx="2029">
                  <c:v>56.717302985210502</c:v>
                </c:pt>
                <c:pt idx="2030">
                  <c:v>56.630547741869023</c:v>
                </c:pt>
                <c:pt idx="2031">
                  <c:v>56.543557760069689</c:v>
                </c:pt>
                <c:pt idx="2032">
                  <c:v>56.456335366096582</c:v>
                </c:pt>
                <c:pt idx="2033">
                  <c:v>56.368882854446404</c:v>
                </c:pt>
                <c:pt idx="2034">
                  <c:v>56.281202488304686</c:v>
                </c:pt>
                <c:pt idx="2035">
                  <c:v>56.193296500014121</c:v>
                </c:pt>
                <c:pt idx="2036">
                  <c:v>56.105167091537353</c:v>
                </c:pt>
                <c:pt idx="2037">
                  <c:v>56.016816434912116</c:v>
                </c:pt>
                <c:pt idx="2038">
                  <c:v>55.928246672701697</c:v>
                </c:pt>
                <c:pt idx="2039">
                  <c:v>55.839459918433334</c:v>
                </c:pt>
                <c:pt idx="2040">
                  <c:v>55.750458257038183</c:v>
                </c:pt>
                <c:pt idx="2041">
                  <c:v>55.661243745278213</c:v>
                </c:pt>
                <c:pt idx="2042">
                  <c:v>55.571818412168852</c:v>
                </c:pt>
                <c:pt idx="2043">
                  <c:v>55.482184259398132</c:v>
                </c:pt>
                <c:pt idx="2044">
                  <c:v>55.392343261732329</c:v>
                </c:pt>
                <c:pt idx="2045">
                  <c:v>55.302297367424138</c:v>
                </c:pt>
                <c:pt idx="2046">
                  <c:v>55.21204849860699</c:v>
                </c:pt>
                <c:pt idx="2047">
                  <c:v>55.121598551689949</c:v>
                </c:pt>
                <c:pt idx="2048">
                  <c:v>55.030949397740471</c:v>
                </c:pt>
                <c:pt idx="2049">
                  <c:v>54.940102882867421</c:v>
                </c:pt>
                <c:pt idx="2050">
                  <c:v>54.849060828590311</c:v>
                </c:pt>
                <c:pt idx="2051">
                  <c:v>54.757825032213049</c:v>
                </c:pt>
                <c:pt idx="2052">
                  <c:v>54.666397267182077</c:v>
                </c:pt>
                <c:pt idx="2053">
                  <c:v>54.574779283443256</c:v>
                </c:pt>
                <c:pt idx="2054">
                  <c:v>54.482972807796791</c:v>
                </c:pt>
                <c:pt idx="2055">
                  <c:v>54.390979544239485</c:v>
                </c:pt>
                <c:pt idx="2056">
                  <c:v>54.298801174304963</c:v>
                </c:pt>
                <c:pt idx="2057">
                  <c:v>54.206439357400541</c:v>
                </c:pt>
                <c:pt idx="2058">
                  <c:v>54.113895731136914</c:v>
                </c:pt>
                <c:pt idx="2059">
                  <c:v>54.021171911650008</c:v>
                </c:pt>
                <c:pt idx="2060">
                  <c:v>53.928269493923167</c:v>
                </c:pt>
                <c:pt idx="2061">
                  <c:v>53.835190052099769</c:v>
                </c:pt>
                <c:pt idx="2062">
                  <c:v>53.741935139794627</c:v>
                </c:pt>
                <c:pt idx="2063">
                  <c:v>53.648506290396078</c:v>
                </c:pt>
                <c:pt idx="2064">
                  <c:v>53.554905017365471</c:v>
                </c:pt>
                <c:pt idx="2065">
                  <c:v>53.461132814536555</c:v>
                </c:pt>
                <c:pt idx="2066">
                  <c:v>53.367191156399173</c:v>
                </c:pt>
                <c:pt idx="2067">
                  <c:v>53.273081498390006</c:v>
                </c:pt>
                <c:pt idx="2068">
                  <c:v>53.178805277170547</c:v>
                </c:pt>
                <c:pt idx="2069">
                  <c:v>53.084363910905815</c:v>
                </c:pt>
                <c:pt idx="2070">
                  <c:v>52.989758799535736</c:v>
                </c:pt>
                <c:pt idx="2071">
                  <c:v>52.894991325041623</c:v>
                </c:pt>
                <c:pt idx="2072">
                  <c:v>52.800062851712035</c:v>
                </c:pt>
                <c:pt idx="2073">
                  <c:v>52.704974726402313</c:v>
                </c:pt>
                <c:pt idx="2074">
                  <c:v>52.609728278786761</c:v>
                </c:pt>
                <c:pt idx="2075">
                  <c:v>52.514324821612625</c:v>
                </c:pt>
                <c:pt idx="2076">
                  <c:v>52.418765650946668</c:v>
                </c:pt>
                <c:pt idx="2077">
                  <c:v>52.323052046419299</c:v>
                </c:pt>
                <c:pt idx="2078">
                  <c:v>52.227185271461074</c:v>
                </c:pt>
                <c:pt idx="2079">
                  <c:v>52.131166573541783</c:v>
                </c:pt>
                <c:pt idx="2080">
                  <c:v>52.034997184399124</c:v>
                </c:pt>
                <c:pt idx="2081">
                  <c:v>51.938678320271237</c:v>
                </c:pt>
                <c:pt idx="2082">
                  <c:v>51.84221118211547</c:v>
                </c:pt>
                <c:pt idx="2083">
                  <c:v>51.745596955832994</c:v>
                </c:pt>
                <c:pt idx="2084">
                  <c:v>51.648836812487858</c:v>
                </c:pt>
                <c:pt idx="2085">
                  <c:v>51.551931908515158</c:v>
                </c:pt>
                <c:pt idx="2086">
                  <c:v>51.454883385937485</c:v>
                </c:pt>
                <c:pt idx="2087">
                  <c:v>51.357692372569026</c:v>
                </c:pt>
                <c:pt idx="2088">
                  <c:v>51.260359982220351</c:v>
                </c:pt>
                <c:pt idx="2089">
                  <c:v>51.162887314898441</c:v>
                </c:pt>
                <c:pt idx="2090">
                  <c:v>51.065275457005541</c:v>
                </c:pt>
                <c:pt idx="2091">
                  <c:v>50.967525481533777</c:v>
                </c:pt>
                <c:pt idx="2092">
                  <c:v>50.869638448253063</c:v>
                </c:pt>
                <c:pt idx="2093">
                  <c:v>50.771615403903624</c:v>
                </c:pt>
                <c:pt idx="2094">
                  <c:v>50.673457382380121</c:v>
                </c:pt>
                <c:pt idx="2095">
                  <c:v>50.575165404912667</c:v>
                </c:pt>
                <c:pt idx="2096">
                  <c:v>50.476740480246917</c:v>
                </c:pt>
                <c:pt idx="2097">
                  <c:v>50.378183604822617</c:v>
                </c:pt>
                <c:pt idx="2098">
                  <c:v>50.279495762944251</c:v>
                </c:pt>
                <c:pt idx="2099">
                  <c:v>50.180677926954701</c:v>
                </c:pt>
                <c:pt idx="2100">
                  <c:v>50.081731057403864</c:v>
                </c:pt>
                <c:pt idx="2101">
                  <c:v>49.982656103212641</c:v>
                </c:pt>
                <c:pt idx="2102">
                  <c:v>49.883454001839034</c:v>
                </c:pt>
                <c:pt idx="2103">
                  <c:v>49.784125679434297</c:v>
                </c:pt>
                <c:pt idx="2104">
                  <c:v>49.684672051006395</c:v>
                </c:pt>
                <c:pt idx="2105">
                  <c:v>49.585094020572726</c:v>
                </c:pt>
                <c:pt idx="2106">
                  <c:v>49.485392481313156</c:v>
                </c:pt>
                <c:pt idx="2107">
                  <c:v>49.385568315723305</c:v>
                </c:pt>
                <c:pt idx="2108">
                  <c:v>49.285622395759091</c:v>
                </c:pt>
                <c:pt idx="2109">
                  <c:v>49.185555582988798</c:v>
                </c:pt>
                <c:pt idx="2110">
                  <c:v>49.08536872873033</c:v>
                </c:pt>
                <c:pt idx="2111">
                  <c:v>48.985062674199156</c:v>
                </c:pt>
                <c:pt idx="2112">
                  <c:v>48.884638250643405</c:v>
                </c:pt>
                <c:pt idx="2113">
                  <c:v>48.78409627948384</c:v>
                </c:pt>
                <c:pt idx="2114">
                  <c:v>48.683437572447723</c:v>
                </c:pt>
                <c:pt idx="2115">
                  <c:v>48.582662931702423</c:v>
                </c:pt>
                <c:pt idx="2116">
                  <c:v>48.481773149987276</c:v>
                </c:pt>
                <c:pt idx="2117">
                  <c:v>48.380769010741865</c:v>
                </c:pt>
                <c:pt idx="2118">
                  <c:v>48.279651288232742</c:v>
                </c:pt>
                <c:pt idx="2119">
                  <c:v>48.17842074768037</c:v>
                </c:pt>
                <c:pt idx="2120">
                  <c:v>48.07707814538059</c:v>
                </c:pt>
                <c:pt idx="2121">
                  <c:v>47.975624228827357</c:v>
                </c:pt>
                <c:pt idx="2122">
                  <c:v>47.874059736831207</c:v>
                </c:pt>
                <c:pt idx="2123">
                  <c:v>47.772385399637166</c:v>
                </c:pt>
                <c:pt idx="2124">
                  <c:v>47.670601939042626</c:v>
                </c:pt>
                <c:pt idx="2125">
                  <c:v>47.56871006850826</c:v>
                </c:pt>
                <c:pt idx="2126">
                  <c:v>47.466710493272465</c:v>
                </c:pt>
                <c:pt idx="2127">
                  <c:v>47.364603910462023</c:v>
                </c:pt>
                <c:pt idx="2128">
                  <c:v>47.26239100920067</c:v>
                </c:pt>
                <c:pt idx="2129">
                  <c:v>47.160072470716926</c:v>
                </c:pt>
                <c:pt idx="2130">
                  <c:v>47.057648968449463</c:v>
                </c:pt>
                <c:pt idx="2131">
                  <c:v>46.955121168151599</c:v>
                </c:pt>
                <c:pt idx="2132">
                  <c:v>46.852489727994502</c:v>
                </c:pt>
                <c:pt idx="2133">
                  <c:v>46.749755298666571</c:v>
                </c:pt>
                <c:pt idx="2134">
                  <c:v>46.646918523474412</c:v>
                </c:pt>
                <c:pt idx="2135">
                  <c:v>46.543980038442029</c:v>
                </c:pt>
                <c:pt idx="2136">
                  <c:v>46.440940472404499</c:v>
                </c:pt>
                <c:pt idx="2137">
                  <c:v>46.337800447104975</c:v>
                </c:pt>
                <c:pt idx="2138">
                  <c:v>46.234560577289876</c:v>
                </c:pt>
                <c:pt idx="2139">
                  <c:v>46.131221470797719</c:v>
                </c:pt>
                <c:pt idx="2140">
                  <c:v>46.027783728652544</c:v>
                </c:pt>
                <c:pt idx="2141">
                  <c:v>45.924247945153944</c:v>
                </c:pt>
                <c:pt idx="2142">
                  <c:v>45.82061470796485</c:v>
                </c:pt>
                <c:pt idx="2143">
                  <c:v>45.716884598196309</c:v>
                </c:pt>
                <c:pt idx="2144">
                  <c:v>45.613058190497547</c:v>
                </c:pt>
                <c:pt idx="2145">
                  <c:v>45.50913605313734</c:v>
                </c:pt>
                <c:pt idx="2146">
                  <c:v>45.405118748088491</c:v>
                </c:pt>
                <c:pt idx="2147">
                  <c:v>45.301006831108921</c:v>
                </c:pt>
                <c:pt idx="2148">
                  <c:v>45.196800851823454</c:v>
                </c:pt>
                <c:pt idx="2149">
                  <c:v>45.092501353803165</c:v>
                </c:pt>
                <c:pt idx="2150">
                  <c:v>44.988108874645143</c:v>
                </c:pt>
                <c:pt idx="2151">
                  <c:v>44.883623946045901</c:v>
                </c:pt>
                <c:pt idx="2152">
                  <c:v>44.779047093883968</c:v>
                </c:pt>
                <c:pt idx="2153">
                  <c:v>44.674378838287765</c:v>
                </c:pt>
                <c:pt idx="2154">
                  <c:v>44.569619693716092</c:v>
                </c:pt>
                <c:pt idx="2155">
                  <c:v>44.464770169026956</c:v>
                </c:pt>
                <c:pt idx="2156">
                  <c:v>44.359830767551927</c:v>
                </c:pt>
                <c:pt idx="2157">
                  <c:v>44.254801987164811</c:v>
                </c:pt>
                <c:pt idx="2158">
                  <c:v>44.149684320353131</c:v>
                </c:pt>
                <c:pt idx="2159">
                  <c:v>44.04447825428759</c:v>
                </c:pt>
                <c:pt idx="2160">
                  <c:v>43.939184270888532</c:v>
                </c:pt>
                <c:pt idx="2161">
                  <c:v>43.833802846891352</c:v>
                </c:pt>
                <c:pt idx="2162">
                  <c:v>43.728334453917519</c:v>
                </c:pt>
                <c:pt idx="2163">
                  <c:v>43.622779558535377</c:v>
                </c:pt>
                <c:pt idx="2164">
                  <c:v>43.517138622325618</c:v>
                </c:pt>
                <c:pt idx="2165">
                  <c:v>43.411412101942723</c:v>
                </c:pt>
                <c:pt idx="2166">
                  <c:v>43.305600449181441</c:v>
                </c:pt>
                <c:pt idx="2167">
                  <c:v>43.199704111033576</c:v>
                </c:pt>
                <c:pt idx="2168">
                  <c:v>43.093723529751763</c:v>
                </c:pt>
                <c:pt idx="2169">
                  <c:v>42.987659142907603</c:v>
                </c:pt>
                <c:pt idx="2170">
                  <c:v>42.88151138345183</c:v>
                </c:pt>
                <c:pt idx="2171">
                  <c:v>42.775280679770241</c:v>
                </c:pt>
                <c:pt idx="2172">
                  <c:v>42.668967455743001</c:v>
                </c:pt>
                <c:pt idx="2173">
                  <c:v>42.562572130799865</c:v>
                </c:pt>
                <c:pt idx="2174">
                  <c:v>42.456095119977533</c:v>
                </c:pt>
                <c:pt idx="2175">
                  <c:v>42.349536833971769</c:v>
                </c:pt>
                <c:pt idx="2176">
                  <c:v>42.242897679193653</c:v>
                </c:pt>
                <c:pt idx="2177">
                  <c:v>42.136178057822256</c:v>
                </c:pt>
                <c:pt idx="2178">
                  <c:v>42.029378367857795</c:v>
                </c:pt>
                <c:pt idx="2179">
                  <c:v>41.922499003172291</c:v>
                </c:pt>
                <c:pt idx="2180">
                  <c:v>41.815540353562469</c:v>
                </c:pt>
                <c:pt idx="2181">
                  <c:v>41.708502804798563</c:v>
                </c:pt>
                <c:pt idx="2182">
                  <c:v>41.601386738676382</c:v>
                </c:pt>
                <c:pt idx="2183">
                  <c:v>41.494192533063355</c:v>
                </c:pt>
                <c:pt idx="2184">
                  <c:v>41.386920561947669</c:v>
                </c:pt>
                <c:pt idx="2185">
                  <c:v>41.27957119549184</c:v>
                </c:pt>
                <c:pt idx="2186">
                  <c:v>41.172144800068665</c:v>
                </c:pt>
                <c:pt idx="2187">
                  <c:v>41.064641738318024</c:v>
                </c:pt>
                <c:pt idx="2188">
                  <c:v>40.957062369187526</c:v>
                </c:pt>
                <c:pt idx="2189">
                  <c:v>40.849407047979589</c:v>
                </c:pt>
                <c:pt idx="2190">
                  <c:v>40.741676126395461</c:v>
                </c:pt>
                <c:pt idx="2191">
                  <c:v>40.633869952577442</c:v>
                </c:pt>
                <c:pt idx="2192">
                  <c:v>40.525988871157658</c:v>
                </c:pt>
                <c:pt idx="2193">
                  <c:v>40.418033223293662</c:v>
                </c:pt>
                <c:pt idx="2194">
                  <c:v>40.310003346717451</c:v>
                </c:pt>
                <c:pt idx="2195">
                  <c:v>40.201899575771634</c:v>
                </c:pt>
                <c:pt idx="2196">
                  <c:v>40.093722241455474</c:v>
                </c:pt>
                <c:pt idx="2197">
                  <c:v>39.98547167146171</c:v>
                </c:pt>
                <c:pt idx="2198">
                  <c:v>39.87714819021879</c:v>
                </c:pt>
                <c:pt idx="2199">
                  <c:v>39.76875211892898</c:v>
                </c:pt>
                <c:pt idx="2200">
                  <c:v>39.660283775609109</c:v>
                </c:pt>
                <c:pt idx="2201">
                  <c:v>39.551743475127644</c:v>
                </c:pt>
                <c:pt idx="2202">
                  <c:v>39.443131529242763</c:v>
                </c:pt>
                <c:pt idx="2203">
                  <c:v>39.334448246640861</c:v>
                </c:pt>
                <c:pt idx="2204">
                  <c:v>39.225693932972256</c:v>
                </c:pt>
                <c:pt idx="2205">
                  <c:v>39.116868890889116</c:v>
                </c:pt>
                <c:pt idx="2206">
                  <c:v>39.00797342007926</c:v>
                </c:pt>
                <c:pt idx="2207">
                  <c:v>38.899007817305424</c:v>
                </c:pt>
                <c:pt idx="2208">
                  <c:v>38.789972376436154</c:v>
                </c:pt>
                <c:pt idx="2209">
                  <c:v>38.680867388483833</c:v>
                </c:pt>
                <c:pt idx="2210">
                  <c:v>38.571693141636693</c:v>
                </c:pt>
                <c:pt idx="2211">
                  <c:v>38.462449921294272</c:v>
                </c:pt>
                <c:pt idx="2212">
                  <c:v>38.353138010097354</c:v>
                </c:pt>
                <c:pt idx="2213">
                  <c:v>38.243757687966649</c:v>
                </c:pt>
                <c:pt idx="2214">
                  <c:v>38.134309232129866</c:v>
                </c:pt>
                <c:pt idx="2215">
                  <c:v>38.024792917156105</c:v>
                </c:pt>
                <c:pt idx="2216">
                  <c:v>37.915209014988008</c:v>
                </c:pt>
                <c:pt idx="2217">
                  <c:v>37.805557794970845</c:v>
                </c:pt>
                <c:pt idx="2218">
                  <c:v>37.695839523885994</c:v>
                </c:pt>
                <c:pt idx="2219">
                  <c:v>37.586054465979657</c:v>
                </c:pt>
                <c:pt idx="2220">
                  <c:v>37.476202882993057</c:v>
                </c:pt>
                <c:pt idx="2221">
                  <c:v>37.366285034192238</c:v>
                </c:pt>
                <c:pt idx="2222">
                  <c:v>37.256301176399425</c:v>
                </c:pt>
                <c:pt idx="2223">
                  <c:v>37.146251564016531</c:v>
                </c:pt>
                <c:pt idx="2224">
                  <c:v>37.036136449059796</c:v>
                </c:pt>
                <c:pt idx="2225">
                  <c:v>36.925956081185198</c:v>
                </c:pt>
                <c:pt idx="2226">
                  <c:v>36.815710707716363</c:v>
                </c:pt>
                <c:pt idx="2227">
                  <c:v>36.705400573670083</c:v>
                </c:pt>
                <c:pt idx="2228">
                  <c:v>36.595025921789272</c:v>
                </c:pt>
                <c:pt idx="2229">
                  <c:v>36.484586992563777</c:v>
                </c:pt>
                <c:pt idx="2230">
                  <c:v>36.374084024258757</c:v>
                </c:pt>
                <c:pt idx="2231">
                  <c:v>36.263517252942968</c:v>
                </c:pt>
                <c:pt idx="2232">
                  <c:v>36.152886912511427</c:v>
                </c:pt>
                <c:pt idx="2233">
                  <c:v>36.042193234713167</c:v>
                </c:pt>
                <c:pt idx="2234">
                  <c:v>35.931436449174342</c:v>
                </c:pt>
                <c:pt idx="2235">
                  <c:v>35.820616783426317</c:v>
                </c:pt>
                <c:pt idx="2236">
                  <c:v>35.709734462926377</c:v>
                </c:pt>
                <c:pt idx="2237">
                  <c:v>35.598789711085111</c:v>
                </c:pt>
                <c:pt idx="2238">
                  <c:v>35.487782749288009</c:v>
                </c:pt>
                <c:pt idx="2239">
                  <c:v>35.376713796921557</c:v>
                </c:pt>
                <c:pt idx="2240">
                  <c:v>35.265583071394779</c:v>
                </c:pt>
                <c:pt idx="2241">
                  <c:v>35.154390788161741</c:v>
                </c:pt>
                <c:pt idx="2242">
                  <c:v>35.043137160747712</c:v>
                </c:pt>
                <c:pt idx="2243">
                  <c:v>34.931822400767651</c:v>
                </c:pt>
                <c:pt idx="2244">
                  <c:v>34.820446717951086</c:v>
                </c:pt>
                <c:pt idx="2245">
                  <c:v>34.709010320162839</c:v>
                </c:pt>
                <c:pt idx="2246">
                  <c:v>34.597513413425993</c:v>
                </c:pt>
                <c:pt idx="2247">
                  <c:v>34.485956201942308</c:v>
                </c:pt>
                <c:pt idx="2248">
                  <c:v>34.374338888112867</c:v>
                </c:pt>
                <c:pt idx="2249">
                  <c:v>34.262661672561471</c:v>
                </c:pt>
                <c:pt idx="2250">
                  <c:v>34.150924754152662</c:v>
                </c:pt>
                <c:pt idx="2251">
                  <c:v>34.039128330013767</c:v>
                </c:pt>
                <c:pt idx="2252">
                  <c:v>33.927272595553653</c:v>
                </c:pt>
                <c:pt idx="2253">
                  <c:v>33.815357744485098</c:v>
                </c:pt>
                <c:pt idx="2254">
                  <c:v>33.703383968842026</c:v>
                </c:pt>
                <c:pt idx="2255">
                  <c:v>33.591351459000293</c:v>
                </c:pt>
                <c:pt idx="2256">
                  <c:v>33.479260403697431</c:v>
                </c:pt>
                <c:pt idx="2257">
                  <c:v>33.36711099004939</c:v>
                </c:pt>
                <c:pt idx="2258">
                  <c:v>33.254903403572435</c:v>
                </c:pt>
                <c:pt idx="2259">
                  <c:v>33.142637828199632</c:v>
                </c:pt>
                <c:pt idx="2260">
                  <c:v>33.030314446299258</c:v>
                </c:pt>
                <c:pt idx="2261">
                  <c:v>32.917933438695208</c:v>
                </c:pt>
                <c:pt idx="2262">
                  <c:v>32.805494984681459</c:v>
                </c:pt>
                <c:pt idx="2263">
                  <c:v>32.692999262041646</c:v>
                </c:pt>
                <c:pt idx="2264">
                  <c:v>32.580446447067885</c:v>
                </c:pt>
                <c:pt idx="2265">
                  <c:v>32.467836714576023</c:v>
                </c:pt>
                <c:pt idx="2266">
                  <c:v>32.355170237922721</c:v>
                </c:pt>
                <c:pt idx="2267">
                  <c:v>32.242447189023665</c:v>
                </c:pt>
                <c:pt idx="2268">
                  <c:v>32.129667738370564</c:v>
                </c:pt>
                <c:pt idx="2269">
                  <c:v>32.016832055045498</c:v>
                </c:pt>
                <c:pt idx="2270">
                  <c:v>31.903940306739699</c:v>
                </c:pt>
                <c:pt idx="2271">
                  <c:v>31.790992659767493</c:v>
                </c:pt>
                <c:pt idx="2272">
                  <c:v>31.677989279085438</c:v>
                </c:pt>
                <c:pt idx="2273">
                  <c:v>31.564930328303365</c:v>
                </c:pt>
                <c:pt idx="2274">
                  <c:v>31.451815969704647</c:v>
                </c:pt>
                <c:pt idx="2275">
                  <c:v>31.338646364258153</c:v>
                </c:pt>
                <c:pt idx="2276">
                  <c:v>31.22542167163704</c:v>
                </c:pt>
                <c:pt idx="2277">
                  <c:v>31.112142050229771</c:v>
                </c:pt>
                <c:pt idx="2278">
                  <c:v>30.998807657158252</c:v>
                </c:pt>
                <c:pt idx="2279">
                  <c:v>30.885418648290042</c:v>
                </c:pt>
                <c:pt idx="2280">
                  <c:v>30.771975178256529</c:v>
                </c:pt>
                <c:pt idx="2281">
                  <c:v>30.658477400463305</c:v>
                </c:pt>
                <c:pt idx="2282">
                  <c:v>30.54492546710533</c:v>
                </c:pt>
                <c:pt idx="2283">
                  <c:v>30.431319529183973</c:v>
                </c:pt>
                <c:pt idx="2284">
                  <c:v>30.317659736517026</c:v>
                </c:pt>
                <c:pt idx="2285">
                  <c:v>30.203946237755162</c:v>
                </c:pt>
                <c:pt idx="2286">
                  <c:v>30.09017918039364</c:v>
                </c:pt>
                <c:pt idx="2287">
                  <c:v>29.976358710789235</c:v>
                </c:pt>
                <c:pt idx="2288">
                  <c:v>29.862484974167103</c:v>
                </c:pt>
                <c:pt idx="2289">
                  <c:v>29.748558114640556</c:v>
                </c:pt>
                <c:pt idx="2290">
                  <c:v>29.634578275220875</c:v>
                </c:pt>
                <c:pt idx="2291">
                  <c:v>29.520545597830647</c:v>
                </c:pt>
                <c:pt idx="2292">
                  <c:v>29.406460223315605</c:v>
                </c:pt>
                <c:pt idx="2293">
                  <c:v>29.292322291459843</c:v>
                </c:pt>
                <c:pt idx="2294">
                  <c:v>29.178131940995137</c:v>
                </c:pt>
                <c:pt idx="2295">
                  <c:v>29.063889309615043</c:v>
                </c:pt>
                <c:pt idx="2296">
                  <c:v>28.949594533986801</c:v>
                </c:pt>
                <c:pt idx="2297">
                  <c:v>28.83524774976355</c:v>
                </c:pt>
                <c:pt idx="2298">
                  <c:v>28.720849091595973</c:v>
                </c:pt>
                <c:pt idx="2299">
                  <c:v>28.60639869314323</c:v>
                </c:pt>
                <c:pt idx="2300">
                  <c:v>28.491896687085628</c:v>
                </c:pt>
                <c:pt idx="2301">
                  <c:v>28.377343205137631</c:v>
                </c:pt>
                <c:pt idx="2302">
                  <c:v>28.26273837805488</c:v>
                </c:pt>
                <c:pt idx="2303">
                  <c:v>28.148082335650113</c:v>
                </c:pt>
                <c:pt idx="2304">
                  <c:v>28.033375206800546</c:v>
                </c:pt>
                <c:pt idx="2305">
                  <c:v>27.918617119464148</c:v>
                </c:pt>
                <c:pt idx="2306">
                  <c:v>27.803808200683338</c:v>
                </c:pt>
                <c:pt idx="2307">
                  <c:v>27.688948576601238</c:v>
                </c:pt>
                <c:pt idx="2308">
                  <c:v>27.574038372471151</c:v>
                </c:pt>
                <c:pt idx="2309">
                  <c:v>27.459077712665177</c:v>
                </c:pt>
                <c:pt idx="2310">
                  <c:v>27.34406672068851</c:v>
                </c:pt>
                <c:pt idx="2311">
                  <c:v>27.22900551918443</c:v>
                </c:pt>
                <c:pt idx="2312">
                  <c:v>27.113894229949274</c:v>
                </c:pt>
                <c:pt idx="2313">
                  <c:v>26.998732973940744</c:v>
                </c:pt>
                <c:pt idx="2314">
                  <c:v>26.883521871287112</c:v>
                </c:pt>
                <c:pt idx="2315">
                  <c:v>26.768261041299279</c:v>
                </c:pt>
                <c:pt idx="2316">
                  <c:v>26.652950602477745</c:v>
                </c:pt>
                <c:pt idx="2317">
                  <c:v>26.537590672525063</c:v>
                </c:pt>
                <c:pt idx="2318">
                  <c:v>26.422181368353879</c:v>
                </c:pt>
                <c:pt idx="2319">
                  <c:v>26.306722806095355</c:v>
                </c:pt>
                <c:pt idx="2320">
                  <c:v>26.191215101112451</c:v>
                </c:pt>
                <c:pt idx="2321">
                  <c:v>26.075658368004259</c:v>
                </c:pt>
                <c:pt idx="2322">
                  <c:v>25.960052720618421</c:v>
                </c:pt>
                <c:pt idx="2323">
                  <c:v>25.84439827205987</c:v>
                </c:pt>
                <c:pt idx="2324">
                  <c:v>25.728695134699578</c:v>
                </c:pt>
                <c:pt idx="2325">
                  <c:v>25.612943420182773</c:v>
                </c:pt>
                <c:pt idx="2326">
                  <c:v>25.497143239437577</c:v>
                </c:pt>
                <c:pt idx="2327">
                  <c:v>25.381294702685583</c:v>
                </c:pt>
                <c:pt idx="2328">
                  <c:v>25.265397919448979</c:v>
                </c:pt>
                <c:pt idx="2329">
                  <c:v>25.149452998558122</c:v>
                </c:pt>
                <c:pt idx="2330">
                  <c:v>25.033460048164368</c:v>
                </c:pt>
                <c:pt idx="2331">
                  <c:v>24.917419175741088</c:v>
                </c:pt>
                <c:pt idx="2332">
                  <c:v>24.801330488100007</c:v>
                </c:pt>
                <c:pt idx="2333">
                  <c:v>24.68519409139288</c:v>
                </c:pt>
                <c:pt idx="2334">
                  <c:v>24.569010091124699</c:v>
                </c:pt>
                <c:pt idx="2335">
                  <c:v>24.452778592157411</c:v>
                </c:pt>
                <c:pt idx="2336">
                  <c:v>24.336499698720214</c:v>
                </c:pt>
                <c:pt idx="2337">
                  <c:v>24.220173514416793</c:v>
                </c:pt>
                <c:pt idx="2338">
                  <c:v>24.103800142235023</c:v>
                </c:pt>
                <c:pt idx="2339">
                  <c:v>23.987379684550564</c:v>
                </c:pt>
                <c:pt idx="2340">
                  <c:v>23.870912243138129</c:v>
                </c:pt>
                <c:pt idx="2341">
                  <c:v>23.754397919177002</c:v>
                </c:pt>
                <c:pt idx="2342">
                  <c:v>23.637836813259781</c:v>
                </c:pt>
                <c:pt idx="2343">
                  <c:v>23.521229025399435</c:v>
                </c:pt>
                <c:pt idx="2344">
                  <c:v>23.404574655035606</c:v>
                </c:pt>
                <c:pt idx="2345">
                  <c:v>23.287873801042998</c:v>
                </c:pt>
                <c:pt idx="2346">
                  <c:v>23.171126561739591</c:v>
                </c:pt>
                <c:pt idx="2347">
                  <c:v>23.054333034888892</c:v>
                </c:pt>
                <c:pt idx="2348">
                  <c:v>22.937493317713908</c:v>
                </c:pt>
                <c:pt idx="2349">
                  <c:v>22.820607506899083</c:v>
                </c:pt>
                <c:pt idx="2350">
                  <c:v>22.703675698598044</c:v>
                </c:pt>
                <c:pt idx="2351">
                  <c:v>22.586697988442356</c:v>
                </c:pt>
                <c:pt idx="2352">
                  <c:v>22.469674471546391</c:v>
                </c:pt>
                <c:pt idx="2353">
                  <c:v>22.352605242513832</c:v>
                </c:pt>
                <c:pt idx="2354">
                  <c:v>22.235490395446917</c:v>
                </c:pt>
                <c:pt idx="2355">
                  <c:v>22.118330023948648</c:v>
                </c:pt>
                <c:pt idx="2356">
                  <c:v>22.001124221132955</c:v>
                </c:pt>
                <c:pt idx="2357">
                  <c:v>21.883873079630867</c:v>
                </c:pt>
                <c:pt idx="2358">
                  <c:v>21.766576691593933</c:v>
                </c:pt>
                <c:pt idx="2359">
                  <c:v>21.64923514870355</c:v>
                </c:pt>
                <c:pt idx="2360">
                  <c:v>21.531848542175361</c:v>
                </c:pt>
                <c:pt idx="2361">
                  <c:v>21.414416962766087</c:v>
                </c:pt>
                <c:pt idx="2362">
                  <c:v>21.296940500780561</c:v>
                </c:pt>
                <c:pt idx="2363">
                  <c:v>21.179419246076392</c:v>
                </c:pt>
                <c:pt idx="2364">
                  <c:v>21.061853288069496</c:v>
                </c:pt>
                <c:pt idx="2365">
                  <c:v>20.944242715741872</c:v>
                </c:pt>
                <c:pt idx="2366">
                  <c:v>20.826587617646588</c:v>
                </c:pt>
                <c:pt idx="2367">
                  <c:v>20.708888081912182</c:v>
                </c:pt>
                <c:pt idx="2368">
                  <c:v>20.591144196251541</c:v>
                </c:pt>
                <c:pt idx="2369">
                  <c:v>20.473356047964529</c:v>
                </c:pt>
                <c:pt idx="2370">
                  <c:v>20.355523723944589</c:v>
                </c:pt>
                <c:pt idx="2371">
                  <c:v>20.237647310685428</c:v>
                </c:pt>
                <c:pt idx="2372">
                  <c:v>20.119726894285503</c:v>
                </c:pt>
                <c:pt idx="2373">
                  <c:v>20.001762560452509</c:v>
                </c:pt>
                <c:pt idx="2374">
                  <c:v>19.883754394512078</c:v>
                </c:pt>
                <c:pt idx="2375">
                  <c:v>19.765702481408937</c:v>
                </c:pt>
                <c:pt idx="2376">
                  <c:v>19.647606905714728</c:v>
                </c:pt>
                <c:pt idx="2377">
                  <c:v>19.529467751633931</c:v>
                </c:pt>
                <c:pt idx="2378">
                  <c:v>19.411285103006858</c:v>
                </c:pt>
                <c:pt idx="2379">
                  <c:v>19.293059043316358</c:v>
                </c:pt>
                <c:pt idx="2380">
                  <c:v>19.174789655691054</c:v>
                </c:pt>
                <c:pt idx="2381">
                  <c:v>19.056477022914478</c:v>
                </c:pt>
                <c:pt idx="2382">
                  <c:v>18.938121227425324</c:v>
                </c:pt>
                <c:pt idx="2383">
                  <c:v>18.819722351324085</c:v>
                </c:pt>
                <c:pt idx="2384">
                  <c:v>18.701280476380042</c:v>
                </c:pt>
                <c:pt idx="2385">
                  <c:v>18.582795684032828</c:v>
                </c:pt>
                <c:pt idx="2386">
                  <c:v>18.464268055400495</c:v>
                </c:pt>
                <c:pt idx="2387">
                  <c:v>18.345697671280242</c:v>
                </c:pt>
                <c:pt idx="2388">
                  <c:v>18.22708461215781</c:v>
                </c:pt>
                <c:pt idx="2389">
                  <c:v>18.108428958208417</c:v>
                </c:pt>
                <c:pt idx="2390">
                  <c:v>17.98973078930274</c:v>
                </c:pt>
                <c:pt idx="2391">
                  <c:v>17.870990185012158</c:v>
                </c:pt>
                <c:pt idx="2392">
                  <c:v>17.752207224612167</c:v>
                </c:pt>
                <c:pt idx="2393">
                  <c:v>17.633381987088079</c:v>
                </c:pt>
                <c:pt idx="2394">
                  <c:v>17.514514551137605</c:v>
                </c:pt>
                <c:pt idx="2395">
                  <c:v>17.3956049951776</c:v>
                </c:pt>
                <c:pt idx="2396">
                  <c:v>17.276653397346418</c:v>
                </c:pt>
                <c:pt idx="2397">
                  <c:v>17.157659835509349</c:v>
                </c:pt>
                <c:pt idx="2398">
                  <c:v>17.038624387262089</c:v>
                </c:pt>
                <c:pt idx="2399">
                  <c:v>16.919547129936653</c:v>
                </c:pt>
                <c:pt idx="2400">
                  <c:v>16.80042814060328</c:v>
                </c:pt>
                <c:pt idx="2401">
                  <c:v>16.68126749607481</c:v>
                </c:pt>
                <c:pt idx="2402">
                  <c:v>16.562065272914932</c:v>
                </c:pt>
                <c:pt idx="2403">
                  <c:v>16.442821547434999</c:v>
                </c:pt>
                <c:pt idx="2404">
                  <c:v>16.323536395706018</c:v>
                </c:pt>
                <c:pt idx="2405">
                  <c:v>16.204209893554715</c:v>
                </c:pt>
                <c:pt idx="2406">
                  <c:v>16.08484211657456</c:v>
                </c:pt>
                <c:pt idx="2407">
                  <c:v>15.965433140124905</c:v>
                </c:pt>
                <c:pt idx="2408">
                  <c:v>15.845983039337908</c:v>
                </c:pt>
                <c:pt idx="2409">
                  <c:v>15.726491889119018</c:v>
                </c:pt>
                <c:pt idx="2410">
                  <c:v>15.60695976415469</c:v>
                </c:pt>
                <c:pt idx="2411">
                  <c:v>15.487386738913443</c:v>
                </c:pt>
                <c:pt idx="2412">
                  <c:v>15.367772887650302</c:v>
                </c:pt>
                <c:pt idx="2413">
                  <c:v>15.248118284410173</c:v>
                </c:pt>
                <c:pt idx="2414">
                  <c:v>15.128423003034021</c:v>
                </c:pt>
                <c:pt idx="2415">
                  <c:v>15.008687117157608</c:v>
                </c:pt>
                <c:pt idx="2416">
                  <c:v>14.888910700218684</c:v>
                </c:pt>
                <c:pt idx="2417">
                  <c:v>14.769093825461724</c:v>
                </c:pt>
                <c:pt idx="2418">
                  <c:v>14.649236565936443</c:v>
                </c:pt>
                <c:pt idx="2419">
                  <c:v>14.52933899450564</c:v>
                </c:pt>
                <c:pt idx="2420">
                  <c:v>14.409401183847695</c:v>
                </c:pt>
                <c:pt idx="2421">
                  <c:v>14.289423206458979</c:v>
                </c:pt>
                <c:pt idx="2422">
                  <c:v>14.169405134658826</c:v>
                </c:pt>
                <c:pt idx="2423">
                  <c:v>14.04934704058976</c:v>
                </c:pt>
                <c:pt idx="2424">
                  <c:v>13.929248996225621</c:v>
                </c:pt>
                <c:pt idx="2425">
                  <c:v>13.809111073369696</c:v>
                </c:pt>
                <c:pt idx="2426">
                  <c:v>13.688933343662395</c:v>
                </c:pt>
                <c:pt idx="2427">
                  <c:v>13.568715878581788</c:v>
                </c:pt>
                <c:pt idx="2428">
                  <c:v>13.448458749446472</c:v>
                </c:pt>
                <c:pt idx="2429">
                  <c:v>13.328162027422369</c:v>
                </c:pt>
                <c:pt idx="2430">
                  <c:v>13.207825783520013</c:v>
                </c:pt>
                <c:pt idx="2431">
                  <c:v>13.087450088604678</c:v>
                </c:pt>
                <c:pt idx="2432">
                  <c:v>12.967035013392202</c:v>
                </c:pt>
                <c:pt idx="2433">
                  <c:v>12.846580628457804</c:v>
                </c:pt>
                <c:pt idx="2434">
                  <c:v>12.726087004235811</c:v>
                </c:pt>
                <c:pt idx="2435">
                  <c:v>12.605554211024034</c:v>
                </c:pt>
                <c:pt idx="2436">
                  <c:v>12.484982318986239</c:v>
                </c:pt>
                <c:pt idx="2437">
                  <c:v>12.364371398155086</c:v>
                </c:pt>
                <c:pt idx="2438">
                  <c:v>12.243721518435045</c:v>
                </c:pt>
                <c:pt idx="2439">
                  <c:v>12.123032749605059</c:v>
                </c:pt>
                <c:pt idx="2440">
                  <c:v>12.002305161323005</c:v>
                </c:pt>
                <c:pt idx="2441">
                  <c:v>11.881538823124476</c:v>
                </c:pt>
                <c:pt idx="2442">
                  <c:v>11.760733804431695</c:v>
                </c:pt>
                <c:pt idx="2443">
                  <c:v>11.639890174549659</c:v>
                </c:pt>
                <c:pt idx="2444">
                  <c:v>11.519008002673615</c:v>
                </c:pt>
                <c:pt idx="2445">
                  <c:v>11.398087357889489</c:v>
                </c:pt>
                <c:pt idx="2446">
                  <c:v>11.277128309178131</c:v>
                </c:pt>
                <c:pt idx="2447">
                  <c:v>11.156130925416372</c:v>
                </c:pt>
                <c:pt idx="2448">
                  <c:v>11.035095275379451</c:v>
                </c:pt>
                <c:pt idx="2449">
                  <c:v>10.914021427746263</c:v>
                </c:pt>
                <c:pt idx="2450">
                  <c:v>10.792909451098943</c:v>
                </c:pt>
                <c:pt idx="2451">
                  <c:v>10.671759413926921</c:v>
                </c:pt>
                <c:pt idx="2452">
                  <c:v>10.550571384628649</c:v>
                </c:pt>
                <c:pt idx="2453">
                  <c:v>10.429345431515836</c:v>
                </c:pt>
                <c:pt idx="2454">
                  <c:v>10.308081622813313</c:v>
                </c:pt>
                <c:pt idx="2455">
                  <c:v>10.186780026663117</c:v>
                </c:pt>
                <c:pt idx="2456">
                  <c:v>10.06544071112708</c:v>
                </c:pt>
                <c:pt idx="2457">
                  <c:v>9.9440637441877051</c:v>
                </c:pt>
                <c:pt idx="2458">
                  <c:v>9.8226491937529747</c:v>
                </c:pt>
                <c:pt idx="2459">
                  <c:v>9.7011971276557656</c:v>
                </c:pt>
                <c:pt idx="2460">
                  <c:v>9.5797076136591954</c:v>
                </c:pt>
                <c:pt idx="2461">
                  <c:v>9.4581807194559335</c:v>
                </c:pt>
                <c:pt idx="2462">
                  <c:v>9.3366165126735741</c:v>
                </c:pt>
                <c:pt idx="2463">
                  <c:v>9.2150150608731103</c:v>
                </c:pt>
                <c:pt idx="2464">
                  <c:v>9.093376431555221</c:v>
                </c:pt>
                <c:pt idx="2465">
                  <c:v>8.9717006921596436</c:v>
                </c:pt>
                <c:pt idx="2466">
                  <c:v>8.8499879100686645</c:v>
                </c:pt>
                <c:pt idx="2467">
                  <c:v>8.7282381526086805</c:v>
                </c:pt>
                <c:pt idx="2468">
                  <c:v>8.6064514870518529</c:v>
                </c:pt>
                <c:pt idx="2469">
                  <c:v>8.4846279806205267</c:v>
                </c:pt>
                <c:pt idx="2470">
                  <c:v>8.3627677004854011</c:v>
                </c:pt>
                <c:pt idx="2471">
                  <c:v>8.2408707137732797</c:v>
                </c:pt>
                <c:pt idx="2472">
                  <c:v>8.1189370875612994</c:v>
                </c:pt>
                <c:pt idx="2473">
                  <c:v>7.996966888887588</c:v>
                </c:pt>
                <c:pt idx="2474">
                  <c:v>7.8749601847465511</c:v>
                </c:pt>
                <c:pt idx="2475">
                  <c:v>7.7529170420940314</c:v>
                </c:pt>
                <c:pt idx="2476">
                  <c:v>7.630837527848878</c:v>
                </c:pt>
                <c:pt idx="2477">
                  <c:v>7.5087217088940807</c:v>
                </c:pt>
                <c:pt idx="2478">
                  <c:v>7.3865696520799835</c:v>
                </c:pt>
                <c:pt idx="2479">
                  <c:v>7.2643814242242506</c:v>
                </c:pt>
                <c:pt idx="2480">
                  <c:v>7.1421570921168129</c:v>
                </c:pt>
                <c:pt idx="2481">
                  <c:v>7.0198967225170081</c:v>
                </c:pt>
                <c:pt idx="2482">
                  <c:v>6.8976003821622118</c:v>
                </c:pt>
                <c:pt idx="2483">
                  <c:v>6.775268137762251</c:v>
                </c:pt>
                <c:pt idx="2484">
                  <c:v>6.6529000560059899</c:v>
                </c:pt>
                <c:pt idx="2485">
                  <c:v>6.530496203561329</c:v>
                </c:pt>
                <c:pt idx="2486">
                  <c:v>6.4080566470780989</c:v>
                </c:pt>
                <c:pt idx="2487">
                  <c:v>6.285581453188974</c:v>
                </c:pt>
                <c:pt idx="2488">
                  <c:v>6.1630706885105058</c:v>
                </c:pt>
                <c:pt idx="2489">
                  <c:v>6.040524419646971</c:v>
                </c:pt>
                <c:pt idx="2490">
                  <c:v>5.9179427131899773</c:v>
                </c:pt>
                <c:pt idx="2491">
                  <c:v>5.7953256357206477</c:v>
                </c:pt>
                <c:pt idx="2492">
                  <c:v>5.6726732538126461</c:v>
                </c:pt>
                <c:pt idx="2493">
                  <c:v>5.549985634030608</c:v>
                </c:pt>
                <c:pt idx="2494">
                  <c:v>5.4272628429361838</c:v>
                </c:pt>
                <c:pt idx="2495">
                  <c:v>5.3045049470856842</c:v>
                </c:pt>
                <c:pt idx="2496">
                  <c:v>5.1817120130338985</c:v>
                </c:pt>
                <c:pt idx="2497">
                  <c:v>5.0588841073345412</c:v>
                </c:pt>
                <c:pt idx="2498">
                  <c:v>4.9360212965423038</c:v>
                </c:pt>
                <c:pt idx="2499">
                  <c:v>4.8131236472152317</c:v>
                </c:pt>
                <c:pt idx="2500">
                  <c:v>4.6901912259143055</c:v>
                </c:pt>
                <c:pt idx="2501">
                  <c:v>4.5672240992059292</c:v>
                </c:pt>
                <c:pt idx="2502">
                  <c:v>4.4442223336637916</c:v>
                </c:pt>
                <c:pt idx="2503">
                  <c:v>4.3211859958690697</c:v>
                </c:pt>
                <c:pt idx="2504">
                  <c:v>4.198115152414462</c:v>
                </c:pt>
                <c:pt idx="2505">
                  <c:v>4.0750098699018817</c:v>
                </c:pt>
                <c:pt idx="2506">
                  <c:v>3.9518702149466596</c:v>
                </c:pt>
                <c:pt idx="2507">
                  <c:v>3.8286962541784706</c:v>
                </c:pt>
                <c:pt idx="2508">
                  <c:v>3.705488054242096</c:v>
                </c:pt>
                <c:pt idx="2509">
                  <c:v>3.5822456817978674</c:v>
                </c:pt>
                <c:pt idx="2510">
                  <c:v>3.4589692035255242</c:v>
                </c:pt>
                <c:pt idx="2511">
                  <c:v>3.3356586861238848</c:v>
                </c:pt>
                <c:pt idx="2512">
                  <c:v>3.2123141963121253</c:v>
                </c:pt>
                <c:pt idx="2513">
                  <c:v>3.0889358008298884</c:v>
                </c:pt>
                <c:pt idx="2514">
                  <c:v>2.9655235664434447</c:v>
                </c:pt>
                <c:pt idx="2515">
                  <c:v>2.8420775599398982</c:v>
                </c:pt>
                <c:pt idx="2516">
                  <c:v>2.7185978481337525</c:v>
                </c:pt>
                <c:pt idx="2517">
                  <c:v>2.5950844978660181</c:v>
                </c:pt>
                <c:pt idx="2518">
                  <c:v>2.4715375760061993</c:v>
                </c:pt>
                <c:pt idx="2519">
                  <c:v>2.3479571494523044</c:v>
                </c:pt>
                <c:pt idx="2520">
                  <c:v>2.2243432851329228</c:v>
                </c:pt>
                <c:pt idx="2521">
                  <c:v>2.1006960500089753</c:v>
                </c:pt>
                <c:pt idx="2522">
                  <c:v>1.9770155110727172</c:v>
                </c:pt>
                <c:pt idx="2523">
                  <c:v>1.8533017353518926</c:v>
                </c:pt>
                <c:pt idx="2524">
                  <c:v>1.7295547899076076</c:v>
                </c:pt>
                <c:pt idx="2525">
                  <c:v>1.6057747418380088</c:v>
                </c:pt>
                <c:pt idx="2526">
                  <c:v>1.4819616582781108</c:v>
                </c:pt>
                <c:pt idx="2527">
                  <c:v>1.3581156064008595</c:v>
                </c:pt>
                <c:pt idx="2528">
                  <c:v>1.2342366534187392</c:v>
                </c:pt>
                <c:pt idx="2529">
                  <c:v>1.1103248665843197</c:v>
                </c:pt>
                <c:pt idx="2530">
                  <c:v>0.986380313191763</c:v>
                </c:pt>
                <c:pt idx="2531">
                  <c:v>0.86240306057711114</c:v>
                </c:pt>
                <c:pt idx="2532">
                  <c:v>0.73839317612029165</c:v>
                </c:pt>
                <c:pt idx="2533">
                  <c:v>0.61435072724432205</c:v>
                </c:pt>
                <c:pt idx="2534">
                  <c:v>0.49027578141965938</c:v>
                </c:pt>
                <c:pt idx="2535">
                  <c:v>0.366168406160087</c:v>
                </c:pt>
                <c:pt idx="2536">
                  <c:v>0.24202866902828712</c:v>
                </c:pt>
                <c:pt idx="2537">
                  <c:v>0.11785663763512069</c:v>
                </c:pt>
                <c:pt idx="2538">
                  <c:v>-6.3476203603763121E-3</c:v>
                </c:pt>
                <c:pt idx="2539">
                  <c:v>-0.1305840372491659</c:v>
                </c:pt>
                <c:pt idx="2540">
                  <c:v>-0.25485254527104206</c:v>
                </c:pt>
                <c:pt idx="2541">
                  <c:v>-0.37915307661480863</c:v>
                </c:pt>
                <c:pt idx="2542">
                  <c:v>-0.50348556341619999</c:v>
                </c:pt>
                <c:pt idx="2543">
                  <c:v>-0.62784993775816755</c:v>
                </c:pt>
                <c:pt idx="2544">
                  <c:v>-0.75224613166957455</c:v>
                </c:pt>
                <c:pt idx="2545">
                  <c:v>-0.87667407712383516</c:v>
                </c:pt>
                <c:pt idx="2546">
                  <c:v>-1.0011337060392496</c:v>
                </c:pt>
                <c:pt idx="2547">
                  <c:v>-1.1256249502776319</c:v>
                </c:pt>
                <c:pt idx="2548">
                  <c:v>-1.2501477416426638</c:v>
                </c:pt>
                <c:pt idx="2549">
                  <c:v>-1.3747020118811817</c:v>
                </c:pt>
                <c:pt idx="2550">
                  <c:v>-1.4992876926794687</c:v>
                </c:pt>
                <c:pt idx="2551">
                  <c:v>-1.6239047156672402</c:v>
                </c:pt>
                <c:pt idx="2552">
                  <c:v>-1.7485530124101307</c:v>
                </c:pt>
                <c:pt idx="2553">
                  <c:v>-1.8732325144163462</c:v>
                </c:pt>
                <c:pt idx="2554">
                  <c:v>-1.9979431531302014</c:v>
                </c:pt>
                <c:pt idx="2555">
                  <c:v>-2.1226848599350037</c:v>
                </c:pt>
                <c:pt idx="2556">
                  <c:v>-2.2474575661500951</c:v>
                </c:pt>
                <c:pt idx="2557">
                  <c:v>-2.3722612030319801</c:v>
                </c:pt>
                <c:pt idx="2558">
                  <c:v>-2.4970957017720194</c:v>
                </c:pt>
                <c:pt idx="2559">
                  <c:v>-2.6219609934969359</c:v>
                </c:pt>
                <c:pt idx="2560">
                  <c:v>-2.746857009268405</c:v>
                </c:pt>
                <c:pt idx="2561">
                  <c:v>-2.871783680081474</c:v>
                </c:pt>
                <c:pt idx="2562">
                  <c:v>-2.9967409368645161</c:v>
                </c:pt>
                <c:pt idx="2563">
                  <c:v>-3.1217287104777411</c:v>
                </c:pt>
                <c:pt idx="2564">
                  <c:v>-3.2467469317151814</c:v>
                </c:pt>
                <c:pt idx="2565">
                  <c:v>-3.3717955313013177</c:v>
                </c:pt>
                <c:pt idx="2566">
                  <c:v>-3.4968744398913412</c:v>
                </c:pt>
                <c:pt idx="2567">
                  <c:v>-3.6219835880715023</c:v>
                </c:pt>
                <c:pt idx="2568">
                  <c:v>-3.7471229063573657</c:v>
                </c:pt>
                <c:pt idx="2569">
                  <c:v>-3.8722923251939725</c:v>
                </c:pt>
                <c:pt idx="2570">
                  <c:v>-3.9974917749563059</c:v>
                </c:pt>
                <c:pt idx="2571">
                  <c:v>-4.122721185946264</c:v>
                </c:pt>
                <c:pt idx="2572">
                  <c:v>-4.247980488394643</c:v>
                </c:pt>
                <c:pt idx="2573">
                  <c:v>-4.3732696124585271</c:v>
                </c:pt>
                <c:pt idx="2574">
                  <c:v>-4.4985884882239153</c:v>
                </c:pt>
                <c:pt idx="2575">
                  <c:v>-4.6239370457017568</c:v>
                </c:pt>
                <c:pt idx="2576">
                  <c:v>-4.7493152148294282</c:v>
                </c:pt>
                <c:pt idx="2577">
                  <c:v>-4.8747229254701949</c:v>
                </c:pt>
                <c:pt idx="2578">
                  <c:v>-5.0001601074133104</c:v>
                </c:pt>
                <c:pt idx="2579">
                  <c:v>-5.1256266903711705</c:v>
                </c:pt>
                <c:pt idx="2580">
                  <c:v>-5.2511226039818419</c:v>
                </c:pt>
                <c:pt idx="2581">
                  <c:v>-5.3766477778073645</c:v>
                </c:pt>
                <c:pt idx="2582">
                  <c:v>-5.5022021413331288</c:v>
                </c:pt>
                <c:pt idx="2583">
                  <c:v>-5.6277856239694479</c:v>
                </c:pt>
                <c:pt idx="2584">
                  <c:v>-5.7533981550469537</c:v>
                </c:pt>
                <c:pt idx="2585">
                  <c:v>-5.8790396638214357</c:v>
                </c:pt>
                <c:pt idx="2586">
                  <c:v>-6.0047100794701818</c:v>
                </c:pt>
                <c:pt idx="2587">
                  <c:v>-6.1304093310915357</c:v>
                </c:pt>
                <c:pt idx="2588">
                  <c:v>-6.2561373477072317</c:v>
                </c:pt>
                <c:pt idx="2589">
                  <c:v>-6.3818940582595305</c:v>
                </c:pt>
                <c:pt idx="2590">
                  <c:v>-6.5076793916120605</c:v>
                </c:pt>
                <c:pt idx="2591">
                  <c:v>-6.6334932765492098</c:v>
                </c:pt>
                <c:pt idx="2592">
                  <c:v>-6.7593356417769153</c:v>
                </c:pt>
                <c:pt idx="2593">
                  <c:v>-6.8852064159200514</c:v>
                </c:pt>
                <c:pt idx="2594">
                  <c:v>-7.0111055275246423</c:v>
                </c:pt>
                <c:pt idx="2595">
                  <c:v>-7.137032905056512</c:v>
                </c:pt>
                <c:pt idx="2596">
                  <c:v>-7.2629884769008193</c:v>
                </c:pt>
                <c:pt idx="2597">
                  <c:v>-7.3889721713627052</c:v>
                </c:pt>
                <c:pt idx="2598">
                  <c:v>-7.5149839166660444</c:v>
                </c:pt>
                <c:pt idx="2599">
                  <c:v>-7.6410236409542467</c:v>
                </c:pt>
                <c:pt idx="2600">
                  <c:v>-7.7670912722894432</c:v>
                </c:pt>
                <c:pt idx="2601">
                  <c:v>-7.8931867386527106</c:v>
                </c:pt>
                <c:pt idx="2602">
                  <c:v>-8.0193099679434603</c:v>
                </c:pt>
                <c:pt idx="2603">
                  <c:v>-8.1454608879793842</c:v>
                </c:pt>
                <c:pt idx="2604">
                  <c:v>-8.2716394264975932</c:v>
                </c:pt>
                <c:pt idx="2605">
                  <c:v>-8.3978455111514609</c:v>
                </c:pt>
                <c:pt idx="2606">
                  <c:v>-8.5240790695137871</c:v>
                </c:pt>
                <c:pt idx="2607">
                  <c:v>-8.6503400290751671</c:v>
                </c:pt>
                <c:pt idx="2608">
                  <c:v>-8.7766283172434179</c:v>
                </c:pt>
                <c:pt idx="2609">
                  <c:v>-8.9029438613443528</c:v>
                </c:pt>
                <c:pt idx="2610">
                  <c:v>-9.0292865886222486</c:v>
                </c:pt>
                <c:pt idx="2611">
                  <c:v>-9.1556564262371172</c:v>
                </c:pt>
                <c:pt idx="2612">
                  <c:v>-9.28205330126832</c:v>
                </c:pt>
                <c:pt idx="2613">
                  <c:v>-9.4084771407119554</c:v>
                </c:pt>
                <c:pt idx="2614">
                  <c:v>-9.5349278714809618</c:v>
                </c:pt>
                <c:pt idx="2615">
                  <c:v>-9.6614054204063784</c:v>
                </c:pt>
                <c:pt idx="2616">
                  <c:v>-9.7879097142363829</c:v>
                </c:pt>
                <c:pt idx="2617">
                  <c:v>-9.9144406796355931</c:v>
                </c:pt>
                <c:pt idx="2618">
                  <c:v>-10.040998243188373</c:v>
                </c:pt>
                <c:pt idx="2619">
                  <c:v>-10.167582331393605</c:v>
                </c:pt>
                <c:pt idx="2620">
                  <c:v>-10.294192870667965</c:v>
                </c:pt>
                <c:pt idx="2621">
                  <c:v>-10.420829787347532</c:v>
                </c:pt>
                <c:pt idx="2622">
                  <c:v>-10.547493007682782</c:v>
                </c:pt>
                <c:pt idx="2623">
                  <c:v>-10.674182457844665</c:v>
                </c:pt>
                <c:pt idx="2624">
                  <c:v>-10.800898063918687</c:v>
                </c:pt>
                <c:pt idx="2625">
                  <c:v>-10.927639751909387</c:v>
                </c:pt>
                <c:pt idx="2626">
                  <c:v>-11.054407447738731</c:v>
                </c:pt>
                <c:pt idx="2627">
                  <c:v>-11.181201077245632</c:v>
                </c:pt>
                <c:pt idx="2628">
                  <c:v>-11.308020566187507</c:v>
                </c:pt>
                <c:pt idx="2629">
                  <c:v>-11.434865840238409</c:v>
                </c:pt>
                <c:pt idx="2630">
                  <c:v>-11.561736824991209</c:v>
                </c:pt>
                <c:pt idx="2631">
                  <c:v>-11.688633445956535</c:v>
                </c:pt>
                <c:pt idx="2632">
                  <c:v>-11.815555628563667</c:v>
                </c:pt>
                <c:pt idx="2633">
                  <c:v>-11.942503298158726</c:v>
                </c:pt>
                <c:pt idx="2634">
                  <c:v>-12.069476380006614</c:v>
                </c:pt>
                <c:pt idx="2635">
                  <c:v>-12.196474799290842</c:v>
                </c:pt>
                <c:pt idx="2636">
                  <c:v>-12.323498481113964</c:v>
                </c:pt>
                <c:pt idx="2637">
                  <c:v>-12.450547350496519</c:v>
                </c:pt>
                <c:pt idx="2638">
                  <c:v>-12.577621332378257</c:v>
                </c:pt>
                <c:pt idx="2639">
                  <c:v>-12.704720351618093</c:v>
                </c:pt>
                <c:pt idx="2640">
                  <c:v>-12.831844332993956</c:v>
                </c:pt>
                <c:pt idx="2641">
                  <c:v>-12.958993201203262</c:v>
                </c:pt>
                <c:pt idx="2642">
                  <c:v>-13.086166880862892</c:v>
                </c:pt>
                <c:pt idx="2643">
                  <c:v>-13.213365296510355</c:v>
                </c:pt>
                <c:pt idx="2644">
                  <c:v>-13.340588372602301</c:v>
                </c:pt>
                <c:pt idx="2645">
                  <c:v>-13.467836033515788</c:v>
                </c:pt>
                <c:pt idx="2646">
                  <c:v>-13.595108203548712</c:v>
                </c:pt>
                <c:pt idx="2647">
                  <c:v>-13.722404806918517</c:v>
                </c:pt>
                <c:pt idx="2648">
                  <c:v>-13.849725767765548</c:v>
                </c:pt>
                <c:pt idx="2649">
                  <c:v>-13.977071010149544</c:v>
                </c:pt>
                <c:pt idx="2650">
                  <c:v>-14.104440458052499</c:v>
                </c:pt>
                <c:pt idx="2651">
                  <c:v>-14.231834035378059</c:v>
                </c:pt>
                <c:pt idx="2652">
                  <c:v>-14.359251665951566</c:v>
                </c:pt>
                <c:pt idx="2653">
                  <c:v>-14.486693273520537</c:v>
                </c:pt>
                <c:pt idx="2654">
                  <c:v>-14.614158781756078</c:v>
                </c:pt>
                <c:pt idx="2655">
                  <c:v>-14.741648114250568</c:v>
                </c:pt>
                <c:pt idx="2656">
                  <c:v>-14.869161194520256</c:v>
                </c:pt>
                <c:pt idx="2657">
                  <c:v>-14.996697946005179</c:v>
                </c:pt>
                <c:pt idx="2658">
                  <c:v>-15.124258292068317</c:v>
                </c:pt>
                <c:pt idx="2659">
                  <c:v>-15.251842155996933</c:v>
                </c:pt>
                <c:pt idx="2660">
                  <c:v>-15.379449461002487</c:v>
                </c:pt>
                <c:pt idx="2661">
                  <c:v>-15.50708013022232</c:v>
                </c:pt>
                <c:pt idx="2662">
                  <c:v>-15.634734086717684</c:v>
                </c:pt>
                <c:pt idx="2663">
                  <c:v>-15.762411253475127</c:v>
                </c:pt>
                <c:pt idx="2664">
                  <c:v>-15.89011155340779</c:v>
                </c:pt>
                <c:pt idx="2665">
                  <c:v>-16.017834909354448</c:v>
                </c:pt>
                <c:pt idx="2666">
                  <c:v>-16.145581244080333</c:v>
                </c:pt>
                <c:pt idx="2667">
                  <c:v>-16.27335048027761</c:v>
                </c:pt>
                <c:pt idx="2668">
                  <c:v>-16.401142540565413</c:v>
                </c:pt>
                <c:pt idx="2669">
                  <c:v>-16.528957347490554</c:v>
                </c:pt>
                <c:pt idx="2670">
                  <c:v>-16.65679482352995</c:v>
                </c:pt>
                <c:pt idx="2671">
                  <c:v>-16.784654891085054</c:v>
                </c:pt>
                <c:pt idx="2672">
                  <c:v>-16.912537472489017</c:v>
                </c:pt>
                <c:pt idx="2673">
                  <c:v>-17.04044249000421</c:v>
                </c:pt>
                <c:pt idx="2674">
                  <c:v>-17.168369865821095</c:v>
                </c:pt>
                <c:pt idx="2675">
                  <c:v>-17.296319522061836</c:v>
                </c:pt>
                <c:pt idx="2676">
                  <c:v>-17.424291380778023</c:v>
                </c:pt>
                <c:pt idx="2677">
                  <c:v>-17.552285363952667</c:v>
                </c:pt>
                <c:pt idx="2678">
                  <c:v>-17.680301393500852</c:v>
                </c:pt>
                <c:pt idx="2679">
                  <c:v>-17.808339391268532</c:v>
                </c:pt>
                <c:pt idx="2680">
                  <c:v>-17.936399279034571</c:v>
                </c:pt>
                <c:pt idx="2681">
                  <c:v>-18.064480978510993</c:v>
                </c:pt>
                <c:pt idx="2682">
                  <c:v>-18.192584411342484</c:v>
                </c:pt>
                <c:pt idx="2683">
                  <c:v>-18.320709499107611</c:v>
                </c:pt>
                <c:pt idx="2684">
                  <c:v>-18.448856163319597</c:v>
                </c:pt>
                <c:pt idx="2685">
                  <c:v>-18.577024325426876</c:v>
                </c:pt>
                <c:pt idx="2686">
                  <c:v>-18.705213906811402</c:v>
                </c:pt>
                <c:pt idx="2687">
                  <c:v>-18.833424828792918</c:v>
                </c:pt>
                <c:pt idx="2688">
                  <c:v>-18.961657012626333</c:v>
                </c:pt>
                <c:pt idx="2689">
                  <c:v>-19.089910379503088</c:v>
                </c:pt>
                <c:pt idx="2690">
                  <c:v>-19.218184850553449</c:v>
                </c:pt>
                <c:pt idx="2691">
                  <c:v>-19.346480346844825</c:v>
                </c:pt>
                <c:pt idx="2692">
                  <c:v>-19.47479678938144</c:v>
                </c:pt>
                <c:pt idx="2693">
                  <c:v>-19.603134099109152</c:v>
                </c:pt>
                <c:pt idx="2694">
                  <c:v>-19.731492196911201</c:v>
                </c:pt>
                <c:pt idx="2695">
                  <c:v>-19.859871003612572</c:v>
                </c:pt>
                <c:pt idx="2696">
                  <c:v>-19.988270439976361</c:v>
                </c:pt>
                <c:pt idx="2697">
                  <c:v>-20.116690426709848</c:v>
                </c:pt>
                <c:pt idx="2698">
                  <c:v>-20.245130884459922</c:v>
                </c:pt>
                <c:pt idx="2699">
                  <c:v>-20.373591733816379</c:v>
                </c:pt>
                <c:pt idx="2700">
                  <c:v>-20.502072895312711</c:v>
                </c:pt>
                <c:pt idx="2701">
                  <c:v>-20.630574289424505</c:v>
                </c:pt>
                <c:pt idx="2702">
                  <c:v>-20.759095836572769</c:v>
                </c:pt>
                <c:pt idx="2703">
                  <c:v>-20.88763745712123</c:v>
                </c:pt>
                <c:pt idx="2704">
                  <c:v>-21.016199071380903</c:v>
                </c:pt>
                <c:pt idx="2705">
                  <c:v>-21.144780599608421</c:v>
                </c:pt>
                <c:pt idx="2706">
                  <c:v>-21.273381962005686</c:v>
                </c:pt>
                <c:pt idx="2707">
                  <c:v>-21.402003078722483</c:v>
                </c:pt>
                <c:pt idx="2708">
                  <c:v>-21.530643869856068</c:v>
                </c:pt>
                <c:pt idx="2709">
                  <c:v>-21.65930425545249</c:v>
                </c:pt>
                <c:pt idx="2710">
                  <c:v>-21.787984155506965</c:v>
                </c:pt>
                <c:pt idx="2711">
                  <c:v>-21.916683489962921</c:v>
                </c:pt>
                <c:pt idx="2712">
                  <c:v>-22.04540217871596</c:v>
                </c:pt>
                <c:pt idx="2713">
                  <c:v>-22.174140141611392</c:v>
                </c:pt>
                <c:pt idx="2714">
                  <c:v>-22.302897298445675</c:v>
                </c:pt>
                <c:pt idx="2715">
                  <c:v>-22.431673568969675</c:v>
                </c:pt>
                <c:pt idx="2716">
                  <c:v>-22.560468872884677</c:v>
                </c:pt>
                <c:pt idx="2717">
                  <c:v>-22.689283129846565</c:v>
                </c:pt>
                <c:pt idx="2718">
                  <c:v>-22.818116259465693</c:v>
                </c:pt>
                <c:pt idx="2719">
                  <c:v>-22.946968181307184</c:v>
                </c:pt>
                <c:pt idx="2720">
                  <c:v>-23.075838814891387</c:v>
                </c:pt>
                <c:pt idx="2721">
                  <c:v>-23.204728079695812</c:v>
                </c:pt>
                <c:pt idx="2722">
                  <c:v>-23.333635895154451</c:v>
                </c:pt>
                <c:pt idx="2723">
                  <c:v>-23.46256218065739</c:v>
                </c:pt>
                <c:pt idx="2724">
                  <c:v>-23.591506855556325</c:v>
                </c:pt>
                <c:pt idx="2725">
                  <c:v>-23.720469839159513</c:v>
                </c:pt>
                <c:pt idx="2726">
                  <c:v>-23.849451050735567</c:v>
                </c:pt>
                <c:pt idx="2727">
                  <c:v>-23.97845040951486</c:v>
                </c:pt>
                <c:pt idx="2728">
                  <c:v>-24.107467834686194</c:v>
                </c:pt>
                <c:pt idx="2729">
                  <c:v>-24.236503245404229</c:v>
                </c:pt>
                <c:pt idx="2730">
                  <c:v>-24.365556560782281</c:v>
                </c:pt>
                <c:pt idx="2731">
                  <c:v>-24.494627699900725</c:v>
                </c:pt>
                <c:pt idx="2732">
                  <c:v>-24.62371658180065</c:v>
                </c:pt>
                <c:pt idx="2733">
                  <c:v>-24.752823125490384</c:v>
                </c:pt>
                <c:pt idx="2734">
                  <c:v>-24.881947249943362</c:v>
                </c:pt>
                <c:pt idx="2735">
                  <c:v>-25.011088874099446</c:v>
                </c:pt>
                <c:pt idx="2736">
                  <c:v>-25.1402479168644</c:v>
                </c:pt>
                <c:pt idx="2737">
                  <c:v>-25.269424297114352</c:v>
                </c:pt>
                <c:pt idx="2738">
                  <c:v>-25.398617933691703</c:v>
                </c:pt>
                <c:pt idx="2739">
                  <c:v>-25.527828745408652</c:v>
                </c:pt>
                <c:pt idx="2740">
                  <c:v>-25.657056651049388</c:v>
                </c:pt>
                <c:pt idx="2741">
                  <c:v>-25.7863015693672</c:v>
                </c:pt>
                <c:pt idx="2742">
                  <c:v>-25.915563419087722</c:v>
                </c:pt>
                <c:pt idx="2743">
                  <c:v>-26.044842118908846</c:v>
                </c:pt>
                <c:pt idx="2744">
                  <c:v>-26.174137587501743</c:v>
                </c:pt>
                <c:pt idx="2745">
                  <c:v>-26.30344974351291</c:v>
                </c:pt>
                <c:pt idx="2746">
                  <c:v>-26.43277850556127</c:v>
                </c:pt>
                <c:pt idx="2747">
                  <c:v>-26.56212379224382</c:v>
                </c:pt>
                <c:pt idx="2748">
                  <c:v>-26.691485522133124</c:v>
                </c:pt>
                <c:pt idx="2749">
                  <c:v>-26.820863613778229</c:v>
                </c:pt>
                <c:pt idx="2750">
                  <c:v>-26.950257985707712</c:v>
                </c:pt>
                <c:pt idx="2751">
                  <c:v>-27.079668556427919</c:v>
                </c:pt>
                <c:pt idx="2752">
                  <c:v>-27.209095244424855</c:v>
                </c:pt>
                <c:pt idx="2753">
                  <c:v>-27.338537968165987</c:v>
                </c:pt>
                <c:pt idx="2754">
                  <c:v>-27.467996646099163</c:v>
                </c:pt>
                <c:pt idx="2755">
                  <c:v>-27.597471196655007</c:v>
                </c:pt>
                <c:pt idx="2756">
                  <c:v>-27.72696153824684</c:v>
                </c:pt>
                <c:pt idx="2757">
                  <c:v>-27.856467589271016</c:v>
                </c:pt>
                <c:pt idx="2758">
                  <c:v>-27.985989268110593</c:v>
                </c:pt>
                <c:pt idx="2759">
                  <c:v>-28.115526493132091</c:v>
                </c:pt>
                <c:pt idx="2760">
                  <c:v>-28.245079182688798</c:v>
                </c:pt>
                <c:pt idx="2761">
                  <c:v>-28.374647255121957</c:v>
                </c:pt>
                <c:pt idx="2762">
                  <c:v>-28.504230628760133</c:v>
                </c:pt>
                <c:pt idx="2763">
                  <c:v>-28.63382922192077</c:v>
                </c:pt>
                <c:pt idx="2764">
                  <c:v>-28.763442952910413</c:v>
                </c:pt>
                <c:pt idx="2765">
                  <c:v>-28.893071740028219</c:v>
                </c:pt>
                <c:pt idx="2766">
                  <c:v>-29.022715501562086</c:v>
                </c:pt>
                <c:pt idx="2767">
                  <c:v>-29.152374155793808</c:v>
                </c:pt>
                <c:pt idx="2768">
                  <c:v>-29.28204762099795</c:v>
                </c:pt>
                <c:pt idx="2769">
                  <c:v>-29.411735815443066</c:v>
                </c:pt>
                <c:pt idx="2770">
                  <c:v>-29.541438657392405</c:v>
                </c:pt>
                <c:pt idx="2771">
                  <c:v>-29.671156065105325</c:v>
                </c:pt>
                <c:pt idx="2772">
                  <c:v>-29.800887956836416</c:v>
                </c:pt>
                <c:pt idx="2773">
                  <c:v>-29.930634250839883</c:v>
                </c:pt>
                <c:pt idx="2774">
                  <c:v>-30.06039486536682</c:v>
                </c:pt>
                <c:pt idx="2775">
                  <c:v>-30.190169718667569</c:v>
                </c:pt>
                <c:pt idx="2776">
                  <c:v>-30.319958728992738</c:v>
                </c:pt>
                <c:pt idx="2777">
                  <c:v>-30.449761814594698</c:v>
                </c:pt>
                <c:pt idx="2778">
                  <c:v>-30.579578893727035</c:v>
                </c:pt>
                <c:pt idx="2779">
                  <c:v>-30.709409884645353</c:v>
                </c:pt>
                <c:pt idx="2780">
                  <c:v>-30.839254705610571</c:v>
                </c:pt>
                <c:pt idx="2781">
                  <c:v>-30.969113274886283</c:v>
                </c:pt>
                <c:pt idx="2782">
                  <c:v>-31.098985510743265</c:v>
                </c:pt>
                <c:pt idx="2783">
                  <c:v>-31.228871331457047</c:v>
                </c:pt>
                <c:pt idx="2784">
                  <c:v>-31.358770655311805</c:v>
                </c:pt>
                <c:pt idx="2785">
                  <c:v>-31.488683400599037</c:v>
                </c:pt>
                <c:pt idx="2786">
                  <c:v>-31.618609485619157</c:v>
                </c:pt>
                <c:pt idx="2787">
                  <c:v>-31.748548828683624</c:v>
                </c:pt>
                <c:pt idx="2788">
                  <c:v>-31.878501348113311</c:v>
                </c:pt>
                <c:pt idx="2789">
                  <c:v>-32.008466962241563</c:v>
                </c:pt>
                <c:pt idx="2790">
                  <c:v>-32.138445589414616</c:v>
                </c:pt>
                <c:pt idx="2791">
                  <c:v>-32.268437147991662</c:v>
                </c:pt>
                <c:pt idx="2792">
                  <c:v>-32.398441556346945</c:v>
                </c:pt>
                <c:pt idx="2793">
                  <c:v>-32.52845873286995</c:v>
                </c:pt>
                <c:pt idx="2794">
                  <c:v>-32.658488595966645</c:v>
                </c:pt>
                <c:pt idx="2795">
                  <c:v>-32.788531064059796</c:v>
                </c:pt>
                <c:pt idx="2796">
                  <c:v>-32.918586055590666</c:v>
                </c:pt>
                <c:pt idx="2797">
                  <c:v>-33.048653489020147</c:v>
                </c:pt>
                <c:pt idx="2798">
                  <c:v>-33.178733282828098</c:v>
                </c:pt>
                <c:pt idx="2799">
                  <c:v>-33.308825355516539</c:v>
                </c:pt>
                <c:pt idx="2800">
                  <c:v>-33.438929625607933</c:v>
                </c:pt>
                <c:pt idx="2801">
                  <c:v>-33.569046011648759</c:v>
                </c:pt>
                <c:pt idx="2802">
                  <c:v>-33.699174432208821</c:v>
                </c:pt>
                <c:pt idx="2803">
                  <c:v>-33.829314805882689</c:v>
                </c:pt>
                <c:pt idx="2804">
                  <c:v>-33.959467051290268</c:v>
                </c:pt>
                <c:pt idx="2805">
                  <c:v>-34.089631087077692</c:v>
                </c:pt>
                <c:pt idx="2806">
                  <c:v>-34.219806831920202</c:v>
                </c:pt>
                <c:pt idx="2807">
                  <c:v>-34.3499942045202</c:v>
                </c:pt>
                <c:pt idx="2808">
                  <c:v>-34.480193123608998</c:v>
                </c:pt>
                <c:pt idx="2809">
                  <c:v>-34.610403507949329</c:v>
                </c:pt>
                <c:pt idx="2810">
                  <c:v>-34.740625276334569</c:v>
                </c:pt>
                <c:pt idx="2811">
                  <c:v>-34.870858347590506</c:v>
                </c:pt>
                <c:pt idx="2812">
                  <c:v>-35.001102640575354</c:v>
                </c:pt>
                <c:pt idx="2813">
                  <c:v>-35.131358074182856</c:v>
                </c:pt>
                <c:pt idx="2814">
                  <c:v>-35.261624567340057</c:v>
                </c:pt>
                <c:pt idx="2815">
                  <c:v>-35.391902039010859</c:v>
                </c:pt>
                <c:pt idx="2816">
                  <c:v>-35.522190408196941</c:v>
                </c:pt>
                <c:pt idx="2817">
                  <c:v>-35.652489593935904</c:v>
                </c:pt>
                <c:pt idx="2818">
                  <c:v>-35.782799515305783</c:v>
                </c:pt>
                <c:pt idx="2819">
                  <c:v>-35.913120091423522</c:v>
                </c:pt>
                <c:pt idx="2820">
                  <c:v>-36.043451241447045</c:v>
                </c:pt>
                <c:pt idx="2821">
                  <c:v>-36.173792884576045</c:v>
                </c:pt>
                <c:pt idx="2822">
                  <c:v>-36.304144940051962</c:v>
                </c:pt>
                <c:pt idx="2823">
                  <c:v>-36.434507327161207</c:v>
                </c:pt>
                <c:pt idx="2824">
                  <c:v>-36.564879965233423</c:v>
                </c:pt>
                <c:pt idx="2825">
                  <c:v>-36.695262773644927</c:v>
                </c:pt>
                <c:pt idx="2826">
                  <c:v>-36.82565567181728</c:v>
                </c:pt>
                <c:pt idx="2827">
                  <c:v>-36.956058579220461</c:v>
                </c:pt>
                <c:pt idx="2828">
                  <c:v>-37.086471415371207</c:v>
                </c:pt>
                <c:pt idx="2829">
                  <c:v>-37.216894099837845</c:v>
                </c:pt>
                <c:pt idx="2830">
                  <c:v>-37.347326552236773</c:v>
                </c:pt>
                <c:pt idx="2831">
                  <c:v>-37.477768692236204</c:v>
                </c:pt>
                <c:pt idx="2832">
                  <c:v>-37.608220439557968</c:v>
                </c:pt>
                <c:pt idx="2833">
                  <c:v>-37.738681713974096</c:v>
                </c:pt>
                <c:pt idx="2834">
                  <c:v>-37.869152435313822</c:v>
                </c:pt>
                <c:pt idx="2835">
                  <c:v>-37.999632523458594</c:v>
                </c:pt>
                <c:pt idx="2836">
                  <c:v>-38.130121898347738</c:v>
                </c:pt>
                <c:pt idx="2837">
                  <c:v>-38.260620479977518</c:v>
                </c:pt>
                <c:pt idx="2838">
                  <c:v>-38.391128188400067</c:v>
                </c:pt>
                <c:pt idx="2839">
                  <c:v>-38.521644943729072</c:v>
                </c:pt>
                <c:pt idx="2840">
                  <c:v>-38.652170666134985</c:v>
                </c:pt>
                <c:pt idx="2841">
                  <c:v>-38.7827052758524</c:v>
                </c:pt>
                <c:pt idx="2842">
                  <c:v>-38.913248693174673</c:v>
                </c:pt>
                <c:pt idx="2843">
                  <c:v>-39.043800838459731</c:v>
                </c:pt>
                <c:pt idx="2844">
                  <c:v>-39.174361632127614</c:v>
                </c:pt>
                <c:pt idx="2845">
                  <c:v>-39.304930994663373</c:v>
                </c:pt>
                <c:pt idx="2846">
                  <c:v>-39.435508846619271</c:v>
                </c:pt>
                <c:pt idx="2847">
                  <c:v>-39.566095108611925</c:v>
                </c:pt>
                <c:pt idx="2848">
                  <c:v>-39.696689701325887</c:v>
                </c:pt>
                <c:pt idx="2849">
                  <c:v>-39.827292545514148</c:v>
                </c:pt>
                <c:pt idx="2850">
                  <c:v>-39.957903561999679</c:v>
                </c:pt>
                <c:pt idx="2851">
                  <c:v>-40.088522671675037</c:v>
                </c:pt>
                <c:pt idx="2852">
                  <c:v>-40.219149795503967</c:v>
                </c:pt>
                <c:pt idx="2853">
                  <c:v>-40.349784854522888</c:v>
                </c:pt>
                <c:pt idx="2854">
                  <c:v>-40.480427769840531</c:v>
                </c:pt>
                <c:pt idx="2855">
                  <c:v>-40.611078462640592</c:v>
                </c:pt>
                <c:pt idx="2856">
                  <c:v>-40.741736854181816</c:v>
                </c:pt>
                <c:pt idx="2857">
                  <c:v>-40.872402865798392</c:v>
                </c:pt>
                <c:pt idx="2858">
                  <c:v>-41.003076418901792</c:v>
                </c:pt>
                <c:pt idx="2859">
                  <c:v>-41.13375743498073</c:v>
                </c:pt>
                <c:pt idx="2860">
                  <c:v>-41.264445835603468</c:v>
                </c:pt>
                <c:pt idx="2861">
                  <c:v>-41.395141542417889</c:v>
                </c:pt>
                <c:pt idx="2862">
                  <c:v>-41.525844477152589</c:v>
                </c:pt>
                <c:pt idx="2863">
                  <c:v>-41.656554561617313</c:v>
                </c:pt>
                <c:pt idx="2864">
                  <c:v>-41.787271717704989</c:v>
                </c:pt>
                <c:pt idx="2865">
                  <c:v>-41.917995867392534</c:v>
                </c:pt>
                <c:pt idx="2866">
                  <c:v>-42.048726932740408</c:v>
                </c:pt>
                <c:pt idx="2867">
                  <c:v>-42.179464835894201</c:v>
                </c:pt>
                <c:pt idx="2868">
                  <c:v>-42.310209499087861</c:v>
                </c:pt>
                <c:pt idx="2869">
                  <c:v>-42.440960844640351</c:v>
                </c:pt>
                <c:pt idx="2870">
                  <c:v>-42.571718794960354</c:v>
                </c:pt>
                <c:pt idx="2871">
                  <c:v>-42.702483272544676</c:v>
                </c:pt>
                <c:pt idx="2872">
                  <c:v>-42.833254199981099</c:v>
                </c:pt>
                <c:pt idx="2873">
                  <c:v>-42.964031499948021</c:v>
                </c:pt>
                <c:pt idx="2874">
                  <c:v>-43.094815095216305</c:v>
                </c:pt>
                <c:pt idx="2875">
                  <c:v>-43.225604908648933</c:v>
                </c:pt>
                <c:pt idx="2876">
                  <c:v>-43.356400863203397</c:v>
                </c:pt>
                <c:pt idx="2877">
                  <c:v>-43.487202881932063</c:v>
                </c:pt>
                <c:pt idx="2878">
                  <c:v>-43.618010887982088</c:v>
                </c:pt>
                <c:pt idx="2879">
                  <c:v>-43.748824804597852</c:v>
                </c:pt>
                <c:pt idx="2880">
                  <c:v>-43.87964455512143</c:v>
                </c:pt>
                <c:pt idx="2881">
                  <c:v>-44.010470062993242</c:v>
                </c:pt>
                <c:pt idx="2882">
                  <c:v>-44.141301251753148</c:v>
                </c:pt>
                <c:pt idx="2883">
                  <c:v>-44.272138045040585</c:v>
                </c:pt>
                <c:pt idx="2884">
                  <c:v>-44.402980366597717</c:v>
                </c:pt>
                <c:pt idx="2885">
                  <c:v>-44.533828140267332</c:v>
                </c:pt>
                <c:pt idx="2886">
                  <c:v>-44.664681289996352</c:v>
                </c:pt>
                <c:pt idx="2887">
                  <c:v>-44.795539739834894</c:v>
                </c:pt>
                <c:pt idx="2888">
                  <c:v>-44.926403413938871</c:v>
                </c:pt>
                <c:pt idx="2889">
                  <c:v>-45.057272236568807</c:v>
                </c:pt>
                <c:pt idx="2890">
                  <c:v>-45.18814613209279</c:v>
                </c:pt>
                <c:pt idx="2891">
                  <c:v>-45.31902502498626</c:v>
                </c:pt>
                <c:pt idx="2892">
                  <c:v>-45.449908839833071</c:v>
                </c:pt>
                <c:pt idx="2893">
                  <c:v>-45.580797501326842</c:v>
                </c:pt>
                <c:pt idx="2894">
                  <c:v>-45.71169093427109</c:v>
                </c:pt>
                <c:pt idx="2895">
                  <c:v>-45.842589063580981</c:v>
                </c:pt>
                <c:pt idx="2896">
                  <c:v>-45.973491814283193</c:v>
                </c:pt>
                <c:pt idx="2897">
                  <c:v>-46.104399111517758</c:v>
                </c:pt>
                <c:pt idx="2898">
                  <c:v>-46.235310880539124</c:v>
                </c:pt>
                <c:pt idx="2899">
                  <c:v>-46.36622704671521</c:v>
                </c:pt>
                <c:pt idx="2900">
                  <c:v>-46.497147535530772</c:v>
                </c:pt>
                <c:pt idx="2901">
                  <c:v>-46.628072272586515</c:v>
                </c:pt>
                <c:pt idx="2902">
                  <c:v>-46.759001183601121</c:v>
                </c:pt>
                <c:pt idx="2903">
                  <c:v>-46.889934194411119</c:v>
                </c:pt>
                <c:pt idx="2904">
                  <c:v>-47.020871230972794</c:v>
                </c:pt>
                <c:pt idx="2905">
                  <c:v>-47.151812219361666</c:v>
                </c:pt>
                <c:pt idx="2906">
                  <c:v>-47.282757085774826</c:v>
                </c:pt>
                <c:pt idx="2907">
                  <c:v>-47.413705756530966</c:v>
                </c:pt>
                <c:pt idx="2908">
                  <c:v>-47.544658158071719</c:v>
                </c:pt>
                <c:pt idx="2909">
                  <c:v>-47.675614216962146</c:v>
                </c:pt>
                <c:pt idx="2910">
                  <c:v>-47.806573859891728</c:v>
                </c:pt>
                <c:pt idx="2911">
                  <c:v>-47.937537013675026</c:v>
                </c:pt>
                <c:pt idx="2912">
                  <c:v>-48.06850360525285</c:v>
                </c:pt>
                <c:pt idx="2913">
                  <c:v>-48.199473561693758</c:v>
                </c:pt>
                <c:pt idx="2914">
                  <c:v>-48.330446810193251</c:v>
                </c:pt>
                <c:pt idx="2915">
                  <c:v>-48.46142327807641</c:v>
                </c:pt>
                <c:pt idx="2916">
                  <c:v>-48.592402892796692</c:v>
                </c:pt>
                <c:pt idx="2917">
                  <c:v>-48.723385581939041</c:v>
                </c:pt>
                <c:pt idx="2918">
                  <c:v>-48.854371273219442</c:v>
                </c:pt>
                <c:pt idx="2919">
                  <c:v>-48.985359894485377</c:v>
                </c:pt>
                <c:pt idx="2920">
                  <c:v>-49.116351373718317</c:v>
                </c:pt>
                <c:pt idx="2921">
                  <c:v>-49.247345639032851</c:v>
                </c:pt>
                <c:pt idx="2922">
                  <c:v>-49.378342618677983</c:v>
                </c:pt>
                <c:pt idx="2923">
                  <c:v>-49.509342241039313</c:v>
                </c:pt>
                <c:pt idx="2924">
                  <c:v>-49.640344434637406</c:v>
                </c:pt>
                <c:pt idx="2925">
                  <c:v>-49.771349128130709</c:v>
                </c:pt>
                <c:pt idx="2926">
                  <c:v>-49.90235625031589</c:v>
                </c:pt>
                <c:pt idx="2927">
                  <c:v>-50.033365730126981</c:v>
                </c:pt>
                <c:pt idx="2928">
                  <c:v>-50.16437749663914</c:v>
                </c:pt>
                <c:pt idx="2929">
                  <c:v>-50.295391479067263</c:v>
                </c:pt>
                <c:pt idx="2930">
                  <c:v>-50.426407606767818</c:v>
                </c:pt>
                <c:pt idx="2931">
                  <c:v>-50.557425809238516</c:v>
                </c:pt>
                <c:pt idx="2932">
                  <c:v>-50.688446016120935</c:v>
                </c:pt>
                <c:pt idx="2933">
                  <c:v>-50.819468157199154</c:v>
                </c:pt>
                <c:pt idx="2934">
                  <c:v>-50.950492162403215</c:v>
                </c:pt>
                <c:pt idx="2935">
                  <c:v>-51.081517961806746</c:v>
                </c:pt>
                <c:pt idx="2936">
                  <c:v>-51.212545485630478</c:v>
                </c:pt>
                <c:pt idx="2937">
                  <c:v>-51.343574664241459</c:v>
                </c:pt>
                <c:pt idx="2938">
                  <c:v>-51.474605428155144</c:v>
                </c:pt>
                <c:pt idx="2939">
                  <c:v>-51.605637708033946</c:v>
                </c:pt>
                <c:pt idx="2940">
                  <c:v>-51.736671434690791</c:v>
                </c:pt>
                <c:pt idx="2941">
                  <c:v>-51.867706539087685</c:v>
                </c:pt>
                <c:pt idx="2942">
                  <c:v>-51.998742952338468</c:v>
                </c:pt>
                <c:pt idx="2943">
                  <c:v>-52.129780605707197</c:v>
                </c:pt>
                <c:pt idx="2944">
                  <c:v>-52.260819430611363</c:v>
                </c:pt>
                <c:pt idx="2945">
                  <c:v>-52.391859358620295</c:v>
                </c:pt>
                <c:pt idx="2946">
                  <c:v>-52.522900321458643</c:v>
                </c:pt>
                <c:pt idx="2947">
                  <c:v>-52.653942251003755</c:v>
                </c:pt>
                <c:pt idx="2948">
                  <c:v>-52.784985079290138</c:v>
                </c:pt>
                <c:pt idx="2949">
                  <c:v>-52.916028738507563</c:v>
                </c:pt>
                <c:pt idx="2950">
                  <c:v>-53.04707316100199</c:v>
                </c:pt>
                <c:pt idx="2951">
                  <c:v>-53.178118279278031</c:v>
                </c:pt>
                <c:pt idx="2952">
                  <c:v>-53.309164025998456</c:v>
                </c:pt>
                <c:pt idx="2953">
                  <c:v>-53.440210333984425</c:v>
                </c:pt>
                <c:pt idx="2954">
                  <c:v>-53.57125713621798</c:v>
                </c:pt>
                <c:pt idx="2955">
                  <c:v>-53.702304365840426</c:v>
                </c:pt>
                <c:pt idx="2956">
                  <c:v>-53.833351956155461</c:v>
                </c:pt>
                <c:pt idx="2957">
                  <c:v>-53.964399840627955</c:v>
                </c:pt>
                <c:pt idx="2958">
                  <c:v>-54.095447952885735</c:v>
                </c:pt>
                <c:pt idx="2959">
                  <c:v>-54.226496226720151</c:v>
                </c:pt>
                <c:pt idx="2960">
                  <c:v>-54.357544596086768</c:v>
                </c:pt>
                <c:pt idx="2961">
                  <c:v>-54.488592995106316</c:v>
                </c:pt>
                <c:pt idx="2962">
                  <c:v>-54.619641358064023</c:v>
                </c:pt>
                <c:pt idx="2963">
                  <c:v>-54.750689619412512</c:v>
                </c:pt>
                <c:pt idx="2964">
                  <c:v>-54.881737713771287</c:v>
                </c:pt>
                <c:pt idx="2965">
                  <c:v>-55.012785575926195</c:v>
                </c:pt>
                <c:pt idx="2966">
                  <c:v>-55.143833140833308</c:v>
                </c:pt>
                <c:pt idx="2967">
                  <c:v>-55.274880343616495</c:v>
                </c:pt>
                <c:pt idx="2968">
                  <c:v>-55.405927119569775</c:v>
                </c:pt>
                <c:pt idx="2969">
                  <c:v>-55.536973404157656</c:v>
                </c:pt>
                <c:pt idx="2970">
                  <c:v>-55.668019133015243</c:v>
                </c:pt>
                <c:pt idx="2971">
                  <c:v>-55.799064241950632</c:v>
                </c:pt>
                <c:pt idx="2972">
                  <c:v>-55.93010866694307</c:v>
                </c:pt>
                <c:pt idx="2973">
                  <c:v>-56.061152344145654</c:v>
                </c:pt>
                <c:pt idx="2974">
                  <c:v>-56.192195209884844</c:v>
                </c:pt>
                <c:pt idx="2975">
                  <c:v>-56.323237200661815</c:v>
                </c:pt>
                <c:pt idx="2976">
                  <c:v>-56.4542782531528</c:v>
                </c:pt>
                <c:pt idx="2977">
                  <c:v>-56.585318304209864</c:v>
                </c:pt>
                <c:pt idx="2978">
                  <c:v>-56.716357290861325</c:v>
                </c:pt>
                <c:pt idx="2979">
                  <c:v>-56.847395150312032</c:v>
                </c:pt>
                <c:pt idx="2980">
                  <c:v>-56.978431819945612</c:v>
                </c:pt>
                <c:pt idx="2981">
                  <c:v>-57.109467237323514</c:v>
                </c:pt>
                <c:pt idx="2982">
                  <c:v>-57.240501340186277</c:v>
                </c:pt>
                <c:pt idx="2983">
                  <c:v>-57.371534066453421</c:v>
                </c:pt>
                <c:pt idx="2984">
                  <c:v>-57.502565354225169</c:v>
                </c:pt>
                <c:pt idx="2985">
                  <c:v>-57.633595141782848</c:v>
                </c:pt>
                <c:pt idx="2986">
                  <c:v>-57.764623367588456</c:v>
                </c:pt>
                <c:pt idx="2987">
                  <c:v>-57.895649970287295</c:v>
                </c:pt>
                <c:pt idx="2988">
                  <c:v>-58.026674888705408</c:v>
                </c:pt>
                <c:pt idx="2989">
                  <c:v>-58.157698061854106</c:v>
                </c:pt>
                <c:pt idx="2990">
                  <c:v>-58.288719428926953</c:v>
                </c:pt>
                <c:pt idx="2991">
                  <c:v>-58.41973892930374</c:v>
                </c:pt>
                <c:pt idx="2992">
                  <c:v>-58.550756502547699</c:v>
                </c:pt>
                <c:pt idx="2993">
                  <c:v>-58.681772088408593</c:v>
                </c:pt>
                <c:pt idx="2994">
                  <c:v>-58.812785626822134</c:v>
                </c:pt>
                <c:pt idx="2995">
                  <c:v>-58.943797057910785</c:v>
                </c:pt>
                <c:pt idx="2996">
                  <c:v>-59.074806321984987</c:v>
                </c:pt>
                <c:pt idx="2997">
                  <c:v>-59.205813359542113</c:v>
                </c:pt>
                <c:pt idx="2998">
                  <c:v>-59.33681811126894</c:v>
                </c:pt>
                <c:pt idx="2999">
                  <c:v>-59.467820518040874</c:v>
                </c:pt>
                <c:pt idx="3000">
                  <c:v>-59.598820520923589</c:v>
                </c:pt>
                <c:pt idx="3001">
                  <c:v>-59.729818061172757</c:v>
                </c:pt>
                <c:pt idx="3002">
                  <c:v>-59.860813080233683</c:v>
                </c:pt>
                <c:pt idx="3003">
                  <c:v>-59.991805519745022</c:v>
                </c:pt>
                <c:pt idx="3004">
                  <c:v>-60.122795321535378</c:v>
                </c:pt>
                <c:pt idx="3005">
                  <c:v>-60.253782427627335</c:v>
                </c:pt>
                <c:pt idx="3006">
                  <c:v>-60.38476678023531</c:v>
                </c:pt>
                <c:pt idx="3007">
                  <c:v>-60.515748321767191</c:v>
                </c:pt>
                <c:pt idx="3008">
                  <c:v>-60.646726994825855</c:v>
                </c:pt>
                <c:pt idx="3009">
                  <c:v>-60.777702742207445</c:v>
                </c:pt>
                <c:pt idx="3010">
                  <c:v>-60.908675506903954</c:v>
                </c:pt>
                <c:pt idx="3011">
                  <c:v>-61.03964523210356</c:v>
                </c:pt>
                <c:pt idx="3012">
                  <c:v>-61.170611861188391</c:v>
                </c:pt>
                <c:pt idx="3013">
                  <c:v>-61.301575337739294</c:v>
                </c:pt>
                <c:pt idx="3014">
                  <c:v>-61.432535605533054</c:v>
                </c:pt>
                <c:pt idx="3015">
                  <c:v>-61.563492608543974</c:v>
                </c:pt>
                <c:pt idx="3016">
                  <c:v>-61.69444629094486</c:v>
                </c:pt>
                <c:pt idx="3017">
                  <c:v>-61.825396597106788</c:v>
                </c:pt>
                <c:pt idx="3018">
                  <c:v>-61.95634347159988</c:v>
                </c:pt>
                <c:pt idx="3019">
                  <c:v>-62.087286859194457</c:v>
                </c:pt>
                <c:pt idx="3020">
                  <c:v>-62.218226704859546</c:v>
                </c:pt>
                <c:pt idx="3021">
                  <c:v>-62.349162953765301</c:v>
                </c:pt>
                <c:pt idx="3022">
                  <c:v>-62.480095551283164</c:v>
                </c:pt>
                <c:pt idx="3023">
                  <c:v>-62.611024442984871</c:v>
                </c:pt>
                <c:pt idx="3024">
                  <c:v>-62.74194957464524</c:v>
                </c:pt>
                <c:pt idx="3025">
                  <c:v>-62.87287089224035</c:v>
                </c:pt>
                <c:pt idx="3026">
                  <c:v>-63.003788341949885</c:v>
                </c:pt>
                <c:pt idx="3027">
                  <c:v>-63.134701870155851</c:v>
                </c:pt>
                <c:pt idx="3028">
                  <c:v>-63.265611423444142</c:v>
                </c:pt>
                <c:pt idx="3029">
                  <c:v>-63.396516948605473</c:v>
                </c:pt>
                <c:pt idx="3030">
                  <c:v>-63.527418392633983</c:v>
                </c:pt>
                <c:pt idx="3031">
                  <c:v>-63.658315702729389</c:v>
                </c:pt>
                <c:pt idx="3032">
                  <c:v>-63.789208826296452</c:v>
                </c:pt>
                <c:pt idx="3033">
                  <c:v>-63.920097710945512</c:v>
                </c:pt>
                <c:pt idx="3034">
                  <c:v>-64.050982304493715</c:v>
                </c:pt>
                <c:pt idx="3035">
                  <c:v>-64.181862554963502</c:v>
                </c:pt>
                <c:pt idx="3036">
                  <c:v>-64.312738410586149</c:v>
                </c:pt>
                <c:pt idx="3037">
                  <c:v>-64.443609819798468</c:v>
                </c:pt>
                <c:pt idx="3038">
                  <c:v>-64.574476731246051</c:v>
                </c:pt>
                <c:pt idx="3039">
                  <c:v>-64.705339093783024</c:v>
                </c:pt>
                <c:pt idx="3040">
                  <c:v>-64.836196856471204</c:v>
                </c:pt>
                <c:pt idx="3041">
                  <c:v>-64.967049968581591</c:v>
                </c:pt>
                <c:pt idx="3042">
                  <c:v>-65.09789837959444</c:v>
                </c:pt>
                <c:pt idx="3043">
                  <c:v>-65.228742039199915</c:v>
                </c:pt>
                <c:pt idx="3044">
                  <c:v>-65.359580897297874</c:v>
                </c:pt>
                <c:pt idx="3045">
                  <c:v>-65.490414903999181</c:v>
                </c:pt>
                <c:pt idx="3046">
                  <c:v>-65.621244009624917</c:v>
                </c:pt>
                <c:pt idx="3047">
                  <c:v>-65.752068164707296</c:v>
                </c:pt>
                <c:pt idx="3048">
                  <c:v>-65.882887319990786</c:v>
                </c:pt>
                <c:pt idx="3049">
                  <c:v>-66.013701426430472</c:v>
                </c:pt>
                <c:pt idx="3050">
                  <c:v>-66.144510435194661</c:v>
                </c:pt>
                <c:pt idx="3051">
                  <c:v>-66.275314297663414</c:v>
                </c:pt>
                <c:pt idx="3052">
                  <c:v>-66.406112965430253</c:v>
                </c:pt>
                <c:pt idx="3053">
                  <c:v>-66.536906390301397</c:v>
                </c:pt>
                <c:pt idx="3054">
                  <c:v>-66.667694524296678</c:v>
                </c:pt>
                <c:pt idx="3055">
                  <c:v>-66.798477319649763</c:v>
                </c:pt>
                <c:pt idx="3056">
                  <c:v>-66.929254728808658</c:v>
                </c:pt>
                <c:pt idx="3057">
                  <c:v>-67.060026704435259</c:v>
                </c:pt>
                <c:pt idx="3058">
                  <c:v>-67.19079319940667</c:v>
                </c:pt>
                <c:pt idx="3059">
                  <c:v>-67.321554166814948</c:v>
                </c:pt>
                <c:pt idx="3060">
                  <c:v>-67.452309559968015</c:v>
                </c:pt>
                <c:pt idx="3061">
                  <c:v>-67.583059332388189</c:v>
                </c:pt>
                <c:pt idx="3062">
                  <c:v>-67.713803437814562</c:v>
                </c:pt>
                <c:pt idx="3063">
                  <c:v>-67.844541830202147</c:v>
                </c:pt>
                <c:pt idx="3064">
                  <c:v>-67.975274463722798</c:v>
                </c:pt>
                <c:pt idx="3065">
                  <c:v>-68.106001292764347</c:v>
                </c:pt>
                <c:pt idx="3066">
                  <c:v>-68.236722271932805</c:v>
                </c:pt>
                <c:pt idx="3067">
                  <c:v>-68.367437356050573</c:v>
                </c:pt>
                <c:pt idx="3068">
                  <c:v>-68.498146500157759</c:v>
                </c:pt>
                <c:pt idx="3069">
                  <c:v>-68.628849659512355</c:v>
                </c:pt>
                <c:pt idx="3070">
                  <c:v>-68.759546789590956</c:v>
                </c:pt>
                <c:pt idx="3071">
                  <c:v>-68.89023784608726</c:v>
                </c:pt>
                <c:pt idx="3072">
                  <c:v>-69.020922784914887</c:v>
                </c:pt>
                <c:pt idx="3073">
                  <c:v>-69.151601562205073</c:v>
                </c:pt>
                <c:pt idx="3074">
                  <c:v>-69.282274134308537</c:v>
                </c:pt>
                <c:pt idx="3075">
                  <c:v>-69.412940457795685</c:v>
                </c:pt>
                <c:pt idx="3076">
                  <c:v>-69.543600489455756</c:v>
                </c:pt>
                <c:pt idx="3077">
                  <c:v>-69.674254186297844</c:v>
                </c:pt>
                <c:pt idx="3078">
                  <c:v>-69.804901505550873</c:v>
                </c:pt>
                <c:pt idx="3079">
                  <c:v>-69.935542404664901</c:v>
                </c:pt>
                <c:pt idx="3080">
                  <c:v>-70.066176841308831</c:v>
                </c:pt>
                <c:pt idx="3081">
                  <c:v>-70.196804773372676</c:v>
                </c:pt>
                <c:pt idx="3082">
                  <c:v>-70.327426158967867</c:v>
                </c:pt>
                <c:pt idx="3083">
                  <c:v>-70.458040956425705</c:v>
                </c:pt>
                <c:pt idx="3084">
                  <c:v>-70.588649124298968</c:v>
                </c:pt>
                <c:pt idx="3085">
                  <c:v>-70.719250621361837</c:v>
                </c:pt>
                <c:pt idx="3086">
                  <c:v>-70.849845406610285</c:v>
                </c:pt>
                <c:pt idx="3087">
                  <c:v>-70.980433439261077</c:v>
                </c:pt>
                <c:pt idx="3088">
                  <c:v>-71.111014678754287</c:v>
                </c:pt>
                <c:pt idx="3089">
                  <c:v>-71.241589084750018</c:v>
                </c:pt>
                <c:pt idx="3090">
                  <c:v>-71.372156617132305</c:v>
                </c:pt>
                <c:pt idx="3091">
                  <c:v>-71.502717236006717</c:v>
                </c:pt>
                <c:pt idx="3092">
                  <c:v>-71.633270901700911</c:v>
                </c:pt>
                <c:pt idx="3093">
                  <c:v>-71.763817574765895</c:v>
                </c:pt>
                <c:pt idx="3094">
                  <c:v>-71.894357215975091</c:v>
                </c:pt>
                <c:pt idx="3095">
                  <c:v>-72.024889786325176</c:v>
                </c:pt>
                <c:pt idx="3096">
                  <c:v>-72.155415247034824</c:v>
                </c:pt>
                <c:pt idx="3097">
                  <c:v>-72.285933559547459</c:v>
                </c:pt>
                <c:pt idx="3098">
                  <c:v>-72.416444685528376</c:v>
                </c:pt>
                <c:pt idx="3099">
                  <c:v>-72.546948586867359</c:v>
                </c:pt>
                <c:pt idx="3100">
                  <c:v>-72.677445225677204</c:v>
                </c:pt>
                <c:pt idx="3101">
                  <c:v>-72.8079345642943</c:v>
                </c:pt>
                <c:pt idx="3102">
                  <c:v>-72.938416565278885</c:v>
                </c:pt>
                <c:pt idx="3103">
                  <c:v>-73.068891191415361</c:v>
                </c:pt>
                <c:pt idx="3104">
                  <c:v>-73.199358405711862</c:v>
                </c:pt>
                <c:pt idx="3105">
                  <c:v>-73.32981817140022</c:v>
                </c:pt>
                <c:pt idx="3106">
                  <c:v>-73.460270451937504</c:v>
                </c:pt>
                <c:pt idx="3107">
                  <c:v>-73.590715211003825</c:v>
                </c:pt>
                <c:pt idx="3108">
                  <c:v>-73.721152412504594</c:v>
                </c:pt>
                <c:pt idx="3109">
                  <c:v>-73.851582020568756</c:v>
                </c:pt>
                <c:pt idx="3110">
                  <c:v>-73.982003999550955</c:v>
                </c:pt>
                <c:pt idx="3111">
                  <c:v>-74.112418314028801</c:v>
                </c:pt>
                <c:pt idx="3112">
                  <c:v>-74.242824928805661</c:v>
                </c:pt>
                <c:pt idx="3113">
                  <c:v>-74.373223808909643</c:v>
                </c:pt>
                <c:pt idx="3114">
                  <c:v>-74.503614919592835</c:v>
                </c:pt>
                <c:pt idx="3115">
                  <c:v>-74.633998226332693</c:v>
                </c:pt>
                <c:pt idx="3116">
                  <c:v>-74.764373694831605</c:v>
                </c:pt>
                <c:pt idx="3117">
                  <c:v>-74.894741291016587</c:v>
                </c:pt>
                <c:pt idx="3118">
                  <c:v>-75.025100981039699</c:v>
                </c:pt>
                <c:pt idx="3119">
                  <c:v>-75.155452731278132</c:v>
                </c:pt>
                <c:pt idx="3120">
                  <c:v>-75.285796508333448</c:v>
                </c:pt>
                <c:pt idx="3121">
                  <c:v>-75.416132279032922</c:v>
                </c:pt>
                <c:pt idx="3122">
                  <c:v>-75.546460010429072</c:v>
                </c:pt>
                <c:pt idx="3123">
                  <c:v>-75.67677966979852</c:v>
                </c:pt>
                <c:pt idx="3124">
                  <c:v>-75.807091224643884</c:v>
                </c:pt>
                <c:pt idx="3125">
                  <c:v>-75.937394642692382</c:v>
                </c:pt>
                <c:pt idx="3126">
                  <c:v>-76.067689891897032</c:v>
                </c:pt>
                <c:pt idx="3127">
                  <c:v>-76.197976940434955</c:v>
                </c:pt>
                <c:pt idx="3128">
                  <c:v>-76.328255756709538</c:v>
                </c:pt>
                <c:pt idx="3129">
                  <c:v>-76.458526309348159</c:v>
                </c:pt>
                <c:pt idx="3130">
                  <c:v>-76.588788567204006</c:v>
                </c:pt>
                <c:pt idx="3131">
                  <c:v>-76.719042499355453</c:v>
                </c:pt>
                <c:pt idx="3132">
                  <c:v>-76.849288075105093</c:v>
                </c:pt>
                <c:pt idx="3133">
                  <c:v>-76.979525263981586</c:v>
                </c:pt>
                <c:pt idx="3134">
                  <c:v>-77.109754035738305</c:v>
                </c:pt>
                <c:pt idx="3135">
                  <c:v>-77.239974360353088</c:v>
                </c:pt>
                <c:pt idx="3136">
                  <c:v>-77.370186208029708</c:v>
                </c:pt>
                <c:pt idx="3137">
                  <c:v>-77.5003895491961</c:v>
                </c:pt>
                <c:pt idx="3138">
                  <c:v>-77.630584354505331</c:v>
                </c:pt>
                <c:pt idx="3139">
                  <c:v>-77.760770594835179</c:v>
                </c:pt>
                <c:pt idx="3140">
                  <c:v>-77.890948241288555</c:v>
                </c:pt>
                <c:pt idx="3141">
                  <c:v>-78.021117265192828</c:v>
                </c:pt>
                <c:pt idx="3142">
                  <c:v>-78.151277638100069</c:v>
                </c:pt>
                <c:pt idx="3143">
                  <c:v>-78.281429331786796</c:v>
                </c:pt>
                <c:pt idx="3144">
                  <c:v>-78.411572318254741</c:v>
                </c:pt>
                <c:pt idx="3145">
                  <c:v>-78.541706569728987</c:v>
                </c:pt>
                <c:pt idx="3146">
                  <c:v>-78.671832058660769</c:v>
                </c:pt>
                <c:pt idx="3147">
                  <c:v>-78.801948757723849</c:v>
                </c:pt>
                <c:pt idx="3148">
                  <c:v>-78.932056639817091</c:v>
                </c:pt>
                <c:pt idx="3149">
                  <c:v>-79.062155678063448</c:v>
                </c:pt>
                <c:pt idx="3150">
                  <c:v>-79.192245845809865</c:v>
                </c:pt>
                <c:pt idx="3151">
                  <c:v>-79.322327116627392</c:v>
                </c:pt>
                <c:pt idx="3152">
                  <c:v>-79.452399464311085</c:v>
                </c:pt>
                <c:pt idx="3153">
                  <c:v>-79.582462862879098</c:v>
                </c:pt>
                <c:pt idx="3154">
                  <c:v>-79.712517286574155</c:v>
                </c:pt>
                <c:pt idx="3155">
                  <c:v>-79.842562709861696</c:v>
                </c:pt>
                <c:pt idx="3156">
                  <c:v>-79.972599107432004</c:v>
                </c:pt>
                <c:pt idx="3157">
                  <c:v>-80.102626454196766</c:v>
                </c:pt>
                <c:pt idx="3158">
                  <c:v>-80.232644725292573</c:v>
                </c:pt>
                <c:pt idx="3159">
                  <c:v>-80.362653896077958</c:v>
                </c:pt>
                <c:pt idx="3160">
                  <c:v>-80.492653942135135</c:v>
                </c:pt>
                <c:pt idx="3161">
                  <c:v>-80.622644839268872</c:v>
                </c:pt>
                <c:pt idx="3162">
                  <c:v>-80.752626563506524</c:v>
                </c:pt>
                <c:pt idx="3163">
                  <c:v>-80.882599091098228</c:v>
                </c:pt>
                <c:pt idx="3164">
                  <c:v>-81.012562398516238</c:v>
                </c:pt>
                <c:pt idx="3165">
                  <c:v>-81.142516462455902</c:v>
                </c:pt>
                <c:pt idx="3166">
                  <c:v>-81.272461259833491</c:v>
                </c:pt>
                <c:pt idx="3167">
                  <c:v>-81.402396767788247</c:v>
                </c:pt>
                <c:pt idx="3168">
                  <c:v>-81.532322963680613</c:v>
                </c:pt>
                <c:pt idx="3169">
                  <c:v>-81.662239825092684</c:v>
                </c:pt>
                <c:pt idx="3170">
                  <c:v>-81.792147329828481</c:v>
                </c:pt>
                <c:pt idx="3171">
                  <c:v>-81.922045455912951</c:v>
                </c:pt>
                <c:pt idx="3172">
                  <c:v>-82.051934181592586</c:v>
                </c:pt>
                <c:pt idx="3173">
                  <c:v>-82.18181348533389</c:v>
                </c:pt>
                <c:pt idx="3174">
                  <c:v>-82.311683345825543</c:v>
                </c:pt>
                <c:pt idx="3175">
                  <c:v>-82.441543741975451</c:v>
                </c:pt>
                <c:pt idx="3176">
                  <c:v>-82.571394652913128</c:v>
                </c:pt>
                <c:pt idx="3177">
                  <c:v>-82.701236057987686</c:v>
                </c:pt>
                <c:pt idx="3178">
                  <c:v>-82.831067936767752</c:v>
                </c:pt>
                <c:pt idx="3179">
                  <c:v>-82.960890269043304</c:v>
                </c:pt>
                <c:pt idx="3180">
                  <c:v>-83.090703034822013</c:v>
                </c:pt>
                <c:pt idx="3181">
                  <c:v>-83.220506214332815</c:v>
                </c:pt>
                <c:pt idx="3182">
                  <c:v>-83.350299788022227</c:v>
                </c:pt>
                <c:pt idx="3183">
                  <c:v>-83.480083736556864</c:v>
                </c:pt>
                <c:pt idx="3184">
                  <c:v>-83.609858040822473</c:v>
                </c:pt>
                <c:pt idx="3185">
                  <c:v>-83.73962268192183</c:v>
                </c:pt>
                <c:pt idx="3186">
                  <c:v>-83.869377641177238</c:v>
                </c:pt>
                <c:pt idx="3187">
                  <c:v>-83.999122900129066</c:v>
                </c:pt>
                <c:pt idx="3188">
                  <c:v>-84.128858440534955</c:v>
                </c:pt>
                <c:pt idx="3189">
                  <c:v>-84.258584244370425</c:v>
                </c:pt>
                <c:pt idx="3190">
                  <c:v>-84.388300293829602</c:v>
                </c:pt>
                <c:pt idx="3191">
                  <c:v>-84.518006571321678</c:v>
                </c:pt>
                <c:pt idx="3192">
                  <c:v>-84.647703059474267</c:v>
                </c:pt>
                <c:pt idx="3193">
                  <c:v>-84.777389741131302</c:v>
                </c:pt>
                <c:pt idx="3194">
                  <c:v>-84.907066599353001</c:v>
                </c:pt>
                <c:pt idx="3195">
                  <c:v>-85.036733617416544</c:v>
                </c:pt>
                <c:pt idx="3196">
                  <c:v>-85.166390778814204</c:v>
                </c:pt>
                <c:pt idx="3197">
                  <c:v>-85.29603806725332</c:v>
                </c:pt>
                <c:pt idx="3198">
                  <c:v>-85.425675466658888</c:v>
                </c:pt>
                <c:pt idx="3199">
                  <c:v>-85.555302961168294</c:v>
                </c:pt>
                <c:pt idx="3200">
                  <c:v>-85.684920535136413</c:v>
                </c:pt>
                <c:pt idx="3201">
                  <c:v>-85.814528173130284</c:v>
                </c:pt>
                <c:pt idx="3202">
                  <c:v>-85.944125859933663</c:v>
                </c:pt>
                <c:pt idx="3203">
                  <c:v>-86.073713580542275</c:v>
                </c:pt>
                <c:pt idx="3204">
                  <c:v>-86.203291320167722</c:v>
                </c:pt>
                <c:pt idx="3205">
                  <c:v>-86.332859064232849</c:v>
                </c:pt>
                <c:pt idx="3206">
                  <c:v>-86.462416798375074</c:v>
                </c:pt>
                <c:pt idx="3207">
                  <c:v>-86.591964508444079</c:v>
                </c:pt>
                <c:pt idx="3208">
                  <c:v>-86.721502180503037</c:v>
                </c:pt>
                <c:pt idx="3209">
                  <c:v>-86.851029800827334</c:v>
                </c:pt>
                <c:pt idx="3210">
                  <c:v>-86.980547355903184</c:v>
                </c:pt>
                <c:pt idx="3211">
                  <c:v>-87.110054832428091</c:v>
                </c:pt>
                <c:pt idx="3212">
                  <c:v>-87.239552217315023</c:v>
                </c:pt>
                <c:pt idx="3213">
                  <c:v>-87.369039497683019</c:v>
                </c:pt>
                <c:pt idx="3214">
                  <c:v>-87.49851666086569</c:v>
                </c:pt>
                <c:pt idx="3215">
                  <c:v>-87.627983694404165</c:v>
                </c:pt>
                <c:pt idx="3216">
                  <c:v>-87.757440586054926</c:v>
                </c:pt>
                <c:pt idx="3217">
                  <c:v>-87.886887323770225</c:v>
                </c:pt>
                <c:pt idx="3218">
                  <c:v>91.983676104288833</c:v>
                </c:pt>
                <c:pt idx="3219">
                  <c:v>91.854249709680005</c:v>
                </c:pt>
                <c:pt idx="3220">
                  <c:v>91.72483350387715</c:v>
                </c:pt>
                <c:pt idx="3221">
                  <c:v>91.595427498059081</c:v>
                </c:pt>
                <c:pt idx="3222">
                  <c:v>91.466031703225468</c:v>
                </c:pt>
                <c:pt idx="3223">
                  <c:v>91.336646130154804</c:v>
                </c:pt>
                <c:pt idx="3224">
                  <c:v>91.20727078943024</c:v>
                </c:pt>
                <c:pt idx="3225">
                  <c:v>91.077905691417939</c:v>
                </c:pt>
                <c:pt idx="3226">
                  <c:v>90.948550846284746</c:v>
                </c:pt>
                <c:pt idx="3227">
                  <c:v>90.819206263987681</c:v>
                </c:pt>
                <c:pt idx="3228">
                  <c:v>90.689871954277109</c:v>
                </c:pt>
                <c:pt idx="3229">
                  <c:v>90.560547926699769</c:v>
                </c:pt>
                <c:pt idx="3230">
                  <c:v>90.431234190596498</c:v>
                </c:pt>
                <c:pt idx="3231">
                  <c:v>90.301930755100756</c:v>
                </c:pt>
                <c:pt idx="3232">
                  <c:v>90.172637629144901</c:v>
                </c:pt>
                <c:pt idx="3233">
                  <c:v>90.043354821453647</c:v>
                </c:pt>
                <c:pt idx="3234">
                  <c:v>89.914082340550323</c:v>
                </c:pt>
                <c:pt idx="3235">
                  <c:v>89.784820194754275</c:v>
                </c:pt>
                <c:pt idx="3236">
                  <c:v>89.65556839217966</c:v>
                </c:pt>
                <c:pt idx="3237">
                  <c:v>89.526326940740489</c:v>
                </c:pt>
                <c:pt idx="3238">
                  <c:v>89.397095848147188</c:v>
                </c:pt>
                <c:pt idx="3239">
                  <c:v>89.267875121907167</c:v>
                </c:pt>
                <c:pt idx="3240">
                  <c:v>89.138664769328543</c:v>
                </c:pt>
                <c:pt idx="3241">
                  <c:v>89.009464797515477</c:v>
                </c:pt>
                <c:pt idx="3242">
                  <c:v>88.880275213373437</c:v>
                </c:pt>
                <c:pt idx="3243">
                  <c:v>88.751096023606181</c:v>
                </c:pt>
                <c:pt idx="3244">
                  <c:v>88.621927234717432</c:v>
                </c:pt>
                <c:pt idx="3245">
                  <c:v>88.492768853012535</c:v>
                </c:pt>
                <c:pt idx="3246">
                  <c:v>88.363620884595477</c:v>
                </c:pt>
                <c:pt idx="3247">
                  <c:v>88.234483335373341</c:v>
                </c:pt>
                <c:pt idx="3248">
                  <c:v>88.105356211053191</c:v>
                </c:pt>
                <c:pt idx="3249">
                  <c:v>87.976239517144904</c:v>
                </c:pt>
                <c:pt idx="3250">
                  <c:v>87.84713325896044</c:v>
                </c:pt>
                <c:pt idx="3251">
                  <c:v>87.718037441615223</c:v>
                </c:pt>
                <c:pt idx="3252">
                  <c:v>87.588952070026423</c:v>
                </c:pt>
                <c:pt idx="3253">
                  <c:v>87.459877148915439</c:v>
                </c:pt>
                <c:pt idx="3254">
                  <c:v>87.330812682808414</c:v>
                </c:pt>
                <c:pt idx="3255">
                  <c:v>87.201758676034927</c:v>
                </c:pt>
                <c:pt idx="3256">
                  <c:v>87.072715132729954</c:v>
                </c:pt>
                <c:pt idx="3257">
                  <c:v>86.943682056833538</c:v>
                </c:pt>
                <c:pt idx="3258">
                  <c:v>86.81465945209149</c:v>
                </c:pt>
                <c:pt idx="3259">
                  <c:v>86.685647322056241</c:v>
                </c:pt>
                <c:pt idx="3260">
                  <c:v>86.556645670086425</c:v>
                </c:pt>
                <c:pt idx="3261">
                  <c:v>86.427654499346701</c:v>
                </c:pt>
                <c:pt idx="3262">
                  <c:v>86.298673812811032</c:v>
                </c:pt>
                <c:pt idx="3263">
                  <c:v>86.169703613260268</c:v>
                </c:pt>
                <c:pt idx="3264">
                  <c:v>86.040743903283399</c:v>
                </c:pt>
                <c:pt idx="3265">
                  <c:v>85.911794685278835</c:v>
                </c:pt>
                <c:pt idx="3266">
                  <c:v>85.782855961454061</c:v>
                </c:pt>
                <c:pt idx="3267">
                  <c:v>85.653927733825569</c:v>
                </c:pt>
                <c:pt idx="3268">
                  <c:v>85.525010004221357</c:v>
                </c:pt>
                <c:pt idx="3269">
                  <c:v>85.396102774278646</c:v>
                </c:pt>
                <c:pt idx="3270">
                  <c:v>85.267206045446812</c:v>
                </c:pt>
                <c:pt idx="3271">
                  <c:v>85.138319818985693</c:v>
                </c:pt>
                <c:pt idx="3272">
                  <c:v>85.009444095967822</c:v>
                </c:pt>
                <c:pt idx="3273">
                  <c:v>84.880578877278083</c:v>
                </c:pt>
                <c:pt idx="3274">
                  <c:v>84.751724163613872</c:v>
                </c:pt>
                <c:pt idx="3275">
                  <c:v>84.622879955486738</c:v>
                </c:pt>
                <c:pt idx="3276">
                  <c:v>84.494046253221185</c:v>
                </c:pt>
                <c:pt idx="3277">
                  <c:v>84.365223056956637</c:v>
                </c:pt>
                <c:pt idx="3278">
                  <c:v>84.236410366646865</c:v>
                </c:pt>
                <c:pt idx="3279">
                  <c:v>84.107608182061426</c:v>
                </c:pt>
                <c:pt idx="3280">
                  <c:v>83.978816502785492</c:v>
                </c:pt>
                <c:pt idx="3281">
                  <c:v>83.850035328219562</c:v>
                </c:pt>
                <c:pt idx="3282">
                  <c:v>83.721264657581955</c:v>
                </c:pt>
                <c:pt idx="3283">
                  <c:v>83.592504489907725</c:v>
                </c:pt>
                <c:pt idx="3284">
                  <c:v>83.463754824049545</c:v>
                </c:pt>
                <c:pt idx="3285">
                  <c:v>83.335015658678444</c:v>
                </c:pt>
                <c:pt idx="3286">
                  <c:v>83.20628699228385</c:v>
                </c:pt>
                <c:pt idx="3287">
                  <c:v>83.077568823174587</c:v>
                </c:pt>
                <c:pt idx="3288">
                  <c:v>82.948861149478788</c:v>
                </c:pt>
                <c:pt idx="3289">
                  <c:v>82.820163969144858</c:v>
                </c:pt>
                <c:pt idx="3290">
                  <c:v>82.691477279942106</c:v>
                </c:pt>
                <c:pt idx="3291">
                  <c:v>82.562801079460087</c:v>
                </c:pt>
                <c:pt idx="3292">
                  <c:v>82.434135365110805</c:v>
                </c:pt>
                <c:pt idx="3293">
                  <c:v>82.305480134128175</c:v>
                </c:pt>
                <c:pt idx="3294">
                  <c:v>82.176835383568616</c:v>
                </c:pt>
                <c:pt idx="3295">
                  <c:v>82.04820111031168</c:v>
                </c:pt>
                <c:pt idx="3296">
                  <c:v>81.919577311060692</c:v>
                </c:pt>
                <c:pt idx="3297">
                  <c:v>81.790963982342802</c:v>
                </c:pt>
                <c:pt idx="3298">
                  <c:v>81.662361120510099</c:v>
                </c:pt>
                <c:pt idx="3299">
                  <c:v>81.533768721739776</c:v>
                </c:pt>
                <c:pt idx="3300">
                  <c:v>81.405186782034647</c:v>
                </c:pt>
                <c:pt idx="3301">
                  <c:v>81.276615297223529</c:v>
                </c:pt>
                <c:pt idx="3302">
                  <c:v>81.148054262962006</c:v>
                </c:pt>
                <c:pt idx="3303">
                  <c:v>81.019503674733187</c:v>
                </c:pt>
                <c:pt idx="3304">
                  <c:v>80.890963527847902</c:v>
                </c:pt>
                <c:pt idx="3305">
                  <c:v>80.76243381744456</c:v>
                </c:pt>
                <c:pt idx="3306">
                  <c:v>80.63391453849124</c:v>
                </c:pt>
                <c:pt idx="3307">
                  <c:v>80.505405685784993</c:v>
                </c:pt>
                <c:pt idx="3308">
                  <c:v>80.37690725395214</c:v>
                </c:pt>
                <c:pt idx="3309">
                  <c:v>80.248419237450491</c:v>
                </c:pt>
                <c:pt idx="3310">
                  <c:v>80.119941630567865</c:v>
                </c:pt>
                <c:pt idx="3311">
                  <c:v>79.991474427423455</c:v>
                </c:pt>
                <c:pt idx="3312">
                  <c:v>79.863017621968936</c:v>
                </c:pt>
                <c:pt idx="3313">
                  <c:v>79.734571207988097</c:v>
                </c:pt>
                <c:pt idx="3314">
                  <c:v>79.606135179098374</c:v>
                </c:pt>
                <c:pt idx="3315">
                  <c:v>79.477709528749699</c:v>
                </c:pt>
                <c:pt idx="3316">
                  <c:v>79.349294250226862</c:v>
                </c:pt>
                <c:pt idx="3317">
                  <c:v>79.220889336649265</c:v>
                </c:pt>
                <c:pt idx="3318">
                  <c:v>79.092494780970966</c:v>
                </c:pt>
                <c:pt idx="3319">
                  <c:v>78.964110575982673</c:v>
                </c:pt>
                <c:pt idx="3320">
                  <c:v>78.835736714310144</c:v>
                </c:pt>
                <c:pt idx="3321">
                  <c:v>78.707373188416952</c:v>
                </c:pt>
                <c:pt idx="3322">
                  <c:v>78.579019990603229</c:v>
                </c:pt>
                <c:pt idx="3323">
                  <c:v>78.450677113007785</c:v>
                </c:pt>
                <c:pt idx="3324">
                  <c:v>78.322344547607543</c:v>
                </c:pt>
                <c:pt idx="3325">
                  <c:v>78.194022286218029</c:v>
                </c:pt>
                <c:pt idx="3326">
                  <c:v>78.065710320494887</c:v>
                </c:pt>
                <c:pt idx="3327">
                  <c:v>77.937408641933786</c:v>
                </c:pt>
                <c:pt idx="3328">
                  <c:v>77.809117241870467</c:v>
                </c:pt>
                <c:pt idx="3329">
                  <c:v>77.680836111482961</c:v>
                </c:pt>
                <c:pt idx="3330">
                  <c:v>77.55256524178958</c:v>
                </c:pt>
                <c:pt idx="3331">
                  <c:v>77.424304623652404</c:v>
                </c:pt>
                <c:pt idx="3332">
                  <c:v>77.296054247775714</c:v>
                </c:pt>
                <c:pt idx="3333">
                  <c:v>77.16781410470702</c:v>
                </c:pt>
                <c:pt idx="3334">
                  <c:v>77.039584184838247</c:v>
                </c:pt>
                <c:pt idx="3335">
                  <c:v>76.911364478405915</c:v>
                </c:pt>
                <c:pt idx="3336">
                  <c:v>76.783154975491286</c:v>
                </c:pt>
                <c:pt idx="3337">
                  <c:v>76.654955666021777</c:v>
                </c:pt>
                <c:pt idx="3338">
                  <c:v>76.526766539770321</c:v>
                </c:pt>
                <c:pt idx="3339">
                  <c:v>76.398587586358119</c:v>
                </c:pt>
                <c:pt idx="3340">
                  <c:v>76.270418795251615</c:v>
                </c:pt>
                <c:pt idx="3341">
                  <c:v>76.142260155766991</c:v>
                </c:pt>
                <c:pt idx="3342">
                  <c:v>76.014111657068469</c:v>
                </c:pt>
                <c:pt idx="3343">
                  <c:v>75.885973288168998</c:v>
                </c:pt>
                <c:pt idx="3344">
                  <c:v>75.757845037931745</c:v>
                </c:pt>
                <c:pt idx="3345">
                  <c:v>75.629726895069453</c:v>
                </c:pt>
                <c:pt idx="3346">
                  <c:v>75.501618848146379</c:v>
                </c:pt>
                <c:pt idx="3347">
                  <c:v>75.373520885577818</c:v>
                </c:pt>
                <c:pt idx="3348">
                  <c:v>75.245432995630964</c:v>
                </c:pt>
                <c:pt idx="3349">
                  <c:v>75.117355166425867</c:v>
                </c:pt>
                <c:pt idx="3350">
                  <c:v>74.989287385935313</c:v>
                </c:pt>
                <c:pt idx="3351">
                  <c:v>74.861229641985858</c:v>
                </c:pt>
                <c:pt idx="3352">
                  <c:v>74.73318192225841</c:v>
                </c:pt>
                <c:pt idx="3353">
                  <c:v>74.605144214289112</c:v>
                </c:pt>
                <c:pt idx="3354">
                  <c:v>74.477116505468956</c:v>
                </c:pt>
                <c:pt idx="3355">
                  <c:v>74.349098783045122</c:v>
                </c:pt>
                <c:pt idx="3356">
                  <c:v>74.221091034121613</c:v>
                </c:pt>
                <c:pt idx="3357">
                  <c:v>74.093093245659531</c:v>
                </c:pt>
                <c:pt idx="3358">
                  <c:v>73.96510540447774</c:v>
                </c:pt>
                <c:pt idx="3359">
                  <c:v>73.837127497252993</c:v>
                </c:pt>
                <c:pt idx="3360">
                  <c:v>73.709159510521573</c:v>
                </c:pt>
                <c:pt idx="3361">
                  <c:v>73.581201430679585</c:v>
                </c:pt>
                <c:pt idx="3362">
                  <c:v>73.453253243982203</c:v>
                </c:pt>
                <c:pt idx="3363">
                  <c:v>73.325314936546022</c:v>
                </c:pt>
                <c:pt idx="3364">
                  <c:v>73.19738649434899</c:v>
                </c:pt>
                <c:pt idx="3365">
                  <c:v>73.069467903230688</c:v>
                </c:pt>
                <c:pt idx="3366">
                  <c:v>72.941559148893006</c:v>
                </c:pt>
                <c:pt idx="3367">
                  <c:v>72.813660216901638</c:v>
                </c:pt>
                <c:pt idx="3368">
                  <c:v>72.68577109268513</c:v>
                </c:pt>
                <c:pt idx="3369">
                  <c:v>72.557891761536396</c:v>
                </c:pt>
                <c:pt idx="3370">
                  <c:v>72.43002220861348</c:v>
                </c:pt>
                <c:pt idx="3371">
                  <c:v>72.302162418939787</c:v>
                </c:pt>
                <c:pt idx="3372">
                  <c:v>72.17431237740486</c:v>
                </c:pt>
                <c:pt idx="3373">
                  <c:v>72.046472068764587</c:v>
                </c:pt>
                <c:pt idx="3374">
                  <c:v>71.918641477642311</c:v>
                </c:pt>
                <c:pt idx="3375">
                  <c:v>71.790820588528973</c:v>
                </c:pt>
                <c:pt idx="3376">
                  <c:v>71.66300938578452</c:v>
                </c:pt>
                <c:pt idx="3377">
                  <c:v>71.535207853637118</c:v>
                </c:pt>
                <c:pt idx="3378">
                  <c:v>71.407415976184907</c:v>
                </c:pt>
                <c:pt idx="3379">
                  <c:v>71.279633737395898</c:v>
                </c:pt>
                <c:pt idx="3380">
                  <c:v>71.15186112110986</c:v>
                </c:pt>
                <c:pt idx="3381">
                  <c:v>71.024098111037063</c:v>
                </c:pt>
                <c:pt idx="3382">
                  <c:v>70.896344690760174</c:v>
                </c:pt>
                <c:pt idx="3383">
                  <c:v>70.768600843734205</c:v>
                </c:pt>
                <c:pt idx="3384">
                  <c:v>70.640866553287651</c:v>
                </c:pt>
                <c:pt idx="3385">
                  <c:v>70.513141802622783</c:v>
                </c:pt>
                <c:pt idx="3386">
                  <c:v>70.385426574816591</c:v>
                </c:pt>
                <c:pt idx="3387">
                  <c:v>70.257720852820455</c:v>
                </c:pt>
                <c:pt idx="3388">
                  <c:v>70.130024619461395</c:v>
                </c:pt>
                <c:pt idx="3389">
                  <c:v>70.002337857443052</c:v>
                </c:pt>
                <c:pt idx="3390">
                  <c:v>69.874660549345904</c:v>
                </c:pt>
                <c:pt idx="3391">
                  <c:v>69.746992677627986</c:v>
                </c:pt>
                <c:pt idx="3392">
                  <c:v>69.619334224624481</c:v>
                </c:pt>
                <c:pt idx="3393">
                  <c:v>69.491685172550831</c:v>
                </c:pt>
                <c:pt idx="3394">
                  <c:v>69.364045503499881</c:v>
                </c:pt>
                <c:pt idx="3395">
                  <c:v>69.236415199445645</c:v>
                </c:pt>
                <c:pt idx="3396">
                  <c:v>69.108794242241899</c:v>
                </c:pt>
                <c:pt idx="3397">
                  <c:v>68.98118261362481</c:v>
                </c:pt>
                <c:pt idx="3398">
                  <c:v>68.853580295209866</c:v>
                </c:pt>
                <c:pt idx="3399">
                  <c:v>68.725987268496667</c:v>
                </c:pt>
                <c:pt idx="3400">
                  <c:v>68.598403514867655</c:v>
                </c:pt>
                <c:pt idx="3401">
                  <c:v>68.470829015587668</c:v>
                </c:pt>
                <c:pt idx="3402">
                  <c:v>68.343263751806717</c:v>
                </c:pt>
                <c:pt idx="3403">
                  <c:v>68.215707704559222</c:v>
                </c:pt>
                <c:pt idx="3404">
                  <c:v>68.088160854764553</c:v>
                </c:pt>
                <c:pt idx="3405">
                  <c:v>67.960623183228776</c:v>
                </c:pt>
                <c:pt idx="3406">
                  <c:v>67.833094670643931</c:v>
                </c:pt>
                <c:pt idx="3407">
                  <c:v>67.705575297589107</c:v>
                </c:pt>
                <c:pt idx="3408">
                  <c:v>67.578065044531428</c:v>
                </c:pt>
                <c:pt idx="3409">
                  <c:v>67.450563891826576</c:v>
                </c:pt>
                <c:pt idx="3410">
                  <c:v>67.323071819719061</c:v>
                </c:pt>
                <c:pt idx="3411">
                  <c:v>67.195588808342706</c:v>
                </c:pt>
                <c:pt idx="3412">
                  <c:v>67.068114837721879</c:v>
                </c:pt>
                <c:pt idx="3413">
                  <c:v>66.940649887771983</c:v>
                </c:pt>
                <c:pt idx="3414">
                  <c:v>66.81319393829898</c:v>
                </c:pt>
                <c:pt idx="3415">
                  <c:v>66.685746969002679</c:v>
                </c:pt>
                <c:pt idx="3416">
                  <c:v>66.558308959472811</c:v>
                </c:pt>
                <c:pt idx="3417">
                  <c:v>66.430879889194969</c:v>
                </c:pt>
                <c:pt idx="3418">
                  <c:v>66.303459737547016</c:v>
                </c:pt>
                <c:pt idx="3419">
                  <c:v>66.176048483801907</c:v>
                </c:pt>
                <c:pt idx="3420">
                  <c:v>66.048646107127738</c:v>
                </c:pt>
                <c:pt idx="3421">
                  <c:v>65.921252586588267</c:v>
                </c:pt>
                <c:pt idx="3422">
                  <c:v>65.793867901143386</c:v>
                </c:pt>
                <c:pt idx="3423">
                  <c:v>65.666492029650286</c:v>
                </c:pt>
                <c:pt idx="3424">
                  <c:v>65.539124950863126</c:v>
                </c:pt>
                <c:pt idx="3425">
                  <c:v>65.411766643435499</c:v>
                </c:pt>
                <c:pt idx="3426">
                  <c:v>65.28441708591798</c:v>
                </c:pt>
                <c:pt idx="3427">
                  <c:v>65.157076256761044</c:v>
                </c:pt>
                <c:pt idx="3428">
                  <c:v>65.029744134316857</c:v>
                </c:pt>
                <c:pt idx="3429">
                  <c:v>64.902420696836444</c:v>
                </c:pt>
                <c:pt idx="3430">
                  <c:v>64.775105922471582</c:v>
                </c:pt>
                <c:pt idx="3431">
                  <c:v>64.647799789278068</c:v>
                </c:pt>
                <c:pt idx="3432">
                  <c:v>64.52050227521255</c:v>
                </c:pt>
                <c:pt idx="3433">
                  <c:v>64.39321335813446</c:v>
                </c:pt>
                <c:pt idx="3434">
                  <c:v>64.265933015808173</c:v>
                </c:pt>
                <c:pt idx="3435">
                  <c:v>64.138661225901259</c:v>
                </c:pt>
                <c:pt idx="3436">
                  <c:v>64.011397965987484</c:v>
                </c:pt>
                <c:pt idx="3437">
                  <c:v>63.884143213544526</c:v>
                </c:pt>
                <c:pt idx="3438">
                  <c:v>63.756896945957195</c:v>
                </c:pt>
                <c:pt idx="3439">
                  <c:v>63.629659140516296</c:v>
                </c:pt>
                <c:pt idx="3440">
                  <c:v>63.502429774421358</c:v>
                </c:pt>
                <c:pt idx="3441">
                  <c:v>63.375208824777992</c:v>
                </c:pt>
                <c:pt idx="3442">
                  <c:v>63.247996268602378</c:v>
                </c:pt>
                <c:pt idx="3443">
                  <c:v>63.120792082818419</c:v>
                </c:pt>
                <c:pt idx="3444">
                  <c:v>62.993596244260146</c:v>
                </c:pt>
                <c:pt idx="3445">
                  <c:v>62.866408729672109</c:v>
                </c:pt>
                <c:pt idx="3446">
                  <c:v>62.739229515710306</c:v>
                </c:pt>
                <c:pt idx="3447">
                  <c:v>62.612058578941287</c:v>
                </c:pt>
                <c:pt idx="3448">
                  <c:v>62.484895895844858</c:v>
                </c:pt>
                <c:pt idx="3449">
                  <c:v>62.357741442813207</c:v>
                </c:pt>
                <c:pt idx="3450">
                  <c:v>62.230595196152322</c:v>
                </c:pt>
                <c:pt idx="3451">
                  <c:v>62.103457132081743</c:v>
                </c:pt>
                <c:pt idx="3452">
                  <c:v>61.976327226736402</c:v>
                </c:pt>
                <c:pt idx="3453">
                  <c:v>61.849205456165116</c:v>
                </c:pt>
                <c:pt idx="3454">
                  <c:v>61.72209179633478</c:v>
                </c:pt>
                <c:pt idx="3455">
                  <c:v>61.594986223127059</c:v>
                </c:pt>
                <c:pt idx="3456">
                  <c:v>61.467888712341043</c:v>
                </c:pt>
                <c:pt idx="3457">
                  <c:v>61.340799239693986</c:v>
                </c:pt>
                <c:pt idx="3458">
                  <c:v>61.213717780821327</c:v>
                </c:pt>
                <c:pt idx="3459">
                  <c:v>61.086644311276999</c:v>
                </c:pt>
                <c:pt idx="3460">
                  <c:v>60.95957880653522</c:v>
                </c:pt>
                <c:pt idx="3461">
                  <c:v>60.832521241990108</c:v>
                </c:pt>
                <c:pt idx="3462">
                  <c:v>60.705471592956044</c:v>
                </c:pt>
                <c:pt idx="3463">
                  <c:v>60.578429834669613</c:v>
                </c:pt>
                <c:pt idx="3464">
                  <c:v>60.451395942289018</c:v>
                </c:pt>
                <c:pt idx="3465">
                  <c:v>60.324369890894822</c:v>
                </c:pt>
                <c:pt idx="3466">
                  <c:v>60.197351655490657</c:v>
                </c:pt>
                <c:pt idx="3467">
                  <c:v>60.070341211004454</c:v>
                </c:pt>
                <c:pt idx="3468">
                  <c:v>59.943338532288593</c:v>
                </c:pt>
                <c:pt idx="3469">
                  <c:v>59.816343594120035</c:v>
                </c:pt>
                <c:pt idx="3470">
                  <c:v>59.689356371201519</c:v>
                </c:pt>
                <c:pt idx="3471">
                  <c:v>59.562376838162315</c:v>
                </c:pt>
                <c:pt idx="3472">
                  <c:v>59.43540496955768</c:v>
                </c:pt>
                <c:pt idx="3473">
                  <c:v>59.308440739871294</c:v>
                </c:pt>
                <c:pt idx="3474">
                  <c:v>59.18148412351465</c:v>
                </c:pt>
                <c:pt idx="3475">
                  <c:v>59.054535094827024</c:v>
                </c:pt>
                <c:pt idx="3476">
                  <c:v>58.92759362807746</c:v>
                </c:pt>
                <c:pt idx="3477">
                  <c:v>58.800659697465704</c:v>
                </c:pt>
                <c:pt idx="3478">
                  <c:v>58.673733277121158</c:v>
                </c:pt>
                <c:pt idx="3479">
                  <c:v>58.546814341103442</c:v>
                </c:pt>
                <c:pt idx="3480">
                  <c:v>58.419902863405802</c:v>
                </c:pt>
                <c:pt idx="3481">
                  <c:v>58.29299881795145</c:v>
                </c:pt>
                <c:pt idx="3482">
                  <c:v>58.166102178598067</c:v>
                </c:pt>
                <c:pt idx="3483">
                  <c:v>58.039212919136659</c:v>
                </c:pt>
                <c:pt idx="3484">
                  <c:v>57.912331013292089</c:v>
                </c:pt>
                <c:pt idx="3485">
                  <c:v>57.785456434722619</c:v>
                </c:pt>
                <c:pt idx="3486">
                  <c:v>57.658589157023805</c:v>
                </c:pt>
                <c:pt idx="3487">
                  <c:v>57.531729153725962</c:v>
                </c:pt>
                <c:pt idx="3488">
                  <c:v>57.404876398295364</c:v>
                </c:pt>
                <c:pt idx="3489">
                  <c:v>57.278030864136447</c:v>
                </c:pt>
                <c:pt idx="3490">
                  <c:v>57.151192524590854</c:v>
                </c:pt>
                <c:pt idx="3491">
                  <c:v>57.024361352937852</c:v>
                </c:pt>
                <c:pt idx="3492">
                  <c:v>56.897537322396104</c:v>
                </c:pt>
                <c:pt idx="3493">
                  <c:v>56.77072040612402</c:v>
                </c:pt>
                <c:pt idx="3494">
                  <c:v>56.643910577220041</c:v>
                </c:pt>
                <c:pt idx="3495">
                  <c:v>56.517107808721356</c:v>
                </c:pt>
                <c:pt idx="3496">
                  <c:v>56.390312073608662</c:v>
                </c:pt>
                <c:pt idx="3497">
                  <c:v>56.263523344803453</c:v>
                </c:pt>
                <c:pt idx="3498">
                  <c:v>56.136741595169603</c:v>
                </c:pt>
                <c:pt idx="3499">
                  <c:v>56.009966797514139</c:v>
                </c:pt>
                <c:pt idx="3500">
                  <c:v>55.883198924588122</c:v>
                </c:pt>
                <c:pt idx="3501">
                  <c:v>55.756437949085218</c:v>
                </c:pt>
                <c:pt idx="3502">
                  <c:v>55.629683843645672</c:v>
                </c:pt>
                <c:pt idx="3503">
                  <c:v>55.502936580854055</c:v>
                </c:pt>
                <c:pt idx="3504">
                  <c:v>55.37619613324113</c:v>
                </c:pt>
                <c:pt idx="3505">
                  <c:v>55.249462473283899</c:v>
                </c:pt>
                <c:pt idx="3506">
                  <c:v>55.122735573406324</c:v>
                </c:pt>
                <c:pt idx="3507">
                  <c:v>54.996015405980906</c:v>
                </c:pt>
                <c:pt idx="3508">
                  <c:v>54.869301943327983</c:v>
                </c:pt>
                <c:pt idx="3509">
                  <c:v>54.742595157716337</c:v>
                </c:pt>
                <c:pt idx="3510">
                  <c:v>54.615895021365546</c:v>
                </c:pt>
                <c:pt idx="3511">
                  <c:v>54.48920150644215</c:v>
                </c:pt>
                <c:pt idx="3512">
                  <c:v>54.362514585068091</c:v>
                </c:pt>
                <c:pt idx="3513">
                  <c:v>54.235834229311905</c:v>
                </c:pt>
                <c:pt idx="3514">
                  <c:v>54.109160411195518</c:v>
                </c:pt>
                <c:pt idx="3515">
                  <c:v>53.982493102694242</c:v>
                </c:pt>
                <c:pt idx="3516">
                  <c:v>53.855832275736176</c:v>
                </c:pt>
                <c:pt idx="3517">
                  <c:v>53.729177902200952</c:v>
                </c:pt>
                <c:pt idx="3518">
                  <c:v>53.602529953924723</c:v>
                </c:pt>
                <c:pt idx="3519">
                  <c:v>53.47588840269691</c:v>
                </c:pt>
                <c:pt idx="3520">
                  <c:v>53.349253220262518</c:v>
                </c:pt>
                <c:pt idx="3521">
                  <c:v>53.222624378322742</c:v>
                </c:pt>
                <c:pt idx="3522">
                  <c:v>53.096001848535202</c:v>
                </c:pt>
                <c:pt idx="3523">
                  <c:v>52.969385602512808</c:v>
                </c:pt>
                <c:pt idx="3524">
                  <c:v>52.84277561182882</c:v>
                </c:pt>
                <c:pt idx="3525">
                  <c:v>52.716171848012117</c:v>
                </c:pt>
                <c:pt idx="3526">
                  <c:v>52.589574282552164</c:v>
                </c:pt>
                <c:pt idx="3527">
                  <c:v>52.462982886897478</c:v>
                </c:pt>
                <c:pt idx="3528">
                  <c:v>52.336397632454599</c:v>
                </c:pt>
                <c:pt idx="3529">
                  <c:v>52.209818490592632</c:v>
                </c:pt>
                <c:pt idx="3530">
                  <c:v>52.083245432641462</c:v>
                </c:pt>
                <c:pt idx="3531">
                  <c:v>51.9566784298909</c:v>
                </c:pt>
                <c:pt idx="3532">
                  <c:v>51.830117453594212</c:v>
                </c:pt>
                <c:pt idx="3533">
                  <c:v>51.703562474967441</c:v>
                </c:pt>
                <c:pt idx="3534">
                  <c:v>51.577013465189751</c:v>
                </c:pt>
                <c:pt idx="3535">
                  <c:v>51.450470395403713</c:v>
                </c:pt>
                <c:pt idx="3536">
                  <c:v>51.323933236716137</c:v>
                </c:pt>
                <c:pt idx="3537">
                  <c:v>51.197401960200494</c:v>
                </c:pt>
                <c:pt idx="3538">
                  <c:v>51.070876536893358</c:v>
                </c:pt>
                <c:pt idx="3539">
                  <c:v>50.944356937799057</c:v>
                </c:pt>
                <c:pt idx="3540">
                  <c:v>50.817843133889397</c:v>
                </c:pt>
                <c:pt idx="3541">
                  <c:v>50.69133509610095</c:v>
                </c:pt>
                <c:pt idx="3542">
                  <c:v>50.564832795339136</c:v>
                </c:pt>
                <c:pt idx="3543">
                  <c:v>50.4383362024791</c:v>
                </c:pt>
                <c:pt idx="3544">
                  <c:v>50.311845288363045</c:v>
                </c:pt>
                <c:pt idx="3545">
                  <c:v>50.185360023803206</c:v>
                </c:pt>
                <c:pt idx="3546">
                  <c:v>50.058880379582519</c:v>
                </c:pt>
                <c:pt idx="3547">
                  <c:v>49.932406326453737</c:v>
                </c:pt>
                <c:pt idx="3548">
                  <c:v>49.805937835141052</c:v>
                </c:pt>
                <c:pt idx="3549">
                  <c:v>49.679474876341096</c:v>
                </c:pt>
                <c:pt idx="3550">
                  <c:v>49.553017420720401</c:v>
                </c:pt>
                <c:pt idx="3551">
                  <c:v>49.426565438921884</c:v>
                </c:pt>
                <c:pt idx="3552">
                  <c:v>49.300118901559003</c:v>
                </c:pt>
                <c:pt idx="3553">
                  <c:v>49.173677779220171</c:v>
                </c:pt>
                <c:pt idx="3554">
                  <c:v>49.047242042468227</c:v>
                </c:pt>
                <c:pt idx="3555">
                  <c:v>48.920811661840183</c:v>
                </c:pt>
                <c:pt idx="3556">
                  <c:v>48.794386607850775</c:v>
                </c:pt>
                <c:pt idx="3557">
                  <c:v>48.667966850988407</c:v>
                </c:pt>
                <c:pt idx="3558">
                  <c:v>48.541552361720079</c:v>
                </c:pt>
                <c:pt idx="3559">
                  <c:v>48.415143110488742</c:v>
                </c:pt>
                <c:pt idx="3560">
                  <c:v>48.28873906771517</c:v>
                </c:pt>
                <c:pt idx="3561">
                  <c:v>48.162340203800433</c:v>
                </c:pt>
                <c:pt idx="3562">
                  <c:v>48.035946489121272</c:v>
                </c:pt>
                <c:pt idx="3563">
                  <c:v>47.909557894036034</c:v>
                </c:pt>
                <c:pt idx="3564">
                  <c:v>47.783174388882195</c:v>
                </c:pt>
                <c:pt idx="3565">
                  <c:v>47.656795943978651</c:v>
                </c:pt>
                <c:pt idx="3566">
                  <c:v>47.53042252962392</c:v>
                </c:pt>
                <c:pt idx="3567">
                  <c:v>47.404054116099005</c:v>
                </c:pt>
                <c:pt idx="3568">
                  <c:v>47.277690673667301</c:v>
                </c:pt>
                <c:pt idx="3569">
                  <c:v>47.151332172573362</c:v>
                </c:pt>
                <c:pt idx="3570">
                  <c:v>47.024978583046682</c:v>
                </c:pt>
                <c:pt idx="3571">
                  <c:v>46.898629875300564</c:v>
                </c:pt>
                <c:pt idx="3572">
                  <c:v>46.77228601952973</c:v>
                </c:pt>
                <c:pt idx="3573">
                  <c:v>46.645946985917433</c:v>
                </c:pt>
                <c:pt idx="3574">
                  <c:v>46.519612744629057</c:v>
                </c:pt>
                <c:pt idx="3575">
                  <c:v>46.393283265818653</c:v>
                </c:pt>
                <c:pt idx="3576">
                  <c:v>46.266958519624566</c:v>
                </c:pt>
                <c:pt idx="3577">
                  <c:v>46.140638476173265</c:v>
                </c:pt>
                <c:pt idx="3578">
                  <c:v>46.014323105577837</c:v>
                </c:pt>
                <c:pt idx="3579">
                  <c:v>45.888012377940122</c:v>
                </c:pt>
                <c:pt idx="3580">
                  <c:v>45.761706263349232</c:v>
                </c:pt>
                <c:pt idx="3581">
                  <c:v>45.635404731885409</c:v>
                </c:pt>
                <c:pt idx="3582">
                  <c:v>45.509107753616547</c:v>
                </c:pt>
                <c:pt idx="3583">
                  <c:v>45.382815298600981</c:v>
                </c:pt>
                <c:pt idx="3584">
                  <c:v>45.256527336887999</c:v>
                </c:pt>
                <c:pt idx="3585">
                  <c:v>45.130243838518659</c:v>
                </c:pt>
                <c:pt idx="3586">
                  <c:v>45.003964773524203</c:v>
                </c:pt>
                <c:pt idx="3587">
                  <c:v>44.877690111929901</c:v>
                </c:pt>
                <c:pt idx="3588">
                  <c:v>44.751419823751291</c:v>
                </c:pt>
                <c:pt idx="3589">
                  <c:v>44.625153878999491</c:v>
                </c:pt>
                <c:pt idx="3590">
                  <c:v>44.498892247677816</c:v>
                </c:pt>
                <c:pt idx="3591">
                  <c:v>44.372634899784622</c:v>
                </c:pt>
                <c:pt idx="3592">
                  <c:v>44.24638180531305</c:v>
                </c:pt>
                <c:pt idx="3593">
                  <c:v>44.120132934250258</c:v>
                </c:pt>
                <c:pt idx="3594">
                  <c:v>43.993888256580853</c:v>
                </c:pt>
                <c:pt idx="3595">
                  <c:v>43.867647742284824</c:v>
                </c:pt>
                <c:pt idx="3596">
                  <c:v>43.741411361339601</c:v>
                </c:pt>
                <c:pt idx="3597">
                  <c:v>43.615179083719255</c:v>
                </c:pt>
                <c:pt idx="3598">
                  <c:v>43.488950879395738</c:v>
                </c:pt>
                <c:pt idx="3599">
                  <c:v>43.36272671833958</c:v>
                </c:pt>
                <c:pt idx="3600">
                  <c:v>43.23650657052093</c:v>
                </c:pt>
                <c:pt idx="3601">
                  <c:v>43.110290405907953</c:v>
                </c:pt>
                <c:pt idx="3602">
                  <c:v>42.984078194469433</c:v>
                </c:pt>
                <c:pt idx="3603">
                  <c:v>42.857869906173327</c:v>
                </c:pt>
                <c:pt idx="3604">
                  <c:v>42.731665510991661</c:v>
                </c:pt>
                <c:pt idx="3605">
                  <c:v>42.605464978893465</c:v>
                </c:pt>
                <c:pt idx="3606">
                  <c:v>42.479268279853123</c:v>
                </c:pt>
                <c:pt idx="3607">
                  <c:v>42.353075383845415</c:v>
                </c:pt>
                <c:pt idx="3608">
                  <c:v>42.226886260849035</c:v>
                </c:pt>
                <c:pt idx="3609">
                  <c:v>42.100700880846325</c:v>
                </c:pt>
                <c:pt idx="3610">
                  <c:v>41.974519213821381</c:v>
                </c:pt>
                <c:pt idx="3611">
                  <c:v>41.84834122976536</c:v>
                </c:pt>
                <c:pt idx="3612">
                  <c:v>41.722166898672256</c:v>
                </c:pt>
                <c:pt idx="3613">
                  <c:v>41.595996190542685</c:v>
                </c:pt>
                <c:pt idx="3614">
                  <c:v>41.469829075382542</c:v>
                </c:pt>
                <c:pt idx="3615">
                  <c:v>41.343665523203676</c:v>
                </c:pt>
                <c:pt idx="3616">
                  <c:v>41.217505504025929</c:v>
                </c:pt>
                <c:pt idx="3617">
                  <c:v>41.091348987875627</c:v>
                </c:pt>
                <c:pt idx="3618">
                  <c:v>40.965195944786842</c:v>
                </c:pt>
                <c:pt idx="3619">
                  <c:v>40.839046344801702</c:v>
                </c:pt>
                <c:pt idx="3620">
                  <c:v>40.712900157972506</c:v>
                </c:pt>
                <c:pt idx="3621">
                  <c:v>40.586757354359236</c:v>
                </c:pt>
                <c:pt idx="3622">
                  <c:v>40.460617904031238</c:v>
                </c:pt>
                <c:pt idx="3623">
                  <c:v>40.334481777071112</c:v>
                </c:pt>
                <c:pt idx="3624">
                  <c:v>40.208348943568346</c:v>
                </c:pt>
                <c:pt idx="3625">
                  <c:v>40.082219373625627</c:v>
                </c:pt>
                <c:pt idx="3626">
                  <c:v>39.956093037358187</c:v>
                </c:pt>
                <c:pt idx="3627">
                  <c:v>39.829969904891371</c:v>
                </c:pt>
                <c:pt idx="3628">
                  <c:v>39.703849946363519</c:v>
                </c:pt>
                <c:pt idx="3629">
                  <c:v>39.577733131928404</c:v>
                </c:pt>
                <c:pt idx="3630">
                  <c:v>39.45161943174945</c:v>
                </c:pt>
                <c:pt idx="3631">
                  <c:v>39.325508816006398</c:v>
                </c:pt>
                <c:pt idx="3632">
                  <c:v>39.199401254894958</c:v>
                </c:pt>
                <c:pt idx="3633">
                  <c:v>39.073296718621918</c:v>
                </c:pt>
                <c:pt idx="3634">
                  <c:v>38.947195177413555</c:v>
                </c:pt>
                <c:pt idx="3635">
                  <c:v>38.8210966015099</c:v>
                </c:pt>
                <c:pt idx="3636">
                  <c:v>38.695000961167544</c:v>
                </c:pt>
                <c:pt idx="3637">
                  <c:v>38.568908226659566</c:v>
                </c:pt>
                <c:pt idx="3638">
                  <c:v>38.44281836827772</c:v>
                </c:pt>
                <c:pt idx="3639">
                  <c:v>38.316731356330642</c:v>
                </c:pt>
                <c:pt idx="3640">
                  <c:v>38.190647161145108</c:v>
                </c:pt>
                <c:pt idx="3641">
                  <c:v>38.064565753066645</c:v>
                </c:pt>
                <c:pt idx="3642">
                  <c:v>37.938487102460385</c:v>
                </c:pt>
                <c:pt idx="3643">
                  <c:v>37.812411179710928</c:v>
                </c:pt>
                <c:pt idx="3644">
                  <c:v>37.686337955222612</c:v>
                </c:pt>
                <c:pt idx="3645">
                  <c:v>37.560267399420489</c:v>
                </c:pt>
                <c:pt idx="3646">
                  <c:v>37.434199482750955</c:v>
                </c:pt>
                <c:pt idx="3647">
                  <c:v>37.308134175681467</c:v>
                </c:pt>
                <c:pt idx="3648">
                  <c:v>37.182071448702203</c:v>
                </c:pt>
                <c:pt idx="3649">
                  <c:v>37.056011272323204</c:v>
                </c:pt>
                <c:pt idx="3650">
                  <c:v>36.92995361708099</c:v>
                </c:pt>
                <c:pt idx="3651">
                  <c:v>36.803898453532014</c:v>
                </c:pt>
                <c:pt idx="3652">
                  <c:v>36.677845752259067</c:v>
                </c:pt>
                <c:pt idx="3653">
                  <c:v>36.551795483866712</c:v>
                </c:pt>
                <c:pt idx="3654">
                  <c:v>36.425747618986065</c:v>
                </c:pt>
                <c:pt idx="3655">
                  <c:v>36.299702128272394</c:v>
                </c:pt>
                <c:pt idx="3656">
                  <c:v>36.173658982406494</c:v>
                </c:pt>
                <c:pt idx="3657">
                  <c:v>36.047618152095389</c:v>
                </c:pt>
                <c:pt idx="3658">
                  <c:v>35.921579608071831</c:v>
                </c:pt>
                <c:pt idx="3659">
                  <c:v>35.795543321096744</c:v>
                </c:pt>
                <c:pt idx="3660">
                  <c:v>35.669509261956058</c:v>
                </c:pt>
                <c:pt idx="3661">
                  <c:v>35.543477401465218</c:v>
                </c:pt>
                <c:pt idx="3662">
                  <c:v>35.417447710467307</c:v>
                </c:pt>
                <c:pt idx="3663">
                  <c:v>35.291420159833542</c:v>
                </c:pt>
                <c:pt idx="3664">
                  <c:v>35.165394720464931</c:v>
                </c:pt>
                <c:pt idx="3665">
                  <c:v>35.03937136329192</c:v>
                </c:pt>
                <c:pt idx="3666">
                  <c:v>34.913350059273469</c:v>
                </c:pt>
                <c:pt idx="3667">
                  <c:v>34.787330779399696</c:v>
                </c:pt>
                <c:pt idx="3668">
                  <c:v>34.661313494692223</c:v>
                </c:pt>
                <c:pt idx="3669">
                  <c:v>34.535298176203263</c:v>
                </c:pt>
                <c:pt idx="3670">
                  <c:v>34.409284795014337</c:v>
                </c:pt>
                <c:pt idx="3671">
                  <c:v>34.283273322243247</c:v>
                </c:pt>
                <c:pt idx="3672">
                  <c:v>34.157263729036714</c:v>
                </c:pt>
                <c:pt idx="3673">
                  <c:v>34.031255986575296</c:v>
                </c:pt>
                <c:pt idx="3674">
                  <c:v>33.905250066074068</c:v>
                </c:pt>
                <c:pt idx="3675">
                  <c:v>33.779245938780235</c:v>
                </c:pt>
                <c:pt idx="3676">
                  <c:v>33.653243575975182</c:v>
                </c:pt>
                <c:pt idx="3677">
                  <c:v>33.52724294897579</c:v>
                </c:pt>
                <c:pt idx="3678">
                  <c:v>33.401244029133537</c:v>
                </c:pt>
                <c:pt idx="3679">
                  <c:v>33.27524678783417</c:v>
                </c:pt>
                <c:pt idx="3680">
                  <c:v>33.149251196500813</c:v>
                </c:pt>
                <c:pt idx="3681">
                  <c:v>33.023257226591326</c:v>
                </c:pt>
                <c:pt idx="3682">
                  <c:v>32.897264849600774</c:v>
                </c:pt>
                <c:pt idx="3683">
                  <c:v>32.771274037061858</c:v>
                </c:pt>
                <c:pt idx="3684">
                  <c:v>32.64528476054349</c:v>
                </c:pt>
                <c:pt idx="3685">
                  <c:v>32.519296991653363</c:v>
                </c:pt>
                <c:pt idx="3686">
                  <c:v>32.393310702036764</c:v>
                </c:pt>
                <c:pt idx="3687">
                  <c:v>32.267325863377863</c:v>
                </c:pt>
                <c:pt idx="3688">
                  <c:v>32.141342447399623</c:v>
                </c:pt>
                <c:pt idx="3689">
                  <c:v>32.015360425864671</c:v>
                </c:pt>
                <c:pt idx="3690">
                  <c:v>31.88937977057552</c:v>
                </c:pt>
                <c:pt idx="3691">
                  <c:v>31.763400453374022</c:v>
                </c:pt>
                <c:pt idx="3692">
                  <c:v>31.637422446144434</c:v>
                </c:pt>
                <c:pt idx="3693">
                  <c:v>31.511445720809974</c:v>
                </c:pt>
                <c:pt idx="3694">
                  <c:v>31.385470249337391</c:v>
                </c:pt>
                <c:pt idx="3695">
                  <c:v>31.259496003732359</c:v>
                </c:pt>
                <c:pt idx="3696">
                  <c:v>31.133522956046143</c:v>
                </c:pt>
                <c:pt idx="3697">
                  <c:v>31.007551078370184</c:v>
                </c:pt>
                <c:pt idx="3698">
                  <c:v>30.881580342839957</c:v>
                </c:pt>
                <c:pt idx="3699">
                  <c:v>30.75561072163342</c:v>
                </c:pt>
                <c:pt idx="3700">
                  <c:v>30.629642186973609</c:v>
                </c:pt>
                <c:pt idx="3701">
                  <c:v>30.503674711126646</c:v>
                </c:pt>
                <c:pt idx="3702">
                  <c:v>30.377708266402895</c:v>
                </c:pt>
                <c:pt idx="3703">
                  <c:v>30.251742825159258</c:v>
                </c:pt>
                <c:pt idx="3704">
                  <c:v>30.125778359796008</c:v>
                </c:pt>
                <c:pt idx="3705">
                  <c:v>29.999814842760312</c:v>
                </c:pt>
                <c:pt idx="3706">
                  <c:v>29.873852246545248</c:v>
                </c:pt>
                <c:pt idx="3707">
                  <c:v>29.747890543689905</c:v>
                </c:pt>
                <c:pt idx="3708">
                  <c:v>29.621929706780154</c:v>
                </c:pt>
                <c:pt idx="3709">
                  <c:v>29.495969708449124</c:v>
                </c:pt>
                <c:pt idx="3710">
                  <c:v>29.370010521378255</c:v>
                </c:pt>
                <c:pt idx="3711">
                  <c:v>29.244052118295826</c:v>
                </c:pt>
                <c:pt idx="3712">
                  <c:v>29.118094471979035</c:v>
                </c:pt>
                <c:pt idx="3713">
                  <c:v>28.992137555253688</c:v>
                </c:pt>
                <c:pt idx="3714">
                  <c:v>28.866181340994661</c:v>
                </c:pt>
                <c:pt idx="3715">
                  <c:v>28.740225802125774</c:v>
                </c:pt>
                <c:pt idx="3716">
                  <c:v>28.614270911621041</c:v>
                </c:pt>
                <c:pt idx="3717">
                  <c:v>28.48831664250504</c:v>
                </c:pt>
                <c:pt idx="3718">
                  <c:v>28.362362967851343</c:v>
                </c:pt>
                <c:pt idx="3719">
                  <c:v>28.236409860786175</c:v>
                </c:pt>
                <c:pt idx="3720">
                  <c:v>28.110457294485474</c:v>
                </c:pt>
                <c:pt idx="3721">
                  <c:v>27.984505242178322</c:v>
                </c:pt>
                <c:pt idx="3722">
                  <c:v>27.858553677144382</c:v>
                </c:pt>
                <c:pt idx="3723">
                  <c:v>27.732602572715944</c:v>
                </c:pt>
                <c:pt idx="3724">
                  <c:v>27.606651902278536</c:v>
                </c:pt>
                <c:pt idx="3725">
                  <c:v>27.480701639269984</c:v>
                </c:pt>
                <c:pt idx="3726">
                  <c:v>27.354751757181997</c:v>
                </c:pt>
                <c:pt idx="3727">
                  <c:v>27.228802229559474</c:v>
                </c:pt>
                <c:pt idx="3728">
                  <c:v>27.102853030001537</c:v>
                </c:pt>
                <c:pt idx="3729">
                  <c:v>26.976904132162115</c:v>
                </c:pt>
                <c:pt idx="3730">
                  <c:v>26.850955509749713</c:v>
                </c:pt>
                <c:pt idx="3731">
                  <c:v>26.725007136527225</c:v>
                </c:pt>
                <c:pt idx="3732">
                  <c:v>26.59905898631408</c:v>
                </c:pt>
                <c:pt idx="3733">
                  <c:v>26.473111032984615</c:v>
                </c:pt>
                <c:pt idx="3734">
                  <c:v>26.347163250470032</c:v>
                </c:pt>
                <c:pt idx="3735">
                  <c:v>26.221215612757515</c:v>
                </c:pt>
                <c:pt idx="3736">
                  <c:v>26.095268093891054</c:v>
                </c:pt>
                <c:pt idx="3737">
                  <c:v>25.969320667971843</c:v>
                </c:pt>
                <c:pt idx="3738">
                  <c:v>25.843373309158377</c:v>
                </c:pt>
                <c:pt idx="3739">
                  <c:v>25.717425991668136</c:v>
                </c:pt>
                <c:pt idx="3740">
                  <c:v>25.591478689774394</c:v>
                </c:pt>
                <c:pt idx="3741">
                  <c:v>25.465531377811448</c:v>
                </c:pt>
                <c:pt idx="3742">
                  <c:v>25.339584030170744</c:v>
                </c:pt>
                <c:pt idx="3743">
                  <c:v>25.213636621303198</c:v>
                </c:pt>
                <c:pt idx="3744">
                  <c:v>25.087689125720107</c:v>
                </c:pt>
                <c:pt idx="3745">
                  <c:v>24.961741517991012</c:v>
                </c:pt>
                <c:pt idx="3746">
                  <c:v>24.835793772746612</c:v>
                </c:pt>
                <c:pt idx="3747">
                  <c:v>24.709845864677622</c:v>
                </c:pt>
                <c:pt idx="3748">
                  <c:v>24.583897768536389</c:v>
                </c:pt>
                <c:pt idx="3749">
                  <c:v>24.457949459134536</c:v>
                </c:pt>
                <c:pt idx="3750">
                  <c:v>24.332000911347063</c:v>
                </c:pt>
                <c:pt idx="3751">
                  <c:v>24.206052100109087</c:v>
                </c:pt>
                <c:pt idx="3752">
                  <c:v>24.08010300041903</c:v>
                </c:pt>
                <c:pt idx="3753">
                  <c:v>23.95415358733722</c:v>
                </c:pt>
                <c:pt idx="3754">
                  <c:v>23.828203835986223</c:v>
                </c:pt>
                <c:pt idx="3755">
                  <c:v>23.702253721551397</c:v>
                </c:pt>
                <c:pt idx="3756">
                  <c:v>23.576303219282849</c:v>
                </c:pt>
                <c:pt idx="3757">
                  <c:v>23.450352304492522</c:v>
                </c:pt>
                <c:pt idx="3758">
                  <c:v>23.324400952557138</c:v>
                </c:pt>
                <c:pt idx="3759">
                  <c:v>23.198449138917972</c:v>
                </c:pt>
                <c:pt idx="3760">
                  <c:v>23.072496839079825</c:v>
                </c:pt>
                <c:pt idx="3761">
                  <c:v>22.946544028612802</c:v>
                </c:pt>
                <c:pt idx="3762">
                  <c:v>22.82059068315246</c:v>
                </c:pt>
                <c:pt idx="3763">
                  <c:v>22.694636778399236</c:v>
                </c:pt>
                <c:pt idx="3764">
                  <c:v>22.568682290119931</c:v>
                </c:pt>
                <c:pt idx="3765">
                  <c:v>22.442727194146357</c:v>
                </c:pt>
                <c:pt idx="3766">
                  <c:v>22.316771466377354</c:v>
                </c:pt>
                <c:pt idx="3767">
                  <c:v>22.190815082778489</c:v>
                </c:pt>
                <c:pt idx="3768">
                  <c:v>22.064858019381678</c:v>
                </c:pt>
                <c:pt idx="3769">
                  <c:v>21.938900252285894</c:v>
                </c:pt>
                <c:pt idx="3770">
                  <c:v>21.812941757658802</c:v>
                </c:pt>
                <c:pt idx="3771">
                  <c:v>21.686982511734595</c:v>
                </c:pt>
                <c:pt idx="3772">
                  <c:v>21.561022490815883</c:v>
                </c:pt>
                <c:pt idx="3773">
                  <c:v>21.435061671273555</c:v>
                </c:pt>
                <c:pt idx="3774">
                  <c:v>21.309100029547491</c:v>
                </c:pt>
                <c:pt idx="3775">
                  <c:v>21.18313754214623</c:v>
                </c:pt>
                <c:pt idx="3776">
                  <c:v>21.057174185647813</c:v>
                </c:pt>
                <c:pt idx="3777">
                  <c:v>20.931209936698501</c:v>
                </c:pt>
                <c:pt idx="3778">
                  <c:v>20.805244772015673</c:v>
                </c:pt>
                <c:pt idx="3779">
                  <c:v>20.679278668386473</c:v>
                </c:pt>
                <c:pt idx="3780">
                  <c:v>20.553311602668039</c:v>
                </c:pt>
                <c:pt idx="3781">
                  <c:v>20.427343551788212</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75.847906813816422</c:v>
                </c:pt>
                <c:pt idx="1">
                  <c:v>75.420150929426356</c:v>
                </c:pt>
                <c:pt idx="2">
                  <c:v>64.631271853538721</c:v>
                </c:pt>
                <c:pt idx="3">
                  <c:v>57.344305289906821</c:v>
                </c:pt>
                <c:pt idx="4">
                  <c:v>52.19596781748848</c:v>
                </c:pt>
                <c:pt idx="5">
                  <c:v>48.223761925466974</c:v>
                </c:pt>
                <c:pt idx="6">
                  <c:v>45.049070450939666</c:v>
                </c:pt>
                <c:pt idx="7">
                  <c:v>42.452600322625059</c:v>
                </c:pt>
                <c:pt idx="8">
                  <c:v>40.291288061575685</c:v>
                </c:pt>
                <c:pt idx="9">
                  <c:v>38.466553391309745</c:v>
                </c:pt>
                <c:pt idx="10">
                  <c:v>36.907843454444674</c:v>
                </c:pt>
                <c:pt idx="11">
                  <c:v>35.56313760536321</c:v>
                </c:pt>
                <c:pt idx="12">
                  <c:v>34.393147133999477</c:v>
                </c:pt>
                <c:pt idx="13">
                  <c:v>33.367611022823098</c:v>
                </c:pt>
                <c:pt idx="14">
                  <c:v>32.462837601652417</c:v>
                </c:pt>
                <c:pt idx="15">
                  <c:v>31.660018276477512</c:v>
                </c:pt>
                <c:pt idx="16">
                  <c:v>30.944038359608971</c:v>
                </c:pt>
                <c:pt idx="17">
                  <c:v>30.302619059990597</c:v>
                </c:pt>
                <c:pt idx="18">
                  <c:v>29.725686651142375</c:v>
                </c:pt>
                <c:pt idx="19">
                  <c:v>29.204901358259825</c:v>
                </c:pt>
                <c:pt idx="20">
                  <c:v>28.733300840039693</c:v>
                </c:pt>
                <c:pt idx="21">
                  <c:v>28.305027275833247</c:v>
                </c:pt>
                <c:pt idx="22">
                  <c:v>27.915116309112875</c:v>
                </c:pt>
                <c:pt idx="23">
                  <c:v>27.559332302410333</c:v>
                </c:pt>
                <c:pt idx="24">
                  <c:v>27.234038626228852</c:v>
                </c:pt>
                <c:pt idx="25">
                  <c:v>26.936094696740295</c:v>
                </c:pt>
                <c:pt idx="26">
                  <c:v>26.662773609377215</c:v>
                </c:pt>
                <c:pt idx="27">
                  <c:v>26.411695756144486</c:v>
                </c:pt>
                <c:pt idx="28">
                  <c:v>26.180774940063124</c:v>
                </c:pt>
                <c:pt idx="29">
                  <c:v>25.968174330744908</c:v>
                </c:pt>
                <c:pt idx="30">
                  <c:v>25.772270222923023</c:v>
                </c:pt>
                <c:pt idx="31">
                  <c:v>25.591622024254683</c:v>
                </c:pt>
                <c:pt idx="32">
                  <c:v>25.424947247821997</c:v>
                </c:pt>
                <c:pt idx="33">
                  <c:v>25.271100551820851</c:v>
                </c:pt>
                <c:pt idx="34">
                  <c:v>25.129056072449313</c:v>
                </c:pt>
                <c:pt idx="35">
                  <c:v>24.997892452297066</c:v>
                </c:pt>
                <c:pt idx="36">
                  <c:v>24.876780088804985</c:v>
                </c:pt>
                <c:pt idx="37">
                  <c:v>24.764970220838745</c:v>
                </c:pt>
                <c:pt idx="38">
                  <c:v>24.66178554620512</c:v>
                </c:pt>
                <c:pt idx="39">
                  <c:v>24.566612120648553</c:v>
                </c:pt>
                <c:pt idx="40">
                  <c:v>24.478892335104078</c:v>
                </c:pt>
                <c:pt idx="41">
                  <c:v>24.398118804734352</c:v>
                </c:pt>
                <c:pt idx="42">
                  <c:v>24.323829032363051</c:v>
                </c:pt>
                <c:pt idx="43">
                  <c:v>24.255600732720175</c:v>
                </c:pt>
                <c:pt idx="44">
                  <c:v>24.193047722824641</c:v>
                </c:pt>
                <c:pt idx="45">
                  <c:v>24.135816299431827</c:v>
                </c:pt>
                <c:pt idx="46">
                  <c:v>24.0835820369138</c:v>
                </c:pt>
                <c:pt idx="47">
                  <c:v>24.036046949604533</c:v>
                </c:pt>
                <c:pt idx="48">
                  <c:v>23.99293697088487</c:v>
                </c:pt>
                <c:pt idx="49">
                  <c:v>23.953999708600175</c:v>
                </c:pt>
                <c:pt idx="50">
                  <c:v>23.91900244216464</c:v>
                </c:pt>
                <c:pt idx="51">
                  <c:v>23.88773033167724</c:v>
                </c:pt>
                <c:pt idx="52">
                  <c:v>23.85998481355572</c:v>
                </c:pt>
                <c:pt idx="53">
                  <c:v>23.835582160548533</c:v>
                </c:pt>
                <c:pt idx="54">
                  <c:v>23.814352187083493</c:v>
                </c:pt>
                <c:pt idx="55">
                  <c:v>23.796137083342998</c:v>
                </c:pt>
                <c:pt idx="56">
                  <c:v>23.780790363578021</c:v>
                </c:pt>
                <c:pt idx="57">
                  <c:v>23.768175916030671</c:v>
                </c:pt>
                <c:pt idx="58">
                  <c:v>23.75816714342541</c:v>
                </c:pt>
                <c:pt idx="59">
                  <c:v>23.750646184254173</c:v>
                </c:pt>
                <c:pt idx="60">
                  <c:v>23.74550320634355</c:v>
                </c:pt>
                <c:pt idx="61">
                  <c:v>23.742635765167137</c:v>
                </c:pt>
                <c:pt idx="62">
                  <c:v>23.74194822018779</c:v>
                </c:pt>
                <c:pt idx="63">
                  <c:v>23.743351203377877</c:v>
                </c:pt>
                <c:pt idx="64">
                  <c:v>23.746761134641186</c:v>
                </c:pt>
                <c:pt idx="65">
                  <c:v>23.752099779504579</c:v>
                </c:pt>
                <c:pt idx="66">
                  <c:v>23.759293844936234</c:v>
                </c:pt>
                <c:pt idx="67">
                  <c:v>23.768274609571126</c:v>
                </c:pt>
                <c:pt idx="68">
                  <c:v>23.778977585064602</c:v>
                </c:pt>
                <c:pt idx="69">
                  <c:v>23.791342205618847</c:v>
                </c:pt>
                <c:pt idx="70">
                  <c:v>23.80531154302134</c:v>
                </c:pt>
                <c:pt idx="71">
                  <c:v>23.820832044849915</c:v>
                </c:pt>
                <c:pt idx="72">
                  <c:v>23.837853293680826</c:v>
                </c:pt>
                <c:pt idx="73">
                  <c:v>23.856327785419651</c:v>
                </c:pt>
                <c:pt idx="74">
                  <c:v>23.876210724977405</c:v>
                </c:pt>
                <c:pt idx="75">
                  <c:v>23.897459837805187</c:v>
                </c:pt>
                <c:pt idx="76">
                  <c:v>23.920035195797592</c:v>
                </c:pt>
                <c:pt idx="77">
                  <c:v>23.943899056379671</c:v>
                </c:pt>
                <c:pt idx="78">
                  <c:v>23.969015713555393</c:v>
                </c:pt>
                <c:pt idx="79">
                  <c:v>23.995351359918992</c:v>
                </c:pt>
                <c:pt idx="80">
                  <c:v>24.022873958672456</c:v>
                </c:pt>
                <c:pt idx="81">
                  <c:v>24.051553124777513</c:v>
                </c:pt>
                <c:pt idx="82">
                  <c:v>24.08136001448532</c:v>
                </c:pt>
                <c:pt idx="83">
                  <c:v>24.11226722251239</c:v>
                </c:pt>
                <c:pt idx="84">
                  <c:v>24.144248686228558</c:v>
                </c:pt>
                <c:pt idx="85">
                  <c:v>24.177279596255534</c:v>
                </c:pt>
                <c:pt idx="86">
                  <c:v>24.211336312944649</c:v>
                </c:pt>
                <c:pt idx="87">
                  <c:v>24.246396288237108</c:v>
                </c:pt>
                <c:pt idx="88">
                  <c:v>24.282437992460654</c:v>
                </c:pt>
                <c:pt idx="89">
                  <c:v>24.319440845631512</c:v>
                </c:pt>
                <c:pt idx="90">
                  <c:v>24.357385152902481</c:v>
                </c:pt>
                <c:pt idx="91">
                  <c:v>24.396252043796647</c:v>
                </c:pt>
                <c:pt idx="92">
                  <c:v>24.436023414897797</c:v>
                </c:pt>
                <c:pt idx="93">
                  <c:v>24.476681875729895</c:v>
                </c:pt>
                <c:pt idx="94">
                  <c:v>24.518210697509495</c:v>
                </c:pt>
                <c:pt idx="95">
                  <c:v>24.560593764557517</c:v>
                </c:pt>
                <c:pt idx="96">
                  <c:v>24.603815528115454</c:v>
                </c:pt>
                <c:pt idx="97">
                  <c:v>24.647860962354251</c:v>
                </c:pt>
                <c:pt idx="98">
                  <c:v>24.692715522374588</c:v>
                </c:pt>
                <c:pt idx="99">
                  <c:v>24.73836510401426</c:v>
                </c:pt>
                <c:pt idx="100">
                  <c:v>24.78479600528064</c:v>
                </c:pt>
                <c:pt idx="101">
                  <c:v>24.831994889258908</c:v>
                </c:pt>
                <c:pt idx="102">
                  <c:v>24.879948748328076</c:v>
                </c:pt>
                <c:pt idx="103">
                  <c:v>24.92864486955947</c:v>
                </c:pt>
                <c:pt idx="104">
                  <c:v>24.978070801139857</c:v>
                </c:pt>
                <c:pt idx="105">
                  <c:v>25.028214319730978</c:v>
                </c:pt>
                <c:pt idx="106">
                  <c:v>25.079063398605143</c:v>
                </c:pt>
                <c:pt idx="107">
                  <c:v>25.130606176475993</c:v>
                </c:pt>
                <c:pt idx="108">
                  <c:v>25.1828309269115</c:v>
                </c:pt>
                <c:pt idx="109">
                  <c:v>25.235726028214248</c:v>
                </c:pt>
                <c:pt idx="110">
                  <c:v>25.289279933703504</c:v>
                </c:pt>
                <c:pt idx="111">
                  <c:v>25.343481142281384</c:v>
                </c:pt>
                <c:pt idx="112">
                  <c:v>25.398318169214349</c:v>
                </c:pt>
                <c:pt idx="113">
                  <c:v>25.453779517044516</c:v>
                </c:pt>
                <c:pt idx="114">
                  <c:v>25.509853646552251</c:v>
                </c:pt>
                <c:pt idx="115">
                  <c:v>25.566528947701748</c:v>
                </c:pt>
                <c:pt idx="116">
                  <c:v>25.623793710492006</c:v>
                </c:pt>
                <c:pt idx="117">
                  <c:v>25.681636095653602</c:v>
                </c:pt>
                <c:pt idx="118">
                  <c:v>25.740044105127048</c:v>
                </c:pt>
                <c:pt idx="119">
                  <c:v>25.799005552261853</c:v>
                </c:pt>
                <c:pt idx="120">
                  <c:v>25.8585080316772</c:v>
                </c:pt>
                <c:pt idx="121">
                  <c:v>25.918538888743534</c:v>
                </c:pt>
                <c:pt idx="122">
                  <c:v>25.979085188617574</c:v>
                </c:pt>
                <c:pt idx="123">
                  <c:v>26.040133684802381</c:v>
                </c:pt>
                <c:pt idx="124">
                  <c:v>26.101670787179479</c:v>
                </c:pt>
                <c:pt idx="125">
                  <c:v>26.163682529484646</c:v>
                </c:pt>
                <c:pt idx="126">
                  <c:v>26.22615453618646</c:v>
                </c:pt>
                <c:pt idx="127">
                  <c:v>26.289071988743444</c:v>
                </c:pt>
                <c:pt idx="128">
                  <c:v>26.3524195912171</c:v>
                </c:pt>
                <c:pt idx="129">
                  <c:v>26.416181535227473</c:v>
                </c:pt>
                <c:pt idx="130">
                  <c:v>26.480341464228001</c:v>
                </c:pt>
                <c:pt idx="131">
                  <c:v>26.544882437111234</c:v>
                </c:pt>
                <c:pt idx="132">
                  <c:v>26.609786891139692</c:v>
                </c:pt>
                <c:pt idx="133">
                  <c:v>26.675036604215578</c:v>
                </c:pt>
                <c:pt idx="134">
                  <c:v>26.740612656510855</c:v>
                </c:pt>
                <c:pt idx="135">
                  <c:v>26.80649539148736</c:v>
                </c:pt>
                <c:pt idx="136">
                  <c:v>26.872664376353882</c:v>
                </c:pt>
                <c:pt idx="137">
                  <c:v>26.939098362001825</c:v>
                </c:pt>
                <c:pt idx="138">
                  <c:v>27.005775242503422</c:v>
                </c:pt>
                <c:pt idx="139">
                  <c:v>27.072672014235049</c:v>
                </c:pt>
                <c:pt idx="140">
                  <c:v>27.139764734734761</c:v>
                </c:pt>
                <c:pt idx="141">
                  <c:v>27.207028481399298</c:v>
                </c:pt>
                <c:pt idx="142">
                  <c:v>27.274437310157069</c:v>
                </c:pt>
                <c:pt idx="143">
                  <c:v>27.341964214256407</c:v>
                </c:pt>
                <c:pt idx="144">
                  <c:v>27.409581083350233</c:v>
                </c:pt>
                <c:pt idx="145">
                  <c:v>27.477258663061846</c:v>
                </c:pt>
                <c:pt idx="146">
                  <c:v>27.544966515248177</c:v>
                </c:pt>
                <c:pt idx="147">
                  <c:v>27.612672979200632</c:v>
                </c:pt>
                <c:pt idx="148">
                  <c:v>27.680345134046284</c:v>
                </c:pt>
                <c:pt idx="149">
                  <c:v>27.747948762644473</c:v>
                </c:pt>
                <c:pt idx="150">
                  <c:v>27.81544831729455</c:v>
                </c:pt>
                <c:pt idx="151">
                  <c:v>27.882806887605426</c:v>
                </c:pt>
                <c:pt idx="152">
                  <c:v>27.94998617089999</c:v>
                </c:pt>
                <c:pt idx="153">
                  <c:v>28.016946445566475</c:v>
                </c:pt>
                <c:pt idx="154">
                  <c:v>28.083646547787925</c:v>
                </c:pt>
                <c:pt idx="155">
                  <c:v>28.150043852115992</c:v>
                </c:pt>
                <c:pt idx="156">
                  <c:v>28.216094256381432</c:v>
                </c:pt>
                <c:pt idx="157">
                  <c:v>28.281752171460145</c:v>
                </c:pt>
                <c:pt idx="158">
                  <c:v>28.346970516442497</c:v>
                </c:pt>
                <c:pt idx="159">
                  <c:v>28.411700719763449</c:v>
                </c:pt>
                <c:pt idx="160">
                  <c:v>28.475892726888112</c:v>
                </c:pt>
                <c:pt idx="161">
                  <c:v>28.539495015141647</c:v>
                </c:pt>
                <c:pt idx="162">
                  <c:v>28.602454616298655</c:v>
                </c:pt>
                <c:pt idx="163">
                  <c:v>28.664717147538941</c:v>
                </c:pt>
                <c:pt idx="164">
                  <c:v>28.726226851374769</c:v>
                </c:pt>
                <c:pt idx="165">
                  <c:v>28.786926645150864</c:v>
                </c:pt>
                <c:pt idx="166">
                  <c:v>28.846758180684368</c:v>
                </c:pt>
                <c:pt idx="167">
                  <c:v>28.905661914592137</c:v>
                </c:pt>
                <c:pt idx="168">
                  <c:v>28.963577189803054</c:v>
                </c:pt>
                <c:pt idx="169">
                  <c:v>29.020442328706181</c:v>
                </c:pt>
                <c:pt idx="170">
                  <c:v>29.076194738313927</c:v>
                </c:pt>
                <c:pt idx="171">
                  <c:v>29.130771027740543</c:v>
                </c:pt>
                <c:pt idx="172">
                  <c:v>29.184107138207093</c:v>
                </c:pt>
                <c:pt idx="173">
                  <c:v>29.236138485672551</c:v>
                </c:pt>
                <c:pt idx="174">
                  <c:v>29.286800116070303</c:v>
                </c:pt>
                <c:pt idx="175">
                  <c:v>29.336026873000339</c:v>
                </c:pt>
                <c:pt idx="176">
                  <c:v>29.383753577572996</c:v>
                </c:pt>
                <c:pt idx="177">
                  <c:v>29.429915219949446</c:v>
                </c:pt>
                <c:pt idx="178">
                  <c:v>29.474447161950582</c:v>
                </c:pt>
                <c:pt idx="179">
                  <c:v>29.517285349936223</c:v>
                </c:pt>
                <c:pt idx="180">
                  <c:v>29.558366536968691</c:v>
                </c:pt>
                <c:pt idx="181">
                  <c:v>29.597628513100155</c:v>
                </c:pt>
                <c:pt idx="182">
                  <c:v>29.635010342433652</c:v>
                </c:pt>
                <c:pt idx="183">
                  <c:v>29.670452605433447</c:v>
                </c:pt>
                <c:pt idx="184">
                  <c:v>29.703897644795706</c:v>
                </c:pt>
                <c:pt idx="185">
                  <c:v>29.735289813021861</c:v>
                </c:pt>
                <c:pt idx="186">
                  <c:v>29.764575719714301</c:v>
                </c:pt>
                <c:pt idx="187">
                  <c:v>29.791704476485336</c:v>
                </c:pt>
                <c:pt idx="188">
                  <c:v>29.8166279372786</c:v>
                </c:pt>
                <c:pt idx="189">
                  <c:v>29.839300931842004</c:v>
                </c:pt>
                <c:pt idx="190">
                  <c:v>29.859681490064492</c:v>
                </c:pt>
                <c:pt idx="191">
                  <c:v>29.877731054877167</c:v>
                </c:pt>
                <c:pt idx="192">
                  <c:v>29.893414681483925</c:v>
                </c:pt>
                <c:pt idx="193">
                  <c:v>29.90670122074528</c:v>
                </c:pt>
                <c:pt idx="194">
                  <c:v>29.917563484670623</c:v>
                </c:pt>
                <c:pt idx="195">
                  <c:v>29.925978392126158</c:v>
                </c:pt>
                <c:pt idx="196">
                  <c:v>29.931927093059926</c:v>
                </c:pt>
                <c:pt idx="197">
                  <c:v>29.935395069767516</c:v>
                </c:pt>
                <c:pt idx="198">
                  <c:v>29.936372213979318</c:v>
                </c:pt>
                <c:pt idx="199">
                  <c:v>29.934852878835784</c:v>
                </c:pt>
                <c:pt idx="200">
                  <c:v>29.930835905101887</c:v>
                </c:pt>
                <c:pt idx="201">
                  <c:v>29.92432462130434</c:v>
                </c:pt>
                <c:pt idx="202">
                  <c:v>29.91532681777565</c:v>
                </c:pt>
                <c:pt idx="203">
                  <c:v>29.903854694920966</c:v>
                </c:pt>
                <c:pt idx="204">
                  <c:v>29.889924786334671</c:v>
                </c:pt>
                <c:pt idx="205">
                  <c:v>29.873557857687167</c:v>
                </c:pt>
                <c:pt idx="206">
                  <c:v>29.854778782592312</c:v>
                </c:pt>
                <c:pt idx="207">
                  <c:v>29.833616396916959</c:v>
                </c:pt>
                <c:pt idx="208">
                  <c:v>29.810103333221733</c:v>
                </c:pt>
                <c:pt idx="209">
                  <c:v>29.784275837217255</c:v>
                </c:pt>
                <c:pt idx="210">
                  <c:v>29.756173568277553</c:v>
                </c:pt>
                <c:pt idx="211">
                  <c:v>29.72583938617327</c:v>
                </c:pt>
                <c:pt idx="212">
                  <c:v>29.693319126266307</c:v>
                </c:pt>
                <c:pt idx="213">
                  <c:v>29.658661365455735</c:v>
                </c:pt>
                <c:pt idx="214">
                  <c:v>29.621917181165202</c:v>
                </c:pt>
                <c:pt idx="215">
                  <c:v>29.583139905634965</c:v>
                </c:pt>
                <c:pt idx="216">
                  <c:v>29.542384877721972</c:v>
                </c:pt>
                <c:pt idx="217">
                  <c:v>29.499709194315933</c:v>
                </c:pt>
                <c:pt idx="218">
                  <c:v>29.455171463364817</c:v>
                </c:pt>
                <c:pt idx="219">
                  <c:v>29.408831560367162</c:v>
                </c:pt>
                <c:pt idx="220">
                  <c:v>29.360750390025594</c:v>
                </c:pt>
                <c:pt idx="221">
                  <c:v>29.310989654599489</c:v>
                </c:pt>
                <c:pt idx="222">
                  <c:v>29.259611630303752</c:v>
                </c:pt>
                <c:pt idx="223">
                  <c:v>29.206678952931707</c:v>
                </c:pt>
                <c:pt idx="224">
                  <c:v>29.15225441368721</c:v>
                </c:pt>
                <c:pt idx="225">
                  <c:v>29.0964007660344</c:v>
                </c:pt>
                <c:pt idx="226">
                  <c:v>29.039180544198206</c:v>
                </c:pt>
                <c:pt idx="227">
                  <c:v>28.980655893780227</c:v>
                </c:pt>
                <c:pt idx="228">
                  <c:v>28.920888414792497</c:v>
                </c:pt>
                <c:pt idx="229">
                  <c:v>28.859939017270676</c:v>
                </c:pt>
                <c:pt idx="230">
                  <c:v>28.797867789487878</c:v>
                </c:pt>
                <c:pt idx="231">
                  <c:v>28.734733878674589</c:v>
                </c:pt>
                <c:pt idx="232">
                  <c:v>28.670595384033319</c:v>
                </c:pt>
                <c:pt idx="233">
                  <c:v>28.605509261756374</c:v>
                </c:pt>
                <c:pt idx="234">
                  <c:v>28.539531241661315</c:v>
                </c:pt>
                <c:pt idx="235">
                  <c:v>28.472715755000451</c:v>
                </c:pt>
                <c:pt idx="236">
                  <c:v>28.405115872940993</c:v>
                </c:pt>
                <c:pt idx="237">
                  <c:v>28.336783255177341</c:v>
                </c:pt>
                <c:pt idx="238">
                  <c:v>28.26776810809551</c:v>
                </c:pt>
                <c:pt idx="239">
                  <c:v>28.198119151895003</c:v>
                </c:pt>
                <c:pt idx="240">
                  <c:v>28.127883596061768</c:v>
                </c:pt>
                <c:pt idx="241">
                  <c:v>28.057107122575935</c:v>
                </c:pt>
                <c:pt idx="242">
                  <c:v>27.985833876244378</c:v>
                </c:pt>
                <c:pt idx="243">
                  <c:v>27.914106461559257</c:v>
                </c:pt>
                <c:pt idx="244">
                  <c:v>27.841965945491268</c:v>
                </c:pt>
                <c:pt idx="245">
                  <c:v>27.769451865648399</c:v>
                </c:pt>
                <c:pt idx="246">
                  <c:v>27.69660224325445</c:v>
                </c:pt>
                <c:pt idx="247">
                  <c:v>27.623453600421726</c:v>
                </c:pt>
                <c:pt idx="248">
                  <c:v>27.550040981220096</c:v>
                </c:pt>
                <c:pt idx="249">
                  <c:v>27.476397976074157</c:v>
                </c:pt>
                <c:pt idx="250">
                  <c:v>27.402556749047406</c:v>
                </c:pt>
                <c:pt idx="251">
                  <c:v>27.328548067598891</c:v>
                </c:pt>
                <c:pt idx="252">
                  <c:v>27.254401334435737</c:v>
                </c:pt>
                <c:pt idx="253">
                  <c:v>27.18014462110029</c:v>
                </c:pt>
                <c:pt idx="254">
                  <c:v>27.105804702972051</c:v>
                </c:pt>
                <c:pt idx="255">
                  <c:v>27.031407095384509</c:v>
                </c:pt>
                <c:pt idx="256">
                  <c:v>26.956976090583385</c:v>
                </c:pt>
                <c:pt idx="257">
                  <c:v>26.882534795284062</c:v>
                </c:pt>
                <c:pt idx="258">
                  <c:v>26.80810516860349</c:v>
                </c:pt>
                <c:pt idx="259">
                  <c:v>26.733708060165693</c:v>
                </c:pt>
                <c:pt idx="260">
                  <c:v>26.659363248208816</c:v>
                </c:pt>
                <c:pt idx="261">
                  <c:v>26.585089477529309</c:v>
                </c:pt>
                <c:pt idx="262">
                  <c:v>26.510904497127711</c:v>
                </c:pt>
                <c:pt idx="263">
                  <c:v>26.436825097435577</c:v>
                </c:pt>
                <c:pt idx="264">
                  <c:v>26.362867147015589</c:v>
                </c:pt>
                <c:pt idx="265">
                  <c:v>26.289045628643095</c:v>
                </c:pt>
                <c:pt idx="266">
                  <c:v>26.215374674695553</c:v>
                </c:pt>
                <c:pt idx="267">
                  <c:v>26.141867601781357</c:v>
                </c:pt>
                <c:pt idx="268">
                  <c:v>26.068536944556545</c:v>
                </c:pt>
                <c:pt idx="269">
                  <c:v>25.995394488682351</c:v>
                </c:pt>
                <c:pt idx="270">
                  <c:v>25.922451302894956</c:v>
                </c:pt>
                <c:pt idx="271">
                  <c:v>25.849717770154491</c:v>
                </c:pt>
                <c:pt idx="272">
                  <c:v>25.777203617859126</c:v>
                </c:pt>
                <c:pt idx="273">
                  <c:v>25.704917947108498</c:v>
                </c:pt>
                <c:pt idx="274">
                  <c:v>25.632869261013589</c:v>
                </c:pt>
                <c:pt idx="275">
                  <c:v>25.561065492047554</c:v>
                </c:pt>
                <c:pt idx="276">
                  <c:v>25.489514028442635</c:v>
                </c:pt>
                <c:pt idx="277">
                  <c:v>25.418221739640494</c:v>
                </c:pt>
                <c:pt idx="278">
                  <c:v>25.347195000804078</c:v>
                </c:pt>
                <c:pt idx="279">
                  <c:v>25.276439716407268</c:v>
                </c:pt>
                <c:pt idx="280">
                  <c:v>25.205961342912403</c:v>
                </c:pt>
                <c:pt idx="281">
                  <c:v>25.135764910562649</c:v>
                </c:pt>
                <c:pt idx="282">
                  <c:v>25.065855044296935</c:v>
                </c:pt>
                <c:pt idx="283">
                  <c:v>24.996235983818881</c:v>
                </c:pt>
                <c:pt idx="284">
                  <c:v>24.92691160283497</c:v>
                </c:pt>
                <c:pt idx="285">
                  <c:v>24.857885427486671</c:v>
                </c:pt>
                <c:pt idx="286">
                  <c:v>24.789160654001904</c:v>
                </c:pt>
                <c:pt idx="287">
                  <c:v>24.720740165586417</c:v>
                </c:pt>
                <c:pt idx="288">
                  <c:v>24.652626548582216</c:v>
                </c:pt>
                <c:pt idx="289">
                  <c:v>24.58482210791502</c:v>
                </c:pt>
                <c:pt idx="290">
                  <c:v>24.517328881858127</c:v>
                </c:pt>
                <c:pt idx="291">
                  <c:v>24.450148656132889</c:v>
                </c:pt>
                <c:pt idx="292">
                  <c:v>24.383282977373465</c:v>
                </c:pt>
                <c:pt idx="293">
                  <c:v>24.316733165978789</c:v>
                </c:pt>
                <c:pt idx="294">
                  <c:v>24.250500328371423</c:v>
                </c:pt>
                <c:pt idx="295">
                  <c:v>24.184585368693821</c:v>
                </c:pt>
                <c:pt idx="296">
                  <c:v>24.118988999956112</c:v>
                </c:pt>
                <c:pt idx="297">
                  <c:v>24.053711754663041</c:v>
                </c:pt>
                <c:pt idx="298">
                  <c:v>23.988753994938556</c:v>
                </c:pt>
                <c:pt idx="299">
                  <c:v>23.92411592217136</c:v>
                </c:pt>
                <c:pt idx="300">
                  <c:v>23.85979758619921</c:v>
                </c:pt>
                <c:pt idx="301">
                  <c:v>23.795798894051106</c:v>
                </c:pt>
                <c:pt idx="302">
                  <c:v>23.732119618270243</c:v>
                </c:pt>
                <c:pt idx="303">
                  <c:v>23.668759404831516</c:v>
                </c:pt>
                <c:pt idx="304">
                  <c:v>23.605717780674446</c:v>
                </c:pt>
                <c:pt idx="305">
                  <c:v>23.542994160866158</c:v>
                </c:pt>
                <c:pt idx="306">
                  <c:v>23.480587855413766</c:v>
                </c:pt>
                <c:pt idx="307">
                  <c:v>23.418498075738814</c:v>
                </c:pt>
                <c:pt idx="308">
                  <c:v>23.356723940830477</c:v>
                </c:pt>
                <c:pt idx="309">
                  <c:v>23.295264483094584</c:v>
                </c:pt>
                <c:pt idx="310">
                  <c:v>23.234118653906638</c:v>
                </c:pt>
                <c:pt idx="311">
                  <c:v>23.173285328889108</c:v>
                </c:pt>
                <c:pt idx="312">
                  <c:v>23.11276331292018</c:v>
                </c:pt>
                <c:pt idx="313">
                  <c:v>23.052551344890485</c:v>
                </c:pt>
                <c:pt idx="314">
                  <c:v>22.99264810221743</c:v>
                </c:pt>
                <c:pt idx="315">
                  <c:v>22.933052205129172</c:v>
                </c:pt>
                <c:pt idx="316">
                  <c:v>22.873762220729059</c:v>
                </c:pt>
                <c:pt idx="317">
                  <c:v>22.81477666685133</c:v>
                </c:pt>
                <c:pt idx="318">
                  <c:v>22.756094015717302</c:v>
                </c:pt>
                <c:pt idx="319">
                  <c:v>22.697712697402022</c:v>
                </c:pt>
                <c:pt idx="320">
                  <c:v>22.639631103119914</c:v>
                </c:pt>
                <c:pt idx="321">
                  <c:v>22.58184758834059</c:v>
                </c:pt>
                <c:pt idx="322">
                  <c:v>22.524360475737769</c:v>
                </c:pt>
                <c:pt idx="323">
                  <c:v>22.46716805798566</c:v>
                </c:pt>
                <c:pt idx="324">
                  <c:v>22.41026860040504</c:v>
                </c:pt>
                <c:pt idx="325">
                  <c:v>22.353660343469809</c:v>
                </c:pt>
                <c:pt idx="326">
                  <c:v>22.297341505179343</c:v>
                </c:pt>
                <c:pt idx="327">
                  <c:v>22.241310283301623</c:v>
                </c:pt>
                <c:pt idx="328">
                  <c:v>22.18556485749794</c:v>
                </c:pt>
                <c:pt idx="329">
                  <c:v>22.130103391329527</c:v>
                </c:pt>
                <c:pt idx="330">
                  <c:v>22.074924034157274</c:v>
                </c:pt>
                <c:pt idx="331">
                  <c:v>22.020024922934191</c:v>
                </c:pt>
                <c:pt idx="332">
                  <c:v>21.965404183900752</c:v>
                </c:pt>
                <c:pt idx="333">
                  <c:v>21.911059934186298</c:v>
                </c:pt>
                <c:pt idx="334">
                  <c:v>21.856990283319298</c:v>
                </c:pt>
                <c:pt idx="335">
                  <c:v>21.803193334653741</c:v>
                </c:pt>
                <c:pt idx="336">
                  <c:v>21.749667186713836</c:v>
                </c:pt>
                <c:pt idx="337">
                  <c:v>21.696409934463091</c:v>
                </c:pt>
                <c:pt idx="338">
                  <c:v>21.643419670498464</c:v>
                </c:pt>
                <c:pt idx="339">
                  <c:v>21.590694486177689</c:v>
                </c:pt>
                <c:pt idx="340">
                  <c:v>21.538232472677727</c:v>
                </c:pt>
                <c:pt idx="341">
                  <c:v>21.486031721993434</c:v>
                </c:pt>
                <c:pt idx="342">
                  <c:v>21.434090327874937</c:v>
                </c:pt>
                <c:pt idx="343">
                  <c:v>21.382406386708908</c:v>
                </c:pt>
                <c:pt idx="344">
                  <c:v>21.330977998347507</c:v>
                </c:pt>
                <c:pt idx="345">
                  <c:v>21.279803266883818</c:v>
                </c:pt>
                <c:pt idx="346">
                  <c:v>21.228880301382151</c:v>
                </c:pt>
                <c:pt idx="347">
                  <c:v>21.178207216559898</c:v>
                </c:pt>
                <c:pt idx="348">
                  <c:v>21.127782133427054</c:v>
                </c:pt>
                <c:pt idx="349">
                  <c:v>21.077603179883894</c:v>
                </c:pt>
                <c:pt idx="350">
                  <c:v>21.027668491280401</c:v>
                </c:pt>
                <c:pt idx="351">
                  <c:v>20.977976210937591</c:v>
                </c:pt>
                <c:pt idx="352">
                  <c:v>20.928524490632835</c:v>
                </c:pt>
                <c:pt idx="353">
                  <c:v>20.879311491054008</c:v>
                </c:pt>
                <c:pt idx="354">
                  <c:v>20.830335382219836</c:v>
                </c:pt>
                <c:pt idx="355">
                  <c:v>20.781594343870452</c:v>
                </c:pt>
                <c:pt idx="356">
                  <c:v>20.733086565830771</c:v>
                </c:pt>
                <c:pt idx="357">
                  <c:v>20.684810248344895</c:v>
                </c:pt>
                <c:pt idx="358">
                  <c:v>20.636763602386065</c:v>
                </c:pt>
                <c:pt idx="359">
                  <c:v>20.588944849941839</c:v>
                </c:pt>
                <c:pt idx="360">
                  <c:v>20.541352224276622</c:v>
                </c:pt>
                <c:pt idx="361">
                  <c:v>20.493983970172252</c:v>
                </c:pt>
                <c:pt idx="362">
                  <c:v>20.446838344147459</c:v>
                </c:pt>
                <c:pt idx="363">
                  <c:v>20.399913614657823</c:v>
                </c:pt>
                <c:pt idx="364">
                  <c:v>20.353208062278515</c:v>
                </c:pt>
                <c:pt idx="365">
                  <c:v>20.306719979867644</c:v>
                </c:pt>
                <c:pt idx="366">
                  <c:v>20.260447672714221</c:v>
                </c:pt>
                <c:pt idx="367">
                  <c:v>20.214389458669253</c:v>
                </c:pt>
                <c:pt idx="368">
                  <c:v>20.16854366826432</c:v>
                </c:pt>
                <c:pt idx="369">
                  <c:v>20.122908644813332</c:v>
                </c:pt>
                <c:pt idx="370">
                  <c:v>20.077482744502497</c:v>
                </c:pt>
                <c:pt idx="371">
                  <c:v>20.032264336468057</c:v>
                </c:pt>
                <c:pt idx="372">
                  <c:v>19.987251802861202</c:v>
                </c:pt>
                <c:pt idx="373">
                  <c:v>19.942443538902577</c:v>
                </c:pt>
                <c:pt idx="374">
                  <c:v>19.897837952925578</c:v>
                </c:pt>
                <c:pt idx="375">
                  <c:v>19.853433466410841</c:v>
                </c:pt>
                <c:pt idx="376">
                  <c:v>19.809228514009639</c:v>
                </c:pt>
                <c:pt idx="377">
                  <c:v>19.765221543560308</c:v>
                </c:pt>
                <c:pt idx="378">
                  <c:v>19.721411016094347</c:v>
                </c:pt>
                <c:pt idx="379">
                  <c:v>19.677795405837138</c:v>
                </c:pt>
                <c:pt idx="380">
                  <c:v>19.634373200199121</c:v>
                </c:pt>
                <c:pt idx="381">
                  <c:v>19.591142899760385</c:v>
                </c:pt>
                <c:pt idx="382">
                  <c:v>19.548103018250444</c:v>
                </c:pt>
                <c:pt idx="383">
                  <c:v>19.505252082519519</c:v>
                </c:pt>
                <c:pt idx="384">
                  <c:v>19.462588632505899</c:v>
                </c:pt>
                <c:pt idx="385">
                  <c:v>19.420111221196386</c:v>
                </c:pt>
                <c:pt idx="386">
                  <c:v>19.377818414584016</c:v>
                </c:pt>
                <c:pt idx="387">
                  <c:v>19.33570879161757</c:v>
                </c:pt>
                <c:pt idx="388">
                  <c:v>19.293780944150704</c:v>
                </c:pt>
                <c:pt idx="389">
                  <c:v>19.252033476883032</c:v>
                </c:pt>
                <c:pt idx="390">
                  <c:v>19.210465007300332</c:v>
                </c:pt>
                <c:pt idx="391">
                  <c:v>19.169074165610649</c:v>
                </c:pt>
                <c:pt idx="392">
                  <c:v>19.127859594674185</c:v>
                </c:pt>
                <c:pt idx="393">
                  <c:v>19.0868199499353</c:v>
                </c:pt>
                <c:pt idx="394">
                  <c:v>19.045953899346294</c:v>
                </c:pt>
                <c:pt idx="395">
                  <c:v>19.00526012329253</c:v>
                </c:pt>
                <c:pt idx="396">
                  <c:v>18.964737314512462</c:v>
                </c:pt>
                <c:pt idx="397">
                  <c:v>18.924384178017039</c:v>
                </c:pt>
                <c:pt idx="398">
                  <c:v>18.884199431006405</c:v>
                </c:pt>
                <c:pt idx="399">
                  <c:v>18.844181802784146</c:v>
                </c:pt>
                <c:pt idx="400">
                  <c:v>18.804330034671008</c:v>
                </c:pt>
                <c:pt idx="401">
                  <c:v>18.764642879915691</c:v>
                </c:pt>
                <c:pt idx="402">
                  <c:v>18.725119103605291</c:v>
                </c:pt>
                <c:pt idx="403">
                  <c:v>18.685757482573802</c:v>
                </c:pt>
                <c:pt idx="404">
                  <c:v>18.646556805309331</c:v>
                </c:pt>
                <c:pt idx="405">
                  <c:v>18.60751587186089</c:v>
                </c:pt>
                <c:pt idx="406">
                  <c:v>18.568633493743548</c:v>
                </c:pt>
                <c:pt idx="407">
                  <c:v>18.529908493843411</c:v>
                </c:pt>
                <c:pt idx="408">
                  <c:v>18.491339706320783</c:v>
                </c:pt>
                <c:pt idx="409">
                  <c:v>18.452925976514127</c:v>
                </c:pt>
                <c:pt idx="410">
                  <c:v>18.414666160842501</c:v>
                </c:pt>
                <c:pt idx="411">
                  <c:v>18.376559126708035</c:v>
                </c:pt>
                <c:pt idx="412">
                  <c:v>18.338603752397262</c:v>
                </c:pt>
                <c:pt idx="413">
                  <c:v>18.300798926983678</c:v>
                </c:pt>
                <c:pt idx="414">
                  <c:v>18.263143550228115</c:v>
                </c:pt>
                <c:pt idx="415">
                  <c:v>18.22563653248065</c:v>
                </c:pt>
                <c:pt idx="416">
                  <c:v>18.188276794581725</c:v>
                </c:pt>
                <c:pt idx="417">
                  <c:v>18.151063267763295</c:v>
                </c:pt>
                <c:pt idx="418">
                  <c:v>18.113994893550021</c:v>
                </c:pt>
                <c:pt idx="419">
                  <c:v>18.077070623660266</c:v>
                </c:pt>
                <c:pt idx="420">
                  <c:v>18.040289419908333</c:v>
                </c:pt>
                <c:pt idx="421">
                  <c:v>18.003650254105757</c:v>
                </c:pt>
                <c:pt idx="422">
                  <c:v>17.967152107962786</c:v>
                </c:pt>
                <c:pt idx="423">
                  <c:v>17.930793972991573</c:v>
                </c:pt>
                <c:pt idx="424">
                  <c:v>17.894574850408041</c:v>
                </c:pt>
                <c:pt idx="425">
                  <c:v>17.858493751034676</c:v>
                </c:pt>
                <c:pt idx="426">
                  <c:v>17.822549695204884</c:v>
                </c:pt>
                <c:pt idx="427">
                  <c:v>17.786741712665513</c:v>
                </c:pt>
                <c:pt idx="428">
                  <c:v>17.751068842482102</c:v>
                </c:pt>
                <c:pt idx="429">
                  <c:v>17.715530132943268</c:v>
                </c:pt>
                <c:pt idx="430">
                  <c:v>17.680124641465415</c:v>
                </c:pt>
                <c:pt idx="431">
                  <c:v>17.644851434499891</c:v>
                </c:pt>
                <c:pt idx="432">
                  <c:v>17.609709587437898</c:v>
                </c:pt>
                <c:pt idx="433">
                  <c:v>17.574698184518724</c:v>
                </c:pt>
                <c:pt idx="434">
                  <c:v>17.539816318736673</c:v>
                </c:pt>
                <c:pt idx="435">
                  <c:v>17.505063091749452</c:v>
                </c:pt>
                <c:pt idx="436">
                  <c:v>17.470437613787272</c:v>
                </c:pt>
                <c:pt idx="437">
                  <c:v>17.435939003562233</c:v>
                </c:pt>
                <c:pt idx="438">
                  <c:v>17.401566388178573</c:v>
                </c:pt>
                <c:pt idx="439">
                  <c:v>17.367318903043515</c:v>
                </c:pt>
                <c:pt idx="440">
                  <c:v>17.333195691779579</c:v>
                </c:pt>
                <c:pt idx="441">
                  <c:v>17.299195906135761</c:v>
                </c:pt>
                <c:pt idx="442">
                  <c:v>17.265318705901855</c:v>
                </c:pt>
                <c:pt idx="443">
                  <c:v>17.231563258821442</c:v>
                </c:pt>
                <c:pt idx="444">
                  <c:v>17.197928740506843</c:v>
                </c:pt>
                <c:pt idx="445">
                  <c:v>17.164414334354259</c:v>
                </c:pt>
                <c:pt idx="446">
                  <c:v>17.131019231460115</c:v>
                </c:pt>
                <c:pt idx="447">
                  <c:v>17.097742630537422</c:v>
                </c:pt>
                <c:pt idx="448">
                  <c:v>17.064583737834006</c:v>
                </c:pt>
                <c:pt idx="449">
                  <c:v>17.031541767050165</c:v>
                </c:pt>
                <c:pt idx="450">
                  <c:v>16.998615939258436</c:v>
                </c:pt>
                <c:pt idx="451">
                  <c:v>16.965805482823228</c:v>
                </c:pt>
                <c:pt idx="452">
                  <c:v>16.933109633321195</c:v>
                </c:pt>
                <c:pt idx="453">
                  <c:v>16.900527633463579</c:v>
                </c:pt>
                <c:pt idx="454">
                  <c:v>16.868058733017303</c:v>
                </c:pt>
                <c:pt idx="455">
                  <c:v>16.835702188728906</c:v>
                </c:pt>
                <c:pt idx="456">
                  <c:v>16.803457264248095</c:v>
                </c:pt>
                <c:pt idx="457">
                  <c:v>16.771323230051884</c:v>
                </c:pt>
                <c:pt idx="458">
                  <c:v>16.739299363370474</c:v>
                </c:pt>
                <c:pt idx="459">
                  <c:v>16.70738494811313</c:v>
                </c:pt>
                <c:pt idx="460">
                  <c:v>16.675579274795105</c:v>
                </c:pt>
                <c:pt idx="461">
                  <c:v>16.643881640465331</c:v>
                </c:pt>
                <c:pt idx="462">
                  <c:v>16.612291348634567</c:v>
                </c:pt>
                <c:pt idx="463">
                  <c:v>16.580807709205317</c:v>
                </c:pt>
                <c:pt idx="464">
                  <c:v>16.549430038400644</c:v>
                </c:pt>
                <c:pt idx="465">
                  <c:v>16.518157658695895</c:v>
                </c:pt>
                <c:pt idx="466">
                  <c:v>16.486989898749496</c:v>
                </c:pt>
                <c:pt idx="467">
                  <c:v>16.455926093335737</c:v>
                </c:pt>
                <c:pt idx="468">
                  <c:v>16.424965583277007</c:v>
                </c:pt>
                <c:pt idx="469">
                  <c:v>16.394107715378247</c:v>
                </c:pt>
                <c:pt idx="470">
                  <c:v>16.363351842360604</c:v>
                </c:pt>
                <c:pt idx="471">
                  <c:v>16.33269732279717</c:v>
                </c:pt>
                <c:pt idx="472">
                  <c:v>16.302143521048393</c:v>
                </c:pt>
                <c:pt idx="473">
                  <c:v>16.27168980719928</c:v>
                </c:pt>
                <c:pt idx="474">
                  <c:v>16.241335556995786</c:v>
                </c:pt>
                <c:pt idx="475">
                  <c:v>16.211080151784046</c:v>
                </c:pt>
                <c:pt idx="476">
                  <c:v>16.180922978447786</c:v>
                </c:pt>
                <c:pt idx="477">
                  <c:v>16.150863429348785</c:v>
                </c:pt>
                <c:pt idx="478">
                  <c:v>16.120900902266506</c:v>
                </c:pt>
                <c:pt idx="479">
                  <c:v>16.091034800338754</c:v>
                </c:pt>
                <c:pt idx="480">
                  <c:v>16.06126453200369</c:v>
                </c:pt>
                <c:pt idx="481">
                  <c:v>16.03158951094138</c:v>
                </c:pt>
                <c:pt idx="482">
                  <c:v>16.002009156017039</c:v>
                </c:pt>
                <c:pt idx="483">
                  <c:v>15.972522891224228</c:v>
                </c:pt>
                <c:pt idx="484">
                  <c:v>15.943130145629201</c:v>
                </c:pt>
                <c:pt idx="485">
                  <c:v>15.913830353315825</c:v>
                </c:pt>
                <c:pt idx="486">
                  <c:v>15.884622953330441</c:v>
                </c:pt>
                <c:pt idx="487">
                  <c:v>15.855507389628695</c:v>
                </c:pt>
                <c:pt idx="488">
                  <c:v>15.826483111021526</c:v>
                </c:pt>
                <c:pt idx="489">
                  <c:v>15.797549571122909</c:v>
                </c:pt>
                <c:pt idx="490">
                  <c:v>15.768706228297951</c:v>
                </c:pt>
                <c:pt idx="491">
                  <c:v>15.739952545611146</c:v>
                </c:pt>
                <c:pt idx="492">
                  <c:v>15.711287990775249</c:v>
                </c:pt>
                <c:pt idx="493">
                  <c:v>15.682712036101913</c:v>
                </c:pt>
                <c:pt idx="494">
                  <c:v>15.654224158451079</c:v>
                </c:pt>
                <c:pt idx="495">
                  <c:v>15.625823839182866</c:v>
                </c:pt>
                <c:pt idx="496">
                  <c:v>15.597510564108394</c:v>
                </c:pt>
                <c:pt idx="497">
                  <c:v>15.569283823442069</c:v>
                </c:pt>
                <c:pt idx="498">
                  <c:v>15.541143111754392</c:v>
                </c:pt>
                <c:pt idx="499">
                  <c:v>15.513087927925234</c:v>
                </c:pt>
                <c:pt idx="500">
                  <c:v>15.485117775097152</c:v>
                </c:pt>
                <c:pt idx="501">
                  <c:v>15.457232160630641</c:v>
                </c:pt>
                <c:pt idx="502">
                  <c:v>15.429430596057841</c:v>
                </c:pt>
                <c:pt idx="503">
                  <c:v>15.401712597039079</c:v>
                </c:pt>
                <c:pt idx="504">
                  <c:v>15.374077683318371</c:v>
                </c:pt>
                <c:pt idx="505">
                  <c:v>15.346525378679388</c:v>
                </c:pt>
                <c:pt idx="506">
                  <c:v>15.31905521090313</c:v>
                </c:pt>
                <c:pt idx="507">
                  <c:v>15.291666711725885</c:v>
                </c:pt>
                <c:pt idx="508">
                  <c:v>15.264359416795486</c:v>
                </c:pt>
                <c:pt idx="509">
                  <c:v>15.237132865631827</c:v>
                </c:pt>
                <c:pt idx="510">
                  <c:v>15.209986601584642</c:v>
                </c:pt>
                <c:pt idx="511">
                  <c:v>15.182920171793764</c:v>
                </c:pt>
                <c:pt idx="512">
                  <c:v>15.155933127148248</c:v>
                </c:pt>
                <c:pt idx="513">
                  <c:v>15.129025022247642</c:v>
                </c:pt>
                <c:pt idx="514">
                  <c:v>15.102195415362814</c:v>
                </c:pt>
                <c:pt idx="515">
                  <c:v>15.075443868396601</c:v>
                </c:pt>
                <c:pt idx="516">
                  <c:v>15.048769946846948</c:v>
                </c:pt>
                <c:pt idx="517">
                  <c:v>15.022173219767872</c:v>
                </c:pt>
                <c:pt idx="518">
                  <c:v>14.99565325973386</c:v>
                </c:pt>
                <c:pt idx="519">
                  <c:v>14.969209642801166</c:v>
                </c:pt>
                <c:pt idx="520">
                  <c:v>14.942841948473077</c:v>
                </c:pt>
                <c:pt idx="521">
                  <c:v>14.916549759663294</c:v>
                </c:pt>
                <c:pt idx="522">
                  <c:v>14.890332662660473</c:v>
                </c:pt>
                <c:pt idx="523">
                  <c:v>14.864190247093255</c:v>
                </c:pt>
                <c:pt idx="524">
                  <c:v>14.838122105895978</c:v>
                </c:pt>
                <c:pt idx="525">
                  <c:v>14.812127835273854</c:v>
                </c:pt>
                <c:pt idx="526">
                  <c:v>14.786207034669452</c:v>
                </c:pt>
                <c:pt idx="527">
                  <c:v>14.760359306729555</c:v>
                </c:pt>
                <c:pt idx="528">
                  <c:v>14.734584257271663</c:v>
                </c:pt>
                <c:pt idx="529">
                  <c:v>14.70888149525136</c:v>
                </c:pt>
                <c:pt idx="530">
                  <c:v>14.683250632731117</c:v>
                </c:pt>
                <c:pt idx="531">
                  <c:v>14.657691284846813</c:v>
                </c:pt>
                <c:pt idx="532">
                  <c:v>14.632203069777548</c:v>
                </c:pt>
                <c:pt idx="533">
                  <c:v>14.606785608714453</c:v>
                </c:pt>
                <c:pt idx="534">
                  <c:v>14.581438525828892</c:v>
                </c:pt>
                <c:pt idx="535">
                  <c:v>14.556161448243511</c:v>
                </c:pt>
                <c:pt idx="536">
                  <c:v>14.530954006001471</c:v>
                </c:pt>
                <c:pt idx="537">
                  <c:v>14.505815832036832</c:v>
                </c:pt>
                <c:pt idx="538">
                  <c:v>14.480746562145161</c:v>
                </c:pt>
                <c:pt idx="539">
                  <c:v>14.455745834955307</c:v>
                </c:pt>
                <c:pt idx="540">
                  <c:v>14.430813291899902</c:v>
                </c:pt>
                <c:pt idx="541">
                  <c:v>14.40594857718758</c:v>
                </c:pt>
                <c:pt idx="542">
                  <c:v>14.381151337775385</c:v>
                </c:pt>
                <c:pt idx="543">
                  <c:v>14.356421223339858</c:v>
                </c:pt>
                <c:pt idx="544">
                  <c:v>14.33175788625193</c:v>
                </c:pt>
                <c:pt idx="545">
                  <c:v>14.307160981547289</c:v>
                </c:pt>
                <c:pt idx="546">
                  <c:v>14.282630166902212</c:v>
                </c:pt>
                <c:pt idx="547">
                  <c:v>14.258165102605812</c:v>
                </c:pt>
                <c:pt idx="548">
                  <c:v>14.233765451534413</c:v>
                </c:pt>
                <c:pt idx="549">
                  <c:v>14.209430879125923</c:v>
                </c:pt>
                <c:pt idx="550">
                  <c:v>14.185161053354205</c:v>
                </c:pt>
                <c:pt idx="551">
                  <c:v>14.160955644704135</c:v>
                </c:pt>
                <c:pt idx="552">
                  <c:v>14.136814326147228</c:v>
                </c:pt>
                <c:pt idx="553">
                  <c:v>14.112736773115737</c:v>
                </c:pt>
                <c:pt idx="554">
                  <c:v>14.088722663480144</c:v>
                </c:pt>
                <c:pt idx="555">
                  <c:v>14.064771677523975</c:v>
                </c:pt>
                <c:pt idx="556">
                  <c:v>14.040883497920866</c:v>
                </c:pt>
                <c:pt idx="557">
                  <c:v>14.017057809710323</c:v>
                </c:pt>
                <c:pt idx="558">
                  <c:v>13.993294300275753</c:v>
                </c:pt>
                <c:pt idx="559">
                  <c:v>13.969592659320424</c:v>
                </c:pt>
                <c:pt idx="560">
                  <c:v>13.945952578845628</c:v>
                </c:pt>
                <c:pt idx="561">
                  <c:v>13.922373753128056</c:v>
                </c:pt>
                <c:pt idx="562">
                  <c:v>13.898855878697985</c:v>
                </c:pt>
                <c:pt idx="563">
                  <c:v>13.875398654317067</c:v>
                </c:pt>
                <c:pt idx="564">
                  <c:v>13.852001780957027</c:v>
                </c:pt>
                <c:pt idx="565">
                  <c:v>13.828664961778191</c:v>
                </c:pt>
                <c:pt idx="566">
                  <c:v>13.805387902108917</c:v>
                </c:pt>
                <c:pt idx="567">
                  <c:v>13.782170309423702</c:v>
                </c:pt>
                <c:pt idx="568">
                  <c:v>13.759011893323624</c:v>
                </c:pt>
                <c:pt idx="569">
                  <c:v>13.735912365515686</c:v>
                </c:pt>
                <c:pt idx="570">
                  <c:v>13.71287143979252</c:v>
                </c:pt>
                <c:pt idx="571">
                  <c:v>13.689888832012231</c:v>
                </c:pt>
                <c:pt idx="572">
                  <c:v>13.666964260079812</c:v>
                </c:pt>
                <c:pt idx="573">
                  <c:v>13.644097443926507</c:v>
                </c:pt>
                <c:pt idx="574">
                  <c:v>13.621288105490786</c:v>
                </c:pt>
                <c:pt idx="575">
                  <c:v>13.598535968700398</c:v>
                </c:pt>
                <c:pt idx="576">
                  <c:v>13.5758407594523</c:v>
                </c:pt>
                <c:pt idx="577">
                  <c:v>13.55320220559468</c:v>
                </c:pt>
                <c:pt idx="578">
                  <c:v>13.530620036908578</c:v>
                </c:pt>
                <c:pt idx="579">
                  <c:v>13.508093985089772</c:v>
                </c:pt>
                <c:pt idx="580">
                  <c:v>13.4856237837305</c:v>
                </c:pt>
                <c:pt idx="581">
                  <c:v>13.463209168302262</c:v>
                </c:pt>
                <c:pt idx="582">
                  <c:v>13.440849876137664</c:v>
                </c:pt>
                <c:pt idx="583">
                  <c:v>13.418545646413824</c:v>
                </c:pt>
                <c:pt idx="584">
                  <c:v>13.396296220134241</c:v>
                </c:pt>
                <c:pt idx="585">
                  <c:v>13.374101340112738</c:v>
                </c:pt>
                <c:pt idx="586">
                  <c:v>13.351960750956355</c:v>
                </c:pt>
                <c:pt idx="587">
                  <c:v>13.329874199048481</c:v>
                </c:pt>
                <c:pt idx="588">
                  <c:v>13.307841432533131</c:v>
                </c:pt>
                <c:pt idx="589">
                  <c:v>13.285862201297935</c:v>
                </c:pt>
                <c:pt idx="590">
                  <c:v>13.263936256958784</c:v>
                </c:pt>
                <c:pt idx="591">
                  <c:v>13.242063352843731</c:v>
                </c:pt>
                <c:pt idx="592">
                  <c:v>13.220243243976695</c:v>
                </c:pt>
                <c:pt idx="593">
                  <c:v>13.198475687063562</c:v>
                </c:pt>
                <c:pt idx="594">
                  <c:v>13.176760440475325</c:v>
                </c:pt>
                <c:pt idx="595">
                  <c:v>13.155097264232909</c:v>
                </c:pt>
                <c:pt idx="596">
                  <c:v>13.133485919993834</c:v>
                </c:pt>
                <c:pt idx="597">
                  <c:v>13.111926171035533</c:v>
                </c:pt>
                <c:pt idx="598">
                  <c:v>13.090417782241559</c:v>
                </c:pt>
                <c:pt idx="599">
                  <c:v>13.068960520086975</c:v>
                </c:pt>
                <c:pt idx="600">
                  <c:v>13.047554152624086</c:v>
                </c:pt>
                <c:pt idx="601">
                  <c:v>13.026198449468051</c:v>
                </c:pt>
                <c:pt idx="602">
                  <c:v>13.004893181783304</c:v>
                </c:pt>
                <c:pt idx="603">
                  <c:v>12.983638122268788</c:v>
                </c:pt>
                <c:pt idx="604">
                  <c:v>12.962433045144975</c:v>
                </c:pt>
                <c:pt idx="605">
                  <c:v>12.941277726140608</c:v>
                </c:pt>
                <c:pt idx="606">
                  <c:v>12.920171942477882</c:v>
                </c:pt>
                <c:pt idx="607">
                  <c:v>12.899115472860883</c:v>
                </c:pt>
                <c:pt idx="608">
                  <c:v>12.878108097461258</c:v>
                </c:pt>
                <c:pt idx="609">
                  <c:v>12.857149597905561</c:v>
                </c:pt>
                <c:pt idx="610">
                  <c:v>12.836239757262433</c:v>
                </c:pt>
                <c:pt idx="611">
                  <c:v>12.815378360029685</c:v>
                </c:pt>
                <c:pt idx="612">
                  <c:v>12.794565192122533</c:v>
                </c:pt>
                <c:pt idx="613">
                  <c:v>12.773800040860175</c:v>
                </c:pt>
                <c:pt idx="614">
                  <c:v>12.753082694953477</c:v>
                </c:pt>
                <c:pt idx="615">
                  <c:v>12.732412944493889</c:v>
                </c:pt>
                <c:pt idx="616">
                  <c:v>12.711790580940239</c:v>
                </c:pt>
                <c:pt idx="617">
                  <c:v>12.691215397107181</c:v>
                </c:pt>
                <c:pt idx="618">
                  <c:v>12.670687187153963</c:v>
                </c:pt>
                <c:pt idx="619">
                  <c:v>12.650205746571812</c:v>
                </c:pt>
                <c:pt idx="620">
                  <c:v>12.629770872173262</c:v>
                </c:pt>
                <c:pt idx="621">
                  <c:v>12.609382362079941</c:v>
                </c:pt>
                <c:pt idx="622">
                  <c:v>12.589040015711868</c:v>
                </c:pt>
                <c:pt idx="623">
                  <c:v>12.568743633776418</c:v>
                </c:pt>
                <c:pt idx="624">
                  <c:v>12.548493018256693</c:v>
                </c:pt>
                <c:pt idx="625">
                  <c:v>12.528287972400339</c:v>
                </c:pt>
                <c:pt idx="626">
                  <c:v>12.508128300710116</c:v>
                </c:pt>
                <c:pt idx="627">
                  <c:v>12.488013808932017</c:v>
                </c:pt>
                <c:pt idx="628">
                  <c:v>12.46794430404467</c:v>
                </c:pt>
                <c:pt idx="629">
                  <c:v>12.447919594248994</c:v>
                </c:pt>
                <c:pt idx="630">
                  <c:v>12.427939488958785</c:v>
                </c:pt>
                <c:pt idx="631">
                  <c:v>12.408003798788831</c:v>
                </c:pt>
                <c:pt idx="632">
                  <c:v>12.388112335545882</c:v>
                </c:pt>
                <c:pt idx="633">
                  <c:v>12.368264912218168</c:v>
                </c:pt>
                <c:pt idx="634">
                  <c:v>12.348461342965745</c:v>
                </c:pt>
                <c:pt idx="635">
                  <c:v>12.328701443110202</c:v>
                </c:pt>
                <c:pt idx="636">
                  <c:v>12.308985029125296</c:v>
                </c:pt>
                <c:pt idx="637">
                  <c:v>12.289311918627428</c:v>
                </c:pt>
                <c:pt idx="638">
                  <c:v>12.269681930365383</c:v>
                </c:pt>
                <c:pt idx="639">
                  <c:v>12.250094884211435</c:v>
                </c:pt>
                <c:pt idx="640">
                  <c:v>12.230550601152393</c:v>
                </c:pt>
                <c:pt idx="641">
                  <c:v>12.211048903279654</c:v>
                </c:pt>
                <c:pt idx="642">
                  <c:v>12.191589613779904</c:v>
                </c:pt>
                <c:pt idx="643">
                  <c:v>12.172172556926972</c:v>
                </c:pt>
                <c:pt idx="644">
                  <c:v>12.152797558071939</c:v>
                </c:pt>
                <c:pt idx="645">
                  <c:v>12.133464443635084</c:v>
                </c:pt>
                <c:pt idx="646">
                  <c:v>12.114173041096183</c:v>
                </c:pt>
                <c:pt idx="647">
                  <c:v>12.094923178986651</c:v>
                </c:pt>
                <c:pt idx="648">
                  <c:v>12.075714686880461</c:v>
                </c:pt>
                <c:pt idx="649">
                  <c:v>12.056547395385628</c:v>
                </c:pt>
                <c:pt idx="650">
                  <c:v>12.037421136136057</c:v>
                </c:pt>
                <c:pt idx="651">
                  <c:v>12.018335741783073</c:v>
                </c:pt>
                <c:pt idx="652">
                  <c:v>11.999291045987077</c:v>
                </c:pt>
                <c:pt idx="653">
                  <c:v>11.980286883409141</c:v>
                </c:pt>
                <c:pt idx="654">
                  <c:v>11.961323089703537</c:v>
                </c:pt>
                <c:pt idx="655">
                  <c:v>11.942399501509218</c:v>
                </c:pt>
                <c:pt idx="656">
                  <c:v>11.923515956442014</c:v>
                </c:pt>
                <c:pt idx="657">
                  <c:v>11.904672293086909</c:v>
                </c:pt>
                <c:pt idx="658">
                  <c:v>11.885868350990027</c:v>
                </c:pt>
                <c:pt idx="659">
                  <c:v>11.867103970651012</c:v>
                </c:pt>
                <c:pt idx="660">
                  <c:v>11.848378993515322</c:v>
                </c:pt>
                <c:pt idx="661">
                  <c:v>11.829693261967424</c:v>
                </c:pt>
                <c:pt idx="662">
                  <c:v>11.811046619321877</c:v>
                </c:pt>
                <c:pt idx="663">
                  <c:v>11.792438909817404</c:v>
                </c:pt>
                <c:pt idx="664">
                  <c:v>11.773869978608563</c:v>
                </c:pt>
                <c:pt idx="665">
                  <c:v>11.755339671759</c:v>
                </c:pt>
                <c:pt idx="666">
                  <c:v>11.736847836234041</c:v>
                </c:pt>
                <c:pt idx="667">
                  <c:v>11.718394319893905</c:v>
                </c:pt>
                <c:pt idx="668">
                  <c:v>11.699978971486178</c:v>
                </c:pt>
                <c:pt idx="669">
                  <c:v>11.681601640638991</c:v>
                </c:pt>
                <c:pt idx="670">
                  <c:v>11.663262177854573</c:v>
                </c:pt>
                <c:pt idx="671">
                  <c:v>11.644960434501916</c:v>
                </c:pt>
                <c:pt idx="672">
                  <c:v>11.626696262810217</c:v>
                </c:pt>
                <c:pt idx="673">
                  <c:v>11.608469515861913</c:v>
                </c:pt>
                <c:pt idx="674">
                  <c:v>11.590280047586443</c:v>
                </c:pt>
                <c:pt idx="675">
                  <c:v>11.572127712753389</c:v>
                </c:pt>
                <c:pt idx="676">
                  <c:v>11.554012366966269</c:v>
                </c:pt>
                <c:pt idx="677">
                  <c:v>11.535933866655419</c:v>
                </c:pt>
                <c:pt idx="678">
                  <c:v>11.51789206907276</c:v>
                </c:pt>
                <c:pt idx="679">
                  <c:v>11.49988683228422</c:v>
                </c:pt>
                <c:pt idx="680">
                  <c:v>11.481918015164341</c:v>
                </c:pt>
                <c:pt idx="681">
                  <c:v>11.463985477389659</c:v>
                </c:pt>
                <c:pt idx="682">
                  <c:v>11.446089079432758</c:v>
                </c:pt>
                <c:pt idx="683">
                  <c:v>11.428228682556261</c:v>
                </c:pt>
                <c:pt idx="684">
                  <c:v>11.410404148806588</c:v>
                </c:pt>
                <c:pt idx="685">
                  <c:v>11.392615341007859</c:v>
                </c:pt>
                <c:pt idx="686">
                  <c:v>11.374862122756465</c:v>
                </c:pt>
                <c:pt idx="687">
                  <c:v>11.357144358414907</c:v>
                </c:pt>
                <c:pt idx="688">
                  <c:v>11.339461913106064</c:v>
                </c:pt>
                <c:pt idx="689">
                  <c:v>11.321814652707499</c:v>
                </c:pt>
                <c:pt idx="690">
                  <c:v>11.304202443845501</c:v>
                </c:pt>
                <c:pt idx="691">
                  <c:v>11.286625153889773</c:v>
                </c:pt>
                <c:pt idx="692">
                  <c:v>11.269082650947794</c:v>
                </c:pt>
                <c:pt idx="693">
                  <c:v>11.25157480385932</c:v>
                </c:pt>
                <c:pt idx="694">
                  <c:v>11.234101482190743</c:v>
                </c:pt>
                <c:pt idx="695">
                  <c:v>11.216662556229743</c:v>
                </c:pt>
                <c:pt idx="696">
                  <c:v>11.199257896979809</c:v>
                </c:pt>
                <c:pt idx="697">
                  <c:v>11.181887376155435</c:v>
                </c:pt>
                <c:pt idx="698">
                  <c:v>11.164550866175917</c:v>
                </c:pt>
                <c:pt idx="699">
                  <c:v>11.147248240161021</c:v>
                </c:pt>
                <c:pt idx="700">
                  <c:v>11.129979371925652</c:v>
                </c:pt>
                <c:pt idx="701">
                  <c:v>11.112744135973793</c:v>
                </c:pt>
                <c:pt idx="702">
                  <c:v>11.095542407494925</c:v>
                </c:pt>
                <c:pt idx="703">
                  <c:v>11.078374062358002</c:v>
                </c:pt>
                <c:pt idx="704">
                  <c:v>11.061238977106454</c:v>
                </c:pt>
                <c:pt idx="705">
                  <c:v>11.04413702895366</c:v>
                </c:pt>
                <c:pt idx="706">
                  <c:v>11.027068095777924</c:v>
                </c:pt>
                <c:pt idx="707">
                  <c:v>11.010032056117664</c:v>
                </c:pt>
                <c:pt idx="708">
                  <c:v>10.993028789166278</c:v>
                </c:pt>
                <c:pt idx="709">
                  <c:v>10.976058174767875</c:v>
                </c:pt>
                <c:pt idx="710">
                  <c:v>10.959120093412185</c:v>
                </c:pt>
                <c:pt idx="711">
                  <c:v>10.942214426229979</c:v>
                </c:pt>
                <c:pt idx="712">
                  <c:v>10.925341054988992</c:v>
                </c:pt>
                <c:pt idx="713">
                  <c:v>10.908499862087881</c:v>
                </c:pt>
                <c:pt idx="714">
                  <c:v>10.891690730553469</c:v>
                </c:pt>
                <c:pt idx="715">
                  <c:v>10.874913544034877</c:v>
                </c:pt>
                <c:pt idx="716">
                  <c:v>10.858168186800112</c:v>
                </c:pt>
                <c:pt idx="717">
                  <c:v>10.841454543730539</c:v>
                </c:pt>
                <c:pt idx="718">
                  <c:v>10.824772500317252</c:v>
                </c:pt>
                <c:pt idx="719">
                  <c:v>10.808121942656697</c:v>
                </c:pt>
                <c:pt idx="720">
                  <c:v>10.791502757446068</c:v>
                </c:pt>
                <c:pt idx="721">
                  <c:v>10.774914831979405</c:v>
                </c:pt>
                <c:pt idx="722">
                  <c:v>10.758358054142803</c:v>
                </c:pt>
                <c:pt idx="723">
                  <c:v>10.741832312410832</c:v>
                </c:pt>
                <c:pt idx="724">
                  <c:v>10.725337495841885</c:v>
                </c:pt>
                <c:pt idx="725">
                  <c:v>10.708873494074528</c:v>
                </c:pt>
                <c:pt idx="726">
                  <c:v>10.692440197323084</c:v>
                </c:pt>
                <c:pt idx="727">
                  <c:v>10.676037496373592</c:v>
                </c:pt>
                <c:pt idx="728">
                  <c:v>10.659665282580143</c:v>
                </c:pt>
                <c:pt idx="729">
                  <c:v>10.643323447860517</c:v>
                </c:pt>
                <c:pt idx="730">
                  <c:v>10.627011884692285</c:v>
                </c:pt>
                <c:pt idx="731">
                  <c:v>10.610730486109166</c:v>
                </c:pt>
                <c:pt idx="732">
                  <c:v>10.594479145697239</c:v>
                </c:pt>
                <c:pt idx="733">
                  <c:v>10.578257757590215</c:v>
                </c:pt>
                <c:pt idx="734">
                  <c:v>10.562066216466917</c:v>
                </c:pt>
                <c:pt idx="735">
                  <c:v>10.545904417546787</c:v>
                </c:pt>
                <c:pt idx="736">
                  <c:v>10.529772256586003</c:v>
                </c:pt>
                <c:pt idx="737">
                  <c:v>10.513669629874212</c:v>
                </c:pt>
                <c:pt idx="738">
                  <c:v>10.497596434230834</c:v>
                </c:pt>
                <c:pt idx="739">
                  <c:v>10.481552567000922</c:v>
                </c:pt>
                <c:pt idx="740">
                  <c:v>10.465537926052324</c:v>
                </c:pt>
                <c:pt idx="741">
                  <c:v>10.449552409771378</c:v>
                </c:pt>
                <c:pt idx="742">
                  <c:v>10.433595917059797</c:v>
                </c:pt>
                <c:pt idx="743">
                  <c:v>10.417668347331306</c:v>
                </c:pt>
                <c:pt idx="744">
                  <c:v>10.401769600507425</c:v>
                </c:pt>
                <c:pt idx="745">
                  <c:v>10.385899577014817</c:v>
                </c:pt>
                <c:pt idx="746">
                  <c:v>10.370058177781619</c:v>
                </c:pt>
                <c:pt idx="747">
                  <c:v>10.354245304233604</c:v>
                </c:pt>
                <c:pt idx="748">
                  <c:v>10.33846085829161</c:v>
                </c:pt>
                <c:pt idx="749">
                  <c:v>10.322704742367556</c:v>
                </c:pt>
                <c:pt idx="750">
                  <c:v>10.306976859361395</c:v>
                </c:pt>
                <c:pt idx="751">
                  <c:v>10.291277112657927</c:v>
                </c:pt>
                <c:pt idx="752">
                  <c:v>10.27560540612323</c:v>
                </c:pt>
                <c:pt idx="753">
                  <c:v>10.259961644101809</c:v>
                </c:pt>
                <c:pt idx="754">
                  <c:v>10.24434573141315</c:v>
                </c:pt>
                <c:pt idx="755">
                  <c:v>10.228757573348673</c:v>
                </c:pt>
                <c:pt idx="756">
                  <c:v>10.213197075668427</c:v>
                </c:pt>
                <c:pt idx="757">
                  <c:v>10.197664144598351</c:v>
                </c:pt>
                <c:pt idx="758">
                  <c:v>10.182158686826588</c:v>
                </c:pt>
                <c:pt idx="759">
                  <c:v>10.166680609501153</c:v>
                </c:pt>
                <c:pt idx="760">
                  <c:v>10.151229820226199</c:v>
                </c:pt>
                <c:pt idx="761">
                  <c:v>10.135806227059314</c:v>
                </c:pt>
                <c:pt idx="762">
                  <c:v>10.120409738508897</c:v>
                </c:pt>
                <c:pt idx="763">
                  <c:v>10.105040263530285</c:v>
                </c:pt>
                <c:pt idx="764">
                  <c:v>10.089697711524092</c:v>
                </c:pt>
                <c:pt idx="765">
                  <c:v>10.074381992331807</c:v>
                </c:pt>
                <c:pt idx="766">
                  <c:v>10.059093016234179</c:v>
                </c:pt>
                <c:pt idx="767">
                  <c:v>10.043830693947516</c:v>
                </c:pt>
                <c:pt idx="768">
                  <c:v>10.028594936621618</c:v>
                </c:pt>
                <c:pt idx="769">
                  <c:v>10.013385655836046</c:v>
                </c:pt>
                <c:pt idx="770">
                  <c:v>9.9982027635981048</c:v>
                </c:pt>
                <c:pt idx="771">
                  <c:v>9.9830461723395931</c:v>
                </c:pt>
                <c:pt idx="772">
                  <c:v>9.9679157949143296</c:v>
                </c:pt>
                <c:pt idx="773">
                  <c:v>9.9528115445954324</c:v>
                </c:pt>
                <c:pt idx="774">
                  <c:v>9.937733335072112</c:v>
                </c:pt>
                <c:pt idx="775">
                  <c:v>9.92268108044793</c:v>
                </c:pt>
                <c:pt idx="776">
                  <c:v>9.907654695237273</c:v>
                </c:pt>
                <c:pt idx="777">
                  <c:v>9.892654094363051</c:v>
                </c:pt>
                <c:pt idx="778">
                  <c:v>9.8776791931542185</c:v>
                </c:pt>
                <c:pt idx="779">
                  <c:v>9.8627299073429242</c:v>
                </c:pt>
                <c:pt idx="780">
                  <c:v>9.8478061530621002</c:v>
                </c:pt>
                <c:pt idx="781">
                  <c:v>9.8329078468429074</c:v>
                </c:pt>
                <c:pt idx="782">
                  <c:v>9.8180349056119987</c:v>
                </c:pt>
                <c:pt idx="783">
                  <c:v>9.8031872466894132</c:v>
                </c:pt>
                <c:pt idx="784">
                  <c:v>9.7883647877856532</c:v>
                </c:pt>
                <c:pt idx="785">
                  <c:v>9.7735674469993956</c:v>
                </c:pt>
                <c:pt idx="786">
                  <c:v>9.7587951428150923</c:v>
                </c:pt>
                <c:pt idx="787">
                  <c:v>9.744047794100549</c:v>
                </c:pt>
                <c:pt idx="788">
                  <c:v>9.7293253201044738</c:v>
                </c:pt>
                <c:pt idx="789">
                  <c:v>9.714627640453859</c:v>
                </c:pt>
                <c:pt idx="790">
                  <c:v>9.6999546751521599</c:v>
                </c:pt>
                <c:pt idx="791">
                  <c:v>9.6853063445761194</c:v>
                </c:pt>
                <c:pt idx="792">
                  <c:v>9.6706825694745184</c:v>
                </c:pt>
                <c:pt idx="793">
                  <c:v>9.6560832709646682</c:v>
                </c:pt>
                <c:pt idx="794">
                  <c:v>9.6415083705310742</c:v>
                </c:pt>
                <c:pt idx="795">
                  <c:v>9.6269577900224963</c:v>
                </c:pt>
                <c:pt idx="796">
                  <c:v>9.6124314516502949</c:v>
                </c:pt>
                <c:pt idx="797">
                  <c:v>9.5979292779857008</c:v>
                </c:pt>
                <c:pt idx="798">
                  <c:v>9.5834511919575291</c:v>
                </c:pt>
                <c:pt idx="799">
                  <c:v>9.5689971168504293</c:v>
                </c:pt>
                <c:pt idx="800">
                  <c:v>9.5545669763025423</c:v>
                </c:pt>
                <c:pt idx="801">
                  <c:v>9.5401606943027843</c:v>
                </c:pt>
                <c:pt idx="802">
                  <c:v>9.5257781951896643</c:v>
                </c:pt>
                <c:pt idx="803">
                  <c:v>9.5114194036483362</c:v>
                </c:pt>
                <c:pt idx="804">
                  <c:v>9.4970842447087964</c:v>
                </c:pt>
                <c:pt idx="805">
                  <c:v>9.4827726437436048</c:v>
                </c:pt>
                <c:pt idx="806">
                  <c:v>9.4684845264661845</c:v>
                </c:pt>
                <c:pt idx="807">
                  <c:v>9.454219818928264</c:v>
                </c:pt>
                <c:pt idx="808">
                  <c:v>9.4399784475181416</c:v>
                </c:pt>
                <c:pt idx="809">
                  <c:v>9.4257603389585025</c:v>
                </c:pt>
                <c:pt idx="810">
                  <c:v>9.4115654203042141</c:v>
                </c:pt>
                <c:pt idx="811">
                  <c:v>9.3973936189410274</c:v>
                </c:pt>
                <c:pt idx="812">
                  <c:v>9.383244862582691</c:v>
                </c:pt>
                <c:pt idx="813">
                  <c:v>9.3691190792693764</c:v>
                </c:pt>
                <c:pt idx="814">
                  <c:v>9.3550161973657318</c:v>
                </c:pt>
                <c:pt idx="815">
                  <c:v>9.3409361455591533</c:v>
                </c:pt>
                <c:pt idx="816">
                  <c:v>9.3268788528570585</c:v>
                </c:pt>
                <c:pt idx="817">
                  <c:v>9.312844248585975</c:v>
                </c:pt>
                <c:pt idx="818">
                  <c:v>9.2988322623888529</c:v>
                </c:pt>
                <c:pt idx="819">
                  <c:v>9.2848428242237251</c:v>
                </c:pt>
                <c:pt idx="820">
                  <c:v>9.2708758643611908</c:v>
                </c:pt>
                <c:pt idx="821">
                  <c:v>9.2569313133834328</c:v>
                </c:pt>
                <c:pt idx="822">
                  <c:v>9.2430091021816168</c:v>
                </c:pt>
                <c:pt idx="823">
                  <c:v>9.2291091619540424</c:v>
                </c:pt>
                <c:pt idx="824">
                  <c:v>9.2152314242052231</c:v>
                </c:pt>
                <c:pt idx="825">
                  <c:v>9.2013758207428165</c:v>
                </c:pt>
                <c:pt idx="826">
                  <c:v>9.1875422836767289</c:v>
                </c:pt>
                <c:pt idx="827">
                  <c:v>9.1737307454172718</c:v>
                </c:pt>
                <c:pt idx="828">
                  <c:v>9.1599411386728367</c:v>
                </c:pt>
                <c:pt idx="829">
                  <c:v>9.146173396448777</c:v>
                </c:pt>
                <c:pt idx="830">
                  <c:v>9.1324274520451976</c:v>
                </c:pt>
                <c:pt idx="831">
                  <c:v>9.1187032390553036</c:v>
                </c:pt>
                <c:pt idx="832">
                  <c:v>9.1050006913641219</c:v>
                </c:pt>
                <c:pt idx="833">
                  <c:v>9.0913197431462116</c:v>
                </c:pt>
                <c:pt idx="834">
                  <c:v>9.0776603288644004</c:v>
                </c:pt>
                <c:pt idx="835">
                  <c:v>9.0640223832677052</c:v>
                </c:pt>
                <c:pt idx="836">
                  <c:v>9.0504058413903916</c:v>
                </c:pt>
                <c:pt idx="837">
                  <c:v>9.0368106385490883</c:v>
                </c:pt>
                <c:pt idx="838">
                  <c:v>9.0232367103425251</c:v>
                </c:pt>
                <c:pt idx="839">
                  <c:v>9.0096839926488634</c:v>
                </c:pt>
                <c:pt idx="840">
                  <c:v>8.9961524216249149</c:v>
                </c:pt>
                <c:pt idx="841">
                  <c:v>8.9826419337035759</c:v>
                </c:pt>
                <c:pt idx="842">
                  <c:v>8.9691524655933765</c:v>
                </c:pt>
                <c:pt idx="843">
                  <c:v>8.9556839542756048</c:v>
                </c:pt>
                <c:pt idx="844">
                  <c:v>8.9422363370039708</c:v>
                </c:pt>
                <c:pt idx="845">
                  <c:v>8.9288095513021268</c:v>
                </c:pt>
                <c:pt idx="846">
                  <c:v>8.915403534962838</c:v>
                </c:pt>
                <c:pt idx="847">
                  <c:v>8.9020182260459215</c:v>
                </c:pt>
                <c:pt idx="848">
                  <c:v>8.8886535628768915</c:v>
                </c:pt>
                <c:pt idx="849">
                  <c:v>8.8753094840453528</c:v>
                </c:pt>
                <c:pt idx="850">
                  <c:v>8.8619859284038949</c:v>
                </c:pt>
                <c:pt idx="851">
                  <c:v>8.8486828350659117</c:v>
                </c:pt>
                <c:pt idx="852">
                  <c:v>8.8354001434048541</c:v>
                </c:pt>
                <c:pt idx="853">
                  <c:v>8.8221377930522795</c:v>
                </c:pt>
                <c:pt idx="854">
                  <c:v>8.8088957238967271</c:v>
                </c:pt>
                <c:pt idx="855">
                  <c:v>8.7956738760816382</c:v>
                </c:pt>
                <c:pt idx="856">
                  <c:v>8.7824721900047891</c:v>
                </c:pt>
                <c:pt idx="857">
                  <c:v>8.7692906063160958</c:v>
                </c:pt>
                <c:pt idx="858">
                  <c:v>8.756129065916932</c:v>
                </c:pt>
                <c:pt idx="859">
                  <c:v>8.7429875099580006</c:v>
                </c:pt>
                <c:pt idx="860">
                  <c:v>8.7298658798382185</c:v>
                </c:pt>
                <c:pt idx="861">
                  <c:v>8.7167641172037058</c:v>
                </c:pt>
                <c:pt idx="862">
                  <c:v>8.7036821639454764</c:v>
                </c:pt>
                <c:pt idx="863">
                  <c:v>8.6906199621992926</c:v>
                </c:pt>
                <c:pt idx="864">
                  <c:v>8.6775774543434778</c:v>
                </c:pt>
                <c:pt idx="865">
                  <c:v>8.6645545829973187</c:v>
                </c:pt>
                <c:pt idx="866">
                  <c:v>8.6515512910208194</c:v>
                </c:pt>
                <c:pt idx="867">
                  <c:v>8.6385675215123285</c:v>
                </c:pt>
                <c:pt idx="868">
                  <c:v>8.6256032178076865</c:v>
                </c:pt>
                <c:pt idx="869">
                  <c:v>8.6126583234789926</c:v>
                </c:pt>
                <c:pt idx="870">
                  <c:v>8.5997327823326959</c:v>
                </c:pt>
                <c:pt idx="871">
                  <c:v>8.5868265384094489</c:v>
                </c:pt>
                <c:pt idx="872">
                  <c:v>8.5739395359814505</c:v>
                </c:pt>
                <c:pt idx="873">
                  <c:v>8.5610717195522721</c:v>
                </c:pt>
                <c:pt idx="874">
                  <c:v>8.5482230338549776</c:v>
                </c:pt>
                <c:pt idx="875">
                  <c:v>8.535393423851021</c:v>
                </c:pt>
                <c:pt idx="876">
                  <c:v>8.5225828347292385</c:v>
                </c:pt>
                <c:pt idx="877">
                  <c:v>8.5097912119042682</c:v>
                </c:pt>
                <c:pt idx="878">
                  <c:v>8.4970185010153436</c:v>
                </c:pt>
                <c:pt idx="879">
                  <c:v>8.4842646479253094</c:v>
                </c:pt>
                <c:pt idx="880">
                  <c:v>8.4715295987194281</c:v>
                </c:pt>
                <c:pt idx="881">
                  <c:v>8.4588132997035164</c:v>
                </c:pt>
                <c:pt idx="882">
                  <c:v>8.4461156974037017</c:v>
                </c:pt>
                <c:pt idx="883">
                  <c:v>8.4334367385647901</c:v>
                </c:pt>
                <c:pt idx="884">
                  <c:v>8.4207763701488005</c:v>
                </c:pt>
                <c:pt idx="885">
                  <c:v>8.4081345393341973</c:v>
                </c:pt>
                <c:pt idx="886">
                  <c:v>8.3955111935146789</c:v>
                </c:pt>
                <c:pt idx="887">
                  <c:v>8.3829062802976679</c:v>
                </c:pt>
                <c:pt idx="888">
                  <c:v>8.37031974750359</c:v>
                </c:pt>
                <c:pt idx="889">
                  <c:v>8.3577515431648433</c:v>
                </c:pt>
                <c:pt idx="890">
                  <c:v>8.3452016155237612</c:v>
                </c:pt>
                <c:pt idx="891">
                  <c:v>8.3326699130328521</c:v>
                </c:pt>
                <c:pt idx="892">
                  <c:v>8.3201563843523889</c:v>
                </c:pt>
                <c:pt idx="893">
                  <c:v>8.3076609783499435</c:v>
                </c:pt>
                <c:pt idx="894">
                  <c:v>8.2951836440994562</c:v>
                </c:pt>
                <c:pt idx="895">
                  <c:v>8.2827243308795584</c:v>
                </c:pt>
                <c:pt idx="896">
                  <c:v>8.2702829881729674</c:v>
                </c:pt>
                <c:pt idx="897">
                  <c:v>8.2578595656652691</c:v>
                </c:pt>
                <c:pt idx="898">
                  <c:v>8.2454540132436627</c:v>
                </c:pt>
                <c:pt idx="899">
                  <c:v>8.2330662809961765</c:v>
                </c:pt>
                <c:pt idx="900">
                  <c:v>8.2206963192104165</c:v>
                </c:pt>
                <c:pt idx="901">
                  <c:v>8.2083440783724022</c:v>
                </c:pt>
                <c:pt idx="902">
                  <c:v>8.1960095091663128</c:v>
                </c:pt>
                <c:pt idx="903">
                  <c:v>8.1836925624719346</c:v>
                </c:pt>
                <c:pt idx="904">
                  <c:v>8.1713931893650411</c:v>
                </c:pt>
                <c:pt idx="905">
                  <c:v>8.1591113411159526</c:v>
                </c:pt>
                <c:pt idx="906">
                  <c:v>8.1468469691880792</c:v>
                </c:pt>
                <c:pt idx="907">
                  <c:v>8.134600025237388</c:v>
                </c:pt>
                <c:pt idx="908">
                  <c:v>8.1223704611111653</c:v>
                </c:pt>
                <c:pt idx="909">
                  <c:v>8.1101582288472898</c:v>
                </c:pt>
                <c:pt idx="910">
                  <c:v>8.0979632806729605</c:v>
                </c:pt>
                <c:pt idx="911">
                  <c:v>8.0857855690036224</c:v>
                </c:pt>
                <c:pt idx="912">
                  <c:v>8.0736250464425545</c:v>
                </c:pt>
                <c:pt idx="913">
                  <c:v>8.0614816657791426</c:v>
                </c:pt>
                <c:pt idx="914">
                  <c:v>8.0493553799886204</c:v>
                </c:pt>
                <c:pt idx="915">
                  <c:v>8.0372461422303605</c:v>
                </c:pt>
                <c:pt idx="916">
                  <c:v>8.0251539058476684</c:v>
                </c:pt>
                <c:pt idx="917">
                  <c:v>8.0130786243664183</c:v>
                </c:pt>
                <c:pt idx="918">
                  <c:v>8.0010202514940509</c:v>
                </c:pt>
                <c:pt idx="919">
                  <c:v>7.9889787411191771</c:v>
                </c:pt>
                <c:pt idx="920">
                  <c:v>7.9769540473096505</c:v>
                </c:pt>
                <c:pt idx="921">
                  <c:v>7.9649461243127861</c:v>
                </c:pt>
                <c:pt idx="922">
                  <c:v>7.9529549265538622</c:v>
                </c:pt>
                <c:pt idx="923">
                  <c:v>7.9409804086347719</c:v>
                </c:pt>
                <c:pt idx="924">
                  <c:v>7.9290225253341298</c:v>
                </c:pt>
                <c:pt idx="925">
                  <c:v>7.9170812316054908</c:v>
                </c:pt>
                <c:pt idx="926">
                  <c:v>7.9051564825770182</c:v>
                </c:pt>
                <c:pt idx="927">
                  <c:v>7.8932482335504117</c:v>
                </c:pt>
                <c:pt idx="928">
                  <c:v>7.8813564399997995</c:v>
                </c:pt>
                <c:pt idx="929">
                  <c:v>7.8694810575713934</c:v>
                </c:pt>
                <c:pt idx="930">
                  <c:v>7.8576220420818625</c:v>
                </c:pt>
                <c:pt idx="931">
                  <c:v>7.8457793495181285</c:v>
                </c:pt>
                <c:pt idx="932">
                  <c:v>7.8339529360362512</c:v>
                </c:pt>
                <c:pt idx="933">
                  <c:v>7.8221427579605791</c:v>
                </c:pt>
                <c:pt idx="934">
                  <c:v>7.8103487717831932</c:v>
                </c:pt>
                <c:pt idx="935">
                  <c:v>7.7985709341622824</c:v>
                </c:pt>
                <c:pt idx="936">
                  <c:v>7.7868092019220825</c:v>
                </c:pt>
                <c:pt idx="937">
                  <c:v>7.7750635320518366</c:v>
                </c:pt>
                <c:pt idx="938">
                  <c:v>7.7633338817047912</c:v>
                </c:pt>
                <c:pt idx="939">
                  <c:v>7.7516202081974006</c:v>
                </c:pt>
                <c:pt idx="940">
                  <c:v>7.7399224690088255</c:v>
                </c:pt>
                <c:pt idx="941">
                  <c:v>7.7282406217797419</c:v>
                </c:pt>
                <c:pt idx="942">
                  <c:v>7.7165746243118152</c:v>
                </c:pt>
                <c:pt idx="943">
                  <c:v>7.7049244345665215</c:v>
                </c:pt>
                <c:pt idx="944">
                  <c:v>7.6932900106648621</c:v>
                </c:pt>
                <c:pt idx="945">
                  <c:v>7.6816713108859798</c:v>
                </c:pt>
                <c:pt idx="946">
                  <c:v>7.6700682936670042</c:v>
                </c:pt>
                <c:pt idx="947">
                  <c:v>7.6584809176022031</c:v>
                </c:pt>
                <c:pt idx="948">
                  <c:v>7.6469091414411476</c:v>
                </c:pt>
                <c:pt idx="949">
                  <c:v>7.6353529240896023</c:v>
                </c:pt>
                <c:pt idx="950">
                  <c:v>7.6238122246074811</c:v>
                </c:pt>
                <c:pt idx="951">
                  <c:v>7.6122870022083369</c:v>
                </c:pt>
                <c:pt idx="952">
                  <c:v>7.6007772162595462</c:v>
                </c:pt>
                <c:pt idx="953">
                  <c:v>7.5892828262799972</c:v>
                </c:pt>
                <c:pt idx="954">
                  <c:v>7.5778037919406742</c:v>
                </c:pt>
                <c:pt idx="955">
                  <c:v>7.5663400730627508</c:v>
                </c:pt>
                <c:pt idx="956">
                  <c:v>7.5548916296185</c:v>
                </c:pt>
                <c:pt idx="957">
                  <c:v>7.5434584217284764</c:v>
                </c:pt>
                <c:pt idx="958">
                  <c:v>7.5320404096623541</c:v>
                </c:pt>
                <c:pt idx="959">
                  <c:v>7.5206375538379708</c:v>
                </c:pt>
                <c:pt idx="960">
                  <c:v>7.5092498148196949</c:v>
                </c:pt>
                <c:pt idx="961">
                  <c:v>7.4978771533188198</c:v>
                </c:pt>
                <c:pt idx="962">
                  <c:v>7.4865195301924006</c:v>
                </c:pt>
                <c:pt idx="963">
                  <c:v>7.4751769064421207</c:v>
                </c:pt>
                <c:pt idx="964">
                  <c:v>7.463849243214411</c:v>
                </c:pt>
                <c:pt idx="965">
                  <c:v>7.4525365017990577</c:v>
                </c:pt>
                <c:pt idx="966">
                  <c:v>7.4412386436289921</c:v>
                </c:pt>
                <c:pt idx="967">
                  <c:v>7.4299556302793777</c:v>
                </c:pt>
                <c:pt idx="968">
                  <c:v>7.4186874234666824</c:v>
                </c:pt>
                <c:pt idx="969">
                  <c:v>7.4074339850483417</c:v>
                </c:pt>
                <c:pt idx="970">
                  <c:v>7.3961952770224659</c:v>
                </c:pt>
                <c:pt idx="971">
                  <c:v>7.3849712615259158</c:v>
                </c:pt>
                <c:pt idx="972">
                  <c:v>7.3737619008351087</c:v>
                </c:pt>
                <c:pt idx="973">
                  <c:v>7.3625671573639782</c:v>
                </c:pt>
                <c:pt idx="974">
                  <c:v>7.3513869936647778</c:v>
                </c:pt>
                <c:pt idx="975">
                  <c:v>7.3402213724257752</c:v>
                </c:pt>
                <c:pt idx="976">
                  <c:v>7.3290702564722157</c:v>
                </c:pt>
                <c:pt idx="977">
                  <c:v>7.3179336087643208</c:v>
                </c:pt>
                <c:pt idx="978">
                  <c:v>7.3068113923976146</c:v>
                </c:pt>
                <c:pt idx="979">
                  <c:v>7.2957035706018161</c:v>
                </c:pt>
                <c:pt idx="980">
                  <c:v>7.2846101067401845</c:v>
                </c:pt>
                <c:pt idx="981">
                  <c:v>7.273530964308712</c:v>
                </c:pt>
                <c:pt idx="982">
                  <c:v>7.262466106936607</c:v>
                </c:pt>
                <c:pt idx="983">
                  <c:v>7.2514154983840147</c:v>
                </c:pt>
                <c:pt idx="984">
                  <c:v>7.240379102542434</c:v>
                </c:pt>
                <c:pt idx="985">
                  <c:v>7.2293568834340611</c:v>
                </c:pt>
                <c:pt idx="986">
                  <c:v>7.2183488052109057</c:v>
                </c:pt>
                <c:pt idx="987">
                  <c:v>7.2073548321539329</c:v>
                </c:pt>
                <c:pt idx="988">
                  <c:v>7.1963749286730661</c:v>
                </c:pt>
                <c:pt idx="989">
                  <c:v>7.1854090593064646</c:v>
                </c:pt>
                <c:pt idx="990">
                  <c:v>7.1744571887192876</c:v>
                </c:pt>
                <c:pt idx="991">
                  <c:v>7.1635192817038735</c:v>
                </c:pt>
                <c:pt idx="992">
                  <c:v>7.1525953031788001</c:v>
                </c:pt>
                <c:pt idx="993">
                  <c:v>7.1416852181881385</c:v>
                </c:pt>
                <c:pt idx="994">
                  <c:v>7.1307889919012135</c:v>
                </c:pt>
                <c:pt idx="995">
                  <c:v>7.1199065896118601</c:v>
                </c:pt>
                <c:pt idx="996">
                  <c:v>7.1090379767377145</c:v>
                </c:pt>
                <c:pt idx="997">
                  <c:v>7.0981831188198576</c:v>
                </c:pt>
                <c:pt idx="998">
                  <c:v>7.0873419815221039</c:v>
                </c:pt>
                <c:pt idx="999">
                  <c:v>7.0765145306304644</c:v>
                </c:pt>
                <c:pt idx="1000">
                  <c:v>7.065700732052747</c:v>
                </c:pt>
                <c:pt idx="1001">
                  <c:v>7.0549005518173651</c:v>
                </c:pt>
                <c:pt idx="1002">
                  <c:v>7.0441139560737129</c:v>
                </c:pt>
                <c:pt idx="1003">
                  <c:v>7.0333409110910052</c:v>
                </c:pt>
                <c:pt idx="1004">
                  <c:v>7.0225813832577302</c:v>
                </c:pt>
                <c:pt idx="1005">
                  <c:v>7.0118353390813635</c:v>
                </c:pt>
                <c:pt idx="1006">
                  <c:v>7.0011027451875645</c:v>
                </c:pt>
                <c:pt idx="1007">
                  <c:v>6.9903835683198388</c:v>
                </c:pt>
                <c:pt idx="1008">
                  <c:v>6.9796777753387973</c:v>
                </c:pt>
                <c:pt idx="1009">
                  <c:v>6.9689853332219132</c:v>
                </c:pt>
                <c:pt idx="1010">
                  <c:v>6.9583062090626662</c:v>
                </c:pt>
                <c:pt idx="1011">
                  <c:v>6.9476403700700162</c:v>
                </c:pt>
                <c:pt idx="1012">
                  <c:v>6.9369877835681049</c:v>
                </c:pt>
                <c:pt idx="1013">
                  <c:v>6.9263484169958955</c:v>
                </c:pt>
                <c:pt idx="1014">
                  <c:v>6.9157222379057171</c:v>
                </c:pt>
                <c:pt idx="1015">
                  <c:v>6.9051092139640788</c:v>
                </c:pt>
                <c:pt idx="1016">
                  <c:v>6.8945093129504134</c:v>
                </c:pt>
                <c:pt idx="1017">
                  <c:v>6.8839225027559525</c:v>
                </c:pt>
                <c:pt idx="1018">
                  <c:v>6.8733487513846914</c:v>
                </c:pt>
                <c:pt idx="1019">
                  <c:v>6.8627880269517103</c:v>
                </c:pt>
                <c:pt idx="1020">
                  <c:v>6.8522402976830774</c:v>
                </c:pt>
                <c:pt idx="1021">
                  <c:v>6.8417055319150908</c:v>
                </c:pt>
                <c:pt idx="1022">
                  <c:v>6.8311836980945753</c:v>
                </c:pt>
                <c:pt idx="1023">
                  <c:v>6.8206747647771913</c:v>
                </c:pt>
                <c:pt idx="1024">
                  <c:v>6.8101787006278416</c:v>
                </c:pt>
                <c:pt idx="1025">
                  <c:v>6.7996954744198899</c:v>
                </c:pt>
                <c:pt idx="1026">
                  <c:v>6.7892250550346223</c:v>
                </c:pt>
                <c:pt idx="1027">
                  <c:v>6.7787674114608487</c:v>
                </c:pt>
                <c:pt idx="1028">
                  <c:v>6.768322512794386</c:v>
                </c:pt>
                <c:pt idx="1029">
                  <c:v>6.7578903282373251</c:v>
                </c:pt>
                <c:pt idx="1030">
                  <c:v>6.747470827098395</c:v>
                </c:pt>
                <c:pt idx="1031">
                  <c:v>6.7370639787913085</c:v>
                </c:pt>
                <c:pt idx="1032">
                  <c:v>6.7266697528350763</c:v>
                </c:pt>
                <c:pt idx="1033">
                  <c:v>6.7162881188534289</c:v>
                </c:pt>
                <c:pt idx="1034">
                  <c:v>6.7059190465742757</c:v>
                </c:pt>
                <c:pt idx="1035">
                  <c:v>6.6955625058290806</c:v>
                </c:pt>
                <c:pt idx="1036">
                  <c:v>6.6852184665524872</c:v>
                </c:pt>
                <c:pt idx="1037">
                  <c:v>6.6748868987821606</c:v>
                </c:pt>
                <c:pt idx="1038">
                  <c:v>6.664567772657831</c:v>
                </c:pt>
                <c:pt idx="1039">
                  <c:v>6.6542610584213921</c:v>
                </c:pt>
                <c:pt idx="1040">
                  <c:v>6.6439667264158402</c:v>
                </c:pt>
                <c:pt idx="1041">
                  <c:v>6.6336847470853852</c:v>
                </c:pt>
                <c:pt idx="1042">
                  <c:v>6.623415090974472</c:v>
                </c:pt>
                <c:pt idx="1043">
                  <c:v>6.6131577287278187</c:v>
                </c:pt>
                <c:pt idx="1044">
                  <c:v>6.6029126310898478</c:v>
                </c:pt>
                <c:pt idx="1045">
                  <c:v>6.592679768904004</c:v>
                </c:pt>
                <c:pt idx="1046">
                  <c:v>6.5824591131126509</c:v>
                </c:pt>
                <c:pt idx="1047">
                  <c:v>6.5722506347561698</c:v>
                </c:pt>
                <c:pt idx="1048">
                  <c:v>6.5620543049729685</c:v>
                </c:pt>
                <c:pt idx="1049">
                  <c:v>6.5518700949993409</c:v>
                </c:pt>
                <c:pt idx="1050">
                  <c:v>6.5416979761678551</c:v>
                </c:pt>
                <c:pt idx="1051">
                  <c:v>6.5315379199084056</c:v>
                </c:pt>
                <c:pt idx="1052">
                  <c:v>6.521389897746297</c:v>
                </c:pt>
                <c:pt idx="1053">
                  <c:v>6.5112538813032916</c:v>
                </c:pt>
                <c:pt idx="1054">
                  <c:v>6.5011298422961374</c:v>
                </c:pt>
                <c:pt idx="1055">
                  <c:v>6.491017752536548</c:v>
                </c:pt>
                <c:pt idx="1056">
                  <c:v>6.480917583931058</c:v>
                </c:pt>
                <c:pt idx="1057">
                  <c:v>6.4708293084795123</c:v>
                </c:pt>
                <c:pt idx="1058">
                  <c:v>6.4607528982765317</c:v>
                </c:pt>
                <c:pt idx="1059">
                  <c:v>6.4506883255091303</c:v>
                </c:pt>
                <c:pt idx="1060">
                  <c:v>6.4406355624576461</c:v>
                </c:pt>
                <c:pt idx="1061">
                  <c:v>6.4305945814947121</c:v>
                </c:pt>
                <c:pt idx="1062">
                  <c:v>6.4205653550850226</c:v>
                </c:pt>
                <c:pt idx="1063">
                  <c:v>6.4105478557851576</c:v>
                </c:pt>
                <c:pt idx="1064">
                  <c:v>6.400542056242811</c:v>
                </c:pt>
                <c:pt idx="1065">
                  <c:v>6.3905479291965959</c:v>
                </c:pt>
                <c:pt idx="1066">
                  <c:v>6.3805654474755604</c:v>
                </c:pt>
                <c:pt idx="1067">
                  <c:v>6.3705945839988924</c:v>
                </c:pt>
                <c:pt idx="1068">
                  <c:v>6.360635311775793</c:v>
                </c:pt>
                <c:pt idx="1069">
                  <c:v>6.3506876039040741</c:v>
                </c:pt>
                <c:pt idx="1070">
                  <c:v>6.3407514335712465</c:v>
                </c:pt>
                <c:pt idx="1071">
                  <c:v>6.3308267740530049</c:v>
                </c:pt>
                <c:pt idx="1072">
                  <c:v>6.3209135987133376</c:v>
                </c:pt>
                <c:pt idx="1073">
                  <c:v>6.3110118810038234</c:v>
                </c:pt>
                <c:pt idx="1074">
                  <c:v>6.3011215944638206</c:v>
                </c:pt>
                <c:pt idx="1075">
                  <c:v>6.2912427127195212</c:v>
                </c:pt>
                <c:pt idx="1076">
                  <c:v>6.2813752094840911</c:v>
                </c:pt>
                <c:pt idx="1077">
                  <c:v>6.2715190585564624</c:v>
                </c:pt>
                <c:pt idx="1078">
                  <c:v>6.2616742338220144</c:v>
                </c:pt>
                <c:pt idx="1079">
                  <c:v>6.2518407092513373</c:v>
                </c:pt>
                <c:pt idx="1080">
                  <c:v>6.2420184589007093</c:v>
                </c:pt>
                <c:pt idx="1081">
                  <c:v>6.2322074569108494</c:v>
                </c:pt>
                <c:pt idx="1082">
                  <c:v>6.2224076775071033</c:v>
                </c:pt>
                <c:pt idx="1083">
                  <c:v>6.2126190949991926</c:v>
                </c:pt>
                <c:pt idx="1084">
                  <c:v>6.2028416837801581</c:v>
                </c:pt>
                <c:pt idx="1085">
                  <c:v>6.1930754183267469</c:v>
                </c:pt>
                <c:pt idx="1086">
                  <c:v>6.1833202731988717</c:v>
                </c:pt>
                <c:pt idx="1087">
                  <c:v>6.1735762230390101</c:v>
                </c:pt>
                <c:pt idx="1088">
                  <c:v>6.163843242572062</c:v>
                </c:pt>
                <c:pt idx="1089">
                  <c:v>6.1541213066048437</c:v>
                </c:pt>
                <c:pt idx="1090">
                  <c:v>6.1444103900261844</c:v>
                </c:pt>
                <c:pt idx="1091">
                  <c:v>6.1347104678058075</c:v>
                </c:pt>
                <c:pt idx="1092">
                  <c:v>6.125021514994943</c:v>
                </c:pt>
                <c:pt idx="1093">
                  <c:v>6.1153435067252104</c:v>
                </c:pt>
                <c:pt idx="1094">
                  <c:v>6.1056764182081258</c:v>
                </c:pt>
                <c:pt idx="1095">
                  <c:v>6.0960202247361135</c:v>
                </c:pt>
                <c:pt idx="1096">
                  <c:v>6.0863749016804931</c:v>
                </c:pt>
                <c:pt idx="1097">
                  <c:v>6.0767404244922236</c:v>
                </c:pt>
                <c:pt idx="1098">
                  <c:v>6.0671167687011653</c:v>
                </c:pt>
                <c:pt idx="1099">
                  <c:v>6.0575039099159511</c:v>
                </c:pt>
                <c:pt idx="1100">
                  <c:v>6.0479018238233895</c:v>
                </c:pt>
                <c:pt idx="1101">
                  <c:v>6.0383104861883758</c:v>
                </c:pt>
                <c:pt idx="1102">
                  <c:v>6.0287298728534653</c:v>
                </c:pt>
                <c:pt idx="1103">
                  <c:v>6.0191599597386389</c:v>
                </c:pt>
                <c:pt idx="1104">
                  <c:v>6.0096007228407995</c:v>
                </c:pt>
                <c:pt idx="1105">
                  <c:v>6.0000521382335954</c:v>
                </c:pt>
                <c:pt idx="1106">
                  <c:v>5.9905141820673622</c:v>
                </c:pt>
                <c:pt idx="1107">
                  <c:v>5.9809868305680727</c:v>
                </c:pt>
                <c:pt idx="1108">
                  <c:v>5.9714700600374364</c:v>
                </c:pt>
                <c:pt idx="1109">
                  <c:v>5.9619638468532044</c:v>
                </c:pt>
                <c:pt idx="1110">
                  <c:v>5.9524681674677851</c:v>
                </c:pt>
                <c:pt idx="1111">
                  <c:v>5.9429829984084535</c:v>
                </c:pt>
                <c:pt idx="1112">
                  <c:v>5.9335083162772335</c:v>
                </c:pt>
                <c:pt idx="1113">
                  <c:v>5.9240440977502775</c:v>
                </c:pt>
                <c:pt idx="1114">
                  <c:v>5.9145903195776315</c:v>
                </c:pt>
                <c:pt idx="1115">
                  <c:v>5.9051469585828826</c:v>
                </c:pt>
                <c:pt idx="1116">
                  <c:v>5.8957139916628201</c:v>
                </c:pt>
                <c:pt idx="1117">
                  <c:v>5.8862913957878931</c:v>
                </c:pt>
                <c:pt idx="1118">
                  <c:v>5.8768791480003042</c:v>
                </c:pt>
                <c:pt idx="1119">
                  <c:v>5.8674772254154481</c:v>
                </c:pt>
                <c:pt idx="1120">
                  <c:v>5.8580856052204089</c:v>
                </c:pt>
                <c:pt idx="1121">
                  <c:v>5.8487042646742493</c:v>
                </c:pt>
                <c:pt idx="1122">
                  <c:v>5.8393331811077154</c:v>
                </c:pt>
                <c:pt idx="1123">
                  <c:v>5.8299723319225727</c:v>
                </c:pt>
                <c:pt idx="1124">
                  <c:v>5.8206216945915639</c:v>
                </c:pt>
                <c:pt idx="1125">
                  <c:v>5.8112812466579484</c:v>
                </c:pt>
                <c:pt idx="1126">
                  <c:v>5.8019509657358466</c:v>
                </c:pt>
                <c:pt idx="1127">
                  <c:v>5.792630829508961</c:v>
                </c:pt>
                <c:pt idx="1128">
                  <c:v>5.7833208157311935</c:v>
                </c:pt>
                <c:pt idx="1129">
                  <c:v>5.7740209022255664</c:v>
                </c:pt>
                <c:pt idx="1130">
                  <c:v>5.7647310668846501</c:v>
                </c:pt>
                <c:pt idx="1131">
                  <c:v>5.7554512876699047</c:v>
                </c:pt>
                <c:pt idx="1132">
                  <c:v>5.7461815426115193</c:v>
                </c:pt>
                <c:pt idx="1133">
                  <c:v>5.7369218098079164</c:v>
                </c:pt>
                <c:pt idx="1134">
                  <c:v>5.7276720674258383</c:v>
                </c:pt>
                <c:pt idx="1135">
                  <c:v>5.718432293699772</c:v>
                </c:pt>
                <c:pt idx="1136">
                  <c:v>5.7092024669319024</c:v>
                </c:pt>
                <c:pt idx="1137">
                  <c:v>5.6999825654915428</c:v>
                </c:pt>
                <c:pt idx="1138">
                  <c:v>5.6907725678152419</c:v>
                </c:pt>
                <c:pt idx="1139">
                  <c:v>5.6815724524062272</c:v>
                </c:pt>
                <c:pt idx="1140">
                  <c:v>5.6723821978341586</c:v>
                </c:pt>
                <c:pt idx="1141">
                  <c:v>5.663201782735209</c:v>
                </c:pt>
                <c:pt idx="1142">
                  <c:v>5.6540311858111147</c:v>
                </c:pt>
                <c:pt idx="1143">
                  <c:v>5.6448703858297495</c:v>
                </c:pt>
                <c:pt idx="1144">
                  <c:v>5.6357193616242762</c:v>
                </c:pt>
                <c:pt idx="1145">
                  <c:v>5.6265780920928741</c:v>
                </c:pt>
                <c:pt idx="1146">
                  <c:v>5.6174465561986082</c:v>
                </c:pt>
                <c:pt idx="1147">
                  <c:v>5.6083247329696668</c:v>
                </c:pt>
                <c:pt idx="1148">
                  <c:v>5.5992126014984267</c:v>
                </c:pt>
                <c:pt idx="1149">
                  <c:v>5.5901101409411496</c:v>
                </c:pt>
                <c:pt idx="1150">
                  <c:v>5.5810173305182333</c:v>
                </c:pt>
                <c:pt idx="1151">
                  <c:v>5.5719341495141244</c:v>
                </c:pt>
                <c:pt idx="1152">
                  <c:v>5.5628605772756234</c:v>
                </c:pt>
                <c:pt idx="1153">
                  <c:v>5.5537965932138347</c:v>
                </c:pt>
                <c:pt idx="1154">
                  <c:v>5.5447421768018295</c:v>
                </c:pt>
                <c:pt idx="1155">
                  <c:v>5.5356973075760116</c:v>
                </c:pt>
                <c:pt idx="1156">
                  <c:v>5.5266619651349735</c:v>
                </c:pt>
                <c:pt idx="1157">
                  <c:v>5.5176361291390119</c:v>
                </c:pt>
                <c:pt idx="1158">
                  <c:v>5.5086197793110419</c:v>
                </c:pt>
                <c:pt idx="1159">
                  <c:v>5.4996128954351082</c:v>
                </c:pt>
                <c:pt idx="1160">
                  <c:v>5.4906154573571211</c:v>
                </c:pt>
                <c:pt idx="1161">
                  <c:v>5.481627444983924</c:v>
                </c:pt>
                <c:pt idx="1162">
                  <c:v>5.4726488382831917</c:v>
                </c:pt>
                <c:pt idx="1163">
                  <c:v>5.4636796172834252</c:v>
                </c:pt>
                <c:pt idx="1164">
                  <c:v>5.4547197620735552</c:v>
                </c:pt>
                <c:pt idx="1165">
                  <c:v>5.4457692528030144</c:v>
                </c:pt>
                <c:pt idx="1166">
                  <c:v>5.4368280696806872</c:v>
                </c:pt>
                <c:pt idx="1167">
                  <c:v>5.4278961929757603</c:v>
                </c:pt>
                <c:pt idx="1168">
                  <c:v>5.4189736030167843</c:v>
                </c:pt>
                <c:pt idx="1169">
                  <c:v>5.4100602801911144</c:v>
                </c:pt>
                <c:pt idx="1170">
                  <c:v>5.4011562049460391</c:v>
                </c:pt>
                <c:pt idx="1171">
                  <c:v>5.392261357786996</c:v>
                </c:pt>
                <c:pt idx="1172">
                  <c:v>5.3833757192783249</c:v>
                </c:pt>
                <c:pt idx="1173">
                  <c:v>5.3744992700425875</c:v>
                </c:pt>
                <c:pt idx="1174">
                  <c:v>5.3656319907605621</c:v>
                </c:pt>
                <c:pt idx="1175">
                  <c:v>5.3567738621711065</c:v>
                </c:pt>
                <c:pt idx="1176">
                  <c:v>5.3479248650706781</c:v>
                </c:pt>
                <c:pt idx="1177">
                  <c:v>5.3390849803128573</c:v>
                </c:pt>
                <c:pt idx="1178">
                  <c:v>5.3302541888090236</c:v>
                </c:pt>
                <c:pt idx="1179">
                  <c:v>5.321432471527439</c:v>
                </c:pt>
                <c:pt idx="1180">
                  <c:v>5.3126198094928032</c:v>
                </c:pt>
                <c:pt idx="1181">
                  <c:v>5.3038161837870179</c:v>
                </c:pt>
                <c:pt idx="1182">
                  <c:v>5.2950215755475902</c:v>
                </c:pt>
                <c:pt idx="1183">
                  <c:v>5.2862359659691034</c:v>
                </c:pt>
                <c:pt idx="1184">
                  <c:v>5.2774593363013276</c:v>
                </c:pt>
                <c:pt idx="1185">
                  <c:v>5.2686916678501428</c:v>
                </c:pt>
                <c:pt idx="1186">
                  <c:v>5.2599329419767411</c:v>
                </c:pt>
                <c:pt idx="1187">
                  <c:v>5.2511831400979672</c:v>
                </c:pt>
                <c:pt idx="1188">
                  <c:v>5.2424422436850948</c:v>
                </c:pt>
                <c:pt idx="1189">
                  <c:v>5.2337102342650272</c:v>
                </c:pt>
                <c:pt idx="1190">
                  <c:v>5.2249870934187745</c:v>
                </c:pt>
                <c:pt idx="1191">
                  <c:v>5.2162728027820897</c:v>
                </c:pt>
                <c:pt idx="1192">
                  <c:v>5.207567344044806</c:v>
                </c:pt>
                <c:pt idx="1193">
                  <c:v>5.1988706989509499</c:v>
                </c:pt>
                <c:pt idx="1194">
                  <c:v>5.1901828492984539</c:v>
                </c:pt>
                <c:pt idx="1195">
                  <c:v>5.181503776938472</c:v>
                </c:pt>
                <c:pt idx="1196">
                  <c:v>5.172833463775909</c:v>
                </c:pt>
                <c:pt idx="1197">
                  <c:v>5.1641718917690156</c:v>
                </c:pt>
                <c:pt idx="1198">
                  <c:v>5.1555190429288871</c:v>
                </c:pt>
                <c:pt idx="1199">
                  <c:v>5.1468748993190516</c:v>
                </c:pt>
                <c:pt idx="1200">
                  <c:v>5.138239443056591</c:v>
                </c:pt>
                <c:pt idx="1201">
                  <c:v>5.1296126563099591</c:v>
                </c:pt>
                <c:pt idx="1202">
                  <c:v>5.1209945213006502</c:v>
                </c:pt>
                <c:pt idx="1203">
                  <c:v>5.1123850203018044</c:v>
                </c:pt>
                <c:pt idx="1204">
                  <c:v>5.1037841356383584</c:v>
                </c:pt>
                <c:pt idx="1205">
                  <c:v>5.0951918496869455</c:v>
                </c:pt>
                <c:pt idx="1206">
                  <c:v>5.086608144875636</c:v>
                </c:pt>
                <c:pt idx="1207">
                  <c:v>5.0780330036840677</c:v>
                </c:pt>
                <c:pt idx="1208">
                  <c:v>5.0694664086423478</c:v>
                </c:pt>
                <c:pt idx="1209">
                  <c:v>5.0609083423315511</c:v>
                </c:pt>
                <c:pt idx="1210">
                  <c:v>5.052358787383822</c:v>
                </c:pt>
                <c:pt idx="1211">
                  <c:v>5.0438177264814517</c:v>
                </c:pt>
                <c:pt idx="1212">
                  <c:v>5.0352851423570719</c:v>
                </c:pt>
                <c:pt idx="1213">
                  <c:v>5.0267610177936008</c:v>
                </c:pt>
                <c:pt idx="1214">
                  <c:v>5.0182453356235417</c:v>
                </c:pt>
                <c:pt idx="1215">
                  <c:v>5.0097380787291641</c:v>
                </c:pt>
                <c:pt idx="1216">
                  <c:v>5.0012392300425397</c:v>
                </c:pt>
                <c:pt idx="1217">
                  <c:v>4.9927487725450455</c:v>
                </c:pt>
                <c:pt idx="1218">
                  <c:v>4.9842666892669349</c:v>
                </c:pt>
                <c:pt idx="1219">
                  <c:v>4.9757929632877476</c:v>
                </c:pt>
                <c:pt idx="1220">
                  <c:v>4.9673275777356203</c:v>
                </c:pt>
                <c:pt idx="1221">
                  <c:v>4.9588705157874262</c:v>
                </c:pt>
                <c:pt idx="1222">
                  <c:v>4.9504217606683882</c:v>
                </c:pt>
                <c:pt idx="1223">
                  <c:v>4.9419812956521376</c:v>
                </c:pt>
                <c:pt idx="1224">
                  <c:v>4.9335491040600452</c:v>
                </c:pt>
                <c:pt idx="1225">
                  <c:v>4.9251251692619631</c:v>
                </c:pt>
                <c:pt idx="1226">
                  <c:v>4.9167094746749465</c:v>
                </c:pt>
                <c:pt idx="1227">
                  <c:v>4.9083020037636045</c:v>
                </c:pt>
                <c:pt idx="1228">
                  <c:v>4.8999027400402788</c:v>
                </c:pt>
                <c:pt idx="1229">
                  <c:v>4.8915116670642886</c:v>
                </c:pt>
                <c:pt idx="1230">
                  <c:v>4.8831287684420541</c:v>
                </c:pt>
                <c:pt idx="1231">
                  <c:v>4.8747540278266026</c:v>
                </c:pt>
                <c:pt idx="1232">
                  <c:v>4.8663874289179327</c:v>
                </c:pt>
                <c:pt idx="1233">
                  <c:v>4.8580289554622116</c:v>
                </c:pt>
                <c:pt idx="1234">
                  <c:v>4.8496785912524079</c:v>
                </c:pt>
                <c:pt idx="1235">
                  <c:v>4.8413363201270894</c:v>
                </c:pt>
                <c:pt idx="1236">
                  <c:v>4.8330021259713227</c:v>
                </c:pt>
                <c:pt idx="1237">
                  <c:v>4.8246759927158065</c:v>
                </c:pt>
                <c:pt idx="1238">
                  <c:v>4.8163579043366269</c:v>
                </c:pt>
                <c:pt idx="1239">
                  <c:v>4.808047844855718</c:v>
                </c:pt>
                <c:pt idx="1240">
                  <c:v>4.7997457983402114</c:v>
                </c:pt>
                <c:pt idx="1241">
                  <c:v>4.7914517489023138</c:v>
                </c:pt>
                <c:pt idx="1242">
                  <c:v>4.783165680699228</c:v>
                </c:pt>
                <c:pt idx="1243">
                  <c:v>4.7748875779330211</c:v>
                </c:pt>
                <c:pt idx="1244">
                  <c:v>4.7666174248505193</c:v>
                </c:pt>
                <c:pt idx="1245">
                  <c:v>4.7583552057428076</c:v>
                </c:pt>
                <c:pt idx="1246">
                  <c:v>4.7501009049455423</c:v>
                </c:pt>
                <c:pt idx="1247">
                  <c:v>4.7418545068383864</c:v>
                </c:pt>
                <c:pt idx="1248">
                  <c:v>4.7336159958451551</c:v>
                </c:pt>
                <c:pt idx="1249">
                  <c:v>4.7253853564332813</c:v>
                </c:pt>
                <c:pt idx="1250">
                  <c:v>4.7171625731141038</c:v>
                </c:pt>
                <c:pt idx="1251">
                  <c:v>4.7089476304423332</c:v>
                </c:pt>
                <c:pt idx="1252">
                  <c:v>4.700740513016223</c:v>
                </c:pt>
                <c:pt idx="1253">
                  <c:v>4.6925412054772266</c:v>
                </c:pt>
                <c:pt idx="1254">
                  <c:v>4.6843496925096018</c:v>
                </c:pt>
                <c:pt idx="1255">
                  <c:v>4.6761659588407989</c:v>
                </c:pt>
                <c:pt idx="1256">
                  <c:v>4.6679899892407777</c:v>
                </c:pt>
                <c:pt idx="1257">
                  <c:v>4.6598217685223196</c:v>
                </c:pt>
                <c:pt idx="1258">
                  <c:v>4.6516612815405054</c:v>
                </c:pt>
                <c:pt idx="1259">
                  <c:v>4.6435085131929377</c:v>
                </c:pt>
                <c:pt idx="1260">
                  <c:v>4.6353634484187864</c:v>
                </c:pt>
                <c:pt idx="1261">
                  <c:v>4.6272260721998411</c:v>
                </c:pt>
                <c:pt idx="1262">
                  <c:v>4.6190963695591938</c:v>
                </c:pt>
                <c:pt idx="1263">
                  <c:v>4.6109743255622035</c:v>
                </c:pt>
                <c:pt idx="1264">
                  <c:v>4.6028599253151654</c:v>
                </c:pt>
                <c:pt idx="1265">
                  <c:v>4.5947531539662618</c:v>
                </c:pt>
                <c:pt idx="1266">
                  <c:v>4.5866539967043076</c:v>
                </c:pt>
                <c:pt idx="1267">
                  <c:v>4.578562438759727</c:v>
                </c:pt>
                <c:pt idx="1268">
                  <c:v>4.5704784654038857</c:v>
                </c:pt>
                <c:pt idx="1269">
                  <c:v>4.5624020619484771</c:v>
                </c:pt>
                <c:pt idx="1270">
                  <c:v>4.5543332137463919</c:v>
                </c:pt>
                <c:pt idx="1271">
                  <c:v>4.5462719061904941</c:v>
                </c:pt>
                <c:pt idx="1272">
                  <c:v>4.5382181247142537</c:v>
                </c:pt>
                <c:pt idx="1273">
                  <c:v>4.5301718547914982</c:v>
                </c:pt>
                <c:pt idx="1274">
                  <c:v>4.5221330819359364</c:v>
                </c:pt>
                <c:pt idx="1275">
                  <c:v>4.5141017917013091</c:v>
                </c:pt>
                <c:pt idx="1276">
                  <c:v>4.5060779696809021</c:v>
                </c:pt>
                <c:pt idx="1277">
                  <c:v>4.4980616015080415</c:v>
                </c:pt>
                <c:pt idx="1278">
                  <c:v>4.490052672855005</c:v>
                </c:pt>
                <c:pt idx="1279">
                  <c:v>4.4820511694340777</c:v>
                </c:pt>
                <c:pt idx="1280">
                  <c:v>4.4740570769962194</c:v>
                </c:pt>
                <c:pt idx="1281">
                  <c:v>4.4660703813316402</c:v>
                </c:pt>
                <c:pt idx="1282">
                  <c:v>4.4580910682697521</c:v>
                </c:pt>
                <c:pt idx="1283">
                  <c:v>4.4501191236784141</c:v>
                </c:pt>
                <c:pt idx="1284">
                  <c:v>4.4421545334642518</c:v>
                </c:pt>
                <c:pt idx="1285">
                  <c:v>4.4341972835725674</c:v>
                </c:pt>
                <c:pt idx="1286">
                  <c:v>4.4262473599868688</c:v>
                </c:pt>
                <c:pt idx="1287">
                  <c:v>4.4183047487289793</c:v>
                </c:pt>
                <c:pt idx="1288">
                  <c:v>4.4103694358590202</c:v>
                </c:pt>
                <c:pt idx="1289">
                  <c:v>4.4024414074747398</c:v>
                </c:pt>
                <c:pt idx="1290">
                  <c:v>4.3945206497120868</c:v>
                </c:pt>
                <c:pt idx="1291">
                  <c:v>4.3866071487445311</c:v>
                </c:pt>
                <c:pt idx="1292">
                  <c:v>4.3787008907832812</c:v>
                </c:pt>
                <c:pt idx="1293">
                  <c:v>4.3708018620768492</c:v>
                </c:pt>
                <c:pt idx="1294">
                  <c:v>4.3629100489111385</c:v>
                </c:pt>
                <c:pt idx="1295">
                  <c:v>4.3550254376092754</c:v>
                </c:pt>
                <c:pt idx="1296">
                  <c:v>4.3471480145313537</c:v>
                </c:pt>
                <c:pt idx="1297">
                  <c:v>4.3392777660745576</c:v>
                </c:pt>
                <c:pt idx="1298">
                  <c:v>4.3314146786729069</c:v>
                </c:pt>
                <c:pt idx="1299">
                  <c:v>4.3235587387966241</c:v>
                </c:pt>
                <c:pt idx="1300">
                  <c:v>4.315709932953113</c:v>
                </c:pt>
                <c:pt idx="1301">
                  <c:v>4.3078682476859562</c:v>
                </c:pt>
                <c:pt idx="1302">
                  <c:v>4.3000336695749493</c:v>
                </c:pt>
                <c:pt idx="1303">
                  <c:v>4.2922061852359104</c:v>
                </c:pt>
                <c:pt idx="1304">
                  <c:v>4.2843857813211157</c:v>
                </c:pt>
                <c:pt idx="1305">
                  <c:v>4.2765724445184281</c:v>
                </c:pt>
                <c:pt idx="1306">
                  <c:v>4.26876616155179</c:v>
                </c:pt>
                <c:pt idx="1307">
                  <c:v>4.2609669191804507</c:v>
                </c:pt>
                <c:pt idx="1308">
                  <c:v>4.2531747041994086</c:v>
                </c:pt>
                <c:pt idx="1309">
                  <c:v>4.2453895034390108</c:v>
                </c:pt>
                <c:pt idx="1310">
                  <c:v>4.2376113037650134</c:v>
                </c:pt>
                <c:pt idx="1311">
                  <c:v>4.2298400920782546</c:v>
                </c:pt>
                <c:pt idx="1312">
                  <c:v>4.2220758553146815</c:v>
                </c:pt>
                <c:pt idx="1313">
                  <c:v>4.2143185804452505</c:v>
                </c:pt>
                <c:pt idx="1314">
                  <c:v>4.2065682544755649</c:v>
                </c:pt>
                <c:pt idx="1315">
                  <c:v>4.1988248644456707</c:v>
                </c:pt>
                <c:pt idx="1316">
                  <c:v>4.1910883974307511</c:v>
                </c:pt>
                <c:pt idx="1317">
                  <c:v>4.1833588405401141</c:v>
                </c:pt>
                <c:pt idx="1318">
                  <c:v>4.1756361809177447</c:v>
                </c:pt>
                <c:pt idx="1319">
                  <c:v>4.1679204057410306</c:v>
                </c:pt>
                <c:pt idx="1320">
                  <c:v>4.1602115022223387</c:v>
                </c:pt>
                <c:pt idx="1321">
                  <c:v>4.1525094576077715</c:v>
                </c:pt>
                <c:pt idx="1322">
                  <c:v>4.1448142591767825</c:v>
                </c:pt>
                <c:pt idx="1323">
                  <c:v>4.1371258942432689</c:v>
                </c:pt>
                <c:pt idx="1324">
                  <c:v>4.1294443501545803</c:v>
                </c:pt>
                <c:pt idx="1325">
                  <c:v>4.1217696142912255</c:v>
                </c:pt>
                <c:pt idx="1326">
                  <c:v>4.1141016740673431</c:v>
                </c:pt>
                <c:pt idx="1327">
                  <c:v>4.1064405169306344</c:v>
                </c:pt>
                <c:pt idx="1328">
                  <c:v>4.0987861303613684</c:v>
                </c:pt>
                <c:pt idx="1329">
                  <c:v>4.0911385018735738</c:v>
                </c:pt>
                <c:pt idx="1330">
                  <c:v>4.0834976190135697</c:v>
                </c:pt>
                <c:pt idx="1331">
                  <c:v>4.0758634693609688</c:v>
                </c:pt>
                <c:pt idx="1332">
                  <c:v>4.0682360405280873</c:v>
                </c:pt>
                <c:pt idx="1333">
                  <c:v>4.0606153201593624</c:v>
                </c:pt>
                <c:pt idx="1334">
                  <c:v>4.05300129593238</c:v>
                </c:pt>
                <c:pt idx="1335">
                  <c:v>4.045393955556646</c:v>
                </c:pt>
                <c:pt idx="1336">
                  <c:v>4.0377932867743258</c:v>
                </c:pt>
                <c:pt idx="1337">
                  <c:v>4.0301992773594071</c:v>
                </c:pt>
                <c:pt idx="1338">
                  <c:v>4.0226119151180058</c:v>
                </c:pt>
                <c:pt idx="1339">
                  <c:v>4.0150311878883089</c:v>
                </c:pt>
                <c:pt idx="1340">
                  <c:v>4.007457083540455</c:v>
                </c:pt>
                <c:pt idx="1341">
                  <c:v>3.9998895899761204</c:v>
                </c:pt>
                <c:pt idx="1342">
                  <c:v>3.9923286951286041</c:v>
                </c:pt>
                <c:pt idx="1343">
                  <c:v>3.9847743869626298</c:v>
                </c:pt>
                <c:pt idx="1344">
                  <c:v>3.9772266534747311</c:v>
                </c:pt>
                <c:pt idx="1345">
                  <c:v>3.9696854826925203</c:v>
                </c:pt>
                <c:pt idx="1346">
                  <c:v>3.9621508626746209</c:v>
                </c:pt>
                <c:pt idx="1347">
                  <c:v>3.9546227815109321</c:v>
                </c:pt>
                <c:pt idx="1348">
                  <c:v>3.9471012273225425</c:v>
                </c:pt>
                <c:pt idx="1349">
                  <c:v>3.9395861882609884</c:v>
                </c:pt>
                <c:pt idx="1350">
                  <c:v>3.9320776525090868</c:v>
                </c:pt>
                <c:pt idx="1351">
                  <c:v>3.9245756082799419</c:v>
                </c:pt>
                <c:pt idx="1352">
                  <c:v>3.9170800438174895</c:v>
                </c:pt>
                <c:pt idx="1353">
                  <c:v>3.9095909473959272</c:v>
                </c:pt>
                <c:pt idx="1354">
                  <c:v>3.9021083073197556</c:v>
                </c:pt>
                <c:pt idx="1355">
                  <c:v>3.8946321119245608</c:v>
                </c:pt>
                <c:pt idx="1356">
                  <c:v>3.8871623495749552</c:v>
                </c:pt>
                <c:pt idx="1357">
                  <c:v>3.8796990086659977</c:v>
                </c:pt>
                <c:pt idx="1358">
                  <c:v>3.8722420776234139</c:v>
                </c:pt>
                <c:pt idx="1359">
                  <c:v>3.864791544901776</c:v>
                </c:pt>
                <c:pt idx="1360">
                  <c:v>3.8573473989859206</c:v>
                </c:pt>
                <c:pt idx="1361">
                  <c:v>3.8499096283905998</c:v>
                </c:pt>
                <c:pt idx="1362">
                  <c:v>3.8424782216597517</c:v>
                </c:pt>
                <c:pt idx="1363">
                  <c:v>3.8350531673666537</c:v>
                </c:pt>
                <c:pt idx="1364">
                  <c:v>3.8276344541145875</c:v>
                </c:pt>
                <c:pt idx="1365">
                  <c:v>3.8202220705354457</c:v>
                </c:pt>
                <c:pt idx="1366">
                  <c:v>3.8128160052907019</c:v>
                </c:pt>
                <c:pt idx="1367">
                  <c:v>3.805416247070919</c:v>
                </c:pt>
                <c:pt idx="1368">
                  <c:v>3.798022784595056</c:v>
                </c:pt>
                <c:pt idx="1369">
                  <c:v>3.7906356066121272</c:v>
                </c:pt>
                <c:pt idx="1370">
                  <c:v>3.7832547018986071</c:v>
                </c:pt>
                <c:pt idx="1371">
                  <c:v>3.775880059260599</c:v>
                </c:pt>
                <c:pt idx="1372">
                  <c:v>3.7685116675325245</c:v>
                </c:pt>
                <c:pt idx="1373">
                  <c:v>3.7611495155772157</c:v>
                </c:pt>
                <c:pt idx="1374">
                  <c:v>3.7537935922862147</c:v>
                </c:pt>
                <c:pt idx="1375">
                  <c:v>3.7464438865789553</c:v>
                </c:pt>
                <c:pt idx="1376">
                  <c:v>3.7391003874033784</c:v>
                </c:pt>
                <c:pt idx="1377">
                  <c:v>3.7317630837354416</c:v>
                </c:pt>
                <c:pt idx="1378">
                  <c:v>3.7244319645795669</c:v>
                </c:pt>
                <c:pt idx="1379">
                  <c:v>3.7171070189673987</c:v>
                </c:pt>
                <c:pt idx="1380">
                  <c:v>3.7097882359588712</c:v>
                </c:pt>
                <c:pt idx="1381">
                  <c:v>3.70247560464176</c:v>
                </c:pt>
                <c:pt idx="1382">
                  <c:v>3.6951691141313487</c:v>
                </c:pt>
                <c:pt idx="1383">
                  <c:v>3.6878687535705761</c:v>
                </c:pt>
                <c:pt idx="1384">
                  <c:v>3.6805745121298097</c:v>
                </c:pt>
                <c:pt idx="1385">
                  <c:v>3.6732863790066799</c:v>
                </c:pt>
                <c:pt idx="1386">
                  <c:v>3.6660043434265517</c:v>
                </c:pt>
                <c:pt idx="1387">
                  <c:v>3.6587283946416611</c:v>
                </c:pt>
                <c:pt idx="1388">
                  <c:v>3.6514585219316769</c:v>
                </c:pt>
                <c:pt idx="1389">
                  <c:v>3.6441947146026976</c:v>
                </c:pt>
                <c:pt idx="1390">
                  <c:v>3.6369369619887366</c:v>
                </c:pt>
                <c:pt idx="1391">
                  <c:v>3.6296852534497415</c:v>
                </c:pt>
                <c:pt idx="1392">
                  <c:v>3.6224395783732133</c:v>
                </c:pt>
                <c:pt idx="1393">
                  <c:v>3.6151999261727248</c:v>
                </c:pt>
                <c:pt idx="1394">
                  <c:v>3.6079662862887476</c:v>
                </c:pt>
                <c:pt idx="1395">
                  <c:v>3.6007386481882531</c:v>
                </c:pt>
                <c:pt idx="1396">
                  <c:v>3.5935170013647832</c:v>
                </c:pt>
                <c:pt idx="1397">
                  <c:v>3.5863013353381197</c:v>
                </c:pt>
                <c:pt idx="1398">
                  <c:v>3.5790916396539951</c:v>
                </c:pt>
                <c:pt idx="1399">
                  <c:v>3.5718879038850684</c:v>
                </c:pt>
                <c:pt idx="1400">
                  <c:v>3.5646901176291532</c:v>
                </c:pt>
                <c:pt idx="1401">
                  <c:v>3.5574982705109335</c:v>
                </c:pt>
                <c:pt idx="1402">
                  <c:v>3.5503123521804469</c:v>
                </c:pt>
                <c:pt idx="1403">
                  <c:v>3.5431323523139731</c:v>
                </c:pt>
                <c:pt idx="1404">
                  <c:v>3.5359582606131164</c:v>
                </c:pt>
                <c:pt idx="1405">
                  <c:v>3.5287900668055148</c:v>
                </c:pt>
                <c:pt idx="1406">
                  <c:v>3.5216277606442423</c:v>
                </c:pt>
                <c:pt idx="1407">
                  <c:v>3.5144713319079512</c:v>
                </c:pt>
                <c:pt idx="1408">
                  <c:v>3.5073207704005602</c:v>
                </c:pt>
                <c:pt idx="1409">
                  <c:v>3.5001760659516679</c:v>
                </c:pt>
                <c:pt idx="1410">
                  <c:v>3.4930372084159593</c:v>
                </c:pt>
                <c:pt idx="1411">
                  <c:v>3.4859041876729902</c:v>
                </c:pt>
                <c:pt idx="1412">
                  <c:v>3.4787769936278679</c:v>
                </c:pt>
                <c:pt idx="1413">
                  <c:v>3.4716556162105956</c:v>
                </c:pt>
                <c:pt idx="1414">
                  <c:v>3.4645400453760331</c:v>
                </c:pt>
                <c:pt idx="1415">
                  <c:v>3.457430271103898</c:v>
                </c:pt>
                <c:pt idx="1416">
                  <c:v>3.4503262833988337</c:v>
                </c:pt>
                <c:pt idx="1417">
                  <c:v>3.4432280722901005</c:v>
                </c:pt>
                <c:pt idx="1418">
                  <c:v>3.4361356278314723</c:v>
                </c:pt>
                <c:pt idx="1419">
                  <c:v>3.4290489401012958</c:v>
                </c:pt>
                <c:pt idx="1420">
                  <c:v>3.4219679992027352</c:v>
                </c:pt>
                <c:pt idx="1421">
                  <c:v>3.4148927952627743</c:v>
                </c:pt>
                <c:pt idx="1422">
                  <c:v>3.4078233184333335</c:v>
                </c:pt>
                <c:pt idx="1423">
                  <c:v>3.4007595588897557</c:v>
                </c:pt>
                <c:pt idx="1424">
                  <c:v>3.3937015068325183</c:v>
                </c:pt>
                <c:pt idx="1425">
                  <c:v>3.3866491524852425</c:v>
                </c:pt>
                <c:pt idx="1426">
                  <c:v>3.3796024860961493</c:v>
                </c:pt>
                <c:pt idx="1427">
                  <c:v>3.3725614979373626</c:v>
                </c:pt>
                <c:pt idx="1428">
                  <c:v>3.3655261783042834</c:v>
                </c:pt>
                <c:pt idx="1429">
                  <c:v>3.358496517517108</c:v>
                </c:pt>
                <c:pt idx="1430">
                  <c:v>3.3514725059186428</c:v>
                </c:pt>
                <c:pt idx="1431">
                  <c:v>3.3444541338760376</c:v>
                </c:pt>
                <c:pt idx="1432">
                  <c:v>3.3374413917795716</c:v>
                </c:pt>
                <c:pt idx="1433">
                  <c:v>3.330434270043416</c:v>
                </c:pt>
                <c:pt idx="1434">
                  <c:v>3.3234327591048025</c:v>
                </c:pt>
                <c:pt idx="1435">
                  <c:v>3.3164368494242695</c:v>
                </c:pt>
                <c:pt idx="1436">
                  <c:v>3.3094465314858401</c:v>
                </c:pt>
                <c:pt idx="1437">
                  <c:v>3.3024617957966869</c:v>
                </c:pt>
                <c:pt idx="1438">
                  <c:v>3.2954826328868814</c:v>
                </c:pt>
                <c:pt idx="1439">
                  <c:v>3.2885090333098792</c:v>
                </c:pt>
                <c:pt idx="1440">
                  <c:v>3.2815409876414914</c:v>
                </c:pt>
                <c:pt idx="1441">
                  <c:v>3.2745784864810727</c:v>
                </c:pt>
                <c:pt idx="1442">
                  <c:v>3.2676215204504588</c:v>
                </c:pt>
                <c:pt idx="1443">
                  <c:v>3.2606700801941448</c:v>
                </c:pt>
                <c:pt idx="1444">
                  <c:v>3.2537241563797092</c:v>
                </c:pt>
                <c:pt idx="1445">
                  <c:v>3.2467837396967965</c:v>
                </c:pt>
                <c:pt idx="1446">
                  <c:v>3.2398488208578358</c:v>
                </c:pt>
                <c:pt idx="1447">
                  <c:v>3.2329193905978526</c:v>
                </c:pt>
                <c:pt idx="1448">
                  <c:v>3.2259954396740897</c:v>
                </c:pt>
                <c:pt idx="1449">
                  <c:v>3.2190769588661579</c:v>
                </c:pt>
                <c:pt idx="1450">
                  <c:v>3.2121639389759937</c:v>
                </c:pt>
                <c:pt idx="1451">
                  <c:v>3.2052563708274335</c:v>
                </c:pt>
                <c:pt idx="1452">
                  <c:v>3.1983542452666813</c:v>
                </c:pt>
                <c:pt idx="1453">
                  <c:v>3.1914575531617775</c:v>
                </c:pt>
                <c:pt idx="1454">
                  <c:v>3.184566285403239</c:v>
                </c:pt>
                <c:pt idx="1455">
                  <c:v>3.1776804329027915</c:v>
                </c:pt>
                <c:pt idx="1456">
                  <c:v>3.1707999865944587</c:v>
                </c:pt>
                <c:pt idx="1457">
                  <c:v>3.1639249374338356</c:v>
                </c:pt>
                <c:pt idx="1458">
                  <c:v>3.157055276398312</c:v>
                </c:pt>
                <c:pt idx="1459">
                  <c:v>3.1501909944868203</c:v>
                </c:pt>
                <c:pt idx="1460">
                  <c:v>3.1433320827198119</c:v>
                </c:pt>
                <c:pt idx="1461">
                  <c:v>3.1364785321395843</c:v>
                </c:pt>
                <c:pt idx="1462">
                  <c:v>3.1296303338094837</c:v>
                </c:pt>
                <c:pt idx="1463">
                  <c:v>3.1227874788141645</c:v>
                </c:pt>
                <c:pt idx="1464">
                  <c:v>3.1159499582600407</c:v>
                </c:pt>
                <c:pt idx="1465">
                  <c:v>3.1091177632744618</c:v>
                </c:pt>
                <c:pt idx="1466">
                  <c:v>3.1022908850056368</c:v>
                </c:pt>
                <c:pt idx="1467">
                  <c:v>3.0954693146234891</c:v>
                </c:pt>
                <c:pt idx="1468">
                  <c:v>3.0886530433186326</c:v>
                </c:pt>
                <c:pt idx="1469">
                  <c:v>3.0818420623026861</c:v>
                </c:pt>
                <c:pt idx="1470">
                  <c:v>3.0750363628080883</c:v>
                </c:pt>
                <c:pt idx="1471">
                  <c:v>3.0682359360885747</c:v>
                </c:pt>
                <c:pt idx="1472">
                  <c:v>3.0614407734178379</c:v>
                </c:pt>
                <c:pt idx="1473">
                  <c:v>3.0546508660910603</c:v>
                </c:pt>
                <c:pt idx="1474">
                  <c:v>3.0478662054235239</c:v>
                </c:pt>
                <c:pt idx="1475">
                  <c:v>3.0410867827515813</c:v>
                </c:pt>
                <c:pt idx="1476">
                  <c:v>3.0343125894317331</c:v>
                </c:pt>
                <c:pt idx="1477">
                  <c:v>3.0275436168411014</c:v>
                </c:pt>
                <c:pt idx="1478">
                  <c:v>3.0207798563772092</c:v>
                </c:pt>
                <c:pt idx="1479">
                  <c:v>3.0140212994576938</c:v>
                </c:pt>
                <c:pt idx="1480">
                  <c:v>3.0072679375207318</c:v>
                </c:pt>
                <c:pt idx="1481">
                  <c:v>3.0005197620248119</c:v>
                </c:pt>
                <c:pt idx="1482">
                  <c:v>2.993776764447968</c:v>
                </c:pt>
                <c:pt idx="1483">
                  <c:v>2.9870389362891743</c:v>
                </c:pt>
                <c:pt idx="1484">
                  <c:v>2.9803062690667739</c:v>
                </c:pt>
                <c:pt idx="1485">
                  <c:v>2.9735787543192505</c:v>
                </c:pt>
                <c:pt idx="1486">
                  <c:v>2.9668563836051924</c:v>
                </c:pt>
                <c:pt idx="1487">
                  <c:v>2.9601391485024986</c:v>
                </c:pt>
                <c:pt idx="1488">
                  <c:v>2.9534270406096041</c:v>
                </c:pt>
                <c:pt idx="1489">
                  <c:v>2.9467200515438292</c:v>
                </c:pt>
                <c:pt idx="1490">
                  <c:v>2.9400181729431312</c:v>
                </c:pt>
                <c:pt idx="1491">
                  <c:v>2.9333213964640525</c:v>
                </c:pt>
                <c:pt idx="1492">
                  <c:v>2.9266297137835293</c:v>
                </c:pt>
                <c:pt idx="1493">
                  <c:v>2.91994311659733</c:v>
                </c:pt>
                <c:pt idx="1494">
                  <c:v>2.9132615966210129</c:v>
                </c:pt>
                <c:pt idx="1495">
                  <c:v>2.9065851455893768</c:v>
                </c:pt>
                <c:pt idx="1496">
                  <c:v>2.8999137552565917</c:v>
                </c:pt>
                <c:pt idx="1497">
                  <c:v>2.8932474173960259</c:v>
                </c:pt>
                <c:pt idx="1498">
                  <c:v>2.8865861238002051</c:v>
                </c:pt>
                <c:pt idx="1499">
                  <c:v>2.8799298662807162</c:v>
                </c:pt>
                <c:pt idx="1500">
                  <c:v>2.8732786366686449</c:v>
                </c:pt>
                <c:pt idx="1501">
                  <c:v>2.866632426813482</c:v>
                </c:pt>
                <c:pt idx="1502">
                  <c:v>2.8599912285840281</c:v>
                </c:pt>
                <c:pt idx="1503">
                  <c:v>2.8533550338679161</c:v>
                </c:pt>
                <c:pt idx="1504">
                  <c:v>2.84672383457155</c:v>
                </c:pt>
                <c:pt idx="1505">
                  <c:v>2.8400976226203749</c:v>
                </c:pt>
                <c:pt idx="1506">
                  <c:v>2.8334763899582747</c:v>
                </c:pt>
                <c:pt idx="1507">
                  <c:v>2.826860128547835</c:v>
                </c:pt>
                <c:pt idx="1508">
                  <c:v>2.8202488303704429</c:v>
                </c:pt>
                <c:pt idx="1509">
                  <c:v>2.8136424874259447</c:v>
                </c:pt>
                <c:pt idx="1510">
                  <c:v>2.8070410917324686</c:v>
                </c:pt>
                <c:pt idx="1511">
                  <c:v>2.8004446353268992</c:v>
                </c:pt>
                <c:pt idx="1512">
                  <c:v>2.7938531102645996</c:v>
                </c:pt>
                <c:pt idx="1513">
                  <c:v>2.7872665086188868</c:v>
                </c:pt>
                <c:pt idx="1514">
                  <c:v>2.7806848224817178</c:v>
                </c:pt>
                <c:pt idx="1515">
                  <c:v>2.7741080439629267</c:v>
                </c:pt>
                <c:pt idx="1516">
                  <c:v>2.7675361651907968</c:v>
                </c:pt>
                <c:pt idx="1517">
                  <c:v>2.760969178311643</c:v>
                </c:pt>
                <c:pt idx="1518">
                  <c:v>2.7544070754899326</c:v>
                </c:pt>
                <c:pt idx="1519">
                  <c:v>2.7478498489078254</c:v>
                </c:pt>
                <c:pt idx="1520">
                  <c:v>2.7412974907660184</c:v>
                </c:pt>
                <c:pt idx="1521">
                  <c:v>2.7347499932825707</c:v>
                </c:pt>
                <c:pt idx="1522">
                  <c:v>2.72820734869366</c:v>
                </c:pt>
                <c:pt idx="1523">
                  <c:v>2.721669549252959</c:v>
                </c:pt>
                <c:pt idx="1524">
                  <c:v>2.715136587232156</c:v>
                </c:pt>
                <c:pt idx="1525">
                  <c:v>2.7086084549211042</c:v>
                </c:pt>
                <c:pt idx="1526">
                  <c:v>2.7020851446263281</c:v>
                </c:pt>
                <c:pt idx="1527">
                  <c:v>2.6955666486723744</c:v>
                </c:pt>
                <c:pt idx="1528">
                  <c:v>2.689052959401387</c:v>
                </c:pt>
                <c:pt idx="1529">
                  <c:v>2.6825440691731379</c:v>
                </c:pt>
                <c:pt idx="1530">
                  <c:v>2.676039970364112</c:v>
                </c:pt>
                <c:pt idx="1531">
                  <c:v>2.6695406553693077</c:v>
                </c:pt>
                <c:pt idx="1532">
                  <c:v>2.6630461166002055</c:v>
                </c:pt>
                <c:pt idx="1533">
                  <c:v>2.6565563464856652</c:v>
                </c:pt>
                <c:pt idx="1534">
                  <c:v>2.6500713374721401</c:v>
                </c:pt>
                <c:pt idx="1535">
                  <c:v>2.6435910820226787</c:v>
                </c:pt>
                <c:pt idx="1536">
                  <c:v>2.637115572618125</c:v>
                </c:pt>
                <c:pt idx="1537">
                  <c:v>2.6306448017559521</c:v>
                </c:pt>
                <c:pt idx="1538">
                  <c:v>2.6241787619505397</c:v>
                </c:pt>
                <c:pt idx="1539">
                  <c:v>2.6177174457338728</c:v>
                </c:pt>
                <c:pt idx="1540">
                  <c:v>2.6112608456541682</c:v>
                </c:pt>
                <c:pt idx="1541">
                  <c:v>2.6048089542767987</c:v>
                </c:pt>
                <c:pt idx="1542">
                  <c:v>2.5983617641839798</c:v>
                </c:pt>
                <c:pt idx="1543">
                  <c:v>2.5919192679746539</c:v>
                </c:pt>
                <c:pt idx="1544">
                  <c:v>2.585481458264574</c:v>
                </c:pt>
                <c:pt idx="1545">
                  <c:v>2.5790483276859271</c:v>
                </c:pt>
                <c:pt idx="1546">
                  <c:v>2.5726198688878839</c:v>
                </c:pt>
                <c:pt idx="1547">
                  <c:v>2.5661960745358576</c:v>
                </c:pt>
                <c:pt idx="1548">
                  <c:v>2.5597769373120287</c:v>
                </c:pt>
                <c:pt idx="1549">
                  <c:v>2.5533624499150367</c:v>
                </c:pt>
                <c:pt idx="1550">
                  <c:v>2.5469526050595293</c:v>
                </c:pt>
                <c:pt idx="1551">
                  <c:v>2.5405473954773434</c:v>
                </c:pt>
                <c:pt idx="1552">
                  <c:v>2.5341468139158954</c:v>
                </c:pt>
                <c:pt idx="1553">
                  <c:v>2.5277508531390032</c:v>
                </c:pt>
                <c:pt idx="1554">
                  <c:v>2.5213595059274549</c:v>
                </c:pt>
                <c:pt idx="1555">
                  <c:v>2.5149727650773466</c:v>
                </c:pt>
                <c:pt idx="1556">
                  <c:v>2.5085906234010942</c:v>
                </c:pt>
                <c:pt idx="1557">
                  <c:v>2.5022130737276758</c:v>
                </c:pt>
                <c:pt idx="1558">
                  <c:v>2.4958401089015654</c:v>
                </c:pt>
                <c:pt idx="1559">
                  <c:v>2.4894717217836826</c:v>
                </c:pt>
                <c:pt idx="1560">
                  <c:v>2.4831079052505896</c:v>
                </c:pt>
                <c:pt idx="1561">
                  <c:v>2.476748652194761</c:v>
                </c:pt>
                <c:pt idx="1562">
                  <c:v>2.470393955524969</c:v>
                </c:pt>
                <c:pt idx="1563">
                  <c:v>2.4640438081652567</c:v>
                </c:pt>
                <c:pt idx="1564">
                  <c:v>2.4576982030557857</c:v>
                </c:pt>
                <c:pt idx="1565">
                  <c:v>2.4513571331522548</c:v>
                </c:pt>
                <c:pt idx="1566">
                  <c:v>2.44502059142618</c:v>
                </c:pt>
                <c:pt idx="1567">
                  <c:v>2.4386885708644015</c:v>
                </c:pt>
                <c:pt idx="1568">
                  <c:v>2.4323610644700104</c:v>
                </c:pt>
                <c:pt idx="1569">
                  <c:v>2.4260380652609554</c:v>
                </c:pt>
                <c:pt idx="1570">
                  <c:v>2.4197195662711666</c:v>
                </c:pt>
                <c:pt idx="1571">
                  <c:v>2.4134055605496627</c:v>
                </c:pt>
                <c:pt idx="1572">
                  <c:v>2.407096041160957</c:v>
                </c:pt>
                <c:pt idx="1573">
                  <c:v>2.4007910011852598</c:v>
                </c:pt>
                <c:pt idx="1574">
                  <c:v>2.3944904337176469</c:v>
                </c:pt>
                <c:pt idx="1575">
                  <c:v>2.3881943318687773</c:v>
                </c:pt>
                <c:pt idx="1576">
                  <c:v>2.3819026887646215</c:v>
                </c:pt>
                <c:pt idx="1577">
                  <c:v>2.3756154975457489</c:v>
                </c:pt>
                <c:pt idx="1578">
                  <c:v>2.3693327513685905</c:v>
                </c:pt>
                <c:pt idx="1579">
                  <c:v>2.3630544434042751</c:v>
                </c:pt>
                <c:pt idx="1580">
                  <c:v>2.3567805668391264</c:v>
                </c:pt>
                <c:pt idx="1581">
                  <c:v>2.3505111148744922</c:v>
                </c:pt>
                <c:pt idx="1582">
                  <c:v>2.3442460807265926</c:v>
                </c:pt>
                <c:pt idx="1583">
                  <c:v>2.3379854576267518</c:v>
                </c:pt>
                <c:pt idx="1584">
                  <c:v>2.3317292388210271</c:v>
                </c:pt>
                <c:pt idx="1585">
                  <c:v>2.3254774175702799</c:v>
                </c:pt>
                <c:pt idx="1586">
                  <c:v>2.3192299871502056</c:v>
                </c:pt>
                <c:pt idx="1587">
                  <c:v>2.3129869408515553</c:v>
                </c:pt>
                <c:pt idx="1588">
                  <c:v>2.3067482719793713</c:v>
                </c:pt>
                <c:pt idx="1589">
                  <c:v>2.3005139738535401</c:v>
                </c:pt>
                <c:pt idx="1590">
                  <c:v>2.2942840398087401</c:v>
                </c:pt>
                <c:pt idx="1591">
                  <c:v>2.2880584631941128</c:v>
                </c:pt>
                <c:pt idx="1592">
                  <c:v>2.2818372373731992</c:v>
                </c:pt>
                <c:pt idx="1593">
                  <c:v>2.2756203557241976</c:v>
                </c:pt>
                <c:pt idx="1594">
                  <c:v>2.2694078116398599</c:v>
                </c:pt>
                <c:pt idx="1595">
                  <c:v>2.2631995985269668</c:v>
                </c:pt>
                <c:pt idx="1596">
                  <c:v>2.2569957098075251</c:v>
                </c:pt>
                <c:pt idx="1597">
                  <c:v>2.2507961389169235</c:v>
                </c:pt>
                <c:pt idx="1598">
                  <c:v>2.2446008793055499</c:v>
                </c:pt>
                <c:pt idx="1599">
                  <c:v>2.2384099244374158</c:v>
                </c:pt>
                <c:pt idx="1600">
                  <c:v>2.2322232677914537</c:v>
                </c:pt>
                <c:pt idx="1601">
                  <c:v>2.2260409028605386</c:v>
                </c:pt>
                <c:pt idx="1602">
                  <c:v>2.2198628231510615</c:v>
                </c:pt>
                <c:pt idx="1603">
                  <c:v>2.2136890221844938</c:v>
                </c:pt>
                <c:pt idx="1604">
                  <c:v>2.2075194934957891</c:v>
                </c:pt>
                <c:pt idx="1605">
                  <c:v>2.2013542306341578</c:v>
                </c:pt>
                <c:pt idx="1606">
                  <c:v>2.1951932271626484</c:v>
                </c:pt>
                <c:pt idx="1607">
                  <c:v>2.189036476658313</c:v>
                </c:pt>
                <c:pt idx="1608">
                  <c:v>2.1828839727118172</c:v>
                </c:pt>
                <c:pt idx="1609">
                  <c:v>2.1767357089283466</c:v>
                </c:pt>
                <c:pt idx="1610">
                  <c:v>2.1705916789265203</c:v>
                </c:pt>
                <c:pt idx="1611">
                  <c:v>2.1644518763386076</c:v>
                </c:pt>
                <c:pt idx="1612">
                  <c:v>2.158316294810557</c:v>
                </c:pt>
                <c:pt idx="1613">
                  <c:v>2.1521849280026171</c:v>
                </c:pt>
                <c:pt idx="1614">
                  <c:v>2.1460577695882046</c:v>
                </c:pt>
                <c:pt idx="1615">
                  <c:v>2.1399348132545026</c:v>
                </c:pt>
                <c:pt idx="1616">
                  <c:v>2.1338160527022145</c:v>
                </c:pt>
                <c:pt idx="1617">
                  <c:v>2.1277014816458117</c:v>
                </c:pt>
                <c:pt idx="1618">
                  <c:v>2.1215910938130862</c:v>
                </c:pt>
                <c:pt idx="1619">
                  <c:v>2.1154848829452519</c:v>
                </c:pt>
                <c:pt idx="1620">
                  <c:v>2.1093828427971402</c:v>
                </c:pt>
                <c:pt idx="1621">
                  <c:v>2.1032849671368896</c:v>
                </c:pt>
                <c:pt idx="1622">
                  <c:v>2.0971912497461056</c:v>
                </c:pt>
                <c:pt idx="1623">
                  <c:v>2.0911016844196588</c:v>
                </c:pt>
                <c:pt idx="1624">
                  <c:v>2.0850162649656392</c:v>
                </c:pt>
                <c:pt idx="1625">
                  <c:v>2.0789349852056125</c:v>
                </c:pt>
                <c:pt idx="1626">
                  <c:v>2.072857838973976</c:v>
                </c:pt>
                <c:pt idx="1627">
                  <c:v>2.0667848201185759</c:v>
                </c:pt>
                <c:pt idx="1628">
                  <c:v>2.0607159225006684</c:v>
                </c:pt>
                <c:pt idx="1629">
                  <c:v>2.0546511399940246</c:v>
                </c:pt>
                <c:pt idx="1630">
                  <c:v>2.0485904664859271</c:v>
                </c:pt>
                <c:pt idx="1631">
                  <c:v>2.0425338958762449</c:v>
                </c:pt>
                <c:pt idx="1632">
                  <c:v>2.0364814220784169</c:v>
                </c:pt>
                <c:pt idx="1633">
                  <c:v>2.0304330390185754</c:v>
                </c:pt>
                <c:pt idx="1634">
                  <c:v>2.0243887406358363</c:v>
                </c:pt>
                <c:pt idx="1635">
                  <c:v>2.018348520882042</c:v>
                </c:pt>
                <c:pt idx="1636">
                  <c:v>2.01231237372187</c:v>
                </c:pt>
                <c:pt idx="1637">
                  <c:v>2.0062802931330048</c:v>
                </c:pt>
                <c:pt idx="1638">
                  <c:v>2.0002522731059069</c:v>
                </c:pt>
                <c:pt idx="1639">
                  <c:v>1.9942283076437337</c:v>
                </c:pt>
                <c:pt idx="1640">
                  <c:v>1.9882083907624457</c:v>
                </c:pt>
                <c:pt idx="1641">
                  <c:v>1.9821925164904153</c:v>
                </c:pt>
                <c:pt idx="1642">
                  <c:v>1.9761806788688105</c:v>
                </c:pt>
                <c:pt idx="1643">
                  <c:v>1.9701728719514993</c:v>
                </c:pt>
                <c:pt idx="1644">
                  <c:v>1.9641690898049844</c:v>
                </c:pt>
                <c:pt idx="1645">
                  <c:v>1.958169326507849</c:v>
                </c:pt>
                <c:pt idx="1646">
                  <c:v>1.9521735761517365</c:v>
                </c:pt>
                <c:pt idx="1647">
                  <c:v>1.9461818328404314</c:v>
                </c:pt>
                <c:pt idx="1648">
                  <c:v>1.940194090690281</c:v>
                </c:pt>
                <c:pt idx="1649">
                  <c:v>1.9342103438299882</c:v>
                </c:pt>
                <c:pt idx="1650">
                  <c:v>1.9282305864005145</c:v>
                </c:pt>
                <c:pt idx="1651">
                  <c:v>1.9222548125555547</c:v>
                </c:pt>
                <c:pt idx="1652">
                  <c:v>1.9162830164602593</c:v>
                </c:pt>
                <c:pt idx="1653">
                  <c:v>1.9103151922933039</c:v>
                </c:pt>
                <c:pt idx="1654">
                  <c:v>1.9043513342445963</c:v>
                </c:pt>
                <c:pt idx="1655">
                  <c:v>1.8983914365162766</c:v>
                </c:pt>
                <c:pt idx="1656">
                  <c:v>1.8924354933230836</c:v>
                </c:pt>
                <c:pt idx="1657">
                  <c:v>1.8864834988919617</c:v>
                </c:pt>
                <c:pt idx="1658">
                  <c:v>1.8805354474613467</c:v>
                </c:pt>
                <c:pt idx="1659">
                  <c:v>1.8745913332822428</c:v>
                </c:pt>
                <c:pt idx="1660">
                  <c:v>1.8686511506174721</c:v>
                </c:pt>
                <c:pt idx="1661">
                  <c:v>1.8627148937419653</c:v>
                </c:pt>
                <c:pt idx="1662">
                  <c:v>1.8567825569424126</c:v>
                </c:pt>
                <c:pt idx="1663">
                  <c:v>1.850854134517921</c:v>
                </c:pt>
                <c:pt idx="1664">
                  <c:v>1.844929620778839</c:v>
                </c:pt>
                <c:pt idx="1665">
                  <c:v>1.839009010048386</c:v>
                </c:pt>
                <c:pt idx="1666">
                  <c:v>1.8330922966598704</c:v>
                </c:pt>
                <c:pt idx="1667">
                  <c:v>1.8271794749602304</c:v>
                </c:pt>
                <c:pt idx="1668">
                  <c:v>1.8212705393072126</c:v>
                </c:pt>
                <c:pt idx="1669">
                  <c:v>1.8153654840705202</c:v>
                </c:pt>
                <c:pt idx="1670">
                  <c:v>1.8094643036316223</c:v>
                </c:pt>
                <c:pt idx="1671">
                  <c:v>1.8035669923835542</c:v>
                </c:pt>
                <c:pt idx="1672">
                  <c:v>1.7976735447308996</c:v>
                </c:pt>
                <c:pt idx="1673">
                  <c:v>1.7917839550902361</c:v>
                </c:pt>
                <c:pt idx="1674">
                  <c:v>1.7858982178895844</c:v>
                </c:pt>
                <c:pt idx="1675">
                  <c:v>1.7800163275680263</c:v>
                </c:pt>
                <c:pt idx="1676">
                  <c:v>1.7741382785765638</c:v>
                </c:pt>
                <c:pt idx="1677">
                  <c:v>1.7682640653778341</c:v>
                </c:pt>
                <c:pt idx="1678">
                  <c:v>1.7623936824460165</c:v>
                </c:pt>
                <c:pt idx="1679">
                  <c:v>1.7565271242660154</c:v>
                </c:pt>
                <c:pt idx="1680">
                  <c:v>1.750664385334793</c:v>
                </c:pt>
                <c:pt idx="1681">
                  <c:v>1.7448054601604723</c:v>
                </c:pt>
                <c:pt idx="1682">
                  <c:v>1.738950343262313</c:v>
                </c:pt>
                <c:pt idx="1683">
                  <c:v>1.7330990291713844</c:v>
                </c:pt>
                <c:pt idx="1684">
                  <c:v>1.7272515124294308</c:v>
                </c:pt>
                <c:pt idx="1685">
                  <c:v>1.7214077875898028</c:v>
                </c:pt>
                <c:pt idx="1686">
                  <c:v>1.7155678492167672</c:v>
                </c:pt>
                <c:pt idx="1687">
                  <c:v>1.7097316918863148</c:v>
                </c:pt>
                <c:pt idx="1688">
                  <c:v>1.7038993101849877</c:v>
                </c:pt>
                <c:pt idx="1689">
                  <c:v>1.6980706987109875</c:v>
                </c:pt>
                <c:pt idx="1690">
                  <c:v>1.6922458520728765</c:v>
                </c:pt>
                <c:pt idx="1691">
                  <c:v>1.6864247648909885</c:v>
                </c:pt>
                <c:pt idx="1692">
                  <c:v>1.6806074317964885</c:v>
                </c:pt>
                <c:pt idx="1693">
                  <c:v>1.6747938474312765</c:v>
                </c:pt>
                <c:pt idx="1694">
                  <c:v>1.6689840064485886</c:v>
                </c:pt>
                <c:pt idx="1695">
                  <c:v>1.6631779035123833</c:v>
                </c:pt>
                <c:pt idx="1696">
                  <c:v>1.6573755332975115</c:v>
                </c:pt>
                <c:pt idx="1697">
                  <c:v>1.6515768904898411</c:v>
                </c:pt>
                <c:pt idx="1698">
                  <c:v>1.645781969786192</c:v>
                </c:pt>
                <c:pt idx="1699">
                  <c:v>1.6399907658937829</c:v>
                </c:pt>
                <c:pt idx="1700">
                  <c:v>1.6342032735311109</c:v>
                </c:pt>
                <c:pt idx="1701">
                  <c:v>1.6284194874271529</c:v>
                </c:pt>
                <c:pt idx="1702">
                  <c:v>1.6226394023218096</c:v>
                </c:pt>
                <c:pt idx="1703">
                  <c:v>1.6168630129653772</c:v>
                </c:pt>
                <c:pt idx="1704">
                  <c:v>1.6110903141193869</c:v>
                </c:pt>
                <c:pt idx="1705">
                  <c:v>1.6053213005553006</c:v>
                </c:pt>
                <c:pt idx="1706">
                  <c:v>1.599555967055559</c:v>
                </c:pt>
                <c:pt idx="1707">
                  <c:v>1.5937943084137465</c:v>
                </c:pt>
                <c:pt idx="1708">
                  <c:v>1.588036319433006</c:v>
                </c:pt>
                <c:pt idx="1709">
                  <c:v>1.5822819949277942</c:v>
                </c:pt>
                <c:pt idx="1710">
                  <c:v>1.5765313297227497</c:v>
                </c:pt>
                <c:pt idx="1711">
                  <c:v>1.5707843186528538</c:v>
                </c:pt>
                <c:pt idx="1712">
                  <c:v>1.5650409565640857</c:v>
                </c:pt>
                <c:pt idx="1713">
                  <c:v>1.5593012383121474</c:v>
                </c:pt>
                <c:pt idx="1714">
                  <c:v>1.5535651587636701</c:v>
                </c:pt>
                <c:pt idx="1715">
                  <c:v>1.5478327127954963</c:v>
                </c:pt>
                <c:pt idx="1716">
                  <c:v>1.5421038952947763</c:v>
                </c:pt>
                <c:pt idx="1717">
                  <c:v>1.5363787011590977</c:v>
                </c:pt>
                <c:pt idx="1718">
                  <c:v>1.530657125296421</c:v>
                </c:pt>
                <c:pt idx="1719">
                  <c:v>1.5249391626243638</c:v>
                </c:pt>
                <c:pt idx="1720">
                  <c:v>1.5192248080716477</c:v>
                </c:pt>
                <c:pt idx="1721">
                  <c:v>1.51351405657639</c:v>
                </c:pt>
                <c:pt idx="1722">
                  <c:v>1.5078069030876997</c:v>
                </c:pt>
                <c:pt idx="1723">
                  <c:v>1.5021033425642245</c:v>
                </c:pt>
                <c:pt idx="1724">
                  <c:v>1.4964033699748747</c:v>
                </c:pt>
                <c:pt idx="1725">
                  <c:v>1.4907069802988118</c:v>
                </c:pt>
                <c:pt idx="1726">
                  <c:v>1.485014168525405</c:v>
                </c:pt>
                <c:pt idx="1727">
                  <c:v>1.4793249296536217</c:v>
                </c:pt>
                <c:pt idx="1728">
                  <c:v>1.4736392586928946</c:v>
                </c:pt>
                <c:pt idx="1729">
                  <c:v>1.4679571506623232</c:v>
                </c:pt>
                <c:pt idx="1730">
                  <c:v>1.4622786005911568</c:v>
                </c:pt>
                <c:pt idx="1731">
                  <c:v>1.4566036035183814</c:v>
                </c:pt>
                <c:pt idx="1732">
                  <c:v>1.4509321544935081</c:v>
                </c:pt>
                <c:pt idx="1733">
                  <c:v>1.445264248575169</c:v>
                </c:pt>
                <c:pt idx="1734">
                  <c:v>1.4395998808322981</c:v>
                </c:pt>
                <c:pt idx="1735">
                  <c:v>1.433939046343617</c:v>
                </c:pt>
                <c:pt idx="1736">
                  <c:v>1.4282817401974455</c:v>
                </c:pt>
                <c:pt idx="1737">
                  <c:v>1.422627957492379</c:v>
                </c:pt>
                <c:pt idx="1738">
                  <c:v>1.4169776933363887</c:v>
                </c:pt>
                <c:pt idx="1739">
                  <c:v>1.4113309428469574</c:v>
                </c:pt>
                <c:pt idx="1740">
                  <c:v>1.4056877011520739</c:v>
                </c:pt>
                <c:pt idx="1741">
                  <c:v>1.4000479633884311</c:v>
                </c:pt>
                <c:pt idx="1742">
                  <c:v>1.3944117247033878</c:v>
                </c:pt>
                <c:pt idx="1743">
                  <c:v>1.388778980253268</c:v>
                </c:pt>
                <c:pt idx="1744">
                  <c:v>1.3831497252040861</c:v>
                </c:pt>
                <c:pt idx="1745">
                  <c:v>1.3775239547315168</c:v>
                </c:pt>
                <c:pt idx="1746">
                  <c:v>1.3719016640209172</c:v>
                </c:pt>
                <c:pt idx="1747">
                  <c:v>1.3662828482670855</c:v>
                </c:pt>
                <c:pt idx="1748">
                  <c:v>1.3606675026744128</c:v>
                </c:pt>
                <c:pt idx="1749">
                  <c:v>1.3550556224565267</c:v>
                </c:pt>
                <c:pt idx="1750">
                  <c:v>1.3494472028369211</c:v>
                </c:pt>
                <c:pt idx="1751">
                  <c:v>1.3438422390481344</c:v>
                </c:pt>
                <c:pt idx="1752">
                  <c:v>1.3382407263324128</c:v>
                </c:pt>
                <c:pt idx="1753">
                  <c:v>1.3326426599412187</c:v>
                </c:pt>
                <c:pt idx="1754">
                  <c:v>1.3270480351354841</c:v>
                </c:pt>
                <c:pt idx="1755">
                  <c:v>1.3214568471851558</c:v>
                </c:pt>
                <c:pt idx="1756">
                  <c:v>1.3158690913702962</c:v>
                </c:pt>
                <c:pt idx="1757">
                  <c:v>1.3102847629794567</c:v>
                </c:pt>
                <c:pt idx="1758">
                  <c:v>1.3047038573106595</c:v>
                </c:pt>
                <c:pt idx="1759">
                  <c:v>1.2991263696713369</c:v>
                </c:pt>
                <c:pt idx="1760">
                  <c:v>1.2935522953782574</c:v>
                </c:pt>
                <c:pt idx="1761">
                  <c:v>1.2879816297570539</c:v>
                </c:pt>
                <c:pt idx="1762">
                  <c:v>1.282414368142679</c:v>
                </c:pt>
                <c:pt idx="1763">
                  <c:v>1.2768505058790678</c:v>
                </c:pt>
                <c:pt idx="1764">
                  <c:v>1.2712900383196992</c:v>
                </c:pt>
                <c:pt idx="1765">
                  <c:v>1.2657329608268533</c:v>
                </c:pt>
                <c:pt idx="1766">
                  <c:v>1.2601792687721027</c:v>
                </c:pt>
                <c:pt idx="1767">
                  <c:v>1.2546289575358873</c:v>
                </c:pt>
                <c:pt idx="1768">
                  <c:v>1.2490820225071999</c:v>
                </c:pt>
                <c:pt idx="1769">
                  <c:v>1.2435384590851926</c:v>
                </c:pt>
                <c:pt idx="1770">
                  <c:v>1.2379982626771431</c:v>
                </c:pt>
                <c:pt idx="1771">
                  <c:v>1.2324614286993838</c:v>
                </c:pt>
                <c:pt idx="1772">
                  <c:v>1.2269279525776975</c:v>
                </c:pt>
                <c:pt idx="1773">
                  <c:v>1.2213978297462944</c:v>
                </c:pt>
                <c:pt idx="1774">
                  <c:v>1.2158710556482013</c:v>
                </c:pt>
                <c:pt idx="1775">
                  <c:v>1.2103476257355086</c:v>
                </c:pt>
                <c:pt idx="1776">
                  <c:v>1.2048275354696616</c:v>
                </c:pt>
                <c:pt idx="1777">
                  <c:v>1.1993107803199605</c:v>
                </c:pt>
                <c:pt idx="1778">
                  <c:v>1.1937973557652399</c:v>
                </c:pt>
                <c:pt idx="1779">
                  <c:v>1.1882872572928997</c:v>
                </c:pt>
                <c:pt idx="1780">
                  <c:v>1.182780480398816</c:v>
                </c:pt>
                <c:pt idx="1781">
                  <c:v>1.1772770205880698</c:v>
                </c:pt>
                <c:pt idx="1782">
                  <c:v>1.1717768733743696</c:v>
                </c:pt>
                <c:pt idx="1783">
                  <c:v>1.166280034279688</c:v>
                </c:pt>
                <c:pt idx="1784">
                  <c:v>1.16078649883537</c:v>
                </c:pt>
                <c:pt idx="1785">
                  <c:v>1.1552962625807626</c:v>
                </c:pt>
                <c:pt idx="1786">
                  <c:v>1.149809321064108</c:v>
                </c:pt>
                <c:pt idx="1787">
                  <c:v>1.1443256698424231</c:v>
                </c:pt>
                <c:pt idx="1788">
                  <c:v>1.1388453044810474</c:v>
                </c:pt>
                <c:pt idx="1789">
                  <c:v>1.1333682205537956</c:v>
                </c:pt>
                <c:pt idx="1790">
                  <c:v>1.1278944136436853</c:v>
                </c:pt>
                <c:pt idx="1791">
                  <c:v>1.1224238793414034</c:v>
                </c:pt>
                <c:pt idx="1792">
                  <c:v>1.1169566132463926</c:v>
                </c:pt>
                <c:pt idx="1793">
                  <c:v>1.1114926109670256</c:v>
                </c:pt>
                <c:pt idx="1794">
                  <c:v>1.1060318681194659</c:v>
                </c:pt>
                <c:pt idx="1795">
                  <c:v>1.1005743803290597</c:v>
                </c:pt>
                <c:pt idx="1796">
                  <c:v>1.0951201432286626</c:v>
                </c:pt>
                <c:pt idx="1797">
                  <c:v>1.0896691524603939</c:v>
                </c:pt>
                <c:pt idx="1798">
                  <c:v>1.0842214036738871</c:v>
                </c:pt>
                <c:pt idx="1799">
                  <c:v>1.0787768925281385</c:v>
                </c:pt>
                <c:pt idx="1800">
                  <c:v>1.0733356146893942</c:v>
                </c:pt>
                <c:pt idx="1801">
                  <c:v>1.0678975658330967</c:v>
                </c:pt>
                <c:pt idx="1802">
                  <c:v>1.0624627416423114</c:v>
                </c:pt>
                <c:pt idx="1803">
                  <c:v>1.0570311378090587</c:v>
                </c:pt>
                <c:pt idx="1804">
                  <c:v>1.051602750032989</c:v>
                </c:pt>
                <c:pt idx="1805">
                  <c:v>1.0461775740221237</c:v>
                </c:pt>
                <c:pt idx="1806">
                  <c:v>1.0407556054926839</c:v>
                </c:pt>
                <c:pt idx="1807">
                  <c:v>1.0353368401694627</c:v>
                </c:pt>
                <c:pt idx="1808">
                  <c:v>1.0299212737848589</c:v>
                </c:pt>
                <c:pt idx="1809">
                  <c:v>1.0245089020795748</c:v>
                </c:pt>
                <c:pt idx="1810">
                  <c:v>1.0190997208028068</c:v>
                </c:pt>
                <c:pt idx="1811">
                  <c:v>1.0136937257113123</c:v>
                </c:pt>
                <c:pt idx="1812">
                  <c:v>1.0082909125703254</c:v>
                </c:pt>
                <c:pt idx="1813">
                  <c:v>1.002891277152975</c:v>
                </c:pt>
                <c:pt idx="1814">
                  <c:v>0.99749481524014549</c:v>
                </c:pt>
                <c:pt idx="1815">
                  <c:v>0.99210152262145623</c:v>
                </c:pt>
                <c:pt idx="1816">
                  <c:v>0.98671139509408423</c:v>
                </c:pt>
                <c:pt idx="1817">
                  <c:v>0.98132442846273982</c:v>
                </c:pt>
                <c:pt idx="1818">
                  <c:v>0.9759406185409768</c:v>
                </c:pt>
                <c:pt idx="1819">
                  <c:v>0.97055996114990162</c:v>
                </c:pt>
                <c:pt idx="1820">
                  <c:v>0.96518245211828713</c:v>
                </c:pt>
                <c:pt idx="1821">
                  <c:v>0.95980808728314093</c:v>
                </c:pt>
                <c:pt idx="1822">
                  <c:v>0.95443686248922033</c:v>
                </c:pt>
                <c:pt idx="1823">
                  <c:v>0.9490687735890575</c:v>
                </c:pt>
                <c:pt idx="1824">
                  <c:v>0.94370381644340484</c:v>
                </c:pt>
                <c:pt idx="1825">
                  <c:v>0.93834198692037707</c:v>
                </c:pt>
                <c:pt idx="1826">
                  <c:v>0.93298328089612448</c:v>
                </c:pt>
                <c:pt idx="1827">
                  <c:v>0.92762769425434322</c:v>
                </c:pt>
                <c:pt idx="1828">
                  <c:v>0.92227522288709762</c:v>
                </c:pt>
                <c:pt idx="1829">
                  <c:v>0.91692586269374832</c:v>
                </c:pt>
                <c:pt idx="1830">
                  <c:v>0.9115796095807317</c:v>
                </c:pt>
                <c:pt idx="1831">
                  <c:v>0.9062364594636878</c:v>
                </c:pt>
                <c:pt idx="1832">
                  <c:v>0.90089640826468775</c:v>
                </c:pt>
                <c:pt idx="1833">
                  <c:v>0.89555945191418362</c:v>
                </c:pt>
                <c:pt idx="1834">
                  <c:v>0.89022558634970539</c:v>
                </c:pt>
                <c:pt idx="1835">
                  <c:v>0.88489480751689675</c:v>
                </c:pt>
                <c:pt idx="1836">
                  <c:v>0.87956711136895527</c:v>
                </c:pt>
                <c:pt idx="1837">
                  <c:v>0.87424249386634678</c:v>
                </c:pt>
                <c:pt idx="1838">
                  <c:v>0.86892095097724575</c:v>
                </c:pt>
                <c:pt idx="1839">
                  <c:v>0.86360247867769879</c:v>
                </c:pt>
                <c:pt idx="1840">
                  <c:v>0.85828707295100037</c:v>
                </c:pt>
                <c:pt idx="1841">
                  <c:v>0.85297472978782318</c:v>
                </c:pt>
                <c:pt idx="1842">
                  <c:v>0.84766544518649489</c:v>
                </c:pt>
                <c:pt idx="1843">
                  <c:v>0.84235921515325307</c:v>
                </c:pt>
                <c:pt idx="1844">
                  <c:v>0.83705603570089437</c:v>
                </c:pt>
                <c:pt idx="1845">
                  <c:v>0.83175590285054746</c:v>
                </c:pt>
                <c:pt idx="1846">
                  <c:v>0.82645881262993082</c:v>
                </c:pt>
                <c:pt idx="1847">
                  <c:v>0.82116476107520764</c:v>
                </c:pt>
                <c:pt idx="1848">
                  <c:v>0.81587374422870607</c:v>
                </c:pt>
                <c:pt idx="1849">
                  <c:v>0.81058575814099831</c:v>
                </c:pt>
                <c:pt idx="1850">
                  <c:v>0.80530079887016703</c:v>
                </c:pt>
                <c:pt idx="1851">
                  <c:v>0.80001886248090193</c:v>
                </c:pt>
                <c:pt idx="1852">
                  <c:v>0.7947399450453605</c:v>
                </c:pt>
                <c:pt idx="1853">
                  <c:v>0.78946404264330516</c:v>
                </c:pt>
                <c:pt idx="1854">
                  <c:v>0.78419115136193696</c:v>
                </c:pt>
                <c:pt idx="1855">
                  <c:v>0.77892126729507671</c:v>
                </c:pt>
                <c:pt idx="1856">
                  <c:v>0.77365438654434959</c:v>
                </c:pt>
                <c:pt idx="1857">
                  <c:v>0.7683905052183051</c:v>
                </c:pt>
                <c:pt idx="1858">
                  <c:v>0.76312961943307167</c:v>
                </c:pt>
                <c:pt idx="1859">
                  <c:v>0.75787172531131308</c:v>
                </c:pt>
                <c:pt idx="1860">
                  <c:v>0.7526168189833955</c:v>
                </c:pt>
                <c:pt idx="1861">
                  <c:v>0.74736489658688643</c:v>
                </c:pt>
                <c:pt idx="1862">
                  <c:v>0.74211595426619092</c:v>
                </c:pt>
                <c:pt idx="1863">
                  <c:v>0.73686998817292904</c:v>
                </c:pt>
                <c:pt idx="1864">
                  <c:v>0.73162699446600932</c:v>
                </c:pt>
                <c:pt idx="1865">
                  <c:v>0.72638696931120483</c:v>
                </c:pt>
                <c:pt idx="1866">
                  <c:v>0.72114990888138397</c:v>
                </c:pt>
                <c:pt idx="1867">
                  <c:v>0.71591580935656696</c:v>
                </c:pt>
                <c:pt idx="1868">
                  <c:v>0.71068466692369858</c:v>
                </c:pt>
                <c:pt idx="1869">
                  <c:v>0.70545647777695142</c:v>
                </c:pt>
                <c:pt idx="1870">
                  <c:v>0.70023123811758026</c:v>
                </c:pt>
                <c:pt idx="1871">
                  <c:v>0.69500894415297165</c:v>
                </c:pt>
                <c:pt idx="1872">
                  <c:v>0.6897895920986501</c:v>
                </c:pt>
                <c:pt idx="1873">
                  <c:v>0.68457317817654006</c:v>
                </c:pt>
                <c:pt idx="1874">
                  <c:v>0.67935969861509382</c:v>
                </c:pt>
                <c:pt idx="1875">
                  <c:v>0.67414914965064476</c:v>
                </c:pt>
                <c:pt idx="1876">
                  <c:v>0.66894152752545843</c:v>
                </c:pt>
                <c:pt idx="1877">
                  <c:v>0.66373682848940307</c:v>
                </c:pt>
                <c:pt idx="1878">
                  <c:v>0.65853504879889069</c:v>
                </c:pt>
                <c:pt idx="1879">
                  <c:v>0.6533361847170005</c:v>
                </c:pt>
                <c:pt idx="1880">
                  <c:v>0.64814023251424657</c:v>
                </c:pt>
                <c:pt idx="1881">
                  <c:v>0.64294718846746135</c:v>
                </c:pt>
                <c:pt idx="1882">
                  <c:v>0.63775704886014573</c:v>
                </c:pt>
                <c:pt idx="1883">
                  <c:v>0.63256980998316947</c:v>
                </c:pt>
                <c:pt idx="1884">
                  <c:v>0.62738546813373641</c:v>
                </c:pt>
                <c:pt idx="1885">
                  <c:v>0.62220401961588379</c:v>
                </c:pt>
                <c:pt idx="1886">
                  <c:v>0.61702546074062348</c:v>
                </c:pt>
                <c:pt idx="1887">
                  <c:v>0.61184978782512789</c:v>
                </c:pt>
                <c:pt idx="1888">
                  <c:v>0.60667699719384272</c:v>
                </c:pt>
                <c:pt idx="1889">
                  <c:v>0.60150708517802121</c:v>
                </c:pt>
                <c:pt idx="1890">
                  <c:v>0.59634004811474295</c:v>
                </c:pt>
                <c:pt idx="1891">
                  <c:v>0.5911758823482286</c:v>
                </c:pt>
                <c:pt idx="1892">
                  <c:v>0.58601458422987529</c:v>
                </c:pt>
                <c:pt idx="1893">
                  <c:v>0.58085615011680514</c:v>
                </c:pt>
                <c:pt idx="1894">
                  <c:v>0.57570057637319283</c:v>
                </c:pt>
                <c:pt idx="1895">
                  <c:v>0.57054785937015329</c:v>
                </c:pt>
                <c:pt idx="1896">
                  <c:v>0.56539799548462544</c:v>
                </c:pt>
                <c:pt idx="1897">
                  <c:v>0.56025098110051419</c:v>
                </c:pt>
                <c:pt idx="1898">
                  <c:v>0.55510681260802863</c:v>
                </c:pt>
                <c:pt idx="1899">
                  <c:v>0.54996548640449372</c:v>
                </c:pt>
                <c:pt idx="1900">
                  <c:v>0.54482699889324882</c:v>
                </c:pt>
                <c:pt idx="1901">
                  <c:v>0.53969134648415518</c:v>
                </c:pt>
                <c:pt idx="1902">
                  <c:v>0.53455852559380368</c:v>
                </c:pt>
                <c:pt idx="1903">
                  <c:v>0.5294285326447582</c:v>
                </c:pt>
                <c:pt idx="1904">
                  <c:v>0.52430136406682992</c:v>
                </c:pt>
                <c:pt idx="1905">
                  <c:v>0.51917701629573865</c:v>
                </c:pt>
                <c:pt idx="1906">
                  <c:v>0.51405548577332172</c:v>
                </c:pt>
                <c:pt idx="1907">
                  <c:v>0.50893676894859796</c:v>
                </c:pt>
                <c:pt idx="1908">
                  <c:v>0.50382086227644263</c:v>
                </c:pt>
                <c:pt idx="1909">
                  <c:v>0.49870776221843111</c:v>
                </c:pt>
                <c:pt idx="1910">
                  <c:v>0.49359746524201531</c:v>
                </c:pt>
                <c:pt idx="1911">
                  <c:v>0.48848996782140641</c:v>
                </c:pt>
                <c:pt idx="1912">
                  <c:v>0.48338526643708191</c:v>
                </c:pt>
                <c:pt idx="1913">
                  <c:v>0.47828335757595314</c:v>
                </c:pt>
                <c:pt idx="1914">
                  <c:v>0.47318423773089252</c:v>
                </c:pt>
                <c:pt idx="1915">
                  <c:v>0.46808790340101314</c:v>
                </c:pt>
                <c:pt idx="1916">
                  <c:v>0.46299435109250175</c:v>
                </c:pt>
                <c:pt idx="1917">
                  <c:v>0.45790357731675058</c:v>
                </c:pt>
                <c:pt idx="1918">
                  <c:v>0.45281557859216331</c:v>
                </c:pt>
                <c:pt idx="1919">
                  <c:v>0.44773035144302803</c:v>
                </c:pt>
                <c:pt idx="1920">
                  <c:v>0.44264789239951974</c:v>
                </c:pt>
                <c:pt idx="1921">
                  <c:v>0.43756819799878566</c:v>
                </c:pt>
                <c:pt idx="1922">
                  <c:v>0.43249126478386091</c:v>
                </c:pt>
                <c:pt idx="1923">
                  <c:v>0.42741708930358091</c:v>
                </c:pt>
                <c:pt idx="1924">
                  <c:v>0.42234566811330587</c:v>
                </c:pt>
                <c:pt idx="1925">
                  <c:v>0.41727699777432159</c:v>
                </c:pt>
                <c:pt idx="1926">
                  <c:v>0.41221107485440661</c:v>
                </c:pt>
                <c:pt idx="1927">
                  <c:v>0.40714789592674633</c:v>
                </c:pt>
                <c:pt idx="1928">
                  <c:v>0.4020874575713751</c:v>
                </c:pt>
                <c:pt idx="1929">
                  <c:v>0.39702975637435378</c:v>
                </c:pt>
                <c:pt idx="1930">
                  <c:v>0.39197478892718124</c:v>
                </c:pt>
                <c:pt idx="1931">
                  <c:v>0.38692255182780189</c:v>
                </c:pt>
                <c:pt idx="1932">
                  <c:v>0.38187304168033537</c:v>
                </c:pt>
                <c:pt idx="1933">
                  <c:v>0.3768262550946721</c:v>
                </c:pt>
                <c:pt idx="1934">
                  <c:v>0.37178218868703905</c:v>
                </c:pt>
                <c:pt idx="1935">
                  <c:v>0.36674083907927024</c:v>
                </c:pt>
                <c:pt idx="1936">
                  <c:v>0.36170220289940547</c:v>
                </c:pt>
                <c:pt idx="1937">
                  <c:v>0.35666627678114399</c:v>
                </c:pt>
                <c:pt idx="1938">
                  <c:v>0.3516330573648852</c:v>
                </c:pt>
                <c:pt idx="1939">
                  <c:v>0.34660254129622814</c:v>
                </c:pt>
                <c:pt idx="1940">
                  <c:v>0.34157472522681886</c:v>
                </c:pt>
                <c:pt idx="1941">
                  <c:v>0.33654960581464954</c:v>
                </c:pt>
                <c:pt idx="1942">
                  <c:v>0.3315271797230443</c:v>
                </c:pt>
                <c:pt idx="1943">
                  <c:v>0.32650744362149264</c:v>
                </c:pt>
                <c:pt idx="1944">
                  <c:v>0.32149039418580283</c:v>
                </c:pt>
                <c:pt idx="1945">
                  <c:v>0.31647602809681696</c:v>
                </c:pt>
                <c:pt idx="1946">
                  <c:v>0.31146434204150025</c:v>
                </c:pt>
                <c:pt idx="1947">
                  <c:v>0.30645533271290532</c:v>
                </c:pt>
                <c:pt idx="1948">
                  <c:v>0.30144899680971166</c:v>
                </c:pt>
                <c:pt idx="1949">
                  <c:v>0.29644533103648085</c:v>
                </c:pt>
                <c:pt idx="1950">
                  <c:v>0.29144433210351545</c:v>
                </c:pt>
                <c:pt idx="1951">
                  <c:v>0.28644599672685706</c:v>
                </c:pt>
                <c:pt idx="1952">
                  <c:v>0.28145032162819456</c:v>
                </c:pt>
                <c:pt idx="1953">
                  <c:v>0.27645730353538506</c:v>
                </c:pt>
                <c:pt idx="1954">
                  <c:v>0.27146693918168607</c:v>
                </c:pt>
                <c:pt idx="1955">
                  <c:v>0.2664792253060686</c:v>
                </c:pt>
                <c:pt idx="1956">
                  <c:v>0.26149415865344611</c:v>
                </c:pt>
                <c:pt idx="1957">
                  <c:v>0.25651173597394256</c:v>
                </c:pt>
                <c:pt idx="1958">
                  <c:v>0.2515319540241861</c:v>
                </c:pt>
                <c:pt idx="1959">
                  <c:v>0.24655480956588188</c:v>
                </c:pt>
                <c:pt idx="1960">
                  <c:v>0.24158029936607145</c:v>
                </c:pt>
                <c:pt idx="1961">
                  <c:v>0.23660842019832756</c:v>
                </c:pt>
                <c:pt idx="1962">
                  <c:v>0.23163916884140687</c:v>
                </c:pt>
                <c:pt idx="1963">
                  <c:v>0.22667254207948875</c:v>
                </c:pt>
                <c:pt idx="1964">
                  <c:v>0.22170853670259222</c:v>
                </c:pt>
                <c:pt idx="1965">
                  <c:v>0.21674714950636897</c:v>
                </c:pt>
                <c:pt idx="1966">
                  <c:v>0.21178837729176814</c:v>
                </c:pt>
                <c:pt idx="1967">
                  <c:v>0.2068322168659858</c:v>
                </c:pt>
                <c:pt idx="1968">
                  <c:v>0.20187866504083954</c:v>
                </c:pt>
                <c:pt idx="1969">
                  <c:v>0.19692771863433384</c:v>
                </c:pt>
                <c:pt idx="1970">
                  <c:v>0.19197937446965108</c:v>
                </c:pt>
                <c:pt idx="1971">
                  <c:v>0.18703362937581564</c:v>
                </c:pt>
                <c:pt idx="1972">
                  <c:v>0.18209048018713031</c:v>
                </c:pt>
                <c:pt idx="1973">
                  <c:v>0.17714992374373906</c:v>
                </c:pt>
                <c:pt idx="1974">
                  <c:v>0.17221195689041424</c:v>
                </c:pt>
                <c:pt idx="1975">
                  <c:v>0.16727657647819216</c:v>
                </c:pt>
                <c:pt idx="1976">
                  <c:v>0.16234377936359343</c:v>
                </c:pt>
                <c:pt idx="1977">
                  <c:v>0.1574135624080486</c:v>
                </c:pt>
                <c:pt idx="1978">
                  <c:v>0.1524859224788721</c:v>
                </c:pt>
                <c:pt idx="1979">
                  <c:v>0.14756085644840167</c:v>
                </c:pt>
                <c:pt idx="1980">
                  <c:v>0.14263836119461504</c:v>
                </c:pt>
                <c:pt idx="1981">
                  <c:v>0.13771843360095087</c:v>
                </c:pt>
                <c:pt idx="1982">
                  <c:v>0.13280107055595258</c:v>
                </c:pt>
                <c:pt idx="1983">
                  <c:v>0.12788626895390662</c:v>
                </c:pt>
                <c:pt idx="1984">
                  <c:v>0.12297402569413829</c:v>
                </c:pt>
                <c:pt idx="1985">
                  <c:v>0.11806433768136876</c:v>
                </c:pt>
                <c:pt idx="1986">
                  <c:v>0.1131572018258694</c:v>
                </c:pt>
                <c:pt idx="1987">
                  <c:v>0.10825261504295947</c:v>
                </c:pt>
                <c:pt idx="1988">
                  <c:v>0.10335057425343375</c:v>
                </c:pt>
                <c:pt idx="1989">
                  <c:v>9.8451076383032507E-2</c:v>
                </c:pt>
                <c:pt idx="1990">
                  <c:v>9.3554118363588526E-2</c:v>
                </c:pt>
                <c:pt idx="1991">
                  <c:v>8.8659697131186321E-2</c:v>
                </c:pt>
                <c:pt idx="1992">
                  <c:v>8.3767809627877513E-2</c:v>
                </c:pt>
                <c:pt idx="1993">
                  <c:v>7.8878452800802565E-2</c:v>
                </c:pt>
                <c:pt idx="1994">
                  <c:v>7.3991623602043879E-2</c:v>
                </c:pt>
                <c:pt idx="1995">
                  <c:v>6.9107318989425154E-2</c:v>
                </c:pt>
                <c:pt idx="1996">
                  <c:v>6.4225535925347424E-2</c:v>
                </c:pt>
                <c:pt idx="1997">
                  <c:v>5.9346271378053699E-2</c:v>
                </c:pt>
                <c:pt idx="1998">
                  <c:v>5.4469522320737651E-2</c:v>
                </c:pt>
                <c:pt idx="1999">
                  <c:v>4.9595285731284071E-2</c:v>
                </c:pt>
                <c:pt idx="2000">
                  <c:v>4.4723558593399326E-2</c:v>
                </c:pt>
                <c:pt idx="2001">
                  <c:v>3.9854337895716282E-2</c:v>
                </c:pt>
                <c:pt idx="2002">
                  <c:v>-8.7006737146910294E-3</c:v>
                </c:pt>
                <c:pt idx="2003">
                  <c:v>-5.7008316024134413E-2</c:v>
                </c:pt>
                <c:pt idx="2004">
                  <c:v>-0.10507151721606932</c:v>
                </c:pt>
                <c:pt idx="2005">
                  <c:v>-0.15289315644627322</c:v>
                </c:pt>
                <c:pt idx="2006">
                  <c:v>-0.20047606492539669</c:v>
                </c:pt>
                <c:pt idx="2007">
                  <c:v>-0.24782302697301978</c:v>
                </c:pt>
                <c:pt idx="2008">
                  <c:v>-0.29493678104360588</c:v>
                </c:pt>
                <c:pt idx="2009">
                  <c:v>-0.34182002072306494</c:v>
                </c:pt>
                <c:pt idx="2010">
                  <c:v>-0.388475395701534</c:v>
                </c:pt>
                <c:pt idx="2011">
                  <c:v>-0.43490551271818895</c:v>
                </c:pt>
                <c:pt idx="2012">
                  <c:v>-0.48111293648273989</c:v>
                </c:pt>
                <c:pt idx="2013">
                  <c:v>-0.52710019057131974</c:v>
                </c:pt>
                <c:pt idx="2014">
                  <c:v>-0.5728697583001231</c:v>
                </c:pt>
                <c:pt idx="2015">
                  <c:v>-0.61842408357611778</c:v>
                </c:pt>
                <c:pt idx="2016">
                  <c:v>-0.66376557172501227</c:v>
                </c:pt>
                <c:pt idx="2017">
                  <c:v>-0.70889659029918972</c:v>
                </c:pt>
                <c:pt idx="2018">
                  <c:v>-0.75381946986341264</c:v>
                </c:pt>
                <c:pt idx="2019">
                  <c:v>-0.79853650476188809</c:v>
                </c:pt>
                <c:pt idx="2020">
                  <c:v>-0.84304995386551784</c:v>
                </c:pt>
                <c:pt idx="2021">
                  <c:v>-0.88736204129885432</c:v>
                </c:pt>
                <c:pt idx="2022">
                  <c:v>-0.93147495715173778</c:v>
                </c:pt>
                <c:pt idx="2023">
                  <c:v>-0.97539085816933602</c:v>
                </c:pt>
                <c:pt idx="2024">
                  <c:v>-1.0191118684284395</c:v>
                </c:pt>
                <c:pt idx="2025">
                  <c:v>-1.0626400799947935</c:v>
                </c:pt>
                <c:pt idx="2026">
                  <c:v>-1.1059775535658876</c:v>
                </c:pt>
                <c:pt idx="2027">
                  <c:v>-1.1491263190949568</c:v>
                </c:pt>
                <c:pt idx="2028">
                  <c:v>-1.1920883764039201</c:v>
                </c:pt>
                <c:pt idx="2029">
                  <c:v>-1.2348656957778363</c:v>
                </c:pt>
                <c:pt idx="2030">
                  <c:v>-1.2774602185468247</c:v>
                </c:pt>
                <c:pt idx="2031">
                  <c:v>-1.3198738576530522</c:v>
                </c:pt>
                <c:pt idx="2032">
                  <c:v>-1.3621084982049323</c:v>
                </c:pt>
                <c:pt idx="2033">
                  <c:v>-1.4041659980167285</c:v>
                </c:pt>
                <c:pt idx="2034">
                  <c:v>-1.4460481881368612</c:v>
                </c:pt>
                <c:pt idx="2035">
                  <c:v>-1.4877568733624582</c:v>
                </c:pt>
                <c:pt idx="2036">
                  <c:v>-1.5292938327423822</c:v>
                </c:pt>
                <c:pt idx="2037">
                  <c:v>-1.570660820068623</c:v>
                </c:pt>
                <c:pt idx="2038">
                  <c:v>-1.6118595643551239</c:v>
                </c:pt>
                <c:pt idx="2039">
                  <c:v>-1.6528917703059833</c:v>
                </c:pt>
                <c:pt idx="2040">
                  <c:v>-1.6937591187742849</c:v>
                </c:pt>
                <c:pt idx="2041">
                  <c:v>-1.7344632672071381</c:v>
                </c:pt>
                <c:pt idx="2042">
                  <c:v>-1.7750058500838999</c:v>
                </c:pt>
                <c:pt idx="2043">
                  <c:v>-1.8153884793418349</c:v>
                </c:pt>
                <c:pt idx="2044">
                  <c:v>-1.8556127447924586</c:v>
                </c:pt>
                <c:pt idx="2045">
                  <c:v>-1.8956802145305582</c:v>
                </c:pt>
                <c:pt idx="2046">
                  <c:v>-1.9355924353307628</c:v>
                </c:pt>
                <c:pt idx="2047">
                  <c:v>-1.9753509330375141</c:v>
                </c:pt>
                <c:pt idx="2048">
                  <c:v>-2.0149572129451685</c:v>
                </c:pt>
                <c:pt idx="2049">
                  <c:v>-2.0544127601699373</c:v>
                </c:pt>
                <c:pt idx="2050">
                  <c:v>-2.0937190400136658</c:v>
                </c:pt>
                <c:pt idx="2051">
                  <c:v>-2.1328774983196945</c:v>
                </c:pt>
                <c:pt idx="2052">
                  <c:v>-2.1718895618196536</c:v>
                </c:pt>
                <c:pt idx="2053">
                  <c:v>-2.2107566384746118</c:v>
                </c:pt>
                <c:pt idx="2054">
                  <c:v>-2.2494801178067503</c:v>
                </c:pt>
                <c:pt idx="2055">
                  <c:v>-2.2880613712254942</c:v>
                </c:pt>
                <c:pt idx="2056">
                  <c:v>-2.3265017523458145</c:v>
                </c:pt>
                <c:pt idx="2057">
                  <c:v>-2.3648025972986213</c:v>
                </c:pt>
                <c:pt idx="2058">
                  <c:v>-2.4029652250371951</c:v>
                </c:pt>
                <c:pt idx="2059">
                  <c:v>-2.4409909376334569</c:v>
                </c:pt>
                <c:pt idx="2060">
                  <c:v>-2.478881020571543</c:v>
                </c:pt>
                <c:pt idx="2061">
                  <c:v>-2.516636743031619</c:v>
                </c:pt>
                <c:pt idx="2062">
                  <c:v>-2.5542593581713997</c:v>
                </c:pt>
                <c:pt idx="2063">
                  <c:v>-2.5917501033979762</c:v>
                </c:pt>
                <c:pt idx="2064">
                  <c:v>-2.6291102006364953</c:v>
                </c:pt>
                <c:pt idx="2065">
                  <c:v>-2.6663408565930191</c:v>
                </c:pt>
                <c:pt idx="2066">
                  <c:v>-2.7034432630100671</c:v>
                </c:pt>
                <c:pt idx="2067">
                  <c:v>-2.7404185969188388</c:v>
                </c:pt>
                <c:pt idx="2068">
                  <c:v>-2.7772680208851726</c:v>
                </c:pt>
                <c:pt idx="2069">
                  <c:v>-2.8139926832509987</c:v>
                </c:pt>
                <c:pt idx="2070">
                  <c:v>-2.8505937183708041</c:v>
                </c:pt>
                <c:pt idx="2071">
                  <c:v>-2.8870722468417842</c:v>
                </c:pt>
                <c:pt idx="2072">
                  <c:v>-2.9234293757317751</c:v>
                </c:pt>
                <c:pt idx="2073">
                  <c:v>-2.959666198801016</c:v>
                </c:pt>
                <c:pt idx="2074">
                  <c:v>-2.9957837967193517</c:v>
                </c:pt>
                <c:pt idx="2075">
                  <c:v>-3.0317832372798148</c:v>
                </c:pt>
                <c:pt idx="2076">
                  <c:v>-3.0676655756069766</c:v>
                </c:pt>
                <c:pt idx="2077">
                  <c:v>-3.1034318543625798</c:v>
                </c:pt>
                <c:pt idx="2078">
                  <c:v>-3.1390831039454712</c:v>
                </c:pt>
                <c:pt idx="2079">
                  <c:v>-3.1746203426882378</c:v>
                </c:pt>
                <c:pt idx="2080">
                  <c:v>-3.2100445770506796</c:v>
                </c:pt>
                <c:pt idx="2081">
                  <c:v>-3.2453568018078842</c:v>
                </c:pt>
                <c:pt idx="2082">
                  <c:v>-3.2805580002362773</c:v>
                </c:pt>
                <c:pt idx="2083">
                  <c:v>-3.3156491442950515</c:v>
                </c:pt>
                <c:pt idx="2084">
                  <c:v>-3.3506311948038929</c:v>
                </c:pt>
                <c:pt idx="2085">
                  <c:v>-3.3855051016182531</c:v>
                </c:pt>
                <c:pt idx="2086">
                  <c:v>-3.4202718037999267</c:v>
                </c:pt>
                <c:pt idx="2087">
                  <c:v>-3.4549322297858738</c:v>
                </c:pt>
                <c:pt idx="2088">
                  <c:v>-3.4894872975525222</c:v>
                </c:pt>
                <c:pt idx="2089">
                  <c:v>-3.5239379147770018</c:v>
                </c:pt>
                <c:pt idx="2090">
                  <c:v>-3.5582849789966149</c:v>
                </c:pt>
                <c:pt idx="2091">
                  <c:v>-3.592529377763638</c:v>
                </c:pt>
                <c:pt idx="2092">
                  <c:v>-3.6266719887979626</c:v>
                </c:pt>
                <c:pt idx="2093">
                  <c:v>-3.660713680137305</c:v>
                </c:pt>
                <c:pt idx="2094">
                  <c:v>-3.6946553102835624</c:v>
                </c:pt>
                <c:pt idx="2095">
                  <c:v>-3.7284977283472633</c:v>
                </c:pt>
                <c:pt idx="2096">
                  <c:v>-3.7622417741888929</c:v>
                </c:pt>
                <c:pt idx="2097">
                  <c:v>-3.7958882785579733</c:v>
                </c:pt>
                <c:pt idx="2098">
                  <c:v>-3.8294380632289684</c:v>
                </c:pt>
                <c:pt idx="2099">
                  <c:v>-3.8628919411353104</c:v>
                </c:pt>
                <c:pt idx="2100">
                  <c:v>-3.8962507165006977</c:v>
                </c:pt>
                <c:pt idx="2101">
                  <c:v>-3.9295151849677836</c:v>
                </c:pt>
                <c:pt idx="2102">
                  <c:v>-3.9626861337252612</c:v>
                </c:pt>
                <c:pt idx="2103">
                  <c:v>-3.9957643416314315</c:v>
                </c:pt>
                <c:pt idx="2104">
                  <c:v>-4.0287505793364646</c:v>
                </c:pt>
                <c:pt idx="2105">
                  <c:v>-4.0616456094024036</c:v>
                </c:pt>
                <c:pt idx="2106">
                  <c:v>-4.0944501864208158</c:v>
                </c:pt>
                <c:pt idx="2107">
                  <c:v>-4.1271650571276322</c:v>
                </c:pt>
                <c:pt idx="2108">
                  <c:v>-4.1597909605178458</c:v>
                </c:pt>
                <c:pt idx="2109">
                  <c:v>-4.1923286279559653</c:v>
                </c:pt>
                <c:pt idx="2110">
                  <c:v>-4.2247787832856112</c:v>
                </c:pt>
                <c:pt idx="2111">
                  <c:v>-4.2571421429375551</c:v>
                </c:pt>
                <c:pt idx="2112">
                  <c:v>-4.2894194160349883</c:v>
                </c:pt>
                <c:pt idx="2113">
                  <c:v>-4.3216113044973028</c:v>
                </c:pt>
                <c:pt idx="2114">
                  <c:v>-4.3537185031423684</c:v>
                </c:pt>
                <c:pt idx="2115">
                  <c:v>-4.3857416997862844</c:v>
                </c:pt>
                <c:pt idx="2116">
                  <c:v>-4.4176815753424385</c:v>
                </c:pt>
                <c:pt idx="2117">
                  <c:v>-4.4495388039176547</c:v>
                </c:pt>
                <c:pt idx="2118">
                  <c:v>-4.4813140529076918</c:v>
                </c:pt>
                <c:pt idx="2119">
                  <c:v>-4.5130079830902075</c:v>
                </c:pt>
                <c:pt idx="2120">
                  <c:v>-4.5446212487176227</c:v>
                </c:pt>
                <c:pt idx="2121">
                  <c:v>-4.5761544976061934</c:v>
                </c:pt>
                <c:pt idx="2122">
                  <c:v>-4.6076083712255027</c:v>
                </c:pt>
                <c:pt idx="2123">
                  <c:v>-4.6389835047853278</c:v>
                </c:pt>
                <c:pt idx="2124">
                  <c:v>-4.6702805273220624</c:v>
                </c:pt>
                <c:pt idx="2125">
                  <c:v>-4.7015000617817355</c:v>
                </c:pt>
                <c:pt idx="2126">
                  <c:v>-4.7326427251044851</c:v>
                </c:pt>
                <c:pt idx="2127">
                  <c:v>-4.7637091283051456</c:v>
                </c:pt>
                <c:pt idx="2128">
                  <c:v>-4.7946998765534099</c:v>
                </c:pt>
                <c:pt idx="2129">
                  <c:v>-4.8256155692528671</c:v>
                </c:pt>
                <c:pt idx="2130">
                  <c:v>-4.8564568001182931</c:v>
                </c:pt>
                <c:pt idx="2131">
                  <c:v>-4.8872241572528035</c:v>
                </c:pt>
                <c:pt idx="2132">
                  <c:v>-4.9179182232211947</c:v>
                </c:pt>
                <c:pt idx="2133">
                  <c:v>-4.9485395751252605</c:v>
                </c:pt>
                <c:pt idx="2134">
                  <c:v>-4.9790887846752927</c:v>
                </c:pt>
                <c:pt idx="2135">
                  <c:v>-5.0095664182620752</c:v>
                </c:pt>
                <c:pt idx="2136">
                  <c:v>-5.0399730370264759</c:v>
                </c:pt>
                <c:pt idx="2137">
                  <c:v>-5.070309196929335</c:v>
                </c:pt>
                <c:pt idx="2138">
                  <c:v>-5.1005754488186339</c:v>
                </c:pt>
                <c:pt idx="2139">
                  <c:v>-5.1307723384969295</c:v>
                </c:pt>
                <c:pt idx="2140">
                  <c:v>-5.1609004067864461</c:v>
                </c:pt>
                <c:pt idx="2141">
                  <c:v>-5.1909601895948327</c:v>
                </c:pt>
                <c:pt idx="2142">
                  <c:v>-5.2209522179778727</c:v>
                </c:pt>
                <c:pt idx="2143">
                  <c:v>-5.2508770182024387</c:v>
                </c:pt>
                <c:pt idx="2144">
                  <c:v>-5.2807351118085268</c:v>
                </c:pt>
                <c:pt idx="2145">
                  <c:v>-5.310527015669841</c:v>
                </c:pt>
                <c:pt idx="2146">
                  <c:v>-5.3402532420534161</c:v>
                </c:pt>
                <c:pt idx="2147">
                  <c:v>-5.3699142986781307</c:v>
                </c:pt>
                <c:pt idx="2148">
                  <c:v>-5.3995106887737618</c:v>
                </c:pt>
                <c:pt idx="2149">
                  <c:v>-5.4290429111362482</c:v>
                </c:pt>
                <c:pt idx="2150">
                  <c:v>-5.45851146018558</c:v>
                </c:pt>
                <c:pt idx="2151">
                  <c:v>-5.48791682601966</c:v>
                </c:pt>
                <c:pt idx="2152">
                  <c:v>-5.5172594944696929</c:v>
                </c:pt>
                <c:pt idx="2153">
                  <c:v>-5.546539947153132</c:v>
                </c:pt>
                <c:pt idx="2154">
                  <c:v>-5.575758661526379</c:v>
                </c:pt>
                <c:pt idx="2155">
                  <c:v>-5.6049161109373538</c:v>
                </c:pt>
                <c:pt idx="2156">
                  <c:v>-5.6340127646758109</c:v>
                </c:pt>
                <c:pt idx="2157">
                  <c:v>-5.6630490880245619</c:v>
                </c:pt>
                <c:pt idx="2158">
                  <c:v>-5.6920255423078183</c:v>
                </c:pt>
                <c:pt idx="2159">
                  <c:v>-5.7209425849416631</c:v>
                </c:pt>
                <c:pt idx="2160">
                  <c:v>-5.7498006694808002</c:v>
                </c:pt>
                <c:pt idx="2161">
                  <c:v>-5.7786002456665972</c:v>
                </c:pt>
                <c:pt idx="2162">
                  <c:v>-5.8073417594734096</c:v>
                </c:pt>
                <c:pt idx="2163">
                  <c:v>-5.8360256531550618</c:v>
                </c:pt>
                <c:pt idx="2164">
                  <c:v>-5.8646523652898361</c:v>
                </c:pt>
                <c:pt idx="2165">
                  <c:v>-5.89322233082469</c:v>
                </c:pt>
                <c:pt idx="2166">
                  <c:v>-5.9217359811200385</c:v>
                </c:pt>
                <c:pt idx="2167">
                  <c:v>-5.9501937439923838</c:v>
                </c:pt>
                <c:pt idx="2168">
                  <c:v>-5.9785960437575048</c:v>
                </c:pt>
                <c:pt idx="2169">
                  <c:v>-6.0069433012720044</c:v>
                </c:pt>
                <c:pt idx="2170">
                  <c:v>-6.0352359339750672</c:v>
                </c:pt>
                <c:pt idx="2171">
                  <c:v>-6.0634743559293955</c:v>
                </c:pt>
                <c:pt idx="2172">
                  <c:v>-6.0916589778610106</c:v>
                </c:pt>
                <c:pt idx="2173">
                  <c:v>-6.119790207199288</c:v>
                </c:pt>
                <c:pt idx="2174">
                  <c:v>-6.1478684481159025</c:v>
                </c:pt>
                <c:pt idx="2175">
                  <c:v>-6.1758941015634221</c:v>
                </c:pt>
                <c:pt idx="2176">
                  <c:v>-6.2038675653131437</c:v>
                </c:pt>
                <c:pt idx="2177">
                  <c:v>-6.2317892339924965</c:v>
                </c:pt>
                <c:pt idx="2178">
                  <c:v>-6.2596594991224643</c:v>
                </c:pt>
                <c:pt idx="2179">
                  <c:v>-6.2874787491526982</c:v>
                </c:pt>
                <c:pt idx="2180">
                  <c:v>-6.3152473694988922</c:v>
                </c:pt>
                <c:pt idx="2181">
                  <c:v>-6.3429657425769275</c:v>
                </c:pt>
                <c:pt idx="2182">
                  <c:v>-6.3706342478387423</c:v>
                </c:pt>
                <c:pt idx="2183">
                  <c:v>-6.3982532618052677</c:v>
                </c:pt>
                <c:pt idx="2184">
                  <c:v>-6.4258231581019789</c:v>
                </c:pt>
                <c:pt idx="2185">
                  <c:v>-6.4533443074908989</c:v>
                </c:pt>
                <c:pt idx="2186">
                  <c:v>-6.4808170779044572</c:v>
                </c:pt>
                <c:pt idx="2187">
                  <c:v>-6.5082418344772774</c:v>
                </c:pt>
                <c:pt idx="2188">
                  <c:v>-6.5356189395787361</c:v>
                </c:pt>
                <c:pt idx="2189">
                  <c:v>-6.5629487528442452</c:v>
                </c:pt>
                <c:pt idx="2190">
                  <c:v>-6.5902316312064455</c:v>
                </c:pt>
                <c:pt idx="2191">
                  <c:v>-6.6174679289259419</c:v>
                </c:pt>
                <c:pt idx="2192">
                  <c:v>-6.6446579976217004</c:v>
                </c:pt>
                <c:pt idx="2193">
                  <c:v>-6.6718021863006189</c:v>
                </c:pt>
                <c:pt idx="2194">
                  <c:v>-6.6989008413872497</c:v>
                </c:pt>
                <c:pt idx="2195">
                  <c:v>-6.7259543067531311</c:v>
                </c:pt>
                <c:pt idx="2196">
                  <c:v>-6.752962923744656</c:v>
                </c:pt>
                <c:pt idx="2197">
                  <c:v>-6.7799270312122957</c:v>
                </c:pt>
                <c:pt idx="2198">
                  <c:v>-6.806846965537896</c:v>
                </c:pt>
                <c:pt idx="2199">
                  <c:v>-6.833723060662189</c:v>
                </c:pt>
                <c:pt idx="2200">
                  <c:v>-6.8605556481126886</c:v>
                </c:pt>
                <c:pt idx="2201">
                  <c:v>-6.8873450570294334</c:v>
                </c:pt>
                <c:pt idx="2202">
                  <c:v>-6.9140916141922579</c:v>
                </c:pt>
                <c:pt idx="2203">
                  <c:v>-6.9407956440466867</c:v>
                </c:pt>
                <c:pt idx="2204">
                  <c:v>-6.9674574687291688</c:v>
                </c:pt>
                <c:pt idx="2205">
                  <c:v>-6.9940774080934434</c:v>
                </c:pt>
                <c:pt idx="2206">
                  <c:v>-7.0206557797345406</c:v>
                </c:pt>
                <c:pt idx="2207">
                  <c:v>-7.0471928990146049</c:v>
                </c:pt>
                <c:pt idx="2208">
                  <c:v>-7.0736890790862885</c:v>
                </c:pt>
                <c:pt idx="2209">
                  <c:v>-7.1001446309174643</c:v>
                </c:pt>
                <c:pt idx="2210">
                  <c:v>-7.1265598633152791</c:v>
                </c:pt>
                <c:pt idx="2211">
                  <c:v>-7.1529350829486757</c:v>
                </c:pt>
                <c:pt idx="2212">
                  <c:v>-7.1792705943727233</c:v>
                </c:pt>
                <c:pt idx="2213">
                  <c:v>-7.205566700049979</c:v>
                </c:pt>
                <c:pt idx="2214">
                  <c:v>-7.231823700375263</c:v>
                </c:pt>
                <c:pt idx="2215">
                  <c:v>-7.2580418936954416</c:v>
                </c:pt>
                <c:pt idx="2216">
                  <c:v>-7.2842215763335698</c:v>
                </c:pt>
                <c:pt idx="2217">
                  <c:v>-7.3103630426091684</c:v>
                </c:pt>
                <c:pt idx="2218">
                  <c:v>-7.3364665848603625</c:v>
                </c:pt>
                <c:pt idx="2219">
                  <c:v>-7.3625324934650891</c:v>
                </c:pt>
                <c:pt idx="2220">
                  <c:v>-7.3885610568615707</c:v>
                </c:pt>
                <c:pt idx="2221">
                  <c:v>-7.4145525615692929</c:v>
                </c:pt>
                <c:pt idx="2222">
                  <c:v>-7.4405072922094027</c:v>
                </c:pt>
                <c:pt idx="2223">
                  <c:v>-7.4664255315245054</c:v>
                </c:pt>
                <c:pt idx="2224">
                  <c:v>-7.4923075603990874</c:v>
                </c:pt>
                <c:pt idx="2225">
                  <c:v>-7.5181536578785426</c:v>
                </c:pt>
                <c:pt idx="2226">
                  <c:v>-7.5439641011889513</c:v>
                </c:pt>
                <c:pt idx="2227">
                  <c:v>-7.5697391657560047</c:v>
                </c:pt>
                <c:pt idx="2228">
                  <c:v>-7.5954791252240881</c:v>
                </c:pt>
                <c:pt idx="2229">
                  <c:v>-7.6211842514750172</c:v>
                </c:pt>
                <c:pt idx="2230">
                  <c:v>-7.6468548146459518</c:v>
                </c:pt>
                <c:pt idx="2231">
                  <c:v>-7.6724910831481417</c:v>
                </c:pt>
                <c:pt idx="2232">
                  <c:v>-7.6980933236851277</c:v>
                </c:pt>
                <c:pt idx="2233">
                  <c:v>-7.7236618012694098</c:v>
                </c:pt>
                <c:pt idx="2234">
                  <c:v>-7.7491967792413705</c:v>
                </c:pt>
                <c:pt idx="2235">
                  <c:v>-7.774698519285737</c:v>
                </c:pt>
                <c:pt idx="2236">
                  <c:v>-7.8001672814489016</c:v>
                </c:pt>
                <c:pt idx="2237">
                  <c:v>-7.8256033241558134</c:v>
                </c:pt>
                <c:pt idx="2238">
                  <c:v>-7.8510069042271802</c:v>
                </c:pt>
                <c:pt idx="2239">
                  <c:v>-7.8763782768952018</c:v>
                </c:pt>
                <c:pt idx="2240">
                  <c:v>-7.9017176958201896</c:v>
                </c:pt>
                <c:pt idx="2241">
                  <c:v>-7.9270254131070752</c:v>
                </c:pt>
                <c:pt idx="2242">
                  <c:v>-7.9523016793206818</c:v>
                </c:pt>
                <c:pt idx="2243">
                  <c:v>-7.9775467435023657</c:v>
                </c:pt>
                <c:pt idx="2244">
                  <c:v>-8.0027608531844301</c:v>
                </c:pt>
                <c:pt idx="2245">
                  <c:v>-8.0279442544065063</c:v>
                </c:pt>
                <c:pt idx="2246">
                  <c:v>-8.0530971917301883</c:v>
                </c:pt>
                <c:pt idx="2247">
                  <c:v>-8.0782199082540203</c:v>
                </c:pt>
                <c:pt idx="2248">
                  <c:v>-8.1033126456286055</c:v>
                </c:pt>
                <c:pt idx="2249">
                  <c:v>-8.1283756440714043</c:v>
                </c:pt>
                <c:pt idx="2250">
                  <c:v>-8.1534091423806832</c:v>
                </c:pt>
                <c:pt idx="2251">
                  <c:v>-8.1784133779502177</c:v>
                </c:pt>
                <c:pt idx="2252">
                  <c:v>-8.2033885867833707</c:v>
                </c:pt>
                <c:pt idx="2253">
                  <c:v>-8.2283350035069276</c:v>
                </c:pt>
                <c:pt idx="2254">
                  <c:v>-8.253252861385489</c:v>
                </c:pt>
                <c:pt idx="2255">
                  <c:v>-8.2781423923343116</c:v>
                </c:pt>
                <c:pt idx="2256">
                  <c:v>-8.3030038269335087</c:v>
                </c:pt>
                <c:pt idx="2257">
                  <c:v>-8.3278373944408184</c:v>
                </c:pt>
                <c:pt idx="2258">
                  <c:v>-8.3526433228054149</c:v>
                </c:pt>
                <c:pt idx="2259">
                  <c:v>-8.3774218386807675</c:v>
                </c:pt>
                <c:pt idx="2260">
                  <c:v>-8.402173167436974</c:v>
                </c:pt>
                <c:pt idx="2261">
                  <c:v>-8.4268975331746709</c:v>
                </c:pt>
                <c:pt idx="2262">
                  <c:v>-8.4515951587363816</c:v>
                </c:pt>
                <c:pt idx="2263">
                  <c:v>-8.4762662657202767</c:v>
                </c:pt>
                <c:pt idx="2264">
                  <c:v>-8.500911074490979</c:v>
                </c:pt>
                <c:pt idx="2265">
                  <c:v>-8.5255298041934218</c:v>
                </c:pt>
                <c:pt idx="2266">
                  <c:v>-8.5501226727637381</c:v>
                </c:pt>
                <c:pt idx="2267">
                  <c:v>-8.5746898969414591</c:v>
                </c:pt>
                <c:pt idx="2268">
                  <c:v>-8.5992316922816752</c:v>
                </c:pt>
                <c:pt idx="2269">
                  <c:v>-8.6237482731662514</c:v>
                </c:pt>
                <c:pt idx="2270">
                  <c:v>-8.6482398528157596</c:v>
                </c:pt>
                <c:pt idx="2271">
                  <c:v>-8.6727066433002626</c:v>
                </c:pt>
                <c:pt idx="2272">
                  <c:v>-8.6971488555514522</c:v>
                </c:pt>
                <c:pt idx="2273">
                  <c:v>-8.7215666993730672</c:v>
                </c:pt>
                <c:pt idx="2274">
                  <c:v>-8.745960383452319</c:v>
                </c:pt>
                <c:pt idx="2275">
                  <c:v>-8.7703301153707667</c:v>
                </c:pt>
                <c:pt idx="2276">
                  <c:v>-8.7946761016152522</c:v>
                </c:pt>
                <c:pt idx="2277">
                  <c:v>-8.8189985475878299</c:v>
                </c:pt>
                <c:pt idx="2278">
                  <c:v>-8.8432976576172546</c:v>
                </c:pt>
                <c:pt idx="2279">
                  <c:v>-8.8675736349692507</c:v>
                </c:pt>
                <c:pt idx="2280">
                  <c:v>-8.891826681856335</c:v>
                </c:pt>
                <c:pt idx="2281">
                  <c:v>-8.9160569994486103</c:v>
                </c:pt>
                <c:pt idx="2282">
                  <c:v>-8.9402647878833719</c:v>
                </c:pt>
                <c:pt idx="2283">
                  <c:v>-8.9644502462758613</c:v>
                </c:pt>
                <c:pt idx="2284">
                  <c:v>-8.9886135727284184</c:v>
                </c:pt>
                <c:pt idx="2285">
                  <c:v>-9.0127549643405143</c:v>
                </c:pt>
                <c:pt idx="2286">
                  <c:v>-9.0368746172187961</c:v>
                </c:pt>
                <c:pt idx="2287">
                  <c:v>-9.0609727264862521</c:v>
                </c:pt>
                <c:pt idx="2288">
                  <c:v>-9.0850494862917248</c:v>
                </c:pt>
                <c:pt idx="2289">
                  <c:v>-9.1091050898195647</c:v>
                </c:pt>
                <c:pt idx="2290">
                  <c:v>-9.1331397292988683</c:v>
                </c:pt>
                <c:pt idx="2291">
                  <c:v>-9.1571535960126393</c:v>
                </c:pt>
                <c:pt idx="2292">
                  <c:v>-9.1811468803065974</c:v>
                </c:pt>
                <c:pt idx="2293">
                  <c:v>-9.2051197715987758</c:v>
                </c:pt>
                <c:pt idx="2294">
                  <c:v>-9.2290724583878241</c:v>
                </c:pt>
                <c:pt idx="2295">
                  <c:v>-9.2530051282622647</c:v>
                </c:pt>
                <c:pt idx="2296">
                  <c:v>-9.2769179679090392</c:v>
                </c:pt>
                <c:pt idx="2297">
                  <c:v>-9.3008111631225301</c:v>
                </c:pt>
                <c:pt idx="2298">
                  <c:v>-9.3246848988121389</c:v>
                </c:pt>
                <c:pt idx="2299">
                  <c:v>-9.3485393590120118</c:v>
                </c:pt>
                <c:pt idx="2300">
                  <c:v>-9.3723747268883333</c:v>
                </c:pt>
                <c:pt idx="2301">
                  <c:v>-9.3961911847485418</c:v>
                </c:pt>
                <c:pt idx="2302">
                  <c:v>-9.4199889140490427</c:v>
                </c:pt>
                <c:pt idx="2303">
                  <c:v>-9.4437680954029268</c:v>
                </c:pt>
                <c:pt idx="2304">
                  <c:v>-9.4675289085889744</c:v>
                </c:pt>
                <c:pt idx="2305">
                  <c:v>-9.4912715325593346</c:v>
                </c:pt>
                <c:pt idx="2306">
                  <c:v>-9.5149961454466805</c:v>
                </c:pt>
                <c:pt idx="2307">
                  <c:v>-9.5387029245727852</c:v>
                </c:pt>
                <c:pt idx="2308">
                  <c:v>-9.5623920464562637</c:v>
                </c:pt>
                <c:pt idx="2309">
                  <c:v>-9.5860636868197222</c:v>
                </c:pt>
                <c:pt idx="2310">
                  <c:v>-9.6097180205979704</c:v>
                </c:pt>
                <c:pt idx="2311">
                  <c:v>-9.6333552219448269</c:v>
                </c:pt>
                <c:pt idx="2312">
                  <c:v>-9.6569754642410537</c:v>
                </c:pt>
                <c:pt idx="2313">
                  <c:v>-9.6805789201018442</c:v>
                </c:pt>
                <c:pt idx="2314">
                  <c:v>-9.7041657613833756</c:v>
                </c:pt>
                <c:pt idx="2315">
                  <c:v>-9.7277361591910232</c:v>
                </c:pt>
                <c:pt idx="2316">
                  <c:v>-9.7512902838858366</c:v>
                </c:pt>
                <c:pt idx="2317">
                  <c:v>-9.7748283050914395</c:v>
                </c:pt>
                <c:pt idx="2318">
                  <c:v>-9.7983503917017529</c:v>
                </c:pt>
                <c:pt idx="2319">
                  <c:v>-9.8218567118876496</c:v>
                </c:pt>
                <c:pt idx="2320">
                  <c:v>-9.8453474331035249</c:v>
                </c:pt>
                <c:pt idx="2321">
                  <c:v>-9.8688227220942899</c:v>
                </c:pt>
                <c:pt idx="2322">
                  <c:v>-9.8922827449025803</c:v>
                </c:pt>
                <c:pt idx="2323">
                  <c:v>-9.9157276668745027</c:v>
                </c:pt>
                <c:pt idx="2324">
                  <c:v>-9.9391576526672516</c:v>
                </c:pt>
                <c:pt idx="2325">
                  <c:v>-9.9625728662550443</c:v>
                </c:pt>
                <c:pt idx="2326">
                  <c:v>-9.9859734709360346</c:v>
                </c:pt>
                <c:pt idx="2327">
                  <c:v>-10.009359629337569</c:v>
                </c:pt>
                <c:pt idx="2328">
                  <c:v>-10.032731503424863</c:v>
                </c:pt>
                <c:pt idx="2329">
                  <c:v>-10.056089254505217</c:v>
                </c:pt>
                <c:pt idx="2330">
                  <c:v>-10.079433043234864</c:v>
                </c:pt>
                <c:pt idx="2331">
                  <c:v>-10.102763029625812</c:v>
                </c:pt>
                <c:pt idx="2332">
                  <c:v>-10.126079373051153</c:v>
                </c:pt>
                <c:pt idx="2333">
                  <c:v>-10.149382232251829</c:v>
                </c:pt>
                <c:pt idx="2334">
                  <c:v>-10.172671765341974</c:v>
                </c:pt>
                <c:pt idx="2335">
                  <c:v>-10.195948129815687</c:v>
                </c:pt>
                <c:pt idx="2336">
                  <c:v>-10.219211482552206</c:v>
                </c:pt>
                <c:pt idx="2337">
                  <c:v>-10.242461979822181</c:v>
                </c:pt>
                <c:pt idx="2338">
                  <c:v>-10.265699777293683</c:v>
                </c:pt>
                <c:pt idx="2339">
                  <c:v>-10.288925030037195</c:v>
                </c:pt>
                <c:pt idx="2340">
                  <c:v>-10.312137892532593</c:v>
                </c:pt>
                <c:pt idx="2341">
                  <c:v>-10.335338518673339</c:v>
                </c:pt>
                <c:pt idx="2342">
                  <c:v>-10.35852706177327</c:v>
                </c:pt>
                <c:pt idx="2343">
                  <c:v>-10.381703674571753</c:v>
                </c:pt>
                <c:pt idx="2344">
                  <c:v>-10.40486850923868</c:v>
                </c:pt>
                <c:pt idx="2345">
                  <c:v>-10.428021717380911</c:v>
                </c:pt>
                <c:pt idx="2346">
                  <c:v>-10.451163450047151</c:v>
                </c:pt>
                <c:pt idx="2347">
                  <c:v>-10.47429385773327</c:v>
                </c:pt>
                <c:pt idx="2348">
                  <c:v>-10.49741309038734</c:v>
                </c:pt>
                <c:pt idx="2349">
                  <c:v>-10.520521297416433</c:v>
                </c:pt>
                <c:pt idx="2350">
                  <c:v>-10.543618627689224</c:v>
                </c:pt>
                <c:pt idx="2351">
                  <c:v>-10.566705229544107</c:v>
                </c:pt>
                <c:pt idx="2352">
                  <c:v>-10.589781250791985</c:v>
                </c:pt>
                <c:pt idx="2353">
                  <c:v>-10.612846838722827</c:v>
                </c:pt>
                <c:pt idx="2354">
                  <c:v>-10.635902140110007</c:v>
                </c:pt>
                <c:pt idx="2355">
                  <c:v>-10.658947301215296</c:v>
                </c:pt>
                <c:pt idx="2356">
                  <c:v>-10.681982467794613</c:v>
                </c:pt>
                <c:pt idx="2357">
                  <c:v>-10.70500778510192</c:v>
                </c:pt>
                <c:pt idx="2358">
                  <c:v>-10.728023397894937</c:v>
                </c:pt>
                <c:pt idx="2359">
                  <c:v>-10.751029450439331</c:v>
                </c:pt>
                <c:pt idx="2360">
                  <c:v>-10.774026086514159</c:v>
                </c:pt>
                <c:pt idx="2361">
                  <c:v>-10.797013449416253</c:v>
                </c:pt>
                <c:pt idx="2362">
                  <c:v>-10.819991681964931</c:v>
                </c:pt>
                <c:pt idx="2363">
                  <c:v>-10.842960926506688</c:v>
                </c:pt>
                <c:pt idx="2364">
                  <c:v>-10.865921324920226</c:v>
                </c:pt>
                <c:pt idx="2365">
                  <c:v>-10.88887301862086</c:v>
                </c:pt>
                <c:pt idx="2366">
                  <c:v>-10.911816148564581</c:v>
                </c:pt>
                <c:pt idx="2367">
                  <c:v>-10.934750855253721</c:v>
                </c:pt>
                <c:pt idx="2368">
                  <c:v>-10.957677278739833</c:v>
                </c:pt>
                <c:pt idx="2369">
                  <c:v>-10.980595558630162</c:v>
                </c:pt>
                <c:pt idx="2370">
                  <c:v>-11.003505834090259</c:v>
                </c:pt>
                <c:pt idx="2371">
                  <c:v>-11.02640824384957</c:v>
                </c:pt>
                <c:pt idx="2372">
                  <c:v>-11.049302926205426</c:v>
                </c:pt>
                <c:pt idx="2373">
                  <c:v>-11.072190019026777</c:v>
                </c:pt>
                <c:pt idx="2374">
                  <c:v>-11.095069659760032</c:v>
                </c:pt>
                <c:pt idx="2375">
                  <c:v>-11.117941985431283</c:v>
                </c:pt>
                <c:pt idx="2376">
                  <c:v>-11.14080713265256</c:v>
                </c:pt>
                <c:pt idx="2377">
                  <c:v>-11.163665237624143</c:v>
                </c:pt>
                <c:pt idx="2378">
                  <c:v>-11.186516436140305</c:v>
                </c:pt>
                <c:pt idx="2379">
                  <c:v>-11.209360863592545</c:v>
                </c:pt>
                <c:pt idx="2380">
                  <c:v>-11.232198654974269</c:v>
                </c:pt>
                <c:pt idx="2381">
                  <c:v>-11.255029944883916</c:v>
                </c:pt>
                <c:pt idx="2382">
                  <c:v>-11.277854867530264</c:v>
                </c:pt>
                <c:pt idx="2383">
                  <c:v>-11.300673556735344</c:v>
                </c:pt>
                <c:pt idx="2384">
                  <c:v>-11.323486145938986</c:v>
                </c:pt>
                <c:pt idx="2385">
                  <c:v>-11.346292768202888</c:v>
                </c:pt>
                <c:pt idx="2386">
                  <c:v>-11.36909355621388</c:v>
                </c:pt>
                <c:pt idx="2387">
                  <c:v>-11.391888642289077</c:v>
                </c:pt>
                <c:pt idx="2388">
                  <c:v>-11.414678158377779</c:v>
                </c:pt>
                <c:pt idx="2389">
                  <c:v>-11.437462236067503</c:v>
                </c:pt>
                <c:pt idx="2390">
                  <c:v>-11.460241006585939</c:v>
                </c:pt>
                <c:pt idx="2391">
                  <c:v>-11.483014600806154</c:v>
                </c:pt>
                <c:pt idx="2392">
                  <c:v>-11.505783149249476</c:v>
                </c:pt>
                <c:pt idx="2393">
                  <c:v>-11.528546782089567</c:v>
                </c:pt>
                <c:pt idx="2394">
                  <c:v>-11.551305629155967</c:v>
                </c:pt>
                <c:pt idx="2395">
                  <c:v>-11.574059819937801</c:v>
                </c:pt>
                <c:pt idx="2396">
                  <c:v>-11.596809483587796</c:v>
                </c:pt>
                <c:pt idx="2397">
                  <c:v>-11.619554748925152</c:v>
                </c:pt>
                <c:pt idx="2398">
                  <c:v>-11.642295744440055</c:v>
                </c:pt>
                <c:pt idx="2399">
                  <c:v>-11.665032598296666</c:v>
                </c:pt>
                <c:pt idx="2400">
                  <c:v>-11.687765438336315</c:v>
                </c:pt>
                <c:pt idx="2401">
                  <c:v>-11.710494392082554</c:v>
                </c:pt>
                <c:pt idx="2402">
                  <c:v>-11.733219586742669</c:v>
                </c:pt>
                <c:pt idx="2403">
                  <c:v>-11.755941149212612</c:v>
                </c:pt>
                <c:pt idx="2404">
                  <c:v>-11.77865920607972</c:v>
                </c:pt>
                <c:pt idx="2405">
                  <c:v>-11.801373883626848</c:v>
                </c:pt>
                <c:pt idx="2406">
                  <c:v>-11.824085307834917</c:v>
                </c:pt>
                <c:pt idx="2407">
                  <c:v>-11.846793604386887</c:v>
                </c:pt>
                <c:pt idx="2408">
                  <c:v>-11.869498898670951</c:v>
                </c:pt>
                <c:pt idx="2409">
                  <c:v>-11.892201315784144</c:v>
                </c:pt>
                <c:pt idx="2410">
                  <c:v>-11.914900980535482</c:v>
                </c:pt>
                <c:pt idx="2411">
                  <c:v>-11.937598017448632</c:v>
                </c:pt>
                <c:pt idx="2412">
                  <c:v>-11.960292550766376</c:v>
                </c:pt>
                <c:pt idx="2413">
                  <c:v>-11.982984704453049</c:v>
                </c:pt>
                <c:pt idx="2414">
                  <c:v>-12.005674602198475</c:v>
                </c:pt>
                <c:pt idx="2415">
                  <c:v>-12.028362367420204</c:v>
                </c:pt>
                <c:pt idx="2416">
                  <c:v>-12.051048123267424</c:v>
                </c:pt>
                <c:pt idx="2417">
                  <c:v>-12.073731992624284</c:v>
                </c:pt>
                <c:pt idx="2418">
                  <c:v>-12.09641409811249</c:v>
                </c:pt>
                <c:pt idx="2419">
                  <c:v>-12.119094562094833</c:v>
                </c:pt>
                <c:pt idx="2420">
                  <c:v>-12.141773506678359</c:v>
                </c:pt>
                <c:pt idx="2421">
                  <c:v>-12.164451053717329</c:v>
                </c:pt>
                <c:pt idx="2422">
                  <c:v>-12.187127324816121</c:v>
                </c:pt>
                <c:pt idx="2423">
                  <c:v>-12.209802441332926</c:v>
                </c:pt>
                <c:pt idx="2424">
                  <c:v>-12.232476524381859</c:v>
                </c:pt>
                <c:pt idx="2425">
                  <c:v>-12.255149694837195</c:v>
                </c:pt>
                <c:pt idx="2426">
                  <c:v>-12.277822073335116</c:v>
                </c:pt>
                <c:pt idx="2427">
                  <c:v>-12.300493780277943</c:v>
                </c:pt>
                <c:pt idx="2428">
                  <c:v>-12.323164935836274</c:v>
                </c:pt>
                <c:pt idx="2429">
                  <c:v>-12.345835659952328</c:v>
                </c:pt>
                <c:pt idx="2430">
                  <c:v>-12.368506072342679</c:v>
                </c:pt>
                <c:pt idx="2431">
                  <c:v>-12.391176292501381</c:v>
                </c:pt>
                <c:pt idx="2432">
                  <c:v>-12.413846439702844</c:v>
                </c:pt>
                <c:pt idx="2433">
                  <c:v>-12.436516633004953</c:v>
                </c:pt>
                <c:pt idx="2434">
                  <c:v>-12.459186991251482</c:v>
                </c:pt>
                <c:pt idx="2435">
                  <c:v>-12.481857633075252</c:v>
                </c:pt>
                <c:pt idx="2436">
                  <c:v>-12.504528676901208</c:v>
                </c:pt>
                <c:pt idx="2437">
                  <c:v>-12.527200240949156</c:v>
                </c:pt>
                <c:pt idx="2438">
                  <c:v>-12.549872443235817</c:v>
                </c:pt>
                <c:pt idx="2439">
                  <c:v>-12.572545401579681</c:v>
                </c:pt>
                <c:pt idx="2440">
                  <c:v>-12.595219233601041</c:v>
                </c:pt>
                <c:pt idx="2441">
                  <c:v>-12.617894056727293</c:v>
                </c:pt>
                <c:pt idx="2442">
                  <c:v>-12.640569988194041</c:v>
                </c:pt>
                <c:pt idx="2443">
                  <c:v>-12.663247145048835</c:v>
                </c:pt>
                <c:pt idx="2444">
                  <c:v>-12.685925644153516</c:v>
                </c:pt>
                <c:pt idx="2445">
                  <c:v>-12.70860560218707</c:v>
                </c:pt>
                <c:pt idx="2446">
                  <c:v>-12.731287135648042</c:v>
                </c:pt>
                <c:pt idx="2447">
                  <c:v>-12.753970360857901</c:v>
                </c:pt>
                <c:pt idx="2448">
                  <c:v>-12.77665539396342</c:v>
                </c:pt>
                <c:pt idx="2449">
                  <c:v>-12.799342350938982</c:v>
                </c:pt>
                <c:pt idx="2450">
                  <c:v>-12.822031347589935</c:v>
                </c:pt>
                <c:pt idx="2451">
                  <c:v>-12.844722499554759</c:v>
                </c:pt>
                <c:pt idx="2452">
                  <c:v>-12.867415922308203</c:v>
                </c:pt>
                <c:pt idx="2453">
                  <c:v>-12.890111731163312</c:v>
                </c:pt>
                <c:pt idx="2454">
                  <c:v>-12.91281004127452</c:v>
                </c:pt>
                <c:pt idx="2455">
                  <c:v>-12.935510967640587</c:v>
                </c:pt>
                <c:pt idx="2456">
                  <c:v>-12.958214625106061</c:v>
                </c:pt>
                <c:pt idx="2457">
                  <c:v>-12.980921128365328</c:v>
                </c:pt>
                <c:pt idx="2458">
                  <c:v>-13.003630591964065</c:v>
                </c:pt>
                <c:pt idx="2459">
                  <c:v>-13.026343130302283</c:v>
                </c:pt>
                <c:pt idx="2460">
                  <c:v>-13.049058857637517</c:v>
                </c:pt>
                <c:pt idx="2461">
                  <c:v>-13.071777888085784</c:v>
                </c:pt>
                <c:pt idx="2462">
                  <c:v>-13.094500335625824</c:v>
                </c:pt>
                <c:pt idx="2463">
                  <c:v>-13.117226314100673</c:v>
                </c:pt>
                <c:pt idx="2464">
                  <c:v>-13.139955937220879</c:v>
                </c:pt>
                <c:pt idx="2465">
                  <c:v>-13.162689318566159</c:v>
                </c:pt>
                <c:pt idx="2466">
                  <c:v>-13.18542657158873</c:v>
                </c:pt>
                <c:pt idx="2467">
                  <c:v>-13.208167809615114</c:v>
                </c:pt>
                <c:pt idx="2468">
                  <c:v>-13.230913145849586</c:v>
                </c:pt>
                <c:pt idx="2469">
                  <c:v>-13.253662693375743</c:v>
                </c:pt>
                <c:pt idx="2470">
                  <c:v>-13.276416565159558</c:v>
                </c:pt>
                <c:pt idx="2471">
                  <c:v>-13.299174874051463</c:v>
                </c:pt>
                <c:pt idx="2472">
                  <c:v>-13.321937732789076</c:v>
                </c:pt>
                <c:pt idx="2473">
                  <c:v>-13.344705253999747</c:v>
                </c:pt>
                <c:pt idx="2474">
                  <c:v>-13.367477550203104</c:v>
                </c:pt>
                <c:pt idx="2475">
                  <c:v>-13.390254733812796</c:v>
                </c:pt>
                <c:pt idx="2476">
                  <c:v>-13.413036917139774</c:v>
                </c:pt>
                <c:pt idx="2477">
                  <c:v>-13.435824212394429</c:v>
                </c:pt>
                <c:pt idx="2478">
                  <c:v>-13.45861673168878</c:v>
                </c:pt>
                <c:pt idx="2479">
                  <c:v>-13.481414587039138</c:v>
                </c:pt>
                <c:pt idx="2480">
                  <c:v>-13.504217890368867</c:v>
                </c:pt>
                <c:pt idx="2481">
                  <c:v>-13.52702675351007</c:v>
                </c:pt>
                <c:pt idx="2482">
                  <c:v>-13.549841288206334</c:v>
                </c:pt>
                <c:pt idx="2483">
                  <c:v>-13.57266160611549</c:v>
                </c:pt>
                <c:pt idx="2484">
                  <c:v>-13.595487818811311</c:v>
                </c:pt>
                <c:pt idx="2485">
                  <c:v>-13.618320037786516</c:v>
                </c:pt>
                <c:pt idx="2486">
                  <c:v>-13.641158374454946</c:v>
                </c:pt>
                <c:pt idx="2487">
                  <c:v>-13.664002940153527</c:v>
                </c:pt>
                <c:pt idx="2488">
                  <c:v>-13.686853846145512</c:v>
                </c:pt>
                <c:pt idx="2489">
                  <c:v>-13.70971120362209</c:v>
                </c:pt>
                <c:pt idx="2490">
                  <c:v>-13.732575123705242</c:v>
                </c:pt>
                <c:pt idx="2491">
                  <c:v>-13.755445717449629</c:v>
                </c:pt>
                <c:pt idx="2492">
                  <c:v>-13.778323095845149</c:v>
                </c:pt>
                <c:pt idx="2493">
                  <c:v>-13.801207369820061</c:v>
                </c:pt>
                <c:pt idx="2494">
                  <c:v>-13.824098650241705</c:v>
                </c:pt>
                <c:pt idx="2495">
                  <c:v>-13.846997047920279</c:v>
                </c:pt>
                <c:pt idx="2496">
                  <c:v>-13.869902673610605</c:v>
                </c:pt>
                <c:pt idx="2497">
                  <c:v>-13.89281563801471</c:v>
                </c:pt>
                <c:pt idx="2498">
                  <c:v>-13.915736051783492</c:v>
                </c:pt>
                <c:pt idx="2499">
                  <c:v>-13.938664025519852</c:v>
                </c:pt>
                <c:pt idx="2500">
                  <c:v>-13.961599669780963</c:v>
                </c:pt>
                <c:pt idx="2501">
                  <c:v>-13.984543095079845</c:v>
                </c:pt>
                <c:pt idx="2502">
                  <c:v>-14.007494411888715</c:v>
                </c:pt>
                <c:pt idx="2503">
                  <c:v>-14.030453730640355</c:v>
                </c:pt>
                <c:pt idx="2504">
                  <c:v>-14.05342116173113</c:v>
                </c:pt>
                <c:pt idx="2505">
                  <c:v>-14.076396815522937</c:v>
                </c:pt>
                <c:pt idx="2506">
                  <c:v>-14.099380802345706</c:v>
                </c:pt>
                <c:pt idx="2507">
                  <c:v>-14.122373232499468</c:v>
                </c:pt>
                <c:pt idx="2508">
                  <c:v>-14.145374216256892</c:v>
                </c:pt>
                <c:pt idx="2509">
                  <c:v>-14.168383863865714</c:v>
                </c:pt>
                <c:pt idx="2510">
                  <c:v>-14.191402285550684</c:v>
                </c:pt>
                <c:pt idx="2511">
                  <c:v>-14.214429591516067</c:v>
                </c:pt>
                <c:pt idx="2512">
                  <c:v>-14.237465891947725</c:v>
                </c:pt>
                <c:pt idx="2513">
                  <c:v>-14.260511297016311</c:v>
                </c:pt>
                <c:pt idx="2514">
                  <c:v>-14.283565916878125</c:v>
                </c:pt>
                <c:pt idx="2515">
                  <c:v>-14.306629861678191</c:v>
                </c:pt>
                <c:pt idx="2516">
                  <c:v>-14.329703241553329</c:v>
                </c:pt>
                <c:pt idx="2517">
                  <c:v>-14.352786166633001</c:v>
                </c:pt>
                <c:pt idx="2518">
                  <c:v>-14.375878747042455</c:v>
                </c:pt>
                <c:pt idx="2519">
                  <c:v>-14.398981092904661</c:v>
                </c:pt>
                <c:pt idx="2520">
                  <c:v>-14.422093314343417</c:v>
                </c:pt>
                <c:pt idx="2521">
                  <c:v>-14.445215521484325</c:v>
                </c:pt>
                <c:pt idx="2522">
                  <c:v>-14.468347824458313</c:v>
                </c:pt>
                <c:pt idx="2523">
                  <c:v>-14.49149033340306</c:v>
                </c:pt>
                <c:pt idx="2524">
                  <c:v>-14.514643158466198</c:v>
                </c:pt>
                <c:pt idx="2525">
                  <c:v>-14.537806409806382</c:v>
                </c:pt>
                <c:pt idx="2526">
                  <c:v>-14.56098019759715</c:v>
                </c:pt>
                <c:pt idx="2527">
                  <c:v>-14.584164632027537</c:v>
                </c:pt>
                <c:pt idx="2528">
                  <c:v>-14.607359823305837</c:v>
                </c:pt>
                <c:pt idx="2529">
                  <c:v>-14.630565881661131</c:v>
                </c:pt>
                <c:pt idx="2530">
                  <c:v>-14.653782917345591</c:v>
                </c:pt>
                <c:pt idx="2531">
                  <c:v>-14.677011040637503</c:v>
                </c:pt>
                <c:pt idx="2532">
                  <c:v>-14.700250361842206</c:v>
                </c:pt>
                <c:pt idx="2533">
                  <c:v>-14.723500991296234</c:v>
                </c:pt>
                <c:pt idx="2534">
                  <c:v>-14.746763039367911</c:v>
                </c:pt>
                <c:pt idx="2535">
                  <c:v>-14.770036616460926</c:v>
                </c:pt>
                <c:pt idx="2536">
                  <c:v>-14.793321833015646</c:v>
                </c:pt>
                <c:pt idx="2537">
                  <c:v>-14.816618799512405</c:v>
                </c:pt>
                <c:pt idx="2538">
                  <c:v>-14.839927626473395</c:v>
                </c:pt>
                <c:pt idx="2539">
                  <c:v>-14.863248424464546</c:v>
                </c:pt>
                <c:pt idx="2540">
                  <c:v>-14.886581304098694</c:v>
                </c:pt>
                <c:pt idx="2541">
                  <c:v>-14.909926376037568</c:v>
                </c:pt>
                <c:pt idx="2542">
                  <c:v>-14.933283750993647</c:v>
                </c:pt>
                <c:pt idx="2543">
                  <c:v>-14.956653539733358</c:v>
                </c:pt>
                <c:pt idx="2544">
                  <c:v>-14.980035853078885</c:v>
                </c:pt>
                <c:pt idx="2545">
                  <c:v>-15.003430801910799</c:v>
                </c:pt>
                <c:pt idx="2546">
                  <c:v>-15.02683849716983</c:v>
                </c:pt>
                <c:pt idx="2547">
                  <c:v>-15.050259049860554</c:v>
                </c:pt>
                <c:pt idx="2548">
                  <c:v>-15.073692571052026</c:v>
                </c:pt>
                <c:pt idx="2549">
                  <c:v>-15.097139171881329</c:v>
                </c:pt>
                <c:pt idx="2550">
                  <c:v>-15.120598963555612</c:v>
                </c:pt>
                <c:pt idx="2551">
                  <c:v>-15.144072057354727</c:v>
                </c:pt>
                <c:pt idx="2552">
                  <c:v>-15.167558564632859</c:v>
                </c:pt>
                <c:pt idx="2553">
                  <c:v>-15.191058596821911</c:v>
                </c:pt>
                <c:pt idx="2554">
                  <c:v>-15.214572265433306</c:v>
                </c:pt>
                <c:pt idx="2555">
                  <c:v>-15.238099682060435</c:v>
                </c:pt>
                <c:pt idx="2556">
                  <c:v>-15.261640958381351</c:v>
                </c:pt>
                <c:pt idx="2557">
                  <c:v>-15.285196206160593</c:v>
                </c:pt>
                <c:pt idx="2558">
                  <c:v>-15.30876553725243</c:v>
                </c:pt>
                <c:pt idx="2559">
                  <c:v>-15.332349063602651</c:v>
                </c:pt>
                <c:pt idx="2560">
                  <c:v>-15.355946897251087</c:v>
                </c:pt>
                <c:pt idx="2561">
                  <c:v>-15.379559150334355</c:v>
                </c:pt>
                <c:pt idx="2562">
                  <c:v>-15.403185935088121</c:v>
                </c:pt>
                <c:pt idx="2563">
                  <c:v>-15.426827363849355</c:v>
                </c:pt>
                <c:pt idx="2564">
                  <c:v>-15.450483549059243</c:v>
                </c:pt>
                <c:pt idx="2565">
                  <c:v>-15.474154603265244</c:v>
                </c:pt>
                <c:pt idx="2566">
                  <c:v>-15.497840639123767</c:v>
                </c:pt>
                <c:pt idx="2567">
                  <c:v>-15.521541769402734</c:v>
                </c:pt>
                <c:pt idx="2568">
                  <c:v>-15.545258106983553</c:v>
                </c:pt>
                <c:pt idx="2569">
                  <c:v>-15.568989764864163</c:v>
                </c:pt>
                <c:pt idx="2570">
                  <c:v>-15.59273685616213</c:v>
                </c:pt>
                <c:pt idx="2571">
                  <c:v>-15.616499494115416</c:v>
                </c:pt>
                <c:pt idx="2572">
                  <c:v>-15.640277792086126</c:v>
                </c:pt>
                <c:pt idx="2573">
                  <c:v>-15.664071863563269</c:v>
                </c:pt>
                <c:pt idx="2574">
                  <c:v>-15.687881822164707</c:v>
                </c:pt>
                <c:pt idx="2575">
                  <c:v>-15.711707781639486</c:v>
                </c:pt>
                <c:pt idx="2576">
                  <c:v>-15.735549855871252</c:v>
                </c:pt>
                <c:pt idx="2577">
                  <c:v>-15.759408158879975</c:v>
                </c:pt>
                <c:pt idx="2578">
                  <c:v>-15.783282804825223</c:v>
                </c:pt>
                <c:pt idx="2579">
                  <c:v>-15.807173908008199</c:v>
                </c:pt>
                <c:pt idx="2580">
                  <c:v>-15.831081582874644</c:v>
                </c:pt>
                <c:pt idx="2581">
                  <c:v>-15.855005944017206</c:v>
                </c:pt>
                <c:pt idx="2582">
                  <c:v>-15.878947106178536</c:v>
                </c:pt>
                <c:pt idx="2583">
                  <c:v>-15.902905184253308</c:v>
                </c:pt>
                <c:pt idx="2584">
                  <c:v>-15.926880293291246</c:v>
                </c:pt>
                <c:pt idx="2585">
                  <c:v>-15.950872548500064</c:v>
                </c:pt>
                <c:pt idx="2586">
                  <c:v>-15.97488206524719</c:v>
                </c:pt>
                <c:pt idx="2587">
                  <c:v>-15.998908959063263</c:v>
                </c:pt>
                <c:pt idx="2588">
                  <c:v>-16.022953345644556</c:v>
                </c:pt>
                <c:pt idx="2589">
                  <c:v>-16.047015340855573</c:v>
                </c:pt>
                <c:pt idx="2590">
                  <c:v>-16.071095060731846</c:v>
                </c:pt>
                <c:pt idx="2591">
                  <c:v>-16.095192621483033</c:v>
                </c:pt>
                <c:pt idx="2592">
                  <c:v>-16.119308139495036</c:v>
                </c:pt>
                <c:pt idx="2593">
                  <c:v>-16.143441731332832</c:v>
                </c:pt>
                <c:pt idx="2594">
                  <c:v>-16.167593513743817</c:v>
                </c:pt>
                <c:pt idx="2595">
                  <c:v>-16.191763603659886</c:v>
                </c:pt>
                <c:pt idx="2596">
                  <c:v>-16.215952118200466</c:v>
                </c:pt>
                <c:pt idx="2597">
                  <c:v>-16.240159174675711</c:v>
                </c:pt>
                <c:pt idx="2598">
                  <c:v>-16.264384890588413</c:v>
                </c:pt>
                <c:pt idx="2599">
                  <c:v>-16.28862938363779</c:v>
                </c:pt>
                <c:pt idx="2600">
                  <c:v>-16.312892771721831</c:v>
                </c:pt>
                <c:pt idx="2601">
                  <c:v>-16.337175172940231</c:v>
                </c:pt>
                <c:pt idx="2602">
                  <c:v>-16.361476705597088</c:v>
                </c:pt>
                <c:pt idx="2603">
                  <c:v>-16.385797488204247</c:v>
                </c:pt>
                <c:pt idx="2604">
                  <c:v>-16.410137639483732</c:v>
                </c:pt>
                <c:pt idx="2605">
                  <c:v>-16.43449727837087</c:v>
                </c:pt>
                <c:pt idx="2606">
                  <c:v>-16.458876524017196</c:v>
                </c:pt>
                <c:pt idx="2607">
                  <c:v>-16.48327549579319</c:v>
                </c:pt>
                <c:pt idx="2608">
                  <c:v>-16.507694313292006</c:v>
                </c:pt>
                <c:pt idx="2609">
                  <c:v>-16.532133096331009</c:v>
                </c:pt>
                <c:pt idx="2610">
                  <c:v>-16.556591964956603</c:v>
                </c:pt>
                <c:pt idx="2611">
                  <c:v>-16.581071039445597</c:v>
                </c:pt>
                <c:pt idx="2612">
                  <c:v>-16.605570440309208</c:v>
                </c:pt>
                <c:pt idx="2613">
                  <c:v>-16.630090288295687</c:v>
                </c:pt>
                <c:pt idx="2614">
                  <c:v>-16.654630704393558</c:v>
                </c:pt>
                <c:pt idx="2615">
                  <c:v>-16.679191809834755</c:v>
                </c:pt>
                <c:pt idx="2616">
                  <c:v>-16.703773726097261</c:v>
                </c:pt>
                <c:pt idx="2617">
                  <c:v>-16.728376574908864</c:v>
                </c:pt>
                <c:pt idx="2618">
                  <c:v>-16.753000478249838</c:v>
                </c:pt>
                <c:pt idx="2619">
                  <c:v>-16.777645558356603</c:v>
                </c:pt>
                <c:pt idx="2620">
                  <c:v>-16.802311937723694</c:v>
                </c:pt>
                <c:pt idx="2621">
                  <c:v>-16.826999739108743</c:v>
                </c:pt>
                <c:pt idx="2622">
                  <c:v>-16.851709085534083</c:v>
                </c:pt>
                <c:pt idx="2623">
                  <c:v>-16.876440100291159</c:v>
                </c:pt>
                <c:pt idx="2624">
                  <c:v>-16.901192906942619</c:v>
                </c:pt>
                <c:pt idx="2625">
                  <c:v>-16.925967629326458</c:v>
                </c:pt>
                <c:pt idx="2626">
                  <c:v>-16.95076439155924</c:v>
                </c:pt>
                <c:pt idx="2627">
                  <c:v>-16.975583318039046</c:v>
                </c:pt>
                <c:pt idx="2628">
                  <c:v>-17.000424533448957</c:v>
                </c:pt>
                <c:pt idx="2629">
                  <c:v>-17.025288162760145</c:v>
                </c:pt>
                <c:pt idx="2630">
                  <c:v>-17.050174331236047</c:v>
                </c:pt>
                <c:pt idx="2631">
                  <c:v>-17.075083164434922</c:v>
                </c:pt>
                <c:pt idx="2632">
                  <c:v>-17.100014788213503</c:v>
                </c:pt>
                <c:pt idx="2633">
                  <c:v>-17.124969328730579</c:v>
                </c:pt>
                <c:pt idx="2634">
                  <c:v>-17.149946912450343</c:v>
                </c:pt>
                <c:pt idx="2635">
                  <c:v>-17.174947666145748</c:v>
                </c:pt>
                <c:pt idx="2636">
                  <c:v>-17.199971716902532</c:v>
                </c:pt>
                <c:pt idx="2637">
                  <c:v>-17.225019192122073</c:v>
                </c:pt>
                <c:pt idx="2638">
                  <c:v>-17.250090219525141</c:v>
                </c:pt>
                <c:pt idx="2639">
                  <c:v>-17.275184927155731</c:v>
                </c:pt>
                <c:pt idx="2640">
                  <c:v>-17.300303443384557</c:v>
                </c:pt>
                <c:pt idx="2641">
                  <c:v>-17.325445896912409</c:v>
                </c:pt>
                <c:pt idx="2642">
                  <c:v>-17.350612416774275</c:v>
                </c:pt>
                <c:pt idx="2643">
                  <c:v>-17.375803132342629</c:v>
                </c:pt>
                <c:pt idx="2644">
                  <c:v>-17.401018173331135</c:v>
                </c:pt>
                <c:pt idx="2645">
                  <c:v>-17.426257669798584</c:v>
                </c:pt>
                <c:pt idx="2646">
                  <c:v>-17.451521752152612</c:v>
                </c:pt>
                <c:pt idx="2647">
                  <c:v>-17.476810551153324</c:v>
                </c:pt>
                <c:pt idx="2648">
                  <c:v>-17.502124197917166</c:v>
                </c:pt>
                <c:pt idx="2649">
                  <c:v>-17.527462823920793</c:v>
                </c:pt>
                <c:pt idx="2650">
                  <c:v>-17.552826561005073</c:v>
                </c:pt>
                <c:pt idx="2651">
                  <c:v>-17.578215541378718</c:v>
                </c:pt>
                <c:pt idx="2652">
                  <c:v>-17.603629897622159</c:v>
                </c:pt>
                <c:pt idx="2653">
                  <c:v>-17.629069762691906</c:v>
                </c:pt>
                <c:pt idx="2654">
                  <c:v>-17.654535269924001</c:v>
                </c:pt>
                <c:pt idx="2655">
                  <c:v>-17.680026553038427</c:v>
                </c:pt>
                <c:pt idx="2656">
                  <c:v>-17.705543746142919</c:v>
                </c:pt>
                <c:pt idx="2657">
                  <c:v>-17.731086983737168</c:v>
                </c:pt>
                <c:pt idx="2658">
                  <c:v>-17.756656400716761</c:v>
                </c:pt>
                <c:pt idx="2659">
                  <c:v>-17.782252132377284</c:v>
                </c:pt>
                <c:pt idx="2660">
                  <c:v>-17.807874314418662</c:v>
                </c:pt>
                <c:pt idx="2661">
                  <c:v>-17.833523082949245</c:v>
                </c:pt>
                <c:pt idx="2662">
                  <c:v>-17.85919857449024</c:v>
                </c:pt>
                <c:pt idx="2663">
                  <c:v>-17.884900925979487</c:v>
                </c:pt>
                <c:pt idx="2664">
                  <c:v>-17.910630274776178</c:v>
                </c:pt>
                <c:pt idx="2665">
                  <c:v>-17.936386758664817</c:v>
                </c:pt>
                <c:pt idx="2666">
                  <c:v>-17.96217051585997</c:v>
                </c:pt>
                <c:pt idx="2667">
                  <c:v>-17.98798168501034</c:v>
                </c:pt>
                <c:pt idx="2668">
                  <c:v>-18.013820405203344</c:v>
                </c:pt>
                <c:pt idx="2669">
                  <c:v>-18.039686815969389</c:v>
                </c:pt>
                <c:pt idx="2670">
                  <c:v>-18.065581057286696</c:v>
                </c:pt>
                <c:pt idx="2671">
                  <c:v>-18.091503269585402</c:v>
                </c:pt>
                <c:pt idx="2672">
                  <c:v>-18.117453593752497</c:v>
                </c:pt>
                <c:pt idx="2673">
                  <c:v>-18.143432171135959</c:v>
                </c:pt>
                <c:pt idx="2674">
                  <c:v>-18.169439143550147</c:v>
                </c:pt>
                <c:pt idx="2675">
                  <c:v>-18.195474653279771</c:v>
                </c:pt>
                <c:pt idx="2676">
                  <c:v>-18.22153884308462</c:v>
                </c:pt>
                <c:pt idx="2677">
                  <c:v>-18.247631856205036</c:v>
                </c:pt>
                <c:pt idx="2678">
                  <c:v>-18.273753836365483</c:v>
                </c:pt>
                <c:pt idx="2679">
                  <c:v>-18.299904927780876</c:v>
                </c:pt>
                <c:pt idx="2680">
                  <c:v>-18.326085275159965</c:v>
                </c:pt>
                <c:pt idx="2681">
                  <c:v>-18.352295023711559</c:v>
                </c:pt>
                <c:pt idx="2682">
                  <c:v>-18.378534319148272</c:v>
                </c:pt>
                <c:pt idx="2683">
                  <c:v>-18.404803307692269</c:v>
                </c:pt>
                <c:pt idx="2684">
                  <c:v>-18.431102136080586</c:v>
                </c:pt>
                <c:pt idx="2685">
                  <c:v>-18.457430951568984</c:v>
                </c:pt>
                <c:pt idx="2686">
                  <c:v>-18.483789901938081</c:v>
                </c:pt>
                <c:pt idx="2687">
                  <c:v>-18.51017913549844</c:v>
                </c:pt>
                <c:pt idx="2688">
                  <c:v>-18.536598801095412</c:v>
                </c:pt>
                <c:pt idx="2689">
                  <c:v>-18.56304904811433</c:v>
                </c:pt>
                <c:pt idx="2690">
                  <c:v>-18.589530026486454</c:v>
                </c:pt>
                <c:pt idx="2691">
                  <c:v>-18.616041886693719</c:v>
                </c:pt>
                <c:pt idx="2692">
                  <c:v>-18.642584779773731</c:v>
                </c:pt>
                <c:pt idx="2693">
                  <c:v>-18.669158857326529</c:v>
                </c:pt>
                <c:pt idx="2694">
                  <c:v>-18.695764271518662</c:v>
                </c:pt>
                <c:pt idx="2695">
                  <c:v>-18.722401175089864</c:v>
                </c:pt>
                <c:pt idx="2696">
                  <c:v>-18.74906972135722</c:v>
                </c:pt>
                <c:pt idx="2697">
                  <c:v>-18.775770064222538</c:v>
                </c:pt>
                <c:pt idx="2698">
                  <c:v>-18.802502358176628</c:v>
                </c:pt>
                <c:pt idx="2699">
                  <c:v>-18.829266758305579</c:v>
                </c:pt>
                <c:pt idx="2700">
                  <c:v>-18.856063420296632</c:v>
                </c:pt>
                <c:pt idx="2701">
                  <c:v>-18.882892500443692</c:v>
                </c:pt>
                <c:pt idx="2702">
                  <c:v>-18.909754155653566</c:v>
                </c:pt>
                <c:pt idx="2703">
                  <c:v>-18.936648543451064</c:v>
                </c:pt>
                <c:pt idx="2704">
                  <c:v>-18.963575821986385</c:v>
                </c:pt>
                <c:pt idx="2705">
                  <c:v>-18.990536150039986</c:v>
                </c:pt>
                <c:pt idx="2706">
                  <c:v>-19.017529687029043</c:v>
                </c:pt>
                <c:pt idx="2707">
                  <c:v>-19.044556593013386</c:v>
                </c:pt>
                <c:pt idx="2708">
                  <c:v>-19.071617028702448</c:v>
                </c:pt>
                <c:pt idx="2709">
                  <c:v>-19.098711155460663</c:v>
                </c:pt>
                <c:pt idx="2710">
                  <c:v>-19.125839135314099</c:v>
                </c:pt>
                <c:pt idx="2711">
                  <c:v>-19.153001130957154</c:v>
                </c:pt>
                <c:pt idx="2712">
                  <c:v>-19.18019730575795</c:v>
                </c:pt>
                <c:pt idx="2713">
                  <c:v>-19.20742782376643</c:v>
                </c:pt>
                <c:pt idx="2714">
                  <c:v>-19.234692849719501</c:v>
                </c:pt>
                <c:pt idx="2715">
                  <c:v>-19.261992549048333</c:v>
                </c:pt>
                <c:pt idx="2716">
                  <c:v>-19.289327087884839</c:v>
                </c:pt>
                <c:pt idx="2717">
                  <c:v>-19.316696633068233</c:v>
                </c:pt>
                <c:pt idx="2718">
                  <c:v>-19.344101352152634</c:v>
                </c:pt>
                <c:pt idx="2719">
                  <c:v>-19.371541413412924</c:v>
                </c:pt>
                <c:pt idx="2720">
                  <c:v>-19.399016985852072</c:v>
                </c:pt>
                <c:pt idx="2721">
                  <c:v>-19.42652823920854</c:v>
                </c:pt>
                <c:pt idx="2722">
                  <c:v>-19.454075343962344</c:v>
                </c:pt>
                <c:pt idx="2723">
                  <c:v>-19.481658471343412</c:v>
                </c:pt>
                <c:pt idx="2724">
                  <c:v>-19.509277793337752</c:v>
                </c:pt>
                <c:pt idx="2725">
                  <c:v>-19.536933482695588</c:v>
                </c:pt>
                <c:pt idx="2726">
                  <c:v>-19.564625712937694</c:v>
                </c:pt>
                <c:pt idx="2727">
                  <c:v>-19.592354658363906</c:v>
                </c:pt>
                <c:pt idx="2728">
                  <c:v>-19.620120494059616</c:v>
                </c:pt>
                <c:pt idx="2729">
                  <c:v>-19.647923395904122</c:v>
                </c:pt>
                <c:pt idx="2730">
                  <c:v>-19.675763540577577</c:v>
                </c:pt>
                <c:pt idx="2731">
                  <c:v>-19.703641105569414</c:v>
                </c:pt>
                <c:pt idx="2732">
                  <c:v>-19.73155626918518</c:v>
                </c:pt>
                <c:pt idx="2733">
                  <c:v>-19.759509210555265</c:v>
                </c:pt>
                <c:pt idx="2734">
                  <c:v>-19.787500109642746</c:v>
                </c:pt>
                <c:pt idx="2735">
                  <c:v>-19.815529147250569</c:v>
                </c:pt>
                <c:pt idx="2736">
                  <c:v>-19.843596505030504</c:v>
                </c:pt>
                <c:pt idx="2737">
                  <c:v>-19.871702365491252</c:v>
                </c:pt>
                <c:pt idx="2738">
                  <c:v>-19.899846912006016</c:v>
                </c:pt>
                <c:pt idx="2739">
                  <c:v>-19.928030328821492</c:v>
                </c:pt>
                <c:pt idx="2740">
                  <c:v>-19.956252801066285</c:v>
                </c:pt>
                <c:pt idx="2741">
                  <c:v>-19.984514514758679</c:v>
                </c:pt>
                <c:pt idx="2742">
                  <c:v>-20.012815656816407</c:v>
                </c:pt>
                <c:pt idx="2743">
                  <c:v>-20.041156415063888</c:v>
                </c:pt>
                <c:pt idx="2744">
                  <c:v>-20.069536978242496</c:v>
                </c:pt>
                <c:pt idx="2745">
                  <c:v>-20.097957536018324</c:v>
                </c:pt>
                <c:pt idx="2746">
                  <c:v>-20.126418278991387</c:v>
                </c:pt>
                <c:pt idx="2747">
                  <c:v>-20.154919398704799</c:v>
                </c:pt>
                <c:pt idx="2748">
                  <c:v>-20.183461087654038</c:v>
                </c:pt>
                <c:pt idx="2749">
                  <c:v>-20.21204353929604</c:v>
                </c:pt>
                <c:pt idx="2750">
                  <c:v>-20.240666948057658</c:v>
                </c:pt>
                <c:pt idx="2751">
                  <c:v>-20.269331509346923</c:v>
                </c:pt>
                <c:pt idx="2752">
                  <c:v>-20.298037419560512</c:v>
                </c:pt>
                <c:pt idx="2753">
                  <c:v>-20.326784876095182</c:v>
                </c:pt>
                <c:pt idx="2754">
                  <c:v>-20.355574077355861</c:v>
                </c:pt>
                <c:pt idx="2755">
                  <c:v>-20.384405222766798</c:v>
                </c:pt>
                <c:pt idx="2756">
                  <c:v>-20.413278512780458</c:v>
                </c:pt>
                <c:pt idx="2757">
                  <c:v>-20.442194148888117</c:v>
                </c:pt>
                <c:pt idx="2758">
                  <c:v>-20.47115233363008</c:v>
                </c:pt>
                <c:pt idx="2759">
                  <c:v>-20.500153270605065</c:v>
                </c:pt>
                <c:pt idx="2760">
                  <c:v>-20.529197164481637</c:v>
                </c:pt>
                <c:pt idx="2761">
                  <c:v>-20.558284221007924</c:v>
                </c:pt>
                <c:pt idx="2762">
                  <c:v>-20.587414647022413</c:v>
                </c:pt>
                <c:pt idx="2763">
                  <c:v>-20.616588650464461</c:v>
                </c:pt>
                <c:pt idx="2764">
                  <c:v>-20.645806440385563</c:v>
                </c:pt>
                <c:pt idx="2765">
                  <c:v>-20.675068226959546</c:v>
                </c:pt>
                <c:pt idx="2766">
                  <c:v>-20.70437422149411</c:v>
                </c:pt>
                <c:pt idx="2767">
                  <c:v>-20.733724636441607</c:v>
                </c:pt>
                <c:pt idx="2768">
                  <c:v>-20.763119685410768</c:v>
                </c:pt>
                <c:pt idx="2769">
                  <c:v>-20.792559583177525</c:v>
                </c:pt>
                <c:pt idx="2770">
                  <c:v>-20.82204454569688</c:v>
                </c:pt>
                <c:pt idx="2771">
                  <c:v>-20.85157479011437</c:v>
                </c:pt>
                <c:pt idx="2772">
                  <c:v>-20.881150534777859</c:v>
                </c:pt>
                <c:pt idx="2773">
                  <c:v>-20.910771999249658</c:v>
                </c:pt>
                <c:pt idx="2774">
                  <c:v>-20.940439404317924</c:v>
                </c:pt>
                <c:pt idx="2775">
                  <c:v>-20.970152972009618</c:v>
                </c:pt>
                <c:pt idx="2776">
                  <c:v>-20.99991292560204</c:v>
                </c:pt>
                <c:pt idx="2777">
                  <c:v>-21.029719489635571</c:v>
                </c:pt>
                <c:pt idx="2778">
                  <c:v>-21.059572889926645</c:v>
                </c:pt>
                <c:pt idx="2779">
                  <c:v>-21.089473353579237</c:v>
                </c:pt>
                <c:pt idx="2780">
                  <c:v>-21.119421108999276</c:v>
                </c:pt>
                <c:pt idx="2781">
                  <c:v>-21.1494163859062</c:v>
                </c:pt>
                <c:pt idx="2782">
                  <c:v>-21.179459415347296</c:v>
                </c:pt>
                <c:pt idx="2783">
                  <c:v>-21.209550429709761</c:v>
                </c:pt>
                <c:pt idx="2784">
                  <c:v>-21.239689662735373</c:v>
                </c:pt>
                <c:pt idx="2785">
                  <c:v>-21.269877349532756</c:v>
                </c:pt>
                <c:pt idx="2786">
                  <c:v>-21.300113726592294</c:v>
                </c:pt>
                <c:pt idx="2787">
                  <c:v>-21.330399031799328</c:v>
                </c:pt>
                <c:pt idx="2788">
                  <c:v>-21.360733504448447</c:v>
                </c:pt>
                <c:pt idx="2789">
                  <c:v>-21.391117385257488</c:v>
                </c:pt>
                <c:pt idx="2790">
                  <c:v>-21.421550916382106</c:v>
                </c:pt>
                <c:pt idx="2791">
                  <c:v>-21.452034341430128</c:v>
                </c:pt>
                <c:pt idx="2792">
                  <c:v>-21.48256790547665</c:v>
                </c:pt>
                <c:pt idx="2793">
                  <c:v>-21.513151855078242</c:v>
                </c:pt>
                <c:pt idx="2794">
                  <c:v>-21.543786438288592</c:v>
                </c:pt>
                <c:pt idx="2795">
                  <c:v>-21.57447190467326</c:v>
                </c:pt>
                <c:pt idx="2796">
                  <c:v>-21.605208505325677</c:v>
                </c:pt>
                <c:pt idx="2797">
                  <c:v>-21.635996492881802</c:v>
                </c:pt>
                <c:pt idx="2798">
                  <c:v>-21.66683612153696</c:v>
                </c:pt>
                <c:pt idx="2799">
                  <c:v>-21.697727647060677</c:v>
                </c:pt>
                <c:pt idx="2800">
                  <c:v>-21.728671326813785</c:v>
                </c:pt>
                <c:pt idx="2801">
                  <c:v>-21.759667419764028</c:v>
                </c:pt>
                <c:pt idx="2802">
                  <c:v>-21.790716186503133</c:v>
                </c:pt>
                <c:pt idx="2803">
                  <c:v>-21.821817889263052</c:v>
                </c:pt>
                <c:pt idx="2804">
                  <c:v>-21.852972791932768</c:v>
                </c:pt>
                <c:pt idx="2805">
                  <c:v>-21.884181160076153</c:v>
                </c:pt>
                <c:pt idx="2806">
                  <c:v>-21.915443260948734</c:v>
                </c:pt>
                <c:pt idx="2807">
                  <c:v>-21.946759363515017</c:v>
                </c:pt>
                <c:pt idx="2808">
                  <c:v>-21.978129738466677</c:v>
                </c:pt>
                <c:pt idx="2809">
                  <c:v>-22.009554658240141</c:v>
                </c:pt>
                <c:pt idx="2810">
                  <c:v>-22.041034397035197</c:v>
                </c:pt>
                <c:pt idx="2811">
                  <c:v>-22.072569230832727</c:v>
                </c:pt>
                <c:pt idx="2812">
                  <c:v>-22.104159437414026</c:v>
                </c:pt>
                <c:pt idx="2813">
                  <c:v>-22.135805296378894</c:v>
                </c:pt>
                <c:pt idx="2814">
                  <c:v>-22.167507089165358</c:v>
                </c:pt>
                <c:pt idx="2815">
                  <c:v>-22.199265099068619</c:v>
                </c:pt>
                <c:pt idx="2816">
                  <c:v>-22.231079611260537</c:v>
                </c:pt>
                <c:pt idx="2817">
                  <c:v>-22.262950912809515</c:v>
                </c:pt>
                <c:pt idx="2818">
                  <c:v>-22.294879292700802</c:v>
                </c:pt>
                <c:pt idx="2819">
                  <c:v>-22.326865041855967</c:v>
                </c:pt>
                <c:pt idx="2820">
                  <c:v>-22.358908453154239</c:v>
                </c:pt>
                <c:pt idx="2821">
                  <c:v>-22.391009821452688</c:v>
                </c:pt>
                <c:pt idx="2822">
                  <c:v>-22.423169443607808</c:v>
                </c:pt>
                <c:pt idx="2823">
                  <c:v>-22.455387618496321</c:v>
                </c:pt>
                <c:pt idx="2824">
                  <c:v>-22.487664647036894</c:v>
                </c:pt>
                <c:pt idx="2825">
                  <c:v>-22.520000832211956</c:v>
                </c:pt>
                <c:pt idx="2826">
                  <c:v>-22.552396479089865</c:v>
                </c:pt>
                <c:pt idx="2827">
                  <c:v>-22.584851894847411</c:v>
                </c:pt>
                <c:pt idx="2828">
                  <c:v>-22.617367388792186</c:v>
                </c:pt>
                <c:pt idx="2829">
                  <c:v>-22.649943272385606</c:v>
                </c:pt>
                <c:pt idx="2830">
                  <c:v>-22.682579859266326</c:v>
                </c:pt>
                <c:pt idx="2831">
                  <c:v>-22.715277465273797</c:v>
                </c:pt>
                <c:pt idx="2832">
                  <c:v>-22.74803640847178</c:v>
                </c:pt>
                <c:pt idx="2833">
                  <c:v>-22.780857009173022</c:v>
                </c:pt>
                <c:pt idx="2834">
                  <c:v>-22.813739589963177</c:v>
                </c:pt>
                <c:pt idx="2835">
                  <c:v>-22.84668447572589</c:v>
                </c:pt>
                <c:pt idx="2836">
                  <c:v>-22.879691993667951</c:v>
                </c:pt>
                <c:pt idx="2837">
                  <c:v>-22.912762473344841</c:v>
                </c:pt>
                <c:pt idx="2838">
                  <c:v>-22.945896246685635</c:v>
                </c:pt>
                <c:pt idx="2839">
                  <c:v>-22.979093648020424</c:v>
                </c:pt>
                <c:pt idx="2840">
                  <c:v>-23.012355014105509</c:v>
                </c:pt>
                <c:pt idx="2841">
                  <c:v>-23.045680684151403</c:v>
                </c:pt>
                <c:pt idx="2842">
                  <c:v>-23.079070999848646</c:v>
                </c:pt>
                <c:pt idx="2843">
                  <c:v>-23.112526305396468</c:v>
                </c:pt>
                <c:pt idx="2844">
                  <c:v>-23.146046947529861</c:v>
                </c:pt>
                <c:pt idx="2845">
                  <c:v>-23.179633275548174</c:v>
                </c:pt>
                <c:pt idx="2846">
                  <c:v>-23.213285641343969</c:v>
                </c:pt>
                <c:pt idx="2847">
                  <c:v>-23.24700439943129</c:v>
                </c:pt>
                <c:pt idx="2848">
                  <c:v>-23.280789906975791</c:v>
                </c:pt>
                <c:pt idx="2849">
                  <c:v>-23.314642523823853</c:v>
                </c:pt>
                <c:pt idx="2850">
                  <c:v>-23.348562612533602</c:v>
                </c:pt>
                <c:pt idx="2851">
                  <c:v>-23.382550538404402</c:v>
                </c:pt>
                <c:pt idx="2852">
                  <c:v>-23.416606669508667</c:v>
                </c:pt>
                <c:pt idx="2853">
                  <c:v>-23.450731376723294</c:v>
                </c:pt>
                <c:pt idx="2854">
                  <c:v>-23.484925033760824</c:v>
                </c:pt>
                <c:pt idx="2855">
                  <c:v>-23.519188017202623</c:v>
                </c:pt>
                <c:pt idx="2856">
                  <c:v>-23.553520706531046</c:v>
                </c:pt>
                <c:pt idx="2857">
                  <c:v>-23.587923484162406</c:v>
                </c:pt>
                <c:pt idx="2858">
                  <c:v>-23.622396735481335</c:v>
                </c:pt>
                <c:pt idx="2859">
                  <c:v>-23.656940848874232</c:v>
                </c:pt>
                <c:pt idx="2860">
                  <c:v>-23.691556215764141</c:v>
                </c:pt>
                <c:pt idx="2861">
                  <c:v>-23.726243230645814</c:v>
                </c:pt>
                <c:pt idx="2862">
                  <c:v>-23.761002291121205</c:v>
                </c:pt>
                <c:pt idx="2863">
                  <c:v>-23.795833797935391</c:v>
                </c:pt>
                <c:pt idx="2864">
                  <c:v>-23.8307381550133</c:v>
                </c:pt>
                <c:pt idx="2865">
                  <c:v>-23.86571576949671</c:v>
                </c:pt>
                <c:pt idx="2866">
                  <c:v>-23.900767051781834</c:v>
                </c:pt>
                <c:pt idx="2867">
                  <c:v>-23.935892415557127</c:v>
                </c:pt>
                <c:pt idx="2868">
                  <c:v>-23.971092277842587</c:v>
                </c:pt>
                <c:pt idx="2869">
                  <c:v>-24.006367059028459</c:v>
                </c:pt>
                <c:pt idx="2870">
                  <c:v>-24.041717182915278</c:v>
                </c:pt>
                <c:pt idx="2871">
                  <c:v>-24.077143076753877</c:v>
                </c:pt>
                <c:pt idx="2872">
                  <c:v>-24.112645171286534</c:v>
                </c:pt>
                <c:pt idx="2873">
                  <c:v>-24.148223900788533</c:v>
                </c:pt>
                <c:pt idx="2874">
                  <c:v>-24.183879703110161</c:v>
                </c:pt>
                <c:pt idx="2875">
                  <c:v>-24.219613019719421</c:v>
                </c:pt>
                <c:pt idx="2876">
                  <c:v>-24.255424295745204</c:v>
                </c:pt>
                <c:pt idx="2877">
                  <c:v>-24.291313980021979</c:v>
                </c:pt>
                <c:pt idx="2878">
                  <c:v>-24.32728252513305</c:v>
                </c:pt>
                <c:pt idx="2879">
                  <c:v>-24.363330387457346</c:v>
                </c:pt>
                <c:pt idx="2880">
                  <c:v>-24.399458027214301</c:v>
                </c:pt>
                <c:pt idx="2881">
                  <c:v>-24.435665908510696</c:v>
                </c:pt>
                <c:pt idx="2882">
                  <c:v>-24.471954499388424</c:v>
                </c:pt>
                <c:pt idx="2883">
                  <c:v>-24.508324271871761</c:v>
                </c:pt>
                <c:pt idx="2884">
                  <c:v>-24.544775702016718</c:v>
                </c:pt>
                <c:pt idx="2885">
                  <c:v>-24.581309269959938</c:v>
                </c:pt>
                <c:pt idx="2886">
                  <c:v>-24.617925459969747</c:v>
                </c:pt>
                <c:pt idx="2887">
                  <c:v>-24.654624760495359</c:v>
                </c:pt>
                <c:pt idx="2888">
                  <c:v>-24.691407664220826</c:v>
                </c:pt>
                <c:pt idx="2889">
                  <c:v>-24.728274668116136</c:v>
                </c:pt>
                <c:pt idx="2890">
                  <c:v>-24.765226273490256</c:v>
                </c:pt>
                <c:pt idx="2891">
                  <c:v>-24.8022629860465</c:v>
                </c:pt>
                <c:pt idx="2892">
                  <c:v>-24.839385315935928</c:v>
                </c:pt>
                <c:pt idx="2893">
                  <c:v>-24.876593777814811</c:v>
                </c:pt>
                <c:pt idx="2894">
                  <c:v>-24.913888890899436</c:v>
                </c:pt>
                <c:pt idx="2895">
                  <c:v>-24.95127117902511</c:v>
                </c:pt>
                <c:pt idx="2896">
                  <c:v>-24.988741170703449</c:v>
                </c:pt>
                <c:pt idx="2897">
                  <c:v>-25.026299399182296</c:v>
                </c:pt>
                <c:pt idx="2898">
                  <c:v>-25.063946402506012</c:v>
                </c:pt>
                <c:pt idx="2899">
                  <c:v>-25.101682723576012</c:v>
                </c:pt>
                <c:pt idx="2900">
                  <c:v>-25.139508910213223</c:v>
                </c:pt>
                <c:pt idx="2901">
                  <c:v>-25.17742551522149</c:v>
                </c:pt>
                <c:pt idx="2902">
                  <c:v>-25.215433096450873</c:v>
                </c:pt>
                <c:pt idx="2903">
                  <c:v>-25.253532216863608</c:v>
                </c:pt>
                <c:pt idx="2904">
                  <c:v>-25.291723444599675</c:v>
                </c:pt>
                <c:pt idx="2905">
                  <c:v>-25.330007353043943</c:v>
                </c:pt>
                <c:pt idx="2906">
                  <c:v>-25.368384520894466</c:v>
                </c:pt>
                <c:pt idx="2907">
                  <c:v>-25.406855532232271</c:v>
                </c:pt>
                <c:pt idx="2908">
                  <c:v>-25.44542097659134</c:v>
                </c:pt>
                <c:pt idx="2909">
                  <c:v>-25.48408144903021</c:v>
                </c:pt>
                <c:pt idx="2910">
                  <c:v>-25.522837550204571</c:v>
                </c:pt>
                <c:pt idx="2911">
                  <c:v>-25.561689886442046</c:v>
                </c:pt>
                <c:pt idx="2912">
                  <c:v>-25.600639069816083</c:v>
                </c:pt>
                <c:pt idx="2913">
                  <c:v>-25.639685718223305</c:v>
                </c:pt>
                <c:pt idx="2914">
                  <c:v>-25.678830455460471</c:v>
                </c:pt>
                <c:pt idx="2915">
                  <c:v>-25.718073911303989</c:v>
                </c:pt>
                <c:pt idx="2916">
                  <c:v>-25.757416721589074</c:v>
                </c:pt>
                <c:pt idx="2917">
                  <c:v>-25.796859528292806</c:v>
                </c:pt>
                <c:pt idx="2918">
                  <c:v>-25.836402979615212</c:v>
                </c:pt>
                <c:pt idx="2919">
                  <c:v>-25.876047730064919</c:v>
                </c:pt>
                <c:pt idx="2920">
                  <c:v>-25.915794440544097</c:v>
                </c:pt>
                <c:pt idx="2921">
                  <c:v>-25.955643778435736</c:v>
                </c:pt>
                <c:pt idx="2922">
                  <c:v>-25.995596417692216</c:v>
                </c:pt>
                <c:pt idx="2923">
                  <c:v>-26.035653038925261</c:v>
                </c:pt>
                <c:pt idx="2924">
                  <c:v>-26.075814329497746</c:v>
                </c:pt>
                <c:pt idx="2925">
                  <c:v>-26.116080983616715</c:v>
                </c:pt>
                <c:pt idx="2926">
                  <c:v>-26.156453702427505</c:v>
                </c:pt>
                <c:pt idx="2927">
                  <c:v>-26.196933194111622</c:v>
                </c:pt>
                <c:pt idx="2928">
                  <c:v>-26.237520173982798</c:v>
                </c:pt>
                <c:pt idx="2929">
                  <c:v>-26.278215364588284</c:v>
                </c:pt>
                <c:pt idx="2930">
                  <c:v>-26.319019495809535</c:v>
                </c:pt>
                <c:pt idx="2931">
                  <c:v>-26.359933304965072</c:v>
                </c:pt>
                <c:pt idx="2932">
                  <c:v>-26.400957536916675</c:v>
                </c:pt>
                <c:pt idx="2933">
                  <c:v>-26.442092944174881</c:v>
                </c:pt>
                <c:pt idx="2934">
                  <c:v>-26.483340287008087</c:v>
                </c:pt>
                <c:pt idx="2935">
                  <c:v>-26.524700333553639</c:v>
                </c:pt>
                <c:pt idx="2936">
                  <c:v>-26.566173859929986</c:v>
                </c:pt>
                <c:pt idx="2937">
                  <c:v>-26.607761650351023</c:v>
                </c:pt>
                <c:pt idx="2938">
                  <c:v>-26.649464497243152</c:v>
                </c:pt>
                <c:pt idx="2939">
                  <c:v>-26.691283201363802</c:v>
                </c:pt>
                <c:pt idx="2940">
                  <c:v>-26.733218571922059</c:v>
                </c:pt>
                <c:pt idx="2941">
                  <c:v>-26.77527142670165</c:v>
                </c:pt>
                <c:pt idx="2942">
                  <c:v>-26.817442592186666</c:v>
                </c:pt>
                <c:pt idx="2943">
                  <c:v>-26.859732903688467</c:v>
                </c:pt>
                <c:pt idx="2944">
                  <c:v>-26.90214320547539</c:v>
                </c:pt>
                <c:pt idx="2945">
                  <c:v>-26.944674350905853</c:v>
                </c:pt>
                <c:pt idx="2946">
                  <c:v>-26.987327202561747</c:v>
                </c:pt>
                <c:pt idx="2947">
                  <c:v>-27.030102632386015</c:v>
                </c:pt>
                <c:pt idx="2948">
                  <c:v>-27.07300152182264</c:v>
                </c:pt>
                <c:pt idx="2949">
                  <c:v>-27.116024761958286</c:v>
                </c:pt>
                <c:pt idx="2950">
                  <c:v>-27.159173253667312</c:v>
                </c:pt>
                <c:pt idx="2951">
                  <c:v>-27.202447907759289</c:v>
                </c:pt>
                <c:pt idx="2952">
                  <c:v>-27.245849645129475</c:v>
                </c:pt>
                <c:pt idx="2953">
                  <c:v>-27.289379396911869</c:v>
                </c:pt>
                <c:pt idx="2954">
                  <c:v>-27.33303810463493</c:v>
                </c:pt>
                <c:pt idx="2955">
                  <c:v>-27.376826720380922</c:v>
                </c:pt>
                <c:pt idx="2956">
                  <c:v>-27.420746206947793</c:v>
                </c:pt>
                <c:pt idx="2957">
                  <c:v>-27.464797538014398</c:v>
                </c:pt>
                <c:pt idx="2958">
                  <c:v>-27.508981698308808</c:v>
                </c:pt>
                <c:pt idx="2959">
                  <c:v>-27.553299683779503</c:v>
                </c:pt>
                <c:pt idx="2960">
                  <c:v>-27.597752501770515</c:v>
                </c:pt>
                <c:pt idx="2961">
                  <c:v>-27.642341171199455</c:v>
                </c:pt>
                <c:pt idx="2962">
                  <c:v>-27.687066722739676</c:v>
                </c:pt>
                <c:pt idx="2963">
                  <c:v>-27.731930199004733</c:v>
                </c:pt>
                <c:pt idx="2964">
                  <c:v>-27.77693265473815</c:v>
                </c:pt>
                <c:pt idx="2965">
                  <c:v>-27.822075157005344</c:v>
                </c:pt>
                <c:pt idx="2966">
                  <c:v>-27.867358785390234</c:v>
                </c:pt>
                <c:pt idx="2967">
                  <c:v>-27.912784632196335</c:v>
                </c:pt>
                <c:pt idx="2968">
                  <c:v>-27.958353802649579</c:v>
                </c:pt>
                <c:pt idx="2969">
                  <c:v>-28.004067415108359</c:v>
                </c:pt>
                <c:pt idx="2970">
                  <c:v>-28.049926601274713</c:v>
                </c:pt>
                <c:pt idx="2971">
                  <c:v>-28.09593250641273</c:v>
                </c:pt>
                <c:pt idx="2972">
                  <c:v>-28.142086289568585</c:v>
                </c:pt>
                <c:pt idx="2973">
                  <c:v>-28.188389123796973</c:v>
                </c:pt>
                <c:pt idx="2974">
                  <c:v>-28.234842196391451</c:v>
                </c:pt>
                <c:pt idx="2975">
                  <c:v>-28.281446709119734</c:v>
                </c:pt>
                <c:pt idx="2976">
                  <c:v>-28.328203878463331</c:v>
                </c:pt>
                <c:pt idx="2977">
                  <c:v>-28.375114935863294</c:v>
                </c:pt>
                <c:pt idx="2978">
                  <c:v>-28.422181127969395</c:v>
                </c:pt>
                <c:pt idx="2979">
                  <c:v>-28.469403716896093</c:v>
                </c:pt>
                <c:pt idx="2980">
                  <c:v>-28.516783980482856</c:v>
                </c:pt>
                <c:pt idx="2981">
                  <c:v>-28.564323212560893</c:v>
                </c:pt>
                <c:pt idx="2982">
                  <c:v>-28.612022723223966</c:v>
                </c:pt>
                <c:pt idx="2983">
                  <c:v>-28.659883839106591</c:v>
                </c:pt>
                <c:pt idx="2984">
                  <c:v>-28.70790790366771</c:v>
                </c:pt>
                <c:pt idx="2985">
                  <c:v>-28.756096277479575</c:v>
                </c:pt>
                <c:pt idx="2986">
                  <c:v>-28.804450338524248</c:v>
                </c:pt>
                <c:pt idx="2987">
                  <c:v>-28.852971482494908</c:v>
                </c:pt>
                <c:pt idx="2988">
                  <c:v>-28.901661123105612</c:v>
                </c:pt>
                <c:pt idx="2989">
                  <c:v>-28.950520692405686</c:v>
                </c:pt>
                <c:pt idx="2990">
                  <c:v>-28.999551641102951</c:v>
                </c:pt>
                <c:pt idx="2991">
                  <c:v>-29.048755438892641</c:v>
                </c:pt>
                <c:pt idx="2992">
                  <c:v>-29.09813357479452</c:v>
                </c:pt>
                <c:pt idx="2993">
                  <c:v>-29.147687557496532</c:v>
                </c:pt>
                <c:pt idx="2994">
                  <c:v>-29.197418915706823</c:v>
                </c:pt>
                <c:pt idx="2995">
                  <c:v>-29.247329198514187</c:v>
                </c:pt>
                <c:pt idx="2996">
                  <c:v>-29.297419975754831</c:v>
                </c:pt>
                <c:pt idx="2997">
                  <c:v>-29.347692838389147</c:v>
                </c:pt>
                <c:pt idx="2998">
                  <c:v>-29.398149398886066</c:v>
                </c:pt>
                <c:pt idx="2999">
                  <c:v>-29.448791291616825</c:v>
                </c:pt>
                <c:pt idx="3000">
                  <c:v>-29.499620173257117</c:v>
                </c:pt>
                <c:pt idx="3001">
                  <c:v>-29.550637723198729</c:v>
                </c:pt>
                <c:pt idx="3002">
                  <c:v>-29.601845643971242</c:v>
                </c:pt>
                <c:pt idx="3003">
                  <c:v>-29.653245661671829</c:v>
                </c:pt>
                <c:pt idx="3004">
                  <c:v>-29.704839526408016</c:v>
                </c:pt>
                <c:pt idx="3005">
                  <c:v>-29.756629012747684</c:v>
                </c:pt>
                <c:pt idx="3006">
                  <c:v>-29.808615920181531</c:v>
                </c:pt>
                <c:pt idx="3007">
                  <c:v>-29.860802073595927</c:v>
                </c:pt>
                <c:pt idx="3008">
                  <c:v>-29.913189323757518</c:v>
                </c:pt>
                <c:pt idx="3009">
                  <c:v>-29.965779547807976</c:v>
                </c:pt>
                <c:pt idx="3010">
                  <c:v>-30.018574649772987</c:v>
                </c:pt>
                <c:pt idx="3011">
                  <c:v>-30.071576561080413</c:v>
                </c:pt>
                <c:pt idx="3012">
                  <c:v>-30.12478724109458</c:v>
                </c:pt>
                <c:pt idx="3013">
                  <c:v>-30.178208677660116</c:v>
                </c:pt>
                <c:pt idx="3014">
                  <c:v>-30.231842887662047</c:v>
                </c:pt>
                <c:pt idx="3015">
                  <c:v>-30.285691917597344</c:v>
                </c:pt>
                <c:pt idx="3016">
                  <c:v>-30.339757844161767</c:v>
                </c:pt>
                <c:pt idx="3017">
                  <c:v>-30.394042774851737</c:v>
                </c:pt>
                <c:pt idx="3018">
                  <c:v>-30.448548848579648</c:v>
                </c:pt>
                <c:pt idx="3019">
                  <c:v>-30.503278236306773</c:v>
                </c:pt>
                <c:pt idx="3020">
                  <c:v>-30.558233141689112</c:v>
                </c:pt>
                <c:pt idx="3021">
                  <c:v>-30.613415801743223</c:v>
                </c:pt>
                <c:pt idx="3022">
                  <c:v>-30.668828487525989</c:v>
                </c:pt>
                <c:pt idx="3023">
                  <c:v>-30.724473504833711</c:v>
                </c:pt>
                <c:pt idx="3024">
                  <c:v>-30.780353194917772</c:v>
                </c:pt>
                <c:pt idx="3025">
                  <c:v>-30.836469935220357</c:v>
                </c:pt>
                <c:pt idx="3026">
                  <c:v>-30.892826140127255</c:v>
                </c:pt>
                <c:pt idx="3027">
                  <c:v>-30.949424261742926</c:v>
                </c:pt>
                <c:pt idx="3028">
                  <c:v>-31.006266790683309</c:v>
                </c:pt>
                <c:pt idx="3029">
                  <c:v>-31.06335625689205</c:v>
                </c:pt>
                <c:pt idx="3030">
                  <c:v>-31.120695230475398</c:v>
                </c:pt>
                <c:pt idx="3031">
                  <c:v>-31.178286322562926</c:v>
                </c:pt>
                <c:pt idx="3032">
                  <c:v>-31.236132186188364</c:v>
                </c:pt>
                <c:pt idx="3033">
                  <c:v>-31.294235517196036</c:v>
                </c:pt>
                <c:pt idx="3034">
                  <c:v>-31.352599055170881</c:v>
                </c:pt>
                <c:pt idx="3035">
                  <c:v>-31.411225584394373</c:v>
                </c:pt>
                <c:pt idx="3036">
                  <c:v>-31.470117934826508</c:v>
                </c:pt>
                <c:pt idx="3037">
                  <c:v>-31.529278983114587</c:v>
                </c:pt>
                <c:pt idx="3038">
                  <c:v>-31.588711653630995</c:v>
                </c:pt>
                <c:pt idx="3039">
                  <c:v>-31.648418919538187</c:v>
                </c:pt>
                <c:pt idx="3040">
                  <c:v>-31.708403803885204</c:v>
                </c:pt>
                <c:pt idx="3041">
                  <c:v>-31.76866938073416</c:v>
                </c:pt>
                <c:pt idx="3042">
                  <c:v>-31.829218776319088</c:v>
                </c:pt>
                <c:pt idx="3043">
                  <c:v>-31.89005517023741</c:v>
                </c:pt>
                <c:pt idx="3044">
                  <c:v>-31.951181796676664</c:v>
                </c:pt>
                <c:pt idx="3045">
                  <c:v>-32.012601945674618</c:v>
                </c:pt>
                <c:pt idx="3046">
                  <c:v>-32.074318964418424</c:v>
                </c:pt>
                <c:pt idx="3047">
                  <c:v>-32.136336258579632</c:v>
                </c:pt>
                <c:pt idx="3048">
                  <c:v>-32.198657293689777</c:v>
                </c:pt>
                <c:pt idx="3049">
                  <c:v>-32.261285596555325</c:v>
                </c:pt>
                <c:pt idx="3050">
                  <c:v>-32.324224756716312</c:v>
                </c:pt>
                <c:pt idx="3051">
                  <c:v>-32.38747842794703</c:v>
                </c:pt>
                <c:pt idx="3052">
                  <c:v>-32.451050329802243</c:v>
                </c:pt>
                <c:pt idx="3053">
                  <c:v>-32.514944249211325</c:v>
                </c:pt>
                <c:pt idx="3054">
                  <c:v>-32.579164042119366</c:v>
                </c:pt>
                <c:pt idx="3055">
                  <c:v>-32.643713635178869</c:v>
                </c:pt>
                <c:pt idx="3056">
                  <c:v>-32.708597027494285</c:v>
                </c:pt>
                <c:pt idx="3057">
                  <c:v>-32.77381829242065</c:v>
                </c:pt>
                <c:pt idx="3058">
                  <c:v>-32.839381579416724</c:v>
                </c:pt>
                <c:pt idx="3059">
                  <c:v>-32.905291115958597</c:v>
                </c:pt>
                <c:pt idx="3060">
                  <c:v>-32.971551209511844</c:v>
                </c:pt>
                <c:pt idx="3061">
                  <c:v>-33.038166249567816</c:v>
                </c:pt>
                <c:pt idx="3062">
                  <c:v>-33.105140709743935</c:v>
                </c:pt>
                <c:pt idx="3063">
                  <c:v>-33.172479149952132</c:v>
                </c:pt>
                <c:pt idx="3064">
                  <c:v>-33.240186218637959</c:v>
                </c:pt>
                <c:pt idx="3065">
                  <c:v>-33.30826665509165</c:v>
                </c:pt>
                <c:pt idx="3066">
                  <c:v>-33.376725291837019</c:v>
                </c:pt>
                <c:pt idx="3067">
                  <c:v>-33.445567057095957</c:v>
                </c:pt>
                <c:pt idx="3068">
                  <c:v>-33.51479697733923</c:v>
                </c:pt>
                <c:pt idx="3069">
                  <c:v>-33.584420179919533</c:v>
                </c:pt>
                <c:pt idx="3070">
                  <c:v>-33.654441895793951</c:v>
                </c:pt>
                <c:pt idx="3071">
                  <c:v>-33.724867462340043</c:v>
                </c:pt>
                <c:pt idx="3072">
                  <c:v>-33.795702326266728</c:v>
                </c:pt>
                <c:pt idx="3073">
                  <c:v>-33.866952046626515</c:v>
                </c:pt>
                <c:pt idx="3074">
                  <c:v>-33.938622297931012</c:v>
                </c:pt>
                <c:pt idx="3075">
                  <c:v>-34.01071887337676</c:v>
                </c:pt>
                <c:pt idx="3076">
                  <c:v>-34.083247688182546</c:v>
                </c:pt>
                <c:pt idx="3077">
                  <c:v>-34.156214783046075</c:v>
                </c:pt>
                <c:pt idx="3078">
                  <c:v>-34.229626327724141</c:v>
                </c:pt>
                <c:pt idx="3079">
                  <c:v>-34.30348862473943</c:v>
                </c:pt>
                <c:pt idx="3080">
                  <c:v>-34.377808113224177</c:v>
                </c:pt>
                <c:pt idx="3081">
                  <c:v>-34.452591372901395</c:v>
                </c:pt>
                <c:pt idx="3082">
                  <c:v>-34.527845128213485</c:v>
                </c:pt>
                <c:pt idx="3083">
                  <c:v>-34.603576252603027</c:v>
                </c:pt>
                <c:pt idx="3084">
                  <c:v>-34.679791772953521</c:v>
                </c:pt>
                <c:pt idx="3085">
                  <c:v>-34.756498874195557</c:v>
                </c:pt>
                <c:pt idx="3086">
                  <c:v>-34.833704904088577</c:v>
                </c:pt>
                <c:pt idx="3087">
                  <c:v>-34.911417378183479</c:v>
                </c:pt>
                <c:pt idx="3088">
                  <c:v>-34.989643984977512</c:v>
                </c:pt>
                <c:pt idx="3089">
                  <c:v>-35.068392591265635</c:v>
                </c:pt>
                <c:pt idx="3090">
                  <c:v>-35.147671247703855</c:v>
                </c:pt>
                <c:pt idx="3091">
                  <c:v>-35.22748819458878</c:v>
                </c:pt>
                <c:pt idx="3092">
                  <c:v>-35.307851867866617</c:v>
                </c:pt>
                <c:pt idx="3093">
                  <c:v>-35.388770905382941</c:v>
                </c:pt>
                <c:pt idx="3094">
                  <c:v>-35.470254153382697</c:v>
                </c:pt>
                <c:pt idx="3095">
                  <c:v>-35.552310673274761</c:v>
                </c:pt>
                <c:pt idx="3096">
                  <c:v>-35.634949748672476</c:v>
                </c:pt>
                <c:pt idx="3097">
                  <c:v>-35.718180892725499</c:v>
                </c:pt>
                <c:pt idx="3098">
                  <c:v>-35.802013855754829</c:v>
                </c:pt>
                <c:pt idx="3099">
                  <c:v>-35.886458633210047</c:v>
                </c:pt>
                <c:pt idx="3100">
                  <c:v>-35.971525473961215</c:v>
                </c:pt>
                <c:pt idx="3101">
                  <c:v>-36.057224888945278</c:v>
                </c:pt>
                <c:pt idx="3102">
                  <c:v>-36.14356766018426</c:v>
                </c:pt>
                <c:pt idx="3103">
                  <c:v>-36.23056485019444</c:v>
                </c:pt>
                <c:pt idx="3104">
                  <c:v>-36.31822781180712</c:v>
                </c:pt>
                <c:pt idx="3105">
                  <c:v>-36.406568198423713</c:v>
                </c:pt>
                <c:pt idx="3106">
                  <c:v>-36.495597974727112</c:v>
                </c:pt>
                <c:pt idx="3107">
                  <c:v>-36.585329427874399</c:v>
                </c:pt>
                <c:pt idx="3108">
                  <c:v>-36.675775179196485</c:v>
                </c:pt>
                <c:pt idx="3109">
                  <c:v>-36.766948196435465</c:v>
                </c:pt>
                <c:pt idx="3110">
                  <c:v>-36.858861806544148</c:v>
                </c:pt>
                <c:pt idx="3111">
                  <c:v>-36.951529709084873</c:v>
                </c:pt>
                <c:pt idx="3112">
                  <c:v>-37.044965990257182</c:v>
                </c:pt>
                <c:pt idx="3113">
                  <c:v>-37.139185137592314</c:v>
                </c:pt>
                <c:pt idx="3114">
                  <c:v>-37.234202055353215</c:v>
                </c:pt>
                <c:pt idx="3115">
                  <c:v>-37.330032080678841</c:v>
                </c:pt>
                <c:pt idx="3116">
                  <c:v>-37.426691000519931</c:v>
                </c:pt>
                <c:pt idx="3117">
                  <c:v>-37.524195069408222</c:v>
                </c:pt>
                <c:pt idx="3118">
                  <c:v>-37.622561028114873</c:v>
                </c:pt>
                <c:pt idx="3119">
                  <c:v>-37.721806123246807</c:v>
                </c:pt>
                <c:pt idx="3120">
                  <c:v>-37.821948127841381</c:v>
                </c:pt>
                <c:pt idx="3121">
                  <c:v>-37.923005363018937</c:v>
                </c:pt>
                <c:pt idx="3122">
                  <c:v>-38.024996720761486</c:v>
                </c:pt>
                <c:pt idx="3123">
                  <c:v>-38.127941687885411</c:v>
                </c:pt>
                <c:pt idx="3124">
                  <c:v>-38.231860371287866</c:v>
                </c:pt>
                <c:pt idx="3125">
                  <c:v>-38.336773524544469</c:v>
                </c:pt>
                <c:pt idx="3126">
                  <c:v>-38.442702575951465</c:v>
                </c:pt>
                <c:pt idx="3127">
                  <c:v>-38.549669658101429</c:v>
                </c:pt>
                <c:pt idx="3128">
                  <c:v>-38.657697639099425</c:v>
                </c:pt>
                <c:pt idx="3129">
                  <c:v>-38.766810155527565</c:v>
                </c:pt>
                <c:pt idx="3130">
                  <c:v>-38.877031647277072</c:v>
                </c:pt>
                <c:pt idx="3131">
                  <c:v>-38.988387394376275</c:v>
                </c:pt>
                <c:pt idx="3132">
                  <c:v>-39.100903555953778</c:v>
                </c:pt>
                <c:pt idx="3133">
                  <c:v>-39.214607211486737</c:v>
                </c:pt>
                <c:pt idx="3134">
                  <c:v>-39.329526404497123</c:v>
                </c:pt>
                <c:pt idx="3135">
                  <c:v>-39.445690188871929</c:v>
                </c:pt>
                <c:pt idx="3136">
                  <c:v>-39.563128678000894</c:v>
                </c:pt>
                <c:pt idx="3137">
                  <c:v>-39.681873096935483</c:v>
                </c:pt>
                <c:pt idx="3138">
                  <c:v>-39.801955837798857</c:v>
                </c:pt>
                <c:pt idx="3139">
                  <c:v>-39.923410518692613</c:v>
                </c:pt>
                <c:pt idx="3140">
                  <c:v>-40.046272046366013</c:v>
                </c:pt>
                <c:pt idx="3141">
                  <c:v>-40.170576682942965</c:v>
                </c:pt>
                <c:pt idx="3142">
                  <c:v>-40.296362117022575</c:v>
                </c:pt>
                <c:pt idx="3143">
                  <c:v>-40.423667539506326</c:v>
                </c:pt>
                <c:pt idx="3144">
                  <c:v>-40.552533724529482</c:v>
                </c:pt>
                <c:pt idx="3145">
                  <c:v>-40.683003115917565</c:v>
                </c:pt>
                <c:pt idx="3146">
                  <c:v>-40.815119919627854</c:v>
                </c:pt>
                <c:pt idx="3147">
                  <c:v>-40.948930202673317</c:v>
                </c:pt>
                <c:pt idx="3148">
                  <c:v>-41.084481999093256</c:v>
                </c:pt>
                <c:pt idx="3149">
                  <c:v>-41.221825423570934</c:v>
                </c:pt>
                <c:pt idx="3150">
                  <c:v>-41.361012793376794</c:v>
                </c:pt>
                <c:pt idx="3151">
                  <c:v>-41.502098759378974</c:v>
                </c:pt>
                <c:pt idx="3152">
                  <c:v>-41.64514044693891</c:v>
                </c:pt>
                <c:pt idx="3153">
                  <c:v>-41.790197607607169</c:v>
                </c:pt>
                <c:pt idx="3154">
                  <c:v>-41.937332782621432</c:v>
                </c:pt>
                <c:pt idx="3155">
                  <c:v>-42.086611479331125</c:v>
                </c:pt>
                <c:pt idx="3156">
                  <c:v>-42.238102361795058</c:v>
                </c:pt>
                <c:pt idx="3157">
                  <c:v>-42.391877456932946</c:v>
                </c:pt>
                <c:pt idx="3158">
                  <c:v>-42.548012377791039</c:v>
                </c:pt>
                <c:pt idx="3159">
                  <c:v>-42.706586565646433</c:v>
                </c:pt>
                <c:pt idx="3160">
                  <c:v>-42.867683552895095</c:v>
                </c:pt>
                <c:pt idx="3161">
                  <c:v>-43.031391248898231</c:v>
                </c:pt>
                <c:pt idx="3162">
                  <c:v>-43.197802251241477</c:v>
                </c:pt>
                <c:pt idx="3163">
                  <c:v>-43.367014185160613</c:v>
                </c:pt>
                <c:pt idx="3164">
                  <c:v>-43.539130074253976</c:v>
                </c:pt>
                <c:pt idx="3165">
                  <c:v>-43.714258746006387</c:v>
                </c:pt>
                <c:pt idx="3166">
                  <c:v>-43.892515276117486</c:v>
                </c:pt>
                <c:pt idx="3167">
                  <c:v>-44.074021476186658</c:v>
                </c:pt>
                <c:pt idx="3168">
                  <c:v>-44.258906429924352</c:v>
                </c:pt>
                <c:pt idx="3169">
                  <c:v>-44.447307083805285</c:v>
                </c:pt>
                <c:pt idx="3170">
                  <c:v>-44.639368898935047</c:v>
                </c:pt>
                <c:pt idx="3171">
                  <c:v>-44.83524657190209</c:v>
                </c:pt>
                <c:pt idx="3172">
                  <c:v>-45.035104833566557</c:v>
                </c:pt>
                <c:pt idx="3173">
                  <c:v>-45.239119336122769</c:v>
                </c:pt>
                <c:pt idx="3174">
                  <c:v>-45.447477640404941</c:v>
                </c:pt>
                <c:pt idx="3175">
                  <c:v>-45.660380317343368</c:v>
                </c:pt>
                <c:pt idx="3176">
                  <c:v>-45.878042179788203</c:v>
                </c:pt>
                <c:pt idx="3177">
                  <c:v>-46.100693663664352</c:v>
                </c:pt>
                <c:pt idx="3178">
                  <c:v>-46.328582380721279</c:v>
                </c:pt>
                <c:pt idx="3179">
                  <c:v>-46.561974869115957</c:v>
                </c:pt>
                <c:pt idx="3180">
                  <c:v>-46.801158572867877</c:v>
                </c:pt>
                <c:pt idx="3181">
                  <c:v>-47.046444087056763</c:v>
                </c:pt>
                <c:pt idx="3182">
                  <c:v>-47.298167712764538</c:v>
                </c:pt>
                <c:pt idx="3183">
                  <c:v>-47.55669437449135</c:v>
                </c:pt>
                <c:pt idx="3184">
                  <c:v>-47.822420963568703</c:v>
                </c:pt>
                <c:pt idx="3185">
                  <c:v>-48.095780184457162</c:v>
                </c:pt>
                <c:pt idx="3186">
                  <c:v>-48.377244997526923</c:v>
                </c:pt>
                <c:pt idx="3187">
                  <c:v>-48.667333772882166</c:v>
                </c:pt>
                <c:pt idx="3188">
                  <c:v>-48.966616296315919</c:v>
                </c:pt>
                <c:pt idx="3189">
                  <c:v>-49.275720802265184</c:v>
                </c:pt>
                <c:pt idx="3190">
                  <c:v>-49.595342251986906</c:v>
                </c:pt>
                <c:pt idx="3191">
                  <c:v>-49.926252131267447</c:v>
                </c:pt>
                <c:pt idx="3192">
                  <c:v>-50.269310115168338</c:v>
                </c:pt>
                <c:pt idx="3193">
                  <c:v>-50.625478043721373</c:v>
                </c:pt>
                <c:pt idx="3194">
                  <c:v>-50.995836780720801</c:v>
                </c:pt>
                <c:pt idx="3195">
                  <c:v>-51.381606700146008</c:v>
                </c:pt>
                <c:pt idx="3196">
                  <c:v>-51.78417277922334</c:v>
                </c:pt>
                <c:pt idx="3197">
                  <c:v>-52.205115599922003</c:v>
                </c:pt>
                <c:pt idx="3198">
                  <c:v>-52.64625001119613</c:v>
                </c:pt>
                <c:pt idx="3199">
                  <c:v>-53.10967384225706</c:v>
                </c:pt>
                <c:pt idx="3200">
                  <c:v>-53.597829975238355</c:v>
                </c:pt>
                <c:pt idx="3201">
                  <c:v>-54.113586430191532</c:v>
                </c:pt>
                <c:pt idx="3202">
                  <c:v>-54.660341123165608</c:v>
                </c:pt>
                <c:pt idx="3203">
                  <c:v>-55.242161021521454</c:v>
                </c:pt>
                <c:pt idx="3204">
                  <c:v>-55.863970208185449</c:v>
                </c:pt>
                <c:pt idx="3205">
                  <c:v>-56.531809053000394</c:v>
                </c:pt>
                <c:pt idx="3206">
                  <c:v>-57.253199412520487</c:v>
                </c:pt>
                <c:pt idx="3207">
                  <c:v>-58.037672586033871</c:v>
                </c:pt>
                <c:pt idx="3208">
                  <c:v>-58.897555662049676</c:v>
                </c:pt>
                <c:pt idx="3209">
                  <c:v>-59.849184636545864</c:v>
                </c:pt>
                <c:pt idx="3210">
                  <c:v>-60.914856470066148</c:v>
                </c:pt>
                <c:pt idx="3211">
                  <c:v>-62.126136105869804</c:v>
                </c:pt>
                <c:pt idx="3212">
                  <c:v>-63.52983175986337</c:v>
                </c:pt>
                <c:pt idx="3213">
                  <c:v>-65.199728295847365</c:v>
                </c:pt>
                <c:pt idx="3214">
                  <c:v>-67.26236453384486</c:v>
                </c:pt>
                <c:pt idx="3215">
                  <c:v>-69.963581539445215</c:v>
                </c:pt>
                <c:pt idx="3216">
                  <c:v>-73.890895800813979</c:v>
                </c:pt>
                <c:pt idx="3217">
                  <c:v>-81.222799140316312</c:v>
                </c:pt>
                <c:pt idx="3218">
                  <c:v>-91.061563563412378</c:v>
                </c:pt>
                <c:pt idx="3219">
                  <c:v>-76.923057445761259</c:v>
                </c:pt>
                <c:pt idx="3220">
                  <c:v>-71.811150238885062</c:v>
                </c:pt>
                <c:pt idx="3221">
                  <c:v>-68.622292045590896</c:v>
                </c:pt>
                <c:pt idx="3222">
                  <c:v>-66.30075460366983</c:v>
                </c:pt>
                <c:pt idx="3223">
                  <c:v>-64.475387483574821</c:v>
                </c:pt>
                <c:pt idx="3224">
                  <c:v>-62.971778977577301</c:v>
                </c:pt>
                <c:pt idx="3225">
                  <c:v>-61.693876323272804</c:v>
                </c:pt>
                <c:pt idx="3226">
                  <c:v>-60.583104237053469</c:v>
                </c:pt>
                <c:pt idx="3227">
                  <c:v>-59.60109315958897</c:v>
                </c:pt>
                <c:pt idx="3228">
                  <c:v>-58.721337020823157</c:v>
                </c:pt>
                <c:pt idx="3229">
                  <c:v>-57.924756255560432</c:v>
                </c:pt>
                <c:pt idx="3230">
                  <c:v>-57.197158896188455</c:v>
                </c:pt>
                <c:pt idx="3231">
                  <c:v>-56.527701718953608</c:v>
                </c:pt>
                <c:pt idx="3232">
                  <c:v>-55.907913076709043</c:v>
                </c:pt>
                <c:pt idx="3233">
                  <c:v>-55.331048048111725</c:v>
                </c:pt>
                <c:pt idx="3234">
                  <c:v>-54.791648880123851</c:v>
                </c:pt>
                <c:pt idx="3235">
                  <c:v>-54.28523696867795</c:v>
                </c:pt>
                <c:pt idx="3236">
                  <c:v>-53.808091797645986</c:v>
                </c:pt>
                <c:pt idx="3237">
                  <c:v>-53.357088944493647</c:v>
                </c:pt>
                <c:pt idx="3238">
                  <c:v>-52.929579170657675</c:v>
                </c:pt>
                <c:pt idx="3239">
                  <c:v>-52.523296694167115</c:v>
                </c:pt>
                <c:pt idx="3240">
                  <c:v>-52.136288580325278</c:v>
                </c:pt>
                <c:pt idx="3241">
                  <c:v>-51.76685967205502</c:v>
                </c:pt>
                <c:pt idx="3242">
                  <c:v>-51.413529128396362</c:v>
                </c:pt>
                <c:pt idx="3243">
                  <c:v>-51.074995753286956</c:v>
                </c:pt>
                <c:pt idx="3244">
                  <c:v>-50.750110063873926</c:v>
                </c:pt>
                <c:pt idx="3245">
                  <c:v>-50.437851584929035</c:v>
                </c:pt>
                <c:pt idx="3246">
                  <c:v>-50.137310238196086</c:v>
                </c:pt>
                <c:pt idx="3247">
                  <c:v>-49.847670971212594</c:v>
                </c:pt>
                <c:pt idx="3248">
                  <c:v>-49.568200971651663</c:v>
                </c:pt>
                <c:pt idx="3249">
                  <c:v>-49.298238962245506</c:v>
                </c:pt>
                <c:pt idx="3250">
                  <c:v>-49.037186182782506</c:v>
                </c:pt>
                <c:pt idx="3251">
                  <c:v>-48.784498749852474</c:v>
                </c:pt>
                <c:pt idx="3252">
                  <c:v>-48.539681149220762</c:v>
                </c:pt>
                <c:pt idx="3253">
                  <c:v>-48.302280665139932</c:v>
                </c:pt>
                <c:pt idx="3254">
                  <c:v>-48.071882589235308</c:v>
                </c:pt>
                <c:pt idx="3255">
                  <c:v>-47.848106081613047</c:v>
                </c:pt>
                <c:pt idx="3256">
                  <c:v>-47.630600580458989</c:v>
                </c:pt>
                <c:pt idx="3257">
                  <c:v>-47.419042675155197</c:v>
                </c:pt>
                <c:pt idx="3258">
                  <c:v>-47.213133372906071</c:v>
                </c:pt>
                <c:pt idx="3259">
                  <c:v>-47.012595700908022</c:v>
                </c:pt>
                <c:pt idx="3260">
                  <c:v>-46.817172595813659</c:v>
                </c:pt>
                <c:pt idx="3261">
                  <c:v>-46.626625040145562</c:v>
                </c:pt>
                <c:pt idx="3262">
                  <c:v>-46.440730411788074</c:v>
                </c:pt>
                <c:pt idx="3263">
                  <c:v>-46.259281017959253</c:v>
                </c:pt>
                <c:pt idx="3264">
                  <c:v>-46.082082789470256</c:v>
                </c:pt>
                <c:pt idx="3265">
                  <c:v>-45.908954114687901</c:v>
                </c:pt>
                <c:pt idx="3266">
                  <c:v>-45.739724795639418</c:v>
                </c:pt>
                <c:pt idx="3267">
                  <c:v>-45.574235111219217</c:v>
                </c:pt>
                <c:pt idx="3268">
                  <c:v>-45.412334974578073</c:v>
                </c:pt>
                <c:pt idx="3269">
                  <c:v>-45.253883173555806</c:v>
                </c:pt>
                <c:pt idx="3270">
                  <c:v>-45.098746684524428</c:v>
                </c:pt>
                <c:pt idx="3271">
                  <c:v>-44.94680005128874</c:v>
                </c:pt>
                <c:pt idx="3272">
                  <c:v>-44.797924821783397</c:v>
                </c:pt>
                <c:pt idx="3273">
                  <c:v>-44.65200903622447</c:v>
                </c:pt>
                <c:pt idx="3274">
                  <c:v>-44.508946761182131</c:v>
                </c:pt>
                <c:pt idx="3275">
                  <c:v>-44.368637664714576</c:v>
                </c:pt>
                <c:pt idx="3276">
                  <c:v>-44.230986628295383</c:v>
                </c:pt>
                <c:pt idx="3277">
                  <c:v>-44.095903391778222</c:v>
                </c:pt>
                <c:pt idx="3278">
                  <c:v>-43.963302228078412</c:v>
                </c:pt>
                <c:pt idx="3279">
                  <c:v>-43.833101644636479</c:v>
                </c:pt>
                <c:pt idx="3280">
                  <c:v>-43.705224109059778</c:v>
                </c:pt>
                <c:pt idx="3281">
                  <c:v>-43.579595796629924</c:v>
                </c:pt>
                <c:pt idx="3282">
                  <c:v>-43.456146357621066</c:v>
                </c:pt>
                <c:pt idx="3283">
                  <c:v>-43.334808702585114</c:v>
                </c:pt>
                <c:pt idx="3284">
                  <c:v>-43.215518803972692</c:v>
                </c:pt>
                <c:pt idx="3285">
                  <c:v>-43.098215512614345</c:v>
                </c:pt>
                <c:pt idx="3286">
                  <c:v>-42.982840387749448</c:v>
                </c:pt>
                <c:pt idx="3287">
                  <c:v>-42.869337539419725</c:v>
                </c:pt>
                <c:pt idx="3288">
                  <c:v>-42.757653482161217</c:v>
                </c:pt>
                <c:pt idx="3289">
                  <c:v>-42.647736999039658</c:v>
                </c:pt>
                <c:pt idx="3290">
                  <c:v>-42.539539015161417</c:v>
                </c:pt>
                <c:pt idx="3291">
                  <c:v>-42.433012479880013</c:v>
                </c:pt>
                <c:pt idx="3292">
                  <c:v>-42.328112256989755</c:v>
                </c:pt>
                <c:pt idx="3293">
                  <c:v>-42.224795022266761</c:v>
                </c:pt>
                <c:pt idx="3294">
                  <c:v>-42.123019167771261</c:v>
                </c:pt>
                <c:pt idx="3295">
                  <c:v>-42.022744712388203</c:v>
                </c:pt>
                <c:pt idx="3296">
                  <c:v>-41.923933218120965</c:v>
                </c:pt>
                <c:pt idx="3297">
                  <c:v>-41.826547711699753</c:v>
                </c:pt>
                <c:pt idx="3298">
                  <c:v>-41.730552611106802</c:v>
                </c:pt>
                <c:pt idx="3299">
                  <c:v>-41.635913656650956</c:v>
                </c:pt>
                <c:pt idx="3300">
                  <c:v>-41.542597846259483</c:v>
                </c:pt>
                <c:pt idx="3301">
                  <c:v>-41.450573374678036</c:v>
                </c:pt>
                <c:pt idx="3302">
                  <c:v>-41.35980957630477</c:v>
                </c:pt>
                <c:pt idx="3303">
                  <c:v>-41.270276871394486</c:v>
                </c:pt>
                <c:pt idx="3304">
                  <c:v>-41.181946715400741</c:v>
                </c:pt>
                <c:pt idx="3305">
                  <c:v>-41.094791551238956</c:v>
                </c:pt>
                <c:pt idx="3306">
                  <c:v>-41.008784764268995</c:v>
                </c:pt>
                <c:pt idx="3307">
                  <c:v>-40.923900639814867</c:v>
                </c:pt>
                <c:pt idx="3308">
                  <c:v>-40.840114323051679</c:v>
                </c:pt>
                <c:pt idx="3309">
                  <c:v>-40.757401781101059</c:v>
                </c:pt>
                <c:pt idx="3310">
                  <c:v>-40.675739767195651</c:v>
                </c:pt>
                <c:pt idx="3311">
                  <c:v>-40.595105786772159</c:v>
                </c:pt>
                <c:pt idx="3312">
                  <c:v>-40.515478065376023</c:v>
                </c:pt>
                <c:pt idx="3313">
                  <c:v>-40.436835518258363</c:v>
                </c:pt>
                <c:pt idx="3314">
                  <c:v>-40.359157721561296</c:v>
                </c:pt>
                <c:pt idx="3315">
                  <c:v>-40.282424884991777</c:v>
                </c:pt>
                <c:pt idx="3316">
                  <c:v>-40.206617825894632</c:v>
                </c:pt>
                <c:pt idx="3317">
                  <c:v>-40.131717944637408</c:v>
                </c:pt>
                <c:pt idx="3318">
                  <c:v>-40.057707201230215</c:v>
                </c:pt>
                <c:pt idx="3319">
                  <c:v>-39.984568093104976</c:v>
                </c:pt>
                <c:pt idx="3320">
                  <c:v>-39.912283633986661</c:v>
                </c:pt>
                <c:pt idx="3321">
                  <c:v>-39.840837333794937</c:v>
                </c:pt>
                <c:pt idx="3322">
                  <c:v>-39.770213179511742</c:v>
                </c:pt>
                <c:pt idx="3323">
                  <c:v>-39.700395616963554</c:v>
                </c:pt>
                <c:pt idx="3324">
                  <c:v>-39.631369533464898</c:v>
                </c:pt>
                <c:pt idx="3325">
                  <c:v>-39.563120241275435</c:v>
                </c:pt>
                <c:pt idx="3326">
                  <c:v>-39.495633461824163</c:v>
                </c:pt>
                <c:pt idx="3327">
                  <c:v>-39.428895310658383</c:v>
                </c:pt>
                <c:pt idx="3328">
                  <c:v>-39.362892283080335</c:v>
                </c:pt>
                <c:pt idx="3329">
                  <c:v>-39.297611240431173</c:v>
                </c:pt>
                <c:pt idx="3330">
                  <c:v>-39.233039396987074</c:v>
                </c:pt>
                <c:pt idx="3331">
                  <c:v>-39.169164307440532</c:v>
                </c:pt>
                <c:pt idx="3332">
                  <c:v>-39.105973854928173</c:v>
                </c:pt>
                <c:pt idx="3333">
                  <c:v>-39.04345623958254</c:v>
                </c:pt>
                <c:pt idx="3334">
                  <c:v>-38.981599967577139</c:v>
                </c:pt>
                <c:pt idx="3335">
                  <c:v>-38.920393840641459</c:v>
                </c:pt>
                <c:pt idx="3336">
                  <c:v>-38.859826946021094</c:v>
                </c:pt>
                <c:pt idx="3337">
                  <c:v>-38.799888646860325</c:v>
                </c:pt>
                <c:pt idx="3338">
                  <c:v>-38.74056857298747</c:v>
                </c:pt>
                <c:pt idx="3339">
                  <c:v>-38.681856612079471</c:v>
                </c:pt>
                <c:pt idx="3340">
                  <c:v>-38.623742901191704</c:v>
                </c:pt>
                <c:pt idx="3341">
                  <c:v>-38.566217818632218</c:v>
                </c:pt>
                <c:pt idx="3342">
                  <c:v>-38.509271976163774</c:v>
                </c:pt>
                <c:pt idx="3343">
                  <c:v>-38.452896211518251</c:v>
                </c:pt>
                <c:pt idx="3344">
                  <c:v>-38.397081581210081</c:v>
                </c:pt>
                <c:pt idx="3345">
                  <c:v>-38.341819353631543</c:v>
                </c:pt>
                <c:pt idx="3346">
                  <c:v>-38.28710100242008</c:v>
                </c:pt>
                <c:pt idx="3347">
                  <c:v>-38.232918200081123</c:v>
                </c:pt>
                <c:pt idx="3348">
                  <c:v>-38.179262811858827</c:v>
                </c:pt>
                <c:pt idx="3349">
                  <c:v>-38.126126889839924</c:v>
                </c:pt>
                <c:pt idx="3350">
                  <c:v>-38.073502667280913</c:v>
                </c:pt>
                <c:pt idx="3351">
                  <c:v>-38.021382553150936</c:v>
                </c:pt>
                <c:pt idx="3352">
                  <c:v>-37.96975912687693</c:v>
                </c:pt>
                <c:pt idx="3353">
                  <c:v>-37.918625133283811</c:v>
                </c:pt>
                <c:pt idx="3354">
                  <c:v>-37.867973477722416</c:v>
                </c:pt>
                <c:pt idx="3355">
                  <c:v>-37.817797221373581</c:v>
                </c:pt>
                <c:pt idx="3356">
                  <c:v>-37.768089576724975</c:v>
                </c:pt>
                <c:pt idx="3357">
                  <c:v>-37.718843903208978</c:v>
                </c:pt>
                <c:pt idx="3358">
                  <c:v>-37.670053702997748</c:v>
                </c:pt>
                <c:pt idx="3359">
                  <c:v>-37.621712616947391</c:v>
                </c:pt>
                <c:pt idx="3360">
                  <c:v>-37.573814420684961</c:v>
                </c:pt>
                <c:pt idx="3361">
                  <c:v>-37.526353020833248</c:v>
                </c:pt>
                <c:pt idx="3362">
                  <c:v>-37.47932245136581</c:v>
                </c:pt>
                <c:pt idx="3363">
                  <c:v>-37.432716870089116</c:v>
                </c:pt>
                <c:pt idx="3364">
                  <c:v>-37.386530555244036</c:v>
                </c:pt>
                <c:pt idx="3365">
                  <c:v>-37.340757902224972</c:v>
                </c:pt>
                <c:pt idx="3366">
                  <c:v>-37.295393420407891</c:v>
                </c:pt>
                <c:pt idx="3367">
                  <c:v>-37.250431730086817</c:v>
                </c:pt>
                <c:pt idx="3368">
                  <c:v>-37.205867559510992</c:v>
                </c:pt>
                <c:pt idx="3369">
                  <c:v>-37.161695742021855</c:v>
                </c:pt>
                <c:pt idx="3370">
                  <c:v>-37.117911213283882</c:v>
                </c:pt>
                <c:pt idx="3371">
                  <c:v>-37.074509008605673</c:v>
                </c:pt>
                <c:pt idx="3372">
                  <c:v>-37.031484260347376</c:v>
                </c:pt>
                <c:pt idx="3373">
                  <c:v>-36.988832195414624</c:v>
                </c:pt>
                <c:pt idx="3374">
                  <c:v>-36.946548132829719</c:v>
                </c:pt>
                <c:pt idx="3375">
                  <c:v>-36.904627481382761</c:v>
                </c:pt>
                <c:pt idx="3376">
                  <c:v>-36.863065737355491</c:v>
                </c:pt>
                <c:pt idx="3377">
                  <c:v>-36.821858482318731</c:v>
                </c:pt>
                <c:pt idx="3378">
                  <c:v>-36.781001380995811</c:v>
                </c:pt>
                <c:pt idx="3379">
                  <c:v>-36.740490179196271</c:v>
                </c:pt>
                <c:pt idx="3380">
                  <c:v>-36.700320701810107</c:v>
                </c:pt>
                <c:pt idx="3381">
                  <c:v>-36.660488850865363</c:v>
                </c:pt>
                <c:pt idx="3382">
                  <c:v>-36.620990603645147</c:v>
                </c:pt>
                <c:pt idx="3383">
                  <c:v>-36.5818220108603</c:v>
                </c:pt>
                <c:pt idx="3384">
                  <c:v>-36.542979194879294</c:v>
                </c:pt>
                <c:pt idx="3385">
                  <c:v>-36.504458348009535</c:v>
                </c:pt>
                <c:pt idx="3386">
                  <c:v>-36.466255730830518</c:v>
                </c:pt>
                <c:pt idx="3387">
                  <c:v>-36.428367670576762</c:v>
                </c:pt>
                <c:pt idx="3388">
                  <c:v>-36.390790559567463</c:v>
                </c:pt>
                <c:pt idx="3389">
                  <c:v>-36.353520853683065</c:v>
                </c:pt>
                <c:pt idx="3390">
                  <c:v>-36.316555070885414</c:v>
                </c:pt>
                <c:pt idx="3391">
                  <c:v>-36.279889789781635</c:v>
                </c:pt>
                <c:pt idx="3392">
                  <c:v>-36.243521648228366</c:v>
                </c:pt>
                <c:pt idx="3393">
                  <c:v>-36.20744734197617</c:v>
                </c:pt>
                <c:pt idx="3394">
                  <c:v>-36.17166362335378</c:v>
                </c:pt>
                <c:pt idx="3395">
                  <c:v>-36.136167299987704</c:v>
                </c:pt>
                <c:pt idx="3396">
                  <c:v>-36.100955233558281</c:v>
                </c:pt>
                <c:pt idx="3397">
                  <c:v>-36.066024338592122</c:v>
                </c:pt>
                <c:pt idx="3398">
                  <c:v>-36.031371581286137</c:v>
                </c:pt>
                <c:pt idx="3399">
                  <c:v>-35.99699397836504</c:v>
                </c:pt>
                <c:pt idx="3400">
                  <c:v>-35.962888595970092</c:v>
                </c:pt>
                <c:pt idx="3401">
                  <c:v>-35.929052548579023</c:v>
                </c:pt>
                <c:pt idx="3402">
                  <c:v>-35.895482997953422</c:v>
                </c:pt>
                <c:pt idx="3403">
                  <c:v>-35.86217715211734</c:v>
                </c:pt>
                <c:pt idx="3404">
                  <c:v>-35.829132264360695</c:v>
                </c:pt>
                <c:pt idx="3405">
                  <c:v>-35.796345632270729</c:v>
                </c:pt>
                <c:pt idx="3406">
                  <c:v>-35.763814596789594</c:v>
                </c:pt>
                <c:pt idx="3407">
                  <c:v>-35.731536541296599</c:v>
                </c:pt>
                <c:pt idx="3408">
                  <c:v>-35.699508890713773</c:v>
                </c:pt>
                <c:pt idx="3409">
                  <c:v>-35.667729110635591</c:v>
                </c:pt>
                <c:pt idx="3410">
                  <c:v>-35.636194706482165</c:v>
                </c:pt>
                <c:pt idx="3411">
                  <c:v>-35.604903222672924</c:v>
                </c:pt>
                <c:pt idx="3412">
                  <c:v>-35.573852241822749</c:v>
                </c:pt>
                <c:pt idx="3413">
                  <c:v>-35.54303938395752</c:v>
                </c:pt>
                <c:pt idx="3414">
                  <c:v>-35.512462305751995</c:v>
                </c:pt>
                <c:pt idx="3415">
                  <c:v>-35.482118699783491</c:v>
                </c:pt>
                <c:pt idx="3416">
                  <c:v>-35.452006293808644</c:v>
                </c:pt>
                <c:pt idx="3417">
                  <c:v>-35.422122850055054</c:v>
                </c:pt>
                <c:pt idx="3418">
                  <c:v>-35.392466164531776</c:v>
                </c:pt>
                <c:pt idx="3419">
                  <c:v>-35.363034066357812</c:v>
                </c:pt>
                <c:pt idx="3420">
                  <c:v>-35.33382441710571</c:v>
                </c:pt>
                <c:pt idx="3421">
                  <c:v>-35.304835110163005</c:v>
                </c:pt>
                <c:pt idx="3422">
                  <c:v>-35.276064070107651</c:v>
                </c:pt>
                <c:pt idx="3423">
                  <c:v>-35.247509252099583</c:v>
                </c:pt>
                <c:pt idx="3424">
                  <c:v>-35.219168641287823</c:v>
                </c:pt>
                <c:pt idx="3425">
                  <c:v>-35.191040252230366</c:v>
                </c:pt>
                <c:pt idx="3426">
                  <c:v>-35.163122128329157</c:v>
                </c:pt>
                <c:pt idx="3427">
                  <c:v>-35.135412341278091</c:v>
                </c:pt>
                <c:pt idx="3428">
                  <c:v>-35.10790899052428</c:v>
                </c:pt>
                <c:pt idx="3429">
                  <c:v>-35.08061020274215</c:v>
                </c:pt>
                <c:pt idx="3430">
                  <c:v>-35.053514131320334</c:v>
                </c:pt>
                <c:pt idx="3431">
                  <c:v>-35.026618955859604</c:v>
                </c:pt>
                <c:pt idx="3432">
                  <c:v>-34.999922881683872</c:v>
                </c:pt>
                <c:pt idx="3433">
                  <c:v>-34.973424139361484</c:v>
                </c:pt>
                <c:pt idx="3434">
                  <c:v>-34.947120984237714</c:v>
                </c:pt>
                <c:pt idx="3435">
                  <c:v>-34.921011695979416</c:v>
                </c:pt>
                <c:pt idx="3436">
                  <c:v>-34.895094578128358</c:v>
                </c:pt>
                <c:pt idx="3437">
                  <c:v>-34.869367957665176</c:v>
                </c:pt>
                <c:pt idx="3438">
                  <c:v>-34.84383018458405</c:v>
                </c:pt>
                <c:pt idx="3439">
                  <c:v>-34.818479631477032</c:v>
                </c:pt>
                <c:pt idx="3440">
                  <c:v>-34.793314693125829</c:v>
                </c:pt>
                <c:pt idx="3441">
                  <c:v>-34.768333786106034</c:v>
                </c:pt>
                <c:pt idx="3442">
                  <c:v>-34.743535348396485</c:v>
                </c:pt>
                <c:pt idx="3443">
                  <c:v>-34.718917839000923</c:v>
                </c:pt>
                <c:pt idx="3444">
                  <c:v>-34.694479737574397</c:v>
                </c:pt>
                <c:pt idx="3445">
                  <c:v>-34.670219544061844</c:v>
                </c:pt>
                <c:pt idx="3446">
                  <c:v>-34.64613577834109</c:v>
                </c:pt>
                <c:pt idx="3447">
                  <c:v>-34.622226979875535</c:v>
                </c:pt>
                <c:pt idx="3448">
                  <c:v>-34.598491707374222</c:v>
                </c:pt>
                <c:pt idx="3449">
                  <c:v>-34.574928538459154</c:v>
                </c:pt>
                <c:pt idx="3450">
                  <c:v>-34.551536069339129</c:v>
                </c:pt>
                <c:pt idx="3451">
                  <c:v>-34.528312914491522</c:v>
                </c:pt>
                <c:pt idx="3452">
                  <c:v>-34.505257706350676</c:v>
                </c:pt>
                <c:pt idx="3453">
                  <c:v>-34.482369095002142</c:v>
                </c:pt>
                <c:pt idx="3454">
                  <c:v>-34.459645747885034</c:v>
                </c:pt>
                <c:pt idx="3455">
                  <c:v>-34.437086349498372</c:v>
                </c:pt>
                <c:pt idx="3456">
                  <c:v>-34.414689601115974</c:v>
                </c:pt>
                <c:pt idx="3457">
                  <c:v>-34.392454220506004</c:v>
                </c:pt>
                <c:pt idx="3458">
                  <c:v>-34.370378941655716</c:v>
                </c:pt>
                <c:pt idx="3459">
                  <c:v>-34.348462514504511</c:v>
                </c:pt>
                <c:pt idx="3460">
                  <c:v>-34.326703704679147</c:v>
                </c:pt>
                <c:pt idx="3461">
                  <c:v>-34.30510129323708</c:v>
                </c:pt>
                <c:pt idx="3462">
                  <c:v>-34.283654076413882</c:v>
                </c:pt>
                <c:pt idx="3463">
                  <c:v>-34.262360865375683</c:v>
                </c:pt>
                <c:pt idx="3464">
                  <c:v>-34.241220485976896</c:v>
                </c:pt>
                <c:pt idx="3465">
                  <c:v>-34.220231778524152</c:v>
                </c:pt>
                <c:pt idx="3466">
                  <c:v>-34.199393597542212</c:v>
                </c:pt>
                <c:pt idx="3467">
                  <c:v>-34.17870481154678</c:v>
                </c:pt>
                <c:pt idx="3468">
                  <c:v>-34.158164302821795</c:v>
                </c:pt>
                <c:pt idx="3469">
                  <c:v>-34.137770967199501</c:v>
                </c:pt>
                <c:pt idx="3470">
                  <c:v>-34.117523713847582</c:v>
                </c:pt>
                <c:pt idx="3471">
                  <c:v>-34.097421465056769</c:v>
                </c:pt>
                <c:pt idx="3472">
                  <c:v>-34.077463156036906</c:v>
                </c:pt>
                <c:pt idx="3473">
                  <c:v>-34.057647734713989</c:v>
                </c:pt>
                <c:pt idx="3474">
                  <c:v>-34.037974161531544</c:v>
                </c:pt>
                <c:pt idx="3475">
                  <c:v>-34.018441409258017</c:v>
                </c:pt>
                <c:pt idx="3476">
                  <c:v>-33.999048462794427</c:v>
                </c:pt>
                <c:pt idx="3477">
                  <c:v>-33.979794318989242</c:v>
                </c:pt>
                <c:pt idx="3478">
                  <c:v>-33.960677986454002</c:v>
                </c:pt>
                <c:pt idx="3479">
                  <c:v>-33.94169848538445</c:v>
                </c:pt>
                <c:pt idx="3480">
                  <c:v>-33.922854847384549</c:v>
                </c:pt>
                <c:pt idx="3481">
                  <c:v>-33.904146115292512</c:v>
                </c:pt>
                <c:pt idx="3482">
                  <c:v>-33.885571343012153</c:v>
                </c:pt>
                <c:pt idx="3483">
                  <c:v>-33.86712959534659</c:v>
                </c:pt>
                <c:pt idx="3484">
                  <c:v>-33.848819947834009</c:v>
                </c:pt>
                <c:pt idx="3485">
                  <c:v>-33.830641486589094</c:v>
                </c:pt>
                <c:pt idx="3486">
                  <c:v>-33.812593308144436</c:v>
                </c:pt>
                <c:pt idx="3487">
                  <c:v>-33.7946745192965</c:v>
                </c:pt>
                <c:pt idx="3488">
                  <c:v>-33.776884236955013</c:v>
                </c:pt>
                <c:pt idx="3489">
                  <c:v>-33.759221587993984</c:v>
                </c:pt>
                <c:pt idx="3490">
                  <c:v>-33.741685709105475</c:v>
                </c:pt>
                <c:pt idx="3491">
                  <c:v>-33.724275746657014</c:v>
                </c:pt>
                <c:pt idx="3492">
                  <c:v>-33.706990856550398</c:v>
                </c:pt>
                <c:pt idx="3493">
                  <c:v>-33.689830204084203</c:v>
                </c:pt>
                <c:pt idx="3494">
                  <c:v>-33.672792963818175</c:v>
                </c:pt>
                <c:pt idx="3495">
                  <c:v>-33.655878319440305</c:v>
                </c:pt>
                <c:pt idx="3496">
                  <c:v>-33.639085463635631</c:v>
                </c:pt>
                <c:pt idx="3497">
                  <c:v>-33.622413597958868</c:v>
                </c:pt>
                <c:pt idx="3498">
                  <c:v>-33.605861932707384</c:v>
                </c:pt>
                <c:pt idx="3499">
                  <c:v>-33.589429686798212</c:v>
                </c:pt>
                <c:pt idx="3500">
                  <c:v>-33.573116087646241</c:v>
                </c:pt>
                <c:pt idx="3501">
                  <c:v>-33.556920371044512</c:v>
                </c:pt>
                <c:pt idx="3502">
                  <c:v>-33.540841781047341</c:v>
                </c:pt>
                <c:pt idx="3503">
                  <c:v>-33.524879569855614</c:v>
                </c:pt>
                <c:pt idx="3504">
                  <c:v>-33.50903299770146</c:v>
                </c:pt>
                <c:pt idx="3505">
                  <c:v>-33.493301332739797</c:v>
                </c:pt>
                <c:pt idx="3506">
                  <c:v>-33.477683850937098</c:v>
                </c:pt>
                <c:pt idx="3507">
                  <c:v>-33.46217983596452</c:v>
                </c:pt>
                <c:pt idx="3508">
                  <c:v>-33.446788579092299</c:v>
                </c:pt>
                <c:pt idx="3509">
                  <c:v>-33.431509379086506</c:v>
                </c:pt>
                <c:pt idx="3510">
                  <c:v>-33.41634154210648</c:v>
                </c:pt>
                <c:pt idx="3511">
                  <c:v>-33.401284381604938</c:v>
                </c:pt>
                <c:pt idx="3512">
                  <c:v>-33.386337218228874</c:v>
                </c:pt>
                <c:pt idx="3513">
                  <c:v>-33.371499379723844</c:v>
                </c:pt>
                <c:pt idx="3514">
                  <c:v>-33.3567702008379</c:v>
                </c:pt>
                <c:pt idx="3515">
                  <c:v>-33.342149023228174</c:v>
                </c:pt>
                <c:pt idx="3516">
                  <c:v>-33.327635195368927</c:v>
                </c:pt>
                <c:pt idx="3517">
                  <c:v>-33.313228072461591</c:v>
                </c:pt>
                <c:pt idx="3518">
                  <c:v>-33.298927016344173</c:v>
                </c:pt>
                <c:pt idx="3519">
                  <c:v>-33.284731395406524</c:v>
                </c:pt>
                <c:pt idx="3520">
                  <c:v>-33.270640584501322</c:v>
                </c:pt>
                <c:pt idx="3521">
                  <c:v>-33.256653964861556</c:v>
                </c:pt>
                <c:pt idx="3522">
                  <c:v>-33.242770924016426</c:v>
                </c:pt>
                <c:pt idx="3523">
                  <c:v>-33.228990855709995</c:v>
                </c:pt>
                <c:pt idx="3524">
                  <c:v>-33.215313159819864</c:v>
                </c:pt>
                <c:pt idx="3525">
                  <c:v>-33.201737242279371</c:v>
                </c:pt>
                <c:pt idx="3526">
                  <c:v>-33.188262514997916</c:v>
                </c:pt>
                <c:pt idx="3527">
                  <c:v>-33.174888395785956</c:v>
                </c:pt>
                <c:pt idx="3528">
                  <c:v>-33.161614308278693</c:v>
                </c:pt>
                <c:pt idx="3529">
                  <c:v>-33.148439681862165</c:v>
                </c:pt>
                <c:pt idx="3530">
                  <c:v>-33.135363951600333</c:v>
                </c:pt>
                <c:pt idx="3531">
                  <c:v>-33.122386558163022</c:v>
                </c:pt>
                <c:pt idx="3532">
                  <c:v>-33.109506947755698</c:v>
                </c:pt>
                <c:pt idx="3533">
                  <c:v>-33.096724572049197</c:v>
                </c:pt>
                <c:pt idx="3534">
                  <c:v>-33.084038888112289</c:v>
                </c:pt>
                <c:pt idx="3535">
                  <c:v>-33.071449358343187</c:v>
                </c:pt>
                <c:pt idx="3536">
                  <c:v>-33.058955450404412</c:v>
                </c:pt>
                <c:pt idx="3537">
                  <c:v>-33.046556637156513</c:v>
                </c:pt>
                <c:pt idx="3538">
                  <c:v>-33.034252396594248</c:v>
                </c:pt>
                <c:pt idx="3539">
                  <c:v>-33.022042211784331</c:v>
                </c:pt>
                <c:pt idx="3540">
                  <c:v>-33.009925570801094</c:v>
                </c:pt>
                <c:pt idx="3541">
                  <c:v>-32.997901966666952</c:v>
                </c:pt>
                <c:pt idx="3542">
                  <c:v>-32.985970897291288</c:v>
                </c:pt>
                <c:pt idx="3543">
                  <c:v>-32.974131865411579</c:v>
                </c:pt>
                <c:pt idx="3544">
                  <c:v>-32.962384378534729</c:v>
                </c:pt>
                <c:pt idx="3545">
                  <c:v>-32.950727948879091</c:v>
                </c:pt>
                <c:pt idx="3546">
                  <c:v>-32.939162093318025</c:v>
                </c:pt>
                <c:pt idx="3547">
                  <c:v>-32.927686333324274</c:v>
                </c:pt>
                <c:pt idx="3548">
                  <c:v>-32.916300194914918</c:v>
                </c:pt>
                <c:pt idx="3549">
                  <c:v>-32.905003208596938</c:v>
                </c:pt>
                <c:pt idx="3550">
                  <c:v>-32.893794909314202</c:v>
                </c:pt>
                <c:pt idx="3551">
                  <c:v>-32.88267483639455</c:v>
                </c:pt>
                <c:pt idx="3552">
                  <c:v>-32.871642533498516</c:v>
                </c:pt>
                <c:pt idx="3553">
                  <c:v>-32.860697548567977</c:v>
                </c:pt>
                <c:pt idx="3554">
                  <c:v>-32.849839433776545</c:v>
                </c:pt>
                <c:pt idx="3555">
                  <c:v>-32.839067745479525</c:v>
                </c:pt>
                <c:pt idx="3556">
                  <c:v>-32.828382044164869</c:v>
                </c:pt>
                <c:pt idx="3557">
                  <c:v>-32.817781894406096</c:v>
                </c:pt>
                <c:pt idx="3558">
                  <c:v>-32.807266864814451</c:v>
                </c:pt>
                <c:pt idx="3559">
                  <c:v>-32.796836527992895</c:v>
                </c:pt>
                <c:pt idx="3560">
                  <c:v>-32.786490460489077</c:v>
                </c:pt>
                <c:pt idx="3561">
                  <c:v>-32.776228242750861</c:v>
                </c:pt>
                <c:pt idx="3562">
                  <c:v>-32.766049459082097</c:v>
                </c:pt>
                <c:pt idx="3563">
                  <c:v>-32.755953697597619</c:v>
                </c:pt>
                <c:pt idx="3564">
                  <c:v>-32.745940550181402</c:v>
                </c:pt>
                <c:pt idx="3565">
                  <c:v>-32.736009612442174</c:v>
                </c:pt>
                <c:pt idx="3566">
                  <c:v>-32.726160483672714</c:v>
                </c:pt>
                <c:pt idx="3567">
                  <c:v>-32.716392766808184</c:v>
                </c:pt>
                <c:pt idx="3568">
                  <c:v>-32.706706068384733</c:v>
                </c:pt>
                <c:pt idx="3569">
                  <c:v>-32.697099998499432</c:v>
                </c:pt>
                <c:pt idx="3570">
                  <c:v>-32.687574170771228</c:v>
                </c:pt>
                <c:pt idx="3571">
                  <c:v>-32.67812820230089</c:v>
                </c:pt>
                <c:pt idx="3572">
                  <c:v>-32.668761713633018</c:v>
                </c:pt>
                <c:pt idx="3573">
                  <c:v>-32.659474328718005</c:v>
                </c:pt>
                <c:pt idx="3574">
                  <c:v>-32.650265674874163</c:v>
                </c:pt>
                <c:pt idx="3575">
                  <c:v>-32.641135382751095</c:v>
                </c:pt>
                <c:pt idx="3576">
                  <c:v>-32.632083086293385</c:v>
                </c:pt>
                <c:pt idx="3577">
                  <c:v>-32.623108422704263</c:v>
                </c:pt>
                <c:pt idx="3578">
                  <c:v>-32.614211032410523</c:v>
                </c:pt>
                <c:pt idx="3579">
                  <c:v>-32.605390559027541</c:v>
                </c:pt>
                <c:pt idx="3580">
                  <c:v>-32.596646649324661</c:v>
                </c:pt>
                <c:pt idx="3581">
                  <c:v>-32.587978953191019</c:v>
                </c:pt>
                <c:pt idx="3582">
                  <c:v>-32.57938712360275</c:v>
                </c:pt>
                <c:pt idx="3583">
                  <c:v>-32.570870816589604</c:v>
                </c:pt>
                <c:pt idx="3584">
                  <c:v>-32.562429691201913</c:v>
                </c:pt>
                <c:pt idx="3585">
                  <c:v>-32.554063409479362</c:v>
                </c:pt>
                <c:pt idx="3586">
                  <c:v>-32.545771636418479</c:v>
                </c:pt>
                <c:pt idx="3587">
                  <c:v>-32.537554039941455</c:v>
                </c:pt>
                <c:pt idx="3588">
                  <c:v>-32.529410290865997</c:v>
                </c:pt>
                <c:pt idx="3589">
                  <c:v>-32.52134006287428</c:v>
                </c:pt>
                <c:pt idx="3590">
                  <c:v>-32.513343032482872</c:v>
                </c:pt>
                <c:pt idx="3591">
                  <c:v>-32.505418879013732</c:v>
                </c:pt>
                <c:pt idx="3592">
                  <c:v>-32.497567284564333</c:v>
                </c:pt>
                <c:pt idx="3593">
                  <c:v>-32.489787933979287</c:v>
                </c:pt>
                <c:pt idx="3594">
                  <c:v>-32.482080514821952</c:v>
                </c:pt>
                <c:pt idx="3595">
                  <c:v>-32.474444717345776</c:v>
                </c:pt>
                <c:pt idx="3596">
                  <c:v>-32.466880234467375</c:v>
                </c:pt>
                <c:pt idx="3597">
                  <c:v>-32.459386761738983</c:v>
                </c:pt>
                <c:pt idx="3598">
                  <c:v>-32.451963997321549</c:v>
                </c:pt>
                <c:pt idx="3599">
                  <c:v>-32.444611641957636</c:v>
                </c:pt>
                <c:pt idx="3600">
                  <c:v>-32.437329398946012</c:v>
                </c:pt>
                <c:pt idx="3601">
                  <c:v>-32.430116974114931</c:v>
                </c:pt>
                <c:pt idx="3602">
                  <c:v>-32.422974075797384</c:v>
                </c:pt>
                <c:pt idx="3603">
                  <c:v>-32.415900414805527</c:v>
                </c:pt>
                <c:pt idx="3604">
                  <c:v>-32.408895704405701</c:v>
                </c:pt>
                <c:pt idx="3605">
                  <c:v>-32.401959660293628</c:v>
                </c:pt>
                <c:pt idx="3606">
                  <c:v>-32.39509200057109</c:v>
                </c:pt>
                <c:pt idx="3607">
                  <c:v>-32.388292445720836</c:v>
                </c:pt>
                <c:pt idx="3608">
                  <c:v>-32.381560718584211</c:v>
                </c:pt>
                <c:pt idx="3609">
                  <c:v>-32.374896544336629</c:v>
                </c:pt>
                <c:pt idx="3610">
                  <c:v>-32.368299650465111</c:v>
                </c:pt>
                <c:pt idx="3611">
                  <c:v>-32.361769766746001</c:v>
                </c:pt>
                <c:pt idx="3612">
                  <c:v>-32.355306625221559</c:v>
                </c:pt>
                <c:pt idx="3613">
                  <c:v>-32.348909960178787</c:v>
                </c:pt>
                <c:pt idx="3614">
                  <c:v>-32.342579508127379</c:v>
                </c:pt>
                <c:pt idx="3615">
                  <c:v>-32.336315007777024</c:v>
                </c:pt>
                <c:pt idx="3616">
                  <c:v>-32.330116200018033</c:v>
                </c:pt>
                <c:pt idx="3617">
                  <c:v>-32.323982827898838</c:v>
                </c:pt>
                <c:pt idx="3618">
                  <c:v>-32.317914636605707</c:v>
                </c:pt>
                <c:pt idx="3619">
                  <c:v>-32.311911373441838</c:v>
                </c:pt>
                <c:pt idx="3620">
                  <c:v>-32.305972787808237</c:v>
                </c:pt>
                <c:pt idx="3621">
                  <c:v>-32.300098631182493</c:v>
                </c:pt>
                <c:pt idx="3622">
                  <c:v>-32.294288657099386</c:v>
                </c:pt>
                <c:pt idx="3623">
                  <c:v>-32.28854262113218</c:v>
                </c:pt>
                <c:pt idx="3624">
                  <c:v>-32.282860280872129</c:v>
                </c:pt>
                <c:pt idx="3625">
                  <c:v>-32.277241395909897</c:v>
                </c:pt>
                <c:pt idx="3626">
                  <c:v>-32.271685727817662</c:v>
                </c:pt>
                <c:pt idx="3627">
                  <c:v>-32.266193040129536</c:v>
                </c:pt>
                <c:pt idx="3628">
                  <c:v>-32.260763098323025</c:v>
                </c:pt>
                <c:pt idx="3629">
                  <c:v>-32.25539566980251</c:v>
                </c:pt>
                <c:pt idx="3630">
                  <c:v>-32.25009052387945</c:v>
                </c:pt>
                <c:pt idx="3631">
                  <c:v>-32.244847431755929</c:v>
                </c:pt>
                <c:pt idx="3632">
                  <c:v>-32.239666166507369</c:v>
                </c:pt>
                <c:pt idx="3633">
                  <c:v>-32.234546503064287</c:v>
                </c:pt>
                <c:pt idx="3634">
                  <c:v>-32.229488218196124</c:v>
                </c:pt>
                <c:pt idx="3635">
                  <c:v>-32.224491090494347</c:v>
                </c:pt>
                <c:pt idx="3636">
                  <c:v>-32.219554900355533</c:v>
                </c:pt>
                <c:pt idx="3637">
                  <c:v>-32.214679429965209</c:v>
                </c:pt>
                <c:pt idx="3638">
                  <c:v>-32.209864463281832</c:v>
                </c:pt>
                <c:pt idx="3639">
                  <c:v>-32.205109786019953</c:v>
                </c:pt>
                <c:pt idx="3640">
                  <c:v>-32.200415185635784</c:v>
                </c:pt>
                <c:pt idx="3641">
                  <c:v>-32.195780451310263</c:v>
                </c:pt>
                <c:pt idx="3642">
                  <c:v>-32.191205373934679</c:v>
                </c:pt>
                <c:pt idx="3643">
                  <c:v>-32.186689746094295</c:v>
                </c:pt>
                <c:pt idx="3644">
                  <c:v>-32.182233362054554</c:v>
                </c:pt>
                <c:pt idx="3645">
                  <c:v>-32.177836017745037</c:v>
                </c:pt>
                <c:pt idx="3646">
                  <c:v>-32.173497510745868</c:v>
                </c:pt>
                <c:pt idx="3647">
                  <c:v>-32.169217640271896</c:v>
                </c:pt>
                <c:pt idx="3648">
                  <c:v>-32.16499620715971</c:v>
                </c:pt>
                <c:pt idx="3649">
                  <c:v>-32.16083301385239</c:v>
                </c:pt>
                <c:pt idx="3650">
                  <c:v>-32.156727864386113</c:v>
                </c:pt>
                <c:pt idx="3651">
                  <c:v>-32.152680564375402</c:v>
                </c:pt>
                <c:pt idx="3652">
                  <c:v>-32.148690921001347</c:v>
                </c:pt>
                <c:pt idx="3653">
                  <c:v>-32.144758742995329</c:v>
                </c:pt>
                <c:pt idx="3654">
                  <c:v>-32.140883840628767</c:v>
                </c:pt>
                <c:pt idx="3655">
                  <c:v>-32.137066025696683</c:v>
                </c:pt>
                <c:pt idx="3656">
                  <c:v>-32.133305111507241</c:v>
                </c:pt>
                <c:pt idx="3657">
                  <c:v>-32.129600912867531</c:v>
                </c:pt>
                <c:pt idx="3658">
                  <c:v>-32.125953246070978</c:v>
                </c:pt>
                <c:pt idx="3659">
                  <c:v>-32.122361928884835</c:v>
                </c:pt>
                <c:pt idx="3660">
                  <c:v>-32.118826780538299</c:v>
                </c:pt>
                <c:pt idx="3661">
                  <c:v>-32.115347621708565</c:v>
                </c:pt>
                <c:pt idx="3662">
                  <c:v>-32.111924274510862</c:v>
                </c:pt>
                <c:pt idx="3663">
                  <c:v>-32.108556562484281</c:v>
                </c:pt>
                <c:pt idx="3664">
                  <c:v>-32.10524431058176</c:v>
                </c:pt>
                <c:pt idx="3665">
                  <c:v>-32.101987345156559</c:v>
                </c:pt>
                <c:pt idx="3666">
                  <c:v>-32.098785493951766</c:v>
                </c:pt>
                <c:pt idx="3667">
                  <c:v>-32.095638586088818</c:v>
                </c:pt>
                <c:pt idx="3668">
                  <c:v>-32.092546452055359</c:v>
                </c:pt>
                <c:pt idx="3669">
                  <c:v>-32.089508923695135</c:v>
                </c:pt>
                <c:pt idx="3670">
                  <c:v>-32.086525834194973</c:v>
                </c:pt>
                <c:pt idx="3671">
                  <c:v>-32.083597018076858</c:v>
                </c:pt>
                <c:pt idx="3672">
                  <c:v>-32.080722311183692</c:v>
                </c:pt>
                <c:pt idx="3673">
                  <c:v>-32.077901550670724</c:v>
                </c:pt>
                <c:pt idx="3674">
                  <c:v>-32.075134574994529</c:v>
                </c:pt>
                <c:pt idx="3675">
                  <c:v>-32.072421223902019</c:v>
                </c:pt>
                <c:pt idx="3676">
                  <c:v>-32.06976133842052</c:v>
                </c:pt>
                <c:pt idx="3677">
                  <c:v>-32.067154760847494</c:v>
                </c:pt>
                <c:pt idx="3678">
                  <c:v>-32.064601334740118</c:v>
                </c:pt>
                <c:pt idx="3679">
                  <c:v>-32.062100904905449</c:v>
                </c:pt>
                <c:pt idx="3680">
                  <c:v>-32.059653317390506</c:v>
                </c:pt>
                <c:pt idx="3681">
                  <c:v>-32.057258419472205</c:v>
                </c:pt>
                <c:pt idx="3682">
                  <c:v>-32.054916059648278</c:v>
                </c:pt>
                <c:pt idx="3683">
                  <c:v>-32.052626087627104</c:v>
                </c:pt>
                <c:pt idx="3684">
                  <c:v>-32.050388354318279</c:v>
                </c:pt>
                <c:pt idx="3685">
                  <c:v>-32.048202711823549</c:v>
                </c:pt>
                <c:pt idx="3686">
                  <c:v>-32.046069013427427</c:v>
                </c:pt>
                <c:pt idx="3687">
                  <c:v>-32.043987113587718</c:v>
                </c:pt>
                <c:pt idx="3688">
                  <c:v>-32.041956867926977</c:v>
                </c:pt>
                <c:pt idx="3689">
                  <c:v>-32.039978133223073</c:v>
                </c:pt>
                <c:pt idx="3690">
                  <c:v>-32.038050767400385</c:v>
                </c:pt>
                <c:pt idx="3691">
                  <c:v>-32.036174629521462</c:v>
                </c:pt>
                <c:pt idx="3692">
                  <c:v>-32.034349579777881</c:v>
                </c:pt>
                <c:pt idx="3693">
                  <c:v>-32.032575479481636</c:v>
                </c:pt>
                <c:pt idx="3694">
                  <c:v>-32.030852191057299</c:v>
                </c:pt>
                <c:pt idx="3695">
                  <c:v>-32.029179578032405</c:v>
                </c:pt>
                <c:pt idx="3696">
                  <c:v>-32.027557505030686</c:v>
                </c:pt>
                <c:pt idx="3697">
                  <c:v>-32.025985837762491</c:v>
                </c:pt>
                <c:pt idx="3698">
                  <c:v>-32.024464443017891</c:v>
                </c:pt>
                <c:pt idx="3699">
                  <c:v>-32.022993188657431</c:v>
                </c:pt>
                <c:pt idx="3700">
                  <c:v>-32.021571943604926</c:v>
                </c:pt>
                <c:pt idx="3701">
                  <c:v>-32.020200577839546</c:v>
                </c:pt>
                <c:pt idx="3702">
                  <c:v>-32.018878962387745</c:v>
                </c:pt>
                <c:pt idx="3703">
                  <c:v>-32.017606969316162</c:v>
                </c:pt>
                <c:pt idx="3704">
                  <c:v>-32.016384471722631</c:v>
                </c:pt>
                <c:pt idx="3705">
                  <c:v>-32.015211343730989</c:v>
                </c:pt>
                <c:pt idx="3706">
                  <c:v>-32.014087460481427</c:v>
                </c:pt>
                <c:pt idx="3707">
                  <c:v>-32.013012698124207</c:v>
                </c:pt>
                <c:pt idx="3708">
                  <c:v>-32.011986933811919</c:v>
                </c:pt>
                <c:pt idx="3709">
                  <c:v>-32.011010045692963</c:v>
                </c:pt>
                <c:pt idx="3710">
                  <c:v>-32.010081912903424</c:v>
                </c:pt>
                <c:pt idx="3711">
                  <c:v>-32.009202415561056</c:v>
                </c:pt>
                <c:pt idx="3712">
                  <c:v>-32.008371434757606</c:v>
                </c:pt>
                <c:pt idx="3713">
                  <c:v>-32.007588852552004</c:v>
                </c:pt>
                <c:pt idx="3714">
                  <c:v>-32.006854551963897</c:v>
                </c:pt>
                <c:pt idx="3715">
                  <c:v>-32.00616841696629</c:v>
                </c:pt>
                <c:pt idx="3716">
                  <c:v>-32.005530332479687</c:v>
                </c:pt>
                <c:pt idx="3717">
                  <c:v>-32.004940184364941</c:v>
                </c:pt>
                <c:pt idx="3718">
                  <c:v>-32.004397859416372</c:v>
                </c:pt>
                <c:pt idx="3719">
                  <c:v>-32.00390324535595</c:v>
                </c:pt>
                <c:pt idx="3720">
                  <c:v>-32.003456230826913</c:v>
                </c:pt>
                <c:pt idx="3721">
                  <c:v>-32.003056705387166</c:v>
                </c:pt>
                <c:pt idx="3722">
                  <c:v>-32.002704559502398</c:v>
                </c:pt>
                <c:pt idx="3723">
                  <c:v>-32.002399684541111</c:v>
                </c:pt>
                <c:pt idx="3724">
                  <c:v>-32.002141972767987</c:v>
                </c:pt>
                <c:pt idx="3725">
                  <c:v>-32.001931317337359</c:v>
                </c:pt>
                <c:pt idx="3726">
                  <c:v>-32.001767612287743</c:v>
                </c:pt>
                <c:pt idx="3727">
                  <c:v>-32.001650752535639</c:v>
                </c:pt>
                <c:pt idx="3728">
                  <c:v>-32.001580633869963</c:v>
                </c:pt>
                <c:pt idx="3729">
                  <c:v>-32.00155715294558</c:v>
                </c:pt>
                <c:pt idx="3730">
                  <c:v>-32.0015802072787</c:v>
                </c:pt>
                <c:pt idx="3731">
                  <c:v>-32.001649695239514</c:v>
                </c:pt>
                <c:pt idx="3732">
                  <c:v>-32.001765516048351</c:v>
                </c:pt>
                <c:pt idx="3733">
                  <c:v>-32.001927569769052</c:v>
                </c:pt>
                <c:pt idx="3734">
                  <c:v>-32.002135757303051</c:v>
                </c:pt>
                <c:pt idx="3735">
                  <c:v>-32.00238998038585</c:v>
                </c:pt>
                <c:pt idx="3736">
                  <c:v>-32.002690141578825</c:v>
                </c:pt>
                <c:pt idx="3737">
                  <c:v>-32.003036144266559</c:v>
                </c:pt>
                <c:pt idx="3738">
                  <c:v>-32.003427892649697</c:v>
                </c:pt>
                <c:pt idx="3739">
                  <c:v>-32.003865291740119</c:v>
                </c:pt>
                <c:pt idx="3740">
                  <c:v>-32.004348247357271</c:v>
                </c:pt>
                <c:pt idx="3741">
                  <c:v>-32.004876666120609</c:v>
                </c:pt>
                <c:pt idx="3742">
                  <c:v>-32.005450455446109</c:v>
                </c:pt>
                <c:pt idx="3743">
                  <c:v>-32.00606952354093</c:v>
                </c:pt>
                <c:pt idx="3744">
                  <c:v>-32.006733779398196</c:v>
                </c:pt>
                <c:pt idx="3745">
                  <c:v>-32.007443132792787</c:v>
                </c:pt>
                <c:pt idx="3746">
                  <c:v>-32.00819749427518</c:v>
                </c:pt>
                <c:pt idx="3747">
                  <c:v>-32.008996775168519</c:v>
                </c:pt>
                <c:pt idx="3748">
                  <c:v>-32.009840887561431</c:v>
                </c:pt>
                <c:pt idx="3749">
                  <c:v>-32.010729744305955</c:v>
                </c:pt>
                <c:pt idx="3750">
                  <c:v>-32.011663259010668</c:v>
                </c:pt>
                <c:pt idx="3751">
                  <c:v>-32.012641346037576</c:v>
                </c:pt>
                <c:pt idx="3752">
                  <c:v>-32.013663920496931</c:v>
                </c:pt>
                <c:pt idx="3753">
                  <c:v>-32.014730898242419</c:v>
                </c:pt>
                <c:pt idx="3754">
                  <c:v>-32.015842195867378</c:v>
                </c:pt>
                <c:pt idx="3755">
                  <c:v>-32.016997730700048</c:v>
                </c:pt>
                <c:pt idx="3756">
                  <c:v>-32.018197420798764</c:v>
                </c:pt>
                <c:pt idx="3757">
                  <c:v>-32.019441184948903</c:v>
                </c:pt>
                <c:pt idx="3758">
                  <c:v>-32.020728942657087</c:v>
                </c:pt>
                <c:pt idx="3759">
                  <c:v>-32.022060614148074</c:v>
                </c:pt>
                <c:pt idx="3760">
                  <c:v>-32.023436120359648</c:v>
                </c:pt>
                <c:pt idx="3761">
                  <c:v>-32.024855382939407</c:v>
                </c:pt>
                <c:pt idx="3762">
                  <c:v>-32.026318324240009</c:v>
                </c:pt>
                <c:pt idx="3763">
                  <c:v>-32.027824867315466</c:v>
                </c:pt>
                <c:pt idx="3764">
                  <c:v>-32.029374935916948</c:v>
                </c:pt>
                <c:pt idx="3765">
                  <c:v>-32.030968454488502</c:v>
                </c:pt>
                <c:pt idx="3766">
                  <c:v>-32.032605348164147</c:v>
                </c:pt>
                <c:pt idx="3767">
                  <c:v>-32.034285542762582</c:v>
                </c:pt>
                <c:pt idx="3768">
                  <c:v>-32.03600896478433</c:v>
                </c:pt>
                <c:pt idx="3769">
                  <c:v>-32.037775541407683</c:v>
                </c:pt>
                <c:pt idx="3770">
                  <c:v>-32.039585200485348</c:v>
                </c:pt>
                <c:pt idx="3771">
                  <c:v>-32.041437870539447</c:v>
                </c:pt>
                <c:pt idx="3772">
                  <c:v>-32.043333480759173</c:v>
                </c:pt>
                <c:pt idx="3773">
                  <c:v>-32.04527196099621</c:v>
                </c:pt>
                <c:pt idx="3774">
                  <c:v>-32.04725324176232</c:v>
                </c:pt>
                <c:pt idx="3775">
                  <c:v>-32.049277254224194</c:v>
                </c:pt>
                <c:pt idx="3776">
                  <c:v>-32.051343930201028</c:v>
                </c:pt>
                <c:pt idx="3777">
                  <c:v>-32.053453202160583</c:v>
                </c:pt>
                <c:pt idx="3778">
                  <c:v>-32.055605003215916</c:v>
                </c:pt>
                <c:pt idx="3779">
                  <c:v>-32.057799267122235</c:v>
                </c:pt>
                <c:pt idx="3780">
                  <c:v>-32.060035928272541</c:v>
                </c:pt>
                <c:pt idx="3781">
                  <c:v>-32.062314921695474</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177.98514875271906</c:v>
                </c:pt>
                <c:pt idx="1">
                  <c:v>160.43905716406408</c:v>
                </c:pt>
                <c:pt idx="2">
                  <c:v>90.742385772347731</c:v>
                </c:pt>
                <c:pt idx="3">
                  <c:v>71.464631131377544</c:v>
                </c:pt>
                <c:pt idx="4">
                  <c:v>63.495743464194206</c:v>
                </c:pt>
                <c:pt idx="5">
                  <c:v>60.70640549200661</c:v>
                </c:pt>
                <c:pt idx="6">
                  <c:v>60.656855072560873</c:v>
                </c:pt>
                <c:pt idx="7">
                  <c:v>62.117707662784873</c:v>
                </c:pt>
                <c:pt idx="8">
                  <c:v>64.423157194858859</c:v>
                </c:pt>
                <c:pt idx="9">
                  <c:v>67.193322181448323</c:v>
                </c:pt>
                <c:pt idx="10">
                  <c:v>70.202792463418817</c:v>
                </c:pt>
                <c:pt idx="11">
                  <c:v>73.314274657560517</c:v>
                </c:pt>
                <c:pt idx="12">
                  <c:v>76.442994255702231</c:v>
                </c:pt>
                <c:pt idx="13">
                  <c:v>79.536530974255527</c:v>
                </c:pt>
                <c:pt idx="14">
                  <c:v>82.562870628277437</c:v>
                </c:pt>
                <c:pt idx="15">
                  <c:v>85.503071673949933</c:v>
                </c:pt>
                <c:pt idx="16">
                  <c:v>88.346643138121365</c:v>
                </c:pt>
                <c:pt idx="17">
                  <c:v>91.088574330920267</c:v>
                </c:pt>
                <c:pt idx="18">
                  <c:v>93.72739938175252</c:v>
                </c:pt>
                <c:pt idx="19">
                  <c:v>96.263923949937677</c:v>
                </c:pt>
                <c:pt idx="20">
                  <c:v>98.70038241368438</c:v>
                </c:pt>
                <c:pt idx="21">
                  <c:v>101.03987823936667</c:v>
                </c:pt>
                <c:pt idx="22">
                  <c:v>103.28601226614775</c:v>
                </c:pt>
                <c:pt idx="23">
                  <c:v>105.44263649179113</c:v>
                </c:pt>
                <c:pt idx="24">
                  <c:v>107.51369205396124</c:v>
                </c:pt>
                <c:pt idx="25">
                  <c:v>109.50310385779159</c:v>
                </c:pt>
                <c:pt idx="26">
                  <c:v>111.41471336473545</c:v>
                </c:pt>
                <c:pt idx="27">
                  <c:v>113.25223708072267</c:v>
                </c:pt>
                <c:pt idx="28">
                  <c:v>115.01924231257549</c:v>
                </c:pt>
                <c:pt idx="29">
                  <c:v>116.71913447402591</c:v>
                </c:pt>
                <c:pt idx="30">
                  <c:v>118.35515205715373</c:v>
                </c:pt>
                <c:pt idx="31">
                  <c:v>119.93036662705603</c:v>
                </c:pt>
                <c:pt idx="32">
                  <c:v>121.44768604679477</c:v>
                </c:pt>
                <c:pt idx="33">
                  <c:v>122.90985971477902</c:v>
                </c:pt>
                <c:pt idx="34">
                  <c:v>124.31948499210823</c:v>
                </c:pt>
                <c:pt idx="35">
                  <c:v>125.67901426733299</c:v>
                </c:pt>
                <c:pt idx="36">
                  <c:v>126.99076228922607</c:v>
                </c:pt>
                <c:pt idx="37">
                  <c:v>128.25691352574131</c:v>
                </c:pt>
                <c:pt idx="38">
                  <c:v>129.47952939192533</c:v>
                </c:pt>
                <c:pt idx="39">
                  <c:v>130.66055524893065</c:v>
                </c:pt>
                <c:pt idx="40">
                  <c:v>131.80182711570978</c:v>
                </c:pt>
                <c:pt idx="41">
                  <c:v>132.90507806147542</c:v>
                </c:pt>
                <c:pt idx="42">
                  <c:v>133.97194426521358</c:v>
                </c:pt>
                <c:pt idx="43">
                  <c:v>135.00397074002956</c:v>
                </c:pt>
                <c:pt idx="44">
                  <c:v>136.00261672777089</c:v>
                </c:pt>
                <c:pt idx="45">
                  <c:v>136.96926077419874</c:v>
                </c:pt>
                <c:pt idx="46">
                  <c:v>137.90520549781291</c:v>
                </c:pt>
                <c:pt idx="47">
                  <c:v>138.81168206688031</c:v>
                </c:pt>
                <c:pt idx="48">
                  <c:v>139.68985440010354</c:v>
                </c:pt>
                <c:pt idx="49">
                  <c:v>140.54082310633609</c:v>
                </c:pt>
                <c:pt idx="50">
                  <c:v>141.36562917861869</c:v>
                </c:pt>
                <c:pt idx="51">
                  <c:v>142.16525745724962</c:v>
                </c:pt>
                <c:pt idx="52">
                  <c:v>142.94063987607814</c:v>
                </c:pt>
                <c:pt idx="53">
                  <c:v>143.69265850552827</c:v>
                </c:pt>
                <c:pt idx="54">
                  <c:v>144.42214840506463</c:v>
                </c:pt>
                <c:pt idx="55">
                  <c:v>145.12990029721493</c:v>
                </c:pt>
                <c:pt idx="56">
                  <c:v>145.81666307441853</c:v>
                </c:pt>
                <c:pt idx="57">
                  <c:v>146.48314614944621</c:v>
                </c:pt>
                <c:pt idx="58">
                  <c:v>147.13002165928347</c:v>
                </c:pt>
                <c:pt idx="59">
                  <c:v>147.75792653193338</c:v>
                </c:pt>
                <c:pt idx="60">
                  <c:v>148.36746442486805</c:v>
                </c:pt>
                <c:pt idx="61">
                  <c:v>148.95920754331485</c:v>
                </c:pt>
                <c:pt idx="62">
                  <c:v>149.53369834611814</c:v>
                </c:pt>
                <c:pt idx="63">
                  <c:v>150.09145114630755</c:v>
                </c:pt>
                <c:pt idx="64">
                  <c:v>150.63295361310335</c:v>
                </c:pt>
                <c:pt idx="65">
                  <c:v>151.15866818165324</c:v>
                </c:pt>
                <c:pt idx="66">
                  <c:v>151.66903337631962</c:v>
                </c:pt>
                <c:pt idx="67">
                  <c:v>152.16446505307624</c:v>
                </c:pt>
                <c:pt idx="68">
                  <c:v>152.64535756604769</c:v>
                </c:pt>
                <c:pt idx="69">
                  <c:v>153.11208486306529</c:v>
                </c:pt>
                <c:pt idx="70">
                  <c:v>153.56500151463572</c:v>
                </c:pt>
                <c:pt idx="71">
                  <c:v>154.00444368056816</c:v>
                </c:pt>
                <c:pt idx="72">
                  <c:v>154.43073001810669</c:v>
                </c:pt>
                <c:pt idx="73">
                  <c:v>154.84416253526732</c:v>
                </c:pt>
                <c:pt idx="74">
                  <c:v>155.24502739274715</c:v>
                </c:pt>
                <c:pt idx="75">
                  <c:v>155.63359565761397</c:v>
                </c:pt>
                <c:pt idx="76">
                  <c:v>156.01012401175626</c:v>
                </c:pt>
                <c:pt idx="77">
                  <c:v>156.3748554178548</c:v>
                </c:pt>
                <c:pt idx="78">
                  <c:v>156.7280197454989</c:v>
                </c:pt>
                <c:pt idx="79">
                  <c:v>157.06983435986473</c:v>
                </c:pt>
                <c:pt idx="80">
                  <c:v>157.40050467524188</c:v>
                </c:pt>
                <c:pt idx="81">
                  <c:v>157.72022467551992</c:v>
                </c:pt>
                <c:pt idx="82">
                  <c:v>158.02917740364083</c:v>
                </c:pt>
                <c:pt idx="83">
                  <c:v>158.32753542186941</c:v>
                </c:pt>
                <c:pt idx="84">
                  <c:v>158.61546124462689</c:v>
                </c:pt>
                <c:pt idx="85">
                  <c:v>158.89310774552274</c:v>
                </c:pt>
                <c:pt idx="86">
                  <c:v>159.16061854012159</c:v>
                </c:pt>
                <c:pt idx="87">
                  <c:v>159.41812834586085</c:v>
                </c:pt>
                <c:pt idx="88">
                  <c:v>159.66576332048604</c:v>
                </c:pt>
                <c:pt idx="89">
                  <c:v>159.90364138025072</c:v>
                </c:pt>
                <c:pt idx="90">
                  <c:v>160.13187249908739</c:v>
                </c:pt>
                <c:pt idx="91">
                  <c:v>160.35055898983228</c:v>
                </c:pt>
                <c:pt idx="92">
                  <c:v>160.55979576858755</c:v>
                </c:pt>
                <c:pt idx="93">
                  <c:v>160.75967060319462</c:v>
                </c:pt>
                <c:pt idx="94">
                  <c:v>160.9502643467435</c:v>
                </c:pt>
                <c:pt idx="95">
                  <c:v>161.1316511570146</c:v>
                </c:pt>
                <c:pt idx="96">
                  <c:v>161.30389870266919</c:v>
                </c:pt>
                <c:pt idx="97">
                  <c:v>161.46706835699413</c:v>
                </c:pt>
                <c:pt idx="98">
                  <c:v>161.62121537993036</c:v>
                </c:pt>
                <c:pt idx="99">
                  <c:v>161.76638908911443</c:v>
                </c:pt>
                <c:pt idx="100">
                  <c:v>161.9026330205933</c:v>
                </c:pt>
                <c:pt idx="101">
                  <c:v>162.02998507987616</c:v>
                </c:pt>
                <c:pt idx="102">
                  <c:v>162.14847768392795</c:v>
                </c:pt>
                <c:pt idx="103">
                  <c:v>162.25813789471616</c:v>
                </c:pt>
                <c:pt idx="104">
                  <c:v>162.35898754486325</c:v>
                </c:pt>
                <c:pt idx="105">
                  <c:v>162.45104335598697</c:v>
                </c:pt>
                <c:pt idx="106">
                  <c:v>162.53431705023451</c:v>
                </c:pt>
                <c:pt idx="107">
                  <c:v>162.60881545556401</c:v>
                </c:pt>
                <c:pt idx="108">
                  <c:v>162.67454060527061</c:v>
                </c:pt>
                <c:pt idx="109">
                  <c:v>162.73148983225545</c:v>
                </c:pt>
                <c:pt idx="110">
                  <c:v>162.77965585855083</c:v>
                </c:pt>
                <c:pt idx="111">
                  <c:v>162.81902688058267</c:v>
                </c:pt>
                <c:pt idx="112">
                  <c:v>162.84958665065514</c:v>
                </c:pt>
                <c:pt idx="113">
                  <c:v>162.8713145551618</c:v>
                </c:pt>
                <c:pt idx="114">
                  <c:v>162.88418569000243</c:v>
                </c:pt>
                <c:pt idx="115">
                  <c:v>162.88817093370542</c:v>
                </c:pt>
                <c:pt idx="116">
                  <c:v>162.883237018762</c:v>
                </c:pt>
                <c:pt idx="117">
                  <c:v>162.86934660167546</c:v>
                </c:pt>
                <c:pt idx="118">
                  <c:v>162.84645833225687</c:v>
                </c:pt>
                <c:pt idx="119">
                  <c:v>162.81452692269249</c:v>
                </c:pt>
                <c:pt idx="120">
                  <c:v>162.77350321693766</c:v>
                </c:pt>
                <c:pt idx="121">
                  <c:v>162.72333426100511</c:v>
                </c:pt>
                <c:pt idx="122">
                  <c:v>162.66396337473049</c:v>
                </c:pt>
                <c:pt idx="123">
                  <c:v>162.59533022561891</c:v>
                </c:pt>
                <c:pt idx="124">
                  <c:v>162.51737090541098</c:v>
                </c:pt>
                <c:pt idx="125">
                  <c:v>162.43001801001529</c:v>
                </c:pt>
                <c:pt idx="126">
                  <c:v>162.33320072349088</c:v>
                </c:pt>
                <c:pt idx="127">
                  <c:v>162.2268449067904</c:v>
                </c:pt>
                <c:pt idx="128">
                  <c:v>162.11087319200394</c:v>
                </c:pt>
                <c:pt idx="129">
                  <c:v>161.98520508287365</c:v>
                </c:pt>
                <c:pt idx="130">
                  <c:v>161.84975706237967</c:v>
                </c:pt>
                <c:pt idx="131">
                  <c:v>161.70444270824584</c:v>
                </c:pt>
                <c:pt idx="132">
                  <c:v>161.54917281722007</c:v>
                </c:pt>
                <c:pt idx="133">
                  <c:v>161.38385553905502</c:v>
                </c:pt>
                <c:pt idx="134">
                  <c:v>161.20839652111138</c:v>
                </c:pt>
                <c:pt idx="135">
                  <c:v>161.02269906457738</c:v>
                </c:pt>
                <c:pt idx="136">
                  <c:v>160.82666429329956</c:v>
                </c:pt>
                <c:pt idx="137">
                  <c:v>160.62019133627302</c:v>
                </c:pt>
                <c:pt idx="138">
                  <c:v>160.40317752486777</c:v>
                </c:pt>
                <c:pt idx="139">
                  <c:v>160.17551860587486</c:v>
                </c:pt>
                <c:pt idx="140">
                  <c:v>159.93710897150441</c:v>
                </c:pt>
                <c:pt idx="141">
                  <c:v>159.68784190748005</c:v>
                </c:pt>
                <c:pt idx="142">
                  <c:v>159.42760986037044</c:v>
                </c:pt>
                <c:pt idx="143">
                  <c:v>159.15630472532285</c:v>
                </c:pt>
                <c:pt idx="144">
                  <c:v>158.87381815536082</c:v>
                </c:pt>
                <c:pt idx="145">
                  <c:v>158.58004189337947</c:v>
                </c:pt>
                <c:pt idx="146">
                  <c:v>158.27486812797679</c:v>
                </c:pt>
                <c:pt idx="147">
                  <c:v>157.95818987418724</c:v>
                </c:pt>
                <c:pt idx="148">
                  <c:v>157.62990138017372</c:v>
                </c:pt>
                <c:pt idx="149">
                  <c:v>157.28989856083481</c:v>
                </c:pt>
                <c:pt idx="150">
                  <c:v>156.93807945922177</c:v>
                </c:pt>
                <c:pt idx="151">
                  <c:v>156.57434473653811</c:v>
                </c:pt>
                <c:pt idx="152">
                  <c:v>156.19859819137795</c:v>
                </c:pt>
                <c:pt idx="153">
                  <c:v>155.81074730871208</c:v>
                </c:pt>
                <c:pt idx="154">
                  <c:v>155.41070383893464</c:v>
                </c:pt>
                <c:pt idx="155">
                  <c:v>154.99838440709601</c:v>
                </c:pt>
                <c:pt idx="156">
                  <c:v>154.57371115219897</c:v>
                </c:pt>
                <c:pt idx="157">
                  <c:v>154.1366123961752</c:v>
                </c:pt>
                <c:pt idx="158">
                  <c:v>153.68702334185934</c:v>
                </c:pt>
                <c:pt idx="159">
                  <c:v>153.22488679891825</c:v>
                </c:pt>
                <c:pt idx="160">
                  <c:v>152.75015393637037</c:v>
                </c:pt>
                <c:pt idx="161">
                  <c:v>152.26278505987713</c:v>
                </c:pt>
                <c:pt idx="162">
                  <c:v>151.76275041157655</c:v>
                </c:pt>
                <c:pt idx="163">
                  <c:v>151.25003098976035</c:v>
                </c:pt>
                <c:pt idx="164">
                  <c:v>150.72461938517111</c:v>
                </c:pt>
                <c:pt idx="165">
                  <c:v>150.18652063019627</c:v>
                </c:pt>
                <c:pt idx="166">
                  <c:v>149.63575305666825</c:v>
                </c:pt>
                <c:pt idx="167">
                  <c:v>149.07234915740364</c:v>
                </c:pt>
                <c:pt idx="168">
                  <c:v>148.49635644606843</c:v>
                </c:pt>
                <c:pt idx="169">
                  <c:v>147.90783830933279</c:v>
                </c:pt>
                <c:pt idx="170">
                  <c:v>147.30687484474348</c:v>
                </c:pt>
                <c:pt idx="171">
                  <c:v>146.69356367715912</c:v>
                </c:pt>
                <c:pt idx="172">
                  <c:v>146.0680207460949</c:v>
                </c:pt>
                <c:pt idx="173">
                  <c:v>145.43038105581314</c:v>
                </c:pt>
                <c:pt idx="174">
                  <c:v>144.78079937959714</c:v>
                </c:pt>
                <c:pt idx="175">
                  <c:v>144.1194509092935</c:v>
                </c:pt>
                <c:pt idx="176">
                  <c:v>143.44653184092988</c:v>
                </c:pt>
                <c:pt idx="177">
                  <c:v>142.76225988706847</c:v>
                </c:pt>
                <c:pt idx="178">
                  <c:v>142.06687470653387</c:v>
                </c:pt>
                <c:pt idx="179">
                  <c:v>141.36063824221964</c:v>
                </c:pt>
                <c:pt idx="180">
                  <c:v>140.64383495793814</c:v>
                </c:pt>
                <c:pt idx="181">
                  <c:v>139.91677196569509</c:v>
                </c:pt>
                <c:pt idx="182">
                  <c:v>139.17977903531067</c:v>
                </c:pt>
                <c:pt idx="183">
                  <c:v>138.43320847905491</c:v>
                </c:pt>
                <c:pt idx="184">
                  <c:v>137.67743490493257</c:v>
                </c:pt>
                <c:pt idx="185">
                  <c:v>136.91285483325339</c:v>
                </c:pt>
                <c:pt idx="186">
                  <c:v>136.13988617247031</c:v>
                </c:pt>
                <c:pt idx="187">
                  <c:v>135.3589675516061</c:v>
                </c:pt>
                <c:pt idx="188">
                  <c:v>134.57055750820095</c:v>
                </c:pt>
                <c:pt idx="189">
                  <c:v>133.77513353232146</c:v>
                </c:pt>
                <c:pt idx="190">
                  <c:v>132.97319096895623</c:v>
                </c:pt>
                <c:pt idx="191">
                  <c:v>132.16524178295131</c:v>
                </c:pt>
                <c:pt idx="192">
                  <c:v>131.35181319244697</c:v>
                </c:pt>
                <c:pt idx="193">
                  <c:v>130.53344617862095</c:v>
                </c:pt>
                <c:pt idx="194">
                  <c:v>129.7106938813362</c:v>
                </c:pt>
                <c:pt idx="195">
                  <c:v>128.88411989195782</c:v>
                </c:pt>
                <c:pt idx="196">
                  <c:v>128.05429645617193</c:v>
                </c:pt>
                <c:pt idx="197">
                  <c:v>127.22180260105556</c:v>
                </c:pt>
                <c:pt idx="198">
                  <c:v>126.38722220178971</c:v>
                </c:pt>
                <c:pt idx="199">
                  <c:v>125.55114200443396</c:v>
                </c:pt>
                <c:pt idx="200">
                  <c:v>124.7141496218243</c:v>
                </c:pt>
                <c:pt idx="201">
                  <c:v>123.87683152016758</c:v>
                </c:pt>
                <c:pt idx="202">
                  <c:v>123.03977101396306</c:v>
                </c:pt>
                <c:pt idx="203">
                  <c:v>122.20354628683083</c:v>
                </c:pt>
                <c:pt idx="204">
                  <c:v>121.36872845535522</c:v>
                </c:pt>
                <c:pt idx="205">
                  <c:v>120.53587969235629</c:v>
                </c:pt>
                <c:pt idx="206">
                  <c:v>119.70555142507676</c:v>
                </c:pt>
                <c:pt idx="207">
                  <c:v>118.87828262254901</c:v>
                </c:pt>
                <c:pt idx="208">
                  <c:v>118.05459818506365</c:v>
                </c:pt>
                <c:pt idx="209">
                  <c:v>117.23500744706419</c:v>
                </c:pt>
                <c:pt idx="210">
                  <c:v>116.4200028031355</c:v>
                </c:pt>
                <c:pt idx="211">
                  <c:v>115.6100584649777</c:v>
                </c:pt>
                <c:pt idx="212">
                  <c:v>114.80562935539994</c:v>
                </c:pt>
                <c:pt idx="213">
                  <c:v>114.00715014358013</c:v>
                </c:pt>
                <c:pt idx="214">
                  <c:v>113.2150344239537</c:v>
                </c:pt>
                <c:pt idx="215">
                  <c:v>112.42967403938677</c:v>
                </c:pt>
                <c:pt idx="216">
                  <c:v>111.65143854760248</c:v>
                </c:pt>
                <c:pt idx="217">
                  <c:v>110.88067482827307</c:v>
                </c:pt>
                <c:pt idx="218">
                  <c:v>110.1177068267569</c:v>
                </c:pt>
                <c:pt idx="219">
                  <c:v>109.36283542924895</c:v>
                </c:pt>
                <c:pt idx="220">
                  <c:v>108.61633846292972</c:v>
                </c:pt>
                <c:pt idx="221">
                  <c:v>107.8784708138752</c:v>
                </c:pt>
                <c:pt idx="222">
                  <c:v>107.14946465463419</c:v>
                </c:pt>
                <c:pt idx="223">
                  <c:v>106.42952977289814</c:v>
                </c:pt>
                <c:pt idx="224">
                  <c:v>105.71885399220506</c:v>
                </c:pt>
                <c:pt idx="225">
                  <c:v>105.01760367540307</c:v>
                </c:pt>
                <c:pt idx="226">
                  <c:v>104.325924301502</c:v>
                </c:pt>
                <c:pt idx="227">
                  <c:v>103.64394110654656</c:v>
                </c:pt>
                <c:pt idx="228">
                  <c:v>102.97175977931374</c:v>
                </c:pt>
                <c:pt idx="229">
                  <c:v>102.30946720289597</c:v>
                </c:pt>
                <c:pt idx="230">
                  <c:v>101.65713223356185</c:v>
                </c:pt>
                <c:pt idx="231">
                  <c:v>101.01480650873167</c:v>
                </c:pt>
                <c:pt idx="232">
                  <c:v>100.38252527633885</c:v>
                </c:pt>
                <c:pt idx="233">
                  <c:v>99.760308238425452</c:v>
                </c:pt>
                <c:pt idx="234">
                  <c:v>99.148160402336487</c:v>
                </c:pt>
                <c:pt idx="235">
                  <c:v>98.546072933448045</c:v>
                </c:pt>
                <c:pt idx="236">
                  <c:v>97.95402400396992</c:v>
                </c:pt>
                <c:pt idx="237">
                  <c:v>97.371979632919334</c:v>
                </c:pt>
                <c:pt idx="238">
                  <c:v>96.799894512940639</c:v>
                </c:pt>
                <c:pt idx="239">
                  <c:v>96.237712820177336</c:v>
                </c:pt>
                <c:pt idx="240">
                  <c:v>95.685369003978991</c:v>
                </c:pt>
                <c:pt idx="241">
                  <c:v>95.142788553662058</c:v>
                </c:pt>
                <c:pt idx="242">
                  <c:v>94.609888740072847</c:v>
                </c:pt>
                <c:pt idx="243">
                  <c:v>94.086579330100392</c:v>
                </c:pt>
                <c:pt idx="244">
                  <c:v>93.572763272727798</c:v>
                </c:pt>
                <c:pt idx="245">
                  <c:v>93.068337355518707</c:v>
                </c:pt>
                <c:pt idx="246">
                  <c:v>92.573192830879222</c:v>
                </c:pt>
                <c:pt idx="247">
                  <c:v>92.087216011598002</c:v>
                </c:pt>
                <c:pt idx="248">
                  <c:v>91.610288835559203</c:v>
                </c:pt>
                <c:pt idx="249">
                  <c:v>91.14228939969523</c:v>
                </c:pt>
                <c:pt idx="250">
                  <c:v>90.683092463445547</c:v>
                </c:pt>
                <c:pt idx="251">
                  <c:v>90.232569922216072</c:v>
                </c:pt>
                <c:pt idx="252">
                  <c:v>89.790591251425525</c:v>
                </c:pt>
                <c:pt idx="253">
                  <c:v>89.357023921902112</c:v>
                </c:pt>
                <c:pt idx="254">
                  <c:v>88.931733787457873</c:v>
                </c:pt>
                <c:pt idx="255">
                  <c:v>88.5145854455766</c:v>
                </c:pt>
                <c:pt idx="256">
                  <c:v>88.105442572208474</c:v>
                </c:pt>
                <c:pt idx="257">
                  <c:v>87.704168231723017</c:v>
                </c:pt>
                <c:pt idx="258">
                  <c:v>87.31062516306811</c:v>
                </c:pt>
                <c:pt idx="259">
                  <c:v>86.924676043266302</c:v>
                </c:pt>
                <c:pt idx="260">
                  <c:v>86.546183729334317</c:v>
                </c:pt>
                <c:pt idx="261">
                  <c:v>86.175011479734209</c:v>
                </c:pt>
                <c:pt idx="262">
                  <c:v>85.811023156461147</c:v>
                </c:pt>
                <c:pt idx="263">
                  <c:v>85.454083408854657</c:v>
                </c:pt>
                <c:pt idx="264">
                  <c:v>85.104057840169261</c:v>
                </c:pt>
                <c:pt idx="265">
                  <c:v>84.760813157977609</c:v>
                </c:pt>
                <c:pt idx="266">
                  <c:v>84.424217309368728</c:v>
                </c:pt>
                <c:pt idx="267">
                  <c:v>84.094139601955959</c:v>
                </c:pt>
                <c:pt idx="268">
                  <c:v>83.770450811590024</c:v>
                </c:pt>
                <c:pt idx="269">
                  <c:v>83.453023277695507</c:v>
                </c:pt>
                <c:pt idx="270">
                  <c:v>83.141730987093652</c:v>
                </c:pt>
                <c:pt idx="271">
                  <c:v>82.836449647109959</c:v>
                </c:pt>
                <c:pt idx="272">
                  <c:v>82.53705674876413</c:v>
                </c:pt>
                <c:pt idx="273">
                  <c:v>82.243431620779802</c:v>
                </c:pt>
                <c:pt idx="274">
                  <c:v>81.955455475100365</c:v>
                </c:pt>
                <c:pt idx="275">
                  <c:v>81.673011444590472</c:v>
                </c:pt>
                <c:pt idx="276">
                  <c:v>81.395984613538189</c:v>
                </c:pt>
                <c:pt idx="277">
                  <c:v>81.12426204154562</c:v>
                </c:pt>
                <c:pt idx="278">
                  <c:v>80.857732781357328</c:v>
                </c:pt>
                <c:pt idx="279">
                  <c:v>80.596287891150354</c:v>
                </c:pt>
                <c:pt idx="280">
                  <c:v>80.339820441769049</c:v>
                </c:pt>
                <c:pt idx="281">
                  <c:v>80.088225519350345</c:v>
                </c:pt>
                <c:pt idx="282">
                  <c:v>79.8414002237689</c:v>
                </c:pt>
                <c:pt idx="283">
                  <c:v>79.599243663299575</c:v>
                </c:pt>
                <c:pt idx="284">
                  <c:v>79.36165694584669</c:v>
                </c:pt>
                <c:pt idx="285">
                  <c:v>79.128543167108305</c:v>
                </c:pt>
                <c:pt idx="286">
                  <c:v>78.899807395963307</c:v>
                </c:pt>
                <c:pt idx="287">
                  <c:v>78.675356657394261</c:v>
                </c:pt>
                <c:pt idx="288">
                  <c:v>78.455099913208983</c:v>
                </c:pt>
                <c:pt idx="289">
                  <c:v>78.238948040808282</c:v>
                </c:pt>
                <c:pt idx="290">
                  <c:v>78.026813810244533</c:v>
                </c:pt>
                <c:pt idx="291">
                  <c:v>77.818611859769632</c:v>
                </c:pt>
                <c:pt idx="292">
                  <c:v>77.614258670074037</c:v>
                </c:pt>
                <c:pt idx="293">
                  <c:v>77.413672537402775</c:v>
                </c:pt>
                <c:pt idx="294">
                  <c:v>77.216773545707113</c:v>
                </c:pt>
                <c:pt idx="295">
                  <c:v>77.023483537988071</c:v>
                </c:pt>
                <c:pt idx="296">
                  <c:v>76.8337260869679</c:v>
                </c:pt>
                <c:pt idx="297">
                  <c:v>76.647426465214025</c:v>
                </c:pt>
                <c:pt idx="298">
                  <c:v>76.464511614847169</c:v>
                </c:pt>
                <c:pt idx="299">
                  <c:v>76.284910116912855</c:v>
                </c:pt>
                <c:pt idx="300">
                  <c:v>76.10855216053956</c:v>
                </c:pt>
                <c:pt idx="301">
                  <c:v>75.935369511947584</c:v>
                </c:pt>
                <c:pt idx="302">
                  <c:v>75.765295483403094</c:v>
                </c:pt>
                <c:pt idx="303">
                  <c:v>75.598264902185008</c:v>
                </c:pt>
                <c:pt idx="304">
                  <c:v>75.434214079622038</c:v>
                </c:pt>
                <c:pt idx="305">
                  <c:v>75.273080780263882</c:v>
                </c:pt>
                <c:pt idx="306">
                  <c:v>75.114804191241006</c:v>
                </c:pt>
                <c:pt idx="307">
                  <c:v>74.959324891849903</c:v>
                </c:pt>
                <c:pt idx="308">
                  <c:v>74.806584823411796</c:v>
                </c:pt>
                <c:pt idx="309">
                  <c:v>74.656527259437965</c:v>
                </c:pt>
                <c:pt idx="310">
                  <c:v>74.509096776140836</c:v>
                </c:pt>
                <c:pt idx="311">
                  <c:v>74.364239223302462</c:v>
                </c:pt>
                <c:pt idx="312">
                  <c:v>74.221901695544361</c:v>
                </c:pt>
                <c:pt idx="313">
                  <c:v>74.082032504007472</c:v>
                </c:pt>
                <c:pt idx="314">
                  <c:v>73.944581148463911</c:v>
                </c:pt>
                <c:pt idx="315">
                  <c:v>73.809498289875208</c:v>
                </c:pt>
                <c:pt idx="316">
                  <c:v>73.676735723410772</c:v>
                </c:pt>
                <c:pt idx="317">
                  <c:v>73.546246351934414</c:v>
                </c:pt>
                <c:pt idx="318">
                  <c:v>73.417984159976839</c:v>
                </c:pt>
                <c:pt idx="319">
                  <c:v>73.291904188180553</c:v>
                </c:pt>
                <c:pt idx="320">
                  <c:v>73.167962508248095</c:v>
                </c:pt>
                <c:pt idx="321">
                  <c:v>73.046116198371294</c:v>
                </c:pt>
                <c:pt idx="322">
                  <c:v>72.926323319164567</c:v>
                </c:pt>
                <c:pt idx="323">
                  <c:v>72.808542890089782</c:v>
                </c:pt>
                <c:pt idx="324">
                  <c:v>72.692734866372774</c:v>
                </c:pt>
                <c:pt idx="325">
                  <c:v>72.578860116417715</c:v>
                </c:pt>
                <c:pt idx="326">
                  <c:v>72.466880399711542</c:v>
                </c:pt>
                <c:pt idx="327">
                  <c:v>72.356758345211233</c:v>
                </c:pt>
                <c:pt idx="328">
                  <c:v>72.248457430217073</c:v>
                </c:pt>
                <c:pt idx="329">
                  <c:v>72.141941959723908</c:v>
                </c:pt>
                <c:pt idx="330">
                  <c:v>72.037177046248942</c:v>
                </c:pt>
                <c:pt idx="331">
                  <c:v>71.934128590111868</c:v>
                </c:pt>
                <c:pt idx="332">
                  <c:v>71.832763260197453</c:v>
                </c:pt>
                <c:pt idx="333">
                  <c:v>71.73304847515449</c:v>
                </c:pt>
                <c:pt idx="334">
                  <c:v>71.634952385052117</c:v>
                </c:pt>
                <c:pt idx="335">
                  <c:v>71.538443853468266</c:v>
                </c:pt>
                <c:pt idx="336">
                  <c:v>71.443492440017664</c:v>
                </c:pt>
                <c:pt idx="337">
                  <c:v>71.350068383297739</c:v>
                </c:pt>
                <c:pt idx="338">
                  <c:v>71.258142584260497</c:v>
                </c:pt>
                <c:pt idx="339">
                  <c:v>71.167686589983504</c:v>
                </c:pt>
                <c:pt idx="340">
                  <c:v>71.078672577848096</c:v>
                </c:pt>
                <c:pt idx="341">
                  <c:v>70.99107334010715</c:v>
                </c:pt>
                <c:pt idx="342">
                  <c:v>70.904862268844923</c:v>
                </c:pt>
                <c:pt idx="343">
                  <c:v>70.820013341300793</c:v>
                </c:pt>
                <c:pt idx="344">
                  <c:v>70.736501105575172</c:v>
                </c:pt>
                <c:pt idx="345">
                  <c:v>70.654300666685614</c:v>
                </c:pt>
                <c:pt idx="346">
                  <c:v>70.573387672983202</c:v>
                </c:pt>
                <c:pt idx="347">
                  <c:v>70.493738302909165</c:v>
                </c:pt>
                <c:pt idx="348">
                  <c:v>70.41532925208881</c:v>
                </c:pt>
                <c:pt idx="349">
                  <c:v>70.338137720753238</c:v>
                </c:pt>
                <c:pt idx="350">
                  <c:v>70.262141401486602</c:v>
                </c:pt>
                <c:pt idx="351">
                  <c:v>70.187318467281159</c:v>
                </c:pt>
                <c:pt idx="352">
                  <c:v>70.113647559902162</c:v>
                </c:pt>
                <c:pt idx="353">
                  <c:v>70.041107778548394</c:v>
                </c:pt>
                <c:pt idx="354">
                  <c:v>69.969678668807305</c:v>
                </c:pt>
                <c:pt idx="355">
                  <c:v>69.899340211889481</c:v>
                </c:pt>
                <c:pt idx="356">
                  <c:v>69.830072814143307</c:v>
                </c:pt>
                <c:pt idx="357">
                  <c:v>69.761857296840773</c:v>
                </c:pt>
                <c:pt idx="358">
                  <c:v>69.69467488621973</c:v>
                </c:pt>
                <c:pt idx="359">
                  <c:v>69.628507203790136</c:v>
                </c:pt>
                <c:pt idx="360">
                  <c:v>69.563336256887268</c:v>
                </c:pt>
                <c:pt idx="361">
                  <c:v>69.499144429465815</c:v>
                </c:pt>
                <c:pt idx="362">
                  <c:v>69.435914473133849</c:v>
                </c:pt>
                <c:pt idx="363">
                  <c:v>69.373629498419234</c:v>
                </c:pt>
                <c:pt idx="364">
                  <c:v>69.312272966255264</c:v>
                </c:pt>
                <c:pt idx="365">
                  <c:v>69.25182867969346</c:v>
                </c:pt>
                <c:pt idx="366">
                  <c:v>69.192280775819086</c:v>
                </c:pt>
                <c:pt idx="367">
                  <c:v>69.13361371788821</c:v>
                </c:pt>
                <c:pt idx="368">
                  <c:v>69.075812287653406</c:v>
                </c:pt>
                <c:pt idx="369">
                  <c:v>69.018861577894825</c:v>
                </c:pt>
                <c:pt idx="370">
                  <c:v>68.96274698514037</c:v>
                </c:pt>
                <c:pt idx="371">
                  <c:v>68.907454202570818</c:v>
                </c:pt>
                <c:pt idx="372">
                  <c:v>68.852969213111848</c:v>
                </c:pt>
                <c:pt idx="373">
                  <c:v>68.799278282694189</c:v>
                </c:pt>
                <c:pt idx="374">
                  <c:v>68.746367953695625</c:v>
                </c:pt>
                <c:pt idx="375">
                  <c:v>68.694225038542612</c:v>
                </c:pt>
                <c:pt idx="376">
                  <c:v>68.642836613480384</c:v>
                </c:pt>
                <c:pt idx="377">
                  <c:v>68.592190012497412</c:v>
                </c:pt>
                <c:pt idx="378">
                  <c:v>68.542272821406684</c:v>
                </c:pt>
                <c:pt idx="379">
                  <c:v>68.493072872077249</c:v>
                </c:pt>
                <c:pt idx="380">
                  <c:v>68.444578236811012</c:v>
                </c:pt>
                <c:pt idx="381">
                  <c:v>68.396777222861687</c:v>
                </c:pt>
                <c:pt idx="382">
                  <c:v>68.34965836709317</c:v>
                </c:pt>
                <c:pt idx="383">
                  <c:v>68.30321043077214</c:v>
                </c:pt>
                <c:pt idx="384">
                  <c:v>68.257422394492181</c:v>
                </c:pt>
                <c:pt idx="385">
                  <c:v>68.212283453224302</c:v>
                </c:pt>
                <c:pt idx="386">
                  <c:v>68.167783011492006</c:v>
                </c:pt>
                <c:pt idx="387">
                  <c:v>68.12391067867047</c:v>
                </c:pt>
                <c:pt idx="388">
                  <c:v>68.080656264396012</c:v>
                </c:pt>
                <c:pt idx="389">
                  <c:v>68.038009774098427</c:v>
                </c:pt>
                <c:pt idx="390">
                  <c:v>67.995961404638649</c:v>
                </c:pt>
                <c:pt idx="391">
                  <c:v>67.954501540056995</c:v>
                </c:pt>
                <c:pt idx="392">
                  <c:v>67.913620747428567</c:v>
                </c:pt>
                <c:pt idx="393">
                  <c:v>67.873309772816484</c:v>
                </c:pt>
                <c:pt idx="394">
                  <c:v>67.83355953733097</c:v>
                </c:pt>
                <c:pt idx="395">
                  <c:v>67.794361133280404</c:v>
                </c:pt>
                <c:pt idx="396">
                  <c:v>67.755705820421724</c:v>
                </c:pt>
                <c:pt idx="397">
                  <c:v>67.717585022299374</c:v>
                </c:pt>
                <c:pt idx="398">
                  <c:v>67.679990322674087</c:v>
                </c:pt>
                <c:pt idx="399">
                  <c:v>67.642913462043794</c:v>
                </c:pt>
                <c:pt idx="400">
                  <c:v>67.606346334240982</c:v>
                </c:pt>
                <c:pt idx="401">
                  <c:v>67.570280983121577</c:v>
                </c:pt>
                <c:pt idx="402">
                  <c:v>67.534709599328764</c:v>
                </c:pt>
                <c:pt idx="403">
                  <c:v>67.49962451713715</c:v>
                </c:pt>
                <c:pt idx="404">
                  <c:v>67.465018211370875</c:v>
                </c:pt>
                <c:pt idx="405">
                  <c:v>67.430883294403415</c:v>
                </c:pt>
                <c:pt idx="406">
                  <c:v>67.397212513219188</c:v>
                </c:pt>
                <c:pt idx="407">
                  <c:v>67.363998746552568</c:v>
                </c:pt>
                <c:pt idx="408">
                  <c:v>67.331235002095156</c:v>
                </c:pt>
                <c:pt idx="409">
                  <c:v>67.298914413765019</c:v>
                </c:pt>
                <c:pt idx="410">
                  <c:v>67.267030239050769</c:v>
                </c:pt>
                <c:pt idx="411">
                  <c:v>67.23557585640603</c:v>
                </c:pt>
                <c:pt idx="412">
                  <c:v>67.204544762715386</c:v>
                </c:pt>
                <c:pt idx="413">
                  <c:v>67.173930570818072</c:v>
                </c:pt>
                <c:pt idx="414">
                  <c:v>67.143727007087946</c:v>
                </c:pt>
                <c:pt idx="415">
                  <c:v>67.113927909072117</c:v>
                </c:pt>
                <c:pt idx="416">
                  <c:v>67.084527223186299</c:v>
                </c:pt>
                <c:pt idx="417">
                  <c:v>67.055519002462205</c:v>
                </c:pt>
                <c:pt idx="418">
                  <c:v>67.026897404347096</c:v>
                </c:pt>
                <c:pt idx="419">
                  <c:v>66.998656688557972</c:v>
                </c:pt>
                <c:pt idx="420">
                  <c:v>66.970791214983549</c:v>
                </c:pt>
                <c:pt idx="421">
                  <c:v>66.943295441633978</c:v>
                </c:pt>
                <c:pt idx="422">
                  <c:v>66.916163922639896</c:v>
                </c:pt>
                <c:pt idx="423">
                  <c:v>66.889391306299331</c:v>
                </c:pt>
                <c:pt idx="424">
                  <c:v>66.862972333162858</c:v>
                </c:pt>
                <c:pt idx="425">
                  <c:v>66.836901834172394</c:v>
                </c:pt>
                <c:pt idx="426">
                  <c:v>66.811174728834203</c:v>
                </c:pt>
                <c:pt idx="427">
                  <c:v>66.785786023440181</c:v>
                </c:pt>
                <c:pt idx="428">
                  <c:v>66.760730809324897</c:v>
                </c:pt>
                <c:pt idx="429">
                  <c:v>66.736004261164425</c:v>
                </c:pt>
                <c:pt idx="430">
                  <c:v>66.711601635314977</c:v>
                </c:pt>
                <c:pt idx="431">
                  <c:v>66.687518268187901</c:v>
                </c:pt>
                <c:pt idx="432">
                  <c:v>66.663749574660429</c:v>
                </c:pt>
                <c:pt idx="433">
                  <c:v>66.64029104652441</c:v>
                </c:pt>
                <c:pt idx="434">
                  <c:v>66.617138250967713</c:v>
                </c:pt>
                <c:pt idx="435">
                  <c:v>66.594286829092738</c:v>
                </c:pt>
                <c:pt idx="436">
                  <c:v>66.571732494465053</c:v>
                </c:pt>
                <c:pt idx="437">
                  <c:v>66.549471031695759</c:v>
                </c:pt>
                <c:pt idx="438">
                  <c:v>66.527498295055949</c:v>
                </c:pt>
                <c:pt idx="439">
                  <c:v>66.505810207121343</c:v>
                </c:pt>
                <c:pt idx="440">
                  <c:v>66.484402757445366</c:v>
                </c:pt>
                <c:pt idx="441">
                  <c:v>66.463272001266802</c:v>
                </c:pt>
                <c:pt idx="442">
                  <c:v>66.442414058237745</c:v>
                </c:pt>
                <c:pt idx="443">
                  <c:v>66.421825111187871</c:v>
                </c:pt>
                <c:pt idx="444">
                  <c:v>66.401501404910988</c:v>
                </c:pt>
                <c:pt idx="445">
                  <c:v>66.381439244977955</c:v>
                </c:pt>
                <c:pt idx="446">
                  <c:v>66.361634996579753</c:v>
                </c:pt>
                <c:pt idx="447">
                  <c:v>66.342085083389108</c:v>
                </c:pt>
                <c:pt idx="448">
                  <c:v>66.322785986454619</c:v>
                </c:pt>
                <c:pt idx="449">
                  <c:v>66.303734243110611</c:v>
                </c:pt>
                <c:pt idx="450">
                  <c:v>66.284926445918273</c:v>
                </c:pt>
                <c:pt idx="451">
                  <c:v>66.266359241625437</c:v>
                </c:pt>
                <c:pt idx="452">
                  <c:v>66.248029330147048</c:v>
                </c:pt>
                <c:pt idx="453">
                  <c:v>66.229933463574454</c:v>
                </c:pt>
                <c:pt idx="454">
                  <c:v>66.212068445195086</c:v>
                </c:pt>
                <c:pt idx="455">
                  <c:v>66.194431128544963</c:v>
                </c:pt>
                <c:pt idx="456">
                  <c:v>66.17701841647434</c:v>
                </c:pt>
                <c:pt idx="457">
                  <c:v>66.159827260232035</c:v>
                </c:pt>
                <c:pt idx="458">
                  <c:v>66.14285465857408</c:v>
                </c:pt>
                <c:pt idx="459">
                  <c:v>66.126097656889129</c:v>
                </c:pt>
                <c:pt idx="460">
                  <c:v>66.109553346340547</c:v>
                </c:pt>
                <c:pt idx="461">
                  <c:v>66.093218863028426</c:v>
                </c:pt>
                <c:pt idx="462">
                  <c:v>66.077091387171464</c:v>
                </c:pt>
                <c:pt idx="463">
                  <c:v>66.061168142297348</c:v>
                </c:pt>
                <c:pt idx="464">
                  <c:v>66.045446394462374</c:v>
                </c:pt>
                <c:pt idx="465">
                  <c:v>66.029923451476662</c:v>
                </c:pt>
                <c:pt idx="466">
                  <c:v>66.014596662152556</c:v>
                </c:pt>
                <c:pt idx="467">
                  <c:v>65.999463415563511</c:v>
                </c:pt>
                <c:pt idx="468">
                  <c:v>65.984521140321903</c:v>
                </c:pt>
                <c:pt idx="469">
                  <c:v>65.969767303869403</c:v>
                </c:pt>
                <c:pt idx="470">
                  <c:v>65.955199411784122</c:v>
                </c:pt>
                <c:pt idx="471">
                  <c:v>65.940815007099658</c:v>
                </c:pt>
                <c:pt idx="472">
                  <c:v>65.926611669641375</c:v>
                </c:pt>
                <c:pt idx="473">
                  <c:v>65.912587015370505</c:v>
                </c:pt>
                <c:pt idx="474">
                  <c:v>65.898738695747085</c:v>
                </c:pt>
                <c:pt idx="475">
                  <c:v>65.885064397105751</c:v>
                </c:pt>
                <c:pt idx="476">
                  <c:v>65.871561840038666</c:v>
                </c:pt>
                <c:pt idx="477">
                  <c:v>65.858228778797084</c:v>
                </c:pt>
                <c:pt idx="478">
                  <c:v>65.845063000701899</c:v>
                </c:pt>
                <c:pt idx="479">
                  <c:v>65.832062325566682</c:v>
                </c:pt>
                <c:pt idx="480">
                  <c:v>65.819224605132007</c:v>
                </c:pt>
                <c:pt idx="481">
                  <c:v>65.806547722511681</c:v>
                </c:pt>
                <c:pt idx="482">
                  <c:v>65.794029591649107</c:v>
                </c:pt>
                <c:pt idx="483">
                  <c:v>65.781668156785358</c:v>
                </c:pt>
                <c:pt idx="484">
                  <c:v>65.769461391939075</c:v>
                </c:pt>
                <c:pt idx="485">
                  <c:v>65.757407300391847</c:v>
                </c:pt>
                <c:pt idx="486">
                  <c:v>65.745503914190436</c:v>
                </c:pt>
                <c:pt idx="487">
                  <c:v>65.733749293652679</c:v>
                </c:pt>
                <c:pt idx="488">
                  <c:v>65.722141526888294</c:v>
                </c:pt>
                <c:pt idx="489">
                  <c:v>65.710678729324698</c:v>
                </c:pt>
                <c:pt idx="490">
                  <c:v>65.699359043245153</c:v>
                </c:pt>
                <c:pt idx="491">
                  <c:v>65.688180637334312</c:v>
                </c:pt>
                <c:pt idx="492">
                  <c:v>65.677141706234238</c:v>
                </c:pt>
                <c:pt idx="493">
                  <c:v>65.66624047010626</c:v>
                </c:pt>
                <c:pt idx="494">
                  <c:v>65.655475174204</c:v>
                </c:pt>
                <c:pt idx="495">
                  <c:v>65.644844088454718</c:v>
                </c:pt>
                <c:pt idx="496">
                  <c:v>65.63434550704541</c:v>
                </c:pt>
                <c:pt idx="497">
                  <c:v>65.623977748021389</c:v>
                </c:pt>
                <c:pt idx="498">
                  <c:v>65.613739152888897</c:v>
                </c:pt>
                <c:pt idx="499">
                  <c:v>65.603628086228625</c:v>
                </c:pt>
                <c:pt idx="500">
                  <c:v>65.593642935311053</c:v>
                </c:pt>
                <c:pt idx="501">
                  <c:v>65.583782109727352</c:v>
                </c:pt>
                <c:pt idx="502">
                  <c:v>65.574044041021253</c:v>
                </c:pt>
                <c:pt idx="503">
                  <c:v>65.564427182327719</c:v>
                </c:pt>
                <c:pt idx="504">
                  <c:v>65.554930008021813</c:v>
                </c:pt>
                <c:pt idx="505">
                  <c:v>65.545551013373213</c:v>
                </c:pt>
                <c:pt idx="506">
                  <c:v>65.536288714205298</c:v>
                </c:pt>
                <c:pt idx="507">
                  <c:v>65.527141646562484</c:v>
                </c:pt>
                <c:pt idx="508">
                  <c:v>65.518108366383629</c:v>
                </c:pt>
                <c:pt idx="509">
                  <c:v>65.509187449180004</c:v>
                </c:pt>
                <c:pt idx="510">
                  <c:v>65.500377489722666</c:v>
                </c:pt>
                <c:pt idx="511">
                  <c:v>65.491677101731014</c:v>
                </c:pt>
                <c:pt idx="512">
                  <c:v>65.483084917570977</c:v>
                </c:pt>
                <c:pt idx="513">
                  <c:v>65.474599587957883</c:v>
                </c:pt>
                <c:pt idx="514">
                  <c:v>65.466219781662488</c:v>
                </c:pt>
                <c:pt idx="515">
                  <c:v>65.457944185225458</c:v>
                </c:pt>
                <c:pt idx="516">
                  <c:v>65.449771502677009</c:v>
                </c:pt>
                <c:pt idx="517">
                  <c:v>65.441700455258299</c:v>
                </c:pt>
                <c:pt idx="518">
                  <c:v>65.433729781150959</c:v>
                </c:pt>
                <c:pt idx="519">
                  <c:v>65.425858235212544</c:v>
                </c:pt>
                <c:pt idx="520">
                  <c:v>65.418084588713086</c:v>
                </c:pt>
                <c:pt idx="521">
                  <c:v>65.410407629077923</c:v>
                </c:pt>
                <c:pt idx="522">
                  <c:v>65.402826159639346</c:v>
                </c:pt>
                <c:pt idx="523">
                  <c:v>65.395338999384222</c:v>
                </c:pt>
                <c:pt idx="524">
                  <c:v>65.387944982716263</c:v>
                </c:pt>
                <c:pt idx="525">
                  <c:v>65.380642959210803</c:v>
                </c:pt>
                <c:pt idx="526">
                  <c:v>65.373431793388519</c:v>
                </c:pt>
                <c:pt idx="527">
                  <c:v>65.366310364477698</c:v>
                </c:pt>
                <c:pt idx="528">
                  <c:v>65.35927756619347</c:v>
                </c:pt>
                <c:pt idx="529">
                  <c:v>65.352332306514185</c:v>
                </c:pt>
                <c:pt idx="530">
                  <c:v>65.345473507461975</c:v>
                </c:pt>
                <c:pt idx="531">
                  <c:v>65.338700104891117</c:v>
                </c:pt>
                <c:pt idx="532">
                  <c:v>65.332011048276371</c:v>
                </c:pt>
                <c:pt idx="533">
                  <c:v>65.325405300505324</c:v>
                </c:pt>
                <c:pt idx="534">
                  <c:v>65.318881837678617</c:v>
                </c:pt>
                <c:pt idx="535">
                  <c:v>65.312439648905837</c:v>
                </c:pt>
                <c:pt idx="536">
                  <c:v>65.30607773611446</c:v>
                </c:pt>
                <c:pt idx="537">
                  <c:v>65.299795113854628</c:v>
                </c:pt>
                <c:pt idx="538">
                  <c:v>65.29359080911037</c:v>
                </c:pt>
                <c:pt idx="539">
                  <c:v>65.287463861113778</c:v>
                </c:pt>
                <c:pt idx="540">
                  <c:v>65.28141332116283</c:v>
                </c:pt>
                <c:pt idx="541">
                  <c:v>65.275438252442171</c:v>
                </c:pt>
                <c:pt idx="542">
                  <c:v>65.269537729846476</c:v>
                </c:pt>
                <c:pt idx="543">
                  <c:v>65.263710839806976</c:v>
                </c:pt>
                <c:pt idx="544">
                  <c:v>65.257956680121254</c:v>
                </c:pt>
                <c:pt idx="545">
                  <c:v>65.252274359786881</c:v>
                </c:pt>
                <c:pt idx="546">
                  <c:v>65.246662998834552</c:v>
                </c:pt>
                <c:pt idx="547">
                  <c:v>65.241121728169162</c:v>
                </c:pt>
                <c:pt idx="548">
                  <c:v>65.235649689410707</c:v>
                </c:pt>
                <c:pt idx="549">
                  <c:v>65.230246034735103</c:v>
                </c:pt>
                <c:pt idx="550">
                  <c:v>65.224909926723797</c:v>
                </c:pt>
                <c:pt idx="551">
                  <c:v>65.219640538212388</c:v>
                </c:pt>
                <c:pt idx="552">
                  <c:v>65.214437052140411</c:v>
                </c:pt>
                <c:pt idx="553">
                  <c:v>65.209298661407487</c:v>
                </c:pt>
                <c:pt idx="554">
                  <c:v>65.204224568729046</c:v>
                </c:pt>
                <c:pt idx="555">
                  <c:v>65.199213986495607</c:v>
                </c:pt>
                <c:pt idx="556">
                  <c:v>65.194266136633701</c:v>
                </c:pt>
                <c:pt idx="557">
                  <c:v>65.189380250469824</c:v>
                </c:pt>
                <c:pt idx="558">
                  <c:v>65.184555568596721</c:v>
                </c:pt>
                <c:pt idx="559">
                  <c:v>65.17979134074173</c:v>
                </c:pt>
                <c:pt idx="560">
                  <c:v>65.175086825635589</c:v>
                </c:pt>
                <c:pt idx="561">
                  <c:v>65.170441290887268</c:v>
                </c:pt>
                <c:pt idx="562">
                  <c:v>65.165854012857082</c:v>
                </c:pt>
                <c:pt idx="563">
                  <c:v>65.161324276534089</c:v>
                </c:pt>
                <c:pt idx="564">
                  <c:v>65.156851375413908</c:v>
                </c:pt>
                <c:pt idx="565">
                  <c:v>65.152434611381267</c:v>
                </c:pt>
                <c:pt idx="566">
                  <c:v>65.148073294590318</c:v>
                </c:pt>
                <c:pt idx="567">
                  <c:v>65.143766743352884</c:v>
                </c:pt>
                <c:pt idx="568">
                  <c:v>65.139514284019441</c:v>
                </c:pt>
                <c:pt idx="569">
                  <c:v>65.135315250872964</c:v>
                </c:pt>
                <c:pt idx="570">
                  <c:v>65.131168986015524</c:v>
                </c:pt>
                <c:pt idx="571">
                  <c:v>65.127074839263216</c:v>
                </c:pt>
                <c:pt idx="572">
                  <c:v>65.123032168036545</c:v>
                </c:pt>
                <c:pt idx="573">
                  <c:v>65.119040337257999</c:v>
                </c:pt>
                <c:pt idx="574">
                  <c:v>65.115098719248465</c:v>
                </c:pt>
                <c:pt idx="575">
                  <c:v>65.111206693626386</c:v>
                </c:pt>
                <c:pt idx="576">
                  <c:v>65.107363647207904</c:v>
                </c:pt>
                <c:pt idx="577">
                  <c:v>65.103568973908907</c:v>
                </c:pt>
                <c:pt idx="578">
                  <c:v>65.099822074648358</c:v>
                </c:pt>
                <c:pt idx="579">
                  <c:v>65.09612235725308</c:v>
                </c:pt>
                <c:pt idx="580">
                  <c:v>65.092469236365005</c:v>
                </c:pt>
                <c:pt idx="581">
                  <c:v>65.088862133350162</c:v>
                </c:pt>
                <c:pt idx="582">
                  <c:v>65.085300476205276</c:v>
                </c:pt>
                <c:pt idx="583">
                  <c:v>65.081783699471103</c:v>
                </c:pt>
                <c:pt idx="584">
                  <c:v>65.078311244144729</c:v>
                </c:pt>
                <c:pt idx="585">
                  <c:v>65.074882557591536</c:v>
                </c:pt>
                <c:pt idx="586">
                  <c:v>65.071497093462881</c:v>
                </c:pt>
                <c:pt idx="587">
                  <c:v>65.068154311610186</c:v>
                </c:pt>
                <c:pt idx="588">
                  <c:v>65.06485367800407</c:v>
                </c:pt>
                <c:pt idx="589">
                  <c:v>65.061594664652688</c:v>
                </c:pt>
                <c:pt idx="590">
                  <c:v>65.058376749521116</c:v>
                </c:pt>
                <c:pt idx="591">
                  <c:v>65.05519941645619</c:v>
                </c:pt>
                <c:pt idx="592">
                  <c:v>65.052062155103869</c:v>
                </c:pt>
                <c:pt idx="593">
                  <c:v>65.048964460839755</c:v>
                </c:pt>
                <c:pt idx="594">
                  <c:v>65.045905834688185</c:v>
                </c:pt>
                <c:pt idx="595">
                  <c:v>65.042885783250867</c:v>
                </c:pt>
                <c:pt idx="596">
                  <c:v>65.03990381863494</c:v>
                </c:pt>
                <c:pt idx="597">
                  <c:v>65.036959458381332</c:v>
                </c:pt>
                <c:pt idx="598">
                  <c:v>65.034052225392955</c:v>
                </c:pt>
                <c:pt idx="599">
                  <c:v>65.031181647865722</c:v>
                </c:pt>
                <c:pt idx="600">
                  <c:v>65.028347259222457</c:v>
                </c:pt>
                <c:pt idx="601">
                  <c:v>65.02554859804161</c:v>
                </c:pt>
                <c:pt idx="602">
                  <c:v>65.022785207994346</c:v>
                </c:pt>
                <c:pt idx="603">
                  <c:v>65.020056637778723</c:v>
                </c:pt>
                <c:pt idx="604">
                  <c:v>65.017362441054445</c:v>
                </c:pt>
                <c:pt idx="605">
                  <c:v>65.014702176379316</c:v>
                </c:pt>
                <c:pt idx="606">
                  <c:v>65.012075407149197</c:v>
                </c:pt>
                <c:pt idx="607">
                  <c:v>65.009481701532806</c:v>
                </c:pt>
                <c:pt idx="608">
                  <c:v>65.006920632415984</c:v>
                </c:pt>
                <c:pt idx="609">
                  <c:v>65.004391777337162</c:v>
                </c:pt>
                <c:pt idx="610">
                  <c:v>65.001894718432311</c:v>
                </c:pt>
                <c:pt idx="611">
                  <c:v>64.999429042376164</c:v>
                </c:pt>
                <c:pt idx="612">
                  <c:v>64.996994340323425</c:v>
                </c:pt>
                <c:pt idx="613">
                  <c:v>64.994590207855751</c:v>
                </c:pt>
                <c:pt idx="614">
                  <c:v>64.992216244924023</c:v>
                </c:pt>
                <c:pt idx="615">
                  <c:v>64.989872055794521</c:v>
                </c:pt>
                <c:pt idx="616">
                  <c:v>64.987557248995287</c:v>
                </c:pt>
                <c:pt idx="617">
                  <c:v>64.985271437264245</c:v>
                </c:pt>
                <c:pt idx="618">
                  <c:v>64.983014237494572</c:v>
                </c:pt>
                <c:pt idx="619">
                  <c:v>64.980785270686212</c:v>
                </c:pt>
                <c:pt idx="620">
                  <c:v>64.978584161893124</c:v>
                </c:pt>
                <c:pt idx="621">
                  <c:v>64.976410540174655</c:v>
                </c:pt>
                <c:pt idx="622">
                  <c:v>64.974264038545229</c:v>
                </c:pt>
                <c:pt idx="623">
                  <c:v>64.972144293927272</c:v>
                </c:pt>
                <c:pt idx="624">
                  <c:v>64.970050947102663</c:v>
                </c:pt>
                <c:pt idx="625">
                  <c:v>64.967983642665544</c:v>
                </c:pt>
                <c:pt idx="626">
                  <c:v>64.965942028975874</c:v>
                </c:pt>
                <c:pt idx="627">
                  <c:v>64.963925758114584</c:v>
                </c:pt>
                <c:pt idx="628">
                  <c:v>64.961934485837091</c:v>
                </c:pt>
                <c:pt idx="629">
                  <c:v>64.959967871530921</c:v>
                </c:pt>
                <c:pt idx="630">
                  <c:v>64.958025578169298</c:v>
                </c:pt>
                <c:pt idx="631">
                  <c:v>64.956107272270415</c:v>
                </c:pt>
                <c:pt idx="632">
                  <c:v>64.95421262385338</c:v>
                </c:pt>
                <c:pt idx="633">
                  <c:v>64.952341306396477</c:v>
                </c:pt>
                <c:pt idx="634">
                  <c:v>64.950492996796626</c:v>
                </c:pt>
                <c:pt idx="635">
                  <c:v>64.94866737532746</c:v>
                </c:pt>
                <c:pt idx="636">
                  <c:v>64.946864125599873</c:v>
                </c:pt>
                <c:pt idx="637">
                  <c:v>64.945082934522304</c:v>
                </c:pt>
                <c:pt idx="638">
                  <c:v>64.943323492261641</c:v>
                </c:pt>
                <c:pt idx="639">
                  <c:v>64.941585492203544</c:v>
                </c:pt>
                <c:pt idx="640">
                  <c:v>64.939868630917616</c:v>
                </c:pt>
                <c:pt idx="641">
                  <c:v>64.938172608114925</c:v>
                </c:pt>
                <c:pt idx="642">
                  <c:v>64.936497126617041</c:v>
                </c:pt>
                <c:pt idx="643">
                  <c:v>64.934841892313543</c:v>
                </c:pt>
                <c:pt idx="644">
                  <c:v>64.933206614130668</c:v>
                </c:pt>
                <c:pt idx="645">
                  <c:v>64.931591003994271</c:v>
                </c:pt>
                <c:pt idx="646">
                  <c:v>64.929994776794558</c:v>
                </c:pt>
                <c:pt idx="647">
                  <c:v>64.928417650350966</c:v>
                </c:pt>
                <c:pt idx="648">
                  <c:v>64.926859345380677</c:v>
                </c:pt>
                <c:pt idx="649">
                  <c:v>64.925319585462148</c:v>
                </c:pt>
                <c:pt idx="650">
                  <c:v>64.923798097004536</c:v>
                </c:pt>
                <c:pt idx="651">
                  <c:v>64.922294609212216</c:v>
                </c:pt>
                <c:pt idx="652">
                  <c:v>64.920808854056574</c:v>
                </c:pt>
                <c:pt idx="653">
                  <c:v>64.919340566240152</c:v>
                </c:pt>
                <c:pt idx="654">
                  <c:v>64.917889483167627</c:v>
                </c:pt>
                <c:pt idx="655">
                  <c:v>64.916455344915136</c:v>
                </c:pt>
                <c:pt idx="656">
                  <c:v>64.915037894198164</c:v>
                </c:pt>
                <c:pt idx="657">
                  <c:v>64.913636876343347</c:v>
                </c:pt>
                <c:pt idx="658">
                  <c:v>64.912252039257382</c:v>
                </c:pt>
                <c:pt idx="659">
                  <c:v>64.910883133397959</c:v>
                </c:pt>
                <c:pt idx="660">
                  <c:v>64.909529911746418</c:v>
                </c:pt>
                <c:pt idx="661">
                  <c:v>64.908192129776069</c:v>
                </c:pt>
                <c:pt idx="662">
                  <c:v>64.906869545428975</c:v>
                </c:pt>
                <c:pt idx="663">
                  <c:v>64.90556191908226</c:v>
                </c:pt>
                <c:pt idx="664">
                  <c:v>64.90426901352555</c:v>
                </c:pt>
                <c:pt idx="665">
                  <c:v>64.902990593932245</c:v>
                </c:pt>
                <c:pt idx="666">
                  <c:v>64.901726427832301</c:v>
                </c:pt>
                <c:pt idx="667">
                  <c:v>64.900476285086455</c:v>
                </c:pt>
                <c:pt idx="668">
                  <c:v>64.899239937860798</c:v>
                </c:pt>
                <c:pt idx="669">
                  <c:v>64.898017160600375</c:v>
                </c:pt>
                <c:pt idx="670">
                  <c:v>64.89680773000417</c:v>
                </c:pt>
                <c:pt idx="671">
                  <c:v>64.895611425000268</c:v>
                </c:pt>
                <c:pt idx="672">
                  <c:v>64.894428026720973</c:v>
                </c:pt>
                <c:pt idx="673">
                  <c:v>64.893257318479002</c:v>
                </c:pt>
                <c:pt idx="674">
                  <c:v>64.8920990857428</c:v>
                </c:pt>
                <c:pt idx="675">
                  <c:v>64.890953116114304</c:v>
                </c:pt>
                <c:pt idx="676">
                  <c:v>64.889819199302906</c:v>
                </c:pt>
                <c:pt idx="677">
                  <c:v>64.888697127105473</c:v>
                </c:pt>
                <c:pt idx="678">
                  <c:v>64.887586693380797</c:v>
                </c:pt>
                <c:pt idx="679">
                  <c:v>64.886487694030322</c:v>
                </c:pt>
                <c:pt idx="680">
                  <c:v>64.885399926972184</c:v>
                </c:pt>
                <c:pt idx="681">
                  <c:v>64.88432319212167</c:v>
                </c:pt>
                <c:pt idx="682">
                  <c:v>64.883257291370256</c:v>
                </c:pt>
                <c:pt idx="683">
                  <c:v>64.882202028561849</c:v>
                </c:pt>
                <c:pt idx="684">
                  <c:v>64.881157209473258</c:v>
                </c:pt>
                <c:pt idx="685">
                  <c:v>64.880122641793278</c:v>
                </c:pt>
                <c:pt idx="686">
                  <c:v>64.879098135102794</c:v>
                </c:pt>
                <c:pt idx="687">
                  <c:v>64.87808350085183</c:v>
                </c:pt>
                <c:pt idx="688">
                  <c:v>64.87707855234332</c:v>
                </c:pt>
                <c:pt idx="689">
                  <c:v>64.876083104709821</c:v>
                </c:pt>
                <c:pt idx="690">
                  <c:v>64.875096974896195</c:v>
                </c:pt>
                <c:pt idx="691">
                  <c:v>64.874119981640007</c:v>
                </c:pt>
                <c:pt idx="692">
                  <c:v>64.873151945451866</c:v>
                </c:pt>
                <c:pt idx="693">
                  <c:v>64.872192688596471</c:v>
                </c:pt>
                <c:pt idx="694">
                  <c:v>64.871242035075184</c:v>
                </c:pt>
                <c:pt idx="695">
                  <c:v>64.870299810606667</c:v>
                </c:pt>
                <c:pt idx="696">
                  <c:v>64.869365842608744</c:v>
                </c:pt>
                <c:pt idx="697">
                  <c:v>64.868439960181192</c:v>
                </c:pt>
                <c:pt idx="698">
                  <c:v>64.867521994088065</c:v>
                </c:pt>
                <c:pt idx="699">
                  <c:v>64.866611776738495</c:v>
                </c:pt>
                <c:pt idx="700">
                  <c:v>64.865709142172832</c:v>
                </c:pt>
                <c:pt idx="701">
                  <c:v>64.864813926042586</c:v>
                </c:pt>
                <c:pt idx="702">
                  <c:v>64.863925965593779</c:v>
                </c:pt>
                <c:pt idx="703">
                  <c:v>64.863045099653306</c:v>
                </c:pt>
                <c:pt idx="704">
                  <c:v>64.862171168609294</c:v>
                </c:pt>
                <c:pt idx="705">
                  <c:v>64.861304014395074</c:v>
                </c:pt>
                <c:pt idx="706">
                  <c:v>64.860443480475638</c:v>
                </c:pt>
                <c:pt idx="707">
                  <c:v>64.859589411831024</c:v>
                </c:pt>
                <c:pt idx="708">
                  <c:v>64.85874165493685</c:v>
                </c:pt>
                <c:pt idx="709">
                  <c:v>64.8579000577557</c:v>
                </c:pt>
                <c:pt idx="710">
                  <c:v>64.857064469715297</c:v>
                </c:pt>
                <c:pt idx="711">
                  <c:v>64.856234741698813</c:v>
                </c:pt>
                <c:pt idx="712">
                  <c:v>64.855410726024843</c:v>
                </c:pt>
                <c:pt idx="713">
                  <c:v>64.854592276437657</c:v>
                </c:pt>
                <c:pt idx="714">
                  <c:v>64.853779248089083</c:v>
                </c:pt>
                <c:pt idx="715">
                  <c:v>64.85297149752688</c:v>
                </c:pt>
                <c:pt idx="716">
                  <c:v>64.852168882676835</c:v>
                </c:pt>
                <c:pt idx="717">
                  <c:v>64.851371262832757</c:v>
                </c:pt>
                <c:pt idx="718">
                  <c:v>64.8505784986409</c:v>
                </c:pt>
                <c:pt idx="719">
                  <c:v>64.849790452085216</c:v>
                </c:pt>
                <c:pt idx="720">
                  <c:v>64.849006986476198</c:v>
                </c:pt>
                <c:pt idx="721">
                  <c:v>64.848227966434493</c:v>
                </c:pt>
                <c:pt idx="722">
                  <c:v>64.847453257880815</c:v>
                </c:pt>
                <c:pt idx="723">
                  <c:v>64.846682728021761</c:v>
                </c:pt>
                <c:pt idx="724">
                  <c:v>64.845916245335175</c:v>
                </c:pt>
                <c:pt idx="725">
                  <c:v>64.845153679560212</c:v>
                </c:pt>
                <c:pt idx="726">
                  <c:v>64.844394901681852</c:v>
                </c:pt>
                <c:pt idx="727">
                  <c:v>64.843639783921844</c:v>
                </c:pt>
                <c:pt idx="728">
                  <c:v>64.842888199723177</c:v>
                </c:pt>
                <c:pt idx="729">
                  <c:v>64.842140023740114</c:v>
                </c:pt>
                <c:pt idx="730">
                  <c:v>64.841395131824711</c:v>
                </c:pt>
                <c:pt idx="731">
                  <c:v>64.840653401015103</c:v>
                </c:pt>
                <c:pt idx="732">
                  <c:v>64.839914709525729</c:v>
                </c:pt>
                <c:pt idx="733">
                  <c:v>64.839178936732722</c:v>
                </c:pt>
                <c:pt idx="734">
                  <c:v>64.838445963164631</c:v>
                </c:pt>
                <c:pt idx="735">
                  <c:v>64.837715670490283</c:v>
                </c:pt>
                <c:pt idx="736">
                  <c:v>64.836987941506649</c:v>
                </c:pt>
                <c:pt idx="737">
                  <c:v>64.83626266013097</c:v>
                </c:pt>
                <c:pt idx="738">
                  <c:v>64.835539711384868</c:v>
                </c:pt>
                <c:pt idx="739">
                  <c:v>64.834818981388068</c:v>
                </c:pt>
                <c:pt idx="740">
                  <c:v>64.834100357344767</c:v>
                </c:pt>
                <c:pt idx="741">
                  <c:v>64.833383727534923</c:v>
                </c:pt>
                <c:pt idx="742">
                  <c:v>64.832668981302021</c:v>
                </c:pt>
                <c:pt idx="743">
                  <c:v>64.831956009044305</c:v>
                </c:pt>
                <c:pt idx="744">
                  <c:v>64.83124470220362</c:v>
                </c:pt>
                <c:pt idx="745">
                  <c:v>64.830534953255707</c:v>
                </c:pt>
                <c:pt idx="746">
                  <c:v>64.829826655699605</c:v>
                </c:pt>
                <c:pt idx="747">
                  <c:v>64.829119704048125</c:v>
                </c:pt>
                <c:pt idx="748">
                  <c:v>64.828413993819225</c:v>
                </c:pt>
                <c:pt idx="749">
                  <c:v>64.827709421523295</c:v>
                </c:pt>
                <c:pt idx="750">
                  <c:v>64.82700588465751</c:v>
                </c:pt>
                <c:pt idx="751">
                  <c:v>64.826303281693058</c:v>
                </c:pt>
                <c:pt idx="752">
                  <c:v>64.825601512067081</c:v>
                </c:pt>
                <c:pt idx="753">
                  <c:v>64.82490047617469</c:v>
                </c:pt>
                <c:pt idx="754">
                  <c:v>64.824200075356828</c:v>
                </c:pt>
                <c:pt idx="755">
                  <c:v>64.823500211894128</c:v>
                </c:pt>
                <c:pt idx="756">
                  <c:v>64.822800788996702</c:v>
                </c:pt>
                <c:pt idx="757">
                  <c:v>64.822101710794485</c:v>
                </c:pt>
                <c:pt idx="758">
                  <c:v>64.821402882330077</c:v>
                </c:pt>
                <c:pt idx="759">
                  <c:v>64.820704209549746</c:v>
                </c:pt>
                <c:pt idx="760">
                  <c:v>64.820005599293211</c:v>
                </c:pt>
                <c:pt idx="761">
                  <c:v>64.819306959287388</c:v>
                </c:pt>
                <c:pt idx="762">
                  <c:v>64.818608198137042</c:v>
                </c:pt>
                <c:pt idx="763">
                  <c:v>64.817909225316612</c:v>
                </c:pt>
                <c:pt idx="764">
                  <c:v>64.817209951161487</c:v>
                </c:pt>
                <c:pt idx="765">
                  <c:v>64.816510286859511</c:v>
                </c:pt>
                <c:pt idx="766">
                  <c:v>64.815810144446289</c:v>
                </c:pt>
                <c:pt idx="767">
                  <c:v>64.815109436792497</c:v>
                </c:pt>
                <c:pt idx="768">
                  <c:v>64.8144080775985</c:v>
                </c:pt>
                <c:pt idx="769">
                  <c:v>64.813705981387699</c:v>
                </c:pt>
                <c:pt idx="770">
                  <c:v>64.813003063496083</c:v>
                </c:pt>
                <c:pt idx="771">
                  <c:v>64.812299240067333</c:v>
                </c:pt>
                <c:pt idx="772">
                  <c:v>64.811594428042767</c:v>
                </c:pt>
                <c:pt idx="773">
                  <c:v>64.810888545155777</c:v>
                </c:pt>
                <c:pt idx="774">
                  <c:v>64.810181509924845</c:v>
                </c:pt>
                <c:pt idx="775">
                  <c:v>64.809473241643019</c:v>
                </c:pt>
                <c:pt idx="776">
                  <c:v>64.808763660374794</c:v>
                </c:pt>
                <c:pt idx="777">
                  <c:v>64.808052686947264</c:v>
                </c:pt>
                <c:pt idx="778">
                  <c:v>64.807340242941365</c:v>
                </c:pt>
                <c:pt idx="779">
                  <c:v>64.806626250687927</c:v>
                </c:pt>
                <c:pt idx="780">
                  <c:v>64.805910633259188</c:v>
                </c:pt>
                <c:pt idx="781">
                  <c:v>64.805193314461562</c:v>
                </c:pt>
                <c:pt idx="782">
                  <c:v>64.804474218829938</c:v>
                </c:pt>
                <c:pt idx="783">
                  <c:v>64.803753271620025</c:v>
                </c:pt>
                <c:pt idx="784">
                  <c:v>64.803030398803685</c:v>
                </c:pt>
                <c:pt idx="785">
                  <c:v>64.802305527058024</c:v>
                </c:pt>
                <c:pt idx="786">
                  <c:v>64.80157858376468</c:v>
                </c:pt>
                <c:pt idx="787">
                  <c:v>64.800849496999007</c:v>
                </c:pt>
                <c:pt idx="788">
                  <c:v>64.800118195525798</c:v>
                </c:pt>
                <c:pt idx="789">
                  <c:v>64.799384608792479</c:v>
                </c:pt>
                <c:pt idx="790">
                  <c:v>64.798648666922759</c:v>
                </c:pt>
                <c:pt idx="791">
                  <c:v>64.79791030070983</c:v>
                </c:pt>
                <c:pt idx="792">
                  <c:v>64.797169441612922</c:v>
                </c:pt>
                <c:pt idx="793">
                  <c:v>64.796426021746825</c:v>
                </c:pt>
                <c:pt idx="794">
                  <c:v>64.795679973880922</c:v>
                </c:pt>
                <c:pt idx="795">
                  <c:v>64.794931231429899</c:v>
                </c:pt>
                <c:pt idx="796">
                  <c:v>64.794179728448938</c:v>
                </c:pt>
                <c:pt idx="797">
                  <c:v>64.793425399627083</c:v>
                </c:pt>
                <c:pt idx="798">
                  <c:v>64.7926681802834</c:v>
                </c:pt>
                <c:pt idx="799">
                  <c:v>64.791908006360288</c:v>
                </c:pt>
                <c:pt idx="800">
                  <c:v>64.791144814416768</c:v>
                </c:pt>
                <c:pt idx="801">
                  <c:v>64.790378541625159</c:v>
                </c:pt>
                <c:pt idx="802">
                  <c:v>64.789609125763462</c:v>
                </c:pt>
                <c:pt idx="803">
                  <c:v>64.788836505211052</c:v>
                </c:pt>
                <c:pt idx="804">
                  <c:v>64.788060618943447</c:v>
                </c:pt>
                <c:pt idx="805">
                  <c:v>64.787281406526873</c:v>
                </c:pt>
                <c:pt idx="806">
                  <c:v>64.786498808111574</c:v>
                </c:pt>
                <c:pt idx="807">
                  <c:v>64.785712764429704</c:v>
                </c:pt>
                <c:pt idx="808">
                  <c:v>64.784923216785913</c:v>
                </c:pt>
                <c:pt idx="809">
                  <c:v>64.784130107056598</c:v>
                </c:pt>
                <c:pt idx="810">
                  <c:v>64.783333377681174</c:v>
                </c:pt>
                <c:pt idx="811">
                  <c:v>64.782532971660174</c:v>
                </c:pt>
                <c:pt idx="812">
                  <c:v>64.781728832547259</c:v>
                </c:pt>
                <c:pt idx="813">
                  <c:v>64.780920904446859</c:v>
                </c:pt>
                <c:pt idx="814">
                  <c:v>64.780109132008178</c:v>
                </c:pt>
                <c:pt idx="815">
                  <c:v>64.779293460420092</c:v>
                </c:pt>
                <c:pt idx="816">
                  <c:v>64.778473835406601</c:v>
                </c:pt>
                <c:pt idx="817">
                  <c:v>64.777650203223317</c:v>
                </c:pt>
                <c:pt idx="818">
                  <c:v>64.77682251065049</c:v>
                </c:pt>
                <c:pt idx="819">
                  <c:v>64.775990704989752</c:v>
                </c:pt>
                <c:pt idx="820">
                  <c:v>64.775154734060621</c:v>
                </c:pt>
                <c:pt idx="821">
                  <c:v>64.774314546193636</c:v>
                </c:pt>
                <c:pt idx="822">
                  <c:v>64.773470090226695</c:v>
                </c:pt>
                <c:pt idx="823">
                  <c:v>64.772621315501951</c:v>
                </c:pt>
                <c:pt idx="824">
                  <c:v>64.77176817185881</c:v>
                </c:pt>
                <c:pt idx="825">
                  <c:v>64.770910609633304</c:v>
                </c:pt>
                <c:pt idx="826">
                  <c:v>64.770048579649412</c:v>
                </c:pt>
                <c:pt idx="827">
                  <c:v>64.769182033217405</c:v>
                </c:pt>
                <c:pt idx="828">
                  <c:v>64.768310922130027</c:v>
                </c:pt>
                <c:pt idx="829">
                  <c:v>64.767435198656869</c:v>
                </c:pt>
                <c:pt idx="830">
                  <c:v>64.766554815540118</c:v>
                </c:pt>
                <c:pt idx="831">
                  <c:v>64.765669725992637</c:v>
                </c:pt>
                <c:pt idx="832">
                  <c:v>64.764779883689528</c:v>
                </c:pt>
                <c:pt idx="833">
                  <c:v>64.763885242769945</c:v>
                </c:pt>
                <c:pt idx="834">
                  <c:v>64.762985757827977</c:v>
                </c:pt>
                <c:pt idx="835">
                  <c:v>64.762081383911379</c:v>
                </c:pt>
                <c:pt idx="836">
                  <c:v>64.761172076517468</c:v>
                </c:pt>
                <c:pt idx="837">
                  <c:v>64.760257791587918</c:v>
                </c:pt>
                <c:pt idx="838">
                  <c:v>64.759338485505467</c:v>
                </c:pt>
                <c:pt idx="839">
                  <c:v>64.75841411509181</c:v>
                </c:pt>
                <c:pt idx="840">
                  <c:v>64.757484637601664</c:v>
                </c:pt>
                <c:pt idx="841">
                  <c:v>64.756550010719252</c:v>
                </c:pt>
                <c:pt idx="842">
                  <c:v>64.755610192556375</c:v>
                </c:pt>
                <c:pt idx="843">
                  <c:v>64.754665141645646</c:v>
                </c:pt>
                <c:pt idx="844">
                  <c:v>64.753714816940644</c:v>
                </c:pt>
                <c:pt idx="845">
                  <c:v>64.7527591778085</c:v>
                </c:pt>
                <c:pt idx="846">
                  <c:v>64.75179818403015</c:v>
                </c:pt>
                <c:pt idx="847">
                  <c:v>64.750831795793673</c:v>
                </c:pt>
                <c:pt idx="848">
                  <c:v>64.749859973691471</c:v>
                </c:pt>
                <c:pt idx="849">
                  <c:v>64.748882678719241</c:v>
                </c:pt>
                <c:pt idx="850">
                  <c:v>64.747899872268121</c:v>
                </c:pt>
                <c:pt idx="851">
                  <c:v>64.74691151612592</c:v>
                </c:pt>
                <c:pt idx="852">
                  <c:v>64.745917572470319</c:v>
                </c:pt>
                <c:pt idx="853">
                  <c:v>64.744918003866985</c:v>
                </c:pt>
                <c:pt idx="854">
                  <c:v>64.743912773266914</c:v>
                </c:pt>
                <c:pt idx="855">
                  <c:v>64.742901844001253</c:v>
                </c:pt>
                <c:pt idx="856">
                  <c:v>64.741885179779899</c:v>
                </c:pt>
                <c:pt idx="857">
                  <c:v>64.740862744687078</c:v>
                </c:pt>
                <c:pt idx="858">
                  <c:v>64.739834503179054</c:v>
                </c:pt>
                <c:pt idx="859">
                  <c:v>64.738800420079741</c:v>
                </c:pt>
                <c:pt idx="860">
                  <c:v>64.737760460579565</c:v>
                </c:pt>
                <c:pt idx="861">
                  <c:v>64.736714590229866</c:v>
                </c:pt>
                <c:pt idx="862">
                  <c:v>64.735662774942085</c:v>
                </c:pt>
                <c:pt idx="863">
                  <c:v>64.734604980982908</c:v>
                </c:pt>
                <c:pt idx="864">
                  <c:v>64.733541174973155</c:v>
                </c:pt>
                <c:pt idx="865">
                  <c:v>64.732471323883289</c:v>
                </c:pt>
                <c:pt idx="866">
                  <c:v>64.731395395030546</c:v>
                </c:pt>
                <c:pt idx="867">
                  <c:v>64.730313356076266</c:v>
                </c:pt>
                <c:pt idx="868">
                  <c:v>64.729225175023771</c:v>
                </c:pt>
                <c:pt idx="869">
                  <c:v>64.728130820214673</c:v>
                </c:pt>
                <c:pt idx="870">
                  <c:v>64.72703026032606</c:v>
                </c:pt>
                <c:pt idx="871">
                  <c:v>64.72592346436798</c:v>
                </c:pt>
                <c:pt idx="872">
                  <c:v>64.724810401679434</c:v>
                </c:pt>
                <c:pt idx="873">
                  <c:v>64.723691041927268</c:v>
                </c:pt>
                <c:pt idx="874">
                  <c:v>64.722565355104095</c:v>
                </c:pt>
                <c:pt idx="875">
                  <c:v>64.721433311521807</c:v>
                </c:pt>
                <c:pt idx="876">
                  <c:v>64.720294881812819</c:v>
                </c:pt>
                <c:pt idx="877">
                  <c:v>64.719150036925924</c:v>
                </c:pt>
                <c:pt idx="878">
                  <c:v>64.717998748122483</c:v>
                </c:pt>
                <c:pt idx="879">
                  <c:v>64.716840986976067</c:v>
                </c:pt>
                <c:pt idx="880">
                  <c:v>64.715676725368255</c:v>
                </c:pt>
                <c:pt idx="881">
                  <c:v>64.714505935486443</c:v>
                </c:pt>
                <c:pt idx="882">
                  <c:v>64.713328589821188</c:v>
                </c:pt>
                <c:pt idx="883">
                  <c:v>64.712144661164785</c:v>
                </c:pt>
                <c:pt idx="884">
                  <c:v>64.710954122605997</c:v>
                </c:pt>
                <c:pt idx="885">
                  <c:v>64.709756947531389</c:v>
                </c:pt>
                <c:pt idx="886">
                  <c:v>64.708553109619558</c:v>
                </c:pt>
                <c:pt idx="887">
                  <c:v>64.707342582839573</c:v>
                </c:pt>
                <c:pt idx="888">
                  <c:v>64.706125341450928</c:v>
                </c:pt>
                <c:pt idx="889">
                  <c:v>64.704901359996569</c:v>
                </c:pt>
                <c:pt idx="890">
                  <c:v>64.70367061330488</c:v>
                </c:pt>
                <c:pt idx="891">
                  <c:v>64.702433076485477</c:v>
                </c:pt>
                <c:pt idx="892">
                  <c:v>64.701188724926155</c:v>
                </c:pt>
                <c:pt idx="893">
                  <c:v>64.699937534291848</c:v>
                </c:pt>
                <c:pt idx="894">
                  <c:v>64.698679480522145</c:v>
                </c:pt>
                <c:pt idx="895">
                  <c:v>64.69741453982742</c:v>
                </c:pt>
                <c:pt idx="896">
                  <c:v>64.696142688689619</c:v>
                </c:pt>
                <c:pt idx="897">
                  <c:v>64.694863903856202</c:v>
                </c:pt>
                <c:pt idx="898">
                  <c:v>64.693578162341993</c:v>
                </c:pt>
                <c:pt idx="899">
                  <c:v>64.692285441424147</c:v>
                </c:pt>
                <c:pt idx="900">
                  <c:v>64.690985718640604</c:v>
                </c:pt>
                <c:pt idx="901">
                  <c:v>64.689678971788155</c:v>
                </c:pt>
                <c:pt idx="902">
                  <c:v>64.688365178920748</c:v>
                </c:pt>
                <c:pt idx="903">
                  <c:v>64.687044318346366</c:v>
                </c:pt>
                <c:pt idx="904">
                  <c:v>64.685716368625819</c:v>
                </c:pt>
                <c:pt idx="905">
                  <c:v>64.684381308569755</c:v>
                </c:pt>
                <c:pt idx="906">
                  <c:v>64.683039117237598</c:v>
                </c:pt>
                <c:pt idx="907">
                  <c:v>64.681689773935375</c:v>
                </c:pt>
                <c:pt idx="908">
                  <c:v>64.680333258212244</c:v>
                </c:pt>
                <c:pt idx="909">
                  <c:v>64.678969549860611</c:v>
                </c:pt>
                <c:pt idx="910">
                  <c:v>64.677598628912293</c:v>
                </c:pt>
                <c:pt idx="911">
                  <c:v>64.676220475637948</c:v>
                </c:pt>
                <c:pt idx="912">
                  <c:v>64.674835070544319</c:v>
                </c:pt>
                <c:pt idx="913">
                  <c:v>64.673442394372344</c:v>
                </c:pt>
                <c:pt idx="914">
                  <c:v>64.672042428095722</c:v>
                </c:pt>
                <c:pt idx="915">
                  <c:v>64.670635152917598</c:v>
                </c:pt>
                <c:pt idx="916">
                  <c:v>64.669220550271376</c:v>
                </c:pt>
                <c:pt idx="917">
                  <c:v>64.667798601814923</c:v>
                </c:pt>
                <c:pt idx="918">
                  <c:v>64.66636928943386</c:v>
                </c:pt>
                <c:pt idx="919">
                  <c:v>64.664932595234404</c:v>
                </c:pt>
                <c:pt idx="920">
                  <c:v>64.663488501544379</c:v>
                </c:pt>
                <c:pt idx="921">
                  <c:v>64.662036990911773</c:v>
                </c:pt>
                <c:pt idx="922">
                  <c:v>64.660578046101634</c:v>
                </c:pt>
                <c:pt idx="923">
                  <c:v>64.659111650095184</c:v>
                </c:pt>
                <c:pt idx="924">
                  <c:v>64.657637786086667</c:v>
                </c:pt>
                <c:pt idx="925">
                  <c:v>64.65615643748319</c:v>
                </c:pt>
                <c:pt idx="926">
                  <c:v>64.654667587902438</c:v>
                </c:pt>
                <c:pt idx="927">
                  <c:v>64.653171221171036</c:v>
                </c:pt>
                <c:pt idx="928">
                  <c:v>64.651667321322094</c:v>
                </c:pt>
                <c:pt idx="929">
                  <c:v>64.65015587259424</c:v>
                </c:pt>
                <c:pt idx="930">
                  <c:v>64.64863685943034</c:v>
                </c:pt>
                <c:pt idx="931">
                  <c:v>64.647110266474456</c:v>
                </c:pt>
                <c:pt idx="932">
                  <c:v>64.645576078571807</c:v>
                </c:pt>
                <c:pt idx="933">
                  <c:v>64.64403428076605</c:v>
                </c:pt>
                <c:pt idx="934">
                  <c:v>64.64248485829718</c:v>
                </c:pt>
                <c:pt idx="935">
                  <c:v>64.640927796601574</c:v>
                </c:pt>
                <c:pt idx="936">
                  <c:v>64.639363081309526</c:v>
                </c:pt>
                <c:pt idx="937">
                  <c:v>64.637790698243492</c:v>
                </c:pt>
                <c:pt idx="938">
                  <c:v>64.636210633416368</c:v>
                </c:pt>
                <c:pt idx="939">
                  <c:v>64.634622873029826</c:v>
                </c:pt>
                <c:pt idx="940">
                  <c:v>64.633027403474372</c:v>
                </c:pt>
                <c:pt idx="941">
                  <c:v>64.631424211325864</c:v>
                </c:pt>
                <c:pt idx="942">
                  <c:v>64.62981328334449</c:v>
                </c:pt>
                <c:pt idx="943">
                  <c:v>64.62819460647404</c:v>
                </c:pt>
                <c:pt idx="944">
                  <c:v>64.626568167840119</c:v>
                </c:pt>
                <c:pt idx="945">
                  <c:v>64.62493395474722</c:v>
                </c:pt>
                <c:pt idx="946">
                  <c:v>64.623291954679573</c:v>
                </c:pt>
                <c:pt idx="947">
                  <c:v>64.621642155298048</c:v>
                </c:pt>
                <c:pt idx="948">
                  <c:v>64.619984544439191</c:v>
                </c:pt>
                <c:pt idx="949">
                  <c:v>64.618319110114257</c:v>
                </c:pt>
                <c:pt idx="950">
                  <c:v>64.616645840507601</c:v>
                </c:pt>
                <c:pt idx="951">
                  <c:v>64.614964723973429</c:v>
                </c:pt>
                <c:pt idx="952">
                  <c:v>64.613275749037996</c:v>
                </c:pt>
                <c:pt idx="953">
                  <c:v>64.611578904394491</c:v>
                </c:pt>
                <c:pt idx="954">
                  <c:v>64.609874178905244</c:v>
                </c:pt>
                <c:pt idx="955">
                  <c:v>64.608161561596788</c:v>
                </c:pt>
                <c:pt idx="956">
                  <c:v>64.606441041660972</c:v>
                </c:pt>
                <c:pt idx="957">
                  <c:v>64.604712608452729</c:v>
                </c:pt>
                <c:pt idx="958">
                  <c:v>64.602976251488684</c:v>
                </c:pt>
                <c:pt idx="959">
                  <c:v>64.601231960447919</c:v>
                </c:pt>
                <c:pt idx="960">
                  <c:v>64.59947972516504</c:v>
                </c:pt>
                <c:pt idx="961">
                  <c:v>64.597719535635377</c:v>
                </c:pt>
                <c:pt idx="962">
                  <c:v>64.595951382011606</c:v>
                </c:pt>
                <c:pt idx="963">
                  <c:v>64.59417525459898</c:v>
                </c:pt>
                <c:pt idx="964">
                  <c:v>64.592391143858691</c:v>
                </c:pt>
                <c:pt idx="965">
                  <c:v>64.590599040405067</c:v>
                </c:pt>
                <c:pt idx="966">
                  <c:v>64.588798935003354</c:v>
                </c:pt>
                <c:pt idx="967">
                  <c:v>64.586990818569475</c:v>
                </c:pt>
                <c:pt idx="968">
                  <c:v>64.585174682167974</c:v>
                </c:pt>
                <c:pt idx="969">
                  <c:v>64.583350517011979</c:v>
                </c:pt>
                <c:pt idx="970">
                  <c:v>64.581518314460737</c:v>
                </c:pt>
                <c:pt idx="971">
                  <c:v>64.579678066020605</c:v>
                </c:pt>
                <c:pt idx="972">
                  <c:v>64.577829763340816</c:v>
                </c:pt>
                <c:pt idx="973">
                  <c:v>64.575973398212895</c:v>
                </c:pt>
                <c:pt idx="974">
                  <c:v>64.574108962572922</c:v>
                </c:pt>
                <c:pt idx="975">
                  <c:v>64.572236448496369</c:v>
                </c:pt>
                <c:pt idx="976">
                  <c:v>64.570355848198645</c:v>
                </c:pt>
                <c:pt idx="977">
                  <c:v>64.568467154033073</c:v>
                </c:pt>
                <c:pt idx="978">
                  <c:v>64.56657035849156</c:v>
                </c:pt>
                <c:pt idx="979">
                  <c:v>64.56466545420156</c:v>
                </c:pt>
                <c:pt idx="980">
                  <c:v>64.562752433925965</c:v>
                </c:pt>
                <c:pt idx="981">
                  <c:v>64.560831290561637</c:v>
                </c:pt>
                <c:pt idx="982">
                  <c:v>64.558902017138777</c:v>
                </c:pt>
                <c:pt idx="983">
                  <c:v>64.55696460681915</c:v>
                </c:pt>
                <c:pt idx="984">
                  <c:v>64.555019052895545</c:v>
                </c:pt>
                <c:pt idx="985">
                  <c:v>64.55306534879044</c:v>
                </c:pt>
                <c:pt idx="986">
                  <c:v>64.551103488055475</c:v>
                </c:pt>
                <c:pt idx="987">
                  <c:v>64.549133464368694</c:v>
                </c:pt>
                <c:pt idx="988">
                  <c:v>64.547155271536582</c:v>
                </c:pt>
                <c:pt idx="989">
                  <c:v>64.545168903489056</c:v>
                </c:pt>
                <c:pt idx="990">
                  <c:v>64.543174354282854</c:v>
                </c:pt>
                <c:pt idx="991">
                  <c:v>64.541171618096882</c:v>
                </c:pt>
                <c:pt idx="992">
                  <c:v>64.539160689232574</c:v>
                </c:pt>
                <c:pt idx="993">
                  <c:v>64.537141562113234</c:v>
                </c:pt>
                <c:pt idx="994">
                  <c:v>64.535114231282407</c:v>
                </c:pt>
                <c:pt idx="995">
                  <c:v>64.533078691403958</c:v>
                </c:pt>
                <c:pt idx="996">
                  <c:v>64.531034937259463</c:v>
                </c:pt>
                <c:pt idx="997">
                  <c:v>64.528982963748575</c:v>
                </c:pt>
                <c:pt idx="998">
                  <c:v>64.52692276588698</c:v>
                </c:pt>
                <c:pt idx="999">
                  <c:v>64.524854338806861</c:v>
                </c:pt>
                <c:pt idx="1000">
                  <c:v>64.522777677754746</c:v>
                </c:pt>
                <c:pt idx="1001">
                  <c:v>64.520692778090435</c:v>
                </c:pt>
                <c:pt idx="1002">
                  <c:v>64.518599635287288</c:v>
                </c:pt>
                <c:pt idx="1003">
                  <c:v>64.516498244930972</c:v>
                </c:pt>
                <c:pt idx="1004">
                  <c:v>64.514388602716977</c:v>
                </c:pt>
                <c:pt idx="1005">
                  <c:v>64.512270704451495</c:v>
                </c:pt>
                <c:pt idx="1006">
                  <c:v>64.510144546049901</c:v>
                </c:pt>
                <c:pt idx="1007">
                  <c:v>64.508010123536252</c:v>
                </c:pt>
                <c:pt idx="1008">
                  <c:v>64.505867433041033</c:v>
                </c:pt>
                <c:pt idx="1009">
                  <c:v>64.503716470802132</c:v>
                </c:pt>
                <c:pt idx="1010">
                  <c:v>64.501557233163282</c:v>
                </c:pt>
                <c:pt idx="1011">
                  <c:v>64.499389716572338</c:v>
                </c:pt>
                <c:pt idx="1012">
                  <c:v>64.497213917580666</c:v>
                </c:pt>
                <c:pt idx="1013">
                  <c:v>64.49502983284323</c:v>
                </c:pt>
                <c:pt idx="1014">
                  <c:v>64.492837459117695</c:v>
                </c:pt>
                <c:pt idx="1015">
                  <c:v>64.490636793263235</c:v>
                </c:pt>
                <c:pt idx="1016">
                  <c:v>64.488427832237903</c:v>
                </c:pt>
                <c:pt idx="1017">
                  <c:v>64.48621057310163</c:v>
                </c:pt>
                <c:pt idx="1018">
                  <c:v>64.483985013011093</c:v>
                </c:pt>
                <c:pt idx="1019">
                  <c:v>64.481751149222205</c:v>
                </c:pt>
                <c:pt idx="1020">
                  <c:v>64.479508979089005</c:v>
                </c:pt>
                <c:pt idx="1021">
                  <c:v>64.477258500059875</c:v>
                </c:pt>
                <c:pt idx="1022">
                  <c:v>64.47499970968056</c:v>
                </c:pt>
                <c:pt idx="1023">
                  <c:v>64.47273260559119</c:v>
                </c:pt>
                <c:pt idx="1024">
                  <c:v>64.470457185525291</c:v>
                </c:pt>
                <c:pt idx="1025">
                  <c:v>64.468173447310861</c:v>
                </c:pt>
                <c:pt idx="1026">
                  <c:v>64.465881388867615</c:v>
                </c:pt>
                <c:pt idx="1027">
                  <c:v>64.463581008207015</c:v>
                </c:pt>
                <c:pt idx="1028">
                  <c:v>64.461272303432324</c:v>
                </c:pt>
                <c:pt idx="1029">
                  <c:v>64.458955272736077</c:v>
                </c:pt>
                <c:pt idx="1030">
                  <c:v>64.456629914400665</c:v>
                </c:pt>
                <c:pt idx="1031">
                  <c:v>64.454296226797481</c:v>
                </c:pt>
                <c:pt idx="1032">
                  <c:v>64.451954208385686</c:v>
                </c:pt>
                <c:pt idx="1033">
                  <c:v>64.44960385771175</c:v>
                </c:pt>
                <c:pt idx="1034">
                  <c:v>64.44724517340893</c:v>
                </c:pt>
                <c:pt idx="1035">
                  <c:v>64.444878154196019</c:v>
                </c:pt>
                <c:pt idx="1036">
                  <c:v>64.442502798876887</c:v>
                </c:pt>
                <c:pt idx="1037">
                  <c:v>64.44011910633985</c:v>
                </c:pt>
                <c:pt idx="1038">
                  <c:v>64.437727075557547</c:v>
                </c:pt>
                <c:pt idx="1039">
                  <c:v>64.435326705584714</c:v>
                </c:pt>
                <c:pt idx="1040">
                  <c:v>64.432917995559094</c:v>
                </c:pt>
                <c:pt idx="1041">
                  <c:v>64.430500944699148</c:v>
                </c:pt>
                <c:pt idx="1042">
                  <c:v>64.428075552306083</c:v>
                </c:pt>
                <c:pt idx="1043">
                  <c:v>64.425641817759001</c:v>
                </c:pt>
                <c:pt idx="1044">
                  <c:v>64.423199740518825</c:v>
                </c:pt>
                <c:pt idx="1045">
                  <c:v>64.420749320123676</c:v>
                </c:pt>
                <c:pt idx="1046">
                  <c:v>64.418290556191181</c:v>
                </c:pt>
                <c:pt idx="1047">
                  <c:v>64.415823448415608</c:v>
                </c:pt>
                <c:pt idx="1048">
                  <c:v>64.413347996568788</c:v>
                </c:pt>
                <c:pt idx="1049">
                  <c:v>64.410864200498594</c:v>
                </c:pt>
                <c:pt idx="1050">
                  <c:v>64.408372060129039</c:v>
                </c:pt>
                <c:pt idx="1051">
                  <c:v>64.405871575458747</c:v>
                </c:pt>
                <c:pt idx="1052">
                  <c:v>64.403362746560788</c:v>
                </c:pt>
                <c:pt idx="1053">
                  <c:v>64.400845573581179</c:v>
                </c:pt>
                <c:pt idx="1054">
                  <c:v>64.398320056741625</c:v>
                </c:pt>
                <c:pt idx="1055">
                  <c:v>64.39578619633329</c:v>
                </c:pt>
                <c:pt idx="1056">
                  <c:v>64.393243992721139</c:v>
                </c:pt>
                <c:pt idx="1057">
                  <c:v>64.390693446341018</c:v>
                </c:pt>
                <c:pt idx="1058">
                  <c:v>64.388134557699232</c:v>
                </c:pt>
                <c:pt idx="1059">
                  <c:v>64.385567327372925</c:v>
                </c:pt>
                <c:pt idx="1060">
                  <c:v>64.382991756006746</c:v>
                </c:pt>
                <c:pt idx="1061">
                  <c:v>64.380407844317958</c:v>
                </c:pt>
                <c:pt idx="1062">
                  <c:v>64.377815593088087</c:v>
                </c:pt>
                <c:pt idx="1063">
                  <c:v>64.375215003169245</c:v>
                </c:pt>
                <c:pt idx="1064">
                  <c:v>64.372606075479624</c:v>
                </c:pt>
                <c:pt idx="1065">
                  <c:v>64.369988811003296</c:v>
                </c:pt>
                <c:pt idx="1066">
                  <c:v>64.36736321079232</c:v>
                </c:pt>
                <c:pt idx="1067">
                  <c:v>64.364729275962546</c:v>
                </c:pt>
                <c:pt idx="1068">
                  <c:v>64.362087007696005</c:v>
                </c:pt>
                <c:pt idx="1069">
                  <c:v>64.359436407237638</c:v>
                </c:pt>
                <c:pt idx="1070">
                  <c:v>64.356777475897331</c:v>
                </c:pt>
                <c:pt idx="1071">
                  <c:v>64.354110215047939</c:v>
                </c:pt>
                <c:pt idx="1072">
                  <c:v>64.351434626125254</c:v>
                </c:pt>
                <c:pt idx="1073">
                  <c:v>64.348750710625964</c:v>
                </c:pt>
                <c:pt idx="1074">
                  <c:v>64.346058470110535</c:v>
                </c:pt>
                <c:pt idx="1075">
                  <c:v>64.343357906198861</c:v>
                </c:pt>
                <c:pt idx="1076">
                  <c:v>64.340649020572414</c:v>
                </c:pt>
                <c:pt idx="1077">
                  <c:v>64.337931814972393</c:v>
                </c:pt>
                <c:pt idx="1078">
                  <c:v>64.33520629119873</c:v>
                </c:pt>
                <c:pt idx="1079">
                  <c:v>64.332472451111471</c:v>
                </c:pt>
                <c:pt idx="1080">
                  <c:v>64.329730296629108</c:v>
                </c:pt>
                <c:pt idx="1081">
                  <c:v>64.326979829728316</c:v>
                </c:pt>
                <c:pt idx="1082">
                  <c:v>64.324221052441814</c:v>
                </c:pt>
                <c:pt idx="1083">
                  <c:v>64.32145396686127</c:v>
                </c:pt>
                <c:pt idx="1084">
                  <c:v>64.318678575133802</c:v>
                </c:pt>
                <c:pt idx="1085">
                  <c:v>64.315894879462448</c:v>
                </c:pt>
                <c:pt idx="1086">
                  <c:v>64.313102882106847</c:v>
                </c:pt>
                <c:pt idx="1087">
                  <c:v>64.310302585380157</c:v>
                </c:pt>
                <c:pt idx="1088">
                  <c:v>64.3074939916511</c:v>
                </c:pt>
                <c:pt idx="1089">
                  <c:v>64.304677103342499</c:v>
                </c:pt>
                <c:pt idx="1090">
                  <c:v>64.301851922930467</c:v>
                </c:pt>
                <c:pt idx="1091">
                  <c:v>64.299018452944395</c:v>
                </c:pt>
                <c:pt idx="1092">
                  <c:v>64.296176695966722</c:v>
                </c:pt>
                <c:pt idx="1093">
                  <c:v>64.293326654631485</c:v>
                </c:pt>
                <c:pt idx="1094">
                  <c:v>64.290468331624893</c:v>
                </c:pt>
                <c:pt idx="1095">
                  <c:v>64.287601729683928</c:v>
                </c:pt>
                <c:pt idx="1096">
                  <c:v>64.284726851597384</c:v>
                </c:pt>
                <c:pt idx="1097">
                  <c:v>64.281843700203666</c:v>
                </c:pt>
                <c:pt idx="1098">
                  <c:v>64.278952278391358</c:v>
                </c:pt>
                <c:pt idx="1099">
                  <c:v>64.27605258909864</c:v>
                </c:pt>
                <c:pt idx="1100">
                  <c:v>64.273144635313102</c:v>
                </c:pt>
                <c:pt idx="1101">
                  <c:v>64.270228420070481</c:v>
                </c:pt>
                <c:pt idx="1102">
                  <c:v>64.267303946454106</c:v>
                </c:pt>
                <c:pt idx="1103">
                  <c:v>64.264371217596874</c:v>
                </c:pt>
                <c:pt idx="1104">
                  <c:v>64.261430236677185</c:v>
                </c:pt>
                <c:pt idx="1105">
                  <c:v>64.258481006922025</c:v>
                </c:pt>
                <c:pt idx="1106">
                  <c:v>64.255523531603274</c:v>
                </c:pt>
                <c:pt idx="1107">
                  <c:v>64.252557814040216</c:v>
                </c:pt>
                <c:pt idx="1108">
                  <c:v>64.249583857596889</c:v>
                </c:pt>
                <c:pt idx="1109">
                  <c:v>64.2466016656834</c:v>
                </c:pt>
                <c:pt idx="1110">
                  <c:v>64.243611241754095</c:v>
                </c:pt>
                <c:pt idx="1111">
                  <c:v>64.24061258930837</c:v>
                </c:pt>
                <c:pt idx="1112">
                  <c:v>64.237605711888776</c:v>
                </c:pt>
                <c:pt idx="1113">
                  <c:v>64.23459061308273</c:v>
                </c:pt>
                <c:pt idx="1114">
                  <c:v>64.231567296519358</c:v>
                </c:pt>
                <c:pt idx="1115">
                  <c:v>64.228535765872181</c:v>
                </c:pt>
                <c:pt idx="1116">
                  <c:v>64.225496024856923</c:v>
                </c:pt>
                <c:pt idx="1117">
                  <c:v>64.222448077230212</c:v>
                </c:pt>
                <c:pt idx="1118">
                  <c:v>64.219391926791872</c:v>
                </c:pt>
                <c:pt idx="1119">
                  <c:v>64.216327577382174</c:v>
                </c:pt>
                <c:pt idx="1120">
                  <c:v>64.213255032882316</c:v>
                </c:pt>
                <c:pt idx="1121">
                  <c:v>64.210174297214905</c:v>
                </c:pt>
                <c:pt idx="1122">
                  <c:v>64.207085374341929</c:v>
                </c:pt>
                <c:pt idx="1123">
                  <c:v>64.203988268265405</c:v>
                </c:pt>
                <c:pt idx="1124">
                  <c:v>64.200882983027512</c:v>
                </c:pt>
                <c:pt idx="1125">
                  <c:v>64.197769522707489</c:v>
                </c:pt>
                <c:pt idx="1126">
                  <c:v>64.194647891425959</c:v>
                </c:pt>
                <c:pt idx="1127">
                  <c:v>64.191518093340477</c:v>
                </c:pt>
                <c:pt idx="1128">
                  <c:v>64.188380132647225</c:v>
                </c:pt>
                <c:pt idx="1129">
                  <c:v>64.185234013578338</c:v>
                </c:pt>
                <c:pt idx="1130">
                  <c:v>64.182079740406067</c:v>
                </c:pt>
                <c:pt idx="1131">
                  <c:v>64.178917317437453</c:v>
                </c:pt>
                <c:pt idx="1132">
                  <c:v>64.175746749016753</c:v>
                </c:pt>
                <c:pt idx="1133">
                  <c:v>64.172568039525245</c:v>
                </c:pt>
                <c:pt idx="1134">
                  <c:v>64.169381193379323</c:v>
                </c:pt>
                <c:pt idx="1135">
                  <c:v>64.166186215031246</c:v>
                </c:pt>
                <c:pt idx="1136">
                  <c:v>64.162983108968675</c:v>
                </c:pt>
                <c:pt idx="1137">
                  <c:v>64.159771879713873</c:v>
                </c:pt>
                <c:pt idx="1138">
                  <c:v>64.156552531823706</c:v>
                </c:pt>
                <c:pt idx="1139">
                  <c:v>64.153325069889732</c:v>
                </c:pt>
                <c:pt idx="1140">
                  <c:v>64.150089498537383</c:v>
                </c:pt>
                <c:pt idx="1141">
                  <c:v>64.146845822425334</c:v>
                </c:pt>
                <c:pt idx="1142">
                  <c:v>64.143594046245937</c:v>
                </c:pt>
                <c:pt idx="1143">
                  <c:v>64.140334174724387</c:v>
                </c:pt>
                <c:pt idx="1144">
                  <c:v>64.137066212618336</c:v>
                </c:pt>
                <c:pt idx="1145">
                  <c:v>64.133790164718775</c:v>
                </c:pt>
                <c:pt idx="1146">
                  <c:v>64.130506035847162</c:v>
                </c:pt>
                <c:pt idx="1147">
                  <c:v>64.127213830858196</c:v>
                </c:pt>
                <c:pt idx="1148">
                  <c:v>64.123913554636616</c:v>
                </c:pt>
                <c:pt idx="1149">
                  <c:v>64.120605212099591</c:v>
                </c:pt>
                <c:pt idx="1150">
                  <c:v>64.117288808194388</c:v>
                </c:pt>
                <c:pt idx="1151">
                  <c:v>64.113964347899071</c:v>
                </c:pt>
                <c:pt idx="1152">
                  <c:v>64.110631836221401</c:v>
                </c:pt>
                <c:pt idx="1153">
                  <c:v>64.107291278200307</c:v>
                </c:pt>
                <c:pt idx="1154">
                  <c:v>64.103942678902641</c:v>
                </c:pt>
                <c:pt idx="1155">
                  <c:v>64.100586043425452</c:v>
                </c:pt>
                <c:pt idx="1156">
                  <c:v>64.097221376896115</c:v>
                </c:pt>
                <c:pt idx="1157">
                  <c:v>64.093848684468142</c:v>
                </c:pt>
                <c:pt idx="1158">
                  <c:v>64.090467971325424</c:v>
                </c:pt>
                <c:pt idx="1159">
                  <c:v>64.087079242679494</c:v>
                </c:pt>
                <c:pt idx="1160">
                  <c:v>64.083682503770419</c:v>
                </c:pt>
                <c:pt idx="1161">
                  <c:v>64.080277759865012</c:v>
                </c:pt>
                <c:pt idx="1162">
                  <c:v>64.076865016257386</c:v>
                </c:pt>
                <c:pt idx="1163">
                  <c:v>64.073444278269534</c:v>
                </c:pt>
                <c:pt idx="1164">
                  <c:v>64.070015551249654</c:v>
                </c:pt>
                <c:pt idx="1165">
                  <c:v>64.06657884057347</c:v>
                </c:pt>
                <c:pt idx="1166">
                  <c:v>64.063134151641208</c:v>
                </c:pt>
                <c:pt idx="1167">
                  <c:v>64.059681489880518</c:v>
                </c:pt>
                <c:pt idx="1168">
                  <c:v>64.056220860745185</c:v>
                </c:pt>
                <c:pt idx="1169">
                  <c:v>64.052752269712116</c:v>
                </c:pt>
                <c:pt idx="1170">
                  <c:v>64.049275722286538</c:v>
                </c:pt>
                <c:pt idx="1171">
                  <c:v>64.045791223996318</c:v>
                </c:pt>
                <c:pt idx="1172">
                  <c:v>64.042298780395228</c:v>
                </c:pt>
                <c:pt idx="1173">
                  <c:v>64.03879839706093</c:v>
                </c:pt>
                <c:pt idx="1174">
                  <c:v>64.03529007959574</c:v>
                </c:pt>
                <c:pt idx="1175">
                  <c:v>64.031773833624911</c:v>
                </c:pt>
                <c:pt idx="1176">
                  <c:v>64.028249664799262</c:v>
                </c:pt>
                <c:pt idx="1177">
                  <c:v>64.024717578791069</c:v>
                </c:pt>
                <c:pt idx="1178">
                  <c:v>64.021177581296939</c:v>
                </c:pt>
                <c:pt idx="1179">
                  <c:v>64.017629678036656</c:v>
                </c:pt>
                <c:pt idx="1180">
                  <c:v>64.014073874751375</c:v>
                </c:pt>
                <c:pt idx="1181">
                  <c:v>64.01051017720647</c:v>
                </c:pt>
                <c:pt idx="1182">
                  <c:v>64.006938591187989</c:v>
                </c:pt>
                <c:pt idx="1183">
                  <c:v>64.003359122505145</c:v>
                </c:pt>
                <c:pt idx="1184">
                  <c:v>63.999771776988339</c:v>
                </c:pt>
                <c:pt idx="1185">
                  <c:v>63.996176560489829</c:v>
                </c:pt>
                <c:pt idx="1186">
                  <c:v>63.992573478883024</c:v>
                </c:pt>
                <c:pt idx="1187">
                  <c:v>63.988962538062331</c:v>
                </c:pt>
                <c:pt idx="1188">
                  <c:v>63.985343743942515</c:v>
                </c:pt>
                <c:pt idx="1189">
                  <c:v>63.981717102460181</c:v>
                </c:pt>
                <c:pt idx="1190">
                  <c:v>63.978082619571381</c:v>
                </c:pt>
                <c:pt idx="1191">
                  <c:v>63.974440301252628</c:v>
                </c:pt>
                <c:pt idx="1192">
                  <c:v>63.970790153500324</c:v>
                </c:pt>
                <c:pt idx="1193">
                  <c:v>63.967132182330992</c:v>
                </c:pt>
                <c:pt idx="1194">
                  <c:v>63.963466393779619</c:v>
                </c:pt>
                <c:pt idx="1195">
                  <c:v>63.959792793901819</c:v>
                </c:pt>
                <c:pt idx="1196">
                  <c:v>63.956111388771298</c:v>
                </c:pt>
                <c:pt idx="1197">
                  <c:v>63.952422184481506</c:v>
                </c:pt>
                <c:pt idx="1198">
                  <c:v>63.948725187143339</c:v>
                </c:pt>
                <c:pt idx="1199">
                  <c:v>63.945020402887288</c:v>
                </c:pt>
                <c:pt idx="1200">
                  <c:v>63.941307837861544</c:v>
                </c:pt>
                <c:pt idx="1201">
                  <c:v>63.937587498232737</c:v>
                </c:pt>
                <c:pt idx="1202">
                  <c:v>63.933859390184161</c:v>
                </c:pt>
                <c:pt idx="1203">
                  <c:v>63.930123519918411</c:v>
                </c:pt>
                <c:pt idx="1204">
                  <c:v>63.926379893653994</c:v>
                </c:pt>
                <c:pt idx="1205">
                  <c:v>63.9226285176278</c:v>
                </c:pt>
                <c:pt idx="1206">
                  <c:v>63.918869398093427</c:v>
                </c:pt>
                <c:pt idx="1207">
                  <c:v>63.915102541320472</c:v>
                </c:pt>
                <c:pt idx="1208">
                  <c:v>63.91132795359627</c:v>
                </c:pt>
                <c:pt idx="1209">
                  <c:v>63.907545641223983</c:v>
                </c:pt>
                <c:pt idx="1210">
                  <c:v>63.903755610522673</c:v>
                </c:pt>
                <c:pt idx="1211">
                  <c:v>63.899957867828086</c:v>
                </c:pt>
                <c:pt idx="1212">
                  <c:v>63.896152419492516</c:v>
                </c:pt>
                <c:pt idx="1213">
                  <c:v>63.892339271882307</c:v>
                </c:pt>
                <c:pt idx="1214">
                  <c:v>63.888518431379708</c:v>
                </c:pt>
                <c:pt idx="1215">
                  <c:v>63.884689904382924</c:v>
                </c:pt>
                <c:pt idx="1216">
                  <c:v>63.880853697305042</c:v>
                </c:pt>
                <c:pt idx="1217">
                  <c:v>63.877009816573704</c:v>
                </c:pt>
                <c:pt idx="1218">
                  <c:v>63.873158268631776</c:v>
                </c:pt>
                <c:pt idx="1219">
                  <c:v>63.869299059935493</c:v>
                </c:pt>
                <c:pt idx="1220">
                  <c:v>63.865432196958047</c:v>
                </c:pt>
                <c:pt idx="1221">
                  <c:v>63.861557686182977</c:v>
                </c:pt>
                <c:pt idx="1222">
                  <c:v>63.857675534111742</c:v>
                </c:pt>
                <c:pt idx="1223">
                  <c:v>63.853785747257227</c:v>
                </c:pt>
                <c:pt idx="1224">
                  <c:v>63.849888332147003</c:v>
                </c:pt>
                <c:pt idx="1225">
                  <c:v>63.845983295321531</c:v>
                </c:pt>
                <c:pt idx="1226">
                  <c:v>63.842070643334928</c:v>
                </c:pt>
                <c:pt idx="1227">
                  <c:v>63.838150382754257</c:v>
                </c:pt>
                <c:pt idx="1228">
                  <c:v>63.834222520160317</c:v>
                </c:pt>
                <c:pt idx="1229">
                  <c:v>63.830287062145288</c:v>
                </c:pt>
                <c:pt idx="1230">
                  <c:v>63.826344015315179</c:v>
                </c:pt>
                <c:pt idx="1231">
                  <c:v>63.822393386288809</c:v>
                </c:pt>
                <c:pt idx="1232">
                  <c:v>63.818435181695449</c:v>
                </c:pt>
                <c:pt idx="1233">
                  <c:v>63.814469408177978</c:v>
                </c:pt>
                <c:pt idx="1234">
                  <c:v>63.810496072391757</c:v>
                </c:pt>
                <c:pt idx="1235">
                  <c:v>63.806515181002887</c:v>
                </c:pt>
                <c:pt idx="1236">
                  <c:v>63.802526740689153</c:v>
                </c:pt>
                <c:pt idx="1237">
                  <c:v>63.798530758140309</c:v>
                </c:pt>
                <c:pt idx="1238">
                  <c:v>63.794527240057505</c:v>
                </c:pt>
                <c:pt idx="1239">
                  <c:v>63.790516193153124</c:v>
                </c:pt>
                <c:pt idx="1240">
                  <c:v>63.786497624149625</c:v>
                </c:pt>
                <c:pt idx="1241">
                  <c:v>63.782471539782122</c:v>
                </c:pt>
                <c:pt idx="1242">
                  <c:v>63.77843794679444</c:v>
                </c:pt>
                <c:pt idx="1243">
                  <c:v>63.774396851943344</c:v>
                </c:pt>
                <c:pt idx="1244">
                  <c:v>63.770348261993213</c:v>
                </c:pt>
                <c:pt idx="1245">
                  <c:v>63.766292183721468</c:v>
                </c:pt>
                <c:pt idx="1246">
                  <c:v>63.762228623913494</c:v>
                </c:pt>
                <c:pt idx="1247">
                  <c:v>63.758157589366569</c:v>
                </c:pt>
                <c:pt idx="1248">
                  <c:v>63.754079086886065</c:v>
                </c:pt>
                <c:pt idx="1249">
                  <c:v>63.74999312328827</c:v>
                </c:pt>
                <c:pt idx="1250">
                  <c:v>63.745899705398351</c:v>
                </c:pt>
                <c:pt idx="1251">
                  <c:v>63.741798840051452</c:v>
                </c:pt>
                <c:pt idx="1252">
                  <c:v>63.737690534091271</c:v>
                </c:pt>
                <c:pt idx="1253">
                  <c:v>63.733574794371698</c:v>
                </c:pt>
                <c:pt idx="1254">
                  <c:v>63.729451627753939</c:v>
                </c:pt>
                <c:pt idx="1255">
                  <c:v>63.725321041110604</c:v>
                </c:pt>
                <c:pt idx="1256">
                  <c:v>63.721183041320252</c:v>
                </c:pt>
                <c:pt idx="1257">
                  <c:v>63.717037635271566</c:v>
                </c:pt>
                <c:pt idx="1258">
                  <c:v>63.712884829862212</c:v>
                </c:pt>
                <c:pt idx="1259">
                  <c:v>63.708724631996638</c:v>
                </c:pt>
                <c:pt idx="1260">
                  <c:v>63.704557048587859</c:v>
                </c:pt>
                <c:pt idx="1261">
                  <c:v>63.700382086558164</c:v>
                </c:pt>
                <c:pt idx="1262">
                  <c:v>63.696199752836407</c:v>
                </c:pt>
                <c:pt idx="1263">
                  <c:v>63.692010054359585</c:v>
                </c:pt>
                <c:pt idx="1264">
                  <c:v>63.687812998072722</c:v>
                </c:pt>
                <c:pt idx="1265">
                  <c:v>63.683608590928408</c:v>
                </c:pt>
                <c:pt idx="1266">
                  <c:v>63.679396839885726</c:v>
                </c:pt>
                <c:pt idx="1267">
                  <c:v>63.675177751912209</c:v>
                </c:pt>
                <c:pt idx="1268">
                  <c:v>63.670951333981698</c:v>
                </c:pt>
                <c:pt idx="1269">
                  <c:v>63.666717593075504</c:v>
                </c:pt>
                <c:pt idx="1270">
                  <c:v>63.662476536181657</c:v>
                </c:pt>
                <c:pt idx="1271">
                  <c:v>63.658228170294812</c:v>
                </c:pt>
                <c:pt idx="1272">
                  <c:v>63.653972502416522</c:v>
                </c:pt>
                <c:pt idx="1273">
                  <c:v>63.649709539554884</c:v>
                </c:pt>
                <c:pt idx="1274">
                  <c:v>63.645439288725093</c:v>
                </c:pt>
                <c:pt idx="1275">
                  <c:v>63.641161756946651</c:v>
                </c:pt>
                <c:pt idx="1276">
                  <c:v>63.636876951247707</c:v>
                </c:pt>
                <c:pt idx="1277">
                  <c:v>63.632584878660097</c:v>
                </c:pt>
                <c:pt idx="1278">
                  <c:v>63.6282855462238</c:v>
                </c:pt>
                <c:pt idx="1279">
                  <c:v>63.623978960982917</c:v>
                </c:pt>
                <c:pt idx="1280">
                  <c:v>63.61966512998859</c:v>
                </c:pt>
                <c:pt idx="1281">
                  <c:v>63.615344060296792</c:v>
                </c:pt>
                <c:pt idx="1282">
                  <c:v>63.611015758968648</c:v>
                </c:pt>
                <c:pt idx="1283">
                  <c:v>63.606680233071202</c:v>
                </c:pt>
                <c:pt idx="1284">
                  <c:v>63.602337489677325</c:v>
                </c:pt>
                <c:pt idx="1285">
                  <c:v>63.59798753586454</c:v>
                </c:pt>
                <c:pt idx="1286">
                  <c:v>63.593630378714636</c:v>
                </c:pt>
                <c:pt idx="1287">
                  <c:v>63.589266025314963</c:v>
                </c:pt>
                <c:pt idx="1288">
                  <c:v>63.584894482758266</c:v>
                </c:pt>
                <c:pt idx="1289">
                  <c:v>63.580515758141914</c:v>
                </c:pt>
                <c:pt idx="1290">
                  <c:v>63.576129858566603</c:v>
                </c:pt>
                <c:pt idx="1291">
                  <c:v>63.571736791138846</c:v>
                </c:pt>
                <c:pt idx="1292">
                  <c:v>63.56733656296899</c:v>
                </c:pt>
                <c:pt idx="1293">
                  <c:v>63.562929181172343</c:v>
                </c:pt>
                <c:pt idx="1294">
                  <c:v>63.558514652867693</c:v>
                </c:pt>
                <c:pt idx="1295">
                  <c:v>63.554092985177732</c:v>
                </c:pt>
                <c:pt idx="1296">
                  <c:v>63.549664185230341</c:v>
                </c:pt>
                <c:pt idx="1297">
                  <c:v>63.545228260156236</c:v>
                </c:pt>
                <c:pt idx="1298">
                  <c:v>63.540785217090622</c:v>
                </c:pt>
                <c:pt idx="1299">
                  <c:v>63.536335063171379</c:v>
                </c:pt>
                <c:pt idx="1300">
                  <c:v>63.531877805540951</c:v>
                </c:pt>
                <c:pt idx="1301">
                  <c:v>63.527413451345396</c:v>
                </c:pt>
                <c:pt idx="1302">
                  <c:v>63.522942007733597</c:v>
                </c:pt>
                <c:pt idx="1303">
                  <c:v>63.518463481857417</c:v>
                </c:pt>
                <c:pt idx="1304">
                  <c:v>63.513977880873355</c:v>
                </c:pt>
                <c:pt idx="1305">
                  <c:v>63.509485211939868</c:v>
                </c:pt>
                <c:pt idx="1306">
                  <c:v>63.504985482218075</c:v>
                </c:pt>
                <c:pt idx="1307">
                  <c:v>63.500478698873344</c:v>
                </c:pt>
                <c:pt idx="1308">
                  <c:v>63.495964869073418</c:v>
                </c:pt>
                <c:pt idx="1309">
                  <c:v>63.491443999987943</c:v>
                </c:pt>
                <c:pt idx="1310">
                  <c:v>63.486916098790374</c:v>
                </c:pt>
                <c:pt idx="1311">
                  <c:v>63.482381172656176</c:v>
                </c:pt>
                <c:pt idx="1312">
                  <c:v>63.47783922876355</c:v>
                </c:pt>
                <c:pt idx="1313">
                  <c:v>63.47329027429253</c:v>
                </c:pt>
                <c:pt idx="1314">
                  <c:v>63.46873431642608</c:v>
                </c:pt>
                <c:pt idx="1315">
                  <c:v>63.464171362349006</c:v>
                </c:pt>
                <c:pt idx="1316">
                  <c:v>63.459601419249005</c:v>
                </c:pt>
                <c:pt idx="1317">
                  <c:v>63.455024494314394</c:v>
                </c:pt>
                <c:pt idx="1318">
                  <c:v>63.450440594737195</c:v>
                </c:pt>
                <c:pt idx="1319">
                  <c:v>63.445849727709103</c:v>
                </c:pt>
                <c:pt idx="1320">
                  <c:v>63.441251900426444</c:v>
                </c:pt>
                <c:pt idx="1321">
                  <c:v>63.436647120084693</c:v>
                </c:pt>
                <c:pt idx="1322">
                  <c:v>63.432035393881996</c:v>
                </c:pt>
                <c:pt idx="1323">
                  <c:v>63.427416729018205</c:v>
                </c:pt>
                <c:pt idx="1324">
                  <c:v>63.422791132695018</c:v>
                </c:pt>
                <c:pt idx="1325">
                  <c:v>63.418158612113935</c:v>
                </c:pt>
                <c:pt idx="1326">
                  <c:v>63.413519174479575</c:v>
                </c:pt>
                <c:pt idx="1327">
                  <c:v>63.408872826996244</c:v>
                </c:pt>
                <c:pt idx="1328">
                  <c:v>63.404219576871078</c:v>
                </c:pt>
                <c:pt idx="1329">
                  <c:v>63.399559431310799</c:v>
                </c:pt>
                <c:pt idx="1330">
                  <c:v>63.39489239752335</c:v>
                </c:pt>
                <c:pt idx="1331">
                  <c:v>63.390218482718325</c:v>
                </c:pt>
                <c:pt idx="1332">
                  <c:v>63.385537694105793</c:v>
                </c:pt>
                <c:pt idx="1333">
                  <c:v>63.380850038896114</c:v>
                </c:pt>
                <c:pt idx="1334">
                  <c:v>63.376155524301168</c:v>
                </c:pt>
                <c:pt idx="1335">
                  <c:v>63.371454157532561</c:v>
                </c:pt>
                <c:pt idx="1336">
                  <c:v>63.366745945803018</c:v>
                </c:pt>
                <c:pt idx="1337">
                  <c:v>63.362030896325905</c:v>
                </c:pt>
                <c:pt idx="1338">
                  <c:v>63.357309016314353</c:v>
                </c:pt>
                <c:pt idx="1339">
                  <c:v>63.352580312982305</c:v>
                </c:pt>
                <c:pt idx="1340">
                  <c:v>63.347844793543779</c:v>
                </c:pt>
                <c:pt idx="1341">
                  <c:v>63.343102465212638</c:v>
                </c:pt>
                <c:pt idx="1342">
                  <c:v>63.33835333520333</c:v>
                </c:pt>
                <c:pt idx="1343">
                  <c:v>63.333597410730171</c:v>
                </c:pt>
                <c:pt idx="1344">
                  <c:v>63.328834699007878</c:v>
                </c:pt>
                <c:pt idx="1345">
                  <c:v>63.324065207250079</c:v>
                </c:pt>
                <c:pt idx="1346">
                  <c:v>63.319288942670752</c:v>
                </c:pt>
                <c:pt idx="1347">
                  <c:v>63.314505912483824</c:v>
                </c:pt>
                <c:pt idx="1348">
                  <c:v>63.309716123902831</c:v>
                </c:pt>
                <c:pt idx="1349">
                  <c:v>63.304919584141416</c:v>
                </c:pt>
                <c:pt idx="1350">
                  <c:v>63.300116300411062</c:v>
                </c:pt>
                <c:pt idx="1351">
                  <c:v>63.295306279924468</c:v>
                </c:pt>
                <c:pt idx="1352">
                  <c:v>63.290489529893534</c:v>
                </c:pt>
                <c:pt idx="1353">
                  <c:v>63.285666057528765</c:v>
                </c:pt>
                <c:pt idx="1354">
                  <c:v>63.280835870040583</c:v>
                </c:pt>
                <c:pt idx="1355">
                  <c:v>63.275998974638661</c:v>
                </c:pt>
                <c:pt idx="1356">
                  <c:v>63.271155378530949</c:v>
                </c:pt>
                <c:pt idx="1357">
                  <c:v>63.266305088925776</c:v>
                </c:pt>
                <c:pt idx="1358">
                  <c:v>63.261448113030063</c:v>
                </c:pt>
                <c:pt idx="1359">
                  <c:v>63.256584458049488</c:v>
                </c:pt>
                <c:pt idx="1360">
                  <c:v>63.251714131188514</c:v>
                </c:pt>
                <c:pt idx="1361">
                  <c:v>63.246837139650779</c:v>
                </c:pt>
                <c:pt idx="1362">
                  <c:v>63.241953490639105</c:v>
                </c:pt>
                <c:pt idx="1363">
                  <c:v>63.237063191354345</c:v>
                </c:pt>
                <c:pt idx="1364">
                  <c:v>63.232166248996201</c:v>
                </c:pt>
                <c:pt idx="1365">
                  <c:v>63.227262670763423</c:v>
                </c:pt>
                <c:pt idx="1366">
                  <c:v>63.222352463853078</c:v>
                </c:pt>
                <c:pt idx="1367">
                  <c:v>63.217435635460347</c:v>
                </c:pt>
                <c:pt idx="1368">
                  <c:v>63.212512192779506</c:v>
                </c:pt>
                <c:pt idx="1369">
                  <c:v>63.207582143003201</c:v>
                </c:pt>
                <c:pt idx="1370">
                  <c:v>63.202645493321548</c:v>
                </c:pt>
                <c:pt idx="1371">
                  <c:v>63.197702250924543</c:v>
                </c:pt>
                <c:pt idx="1372">
                  <c:v>63.192752422998588</c:v>
                </c:pt>
                <c:pt idx="1373">
                  <c:v>63.187796016729365</c:v>
                </c:pt>
                <c:pt idx="1374">
                  <c:v>63.182833039300519</c:v>
                </c:pt>
                <c:pt idx="1375">
                  <c:v>63.177863497894222</c:v>
                </c:pt>
                <c:pt idx="1376">
                  <c:v>63.172887399688982</c:v>
                </c:pt>
                <c:pt idx="1377">
                  <c:v>63.167904751863517</c:v>
                </c:pt>
                <c:pt idx="1378">
                  <c:v>63.162915561593159</c:v>
                </c:pt>
                <c:pt idx="1379">
                  <c:v>63.157919836051171</c:v>
                </c:pt>
                <c:pt idx="1380">
                  <c:v>63.152917582408584</c:v>
                </c:pt>
                <c:pt idx="1381">
                  <c:v>63.147908807834156</c:v>
                </c:pt>
                <c:pt idx="1382">
                  <c:v>63.142893519495253</c:v>
                </c:pt>
                <c:pt idx="1383">
                  <c:v>63.137871724556334</c:v>
                </c:pt>
                <c:pt idx="1384">
                  <c:v>63.13284343017861</c:v>
                </c:pt>
                <c:pt idx="1385">
                  <c:v>63.127808643521568</c:v>
                </c:pt>
                <c:pt idx="1386">
                  <c:v>63.122767371742675</c:v>
                </c:pt>
                <c:pt idx="1387">
                  <c:v>63.117719621996443</c:v>
                </c:pt>
                <c:pt idx="1388">
                  <c:v>63.112665401434334</c:v>
                </c:pt>
                <c:pt idx="1389">
                  <c:v>63.107604717205795</c:v>
                </c:pt>
                <c:pt idx="1390">
                  <c:v>63.10253757645755</c:v>
                </c:pt>
                <c:pt idx="1391">
                  <c:v>63.097463986333338</c:v>
                </c:pt>
                <c:pt idx="1392">
                  <c:v>63.092383953973922</c:v>
                </c:pt>
                <c:pt idx="1393">
                  <c:v>63.087297486517535</c:v>
                </c:pt>
                <c:pt idx="1394">
                  <c:v>63.082204591099618</c:v>
                </c:pt>
                <c:pt idx="1395">
                  <c:v>63.077105274853075</c:v>
                </c:pt>
                <c:pt idx="1396">
                  <c:v>63.071999544907037</c:v>
                </c:pt>
                <c:pt idx="1397">
                  <c:v>63.06688740838721</c:v>
                </c:pt>
                <c:pt idx="1398">
                  <c:v>63.061768872418071</c:v>
                </c:pt>
                <c:pt idx="1399">
                  <c:v>63.056643944119813</c:v>
                </c:pt>
                <c:pt idx="1400">
                  <c:v>63.051512630608769</c:v>
                </c:pt>
                <c:pt idx="1401">
                  <c:v>63.046374938999776</c:v>
                </c:pt>
                <c:pt idx="1402">
                  <c:v>63.041230876403304</c:v>
                </c:pt>
                <c:pt idx="1403">
                  <c:v>63.036080449926693</c:v>
                </c:pt>
                <c:pt idx="1404">
                  <c:v>63.030923666674326</c:v>
                </c:pt>
                <c:pt idx="1405">
                  <c:v>63.025760533747025</c:v>
                </c:pt>
                <c:pt idx="1406">
                  <c:v>63.020591058242374</c:v>
                </c:pt>
                <c:pt idx="1407">
                  <c:v>63.015415247254367</c:v>
                </c:pt>
                <c:pt idx="1408">
                  <c:v>63.010233107872729</c:v>
                </c:pt>
                <c:pt idx="1409">
                  <c:v>63.005044647185734</c:v>
                </c:pt>
                <c:pt idx="1410">
                  <c:v>62.999849872276357</c:v>
                </c:pt>
                <c:pt idx="1411">
                  <c:v>62.99464879022473</c:v>
                </c:pt>
                <c:pt idx="1412">
                  <c:v>62.989441408106224</c:v>
                </c:pt>
                <c:pt idx="1413">
                  <c:v>62.984227732993979</c:v>
                </c:pt>
                <c:pt idx="1414">
                  <c:v>62.979007771957484</c:v>
                </c:pt>
                <c:pt idx="1415">
                  <c:v>62.973781532060862</c:v>
                </c:pt>
                <c:pt idx="1416">
                  <c:v>62.96854902036609</c:v>
                </c:pt>
                <c:pt idx="1417">
                  <c:v>62.963310243929989</c:v>
                </c:pt>
                <c:pt idx="1418">
                  <c:v>62.958065209807167</c:v>
                </c:pt>
                <c:pt idx="1419">
                  <c:v>62.952813925046485</c:v>
                </c:pt>
                <c:pt idx="1420">
                  <c:v>62.947556396694459</c:v>
                </c:pt>
                <c:pt idx="1421">
                  <c:v>62.94229263179264</c:v>
                </c:pt>
                <c:pt idx="1422">
                  <c:v>62.937022637379073</c:v>
                </c:pt>
                <c:pt idx="1423">
                  <c:v>62.931746420487165</c:v>
                </c:pt>
                <c:pt idx="1424">
                  <c:v>62.926463988147162</c:v>
                </c:pt>
                <c:pt idx="1425">
                  <c:v>62.921175347384178</c:v>
                </c:pt>
                <c:pt idx="1426">
                  <c:v>62.915880505219725</c:v>
                </c:pt>
                <c:pt idx="1427">
                  <c:v>62.910579468671507</c:v>
                </c:pt>
                <c:pt idx="1428">
                  <c:v>62.905272244752169</c:v>
                </c:pt>
                <c:pt idx="1429">
                  <c:v>62.899958840470966</c:v>
                </c:pt>
                <c:pt idx="1430">
                  <c:v>62.894639262832207</c:v>
                </c:pt>
                <c:pt idx="1431">
                  <c:v>62.889313518836097</c:v>
                </c:pt>
                <c:pt idx="1432">
                  <c:v>62.883981615478511</c:v>
                </c:pt>
                <c:pt idx="1433">
                  <c:v>62.878643559751083</c:v>
                </c:pt>
                <c:pt idx="1434">
                  <c:v>62.873299358641191</c:v>
                </c:pt>
                <c:pt idx="1435">
                  <c:v>62.86794901913072</c:v>
                </c:pt>
                <c:pt idx="1436">
                  <c:v>62.862592548198521</c:v>
                </c:pt>
                <c:pt idx="1437">
                  <c:v>62.857229952818074</c:v>
                </c:pt>
                <c:pt idx="1438">
                  <c:v>62.851861239958488</c:v>
                </c:pt>
                <c:pt idx="1439">
                  <c:v>62.846486416584618</c:v>
                </c:pt>
                <c:pt idx="1440">
                  <c:v>62.841105489655725</c:v>
                </c:pt>
                <c:pt idx="1441">
                  <c:v>62.835718466127894</c:v>
                </c:pt>
                <c:pt idx="1442">
                  <c:v>62.83032535295154</c:v>
                </c:pt>
                <c:pt idx="1443">
                  <c:v>62.824926157072532</c:v>
                </c:pt>
                <c:pt idx="1444">
                  <c:v>62.819520885432361</c:v>
                </c:pt>
                <c:pt idx="1445">
                  <c:v>62.814109544967536</c:v>
                </c:pt>
                <c:pt idx="1446">
                  <c:v>62.808692142609857</c:v>
                </c:pt>
                <c:pt idx="1447">
                  <c:v>62.803268685285758</c:v>
                </c:pt>
                <c:pt idx="1448">
                  <c:v>62.797839179918491</c:v>
                </c:pt>
                <c:pt idx="1449">
                  <c:v>62.792403633424627</c:v>
                </c:pt>
                <c:pt idx="1450">
                  <c:v>62.786962052716532</c:v>
                </c:pt>
                <c:pt idx="1451">
                  <c:v>62.78151444470172</c:v>
                </c:pt>
                <c:pt idx="1452">
                  <c:v>62.776060816282978</c:v>
                </c:pt>
                <c:pt idx="1453">
                  <c:v>62.770601174357473</c:v>
                </c:pt>
                <c:pt idx="1454">
                  <c:v>62.765135525817975</c:v>
                </c:pt>
                <c:pt idx="1455">
                  <c:v>62.75966387755205</c:v>
                </c:pt>
                <c:pt idx="1456">
                  <c:v>62.754186236442443</c:v>
                </c:pt>
                <c:pt idx="1457">
                  <c:v>62.748702609366312</c:v>
                </c:pt>
                <c:pt idx="1458">
                  <c:v>62.743213003196402</c:v>
                </c:pt>
                <c:pt idx="1459">
                  <c:v>62.737717424799101</c:v>
                </c:pt>
                <c:pt idx="1460">
                  <c:v>62.732215881037291</c:v>
                </c:pt>
                <c:pt idx="1461">
                  <c:v>62.726708378767782</c:v>
                </c:pt>
                <c:pt idx="1462">
                  <c:v>62.721194924841797</c:v>
                </c:pt>
                <c:pt idx="1463">
                  <c:v>62.715675526105912</c:v>
                </c:pt>
                <c:pt idx="1464">
                  <c:v>62.710150189402192</c:v>
                </c:pt>
                <c:pt idx="1465">
                  <c:v>62.704618921565718</c:v>
                </c:pt>
                <c:pt idx="1466">
                  <c:v>62.699081729427526</c:v>
                </c:pt>
                <c:pt idx="1467">
                  <c:v>62.693538619812678</c:v>
                </c:pt>
                <c:pt idx="1468">
                  <c:v>62.687989599541652</c:v>
                </c:pt>
                <c:pt idx="1469">
                  <c:v>62.682434675428574</c:v>
                </c:pt>
                <c:pt idx="1470">
                  <c:v>62.676873854283485</c:v>
                </c:pt>
                <c:pt idx="1471">
                  <c:v>62.671307142909427</c:v>
                </c:pt>
                <c:pt idx="1472">
                  <c:v>62.665734548105377</c:v>
                </c:pt>
                <c:pt idx="1473">
                  <c:v>62.660156076664698</c:v>
                </c:pt>
                <c:pt idx="1474">
                  <c:v>62.65457173537412</c:v>
                </c:pt>
                <c:pt idx="1475">
                  <c:v>62.648981531015224</c:v>
                </c:pt>
                <c:pt idx="1476">
                  <c:v>62.643385470366127</c:v>
                </c:pt>
                <c:pt idx="1477">
                  <c:v>62.637783560196844</c:v>
                </c:pt>
                <c:pt idx="1478">
                  <c:v>62.632175807272617</c:v>
                </c:pt>
                <c:pt idx="1479">
                  <c:v>62.626562218353783</c:v>
                </c:pt>
                <c:pt idx="1480">
                  <c:v>62.620942800194236</c:v>
                </c:pt>
                <c:pt idx="1481">
                  <c:v>62.61531755954303</c:v>
                </c:pt>
                <c:pt idx="1482">
                  <c:v>62.609686503142392</c:v>
                </c:pt>
                <c:pt idx="1483">
                  <c:v>62.604049637730576</c:v>
                </c:pt>
                <c:pt idx="1484">
                  <c:v>62.598406970038546</c:v>
                </c:pt>
                <c:pt idx="1485">
                  <c:v>62.59275850679284</c:v>
                </c:pt>
                <c:pt idx="1486">
                  <c:v>62.587104254713005</c:v>
                </c:pt>
                <c:pt idx="1487">
                  <c:v>62.581444220514051</c:v>
                </c:pt>
                <c:pt idx="1488">
                  <c:v>62.575778410904562</c:v>
                </c:pt>
                <c:pt idx="1489">
                  <c:v>62.570106832587648</c:v>
                </c:pt>
                <c:pt idx="1490">
                  <c:v>62.564429492260295</c:v>
                </c:pt>
                <c:pt idx="1491">
                  <c:v>62.558746396614126</c:v>
                </c:pt>
                <c:pt idx="1492">
                  <c:v>62.553057552334757</c:v>
                </c:pt>
                <c:pt idx="1493">
                  <c:v>62.547362966101787</c:v>
                </c:pt>
                <c:pt idx="1494">
                  <c:v>62.541662644589081</c:v>
                </c:pt>
                <c:pt idx="1495">
                  <c:v>62.535956594464224</c:v>
                </c:pt>
                <c:pt idx="1496">
                  <c:v>62.53024482238969</c:v>
                </c:pt>
                <c:pt idx="1497">
                  <c:v>62.524527335021858</c:v>
                </c:pt>
                <c:pt idx="1498">
                  <c:v>62.518804139010648</c:v>
                </c:pt>
                <c:pt idx="1499">
                  <c:v>62.513075241000351</c:v>
                </c:pt>
                <c:pt idx="1500">
                  <c:v>62.50734064762937</c:v>
                </c:pt>
                <c:pt idx="1501">
                  <c:v>62.501600365530315</c:v>
                </c:pt>
                <c:pt idx="1502">
                  <c:v>62.495854401329218</c:v>
                </c:pt>
                <c:pt idx="1503">
                  <c:v>62.490102761646341</c:v>
                </c:pt>
                <c:pt idx="1504">
                  <c:v>62.484345453096466</c:v>
                </c:pt>
                <c:pt idx="1505">
                  <c:v>62.478582482287216</c:v>
                </c:pt>
                <c:pt idx="1506">
                  <c:v>62.472813855821542</c:v>
                </c:pt>
                <c:pt idx="1507">
                  <c:v>62.467039580295314</c:v>
                </c:pt>
                <c:pt idx="1508">
                  <c:v>62.461259662298929</c:v>
                </c:pt>
                <c:pt idx="1509">
                  <c:v>62.455474108415558</c:v>
                </c:pt>
                <c:pt idx="1510">
                  <c:v>62.449682925223229</c:v>
                </c:pt>
                <c:pt idx="1511">
                  <c:v>62.443886119294447</c:v>
                </c:pt>
                <c:pt idx="1512">
                  <c:v>62.438083697194394</c:v>
                </c:pt>
                <c:pt idx="1513">
                  <c:v>62.432275665482159</c:v>
                </c:pt>
                <c:pt idx="1514">
                  <c:v>62.426462030711107</c:v>
                </c:pt>
                <c:pt idx="1515">
                  <c:v>62.42064279942857</c:v>
                </c:pt>
                <c:pt idx="1516">
                  <c:v>62.414817978175989</c:v>
                </c:pt>
                <c:pt idx="1517">
                  <c:v>62.408987573486847</c:v>
                </c:pt>
                <c:pt idx="1518">
                  <c:v>62.403151591889646</c:v>
                </c:pt>
                <c:pt idx="1519">
                  <c:v>62.397310039907438</c:v>
                </c:pt>
                <c:pt idx="1520">
                  <c:v>62.3914629240561</c:v>
                </c:pt>
                <c:pt idx="1521">
                  <c:v>62.385610250844657</c:v>
                </c:pt>
                <c:pt idx="1522">
                  <c:v>62.379752026776565</c:v>
                </c:pt>
                <c:pt idx="1523">
                  <c:v>62.373888258349254</c:v>
                </c:pt>
                <c:pt idx="1524">
                  <c:v>62.36801895205393</c:v>
                </c:pt>
                <c:pt idx="1525">
                  <c:v>62.362144114374402</c:v>
                </c:pt>
                <c:pt idx="1526">
                  <c:v>62.356263751789655</c:v>
                </c:pt>
                <c:pt idx="1527">
                  <c:v>62.350377870769996</c:v>
                </c:pt>
                <c:pt idx="1528">
                  <c:v>62.344486477782596</c:v>
                </c:pt>
                <c:pt idx="1529">
                  <c:v>62.338589579286172</c:v>
                </c:pt>
                <c:pt idx="1530">
                  <c:v>62.33268718173256</c:v>
                </c:pt>
                <c:pt idx="1531">
                  <c:v>62.326779291569082</c:v>
                </c:pt>
                <c:pt idx="1532">
                  <c:v>62.320865915236013</c:v>
                </c:pt>
                <c:pt idx="1533">
                  <c:v>62.314947059165831</c:v>
                </c:pt>
                <c:pt idx="1534">
                  <c:v>62.309022729786712</c:v>
                </c:pt>
                <c:pt idx="1535">
                  <c:v>62.303092933518542</c:v>
                </c:pt>
                <c:pt idx="1536">
                  <c:v>62.297157676776671</c:v>
                </c:pt>
                <c:pt idx="1537">
                  <c:v>62.291216965968111</c:v>
                </c:pt>
                <c:pt idx="1538">
                  <c:v>62.285270807494214</c:v>
                </c:pt>
                <c:pt idx="1539">
                  <c:v>62.279319207750738</c:v>
                </c:pt>
                <c:pt idx="1540">
                  <c:v>62.273362173125548</c:v>
                </c:pt>
                <c:pt idx="1541">
                  <c:v>62.267399710000696</c:v>
                </c:pt>
                <c:pt idx="1542">
                  <c:v>62.26143182475208</c:v>
                </c:pt>
                <c:pt idx="1543">
                  <c:v>62.255458523748096</c:v>
                </c:pt>
                <c:pt idx="1544">
                  <c:v>62.249479813351712</c:v>
                </c:pt>
                <c:pt idx="1545">
                  <c:v>62.243495699918711</c:v>
                </c:pt>
                <c:pt idx="1546">
                  <c:v>62.237506189798438</c:v>
                </c:pt>
                <c:pt idx="1547">
                  <c:v>62.231511289333731</c:v>
                </c:pt>
                <c:pt idx="1548">
                  <c:v>62.225511004861346</c:v>
                </c:pt>
                <c:pt idx="1549">
                  <c:v>62.21950534271069</c:v>
                </c:pt>
                <c:pt idx="1550">
                  <c:v>62.213494309204684</c:v>
                </c:pt>
                <c:pt idx="1551">
                  <c:v>62.20747791066097</c:v>
                </c:pt>
                <c:pt idx="1552">
                  <c:v>62.20145615338874</c:v>
                </c:pt>
                <c:pt idx="1553">
                  <c:v>62.195429043691881</c:v>
                </c:pt>
                <c:pt idx="1554">
                  <c:v>62.189396587866824</c:v>
                </c:pt>
                <c:pt idx="1555">
                  <c:v>62.183358792204579</c:v>
                </c:pt>
                <c:pt idx="1556">
                  <c:v>62.177315662987766</c:v>
                </c:pt>
                <c:pt idx="1557">
                  <c:v>62.171267206494399</c:v>
                </c:pt>
                <c:pt idx="1558">
                  <c:v>62.165213428994335</c:v>
                </c:pt>
                <c:pt idx="1559">
                  <c:v>62.159154336751484</c:v>
                </c:pt>
                <c:pt idx="1560">
                  <c:v>62.153089936023356</c:v>
                </c:pt>
                <c:pt idx="1561">
                  <c:v>62.147020233059791</c:v>
                </c:pt>
                <c:pt idx="1562">
                  <c:v>62.140945234105267</c:v>
                </c:pt>
                <c:pt idx="1563">
                  <c:v>62.134864945396139</c:v>
                </c:pt>
                <c:pt idx="1564">
                  <c:v>62.128779373163667</c:v>
                </c:pt>
                <c:pt idx="1565">
                  <c:v>62.122688523631233</c:v>
                </c:pt>
                <c:pt idx="1566">
                  <c:v>62.11659240301605</c:v>
                </c:pt>
                <c:pt idx="1567">
                  <c:v>62.110491017529007</c:v>
                </c:pt>
                <c:pt idx="1568">
                  <c:v>62.104384373372916</c:v>
                </c:pt>
                <c:pt idx="1569">
                  <c:v>62.098272476745294</c:v>
                </c:pt>
                <c:pt idx="1570">
                  <c:v>62.092155333836693</c:v>
                </c:pt>
                <c:pt idx="1571">
                  <c:v>62.086032950831203</c:v>
                </c:pt>
                <c:pt idx="1572">
                  <c:v>62.079905333904257</c:v>
                </c:pt>
                <c:pt idx="1573">
                  <c:v>62.073772489227153</c:v>
                </c:pt>
                <c:pt idx="1574">
                  <c:v>62.067634422962698</c:v>
                </c:pt>
                <c:pt idx="1575">
                  <c:v>62.061491141268625</c:v>
                </c:pt>
                <c:pt idx="1576">
                  <c:v>62.055342650293881</c:v>
                </c:pt>
                <c:pt idx="1577">
                  <c:v>62.049188956182242</c:v>
                </c:pt>
                <c:pt idx="1578">
                  <c:v>62.043030065069736</c:v>
                </c:pt>
                <c:pt idx="1579">
                  <c:v>62.036865983086507</c:v>
                </c:pt>
                <c:pt idx="1580">
                  <c:v>62.03069671635533</c:v>
                </c:pt>
                <c:pt idx="1581">
                  <c:v>62.024522270992307</c:v>
                </c:pt>
                <c:pt idx="1582">
                  <c:v>62.018342653107034</c:v>
                </c:pt>
                <c:pt idx="1583">
                  <c:v>62.012157868802639</c:v>
                </c:pt>
                <c:pt idx="1584">
                  <c:v>62.005967924173333</c:v>
                </c:pt>
                <c:pt idx="1585">
                  <c:v>61.999772825310089</c:v>
                </c:pt>
                <c:pt idx="1586">
                  <c:v>61.993572578293922</c:v>
                </c:pt>
                <c:pt idx="1587">
                  <c:v>61.987367189200938</c:v>
                </c:pt>
                <c:pt idx="1588">
                  <c:v>61.981156664099785</c:v>
                </c:pt>
                <c:pt idx="1589">
                  <c:v>61.974941009052266</c:v>
                </c:pt>
                <c:pt idx="1590">
                  <c:v>61.968720230113412</c:v>
                </c:pt>
                <c:pt idx="1591">
                  <c:v>61.962494333331918</c:v>
                </c:pt>
                <c:pt idx="1592">
                  <c:v>61.956263324748221</c:v>
                </c:pt>
                <c:pt idx="1593">
                  <c:v>61.950027210397927</c:v>
                </c:pt>
                <c:pt idx="1594">
                  <c:v>61.943785996308634</c:v>
                </c:pt>
                <c:pt idx="1595">
                  <c:v>61.937539688501879</c:v>
                </c:pt>
                <c:pt idx="1596">
                  <c:v>61.931288292990487</c:v>
                </c:pt>
                <c:pt idx="1597">
                  <c:v>61.925031815782809</c:v>
                </c:pt>
                <c:pt idx="1598">
                  <c:v>61.918770262879626</c:v>
                </c:pt>
                <c:pt idx="1599">
                  <c:v>61.912503640273499</c:v>
                </c:pt>
                <c:pt idx="1600">
                  <c:v>61.906231953952435</c:v>
                </c:pt>
                <c:pt idx="1601">
                  <c:v>61.899955209896049</c:v>
                </c:pt>
                <c:pt idx="1602">
                  <c:v>61.893673414077256</c:v>
                </c:pt>
                <c:pt idx="1603">
                  <c:v>61.887386572462582</c:v>
                </c:pt>
                <c:pt idx="1604">
                  <c:v>61.88109469101132</c:v>
                </c:pt>
                <c:pt idx="1605">
                  <c:v>61.87479777567637</c:v>
                </c:pt>
                <c:pt idx="1606">
                  <c:v>61.868495832403703</c:v>
                </c:pt>
                <c:pt idx="1607">
                  <c:v>61.862188867131295</c:v>
                </c:pt>
                <c:pt idx="1608">
                  <c:v>61.855876885792107</c:v>
                </c:pt>
                <c:pt idx="1609">
                  <c:v>61.849559894311319</c:v>
                </c:pt>
                <c:pt idx="1610">
                  <c:v>61.843237898606532</c:v>
                </c:pt>
                <c:pt idx="1611">
                  <c:v>61.836910904589764</c:v>
                </c:pt>
                <c:pt idx="1612">
                  <c:v>61.830578918165301</c:v>
                </c:pt>
                <c:pt idx="1613">
                  <c:v>61.824241945231208</c:v>
                </c:pt>
                <c:pt idx="1614">
                  <c:v>61.817899991678381</c:v>
                </c:pt>
                <c:pt idx="1615">
                  <c:v>61.811553063390527</c:v>
                </c:pt>
                <c:pt idx="1616">
                  <c:v>61.805201166244281</c:v>
                </c:pt>
                <c:pt idx="1617">
                  <c:v>61.798844306110915</c:v>
                </c:pt>
                <c:pt idx="1618">
                  <c:v>61.792482488853253</c:v>
                </c:pt>
                <c:pt idx="1619">
                  <c:v>61.786115720327921</c:v>
                </c:pt>
                <c:pt idx="1620">
                  <c:v>61.779744006384092</c:v>
                </c:pt>
                <c:pt idx="1621">
                  <c:v>61.77336735286508</c:v>
                </c:pt>
                <c:pt idx="1622">
                  <c:v>61.766985765606378</c:v>
                </c:pt>
                <c:pt idx="1623">
                  <c:v>61.760599250437046</c:v>
                </c:pt>
                <c:pt idx="1624">
                  <c:v>61.754207813179214</c:v>
                </c:pt>
                <c:pt idx="1625">
                  <c:v>61.747811459647593</c:v>
                </c:pt>
                <c:pt idx="1626">
                  <c:v>61.741410195651639</c:v>
                </c:pt>
                <c:pt idx="1627">
                  <c:v>61.735004026991504</c:v>
                </c:pt>
                <c:pt idx="1628">
                  <c:v>61.728592959462354</c:v>
                </c:pt>
                <c:pt idx="1629">
                  <c:v>61.722176998851644</c:v>
                </c:pt>
                <c:pt idx="1630">
                  <c:v>61.715756150940244</c:v>
                </c:pt>
                <c:pt idx="1631">
                  <c:v>61.709330421502067</c:v>
                </c:pt>
                <c:pt idx="1632">
                  <c:v>61.702899816304239</c:v>
                </c:pt>
                <c:pt idx="1633">
                  <c:v>61.696464341106264</c:v>
                </c:pt>
                <c:pt idx="1634">
                  <c:v>61.690024001661904</c:v>
                </c:pt>
                <c:pt idx="1635">
                  <c:v>61.683578803717417</c:v>
                </c:pt>
                <c:pt idx="1636">
                  <c:v>61.677128753011893</c:v>
                </c:pt>
                <c:pt idx="1637">
                  <c:v>61.670673855277848</c:v>
                </c:pt>
                <c:pt idx="1638">
                  <c:v>61.664214116241816</c:v>
                </c:pt>
                <c:pt idx="1639">
                  <c:v>61.657749541621421</c:v>
                </c:pt>
                <c:pt idx="1640">
                  <c:v>61.651280137129277</c:v>
                </c:pt>
                <c:pt idx="1641">
                  <c:v>61.644805908470303</c:v>
                </c:pt>
                <c:pt idx="1642">
                  <c:v>61.638326861342115</c:v>
                </c:pt>
                <c:pt idx="1643">
                  <c:v>61.631843001436138</c:v>
                </c:pt>
                <c:pt idx="1644">
                  <c:v>61.625354334437219</c:v>
                </c:pt>
                <c:pt idx="1645">
                  <c:v>61.618860866022267</c:v>
                </c:pt>
                <c:pt idx="1646">
                  <c:v>61.61236260186157</c:v>
                </c:pt>
                <c:pt idx="1647">
                  <c:v>61.605859547619204</c:v>
                </c:pt>
                <c:pt idx="1648">
                  <c:v>61.599351708952163</c:v>
                </c:pt>
                <c:pt idx="1649">
                  <c:v>61.592839091510101</c:v>
                </c:pt>
                <c:pt idx="1650">
                  <c:v>61.586321700935748</c:v>
                </c:pt>
                <c:pt idx="1651">
                  <c:v>61.579799542865914</c:v>
                </c:pt>
                <c:pt idx="1652">
                  <c:v>61.573272622929139</c:v>
                </c:pt>
                <c:pt idx="1653">
                  <c:v>61.566740946748283</c:v>
                </c:pt>
                <c:pt idx="1654">
                  <c:v>61.56020451993809</c:v>
                </c:pt>
                <c:pt idx="1655">
                  <c:v>61.55366334810823</c:v>
                </c:pt>
                <c:pt idx="1656">
                  <c:v>61.54711743686029</c:v>
                </c:pt>
                <c:pt idx="1657">
                  <c:v>61.540566791788386</c:v>
                </c:pt>
                <c:pt idx="1658">
                  <c:v>61.534011418480844</c:v>
                </c:pt>
                <c:pt idx="1659">
                  <c:v>61.527451322519042</c:v>
                </c:pt>
                <c:pt idx="1660">
                  <c:v>61.520886509476803</c:v>
                </c:pt>
                <c:pt idx="1661">
                  <c:v>61.514316984921898</c:v>
                </c:pt>
                <c:pt idx="1662">
                  <c:v>61.50774275441448</c:v>
                </c:pt>
                <c:pt idx="1663">
                  <c:v>61.501163823508165</c:v>
                </c:pt>
                <c:pt idx="1664">
                  <c:v>61.494580197750373</c:v>
                </c:pt>
                <c:pt idx="1665">
                  <c:v>61.487991882680575</c:v>
                </c:pt>
                <c:pt idx="1666">
                  <c:v>61.481398883831631</c:v>
                </c:pt>
                <c:pt idx="1667">
                  <c:v>61.474801206730071</c:v>
                </c:pt>
                <c:pt idx="1668">
                  <c:v>61.468198856894936</c:v>
                </c:pt>
                <c:pt idx="1669">
                  <c:v>61.461591839838924</c:v>
                </c:pt>
                <c:pt idx="1670">
                  <c:v>61.454980161067439</c:v>
                </c:pt>
                <c:pt idx="1671">
                  <c:v>61.448363826079472</c:v>
                </c:pt>
                <c:pt idx="1672">
                  <c:v>61.44174284036653</c:v>
                </c:pt>
                <c:pt idx="1673">
                  <c:v>61.435117209414436</c:v>
                </c:pt>
                <c:pt idx="1674">
                  <c:v>61.428486938700807</c:v>
                </c:pt>
                <c:pt idx="1675">
                  <c:v>61.421852033697306</c:v>
                </c:pt>
                <c:pt idx="1676">
                  <c:v>61.415212499868424</c:v>
                </c:pt>
                <c:pt idx="1677">
                  <c:v>61.408568342671636</c:v>
                </c:pt>
                <c:pt idx="1678">
                  <c:v>61.401919567557918</c:v>
                </c:pt>
                <c:pt idx="1679">
                  <c:v>61.395266179971415</c:v>
                </c:pt>
                <c:pt idx="1680">
                  <c:v>61.388608185349447</c:v>
                </c:pt>
                <c:pt idx="1681">
                  <c:v>61.381945589122118</c:v>
                </c:pt>
                <c:pt idx="1682">
                  <c:v>61.375278396712943</c:v>
                </c:pt>
                <c:pt idx="1683">
                  <c:v>61.368606613539157</c:v>
                </c:pt>
                <c:pt idx="1684">
                  <c:v>61.361930245010065</c:v>
                </c:pt>
                <c:pt idx="1685">
                  <c:v>61.355249296529095</c:v>
                </c:pt>
                <c:pt idx="1686">
                  <c:v>61.34856377349174</c:v>
                </c:pt>
                <c:pt idx="1687">
                  <c:v>61.341873681288952</c:v>
                </c:pt>
                <c:pt idx="1688">
                  <c:v>61.33517902530216</c:v>
                </c:pt>
                <c:pt idx="1689">
                  <c:v>61.328479810907943</c:v>
                </c:pt>
                <c:pt idx="1690">
                  <c:v>61.321776043474536</c:v>
                </c:pt>
                <c:pt idx="1691">
                  <c:v>61.315067728364809</c:v>
                </c:pt>
                <c:pt idx="1692">
                  <c:v>61.308354870934267</c:v>
                </c:pt>
                <c:pt idx="1693">
                  <c:v>61.301637476530708</c:v>
                </c:pt>
                <c:pt idx="1694">
                  <c:v>61.294915550497109</c:v>
                </c:pt>
                <c:pt idx="1695">
                  <c:v>61.288189098167678</c:v>
                </c:pt>
                <c:pt idx="1696">
                  <c:v>61.281458124871058</c:v>
                </c:pt>
                <c:pt idx="1697">
                  <c:v>61.27472263592832</c:v>
                </c:pt>
                <c:pt idx="1698">
                  <c:v>61.267982636655006</c:v>
                </c:pt>
                <c:pt idx="1699">
                  <c:v>61.261238132358308</c:v>
                </c:pt>
                <c:pt idx="1700">
                  <c:v>61.254489128339664</c:v>
                </c:pt>
                <c:pt idx="1701">
                  <c:v>61.247735629893988</c:v>
                </c:pt>
                <c:pt idx="1702">
                  <c:v>61.240977642307485</c:v>
                </c:pt>
                <c:pt idx="1703">
                  <c:v>61.234215170862498</c:v>
                </c:pt>
                <c:pt idx="1704">
                  <c:v>61.227448220832585</c:v>
                </c:pt>
                <c:pt idx="1705">
                  <c:v>61.220676797484835</c:v>
                </c:pt>
                <c:pt idx="1706">
                  <c:v>61.213900906080283</c:v>
                </c:pt>
                <c:pt idx="1707">
                  <c:v>61.207120551872414</c:v>
                </c:pt>
                <c:pt idx="1708">
                  <c:v>61.200335740108699</c:v>
                </c:pt>
                <c:pt idx="1709">
                  <c:v>61.193546476029496</c:v>
                </c:pt>
                <c:pt idx="1710">
                  <c:v>61.186752764868217</c:v>
                </c:pt>
                <c:pt idx="1711">
                  <c:v>61.179954611851748</c:v>
                </c:pt>
                <c:pt idx="1712">
                  <c:v>61.17315202220054</c:v>
                </c:pt>
                <c:pt idx="1713">
                  <c:v>61.166345001127638</c:v>
                </c:pt>
                <c:pt idx="1714">
                  <c:v>61.159533553840227</c:v>
                </c:pt>
                <c:pt idx="1715">
                  <c:v>61.152717685537702</c:v>
                </c:pt>
                <c:pt idx="1716">
                  <c:v>61.145897401414679</c:v>
                </c:pt>
                <c:pt idx="1717">
                  <c:v>61.139072706655703</c:v>
                </c:pt>
                <c:pt idx="1718">
                  <c:v>61.132243606442458</c:v>
                </c:pt>
                <c:pt idx="1719">
                  <c:v>61.125410105947438</c:v>
                </c:pt>
                <c:pt idx="1720">
                  <c:v>61.118572210337021</c:v>
                </c:pt>
                <c:pt idx="1721">
                  <c:v>61.11172992477109</c:v>
                </c:pt>
                <c:pt idx="1722">
                  <c:v>61.104883254403219</c:v>
                </c:pt>
                <c:pt idx="1723">
                  <c:v>61.098032204379265</c:v>
                </c:pt>
                <c:pt idx="1724">
                  <c:v>61.091176779839067</c:v>
                </c:pt>
                <c:pt idx="1725">
                  <c:v>61.084316985915692</c:v>
                </c:pt>
                <c:pt idx="1726">
                  <c:v>61.077452827735343</c:v>
                </c:pt>
                <c:pt idx="1727">
                  <c:v>61.070584310418624</c:v>
                </c:pt>
                <c:pt idx="1728">
                  <c:v>61.063711439077693</c:v>
                </c:pt>
                <c:pt idx="1729">
                  <c:v>61.056834218818828</c:v>
                </c:pt>
                <c:pt idx="1730">
                  <c:v>61.049952654742953</c:v>
                </c:pt>
                <c:pt idx="1731">
                  <c:v>61.043066751941772</c:v>
                </c:pt>
                <c:pt idx="1732">
                  <c:v>61.036176515503527</c:v>
                </c:pt>
                <c:pt idx="1733">
                  <c:v>61.029281950506011</c:v>
                </c:pt>
                <c:pt idx="1734">
                  <c:v>61.022383062023607</c:v>
                </c:pt>
                <c:pt idx="1735">
                  <c:v>61.015479855122678</c:v>
                </c:pt>
                <c:pt idx="1736">
                  <c:v>61.008572334863018</c:v>
                </c:pt>
                <c:pt idx="1737">
                  <c:v>61.001660506297902</c:v>
                </c:pt>
                <c:pt idx="1738">
                  <c:v>60.994744374473946</c:v>
                </c:pt>
                <c:pt idx="1739">
                  <c:v>60.987823944431824</c:v>
                </c:pt>
                <c:pt idx="1740">
                  <c:v>60.980899221204439</c:v>
                </c:pt>
                <c:pt idx="1741">
                  <c:v>60.973970209818596</c:v>
                </c:pt>
                <c:pt idx="1742">
                  <c:v>60.967036915294905</c:v>
                </c:pt>
                <c:pt idx="1743">
                  <c:v>60.960099342646878</c:v>
                </c:pt>
                <c:pt idx="1744">
                  <c:v>60.953157496881857</c:v>
                </c:pt>
                <c:pt idx="1745">
                  <c:v>60.946211383000133</c:v>
                </c:pt>
                <c:pt idx="1746">
                  <c:v>60.939261005995135</c:v>
                </c:pt>
                <c:pt idx="1747">
                  <c:v>60.932306370855216</c:v>
                </c:pt>
                <c:pt idx="1748">
                  <c:v>60.925347482560156</c:v>
                </c:pt>
                <c:pt idx="1749">
                  <c:v>60.918384346085254</c:v>
                </c:pt>
                <c:pt idx="1750">
                  <c:v>60.911416966397283</c:v>
                </c:pt>
                <c:pt idx="1751">
                  <c:v>60.904445348458211</c:v>
                </c:pt>
                <c:pt idx="1752">
                  <c:v>60.897469497221401</c:v>
                </c:pt>
                <c:pt idx="1753">
                  <c:v>60.890489417635649</c:v>
                </c:pt>
                <c:pt idx="1754">
                  <c:v>60.883505114642197</c:v>
                </c:pt>
                <c:pt idx="1755">
                  <c:v>60.876516593176355</c:v>
                </c:pt>
                <c:pt idx="1756">
                  <c:v>60.869523858166353</c:v>
                </c:pt>
                <c:pt idx="1757">
                  <c:v>60.862526914533852</c:v>
                </c:pt>
                <c:pt idx="1758">
                  <c:v>60.855525767194393</c:v>
                </c:pt>
                <c:pt idx="1759">
                  <c:v>60.848520421057124</c:v>
                </c:pt>
                <c:pt idx="1760">
                  <c:v>60.841510881023915</c:v>
                </c:pt>
                <c:pt idx="1761">
                  <c:v>60.834497151990689</c:v>
                </c:pt>
                <c:pt idx="1762">
                  <c:v>60.827479238847509</c:v>
                </c:pt>
                <c:pt idx="1763">
                  <c:v>60.820457146476294</c:v>
                </c:pt>
                <c:pt idx="1764">
                  <c:v>60.813430879753476</c:v>
                </c:pt>
                <c:pt idx="1765">
                  <c:v>60.806400443549769</c:v>
                </c:pt>
                <c:pt idx="1766">
                  <c:v>60.799365842728342</c:v>
                </c:pt>
                <c:pt idx="1767">
                  <c:v>60.792327082145945</c:v>
                </c:pt>
                <c:pt idx="1768">
                  <c:v>60.78528416665258</c:v>
                </c:pt>
                <c:pt idx="1769">
                  <c:v>60.778237101092813</c:v>
                </c:pt>
                <c:pt idx="1770">
                  <c:v>60.771185890304622</c:v>
                </c:pt>
                <c:pt idx="1771">
                  <c:v>60.764130539118426</c:v>
                </c:pt>
                <c:pt idx="1772">
                  <c:v>60.757071052359628</c:v>
                </c:pt>
                <c:pt idx="1773">
                  <c:v>60.7500074348456</c:v>
                </c:pt>
                <c:pt idx="1774">
                  <c:v>60.742939691388933</c:v>
                </c:pt>
                <c:pt idx="1775">
                  <c:v>60.735867826794951</c:v>
                </c:pt>
                <c:pt idx="1776">
                  <c:v>60.728791845861984</c:v>
                </c:pt>
                <c:pt idx="1777">
                  <c:v>60.72171175338309</c:v>
                </c:pt>
                <c:pt idx="1778">
                  <c:v>60.714627554144371</c:v>
                </c:pt>
                <c:pt idx="1779">
                  <c:v>60.707539252925891</c:v>
                </c:pt>
                <c:pt idx="1780">
                  <c:v>60.700446854500449</c:v>
                </c:pt>
                <c:pt idx="1781">
                  <c:v>60.693350363635616</c:v>
                </c:pt>
                <c:pt idx="1782">
                  <c:v>60.68624978509083</c:v>
                </c:pt>
                <c:pt idx="1783">
                  <c:v>60.679145123621993</c:v>
                </c:pt>
                <c:pt idx="1784">
                  <c:v>60.67203638397541</c:v>
                </c:pt>
                <c:pt idx="1785">
                  <c:v>60.664923570893357</c:v>
                </c:pt>
                <c:pt idx="1786">
                  <c:v>60.657806689110537</c:v>
                </c:pt>
                <c:pt idx="1787">
                  <c:v>60.650685743356576</c:v>
                </c:pt>
                <c:pt idx="1788">
                  <c:v>60.643560738352441</c:v>
                </c:pt>
                <c:pt idx="1789">
                  <c:v>60.636431678815349</c:v>
                </c:pt>
                <c:pt idx="1790">
                  <c:v>60.629298569454185</c:v>
                </c:pt>
                <c:pt idx="1791">
                  <c:v>60.622161414973121</c:v>
                </c:pt>
                <c:pt idx="1792">
                  <c:v>60.61502022006821</c:v>
                </c:pt>
                <c:pt idx="1793">
                  <c:v>60.607874989431068</c:v>
                </c:pt>
                <c:pt idx="1794">
                  <c:v>60.600725727745903</c:v>
                </c:pt>
                <c:pt idx="1795">
                  <c:v>60.593572439690341</c:v>
                </c:pt>
                <c:pt idx="1796">
                  <c:v>60.58641512993659</c:v>
                </c:pt>
                <c:pt idx="1797">
                  <c:v>60.579253803149932</c:v>
                </c:pt>
                <c:pt idx="1798">
                  <c:v>60.572088463990298</c:v>
                </c:pt>
                <c:pt idx="1799">
                  <c:v>60.564919117109</c:v>
                </c:pt>
                <c:pt idx="1800">
                  <c:v>60.557745767154508</c:v>
                </c:pt>
                <c:pt idx="1801">
                  <c:v>60.550568418766069</c:v>
                </c:pt>
                <c:pt idx="1802">
                  <c:v>60.543387076577801</c:v>
                </c:pt>
                <c:pt idx="1803">
                  <c:v>60.536201745218328</c:v>
                </c:pt>
                <c:pt idx="1804">
                  <c:v>60.529012429308573</c:v>
                </c:pt>
                <c:pt idx="1805">
                  <c:v>60.521819133463595</c:v>
                </c:pt>
                <c:pt idx="1806">
                  <c:v>60.514621862293453</c:v>
                </c:pt>
                <c:pt idx="1807">
                  <c:v>60.507420620400048</c:v>
                </c:pt>
                <c:pt idx="1808">
                  <c:v>60.5002154123803</c:v>
                </c:pt>
                <c:pt idx="1809">
                  <c:v>60.493006242824812</c:v>
                </c:pt>
                <c:pt idx="1810">
                  <c:v>60.485793116317808</c:v>
                </c:pt>
                <c:pt idx="1811">
                  <c:v>60.478576037437172</c:v>
                </c:pt>
                <c:pt idx="1812">
                  <c:v>60.471355010754266</c:v>
                </c:pt>
                <c:pt idx="1813">
                  <c:v>60.46413004083476</c:v>
                </c:pt>
                <c:pt idx="1814">
                  <c:v>60.456901132238201</c:v>
                </c:pt>
                <c:pt idx="1815">
                  <c:v>60.449668289517795</c:v>
                </c:pt>
                <c:pt idx="1816">
                  <c:v>60.442431517220797</c:v>
                </c:pt>
                <c:pt idx="1817">
                  <c:v>60.435190819887545</c:v>
                </c:pt>
                <c:pt idx="1818">
                  <c:v>60.427946202052766</c:v>
                </c:pt>
                <c:pt idx="1819">
                  <c:v>60.420697668245246</c:v>
                </c:pt>
                <c:pt idx="1820">
                  <c:v>60.413445222986596</c:v>
                </c:pt>
                <c:pt idx="1821">
                  <c:v>60.406188870794104</c:v>
                </c:pt>
                <c:pt idx="1822">
                  <c:v>60.398928616177045</c:v>
                </c:pt>
                <c:pt idx="1823">
                  <c:v>60.391664463639721</c:v>
                </c:pt>
                <c:pt idx="1824">
                  <c:v>60.384396417679334</c:v>
                </c:pt>
                <c:pt idx="1825">
                  <c:v>60.37712448278787</c:v>
                </c:pt>
                <c:pt idx="1826">
                  <c:v>60.369848663450938</c:v>
                </c:pt>
                <c:pt idx="1827">
                  <c:v>60.362568964148039</c:v>
                </c:pt>
                <c:pt idx="1828">
                  <c:v>60.355285389351899</c:v>
                </c:pt>
                <c:pt idx="1829">
                  <c:v>60.347997943530345</c:v>
                </c:pt>
                <c:pt idx="1830">
                  <c:v>60.340706631144251</c:v>
                </c:pt>
                <c:pt idx="1831">
                  <c:v>60.333411456648939</c:v>
                </c:pt>
                <c:pt idx="1832">
                  <c:v>60.32611242449272</c:v>
                </c:pt>
                <c:pt idx="1833">
                  <c:v>60.318809539119343</c:v>
                </c:pt>
                <c:pt idx="1834">
                  <c:v>60.311502804964562</c:v>
                </c:pt>
                <c:pt idx="1835">
                  <c:v>60.304192226460252</c:v>
                </c:pt>
                <c:pt idx="1836">
                  <c:v>60.296877808030203</c:v>
                </c:pt>
                <c:pt idx="1837">
                  <c:v>60.289559554093401</c:v>
                </c:pt>
                <c:pt idx="1838">
                  <c:v>60.282237469063006</c:v>
                </c:pt>
                <c:pt idx="1839">
                  <c:v>60.27491155734463</c:v>
                </c:pt>
                <c:pt idx="1840">
                  <c:v>60.267581823339299</c:v>
                </c:pt>
                <c:pt idx="1841">
                  <c:v>60.260248271441363</c:v>
                </c:pt>
                <c:pt idx="1842">
                  <c:v>60.252910906039894</c:v>
                </c:pt>
                <c:pt idx="1843">
                  <c:v>60.245569731516717</c:v>
                </c:pt>
                <c:pt idx="1844">
                  <c:v>60.238224752248314</c:v>
                </c:pt>
                <c:pt idx="1845">
                  <c:v>60.23087597260583</c:v>
                </c:pt>
                <c:pt idx="1846">
                  <c:v>60.223523396953262</c:v>
                </c:pt>
                <c:pt idx="1847">
                  <c:v>60.21616702964927</c:v>
                </c:pt>
                <c:pt idx="1848">
                  <c:v>60.208806875046548</c:v>
                </c:pt>
                <c:pt idx="1849">
                  <c:v>60.201442937491557</c:v>
                </c:pt>
                <c:pt idx="1850">
                  <c:v>60.194075221324994</c:v>
                </c:pt>
                <c:pt idx="1851">
                  <c:v>60.186703730881248</c:v>
                </c:pt>
                <c:pt idx="1852">
                  <c:v>60.179328470489224</c:v>
                </c:pt>
                <c:pt idx="1853">
                  <c:v>60.171949444472268</c:v>
                </c:pt>
                <c:pt idx="1854">
                  <c:v>60.164566657146203</c:v>
                </c:pt>
                <c:pt idx="1855">
                  <c:v>60.157180112822438</c:v>
                </c:pt>
                <c:pt idx="1856">
                  <c:v>60.149789815806187</c:v>
                </c:pt>
                <c:pt idx="1857">
                  <c:v>60.142395770396234</c:v>
                </c:pt>
                <c:pt idx="1858">
                  <c:v>60.134997980885764</c:v>
                </c:pt>
                <c:pt idx="1859">
                  <c:v>60.127596451562205</c:v>
                </c:pt>
                <c:pt idx="1860">
                  <c:v>60.120191186706421</c:v>
                </c:pt>
                <c:pt idx="1861">
                  <c:v>60.112782190594906</c:v>
                </c:pt>
                <c:pt idx="1862">
                  <c:v>60.105369467495962</c:v>
                </c:pt>
                <c:pt idx="1863">
                  <c:v>60.097953021674563</c:v>
                </c:pt>
                <c:pt idx="1864">
                  <c:v>60.090532857387565</c:v>
                </c:pt>
                <c:pt idx="1865">
                  <c:v>60.083108978887651</c:v>
                </c:pt>
                <c:pt idx="1866">
                  <c:v>60.075681390420506</c:v>
                </c:pt>
                <c:pt idx="1867">
                  <c:v>60.068250096226684</c:v>
                </c:pt>
                <c:pt idx="1868">
                  <c:v>60.060815100540253</c:v>
                </c:pt>
                <c:pt idx="1869">
                  <c:v>60.0533764075902</c:v>
                </c:pt>
                <c:pt idx="1870">
                  <c:v>60.045934021598896</c:v>
                </c:pt>
                <c:pt idx="1871">
                  <c:v>60.038487946783754</c:v>
                </c:pt>
                <c:pt idx="1872">
                  <c:v>60.031038187355634</c:v>
                </c:pt>
                <c:pt idx="1873">
                  <c:v>60.023584747520239</c:v>
                </c:pt>
                <c:pt idx="1874">
                  <c:v>60.016127631476749</c:v>
                </c:pt>
                <c:pt idx="1875">
                  <c:v>60.008666843418361</c:v>
                </c:pt>
                <c:pt idx="1876">
                  <c:v>60.001202387534342</c:v>
                </c:pt>
                <c:pt idx="1877">
                  <c:v>59.993734268005547</c:v>
                </c:pt>
                <c:pt idx="1878">
                  <c:v>59.986262489009135</c:v>
                </c:pt>
                <c:pt idx="1879">
                  <c:v>59.978787054715632</c:v>
                </c:pt>
                <c:pt idx="1880">
                  <c:v>59.971307969289469</c:v>
                </c:pt>
                <c:pt idx="1881">
                  <c:v>59.963825236889988</c:v>
                </c:pt>
                <c:pt idx="1882">
                  <c:v>59.956338861670829</c:v>
                </c:pt>
                <c:pt idx="1883">
                  <c:v>59.948848847779203</c:v>
                </c:pt>
                <c:pt idx="1884">
                  <c:v>59.941355199356799</c:v>
                </c:pt>
                <c:pt idx="1885">
                  <c:v>59.933857920540547</c:v>
                </c:pt>
                <c:pt idx="1886">
                  <c:v>59.926357015460042</c:v>
                </c:pt>
                <c:pt idx="1887">
                  <c:v>59.91885248824061</c:v>
                </c:pt>
                <c:pt idx="1888">
                  <c:v>59.91134434300092</c:v>
                </c:pt>
                <c:pt idx="1889">
                  <c:v>59.903832583854566</c:v>
                </c:pt>
                <c:pt idx="1890">
                  <c:v>59.896317214908699</c:v>
                </c:pt>
                <c:pt idx="1891">
                  <c:v>59.88879824026543</c:v>
                </c:pt>
                <c:pt idx="1892">
                  <c:v>59.881275664020869</c:v>
                </c:pt>
                <c:pt idx="1893">
                  <c:v>59.873749490266043</c:v>
                </c:pt>
                <c:pt idx="1894">
                  <c:v>59.866219723085479</c:v>
                </c:pt>
                <c:pt idx="1895">
                  <c:v>59.858686366558466</c:v>
                </c:pt>
                <c:pt idx="1896">
                  <c:v>59.851149424758745</c:v>
                </c:pt>
                <c:pt idx="1897">
                  <c:v>59.843608901753946</c:v>
                </c:pt>
                <c:pt idx="1898">
                  <c:v>59.836064801606661</c:v>
                </c:pt>
                <c:pt idx="1899">
                  <c:v>59.828517128373271</c:v>
                </c:pt>
                <c:pt idx="1900">
                  <c:v>59.820965886104972</c:v>
                </c:pt>
                <c:pt idx="1901">
                  <c:v>59.813411078847842</c:v>
                </c:pt>
                <c:pt idx="1902">
                  <c:v>59.805852710640451</c:v>
                </c:pt>
                <c:pt idx="1903">
                  <c:v>59.798290785517736</c:v>
                </c:pt>
                <c:pt idx="1904">
                  <c:v>59.790725307508175</c:v>
                </c:pt>
                <c:pt idx="1905">
                  <c:v>59.783156280635069</c:v>
                </c:pt>
                <c:pt idx="1906">
                  <c:v>59.775583708915228</c:v>
                </c:pt>
                <c:pt idx="1907">
                  <c:v>59.76800759636091</c:v>
                </c:pt>
                <c:pt idx="1908">
                  <c:v>59.760427946978453</c:v>
                </c:pt>
                <c:pt idx="1909">
                  <c:v>59.752844764768248</c:v>
                </c:pt>
                <c:pt idx="1910">
                  <c:v>59.745258053725998</c:v>
                </c:pt>
                <c:pt idx="1911">
                  <c:v>59.737667817840695</c:v>
                </c:pt>
                <c:pt idx="1912">
                  <c:v>59.730074061097056</c:v>
                </c:pt>
                <c:pt idx="1913">
                  <c:v>59.722476787472644</c:v>
                </c:pt>
                <c:pt idx="1914">
                  <c:v>59.714876000941437</c:v>
                </c:pt>
                <c:pt idx="1915">
                  <c:v>59.70727170547071</c:v>
                </c:pt>
                <c:pt idx="1916">
                  <c:v>59.69966390502227</c:v>
                </c:pt>
                <c:pt idx="1917">
                  <c:v>59.692052603551979</c:v>
                </c:pt>
                <c:pt idx="1918">
                  <c:v>59.684437805012109</c:v>
                </c:pt>
                <c:pt idx="1919">
                  <c:v>59.676819513346871</c:v>
                </c:pt>
                <c:pt idx="1920">
                  <c:v>59.669197732496819</c:v>
                </c:pt>
                <c:pt idx="1921">
                  <c:v>59.661572466396578</c:v>
                </c:pt>
                <c:pt idx="1922">
                  <c:v>59.653943718974375</c:v>
                </c:pt>
                <c:pt idx="1923">
                  <c:v>59.646311494154858</c:v>
                </c:pt>
                <c:pt idx="1924">
                  <c:v>59.63867579585537</c:v>
                </c:pt>
                <c:pt idx="1925">
                  <c:v>59.631036627988671</c:v>
                </c:pt>
                <c:pt idx="1926">
                  <c:v>59.623393994462027</c:v>
                </c:pt>
                <c:pt idx="1927">
                  <c:v>59.615747899176924</c:v>
                </c:pt>
                <c:pt idx="1928">
                  <c:v>59.608098346030332</c:v>
                </c:pt>
                <c:pt idx="1929">
                  <c:v>59.600445338912223</c:v>
                </c:pt>
                <c:pt idx="1930">
                  <c:v>59.592788881708778</c:v>
                </c:pt>
                <c:pt idx="1931">
                  <c:v>59.585128978299451</c:v>
                </c:pt>
                <c:pt idx="1932">
                  <c:v>59.57746563255936</c:v>
                </c:pt>
                <c:pt idx="1933">
                  <c:v>59.569798848357578</c:v>
                </c:pt>
                <c:pt idx="1934">
                  <c:v>59.562128629557833</c:v>
                </c:pt>
                <c:pt idx="1935">
                  <c:v>59.554454980018697</c:v>
                </c:pt>
                <c:pt idx="1936">
                  <c:v>59.546777903593352</c:v>
                </c:pt>
                <c:pt idx="1937">
                  <c:v>59.539097404129414</c:v>
                </c:pt>
                <c:pt idx="1938">
                  <c:v>59.531413485468576</c:v>
                </c:pt>
                <c:pt idx="1939">
                  <c:v>59.523726151449083</c:v>
                </c:pt>
                <c:pt idx="1940">
                  <c:v>59.516035405901569</c:v>
                </c:pt>
                <c:pt idx="1941">
                  <c:v>59.508341252652841</c:v>
                </c:pt>
                <c:pt idx="1942">
                  <c:v>59.500643695523763</c:v>
                </c:pt>
                <c:pt idx="1943">
                  <c:v>59.49294273832993</c:v>
                </c:pt>
                <c:pt idx="1944">
                  <c:v>59.485238384881548</c:v>
                </c:pt>
                <c:pt idx="1945">
                  <c:v>59.477530638983183</c:v>
                </c:pt>
                <c:pt idx="1946">
                  <c:v>59.46981950443525</c:v>
                </c:pt>
                <c:pt idx="1947">
                  <c:v>59.462104985032106</c:v>
                </c:pt>
                <c:pt idx="1948">
                  <c:v>59.454387084562349</c:v>
                </c:pt>
                <c:pt idx="1949">
                  <c:v>59.446665806809342</c:v>
                </c:pt>
                <c:pt idx="1950">
                  <c:v>59.438941155552946</c:v>
                </c:pt>
                <c:pt idx="1951">
                  <c:v>59.431213134565105</c:v>
                </c:pt>
                <c:pt idx="1952">
                  <c:v>59.423481747614645</c:v>
                </c:pt>
                <c:pt idx="1953">
                  <c:v>59.415746998463611</c:v>
                </c:pt>
                <c:pt idx="1954">
                  <c:v>59.408008890869354</c:v>
                </c:pt>
                <c:pt idx="1955">
                  <c:v>59.400267428584726</c:v>
                </c:pt>
                <c:pt idx="1956">
                  <c:v>59.39252261535654</c:v>
                </c:pt>
                <c:pt idx="1957">
                  <c:v>59.38477445492601</c:v>
                </c:pt>
                <c:pt idx="1958">
                  <c:v>59.377022951030327</c:v>
                </c:pt>
                <c:pt idx="1959">
                  <c:v>59.369268107399556</c:v>
                </c:pt>
                <c:pt idx="1960">
                  <c:v>59.361509927760991</c:v>
                </c:pt>
                <c:pt idx="1961">
                  <c:v>59.353748415834865</c:v>
                </c:pt>
                <c:pt idx="1962">
                  <c:v>59.345983575337243</c:v>
                </c:pt>
                <c:pt idx="1963">
                  <c:v>59.338215409977792</c:v>
                </c:pt>
                <c:pt idx="1964">
                  <c:v>59.330443923462369</c:v>
                </c:pt>
                <c:pt idx="1965">
                  <c:v>59.322669119490961</c:v>
                </c:pt>
                <c:pt idx="1966">
                  <c:v>59.314891001758163</c:v>
                </c:pt>
                <c:pt idx="1967">
                  <c:v>59.307109573954143</c:v>
                </c:pt>
                <c:pt idx="1968">
                  <c:v>59.299324839762996</c:v>
                </c:pt>
                <c:pt idx="1969">
                  <c:v>59.291536802864805</c:v>
                </c:pt>
                <c:pt idx="1970">
                  <c:v>59.283745466933077</c:v>
                </c:pt>
                <c:pt idx="1971">
                  <c:v>59.275950835637829</c:v>
                </c:pt>
                <c:pt idx="1972">
                  <c:v>59.268152912642208</c:v>
                </c:pt>
                <c:pt idx="1973">
                  <c:v>59.260351701605472</c:v>
                </c:pt>
                <c:pt idx="1974">
                  <c:v>59.252547206181248</c:v>
                </c:pt>
                <c:pt idx="1975">
                  <c:v>59.244739430018491</c:v>
                </c:pt>
                <c:pt idx="1976">
                  <c:v>59.236928376760211</c:v>
                </c:pt>
                <c:pt idx="1977">
                  <c:v>59.22911405004529</c:v>
                </c:pt>
                <c:pt idx="1978">
                  <c:v>59.221296453507037</c:v>
                </c:pt>
                <c:pt idx="1979">
                  <c:v>59.213475590773484</c:v>
                </c:pt>
                <c:pt idx="1980">
                  <c:v>59.205651465468421</c:v>
                </c:pt>
                <c:pt idx="1981">
                  <c:v>59.197824081208708</c:v>
                </c:pt>
                <c:pt idx="1982">
                  <c:v>59.189993441608593</c:v>
                </c:pt>
                <c:pt idx="1983">
                  <c:v>59.182159550275614</c:v>
                </c:pt>
                <c:pt idx="1984">
                  <c:v>59.174322410812877</c:v>
                </c:pt>
                <c:pt idx="1985">
                  <c:v>59.166482026817931</c:v>
                </c:pt>
                <c:pt idx="1986">
                  <c:v>59.158638401883778</c:v>
                </c:pt>
                <c:pt idx="1987">
                  <c:v>59.150791539598394</c:v>
                </c:pt>
                <c:pt idx="1988">
                  <c:v>59.142941443544267</c:v>
                </c:pt>
                <c:pt idx="1989">
                  <c:v>59.135088117299823</c:v>
                </c:pt>
                <c:pt idx="1990">
                  <c:v>59.127231564437693</c:v>
                </c:pt>
                <c:pt idx="1991">
                  <c:v>59.119371788524965</c:v>
                </c:pt>
                <c:pt idx="1992">
                  <c:v>59.111508793124571</c:v>
                </c:pt>
                <c:pt idx="1993">
                  <c:v>59.103642581794773</c:v>
                </c:pt>
                <c:pt idx="1994">
                  <c:v>59.095773158088399</c:v>
                </c:pt>
                <c:pt idx="1995">
                  <c:v>59.087900525552961</c:v>
                </c:pt>
                <c:pt idx="1996">
                  <c:v>59.080024687731097</c:v>
                </c:pt>
                <c:pt idx="1997">
                  <c:v>59.07214564816136</c:v>
                </c:pt>
                <c:pt idx="1998">
                  <c:v>59.064263410375879</c:v>
                </c:pt>
                <c:pt idx="1999">
                  <c:v>59.056377977903253</c:v>
                </c:pt>
                <c:pt idx="2000">
                  <c:v>59.048489354266358</c:v>
                </c:pt>
                <c:pt idx="2001">
                  <c:v>59.040597542983193</c:v>
                </c:pt>
                <c:pt idx="2002">
                  <c:v>58.961504880078046</c:v>
                </c:pt>
                <c:pt idx="2003">
                  <c:v>58.882097286072941</c:v>
                </c:pt>
                <c:pt idx="2004">
                  <c:v>58.802378198669309</c:v>
                </c:pt>
                <c:pt idx="2005">
                  <c:v>58.722351007671115</c:v>
                </c:pt>
                <c:pt idx="2006">
                  <c:v>58.64201905564429</c:v>
                </c:pt>
                <c:pt idx="2007">
                  <c:v>58.561385638572723</c:v>
                </c:pt>
                <c:pt idx="2008">
                  <c:v>58.480454006507898</c:v>
                </c:pt>
                <c:pt idx="2009">
                  <c:v>58.399227364211541</c:v>
                </c:pt>
                <c:pt idx="2010">
                  <c:v>58.31770887179686</c:v>
                </c:pt>
                <c:pt idx="2011">
                  <c:v>58.235901645360016</c:v>
                </c:pt>
                <c:pt idx="2012">
                  <c:v>58.15380875760701</c:v>
                </c:pt>
                <c:pt idx="2013">
                  <c:v>58.071433238475201</c:v>
                </c:pt>
                <c:pt idx="2014">
                  <c:v>57.988778075746282</c:v>
                </c:pt>
                <c:pt idx="2015">
                  <c:v>57.905846215654812</c:v>
                </c:pt>
                <c:pt idx="2016">
                  <c:v>57.822640563491113</c:v>
                </c:pt>
                <c:pt idx="2017">
                  <c:v>57.739163984191308</c:v>
                </c:pt>
                <c:pt idx="2018">
                  <c:v>57.655419302929872</c:v>
                </c:pt>
                <c:pt idx="2019">
                  <c:v>57.571409305697799</c:v>
                </c:pt>
                <c:pt idx="2020">
                  <c:v>57.48713673987659</c:v>
                </c:pt>
                <c:pt idx="2021">
                  <c:v>57.402604314806972</c:v>
                </c:pt>
                <c:pt idx="2022">
                  <c:v>57.317814702346389</c:v>
                </c:pt>
                <c:pt idx="2023">
                  <c:v>57.232770537424074</c:v>
                </c:pt>
                <c:pt idx="2024">
                  <c:v>57.147474418584814</c:v>
                </c:pt>
                <c:pt idx="2025">
                  <c:v>57.061928908530454</c:v>
                </c:pt>
                <c:pt idx="2026">
                  <c:v>56.976136534649918</c:v>
                </c:pt>
                <c:pt idx="2027">
                  <c:v>56.890099789543008</c:v>
                </c:pt>
                <c:pt idx="2028">
                  <c:v>56.80382113153955</c:v>
                </c:pt>
                <c:pt idx="2029">
                  <c:v>56.717302985210502</c:v>
                </c:pt>
                <c:pt idx="2030">
                  <c:v>56.630547741869023</c:v>
                </c:pt>
                <c:pt idx="2031">
                  <c:v>56.543557760069689</c:v>
                </c:pt>
                <c:pt idx="2032">
                  <c:v>56.456335366096582</c:v>
                </c:pt>
                <c:pt idx="2033">
                  <c:v>56.368882854446404</c:v>
                </c:pt>
                <c:pt idx="2034">
                  <c:v>56.281202488304686</c:v>
                </c:pt>
                <c:pt idx="2035">
                  <c:v>56.193296500014121</c:v>
                </c:pt>
                <c:pt idx="2036">
                  <c:v>56.105167091537353</c:v>
                </c:pt>
                <c:pt idx="2037">
                  <c:v>56.016816434912116</c:v>
                </c:pt>
                <c:pt idx="2038">
                  <c:v>55.928246672701697</c:v>
                </c:pt>
                <c:pt idx="2039">
                  <c:v>55.839459918433334</c:v>
                </c:pt>
                <c:pt idx="2040">
                  <c:v>55.750458257038183</c:v>
                </c:pt>
                <c:pt idx="2041">
                  <c:v>55.661243745278213</c:v>
                </c:pt>
                <c:pt idx="2042">
                  <c:v>55.571818412168852</c:v>
                </c:pt>
                <c:pt idx="2043">
                  <c:v>55.482184259398132</c:v>
                </c:pt>
                <c:pt idx="2044">
                  <c:v>55.392343261732329</c:v>
                </c:pt>
                <c:pt idx="2045">
                  <c:v>55.302297367424138</c:v>
                </c:pt>
                <c:pt idx="2046">
                  <c:v>55.21204849860699</c:v>
                </c:pt>
                <c:pt idx="2047">
                  <c:v>55.121598551689949</c:v>
                </c:pt>
                <c:pt idx="2048">
                  <c:v>55.030949397740471</c:v>
                </c:pt>
                <c:pt idx="2049">
                  <c:v>54.940102882867421</c:v>
                </c:pt>
                <c:pt idx="2050">
                  <c:v>54.849060828590311</c:v>
                </c:pt>
                <c:pt idx="2051">
                  <c:v>54.757825032213049</c:v>
                </c:pt>
                <c:pt idx="2052">
                  <c:v>54.666397267182077</c:v>
                </c:pt>
                <c:pt idx="2053">
                  <c:v>54.574779283443256</c:v>
                </c:pt>
                <c:pt idx="2054">
                  <c:v>54.482972807796791</c:v>
                </c:pt>
                <c:pt idx="2055">
                  <c:v>54.390979544239485</c:v>
                </c:pt>
                <c:pt idx="2056">
                  <c:v>54.298801174304963</c:v>
                </c:pt>
                <c:pt idx="2057">
                  <c:v>54.206439357400541</c:v>
                </c:pt>
                <c:pt idx="2058">
                  <c:v>54.113895731136914</c:v>
                </c:pt>
                <c:pt idx="2059">
                  <c:v>54.021171911650008</c:v>
                </c:pt>
                <c:pt idx="2060">
                  <c:v>53.928269493923167</c:v>
                </c:pt>
                <c:pt idx="2061">
                  <c:v>53.835190052099769</c:v>
                </c:pt>
                <c:pt idx="2062">
                  <c:v>53.741935139794627</c:v>
                </c:pt>
                <c:pt idx="2063">
                  <c:v>53.648506290396078</c:v>
                </c:pt>
                <c:pt idx="2064">
                  <c:v>53.554905017365471</c:v>
                </c:pt>
                <c:pt idx="2065">
                  <c:v>53.461132814536555</c:v>
                </c:pt>
                <c:pt idx="2066">
                  <c:v>53.367191156399173</c:v>
                </c:pt>
                <c:pt idx="2067">
                  <c:v>53.273081498390006</c:v>
                </c:pt>
                <c:pt idx="2068">
                  <c:v>53.178805277170547</c:v>
                </c:pt>
                <c:pt idx="2069">
                  <c:v>53.084363910905815</c:v>
                </c:pt>
                <c:pt idx="2070">
                  <c:v>52.989758799535736</c:v>
                </c:pt>
                <c:pt idx="2071">
                  <c:v>52.894991325041623</c:v>
                </c:pt>
                <c:pt idx="2072">
                  <c:v>52.800062851712035</c:v>
                </c:pt>
                <c:pt idx="2073">
                  <c:v>52.704974726402313</c:v>
                </c:pt>
                <c:pt idx="2074">
                  <c:v>52.609728278786761</c:v>
                </c:pt>
                <c:pt idx="2075">
                  <c:v>52.514324821612625</c:v>
                </c:pt>
                <c:pt idx="2076">
                  <c:v>52.418765650946668</c:v>
                </c:pt>
                <c:pt idx="2077">
                  <c:v>52.323052046419299</c:v>
                </c:pt>
                <c:pt idx="2078">
                  <c:v>52.227185271461074</c:v>
                </c:pt>
                <c:pt idx="2079">
                  <c:v>52.131166573541783</c:v>
                </c:pt>
                <c:pt idx="2080">
                  <c:v>52.034997184399124</c:v>
                </c:pt>
                <c:pt idx="2081">
                  <c:v>51.938678320271237</c:v>
                </c:pt>
                <c:pt idx="2082">
                  <c:v>51.84221118211547</c:v>
                </c:pt>
                <c:pt idx="2083">
                  <c:v>51.745596955832994</c:v>
                </c:pt>
                <c:pt idx="2084">
                  <c:v>51.648836812487858</c:v>
                </c:pt>
                <c:pt idx="2085">
                  <c:v>51.551931908515158</c:v>
                </c:pt>
                <c:pt idx="2086">
                  <c:v>51.454883385937485</c:v>
                </c:pt>
                <c:pt idx="2087">
                  <c:v>51.357692372569026</c:v>
                </c:pt>
                <c:pt idx="2088">
                  <c:v>51.260359982220351</c:v>
                </c:pt>
                <c:pt idx="2089">
                  <c:v>51.162887314898441</c:v>
                </c:pt>
                <c:pt idx="2090">
                  <c:v>51.065275457005541</c:v>
                </c:pt>
                <c:pt idx="2091">
                  <c:v>50.967525481533777</c:v>
                </c:pt>
                <c:pt idx="2092">
                  <c:v>50.869638448253063</c:v>
                </c:pt>
                <c:pt idx="2093">
                  <c:v>50.771615403903624</c:v>
                </c:pt>
                <c:pt idx="2094">
                  <c:v>50.673457382380121</c:v>
                </c:pt>
                <c:pt idx="2095">
                  <c:v>50.575165404912667</c:v>
                </c:pt>
                <c:pt idx="2096">
                  <c:v>50.476740480246917</c:v>
                </c:pt>
                <c:pt idx="2097">
                  <c:v>50.378183604822617</c:v>
                </c:pt>
                <c:pt idx="2098">
                  <c:v>50.279495762944251</c:v>
                </c:pt>
                <c:pt idx="2099">
                  <c:v>50.180677926954701</c:v>
                </c:pt>
                <c:pt idx="2100">
                  <c:v>50.081731057403864</c:v>
                </c:pt>
                <c:pt idx="2101">
                  <c:v>49.982656103212641</c:v>
                </c:pt>
                <c:pt idx="2102">
                  <c:v>49.883454001839034</c:v>
                </c:pt>
                <c:pt idx="2103">
                  <c:v>49.784125679434297</c:v>
                </c:pt>
                <c:pt idx="2104">
                  <c:v>49.684672051006395</c:v>
                </c:pt>
                <c:pt idx="2105">
                  <c:v>49.585094020572726</c:v>
                </c:pt>
                <c:pt idx="2106">
                  <c:v>49.485392481313156</c:v>
                </c:pt>
                <c:pt idx="2107">
                  <c:v>49.385568315723305</c:v>
                </c:pt>
                <c:pt idx="2108">
                  <c:v>49.285622395759091</c:v>
                </c:pt>
                <c:pt idx="2109">
                  <c:v>49.185555582988798</c:v>
                </c:pt>
                <c:pt idx="2110">
                  <c:v>49.08536872873033</c:v>
                </c:pt>
                <c:pt idx="2111">
                  <c:v>48.985062674199156</c:v>
                </c:pt>
                <c:pt idx="2112">
                  <c:v>48.884638250643405</c:v>
                </c:pt>
                <c:pt idx="2113">
                  <c:v>48.78409627948384</c:v>
                </c:pt>
                <c:pt idx="2114">
                  <c:v>48.683437572447723</c:v>
                </c:pt>
                <c:pt idx="2115">
                  <c:v>48.582662931702423</c:v>
                </c:pt>
                <c:pt idx="2116">
                  <c:v>48.481773149987276</c:v>
                </c:pt>
                <c:pt idx="2117">
                  <c:v>48.380769010741865</c:v>
                </c:pt>
                <c:pt idx="2118">
                  <c:v>48.279651288232742</c:v>
                </c:pt>
                <c:pt idx="2119">
                  <c:v>48.17842074768037</c:v>
                </c:pt>
                <c:pt idx="2120">
                  <c:v>48.07707814538059</c:v>
                </c:pt>
                <c:pt idx="2121">
                  <c:v>47.975624228827357</c:v>
                </c:pt>
                <c:pt idx="2122">
                  <c:v>47.874059736831207</c:v>
                </c:pt>
                <c:pt idx="2123">
                  <c:v>47.772385399637166</c:v>
                </c:pt>
                <c:pt idx="2124">
                  <c:v>47.670601939042626</c:v>
                </c:pt>
                <c:pt idx="2125">
                  <c:v>47.56871006850826</c:v>
                </c:pt>
                <c:pt idx="2126">
                  <c:v>47.466710493272465</c:v>
                </c:pt>
                <c:pt idx="2127">
                  <c:v>47.364603910462023</c:v>
                </c:pt>
                <c:pt idx="2128">
                  <c:v>47.26239100920067</c:v>
                </c:pt>
                <c:pt idx="2129">
                  <c:v>47.160072470716926</c:v>
                </c:pt>
                <c:pt idx="2130">
                  <c:v>47.057648968449463</c:v>
                </c:pt>
                <c:pt idx="2131">
                  <c:v>46.955121168151599</c:v>
                </c:pt>
                <c:pt idx="2132">
                  <c:v>46.852489727994502</c:v>
                </c:pt>
                <c:pt idx="2133">
                  <c:v>46.749755298666571</c:v>
                </c:pt>
                <c:pt idx="2134">
                  <c:v>46.646918523474412</c:v>
                </c:pt>
                <c:pt idx="2135">
                  <c:v>46.543980038442029</c:v>
                </c:pt>
                <c:pt idx="2136">
                  <c:v>46.440940472404499</c:v>
                </c:pt>
                <c:pt idx="2137">
                  <c:v>46.337800447104975</c:v>
                </c:pt>
                <c:pt idx="2138">
                  <c:v>46.234560577289876</c:v>
                </c:pt>
                <c:pt idx="2139">
                  <c:v>46.131221470797719</c:v>
                </c:pt>
                <c:pt idx="2140">
                  <c:v>46.027783728652544</c:v>
                </c:pt>
                <c:pt idx="2141">
                  <c:v>45.924247945153944</c:v>
                </c:pt>
                <c:pt idx="2142">
                  <c:v>45.82061470796485</c:v>
                </c:pt>
                <c:pt idx="2143">
                  <c:v>45.716884598196309</c:v>
                </c:pt>
                <c:pt idx="2144">
                  <c:v>45.613058190497547</c:v>
                </c:pt>
                <c:pt idx="2145">
                  <c:v>45.50913605313734</c:v>
                </c:pt>
                <c:pt idx="2146">
                  <c:v>45.405118748088491</c:v>
                </c:pt>
                <c:pt idx="2147">
                  <c:v>45.301006831108921</c:v>
                </c:pt>
                <c:pt idx="2148">
                  <c:v>45.196800851823454</c:v>
                </c:pt>
                <c:pt idx="2149">
                  <c:v>45.092501353803165</c:v>
                </c:pt>
                <c:pt idx="2150">
                  <c:v>44.988108874645143</c:v>
                </c:pt>
                <c:pt idx="2151">
                  <c:v>44.883623946045901</c:v>
                </c:pt>
                <c:pt idx="2152">
                  <c:v>44.779047093883968</c:v>
                </c:pt>
                <c:pt idx="2153">
                  <c:v>44.674378838287765</c:v>
                </c:pt>
                <c:pt idx="2154">
                  <c:v>44.569619693716092</c:v>
                </c:pt>
                <c:pt idx="2155">
                  <c:v>44.464770169026956</c:v>
                </c:pt>
                <c:pt idx="2156">
                  <c:v>44.359830767551927</c:v>
                </c:pt>
                <c:pt idx="2157">
                  <c:v>44.254801987164811</c:v>
                </c:pt>
                <c:pt idx="2158">
                  <c:v>44.149684320353131</c:v>
                </c:pt>
                <c:pt idx="2159">
                  <c:v>44.04447825428759</c:v>
                </c:pt>
                <c:pt idx="2160">
                  <c:v>43.939184270888532</c:v>
                </c:pt>
                <c:pt idx="2161">
                  <c:v>43.833802846891352</c:v>
                </c:pt>
                <c:pt idx="2162">
                  <c:v>43.728334453917519</c:v>
                </c:pt>
                <c:pt idx="2163">
                  <c:v>43.622779558535377</c:v>
                </c:pt>
                <c:pt idx="2164">
                  <c:v>43.517138622325618</c:v>
                </c:pt>
                <c:pt idx="2165">
                  <c:v>43.411412101942723</c:v>
                </c:pt>
                <c:pt idx="2166">
                  <c:v>43.305600449181441</c:v>
                </c:pt>
                <c:pt idx="2167">
                  <c:v>43.199704111033576</c:v>
                </c:pt>
                <c:pt idx="2168">
                  <c:v>43.093723529751763</c:v>
                </c:pt>
                <c:pt idx="2169">
                  <c:v>42.987659142907603</c:v>
                </c:pt>
                <c:pt idx="2170">
                  <c:v>42.88151138345183</c:v>
                </c:pt>
                <c:pt idx="2171">
                  <c:v>42.775280679770241</c:v>
                </c:pt>
                <c:pt idx="2172">
                  <c:v>42.668967455743001</c:v>
                </c:pt>
                <c:pt idx="2173">
                  <c:v>42.562572130799865</c:v>
                </c:pt>
                <c:pt idx="2174">
                  <c:v>42.456095119977533</c:v>
                </c:pt>
                <c:pt idx="2175">
                  <c:v>42.349536833971769</c:v>
                </c:pt>
                <c:pt idx="2176">
                  <c:v>42.242897679193653</c:v>
                </c:pt>
                <c:pt idx="2177">
                  <c:v>42.136178057822256</c:v>
                </c:pt>
                <c:pt idx="2178">
                  <c:v>42.029378367857795</c:v>
                </c:pt>
                <c:pt idx="2179">
                  <c:v>41.922499003172291</c:v>
                </c:pt>
                <c:pt idx="2180">
                  <c:v>41.815540353562469</c:v>
                </c:pt>
                <c:pt idx="2181">
                  <c:v>41.708502804798563</c:v>
                </c:pt>
                <c:pt idx="2182">
                  <c:v>41.601386738676382</c:v>
                </c:pt>
                <c:pt idx="2183">
                  <c:v>41.494192533063355</c:v>
                </c:pt>
                <c:pt idx="2184">
                  <c:v>41.386920561947669</c:v>
                </c:pt>
                <c:pt idx="2185">
                  <c:v>41.27957119549184</c:v>
                </c:pt>
                <c:pt idx="2186">
                  <c:v>41.172144800068665</c:v>
                </c:pt>
                <c:pt idx="2187">
                  <c:v>41.064641738318024</c:v>
                </c:pt>
                <c:pt idx="2188">
                  <c:v>40.957062369187526</c:v>
                </c:pt>
                <c:pt idx="2189">
                  <c:v>40.849407047979589</c:v>
                </c:pt>
                <c:pt idx="2190">
                  <c:v>40.741676126395461</c:v>
                </c:pt>
                <c:pt idx="2191">
                  <c:v>40.633869952577442</c:v>
                </c:pt>
                <c:pt idx="2192">
                  <c:v>40.525988871157658</c:v>
                </c:pt>
                <c:pt idx="2193">
                  <c:v>40.418033223293662</c:v>
                </c:pt>
                <c:pt idx="2194">
                  <c:v>40.310003346717451</c:v>
                </c:pt>
                <c:pt idx="2195">
                  <c:v>40.201899575771634</c:v>
                </c:pt>
                <c:pt idx="2196">
                  <c:v>40.093722241455474</c:v>
                </c:pt>
                <c:pt idx="2197">
                  <c:v>39.98547167146171</c:v>
                </c:pt>
                <c:pt idx="2198">
                  <c:v>39.87714819021879</c:v>
                </c:pt>
                <c:pt idx="2199">
                  <c:v>39.76875211892898</c:v>
                </c:pt>
                <c:pt idx="2200">
                  <c:v>39.660283775609109</c:v>
                </c:pt>
                <c:pt idx="2201">
                  <c:v>39.551743475127644</c:v>
                </c:pt>
                <c:pt idx="2202">
                  <c:v>39.443131529242763</c:v>
                </c:pt>
                <c:pt idx="2203">
                  <c:v>39.334448246640861</c:v>
                </c:pt>
                <c:pt idx="2204">
                  <c:v>39.225693932972256</c:v>
                </c:pt>
                <c:pt idx="2205">
                  <c:v>39.116868890889116</c:v>
                </c:pt>
                <c:pt idx="2206">
                  <c:v>39.00797342007926</c:v>
                </c:pt>
                <c:pt idx="2207">
                  <c:v>38.899007817305424</c:v>
                </c:pt>
                <c:pt idx="2208">
                  <c:v>38.789972376436154</c:v>
                </c:pt>
                <c:pt idx="2209">
                  <c:v>38.680867388483833</c:v>
                </c:pt>
                <c:pt idx="2210">
                  <c:v>38.571693141636693</c:v>
                </c:pt>
                <c:pt idx="2211">
                  <c:v>38.462449921294272</c:v>
                </c:pt>
                <c:pt idx="2212">
                  <c:v>38.353138010097354</c:v>
                </c:pt>
                <c:pt idx="2213">
                  <c:v>38.243757687966649</c:v>
                </c:pt>
                <c:pt idx="2214">
                  <c:v>38.134309232129866</c:v>
                </c:pt>
                <c:pt idx="2215">
                  <c:v>38.024792917156105</c:v>
                </c:pt>
                <c:pt idx="2216">
                  <c:v>37.915209014988008</c:v>
                </c:pt>
                <c:pt idx="2217">
                  <c:v>37.805557794970845</c:v>
                </c:pt>
                <c:pt idx="2218">
                  <c:v>37.695839523885994</c:v>
                </c:pt>
                <c:pt idx="2219">
                  <c:v>37.586054465979657</c:v>
                </c:pt>
                <c:pt idx="2220">
                  <c:v>37.476202882993057</c:v>
                </c:pt>
                <c:pt idx="2221">
                  <c:v>37.366285034192238</c:v>
                </c:pt>
                <c:pt idx="2222">
                  <c:v>37.256301176399425</c:v>
                </c:pt>
                <c:pt idx="2223">
                  <c:v>37.146251564016531</c:v>
                </c:pt>
                <c:pt idx="2224">
                  <c:v>37.036136449059796</c:v>
                </c:pt>
                <c:pt idx="2225">
                  <c:v>36.925956081185198</c:v>
                </c:pt>
                <c:pt idx="2226">
                  <c:v>36.815710707716363</c:v>
                </c:pt>
                <c:pt idx="2227">
                  <c:v>36.705400573670083</c:v>
                </c:pt>
                <c:pt idx="2228">
                  <c:v>36.595025921789272</c:v>
                </c:pt>
                <c:pt idx="2229">
                  <c:v>36.484586992563777</c:v>
                </c:pt>
                <c:pt idx="2230">
                  <c:v>36.374084024258757</c:v>
                </c:pt>
                <c:pt idx="2231">
                  <c:v>36.263517252942968</c:v>
                </c:pt>
                <c:pt idx="2232">
                  <c:v>36.152886912511427</c:v>
                </c:pt>
                <c:pt idx="2233">
                  <c:v>36.042193234713167</c:v>
                </c:pt>
                <c:pt idx="2234">
                  <c:v>35.931436449174342</c:v>
                </c:pt>
                <c:pt idx="2235">
                  <c:v>35.820616783426317</c:v>
                </c:pt>
                <c:pt idx="2236">
                  <c:v>35.709734462926377</c:v>
                </c:pt>
                <c:pt idx="2237">
                  <c:v>35.598789711085111</c:v>
                </c:pt>
                <c:pt idx="2238">
                  <c:v>35.487782749288009</c:v>
                </c:pt>
                <c:pt idx="2239">
                  <c:v>35.376713796921557</c:v>
                </c:pt>
                <c:pt idx="2240">
                  <c:v>35.265583071394779</c:v>
                </c:pt>
                <c:pt idx="2241">
                  <c:v>35.154390788161741</c:v>
                </c:pt>
                <c:pt idx="2242">
                  <c:v>35.043137160747712</c:v>
                </c:pt>
                <c:pt idx="2243">
                  <c:v>34.931822400767651</c:v>
                </c:pt>
                <c:pt idx="2244">
                  <c:v>34.820446717951086</c:v>
                </c:pt>
                <c:pt idx="2245">
                  <c:v>34.709010320162839</c:v>
                </c:pt>
                <c:pt idx="2246">
                  <c:v>34.597513413425993</c:v>
                </c:pt>
                <c:pt idx="2247">
                  <c:v>34.485956201942308</c:v>
                </c:pt>
                <c:pt idx="2248">
                  <c:v>34.374338888112867</c:v>
                </c:pt>
                <c:pt idx="2249">
                  <c:v>34.262661672561471</c:v>
                </c:pt>
                <c:pt idx="2250">
                  <c:v>34.150924754152662</c:v>
                </c:pt>
                <c:pt idx="2251">
                  <c:v>34.039128330013767</c:v>
                </c:pt>
                <c:pt idx="2252">
                  <c:v>33.927272595553653</c:v>
                </c:pt>
                <c:pt idx="2253">
                  <c:v>33.815357744485098</c:v>
                </c:pt>
                <c:pt idx="2254">
                  <c:v>33.703383968842026</c:v>
                </c:pt>
                <c:pt idx="2255">
                  <c:v>33.591351459000293</c:v>
                </c:pt>
                <c:pt idx="2256">
                  <c:v>33.479260403697431</c:v>
                </c:pt>
                <c:pt idx="2257">
                  <c:v>33.36711099004939</c:v>
                </c:pt>
                <c:pt idx="2258">
                  <c:v>33.254903403572435</c:v>
                </c:pt>
                <c:pt idx="2259">
                  <c:v>33.142637828199632</c:v>
                </c:pt>
                <c:pt idx="2260">
                  <c:v>33.030314446299258</c:v>
                </c:pt>
                <c:pt idx="2261">
                  <c:v>32.917933438695208</c:v>
                </c:pt>
                <c:pt idx="2262">
                  <c:v>32.805494984681459</c:v>
                </c:pt>
                <c:pt idx="2263">
                  <c:v>32.692999262041646</c:v>
                </c:pt>
                <c:pt idx="2264">
                  <c:v>32.580446447067885</c:v>
                </c:pt>
                <c:pt idx="2265">
                  <c:v>32.467836714576023</c:v>
                </c:pt>
                <c:pt idx="2266">
                  <c:v>32.355170237922721</c:v>
                </c:pt>
                <c:pt idx="2267">
                  <c:v>32.242447189023665</c:v>
                </c:pt>
                <c:pt idx="2268">
                  <c:v>32.129667738370564</c:v>
                </c:pt>
                <c:pt idx="2269">
                  <c:v>32.016832055045498</c:v>
                </c:pt>
                <c:pt idx="2270">
                  <c:v>31.903940306739699</c:v>
                </c:pt>
                <c:pt idx="2271">
                  <c:v>31.790992659767493</c:v>
                </c:pt>
                <c:pt idx="2272">
                  <c:v>31.677989279085438</c:v>
                </c:pt>
                <c:pt idx="2273">
                  <c:v>31.564930328303365</c:v>
                </c:pt>
                <c:pt idx="2274">
                  <c:v>31.451815969704647</c:v>
                </c:pt>
                <c:pt idx="2275">
                  <c:v>31.338646364258153</c:v>
                </c:pt>
                <c:pt idx="2276">
                  <c:v>31.22542167163704</c:v>
                </c:pt>
                <c:pt idx="2277">
                  <c:v>31.112142050229771</c:v>
                </c:pt>
                <c:pt idx="2278">
                  <c:v>30.998807657158252</c:v>
                </c:pt>
                <c:pt idx="2279">
                  <c:v>30.885418648290042</c:v>
                </c:pt>
                <c:pt idx="2280">
                  <c:v>30.771975178256529</c:v>
                </c:pt>
                <c:pt idx="2281">
                  <c:v>30.658477400463305</c:v>
                </c:pt>
                <c:pt idx="2282">
                  <c:v>30.54492546710533</c:v>
                </c:pt>
                <c:pt idx="2283">
                  <c:v>30.431319529183973</c:v>
                </c:pt>
                <c:pt idx="2284">
                  <c:v>30.317659736517026</c:v>
                </c:pt>
                <c:pt idx="2285">
                  <c:v>30.203946237755162</c:v>
                </c:pt>
                <c:pt idx="2286">
                  <c:v>30.09017918039364</c:v>
                </c:pt>
                <c:pt idx="2287">
                  <c:v>29.976358710789235</c:v>
                </c:pt>
                <c:pt idx="2288">
                  <c:v>29.862484974167103</c:v>
                </c:pt>
                <c:pt idx="2289">
                  <c:v>29.748558114640556</c:v>
                </c:pt>
                <c:pt idx="2290">
                  <c:v>29.634578275220875</c:v>
                </c:pt>
                <c:pt idx="2291">
                  <c:v>29.520545597830647</c:v>
                </c:pt>
                <c:pt idx="2292">
                  <c:v>29.406460223315605</c:v>
                </c:pt>
                <c:pt idx="2293">
                  <c:v>29.292322291459843</c:v>
                </c:pt>
                <c:pt idx="2294">
                  <c:v>29.178131940995137</c:v>
                </c:pt>
                <c:pt idx="2295">
                  <c:v>29.063889309615043</c:v>
                </c:pt>
                <c:pt idx="2296">
                  <c:v>28.949594533986801</c:v>
                </c:pt>
                <c:pt idx="2297">
                  <c:v>28.83524774976355</c:v>
                </c:pt>
                <c:pt idx="2298">
                  <c:v>28.720849091595973</c:v>
                </c:pt>
                <c:pt idx="2299">
                  <c:v>28.60639869314323</c:v>
                </c:pt>
                <c:pt idx="2300">
                  <c:v>28.491896687085628</c:v>
                </c:pt>
                <c:pt idx="2301">
                  <c:v>28.377343205137631</c:v>
                </c:pt>
                <c:pt idx="2302">
                  <c:v>28.26273837805488</c:v>
                </c:pt>
                <c:pt idx="2303">
                  <c:v>28.148082335650113</c:v>
                </c:pt>
                <c:pt idx="2304">
                  <c:v>28.033375206800546</c:v>
                </c:pt>
                <c:pt idx="2305">
                  <c:v>27.918617119464148</c:v>
                </c:pt>
                <c:pt idx="2306">
                  <c:v>27.803808200683338</c:v>
                </c:pt>
                <c:pt idx="2307">
                  <c:v>27.688948576601238</c:v>
                </c:pt>
                <c:pt idx="2308">
                  <c:v>27.574038372471151</c:v>
                </c:pt>
                <c:pt idx="2309">
                  <c:v>27.459077712665177</c:v>
                </c:pt>
                <c:pt idx="2310">
                  <c:v>27.34406672068851</c:v>
                </c:pt>
                <c:pt idx="2311">
                  <c:v>27.22900551918443</c:v>
                </c:pt>
                <c:pt idx="2312">
                  <c:v>27.113894229949274</c:v>
                </c:pt>
                <c:pt idx="2313">
                  <c:v>26.998732973940744</c:v>
                </c:pt>
                <c:pt idx="2314">
                  <c:v>26.883521871287112</c:v>
                </c:pt>
                <c:pt idx="2315">
                  <c:v>26.768261041299279</c:v>
                </c:pt>
                <c:pt idx="2316">
                  <c:v>26.652950602477745</c:v>
                </c:pt>
                <c:pt idx="2317">
                  <c:v>26.537590672525063</c:v>
                </c:pt>
                <c:pt idx="2318">
                  <c:v>26.422181368353879</c:v>
                </c:pt>
                <c:pt idx="2319">
                  <c:v>26.306722806095355</c:v>
                </c:pt>
                <c:pt idx="2320">
                  <c:v>26.191215101112451</c:v>
                </c:pt>
                <c:pt idx="2321">
                  <c:v>26.075658368004259</c:v>
                </c:pt>
                <c:pt idx="2322">
                  <c:v>25.960052720618421</c:v>
                </c:pt>
                <c:pt idx="2323">
                  <c:v>25.84439827205987</c:v>
                </c:pt>
                <c:pt idx="2324">
                  <c:v>25.728695134699578</c:v>
                </c:pt>
                <c:pt idx="2325">
                  <c:v>25.612943420182773</c:v>
                </c:pt>
                <c:pt idx="2326">
                  <c:v>25.497143239437577</c:v>
                </c:pt>
                <c:pt idx="2327">
                  <c:v>25.381294702685583</c:v>
                </c:pt>
                <c:pt idx="2328">
                  <c:v>25.265397919448979</c:v>
                </c:pt>
                <c:pt idx="2329">
                  <c:v>25.149452998558122</c:v>
                </c:pt>
                <c:pt idx="2330">
                  <c:v>25.033460048164368</c:v>
                </c:pt>
                <c:pt idx="2331">
                  <c:v>24.917419175741088</c:v>
                </c:pt>
                <c:pt idx="2332">
                  <c:v>24.801330488100007</c:v>
                </c:pt>
                <c:pt idx="2333">
                  <c:v>24.68519409139288</c:v>
                </c:pt>
                <c:pt idx="2334">
                  <c:v>24.569010091124699</c:v>
                </c:pt>
                <c:pt idx="2335">
                  <c:v>24.452778592157411</c:v>
                </c:pt>
                <c:pt idx="2336">
                  <c:v>24.336499698720214</c:v>
                </c:pt>
                <c:pt idx="2337">
                  <c:v>24.220173514416793</c:v>
                </c:pt>
                <c:pt idx="2338">
                  <c:v>24.103800142235023</c:v>
                </c:pt>
                <c:pt idx="2339">
                  <c:v>23.987379684550564</c:v>
                </c:pt>
                <c:pt idx="2340">
                  <c:v>23.870912243138129</c:v>
                </c:pt>
                <c:pt idx="2341">
                  <c:v>23.754397919177002</c:v>
                </c:pt>
                <c:pt idx="2342">
                  <c:v>23.637836813259781</c:v>
                </c:pt>
                <c:pt idx="2343">
                  <c:v>23.521229025399435</c:v>
                </c:pt>
                <c:pt idx="2344">
                  <c:v>23.404574655035606</c:v>
                </c:pt>
                <c:pt idx="2345">
                  <c:v>23.287873801042998</c:v>
                </c:pt>
                <c:pt idx="2346">
                  <c:v>23.171126561739591</c:v>
                </c:pt>
                <c:pt idx="2347">
                  <c:v>23.054333034888892</c:v>
                </c:pt>
                <c:pt idx="2348">
                  <c:v>22.937493317713908</c:v>
                </c:pt>
                <c:pt idx="2349">
                  <c:v>22.820607506899083</c:v>
                </c:pt>
                <c:pt idx="2350">
                  <c:v>22.703675698598044</c:v>
                </c:pt>
                <c:pt idx="2351">
                  <c:v>22.586697988442356</c:v>
                </c:pt>
                <c:pt idx="2352">
                  <c:v>22.469674471546391</c:v>
                </c:pt>
                <c:pt idx="2353">
                  <c:v>22.352605242513832</c:v>
                </c:pt>
                <c:pt idx="2354">
                  <c:v>22.235490395446917</c:v>
                </c:pt>
                <c:pt idx="2355">
                  <c:v>22.118330023948648</c:v>
                </c:pt>
                <c:pt idx="2356">
                  <c:v>22.001124221132955</c:v>
                </c:pt>
                <c:pt idx="2357">
                  <c:v>21.883873079630867</c:v>
                </c:pt>
                <c:pt idx="2358">
                  <c:v>21.766576691593933</c:v>
                </c:pt>
                <c:pt idx="2359">
                  <c:v>21.64923514870355</c:v>
                </c:pt>
                <c:pt idx="2360">
                  <c:v>21.531848542175361</c:v>
                </c:pt>
                <c:pt idx="2361">
                  <c:v>21.414416962766087</c:v>
                </c:pt>
                <c:pt idx="2362">
                  <c:v>21.296940500780561</c:v>
                </c:pt>
                <c:pt idx="2363">
                  <c:v>21.179419246076392</c:v>
                </c:pt>
                <c:pt idx="2364">
                  <c:v>21.061853288069496</c:v>
                </c:pt>
                <c:pt idx="2365">
                  <c:v>20.944242715741872</c:v>
                </c:pt>
                <c:pt idx="2366">
                  <c:v>20.826587617646588</c:v>
                </c:pt>
                <c:pt idx="2367">
                  <c:v>20.708888081912182</c:v>
                </c:pt>
                <c:pt idx="2368">
                  <c:v>20.591144196251541</c:v>
                </c:pt>
                <c:pt idx="2369">
                  <c:v>20.473356047964529</c:v>
                </c:pt>
                <c:pt idx="2370">
                  <c:v>20.355523723944589</c:v>
                </c:pt>
                <c:pt idx="2371">
                  <c:v>20.237647310685428</c:v>
                </c:pt>
                <c:pt idx="2372">
                  <c:v>20.119726894285503</c:v>
                </c:pt>
                <c:pt idx="2373">
                  <c:v>20.001762560452509</c:v>
                </c:pt>
                <c:pt idx="2374">
                  <c:v>19.883754394512078</c:v>
                </c:pt>
                <c:pt idx="2375">
                  <c:v>19.765702481408937</c:v>
                </c:pt>
                <c:pt idx="2376">
                  <c:v>19.647606905714728</c:v>
                </c:pt>
                <c:pt idx="2377">
                  <c:v>19.529467751633931</c:v>
                </c:pt>
                <c:pt idx="2378">
                  <c:v>19.411285103006858</c:v>
                </c:pt>
                <c:pt idx="2379">
                  <c:v>19.293059043316358</c:v>
                </c:pt>
                <c:pt idx="2380">
                  <c:v>19.174789655691054</c:v>
                </c:pt>
                <c:pt idx="2381">
                  <c:v>19.056477022914478</c:v>
                </c:pt>
                <c:pt idx="2382">
                  <c:v>18.938121227425324</c:v>
                </c:pt>
                <c:pt idx="2383">
                  <c:v>18.819722351324085</c:v>
                </c:pt>
                <c:pt idx="2384">
                  <c:v>18.701280476380042</c:v>
                </c:pt>
                <c:pt idx="2385">
                  <c:v>18.582795684032828</c:v>
                </c:pt>
                <c:pt idx="2386">
                  <c:v>18.464268055400495</c:v>
                </c:pt>
                <c:pt idx="2387">
                  <c:v>18.345697671280242</c:v>
                </c:pt>
                <c:pt idx="2388">
                  <c:v>18.22708461215781</c:v>
                </c:pt>
                <c:pt idx="2389">
                  <c:v>18.108428958208417</c:v>
                </c:pt>
                <c:pt idx="2390">
                  <c:v>17.98973078930274</c:v>
                </c:pt>
                <c:pt idx="2391">
                  <c:v>17.870990185012158</c:v>
                </c:pt>
                <c:pt idx="2392">
                  <c:v>17.752207224612167</c:v>
                </c:pt>
                <c:pt idx="2393">
                  <c:v>17.633381987088079</c:v>
                </c:pt>
                <c:pt idx="2394">
                  <c:v>17.514514551137605</c:v>
                </c:pt>
                <c:pt idx="2395">
                  <c:v>17.3956049951776</c:v>
                </c:pt>
                <c:pt idx="2396">
                  <c:v>17.276653397346418</c:v>
                </c:pt>
                <c:pt idx="2397">
                  <c:v>17.157659835509349</c:v>
                </c:pt>
                <c:pt idx="2398">
                  <c:v>17.038624387262089</c:v>
                </c:pt>
                <c:pt idx="2399">
                  <c:v>16.919547129936653</c:v>
                </c:pt>
                <c:pt idx="2400">
                  <c:v>16.80042814060328</c:v>
                </c:pt>
                <c:pt idx="2401">
                  <c:v>16.68126749607481</c:v>
                </c:pt>
                <c:pt idx="2402">
                  <c:v>16.562065272914932</c:v>
                </c:pt>
                <c:pt idx="2403">
                  <c:v>16.442821547434999</c:v>
                </c:pt>
                <c:pt idx="2404">
                  <c:v>16.323536395706018</c:v>
                </c:pt>
                <c:pt idx="2405">
                  <c:v>16.204209893554715</c:v>
                </c:pt>
                <c:pt idx="2406">
                  <c:v>16.08484211657456</c:v>
                </c:pt>
                <c:pt idx="2407">
                  <c:v>15.965433140124905</c:v>
                </c:pt>
                <c:pt idx="2408">
                  <c:v>15.845983039337908</c:v>
                </c:pt>
                <c:pt idx="2409">
                  <c:v>15.726491889119018</c:v>
                </c:pt>
                <c:pt idx="2410">
                  <c:v>15.60695976415469</c:v>
                </c:pt>
                <c:pt idx="2411">
                  <c:v>15.487386738913443</c:v>
                </c:pt>
                <c:pt idx="2412">
                  <c:v>15.367772887650302</c:v>
                </c:pt>
                <c:pt idx="2413">
                  <c:v>15.248118284410173</c:v>
                </c:pt>
                <c:pt idx="2414">
                  <c:v>15.128423003034021</c:v>
                </c:pt>
                <c:pt idx="2415">
                  <c:v>15.008687117157608</c:v>
                </c:pt>
                <c:pt idx="2416">
                  <c:v>14.888910700218684</c:v>
                </c:pt>
                <c:pt idx="2417">
                  <c:v>14.769093825461724</c:v>
                </c:pt>
                <c:pt idx="2418">
                  <c:v>14.649236565936443</c:v>
                </c:pt>
                <c:pt idx="2419">
                  <c:v>14.52933899450564</c:v>
                </c:pt>
                <c:pt idx="2420">
                  <c:v>14.409401183847695</c:v>
                </c:pt>
                <c:pt idx="2421">
                  <c:v>14.289423206458979</c:v>
                </c:pt>
                <c:pt idx="2422">
                  <c:v>14.169405134658826</c:v>
                </c:pt>
                <c:pt idx="2423">
                  <c:v>14.04934704058976</c:v>
                </c:pt>
                <c:pt idx="2424">
                  <c:v>13.929248996225621</c:v>
                </c:pt>
                <c:pt idx="2425">
                  <c:v>13.809111073369696</c:v>
                </c:pt>
                <c:pt idx="2426">
                  <c:v>13.688933343662395</c:v>
                </c:pt>
                <c:pt idx="2427">
                  <c:v>13.568715878581788</c:v>
                </c:pt>
                <c:pt idx="2428">
                  <c:v>13.448458749446472</c:v>
                </c:pt>
                <c:pt idx="2429">
                  <c:v>13.328162027422369</c:v>
                </c:pt>
                <c:pt idx="2430">
                  <c:v>13.207825783520013</c:v>
                </c:pt>
                <c:pt idx="2431">
                  <c:v>13.087450088604678</c:v>
                </c:pt>
                <c:pt idx="2432">
                  <c:v>12.967035013392202</c:v>
                </c:pt>
                <c:pt idx="2433">
                  <c:v>12.846580628457804</c:v>
                </c:pt>
                <c:pt idx="2434">
                  <c:v>12.726087004235811</c:v>
                </c:pt>
                <c:pt idx="2435">
                  <c:v>12.605554211024034</c:v>
                </c:pt>
                <c:pt idx="2436">
                  <c:v>12.484982318986239</c:v>
                </c:pt>
                <c:pt idx="2437">
                  <c:v>12.364371398155086</c:v>
                </c:pt>
                <c:pt idx="2438">
                  <c:v>12.243721518435045</c:v>
                </c:pt>
                <c:pt idx="2439">
                  <c:v>12.123032749605059</c:v>
                </c:pt>
                <c:pt idx="2440">
                  <c:v>12.002305161323005</c:v>
                </c:pt>
                <c:pt idx="2441">
                  <c:v>11.881538823124476</c:v>
                </c:pt>
                <c:pt idx="2442">
                  <c:v>11.760733804431695</c:v>
                </c:pt>
                <c:pt idx="2443">
                  <c:v>11.639890174549659</c:v>
                </c:pt>
                <c:pt idx="2444">
                  <c:v>11.519008002673615</c:v>
                </c:pt>
                <c:pt idx="2445">
                  <c:v>11.398087357889489</c:v>
                </c:pt>
                <c:pt idx="2446">
                  <c:v>11.277128309178131</c:v>
                </c:pt>
                <c:pt idx="2447">
                  <c:v>11.156130925416372</c:v>
                </c:pt>
                <c:pt idx="2448">
                  <c:v>11.035095275379451</c:v>
                </c:pt>
                <c:pt idx="2449">
                  <c:v>10.914021427746263</c:v>
                </c:pt>
                <c:pt idx="2450">
                  <c:v>10.792909451098943</c:v>
                </c:pt>
                <c:pt idx="2451">
                  <c:v>10.671759413926921</c:v>
                </c:pt>
                <c:pt idx="2452">
                  <c:v>10.550571384628649</c:v>
                </c:pt>
                <c:pt idx="2453">
                  <c:v>10.429345431515836</c:v>
                </c:pt>
                <c:pt idx="2454">
                  <c:v>10.308081622813313</c:v>
                </c:pt>
                <c:pt idx="2455">
                  <c:v>10.186780026663117</c:v>
                </c:pt>
                <c:pt idx="2456">
                  <c:v>10.06544071112708</c:v>
                </c:pt>
                <c:pt idx="2457">
                  <c:v>9.9440637441877051</c:v>
                </c:pt>
                <c:pt idx="2458">
                  <c:v>9.8226491937529747</c:v>
                </c:pt>
                <c:pt idx="2459">
                  <c:v>9.7011971276557656</c:v>
                </c:pt>
                <c:pt idx="2460">
                  <c:v>9.5797076136591954</c:v>
                </c:pt>
                <c:pt idx="2461">
                  <c:v>9.4581807194559335</c:v>
                </c:pt>
                <c:pt idx="2462">
                  <c:v>9.3366165126735741</c:v>
                </c:pt>
                <c:pt idx="2463">
                  <c:v>9.2150150608731103</c:v>
                </c:pt>
                <c:pt idx="2464">
                  <c:v>9.093376431555221</c:v>
                </c:pt>
                <c:pt idx="2465">
                  <c:v>8.9717006921596436</c:v>
                </c:pt>
                <c:pt idx="2466">
                  <c:v>8.8499879100686645</c:v>
                </c:pt>
                <c:pt idx="2467">
                  <c:v>8.7282381526086805</c:v>
                </c:pt>
                <c:pt idx="2468">
                  <c:v>8.6064514870518529</c:v>
                </c:pt>
                <c:pt idx="2469">
                  <c:v>8.4846279806205267</c:v>
                </c:pt>
                <c:pt idx="2470">
                  <c:v>8.3627677004854011</c:v>
                </c:pt>
                <c:pt idx="2471">
                  <c:v>8.2408707137732797</c:v>
                </c:pt>
                <c:pt idx="2472">
                  <c:v>8.1189370875612994</c:v>
                </c:pt>
                <c:pt idx="2473">
                  <c:v>7.996966888887588</c:v>
                </c:pt>
                <c:pt idx="2474">
                  <c:v>7.8749601847465511</c:v>
                </c:pt>
                <c:pt idx="2475">
                  <c:v>7.7529170420940314</c:v>
                </c:pt>
                <c:pt idx="2476">
                  <c:v>7.630837527848878</c:v>
                </c:pt>
                <c:pt idx="2477">
                  <c:v>7.5087217088940807</c:v>
                </c:pt>
                <c:pt idx="2478">
                  <c:v>7.3865696520799835</c:v>
                </c:pt>
                <c:pt idx="2479">
                  <c:v>7.2643814242242506</c:v>
                </c:pt>
                <c:pt idx="2480">
                  <c:v>7.1421570921168129</c:v>
                </c:pt>
                <c:pt idx="2481">
                  <c:v>7.0198967225170081</c:v>
                </c:pt>
                <c:pt idx="2482">
                  <c:v>6.8976003821622118</c:v>
                </c:pt>
                <c:pt idx="2483">
                  <c:v>6.775268137762251</c:v>
                </c:pt>
                <c:pt idx="2484">
                  <c:v>6.6529000560059899</c:v>
                </c:pt>
                <c:pt idx="2485">
                  <c:v>6.530496203561329</c:v>
                </c:pt>
                <c:pt idx="2486">
                  <c:v>6.4080566470780989</c:v>
                </c:pt>
                <c:pt idx="2487">
                  <c:v>6.285581453188974</c:v>
                </c:pt>
                <c:pt idx="2488">
                  <c:v>6.1630706885105058</c:v>
                </c:pt>
                <c:pt idx="2489">
                  <c:v>6.040524419646971</c:v>
                </c:pt>
                <c:pt idx="2490">
                  <c:v>5.9179427131899773</c:v>
                </c:pt>
                <c:pt idx="2491">
                  <c:v>5.7953256357206477</c:v>
                </c:pt>
                <c:pt idx="2492">
                  <c:v>5.6726732538126461</c:v>
                </c:pt>
                <c:pt idx="2493">
                  <c:v>5.549985634030608</c:v>
                </c:pt>
                <c:pt idx="2494">
                  <c:v>5.4272628429361838</c:v>
                </c:pt>
                <c:pt idx="2495">
                  <c:v>5.3045049470856842</c:v>
                </c:pt>
                <c:pt idx="2496">
                  <c:v>5.1817120130338985</c:v>
                </c:pt>
                <c:pt idx="2497">
                  <c:v>5.0588841073345412</c:v>
                </c:pt>
                <c:pt idx="2498">
                  <c:v>4.9360212965423038</c:v>
                </c:pt>
                <c:pt idx="2499">
                  <c:v>4.8131236472152317</c:v>
                </c:pt>
                <c:pt idx="2500">
                  <c:v>4.6901912259143055</c:v>
                </c:pt>
                <c:pt idx="2501">
                  <c:v>4.5672240992059292</c:v>
                </c:pt>
                <c:pt idx="2502">
                  <c:v>4.4442223336637916</c:v>
                </c:pt>
                <c:pt idx="2503">
                  <c:v>4.3211859958690697</c:v>
                </c:pt>
                <c:pt idx="2504">
                  <c:v>4.198115152414462</c:v>
                </c:pt>
                <c:pt idx="2505">
                  <c:v>4.0750098699018817</c:v>
                </c:pt>
                <c:pt idx="2506">
                  <c:v>3.9518702149466596</c:v>
                </c:pt>
                <c:pt idx="2507">
                  <c:v>3.8286962541784706</c:v>
                </c:pt>
                <c:pt idx="2508">
                  <c:v>3.705488054242096</c:v>
                </c:pt>
                <c:pt idx="2509">
                  <c:v>3.5822456817978674</c:v>
                </c:pt>
                <c:pt idx="2510">
                  <c:v>3.4589692035255242</c:v>
                </c:pt>
                <c:pt idx="2511">
                  <c:v>3.3356586861238848</c:v>
                </c:pt>
                <c:pt idx="2512">
                  <c:v>3.2123141963121253</c:v>
                </c:pt>
                <c:pt idx="2513">
                  <c:v>3.0889358008298884</c:v>
                </c:pt>
                <c:pt idx="2514">
                  <c:v>2.9655235664434447</c:v>
                </c:pt>
                <c:pt idx="2515">
                  <c:v>2.8420775599398982</c:v>
                </c:pt>
                <c:pt idx="2516">
                  <c:v>2.7185978481337525</c:v>
                </c:pt>
                <c:pt idx="2517">
                  <c:v>2.5950844978660181</c:v>
                </c:pt>
                <c:pt idx="2518">
                  <c:v>2.4715375760061993</c:v>
                </c:pt>
                <c:pt idx="2519">
                  <c:v>2.3479571494523044</c:v>
                </c:pt>
                <c:pt idx="2520">
                  <c:v>2.2243432851329228</c:v>
                </c:pt>
                <c:pt idx="2521">
                  <c:v>2.1006960500089753</c:v>
                </c:pt>
                <c:pt idx="2522">
                  <c:v>1.9770155110727172</c:v>
                </c:pt>
                <c:pt idx="2523">
                  <c:v>1.8533017353518926</c:v>
                </c:pt>
                <c:pt idx="2524">
                  <c:v>1.7295547899076076</c:v>
                </c:pt>
                <c:pt idx="2525">
                  <c:v>1.6057747418380088</c:v>
                </c:pt>
                <c:pt idx="2526">
                  <c:v>1.4819616582781108</c:v>
                </c:pt>
                <c:pt idx="2527">
                  <c:v>1.3581156064008595</c:v>
                </c:pt>
                <c:pt idx="2528">
                  <c:v>1.2342366534187392</c:v>
                </c:pt>
                <c:pt idx="2529">
                  <c:v>1.1103248665843197</c:v>
                </c:pt>
                <c:pt idx="2530">
                  <c:v>0.986380313191763</c:v>
                </c:pt>
                <c:pt idx="2531">
                  <c:v>0.86240306057711114</c:v>
                </c:pt>
                <c:pt idx="2532">
                  <c:v>0.73839317612029165</c:v>
                </c:pt>
                <c:pt idx="2533">
                  <c:v>0.61435072724432205</c:v>
                </c:pt>
                <c:pt idx="2534">
                  <c:v>0.49027578141965938</c:v>
                </c:pt>
                <c:pt idx="2535">
                  <c:v>0.366168406160087</c:v>
                </c:pt>
                <c:pt idx="2536">
                  <c:v>0.24202866902828712</c:v>
                </c:pt>
                <c:pt idx="2537">
                  <c:v>0.11785663763512069</c:v>
                </c:pt>
                <c:pt idx="2538">
                  <c:v>-6.3476203603763121E-3</c:v>
                </c:pt>
                <c:pt idx="2539">
                  <c:v>-0.1305840372491659</c:v>
                </c:pt>
                <c:pt idx="2540">
                  <c:v>-0.25485254527104206</c:v>
                </c:pt>
                <c:pt idx="2541">
                  <c:v>-0.37915307661480863</c:v>
                </c:pt>
                <c:pt idx="2542">
                  <c:v>-0.50348556341619999</c:v>
                </c:pt>
                <c:pt idx="2543">
                  <c:v>-0.62784993775816755</c:v>
                </c:pt>
                <c:pt idx="2544">
                  <c:v>-0.75224613166957455</c:v>
                </c:pt>
                <c:pt idx="2545">
                  <c:v>-0.87667407712383516</c:v>
                </c:pt>
                <c:pt idx="2546">
                  <c:v>-1.0011337060392496</c:v>
                </c:pt>
                <c:pt idx="2547">
                  <c:v>-1.1256249502776319</c:v>
                </c:pt>
                <c:pt idx="2548">
                  <c:v>-1.2501477416426638</c:v>
                </c:pt>
                <c:pt idx="2549">
                  <c:v>-1.3747020118811817</c:v>
                </c:pt>
                <c:pt idx="2550">
                  <c:v>-1.4992876926794687</c:v>
                </c:pt>
                <c:pt idx="2551">
                  <c:v>-1.6239047156672402</c:v>
                </c:pt>
                <c:pt idx="2552">
                  <c:v>-1.7485530124101307</c:v>
                </c:pt>
                <c:pt idx="2553">
                  <c:v>-1.8732325144163462</c:v>
                </c:pt>
                <c:pt idx="2554">
                  <c:v>-1.9979431531302014</c:v>
                </c:pt>
                <c:pt idx="2555">
                  <c:v>-2.1226848599350037</c:v>
                </c:pt>
                <c:pt idx="2556">
                  <c:v>-2.2474575661500951</c:v>
                </c:pt>
                <c:pt idx="2557">
                  <c:v>-2.3722612030319801</c:v>
                </c:pt>
                <c:pt idx="2558">
                  <c:v>-2.4970957017720194</c:v>
                </c:pt>
                <c:pt idx="2559">
                  <c:v>-2.6219609934969359</c:v>
                </c:pt>
                <c:pt idx="2560">
                  <c:v>-2.746857009268405</c:v>
                </c:pt>
                <c:pt idx="2561">
                  <c:v>-2.871783680081474</c:v>
                </c:pt>
                <c:pt idx="2562">
                  <c:v>-2.9967409368645161</c:v>
                </c:pt>
                <c:pt idx="2563">
                  <c:v>-3.1217287104777411</c:v>
                </c:pt>
                <c:pt idx="2564">
                  <c:v>-3.2467469317151814</c:v>
                </c:pt>
                <c:pt idx="2565">
                  <c:v>-3.3717955313013177</c:v>
                </c:pt>
                <c:pt idx="2566">
                  <c:v>-3.4968744398913412</c:v>
                </c:pt>
                <c:pt idx="2567">
                  <c:v>-3.6219835880715023</c:v>
                </c:pt>
                <c:pt idx="2568">
                  <c:v>-3.7471229063573657</c:v>
                </c:pt>
                <c:pt idx="2569">
                  <c:v>-3.8722923251939725</c:v>
                </c:pt>
                <c:pt idx="2570">
                  <c:v>-3.9974917749563059</c:v>
                </c:pt>
                <c:pt idx="2571">
                  <c:v>-4.122721185946264</c:v>
                </c:pt>
                <c:pt idx="2572">
                  <c:v>-4.247980488394643</c:v>
                </c:pt>
                <c:pt idx="2573">
                  <c:v>-4.3732696124585271</c:v>
                </c:pt>
                <c:pt idx="2574">
                  <c:v>-4.4985884882239153</c:v>
                </c:pt>
                <c:pt idx="2575">
                  <c:v>-4.6239370457017568</c:v>
                </c:pt>
                <c:pt idx="2576">
                  <c:v>-4.7493152148294282</c:v>
                </c:pt>
                <c:pt idx="2577">
                  <c:v>-4.8747229254701949</c:v>
                </c:pt>
                <c:pt idx="2578">
                  <c:v>-5.0001601074133104</c:v>
                </c:pt>
                <c:pt idx="2579">
                  <c:v>-5.1256266903711705</c:v>
                </c:pt>
                <c:pt idx="2580">
                  <c:v>-5.2511226039818419</c:v>
                </c:pt>
                <c:pt idx="2581">
                  <c:v>-5.3766477778073645</c:v>
                </c:pt>
                <c:pt idx="2582">
                  <c:v>-5.5022021413331288</c:v>
                </c:pt>
                <c:pt idx="2583">
                  <c:v>-5.6277856239694479</c:v>
                </c:pt>
                <c:pt idx="2584">
                  <c:v>-5.7533981550469537</c:v>
                </c:pt>
                <c:pt idx="2585">
                  <c:v>-5.8790396638214357</c:v>
                </c:pt>
                <c:pt idx="2586">
                  <c:v>-6.0047100794701818</c:v>
                </c:pt>
                <c:pt idx="2587">
                  <c:v>-6.1304093310915357</c:v>
                </c:pt>
                <c:pt idx="2588">
                  <c:v>-6.2561373477072317</c:v>
                </c:pt>
                <c:pt idx="2589">
                  <c:v>-6.3818940582595305</c:v>
                </c:pt>
                <c:pt idx="2590">
                  <c:v>-6.5076793916120605</c:v>
                </c:pt>
                <c:pt idx="2591">
                  <c:v>-6.6334932765492098</c:v>
                </c:pt>
                <c:pt idx="2592">
                  <c:v>-6.7593356417769153</c:v>
                </c:pt>
                <c:pt idx="2593">
                  <c:v>-6.8852064159200514</c:v>
                </c:pt>
                <c:pt idx="2594">
                  <c:v>-7.0111055275246423</c:v>
                </c:pt>
                <c:pt idx="2595">
                  <c:v>-7.137032905056512</c:v>
                </c:pt>
                <c:pt idx="2596">
                  <c:v>-7.2629884769008193</c:v>
                </c:pt>
                <c:pt idx="2597">
                  <c:v>-7.3889721713627052</c:v>
                </c:pt>
                <c:pt idx="2598">
                  <c:v>-7.5149839166660444</c:v>
                </c:pt>
                <c:pt idx="2599">
                  <c:v>-7.6410236409542467</c:v>
                </c:pt>
                <c:pt idx="2600">
                  <c:v>-7.7670912722894432</c:v>
                </c:pt>
                <c:pt idx="2601">
                  <c:v>-7.8931867386527106</c:v>
                </c:pt>
                <c:pt idx="2602">
                  <c:v>-8.0193099679434603</c:v>
                </c:pt>
                <c:pt idx="2603">
                  <c:v>-8.1454608879793842</c:v>
                </c:pt>
                <c:pt idx="2604">
                  <c:v>-8.2716394264975932</c:v>
                </c:pt>
                <c:pt idx="2605">
                  <c:v>-8.3978455111514609</c:v>
                </c:pt>
                <c:pt idx="2606">
                  <c:v>-8.5240790695137871</c:v>
                </c:pt>
                <c:pt idx="2607">
                  <c:v>-8.6503400290751671</c:v>
                </c:pt>
                <c:pt idx="2608">
                  <c:v>-8.7766283172434179</c:v>
                </c:pt>
                <c:pt idx="2609">
                  <c:v>-8.9029438613443528</c:v>
                </c:pt>
                <c:pt idx="2610">
                  <c:v>-9.0292865886222486</c:v>
                </c:pt>
                <c:pt idx="2611">
                  <c:v>-9.1556564262371172</c:v>
                </c:pt>
                <c:pt idx="2612">
                  <c:v>-9.28205330126832</c:v>
                </c:pt>
                <c:pt idx="2613">
                  <c:v>-9.4084771407119554</c:v>
                </c:pt>
                <c:pt idx="2614">
                  <c:v>-9.5349278714809618</c:v>
                </c:pt>
                <c:pt idx="2615">
                  <c:v>-9.6614054204063784</c:v>
                </c:pt>
                <c:pt idx="2616">
                  <c:v>-9.7879097142363829</c:v>
                </c:pt>
                <c:pt idx="2617">
                  <c:v>-9.9144406796355931</c:v>
                </c:pt>
                <c:pt idx="2618">
                  <c:v>-10.040998243188373</c:v>
                </c:pt>
                <c:pt idx="2619">
                  <c:v>-10.167582331393605</c:v>
                </c:pt>
                <c:pt idx="2620">
                  <c:v>-10.294192870667965</c:v>
                </c:pt>
                <c:pt idx="2621">
                  <c:v>-10.420829787347532</c:v>
                </c:pt>
                <c:pt idx="2622">
                  <c:v>-10.547493007682782</c:v>
                </c:pt>
                <c:pt idx="2623">
                  <c:v>-10.674182457844665</c:v>
                </c:pt>
                <c:pt idx="2624">
                  <c:v>-10.800898063918687</c:v>
                </c:pt>
                <c:pt idx="2625">
                  <c:v>-10.927639751909387</c:v>
                </c:pt>
                <c:pt idx="2626">
                  <c:v>-11.054407447738731</c:v>
                </c:pt>
                <c:pt idx="2627">
                  <c:v>-11.181201077245632</c:v>
                </c:pt>
                <c:pt idx="2628">
                  <c:v>-11.308020566187507</c:v>
                </c:pt>
                <c:pt idx="2629">
                  <c:v>-11.434865840238409</c:v>
                </c:pt>
                <c:pt idx="2630">
                  <c:v>-11.561736824991209</c:v>
                </c:pt>
                <c:pt idx="2631">
                  <c:v>-11.688633445956535</c:v>
                </c:pt>
                <c:pt idx="2632">
                  <c:v>-11.815555628563667</c:v>
                </c:pt>
                <c:pt idx="2633">
                  <c:v>-11.942503298158726</c:v>
                </c:pt>
                <c:pt idx="2634">
                  <c:v>-12.069476380006614</c:v>
                </c:pt>
                <c:pt idx="2635">
                  <c:v>-12.196474799290842</c:v>
                </c:pt>
                <c:pt idx="2636">
                  <c:v>-12.323498481113964</c:v>
                </c:pt>
                <c:pt idx="2637">
                  <c:v>-12.450547350496519</c:v>
                </c:pt>
                <c:pt idx="2638">
                  <c:v>-12.577621332378257</c:v>
                </c:pt>
                <c:pt idx="2639">
                  <c:v>-12.704720351618093</c:v>
                </c:pt>
                <c:pt idx="2640">
                  <c:v>-12.831844332993956</c:v>
                </c:pt>
                <c:pt idx="2641">
                  <c:v>-12.958993201203262</c:v>
                </c:pt>
                <c:pt idx="2642">
                  <c:v>-13.086166880862892</c:v>
                </c:pt>
                <c:pt idx="2643">
                  <c:v>-13.213365296510355</c:v>
                </c:pt>
                <c:pt idx="2644">
                  <c:v>-13.340588372602301</c:v>
                </c:pt>
                <c:pt idx="2645">
                  <c:v>-13.467836033515788</c:v>
                </c:pt>
                <c:pt idx="2646">
                  <c:v>-13.595108203548712</c:v>
                </c:pt>
                <c:pt idx="2647">
                  <c:v>-13.722404806918517</c:v>
                </c:pt>
                <c:pt idx="2648">
                  <c:v>-13.849725767765548</c:v>
                </c:pt>
                <c:pt idx="2649">
                  <c:v>-13.977071010149544</c:v>
                </c:pt>
                <c:pt idx="2650">
                  <c:v>-14.104440458052499</c:v>
                </c:pt>
                <c:pt idx="2651">
                  <c:v>-14.231834035378059</c:v>
                </c:pt>
                <c:pt idx="2652">
                  <c:v>-14.359251665951566</c:v>
                </c:pt>
                <c:pt idx="2653">
                  <c:v>-14.486693273520537</c:v>
                </c:pt>
                <c:pt idx="2654">
                  <c:v>-14.614158781756078</c:v>
                </c:pt>
                <c:pt idx="2655">
                  <c:v>-14.741648114250568</c:v>
                </c:pt>
                <c:pt idx="2656">
                  <c:v>-14.869161194520256</c:v>
                </c:pt>
                <c:pt idx="2657">
                  <c:v>-14.996697946005179</c:v>
                </c:pt>
                <c:pt idx="2658">
                  <c:v>-15.124258292068317</c:v>
                </c:pt>
                <c:pt idx="2659">
                  <c:v>-15.251842155996933</c:v>
                </c:pt>
                <c:pt idx="2660">
                  <c:v>-15.379449461002487</c:v>
                </c:pt>
                <c:pt idx="2661">
                  <c:v>-15.50708013022232</c:v>
                </c:pt>
                <c:pt idx="2662">
                  <c:v>-15.634734086717684</c:v>
                </c:pt>
                <c:pt idx="2663">
                  <c:v>-15.762411253475127</c:v>
                </c:pt>
                <c:pt idx="2664">
                  <c:v>-15.89011155340779</c:v>
                </c:pt>
                <c:pt idx="2665">
                  <c:v>-16.017834909354448</c:v>
                </c:pt>
                <c:pt idx="2666">
                  <c:v>-16.145581244080333</c:v>
                </c:pt>
                <c:pt idx="2667">
                  <c:v>-16.27335048027761</c:v>
                </c:pt>
                <c:pt idx="2668">
                  <c:v>-16.401142540565413</c:v>
                </c:pt>
                <c:pt idx="2669">
                  <c:v>-16.528957347490554</c:v>
                </c:pt>
                <c:pt idx="2670">
                  <c:v>-16.65679482352995</c:v>
                </c:pt>
                <c:pt idx="2671">
                  <c:v>-16.784654891085054</c:v>
                </c:pt>
                <c:pt idx="2672">
                  <c:v>-16.912537472489017</c:v>
                </c:pt>
                <c:pt idx="2673">
                  <c:v>-17.04044249000421</c:v>
                </c:pt>
                <c:pt idx="2674">
                  <c:v>-17.168369865821095</c:v>
                </c:pt>
                <c:pt idx="2675">
                  <c:v>-17.296319522061836</c:v>
                </c:pt>
                <c:pt idx="2676">
                  <c:v>-17.424291380778023</c:v>
                </c:pt>
                <c:pt idx="2677">
                  <c:v>-17.552285363952667</c:v>
                </c:pt>
                <c:pt idx="2678">
                  <c:v>-17.680301393500852</c:v>
                </c:pt>
                <c:pt idx="2679">
                  <c:v>-17.808339391268532</c:v>
                </c:pt>
                <c:pt idx="2680">
                  <c:v>-17.936399279034571</c:v>
                </c:pt>
                <c:pt idx="2681">
                  <c:v>-18.064480978510993</c:v>
                </c:pt>
                <c:pt idx="2682">
                  <c:v>-18.192584411342484</c:v>
                </c:pt>
                <c:pt idx="2683">
                  <c:v>-18.320709499107611</c:v>
                </c:pt>
                <c:pt idx="2684">
                  <c:v>-18.448856163319597</c:v>
                </c:pt>
                <c:pt idx="2685">
                  <c:v>-18.577024325426876</c:v>
                </c:pt>
                <c:pt idx="2686">
                  <c:v>-18.705213906811402</c:v>
                </c:pt>
                <c:pt idx="2687">
                  <c:v>-18.833424828792918</c:v>
                </c:pt>
                <c:pt idx="2688">
                  <c:v>-18.961657012626333</c:v>
                </c:pt>
                <c:pt idx="2689">
                  <c:v>-19.089910379503088</c:v>
                </c:pt>
                <c:pt idx="2690">
                  <c:v>-19.218184850553449</c:v>
                </c:pt>
                <c:pt idx="2691">
                  <c:v>-19.346480346844825</c:v>
                </c:pt>
                <c:pt idx="2692">
                  <c:v>-19.47479678938144</c:v>
                </c:pt>
                <c:pt idx="2693">
                  <c:v>-19.603134099109152</c:v>
                </c:pt>
                <c:pt idx="2694">
                  <c:v>-19.731492196911201</c:v>
                </c:pt>
                <c:pt idx="2695">
                  <c:v>-19.859871003612572</c:v>
                </c:pt>
                <c:pt idx="2696">
                  <c:v>-19.988270439976361</c:v>
                </c:pt>
                <c:pt idx="2697">
                  <c:v>-20.116690426709848</c:v>
                </c:pt>
                <c:pt idx="2698">
                  <c:v>-20.245130884459922</c:v>
                </c:pt>
                <c:pt idx="2699">
                  <c:v>-20.373591733816379</c:v>
                </c:pt>
                <c:pt idx="2700">
                  <c:v>-20.502072895312711</c:v>
                </c:pt>
                <c:pt idx="2701">
                  <c:v>-20.630574289424505</c:v>
                </c:pt>
                <c:pt idx="2702">
                  <c:v>-20.759095836572769</c:v>
                </c:pt>
                <c:pt idx="2703">
                  <c:v>-20.88763745712123</c:v>
                </c:pt>
                <c:pt idx="2704">
                  <c:v>-21.016199071380903</c:v>
                </c:pt>
                <c:pt idx="2705">
                  <c:v>-21.144780599608421</c:v>
                </c:pt>
                <c:pt idx="2706">
                  <c:v>-21.273381962005686</c:v>
                </c:pt>
                <c:pt idx="2707">
                  <c:v>-21.402003078722483</c:v>
                </c:pt>
                <c:pt idx="2708">
                  <c:v>-21.530643869856068</c:v>
                </c:pt>
                <c:pt idx="2709">
                  <c:v>-21.65930425545249</c:v>
                </c:pt>
                <c:pt idx="2710">
                  <c:v>-21.787984155506965</c:v>
                </c:pt>
                <c:pt idx="2711">
                  <c:v>-21.916683489962921</c:v>
                </c:pt>
                <c:pt idx="2712">
                  <c:v>-22.04540217871596</c:v>
                </c:pt>
                <c:pt idx="2713">
                  <c:v>-22.174140141611392</c:v>
                </c:pt>
                <c:pt idx="2714">
                  <c:v>-22.302897298445675</c:v>
                </c:pt>
                <c:pt idx="2715">
                  <c:v>-22.431673568969675</c:v>
                </c:pt>
                <c:pt idx="2716">
                  <c:v>-22.560468872884677</c:v>
                </c:pt>
                <c:pt idx="2717">
                  <c:v>-22.689283129846565</c:v>
                </c:pt>
                <c:pt idx="2718">
                  <c:v>-22.818116259465693</c:v>
                </c:pt>
                <c:pt idx="2719">
                  <c:v>-22.946968181307184</c:v>
                </c:pt>
                <c:pt idx="2720">
                  <c:v>-23.075838814891387</c:v>
                </c:pt>
                <c:pt idx="2721">
                  <c:v>-23.204728079695812</c:v>
                </c:pt>
                <c:pt idx="2722">
                  <c:v>-23.333635895154451</c:v>
                </c:pt>
                <c:pt idx="2723">
                  <c:v>-23.46256218065739</c:v>
                </c:pt>
                <c:pt idx="2724">
                  <c:v>-23.591506855556325</c:v>
                </c:pt>
                <c:pt idx="2725">
                  <c:v>-23.720469839159513</c:v>
                </c:pt>
                <c:pt idx="2726">
                  <c:v>-23.849451050735567</c:v>
                </c:pt>
                <c:pt idx="2727">
                  <c:v>-23.97845040951486</c:v>
                </c:pt>
                <c:pt idx="2728">
                  <c:v>-24.107467834686194</c:v>
                </c:pt>
                <c:pt idx="2729">
                  <c:v>-24.236503245404229</c:v>
                </c:pt>
                <c:pt idx="2730">
                  <c:v>-24.365556560782281</c:v>
                </c:pt>
                <c:pt idx="2731">
                  <c:v>-24.494627699900725</c:v>
                </c:pt>
                <c:pt idx="2732">
                  <c:v>-24.62371658180065</c:v>
                </c:pt>
                <c:pt idx="2733">
                  <c:v>-24.752823125490384</c:v>
                </c:pt>
                <c:pt idx="2734">
                  <c:v>-24.881947249943362</c:v>
                </c:pt>
                <c:pt idx="2735">
                  <c:v>-25.011088874099446</c:v>
                </c:pt>
                <c:pt idx="2736">
                  <c:v>-25.1402479168644</c:v>
                </c:pt>
                <c:pt idx="2737">
                  <c:v>-25.269424297114352</c:v>
                </c:pt>
                <c:pt idx="2738">
                  <c:v>-25.398617933691703</c:v>
                </c:pt>
                <c:pt idx="2739">
                  <c:v>-25.527828745408652</c:v>
                </c:pt>
                <c:pt idx="2740">
                  <c:v>-25.657056651049388</c:v>
                </c:pt>
                <c:pt idx="2741">
                  <c:v>-25.7863015693672</c:v>
                </c:pt>
                <c:pt idx="2742">
                  <c:v>-25.915563419087722</c:v>
                </c:pt>
                <c:pt idx="2743">
                  <c:v>-26.044842118908846</c:v>
                </c:pt>
                <c:pt idx="2744">
                  <c:v>-26.174137587501743</c:v>
                </c:pt>
                <c:pt idx="2745">
                  <c:v>-26.30344974351291</c:v>
                </c:pt>
                <c:pt idx="2746">
                  <c:v>-26.43277850556127</c:v>
                </c:pt>
                <c:pt idx="2747">
                  <c:v>-26.56212379224382</c:v>
                </c:pt>
                <c:pt idx="2748">
                  <c:v>-26.691485522133124</c:v>
                </c:pt>
                <c:pt idx="2749">
                  <c:v>-26.820863613778229</c:v>
                </c:pt>
                <c:pt idx="2750">
                  <c:v>-26.950257985707712</c:v>
                </c:pt>
                <c:pt idx="2751">
                  <c:v>-27.079668556427919</c:v>
                </c:pt>
                <c:pt idx="2752">
                  <c:v>-27.209095244424855</c:v>
                </c:pt>
                <c:pt idx="2753">
                  <c:v>-27.338537968165987</c:v>
                </c:pt>
                <c:pt idx="2754">
                  <c:v>-27.467996646099163</c:v>
                </c:pt>
                <c:pt idx="2755">
                  <c:v>-27.597471196655007</c:v>
                </c:pt>
                <c:pt idx="2756">
                  <c:v>-27.72696153824684</c:v>
                </c:pt>
                <c:pt idx="2757">
                  <c:v>-27.856467589271016</c:v>
                </c:pt>
                <c:pt idx="2758">
                  <c:v>-27.985989268110593</c:v>
                </c:pt>
                <c:pt idx="2759">
                  <c:v>-28.115526493132091</c:v>
                </c:pt>
                <c:pt idx="2760">
                  <c:v>-28.245079182688798</c:v>
                </c:pt>
                <c:pt idx="2761">
                  <c:v>-28.374647255121957</c:v>
                </c:pt>
                <c:pt idx="2762">
                  <c:v>-28.504230628760133</c:v>
                </c:pt>
                <c:pt idx="2763">
                  <c:v>-28.63382922192077</c:v>
                </c:pt>
                <c:pt idx="2764">
                  <c:v>-28.763442952910413</c:v>
                </c:pt>
                <c:pt idx="2765">
                  <c:v>-28.893071740028219</c:v>
                </c:pt>
                <c:pt idx="2766">
                  <c:v>-29.022715501562086</c:v>
                </c:pt>
                <c:pt idx="2767">
                  <c:v>-29.152374155793808</c:v>
                </c:pt>
                <c:pt idx="2768">
                  <c:v>-29.28204762099795</c:v>
                </c:pt>
                <c:pt idx="2769">
                  <c:v>-29.411735815443066</c:v>
                </c:pt>
                <c:pt idx="2770">
                  <c:v>-29.541438657392405</c:v>
                </c:pt>
                <c:pt idx="2771">
                  <c:v>-29.671156065105325</c:v>
                </c:pt>
                <c:pt idx="2772">
                  <c:v>-29.800887956836416</c:v>
                </c:pt>
                <c:pt idx="2773">
                  <c:v>-29.930634250839883</c:v>
                </c:pt>
                <c:pt idx="2774">
                  <c:v>-30.06039486536682</c:v>
                </c:pt>
                <c:pt idx="2775">
                  <c:v>-30.190169718667569</c:v>
                </c:pt>
                <c:pt idx="2776">
                  <c:v>-30.319958728992738</c:v>
                </c:pt>
                <c:pt idx="2777">
                  <c:v>-30.449761814594698</c:v>
                </c:pt>
                <c:pt idx="2778">
                  <c:v>-30.579578893727035</c:v>
                </c:pt>
                <c:pt idx="2779">
                  <c:v>-30.709409884645353</c:v>
                </c:pt>
                <c:pt idx="2780">
                  <c:v>-30.839254705610571</c:v>
                </c:pt>
                <c:pt idx="2781">
                  <c:v>-30.969113274886283</c:v>
                </c:pt>
                <c:pt idx="2782">
                  <c:v>-31.098985510743265</c:v>
                </c:pt>
                <c:pt idx="2783">
                  <c:v>-31.228871331457047</c:v>
                </c:pt>
                <c:pt idx="2784">
                  <c:v>-31.358770655311805</c:v>
                </c:pt>
                <c:pt idx="2785">
                  <c:v>-31.488683400599037</c:v>
                </c:pt>
                <c:pt idx="2786">
                  <c:v>-31.618609485619157</c:v>
                </c:pt>
                <c:pt idx="2787">
                  <c:v>-31.748548828683624</c:v>
                </c:pt>
                <c:pt idx="2788">
                  <c:v>-31.878501348113311</c:v>
                </c:pt>
                <c:pt idx="2789">
                  <c:v>-32.008466962241563</c:v>
                </c:pt>
                <c:pt idx="2790">
                  <c:v>-32.138445589414616</c:v>
                </c:pt>
                <c:pt idx="2791">
                  <c:v>-32.268437147991662</c:v>
                </c:pt>
                <c:pt idx="2792">
                  <c:v>-32.398441556346945</c:v>
                </c:pt>
                <c:pt idx="2793">
                  <c:v>-32.52845873286995</c:v>
                </c:pt>
                <c:pt idx="2794">
                  <c:v>-32.658488595966645</c:v>
                </c:pt>
                <c:pt idx="2795">
                  <c:v>-32.788531064059796</c:v>
                </c:pt>
                <c:pt idx="2796">
                  <c:v>-32.918586055590666</c:v>
                </c:pt>
                <c:pt idx="2797">
                  <c:v>-33.048653489020147</c:v>
                </c:pt>
                <c:pt idx="2798">
                  <c:v>-33.178733282828098</c:v>
                </c:pt>
                <c:pt idx="2799">
                  <c:v>-33.308825355516539</c:v>
                </c:pt>
                <c:pt idx="2800">
                  <c:v>-33.438929625607933</c:v>
                </c:pt>
                <c:pt idx="2801">
                  <c:v>-33.569046011648759</c:v>
                </c:pt>
                <c:pt idx="2802">
                  <c:v>-33.699174432208821</c:v>
                </c:pt>
                <c:pt idx="2803">
                  <c:v>-33.829314805882689</c:v>
                </c:pt>
                <c:pt idx="2804">
                  <c:v>-33.959467051290268</c:v>
                </c:pt>
                <c:pt idx="2805">
                  <c:v>-34.089631087077692</c:v>
                </c:pt>
                <c:pt idx="2806">
                  <c:v>-34.219806831920202</c:v>
                </c:pt>
                <c:pt idx="2807">
                  <c:v>-34.3499942045202</c:v>
                </c:pt>
                <c:pt idx="2808">
                  <c:v>-34.480193123608998</c:v>
                </c:pt>
                <c:pt idx="2809">
                  <c:v>-34.610403507949329</c:v>
                </c:pt>
                <c:pt idx="2810">
                  <c:v>-34.740625276334569</c:v>
                </c:pt>
                <c:pt idx="2811">
                  <c:v>-34.870858347590506</c:v>
                </c:pt>
                <c:pt idx="2812">
                  <c:v>-35.001102640575354</c:v>
                </c:pt>
                <c:pt idx="2813">
                  <c:v>-35.131358074182856</c:v>
                </c:pt>
                <c:pt idx="2814">
                  <c:v>-35.261624567340057</c:v>
                </c:pt>
                <c:pt idx="2815">
                  <c:v>-35.391902039010859</c:v>
                </c:pt>
                <c:pt idx="2816">
                  <c:v>-35.522190408196941</c:v>
                </c:pt>
                <c:pt idx="2817">
                  <c:v>-35.652489593935904</c:v>
                </c:pt>
                <c:pt idx="2818">
                  <c:v>-35.782799515305783</c:v>
                </c:pt>
                <c:pt idx="2819">
                  <c:v>-35.913120091423522</c:v>
                </c:pt>
                <c:pt idx="2820">
                  <c:v>-36.043451241447045</c:v>
                </c:pt>
                <c:pt idx="2821">
                  <c:v>-36.173792884576045</c:v>
                </c:pt>
                <c:pt idx="2822">
                  <c:v>-36.304144940051962</c:v>
                </c:pt>
                <c:pt idx="2823">
                  <c:v>-36.434507327161207</c:v>
                </c:pt>
                <c:pt idx="2824">
                  <c:v>-36.564879965233423</c:v>
                </c:pt>
                <c:pt idx="2825">
                  <c:v>-36.695262773644927</c:v>
                </c:pt>
                <c:pt idx="2826">
                  <c:v>-36.82565567181728</c:v>
                </c:pt>
                <c:pt idx="2827">
                  <c:v>-36.956058579220461</c:v>
                </c:pt>
                <c:pt idx="2828">
                  <c:v>-37.086471415371207</c:v>
                </c:pt>
                <c:pt idx="2829">
                  <c:v>-37.216894099837845</c:v>
                </c:pt>
                <c:pt idx="2830">
                  <c:v>-37.347326552236773</c:v>
                </c:pt>
                <c:pt idx="2831">
                  <c:v>-37.477768692236204</c:v>
                </c:pt>
                <c:pt idx="2832">
                  <c:v>-37.608220439557968</c:v>
                </c:pt>
                <c:pt idx="2833">
                  <c:v>-37.738681713974096</c:v>
                </c:pt>
                <c:pt idx="2834">
                  <c:v>-37.869152435313822</c:v>
                </c:pt>
                <c:pt idx="2835">
                  <c:v>-37.999632523458594</c:v>
                </c:pt>
                <c:pt idx="2836">
                  <c:v>-38.130121898347738</c:v>
                </c:pt>
                <c:pt idx="2837">
                  <c:v>-38.260620479977518</c:v>
                </c:pt>
                <c:pt idx="2838">
                  <c:v>-38.391128188400067</c:v>
                </c:pt>
                <c:pt idx="2839">
                  <c:v>-38.521644943729072</c:v>
                </c:pt>
                <c:pt idx="2840">
                  <c:v>-38.652170666134985</c:v>
                </c:pt>
                <c:pt idx="2841">
                  <c:v>-38.7827052758524</c:v>
                </c:pt>
                <c:pt idx="2842">
                  <c:v>-38.913248693174673</c:v>
                </c:pt>
                <c:pt idx="2843">
                  <c:v>-39.043800838459731</c:v>
                </c:pt>
                <c:pt idx="2844">
                  <c:v>-39.174361632127614</c:v>
                </c:pt>
                <c:pt idx="2845">
                  <c:v>-39.304930994663373</c:v>
                </c:pt>
                <c:pt idx="2846">
                  <c:v>-39.435508846619271</c:v>
                </c:pt>
                <c:pt idx="2847">
                  <c:v>-39.566095108611925</c:v>
                </c:pt>
                <c:pt idx="2848">
                  <c:v>-39.696689701325887</c:v>
                </c:pt>
                <c:pt idx="2849">
                  <c:v>-39.827292545514148</c:v>
                </c:pt>
                <c:pt idx="2850">
                  <c:v>-39.957903561999679</c:v>
                </c:pt>
                <c:pt idx="2851">
                  <c:v>-40.088522671675037</c:v>
                </c:pt>
                <c:pt idx="2852">
                  <c:v>-40.219149795503967</c:v>
                </c:pt>
                <c:pt idx="2853">
                  <c:v>-40.349784854522888</c:v>
                </c:pt>
                <c:pt idx="2854">
                  <c:v>-40.480427769840531</c:v>
                </c:pt>
                <c:pt idx="2855">
                  <c:v>-40.611078462640592</c:v>
                </c:pt>
                <c:pt idx="2856">
                  <c:v>-40.741736854181816</c:v>
                </c:pt>
                <c:pt idx="2857">
                  <c:v>-40.872402865798392</c:v>
                </c:pt>
                <c:pt idx="2858">
                  <c:v>-41.003076418901792</c:v>
                </c:pt>
                <c:pt idx="2859">
                  <c:v>-41.13375743498073</c:v>
                </c:pt>
                <c:pt idx="2860">
                  <c:v>-41.264445835603468</c:v>
                </c:pt>
                <c:pt idx="2861">
                  <c:v>-41.395141542417889</c:v>
                </c:pt>
                <c:pt idx="2862">
                  <c:v>-41.525844477152589</c:v>
                </c:pt>
                <c:pt idx="2863">
                  <c:v>-41.656554561617313</c:v>
                </c:pt>
                <c:pt idx="2864">
                  <c:v>-41.787271717704989</c:v>
                </c:pt>
                <c:pt idx="2865">
                  <c:v>-41.917995867392534</c:v>
                </c:pt>
                <c:pt idx="2866">
                  <c:v>-42.048726932740408</c:v>
                </c:pt>
                <c:pt idx="2867">
                  <c:v>-42.179464835894201</c:v>
                </c:pt>
                <c:pt idx="2868">
                  <c:v>-42.310209499087861</c:v>
                </c:pt>
                <c:pt idx="2869">
                  <c:v>-42.440960844640351</c:v>
                </c:pt>
                <c:pt idx="2870">
                  <c:v>-42.571718794960354</c:v>
                </c:pt>
                <c:pt idx="2871">
                  <c:v>-42.702483272544676</c:v>
                </c:pt>
                <c:pt idx="2872">
                  <c:v>-42.833254199981099</c:v>
                </c:pt>
                <c:pt idx="2873">
                  <c:v>-42.964031499948021</c:v>
                </c:pt>
                <c:pt idx="2874">
                  <c:v>-43.094815095216305</c:v>
                </c:pt>
                <c:pt idx="2875">
                  <c:v>-43.225604908648933</c:v>
                </c:pt>
                <c:pt idx="2876">
                  <c:v>-43.356400863203397</c:v>
                </c:pt>
                <c:pt idx="2877">
                  <c:v>-43.487202881932063</c:v>
                </c:pt>
                <c:pt idx="2878">
                  <c:v>-43.618010887982088</c:v>
                </c:pt>
                <c:pt idx="2879">
                  <c:v>-43.748824804597852</c:v>
                </c:pt>
                <c:pt idx="2880">
                  <c:v>-43.87964455512143</c:v>
                </c:pt>
                <c:pt idx="2881">
                  <c:v>-44.010470062993242</c:v>
                </c:pt>
                <c:pt idx="2882">
                  <c:v>-44.141301251753148</c:v>
                </c:pt>
                <c:pt idx="2883">
                  <c:v>-44.272138045040585</c:v>
                </c:pt>
                <c:pt idx="2884">
                  <c:v>-44.402980366597717</c:v>
                </c:pt>
                <c:pt idx="2885">
                  <c:v>-44.533828140267332</c:v>
                </c:pt>
                <c:pt idx="2886">
                  <c:v>-44.664681289996352</c:v>
                </c:pt>
                <c:pt idx="2887">
                  <c:v>-44.795539739834894</c:v>
                </c:pt>
                <c:pt idx="2888">
                  <c:v>-44.926403413938871</c:v>
                </c:pt>
                <c:pt idx="2889">
                  <c:v>-45.057272236568807</c:v>
                </c:pt>
                <c:pt idx="2890">
                  <c:v>-45.18814613209279</c:v>
                </c:pt>
                <c:pt idx="2891">
                  <c:v>-45.31902502498626</c:v>
                </c:pt>
                <c:pt idx="2892">
                  <c:v>-45.449908839833071</c:v>
                </c:pt>
                <c:pt idx="2893">
                  <c:v>-45.580797501326842</c:v>
                </c:pt>
                <c:pt idx="2894">
                  <c:v>-45.71169093427109</c:v>
                </c:pt>
                <c:pt idx="2895">
                  <c:v>-45.842589063580981</c:v>
                </c:pt>
                <c:pt idx="2896">
                  <c:v>-45.973491814283193</c:v>
                </c:pt>
                <c:pt idx="2897">
                  <c:v>-46.104399111517758</c:v>
                </c:pt>
                <c:pt idx="2898">
                  <c:v>-46.235310880539124</c:v>
                </c:pt>
                <c:pt idx="2899">
                  <c:v>-46.36622704671521</c:v>
                </c:pt>
                <c:pt idx="2900">
                  <c:v>-46.497147535530772</c:v>
                </c:pt>
                <c:pt idx="2901">
                  <c:v>-46.628072272586515</c:v>
                </c:pt>
                <c:pt idx="2902">
                  <c:v>-46.759001183601121</c:v>
                </c:pt>
                <c:pt idx="2903">
                  <c:v>-46.889934194411119</c:v>
                </c:pt>
                <c:pt idx="2904">
                  <c:v>-47.020871230972794</c:v>
                </c:pt>
                <c:pt idx="2905">
                  <c:v>-47.151812219361666</c:v>
                </c:pt>
                <c:pt idx="2906">
                  <c:v>-47.282757085774826</c:v>
                </c:pt>
                <c:pt idx="2907">
                  <c:v>-47.413705756530966</c:v>
                </c:pt>
                <c:pt idx="2908">
                  <c:v>-47.544658158071719</c:v>
                </c:pt>
                <c:pt idx="2909">
                  <c:v>-47.675614216962146</c:v>
                </c:pt>
                <c:pt idx="2910">
                  <c:v>-47.806573859891728</c:v>
                </c:pt>
                <c:pt idx="2911">
                  <c:v>-47.937537013675026</c:v>
                </c:pt>
                <c:pt idx="2912">
                  <c:v>-48.06850360525285</c:v>
                </c:pt>
                <c:pt idx="2913">
                  <c:v>-48.199473561693758</c:v>
                </c:pt>
                <c:pt idx="2914">
                  <c:v>-48.330446810193251</c:v>
                </c:pt>
                <c:pt idx="2915">
                  <c:v>-48.46142327807641</c:v>
                </c:pt>
                <c:pt idx="2916">
                  <c:v>-48.592402892796692</c:v>
                </c:pt>
                <c:pt idx="2917">
                  <c:v>-48.723385581939041</c:v>
                </c:pt>
                <c:pt idx="2918">
                  <c:v>-48.854371273219442</c:v>
                </c:pt>
                <c:pt idx="2919">
                  <c:v>-48.985359894485377</c:v>
                </c:pt>
                <c:pt idx="2920">
                  <c:v>-49.116351373718317</c:v>
                </c:pt>
                <c:pt idx="2921">
                  <c:v>-49.247345639032851</c:v>
                </c:pt>
                <c:pt idx="2922">
                  <c:v>-49.378342618677983</c:v>
                </c:pt>
                <c:pt idx="2923">
                  <c:v>-49.509342241039313</c:v>
                </c:pt>
                <c:pt idx="2924">
                  <c:v>-49.640344434637406</c:v>
                </c:pt>
                <c:pt idx="2925">
                  <c:v>-49.771349128130709</c:v>
                </c:pt>
                <c:pt idx="2926">
                  <c:v>-49.90235625031589</c:v>
                </c:pt>
                <c:pt idx="2927">
                  <c:v>-50.033365730126981</c:v>
                </c:pt>
                <c:pt idx="2928">
                  <c:v>-50.16437749663914</c:v>
                </c:pt>
                <c:pt idx="2929">
                  <c:v>-50.295391479067263</c:v>
                </c:pt>
                <c:pt idx="2930">
                  <c:v>-50.426407606767818</c:v>
                </c:pt>
                <c:pt idx="2931">
                  <c:v>-50.557425809238516</c:v>
                </c:pt>
                <c:pt idx="2932">
                  <c:v>-50.688446016120935</c:v>
                </c:pt>
                <c:pt idx="2933">
                  <c:v>-50.819468157199154</c:v>
                </c:pt>
                <c:pt idx="2934">
                  <c:v>-50.950492162403215</c:v>
                </c:pt>
                <c:pt idx="2935">
                  <c:v>-51.081517961806746</c:v>
                </c:pt>
                <c:pt idx="2936">
                  <c:v>-51.212545485630478</c:v>
                </c:pt>
                <c:pt idx="2937">
                  <c:v>-51.343574664241459</c:v>
                </c:pt>
                <c:pt idx="2938">
                  <c:v>-51.474605428155144</c:v>
                </c:pt>
                <c:pt idx="2939">
                  <c:v>-51.605637708033946</c:v>
                </c:pt>
                <c:pt idx="2940">
                  <c:v>-51.736671434690791</c:v>
                </c:pt>
                <c:pt idx="2941">
                  <c:v>-51.867706539087685</c:v>
                </c:pt>
                <c:pt idx="2942">
                  <c:v>-51.998742952338468</c:v>
                </c:pt>
                <c:pt idx="2943">
                  <c:v>-52.129780605707197</c:v>
                </c:pt>
                <c:pt idx="2944">
                  <c:v>-52.260819430611363</c:v>
                </c:pt>
                <c:pt idx="2945">
                  <c:v>-52.391859358620295</c:v>
                </c:pt>
                <c:pt idx="2946">
                  <c:v>-52.522900321458643</c:v>
                </c:pt>
                <c:pt idx="2947">
                  <c:v>-52.653942251003755</c:v>
                </c:pt>
                <c:pt idx="2948">
                  <c:v>-52.784985079290138</c:v>
                </c:pt>
                <c:pt idx="2949">
                  <c:v>-52.916028738507563</c:v>
                </c:pt>
                <c:pt idx="2950">
                  <c:v>-53.04707316100199</c:v>
                </c:pt>
                <c:pt idx="2951">
                  <c:v>-53.178118279278031</c:v>
                </c:pt>
                <c:pt idx="2952">
                  <c:v>-53.309164025998456</c:v>
                </c:pt>
                <c:pt idx="2953">
                  <c:v>-53.440210333984425</c:v>
                </c:pt>
                <c:pt idx="2954">
                  <c:v>-53.57125713621798</c:v>
                </c:pt>
                <c:pt idx="2955">
                  <c:v>-53.702304365840426</c:v>
                </c:pt>
                <c:pt idx="2956">
                  <c:v>-53.833351956155461</c:v>
                </c:pt>
                <c:pt idx="2957">
                  <c:v>-53.964399840627955</c:v>
                </c:pt>
                <c:pt idx="2958">
                  <c:v>-54.095447952885735</c:v>
                </c:pt>
                <c:pt idx="2959">
                  <c:v>-54.226496226720151</c:v>
                </c:pt>
                <c:pt idx="2960">
                  <c:v>-54.357544596086768</c:v>
                </c:pt>
                <c:pt idx="2961">
                  <c:v>-54.488592995106316</c:v>
                </c:pt>
                <c:pt idx="2962">
                  <c:v>-54.619641358064023</c:v>
                </c:pt>
                <c:pt idx="2963">
                  <c:v>-54.750689619412512</c:v>
                </c:pt>
                <c:pt idx="2964">
                  <c:v>-54.881737713771287</c:v>
                </c:pt>
                <c:pt idx="2965">
                  <c:v>-55.012785575926195</c:v>
                </c:pt>
                <c:pt idx="2966">
                  <c:v>-55.143833140833308</c:v>
                </c:pt>
                <c:pt idx="2967">
                  <c:v>-55.274880343616495</c:v>
                </c:pt>
                <c:pt idx="2968">
                  <c:v>-55.405927119569775</c:v>
                </c:pt>
                <c:pt idx="2969">
                  <c:v>-55.536973404157656</c:v>
                </c:pt>
                <c:pt idx="2970">
                  <c:v>-55.668019133015243</c:v>
                </c:pt>
                <c:pt idx="2971">
                  <c:v>-55.799064241950632</c:v>
                </c:pt>
                <c:pt idx="2972">
                  <c:v>-55.93010866694307</c:v>
                </c:pt>
                <c:pt idx="2973">
                  <c:v>-56.061152344145654</c:v>
                </c:pt>
                <c:pt idx="2974">
                  <c:v>-56.192195209884844</c:v>
                </c:pt>
                <c:pt idx="2975">
                  <c:v>-56.323237200661815</c:v>
                </c:pt>
                <c:pt idx="2976">
                  <c:v>-56.4542782531528</c:v>
                </c:pt>
                <c:pt idx="2977">
                  <c:v>-56.585318304209864</c:v>
                </c:pt>
                <c:pt idx="2978">
                  <c:v>-56.716357290861325</c:v>
                </c:pt>
                <c:pt idx="2979">
                  <c:v>-56.847395150312032</c:v>
                </c:pt>
                <c:pt idx="2980">
                  <c:v>-56.978431819945612</c:v>
                </c:pt>
                <c:pt idx="2981">
                  <c:v>-57.109467237323514</c:v>
                </c:pt>
                <c:pt idx="2982">
                  <c:v>-57.240501340186277</c:v>
                </c:pt>
                <c:pt idx="2983">
                  <c:v>-57.371534066453421</c:v>
                </c:pt>
                <c:pt idx="2984">
                  <c:v>-57.502565354225169</c:v>
                </c:pt>
                <c:pt idx="2985">
                  <c:v>-57.633595141782848</c:v>
                </c:pt>
                <c:pt idx="2986">
                  <c:v>-57.764623367588456</c:v>
                </c:pt>
                <c:pt idx="2987">
                  <c:v>-57.895649970287295</c:v>
                </c:pt>
                <c:pt idx="2988">
                  <c:v>-58.026674888705408</c:v>
                </c:pt>
                <c:pt idx="2989">
                  <c:v>-58.157698061854106</c:v>
                </c:pt>
                <c:pt idx="2990">
                  <c:v>-58.288719428926953</c:v>
                </c:pt>
                <c:pt idx="2991">
                  <c:v>-58.41973892930374</c:v>
                </c:pt>
                <c:pt idx="2992">
                  <c:v>-58.550756502547699</c:v>
                </c:pt>
                <c:pt idx="2993">
                  <c:v>-58.681772088408593</c:v>
                </c:pt>
                <c:pt idx="2994">
                  <c:v>-58.812785626822134</c:v>
                </c:pt>
                <c:pt idx="2995">
                  <c:v>-58.943797057910785</c:v>
                </c:pt>
                <c:pt idx="2996">
                  <c:v>-59.074806321984987</c:v>
                </c:pt>
                <c:pt idx="2997">
                  <c:v>-59.205813359542113</c:v>
                </c:pt>
                <c:pt idx="2998">
                  <c:v>-59.33681811126894</c:v>
                </c:pt>
                <c:pt idx="2999">
                  <c:v>-59.467820518040874</c:v>
                </c:pt>
                <c:pt idx="3000">
                  <c:v>-59.598820520923589</c:v>
                </c:pt>
                <c:pt idx="3001">
                  <c:v>-59.729818061172757</c:v>
                </c:pt>
                <c:pt idx="3002">
                  <c:v>-59.860813080233683</c:v>
                </c:pt>
                <c:pt idx="3003">
                  <c:v>-59.991805519745022</c:v>
                </c:pt>
                <c:pt idx="3004">
                  <c:v>-60.122795321535378</c:v>
                </c:pt>
                <c:pt idx="3005">
                  <c:v>-60.253782427627335</c:v>
                </c:pt>
                <c:pt idx="3006">
                  <c:v>-60.38476678023531</c:v>
                </c:pt>
                <c:pt idx="3007">
                  <c:v>-60.515748321767191</c:v>
                </c:pt>
                <c:pt idx="3008">
                  <c:v>-60.646726994825855</c:v>
                </c:pt>
                <c:pt idx="3009">
                  <c:v>-60.777702742207445</c:v>
                </c:pt>
                <c:pt idx="3010">
                  <c:v>-60.908675506903954</c:v>
                </c:pt>
                <c:pt idx="3011">
                  <c:v>-61.03964523210356</c:v>
                </c:pt>
                <c:pt idx="3012">
                  <c:v>-61.170611861188391</c:v>
                </c:pt>
                <c:pt idx="3013">
                  <c:v>-61.301575337739294</c:v>
                </c:pt>
                <c:pt idx="3014">
                  <c:v>-61.432535605533054</c:v>
                </c:pt>
                <c:pt idx="3015">
                  <c:v>-61.563492608543974</c:v>
                </c:pt>
                <c:pt idx="3016">
                  <c:v>-61.69444629094486</c:v>
                </c:pt>
                <c:pt idx="3017">
                  <c:v>-61.825396597106788</c:v>
                </c:pt>
                <c:pt idx="3018">
                  <c:v>-61.95634347159988</c:v>
                </c:pt>
                <c:pt idx="3019">
                  <c:v>-62.087286859194457</c:v>
                </c:pt>
                <c:pt idx="3020">
                  <c:v>-62.218226704859546</c:v>
                </c:pt>
                <c:pt idx="3021">
                  <c:v>-62.349162953765301</c:v>
                </c:pt>
                <c:pt idx="3022">
                  <c:v>-62.480095551283164</c:v>
                </c:pt>
                <c:pt idx="3023">
                  <c:v>-62.611024442984871</c:v>
                </c:pt>
                <c:pt idx="3024">
                  <c:v>-62.74194957464524</c:v>
                </c:pt>
                <c:pt idx="3025">
                  <c:v>-62.87287089224035</c:v>
                </c:pt>
                <c:pt idx="3026">
                  <c:v>-63.003788341949885</c:v>
                </c:pt>
                <c:pt idx="3027">
                  <c:v>-63.134701870155851</c:v>
                </c:pt>
                <c:pt idx="3028">
                  <c:v>-63.265611423444142</c:v>
                </c:pt>
                <c:pt idx="3029">
                  <c:v>-63.396516948605473</c:v>
                </c:pt>
                <c:pt idx="3030">
                  <c:v>-63.527418392633983</c:v>
                </c:pt>
                <c:pt idx="3031">
                  <c:v>-63.658315702729389</c:v>
                </c:pt>
                <c:pt idx="3032">
                  <c:v>-63.789208826296452</c:v>
                </c:pt>
                <c:pt idx="3033">
                  <c:v>-63.920097710945512</c:v>
                </c:pt>
                <c:pt idx="3034">
                  <c:v>-64.050982304493715</c:v>
                </c:pt>
                <c:pt idx="3035">
                  <c:v>-64.181862554963502</c:v>
                </c:pt>
                <c:pt idx="3036">
                  <c:v>-64.312738410586149</c:v>
                </c:pt>
                <c:pt idx="3037">
                  <c:v>-64.443609819798468</c:v>
                </c:pt>
                <c:pt idx="3038">
                  <c:v>-64.574476731246051</c:v>
                </c:pt>
                <c:pt idx="3039">
                  <c:v>-64.705339093783024</c:v>
                </c:pt>
                <c:pt idx="3040">
                  <c:v>-64.836196856471204</c:v>
                </c:pt>
                <c:pt idx="3041">
                  <c:v>-64.967049968581591</c:v>
                </c:pt>
                <c:pt idx="3042">
                  <c:v>-65.09789837959444</c:v>
                </c:pt>
                <c:pt idx="3043">
                  <c:v>-65.228742039199915</c:v>
                </c:pt>
                <c:pt idx="3044">
                  <c:v>-65.359580897297874</c:v>
                </c:pt>
                <c:pt idx="3045">
                  <c:v>-65.490414903999181</c:v>
                </c:pt>
                <c:pt idx="3046">
                  <c:v>-65.621244009624917</c:v>
                </c:pt>
                <c:pt idx="3047">
                  <c:v>-65.752068164707296</c:v>
                </c:pt>
                <c:pt idx="3048">
                  <c:v>-65.882887319990786</c:v>
                </c:pt>
                <c:pt idx="3049">
                  <c:v>-66.013701426430472</c:v>
                </c:pt>
                <c:pt idx="3050">
                  <c:v>-66.144510435194661</c:v>
                </c:pt>
                <c:pt idx="3051">
                  <c:v>-66.275314297663414</c:v>
                </c:pt>
                <c:pt idx="3052">
                  <c:v>-66.406112965430253</c:v>
                </c:pt>
                <c:pt idx="3053">
                  <c:v>-66.536906390301397</c:v>
                </c:pt>
                <c:pt idx="3054">
                  <c:v>-66.667694524296678</c:v>
                </c:pt>
                <c:pt idx="3055">
                  <c:v>-66.798477319649763</c:v>
                </c:pt>
                <c:pt idx="3056">
                  <c:v>-66.929254728808658</c:v>
                </c:pt>
                <c:pt idx="3057">
                  <c:v>-67.060026704435259</c:v>
                </c:pt>
                <c:pt idx="3058">
                  <c:v>-67.19079319940667</c:v>
                </c:pt>
                <c:pt idx="3059">
                  <c:v>-67.321554166814948</c:v>
                </c:pt>
                <c:pt idx="3060">
                  <c:v>-67.452309559968015</c:v>
                </c:pt>
                <c:pt idx="3061">
                  <c:v>-67.583059332388189</c:v>
                </c:pt>
                <c:pt idx="3062">
                  <c:v>-67.713803437814562</c:v>
                </c:pt>
                <c:pt idx="3063">
                  <c:v>-67.844541830202147</c:v>
                </c:pt>
                <c:pt idx="3064">
                  <c:v>-67.975274463722798</c:v>
                </c:pt>
                <c:pt idx="3065">
                  <c:v>-68.106001292764347</c:v>
                </c:pt>
                <c:pt idx="3066">
                  <c:v>-68.236722271932805</c:v>
                </c:pt>
                <c:pt idx="3067">
                  <c:v>-68.367437356050573</c:v>
                </c:pt>
                <c:pt idx="3068">
                  <c:v>-68.498146500157759</c:v>
                </c:pt>
                <c:pt idx="3069">
                  <c:v>-68.628849659512355</c:v>
                </c:pt>
                <c:pt idx="3070">
                  <c:v>-68.759546789590956</c:v>
                </c:pt>
                <c:pt idx="3071">
                  <c:v>-68.89023784608726</c:v>
                </c:pt>
                <c:pt idx="3072">
                  <c:v>-69.020922784914887</c:v>
                </c:pt>
                <c:pt idx="3073">
                  <c:v>-69.151601562205073</c:v>
                </c:pt>
                <c:pt idx="3074">
                  <c:v>-69.282274134308537</c:v>
                </c:pt>
                <c:pt idx="3075">
                  <c:v>-69.412940457795685</c:v>
                </c:pt>
                <c:pt idx="3076">
                  <c:v>-69.543600489455756</c:v>
                </c:pt>
                <c:pt idx="3077">
                  <c:v>-69.674254186297844</c:v>
                </c:pt>
                <c:pt idx="3078">
                  <c:v>-69.804901505550873</c:v>
                </c:pt>
                <c:pt idx="3079">
                  <c:v>-69.935542404664901</c:v>
                </c:pt>
                <c:pt idx="3080">
                  <c:v>-70.066176841308831</c:v>
                </c:pt>
                <c:pt idx="3081">
                  <c:v>-70.196804773372676</c:v>
                </c:pt>
                <c:pt idx="3082">
                  <c:v>-70.327426158967867</c:v>
                </c:pt>
                <c:pt idx="3083">
                  <c:v>-70.458040956425705</c:v>
                </c:pt>
                <c:pt idx="3084">
                  <c:v>-70.588649124298968</c:v>
                </c:pt>
                <c:pt idx="3085">
                  <c:v>-70.719250621361837</c:v>
                </c:pt>
                <c:pt idx="3086">
                  <c:v>-70.849845406610285</c:v>
                </c:pt>
                <c:pt idx="3087">
                  <c:v>-70.980433439261077</c:v>
                </c:pt>
                <c:pt idx="3088">
                  <c:v>-71.111014678754287</c:v>
                </c:pt>
                <c:pt idx="3089">
                  <c:v>-71.241589084750018</c:v>
                </c:pt>
                <c:pt idx="3090">
                  <c:v>-71.372156617132305</c:v>
                </c:pt>
                <c:pt idx="3091">
                  <c:v>-71.502717236006717</c:v>
                </c:pt>
                <c:pt idx="3092">
                  <c:v>-71.633270901700911</c:v>
                </c:pt>
                <c:pt idx="3093">
                  <c:v>-71.763817574765895</c:v>
                </c:pt>
                <c:pt idx="3094">
                  <c:v>-71.894357215975091</c:v>
                </c:pt>
                <c:pt idx="3095">
                  <c:v>-72.024889786325176</c:v>
                </c:pt>
                <c:pt idx="3096">
                  <c:v>-72.155415247034824</c:v>
                </c:pt>
                <c:pt idx="3097">
                  <c:v>-72.285933559547459</c:v>
                </c:pt>
                <c:pt idx="3098">
                  <c:v>-72.416444685528376</c:v>
                </c:pt>
                <c:pt idx="3099">
                  <c:v>-72.546948586867359</c:v>
                </c:pt>
                <c:pt idx="3100">
                  <c:v>-72.677445225677204</c:v>
                </c:pt>
                <c:pt idx="3101">
                  <c:v>-72.8079345642943</c:v>
                </c:pt>
                <c:pt idx="3102">
                  <c:v>-72.938416565278885</c:v>
                </c:pt>
                <c:pt idx="3103">
                  <c:v>-73.068891191415361</c:v>
                </c:pt>
                <c:pt idx="3104">
                  <c:v>-73.199358405711862</c:v>
                </c:pt>
                <c:pt idx="3105">
                  <c:v>-73.32981817140022</c:v>
                </c:pt>
                <c:pt idx="3106">
                  <c:v>-73.460270451937504</c:v>
                </c:pt>
                <c:pt idx="3107">
                  <c:v>-73.590715211003825</c:v>
                </c:pt>
                <c:pt idx="3108">
                  <c:v>-73.721152412504594</c:v>
                </c:pt>
                <c:pt idx="3109">
                  <c:v>-73.851582020568756</c:v>
                </c:pt>
                <c:pt idx="3110">
                  <c:v>-73.982003999550955</c:v>
                </c:pt>
                <c:pt idx="3111">
                  <c:v>-74.112418314028801</c:v>
                </c:pt>
                <c:pt idx="3112">
                  <c:v>-74.242824928805661</c:v>
                </c:pt>
                <c:pt idx="3113">
                  <c:v>-74.373223808909643</c:v>
                </c:pt>
                <c:pt idx="3114">
                  <c:v>-74.503614919592835</c:v>
                </c:pt>
                <c:pt idx="3115">
                  <c:v>-74.633998226332693</c:v>
                </c:pt>
                <c:pt idx="3116">
                  <c:v>-74.764373694831605</c:v>
                </c:pt>
                <c:pt idx="3117">
                  <c:v>-74.894741291016587</c:v>
                </c:pt>
                <c:pt idx="3118">
                  <c:v>-75.025100981039699</c:v>
                </c:pt>
                <c:pt idx="3119">
                  <c:v>-75.155452731278132</c:v>
                </c:pt>
                <c:pt idx="3120">
                  <c:v>-75.285796508333448</c:v>
                </c:pt>
                <c:pt idx="3121">
                  <c:v>-75.416132279032922</c:v>
                </c:pt>
                <c:pt idx="3122">
                  <c:v>-75.546460010429072</c:v>
                </c:pt>
                <c:pt idx="3123">
                  <c:v>-75.67677966979852</c:v>
                </c:pt>
                <c:pt idx="3124">
                  <c:v>-75.807091224643884</c:v>
                </c:pt>
                <c:pt idx="3125">
                  <c:v>-75.937394642692382</c:v>
                </c:pt>
                <c:pt idx="3126">
                  <c:v>-76.067689891897032</c:v>
                </c:pt>
                <c:pt idx="3127">
                  <c:v>-76.197976940434955</c:v>
                </c:pt>
                <c:pt idx="3128">
                  <c:v>-76.328255756709538</c:v>
                </c:pt>
                <c:pt idx="3129">
                  <c:v>-76.458526309348159</c:v>
                </c:pt>
                <c:pt idx="3130">
                  <c:v>-76.588788567204006</c:v>
                </c:pt>
                <c:pt idx="3131">
                  <c:v>-76.719042499355453</c:v>
                </c:pt>
                <c:pt idx="3132">
                  <c:v>-76.849288075105093</c:v>
                </c:pt>
                <c:pt idx="3133">
                  <c:v>-76.979525263981586</c:v>
                </c:pt>
                <c:pt idx="3134">
                  <c:v>-77.109754035738305</c:v>
                </c:pt>
                <c:pt idx="3135">
                  <c:v>-77.239974360353088</c:v>
                </c:pt>
                <c:pt idx="3136">
                  <c:v>-77.370186208029708</c:v>
                </c:pt>
                <c:pt idx="3137">
                  <c:v>-77.5003895491961</c:v>
                </c:pt>
                <c:pt idx="3138">
                  <c:v>-77.630584354505331</c:v>
                </c:pt>
                <c:pt idx="3139">
                  <c:v>-77.760770594835179</c:v>
                </c:pt>
                <c:pt idx="3140">
                  <c:v>-77.890948241288555</c:v>
                </c:pt>
                <c:pt idx="3141">
                  <c:v>-78.021117265192828</c:v>
                </c:pt>
                <c:pt idx="3142">
                  <c:v>-78.151277638100069</c:v>
                </c:pt>
                <c:pt idx="3143">
                  <c:v>-78.281429331786796</c:v>
                </c:pt>
                <c:pt idx="3144">
                  <c:v>-78.411572318254741</c:v>
                </c:pt>
                <c:pt idx="3145">
                  <c:v>-78.541706569728987</c:v>
                </c:pt>
                <c:pt idx="3146">
                  <c:v>-78.671832058660769</c:v>
                </c:pt>
                <c:pt idx="3147">
                  <c:v>-78.801948757723849</c:v>
                </c:pt>
                <c:pt idx="3148">
                  <c:v>-78.932056639817091</c:v>
                </c:pt>
                <c:pt idx="3149">
                  <c:v>-79.062155678063448</c:v>
                </c:pt>
                <c:pt idx="3150">
                  <c:v>-79.192245845809865</c:v>
                </c:pt>
                <c:pt idx="3151">
                  <c:v>-79.322327116627392</c:v>
                </c:pt>
                <c:pt idx="3152">
                  <c:v>-79.452399464311085</c:v>
                </c:pt>
                <c:pt idx="3153">
                  <c:v>-79.582462862879098</c:v>
                </c:pt>
                <c:pt idx="3154">
                  <c:v>-79.712517286574155</c:v>
                </c:pt>
                <c:pt idx="3155">
                  <c:v>-79.842562709861696</c:v>
                </c:pt>
                <c:pt idx="3156">
                  <c:v>-79.972599107432004</c:v>
                </c:pt>
                <c:pt idx="3157">
                  <c:v>-80.102626454196766</c:v>
                </c:pt>
                <c:pt idx="3158">
                  <c:v>-80.232644725292573</c:v>
                </c:pt>
                <c:pt idx="3159">
                  <c:v>-80.362653896077958</c:v>
                </c:pt>
                <c:pt idx="3160">
                  <c:v>-80.492653942135135</c:v>
                </c:pt>
                <c:pt idx="3161">
                  <c:v>-80.622644839268872</c:v>
                </c:pt>
                <c:pt idx="3162">
                  <c:v>-80.752626563506524</c:v>
                </c:pt>
                <c:pt idx="3163">
                  <c:v>-80.882599091098228</c:v>
                </c:pt>
                <c:pt idx="3164">
                  <c:v>-81.012562398516238</c:v>
                </c:pt>
                <c:pt idx="3165">
                  <c:v>-81.142516462455902</c:v>
                </c:pt>
                <c:pt idx="3166">
                  <c:v>-81.272461259833491</c:v>
                </c:pt>
                <c:pt idx="3167">
                  <c:v>-81.402396767788247</c:v>
                </c:pt>
                <c:pt idx="3168">
                  <c:v>-81.532322963680613</c:v>
                </c:pt>
                <c:pt idx="3169">
                  <c:v>-81.662239825092684</c:v>
                </c:pt>
                <c:pt idx="3170">
                  <c:v>-81.792147329828481</c:v>
                </c:pt>
                <c:pt idx="3171">
                  <c:v>-81.922045455912951</c:v>
                </c:pt>
                <c:pt idx="3172">
                  <c:v>-82.051934181592586</c:v>
                </c:pt>
                <c:pt idx="3173">
                  <c:v>-82.18181348533389</c:v>
                </c:pt>
                <c:pt idx="3174">
                  <c:v>-82.311683345825543</c:v>
                </c:pt>
                <c:pt idx="3175">
                  <c:v>-82.441543741975451</c:v>
                </c:pt>
                <c:pt idx="3176">
                  <c:v>-82.571394652913128</c:v>
                </c:pt>
                <c:pt idx="3177">
                  <c:v>-82.701236057987686</c:v>
                </c:pt>
                <c:pt idx="3178">
                  <c:v>-82.831067936767752</c:v>
                </c:pt>
                <c:pt idx="3179">
                  <c:v>-82.960890269043304</c:v>
                </c:pt>
                <c:pt idx="3180">
                  <c:v>-83.090703034822013</c:v>
                </c:pt>
                <c:pt idx="3181">
                  <c:v>-83.220506214332815</c:v>
                </c:pt>
                <c:pt idx="3182">
                  <c:v>-83.350299788022227</c:v>
                </c:pt>
                <c:pt idx="3183">
                  <c:v>-83.480083736556864</c:v>
                </c:pt>
                <c:pt idx="3184">
                  <c:v>-83.609858040822473</c:v>
                </c:pt>
                <c:pt idx="3185">
                  <c:v>-83.73962268192183</c:v>
                </c:pt>
                <c:pt idx="3186">
                  <c:v>-83.869377641177238</c:v>
                </c:pt>
                <c:pt idx="3187">
                  <c:v>-83.999122900129066</c:v>
                </c:pt>
                <c:pt idx="3188">
                  <c:v>-84.128858440534955</c:v>
                </c:pt>
                <c:pt idx="3189">
                  <c:v>-84.258584244370425</c:v>
                </c:pt>
                <c:pt idx="3190">
                  <c:v>-84.388300293829602</c:v>
                </c:pt>
                <c:pt idx="3191">
                  <c:v>-84.518006571321678</c:v>
                </c:pt>
                <c:pt idx="3192">
                  <c:v>-84.647703059474267</c:v>
                </c:pt>
                <c:pt idx="3193">
                  <c:v>-84.777389741131302</c:v>
                </c:pt>
                <c:pt idx="3194">
                  <c:v>-84.907066599353001</c:v>
                </c:pt>
                <c:pt idx="3195">
                  <c:v>-85.036733617416544</c:v>
                </c:pt>
                <c:pt idx="3196">
                  <c:v>-85.166390778814204</c:v>
                </c:pt>
                <c:pt idx="3197">
                  <c:v>-85.29603806725332</c:v>
                </c:pt>
                <c:pt idx="3198">
                  <c:v>-85.425675466658888</c:v>
                </c:pt>
                <c:pt idx="3199">
                  <c:v>-85.555302961168294</c:v>
                </c:pt>
                <c:pt idx="3200">
                  <c:v>-85.684920535136413</c:v>
                </c:pt>
                <c:pt idx="3201">
                  <c:v>-85.814528173130284</c:v>
                </c:pt>
                <c:pt idx="3202">
                  <c:v>-85.944125859933663</c:v>
                </c:pt>
                <c:pt idx="3203">
                  <c:v>-86.073713580542275</c:v>
                </c:pt>
                <c:pt idx="3204">
                  <c:v>-86.203291320167722</c:v>
                </c:pt>
                <c:pt idx="3205">
                  <c:v>-86.332859064232849</c:v>
                </c:pt>
                <c:pt idx="3206">
                  <c:v>-86.462416798375074</c:v>
                </c:pt>
                <c:pt idx="3207">
                  <c:v>-86.591964508444079</c:v>
                </c:pt>
                <c:pt idx="3208">
                  <c:v>-86.721502180503037</c:v>
                </c:pt>
                <c:pt idx="3209">
                  <c:v>-86.851029800827334</c:v>
                </c:pt>
                <c:pt idx="3210">
                  <c:v>-86.980547355903184</c:v>
                </c:pt>
                <c:pt idx="3211">
                  <c:v>-87.110054832428091</c:v>
                </c:pt>
                <c:pt idx="3212">
                  <c:v>-87.239552217315023</c:v>
                </c:pt>
                <c:pt idx="3213">
                  <c:v>-87.369039497683019</c:v>
                </c:pt>
                <c:pt idx="3214">
                  <c:v>-87.49851666086569</c:v>
                </c:pt>
                <c:pt idx="3215">
                  <c:v>-87.627983694404165</c:v>
                </c:pt>
                <c:pt idx="3216">
                  <c:v>-87.757440586054926</c:v>
                </c:pt>
                <c:pt idx="3217">
                  <c:v>-87.886887323770225</c:v>
                </c:pt>
                <c:pt idx="3218">
                  <c:v>91.983676104288833</c:v>
                </c:pt>
                <c:pt idx="3219">
                  <c:v>91.854249709680005</c:v>
                </c:pt>
                <c:pt idx="3220">
                  <c:v>91.72483350387715</c:v>
                </c:pt>
                <c:pt idx="3221">
                  <c:v>91.595427498059081</c:v>
                </c:pt>
                <c:pt idx="3222">
                  <c:v>91.466031703225468</c:v>
                </c:pt>
                <c:pt idx="3223">
                  <c:v>91.336646130154804</c:v>
                </c:pt>
                <c:pt idx="3224">
                  <c:v>91.20727078943024</c:v>
                </c:pt>
                <c:pt idx="3225">
                  <c:v>91.077905691417939</c:v>
                </c:pt>
                <c:pt idx="3226">
                  <c:v>90.948550846284746</c:v>
                </c:pt>
                <c:pt idx="3227">
                  <c:v>90.819206263987681</c:v>
                </c:pt>
                <c:pt idx="3228">
                  <c:v>90.689871954277109</c:v>
                </c:pt>
                <c:pt idx="3229">
                  <c:v>90.560547926699769</c:v>
                </c:pt>
                <c:pt idx="3230">
                  <c:v>90.431234190596498</c:v>
                </c:pt>
                <c:pt idx="3231">
                  <c:v>90.301930755100756</c:v>
                </c:pt>
                <c:pt idx="3232">
                  <c:v>90.172637629144901</c:v>
                </c:pt>
                <c:pt idx="3233">
                  <c:v>90.043354821453647</c:v>
                </c:pt>
                <c:pt idx="3234">
                  <c:v>89.914082340550323</c:v>
                </c:pt>
                <c:pt idx="3235">
                  <c:v>89.784820194754275</c:v>
                </c:pt>
                <c:pt idx="3236">
                  <c:v>89.65556839217966</c:v>
                </c:pt>
                <c:pt idx="3237">
                  <c:v>89.526326940740489</c:v>
                </c:pt>
                <c:pt idx="3238">
                  <c:v>89.397095848147188</c:v>
                </c:pt>
                <c:pt idx="3239">
                  <c:v>89.267875121907167</c:v>
                </c:pt>
                <c:pt idx="3240">
                  <c:v>89.138664769328543</c:v>
                </c:pt>
                <c:pt idx="3241">
                  <c:v>89.009464797515477</c:v>
                </c:pt>
                <c:pt idx="3242">
                  <c:v>88.880275213373437</c:v>
                </c:pt>
                <c:pt idx="3243">
                  <c:v>88.751096023606181</c:v>
                </c:pt>
                <c:pt idx="3244">
                  <c:v>88.621927234717432</c:v>
                </c:pt>
                <c:pt idx="3245">
                  <c:v>88.492768853012535</c:v>
                </c:pt>
                <c:pt idx="3246">
                  <c:v>88.363620884595477</c:v>
                </c:pt>
                <c:pt idx="3247">
                  <c:v>88.234483335373341</c:v>
                </c:pt>
                <c:pt idx="3248">
                  <c:v>88.105356211053191</c:v>
                </c:pt>
                <c:pt idx="3249">
                  <c:v>87.976239517144904</c:v>
                </c:pt>
                <c:pt idx="3250">
                  <c:v>87.84713325896044</c:v>
                </c:pt>
                <c:pt idx="3251">
                  <c:v>87.718037441615223</c:v>
                </c:pt>
                <c:pt idx="3252">
                  <c:v>87.588952070026423</c:v>
                </c:pt>
                <c:pt idx="3253">
                  <c:v>87.459877148915439</c:v>
                </c:pt>
                <c:pt idx="3254">
                  <c:v>87.330812682808414</c:v>
                </c:pt>
                <c:pt idx="3255">
                  <c:v>87.201758676034927</c:v>
                </c:pt>
                <c:pt idx="3256">
                  <c:v>87.072715132729954</c:v>
                </c:pt>
                <c:pt idx="3257">
                  <c:v>86.943682056833538</c:v>
                </c:pt>
                <c:pt idx="3258">
                  <c:v>86.81465945209149</c:v>
                </c:pt>
                <c:pt idx="3259">
                  <c:v>86.685647322056241</c:v>
                </c:pt>
                <c:pt idx="3260">
                  <c:v>86.556645670086425</c:v>
                </c:pt>
                <c:pt idx="3261">
                  <c:v>86.427654499346701</c:v>
                </c:pt>
                <c:pt idx="3262">
                  <c:v>86.298673812811032</c:v>
                </c:pt>
                <c:pt idx="3263">
                  <c:v>86.169703613260268</c:v>
                </c:pt>
                <c:pt idx="3264">
                  <c:v>86.040743903283399</c:v>
                </c:pt>
                <c:pt idx="3265">
                  <c:v>85.911794685278835</c:v>
                </c:pt>
                <c:pt idx="3266">
                  <c:v>85.782855961454061</c:v>
                </c:pt>
                <c:pt idx="3267">
                  <c:v>85.653927733825569</c:v>
                </c:pt>
                <c:pt idx="3268">
                  <c:v>85.525010004221357</c:v>
                </c:pt>
                <c:pt idx="3269">
                  <c:v>85.396102774278646</c:v>
                </c:pt>
                <c:pt idx="3270">
                  <c:v>85.267206045446812</c:v>
                </c:pt>
                <c:pt idx="3271">
                  <c:v>85.138319818985693</c:v>
                </c:pt>
                <c:pt idx="3272">
                  <c:v>85.009444095967822</c:v>
                </c:pt>
                <c:pt idx="3273">
                  <c:v>84.880578877278083</c:v>
                </c:pt>
                <c:pt idx="3274">
                  <c:v>84.751724163613872</c:v>
                </c:pt>
                <c:pt idx="3275">
                  <c:v>84.622879955486738</c:v>
                </c:pt>
                <c:pt idx="3276">
                  <c:v>84.494046253221185</c:v>
                </c:pt>
                <c:pt idx="3277">
                  <c:v>84.365223056956637</c:v>
                </c:pt>
                <c:pt idx="3278">
                  <c:v>84.236410366646865</c:v>
                </c:pt>
                <c:pt idx="3279">
                  <c:v>84.107608182061426</c:v>
                </c:pt>
                <c:pt idx="3280">
                  <c:v>83.978816502785492</c:v>
                </c:pt>
                <c:pt idx="3281">
                  <c:v>83.850035328219562</c:v>
                </c:pt>
                <c:pt idx="3282">
                  <c:v>83.721264657581955</c:v>
                </c:pt>
                <c:pt idx="3283">
                  <c:v>83.592504489907725</c:v>
                </c:pt>
                <c:pt idx="3284">
                  <c:v>83.463754824049545</c:v>
                </c:pt>
                <c:pt idx="3285">
                  <c:v>83.335015658678444</c:v>
                </c:pt>
                <c:pt idx="3286">
                  <c:v>83.20628699228385</c:v>
                </c:pt>
                <c:pt idx="3287">
                  <c:v>83.077568823174587</c:v>
                </c:pt>
                <c:pt idx="3288">
                  <c:v>82.948861149478788</c:v>
                </c:pt>
                <c:pt idx="3289">
                  <c:v>82.820163969144858</c:v>
                </c:pt>
                <c:pt idx="3290">
                  <c:v>82.691477279942106</c:v>
                </c:pt>
                <c:pt idx="3291">
                  <c:v>82.562801079460087</c:v>
                </c:pt>
                <c:pt idx="3292">
                  <c:v>82.434135365110805</c:v>
                </c:pt>
                <c:pt idx="3293">
                  <c:v>82.305480134128175</c:v>
                </c:pt>
                <c:pt idx="3294">
                  <c:v>82.176835383568616</c:v>
                </c:pt>
                <c:pt idx="3295">
                  <c:v>82.04820111031168</c:v>
                </c:pt>
                <c:pt idx="3296">
                  <c:v>81.919577311060692</c:v>
                </c:pt>
                <c:pt idx="3297">
                  <c:v>81.790963982342802</c:v>
                </c:pt>
                <c:pt idx="3298">
                  <c:v>81.662361120510099</c:v>
                </c:pt>
                <c:pt idx="3299">
                  <c:v>81.533768721739776</c:v>
                </c:pt>
                <c:pt idx="3300">
                  <c:v>81.405186782034647</c:v>
                </c:pt>
                <c:pt idx="3301">
                  <c:v>81.276615297223529</c:v>
                </c:pt>
                <c:pt idx="3302">
                  <c:v>81.148054262962006</c:v>
                </c:pt>
                <c:pt idx="3303">
                  <c:v>81.019503674733187</c:v>
                </c:pt>
                <c:pt idx="3304">
                  <c:v>80.890963527847902</c:v>
                </c:pt>
                <c:pt idx="3305">
                  <c:v>80.76243381744456</c:v>
                </c:pt>
                <c:pt idx="3306">
                  <c:v>80.63391453849124</c:v>
                </c:pt>
                <c:pt idx="3307">
                  <c:v>80.505405685784993</c:v>
                </c:pt>
                <c:pt idx="3308">
                  <c:v>80.37690725395214</c:v>
                </c:pt>
                <c:pt idx="3309">
                  <c:v>80.248419237450491</c:v>
                </c:pt>
                <c:pt idx="3310">
                  <c:v>80.119941630567865</c:v>
                </c:pt>
                <c:pt idx="3311">
                  <c:v>79.991474427423455</c:v>
                </c:pt>
                <c:pt idx="3312">
                  <c:v>79.863017621968936</c:v>
                </c:pt>
                <c:pt idx="3313">
                  <c:v>79.734571207988097</c:v>
                </c:pt>
                <c:pt idx="3314">
                  <c:v>79.606135179098374</c:v>
                </c:pt>
                <c:pt idx="3315">
                  <c:v>79.477709528749699</c:v>
                </c:pt>
                <c:pt idx="3316">
                  <c:v>79.349294250226862</c:v>
                </c:pt>
                <c:pt idx="3317">
                  <c:v>79.220889336649265</c:v>
                </c:pt>
                <c:pt idx="3318">
                  <c:v>79.092494780970966</c:v>
                </c:pt>
                <c:pt idx="3319">
                  <c:v>78.964110575982673</c:v>
                </c:pt>
                <c:pt idx="3320">
                  <c:v>78.835736714310144</c:v>
                </c:pt>
                <c:pt idx="3321">
                  <c:v>78.707373188416952</c:v>
                </c:pt>
                <c:pt idx="3322">
                  <c:v>78.579019990603229</c:v>
                </c:pt>
                <c:pt idx="3323">
                  <c:v>78.450677113007785</c:v>
                </c:pt>
                <c:pt idx="3324">
                  <c:v>78.322344547607543</c:v>
                </c:pt>
                <c:pt idx="3325">
                  <c:v>78.194022286218029</c:v>
                </c:pt>
                <c:pt idx="3326">
                  <c:v>78.065710320494887</c:v>
                </c:pt>
                <c:pt idx="3327">
                  <c:v>77.937408641933786</c:v>
                </c:pt>
                <c:pt idx="3328">
                  <c:v>77.809117241870467</c:v>
                </c:pt>
                <c:pt idx="3329">
                  <c:v>77.680836111482961</c:v>
                </c:pt>
                <c:pt idx="3330">
                  <c:v>77.55256524178958</c:v>
                </c:pt>
                <c:pt idx="3331">
                  <c:v>77.424304623652404</c:v>
                </c:pt>
                <c:pt idx="3332">
                  <c:v>77.296054247775714</c:v>
                </c:pt>
                <c:pt idx="3333">
                  <c:v>77.16781410470702</c:v>
                </c:pt>
                <c:pt idx="3334">
                  <c:v>77.039584184838247</c:v>
                </c:pt>
                <c:pt idx="3335">
                  <c:v>76.911364478405915</c:v>
                </c:pt>
                <c:pt idx="3336">
                  <c:v>76.783154975491286</c:v>
                </c:pt>
                <c:pt idx="3337">
                  <c:v>76.654955666021777</c:v>
                </c:pt>
                <c:pt idx="3338">
                  <c:v>76.526766539770321</c:v>
                </c:pt>
                <c:pt idx="3339">
                  <c:v>76.398587586358119</c:v>
                </c:pt>
                <c:pt idx="3340">
                  <c:v>76.270418795251615</c:v>
                </c:pt>
                <c:pt idx="3341">
                  <c:v>76.142260155766991</c:v>
                </c:pt>
                <c:pt idx="3342">
                  <c:v>76.014111657068469</c:v>
                </c:pt>
                <c:pt idx="3343">
                  <c:v>75.885973288168998</c:v>
                </c:pt>
                <c:pt idx="3344">
                  <c:v>75.757845037931745</c:v>
                </c:pt>
                <c:pt idx="3345">
                  <c:v>75.629726895069453</c:v>
                </c:pt>
                <c:pt idx="3346">
                  <c:v>75.501618848146379</c:v>
                </c:pt>
                <c:pt idx="3347">
                  <c:v>75.373520885577818</c:v>
                </c:pt>
                <c:pt idx="3348">
                  <c:v>75.245432995630964</c:v>
                </c:pt>
                <c:pt idx="3349">
                  <c:v>75.117355166425867</c:v>
                </c:pt>
                <c:pt idx="3350">
                  <c:v>74.989287385935313</c:v>
                </c:pt>
                <c:pt idx="3351">
                  <c:v>74.861229641985858</c:v>
                </c:pt>
                <c:pt idx="3352">
                  <c:v>74.73318192225841</c:v>
                </c:pt>
                <c:pt idx="3353">
                  <c:v>74.605144214289112</c:v>
                </c:pt>
                <c:pt idx="3354">
                  <c:v>74.477116505468956</c:v>
                </c:pt>
                <c:pt idx="3355">
                  <c:v>74.349098783045122</c:v>
                </c:pt>
                <c:pt idx="3356">
                  <c:v>74.221091034121613</c:v>
                </c:pt>
                <c:pt idx="3357">
                  <c:v>74.093093245659531</c:v>
                </c:pt>
                <c:pt idx="3358">
                  <c:v>73.96510540447774</c:v>
                </c:pt>
                <c:pt idx="3359">
                  <c:v>73.837127497252993</c:v>
                </c:pt>
                <c:pt idx="3360">
                  <c:v>73.709159510521573</c:v>
                </c:pt>
                <c:pt idx="3361">
                  <c:v>73.581201430679585</c:v>
                </c:pt>
                <c:pt idx="3362">
                  <c:v>73.453253243982203</c:v>
                </c:pt>
                <c:pt idx="3363">
                  <c:v>73.325314936546022</c:v>
                </c:pt>
                <c:pt idx="3364">
                  <c:v>73.19738649434899</c:v>
                </c:pt>
                <c:pt idx="3365">
                  <c:v>73.069467903230688</c:v>
                </c:pt>
                <c:pt idx="3366">
                  <c:v>72.941559148893006</c:v>
                </c:pt>
                <c:pt idx="3367">
                  <c:v>72.813660216901638</c:v>
                </c:pt>
                <c:pt idx="3368">
                  <c:v>72.68577109268513</c:v>
                </c:pt>
                <c:pt idx="3369">
                  <c:v>72.557891761536396</c:v>
                </c:pt>
                <c:pt idx="3370">
                  <c:v>72.43002220861348</c:v>
                </c:pt>
                <c:pt idx="3371">
                  <c:v>72.302162418939787</c:v>
                </c:pt>
                <c:pt idx="3372">
                  <c:v>72.17431237740486</c:v>
                </c:pt>
                <c:pt idx="3373">
                  <c:v>72.046472068764587</c:v>
                </c:pt>
                <c:pt idx="3374">
                  <c:v>71.918641477642311</c:v>
                </c:pt>
                <c:pt idx="3375">
                  <c:v>71.790820588528973</c:v>
                </c:pt>
                <c:pt idx="3376">
                  <c:v>71.66300938578452</c:v>
                </c:pt>
                <c:pt idx="3377">
                  <c:v>71.535207853637118</c:v>
                </c:pt>
                <c:pt idx="3378">
                  <c:v>71.407415976184907</c:v>
                </c:pt>
                <c:pt idx="3379">
                  <c:v>71.279633737395898</c:v>
                </c:pt>
                <c:pt idx="3380">
                  <c:v>71.15186112110986</c:v>
                </c:pt>
                <c:pt idx="3381">
                  <c:v>71.024098111037063</c:v>
                </c:pt>
                <c:pt idx="3382">
                  <c:v>70.896344690760174</c:v>
                </c:pt>
                <c:pt idx="3383">
                  <c:v>70.768600843734205</c:v>
                </c:pt>
                <c:pt idx="3384">
                  <c:v>70.640866553287651</c:v>
                </c:pt>
                <c:pt idx="3385">
                  <c:v>70.513141802622783</c:v>
                </c:pt>
                <c:pt idx="3386">
                  <c:v>70.385426574816591</c:v>
                </c:pt>
                <c:pt idx="3387">
                  <c:v>70.257720852820455</c:v>
                </c:pt>
                <c:pt idx="3388">
                  <c:v>70.130024619461395</c:v>
                </c:pt>
                <c:pt idx="3389">
                  <c:v>70.002337857443052</c:v>
                </c:pt>
                <c:pt idx="3390">
                  <c:v>69.874660549345904</c:v>
                </c:pt>
                <c:pt idx="3391">
                  <c:v>69.746992677627986</c:v>
                </c:pt>
                <c:pt idx="3392">
                  <c:v>69.619334224624481</c:v>
                </c:pt>
                <c:pt idx="3393">
                  <c:v>69.491685172550831</c:v>
                </c:pt>
                <c:pt idx="3394">
                  <c:v>69.364045503499881</c:v>
                </c:pt>
                <c:pt idx="3395">
                  <c:v>69.236415199445645</c:v>
                </c:pt>
                <c:pt idx="3396">
                  <c:v>69.108794242241899</c:v>
                </c:pt>
                <c:pt idx="3397">
                  <c:v>68.98118261362481</c:v>
                </c:pt>
                <c:pt idx="3398">
                  <c:v>68.853580295209866</c:v>
                </c:pt>
                <c:pt idx="3399">
                  <c:v>68.725987268496667</c:v>
                </c:pt>
                <c:pt idx="3400">
                  <c:v>68.598403514867655</c:v>
                </c:pt>
                <c:pt idx="3401">
                  <c:v>68.470829015587668</c:v>
                </c:pt>
                <c:pt idx="3402">
                  <c:v>68.343263751806717</c:v>
                </c:pt>
                <c:pt idx="3403">
                  <c:v>68.215707704559222</c:v>
                </c:pt>
                <c:pt idx="3404">
                  <c:v>68.088160854764553</c:v>
                </c:pt>
                <c:pt idx="3405">
                  <c:v>67.960623183228776</c:v>
                </c:pt>
                <c:pt idx="3406">
                  <c:v>67.833094670643931</c:v>
                </c:pt>
                <c:pt idx="3407">
                  <c:v>67.705575297589107</c:v>
                </c:pt>
                <c:pt idx="3408">
                  <c:v>67.578065044531428</c:v>
                </c:pt>
                <c:pt idx="3409">
                  <c:v>67.450563891826576</c:v>
                </c:pt>
                <c:pt idx="3410">
                  <c:v>67.323071819719061</c:v>
                </c:pt>
                <c:pt idx="3411">
                  <c:v>67.195588808342706</c:v>
                </c:pt>
                <c:pt idx="3412">
                  <c:v>67.068114837721879</c:v>
                </c:pt>
                <c:pt idx="3413">
                  <c:v>66.940649887771983</c:v>
                </c:pt>
                <c:pt idx="3414">
                  <c:v>66.81319393829898</c:v>
                </c:pt>
                <c:pt idx="3415">
                  <c:v>66.685746969002679</c:v>
                </c:pt>
                <c:pt idx="3416">
                  <c:v>66.558308959472811</c:v>
                </c:pt>
                <c:pt idx="3417">
                  <c:v>66.430879889194969</c:v>
                </c:pt>
                <c:pt idx="3418">
                  <c:v>66.303459737547016</c:v>
                </c:pt>
                <c:pt idx="3419">
                  <c:v>66.176048483801907</c:v>
                </c:pt>
                <c:pt idx="3420">
                  <c:v>66.048646107127738</c:v>
                </c:pt>
                <c:pt idx="3421">
                  <c:v>65.921252586588267</c:v>
                </c:pt>
                <c:pt idx="3422">
                  <c:v>65.793867901143386</c:v>
                </c:pt>
                <c:pt idx="3423">
                  <c:v>65.666492029650286</c:v>
                </c:pt>
                <c:pt idx="3424">
                  <c:v>65.539124950863126</c:v>
                </c:pt>
                <c:pt idx="3425">
                  <c:v>65.411766643435499</c:v>
                </c:pt>
                <c:pt idx="3426">
                  <c:v>65.28441708591798</c:v>
                </c:pt>
                <c:pt idx="3427">
                  <c:v>65.157076256761044</c:v>
                </c:pt>
                <c:pt idx="3428">
                  <c:v>65.029744134316857</c:v>
                </c:pt>
                <c:pt idx="3429">
                  <c:v>64.902420696836444</c:v>
                </c:pt>
                <c:pt idx="3430">
                  <c:v>64.775105922471582</c:v>
                </c:pt>
                <c:pt idx="3431">
                  <c:v>64.647799789278068</c:v>
                </c:pt>
                <c:pt idx="3432">
                  <c:v>64.52050227521255</c:v>
                </c:pt>
                <c:pt idx="3433">
                  <c:v>64.39321335813446</c:v>
                </c:pt>
                <c:pt idx="3434">
                  <c:v>64.265933015808173</c:v>
                </c:pt>
                <c:pt idx="3435">
                  <c:v>64.138661225901259</c:v>
                </c:pt>
                <c:pt idx="3436">
                  <c:v>64.011397965987484</c:v>
                </c:pt>
                <c:pt idx="3437">
                  <c:v>63.884143213544526</c:v>
                </c:pt>
                <c:pt idx="3438">
                  <c:v>63.756896945957195</c:v>
                </c:pt>
                <c:pt idx="3439">
                  <c:v>63.629659140516296</c:v>
                </c:pt>
                <c:pt idx="3440">
                  <c:v>63.502429774421358</c:v>
                </c:pt>
                <c:pt idx="3441">
                  <c:v>63.375208824777992</c:v>
                </c:pt>
                <c:pt idx="3442">
                  <c:v>63.247996268602378</c:v>
                </c:pt>
                <c:pt idx="3443">
                  <c:v>63.120792082818419</c:v>
                </c:pt>
                <c:pt idx="3444">
                  <c:v>62.993596244260146</c:v>
                </c:pt>
                <c:pt idx="3445">
                  <c:v>62.866408729672109</c:v>
                </c:pt>
                <c:pt idx="3446">
                  <c:v>62.739229515710306</c:v>
                </c:pt>
                <c:pt idx="3447">
                  <c:v>62.612058578941287</c:v>
                </c:pt>
                <c:pt idx="3448">
                  <c:v>62.484895895844858</c:v>
                </c:pt>
                <c:pt idx="3449">
                  <c:v>62.357741442813207</c:v>
                </c:pt>
                <c:pt idx="3450">
                  <c:v>62.230595196152322</c:v>
                </c:pt>
                <c:pt idx="3451">
                  <c:v>62.103457132081743</c:v>
                </c:pt>
                <c:pt idx="3452">
                  <c:v>61.976327226736402</c:v>
                </c:pt>
                <c:pt idx="3453">
                  <c:v>61.849205456165116</c:v>
                </c:pt>
                <c:pt idx="3454">
                  <c:v>61.72209179633478</c:v>
                </c:pt>
                <c:pt idx="3455">
                  <c:v>61.594986223127059</c:v>
                </c:pt>
                <c:pt idx="3456">
                  <c:v>61.467888712341043</c:v>
                </c:pt>
                <c:pt idx="3457">
                  <c:v>61.340799239693986</c:v>
                </c:pt>
                <c:pt idx="3458">
                  <c:v>61.213717780821327</c:v>
                </c:pt>
                <c:pt idx="3459">
                  <c:v>61.086644311276999</c:v>
                </c:pt>
                <c:pt idx="3460">
                  <c:v>60.95957880653522</c:v>
                </c:pt>
                <c:pt idx="3461">
                  <c:v>60.832521241990108</c:v>
                </c:pt>
                <c:pt idx="3462">
                  <c:v>60.705471592956044</c:v>
                </c:pt>
                <c:pt idx="3463">
                  <c:v>60.578429834669613</c:v>
                </c:pt>
                <c:pt idx="3464">
                  <c:v>60.451395942289018</c:v>
                </c:pt>
                <c:pt idx="3465">
                  <c:v>60.324369890894822</c:v>
                </c:pt>
                <c:pt idx="3466">
                  <c:v>60.197351655490657</c:v>
                </c:pt>
                <c:pt idx="3467">
                  <c:v>60.070341211004454</c:v>
                </c:pt>
                <c:pt idx="3468">
                  <c:v>59.943338532288593</c:v>
                </c:pt>
                <c:pt idx="3469">
                  <c:v>59.816343594120035</c:v>
                </c:pt>
                <c:pt idx="3470">
                  <c:v>59.689356371201519</c:v>
                </c:pt>
                <c:pt idx="3471">
                  <c:v>59.562376838162315</c:v>
                </c:pt>
                <c:pt idx="3472">
                  <c:v>59.43540496955768</c:v>
                </c:pt>
                <c:pt idx="3473">
                  <c:v>59.308440739871294</c:v>
                </c:pt>
                <c:pt idx="3474">
                  <c:v>59.18148412351465</c:v>
                </c:pt>
                <c:pt idx="3475">
                  <c:v>59.054535094827024</c:v>
                </c:pt>
                <c:pt idx="3476">
                  <c:v>58.92759362807746</c:v>
                </c:pt>
                <c:pt idx="3477">
                  <c:v>58.800659697465704</c:v>
                </c:pt>
                <c:pt idx="3478">
                  <c:v>58.673733277121158</c:v>
                </c:pt>
                <c:pt idx="3479">
                  <c:v>58.546814341103442</c:v>
                </c:pt>
                <c:pt idx="3480">
                  <c:v>58.419902863405802</c:v>
                </c:pt>
                <c:pt idx="3481">
                  <c:v>58.29299881795145</c:v>
                </c:pt>
                <c:pt idx="3482">
                  <c:v>58.166102178598067</c:v>
                </c:pt>
                <c:pt idx="3483">
                  <c:v>58.039212919136659</c:v>
                </c:pt>
                <c:pt idx="3484">
                  <c:v>57.912331013292089</c:v>
                </c:pt>
                <c:pt idx="3485">
                  <c:v>57.785456434722619</c:v>
                </c:pt>
                <c:pt idx="3486">
                  <c:v>57.658589157023805</c:v>
                </c:pt>
                <c:pt idx="3487">
                  <c:v>57.531729153725962</c:v>
                </c:pt>
                <c:pt idx="3488">
                  <c:v>57.404876398295364</c:v>
                </c:pt>
                <c:pt idx="3489">
                  <c:v>57.278030864136447</c:v>
                </c:pt>
                <c:pt idx="3490">
                  <c:v>57.151192524590854</c:v>
                </c:pt>
                <c:pt idx="3491">
                  <c:v>57.024361352937852</c:v>
                </c:pt>
                <c:pt idx="3492">
                  <c:v>56.897537322396104</c:v>
                </c:pt>
                <c:pt idx="3493">
                  <c:v>56.77072040612402</c:v>
                </c:pt>
                <c:pt idx="3494">
                  <c:v>56.643910577220041</c:v>
                </c:pt>
                <c:pt idx="3495">
                  <c:v>56.517107808721356</c:v>
                </c:pt>
                <c:pt idx="3496">
                  <c:v>56.390312073608662</c:v>
                </c:pt>
                <c:pt idx="3497">
                  <c:v>56.263523344803453</c:v>
                </c:pt>
                <c:pt idx="3498">
                  <c:v>56.136741595169603</c:v>
                </c:pt>
                <c:pt idx="3499">
                  <c:v>56.009966797514139</c:v>
                </c:pt>
                <c:pt idx="3500">
                  <c:v>55.883198924588122</c:v>
                </c:pt>
                <c:pt idx="3501">
                  <c:v>55.756437949085218</c:v>
                </c:pt>
                <c:pt idx="3502">
                  <c:v>55.629683843645672</c:v>
                </c:pt>
                <c:pt idx="3503">
                  <c:v>55.502936580854055</c:v>
                </c:pt>
                <c:pt idx="3504">
                  <c:v>55.37619613324113</c:v>
                </c:pt>
                <c:pt idx="3505">
                  <c:v>55.249462473283899</c:v>
                </c:pt>
                <c:pt idx="3506">
                  <c:v>55.122735573406324</c:v>
                </c:pt>
                <c:pt idx="3507">
                  <c:v>54.996015405980906</c:v>
                </c:pt>
                <c:pt idx="3508">
                  <c:v>54.869301943327983</c:v>
                </c:pt>
                <c:pt idx="3509">
                  <c:v>54.742595157716337</c:v>
                </c:pt>
                <c:pt idx="3510">
                  <c:v>54.615895021365546</c:v>
                </c:pt>
                <c:pt idx="3511">
                  <c:v>54.48920150644215</c:v>
                </c:pt>
                <c:pt idx="3512">
                  <c:v>54.362514585068091</c:v>
                </c:pt>
                <c:pt idx="3513">
                  <c:v>54.235834229311905</c:v>
                </c:pt>
                <c:pt idx="3514">
                  <c:v>54.109160411195518</c:v>
                </c:pt>
                <c:pt idx="3515">
                  <c:v>53.982493102694242</c:v>
                </c:pt>
                <c:pt idx="3516">
                  <c:v>53.855832275736176</c:v>
                </c:pt>
                <c:pt idx="3517">
                  <c:v>53.729177902200952</c:v>
                </c:pt>
                <c:pt idx="3518">
                  <c:v>53.602529953924723</c:v>
                </c:pt>
                <c:pt idx="3519">
                  <c:v>53.47588840269691</c:v>
                </c:pt>
                <c:pt idx="3520">
                  <c:v>53.349253220262518</c:v>
                </c:pt>
                <c:pt idx="3521">
                  <c:v>53.222624378322742</c:v>
                </c:pt>
                <c:pt idx="3522">
                  <c:v>53.096001848535202</c:v>
                </c:pt>
                <c:pt idx="3523">
                  <c:v>52.969385602512808</c:v>
                </c:pt>
                <c:pt idx="3524">
                  <c:v>52.84277561182882</c:v>
                </c:pt>
                <c:pt idx="3525">
                  <c:v>52.716171848012117</c:v>
                </c:pt>
                <c:pt idx="3526">
                  <c:v>52.589574282552164</c:v>
                </c:pt>
                <c:pt idx="3527">
                  <c:v>52.462982886897478</c:v>
                </c:pt>
                <c:pt idx="3528">
                  <c:v>52.336397632454599</c:v>
                </c:pt>
                <c:pt idx="3529">
                  <c:v>52.209818490592632</c:v>
                </c:pt>
                <c:pt idx="3530">
                  <c:v>52.083245432641462</c:v>
                </c:pt>
                <c:pt idx="3531">
                  <c:v>51.9566784298909</c:v>
                </c:pt>
                <c:pt idx="3532">
                  <c:v>51.830117453594212</c:v>
                </c:pt>
                <c:pt idx="3533">
                  <c:v>51.703562474967441</c:v>
                </c:pt>
                <c:pt idx="3534">
                  <c:v>51.577013465189751</c:v>
                </c:pt>
                <c:pt idx="3535">
                  <c:v>51.450470395403713</c:v>
                </c:pt>
                <c:pt idx="3536">
                  <c:v>51.323933236716137</c:v>
                </c:pt>
                <c:pt idx="3537">
                  <c:v>51.197401960200494</c:v>
                </c:pt>
                <c:pt idx="3538">
                  <c:v>51.070876536893358</c:v>
                </c:pt>
                <c:pt idx="3539">
                  <c:v>50.944356937799057</c:v>
                </c:pt>
                <c:pt idx="3540">
                  <c:v>50.817843133889397</c:v>
                </c:pt>
                <c:pt idx="3541">
                  <c:v>50.69133509610095</c:v>
                </c:pt>
                <c:pt idx="3542">
                  <c:v>50.564832795339136</c:v>
                </c:pt>
                <c:pt idx="3543">
                  <c:v>50.4383362024791</c:v>
                </c:pt>
                <c:pt idx="3544">
                  <c:v>50.311845288363045</c:v>
                </c:pt>
                <c:pt idx="3545">
                  <c:v>50.185360023803206</c:v>
                </c:pt>
                <c:pt idx="3546">
                  <c:v>50.058880379582519</c:v>
                </c:pt>
                <c:pt idx="3547">
                  <c:v>49.932406326453737</c:v>
                </c:pt>
                <c:pt idx="3548">
                  <c:v>49.805937835141052</c:v>
                </c:pt>
                <c:pt idx="3549">
                  <c:v>49.679474876341096</c:v>
                </c:pt>
                <c:pt idx="3550">
                  <c:v>49.553017420720401</c:v>
                </c:pt>
                <c:pt idx="3551">
                  <c:v>49.426565438921884</c:v>
                </c:pt>
                <c:pt idx="3552">
                  <c:v>49.300118901559003</c:v>
                </c:pt>
                <c:pt idx="3553">
                  <c:v>49.173677779220171</c:v>
                </c:pt>
                <c:pt idx="3554">
                  <c:v>49.047242042468227</c:v>
                </c:pt>
                <c:pt idx="3555">
                  <c:v>48.920811661840183</c:v>
                </c:pt>
                <c:pt idx="3556">
                  <c:v>48.794386607850775</c:v>
                </c:pt>
                <c:pt idx="3557">
                  <c:v>48.667966850988407</c:v>
                </c:pt>
                <c:pt idx="3558">
                  <c:v>48.541552361720079</c:v>
                </c:pt>
                <c:pt idx="3559">
                  <c:v>48.415143110488742</c:v>
                </c:pt>
                <c:pt idx="3560">
                  <c:v>48.28873906771517</c:v>
                </c:pt>
                <c:pt idx="3561">
                  <c:v>48.162340203800433</c:v>
                </c:pt>
                <c:pt idx="3562">
                  <c:v>48.035946489121272</c:v>
                </c:pt>
                <c:pt idx="3563">
                  <c:v>47.909557894036034</c:v>
                </c:pt>
                <c:pt idx="3564">
                  <c:v>47.783174388882195</c:v>
                </c:pt>
                <c:pt idx="3565">
                  <c:v>47.656795943978651</c:v>
                </c:pt>
                <c:pt idx="3566">
                  <c:v>47.53042252962392</c:v>
                </c:pt>
                <c:pt idx="3567">
                  <c:v>47.404054116099005</c:v>
                </c:pt>
                <c:pt idx="3568">
                  <c:v>47.277690673667301</c:v>
                </c:pt>
                <c:pt idx="3569">
                  <c:v>47.151332172573362</c:v>
                </c:pt>
                <c:pt idx="3570">
                  <c:v>47.024978583046682</c:v>
                </c:pt>
                <c:pt idx="3571">
                  <c:v>46.898629875300564</c:v>
                </c:pt>
                <c:pt idx="3572">
                  <c:v>46.77228601952973</c:v>
                </c:pt>
                <c:pt idx="3573">
                  <c:v>46.645946985917433</c:v>
                </c:pt>
                <c:pt idx="3574">
                  <c:v>46.519612744629057</c:v>
                </c:pt>
                <c:pt idx="3575">
                  <c:v>46.393283265818653</c:v>
                </c:pt>
                <c:pt idx="3576">
                  <c:v>46.266958519624566</c:v>
                </c:pt>
                <c:pt idx="3577">
                  <c:v>46.140638476173265</c:v>
                </c:pt>
                <c:pt idx="3578">
                  <c:v>46.014323105577837</c:v>
                </c:pt>
                <c:pt idx="3579">
                  <c:v>45.888012377940122</c:v>
                </c:pt>
                <c:pt idx="3580">
                  <c:v>45.761706263349232</c:v>
                </c:pt>
                <c:pt idx="3581">
                  <c:v>45.635404731885409</c:v>
                </c:pt>
                <c:pt idx="3582">
                  <c:v>45.509107753616547</c:v>
                </c:pt>
                <c:pt idx="3583">
                  <c:v>45.382815298600981</c:v>
                </c:pt>
                <c:pt idx="3584">
                  <c:v>45.256527336887999</c:v>
                </c:pt>
                <c:pt idx="3585">
                  <c:v>45.130243838518659</c:v>
                </c:pt>
                <c:pt idx="3586">
                  <c:v>45.003964773524203</c:v>
                </c:pt>
                <c:pt idx="3587">
                  <c:v>44.877690111929901</c:v>
                </c:pt>
                <c:pt idx="3588">
                  <c:v>44.751419823751291</c:v>
                </c:pt>
                <c:pt idx="3589">
                  <c:v>44.625153878999491</c:v>
                </c:pt>
                <c:pt idx="3590">
                  <c:v>44.498892247677816</c:v>
                </c:pt>
                <c:pt idx="3591">
                  <c:v>44.372634899784622</c:v>
                </c:pt>
                <c:pt idx="3592">
                  <c:v>44.24638180531305</c:v>
                </c:pt>
                <c:pt idx="3593">
                  <c:v>44.120132934250258</c:v>
                </c:pt>
                <c:pt idx="3594">
                  <c:v>43.993888256580853</c:v>
                </c:pt>
                <c:pt idx="3595">
                  <c:v>43.867647742284824</c:v>
                </c:pt>
                <c:pt idx="3596">
                  <c:v>43.741411361339601</c:v>
                </c:pt>
                <c:pt idx="3597">
                  <c:v>43.615179083719255</c:v>
                </c:pt>
                <c:pt idx="3598">
                  <c:v>43.488950879395738</c:v>
                </c:pt>
                <c:pt idx="3599">
                  <c:v>43.36272671833958</c:v>
                </c:pt>
                <c:pt idx="3600">
                  <c:v>43.23650657052093</c:v>
                </c:pt>
                <c:pt idx="3601">
                  <c:v>43.110290405907953</c:v>
                </c:pt>
                <c:pt idx="3602">
                  <c:v>42.984078194469433</c:v>
                </c:pt>
                <c:pt idx="3603">
                  <c:v>42.857869906173327</c:v>
                </c:pt>
                <c:pt idx="3604">
                  <c:v>42.731665510991661</c:v>
                </c:pt>
                <c:pt idx="3605">
                  <c:v>42.605464978893465</c:v>
                </c:pt>
                <c:pt idx="3606">
                  <c:v>42.479268279853123</c:v>
                </c:pt>
                <c:pt idx="3607">
                  <c:v>42.353075383845415</c:v>
                </c:pt>
                <c:pt idx="3608">
                  <c:v>42.226886260849035</c:v>
                </c:pt>
                <c:pt idx="3609">
                  <c:v>42.100700880846325</c:v>
                </c:pt>
                <c:pt idx="3610">
                  <c:v>41.974519213821381</c:v>
                </c:pt>
                <c:pt idx="3611">
                  <c:v>41.84834122976536</c:v>
                </c:pt>
                <c:pt idx="3612">
                  <c:v>41.722166898672256</c:v>
                </c:pt>
                <c:pt idx="3613">
                  <c:v>41.595996190542685</c:v>
                </c:pt>
                <c:pt idx="3614">
                  <c:v>41.469829075382542</c:v>
                </c:pt>
                <c:pt idx="3615">
                  <c:v>41.343665523203676</c:v>
                </c:pt>
                <c:pt idx="3616">
                  <c:v>41.217505504025929</c:v>
                </c:pt>
                <c:pt idx="3617">
                  <c:v>41.091348987875627</c:v>
                </c:pt>
                <c:pt idx="3618">
                  <c:v>40.965195944786842</c:v>
                </c:pt>
                <c:pt idx="3619">
                  <c:v>40.839046344801702</c:v>
                </c:pt>
                <c:pt idx="3620">
                  <c:v>40.712900157972506</c:v>
                </c:pt>
                <c:pt idx="3621">
                  <c:v>40.586757354359236</c:v>
                </c:pt>
                <c:pt idx="3622">
                  <c:v>40.460617904031238</c:v>
                </c:pt>
                <c:pt idx="3623">
                  <c:v>40.334481777071112</c:v>
                </c:pt>
                <c:pt idx="3624">
                  <c:v>40.208348943568346</c:v>
                </c:pt>
                <c:pt idx="3625">
                  <c:v>40.082219373625627</c:v>
                </c:pt>
                <c:pt idx="3626">
                  <c:v>39.956093037358187</c:v>
                </c:pt>
                <c:pt idx="3627">
                  <c:v>39.829969904891371</c:v>
                </c:pt>
                <c:pt idx="3628">
                  <c:v>39.703849946363519</c:v>
                </c:pt>
                <c:pt idx="3629">
                  <c:v>39.577733131928404</c:v>
                </c:pt>
                <c:pt idx="3630">
                  <c:v>39.45161943174945</c:v>
                </c:pt>
                <c:pt idx="3631">
                  <c:v>39.325508816006398</c:v>
                </c:pt>
                <c:pt idx="3632">
                  <c:v>39.199401254894958</c:v>
                </c:pt>
                <c:pt idx="3633">
                  <c:v>39.073296718621918</c:v>
                </c:pt>
                <c:pt idx="3634">
                  <c:v>38.947195177413555</c:v>
                </c:pt>
                <c:pt idx="3635">
                  <c:v>38.8210966015099</c:v>
                </c:pt>
                <c:pt idx="3636">
                  <c:v>38.695000961167544</c:v>
                </c:pt>
                <c:pt idx="3637">
                  <c:v>38.568908226659566</c:v>
                </c:pt>
                <c:pt idx="3638">
                  <c:v>38.44281836827772</c:v>
                </c:pt>
                <c:pt idx="3639">
                  <c:v>38.316731356330642</c:v>
                </c:pt>
                <c:pt idx="3640">
                  <c:v>38.190647161145108</c:v>
                </c:pt>
                <c:pt idx="3641">
                  <c:v>38.064565753066645</c:v>
                </c:pt>
                <c:pt idx="3642">
                  <c:v>37.938487102460385</c:v>
                </c:pt>
                <c:pt idx="3643">
                  <c:v>37.812411179710928</c:v>
                </c:pt>
                <c:pt idx="3644">
                  <c:v>37.686337955222612</c:v>
                </c:pt>
                <c:pt idx="3645">
                  <c:v>37.560267399420489</c:v>
                </c:pt>
                <c:pt idx="3646">
                  <c:v>37.434199482750955</c:v>
                </c:pt>
                <c:pt idx="3647">
                  <c:v>37.308134175681467</c:v>
                </c:pt>
                <c:pt idx="3648">
                  <c:v>37.182071448702203</c:v>
                </c:pt>
                <c:pt idx="3649">
                  <c:v>37.056011272323204</c:v>
                </c:pt>
                <c:pt idx="3650">
                  <c:v>36.92995361708099</c:v>
                </c:pt>
                <c:pt idx="3651">
                  <c:v>36.803898453532014</c:v>
                </c:pt>
                <c:pt idx="3652">
                  <c:v>36.677845752259067</c:v>
                </c:pt>
                <c:pt idx="3653">
                  <c:v>36.551795483866712</c:v>
                </c:pt>
                <c:pt idx="3654">
                  <c:v>36.425747618986065</c:v>
                </c:pt>
                <c:pt idx="3655">
                  <c:v>36.299702128272394</c:v>
                </c:pt>
                <c:pt idx="3656">
                  <c:v>36.173658982406494</c:v>
                </c:pt>
                <c:pt idx="3657">
                  <c:v>36.047618152095389</c:v>
                </c:pt>
                <c:pt idx="3658">
                  <c:v>35.921579608071831</c:v>
                </c:pt>
                <c:pt idx="3659">
                  <c:v>35.795543321096744</c:v>
                </c:pt>
                <c:pt idx="3660">
                  <c:v>35.669509261956058</c:v>
                </c:pt>
                <c:pt idx="3661">
                  <c:v>35.543477401465218</c:v>
                </c:pt>
                <c:pt idx="3662">
                  <c:v>35.417447710467307</c:v>
                </c:pt>
                <c:pt idx="3663">
                  <c:v>35.291420159833542</c:v>
                </c:pt>
                <c:pt idx="3664">
                  <c:v>35.165394720464931</c:v>
                </c:pt>
                <c:pt idx="3665">
                  <c:v>35.03937136329192</c:v>
                </c:pt>
                <c:pt idx="3666">
                  <c:v>34.913350059273469</c:v>
                </c:pt>
                <c:pt idx="3667">
                  <c:v>34.787330779399696</c:v>
                </c:pt>
                <c:pt idx="3668">
                  <c:v>34.661313494692223</c:v>
                </c:pt>
                <c:pt idx="3669">
                  <c:v>34.535298176203263</c:v>
                </c:pt>
                <c:pt idx="3670">
                  <c:v>34.409284795014337</c:v>
                </c:pt>
                <c:pt idx="3671">
                  <c:v>34.283273322243247</c:v>
                </c:pt>
                <c:pt idx="3672">
                  <c:v>34.157263729036714</c:v>
                </c:pt>
                <c:pt idx="3673">
                  <c:v>34.031255986575296</c:v>
                </c:pt>
                <c:pt idx="3674">
                  <c:v>33.905250066074068</c:v>
                </c:pt>
                <c:pt idx="3675">
                  <c:v>33.779245938780235</c:v>
                </c:pt>
                <c:pt idx="3676">
                  <c:v>33.653243575975182</c:v>
                </c:pt>
                <c:pt idx="3677">
                  <c:v>33.52724294897579</c:v>
                </c:pt>
                <c:pt idx="3678">
                  <c:v>33.401244029133537</c:v>
                </c:pt>
                <c:pt idx="3679">
                  <c:v>33.27524678783417</c:v>
                </c:pt>
                <c:pt idx="3680">
                  <c:v>33.149251196500813</c:v>
                </c:pt>
                <c:pt idx="3681">
                  <c:v>33.023257226591326</c:v>
                </c:pt>
                <c:pt idx="3682">
                  <c:v>32.897264849600774</c:v>
                </c:pt>
                <c:pt idx="3683">
                  <c:v>32.771274037061858</c:v>
                </c:pt>
                <c:pt idx="3684">
                  <c:v>32.64528476054349</c:v>
                </c:pt>
                <c:pt idx="3685">
                  <c:v>32.519296991653363</c:v>
                </c:pt>
                <c:pt idx="3686">
                  <c:v>32.393310702036764</c:v>
                </c:pt>
                <c:pt idx="3687">
                  <c:v>32.267325863377863</c:v>
                </c:pt>
                <c:pt idx="3688">
                  <c:v>32.141342447399623</c:v>
                </c:pt>
                <c:pt idx="3689">
                  <c:v>32.015360425864671</c:v>
                </c:pt>
                <c:pt idx="3690">
                  <c:v>31.88937977057552</c:v>
                </c:pt>
                <c:pt idx="3691">
                  <c:v>31.763400453374022</c:v>
                </c:pt>
                <c:pt idx="3692">
                  <c:v>31.637422446144434</c:v>
                </c:pt>
                <c:pt idx="3693">
                  <c:v>31.511445720809974</c:v>
                </c:pt>
                <c:pt idx="3694">
                  <c:v>31.385470249337391</c:v>
                </c:pt>
                <c:pt idx="3695">
                  <c:v>31.259496003732359</c:v>
                </c:pt>
                <c:pt idx="3696">
                  <c:v>31.133522956046143</c:v>
                </c:pt>
                <c:pt idx="3697">
                  <c:v>31.007551078370184</c:v>
                </c:pt>
                <c:pt idx="3698">
                  <c:v>30.881580342839957</c:v>
                </c:pt>
                <c:pt idx="3699">
                  <c:v>30.75561072163342</c:v>
                </c:pt>
                <c:pt idx="3700">
                  <c:v>30.629642186973609</c:v>
                </c:pt>
                <c:pt idx="3701">
                  <c:v>30.503674711126646</c:v>
                </c:pt>
                <c:pt idx="3702">
                  <c:v>30.377708266402895</c:v>
                </c:pt>
                <c:pt idx="3703">
                  <c:v>30.251742825159258</c:v>
                </c:pt>
                <c:pt idx="3704">
                  <c:v>30.125778359796008</c:v>
                </c:pt>
                <c:pt idx="3705">
                  <c:v>29.999814842760312</c:v>
                </c:pt>
                <c:pt idx="3706">
                  <c:v>29.873852246545248</c:v>
                </c:pt>
                <c:pt idx="3707">
                  <c:v>29.747890543689905</c:v>
                </c:pt>
                <c:pt idx="3708">
                  <c:v>29.621929706780154</c:v>
                </c:pt>
                <c:pt idx="3709">
                  <c:v>29.495969708449124</c:v>
                </c:pt>
                <c:pt idx="3710">
                  <c:v>29.370010521378255</c:v>
                </c:pt>
                <c:pt idx="3711">
                  <c:v>29.244052118295826</c:v>
                </c:pt>
                <c:pt idx="3712">
                  <c:v>29.118094471979035</c:v>
                </c:pt>
                <c:pt idx="3713">
                  <c:v>28.992137555253688</c:v>
                </c:pt>
                <c:pt idx="3714">
                  <c:v>28.866181340994661</c:v>
                </c:pt>
                <c:pt idx="3715">
                  <c:v>28.740225802125774</c:v>
                </c:pt>
                <c:pt idx="3716">
                  <c:v>28.614270911621041</c:v>
                </c:pt>
                <c:pt idx="3717">
                  <c:v>28.48831664250504</c:v>
                </c:pt>
                <c:pt idx="3718">
                  <c:v>28.362362967851343</c:v>
                </c:pt>
                <c:pt idx="3719">
                  <c:v>28.236409860786175</c:v>
                </c:pt>
                <c:pt idx="3720">
                  <c:v>28.110457294485474</c:v>
                </c:pt>
                <c:pt idx="3721">
                  <c:v>27.984505242178322</c:v>
                </c:pt>
                <c:pt idx="3722">
                  <c:v>27.858553677144382</c:v>
                </c:pt>
                <c:pt idx="3723">
                  <c:v>27.732602572715944</c:v>
                </c:pt>
                <c:pt idx="3724">
                  <c:v>27.606651902278536</c:v>
                </c:pt>
                <c:pt idx="3725">
                  <c:v>27.480701639269984</c:v>
                </c:pt>
                <c:pt idx="3726">
                  <c:v>27.354751757181997</c:v>
                </c:pt>
                <c:pt idx="3727">
                  <c:v>27.228802229559474</c:v>
                </c:pt>
                <c:pt idx="3728">
                  <c:v>27.102853030001537</c:v>
                </c:pt>
                <c:pt idx="3729">
                  <c:v>26.976904132162115</c:v>
                </c:pt>
                <c:pt idx="3730">
                  <c:v>26.850955509749713</c:v>
                </c:pt>
                <c:pt idx="3731">
                  <c:v>26.725007136527225</c:v>
                </c:pt>
                <c:pt idx="3732">
                  <c:v>26.59905898631408</c:v>
                </c:pt>
                <c:pt idx="3733">
                  <c:v>26.473111032984615</c:v>
                </c:pt>
                <c:pt idx="3734">
                  <c:v>26.347163250470032</c:v>
                </c:pt>
                <c:pt idx="3735">
                  <c:v>26.221215612757515</c:v>
                </c:pt>
                <c:pt idx="3736">
                  <c:v>26.095268093891054</c:v>
                </c:pt>
                <c:pt idx="3737">
                  <c:v>25.969320667971843</c:v>
                </c:pt>
                <c:pt idx="3738">
                  <c:v>25.843373309158377</c:v>
                </c:pt>
                <c:pt idx="3739">
                  <c:v>25.717425991668136</c:v>
                </c:pt>
                <c:pt idx="3740">
                  <c:v>25.591478689774394</c:v>
                </c:pt>
                <c:pt idx="3741">
                  <c:v>25.465531377811448</c:v>
                </c:pt>
                <c:pt idx="3742">
                  <c:v>25.339584030170744</c:v>
                </c:pt>
                <c:pt idx="3743">
                  <c:v>25.213636621303198</c:v>
                </c:pt>
                <c:pt idx="3744">
                  <c:v>25.087689125720107</c:v>
                </c:pt>
                <c:pt idx="3745">
                  <c:v>24.961741517991012</c:v>
                </c:pt>
                <c:pt idx="3746">
                  <c:v>24.835793772746612</c:v>
                </c:pt>
                <c:pt idx="3747">
                  <c:v>24.709845864677622</c:v>
                </c:pt>
                <c:pt idx="3748">
                  <c:v>24.583897768536389</c:v>
                </c:pt>
                <c:pt idx="3749">
                  <c:v>24.457949459134536</c:v>
                </c:pt>
                <c:pt idx="3750">
                  <c:v>24.332000911347063</c:v>
                </c:pt>
                <c:pt idx="3751">
                  <c:v>24.206052100109087</c:v>
                </c:pt>
                <c:pt idx="3752">
                  <c:v>24.08010300041903</c:v>
                </c:pt>
                <c:pt idx="3753">
                  <c:v>23.95415358733722</c:v>
                </c:pt>
                <c:pt idx="3754">
                  <c:v>23.828203835986223</c:v>
                </c:pt>
                <c:pt idx="3755">
                  <c:v>23.702253721551397</c:v>
                </c:pt>
                <c:pt idx="3756">
                  <c:v>23.576303219282849</c:v>
                </c:pt>
                <c:pt idx="3757">
                  <c:v>23.450352304492522</c:v>
                </c:pt>
                <c:pt idx="3758">
                  <c:v>23.324400952557138</c:v>
                </c:pt>
                <c:pt idx="3759">
                  <c:v>23.198449138917972</c:v>
                </c:pt>
                <c:pt idx="3760">
                  <c:v>23.072496839079825</c:v>
                </c:pt>
                <c:pt idx="3761">
                  <c:v>22.946544028612802</c:v>
                </c:pt>
                <c:pt idx="3762">
                  <c:v>22.82059068315246</c:v>
                </c:pt>
                <c:pt idx="3763">
                  <c:v>22.694636778399236</c:v>
                </c:pt>
                <c:pt idx="3764">
                  <c:v>22.568682290119931</c:v>
                </c:pt>
                <c:pt idx="3765">
                  <c:v>22.442727194146357</c:v>
                </c:pt>
                <c:pt idx="3766">
                  <c:v>22.316771466377354</c:v>
                </c:pt>
                <c:pt idx="3767">
                  <c:v>22.190815082778489</c:v>
                </c:pt>
                <c:pt idx="3768">
                  <c:v>22.064858019381678</c:v>
                </c:pt>
                <c:pt idx="3769">
                  <c:v>21.938900252285894</c:v>
                </c:pt>
                <c:pt idx="3770">
                  <c:v>21.812941757658802</c:v>
                </c:pt>
                <c:pt idx="3771">
                  <c:v>21.686982511734595</c:v>
                </c:pt>
                <c:pt idx="3772">
                  <c:v>21.561022490815883</c:v>
                </c:pt>
                <c:pt idx="3773">
                  <c:v>21.435061671273555</c:v>
                </c:pt>
                <c:pt idx="3774">
                  <c:v>21.309100029547491</c:v>
                </c:pt>
                <c:pt idx="3775">
                  <c:v>21.18313754214623</c:v>
                </c:pt>
                <c:pt idx="3776">
                  <c:v>21.057174185647813</c:v>
                </c:pt>
                <c:pt idx="3777">
                  <c:v>20.931209936698501</c:v>
                </c:pt>
                <c:pt idx="3778">
                  <c:v>20.805244772015673</c:v>
                </c:pt>
                <c:pt idx="3779">
                  <c:v>20.679278668386473</c:v>
                </c:pt>
                <c:pt idx="3780">
                  <c:v>20.553311602668039</c:v>
                </c:pt>
                <c:pt idx="3781">
                  <c:v>20.427343551788212</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169"/>
  <sheetViews>
    <sheetView tabSelected="1" zoomScale="85" zoomScaleNormal="85" workbookViewId="0">
      <pane ySplit="2" topLeftCell="A57" activePane="bottomLeft" state="frozen"/>
      <selection pane="bottomLeft" activeCell="J72" sqref="J72"/>
    </sheetView>
  </sheetViews>
  <sheetFormatPr defaultColWidth="9.140625" defaultRowHeight="14.25" x14ac:dyDescent="0.25"/>
  <cols>
    <col min="1" max="1" width="2.5703125" style="20" customWidth="1"/>
    <col min="2" max="2" width="21.85546875" style="20" customWidth="1"/>
    <col min="3" max="6" width="15.5703125" style="20" customWidth="1"/>
    <col min="7" max="7" width="6.42578125" style="20" bestFit="1" customWidth="1"/>
    <col min="8" max="8" width="113.42578125" style="20" bestFit="1" customWidth="1"/>
    <col min="9" max="9" width="13.5703125" style="20" bestFit="1" customWidth="1"/>
    <col min="10" max="10" width="37.85546875" style="20" bestFit="1" customWidth="1"/>
    <col min="11" max="11" width="17.85546875" style="20" bestFit="1" customWidth="1"/>
    <col min="12" max="12" width="14.5703125" style="20" bestFit="1" customWidth="1"/>
    <col min="13" max="13" width="13.140625" style="20" bestFit="1" customWidth="1"/>
    <col min="14" max="14" width="8.42578125" style="20" bestFit="1" customWidth="1"/>
    <col min="15" max="15" width="7.85546875" style="20" bestFit="1" customWidth="1"/>
    <col min="16" max="16" width="7.42578125" style="20" bestFit="1" customWidth="1"/>
    <col min="17" max="17" width="16.42578125" style="20" bestFit="1" customWidth="1"/>
    <col min="18" max="18" width="3.85546875" style="20" bestFit="1" customWidth="1"/>
    <col min="19" max="16384" width="9.140625" style="20"/>
  </cols>
  <sheetData>
    <row r="1" spans="2:18" ht="24" thickBot="1" x14ac:dyDescent="0.3">
      <c r="B1" s="277" t="s">
        <v>45</v>
      </c>
      <c r="C1" s="277"/>
      <c r="D1" s="277"/>
      <c r="E1" s="277"/>
      <c r="F1" s="277"/>
      <c r="G1" s="277"/>
      <c r="H1" s="277"/>
    </row>
    <row r="2" spans="2:18" ht="45.75" thickBot="1" x14ac:dyDescent="0.3">
      <c r="B2" s="21" t="s">
        <v>46</v>
      </c>
      <c r="C2" s="21" t="s">
        <v>47</v>
      </c>
      <c r="D2" s="21" t="s">
        <v>48</v>
      </c>
      <c r="E2" s="21" t="s">
        <v>49</v>
      </c>
      <c r="F2" s="21" t="s">
        <v>50</v>
      </c>
      <c r="G2" s="21" t="s">
        <v>51</v>
      </c>
      <c r="H2" s="21" t="s">
        <v>52</v>
      </c>
    </row>
    <row r="3" spans="2:18" s="22" customFormat="1" ht="16.5" thickBot="1" x14ac:dyDescent="0.3">
      <c r="B3" s="278" t="s">
        <v>53</v>
      </c>
      <c r="C3" s="279"/>
      <c r="D3" s="279"/>
      <c r="E3" s="279"/>
      <c r="F3" s="279"/>
      <c r="G3" s="279"/>
      <c r="H3" s="280"/>
      <c r="J3" s="20"/>
      <c r="K3" s="20"/>
      <c r="L3" s="20"/>
      <c r="M3" s="20"/>
      <c r="N3" s="20"/>
      <c r="O3" s="20"/>
      <c r="P3" s="20"/>
      <c r="Q3" s="20"/>
      <c r="R3" s="20"/>
    </row>
    <row r="4" spans="2:18" ht="18" x14ac:dyDescent="0.25">
      <c r="B4" s="23" t="s">
        <v>54</v>
      </c>
      <c r="C4" s="24" t="s">
        <v>272</v>
      </c>
      <c r="D4" s="150"/>
      <c r="E4" s="150"/>
      <c r="F4" s="150"/>
      <c r="G4" s="25"/>
      <c r="H4" s="26" t="s">
        <v>55</v>
      </c>
      <c r="J4" s="27" t="s">
        <v>56</v>
      </c>
      <c r="K4" s="28"/>
      <c r="L4" s="28"/>
      <c r="M4" s="28"/>
      <c r="N4" s="28"/>
      <c r="O4" s="28"/>
      <c r="P4" s="22"/>
      <c r="Q4" s="22"/>
      <c r="R4" s="22"/>
    </row>
    <row r="5" spans="2:18" ht="15" x14ac:dyDescent="0.25">
      <c r="B5" s="34" t="s">
        <v>59</v>
      </c>
      <c r="C5" s="29">
        <f>VLOOKUP($C$4,partData!$A$3:$N$10,2,FALSE)</f>
        <v>4</v>
      </c>
      <c r="D5" s="30"/>
      <c r="E5" s="30"/>
      <c r="F5" s="30"/>
      <c r="G5" s="31" t="s">
        <v>57</v>
      </c>
      <c r="H5" s="134" t="s">
        <v>60</v>
      </c>
      <c r="J5" s="32" t="s">
        <v>58</v>
      </c>
      <c r="K5" s="28"/>
      <c r="L5" s="28"/>
      <c r="M5" s="33"/>
      <c r="N5" s="33"/>
      <c r="O5" s="135"/>
    </row>
    <row r="6" spans="2:18" ht="15" x14ac:dyDescent="0.25">
      <c r="B6" s="34" t="s">
        <v>62</v>
      </c>
      <c r="C6" s="29">
        <f>VLOOKUP($C$4,partData!$A$3:$N$10,3,FALSE)</f>
        <v>19</v>
      </c>
      <c r="D6" s="30"/>
      <c r="E6" s="30"/>
      <c r="F6" s="30"/>
      <c r="G6" s="31" t="s">
        <v>57</v>
      </c>
      <c r="H6" s="134" t="s">
        <v>63</v>
      </c>
      <c r="J6" s="35" t="s">
        <v>61</v>
      </c>
      <c r="K6" s="28"/>
      <c r="L6" s="28"/>
      <c r="M6" s="33"/>
      <c r="N6" s="33"/>
      <c r="O6" s="135"/>
    </row>
    <row r="7" spans="2:18" ht="15" x14ac:dyDescent="0.25">
      <c r="B7" s="34" t="s">
        <v>65</v>
      </c>
      <c r="C7" s="29">
        <f>VLOOKUP($C$4,partData!$A$3:$N$10,10,FALSE)</f>
        <v>0.6</v>
      </c>
      <c r="D7" s="30"/>
      <c r="E7" s="30"/>
      <c r="F7" s="30"/>
      <c r="G7" s="31" t="s">
        <v>57</v>
      </c>
      <c r="H7" s="134" t="s">
        <v>66</v>
      </c>
      <c r="J7" s="36" t="s">
        <v>64</v>
      </c>
      <c r="K7" s="28"/>
      <c r="L7" s="28"/>
      <c r="M7" s="135"/>
      <c r="N7" s="135"/>
      <c r="O7" s="135"/>
    </row>
    <row r="8" spans="2:18" ht="15" x14ac:dyDescent="0.25">
      <c r="B8" s="34" t="s">
        <v>68</v>
      </c>
      <c r="C8" s="29">
        <f>VLOOKUP($C$4,partData!$A$3:$N$10,4,FALSE)</f>
        <v>25</v>
      </c>
      <c r="D8" s="30"/>
      <c r="E8" s="30"/>
      <c r="F8" s="30"/>
      <c r="G8" s="31" t="s">
        <v>69</v>
      </c>
      <c r="H8" s="134" t="s">
        <v>70</v>
      </c>
      <c r="J8" s="37" t="s">
        <v>67</v>
      </c>
      <c r="K8" s="28"/>
      <c r="L8" s="28"/>
    </row>
    <row r="9" spans="2:18" ht="15" x14ac:dyDescent="0.25">
      <c r="B9" s="34" t="s">
        <v>72</v>
      </c>
      <c r="C9" s="29">
        <f>VLOOKUP($C$4,partData!$A$3:$N$10,13,FALSE)</f>
        <v>5</v>
      </c>
      <c r="D9" s="30"/>
      <c r="E9" s="30"/>
      <c r="F9" s="30"/>
      <c r="G9" s="31" t="s">
        <v>57</v>
      </c>
      <c r="H9" s="134" t="s">
        <v>73</v>
      </c>
      <c r="J9" s="38" t="s">
        <v>71</v>
      </c>
      <c r="K9" s="28"/>
      <c r="L9" s="28"/>
    </row>
    <row r="10" spans="2:18" ht="15.75" thickBot="1" x14ac:dyDescent="0.3">
      <c r="B10" s="34" t="s">
        <v>75</v>
      </c>
      <c r="C10" s="29">
        <f>VLOOKUP($C$4,partData!$A$3:$U$10,20,FALSE)</f>
        <v>1.6</v>
      </c>
      <c r="D10" s="30"/>
      <c r="E10" s="30"/>
      <c r="F10" s="30"/>
      <c r="G10" s="31" t="s">
        <v>57</v>
      </c>
      <c r="H10" s="134" t="s">
        <v>76</v>
      </c>
      <c r="J10" s="39" t="s">
        <v>74</v>
      </c>
      <c r="K10" s="28"/>
      <c r="L10" s="28"/>
    </row>
    <row r="11" spans="2:18" ht="16.5" thickBot="1" x14ac:dyDescent="0.3">
      <c r="B11" s="34" t="s">
        <v>81</v>
      </c>
      <c r="C11" s="29" t="str">
        <f>VLOOKUP($C$4,partData!$A$3:$N$10,11,FALSE)</f>
        <v>Hiccup</v>
      </c>
      <c r="D11" s="30"/>
      <c r="E11" s="30"/>
      <c r="F11" s="30"/>
      <c r="G11" s="31"/>
      <c r="H11" s="134" t="s">
        <v>82</v>
      </c>
      <c r="P11" s="281" t="s">
        <v>77</v>
      </c>
      <c r="Q11" s="282"/>
      <c r="R11" s="283"/>
    </row>
    <row r="12" spans="2:18" x14ac:dyDescent="0.25">
      <c r="B12" s="34" t="s">
        <v>84</v>
      </c>
      <c r="C12" s="29" t="str">
        <f>VLOOKUP($C$4,partData!$A$3:$N$10,12,FALSE)</f>
        <v>Hiccup</v>
      </c>
      <c r="D12" s="30"/>
      <c r="E12" s="30"/>
      <c r="F12" s="30"/>
      <c r="G12" s="31"/>
      <c r="H12" s="134" t="s">
        <v>85</v>
      </c>
      <c r="P12" s="34" t="s">
        <v>79</v>
      </c>
      <c r="Q12" s="40">
        <f>Lout</f>
        <v>1</v>
      </c>
      <c r="R12" s="134" t="s">
        <v>80</v>
      </c>
    </row>
    <row r="13" spans="2:18" x14ac:dyDescent="0.25">
      <c r="B13" s="34" t="s">
        <v>86</v>
      </c>
      <c r="C13" s="29">
        <f>VLOOKUP($C$4,partData!$A$3:$N$10,8,FALSE)</f>
        <v>30</v>
      </c>
      <c r="D13" s="30"/>
      <c r="E13" s="30"/>
      <c r="F13" s="30"/>
      <c r="G13" s="31" t="s">
        <v>69</v>
      </c>
      <c r="H13" s="134" t="s">
        <v>87</v>
      </c>
      <c r="P13" s="34" t="s">
        <v>38</v>
      </c>
      <c r="Q13" s="40">
        <f>Cout</f>
        <v>62.346085714285714</v>
      </c>
      <c r="R13" s="134" t="s">
        <v>83</v>
      </c>
    </row>
    <row r="14" spans="2:18" x14ac:dyDescent="0.25">
      <c r="B14" s="34" t="s">
        <v>91</v>
      </c>
      <c r="C14" s="29">
        <f>VLOOKUP($C$4,partData!$A$3:$P$10,9,FALSE)</f>
        <v>30</v>
      </c>
      <c r="D14" s="30"/>
      <c r="E14" s="30"/>
      <c r="F14" s="30"/>
      <c r="G14" s="31" t="s">
        <v>92</v>
      </c>
      <c r="H14" s="134" t="s">
        <v>93</v>
      </c>
      <c r="P14" s="34" t="s">
        <v>37</v>
      </c>
      <c r="Q14" s="40">
        <f>Cin</f>
        <v>46.36</v>
      </c>
      <c r="R14" s="134" t="s">
        <v>83</v>
      </c>
    </row>
    <row r="15" spans="2:18" x14ac:dyDescent="0.25">
      <c r="B15" s="34" t="s">
        <v>96</v>
      </c>
      <c r="C15" s="29">
        <f>VLOOKUP($C$4,partData!$A$3:$P$10,15,FALSE)</f>
        <v>250</v>
      </c>
      <c r="D15" s="30"/>
      <c r="E15" s="30"/>
      <c r="F15" s="30"/>
      <c r="G15" s="31" t="s">
        <v>92</v>
      </c>
      <c r="H15" s="134" t="s">
        <v>97</v>
      </c>
      <c r="P15" s="34" t="s">
        <v>88</v>
      </c>
      <c r="Q15" s="40" t="e">
        <f>Rfb_b_2</f>
        <v>#NAME?</v>
      </c>
      <c r="R15" s="134" t="s">
        <v>89</v>
      </c>
    </row>
    <row r="16" spans="2:18" x14ac:dyDescent="0.25">
      <c r="B16" s="34" t="s">
        <v>100</v>
      </c>
      <c r="C16" s="29">
        <f>VLOOKUP($C$4,partData!$A$3:$Q$10,16,FALSE)</f>
        <v>4.0999999999999996</v>
      </c>
      <c r="D16" s="30"/>
      <c r="E16" s="30"/>
      <c r="F16" s="30"/>
      <c r="G16" s="31" t="s">
        <v>101</v>
      </c>
      <c r="H16" s="134" t="s">
        <v>102</v>
      </c>
      <c r="P16" s="34" t="s">
        <v>90</v>
      </c>
      <c r="Q16" s="40" t="e">
        <f>Rfb_t_2</f>
        <v>#NAME?</v>
      </c>
      <c r="R16" s="134" t="s">
        <v>89</v>
      </c>
    </row>
    <row r="17" spans="2:18" x14ac:dyDescent="0.25">
      <c r="B17" s="34" t="s">
        <v>104</v>
      </c>
      <c r="C17" s="29">
        <f>VLOOKUP($C$4,partData!$A$3:$Q$10,17,FALSE)</f>
        <v>1.9</v>
      </c>
      <c r="D17" s="30"/>
      <c r="E17" s="30"/>
      <c r="F17" s="30"/>
      <c r="G17" s="31" t="s">
        <v>101</v>
      </c>
      <c r="H17" s="134" t="s">
        <v>105</v>
      </c>
      <c r="P17" s="34" t="s">
        <v>94</v>
      </c>
      <c r="Q17" s="40" t="e">
        <f>Cff</f>
        <v>#NAME?</v>
      </c>
      <c r="R17" s="134" t="s">
        <v>95</v>
      </c>
    </row>
    <row r="18" spans="2:18" ht="15" thickBot="1" x14ac:dyDescent="0.3">
      <c r="B18" s="34" t="s">
        <v>686</v>
      </c>
      <c r="C18" s="29">
        <f>VLOOKUP($C$4,partData!$A$3:$V$10,22,FALSE)</f>
        <v>2.2120000000000001E-2</v>
      </c>
      <c r="D18" s="30"/>
      <c r="E18" s="30"/>
      <c r="F18" s="30"/>
      <c r="G18" s="31" t="s">
        <v>685</v>
      </c>
      <c r="H18" s="134" t="s">
        <v>687</v>
      </c>
      <c r="P18" s="34"/>
      <c r="Q18" s="40"/>
      <c r="R18" s="134"/>
    </row>
    <row r="19" spans="2:18" ht="16.5" thickBot="1" x14ac:dyDescent="0.3">
      <c r="B19" s="278" t="s">
        <v>107</v>
      </c>
      <c r="C19" s="279"/>
      <c r="D19" s="279"/>
      <c r="E19" s="279"/>
      <c r="F19" s="279"/>
      <c r="G19" s="279"/>
      <c r="H19" s="280"/>
      <c r="P19" s="34" t="s">
        <v>98</v>
      </c>
      <c r="Q19" s="40" t="e">
        <f>Css</f>
        <v>#NAME?</v>
      </c>
      <c r="R19" s="134" t="s">
        <v>99</v>
      </c>
    </row>
    <row r="20" spans="2:18" x14ac:dyDescent="0.25">
      <c r="B20" s="34" t="s">
        <v>109</v>
      </c>
      <c r="C20" s="44">
        <v>11</v>
      </c>
      <c r="D20" s="30"/>
      <c r="E20" s="30"/>
      <c r="F20" s="30"/>
      <c r="G20" s="31" t="s">
        <v>57</v>
      </c>
      <c r="H20" s="134" t="s">
        <v>110</v>
      </c>
      <c r="P20" s="34" t="s">
        <v>103</v>
      </c>
      <c r="Q20" s="40">
        <f>MAX(1,Cvcc)</f>
        <v>4.7</v>
      </c>
      <c r="R20" s="134" t="s">
        <v>83</v>
      </c>
    </row>
    <row r="21" spans="2:18" x14ac:dyDescent="0.25">
      <c r="B21" s="34" t="s">
        <v>111</v>
      </c>
      <c r="C21" s="44">
        <v>12</v>
      </c>
      <c r="D21" s="30"/>
      <c r="E21" s="30"/>
      <c r="F21" s="30"/>
      <c r="G21" s="31" t="s">
        <v>57</v>
      </c>
      <c r="H21" s="134" t="s">
        <v>112</v>
      </c>
      <c r="P21" s="34" t="s">
        <v>106</v>
      </c>
      <c r="Q21" s="40">
        <f>MAX(0.1,Cboot)</f>
        <v>0.1</v>
      </c>
      <c r="R21" s="134" t="s">
        <v>83</v>
      </c>
    </row>
    <row r="22" spans="2:18" ht="15" thickBot="1" x14ac:dyDescent="0.3">
      <c r="B22" s="34" t="s">
        <v>113</v>
      </c>
      <c r="C22" s="44">
        <v>13</v>
      </c>
      <c r="D22" s="30"/>
      <c r="E22" s="30"/>
      <c r="F22" s="30"/>
      <c r="G22" s="31" t="s">
        <v>57</v>
      </c>
      <c r="H22" s="134" t="s">
        <v>114</v>
      </c>
      <c r="P22" s="41" t="s">
        <v>108</v>
      </c>
      <c r="Q22" s="42">
        <f>Rpg</f>
        <v>10</v>
      </c>
      <c r="R22" s="43" t="s">
        <v>89</v>
      </c>
    </row>
    <row r="23" spans="2:18" x14ac:dyDescent="0.25">
      <c r="B23" s="34" t="s">
        <v>115</v>
      </c>
      <c r="C23" s="44">
        <v>1.35</v>
      </c>
      <c r="D23" s="30"/>
      <c r="E23" s="30"/>
      <c r="F23" s="30"/>
      <c r="G23" s="31" t="s">
        <v>57</v>
      </c>
      <c r="H23" s="134" t="s">
        <v>116</v>
      </c>
    </row>
    <row r="24" spans="2:18" ht="15" thickBot="1" x14ac:dyDescent="0.3">
      <c r="B24" s="34" t="s">
        <v>117</v>
      </c>
      <c r="C24" s="44">
        <v>4.8</v>
      </c>
      <c r="D24" s="30"/>
      <c r="E24" s="30"/>
      <c r="F24" s="30"/>
      <c r="G24" s="31" t="s">
        <v>69</v>
      </c>
      <c r="H24" s="134" t="s">
        <v>118</v>
      </c>
    </row>
    <row r="25" spans="2:18" ht="16.5" thickBot="1" x14ac:dyDescent="0.3">
      <c r="B25" s="284" t="s">
        <v>119</v>
      </c>
      <c r="C25" s="285"/>
      <c r="D25" s="285"/>
      <c r="E25" s="285"/>
      <c r="F25" s="285"/>
      <c r="G25" s="285"/>
      <c r="H25" s="286"/>
    </row>
    <row r="26" spans="2:18" x14ac:dyDescent="0.25">
      <c r="B26" s="23" t="s">
        <v>120</v>
      </c>
      <c r="C26" s="46"/>
      <c r="D26" s="130">
        <f>Vout/Vin_max*1/(ton_min_max*0.000000001)*0.001</f>
        <v>3461.5384615384614</v>
      </c>
      <c r="E26" s="46"/>
      <c r="F26" s="46"/>
      <c r="G26" s="47" t="s">
        <v>121</v>
      </c>
      <c r="H26" s="26" t="s">
        <v>122</v>
      </c>
    </row>
    <row r="27" spans="2:18" ht="28.5" x14ac:dyDescent="0.25">
      <c r="B27" s="50" t="s">
        <v>123</v>
      </c>
      <c r="C27" s="30"/>
      <c r="D27" s="131">
        <f>(Vin_min-Vout-Iout*2*(DCR_Ohm+Rdson_HS_Ohm))/(toff_min_max_sec*(Vin_min-Iout*2*(Rdson_HS_Ohm-Rdson_LS_Ohm)))*10^-3</f>
        <v>3470.0224430907342</v>
      </c>
      <c r="E27" s="30"/>
      <c r="F27" s="30"/>
      <c r="G27" s="51" t="s">
        <v>121</v>
      </c>
      <c r="H27" s="137" t="s">
        <v>124</v>
      </c>
    </row>
    <row r="28" spans="2:18" ht="16.5" customHeight="1" x14ac:dyDescent="0.25">
      <c r="B28" s="34" t="s">
        <v>125</v>
      </c>
      <c r="C28" s="44">
        <v>1570</v>
      </c>
      <c r="D28" s="30"/>
      <c r="E28" s="30"/>
      <c r="F28" s="30"/>
      <c r="G28" s="31" t="s">
        <v>121</v>
      </c>
      <c r="H28" s="134" t="s">
        <v>126</v>
      </c>
      <c r="P28" s="45"/>
      <c r="Q28" s="45"/>
      <c r="R28" s="45"/>
    </row>
    <row r="29" spans="2:18" x14ac:dyDescent="0.25">
      <c r="B29" s="34" t="s">
        <v>127</v>
      </c>
      <c r="C29" s="52"/>
      <c r="D29" s="53">
        <f>(20000000000/fsw_select/1000-fsw_select*1000*2/2000)/1000</f>
        <v>11.168853503184714</v>
      </c>
      <c r="E29" s="30"/>
      <c r="F29" s="30"/>
      <c r="G29" s="31" t="s">
        <v>89</v>
      </c>
      <c r="H29" s="134" t="s">
        <v>128</v>
      </c>
      <c r="I29" s="48"/>
      <c r="J29" s="49"/>
      <c r="K29" s="49"/>
      <c r="L29" s="49"/>
      <c r="P29" s="45"/>
      <c r="Q29" s="45"/>
      <c r="R29" s="45"/>
    </row>
    <row r="30" spans="2:18" x14ac:dyDescent="0.25">
      <c r="B30" s="34" t="s">
        <v>129</v>
      </c>
      <c r="C30" s="142"/>
      <c r="D30" s="30"/>
      <c r="E30" s="44">
        <v>12.7</v>
      </c>
      <c r="F30" s="30"/>
      <c r="G30" s="31" t="s">
        <v>89</v>
      </c>
      <c r="H30" s="134" t="s">
        <v>130</v>
      </c>
      <c r="I30" s="49"/>
      <c r="J30" s="49"/>
      <c r="K30" s="49"/>
      <c r="L30" s="49"/>
      <c r="P30" s="45"/>
      <c r="Q30" s="45"/>
      <c r="R30" s="45"/>
    </row>
    <row r="31" spans="2:18" ht="15" thickBot="1" x14ac:dyDescent="0.3">
      <c r="B31" s="34" t="s">
        <v>131</v>
      </c>
      <c r="C31" s="52"/>
      <c r="D31" s="54"/>
      <c r="E31" s="152"/>
      <c r="F31" s="55">
        <f>(-(1000*E30*1000)+SQRT((1000*E30*1000)^2+4*20000000000000))/2/1000</f>
        <v>1416.7560795997708</v>
      </c>
      <c r="G31" s="31" t="s">
        <v>121</v>
      </c>
      <c r="H31" s="134" t="s">
        <v>132</v>
      </c>
    </row>
    <row r="32" spans="2:18" s="45" customFormat="1" ht="16.5" thickBot="1" x14ac:dyDescent="0.3">
      <c r="B32" s="287" t="s">
        <v>293</v>
      </c>
      <c r="C32" s="288"/>
      <c r="D32" s="288"/>
      <c r="E32" s="288"/>
      <c r="F32" s="288"/>
      <c r="G32" s="288"/>
      <c r="H32" s="289"/>
      <c r="J32" s="49"/>
      <c r="K32" s="49"/>
      <c r="L32" s="49"/>
      <c r="M32" s="49"/>
      <c r="P32" s="20"/>
      <c r="Q32" s="20"/>
      <c r="R32" s="20"/>
    </row>
    <row r="33" spans="2:23" s="45" customFormat="1" x14ac:dyDescent="0.25">
      <c r="B33" s="178" t="s">
        <v>281</v>
      </c>
      <c r="C33" s="179" t="s">
        <v>292</v>
      </c>
      <c r="D33" s="148"/>
      <c r="E33" s="148"/>
      <c r="F33" s="148"/>
      <c r="G33" s="180"/>
      <c r="H33" s="136" t="s">
        <v>286</v>
      </c>
      <c r="J33" s="49"/>
      <c r="K33" s="49"/>
      <c r="L33" s="49"/>
      <c r="M33" s="49"/>
      <c r="P33" s="20"/>
      <c r="Q33" s="20"/>
      <c r="R33" s="20"/>
    </row>
    <row r="34" spans="2:23" s="45" customFormat="1" x14ac:dyDescent="0.25">
      <c r="B34" s="34" t="s">
        <v>279</v>
      </c>
      <c r="C34" s="44" t="s">
        <v>292</v>
      </c>
      <c r="D34" s="183"/>
      <c r="E34" s="142"/>
      <c r="F34" s="142"/>
      <c r="G34" s="31"/>
      <c r="H34" s="134" t="s">
        <v>318</v>
      </c>
      <c r="J34" s="49"/>
      <c r="K34" s="49"/>
      <c r="L34" s="49"/>
      <c r="M34" s="49"/>
      <c r="P34" s="135"/>
      <c r="Q34" s="135"/>
      <c r="R34" s="135"/>
    </row>
    <row r="35" spans="2:23" s="45" customFormat="1" x14ac:dyDescent="0.25">
      <c r="B35" s="34" t="s">
        <v>280</v>
      </c>
      <c r="C35" s="44" t="s">
        <v>22</v>
      </c>
      <c r="D35" s="183"/>
      <c r="E35" s="142"/>
      <c r="F35" s="142"/>
      <c r="G35" s="31" t="s">
        <v>188</v>
      </c>
      <c r="H35" s="134" t="s">
        <v>317</v>
      </c>
      <c r="J35" s="49"/>
      <c r="K35" s="49"/>
      <c r="L35" s="49"/>
      <c r="M35" s="49"/>
      <c r="P35" s="135"/>
      <c r="Q35" s="135"/>
      <c r="R35" s="135"/>
    </row>
    <row r="36" spans="2:23" s="45" customFormat="1" x14ac:dyDescent="0.25">
      <c r="B36" s="34" t="s">
        <v>308</v>
      </c>
      <c r="C36" s="142"/>
      <c r="D36" s="177" t="str">
        <f>VLOOKUP(CONCATENATE(C33, C34, C35),partData!P12:U17,2,0)</f>
        <v>Open</v>
      </c>
      <c r="E36" s="142"/>
      <c r="F36" s="142"/>
      <c r="G36" s="31" t="s">
        <v>89</v>
      </c>
      <c r="H36" s="134" t="s">
        <v>288</v>
      </c>
      <c r="J36" s="49"/>
      <c r="K36" s="49"/>
      <c r="L36" s="49"/>
      <c r="M36" s="49"/>
      <c r="P36" s="135"/>
      <c r="Q36" s="135"/>
      <c r="R36" s="135"/>
    </row>
    <row r="37" spans="2:23" s="45" customFormat="1" x14ac:dyDescent="0.25">
      <c r="B37" s="34" t="s">
        <v>287</v>
      </c>
      <c r="C37" s="142"/>
      <c r="D37" s="183"/>
      <c r="E37" s="44">
        <v>78.7</v>
      </c>
      <c r="F37" s="142"/>
      <c r="G37" s="31" t="s">
        <v>89</v>
      </c>
      <c r="H37" s="134" t="s">
        <v>307</v>
      </c>
      <c r="J37" s="49"/>
      <c r="K37" s="49"/>
      <c r="L37" s="49"/>
      <c r="M37" s="49"/>
      <c r="P37" s="135"/>
      <c r="Q37" s="135"/>
      <c r="R37" s="135"/>
    </row>
    <row r="38" spans="2:23" s="45" customFormat="1" x14ac:dyDescent="0.25">
      <c r="B38" s="34" t="s">
        <v>309</v>
      </c>
      <c r="C38" s="142"/>
      <c r="D38" s="183"/>
      <c r="E38" s="142"/>
      <c r="F38" s="74" t="str">
        <f>VLOOKUP('Device Calculator'!E37, partData!Q12:U17, 2, 0)</f>
        <v>Enabled</v>
      </c>
      <c r="G38" s="31"/>
      <c r="H38" s="134" t="s">
        <v>313</v>
      </c>
      <c r="J38" s="49"/>
      <c r="K38" s="49"/>
      <c r="L38" s="49"/>
      <c r="M38" s="49"/>
      <c r="P38" s="135"/>
      <c r="Q38" s="135"/>
      <c r="R38" s="135"/>
    </row>
    <row r="39" spans="2:23" s="45" customFormat="1" x14ac:dyDescent="0.25">
      <c r="B39" s="34" t="s">
        <v>310</v>
      </c>
      <c r="C39" s="142"/>
      <c r="D39" s="183"/>
      <c r="E39" s="142"/>
      <c r="F39" s="74" t="str">
        <f>VLOOKUP('Device Calculator'!E37, partData!Q12:U17, 3, 0)</f>
        <v>Enabled</v>
      </c>
      <c r="G39" s="31"/>
      <c r="H39" s="134" t="s">
        <v>314</v>
      </c>
      <c r="J39" s="49"/>
      <c r="K39" s="49"/>
      <c r="L39" s="49"/>
      <c r="M39" s="49"/>
      <c r="P39" s="135"/>
      <c r="Q39" s="135"/>
      <c r="R39" s="135"/>
    </row>
    <row r="40" spans="2:23" s="45" customFormat="1" ht="15" thickBot="1" x14ac:dyDescent="0.3">
      <c r="B40" s="41" t="s">
        <v>311</v>
      </c>
      <c r="C40" s="80"/>
      <c r="D40" s="184"/>
      <c r="E40" s="80"/>
      <c r="F40" s="192">
        <f>VLOOKUP('Device Calculator'!E37, partData!Q12:U17, 4, 0)</f>
        <v>45</v>
      </c>
      <c r="G40" s="181" t="s">
        <v>188</v>
      </c>
      <c r="H40" s="43" t="s">
        <v>313</v>
      </c>
      <c r="J40" s="49"/>
      <c r="K40" s="49"/>
      <c r="L40" s="49"/>
      <c r="M40" s="49"/>
      <c r="P40" s="135"/>
      <c r="Q40" s="135"/>
      <c r="R40" s="135"/>
    </row>
    <row r="41" spans="2:23" s="45" customFormat="1" ht="16.5" thickBot="1" x14ac:dyDescent="0.3">
      <c r="B41" s="290" t="s">
        <v>294</v>
      </c>
      <c r="C41" s="291"/>
      <c r="D41" s="291"/>
      <c r="E41" s="291"/>
      <c r="F41" s="291"/>
      <c r="G41" s="291"/>
      <c r="H41" s="292"/>
      <c r="J41" s="49"/>
      <c r="K41" s="49"/>
      <c r="L41" s="49"/>
      <c r="M41" s="49"/>
      <c r="P41" s="135"/>
      <c r="Q41" s="135"/>
      <c r="R41" s="135"/>
    </row>
    <row r="42" spans="2:23" s="45" customFormat="1" x14ac:dyDescent="0.25">
      <c r="B42" s="178" t="s">
        <v>295</v>
      </c>
      <c r="C42" s="179">
        <v>1</v>
      </c>
      <c r="D42" s="148"/>
      <c r="E42" s="148"/>
      <c r="F42" s="148"/>
      <c r="G42" s="180" t="s">
        <v>296</v>
      </c>
      <c r="H42" s="136" t="s">
        <v>297</v>
      </c>
      <c r="J42" s="49"/>
      <c r="K42" s="49"/>
      <c r="L42" s="49"/>
      <c r="M42" s="49"/>
      <c r="P42" s="135"/>
      <c r="Q42" s="135"/>
      <c r="R42" s="135"/>
    </row>
    <row r="43" spans="2:23" s="45" customFormat="1" x14ac:dyDescent="0.25">
      <c r="B43" s="34" t="s">
        <v>299</v>
      </c>
      <c r="C43" s="194"/>
      <c r="D43" s="258">
        <f>VLOOKUP(C42,partData!D13:E22,2,0)</f>
        <v>8.66</v>
      </c>
      <c r="E43" s="142"/>
      <c r="F43" s="142"/>
      <c r="G43" s="31" t="s">
        <v>89</v>
      </c>
      <c r="H43" s="134" t="s">
        <v>315</v>
      </c>
      <c r="J43" s="49"/>
      <c r="K43" s="49"/>
      <c r="L43" s="49"/>
      <c r="M43" s="49"/>
      <c r="P43" s="135"/>
      <c r="Q43" s="135"/>
      <c r="R43" s="135"/>
    </row>
    <row r="44" spans="2:23" x14ac:dyDescent="0.25">
      <c r="B44" s="34" t="s">
        <v>298</v>
      </c>
      <c r="C44" s="194"/>
      <c r="D44" s="142"/>
      <c r="E44" s="44">
        <v>8.66</v>
      </c>
      <c r="F44" s="142"/>
      <c r="G44" s="31" t="s">
        <v>89</v>
      </c>
      <c r="H44" s="134" t="s">
        <v>312</v>
      </c>
      <c r="J44" s="56"/>
      <c r="K44" s="135"/>
      <c r="L44" s="135"/>
      <c r="M44" s="56"/>
      <c r="P44" s="135"/>
      <c r="Q44" s="57"/>
      <c r="R44" s="57"/>
    </row>
    <row r="45" spans="2:23" ht="15" thickBot="1" x14ac:dyDescent="0.3">
      <c r="B45" s="41" t="s">
        <v>300</v>
      </c>
      <c r="C45" s="195"/>
      <c r="D45" s="184"/>
      <c r="E45" s="80"/>
      <c r="F45" s="192">
        <f>VLOOKUP(E44,partData!E13:F22,2,0)</f>
        <v>1</v>
      </c>
      <c r="G45" s="181" t="s">
        <v>296</v>
      </c>
      <c r="H45" s="43" t="s">
        <v>316</v>
      </c>
      <c r="P45" s="135"/>
      <c r="Q45" s="135"/>
      <c r="R45" s="135"/>
      <c r="S45" s="135"/>
      <c r="T45" s="135"/>
      <c r="U45" s="135"/>
      <c r="V45" s="135"/>
      <c r="W45" s="135"/>
    </row>
    <row r="46" spans="2:23" ht="16.5" thickBot="1" x14ac:dyDescent="0.3">
      <c r="B46" s="293" t="s">
        <v>301</v>
      </c>
      <c r="C46" s="294"/>
      <c r="D46" s="294"/>
      <c r="E46" s="294"/>
      <c r="F46" s="294"/>
      <c r="G46" s="294"/>
      <c r="H46" s="295"/>
      <c r="I46" s="135"/>
      <c r="P46" s="135"/>
      <c r="Q46" s="135"/>
      <c r="R46" s="135"/>
      <c r="S46" s="135"/>
      <c r="T46" s="135"/>
      <c r="U46" s="135"/>
    </row>
    <row r="47" spans="2:23" x14ac:dyDescent="0.25">
      <c r="B47" s="23" t="s">
        <v>302</v>
      </c>
      <c r="C47" s="24">
        <v>8.91</v>
      </c>
      <c r="D47" s="198"/>
      <c r="E47" s="150"/>
      <c r="F47" s="150"/>
      <c r="G47" s="47" t="s">
        <v>95</v>
      </c>
      <c r="H47" s="26" t="s">
        <v>569</v>
      </c>
      <c r="P47" s="135"/>
      <c r="Q47" s="135"/>
      <c r="R47" s="135"/>
      <c r="S47" s="135"/>
      <c r="T47" s="135"/>
      <c r="U47" s="135"/>
      <c r="V47" s="135"/>
      <c r="W47" s="135"/>
    </row>
    <row r="48" spans="2:23" ht="14.25" customHeight="1" x14ac:dyDescent="0.25">
      <c r="B48" s="34" t="s">
        <v>303</v>
      </c>
      <c r="C48" s="142"/>
      <c r="D48" s="70">
        <f>VLOOKUP(C47, partData!J13:K22, 2, 0)</f>
        <v>121</v>
      </c>
      <c r="E48" s="142"/>
      <c r="F48" s="142"/>
      <c r="G48" s="31" t="s">
        <v>89</v>
      </c>
      <c r="H48" s="134" t="s">
        <v>570</v>
      </c>
      <c r="P48" s="135"/>
      <c r="Q48" s="135"/>
      <c r="R48" s="135"/>
      <c r="S48" s="135"/>
      <c r="T48" s="135"/>
      <c r="U48" s="135"/>
      <c r="V48" s="135"/>
      <c r="W48" s="135"/>
    </row>
    <row r="49" spans="2:23" ht="18" x14ac:dyDescent="0.25">
      <c r="B49" s="34" t="s">
        <v>304</v>
      </c>
      <c r="C49" s="142"/>
      <c r="D49" s="183"/>
      <c r="E49" s="44">
        <v>121</v>
      </c>
      <c r="F49" s="142"/>
      <c r="G49" s="31" t="s">
        <v>89</v>
      </c>
      <c r="H49" s="134" t="s">
        <v>571</v>
      </c>
      <c r="I49" s="60"/>
      <c r="M49" s="135"/>
      <c r="N49" s="135"/>
      <c r="O49" s="57"/>
      <c r="P49" s="135"/>
      <c r="Q49" s="135"/>
      <c r="R49" s="135"/>
      <c r="S49" s="135"/>
      <c r="T49" s="135"/>
      <c r="U49" s="135"/>
      <c r="V49" s="135"/>
      <c r="W49" s="135"/>
    </row>
    <row r="50" spans="2:23" ht="18.75" thickBot="1" x14ac:dyDescent="0.3">
      <c r="B50" s="50" t="s">
        <v>305</v>
      </c>
      <c r="C50" s="146"/>
      <c r="D50" s="196"/>
      <c r="E50" s="146"/>
      <c r="F50" s="197">
        <f>VLOOKUP(R_ramp, partData!K13:L22, 2, 0)</f>
        <v>8.91</v>
      </c>
      <c r="G50" s="31" t="s">
        <v>95</v>
      </c>
      <c r="H50" s="137" t="s">
        <v>306</v>
      </c>
      <c r="I50" s="60"/>
      <c r="P50" s="135"/>
      <c r="Q50" s="135"/>
      <c r="R50" s="135"/>
      <c r="S50" s="135"/>
      <c r="T50" s="135"/>
      <c r="U50" s="135"/>
      <c r="V50" s="135"/>
      <c r="W50" s="135"/>
    </row>
    <row r="51" spans="2:23" ht="18.75" thickBot="1" x14ac:dyDescent="0.3">
      <c r="B51" s="293" t="s">
        <v>564</v>
      </c>
      <c r="C51" s="294"/>
      <c r="D51" s="294"/>
      <c r="E51" s="294"/>
      <c r="F51" s="294"/>
      <c r="G51" s="294"/>
      <c r="H51" s="295"/>
      <c r="I51" s="60"/>
      <c r="P51" s="135"/>
      <c r="Q51" s="135"/>
      <c r="R51" s="135"/>
      <c r="S51" s="135"/>
      <c r="T51" s="135"/>
      <c r="U51" s="135"/>
      <c r="V51" s="135"/>
      <c r="W51" s="135"/>
    </row>
    <row r="52" spans="2:23" ht="18" x14ac:dyDescent="0.25">
      <c r="B52" s="23" t="s">
        <v>565</v>
      </c>
      <c r="C52" s="24">
        <v>1.05</v>
      </c>
      <c r="D52" s="198"/>
      <c r="E52" s="150"/>
      <c r="F52" s="150"/>
      <c r="G52" s="47" t="s">
        <v>57</v>
      </c>
      <c r="H52" s="26" t="s">
        <v>568</v>
      </c>
      <c r="I52" s="60"/>
      <c r="M52" s="135"/>
      <c r="N52" s="135"/>
      <c r="O52" s="57"/>
      <c r="P52" s="135"/>
      <c r="Q52" s="135"/>
      <c r="R52" s="135"/>
      <c r="S52" s="135"/>
      <c r="T52" s="135"/>
      <c r="U52" s="135"/>
      <c r="V52" s="135"/>
      <c r="W52" s="135"/>
    </row>
    <row r="53" spans="2:23" ht="18" x14ac:dyDescent="0.25">
      <c r="B53" s="34" t="s">
        <v>566</v>
      </c>
      <c r="C53" s="142"/>
      <c r="D53" s="70">
        <f>VLOOKUP(C52, partData!A30:B39, 2, 0)</f>
        <v>121</v>
      </c>
      <c r="E53" s="142"/>
      <c r="F53" s="142"/>
      <c r="G53" s="31" t="s">
        <v>89</v>
      </c>
      <c r="H53" s="134" t="s">
        <v>572</v>
      </c>
      <c r="I53" s="60"/>
      <c r="M53" s="135"/>
      <c r="N53" s="135"/>
      <c r="O53" s="57"/>
      <c r="P53" s="49"/>
      <c r="Q53" s="49"/>
      <c r="R53" s="49"/>
      <c r="S53" s="135"/>
      <c r="T53" s="135"/>
      <c r="U53" s="135"/>
      <c r="V53" s="135"/>
      <c r="W53" s="135"/>
    </row>
    <row r="54" spans="2:23" ht="18" customHeight="1" x14ac:dyDescent="0.25">
      <c r="B54" s="34" t="s">
        <v>566</v>
      </c>
      <c r="C54" s="142"/>
      <c r="D54" s="183"/>
      <c r="E54" s="264">
        <v>121</v>
      </c>
      <c r="F54" s="142"/>
      <c r="G54" s="31" t="s">
        <v>89</v>
      </c>
      <c r="H54" s="134" t="s">
        <v>573</v>
      </c>
      <c r="I54" s="60"/>
      <c r="M54" s="135"/>
      <c r="N54" s="135"/>
      <c r="O54" s="57"/>
      <c r="P54" s="135"/>
      <c r="Q54" s="135"/>
      <c r="R54" s="135"/>
      <c r="S54" s="135"/>
      <c r="T54" s="135"/>
      <c r="U54" s="135"/>
      <c r="V54" s="135"/>
      <c r="W54" s="135"/>
    </row>
    <row r="55" spans="2:23" ht="18.75" thickBot="1" x14ac:dyDescent="0.3">
      <c r="B55" s="50" t="s">
        <v>567</v>
      </c>
      <c r="C55" s="146"/>
      <c r="D55" s="196"/>
      <c r="E55" s="146"/>
      <c r="F55" s="197">
        <f>VLOOKUP(E54, partData!B30:C39, 2, 0)</f>
        <v>1.05</v>
      </c>
      <c r="G55" s="31" t="s">
        <v>57</v>
      </c>
      <c r="H55" s="137" t="s">
        <v>574</v>
      </c>
      <c r="I55" s="60"/>
      <c r="O55" s="64"/>
      <c r="P55" s="135"/>
      <c r="Q55" s="135"/>
      <c r="R55" s="135"/>
      <c r="S55" s="49"/>
      <c r="T55" s="49"/>
      <c r="U55" s="49"/>
      <c r="V55" s="135"/>
      <c r="W55" s="135"/>
    </row>
    <row r="56" spans="2:23" ht="18.75" thickBot="1" x14ac:dyDescent="0.3">
      <c r="B56" s="293" t="s">
        <v>595</v>
      </c>
      <c r="C56" s="294"/>
      <c r="D56" s="294"/>
      <c r="E56" s="294"/>
      <c r="F56" s="294"/>
      <c r="G56" s="294"/>
      <c r="H56" s="295"/>
      <c r="I56" s="60"/>
      <c r="O56" s="49"/>
      <c r="P56" s="135"/>
      <c r="Q56" s="135"/>
      <c r="R56" s="135"/>
      <c r="S56" s="49"/>
      <c r="T56" s="49"/>
      <c r="U56" s="49"/>
      <c r="V56" s="135"/>
      <c r="W56" s="135"/>
    </row>
    <row r="57" spans="2:23" ht="18" x14ac:dyDescent="0.25">
      <c r="B57" s="23" t="s">
        <v>596</v>
      </c>
      <c r="C57" s="24">
        <v>9.9700000000000006</v>
      </c>
      <c r="D57" s="198"/>
      <c r="E57" s="150"/>
      <c r="F57" s="150"/>
      <c r="G57" s="47" t="s">
        <v>69</v>
      </c>
      <c r="H57" s="26" t="s">
        <v>602</v>
      </c>
      <c r="I57" s="60"/>
      <c r="O57" s="49"/>
      <c r="S57" s="49"/>
      <c r="T57" s="49"/>
      <c r="U57" s="49"/>
      <c r="V57" s="135"/>
      <c r="W57" s="135"/>
    </row>
    <row r="58" spans="2:23" x14ac:dyDescent="0.25">
      <c r="B58" s="34" t="s">
        <v>597</v>
      </c>
      <c r="C58" s="142"/>
      <c r="D58" s="258">
        <f>((C57+(Iripple_max/2))*$C$18)/(11.2*10^-3)</f>
        <v>20.74481738089607</v>
      </c>
      <c r="E58" s="142"/>
      <c r="F58" s="142"/>
      <c r="G58" s="31" t="s">
        <v>89</v>
      </c>
      <c r="H58" s="134" t="s">
        <v>600</v>
      </c>
      <c r="O58" s="49"/>
      <c r="S58" s="135"/>
      <c r="T58" s="135"/>
      <c r="U58" s="135"/>
      <c r="V58" s="135"/>
      <c r="W58" s="135"/>
    </row>
    <row r="59" spans="2:23" ht="18" x14ac:dyDescent="0.25">
      <c r="B59" s="34" t="s">
        <v>598</v>
      </c>
      <c r="C59" s="142"/>
      <c r="D59" s="183"/>
      <c r="E59" s="263">
        <v>30.1</v>
      </c>
      <c r="F59" s="142"/>
      <c r="G59" s="31" t="s">
        <v>89</v>
      </c>
      <c r="H59" s="134" t="s">
        <v>601</v>
      </c>
      <c r="I59" s="60"/>
      <c r="S59" s="135"/>
      <c r="T59" s="135"/>
      <c r="U59" s="135"/>
    </row>
    <row r="60" spans="2:23" ht="30" customHeight="1" thickBot="1" x14ac:dyDescent="0.3">
      <c r="B60" s="50" t="s">
        <v>599</v>
      </c>
      <c r="C60" s="146"/>
      <c r="D60" s="196"/>
      <c r="E60" s="146"/>
      <c r="F60" s="257">
        <f>((E59*11.2*10^-3)/($C$18)-(Iripple_max/2))</f>
        <v>14.706801326128575</v>
      </c>
      <c r="G60" s="31" t="s">
        <v>69</v>
      </c>
      <c r="H60" s="137" t="s">
        <v>605</v>
      </c>
      <c r="I60" s="135"/>
      <c r="P60" s="135"/>
      <c r="Q60" s="57"/>
      <c r="R60" s="57"/>
      <c r="S60" s="135"/>
      <c r="T60" s="135"/>
      <c r="U60" s="135"/>
    </row>
    <row r="61" spans="2:23" ht="15.75" x14ac:dyDescent="0.25">
      <c r="B61" s="271" t="s">
        <v>133</v>
      </c>
      <c r="C61" s="272"/>
      <c r="D61" s="272"/>
      <c r="E61" s="272"/>
      <c r="F61" s="272"/>
      <c r="G61" s="272"/>
      <c r="H61" s="273"/>
      <c r="I61" s="49"/>
      <c r="P61" s="135"/>
      <c r="Q61" s="57"/>
      <c r="R61" s="57"/>
    </row>
    <row r="62" spans="2:23" ht="18.75" thickBot="1" x14ac:dyDescent="0.3">
      <c r="B62" s="268" t="s">
        <v>134</v>
      </c>
      <c r="C62" s="269"/>
      <c r="D62" s="269"/>
      <c r="E62" s="269"/>
      <c r="F62" s="269"/>
      <c r="G62" s="269"/>
      <c r="H62" s="270"/>
      <c r="I62" s="49"/>
      <c r="J62" s="60"/>
      <c r="P62" s="28"/>
      <c r="Q62" s="68"/>
      <c r="R62" s="68"/>
    </row>
    <row r="63" spans="2:23" ht="15" x14ac:dyDescent="0.25">
      <c r="B63" s="58" t="s">
        <v>135</v>
      </c>
      <c r="C63" s="24">
        <v>0.3</v>
      </c>
      <c r="D63" s="30"/>
      <c r="E63" s="30"/>
      <c r="F63" s="30"/>
      <c r="G63" s="47"/>
      <c r="H63" s="26" t="s">
        <v>136</v>
      </c>
      <c r="I63" s="49"/>
      <c r="J63" s="49"/>
      <c r="K63" s="135"/>
      <c r="L63" s="135"/>
      <c r="M63" s="135"/>
      <c r="N63" s="135"/>
      <c r="O63" s="57"/>
      <c r="P63" s="28"/>
      <c r="Q63" s="68"/>
      <c r="R63" s="68"/>
    </row>
    <row r="64" spans="2:23" s="22" customFormat="1" ht="15" x14ac:dyDescent="0.25">
      <c r="B64" s="58" t="s">
        <v>137</v>
      </c>
      <c r="C64" s="30"/>
      <c r="D64" s="59">
        <f>(1/(Kind*Iout*(fsw/1000))*(((Vin_max-Vout)*Vout)/Vin_max))</f>
        <v>0.59300555887261053</v>
      </c>
      <c r="E64" s="30"/>
      <c r="F64" s="30"/>
      <c r="G64" s="31" t="s">
        <v>80</v>
      </c>
      <c r="H64" s="134" t="s">
        <v>138</v>
      </c>
      <c r="P64" s="28"/>
      <c r="Q64" s="68"/>
      <c r="R64" s="68"/>
      <c r="S64" s="28"/>
      <c r="T64" s="28"/>
      <c r="U64" s="28"/>
    </row>
    <row r="65" spans="2:21" s="22" customFormat="1" ht="15" x14ac:dyDescent="0.25">
      <c r="B65" s="58" t="s">
        <v>139</v>
      </c>
      <c r="C65" s="30"/>
      <c r="D65" s="59">
        <f>((Vin_max-Vout)*Vout)/(Io_max_IC*0.5*Vin_max*fsw)*1000</f>
        <v>6.8314240382124733E-2</v>
      </c>
      <c r="E65" s="30"/>
      <c r="F65" s="30"/>
      <c r="G65" s="31" t="s">
        <v>80</v>
      </c>
      <c r="H65" s="134" t="s">
        <v>140</v>
      </c>
      <c r="P65" s="28"/>
      <c r="Q65" s="68"/>
      <c r="R65" s="68"/>
      <c r="S65" s="28"/>
      <c r="T65" s="28"/>
      <c r="U65" s="28"/>
    </row>
    <row r="66" spans="2:21" s="22" customFormat="1" ht="15" x14ac:dyDescent="0.25">
      <c r="B66" s="58" t="s">
        <v>141</v>
      </c>
      <c r="C66" s="30"/>
      <c r="D66" s="59">
        <f>((Vin_max-Vout)*Vout)/(Io_max_IC*0.1*Vin_max*fsw)*1000</f>
        <v>0.34157120191062368</v>
      </c>
      <c r="E66" s="30"/>
      <c r="F66" s="30"/>
      <c r="G66" s="31" t="s">
        <v>80</v>
      </c>
      <c r="H66" s="134" t="s">
        <v>142</v>
      </c>
      <c r="P66" s="28"/>
      <c r="Q66" s="68"/>
      <c r="R66" s="68"/>
      <c r="S66" s="28"/>
      <c r="T66" s="28"/>
      <c r="U66" s="28"/>
    </row>
    <row r="67" spans="2:21" s="22" customFormat="1" ht="15" x14ac:dyDescent="0.25">
      <c r="B67" s="58" t="s">
        <v>79</v>
      </c>
      <c r="C67" s="30"/>
      <c r="D67" s="30"/>
      <c r="E67" s="44">
        <v>1</v>
      </c>
      <c r="F67" s="30"/>
      <c r="G67" s="31" t="s">
        <v>80</v>
      </c>
      <c r="H67" s="134" t="s">
        <v>143</v>
      </c>
      <c r="P67" s="28"/>
      <c r="Q67" s="68"/>
      <c r="R67" s="68"/>
      <c r="S67" s="28"/>
      <c r="T67" s="28"/>
      <c r="U67" s="28"/>
    </row>
    <row r="68" spans="2:21" s="22" customFormat="1" ht="15" x14ac:dyDescent="0.25">
      <c r="B68" s="58" t="s">
        <v>144</v>
      </c>
      <c r="C68" s="30"/>
      <c r="D68" s="30"/>
      <c r="E68" s="44">
        <v>9</v>
      </c>
      <c r="F68" s="30"/>
      <c r="G68" s="31" t="s">
        <v>101</v>
      </c>
      <c r="H68" s="134" t="s">
        <v>145</v>
      </c>
      <c r="P68" s="135"/>
      <c r="Q68" s="57"/>
      <c r="R68" s="57"/>
      <c r="S68" s="28"/>
      <c r="T68" s="28"/>
      <c r="U68" s="28"/>
    </row>
    <row r="69" spans="2:21" s="22" customFormat="1" ht="15" x14ac:dyDescent="0.25">
      <c r="B69" s="58" t="s">
        <v>146</v>
      </c>
      <c r="C69" s="30"/>
      <c r="D69" s="30"/>
      <c r="E69" s="61">
        <v>0.2</v>
      </c>
      <c r="F69" s="30"/>
      <c r="G69" s="31"/>
      <c r="H69" s="134" t="s">
        <v>147</v>
      </c>
      <c r="P69" s="135"/>
      <c r="Q69" s="57"/>
      <c r="R69" s="57"/>
      <c r="S69" s="28"/>
      <c r="T69" s="28"/>
      <c r="U69" s="28"/>
    </row>
    <row r="70" spans="2:21" x14ac:dyDescent="0.25">
      <c r="B70" s="138" t="s">
        <v>148</v>
      </c>
      <c r="C70" s="30"/>
      <c r="D70" s="30"/>
      <c r="E70" s="30"/>
      <c r="F70" s="62">
        <f>1000*((Vin_max-Vout)*Vout)/(Lout*(1-Tol_L)*Vin_max*fsw)</f>
        <v>1.067410005970699</v>
      </c>
      <c r="G70" s="31" t="s">
        <v>69</v>
      </c>
      <c r="H70" s="134" t="s">
        <v>149</v>
      </c>
      <c r="J70" s="72"/>
      <c r="L70" s="48"/>
      <c r="P70" s="135"/>
      <c r="Q70" s="57"/>
      <c r="R70" s="57"/>
      <c r="S70" s="135"/>
      <c r="T70" s="135"/>
      <c r="U70" s="135"/>
    </row>
    <row r="71" spans="2:21" x14ac:dyDescent="0.25">
      <c r="B71" s="138" t="s">
        <v>150</v>
      </c>
      <c r="C71" s="30"/>
      <c r="D71" s="30"/>
      <c r="E71" s="30"/>
      <c r="F71" s="62">
        <f>Iout+(Iripple_max/2)</f>
        <v>5.333705002985349</v>
      </c>
      <c r="G71" s="31" t="s">
        <v>69</v>
      </c>
      <c r="H71" s="134" t="s">
        <v>151</v>
      </c>
      <c r="J71" s="72"/>
      <c r="L71" s="48"/>
      <c r="P71" s="135"/>
      <c r="Q71" s="57"/>
      <c r="R71" s="57"/>
      <c r="S71" s="135"/>
      <c r="T71" s="135"/>
      <c r="U71" s="135"/>
    </row>
    <row r="72" spans="2:21" x14ac:dyDescent="0.25">
      <c r="B72" s="138" t="s">
        <v>152</v>
      </c>
      <c r="C72" s="30"/>
      <c r="D72" s="30"/>
      <c r="E72" s="30"/>
      <c r="F72" s="62">
        <f>SQRT(Iout^2+Iripple_max^2)</f>
        <v>4.9172516836995808</v>
      </c>
      <c r="G72" s="31" t="s">
        <v>69</v>
      </c>
      <c r="H72" s="134" t="s">
        <v>153</v>
      </c>
      <c r="J72" s="72"/>
      <c r="L72" s="48"/>
      <c r="P72" s="135"/>
      <c r="Q72" s="57"/>
      <c r="R72" s="57"/>
      <c r="S72" s="135"/>
      <c r="T72" s="135"/>
      <c r="U72" s="135"/>
    </row>
    <row r="73" spans="2:21" x14ac:dyDescent="0.25">
      <c r="B73" s="139" t="s">
        <v>154</v>
      </c>
      <c r="C73" s="30"/>
      <c r="D73" s="30"/>
      <c r="E73" s="30"/>
      <c r="F73" s="62">
        <f>1000*((Vin_min-Vout)*Vout)/(Lout*(1+Tol_L)*Vin_min*fsw)</f>
        <v>0.69661378722343192</v>
      </c>
      <c r="G73" s="51" t="s">
        <v>69</v>
      </c>
      <c r="H73" s="137" t="s">
        <v>155</v>
      </c>
      <c r="I73" s="48"/>
      <c r="P73" s="135"/>
      <c r="Q73" s="57"/>
      <c r="R73" s="57"/>
      <c r="S73" s="135"/>
      <c r="T73" s="135"/>
      <c r="U73" s="135"/>
    </row>
    <row r="74" spans="2:21" ht="15" thickBot="1" x14ac:dyDescent="0.3">
      <c r="B74" s="139" t="s">
        <v>156</v>
      </c>
      <c r="C74" s="30"/>
      <c r="D74" s="30"/>
      <c r="E74" s="30"/>
      <c r="F74" s="63">
        <f>Iout-(Iripple_min/2)</f>
        <v>4.4516931063882836</v>
      </c>
      <c r="G74" s="51" t="s">
        <v>69</v>
      </c>
      <c r="H74" s="137" t="s">
        <v>157</v>
      </c>
      <c r="I74" s="48"/>
      <c r="P74" s="135"/>
      <c r="Q74" s="57"/>
      <c r="R74" s="57"/>
      <c r="S74" s="135"/>
      <c r="T74" s="135"/>
      <c r="U74" s="135"/>
    </row>
    <row r="75" spans="2:21" ht="15.75" x14ac:dyDescent="0.25">
      <c r="B75" s="271" t="s">
        <v>158</v>
      </c>
      <c r="C75" s="272"/>
      <c r="D75" s="272"/>
      <c r="E75" s="272"/>
      <c r="F75" s="272"/>
      <c r="G75" s="272"/>
      <c r="H75" s="273"/>
      <c r="J75" s="72"/>
      <c r="L75" s="48"/>
      <c r="P75" s="135"/>
      <c r="Q75" s="57"/>
      <c r="R75" s="57"/>
      <c r="S75" s="135"/>
      <c r="T75" s="135"/>
      <c r="U75" s="135"/>
    </row>
    <row r="76" spans="2:21" ht="15" thickBot="1" x14ac:dyDescent="0.3">
      <c r="B76" s="268" t="s">
        <v>688</v>
      </c>
      <c r="C76" s="269"/>
      <c r="D76" s="269"/>
      <c r="E76" s="269"/>
      <c r="F76" s="269"/>
      <c r="G76" s="269"/>
      <c r="H76" s="270"/>
      <c r="I76" s="48"/>
      <c r="J76" s="48"/>
      <c r="P76" s="135"/>
      <c r="Q76" s="57"/>
      <c r="R76" s="57"/>
      <c r="S76" s="135"/>
      <c r="T76" s="135"/>
      <c r="U76" s="135"/>
    </row>
    <row r="77" spans="2:21" x14ac:dyDescent="0.25">
      <c r="B77" s="138" t="s">
        <v>159</v>
      </c>
      <c r="C77" s="44">
        <f>Iout/2</f>
        <v>2.4</v>
      </c>
      <c r="D77" s="30"/>
      <c r="E77" s="30"/>
      <c r="F77" s="30"/>
      <c r="G77" s="140" t="s">
        <v>69</v>
      </c>
      <c r="H77" s="65" t="s">
        <v>160</v>
      </c>
      <c r="I77" s="48"/>
      <c r="J77" s="48"/>
      <c r="P77" s="135"/>
      <c r="Q77" s="57"/>
      <c r="R77" s="57"/>
      <c r="S77" s="135"/>
      <c r="T77" s="135"/>
      <c r="U77" s="135"/>
    </row>
    <row r="78" spans="2:21" x14ac:dyDescent="0.25">
      <c r="B78" s="138" t="s">
        <v>161</v>
      </c>
      <c r="C78" s="66">
        <f>Vout*0.03</f>
        <v>4.0500000000000001E-2</v>
      </c>
      <c r="D78" s="30"/>
      <c r="E78" s="30"/>
      <c r="F78" s="30"/>
      <c r="G78" s="140" t="s">
        <v>57</v>
      </c>
      <c r="H78" s="65" t="s">
        <v>162</v>
      </c>
      <c r="I78" s="48"/>
      <c r="J78" s="48"/>
      <c r="P78" s="135"/>
      <c r="Q78" s="57"/>
      <c r="R78" s="57"/>
      <c r="S78" s="135"/>
      <c r="T78" s="135"/>
      <c r="U78" s="135"/>
    </row>
    <row r="79" spans="2:21" x14ac:dyDescent="0.25">
      <c r="B79" s="138" t="s">
        <v>163</v>
      </c>
      <c r="C79" s="67">
        <f>Vout*0.01</f>
        <v>1.3500000000000002E-2</v>
      </c>
      <c r="D79" s="30"/>
      <c r="E79" s="30"/>
      <c r="F79" s="30"/>
      <c r="G79" s="140" t="s">
        <v>57</v>
      </c>
      <c r="H79" s="65" t="s">
        <v>164</v>
      </c>
      <c r="I79" s="48"/>
      <c r="J79" s="48"/>
      <c r="P79" s="135"/>
      <c r="Q79" s="57"/>
      <c r="R79" s="57"/>
      <c r="S79" s="135"/>
      <c r="T79" s="135"/>
      <c r="U79" s="135"/>
    </row>
    <row r="80" spans="2:21" x14ac:dyDescent="0.25">
      <c r="B80" s="138" t="s">
        <v>165</v>
      </c>
      <c r="C80" s="30"/>
      <c r="D80" s="132">
        <f>Iripple_max/(8*dVo_dc*fsw_Hz)*10^6</f>
        <v>6.9760956903761535</v>
      </c>
      <c r="E80" s="30"/>
      <c r="F80" s="30"/>
      <c r="G80" s="140" t="s">
        <v>83</v>
      </c>
      <c r="H80" s="65" t="s">
        <v>166</v>
      </c>
      <c r="I80" s="48"/>
      <c r="J80" s="48"/>
      <c r="P80" s="135"/>
      <c r="Q80" s="57"/>
      <c r="R80" s="57"/>
      <c r="S80" s="135"/>
      <c r="T80" s="135"/>
      <c r="U80" s="135"/>
    </row>
    <row r="81" spans="2:23" x14ac:dyDescent="0.25">
      <c r="B81" s="138" t="s">
        <v>167</v>
      </c>
      <c r="C81" s="30"/>
      <c r="D81" s="70">
        <f>((Lout_H*(Io_step^2))/(2*dVo_trans*(Vin_max-Vout))+(Io_step*(1-duty_cycle)*tsw)/dVo_trans)*10^6</f>
        <v>43.22579809645827</v>
      </c>
      <c r="E81" s="30"/>
      <c r="F81" s="30"/>
      <c r="G81" s="140" t="s">
        <v>83</v>
      </c>
      <c r="H81" s="65" t="s">
        <v>168</v>
      </c>
      <c r="I81" s="48"/>
      <c r="J81" s="48"/>
      <c r="P81" s="135"/>
      <c r="Q81" s="57"/>
      <c r="R81" s="57"/>
      <c r="S81" s="135"/>
      <c r="T81" s="135"/>
      <c r="U81" s="135"/>
    </row>
    <row r="82" spans="2:23" x14ac:dyDescent="0.25">
      <c r="B82" s="138" t="s">
        <v>169</v>
      </c>
      <c r="C82" s="30"/>
      <c r="D82" s="70">
        <f>(Lout_H*(Io_step^2))/(2*dVo_trans*(Vout))*10^6</f>
        <v>52.674897119341551</v>
      </c>
      <c r="E82" s="30"/>
      <c r="F82" s="30"/>
      <c r="G82" s="140" t="s">
        <v>83</v>
      </c>
      <c r="H82" s="65" t="s">
        <v>170</v>
      </c>
      <c r="I82" s="48"/>
      <c r="J82" s="48"/>
      <c r="P82" s="135"/>
      <c r="Q82" s="135"/>
      <c r="R82" s="135"/>
      <c r="S82" s="135"/>
      <c r="T82" s="135"/>
      <c r="U82" s="135"/>
    </row>
    <row r="83" spans="2:23" x14ac:dyDescent="0.25">
      <c r="B83" s="138" t="s">
        <v>171</v>
      </c>
      <c r="C83" s="30"/>
      <c r="D83" s="70">
        <f>(15/(PI()*fsw_Hz))^2*1/Lout_H*1000000</f>
        <v>11.357757787259255</v>
      </c>
      <c r="E83" s="30"/>
      <c r="F83" s="30"/>
      <c r="G83" s="140" t="s">
        <v>83</v>
      </c>
      <c r="H83" s="65" t="s">
        <v>172</v>
      </c>
      <c r="I83" s="48"/>
      <c r="J83" s="48"/>
      <c r="P83" s="135"/>
      <c r="Q83" s="135"/>
      <c r="R83" s="135"/>
      <c r="S83" s="135"/>
      <c r="T83" s="135"/>
      <c r="U83" s="135"/>
    </row>
    <row r="84" spans="2:23" x14ac:dyDescent="0.25">
      <c r="B84" s="138" t="s">
        <v>173</v>
      </c>
      <c r="C84" s="30"/>
      <c r="D84" s="70">
        <f>(MAX(D80:D83))</f>
        <v>52.674897119341551</v>
      </c>
      <c r="E84" s="30"/>
      <c r="F84" s="30"/>
      <c r="G84" s="140" t="s">
        <v>83</v>
      </c>
      <c r="H84" s="65" t="s">
        <v>174</v>
      </c>
      <c r="O84" s="49"/>
      <c r="P84" s="135"/>
      <c r="Q84" s="57"/>
      <c r="R84" s="57"/>
      <c r="S84" s="135"/>
      <c r="T84" s="135"/>
      <c r="U84" s="135"/>
      <c r="V84" s="135"/>
      <c r="W84" s="135"/>
    </row>
    <row r="85" spans="2:23" x14ac:dyDescent="0.25">
      <c r="B85" s="138" t="s">
        <v>175</v>
      </c>
      <c r="C85" s="30"/>
      <c r="D85" s="70">
        <f>2500/(PI()^2*fsw_Hz^2*Lout_H)*1000000</f>
        <v>126.19730874732505</v>
      </c>
      <c r="E85" s="30"/>
      <c r="F85" s="30"/>
      <c r="G85" s="140" t="s">
        <v>83</v>
      </c>
      <c r="H85" s="65" t="s">
        <v>176</v>
      </c>
      <c r="I85" s="48"/>
      <c r="O85" s="49"/>
      <c r="S85" s="135"/>
      <c r="T85" s="135"/>
      <c r="U85" s="135"/>
    </row>
    <row r="86" spans="2:23" x14ac:dyDescent="0.25">
      <c r="B86" s="138" t="s">
        <v>177</v>
      </c>
      <c r="C86" s="30"/>
      <c r="D86" s="70">
        <f>dVo_trans/Io_step*1000</f>
        <v>16.875</v>
      </c>
      <c r="E86" s="30"/>
      <c r="F86" s="30"/>
      <c r="G86" s="140" t="s">
        <v>101</v>
      </c>
      <c r="H86" s="65" t="s">
        <v>178</v>
      </c>
      <c r="J86" s="48"/>
    </row>
    <row r="87" spans="2:23" x14ac:dyDescent="0.25">
      <c r="B87" s="138" t="s">
        <v>179</v>
      </c>
      <c r="C87" s="30"/>
      <c r="D87" s="70">
        <f>dVo_dc/Iripple_max*1000</f>
        <v>12.647436247070916</v>
      </c>
      <c r="E87" s="30"/>
      <c r="F87" s="30"/>
      <c r="G87" s="140" t="s">
        <v>101</v>
      </c>
      <c r="H87" s="65" t="s">
        <v>180</v>
      </c>
    </row>
    <row r="88" spans="2:23" x14ac:dyDescent="0.25">
      <c r="B88" s="138" t="s">
        <v>181</v>
      </c>
      <c r="C88" s="30"/>
      <c r="D88" s="70">
        <f>MIN(D86:D87)</f>
        <v>12.647436247070916</v>
      </c>
      <c r="E88" s="30"/>
      <c r="F88" s="30"/>
      <c r="G88" s="140" t="s">
        <v>101</v>
      </c>
      <c r="H88" s="65"/>
    </row>
    <row r="89" spans="2:23" x14ac:dyDescent="0.25">
      <c r="B89" s="138" t="s">
        <v>322</v>
      </c>
      <c r="C89" s="30"/>
      <c r="D89" s="30"/>
      <c r="E89" s="71">
        <v>1E-3</v>
      </c>
      <c r="F89" s="30"/>
      <c r="G89" s="140" t="s">
        <v>83</v>
      </c>
      <c r="H89" s="65" t="s">
        <v>327</v>
      </c>
    </row>
    <row r="90" spans="2:23" x14ac:dyDescent="0.25">
      <c r="B90" s="138" t="s">
        <v>323</v>
      </c>
      <c r="C90" s="30"/>
      <c r="D90" s="30"/>
      <c r="E90" s="71">
        <v>0.1</v>
      </c>
      <c r="F90" s="30"/>
      <c r="G90" s="140" t="s">
        <v>101</v>
      </c>
      <c r="H90" s="65" t="s">
        <v>328</v>
      </c>
    </row>
    <row r="91" spans="2:23" x14ac:dyDescent="0.25">
      <c r="B91" s="138" t="s">
        <v>319</v>
      </c>
      <c r="C91" s="30"/>
      <c r="D91" s="30"/>
      <c r="E91" s="44">
        <v>1</v>
      </c>
      <c r="F91" s="30"/>
      <c r="G91" s="140"/>
      <c r="H91" s="134" t="s">
        <v>329</v>
      </c>
      <c r="I91" s="78"/>
      <c r="J91" s="78"/>
      <c r="O91" s="64"/>
    </row>
    <row r="92" spans="2:23" ht="16.5" customHeight="1" x14ac:dyDescent="0.25">
      <c r="B92" s="138" t="s">
        <v>320</v>
      </c>
      <c r="C92" s="30"/>
      <c r="D92" s="30"/>
      <c r="E92" s="73">
        <v>0.8</v>
      </c>
      <c r="F92" s="30"/>
      <c r="G92" s="140"/>
      <c r="H92" s="134" t="s">
        <v>330</v>
      </c>
      <c r="I92" s="135"/>
    </row>
    <row r="93" spans="2:23" x14ac:dyDescent="0.25">
      <c r="B93" s="138" t="s">
        <v>321</v>
      </c>
      <c r="C93" s="30"/>
      <c r="D93" s="30"/>
      <c r="E93" s="71">
        <f>(47+22)*(1-1.35/6.3)+(4.7*2)*(1-1.35/10)</f>
        <v>62.345285714285716</v>
      </c>
      <c r="F93" s="30"/>
      <c r="G93" s="140" t="s">
        <v>83</v>
      </c>
      <c r="H93" s="65" t="s">
        <v>182</v>
      </c>
      <c r="I93" s="135"/>
    </row>
    <row r="94" spans="2:23" x14ac:dyDescent="0.25">
      <c r="B94" s="138" t="s">
        <v>324</v>
      </c>
      <c r="C94" s="30"/>
      <c r="D94" s="30"/>
      <c r="E94" s="71">
        <v>0.02</v>
      </c>
      <c r="F94" s="30"/>
      <c r="G94" s="140" t="s">
        <v>101</v>
      </c>
      <c r="H94" s="65" t="s">
        <v>183</v>
      </c>
      <c r="I94" s="135"/>
    </row>
    <row r="95" spans="2:23" x14ac:dyDescent="0.25">
      <c r="B95" s="138" t="s">
        <v>325</v>
      </c>
      <c r="C95" s="30"/>
      <c r="D95" s="30"/>
      <c r="E95" s="44">
        <v>1</v>
      </c>
      <c r="F95" s="30"/>
      <c r="G95" s="140"/>
      <c r="H95" s="134" t="s">
        <v>332</v>
      </c>
      <c r="I95" s="135"/>
    </row>
    <row r="96" spans="2:23" x14ac:dyDescent="0.25">
      <c r="B96" s="138" t="s">
        <v>326</v>
      </c>
      <c r="C96" s="30"/>
      <c r="D96" s="30"/>
      <c r="E96" s="73">
        <v>1</v>
      </c>
      <c r="F96" s="30"/>
      <c r="G96" s="140"/>
      <c r="H96" s="134" t="s">
        <v>331</v>
      </c>
      <c r="I96" s="135"/>
    </row>
    <row r="97" spans="2:18" x14ac:dyDescent="0.25">
      <c r="B97" s="138" t="s">
        <v>38</v>
      </c>
      <c r="C97" s="30"/>
      <c r="D97" s="30"/>
      <c r="E97" s="30"/>
      <c r="F97" s="74">
        <f>(Cout_electro*N_Cout_electro*Cout_derating_electro)+(Cout_ceramic*N_Cout_ceramic*Cout_Derating_ceramic)</f>
        <v>62.346085714285714</v>
      </c>
      <c r="G97" s="140" t="s">
        <v>83</v>
      </c>
      <c r="H97" s="134" t="s">
        <v>184</v>
      </c>
      <c r="O97" s="64"/>
    </row>
    <row r="98" spans="2:18" x14ac:dyDescent="0.25">
      <c r="B98" s="138" t="s">
        <v>185</v>
      </c>
      <c r="C98" s="30"/>
      <c r="D98" s="30"/>
      <c r="E98" s="30"/>
      <c r="F98" s="69">
        <f>(ESR_electro+ESR_ceramic)/(N_Cout_electro+N_Cout_ceramic)</f>
        <v>6.0000000000000005E-2</v>
      </c>
      <c r="G98" s="140" t="s">
        <v>101</v>
      </c>
      <c r="H98" s="134" t="s">
        <v>186</v>
      </c>
      <c r="I98" s="135"/>
      <c r="J98" s="135"/>
      <c r="K98" s="135"/>
      <c r="L98" s="135"/>
      <c r="M98" s="135"/>
      <c r="N98" s="135"/>
      <c r="O98" s="135"/>
    </row>
    <row r="99" spans="2:18" ht="18" x14ac:dyDescent="0.25">
      <c r="B99" s="138" t="s">
        <v>187</v>
      </c>
      <c r="C99" s="30"/>
      <c r="D99" s="30"/>
      <c r="E99" s="30"/>
      <c r="F99" s="69">
        <f>((Lout_H*(Io_step^2))/(2*Cout*(Vin_max-Vout))+(Io_step*(1-duty_cycle)*tsw)/Cout)*10^9</f>
        <v>28.079466462886934</v>
      </c>
      <c r="G99" s="140" t="s">
        <v>188</v>
      </c>
      <c r="H99" s="134" t="s">
        <v>189</v>
      </c>
      <c r="I99" s="60"/>
    </row>
    <row r="100" spans="2:18" x14ac:dyDescent="0.25">
      <c r="B100" s="138" t="s">
        <v>190</v>
      </c>
      <c r="C100" s="30"/>
      <c r="D100" s="30"/>
      <c r="E100" s="30"/>
      <c r="F100" s="69">
        <f>(Lout_H*(Io_step^2))/(2*Cout*(Vout))*10^9</f>
        <v>34.217598569215561</v>
      </c>
      <c r="G100" s="140" t="s">
        <v>188</v>
      </c>
      <c r="H100" s="134" t="s">
        <v>191</v>
      </c>
      <c r="J100" s="135"/>
      <c r="K100" s="135"/>
      <c r="L100" s="135"/>
      <c r="M100" s="135"/>
      <c r="N100" s="135"/>
      <c r="O100" s="135"/>
    </row>
    <row r="101" spans="2:18" ht="16.5" customHeight="1" x14ac:dyDescent="0.25">
      <c r="B101" s="138" t="s">
        <v>192</v>
      </c>
      <c r="C101" s="30"/>
      <c r="D101" s="30"/>
      <c r="E101" s="30"/>
      <c r="F101" s="69">
        <f>SQRT((ESR_Ohm*Iripple_max)^2+(Iripple_max/(8*Cout_F*0.000001*fsw_Hz))^2)*10^-3</f>
        <v>1.510556608985298</v>
      </c>
      <c r="G101" s="140" t="s">
        <v>188</v>
      </c>
      <c r="H101" s="134" t="s">
        <v>193</v>
      </c>
      <c r="I101" s="135"/>
      <c r="J101" s="135"/>
      <c r="K101" s="135"/>
      <c r="L101" s="135"/>
      <c r="M101" s="135"/>
      <c r="N101" s="135"/>
      <c r="O101" s="135"/>
    </row>
    <row r="102" spans="2:18" ht="28.5" x14ac:dyDescent="0.25">
      <c r="B102" s="138" t="s">
        <v>194</v>
      </c>
      <c r="C102" s="30"/>
      <c r="D102" s="30"/>
      <c r="E102" s="30"/>
      <c r="F102" s="69">
        <f>1/(2*PI()*SQRT(Lout*0.000001*Cout*0.000001))*0.001</f>
        <v>20.156519150619513</v>
      </c>
      <c r="G102" s="140" t="s">
        <v>121</v>
      </c>
      <c r="H102" s="134" t="s">
        <v>195</v>
      </c>
      <c r="I102" s="135"/>
      <c r="J102" s="135"/>
      <c r="K102" s="135"/>
      <c r="L102" s="135"/>
      <c r="M102" s="135"/>
      <c r="N102" s="135"/>
      <c r="O102" s="135"/>
    </row>
    <row r="103" spans="2:18" ht="29.25" thickBot="1" x14ac:dyDescent="0.3">
      <c r="B103" s="138" t="s">
        <v>196</v>
      </c>
      <c r="C103" s="30"/>
      <c r="D103" s="30"/>
      <c r="E103" s="30"/>
      <c r="F103" s="69">
        <f>1/(2*PI()*Cout*0.000001*ESR*0.001)*0.001</f>
        <v>42546.093383006417</v>
      </c>
      <c r="G103" s="140" t="s">
        <v>121</v>
      </c>
      <c r="H103" s="134" t="s">
        <v>197</v>
      </c>
      <c r="I103" s="135"/>
      <c r="J103" s="135"/>
      <c r="K103" s="135"/>
      <c r="L103" s="135"/>
      <c r="M103" s="135"/>
      <c r="N103" s="135"/>
      <c r="O103" s="135"/>
    </row>
    <row r="104" spans="2:18" ht="15.75" x14ac:dyDescent="0.25">
      <c r="B104" s="271" t="s">
        <v>198</v>
      </c>
      <c r="C104" s="272"/>
      <c r="D104" s="272"/>
      <c r="E104" s="272"/>
      <c r="F104" s="272"/>
      <c r="G104" s="272"/>
      <c r="H104" s="273"/>
      <c r="I104" s="135"/>
      <c r="J104" s="135"/>
      <c r="K104" s="135"/>
      <c r="L104" s="135"/>
      <c r="M104" s="135"/>
      <c r="N104" s="135"/>
      <c r="O104" s="135"/>
    </row>
    <row r="105" spans="2:18" ht="15" thickBot="1" x14ac:dyDescent="0.3">
      <c r="B105" s="268" t="s">
        <v>199</v>
      </c>
      <c r="C105" s="269"/>
      <c r="D105" s="269"/>
      <c r="E105" s="269"/>
      <c r="F105" s="269"/>
      <c r="G105" s="269"/>
      <c r="H105" s="270"/>
      <c r="I105" s="135"/>
      <c r="J105" s="135"/>
      <c r="K105" s="135"/>
      <c r="L105" s="135"/>
      <c r="M105" s="135"/>
      <c r="N105" s="135"/>
      <c r="O105" s="135"/>
    </row>
    <row r="106" spans="2:18" x14ac:dyDescent="0.25">
      <c r="B106" s="138" t="s">
        <v>200</v>
      </c>
      <c r="C106" s="30"/>
      <c r="D106" s="133">
        <f>Vin_min*0.02*1000</f>
        <v>220</v>
      </c>
      <c r="E106" s="30"/>
      <c r="F106" s="30"/>
      <c r="G106" s="140" t="s">
        <v>188</v>
      </c>
      <c r="H106" s="134" t="s">
        <v>201</v>
      </c>
      <c r="I106" s="135"/>
      <c r="J106" s="135"/>
      <c r="K106" s="135"/>
      <c r="L106" s="135"/>
      <c r="M106" s="135"/>
      <c r="N106" s="135"/>
      <c r="O106" s="135"/>
    </row>
    <row r="107" spans="2:18" x14ac:dyDescent="0.25">
      <c r="B107" s="138" t="s">
        <v>202</v>
      </c>
      <c r="C107" s="75">
        <f>D106</f>
        <v>220</v>
      </c>
      <c r="D107" s="30"/>
      <c r="E107" s="30"/>
      <c r="F107" s="30"/>
      <c r="G107" s="140" t="s">
        <v>188</v>
      </c>
      <c r="H107" s="134" t="s">
        <v>203</v>
      </c>
      <c r="I107" s="135"/>
      <c r="J107" s="135"/>
      <c r="K107" s="135"/>
      <c r="L107" s="135"/>
      <c r="M107" s="135"/>
      <c r="N107" s="135"/>
      <c r="O107" s="135"/>
    </row>
    <row r="108" spans="2:18" x14ac:dyDescent="0.25">
      <c r="B108" s="138" t="s">
        <v>204</v>
      </c>
      <c r="C108" s="30"/>
      <c r="D108" s="145">
        <f>(Iout*Vout)/(fsw_select*Vin_min*10^3)*10^6</f>
        <v>0.37521713954834973</v>
      </c>
      <c r="E108" s="30"/>
      <c r="F108" s="30"/>
      <c r="G108" s="140" t="s">
        <v>205</v>
      </c>
      <c r="H108" s="134" t="s">
        <v>206</v>
      </c>
      <c r="I108" s="135"/>
      <c r="J108" s="135"/>
      <c r="K108" s="135"/>
      <c r="L108" s="135"/>
      <c r="M108" s="135"/>
      <c r="N108" s="135"/>
      <c r="O108" s="135"/>
    </row>
    <row r="109" spans="2:18" ht="15" x14ac:dyDescent="0.25">
      <c r="B109" s="138" t="s">
        <v>207</v>
      </c>
      <c r="C109" s="30"/>
      <c r="D109" s="76">
        <f>MAX(Q_input/Vi_ripple_target*10^3,10)</f>
        <v>10</v>
      </c>
      <c r="E109" s="30"/>
      <c r="F109" s="30"/>
      <c r="G109" s="140" t="s">
        <v>83</v>
      </c>
      <c r="H109" s="134" t="s">
        <v>208</v>
      </c>
      <c r="I109" s="135"/>
      <c r="J109" s="135"/>
      <c r="K109" s="135"/>
      <c r="L109" s="135"/>
      <c r="M109" s="135"/>
      <c r="N109" s="135"/>
      <c r="O109" s="135"/>
      <c r="P109" s="85"/>
      <c r="Q109" s="85"/>
      <c r="R109" s="85"/>
    </row>
    <row r="110" spans="2:18" ht="15" x14ac:dyDescent="0.25">
      <c r="B110" s="138" t="s">
        <v>37</v>
      </c>
      <c r="C110" s="30"/>
      <c r="D110" s="30"/>
      <c r="E110" s="75">
        <f>68*(1-12/25)+22*2*(1-12/16)</f>
        <v>46.36</v>
      </c>
      <c r="F110" s="30"/>
      <c r="G110" s="140" t="s">
        <v>83</v>
      </c>
      <c r="H110" s="134" t="s">
        <v>209</v>
      </c>
      <c r="I110" s="135"/>
      <c r="J110" s="135"/>
      <c r="K110" s="135"/>
      <c r="L110" s="135"/>
      <c r="M110" s="135"/>
      <c r="N110" s="135"/>
      <c r="O110" s="135"/>
    </row>
    <row r="111" spans="2:18" s="85" customFormat="1" ht="16.5" customHeight="1" x14ac:dyDescent="0.25">
      <c r="B111" s="138" t="s">
        <v>210</v>
      </c>
      <c r="C111" s="30"/>
      <c r="D111" s="30"/>
      <c r="E111" s="30"/>
      <c r="F111" s="77">
        <f>D108*1000/E110</f>
        <v>8.0935534846494761</v>
      </c>
      <c r="G111" s="140" t="s">
        <v>188</v>
      </c>
      <c r="H111" s="134" t="s">
        <v>211</v>
      </c>
      <c r="I111" s="86"/>
      <c r="J111" s="86"/>
      <c r="K111" s="86"/>
      <c r="L111" s="86"/>
      <c r="M111" s="86"/>
      <c r="N111" s="86"/>
      <c r="O111" s="86"/>
      <c r="P111" s="20"/>
      <c r="Q111" s="20"/>
      <c r="R111" s="20"/>
    </row>
    <row r="112" spans="2:18" ht="15" thickBot="1" x14ac:dyDescent="0.3">
      <c r="B112" s="138" t="s">
        <v>212</v>
      </c>
      <c r="C112" s="30"/>
      <c r="D112" s="30"/>
      <c r="E112" s="30"/>
      <c r="F112" s="141">
        <f>Iout*SQRT(Vout/Vin_min*(Vin_min-Vout)/Vin_min)</f>
        <v>1.5749946871220901</v>
      </c>
      <c r="G112" s="140" t="s">
        <v>69</v>
      </c>
      <c r="H112" s="134" t="s">
        <v>213</v>
      </c>
      <c r="I112" s="135"/>
      <c r="J112" s="135"/>
      <c r="K112" s="135"/>
      <c r="L112" s="135"/>
      <c r="M112" s="135"/>
      <c r="N112" s="135"/>
      <c r="O112" s="135"/>
    </row>
    <row r="113" spans="2:15" ht="16.5" thickBot="1" x14ac:dyDescent="0.3">
      <c r="B113" s="265" t="s">
        <v>603</v>
      </c>
      <c r="C113" s="266"/>
      <c r="D113" s="266"/>
      <c r="E113" s="266"/>
      <c r="F113" s="266"/>
      <c r="G113" s="266"/>
      <c r="H113" s="267"/>
      <c r="I113" s="135"/>
      <c r="J113" s="135"/>
      <c r="K113" s="135"/>
      <c r="L113" s="135"/>
      <c r="M113" s="135"/>
      <c r="N113" s="135"/>
      <c r="O113" s="135"/>
    </row>
    <row r="114" spans="2:15" x14ac:dyDescent="0.25">
      <c r="B114" s="138" t="s">
        <v>552</v>
      </c>
      <c r="C114" s="142"/>
      <c r="D114" s="143">
        <v>10</v>
      </c>
      <c r="E114" s="142"/>
      <c r="F114" s="142"/>
      <c r="G114" s="140" t="s">
        <v>89</v>
      </c>
      <c r="H114" s="134" t="s">
        <v>214</v>
      </c>
      <c r="I114" s="135"/>
      <c r="J114" s="135"/>
      <c r="K114" s="135"/>
      <c r="L114" s="135"/>
      <c r="M114" s="135"/>
      <c r="N114" s="135"/>
      <c r="O114" s="135"/>
    </row>
    <row r="115" spans="2:15" x14ac:dyDescent="0.25">
      <c r="B115" s="138" t="s">
        <v>551</v>
      </c>
      <c r="C115" s="142"/>
      <c r="D115" s="142"/>
      <c r="E115" s="144">
        <v>10</v>
      </c>
      <c r="F115" s="142"/>
      <c r="G115" s="140" t="s">
        <v>89</v>
      </c>
      <c r="H115" s="134" t="s">
        <v>215</v>
      </c>
      <c r="I115" s="135"/>
      <c r="J115" s="135"/>
      <c r="K115" s="135"/>
      <c r="L115" s="135"/>
      <c r="M115" s="135"/>
      <c r="N115" s="135"/>
      <c r="O115" s="135"/>
    </row>
    <row r="116" spans="2:15" x14ac:dyDescent="0.25">
      <c r="B116" s="138" t="s">
        <v>553</v>
      </c>
      <c r="C116" s="142"/>
      <c r="D116" s="145">
        <f>Rfb_b*(Vout/Vsel-1)</f>
        <v>2.8571428571428581</v>
      </c>
      <c r="E116" s="142"/>
      <c r="F116" s="142"/>
      <c r="G116" s="140" t="s">
        <v>89</v>
      </c>
      <c r="H116" s="134" t="s">
        <v>216</v>
      </c>
      <c r="I116" s="135"/>
      <c r="J116" s="135"/>
      <c r="K116" s="135"/>
      <c r="L116" s="135"/>
      <c r="M116" s="135"/>
      <c r="N116" s="135"/>
      <c r="O116" s="135"/>
    </row>
    <row r="117" spans="2:15" x14ac:dyDescent="0.25">
      <c r="B117" s="138" t="s">
        <v>554</v>
      </c>
      <c r="C117" s="142"/>
      <c r="D117" s="142"/>
      <c r="E117" s="205">
        <v>2.87</v>
      </c>
      <c r="F117" s="142"/>
      <c r="G117" s="140" t="s">
        <v>89</v>
      </c>
      <c r="H117" s="134" t="s">
        <v>217</v>
      </c>
      <c r="I117" s="135"/>
      <c r="J117" s="135"/>
      <c r="K117" s="135"/>
      <c r="L117" s="135"/>
      <c r="M117" s="135"/>
      <c r="N117" s="135"/>
      <c r="O117" s="135"/>
    </row>
    <row r="118" spans="2:15" ht="15" thickBot="1" x14ac:dyDescent="0.3">
      <c r="B118" s="139" t="s">
        <v>218</v>
      </c>
      <c r="C118" s="146"/>
      <c r="D118" s="147"/>
      <c r="E118" s="142"/>
      <c r="F118" s="149">
        <f>Vsel*(1+Rfb_t/Rfb_b)</f>
        <v>1.3513500000000001</v>
      </c>
      <c r="G118" s="140" t="s">
        <v>57</v>
      </c>
      <c r="H118" s="199" t="s">
        <v>219</v>
      </c>
      <c r="I118" s="135"/>
      <c r="J118" s="135"/>
      <c r="K118" s="135"/>
      <c r="L118" s="135"/>
      <c r="M118" s="135"/>
      <c r="N118" s="135"/>
      <c r="O118" s="135"/>
    </row>
    <row r="119" spans="2:15" ht="16.5" thickBot="1" x14ac:dyDescent="0.3">
      <c r="B119" s="265" t="s">
        <v>604</v>
      </c>
      <c r="C119" s="266"/>
      <c r="D119" s="266"/>
      <c r="E119" s="266"/>
      <c r="F119" s="266"/>
      <c r="G119" s="266"/>
      <c r="H119" s="267"/>
      <c r="I119" s="135"/>
      <c r="J119" s="135"/>
      <c r="K119" s="135"/>
      <c r="L119" s="135"/>
      <c r="M119" s="135"/>
      <c r="N119" s="135"/>
      <c r="O119" s="135"/>
    </row>
    <row r="120" spans="2:15" ht="16.5" customHeight="1" x14ac:dyDescent="0.25">
      <c r="B120" s="139" t="s">
        <v>334</v>
      </c>
      <c r="C120" s="146"/>
      <c r="D120" s="147"/>
      <c r="E120" s="142"/>
      <c r="F120" s="149">
        <f>IF(Vout=Vsel,1,Rfb_b/(Rfb_b+Rfb_t))</f>
        <v>0.77700077700077697</v>
      </c>
      <c r="G120" s="140"/>
      <c r="H120" s="137" t="s">
        <v>335</v>
      </c>
      <c r="I120" s="135"/>
      <c r="J120" s="135"/>
      <c r="K120" s="135"/>
      <c r="L120" s="135"/>
      <c r="M120" s="135"/>
      <c r="N120" s="135"/>
      <c r="O120" s="135"/>
    </row>
    <row r="121" spans="2:15" x14ac:dyDescent="0.25">
      <c r="B121" s="138" t="s">
        <v>336</v>
      </c>
      <c r="C121" s="142"/>
      <c r="D121" s="200"/>
      <c r="E121" s="201"/>
      <c r="F121" s="245">
        <f>Vout/Vin_nom</f>
        <v>0.1125</v>
      </c>
      <c r="G121" s="140"/>
      <c r="H121" s="134" t="s">
        <v>338</v>
      </c>
      <c r="I121" s="135"/>
      <c r="J121" s="135"/>
      <c r="K121" s="135"/>
      <c r="L121" s="135"/>
      <c r="M121" s="135"/>
      <c r="N121" s="135"/>
      <c r="O121" s="135"/>
    </row>
    <row r="122" spans="2:15" x14ac:dyDescent="0.25">
      <c r="B122" s="138" t="s">
        <v>557</v>
      </c>
      <c r="C122" s="142"/>
      <c r="D122" s="200"/>
      <c r="E122" s="202"/>
      <c r="F122" s="245">
        <f>Rfb_b/(Rfb_b+Rfb_t)</f>
        <v>0.77700077700077697</v>
      </c>
      <c r="G122" s="140"/>
      <c r="H122" s="134" t="s">
        <v>337</v>
      </c>
      <c r="I122" s="135"/>
      <c r="J122" s="135"/>
      <c r="K122" s="135"/>
      <c r="L122" s="135"/>
      <c r="M122" s="135"/>
      <c r="N122" s="135"/>
      <c r="O122" s="135"/>
    </row>
    <row r="123" spans="2:15" x14ac:dyDescent="0.25">
      <c r="B123" s="138" t="s">
        <v>340</v>
      </c>
      <c r="C123" s="142"/>
      <c r="D123" s="200"/>
      <c r="E123" s="144">
        <v>0</v>
      </c>
      <c r="F123" s="142"/>
      <c r="G123" s="140" t="s">
        <v>95</v>
      </c>
      <c r="H123" s="134" t="s">
        <v>341</v>
      </c>
      <c r="I123" s="135"/>
      <c r="J123" s="135"/>
      <c r="K123" s="135"/>
      <c r="L123" s="135"/>
      <c r="M123" s="135"/>
      <c r="N123" s="135"/>
      <c r="O123" s="135"/>
    </row>
    <row r="124" spans="2:15" x14ac:dyDescent="0.25">
      <c r="B124" s="138" t="s">
        <v>342</v>
      </c>
      <c r="C124" s="142"/>
      <c r="D124" s="203"/>
      <c r="E124" s="151"/>
      <c r="F124" s="206">
        <f>1/(2*PI()*C_ramp*0.000000000001*300000)</f>
        <v>59541.692140626765</v>
      </c>
      <c r="G124" s="140" t="s">
        <v>344</v>
      </c>
      <c r="H124" s="134" t="s">
        <v>345</v>
      </c>
      <c r="I124" s="135"/>
      <c r="J124" s="135"/>
      <c r="K124" s="135"/>
      <c r="L124" s="135"/>
      <c r="M124" s="135"/>
      <c r="N124" s="135"/>
      <c r="O124" s="135"/>
    </row>
    <row r="125" spans="2:15" x14ac:dyDescent="0.25">
      <c r="B125" s="138" t="s">
        <v>343</v>
      </c>
      <c r="C125" s="142"/>
      <c r="D125" s="204"/>
      <c r="E125" s="142"/>
      <c r="F125" s="206" t="str">
        <f>IF(C_top=0,"NONE",1/(2*PI()*Rfb_t*1000*C_top*0.000000000001))</f>
        <v>NONE</v>
      </c>
      <c r="G125" s="140" t="s">
        <v>344</v>
      </c>
      <c r="H125" s="134" t="s">
        <v>346</v>
      </c>
      <c r="I125" s="135"/>
      <c r="J125" s="135"/>
      <c r="K125" s="135"/>
      <c r="L125" s="135"/>
      <c r="M125" s="135"/>
      <c r="N125" s="135"/>
      <c r="O125" s="135"/>
    </row>
    <row r="126" spans="2:15" x14ac:dyDescent="0.25">
      <c r="B126" s="138" t="s">
        <v>348</v>
      </c>
      <c r="C126" s="142"/>
      <c r="D126" s="142"/>
      <c r="E126" s="201"/>
      <c r="F126" s="206">
        <f>1/(2*PI()*(SQRT(Lout*1*10^-6*(Cout_electro*1*10^-6+Cout_ceramic*1*10^-6))))</f>
        <v>20156.486820649752</v>
      </c>
      <c r="G126" s="140" t="s">
        <v>344</v>
      </c>
      <c r="H126" s="134" t="s">
        <v>558</v>
      </c>
      <c r="I126" s="135"/>
      <c r="J126" s="135"/>
      <c r="K126" s="135"/>
      <c r="L126" s="135"/>
      <c r="M126" s="135"/>
      <c r="N126" s="135"/>
      <c r="O126" s="135"/>
    </row>
    <row r="127" spans="2:15" x14ac:dyDescent="0.25">
      <c r="B127" s="138" t="s">
        <v>349</v>
      </c>
      <c r="C127" s="142"/>
      <c r="D127" s="200"/>
      <c r="E127" s="142"/>
      <c r="F127" s="206">
        <f>IF(Cout_electro&lt;10,1/(2*PI()*Cout_ceramic*1*10^-6*ESR_ceramic*1*10^-3),1/(2*PI()*((ESR_electro*ESR_ceramic)/(ESR_electro+ESR_ceramic)*1*10^-3)*(Cout_electro*1*10^-6+Cout_ceramic*1*10^-6)))</f>
        <v>127639917.97332224</v>
      </c>
      <c r="G127" s="140" t="s">
        <v>344</v>
      </c>
      <c r="H127" s="134" t="s">
        <v>559</v>
      </c>
      <c r="I127" s="135"/>
      <c r="J127" s="135"/>
      <c r="K127" s="135"/>
      <c r="L127" s="135"/>
      <c r="M127" s="135"/>
      <c r="N127" s="135"/>
      <c r="O127" s="135"/>
    </row>
    <row r="128" spans="2:15" x14ac:dyDescent="0.25">
      <c r="B128" s="138" t="s">
        <v>350</v>
      </c>
      <c r="C128" s="142"/>
      <c r="D128" s="142"/>
      <c r="E128" s="201"/>
      <c r="F128" s="246">
        <f>1/(2*PI()*(Cout_electro*1*10^-6+Cout_ceramic*1*10^-6)*load_res)</f>
        <v>9076.4708052985552</v>
      </c>
      <c r="G128" s="140" t="s">
        <v>344</v>
      </c>
      <c r="H128" s="134" t="s">
        <v>560</v>
      </c>
      <c r="I128" s="135"/>
      <c r="J128" s="135"/>
      <c r="K128" s="135"/>
      <c r="L128" s="135"/>
      <c r="M128" s="135"/>
      <c r="N128" s="135"/>
      <c r="O128" s="135"/>
    </row>
    <row r="129" spans="2:15" x14ac:dyDescent="0.25">
      <c r="B129" s="138" t="s">
        <v>466</v>
      </c>
      <c r="C129" s="142"/>
      <c r="D129" s="142"/>
      <c r="E129" s="142"/>
      <c r="F129" s="244">
        <f>'TPS543C20 Loop Gain'!C40</f>
        <v>201000</v>
      </c>
      <c r="G129" s="140" t="s">
        <v>344</v>
      </c>
      <c r="H129" s="138" t="s">
        <v>562</v>
      </c>
      <c r="I129" s="135"/>
      <c r="J129" s="135"/>
      <c r="K129" s="135"/>
      <c r="L129" s="135"/>
      <c r="M129" s="135"/>
      <c r="N129" s="135"/>
      <c r="O129" s="135"/>
    </row>
    <row r="130" spans="2:15" ht="16.5" customHeight="1" thickBot="1" x14ac:dyDescent="0.3">
      <c r="B130" s="138" t="s">
        <v>467</v>
      </c>
      <c r="C130" s="142"/>
      <c r="D130" s="142"/>
      <c r="E130" s="142"/>
      <c r="F130" s="243">
        <f>'TPS543C20 Loop Gain'!C41</f>
        <v>58.961504880078046</v>
      </c>
      <c r="G130" s="140" t="s">
        <v>344</v>
      </c>
      <c r="H130" s="134" t="s">
        <v>561</v>
      </c>
      <c r="I130" s="135"/>
      <c r="J130" s="135"/>
      <c r="K130" s="135"/>
      <c r="L130" s="135"/>
      <c r="M130" s="135"/>
      <c r="N130" s="135"/>
      <c r="O130" s="135"/>
    </row>
    <row r="131" spans="2:15" ht="16.5" thickBot="1" x14ac:dyDescent="0.3">
      <c r="B131" s="274" t="s">
        <v>575</v>
      </c>
      <c r="C131" s="275"/>
      <c r="D131" s="275"/>
      <c r="E131" s="275"/>
      <c r="F131" s="275"/>
      <c r="G131" s="275"/>
      <c r="H131" s="276"/>
      <c r="I131" s="135"/>
      <c r="J131" s="135"/>
      <c r="K131" s="135"/>
      <c r="L131" s="135"/>
      <c r="M131" s="135"/>
      <c r="N131" s="135"/>
      <c r="O131" s="135"/>
    </row>
    <row r="132" spans="2:15" x14ac:dyDescent="0.25">
      <c r="B132" s="247" t="s">
        <v>576</v>
      </c>
      <c r="C132" s="44" t="s">
        <v>10</v>
      </c>
      <c r="D132" s="248"/>
      <c r="E132" s="249"/>
      <c r="F132" s="249"/>
      <c r="G132" s="250"/>
      <c r="H132" s="199" t="s">
        <v>577</v>
      </c>
      <c r="I132" s="135"/>
      <c r="J132" s="135"/>
      <c r="K132" s="135"/>
      <c r="L132" s="135"/>
      <c r="M132" s="135"/>
      <c r="N132" s="135"/>
      <c r="O132" s="135"/>
    </row>
    <row r="133" spans="2:15" x14ac:dyDescent="0.25">
      <c r="B133" s="247" t="s">
        <v>578</v>
      </c>
      <c r="C133" s="251"/>
      <c r="D133" s="252">
        <f>IF(C132="Vin", Vin_max, EN_pin_in)</f>
        <v>13</v>
      </c>
      <c r="E133" s="249"/>
      <c r="F133" s="249"/>
      <c r="G133" s="250" t="s">
        <v>57</v>
      </c>
      <c r="H133" s="199" t="s">
        <v>579</v>
      </c>
      <c r="I133" s="135"/>
      <c r="J133" s="135"/>
      <c r="K133" s="135"/>
      <c r="L133" s="135"/>
      <c r="M133" s="135"/>
      <c r="N133" s="135"/>
      <c r="O133" s="135"/>
    </row>
    <row r="134" spans="2:15" x14ac:dyDescent="0.25">
      <c r="B134" s="247" t="s">
        <v>580</v>
      </c>
      <c r="C134" s="75">
        <v>7.4</v>
      </c>
      <c r="D134" s="249"/>
      <c r="E134" s="249"/>
      <c r="F134" s="249"/>
      <c r="G134" s="250" t="s">
        <v>57</v>
      </c>
      <c r="H134" s="199" t="s">
        <v>581</v>
      </c>
      <c r="I134" s="135"/>
      <c r="J134" s="135"/>
      <c r="K134" s="135"/>
      <c r="L134" s="135"/>
      <c r="M134" s="135"/>
      <c r="N134" s="135"/>
      <c r="O134" s="135"/>
    </row>
    <row r="135" spans="2:15" x14ac:dyDescent="0.25">
      <c r="B135" s="247" t="s">
        <v>582</v>
      </c>
      <c r="C135" s="249"/>
      <c r="D135" s="253">
        <v>10</v>
      </c>
      <c r="E135" s="249"/>
      <c r="F135" s="249"/>
      <c r="G135" s="250"/>
      <c r="H135" s="199"/>
      <c r="I135" s="135"/>
      <c r="J135" s="135"/>
      <c r="K135" s="135"/>
      <c r="L135" s="135"/>
      <c r="M135" s="135"/>
      <c r="N135" s="135"/>
      <c r="O135" s="135"/>
    </row>
    <row r="136" spans="2:15" x14ac:dyDescent="0.25">
      <c r="B136" s="247" t="s">
        <v>583</v>
      </c>
      <c r="C136" s="249"/>
      <c r="D136" s="249"/>
      <c r="E136" s="75">
        <v>10</v>
      </c>
      <c r="F136" s="249"/>
      <c r="G136" s="250" t="s">
        <v>89</v>
      </c>
      <c r="H136" s="199" t="s">
        <v>584</v>
      </c>
      <c r="I136" s="135"/>
      <c r="J136" s="135"/>
      <c r="K136" s="135"/>
      <c r="L136" s="135"/>
      <c r="M136" s="135"/>
      <c r="N136" s="135"/>
      <c r="O136" s="135"/>
    </row>
    <row r="137" spans="2:15" x14ac:dyDescent="0.25">
      <c r="B137" s="247" t="s">
        <v>585</v>
      </c>
      <c r="C137" s="249"/>
      <c r="D137" s="249"/>
      <c r="E137" s="249"/>
      <c r="F137" s="254">
        <f>Ren_b*6000/(Ren_b+6000)</f>
        <v>9.9833610648918469</v>
      </c>
      <c r="G137" s="250" t="s">
        <v>89</v>
      </c>
      <c r="H137" s="199" t="s">
        <v>586</v>
      </c>
      <c r="I137" s="135"/>
      <c r="J137" s="135"/>
      <c r="K137" s="135"/>
      <c r="L137" s="135"/>
      <c r="M137" s="135"/>
      <c r="N137" s="135"/>
      <c r="O137" s="135"/>
    </row>
    <row r="138" spans="2:15" x14ac:dyDescent="0.25">
      <c r="B138" s="247" t="s">
        <v>587</v>
      </c>
      <c r="C138" s="249"/>
      <c r="D138" s="255">
        <f>Ren_b_eff*Vstart_target/EN_rise-Ren_b_eff</f>
        <v>36.189683860232947</v>
      </c>
      <c r="E138" s="249"/>
      <c r="F138" s="249"/>
      <c r="G138" s="250" t="s">
        <v>89</v>
      </c>
      <c r="H138" s="199" t="s">
        <v>216</v>
      </c>
      <c r="I138" s="135"/>
      <c r="J138" s="135"/>
      <c r="K138" s="135"/>
      <c r="L138" s="135"/>
      <c r="M138" s="135"/>
      <c r="N138" s="135"/>
      <c r="O138" s="135"/>
    </row>
    <row r="139" spans="2:15" x14ac:dyDescent="0.25">
      <c r="B139" s="247" t="s">
        <v>588</v>
      </c>
      <c r="C139" s="249"/>
      <c r="D139" s="249"/>
      <c r="E139" s="75">
        <v>36.200000000000003</v>
      </c>
      <c r="F139" s="249"/>
      <c r="G139" s="250" t="s">
        <v>89</v>
      </c>
      <c r="H139" s="199" t="s">
        <v>217</v>
      </c>
    </row>
    <row r="140" spans="2:15" x14ac:dyDescent="0.25">
      <c r="B140" s="247" t="s">
        <v>589</v>
      </c>
      <c r="C140" s="249"/>
      <c r="D140" s="249"/>
      <c r="E140" s="249"/>
      <c r="F140" s="256">
        <f>Ren_b/(Ren_t+Ren_b)*EN_pin_connected</f>
        <v>2.8138528138528138</v>
      </c>
      <c r="G140" s="250" t="s">
        <v>57</v>
      </c>
      <c r="H140" s="199" t="s">
        <v>590</v>
      </c>
    </row>
    <row r="141" spans="2:15" ht="28.5" x14ac:dyDescent="0.25">
      <c r="B141" s="247" t="s">
        <v>591</v>
      </c>
      <c r="C141" s="249"/>
      <c r="D141" s="249"/>
      <c r="E141" s="249"/>
      <c r="F141" s="256">
        <f>EN_rise*(Ren_b_eff+Ren_t)/Ren_b_eff</f>
        <v>7.4016533333333339</v>
      </c>
      <c r="G141" s="250" t="s">
        <v>57</v>
      </c>
      <c r="H141" s="199" t="s">
        <v>592</v>
      </c>
    </row>
    <row r="142" spans="2:15" ht="15" thickBot="1" x14ac:dyDescent="0.3">
      <c r="B142" s="247" t="s">
        <v>593</v>
      </c>
      <c r="C142" s="249"/>
      <c r="D142" s="249"/>
      <c r="E142" s="249"/>
      <c r="F142" s="256">
        <f>EN_rise*(Ren_b_eff+Ren_t)/Ren_b_eff</f>
        <v>7.4016533333333339</v>
      </c>
      <c r="G142" s="250" t="s">
        <v>57</v>
      </c>
      <c r="H142" s="199" t="s">
        <v>594</v>
      </c>
    </row>
    <row r="143" spans="2:15" ht="16.5" thickBot="1" x14ac:dyDescent="0.3">
      <c r="B143" s="265" t="s">
        <v>563</v>
      </c>
      <c r="C143" s="266"/>
      <c r="D143" s="266"/>
      <c r="E143" s="266"/>
      <c r="F143" s="266"/>
      <c r="G143" s="266"/>
      <c r="H143" s="267"/>
    </row>
    <row r="144" spans="2:15" x14ac:dyDescent="0.25">
      <c r="B144" s="138" t="s">
        <v>555</v>
      </c>
      <c r="C144" s="142"/>
      <c r="D144" s="76">
        <v>4.7</v>
      </c>
      <c r="E144" s="142"/>
      <c r="F144" s="142"/>
      <c r="G144" s="140" t="s">
        <v>83</v>
      </c>
      <c r="H144" s="134" t="s">
        <v>220</v>
      </c>
    </row>
    <row r="145" spans="2:8" x14ac:dyDescent="0.25">
      <c r="B145" s="138" t="s">
        <v>556</v>
      </c>
      <c r="C145" s="142"/>
      <c r="D145" s="142"/>
      <c r="E145" s="144">
        <v>4.7</v>
      </c>
      <c r="F145" s="142"/>
      <c r="G145" s="140" t="s">
        <v>83</v>
      </c>
      <c r="H145" s="134" t="s">
        <v>221</v>
      </c>
    </row>
    <row r="146" spans="2:8" x14ac:dyDescent="0.25">
      <c r="B146" s="138" t="s">
        <v>222</v>
      </c>
      <c r="C146" s="142"/>
      <c r="D146" s="76">
        <v>0.1</v>
      </c>
      <c r="E146" s="142"/>
      <c r="F146" s="142"/>
      <c r="G146" s="140" t="s">
        <v>83</v>
      </c>
      <c r="H146" s="65" t="s">
        <v>223</v>
      </c>
    </row>
    <row r="147" spans="2:8" x14ac:dyDescent="0.25">
      <c r="B147" s="138" t="s">
        <v>224</v>
      </c>
      <c r="C147" s="142"/>
      <c r="D147" s="142"/>
      <c r="E147" s="144">
        <v>0.1</v>
      </c>
      <c r="F147" s="142"/>
      <c r="G147" s="140" t="s">
        <v>83</v>
      </c>
      <c r="H147" s="65" t="s">
        <v>225</v>
      </c>
    </row>
    <row r="148" spans="2:8" x14ac:dyDescent="0.25">
      <c r="B148" s="139" t="s">
        <v>226</v>
      </c>
      <c r="C148" s="142"/>
      <c r="D148" s="76">
        <v>100</v>
      </c>
      <c r="E148" s="142"/>
      <c r="F148" s="142"/>
      <c r="G148" s="140" t="s">
        <v>89</v>
      </c>
      <c r="H148" s="65" t="s">
        <v>227</v>
      </c>
    </row>
    <row r="149" spans="2:8" ht="15" thickBot="1" x14ac:dyDescent="0.3">
      <c r="B149" s="79" t="s">
        <v>108</v>
      </c>
      <c r="C149" s="80"/>
      <c r="D149" s="80"/>
      <c r="E149" s="81">
        <v>10</v>
      </c>
      <c r="F149" s="80"/>
      <c r="G149" s="82" t="s">
        <v>89</v>
      </c>
      <c r="H149" s="83" t="s">
        <v>228</v>
      </c>
    </row>
    <row r="150" spans="2:8" x14ac:dyDescent="0.25">
      <c r="B150" s="84"/>
      <c r="C150" s="84"/>
      <c r="D150" s="84"/>
      <c r="E150" s="84"/>
      <c r="F150" s="84"/>
      <c r="G150" s="84"/>
      <c r="H150" s="84"/>
    </row>
    <row r="151" spans="2:8" x14ac:dyDescent="0.25">
      <c r="B151" s="84"/>
      <c r="C151" s="84"/>
      <c r="D151" s="84"/>
      <c r="E151" s="84"/>
      <c r="F151" s="84"/>
      <c r="G151" s="84"/>
      <c r="H151" s="84"/>
    </row>
    <row r="152" spans="2:8" x14ac:dyDescent="0.25">
      <c r="B152" s="84"/>
      <c r="C152" s="84"/>
      <c r="D152" s="84"/>
      <c r="E152" s="84"/>
      <c r="F152" s="84"/>
      <c r="G152" s="84"/>
      <c r="H152" s="84"/>
    </row>
    <row r="153" spans="2:8" x14ac:dyDescent="0.25">
      <c r="B153" s="84"/>
      <c r="C153" s="84"/>
      <c r="D153" s="84"/>
      <c r="E153" s="84"/>
      <c r="F153" s="84"/>
      <c r="G153" s="84"/>
      <c r="H153" s="84"/>
    </row>
    <row r="154" spans="2:8" x14ac:dyDescent="0.25">
      <c r="B154" s="84"/>
      <c r="C154" s="84"/>
      <c r="D154" s="84"/>
      <c r="E154" s="84"/>
      <c r="F154" s="84"/>
      <c r="G154" s="84"/>
      <c r="H154" s="84"/>
    </row>
    <row r="155" spans="2:8" x14ac:dyDescent="0.25">
      <c r="B155" s="84"/>
      <c r="C155" s="84"/>
      <c r="D155" s="84"/>
      <c r="E155" s="84"/>
      <c r="F155" s="84"/>
      <c r="G155" s="84"/>
      <c r="H155" s="84"/>
    </row>
    <row r="156" spans="2:8" x14ac:dyDescent="0.25">
      <c r="B156" s="84"/>
      <c r="C156" s="84"/>
      <c r="D156" s="84"/>
      <c r="E156" s="84"/>
      <c r="F156" s="84"/>
      <c r="G156" s="84"/>
      <c r="H156" s="84"/>
    </row>
    <row r="157" spans="2:8" x14ac:dyDescent="0.25">
      <c r="B157" s="84"/>
      <c r="C157" s="84"/>
      <c r="D157" s="84"/>
      <c r="E157" s="84"/>
      <c r="F157" s="84"/>
      <c r="G157" s="84"/>
      <c r="H157" s="84"/>
    </row>
    <row r="158" spans="2:8" x14ac:dyDescent="0.25">
      <c r="B158" s="84"/>
      <c r="C158" s="84"/>
      <c r="D158" s="84"/>
      <c r="E158" s="84"/>
      <c r="F158" s="84"/>
      <c r="G158" s="84"/>
      <c r="H158" s="84"/>
    </row>
    <row r="159" spans="2:8" x14ac:dyDescent="0.25">
      <c r="B159" s="84"/>
      <c r="C159" s="84"/>
      <c r="D159" s="84"/>
      <c r="E159" s="84"/>
      <c r="F159" s="84"/>
      <c r="G159" s="84"/>
      <c r="H159" s="84"/>
    </row>
    <row r="160" spans="2:8" x14ac:dyDescent="0.25">
      <c r="B160" s="84"/>
      <c r="C160" s="84"/>
      <c r="D160" s="84"/>
      <c r="E160" s="84"/>
      <c r="F160" s="84"/>
      <c r="G160" s="84"/>
      <c r="H160" s="84"/>
    </row>
    <row r="161" spans="2:8" x14ac:dyDescent="0.25">
      <c r="B161" s="84"/>
      <c r="C161" s="84"/>
      <c r="D161" s="84"/>
      <c r="E161" s="84"/>
      <c r="F161" s="84"/>
      <c r="G161" s="84"/>
      <c r="H161" s="84"/>
    </row>
    <row r="162" spans="2:8" x14ac:dyDescent="0.25">
      <c r="B162" s="84"/>
      <c r="C162" s="84"/>
      <c r="D162" s="84"/>
      <c r="E162" s="84"/>
      <c r="F162" s="84"/>
      <c r="G162" s="84"/>
      <c r="H162" s="84"/>
    </row>
    <row r="163" spans="2:8" x14ac:dyDescent="0.25">
      <c r="B163" s="84"/>
      <c r="C163" s="84"/>
      <c r="D163" s="84"/>
      <c r="E163" s="84"/>
      <c r="F163" s="84"/>
      <c r="G163" s="84"/>
      <c r="H163" s="84"/>
    </row>
    <row r="164" spans="2:8" x14ac:dyDescent="0.25">
      <c r="B164" s="84"/>
      <c r="C164" s="84"/>
      <c r="D164" s="84"/>
      <c r="E164" s="84"/>
      <c r="F164" s="84"/>
      <c r="G164" s="84"/>
      <c r="H164" s="84"/>
    </row>
    <row r="165" spans="2:8" x14ac:dyDescent="0.25">
      <c r="B165" s="84"/>
      <c r="C165" s="84"/>
      <c r="D165" s="84"/>
      <c r="E165" s="84"/>
      <c r="F165" s="84"/>
      <c r="G165" s="84"/>
      <c r="H165" s="84"/>
    </row>
    <row r="166" spans="2:8" x14ac:dyDescent="0.25">
      <c r="B166" s="84"/>
      <c r="C166" s="84"/>
      <c r="D166" s="84"/>
      <c r="E166" s="84"/>
      <c r="F166" s="84"/>
      <c r="G166" s="84"/>
      <c r="H166" s="84"/>
    </row>
    <row r="167" spans="2:8" x14ac:dyDescent="0.25">
      <c r="B167" s="84"/>
      <c r="C167" s="84"/>
      <c r="D167" s="84"/>
      <c r="E167" s="84"/>
      <c r="F167" s="84"/>
      <c r="G167" s="84"/>
      <c r="H167" s="84"/>
    </row>
    <row r="168" spans="2:8" x14ac:dyDescent="0.25">
      <c r="B168" s="135"/>
      <c r="C168" s="135"/>
      <c r="D168" s="135"/>
      <c r="E168" s="135"/>
      <c r="F168" s="135"/>
      <c r="G168" s="135"/>
      <c r="H168" s="135"/>
    </row>
    <row r="169" spans="2:8" x14ac:dyDescent="0.25">
      <c r="B169" s="135"/>
      <c r="C169" s="135"/>
      <c r="D169" s="135"/>
      <c r="E169" s="135"/>
      <c r="F169" s="135"/>
      <c r="G169" s="135"/>
      <c r="H169" s="135"/>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61:H61"/>
    <mergeCell ref="B1:H1"/>
    <mergeCell ref="B3:H3"/>
    <mergeCell ref="P11:R11"/>
    <mergeCell ref="B19:H19"/>
    <mergeCell ref="B25:H25"/>
    <mergeCell ref="B32:H32"/>
    <mergeCell ref="B41:H41"/>
    <mergeCell ref="B46:H46"/>
    <mergeCell ref="B51:H51"/>
    <mergeCell ref="B56:H56"/>
    <mergeCell ref="B143:H143"/>
    <mergeCell ref="B62:H62"/>
    <mergeCell ref="B75:H75"/>
    <mergeCell ref="B76:H76"/>
    <mergeCell ref="B104:H104"/>
    <mergeCell ref="B105:H105"/>
    <mergeCell ref="B113:H113"/>
    <mergeCell ref="B131:H131"/>
    <mergeCell ref="B119:H119"/>
  </mergeCells>
  <conditionalFormatting sqref="C157:F157">
    <cfRule type="cellIs" dxfId="49" priority="41" operator="greaterThan">
      <formula>$C$156</formula>
    </cfRule>
  </conditionalFormatting>
  <conditionalFormatting sqref="M44">
    <cfRule type="cellIs" dxfId="48" priority="38" operator="lessThan">
      <formula>#REF!</formula>
    </cfRule>
    <cfRule type="cellIs" dxfId="47" priority="39" operator="greaterThan">
      <formula>$J$44</formula>
    </cfRule>
  </conditionalFormatting>
  <conditionalFormatting sqref="F103">
    <cfRule type="cellIs" dxfId="46" priority="37" operator="lessThan">
      <formula>fsw_select/10</formula>
    </cfRule>
  </conditionalFormatting>
  <conditionalFormatting sqref="F102">
    <cfRule type="cellIs" dxfId="45" priority="36" operator="lessThan">
      <formula>fsw_select/60</formula>
    </cfRule>
  </conditionalFormatting>
  <conditionalFormatting sqref="E149">
    <cfRule type="cellIs" dxfId="44" priority="33" operator="notBetween">
      <formula>1</formula>
      <formula>100</formula>
    </cfRule>
  </conditionalFormatting>
  <conditionalFormatting sqref="E145">
    <cfRule type="cellIs" dxfId="43" priority="31" operator="lessThan">
      <formula>2.2</formula>
    </cfRule>
  </conditionalFormatting>
  <conditionalFormatting sqref="E147">
    <cfRule type="cellIs" dxfId="42" priority="32" operator="lessThan">
      <formula>0.1</formula>
    </cfRule>
  </conditionalFormatting>
  <conditionalFormatting sqref="F99:F100">
    <cfRule type="cellIs" dxfId="41" priority="44" operator="greaterThan">
      <formula>$C$78*1000</formula>
    </cfRule>
  </conditionalFormatting>
  <conditionalFormatting sqref="D65">
    <cfRule type="cellIs" dxfId="40" priority="45" operator="greaterThan">
      <formula>$E$67</formula>
    </cfRule>
  </conditionalFormatting>
  <conditionalFormatting sqref="D66">
    <cfRule type="cellIs" dxfId="39" priority="46" operator="lessThan">
      <formula>$E$67</formula>
    </cfRule>
  </conditionalFormatting>
  <conditionalFormatting sqref="F64:F69">
    <cfRule type="cellIs" dxfId="38" priority="29" operator="greaterThan">
      <formula>6</formula>
    </cfRule>
  </conditionalFormatting>
  <conditionalFormatting sqref="F97">
    <cfRule type="cellIs" dxfId="37" priority="47" operator="greaterThan">
      <formula>$D$85</formula>
    </cfRule>
    <cfRule type="cellIs" dxfId="36" priority="48" operator="lessThan">
      <formula>$D$84</formula>
    </cfRule>
  </conditionalFormatting>
  <conditionalFormatting sqref="F98">
    <cfRule type="cellIs" dxfId="35" priority="49" operator="greaterThan">
      <formula>$D$88</formula>
    </cfRule>
  </conditionalFormatting>
  <conditionalFormatting sqref="D26:D27">
    <cfRule type="cellIs" dxfId="34" priority="26" operator="lessThan">
      <formula>fsw_select</formula>
    </cfRule>
  </conditionalFormatting>
  <conditionalFormatting sqref="D29">
    <cfRule type="containsErrors" dxfId="33" priority="27">
      <formula>ISERROR(D29)</formula>
    </cfRule>
  </conditionalFormatting>
  <conditionalFormatting sqref="C28">
    <cfRule type="cellIs" dxfId="32" priority="28" operator="notBetween">
      <formula>300</formula>
      <formula>2000</formula>
    </cfRule>
  </conditionalFormatting>
  <conditionalFormatting sqref="D31">
    <cfRule type="containsErrors" dxfId="31" priority="25">
      <formula>ISERROR(D31)</formula>
    </cfRule>
  </conditionalFormatting>
  <conditionalFormatting sqref="F31">
    <cfRule type="cellIs" dxfId="30" priority="24" operator="notBetween">
      <formula>300</formula>
      <formula>2000</formula>
    </cfRule>
  </conditionalFormatting>
  <conditionalFormatting sqref="B114:H117 B120:H130 B118:G118">
    <cfRule type="expression" dxfId="29" priority="17">
      <formula>$C$33="D-CAP2"</formula>
    </cfRule>
  </conditionalFormatting>
  <conditionalFormatting sqref="F118">
    <cfRule type="cellIs" dxfId="28" priority="2" operator="notBetween">
      <formula>Vout*0.99</formula>
      <formula>Vout*1.01</formula>
    </cfRule>
  </conditionalFormatting>
  <conditionalFormatting sqref="F141">
    <cfRule type="cellIs" dxfId="27" priority="8" operator="greaterThan">
      <formula>Vin_min</formula>
    </cfRule>
    <cfRule type="cellIs" dxfId="26" priority="9" operator="greaterThan">
      <formula>Vin_min-0.5</formula>
    </cfRule>
  </conditionalFormatting>
  <conditionalFormatting sqref="E136">
    <cfRule type="cellIs" dxfId="25" priority="7" operator="notBetween">
      <formula>1</formula>
      <formula>100</formula>
    </cfRule>
  </conditionalFormatting>
  <conditionalFormatting sqref="C134">
    <cfRule type="cellIs" dxfId="24" priority="10" operator="greaterThan">
      <formula>$C$21</formula>
    </cfRule>
  </conditionalFormatting>
  <conditionalFormatting sqref="C133">
    <cfRule type="expression" dxfId="23" priority="5">
      <formula>$C$132="Vin"</formula>
    </cfRule>
    <cfRule type="expression" dxfId="22" priority="6">
      <formula>$C$132&lt;&gt;"Vin"</formula>
    </cfRule>
  </conditionalFormatting>
  <conditionalFormatting sqref="F140">
    <cfRule type="cellIs" dxfId="21" priority="3" operator="greaterThan">
      <formula>7</formula>
    </cfRule>
    <cfRule type="expression" priority="4">
      <formula>$F$123&gt;7</formula>
    </cfRule>
  </conditionalFormatting>
  <conditionalFormatting sqref="F60">
    <cfRule type="cellIs" dxfId="20" priority="1" operator="lessThan">
      <formula>$C$24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5703125" bestFit="1" customWidth="1"/>
    <col min="19" max="19" width="4.42578125" bestFit="1" customWidth="1"/>
    <col min="20" max="20" width="7.5703125" bestFit="1" customWidth="1"/>
    <col min="21" max="21" width="6.85546875" bestFit="1" customWidth="1"/>
    <col min="22" max="22" width="11" style="105" bestFit="1" customWidth="1"/>
  </cols>
  <sheetData>
    <row r="1" spans="1:22" x14ac:dyDescent="0.25">
      <c r="A1" s="109">
        <v>1</v>
      </c>
      <c r="B1" s="109">
        <v>2</v>
      </c>
      <c r="C1" s="109">
        <v>3</v>
      </c>
      <c r="D1" s="109">
        <v>4</v>
      </c>
      <c r="E1" s="109">
        <v>5</v>
      </c>
      <c r="F1" s="109">
        <v>6</v>
      </c>
      <c r="G1" s="109">
        <v>7</v>
      </c>
      <c r="H1" s="109">
        <v>8</v>
      </c>
      <c r="I1" s="109">
        <v>9</v>
      </c>
      <c r="J1" s="109">
        <v>10</v>
      </c>
      <c r="K1" s="109">
        <v>11</v>
      </c>
      <c r="L1" s="109">
        <v>12</v>
      </c>
      <c r="M1" s="109">
        <v>13</v>
      </c>
      <c r="N1" s="109">
        <v>14</v>
      </c>
      <c r="O1" s="109">
        <v>15</v>
      </c>
      <c r="P1" s="109">
        <v>16</v>
      </c>
      <c r="Q1" s="109">
        <v>17</v>
      </c>
      <c r="R1" s="109">
        <v>18</v>
      </c>
      <c r="S1" s="109">
        <v>19</v>
      </c>
      <c r="T1" s="109">
        <v>20</v>
      </c>
      <c r="U1" s="109">
        <v>21</v>
      </c>
      <c r="V1" s="88"/>
    </row>
    <row r="2" spans="1:22" x14ac:dyDescent="0.25">
      <c r="A2" s="110" t="s">
        <v>229</v>
      </c>
      <c r="B2" s="110" t="s">
        <v>230</v>
      </c>
      <c r="C2" s="110" t="s">
        <v>231</v>
      </c>
      <c r="D2" s="110" t="s">
        <v>232</v>
      </c>
      <c r="E2" s="110" t="s">
        <v>233</v>
      </c>
      <c r="F2" s="110" t="s">
        <v>234</v>
      </c>
      <c r="G2" s="110" t="s">
        <v>235</v>
      </c>
      <c r="H2" s="110" t="s">
        <v>236</v>
      </c>
      <c r="I2" s="110" t="s">
        <v>237</v>
      </c>
      <c r="J2" s="110" t="s">
        <v>65</v>
      </c>
      <c r="K2" s="110" t="s">
        <v>238</v>
      </c>
      <c r="L2" s="110" t="s">
        <v>239</v>
      </c>
      <c r="M2" s="110" t="s">
        <v>248</v>
      </c>
      <c r="N2" s="110" t="s">
        <v>241</v>
      </c>
      <c r="O2" s="110" t="s">
        <v>242</v>
      </c>
      <c r="P2" s="111" t="s">
        <v>243</v>
      </c>
      <c r="Q2" s="110" t="s">
        <v>244</v>
      </c>
      <c r="R2" s="111" t="s">
        <v>245</v>
      </c>
      <c r="S2" s="111" t="s">
        <v>246</v>
      </c>
      <c r="T2" s="111" t="s">
        <v>75</v>
      </c>
      <c r="U2" s="111" t="s">
        <v>78</v>
      </c>
      <c r="V2" s="91"/>
    </row>
    <row r="3" spans="1:22" x14ac:dyDescent="0.25">
      <c r="A3" s="96" t="s">
        <v>249</v>
      </c>
      <c r="B3" s="96">
        <v>4</v>
      </c>
      <c r="C3" s="96">
        <v>16</v>
      </c>
      <c r="D3" s="96">
        <v>6</v>
      </c>
      <c r="E3" s="96">
        <v>1100</v>
      </c>
      <c r="F3" s="96">
        <v>2000</v>
      </c>
      <c r="G3" s="96">
        <v>600</v>
      </c>
      <c r="H3" s="96">
        <v>9.5</v>
      </c>
      <c r="I3" s="99">
        <v>95</v>
      </c>
      <c r="J3" s="98">
        <v>0.6</v>
      </c>
      <c r="K3" s="99" t="s">
        <v>250</v>
      </c>
      <c r="L3" s="99" t="s">
        <v>251</v>
      </c>
      <c r="M3" s="100">
        <v>3</v>
      </c>
      <c r="N3" s="96">
        <v>2.7</v>
      </c>
      <c r="O3" s="112">
        <v>200</v>
      </c>
      <c r="P3" s="97">
        <v>25</v>
      </c>
      <c r="Q3" s="97">
        <v>9.1999999999999993</v>
      </c>
      <c r="R3" s="97">
        <v>30000</v>
      </c>
      <c r="S3" s="97">
        <v>9</v>
      </c>
      <c r="T3" s="97">
        <v>1.22</v>
      </c>
      <c r="U3" s="97">
        <v>1.02</v>
      </c>
      <c r="V3" s="93"/>
    </row>
    <row r="4" spans="1:22" x14ac:dyDescent="0.25">
      <c r="A4" s="96" t="s">
        <v>252</v>
      </c>
      <c r="B4" s="96">
        <v>4</v>
      </c>
      <c r="C4" s="96">
        <v>16</v>
      </c>
      <c r="D4" s="96">
        <v>14</v>
      </c>
      <c r="E4" s="96">
        <v>600</v>
      </c>
      <c r="F4" s="96">
        <v>800</v>
      </c>
      <c r="G4" s="96">
        <v>1000</v>
      </c>
      <c r="H4" s="96">
        <v>15</v>
      </c>
      <c r="I4" s="99">
        <v>70</v>
      </c>
      <c r="J4" s="98">
        <v>0.6</v>
      </c>
      <c r="K4" s="99" t="s">
        <v>250</v>
      </c>
      <c r="L4" s="99" t="s">
        <v>251</v>
      </c>
      <c r="M4" s="100">
        <v>3</v>
      </c>
      <c r="N4" s="96"/>
      <c r="O4" s="99"/>
      <c r="P4" s="97"/>
      <c r="Q4" s="97"/>
      <c r="R4" s="97">
        <v>60000</v>
      </c>
      <c r="S4" s="97"/>
      <c r="T4" s="97"/>
      <c r="U4" s="97"/>
      <c r="V4" s="93"/>
    </row>
    <row r="5" spans="1:22" x14ac:dyDescent="0.25">
      <c r="A5" s="96" t="s">
        <v>253</v>
      </c>
      <c r="B5" s="96">
        <v>4</v>
      </c>
      <c r="C5" s="96">
        <v>16</v>
      </c>
      <c r="D5" s="96">
        <v>14</v>
      </c>
      <c r="E5" s="96">
        <v>600</v>
      </c>
      <c r="F5" s="96">
        <v>800</v>
      </c>
      <c r="G5" s="96">
        <v>1000</v>
      </c>
      <c r="H5" s="96">
        <v>15</v>
      </c>
      <c r="I5" s="99">
        <v>70</v>
      </c>
      <c r="J5" s="98">
        <v>0.6</v>
      </c>
      <c r="K5" s="99" t="s">
        <v>250</v>
      </c>
      <c r="L5" s="99" t="s">
        <v>251</v>
      </c>
      <c r="M5" s="100">
        <v>4.5</v>
      </c>
      <c r="N5" s="96"/>
      <c r="O5" s="99"/>
      <c r="P5" s="97"/>
      <c r="Q5" s="97"/>
      <c r="R5" s="97">
        <v>60000</v>
      </c>
      <c r="S5" s="97"/>
      <c r="T5" s="97"/>
      <c r="U5" s="97"/>
      <c r="V5" s="93"/>
    </row>
    <row r="6" spans="1:22" x14ac:dyDescent="0.25">
      <c r="A6" s="96" t="s">
        <v>254</v>
      </c>
      <c r="B6" s="96">
        <v>4</v>
      </c>
      <c r="C6" s="96">
        <v>16</v>
      </c>
      <c r="D6" s="96">
        <v>20</v>
      </c>
      <c r="E6" s="96">
        <v>600</v>
      </c>
      <c r="F6" s="96">
        <v>800</v>
      </c>
      <c r="G6" s="96">
        <v>1000</v>
      </c>
      <c r="H6" s="96">
        <v>20.9</v>
      </c>
      <c r="I6" s="99">
        <v>70</v>
      </c>
      <c r="J6" s="98">
        <v>0.6</v>
      </c>
      <c r="K6" s="99" t="s">
        <v>250</v>
      </c>
      <c r="L6" s="99" t="s">
        <v>251</v>
      </c>
      <c r="M6" s="100">
        <v>3</v>
      </c>
      <c r="N6" s="96"/>
      <c r="O6" s="99"/>
      <c r="P6" s="97"/>
      <c r="Q6" s="97"/>
      <c r="R6" s="97">
        <v>120000</v>
      </c>
      <c r="S6" s="97"/>
      <c r="T6" s="97"/>
      <c r="U6" s="97"/>
      <c r="V6" s="93"/>
    </row>
    <row r="7" spans="1:22" x14ac:dyDescent="0.25">
      <c r="A7" s="96" t="s">
        <v>255</v>
      </c>
      <c r="B7" s="96">
        <v>4</v>
      </c>
      <c r="C7" s="96">
        <v>16</v>
      </c>
      <c r="D7" s="96">
        <v>20</v>
      </c>
      <c r="E7" s="96">
        <v>600</v>
      </c>
      <c r="F7" s="96">
        <v>800</v>
      </c>
      <c r="G7" s="96">
        <v>1000</v>
      </c>
      <c r="H7" s="96">
        <v>20.9</v>
      </c>
      <c r="I7" s="99">
        <v>70</v>
      </c>
      <c r="J7" s="98">
        <v>0.6</v>
      </c>
      <c r="K7" s="99" t="s">
        <v>250</v>
      </c>
      <c r="L7" s="99" t="s">
        <v>251</v>
      </c>
      <c r="M7" s="100">
        <v>4.5</v>
      </c>
      <c r="N7" s="96"/>
      <c r="O7" s="99"/>
      <c r="P7" s="97"/>
      <c r="Q7" s="97"/>
      <c r="R7" s="97">
        <v>120000</v>
      </c>
      <c r="S7" s="97"/>
      <c r="T7" s="97"/>
      <c r="U7" s="97"/>
      <c r="V7" s="93"/>
    </row>
    <row r="8" spans="1:22" x14ac:dyDescent="0.25">
      <c r="A8" s="96" t="s">
        <v>256</v>
      </c>
      <c r="B8" s="97">
        <f t="shared" ref="B8:I8" si="0">B3</f>
        <v>4</v>
      </c>
      <c r="C8" s="97">
        <f t="shared" si="0"/>
        <v>16</v>
      </c>
      <c r="D8" s="97">
        <f t="shared" si="0"/>
        <v>6</v>
      </c>
      <c r="E8" s="97">
        <f t="shared" si="0"/>
        <v>1100</v>
      </c>
      <c r="F8" s="97">
        <f t="shared" si="0"/>
        <v>2000</v>
      </c>
      <c r="G8" s="97">
        <f t="shared" si="0"/>
        <v>600</v>
      </c>
      <c r="H8" s="97">
        <f t="shared" si="0"/>
        <v>9.5</v>
      </c>
      <c r="I8" s="97">
        <f t="shared" si="0"/>
        <v>95</v>
      </c>
      <c r="J8" s="98">
        <v>0.9</v>
      </c>
      <c r="K8" s="99" t="s">
        <v>251</v>
      </c>
      <c r="L8" s="99" t="s">
        <v>251</v>
      </c>
      <c r="M8" s="97">
        <f t="shared" ref="M8:U8" si="1">M3</f>
        <v>3</v>
      </c>
      <c r="N8" s="97">
        <f t="shared" si="1"/>
        <v>2.7</v>
      </c>
      <c r="O8" s="97">
        <f t="shared" si="1"/>
        <v>200</v>
      </c>
      <c r="P8" s="97">
        <f t="shared" si="1"/>
        <v>25</v>
      </c>
      <c r="Q8" s="97">
        <f t="shared" si="1"/>
        <v>9.1999999999999993</v>
      </c>
      <c r="R8" s="97">
        <f t="shared" si="1"/>
        <v>30000</v>
      </c>
      <c r="S8" s="97">
        <f t="shared" si="1"/>
        <v>9</v>
      </c>
      <c r="T8" s="97">
        <f t="shared" si="1"/>
        <v>1.22</v>
      </c>
      <c r="U8" s="97">
        <f t="shared" si="1"/>
        <v>1.02</v>
      </c>
      <c r="V8" s="93"/>
    </row>
    <row r="9" spans="1:22" x14ac:dyDescent="0.25">
      <c r="A9" s="96" t="s">
        <v>257</v>
      </c>
      <c r="B9" s="97">
        <f t="shared" ref="B9:I9" si="2">B8</f>
        <v>4</v>
      </c>
      <c r="C9" s="97">
        <f t="shared" si="2"/>
        <v>16</v>
      </c>
      <c r="D9" s="97">
        <f t="shared" si="2"/>
        <v>6</v>
      </c>
      <c r="E9" s="97">
        <f t="shared" si="2"/>
        <v>1100</v>
      </c>
      <c r="F9" s="97">
        <f t="shared" si="2"/>
        <v>2000</v>
      </c>
      <c r="G9" s="97">
        <f t="shared" si="2"/>
        <v>600</v>
      </c>
      <c r="H9" s="97">
        <f t="shared" si="2"/>
        <v>9.5</v>
      </c>
      <c r="I9" s="97">
        <f t="shared" si="2"/>
        <v>95</v>
      </c>
      <c r="J9" s="98">
        <v>0.6</v>
      </c>
      <c r="K9" s="99" t="s">
        <v>250</v>
      </c>
      <c r="L9" s="99" t="s">
        <v>251</v>
      </c>
      <c r="M9" s="97">
        <f t="shared" ref="M9:U9" si="3">M8</f>
        <v>3</v>
      </c>
      <c r="N9" s="97">
        <f t="shared" si="3"/>
        <v>2.7</v>
      </c>
      <c r="O9" s="97">
        <f t="shared" si="3"/>
        <v>200</v>
      </c>
      <c r="P9" s="97">
        <f t="shared" si="3"/>
        <v>25</v>
      </c>
      <c r="Q9" s="97">
        <f t="shared" si="3"/>
        <v>9.1999999999999993</v>
      </c>
      <c r="R9" s="97">
        <f t="shared" si="3"/>
        <v>30000</v>
      </c>
      <c r="S9" s="97">
        <f t="shared" si="3"/>
        <v>9</v>
      </c>
      <c r="T9" s="97">
        <f t="shared" si="3"/>
        <v>1.22</v>
      </c>
      <c r="U9" s="97">
        <f t="shared" si="3"/>
        <v>1.02</v>
      </c>
      <c r="V9" s="93"/>
    </row>
    <row r="10" spans="1:22" x14ac:dyDescent="0.25">
      <c r="A10" s="96" t="s">
        <v>258</v>
      </c>
      <c r="B10" s="96">
        <v>4</v>
      </c>
      <c r="C10" s="96">
        <v>16</v>
      </c>
      <c r="D10" s="96">
        <v>12</v>
      </c>
      <c r="E10" s="96">
        <v>600</v>
      </c>
      <c r="F10" s="96">
        <v>800</v>
      </c>
      <c r="G10" s="96">
        <v>1000</v>
      </c>
      <c r="H10" s="96">
        <v>15</v>
      </c>
      <c r="I10" s="99">
        <v>70</v>
      </c>
      <c r="J10" s="98">
        <v>0.9</v>
      </c>
      <c r="K10" s="99" t="s">
        <v>251</v>
      </c>
      <c r="L10" s="99" t="s">
        <v>251</v>
      </c>
      <c r="M10" s="100">
        <v>3</v>
      </c>
      <c r="N10" s="96"/>
      <c r="O10" s="99"/>
      <c r="P10" s="99"/>
      <c r="Q10" s="99"/>
      <c r="R10" s="97">
        <v>60000</v>
      </c>
      <c r="S10" s="98"/>
      <c r="T10" s="97"/>
      <c r="U10" s="97"/>
      <c r="V10" s="93"/>
    </row>
    <row r="11" spans="1:22" x14ac:dyDescent="0.25">
      <c r="A11" s="96" t="s">
        <v>259</v>
      </c>
      <c r="B11" s="96">
        <v>4</v>
      </c>
      <c r="C11" s="96">
        <v>16</v>
      </c>
      <c r="D11" s="96">
        <v>20</v>
      </c>
      <c r="E11" s="96">
        <v>600</v>
      </c>
      <c r="F11" s="96">
        <v>800</v>
      </c>
      <c r="G11" s="96">
        <v>1000</v>
      </c>
      <c r="H11" s="96">
        <v>20.9</v>
      </c>
      <c r="I11" s="99">
        <v>70</v>
      </c>
      <c r="J11" s="98">
        <v>0.9</v>
      </c>
      <c r="K11" s="99" t="s">
        <v>251</v>
      </c>
      <c r="L11" s="99" t="s">
        <v>251</v>
      </c>
      <c r="M11" s="100">
        <v>3</v>
      </c>
      <c r="N11" s="96"/>
      <c r="O11" s="99"/>
      <c r="P11" s="99"/>
      <c r="Q11" s="99"/>
      <c r="R11" s="97">
        <v>120000</v>
      </c>
      <c r="S11" s="98"/>
      <c r="T11" s="97"/>
      <c r="U11" s="97"/>
      <c r="V11" s="93"/>
    </row>
    <row r="12" spans="1:22" x14ac:dyDescent="0.25">
      <c r="A12" s="101"/>
      <c r="B12" s="101"/>
      <c r="C12" s="101"/>
      <c r="D12" s="101"/>
      <c r="E12" s="101"/>
      <c r="F12" s="101"/>
      <c r="G12" s="101"/>
      <c r="H12" s="101"/>
      <c r="I12" s="102"/>
      <c r="J12" s="102"/>
      <c r="K12" s="102"/>
      <c r="L12" s="102"/>
      <c r="M12" s="102"/>
      <c r="N12" s="102"/>
      <c r="O12" s="102"/>
      <c r="P12" s="102"/>
      <c r="Q12" s="102"/>
      <c r="R12" s="103"/>
      <c r="S12" s="103"/>
      <c r="V12" s="93"/>
    </row>
    <row r="13" spans="1:22" x14ac:dyDescent="0.25">
      <c r="A13" s="101" t="s">
        <v>260</v>
      </c>
      <c r="B13" s="104"/>
      <c r="C13" s="101"/>
      <c r="D13" s="101"/>
      <c r="E13" s="101"/>
      <c r="F13" s="101"/>
      <c r="G13" s="101"/>
      <c r="H13" s="101"/>
      <c r="I13" s="102"/>
      <c r="J13" s="102"/>
      <c r="K13" s="102"/>
      <c r="L13" s="102"/>
      <c r="M13" s="102"/>
      <c r="N13" s="102"/>
      <c r="O13" s="102"/>
      <c r="P13" s="102"/>
      <c r="Q13" s="102"/>
      <c r="R13" s="103"/>
      <c r="S13" s="103"/>
      <c r="V13" s="93"/>
    </row>
    <row r="14" spans="1:22" x14ac:dyDescent="0.25">
      <c r="A14" s="101"/>
      <c r="B14" s="101"/>
      <c r="C14" s="101"/>
      <c r="D14" s="101"/>
      <c r="E14" s="101"/>
      <c r="F14" s="101"/>
      <c r="G14" s="101"/>
      <c r="H14" s="101"/>
      <c r="I14" s="102"/>
      <c r="J14" s="102"/>
      <c r="K14" s="102"/>
      <c r="L14" s="102"/>
      <c r="M14" s="102"/>
      <c r="N14" s="102"/>
      <c r="O14" s="102"/>
      <c r="P14" s="102"/>
      <c r="Q14" s="102"/>
      <c r="R14" s="103"/>
      <c r="S14" s="103"/>
    </row>
    <row r="15" spans="1:22" x14ac:dyDescent="0.25">
      <c r="A15" t="s">
        <v>261</v>
      </c>
      <c r="B15" t="s">
        <v>262</v>
      </c>
      <c r="D15" s="113"/>
      <c r="E15" s="114" t="s">
        <v>263</v>
      </c>
      <c r="F15" s="114" t="s">
        <v>264</v>
      </c>
      <c r="G15" s="115" t="s">
        <v>265</v>
      </c>
      <c r="K15" s="102"/>
      <c r="L15" s="102"/>
      <c r="S15" s="103"/>
    </row>
    <row r="16" spans="1:22" x14ac:dyDescent="0.25">
      <c r="A16" s="116" t="e">
        <f>VLOOKUP($B$13,'partData (2)'!$A$3:$N$11,5,FALSE)</f>
        <v>#N/A</v>
      </c>
      <c r="B16" s="113" t="s">
        <v>247</v>
      </c>
      <c r="D16" s="103" t="e">
        <f t="shared" ref="D16:D21" si="4">CONCATENATE(E16&amp;F16)</f>
        <v>#N/A</v>
      </c>
      <c r="E16" s="114" t="e">
        <f>A16</f>
        <v>#N/A</v>
      </c>
      <c r="F16" s="114" t="s">
        <v>247</v>
      </c>
      <c r="G16" s="117" t="s">
        <v>266</v>
      </c>
      <c r="K16" s="102"/>
      <c r="L16" s="102"/>
      <c r="S16" s="103"/>
    </row>
    <row r="17" spans="1:19" x14ac:dyDescent="0.25">
      <c r="A17" s="106" t="e">
        <f>VLOOKUP($B$13,'partData (2)'!$A$3:$N$11,6,FALSE)</f>
        <v>#N/A</v>
      </c>
      <c r="B17" s="102" t="s">
        <v>267</v>
      </c>
      <c r="D17" s="103" t="e">
        <f t="shared" si="4"/>
        <v>#N/A</v>
      </c>
      <c r="E17" s="114" t="e">
        <f>A17</f>
        <v>#N/A</v>
      </c>
      <c r="F17" s="114" t="s">
        <v>247</v>
      </c>
      <c r="G17" s="117">
        <v>30.1</v>
      </c>
      <c r="K17" s="102"/>
      <c r="L17" s="102"/>
      <c r="S17" s="103"/>
    </row>
    <row r="18" spans="1:19" x14ac:dyDescent="0.25">
      <c r="A18" s="106" t="e">
        <f>VLOOKUP($B$13,'partData (2)'!$A$3:$N$11,7,FALSE)</f>
        <v>#N/A</v>
      </c>
      <c r="B18" s="102"/>
      <c r="D18" s="103" t="e">
        <f t="shared" si="4"/>
        <v>#N/A</v>
      </c>
      <c r="E18" s="114" t="e">
        <f>A18</f>
        <v>#N/A</v>
      </c>
      <c r="F18" s="114" t="s">
        <v>247</v>
      </c>
      <c r="G18" s="117">
        <v>60.4</v>
      </c>
      <c r="K18" s="102"/>
      <c r="L18" s="102"/>
      <c r="S18" s="103"/>
    </row>
    <row r="19" spans="1:19" x14ac:dyDescent="0.25">
      <c r="A19" s="102"/>
      <c r="B19" s="102"/>
      <c r="D19" s="103" t="e">
        <f t="shared" si="4"/>
        <v>#N/A</v>
      </c>
      <c r="E19" s="114" t="e">
        <f>A16</f>
        <v>#N/A</v>
      </c>
      <c r="F19" s="114" t="s">
        <v>267</v>
      </c>
      <c r="G19" s="117" t="s">
        <v>268</v>
      </c>
      <c r="K19" s="102"/>
      <c r="L19" s="102"/>
      <c r="S19" s="103"/>
    </row>
    <row r="20" spans="1:19" x14ac:dyDescent="0.25">
      <c r="A20" s="102"/>
      <c r="B20" s="102"/>
      <c r="D20" s="103" t="e">
        <f t="shared" si="4"/>
        <v>#N/A</v>
      </c>
      <c r="E20" s="114" t="e">
        <f>A17</f>
        <v>#N/A</v>
      </c>
      <c r="F20" s="114" t="s">
        <v>267</v>
      </c>
      <c r="G20" s="117">
        <v>243</v>
      </c>
      <c r="K20" s="102"/>
      <c r="L20" s="102"/>
      <c r="S20" s="103"/>
    </row>
    <row r="21" spans="1:19" x14ac:dyDescent="0.25">
      <c r="A21" s="102"/>
      <c r="B21" s="102"/>
      <c r="D21" s="103" t="e">
        <f t="shared" si="4"/>
        <v>#N/A</v>
      </c>
      <c r="E21" s="114" t="e">
        <f>A18</f>
        <v>#N/A</v>
      </c>
      <c r="F21" s="114" t="s">
        <v>267</v>
      </c>
      <c r="G21" s="117">
        <v>121</v>
      </c>
      <c r="K21" s="102"/>
      <c r="L21" s="102"/>
      <c r="S21" s="103"/>
    </row>
    <row r="22" spans="1:19" x14ac:dyDescent="0.25">
      <c r="A22" s="107"/>
      <c r="B22" s="101"/>
      <c r="C22" s="101"/>
      <c r="D22" s="102"/>
      <c r="E22" s="102"/>
      <c r="K22" s="102"/>
      <c r="L22" s="102"/>
      <c r="M22" s="102"/>
      <c r="N22" s="102"/>
      <c r="O22" s="102"/>
      <c r="P22" s="102"/>
      <c r="Q22" s="102"/>
      <c r="R22" s="103"/>
      <c r="S22" s="103"/>
    </row>
    <row r="23" spans="1:19" x14ac:dyDescent="0.25">
      <c r="A23" s="101"/>
      <c r="B23" s="101"/>
      <c r="C23" s="101"/>
      <c r="D23" s="101"/>
      <c r="E23" s="101"/>
      <c r="F23" s="101"/>
      <c r="G23" s="101"/>
      <c r="H23" s="101"/>
      <c r="I23" s="102"/>
      <c r="J23" s="102"/>
      <c r="K23" s="102"/>
      <c r="L23" s="102"/>
      <c r="M23" s="102"/>
      <c r="N23" s="102"/>
      <c r="O23" s="102"/>
      <c r="P23" s="102"/>
      <c r="Q23" s="102"/>
      <c r="R23" s="103"/>
      <c r="S23" s="103"/>
    </row>
    <row r="24" spans="1:19" x14ac:dyDescent="0.25">
      <c r="A24" s="101"/>
      <c r="B24" s="101"/>
      <c r="C24" s="101"/>
      <c r="D24" s="101"/>
      <c r="E24" s="101"/>
      <c r="F24" s="101"/>
      <c r="G24" s="101"/>
      <c r="H24" s="101"/>
      <c r="I24" s="102"/>
      <c r="J24" s="102"/>
      <c r="K24" s="102"/>
      <c r="L24" s="102"/>
      <c r="M24" s="102"/>
      <c r="N24" s="102"/>
      <c r="O24" s="102"/>
      <c r="P24" s="102"/>
      <c r="Q24" s="102"/>
      <c r="R24" s="103"/>
      <c r="S24" s="103"/>
    </row>
    <row r="25" spans="1:19" x14ac:dyDescent="0.25">
      <c r="A25" s="108"/>
      <c r="B25" s="101"/>
      <c r="C25" s="101"/>
      <c r="D25" s="101"/>
      <c r="E25" s="101"/>
      <c r="F25" s="101"/>
      <c r="G25" s="101"/>
      <c r="H25" s="101"/>
      <c r="I25" s="102"/>
      <c r="J25" s="102"/>
      <c r="K25" s="102"/>
      <c r="L25" s="102"/>
      <c r="M25" s="102"/>
      <c r="N25" s="102"/>
      <c r="O25" s="102"/>
      <c r="P25" s="102"/>
      <c r="Q25" s="102"/>
      <c r="R25" s="103"/>
      <c r="S25" s="103"/>
    </row>
    <row r="26" spans="1:19" x14ac:dyDescent="0.25">
      <c r="A26" s="101"/>
      <c r="B26" s="101"/>
      <c r="C26" s="101"/>
      <c r="D26" s="101"/>
      <c r="E26" s="101"/>
      <c r="F26" s="101"/>
      <c r="G26" s="101"/>
      <c r="H26" s="101"/>
      <c r="I26" s="102"/>
      <c r="J26" s="102"/>
      <c r="K26" s="102"/>
      <c r="L26" s="102"/>
      <c r="M26" s="102"/>
      <c r="N26" s="102"/>
      <c r="O26" s="102"/>
      <c r="P26" s="102"/>
      <c r="Q26" s="102"/>
      <c r="R26" s="103"/>
      <c r="S26" s="103"/>
    </row>
    <row r="27" spans="1:19" x14ac:dyDescent="0.25">
      <c r="A27" s="101"/>
      <c r="B27" s="101"/>
      <c r="C27" s="101"/>
      <c r="D27" s="101"/>
      <c r="E27" s="101"/>
      <c r="F27" s="101"/>
      <c r="G27" s="101"/>
      <c r="H27" s="101"/>
      <c r="I27" s="102"/>
      <c r="J27" s="102"/>
      <c r="K27" s="102"/>
      <c r="L27" s="102"/>
      <c r="M27" s="102"/>
      <c r="N27" s="102"/>
      <c r="O27" s="102"/>
      <c r="P27" s="102"/>
      <c r="Q27" s="102"/>
      <c r="R27" s="103"/>
      <c r="S27" s="103"/>
    </row>
    <row r="28" spans="1:19" x14ac:dyDescent="0.25">
      <c r="A28" s="101"/>
      <c r="B28" s="101"/>
      <c r="C28" s="101"/>
      <c r="D28" s="101"/>
      <c r="E28" s="101"/>
      <c r="F28" s="101"/>
      <c r="G28" s="101"/>
      <c r="H28" s="101"/>
      <c r="I28" s="102"/>
      <c r="J28" s="102"/>
      <c r="K28" s="102"/>
      <c r="L28" s="102"/>
      <c r="M28" s="102"/>
      <c r="N28" s="102"/>
      <c r="O28" s="102"/>
      <c r="P28" s="102"/>
      <c r="Q28" s="102"/>
      <c r="R28" s="103"/>
      <c r="S28" s="103"/>
    </row>
    <row r="30" spans="1:19" x14ac:dyDescent="0.25">
      <c r="A30" s="101"/>
      <c r="B30" s="101"/>
      <c r="C30" s="101"/>
      <c r="D30" s="101"/>
      <c r="E30" s="101"/>
      <c r="F30" s="101"/>
      <c r="G30" s="101"/>
      <c r="H30" s="101"/>
    </row>
    <row r="31" spans="1:19" x14ac:dyDescent="0.25">
      <c r="A31" s="101"/>
      <c r="B31" s="101"/>
      <c r="C31" s="101"/>
      <c r="D31" s="101"/>
      <c r="E31" s="101"/>
      <c r="F31" s="101"/>
      <c r="G31" s="101"/>
      <c r="H31" s="101"/>
    </row>
    <row r="32" spans="1:19" x14ac:dyDescent="0.25">
      <c r="A32" s="101"/>
      <c r="B32" s="101"/>
      <c r="C32" s="101"/>
      <c r="D32" s="101"/>
      <c r="E32" s="101"/>
      <c r="F32" s="101"/>
      <c r="G32" s="101"/>
      <c r="H32" s="101"/>
    </row>
    <row r="33" spans="1:8" x14ac:dyDescent="0.25">
      <c r="A33" s="101"/>
      <c r="B33" s="101"/>
      <c r="C33" s="101"/>
      <c r="D33" s="101"/>
      <c r="E33" s="101"/>
      <c r="F33" s="101"/>
      <c r="G33" s="101"/>
      <c r="H33" s="101"/>
    </row>
    <row r="34" spans="1:8" x14ac:dyDescent="0.25">
      <c r="A34" s="101"/>
      <c r="B34" s="101"/>
      <c r="C34" s="101"/>
      <c r="D34" s="101"/>
      <c r="E34" s="101"/>
      <c r="F34" s="101"/>
      <c r="G34" s="101"/>
      <c r="H34" s="101"/>
    </row>
    <row r="35" spans="1:8" x14ac:dyDescent="0.25">
      <c r="A35" s="101"/>
      <c r="B35" s="101"/>
      <c r="C35" s="101"/>
      <c r="D35" s="101"/>
      <c r="E35" s="101"/>
      <c r="F35" s="101"/>
      <c r="G35" s="101"/>
      <c r="H35" s="101"/>
    </row>
    <row r="36" spans="1:8" x14ac:dyDescent="0.25">
      <c r="A36" s="101"/>
      <c r="B36" s="101"/>
      <c r="C36" s="101"/>
      <c r="D36" s="101"/>
      <c r="E36" s="101"/>
      <c r="F36" s="101"/>
      <c r="G36" s="101"/>
      <c r="H36" s="101"/>
    </row>
    <row r="37" spans="1:8" x14ac:dyDescent="0.25">
      <c r="A37" s="101"/>
      <c r="B37" s="101"/>
      <c r="C37" s="101"/>
      <c r="D37" s="101"/>
      <c r="E37" s="101"/>
      <c r="F37" s="101"/>
      <c r="G37" s="101"/>
      <c r="H37" s="101"/>
    </row>
    <row r="38" spans="1:8" x14ac:dyDescent="0.25">
      <c r="A38" s="101"/>
      <c r="B38" s="101"/>
      <c r="C38" s="101"/>
      <c r="D38" s="101"/>
      <c r="E38" s="101"/>
      <c r="F38" s="101"/>
      <c r="G38" s="101"/>
      <c r="H38" s="101"/>
    </row>
    <row r="39" spans="1:8" x14ac:dyDescent="0.25">
      <c r="A39" s="101"/>
      <c r="B39" s="101"/>
      <c r="C39" s="101"/>
      <c r="D39" s="101"/>
      <c r="E39" s="101"/>
      <c r="F39" s="101"/>
      <c r="G39" s="101"/>
      <c r="H39" s="101"/>
    </row>
    <row r="40" spans="1:8" x14ac:dyDescent="0.25">
      <c r="A40" s="101"/>
      <c r="B40" s="101"/>
      <c r="C40" s="101"/>
      <c r="D40" s="101"/>
      <c r="E40" s="101"/>
      <c r="F40" s="101"/>
      <c r="G40" s="101"/>
      <c r="H40" s="101"/>
    </row>
    <row r="41" spans="1:8" x14ac:dyDescent="0.25">
      <c r="A41" s="101"/>
      <c r="B41" s="101"/>
      <c r="C41" s="101"/>
      <c r="D41" s="101"/>
      <c r="E41" s="101"/>
      <c r="F41" s="101"/>
      <c r="G41" s="101"/>
      <c r="H41" s="101"/>
    </row>
    <row r="42" spans="1:8" x14ac:dyDescent="0.25">
      <c r="A42" s="101"/>
      <c r="B42" s="101"/>
      <c r="C42" s="101"/>
      <c r="D42" s="101"/>
      <c r="E42" s="101"/>
      <c r="F42" s="101"/>
      <c r="G42" s="101"/>
      <c r="H42" s="101"/>
    </row>
    <row r="43" spans="1:8" x14ac:dyDescent="0.25">
      <c r="A43" s="101"/>
      <c r="B43" s="101"/>
      <c r="C43" s="101"/>
      <c r="D43" s="101"/>
      <c r="E43" s="101"/>
      <c r="F43" s="101"/>
      <c r="G43" s="101"/>
      <c r="H43" s="101"/>
    </row>
    <row r="44" spans="1:8" x14ac:dyDescent="0.25">
      <c r="A44" s="101"/>
      <c r="B44" s="101"/>
      <c r="C44" s="101"/>
      <c r="D44" s="101"/>
      <c r="E44" s="101"/>
      <c r="F44" s="101"/>
      <c r="G44" s="101"/>
      <c r="H44" s="101"/>
    </row>
    <row r="45" spans="1:8" x14ac:dyDescent="0.25">
      <c r="A45" s="101"/>
      <c r="B45" s="101"/>
      <c r="C45" s="101"/>
      <c r="D45" s="101"/>
      <c r="E45" s="101"/>
      <c r="F45" s="101"/>
      <c r="G45" s="101"/>
      <c r="H45" s="101"/>
    </row>
    <row r="46" spans="1:8" x14ac:dyDescent="0.25">
      <c r="A46" s="101"/>
      <c r="B46" s="101"/>
      <c r="C46" s="101"/>
      <c r="D46" s="101"/>
      <c r="E46" s="101"/>
      <c r="F46" s="101"/>
      <c r="G46" s="101"/>
      <c r="H46" s="101"/>
    </row>
    <row r="47" spans="1:8" x14ac:dyDescent="0.25">
      <c r="A47" s="101"/>
      <c r="B47" s="101"/>
      <c r="C47" s="101"/>
      <c r="D47" s="101"/>
      <c r="E47" s="101"/>
      <c r="F47" s="101"/>
      <c r="G47" s="101"/>
      <c r="H47" s="101"/>
    </row>
    <row r="48" spans="1:8" x14ac:dyDescent="0.25">
      <c r="A48" s="101"/>
      <c r="B48" s="101"/>
      <c r="C48" s="101"/>
      <c r="D48" s="101"/>
      <c r="E48" s="101"/>
      <c r="F48" s="101"/>
      <c r="G48" s="101"/>
      <c r="H48" s="101"/>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40</v>
      </c>
    </row>
    <row r="5" spans="2:2" x14ac:dyDescent="0.2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7"/>
  <sheetViews>
    <sheetView zoomScale="70" zoomScaleNormal="70" workbookViewId="0">
      <pane ySplit="1" topLeftCell="A2" activePane="bottomLeft" state="frozen"/>
      <selection pane="bottomLeft" activeCell="D3" sqref="D3"/>
    </sheetView>
  </sheetViews>
  <sheetFormatPr defaultColWidth="9.140625" defaultRowHeight="12.75" x14ac:dyDescent="0.2"/>
  <cols>
    <col min="1" max="1" width="15.42578125" style="172" customWidth="1"/>
    <col min="2" max="2" width="15.42578125" style="172" bestFit="1" customWidth="1"/>
    <col min="3" max="3" width="20.42578125" style="172" customWidth="1"/>
    <col min="4" max="4" width="50" style="172" customWidth="1"/>
    <col min="5" max="5" width="38.85546875" style="172" customWidth="1"/>
    <col min="6" max="6" width="24.42578125" style="172" hidden="1" customWidth="1"/>
    <col min="7" max="7" width="16.5703125" style="172" hidden="1" customWidth="1"/>
    <col min="8" max="8" width="10.140625" style="156" customWidth="1"/>
    <col min="9" max="9" width="27.5703125" style="164" bestFit="1" customWidth="1"/>
    <col min="10" max="16384" width="9.140625" style="157"/>
  </cols>
  <sheetData>
    <row r="1" spans="1:9" ht="45.75" thickBot="1" x14ac:dyDescent="0.25">
      <c r="A1" s="153" t="s">
        <v>3</v>
      </c>
      <c r="B1" s="153" t="s">
        <v>0</v>
      </c>
      <c r="C1" s="153" t="s">
        <v>4</v>
      </c>
      <c r="D1" s="153" t="s">
        <v>7</v>
      </c>
      <c r="E1" s="153" t="s">
        <v>16</v>
      </c>
      <c r="F1" s="154" t="s">
        <v>269</v>
      </c>
      <c r="G1" s="154" t="s">
        <v>270</v>
      </c>
      <c r="H1" s="155" t="s">
        <v>42</v>
      </c>
      <c r="I1" s="156" t="s">
        <v>8</v>
      </c>
    </row>
    <row r="2" spans="1:9" ht="14.1" customHeight="1" x14ac:dyDescent="0.2">
      <c r="A2" s="297" t="s">
        <v>17</v>
      </c>
      <c r="B2" s="298"/>
      <c r="C2" s="298"/>
      <c r="D2" s="298"/>
      <c r="E2" s="298"/>
      <c r="F2" s="298"/>
      <c r="G2" s="298"/>
      <c r="H2" s="299"/>
      <c r="I2" s="156"/>
    </row>
    <row r="3" spans="1:9" s="160" customFormat="1" ht="30" x14ac:dyDescent="0.2">
      <c r="A3" s="158" t="s">
        <v>608</v>
      </c>
      <c r="B3" s="158" t="s">
        <v>607</v>
      </c>
      <c r="C3" s="159"/>
      <c r="D3" s="159" t="s">
        <v>606</v>
      </c>
      <c r="E3" s="159"/>
      <c r="F3" s="159"/>
      <c r="G3" s="159"/>
      <c r="H3" s="124" t="s">
        <v>6</v>
      </c>
      <c r="I3" s="125"/>
    </row>
    <row r="4" spans="1:9" s="160" customFormat="1" ht="60" x14ac:dyDescent="0.2">
      <c r="A4" s="158" t="s">
        <v>608</v>
      </c>
      <c r="B4" s="158" t="s">
        <v>607</v>
      </c>
      <c r="C4" s="161"/>
      <c r="D4" s="159" t="s">
        <v>609</v>
      </c>
      <c r="E4" s="159"/>
      <c r="F4" s="162"/>
      <c r="G4" s="162"/>
      <c r="H4" s="126" t="s">
        <v>6</v>
      </c>
      <c r="I4" s="125"/>
    </row>
    <row r="5" spans="1:9" s="160" customFormat="1" ht="90" x14ac:dyDescent="0.2">
      <c r="A5" s="158" t="s">
        <v>608</v>
      </c>
      <c r="B5" s="158" t="s">
        <v>607</v>
      </c>
      <c r="C5" s="159"/>
      <c r="D5" s="163" t="s">
        <v>610</v>
      </c>
      <c r="E5" s="163" t="s">
        <v>34</v>
      </c>
      <c r="F5" s="163"/>
      <c r="G5" s="163"/>
      <c r="H5" s="126" t="s">
        <v>6</v>
      </c>
      <c r="I5" s="127"/>
    </row>
    <row r="6" spans="1:9" s="160" customFormat="1" ht="150" x14ac:dyDescent="0.2">
      <c r="A6" s="158" t="s">
        <v>608</v>
      </c>
      <c r="B6" s="158" t="s">
        <v>607</v>
      </c>
      <c r="C6" s="159"/>
      <c r="D6" s="163" t="s">
        <v>611</v>
      </c>
      <c r="E6" s="163" t="s">
        <v>36</v>
      </c>
      <c r="F6" s="163"/>
      <c r="G6" s="163"/>
      <c r="H6" s="126" t="s">
        <v>6</v>
      </c>
      <c r="I6" s="127"/>
    </row>
    <row r="7" spans="1:9" s="160" customFormat="1" ht="165" x14ac:dyDescent="0.25">
      <c r="A7" s="158" t="s">
        <v>608</v>
      </c>
      <c r="B7" s="158" t="s">
        <v>607</v>
      </c>
      <c r="C7" s="159"/>
      <c r="D7" s="163" t="s">
        <v>612</v>
      </c>
      <c r="E7" s="163" t="s">
        <v>35</v>
      </c>
      <c r="F7" s="163"/>
      <c r="G7" s="163"/>
      <c r="H7" s="126" t="s">
        <v>6</v>
      </c>
      <c r="I7" s="128"/>
    </row>
    <row r="8" spans="1:9" s="160" customFormat="1" ht="30" x14ac:dyDescent="0.25">
      <c r="A8" s="158">
        <v>34</v>
      </c>
      <c r="B8" s="158" t="s">
        <v>631</v>
      </c>
      <c r="C8" s="159" t="s">
        <v>635</v>
      </c>
      <c r="D8" s="163" t="s">
        <v>630</v>
      </c>
      <c r="E8" s="163"/>
      <c r="F8" s="260">
        <f>'Device Calculator'!D148</f>
        <v>100</v>
      </c>
      <c r="G8" s="262" t="s">
        <v>89</v>
      </c>
      <c r="H8" s="126" t="s">
        <v>6</v>
      </c>
      <c r="I8" s="128"/>
    </row>
    <row r="9" spans="1:9" s="160" customFormat="1" ht="15" x14ac:dyDescent="0.25">
      <c r="A9" s="165"/>
      <c r="B9" s="165"/>
      <c r="C9" s="166"/>
      <c r="D9" s="167"/>
      <c r="E9" s="167"/>
      <c r="F9" s="167"/>
      <c r="G9" s="167"/>
      <c r="H9" s="168"/>
      <c r="I9" s="128"/>
    </row>
    <row r="10" spans="1:9" ht="15" x14ac:dyDescent="0.2">
      <c r="A10" s="165"/>
      <c r="B10" s="165"/>
      <c r="C10" s="166"/>
      <c r="D10" s="167"/>
      <c r="E10" s="167"/>
      <c r="F10" s="167"/>
      <c r="G10" s="167"/>
      <c r="H10" s="168"/>
      <c r="I10" s="127"/>
    </row>
    <row r="11" spans="1:9" ht="15" x14ac:dyDescent="0.2">
      <c r="A11" s="296" t="s">
        <v>18</v>
      </c>
      <c r="B11" s="296"/>
      <c r="C11" s="296"/>
      <c r="D11" s="296"/>
      <c r="E11" s="296"/>
      <c r="F11" s="296"/>
      <c r="G11" s="296"/>
      <c r="H11" s="296"/>
    </row>
    <row r="12" spans="1:9" ht="75" x14ac:dyDescent="0.2">
      <c r="A12" s="158">
        <v>37</v>
      </c>
      <c r="B12" s="158" t="s">
        <v>619</v>
      </c>
      <c r="C12" s="159" t="s">
        <v>638</v>
      </c>
      <c r="D12" s="159" t="s">
        <v>618</v>
      </c>
      <c r="E12" s="163"/>
      <c r="F12" s="163"/>
      <c r="G12" s="163"/>
      <c r="H12" s="129" t="s">
        <v>6</v>
      </c>
    </row>
    <row r="13" spans="1:9" s="160" customFormat="1" ht="45" x14ac:dyDescent="0.2">
      <c r="A13" s="158">
        <v>33</v>
      </c>
      <c r="B13" s="158" t="s">
        <v>626</v>
      </c>
      <c r="C13" s="159" t="s">
        <v>636</v>
      </c>
      <c r="D13" s="159" t="s">
        <v>627</v>
      </c>
      <c r="E13" s="159"/>
      <c r="F13" s="159"/>
      <c r="G13" s="159"/>
      <c r="H13" s="129" t="s">
        <v>6</v>
      </c>
      <c r="I13" s="164"/>
    </row>
    <row r="14" spans="1:9" s="160" customFormat="1" ht="30" x14ac:dyDescent="0.2">
      <c r="A14" s="158">
        <v>30</v>
      </c>
      <c r="B14" s="158" t="s">
        <v>629</v>
      </c>
      <c r="C14" s="159" t="s">
        <v>637</v>
      </c>
      <c r="D14" s="159" t="s">
        <v>628</v>
      </c>
      <c r="E14" s="159"/>
      <c r="F14" s="261">
        <f>'Device Calculator'!D58</f>
        <v>20.74481738089607</v>
      </c>
      <c r="G14" s="262" t="s">
        <v>89</v>
      </c>
      <c r="H14" s="129" t="s">
        <v>6</v>
      </c>
      <c r="I14" s="127"/>
    </row>
    <row r="15" spans="1:9" ht="15" x14ac:dyDescent="0.25">
      <c r="A15" s="165"/>
      <c r="B15" s="165"/>
      <c r="C15" s="166"/>
      <c r="D15" s="166"/>
      <c r="E15" s="166"/>
      <c r="F15" s="166"/>
      <c r="G15" s="166"/>
      <c r="H15" s="169"/>
      <c r="I15" s="128"/>
    </row>
    <row r="16" spans="1:9" ht="15" x14ac:dyDescent="0.25">
      <c r="A16" s="165"/>
      <c r="B16" s="165"/>
      <c r="C16" s="166"/>
      <c r="D16" s="166"/>
      <c r="E16" s="166"/>
      <c r="F16" s="166"/>
      <c r="G16" s="166"/>
      <c r="H16" s="169"/>
      <c r="I16" s="128"/>
    </row>
    <row r="17" spans="1:9" s="160" customFormat="1" ht="15" x14ac:dyDescent="0.2">
      <c r="A17" s="296" t="s">
        <v>9</v>
      </c>
      <c r="B17" s="296"/>
      <c r="C17" s="296"/>
      <c r="D17" s="296"/>
      <c r="E17" s="296"/>
      <c r="F17" s="296"/>
      <c r="G17" s="296"/>
      <c r="H17" s="296"/>
      <c r="I17" s="127"/>
    </row>
    <row r="18" spans="1:9" ht="30" x14ac:dyDescent="0.2">
      <c r="A18" s="159" t="s">
        <v>21</v>
      </c>
      <c r="B18" s="159" t="s">
        <v>11</v>
      </c>
      <c r="C18" s="159" t="s">
        <v>634</v>
      </c>
      <c r="D18" s="159" t="s">
        <v>616</v>
      </c>
      <c r="E18" s="163"/>
      <c r="F18" s="163"/>
      <c r="G18" s="163"/>
      <c r="H18" s="129" t="s">
        <v>6</v>
      </c>
      <c r="I18" s="127"/>
    </row>
    <row r="19" spans="1:9" s="160" customFormat="1" ht="30" x14ac:dyDescent="0.2">
      <c r="A19" s="159" t="s">
        <v>21</v>
      </c>
      <c r="B19" s="159" t="s">
        <v>11</v>
      </c>
      <c r="C19" s="159" t="s">
        <v>634</v>
      </c>
      <c r="D19" s="163" t="s">
        <v>617</v>
      </c>
      <c r="E19" s="163"/>
      <c r="F19" s="163"/>
      <c r="G19" s="163"/>
      <c r="H19" s="129" t="s">
        <v>6</v>
      </c>
      <c r="I19" s="164"/>
    </row>
    <row r="20" spans="1:9" s="160" customFormat="1" ht="60" x14ac:dyDescent="0.2">
      <c r="A20" s="159" t="s">
        <v>23</v>
      </c>
      <c r="B20" s="159" t="s">
        <v>622</v>
      </c>
      <c r="C20" s="163" t="s">
        <v>14</v>
      </c>
      <c r="D20" s="163" t="s">
        <v>620</v>
      </c>
      <c r="E20" s="163"/>
      <c r="F20" s="163"/>
      <c r="G20" s="163"/>
      <c r="H20" s="129" t="s">
        <v>6</v>
      </c>
      <c r="I20" s="164"/>
    </row>
    <row r="21" spans="1:9" s="160" customFormat="1" ht="45" x14ac:dyDescent="0.2">
      <c r="A21" s="159" t="s">
        <v>23</v>
      </c>
      <c r="B21" s="159" t="s">
        <v>622</v>
      </c>
      <c r="C21" s="163" t="s">
        <v>14</v>
      </c>
      <c r="D21" s="163" t="s">
        <v>621</v>
      </c>
      <c r="E21" s="163"/>
      <c r="F21" s="163"/>
      <c r="G21" s="163"/>
      <c r="H21" s="129" t="s">
        <v>6</v>
      </c>
      <c r="I21" s="164"/>
    </row>
    <row r="22" spans="1:9" s="160" customFormat="1" ht="45" x14ac:dyDescent="0.2">
      <c r="A22" s="159">
        <v>7</v>
      </c>
      <c r="B22" s="159" t="s">
        <v>13</v>
      </c>
      <c r="C22" s="163" t="s">
        <v>632</v>
      </c>
      <c r="D22" s="163" t="s">
        <v>615</v>
      </c>
      <c r="E22" s="163"/>
      <c r="F22" s="163"/>
      <c r="G22" s="163"/>
      <c r="H22" s="119" t="s">
        <v>6</v>
      </c>
      <c r="I22" s="127"/>
    </row>
    <row r="23" spans="1:9" s="160" customFormat="1" ht="45" x14ac:dyDescent="0.2">
      <c r="A23" s="159">
        <v>7</v>
      </c>
      <c r="B23" s="159" t="s">
        <v>13</v>
      </c>
      <c r="C23" s="163" t="s">
        <v>632</v>
      </c>
      <c r="D23" s="163" t="s">
        <v>614</v>
      </c>
      <c r="E23" s="163"/>
      <c r="F23" s="163"/>
      <c r="G23" s="163"/>
      <c r="H23" s="119" t="s">
        <v>6</v>
      </c>
      <c r="I23" s="127"/>
    </row>
    <row r="24" spans="1:9" s="160" customFormat="1" ht="90" x14ac:dyDescent="0.2">
      <c r="A24" s="170" t="s">
        <v>22</v>
      </c>
      <c r="B24" s="159" t="s">
        <v>38</v>
      </c>
      <c r="C24" s="163" t="s">
        <v>633</v>
      </c>
      <c r="D24" s="163" t="s">
        <v>613</v>
      </c>
      <c r="E24" s="163" t="s">
        <v>39</v>
      </c>
      <c r="F24" s="163"/>
      <c r="G24" s="163"/>
      <c r="H24" s="119" t="s">
        <v>6</v>
      </c>
      <c r="I24" s="127"/>
    </row>
    <row r="25" spans="1:9" s="160" customFormat="1" ht="15" x14ac:dyDescent="0.2">
      <c r="A25" s="165"/>
      <c r="B25" s="165"/>
      <c r="C25" s="166"/>
      <c r="D25" s="166"/>
      <c r="E25" s="166"/>
      <c r="F25" s="166"/>
      <c r="G25" s="166"/>
      <c r="H25" s="169"/>
      <c r="I25" s="127"/>
    </row>
    <row r="26" spans="1:9" ht="15" x14ac:dyDescent="0.2">
      <c r="A26" s="165"/>
      <c r="B26" s="165"/>
      <c r="C26" s="166"/>
      <c r="D26" s="166"/>
      <c r="E26" s="166"/>
      <c r="F26" s="166"/>
      <c r="G26" s="166"/>
      <c r="H26" s="169"/>
      <c r="I26" s="127"/>
    </row>
    <row r="27" spans="1:9" ht="15" x14ac:dyDescent="0.2">
      <c r="A27" s="296" t="s">
        <v>19</v>
      </c>
      <c r="B27" s="296"/>
      <c r="C27" s="296"/>
      <c r="D27" s="296"/>
      <c r="E27" s="296"/>
      <c r="F27" s="296"/>
      <c r="G27" s="296"/>
      <c r="H27" s="296"/>
      <c r="I27" s="127"/>
    </row>
    <row r="28" spans="1:9" ht="75" x14ac:dyDescent="0.2">
      <c r="A28" s="159">
        <v>28</v>
      </c>
      <c r="B28" s="159" t="s">
        <v>625</v>
      </c>
      <c r="C28" s="163" t="s">
        <v>639</v>
      </c>
      <c r="D28" s="163" t="s">
        <v>623</v>
      </c>
      <c r="E28" s="163" t="s">
        <v>624</v>
      </c>
      <c r="F28" s="163"/>
      <c r="G28" s="163"/>
      <c r="H28" s="129" t="s">
        <v>6</v>
      </c>
      <c r="I28" s="127"/>
    </row>
    <row r="29" spans="1:9" ht="15" x14ac:dyDescent="0.2">
      <c r="A29" s="166"/>
      <c r="B29" s="166"/>
      <c r="C29" s="166"/>
      <c r="D29" s="166"/>
      <c r="E29" s="166"/>
      <c r="F29" s="166"/>
      <c r="G29" s="166"/>
      <c r="H29" s="166"/>
      <c r="I29" s="127"/>
    </row>
    <row r="30" spans="1:9" ht="15" x14ac:dyDescent="0.2">
      <c r="A30" s="166"/>
      <c r="B30" s="166"/>
      <c r="C30" s="166"/>
      <c r="D30" s="166"/>
      <c r="E30" s="166"/>
      <c r="F30" s="166"/>
      <c r="G30" s="166"/>
      <c r="H30" s="166"/>
      <c r="I30" s="127"/>
    </row>
    <row r="31" spans="1:9" ht="15" x14ac:dyDescent="0.2">
      <c r="A31" s="171"/>
      <c r="B31" s="171"/>
      <c r="C31" s="171"/>
      <c r="D31" s="171"/>
      <c r="E31" s="171"/>
      <c r="F31" s="171"/>
      <c r="G31" s="171"/>
      <c r="H31" s="168"/>
      <c r="I31" s="127"/>
    </row>
    <row r="32" spans="1:9" ht="15" x14ac:dyDescent="0.2">
      <c r="A32" s="171"/>
      <c r="B32" s="171"/>
      <c r="C32" s="171"/>
      <c r="D32" s="171"/>
      <c r="E32" s="171"/>
      <c r="F32" s="171"/>
      <c r="G32" s="171"/>
      <c r="H32" s="168"/>
      <c r="I32" s="156"/>
    </row>
    <row r="33" spans="9:9" x14ac:dyDescent="0.2">
      <c r="I33" s="156"/>
    </row>
    <row r="34" spans="9:9" x14ac:dyDescent="0.2">
      <c r="I34" s="156"/>
    </row>
    <row r="35" spans="9:9" x14ac:dyDescent="0.2">
      <c r="I35" s="125"/>
    </row>
    <row r="36" spans="9:9" x14ac:dyDescent="0.2">
      <c r="I36" s="125"/>
    </row>
    <row r="37" spans="9:9" x14ac:dyDescent="0.2">
      <c r="I37" s="125"/>
    </row>
    <row r="38" spans="9:9" x14ac:dyDescent="0.2">
      <c r="I38" s="125"/>
    </row>
    <row r="39" spans="9:9" x14ac:dyDescent="0.2">
      <c r="I39" s="125"/>
    </row>
    <row r="40" spans="9:9" x14ac:dyDescent="0.2">
      <c r="I40" s="125"/>
    </row>
    <row r="41" spans="9:9" x14ac:dyDescent="0.2">
      <c r="I41" s="125"/>
    </row>
    <row r="42" spans="9:9" x14ac:dyDescent="0.2">
      <c r="I42" s="125"/>
    </row>
    <row r="43" spans="9:9" x14ac:dyDescent="0.2">
      <c r="I43" s="125"/>
    </row>
    <row r="44" spans="9:9" x14ac:dyDescent="0.2">
      <c r="I44" s="125"/>
    </row>
    <row r="45" spans="9:9" x14ac:dyDescent="0.2">
      <c r="I45" s="125"/>
    </row>
    <row r="46" spans="9:9" x14ac:dyDescent="0.2">
      <c r="I46" s="156"/>
    </row>
    <row r="47" spans="9:9" x14ac:dyDescent="0.2">
      <c r="I47" s="156"/>
    </row>
    <row r="48" spans="9:9" x14ac:dyDescent="0.2">
      <c r="I48" s="156"/>
    </row>
    <row r="49" spans="9:9" x14ac:dyDescent="0.2">
      <c r="I49" s="125"/>
    </row>
    <row r="50" spans="9:9" x14ac:dyDescent="0.2">
      <c r="I50" s="125"/>
    </row>
    <row r="51" spans="9:9" x14ac:dyDescent="0.2">
      <c r="I51" s="127"/>
    </row>
    <row r="52" spans="9:9" x14ac:dyDescent="0.2">
      <c r="I52" s="125"/>
    </row>
    <row r="53" spans="9:9" x14ac:dyDescent="0.2">
      <c r="I53" s="125"/>
    </row>
    <row r="54" spans="9:9" x14ac:dyDescent="0.2">
      <c r="I54" s="125"/>
    </row>
    <row r="55" spans="9:9" x14ac:dyDescent="0.2">
      <c r="I55" s="125"/>
    </row>
    <row r="56" spans="9:9" x14ac:dyDescent="0.2">
      <c r="I56" s="156"/>
    </row>
    <row r="57" spans="9:9" x14ac:dyDescent="0.2">
      <c r="I57" s="156"/>
    </row>
    <row r="58" spans="9:9" x14ac:dyDescent="0.2">
      <c r="I58" s="156"/>
    </row>
    <row r="59" spans="9:9" x14ac:dyDescent="0.2">
      <c r="I59" s="125"/>
    </row>
    <row r="60" spans="9:9" x14ac:dyDescent="0.2">
      <c r="I60" s="125"/>
    </row>
    <row r="61" spans="9:9" x14ac:dyDescent="0.2">
      <c r="I61" s="156"/>
    </row>
    <row r="62" spans="9:9" x14ac:dyDescent="0.2">
      <c r="I62" s="156"/>
    </row>
    <row r="63" spans="9:9" x14ac:dyDescent="0.2">
      <c r="I63" s="156"/>
    </row>
    <row r="64" spans="9:9" x14ac:dyDescent="0.2">
      <c r="I64" s="156"/>
    </row>
    <row r="65" spans="9:9" ht="12.75" customHeight="1" x14ac:dyDescent="0.2">
      <c r="I65" s="156"/>
    </row>
    <row r="66" spans="9:9" ht="12.75" customHeight="1" x14ac:dyDescent="0.2">
      <c r="I66" s="156"/>
    </row>
    <row r="67" spans="9:9" x14ac:dyDescent="0.2">
      <c r="I67" s="156"/>
    </row>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3" operator="equal" id="{C797E0F9-31DE-4046-B1D7-363A29EC32D4}">
            <xm:f>Extra!$B$5</xm:f>
            <x14:dxf>
              <fill>
                <patternFill>
                  <bgColor theme="0" tint="-0.14996795556505021"/>
                </patternFill>
              </fill>
            </x14:dxf>
          </x14:cfRule>
          <x14:cfRule type="cellIs" priority="4" operator="equal" id="{EF909D6B-DF6B-407F-B7EF-C8B21200089B}">
            <xm:f>Extra!$B$4</xm:f>
            <x14:dxf>
              <fill>
                <patternFill>
                  <bgColor theme="6"/>
                </patternFill>
              </fill>
            </x14:dxf>
          </x14:cfRule>
          <xm:sqref>H20:H1048576 H1:H18</xm:sqref>
        </x14:conditionalFormatting>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L50"/>
  <sheetViews>
    <sheetView zoomScale="70" zoomScaleNormal="70" workbookViewId="0">
      <pane ySplit="1" topLeftCell="A34" activePane="bottomLeft" state="frozen"/>
      <selection pane="bottomLeft" activeCell="F42" sqref="F42"/>
    </sheetView>
  </sheetViews>
  <sheetFormatPr defaultColWidth="9.140625" defaultRowHeight="15" x14ac:dyDescent="0.25"/>
  <cols>
    <col min="1" max="1" width="15.42578125" style="11" customWidth="1"/>
    <col min="2" max="2" width="16.5703125" style="17" bestFit="1" customWidth="1"/>
    <col min="3" max="4" width="19.42578125" style="11" customWidth="1"/>
    <col min="5" max="5" width="57.140625" style="11" customWidth="1"/>
    <col min="6" max="6" width="44" style="17" customWidth="1"/>
    <col min="7" max="7" width="10.5703125" style="19" customWidth="1"/>
    <col min="8" max="8" width="24.42578125" style="9" customWidth="1"/>
    <col min="9" max="16384" width="9.140625" style="7"/>
  </cols>
  <sheetData>
    <row r="1" spans="1:8" ht="28.5" customHeight="1" thickBot="1" x14ac:dyDescent="0.3">
      <c r="A1" s="173" t="s">
        <v>3</v>
      </c>
      <c r="B1" s="173" t="s">
        <v>0</v>
      </c>
      <c r="C1" s="173" t="s">
        <v>4</v>
      </c>
      <c r="D1" s="173" t="s">
        <v>24</v>
      </c>
      <c r="E1" s="173" t="s">
        <v>1</v>
      </c>
      <c r="F1" s="173" t="s">
        <v>16</v>
      </c>
      <c r="G1" s="174" t="s">
        <v>42</v>
      </c>
      <c r="H1" s="175" t="s">
        <v>8</v>
      </c>
    </row>
    <row r="2" spans="1:8" ht="12.75" customHeight="1" x14ac:dyDescent="0.25">
      <c r="A2" s="303" t="s">
        <v>17</v>
      </c>
      <c r="B2" s="304"/>
      <c r="C2" s="304"/>
      <c r="D2" s="304"/>
      <c r="E2" s="304"/>
      <c r="F2" s="304"/>
      <c r="G2" s="305"/>
      <c r="H2" s="8"/>
    </row>
    <row r="3" spans="1:8" s="10" customFormat="1" ht="360" x14ac:dyDescent="0.25">
      <c r="A3" s="158" t="s">
        <v>608</v>
      </c>
      <c r="B3" s="159" t="s">
        <v>607</v>
      </c>
      <c r="C3" s="2"/>
      <c r="D3" s="2" t="s">
        <v>25</v>
      </c>
      <c r="E3" s="2" t="s">
        <v>640</v>
      </c>
      <c r="F3" s="2" t="s">
        <v>641</v>
      </c>
      <c r="G3" s="119" t="s">
        <v>6</v>
      </c>
      <c r="H3" s="121"/>
    </row>
    <row r="4" spans="1:8" s="10" customFormat="1" ht="75" x14ac:dyDescent="0.25">
      <c r="A4" s="158" t="s">
        <v>608</v>
      </c>
      <c r="B4" s="159" t="s">
        <v>607</v>
      </c>
      <c r="C4" s="2"/>
      <c r="D4" s="2" t="s">
        <v>25</v>
      </c>
      <c r="E4" s="2" t="s">
        <v>642</v>
      </c>
      <c r="F4" s="2"/>
      <c r="G4" s="119"/>
      <c r="H4" s="121"/>
    </row>
    <row r="5" spans="1:8" s="10" customFormat="1" ht="30" x14ac:dyDescent="0.25">
      <c r="A5" s="158" t="s">
        <v>608</v>
      </c>
      <c r="B5" s="159" t="s">
        <v>607</v>
      </c>
      <c r="C5" s="2"/>
      <c r="D5" s="2" t="s">
        <v>25</v>
      </c>
      <c r="E5" s="2" t="s">
        <v>643</v>
      </c>
      <c r="F5" s="2"/>
      <c r="G5" s="119"/>
      <c r="H5" s="121"/>
    </row>
    <row r="6" spans="1:8" s="10" customFormat="1" ht="75" x14ac:dyDescent="0.25">
      <c r="A6" s="158" t="s">
        <v>608</v>
      </c>
      <c r="B6" s="159" t="s">
        <v>607</v>
      </c>
      <c r="C6" s="2"/>
      <c r="D6" s="2" t="s">
        <v>25</v>
      </c>
      <c r="E6" s="2" t="s">
        <v>644</v>
      </c>
      <c r="F6" s="2" t="s">
        <v>647</v>
      </c>
      <c r="G6" s="119"/>
      <c r="H6" s="121"/>
    </row>
    <row r="7" spans="1:8" ht="90" x14ac:dyDescent="0.25">
      <c r="A7" s="158" t="s">
        <v>608</v>
      </c>
      <c r="B7" s="159" t="s">
        <v>607</v>
      </c>
      <c r="C7" s="2"/>
      <c r="D7" s="2" t="s">
        <v>25</v>
      </c>
      <c r="E7" s="2" t="s">
        <v>645</v>
      </c>
      <c r="F7" s="2" t="s">
        <v>646</v>
      </c>
      <c r="G7" s="119"/>
      <c r="H7" s="7"/>
    </row>
    <row r="8" spans="1:8" x14ac:dyDescent="0.25">
      <c r="G8" s="12"/>
      <c r="H8" s="7"/>
    </row>
    <row r="9" spans="1:8" ht="14.85" customHeight="1" x14ac:dyDescent="0.25">
      <c r="G9" s="12"/>
      <c r="H9" s="7"/>
    </row>
    <row r="10" spans="1:8" x14ac:dyDescent="0.25">
      <c r="A10" s="306" t="s">
        <v>18</v>
      </c>
      <c r="B10" s="307"/>
      <c r="C10" s="307"/>
      <c r="D10" s="307"/>
      <c r="E10" s="307"/>
      <c r="F10" s="307"/>
      <c r="G10" s="308"/>
      <c r="H10" s="120"/>
    </row>
    <row r="11" spans="1:8" ht="60" x14ac:dyDescent="0.25">
      <c r="A11" s="1"/>
      <c r="B11" s="2" t="s">
        <v>667</v>
      </c>
      <c r="C11" s="2"/>
      <c r="D11" s="2" t="s">
        <v>26</v>
      </c>
      <c r="E11" s="2" t="s">
        <v>668</v>
      </c>
      <c r="F11" s="2"/>
      <c r="G11" s="119" t="s">
        <v>6</v>
      </c>
      <c r="H11" s="120"/>
    </row>
    <row r="12" spans="1:8" ht="30" x14ac:dyDescent="0.25">
      <c r="A12" s="1"/>
      <c r="B12" s="2" t="s">
        <v>669</v>
      </c>
      <c r="C12" s="2"/>
      <c r="D12" s="2" t="s">
        <v>26</v>
      </c>
      <c r="E12" s="2" t="s">
        <v>670</v>
      </c>
      <c r="F12" s="2"/>
      <c r="G12" s="119" t="s">
        <v>6</v>
      </c>
      <c r="H12" s="120"/>
    </row>
    <row r="13" spans="1:8" ht="75" x14ac:dyDescent="0.25">
      <c r="A13" s="1"/>
      <c r="B13" s="2" t="s">
        <v>671</v>
      </c>
      <c r="C13" s="2"/>
      <c r="D13" s="2"/>
      <c r="E13" s="2" t="s">
        <v>673</v>
      </c>
      <c r="F13" s="2" t="s">
        <v>674</v>
      </c>
      <c r="G13" s="119" t="s">
        <v>6</v>
      </c>
      <c r="H13" s="120"/>
    </row>
    <row r="14" spans="1:8" s="16" customFormat="1" ht="45" x14ac:dyDescent="0.25">
      <c r="A14" s="1"/>
      <c r="B14" s="2" t="s">
        <v>672</v>
      </c>
      <c r="C14" s="2"/>
      <c r="D14" s="2" t="s">
        <v>26</v>
      </c>
      <c r="E14" s="2" t="s">
        <v>675</v>
      </c>
      <c r="F14" s="2"/>
      <c r="G14" s="119" t="s">
        <v>6</v>
      </c>
      <c r="H14" s="6"/>
    </row>
    <row r="15" spans="1:8" x14ac:dyDescent="0.25">
      <c r="A15" s="13"/>
      <c r="B15" s="14"/>
      <c r="C15" s="14"/>
      <c r="D15" s="14"/>
      <c r="E15" s="13"/>
      <c r="F15" s="14"/>
      <c r="G15" s="15"/>
    </row>
    <row r="16" spans="1:8" x14ac:dyDescent="0.25">
      <c r="H16" s="8"/>
    </row>
    <row r="17" spans="1:12" x14ac:dyDescent="0.25">
      <c r="A17" s="309" t="s">
        <v>9</v>
      </c>
      <c r="B17" s="309"/>
      <c r="C17" s="309"/>
      <c r="D17" s="309"/>
      <c r="E17" s="309"/>
      <c r="F17" s="309"/>
      <c r="G17" s="309"/>
      <c r="H17" s="120"/>
    </row>
    <row r="18" spans="1:12" ht="145.5" customHeight="1" x14ac:dyDescent="0.25">
      <c r="A18" s="2"/>
      <c r="B18" s="2" t="s">
        <v>11</v>
      </c>
      <c r="C18" s="2" t="s">
        <v>676</v>
      </c>
      <c r="D18" s="2" t="s">
        <v>25</v>
      </c>
      <c r="E18" s="2" t="s">
        <v>649</v>
      </c>
      <c r="F18" s="2" t="s">
        <v>648</v>
      </c>
      <c r="G18" s="119" t="s">
        <v>6</v>
      </c>
      <c r="H18" s="120"/>
    </row>
    <row r="19" spans="1:12" ht="231" customHeight="1" x14ac:dyDescent="0.25">
      <c r="A19" s="2"/>
      <c r="B19" s="2" t="s">
        <v>11</v>
      </c>
      <c r="C19" s="2" t="s">
        <v>676</v>
      </c>
      <c r="D19" s="2" t="s">
        <v>25</v>
      </c>
      <c r="E19" s="2" t="s">
        <v>650</v>
      </c>
      <c r="F19" s="2"/>
      <c r="G19" s="119" t="s">
        <v>6</v>
      </c>
      <c r="H19" s="120"/>
    </row>
    <row r="20" spans="1:12" ht="222" customHeight="1" x14ac:dyDescent="0.25">
      <c r="A20" s="2"/>
      <c r="B20" s="2" t="s">
        <v>12</v>
      </c>
      <c r="C20" s="2" t="s">
        <v>677</v>
      </c>
      <c r="D20" s="2" t="s">
        <v>25</v>
      </c>
      <c r="E20" s="2" t="s">
        <v>651</v>
      </c>
      <c r="F20" s="2"/>
      <c r="G20" s="119" t="s">
        <v>6</v>
      </c>
      <c r="H20" s="120"/>
      <c r="K20"/>
    </row>
    <row r="21" spans="1:12" s="10" customFormat="1" ht="183.75" customHeight="1" x14ac:dyDescent="0.25">
      <c r="A21" s="2"/>
      <c r="B21" s="2" t="s">
        <v>12</v>
      </c>
      <c r="C21" s="2" t="s">
        <v>677</v>
      </c>
      <c r="D21" s="2" t="s">
        <v>25</v>
      </c>
      <c r="E21" s="2" t="s">
        <v>27</v>
      </c>
      <c r="F21" s="2"/>
      <c r="G21" s="119" t="s">
        <v>6</v>
      </c>
      <c r="H21" s="121"/>
    </row>
    <row r="22" spans="1:12" s="10" customFormat="1" ht="225.75" customHeight="1" x14ac:dyDescent="0.25">
      <c r="A22" s="2"/>
      <c r="B22" s="2" t="s">
        <v>2</v>
      </c>
      <c r="C22" s="2" t="s">
        <v>678</v>
      </c>
      <c r="D22" s="2" t="s">
        <v>25</v>
      </c>
      <c r="E22" s="2" t="s">
        <v>654</v>
      </c>
      <c r="F22" s="2"/>
      <c r="G22" s="119" t="s">
        <v>6</v>
      </c>
      <c r="H22" s="121"/>
      <c r="L22"/>
    </row>
    <row r="23" spans="1:12" s="10" customFormat="1" ht="224.25" customHeight="1" x14ac:dyDescent="0.25">
      <c r="A23" s="2"/>
      <c r="B23" s="2" t="s">
        <v>2</v>
      </c>
      <c r="C23" s="2" t="s">
        <v>678</v>
      </c>
      <c r="D23" s="2" t="s">
        <v>25</v>
      </c>
      <c r="E23" s="2" t="s">
        <v>28</v>
      </c>
      <c r="F23" s="2"/>
      <c r="G23" s="119" t="s">
        <v>6</v>
      </c>
      <c r="H23" s="121"/>
    </row>
    <row r="24" spans="1:12" s="10" customFormat="1" ht="60" x14ac:dyDescent="0.25">
      <c r="A24" s="2"/>
      <c r="B24" s="2" t="s">
        <v>2</v>
      </c>
      <c r="C24" s="2" t="s">
        <v>678</v>
      </c>
      <c r="D24" s="2" t="s">
        <v>25</v>
      </c>
      <c r="E24" s="2" t="s">
        <v>655</v>
      </c>
      <c r="F24" s="2" t="s">
        <v>656</v>
      </c>
      <c r="G24" s="119" t="s">
        <v>6</v>
      </c>
      <c r="H24" s="9"/>
    </row>
    <row r="25" spans="1:12" ht="240" customHeight="1" x14ac:dyDescent="0.25">
      <c r="A25" s="2"/>
      <c r="B25" s="2" t="s">
        <v>29</v>
      </c>
      <c r="C25" s="2" t="s">
        <v>679</v>
      </c>
      <c r="D25" s="2" t="s">
        <v>25</v>
      </c>
      <c r="E25" s="2" t="s">
        <v>657</v>
      </c>
      <c r="F25" s="2"/>
      <c r="G25" s="119" t="s">
        <v>6</v>
      </c>
      <c r="H25" s="8"/>
    </row>
    <row r="26" spans="1:12" ht="75" x14ac:dyDescent="0.25">
      <c r="A26" s="2"/>
      <c r="B26" s="2" t="s">
        <v>29</v>
      </c>
      <c r="C26" s="2" t="s">
        <v>679</v>
      </c>
      <c r="D26" s="2" t="s">
        <v>25</v>
      </c>
      <c r="E26" s="2" t="s">
        <v>658</v>
      </c>
      <c r="F26" s="2"/>
      <c r="G26" s="119" t="s">
        <v>6</v>
      </c>
      <c r="H26" s="8"/>
    </row>
    <row r="27" spans="1:12" ht="60" x14ac:dyDescent="0.25">
      <c r="A27" s="2"/>
      <c r="B27" s="2" t="s">
        <v>622</v>
      </c>
      <c r="C27" s="2" t="s">
        <v>14</v>
      </c>
      <c r="D27" s="2" t="s">
        <v>26</v>
      </c>
      <c r="E27" s="2" t="s">
        <v>653</v>
      </c>
      <c r="F27" s="2"/>
      <c r="G27" s="119" t="s">
        <v>6</v>
      </c>
      <c r="H27" s="120"/>
    </row>
    <row r="28" spans="1:12" s="10" customFormat="1" ht="45" x14ac:dyDescent="0.25">
      <c r="A28" s="2"/>
      <c r="B28" s="2" t="s">
        <v>622</v>
      </c>
      <c r="C28" s="2" t="s">
        <v>14</v>
      </c>
      <c r="D28" s="2" t="s">
        <v>26</v>
      </c>
      <c r="E28" s="2" t="s">
        <v>659</v>
      </c>
      <c r="F28" s="2"/>
      <c r="G28" s="119" t="s">
        <v>6</v>
      </c>
      <c r="H28" s="121"/>
    </row>
    <row r="29" spans="1:12" s="10" customFormat="1" ht="45" x14ac:dyDescent="0.25">
      <c r="A29" s="2"/>
      <c r="B29" s="2" t="s">
        <v>622</v>
      </c>
      <c r="C29" s="2" t="s">
        <v>14</v>
      </c>
      <c r="D29" s="2" t="s">
        <v>26</v>
      </c>
      <c r="E29" s="2" t="s">
        <v>660</v>
      </c>
      <c r="F29" s="2" t="s">
        <v>661</v>
      </c>
      <c r="G29" s="119" t="s">
        <v>6</v>
      </c>
      <c r="H29" s="121"/>
    </row>
    <row r="30" spans="1:12" s="10" customFormat="1" ht="188.25" customHeight="1" x14ac:dyDescent="0.25">
      <c r="A30" s="2"/>
      <c r="B30" s="2" t="s">
        <v>665</v>
      </c>
      <c r="C30" s="2"/>
      <c r="D30" s="2" t="s">
        <v>25</v>
      </c>
      <c r="E30" s="2" t="s">
        <v>666</v>
      </c>
      <c r="F30" s="2"/>
      <c r="G30" s="119" t="s">
        <v>6</v>
      </c>
      <c r="H30" s="121"/>
      <c r="I30"/>
    </row>
    <row r="31" spans="1:12" s="10" customFormat="1" x14ac:dyDescent="0.25">
      <c r="A31" s="4"/>
      <c r="B31" s="4"/>
      <c r="C31" s="4"/>
      <c r="D31" s="4"/>
      <c r="E31" s="5"/>
      <c r="F31" s="4"/>
      <c r="G31" s="3"/>
      <c r="H31" s="121"/>
    </row>
    <row r="32" spans="1:12" s="10" customFormat="1" ht="15.75" thickBot="1" x14ac:dyDescent="0.3">
      <c r="A32" s="5"/>
      <c r="B32" s="4"/>
      <c r="C32" s="4"/>
      <c r="D32" s="4"/>
      <c r="E32" s="4"/>
      <c r="F32" s="4"/>
      <c r="G32" s="3"/>
      <c r="H32" s="121"/>
    </row>
    <row r="33" spans="1:8" x14ac:dyDescent="0.25">
      <c r="A33" s="300" t="s">
        <v>19</v>
      </c>
      <c r="B33" s="301"/>
      <c r="C33" s="301"/>
      <c r="D33" s="301"/>
      <c r="E33" s="301"/>
      <c r="F33" s="301"/>
      <c r="G33" s="302"/>
      <c r="H33" s="122"/>
    </row>
    <row r="34" spans="1:8" s="10" customFormat="1" ht="30" x14ac:dyDescent="0.25">
      <c r="A34" s="2"/>
      <c r="B34" s="2" t="s">
        <v>663</v>
      </c>
      <c r="C34" s="2"/>
      <c r="D34" s="2" t="s">
        <v>26</v>
      </c>
      <c r="E34" s="2" t="s">
        <v>662</v>
      </c>
      <c r="F34" s="2"/>
      <c r="G34" s="119" t="s">
        <v>6</v>
      </c>
      <c r="H34" s="121"/>
    </row>
    <row r="35" spans="1:8" s="10" customFormat="1" ht="45" x14ac:dyDescent="0.25">
      <c r="A35" s="2"/>
      <c r="B35" s="2" t="s">
        <v>664</v>
      </c>
      <c r="C35" s="2"/>
      <c r="D35" s="2" t="s">
        <v>25</v>
      </c>
      <c r="E35" s="2" t="s">
        <v>32</v>
      </c>
      <c r="F35" s="2" t="s">
        <v>33</v>
      </c>
      <c r="G35" s="119" t="s">
        <v>6</v>
      </c>
      <c r="H35" s="121"/>
    </row>
    <row r="36" spans="1:8" s="10" customFormat="1" x14ac:dyDescent="0.25">
      <c r="A36" s="17"/>
      <c r="B36" s="17"/>
      <c r="C36" s="11"/>
      <c r="D36" s="11"/>
      <c r="E36" s="11"/>
      <c r="F36" s="17"/>
      <c r="G36" s="18"/>
      <c r="H36" s="121"/>
    </row>
    <row r="37" spans="1:8" s="10" customFormat="1" ht="15.75" thickBot="1" x14ac:dyDescent="0.3">
      <c r="A37" s="11"/>
      <c r="B37" s="17"/>
      <c r="C37" s="11"/>
      <c r="D37" s="11"/>
      <c r="E37" s="11"/>
      <c r="F37" s="17"/>
      <c r="G37" s="19"/>
      <c r="H37" s="121"/>
    </row>
    <row r="38" spans="1:8" s="10" customFormat="1" x14ac:dyDescent="0.25">
      <c r="A38" s="300" t="s">
        <v>20</v>
      </c>
      <c r="B38" s="301"/>
      <c r="C38" s="301"/>
      <c r="D38" s="301"/>
      <c r="E38" s="301"/>
      <c r="F38" s="301"/>
      <c r="G38" s="302"/>
      <c r="H38" s="123"/>
    </row>
    <row r="39" spans="1:8" s="10" customFormat="1" ht="60" x14ac:dyDescent="0.25">
      <c r="A39" s="2"/>
      <c r="B39" s="2" t="s">
        <v>15</v>
      </c>
      <c r="C39" s="2" t="s">
        <v>44</v>
      </c>
      <c r="D39" s="2" t="s">
        <v>25</v>
      </c>
      <c r="E39" s="2" t="s">
        <v>652</v>
      </c>
      <c r="F39" s="2"/>
      <c r="G39" s="119" t="s">
        <v>6</v>
      </c>
    </row>
    <row r="40" spans="1:8" s="10" customFormat="1" ht="90" x14ac:dyDescent="0.25">
      <c r="A40" s="1"/>
      <c r="B40" s="2" t="s">
        <v>30</v>
      </c>
      <c r="C40" s="1"/>
      <c r="D40" s="1" t="s">
        <v>26</v>
      </c>
      <c r="E40" s="2" t="s">
        <v>31</v>
      </c>
      <c r="F40" s="2"/>
      <c r="G40" s="119" t="s">
        <v>6</v>
      </c>
    </row>
    <row r="41" spans="1:8" ht="45" x14ac:dyDescent="0.25">
      <c r="A41" s="1"/>
      <c r="B41" s="2" t="s">
        <v>43</v>
      </c>
      <c r="C41" s="1"/>
      <c r="D41" s="1" t="s">
        <v>25</v>
      </c>
      <c r="E41" s="2" t="s">
        <v>32</v>
      </c>
      <c r="F41" s="2" t="s">
        <v>33</v>
      </c>
      <c r="G41" s="119" t="s">
        <v>6</v>
      </c>
      <c r="H41" s="8"/>
    </row>
    <row r="42" spans="1:8" ht="75" x14ac:dyDescent="0.25">
      <c r="A42" s="1"/>
      <c r="B42" s="2" t="s">
        <v>680</v>
      </c>
      <c r="C42" s="1" t="s">
        <v>681</v>
      </c>
      <c r="D42" s="1" t="s">
        <v>25</v>
      </c>
      <c r="E42" s="2" t="s">
        <v>682</v>
      </c>
      <c r="F42" s="2" t="s">
        <v>683</v>
      </c>
      <c r="G42" s="119" t="s">
        <v>6</v>
      </c>
      <c r="H42" s="120"/>
    </row>
    <row r="43" spans="1:8" x14ac:dyDescent="0.25">
      <c r="H43" s="121"/>
    </row>
    <row r="44" spans="1:8" x14ac:dyDescent="0.25">
      <c r="H44" s="121"/>
    </row>
    <row r="48" spans="1:8" x14ac:dyDescent="0.25">
      <c r="H48" s="121"/>
    </row>
    <row r="49" spans="8:8" x14ac:dyDescent="0.25">
      <c r="H49" s="121"/>
    </row>
    <row r="50" spans="8:8" x14ac:dyDescent="0.25">
      <c r="H50" s="121"/>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5" operator="equal" id="{208D6325-127D-4F37-B10D-25ECB44A3504}">
            <xm:f>Extra!$B$5</xm:f>
            <x14:dxf>
              <fill>
                <patternFill>
                  <bgColor theme="0" tint="-0.14996795556505021"/>
                </patternFill>
              </fill>
            </x14:dxf>
          </x14:cfRule>
          <x14:cfRule type="cellIs" priority="16" operator="equal" id="{18EDCFA3-46C1-4752-A300-15AF682F14C5}">
            <xm:f>Extra!$B$4</xm:f>
            <x14:dxf>
              <fill>
                <patternFill>
                  <bgColor theme="6"/>
                </patternFill>
              </fill>
            </x14:dxf>
          </x14:cfRule>
          <xm:sqref>G1:G6 G8:G24 G31:G1048576</xm:sqref>
        </x14:conditionalFormatting>
        <x14:conditionalFormatting xmlns:xm="http://schemas.microsoft.com/office/excel/2006/main">
          <x14:cfRule type="cellIs" priority="13" operator="equal" id="{A25A13BD-37D1-4E84-A234-205B254A1B7A}">
            <xm:f>Extra!$B$5</xm:f>
            <x14:dxf>
              <fill>
                <patternFill>
                  <bgColor theme="0" tint="-0.14996795556505021"/>
                </patternFill>
              </fill>
            </x14:dxf>
          </x14:cfRule>
          <x14:cfRule type="cellIs" priority="14" operator="equal" id="{7BC0A6C6-640E-480A-9EFB-FB201C40691A}">
            <xm:f>Extra!$B$4</xm:f>
            <x14:dxf>
              <fill>
                <patternFill>
                  <bgColor theme="6"/>
                </patternFill>
              </fill>
            </x14:dxf>
          </x14:cfRule>
          <xm:sqref>G7</xm:sqref>
        </x14:conditionalFormatting>
        <x14:conditionalFormatting xmlns:xm="http://schemas.microsoft.com/office/excel/2006/main">
          <x14:cfRule type="cellIs" priority="11" operator="equal" id="{DA5701FD-A8F0-4044-8433-88D73828952A}">
            <xm:f>Extra!$B$5</xm:f>
            <x14:dxf>
              <fill>
                <patternFill>
                  <bgColor theme="0" tint="-0.14996795556505021"/>
                </patternFill>
              </fill>
            </x14:dxf>
          </x14:cfRule>
          <x14:cfRule type="cellIs" priority="12" operator="equal" id="{18952636-3819-4E5E-82F6-1B93FEF010D0}">
            <xm:f>Extra!$B$4</xm:f>
            <x14:dxf>
              <fill>
                <patternFill>
                  <bgColor theme="6"/>
                </patternFill>
              </fill>
            </x14:dxf>
          </x14:cfRule>
          <xm:sqref>G27</xm:sqref>
        </x14:conditionalFormatting>
        <x14:conditionalFormatting xmlns:xm="http://schemas.microsoft.com/office/excel/2006/main">
          <x14:cfRule type="cellIs" priority="9" operator="equal" id="{8C417C09-9EEB-4461-ABA8-D03A52CF0AEF}">
            <xm:f>Extra!$B$5</xm:f>
            <x14:dxf>
              <fill>
                <patternFill>
                  <bgColor theme="0" tint="-0.14996795556505021"/>
                </patternFill>
              </fill>
            </x14:dxf>
          </x14:cfRule>
          <x14:cfRule type="cellIs" priority="10" operator="equal" id="{A55A030E-8765-44C3-B3BC-FE0280ACB386}">
            <xm:f>Extra!$B$4</xm:f>
            <x14:dxf>
              <fill>
                <patternFill>
                  <bgColor theme="6"/>
                </patternFill>
              </fill>
            </x14:dxf>
          </x14:cfRule>
          <xm:sqref>G25</xm:sqref>
        </x14:conditionalFormatting>
        <x14:conditionalFormatting xmlns:xm="http://schemas.microsoft.com/office/excel/2006/main">
          <x14:cfRule type="cellIs" priority="7" operator="equal" id="{8970CB9B-6446-4C46-83EC-B5946BBD98CB}">
            <xm:f>Extra!$B$5</xm:f>
            <x14:dxf>
              <fill>
                <patternFill>
                  <bgColor theme="0" tint="-0.14996795556505021"/>
                </patternFill>
              </fill>
            </x14:dxf>
          </x14:cfRule>
          <x14:cfRule type="cellIs" priority="8" operator="equal" id="{1D2DCEE1-CE96-4D1A-997A-A5F4BB49EC2A}">
            <xm:f>Extra!$B$4</xm:f>
            <x14:dxf>
              <fill>
                <patternFill>
                  <bgColor theme="6"/>
                </patternFill>
              </fill>
            </x14:dxf>
          </x14:cfRule>
          <xm:sqref>G26</xm:sqref>
        </x14:conditionalFormatting>
        <x14:conditionalFormatting xmlns:xm="http://schemas.microsoft.com/office/excel/2006/main">
          <x14:cfRule type="cellIs" priority="5" operator="equal" id="{8185B7B3-C56D-4FA5-8F2F-6284A523CE15}">
            <xm:f>Extra!$B$5</xm:f>
            <x14:dxf>
              <fill>
                <patternFill>
                  <bgColor theme="0" tint="-0.14996795556505021"/>
                </patternFill>
              </fill>
            </x14:dxf>
          </x14:cfRule>
          <x14:cfRule type="cellIs" priority="6" operator="equal" id="{B927C334-0DDD-4E14-AF60-831B3A1D850B}">
            <xm:f>Extra!$B$4</xm:f>
            <x14:dxf>
              <fill>
                <patternFill>
                  <bgColor theme="6"/>
                </patternFill>
              </fill>
            </x14:dxf>
          </x14:cfRule>
          <xm:sqref>G28</xm:sqref>
        </x14:conditionalFormatting>
        <x14:conditionalFormatting xmlns:xm="http://schemas.microsoft.com/office/excel/2006/main">
          <x14:cfRule type="cellIs" priority="3" operator="equal" id="{D0F371DE-9A74-4225-BF22-7B069E9E6BD4}">
            <xm:f>Extra!$B$5</xm:f>
            <x14:dxf>
              <fill>
                <patternFill>
                  <bgColor theme="0" tint="-0.14996795556505021"/>
                </patternFill>
              </fill>
            </x14:dxf>
          </x14:cfRule>
          <x14:cfRule type="cellIs" priority="4" operator="equal" id="{B12CDE5F-F113-46EC-B271-3339E9A02939}">
            <xm:f>Extra!$B$4</xm:f>
            <x14:dxf>
              <fill>
                <patternFill>
                  <bgColor theme="6"/>
                </patternFill>
              </fill>
            </x14:dxf>
          </x14:cfRule>
          <xm:sqref>G29</xm:sqref>
        </x14:conditionalFormatting>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7"/>
  <sheetViews>
    <sheetView topLeftCell="H1" workbookViewId="0">
      <selection activeCell="V3" sqref="V3"/>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20" bestFit="1" customWidth="1"/>
    <col min="17" max="17" width="12.140625" customWidth="1"/>
    <col min="18" max="18" width="13.42578125" bestFit="1" customWidth="1"/>
    <col min="19" max="19" width="12.5703125" bestFit="1" customWidth="1"/>
    <col min="20" max="20" width="9.85546875" bestFit="1" customWidth="1"/>
    <col min="21" max="21" width="6.85546875" bestFit="1" customWidth="1"/>
    <col min="22" max="22" width="11" style="105" bestFit="1" customWidth="1"/>
  </cols>
  <sheetData>
    <row r="1" spans="1:24" x14ac:dyDescent="0.25">
      <c r="A1" s="87">
        <v>1</v>
      </c>
      <c r="B1" s="87">
        <v>2</v>
      </c>
      <c r="C1" s="87">
        <v>3</v>
      </c>
      <c r="D1" s="87">
        <v>4</v>
      </c>
      <c r="E1" s="87">
        <v>5</v>
      </c>
      <c r="F1" s="87">
        <v>6</v>
      </c>
      <c r="G1" s="87">
        <v>7</v>
      </c>
      <c r="H1" s="87">
        <v>8</v>
      </c>
      <c r="I1" s="87">
        <v>9</v>
      </c>
      <c r="J1" s="87">
        <v>10</v>
      </c>
      <c r="K1" s="87">
        <v>11</v>
      </c>
      <c r="L1" s="87">
        <v>12</v>
      </c>
      <c r="M1" s="87">
        <v>13</v>
      </c>
      <c r="N1" s="87">
        <v>14</v>
      </c>
      <c r="O1" s="87">
        <v>15</v>
      </c>
      <c r="P1" s="87">
        <v>16</v>
      </c>
      <c r="Q1" s="87">
        <v>17</v>
      </c>
      <c r="R1" s="87">
        <v>18</v>
      </c>
      <c r="S1" s="87">
        <v>19</v>
      </c>
      <c r="T1" s="87">
        <v>20</v>
      </c>
      <c r="U1" s="87">
        <v>21</v>
      </c>
      <c r="V1" s="88">
        <v>22</v>
      </c>
    </row>
    <row r="2" spans="1:24" x14ac:dyDescent="0.25">
      <c r="A2" s="89" t="s">
        <v>229</v>
      </c>
      <c r="B2" s="89" t="s">
        <v>230</v>
      </c>
      <c r="C2" s="89" t="s">
        <v>231</v>
      </c>
      <c r="D2" s="89" t="s">
        <v>232</v>
      </c>
      <c r="E2" s="89" t="s">
        <v>233</v>
      </c>
      <c r="F2" s="89" t="s">
        <v>234</v>
      </c>
      <c r="G2" s="89" t="s">
        <v>235</v>
      </c>
      <c r="H2" s="89" t="s">
        <v>236</v>
      </c>
      <c r="I2" s="89" t="s">
        <v>237</v>
      </c>
      <c r="J2" s="89" t="s">
        <v>65</v>
      </c>
      <c r="K2" s="89" t="s">
        <v>238</v>
      </c>
      <c r="L2" s="89" t="s">
        <v>239</v>
      </c>
      <c r="M2" s="89" t="s">
        <v>240</v>
      </c>
      <c r="N2" s="89" t="s">
        <v>241</v>
      </c>
      <c r="O2" s="89" t="s">
        <v>242</v>
      </c>
      <c r="P2" s="90" t="s">
        <v>243</v>
      </c>
      <c r="Q2" s="89" t="s">
        <v>244</v>
      </c>
      <c r="R2" s="90" t="s">
        <v>245</v>
      </c>
      <c r="S2" s="90" t="s">
        <v>246</v>
      </c>
      <c r="T2" s="90" t="s">
        <v>75</v>
      </c>
      <c r="U2" s="90" t="s">
        <v>78</v>
      </c>
      <c r="V2" s="90" t="s">
        <v>684</v>
      </c>
    </row>
    <row r="3" spans="1:24" x14ac:dyDescent="0.25">
      <c r="A3" s="176" t="s">
        <v>272</v>
      </c>
      <c r="B3" s="92">
        <v>4</v>
      </c>
      <c r="C3" s="92">
        <v>19</v>
      </c>
      <c r="D3" s="92">
        <v>25</v>
      </c>
      <c r="E3" s="92"/>
      <c r="F3" s="92"/>
      <c r="G3" s="92"/>
      <c r="H3" s="92">
        <v>30</v>
      </c>
      <c r="I3" s="92">
        <v>30</v>
      </c>
      <c r="J3" s="92">
        <v>0.6</v>
      </c>
      <c r="K3" s="176" t="s">
        <v>250</v>
      </c>
      <c r="L3" s="176" t="s">
        <v>250</v>
      </c>
      <c r="M3" s="92">
        <v>5</v>
      </c>
      <c r="N3" s="92"/>
      <c r="O3" s="92">
        <v>250</v>
      </c>
      <c r="P3" s="92">
        <v>4.0999999999999996</v>
      </c>
      <c r="Q3" s="92">
        <v>1.9</v>
      </c>
      <c r="R3" s="92"/>
      <c r="S3" s="92"/>
      <c r="T3" s="92">
        <v>1.6</v>
      </c>
      <c r="U3" s="92" t="s">
        <v>22</v>
      </c>
      <c r="V3" s="93">
        <f>14*0.00158</f>
        <v>2.2120000000000001E-2</v>
      </c>
    </row>
    <row r="4" spans="1:24" x14ac:dyDescent="0.25">
      <c r="A4" s="176" t="s">
        <v>273</v>
      </c>
      <c r="B4" s="92">
        <v>4</v>
      </c>
      <c r="C4" s="92">
        <v>14</v>
      </c>
      <c r="D4" s="92">
        <v>40</v>
      </c>
      <c r="E4" s="92"/>
      <c r="F4" s="92"/>
      <c r="G4" s="92"/>
      <c r="H4" s="92">
        <v>45</v>
      </c>
      <c r="I4" s="92">
        <v>30</v>
      </c>
      <c r="J4" s="92">
        <v>0.6</v>
      </c>
      <c r="K4" s="176" t="s">
        <v>250</v>
      </c>
      <c r="L4" s="176" t="s">
        <v>250</v>
      </c>
      <c r="M4" s="92">
        <v>5</v>
      </c>
      <c r="N4" s="92"/>
      <c r="O4" s="92">
        <v>250</v>
      </c>
      <c r="P4" s="92">
        <v>3</v>
      </c>
      <c r="Q4" s="92">
        <v>0.9</v>
      </c>
      <c r="R4" s="92"/>
      <c r="S4" s="92"/>
      <c r="T4" s="92">
        <v>1.6</v>
      </c>
      <c r="U4" s="92" t="s">
        <v>22</v>
      </c>
      <c r="V4" s="93">
        <f>16*0.00058</f>
        <v>9.2800000000000001E-3</v>
      </c>
    </row>
    <row r="5" spans="1:24" x14ac:dyDescent="0.25">
      <c r="A5" s="176" t="s">
        <v>274</v>
      </c>
      <c r="B5" s="94">
        <v>4</v>
      </c>
      <c r="C5" s="94">
        <v>16</v>
      </c>
      <c r="D5" s="94">
        <v>40</v>
      </c>
      <c r="E5" s="94"/>
      <c r="F5" s="94"/>
      <c r="G5" s="94"/>
      <c r="H5" s="94">
        <v>45</v>
      </c>
      <c r="I5" s="94">
        <v>30</v>
      </c>
      <c r="J5" s="92">
        <v>0.6</v>
      </c>
      <c r="K5" s="176" t="s">
        <v>250</v>
      </c>
      <c r="L5" s="176" t="s">
        <v>250</v>
      </c>
      <c r="M5" s="94">
        <v>5</v>
      </c>
      <c r="N5" s="94"/>
      <c r="O5" s="94">
        <v>250</v>
      </c>
      <c r="P5" s="94">
        <v>3.4</v>
      </c>
      <c r="Q5" s="94">
        <v>0.9</v>
      </c>
      <c r="R5" s="94"/>
      <c r="S5" s="94"/>
      <c r="T5" s="94">
        <v>1.6</v>
      </c>
      <c r="U5" s="94"/>
      <c r="V5" s="93">
        <f>16*0.00058</f>
        <v>9.2800000000000001E-3</v>
      </c>
    </row>
    <row r="6" spans="1:24" x14ac:dyDescent="0.25">
      <c r="A6" s="94"/>
      <c r="B6" s="94"/>
      <c r="C6" s="94"/>
      <c r="D6" s="94"/>
      <c r="E6" s="94"/>
      <c r="F6" s="94"/>
      <c r="G6" s="94"/>
      <c r="H6" s="94"/>
      <c r="I6" s="94"/>
      <c r="J6" s="94"/>
      <c r="K6" s="94"/>
      <c r="L6" s="94"/>
      <c r="M6" s="94"/>
      <c r="N6" s="94"/>
      <c r="O6" s="94"/>
      <c r="P6" s="94"/>
      <c r="Q6" s="94"/>
      <c r="R6" s="95"/>
      <c r="S6" s="94"/>
      <c r="T6" s="94"/>
      <c r="U6" s="94"/>
      <c r="V6" s="93"/>
    </row>
    <row r="7" spans="1:24" x14ac:dyDescent="0.25">
      <c r="A7" s="96"/>
      <c r="B7" s="97"/>
      <c r="C7" s="97"/>
      <c r="D7" s="97"/>
      <c r="E7" s="97"/>
      <c r="F7" s="97"/>
      <c r="G7" s="97"/>
      <c r="H7" s="97"/>
      <c r="I7" s="97"/>
      <c r="J7" s="98"/>
      <c r="K7" s="99"/>
      <c r="L7" s="99"/>
      <c r="M7" s="97"/>
      <c r="N7" s="97"/>
      <c r="O7" s="97"/>
      <c r="P7" s="97"/>
      <c r="Q7" s="97"/>
      <c r="R7" s="97"/>
      <c r="S7" s="97"/>
      <c r="T7" s="97"/>
      <c r="U7" s="97"/>
      <c r="V7" s="93"/>
    </row>
    <row r="8" spans="1:24" x14ac:dyDescent="0.25">
      <c r="A8" s="96"/>
      <c r="B8" s="97"/>
      <c r="C8" s="97"/>
      <c r="D8" s="97"/>
      <c r="E8" s="97"/>
      <c r="F8" s="97"/>
      <c r="G8" s="97"/>
      <c r="H8" s="97"/>
      <c r="I8" s="97"/>
      <c r="J8" s="98"/>
      <c r="K8" s="99"/>
      <c r="L8" s="99"/>
      <c r="M8" s="97"/>
      <c r="N8" s="97"/>
      <c r="O8" s="97"/>
      <c r="P8" s="97"/>
      <c r="Q8" s="97"/>
      <c r="R8" s="97"/>
      <c r="S8" s="97"/>
      <c r="T8" s="97"/>
      <c r="U8" s="97"/>
      <c r="V8" s="93"/>
    </row>
    <row r="9" spans="1:24" x14ac:dyDescent="0.25">
      <c r="A9" s="96"/>
      <c r="B9" s="96"/>
      <c r="C9" s="96"/>
      <c r="D9" s="96"/>
      <c r="E9" s="96"/>
      <c r="F9" s="96"/>
      <c r="G9" s="96"/>
      <c r="H9" s="96"/>
      <c r="I9" s="99"/>
      <c r="J9" s="98"/>
      <c r="K9" s="99"/>
      <c r="L9" s="99"/>
      <c r="M9" s="100"/>
      <c r="N9" s="96"/>
      <c r="O9" s="99"/>
      <c r="P9" s="99"/>
      <c r="Q9" s="99"/>
      <c r="R9" s="97"/>
      <c r="S9" s="98"/>
      <c r="T9" s="97"/>
      <c r="U9" s="97"/>
      <c r="V9" s="93"/>
    </row>
    <row r="10" spans="1:24" x14ac:dyDescent="0.25">
      <c r="A10" s="96"/>
      <c r="B10" s="96"/>
      <c r="C10" s="96"/>
      <c r="D10" s="96"/>
      <c r="E10" s="96"/>
      <c r="F10" s="96"/>
      <c r="G10" s="96"/>
      <c r="H10" s="96"/>
      <c r="I10" s="99"/>
      <c r="J10" s="98"/>
      <c r="K10" s="99"/>
      <c r="L10" s="99"/>
      <c r="M10" s="100"/>
      <c r="N10" s="96"/>
      <c r="O10" s="99"/>
      <c r="P10" s="99"/>
      <c r="Q10" s="99"/>
      <c r="R10" s="97"/>
      <c r="S10" s="98"/>
      <c r="T10" s="97"/>
      <c r="U10" s="97"/>
      <c r="V10" s="93"/>
    </row>
    <row r="11" spans="1:24" x14ac:dyDescent="0.25">
      <c r="A11" s="101"/>
      <c r="B11" s="101"/>
      <c r="C11" s="101"/>
      <c r="D11" s="101"/>
      <c r="E11" s="101"/>
      <c r="F11" s="101"/>
      <c r="G11" s="101"/>
      <c r="H11" s="101"/>
      <c r="I11" s="102"/>
      <c r="J11" s="102"/>
      <c r="K11" s="102"/>
      <c r="L11" s="102"/>
      <c r="M11" s="102"/>
      <c r="N11" s="185"/>
      <c r="O11" s="185"/>
      <c r="P11" s="185" t="s">
        <v>283</v>
      </c>
      <c r="Q11" s="188" t="s">
        <v>282</v>
      </c>
      <c r="R11" s="188" t="s">
        <v>289</v>
      </c>
      <c r="S11" s="185" t="s">
        <v>290</v>
      </c>
      <c r="T11" s="188" t="s">
        <v>284</v>
      </c>
      <c r="U11" s="188" t="s">
        <v>285</v>
      </c>
      <c r="V11" s="189"/>
      <c r="W11" s="93"/>
    </row>
    <row r="12" spans="1:24" x14ac:dyDescent="0.25">
      <c r="A12" t="s">
        <v>275</v>
      </c>
      <c r="C12" s="101"/>
      <c r="D12" t="s">
        <v>276</v>
      </c>
      <c r="F12" s="101"/>
      <c r="G12" t="s">
        <v>65</v>
      </c>
      <c r="I12" s="102"/>
      <c r="J12" t="s">
        <v>278</v>
      </c>
      <c r="L12" s="102"/>
      <c r="M12" s="118" t="s">
        <v>291</v>
      </c>
      <c r="N12" s="185" t="b">
        <f>'Device Calculator'!C33=partData!M12</f>
        <v>0</v>
      </c>
      <c r="O12" s="185"/>
      <c r="P12" s="189" t="str">
        <f>CONCATENATE(R12, S12, T12)</f>
        <v>DisabledDisabledN/A</v>
      </c>
      <c r="Q12" s="188" t="s">
        <v>6</v>
      </c>
      <c r="R12" s="182" t="s">
        <v>292</v>
      </c>
      <c r="S12" s="182" t="s">
        <v>292</v>
      </c>
      <c r="T12" s="188" t="s">
        <v>22</v>
      </c>
      <c r="U12" s="188" t="s">
        <v>22</v>
      </c>
      <c r="V12" s="189"/>
      <c r="W12" s="187"/>
      <c r="X12" s="186"/>
    </row>
    <row r="13" spans="1:24" x14ac:dyDescent="0.25">
      <c r="A13">
        <v>300</v>
      </c>
      <c r="B13">
        <v>66.5</v>
      </c>
      <c r="C13">
        <v>300</v>
      </c>
      <c r="D13">
        <v>0.5</v>
      </c>
      <c r="E13">
        <v>0</v>
      </c>
      <c r="F13">
        <v>0.5</v>
      </c>
      <c r="G13">
        <v>0.6</v>
      </c>
      <c r="H13">
        <v>0</v>
      </c>
      <c r="I13">
        <v>0.6</v>
      </c>
      <c r="J13">
        <f>1</f>
        <v>1</v>
      </c>
      <c r="K13">
        <v>0</v>
      </c>
      <c r="L13">
        <f>1</f>
        <v>1</v>
      </c>
      <c r="M13" s="182" t="s">
        <v>292</v>
      </c>
      <c r="N13" s="189"/>
      <c r="O13" s="189"/>
      <c r="P13" s="189" t="str">
        <f t="shared" ref="P13:P17" si="0">CONCATENATE(R13, S13, T13)</f>
        <v>EnabledDisabled35</v>
      </c>
      <c r="Q13" s="189">
        <v>15.4</v>
      </c>
      <c r="R13" s="118" t="s">
        <v>291</v>
      </c>
      <c r="S13" s="182" t="s">
        <v>292</v>
      </c>
      <c r="T13" s="190">
        <v>35</v>
      </c>
      <c r="U13" s="188" t="s">
        <v>22</v>
      </c>
      <c r="V13" s="189"/>
      <c r="W13" s="186"/>
      <c r="X13" s="186"/>
    </row>
    <row r="14" spans="1:24" x14ac:dyDescent="0.25">
      <c r="A14">
        <v>400</v>
      </c>
      <c r="B14">
        <v>48.7</v>
      </c>
      <c r="C14">
        <v>400</v>
      </c>
      <c r="D14">
        <v>1</v>
      </c>
      <c r="E14">
        <v>8.66</v>
      </c>
      <c r="F14">
        <v>1</v>
      </c>
      <c r="G14">
        <v>0.7</v>
      </c>
      <c r="H14">
        <v>8.66</v>
      </c>
      <c r="I14">
        <v>0.7</v>
      </c>
      <c r="J14">
        <f>1.42</f>
        <v>1.42</v>
      </c>
      <c r="K14">
        <v>8.66</v>
      </c>
      <c r="L14">
        <f>1.42</f>
        <v>1.42</v>
      </c>
      <c r="M14" s="118" t="s">
        <v>291</v>
      </c>
      <c r="N14" s="185" t="b">
        <f>'Device Calculator'!C34=partData!M14</f>
        <v>0</v>
      </c>
      <c r="O14" s="189"/>
      <c r="P14" s="189" t="str">
        <f t="shared" si="0"/>
        <v>EnabledEnabled15</v>
      </c>
      <c r="Q14" s="189">
        <v>121</v>
      </c>
      <c r="R14" s="118" t="s">
        <v>291</v>
      </c>
      <c r="S14" s="118" t="s">
        <v>291</v>
      </c>
      <c r="T14" s="190">
        <v>15</v>
      </c>
      <c r="U14" s="189">
        <v>30</v>
      </c>
      <c r="V14" s="189"/>
      <c r="W14" s="186"/>
      <c r="X14" s="186"/>
    </row>
    <row r="15" spans="1:24" x14ac:dyDescent="0.25">
      <c r="A15">
        <v>500</v>
      </c>
      <c r="B15">
        <v>39.200000000000003</v>
      </c>
      <c r="C15">
        <v>500</v>
      </c>
      <c r="D15">
        <v>2</v>
      </c>
      <c r="E15">
        <v>15.4</v>
      </c>
      <c r="F15">
        <v>2</v>
      </c>
      <c r="G15">
        <v>0.75</v>
      </c>
      <c r="H15">
        <v>15.4</v>
      </c>
      <c r="I15">
        <v>0.75</v>
      </c>
      <c r="J15">
        <f>1.94</f>
        <v>1.94</v>
      </c>
      <c r="K15">
        <v>15.4</v>
      </c>
      <c r="L15">
        <f>1.94</f>
        <v>1.94</v>
      </c>
      <c r="M15" s="182" t="s">
        <v>292</v>
      </c>
      <c r="N15" s="189"/>
      <c r="O15" s="189"/>
      <c r="P15" s="189" t="str">
        <f t="shared" si="0"/>
        <v>EnabledEnabled25</v>
      </c>
      <c r="Q15" s="189">
        <v>187</v>
      </c>
      <c r="R15" s="118" t="s">
        <v>291</v>
      </c>
      <c r="S15" s="118" t="s">
        <v>291</v>
      </c>
      <c r="T15" s="191">
        <v>25</v>
      </c>
      <c r="U15" s="189">
        <v>30</v>
      </c>
      <c r="V15" s="189"/>
      <c r="W15" s="186"/>
      <c r="X15" s="186"/>
    </row>
    <row r="16" spans="1:24" x14ac:dyDescent="0.25">
      <c r="A16">
        <v>700</v>
      </c>
      <c r="B16">
        <v>28</v>
      </c>
      <c r="C16">
        <v>700</v>
      </c>
      <c r="D16">
        <v>4</v>
      </c>
      <c r="E16" s="193" t="s">
        <v>277</v>
      </c>
      <c r="F16">
        <v>4</v>
      </c>
      <c r="G16">
        <v>0.8</v>
      </c>
      <c r="H16">
        <v>23.7</v>
      </c>
      <c r="I16">
        <v>0.8</v>
      </c>
      <c r="J16">
        <f>2.58</f>
        <v>2.58</v>
      </c>
      <c r="K16">
        <v>23.7</v>
      </c>
      <c r="L16">
        <f>2.58</f>
        <v>2.58</v>
      </c>
      <c r="M16" s="188" t="s">
        <v>22</v>
      </c>
      <c r="N16" s="189"/>
      <c r="O16" s="189"/>
      <c r="P16" s="189" t="str">
        <f t="shared" si="0"/>
        <v>EnabledEnabled35</v>
      </c>
      <c r="Q16" s="189">
        <v>8.66</v>
      </c>
      <c r="R16" s="118" t="s">
        <v>291</v>
      </c>
      <c r="S16" s="118" t="s">
        <v>291</v>
      </c>
      <c r="T16" s="191">
        <v>35</v>
      </c>
      <c r="U16" s="189">
        <v>30</v>
      </c>
      <c r="V16" s="189"/>
      <c r="W16" s="186"/>
      <c r="X16" s="186"/>
    </row>
    <row r="17" spans="1:24" x14ac:dyDescent="0.25">
      <c r="A17">
        <v>850</v>
      </c>
      <c r="B17">
        <v>22.6</v>
      </c>
      <c r="C17">
        <v>850</v>
      </c>
      <c r="D17">
        <v>5</v>
      </c>
      <c r="E17">
        <v>23.7</v>
      </c>
      <c r="F17">
        <v>5</v>
      </c>
      <c r="G17">
        <v>0.85</v>
      </c>
      <c r="H17">
        <v>34.799999999999997</v>
      </c>
      <c r="I17">
        <v>0.85</v>
      </c>
      <c r="J17">
        <f>3.43</f>
        <v>3.43</v>
      </c>
      <c r="K17">
        <v>34.799999999999997</v>
      </c>
      <c r="L17">
        <f>3.43</f>
        <v>3.43</v>
      </c>
      <c r="M17" s="190">
        <v>15</v>
      </c>
      <c r="N17" s="189"/>
      <c r="O17" s="189"/>
      <c r="P17" s="189" t="str">
        <f t="shared" si="0"/>
        <v>EnabledEnabled45</v>
      </c>
      <c r="Q17" s="189">
        <v>78.7</v>
      </c>
      <c r="R17" s="118" t="s">
        <v>291</v>
      </c>
      <c r="S17" s="118" t="s">
        <v>291</v>
      </c>
      <c r="T17" s="191">
        <v>45</v>
      </c>
      <c r="U17" s="189">
        <v>30</v>
      </c>
      <c r="V17" s="189"/>
      <c r="W17" s="186"/>
      <c r="X17" s="186"/>
    </row>
    <row r="18" spans="1:24" x14ac:dyDescent="0.25">
      <c r="A18">
        <v>1000</v>
      </c>
      <c r="B18">
        <v>19.100000000000001</v>
      </c>
      <c r="C18">
        <v>1000</v>
      </c>
      <c r="D18">
        <v>8</v>
      </c>
      <c r="E18">
        <v>34.799999999999997</v>
      </c>
      <c r="F18">
        <v>8</v>
      </c>
      <c r="G18">
        <v>0.9</v>
      </c>
      <c r="H18">
        <v>51.1</v>
      </c>
      <c r="I18">
        <v>0.9</v>
      </c>
      <c r="J18">
        <f>4.57</f>
        <v>4.57</v>
      </c>
      <c r="K18">
        <v>51.1</v>
      </c>
      <c r="L18">
        <f>4.57</f>
        <v>4.57</v>
      </c>
      <c r="M18" s="191">
        <v>25</v>
      </c>
      <c r="P18" s="186"/>
      <c r="Q18" s="186"/>
      <c r="R18" s="186"/>
      <c r="S18" s="186"/>
      <c r="T18" s="186"/>
      <c r="U18" s="186"/>
      <c r="V18" s="186"/>
      <c r="W18" s="186"/>
    </row>
    <row r="19" spans="1:24" x14ac:dyDescent="0.25">
      <c r="A19">
        <v>1200</v>
      </c>
      <c r="B19">
        <v>15.4</v>
      </c>
      <c r="C19">
        <v>1200</v>
      </c>
      <c r="D19">
        <v>12</v>
      </c>
      <c r="E19">
        <v>51.1</v>
      </c>
      <c r="F19">
        <v>12</v>
      </c>
      <c r="G19">
        <v>0.95</v>
      </c>
      <c r="H19">
        <v>78.7</v>
      </c>
      <c r="I19">
        <v>0.95</v>
      </c>
      <c r="J19">
        <f>6.23</f>
        <v>6.23</v>
      </c>
      <c r="K19">
        <v>78.7</v>
      </c>
      <c r="L19">
        <f>6.23</f>
        <v>6.23</v>
      </c>
      <c r="M19" s="191">
        <v>35</v>
      </c>
      <c r="P19" s="186"/>
      <c r="Q19" s="186"/>
      <c r="R19" s="186"/>
      <c r="S19" s="186"/>
      <c r="T19" s="186"/>
      <c r="U19" s="186"/>
      <c r="V19" s="186"/>
      <c r="W19" s="186"/>
    </row>
    <row r="20" spans="1:24" x14ac:dyDescent="0.25">
      <c r="A20">
        <v>2000</v>
      </c>
      <c r="B20">
        <v>8.06</v>
      </c>
      <c r="C20">
        <v>2000</v>
      </c>
      <c r="D20">
        <v>16</v>
      </c>
      <c r="E20">
        <v>78.7</v>
      </c>
      <c r="F20">
        <v>16</v>
      </c>
      <c r="G20">
        <v>1</v>
      </c>
      <c r="H20" s="193" t="s">
        <v>277</v>
      </c>
      <c r="I20">
        <v>1</v>
      </c>
      <c r="J20" s="193">
        <f>8.91</f>
        <v>8.91</v>
      </c>
      <c r="K20" s="193">
        <v>121</v>
      </c>
      <c r="L20" s="193">
        <f>8.91</f>
        <v>8.91</v>
      </c>
      <c r="M20" s="191">
        <v>45</v>
      </c>
      <c r="P20" s="186"/>
      <c r="Q20" s="186"/>
      <c r="R20" s="186"/>
      <c r="S20" s="186"/>
      <c r="T20" s="186"/>
      <c r="U20" s="186"/>
      <c r="V20" s="186"/>
      <c r="W20" s="186"/>
    </row>
    <row r="21" spans="1:24" x14ac:dyDescent="0.25">
      <c r="A21" s="107"/>
      <c r="D21">
        <v>24</v>
      </c>
      <c r="E21">
        <v>121</v>
      </c>
      <c r="F21">
        <v>24</v>
      </c>
      <c r="G21">
        <v>1.05</v>
      </c>
      <c r="H21" s="193">
        <v>121</v>
      </c>
      <c r="I21">
        <v>1.05</v>
      </c>
      <c r="J21" s="193">
        <f>14.1</f>
        <v>14.1</v>
      </c>
      <c r="K21" s="193">
        <v>187</v>
      </c>
      <c r="L21" s="193">
        <f>14.1</f>
        <v>14.1</v>
      </c>
      <c r="M21" s="105"/>
      <c r="P21" s="186"/>
      <c r="Q21" s="186"/>
      <c r="R21" s="186"/>
      <c r="S21" s="186"/>
      <c r="T21" s="186"/>
      <c r="U21" s="186"/>
      <c r="V21" s="186"/>
      <c r="W21" s="186"/>
    </row>
    <row r="22" spans="1:24" x14ac:dyDescent="0.25">
      <c r="A22" s="101"/>
      <c r="D22">
        <v>32</v>
      </c>
      <c r="E22">
        <v>187</v>
      </c>
      <c r="F22">
        <v>32</v>
      </c>
      <c r="G22">
        <v>1.1000000000000001</v>
      </c>
      <c r="H22" s="193">
        <v>187</v>
      </c>
      <c r="I22">
        <v>1.1000000000000001</v>
      </c>
      <c r="J22" s="193">
        <f>29.1</f>
        <v>29.1</v>
      </c>
      <c r="K22" s="193" t="s">
        <v>277</v>
      </c>
      <c r="L22" s="193">
        <f>29.1</f>
        <v>29.1</v>
      </c>
      <c r="M22" s="105"/>
      <c r="P22" s="186"/>
      <c r="Q22" s="186"/>
      <c r="R22" s="186"/>
      <c r="S22" s="186"/>
      <c r="T22" s="186"/>
      <c r="U22" s="186"/>
      <c r="V22" s="186"/>
      <c r="W22" s="186"/>
    </row>
    <row r="23" spans="1:24" x14ac:dyDescent="0.25">
      <c r="A23" s="101"/>
      <c r="F23" s="94"/>
      <c r="G23" s="94"/>
      <c r="I23" s="103"/>
      <c r="J23" s="103"/>
      <c r="M23" s="105"/>
      <c r="P23" s="186"/>
      <c r="Q23" s="186"/>
      <c r="R23" s="186"/>
      <c r="S23" s="186"/>
      <c r="T23" s="186"/>
      <c r="U23" s="186"/>
      <c r="V23" s="186"/>
      <c r="W23" s="186"/>
    </row>
    <row r="24" spans="1:24" x14ac:dyDescent="0.25">
      <c r="A24" s="108"/>
      <c r="F24" s="101"/>
      <c r="G24" s="101"/>
      <c r="I24" s="103"/>
      <c r="J24" s="103"/>
      <c r="M24" s="105"/>
      <c r="V24"/>
    </row>
    <row r="25" spans="1:24" x14ac:dyDescent="0.25">
      <c r="A25" s="101"/>
      <c r="F25" s="101"/>
      <c r="G25" s="101"/>
      <c r="I25" s="103"/>
      <c r="J25" s="103"/>
      <c r="M25" s="105"/>
      <c r="V25"/>
    </row>
    <row r="26" spans="1:24" x14ac:dyDescent="0.25">
      <c r="A26" s="101"/>
      <c r="F26" s="101"/>
      <c r="G26" s="101"/>
      <c r="I26" s="103"/>
      <c r="J26" s="103"/>
      <c r="M26" s="105"/>
      <c r="V26"/>
    </row>
    <row r="27" spans="1:24" x14ac:dyDescent="0.25">
      <c r="A27" s="101"/>
      <c r="F27" s="101"/>
      <c r="G27" s="101"/>
      <c r="I27" s="103"/>
      <c r="J27" s="103"/>
      <c r="M27" s="105"/>
      <c r="V27"/>
    </row>
    <row r="28" spans="1:24" x14ac:dyDescent="0.25">
      <c r="M28" s="105"/>
      <c r="V28"/>
    </row>
    <row r="29" spans="1:24" x14ac:dyDescent="0.25">
      <c r="A29" s="101" t="s">
        <v>567</v>
      </c>
      <c r="F29" s="101"/>
      <c r="G29" s="101"/>
      <c r="M29" s="105"/>
      <c r="V29"/>
    </row>
    <row r="30" spans="1:24" x14ac:dyDescent="0.25">
      <c r="A30" s="101">
        <v>0.6</v>
      </c>
      <c r="B30">
        <v>0</v>
      </c>
      <c r="C30" s="101">
        <v>0.6</v>
      </c>
      <c r="F30" s="101"/>
      <c r="G30" s="101"/>
      <c r="M30" s="105"/>
      <c r="V30"/>
    </row>
    <row r="31" spans="1:24" x14ac:dyDescent="0.25">
      <c r="A31" s="101">
        <v>0.7</v>
      </c>
      <c r="B31">
        <v>8.66</v>
      </c>
      <c r="C31" s="101">
        <v>0.7</v>
      </c>
      <c r="F31" s="101"/>
      <c r="G31" s="101"/>
      <c r="M31" s="105"/>
      <c r="V31"/>
    </row>
    <row r="32" spans="1:24" x14ac:dyDescent="0.25">
      <c r="A32" s="101">
        <v>0.75</v>
      </c>
      <c r="B32">
        <v>15.4</v>
      </c>
      <c r="C32" s="101">
        <v>0.75</v>
      </c>
      <c r="F32" s="101"/>
      <c r="G32" s="101"/>
      <c r="M32" s="105"/>
      <c r="V32"/>
    </row>
    <row r="33" spans="1:22" x14ac:dyDescent="0.25">
      <c r="A33" s="101">
        <v>0.8</v>
      </c>
      <c r="B33">
        <v>23.7</v>
      </c>
      <c r="C33" s="101">
        <v>0.8</v>
      </c>
      <c r="F33" s="101"/>
      <c r="G33" s="101"/>
      <c r="M33" s="105"/>
      <c r="V33"/>
    </row>
    <row r="34" spans="1:22" x14ac:dyDescent="0.25">
      <c r="A34" s="101">
        <v>0.85</v>
      </c>
      <c r="B34">
        <v>34.799999999999997</v>
      </c>
      <c r="C34" s="101">
        <v>0.85</v>
      </c>
      <c r="F34" s="101"/>
      <c r="G34" s="101"/>
      <c r="M34" s="105"/>
      <c r="V34"/>
    </row>
    <row r="35" spans="1:22" x14ac:dyDescent="0.25">
      <c r="A35" s="101">
        <v>0.9</v>
      </c>
      <c r="B35">
        <v>51.1</v>
      </c>
      <c r="C35" s="101">
        <v>0.9</v>
      </c>
      <c r="F35" s="101"/>
      <c r="G35" s="101"/>
      <c r="M35" s="105"/>
      <c r="V35"/>
    </row>
    <row r="36" spans="1:22" x14ac:dyDescent="0.25">
      <c r="A36" s="101">
        <v>0.95</v>
      </c>
      <c r="B36">
        <v>78.7</v>
      </c>
      <c r="C36" s="101">
        <v>0.95</v>
      </c>
      <c r="F36" s="101"/>
      <c r="G36" s="101"/>
      <c r="M36" s="105"/>
      <c r="V36"/>
    </row>
    <row r="37" spans="1:22" x14ac:dyDescent="0.25">
      <c r="A37" s="101">
        <v>1</v>
      </c>
      <c r="B37" t="s">
        <v>277</v>
      </c>
      <c r="C37" s="101">
        <v>1</v>
      </c>
      <c r="F37" s="101"/>
      <c r="G37" s="101"/>
      <c r="M37" s="105"/>
      <c r="V37"/>
    </row>
    <row r="38" spans="1:22" x14ac:dyDescent="0.25">
      <c r="A38" s="101">
        <v>1.05</v>
      </c>
      <c r="B38">
        <v>121</v>
      </c>
      <c r="C38" s="101">
        <v>1.05</v>
      </c>
      <c r="F38" s="101"/>
      <c r="G38" s="101"/>
      <c r="M38" s="105"/>
      <c r="V38"/>
    </row>
    <row r="39" spans="1:22" x14ac:dyDescent="0.25">
      <c r="A39" s="101">
        <v>1.1000000000000001</v>
      </c>
      <c r="B39">
        <v>187</v>
      </c>
      <c r="C39" s="101">
        <v>1.1000000000000001</v>
      </c>
      <c r="F39" s="101"/>
      <c r="G39" s="101"/>
      <c r="V39"/>
    </row>
    <row r="40" spans="1:22" x14ac:dyDescent="0.25">
      <c r="A40" s="101"/>
      <c r="F40" s="101"/>
      <c r="G40" s="101"/>
      <c r="H40" s="101"/>
    </row>
    <row r="41" spans="1:22" x14ac:dyDescent="0.25">
      <c r="A41" s="101"/>
      <c r="F41" s="101"/>
      <c r="G41" s="101"/>
      <c r="H41" s="101"/>
    </row>
    <row r="42" spans="1:22" x14ac:dyDescent="0.25">
      <c r="A42" s="101"/>
      <c r="F42" s="101"/>
      <c r="G42" s="101"/>
      <c r="H42" s="101"/>
    </row>
    <row r="43" spans="1:22" x14ac:dyDescent="0.25">
      <c r="A43" s="101"/>
      <c r="F43" s="101"/>
      <c r="G43" s="101"/>
      <c r="H43" s="101"/>
    </row>
    <row r="44" spans="1:22" x14ac:dyDescent="0.25">
      <c r="A44" s="101"/>
      <c r="F44" s="101"/>
      <c r="G44" s="101"/>
      <c r="H44" s="101"/>
    </row>
    <row r="45" spans="1:22" x14ac:dyDescent="0.25">
      <c r="A45" s="101"/>
      <c r="F45" s="101"/>
      <c r="G45" s="101"/>
      <c r="H45" s="101"/>
    </row>
    <row r="46" spans="1:22" x14ac:dyDescent="0.25">
      <c r="A46" s="101"/>
      <c r="F46" s="101"/>
      <c r="G46" s="101"/>
      <c r="H46" s="101"/>
    </row>
    <row r="47" spans="1:22" x14ac:dyDescent="0.25">
      <c r="A47" s="101"/>
      <c r="F47" s="101"/>
      <c r="G47" s="101"/>
      <c r="H47" s="101"/>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5" x14ac:dyDescent="0.25"/>
  <cols>
    <col min="1" max="1" width="25.5703125" bestFit="1" customWidth="1"/>
    <col min="2" max="2" width="37.5703125" bestFit="1" customWidth="1"/>
    <col min="3" max="3" width="36" bestFit="1" customWidth="1"/>
    <col min="4" max="4" width="40.42578125" bestFit="1" customWidth="1"/>
    <col min="5" max="5" width="27.42578125" bestFit="1" customWidth="1"/>
    <col min="6" max="6" width="39.42578125" bestFit="1" customWidth="1"/>
    <col min="7" max="7" width="38.5703125" bestFit="1" customWidth="1"/>
    <col min="8" max="8" width="39.5703125" customWidth="1"/>
    <col min="9" max="9" width="19.42578125" bestFit="1" customWidth="1"/>
    <col min="10" max="10" width="20.42578125" bestFit="1" customWidth="1"/>
    <col min="11" max="11" width="40.140625" bestFit="1" customWidth="1"/>
    <col min="12" max="12" width="49.140625" customWidth="1"/>
    <col min="13" max="13" width="19" bestFit="1" customWidth="1"/>
    <col min="14" max="14" width="20.42578125" bestFit="1" customWidth="1"/>
    <col min="15" max="15" width="39.140625" customWidth="1"/>
    <col min="16" max="16" width="39.5703125" customWidth="1"/>
    <col min="17" max="17" width="27.5703125" customWidth="1"/>
    <col min="18" max="18" width="25.140625" customWidth="1"/>
    <col min="19" max="19" width="39.140625" bestFit="1" customWidth="1"/>
    <col min="20" max="20" width="14.42578125" bestFit="1" customWidth="1"/>
    <col min="21" max="21" width="15.5703125" bestFit="1" customWidth="1"/>
  </cols>
  <sheetData>
    <row r="4" spans="1:4" x14ac:dyDescent="0.25">
      <c r="A4" t="s">
        <v>355</v>
      </c>
      <c r="D4" t="s">
        <v>356</v>
      </c>
    </row>
    <row r="5" spans="1:4" x14ac:dyDescent="0.25">
      <c r="B5" t="s">
        <v>10</v>
      </c>
      <c r="C5">
        <v>12</v>
      </c>
      <c r="D5" t="s">
        <v>57</v>
      </c>
    </row>
    <row r="6" spans="1:4" x14ac:dyDescent="0.25">
      <c r="B6" t="s">
        <v>115</v>
      </c>
      <c r="C6">
        <v>1</v>
      </c>
      <c r="D6" t="s">
        <v>57</v>
      </c>
    </row>
    <row r="7" spans="1:4" x14ac:dyDescent="0.25">
      <c r="B7" t="s">
        <v>357</v>
      </c>
      <c r="C7">
        <v>2.2000000000000002</v>
      </c>
      <c r="D7" t="s">
        <v>358</v>
      </c>
    </row>
    <row r="8" spans="1:4" x14ac:dyDescent="0.25">
      <c r="B8" t="s">
        <v>144</v>
      </c>
      <c r="C8">
        <v>0.01</v>
      </c>
      <c r="D8" t="s">
        <v>359</v>
      </c>
    </row>
    <row r="9" spans="1:4" x14ac:dyDescent="0.25">
      <c r="B9" t="s">
        <v>275</v>
      </c>
      <c r="C9">
        <v>500</v>
      </c>
      <c r="D9" t="s">
        <v>121</v>
      </c>
    </row>
    <row r="10" spans="1:4" x14ac:dyDescent="0.25">
      <c r="B10" t="s">
        <v>38</v>
      </c>
      <c r="C10">
        <v>20</v>
      </c>
      <c r="D10" t="s">
        <v>271</v>
      </c>
    </row>
    <row r="11" spans="1:4" x14ac:dyDescent="0.25">
      <c r="B11" t="s">
        <v>185</v>
      </c>
      <c r="C11">
        <v>5.0000000000000001E-3</v>
      </c>
      <c r="D11" t="s">
        <v>359</v>
      </c>
    </row>
    <row r="12" spans="1:4" x14ac:dyDescent="0.25">
      <c r="B12" t="s">
        <v>360</v>
      </c>
      <c r="C12">
        <v>1</v>
      </c>
      <c r="D12" t="s">
        <v>359</v>
      </c>
    </row>
    <row r="13" spans="1:4" x14ac:dyDescent="0.25">
      <c r="B13" t="s">
        <v>361</v>
      </c>
      <c r="C13">
        <v>10</v>
      </c>
      <c r="D13" t="s">
        <v>362</v>
      </c>
    </row>
    <row r="14" spans="1:4" x14ac:dyDescent="0.25">
      <c r="B14" t="s">
        <v>363</v>
      </c>
      <c r="C14">
        <f>0.6*C13/(C6-0.6)</f>
        <v>15</v>
      </c>
      <c r="D14" t="s">
        <v>364</v>
      </c>
    </row>
    <row r="15" spans="1:4" x14ac:dyDescent="0.25">
      <c r="B15" t="s">
        <v>365</v>
      </c>
      <c r="C15">
        <v>1</v>
      </c>
      <c r="D15" t="s">
        <v>99</v>
      </c>
    </row>
    <row r="16" spans="1:4" x14ac:dyDescent="0.25">
      <c r="B16" t="s">
        <v>366</v>
      </c>
      <c r="C16">
        <v>10</v>
      </c>
      <c r="D16" t="s">
        <v>95</v>
      </c>
    </row>
    <row r="17" spans="1:4" x14ac:dyDescent="0.25">
      <c r="B17" t="s">
        <v>367</v>
      </c>
      <c r="C17">
        <v>10</v>
      </c>
      <c r="D17" t="s">
        <v>362</v>
      </c>
    </row>
    <row r="19" spans="1:4" x14ac:dyDescent="0.25">
      <c r="A19" t="s">
        <v>368</v>
      </c>
      <c r="B19" t="s">
        <v>347</v>
      </c>
      <c r="C19">
        <f>1/(2*PI()*(SQRT(C7*1*10^-6*C10*1*10^-6)))</f>
        <v>23993.51044391741</v>
      </c>
    </row>
    <row r="20" spans="1:4" x14ac:dyDescent="0.25">
      <c r="B20" t="s">
        <v>369</v>
      </c>
      <c r="C20">
        <f>1/(2*PI()*C11*C10*1*10^-6)</f>
        <v>1591549.4309189534</v>
      </c>
    </row>
    <row r="24" spans="1:4" x14ac:dyDescent="0.25">
      <c r="A24" t="s">
        <v>370</v>
      </c>
    </row>
    <row r="25" spans="1:4" x14ac:dyDescent="0.25">
      <c r="B25" t="s">
        <v>371</v>
      </c>
      <c r="C25">
        <f>1.33*0.05</f>
        <v>6.6500000000000004E-2</v>
      </c>
      <c r="D25" t="s">
        <v>372</v>
      </c>
    </row>
    <row r="26" spans="1:4" x14ac:dyDescent="0.25">
      <c r="B26" t="s">
        <v>373</v>
      </c>
      <c r="C26">
        <v>150</v>
      </c>
      <c r="D26" t="s">
        <v>374</v>
      </c>
    </row>
    <row r="29" spans="1:4" x14ac:dyDescent="0.25">
      <c r="A29" t="s">
        <v>375</v>
      </c>
      <c r="B29" t="s">
        <v>376</v>
      </c>
      <c r="C29">
        <f>C5/18</f>
        <v>0.66666666666666663</v>
      </c>
      <c r="D29" t="s">
        <v>57</v>
      </c>
    </row>
    <row r="30" spans="1:4" x14ac:dyDescent="0.25">
      <c r="B30" t="s">
        <v>377</v>
      </c>
      <c r="C30">
        <f>(C6*C25)/((C7*1*10^-6)*(C9*1*10^3))</f>
        <v>6.0454545454545455E-2</v>
      </c>
      <c r="D30" t="s">
        <v>57</v>
      </c>
    </row>
    <row r="31" spans="1:4" x14ac:dyDescent="0.25">
      <c r="B31" t="s">
        <v>378</v>
      </c>
      <c r="C31">
        <f>1/(C29+C30)</f>
        <v>1.3752865180245886</v>
      </c>
      <c r="D31" t="s">
        <v>379</v>
      </c>
    </row>
    <row r="34" spans="1:21" x14ac:dyDescent="0.25">
      <c r="A34" t="s">
        <v>380</v>
      </c>
      <c r="B34" t="s">
        <v>381</v>
      </c>
      <c r="C34">
        <f>-2/PI()</f>
        <v>-0.63661977236758138</v>
      </c>
    </row>
    <row r="35" spans="1:21" x14ac:dyDescent="0.25">
      <c r="B35" t="s">
        <v>382</v>
      </c>
      <c r="C35">
        <f>PI()*C9*1000</f>
        <v>1570796.3267948965</v>
      </c>
    </row>
    <row r="36" spans="1:21" x14ac:dyDescent="0.25">
      <c r="B36" t="s">
        <v>383</v>
      </c>
      <c r="C36" t="str">
        <f>COMPLEX((1-(2*PI()*C9*1000)^2/C35^2),(2*PI()*C9*1000/(C34*C35)))</f>
        <v>-3-3.14159265358979i</v>
      </c>
    </row>
    <row r="41" spans="1:21" ht="60" x14ac:dyDescent="0.25">
      <c r="C41" t="s">
        <v>384</v>
      </c>
      <c r="D41" t="s">
        <v>385</v>
      </c>
      <c r="E41" t="s">
        <v>386</v>
      </c>
      <c r="F41" t="s">
        <v>387</v>
      </c>
      <c r="G41" t="s">
        <v>388</v>
      </c>
      <c r="H41" t="s">
        <v>389</v>
      </c>
      <c r="K41" t="s">
        <v>390</v>
      </c>
      <c r="L41" t="s">
        <v>391</v>
      </c>
      <c r="O41" s="207" t="s">
        <v>392</v>
      </c>
      <c r="P41" s="207" t="s">
        <v>393</v>
      </c>
      <c r="S41" t="s">
        <v>394</v>
      </c>
    </row>
    <row r="42" spans="1:21" x14ac:dyDescent="0.2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25">
      <c r="B43">
        <v>1</v>
      </c>
      <c r="C43" s="208" t="str">
        <f>COMPLEX((1-(2*PI()*B43)^2/$C$35^2),(2*PI()*B43/($C$34*$C$35)))</f>
        <v>0.999999999984-6.28318530717959E-06i</v>
      </c>
      <c r="D43" s="208" t="str">
        <f>IMDIV(COMPLEX($C$12,(2*PI()*B43*$C$11*$C$12*$C$10*0.000001)),COMPLEX(1,2*PI()*B43*$C$10*0.000001*($C$11+$C$12)))</f>
        <v>0.999999984129676-0.000125663704139297i</v>
      </c>
      <c r="E43" s="208" t="str">
        <f>COMPLEX($C$8,2*PI()*B43*$C$7*0.000001)</f>
        <v>0.01+0.0000138230076757951i</v>
      </c>
      <c r="F43" s="208" t="str">
        <f>IMSUM(D43,E43)</f>
        <v>1.00999998412968-0.000111840696463502i</v>
      </c>
      <c r="G43" s="208" t="str">
        <f>IMDIV(COMPLEX($C$5,0),F43)</f>
        <v>11.8811881598175+0.00131564394008673i</v>
      </c>
      <c r="H43" s="208" t="str">
        <f>IMPRODUCT(COMPLEX($C$31,0),C43,COMPLEX($C$25,0),G43)</f>
        <v>1.08661252071028+0.000113496872503907i</v>
      </c>
      <c r="I43" s="208">
        <f>20*LOG10(IMABS(H43))</f>
        <v>0.72149414681353208</v>
      </c>
      <c r="J43" s="208">
        <f>IMARGUMENT(H43)*180/PI()</f>
        <v>5.9845544155050414E-3</v>
      </c>
      <c r="K43" s="20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25">
      <c r="B44">
        <v>10</v>
      </c>
      <c r="C44" s="208" t="str">
        <f t="shared" ref="C44:C107" si="0">COMPLEX((1-(2*PI()*B44)^2/$C$35^2),(2*PI()*B44/($C$34*$C$35)))</f>
        <v>0.9999999984-0.0000628318530717959i</v>
      </c>
      <c r="D44" s="208" t="str">
        <f t="shared" ref="D44:D107" si="1">IMDIV(COMPLEX($C$12,(2*PI()*B44*$C$11*$C$12*$C$10*0.000001)),COMPLEX(1,2*PI()*B44*$C$10*0.000001*($C$11+$C$12)))</f>
        <v>0.999998412970144-0.00125663505714378i</v>
      </c>
      <c r="E44" s="208" t="str">
        <f t="shared" ref="E44:E107" si="2">COMPLEX($C$8,2*PI()*B44*$C$7*0.000001)</f>
        <v>0.01+0.000138230076757951i</v>
      </c>
      <c r="F44" s="208" t="str">
        <f t="shared" ref="F44:F107" si="3">IMSUM(D44,E44)</f>
        <v>1.00999841297014-0.00111840498038583i</v>
      </c>
      <c r="G44" s="208" t="str">
        <f t="shared" ref="G44:G107" si="4">IMDIV(COMPLEX($C$5,0),F44)</f>
        <v>11.8811922193838+0.0131564410205396i</v>
      </c>
      <c r="H44" s="208" t="str">
        <f t="shared" ref="H44:H107" si="5">IMPRODUCT(COMPLEX($C$31,0),C44,COMPLEX($C$25,0),G44)</f>
        <v>1.08661296510897+0.00113496884793495i</v>
      </c>
      <c r="I44" s="208">
        <f t="shared" ref="I44:I107" si="6">20*LOG10(IMABS(H44))</f>
        <v>0.72150238983220238</v>
      </c>
      <c r="J44" s="208">
        <f t="shared" ref="J44:J107" si="7">IMARGUMENT(H44)*180/PI()</f>
        <v>5.984550461396429E-2</v>
      </c>
      <c r="K44" s="20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25">
      <c r="B45">
        <v>100</v>
      </c>
      <c r="C45" s="208" t="str">
        <f t="shared" si="0"/>
        <v>0.99999984-0.000628318530717959i</v>
      </c>
      <c r="D45" s="208" t="str">
        <f t="shared" si="1"/>
        <v>0.999841322069845-0.0125643666386522i</v>
      </c>
      <c r="E45" s="208" t="str">
        <f t="shared" si="2"/>
        <v>0.01+0.00138230076757951i</v>
      </c>
      <c r="F45" s="208" t="str">
        <f t="shared" si="3"/>
        <v>1.00984132206985-0.0111820658710727i</v>
      </c>
      <c r="G45" s="208" t="str">
        <f t="shared" si="4"/>
        <v>11.8815981855389+0.131566029890708i</v>
      </c>
      <c r="H45" s="208" t="str">
        <f t="shared" si="5"/>
        <v>1.08665740593719+0.0113498113758484i</v>
      </c>
      <c r="I45" s="208">
        <f t="shared" si="6"/>
        <v>0.7223266379594151</v>
      </c>
      <c r="J45" s="208">
        <f t="shared" si="7"/>
        <v>0.59841550867406523</v>
      </c>
      <c r="K45" s="20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25">
      <c r="B46">
        <v>200</v>
      </c>
      <c r="C46" s="208" t="str">
        <f t="shared" si="0"/>
        <v>0.99999936-0.00125663706143592i</v>
      </c>
      <c r="D46" s="208" t="str">
        <f t="shared" si="1"/>
        <v>0.999365591789126-0.025116717089234i</v>
      </c>
      <c r="E46" s="208" t="str">
        <f t="shared" si="2"/>
        <v>0.01+0.00276460153515902i</v>
      </c>
      <c r="F46" s="208" t="str">
        <f t="shared" si="3"/>
        <v>1.00936559178913-0.022352115554075i</v>
      </c>
      <c r="G46" s="208" t="str">
        <f t="shared" si="4"/>
        <v>11.8828285013285+0.263141876374204i</v>
      </c>
      <c r="H46" s="208" t="str">
        <f t="shared" si="5"/>
        <v>1.08679208671389+0.0227003675942353i</v>
      </c>
      <c r="I46" s="208">
        <f t="shared" si="6"/>
        <v>0.72482371001435386</v>
      </c>
      <c r="J46" s="208">
        <f t="shared" si="7"/>
        <v>1.196591483880175</v>
      </c>
      <c r="K46" s="20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25">
      <c r="B47">
        <v>300</v>
      </c>
      <c r="C47" s="208" t="str">
        <f t="shared" si="0"/>
        <v>0.99999856-0.00188495559215388i</v>
      </c>
      <c r="D47" s="208" t="str">
        <f t="shared" si="1"/>
        <v>0.99857371823689-0.0376450734395918i</v>
      </c>
      <c r="E47" s="208" t="str">
        <f t="shared" si="2"/>
        <v>0.01+0.00414690230273853i</v>
      </c>
      <c r="F47" s="208" t="str">
        <f t="shared" si="3"/>
        <v>1.00857371823689-0.0334981711368533i</v>
      </c>
      <c r="G47" s="208" t="str">
        <f t="shared" si="4"/>
        <v>11.8848794130726+0.394737357638009i</v>
      </c>
      <c r="H47" s="208" t="str">
        <f t="shared" si="5"/>
        <v>1.08701659344582+0.0340524135742303i</v>
      </c>
      <c r="I47" s="208">
        <f t="shared" si="6"/>
        <v>0.7289833283140007</v>
      </c>
      <c r="J47" s="208">
        <f t="shared" si="7"/>
        <v>1.7942888304729225</v>
      </c>
      <c r="K47" s="20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25">
      <c r="B48">
        <v>400</v>
      </c>
      <c r="C48" s="208" t="str">
        <f t="shared" si="0"/>
        <v>0.99999744-0.00251327412287183i</v>
      </c>
      <c r="D48" s="208" t="str">
        <f t="shared" si="1"/>
        <v>0.997467211723865-0.0501375340736509i</v>
      </c>
      <c r="E48" s="208" t="str">
        <f t="shared" si="2"/>
        <v>0.01+0.00552920307031804i</v>
      </c>
      <c r="F48" s="208" t="str">
        <f t="shared" si="3"/>
        <v>1.00746721172386-0.0446083310033329i</v>
      </c>
      <c r="G48" s="208" t="str">
        <f t="shared" si="4"/>
        <v>11.8877514991496+0.52636229505877i</v>
      </c>
      <c r="H48" s="208" t="str">
        <f t="shared" si="5"/>
        <v>1.08733098431152+0.0454066943878788i</v>
      </c>
      <c r="I48" s="208">
        <f t="shared" si="6"/>
        <v>0.73480224755324342</v>
      </c>
      <c r="J48" s="208">
        <f t="shared" si="7"/>
        <v>2.3912693278440087</v>
      </c>
      <c r="K48" s="20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25">
      <c r="B49">
        <v>500</v>
      </c>
      <c r="C49" s="208" t="str">
        <f t="shared" si="0"/>
        <v>0.999996-0.00314159265358979i</v>
      </c>
      <c r="D49" s="208" t="str">
        <f t="shared" si="1"/>
        <v>0.996048176605951-0.0625823111830009i</v>
      </c>
      <c r="E49" s="208" t="str">
        <f t="shared" si="2"/>
        <v>0.01+0.00691150383789755i</v>
      </c>
      <c r="F49" s="208" t="str">
        <f t="shared" si="3"/>
        <v>1.00604817660595-0.0556708073451033i</v>
      </c>
      <c r="G49" s="208" t="str">
        <f t="shared" si="4"/>
        <v>11.8914455697609+0.658026514796055i</v>
      </c>
      <c r="H49" s="208" t="str">
        <f t="shared" si="5"/>
        <v>1.08773534080565+0.0567639553364817i</v>
      </c>
      <c r="I49" s="208">
        <f t="shared" si="6"/>
        <v>0.74227593901900257</v>
      </c>
      <c r="J49" s="208">
        <f t="shared" si="7"/>
        <v>2.987296061940278</v>
      </c>
      <c r="K49" s="20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25">
      <c r="B50">
        <v>600</v>
      </c>
      <c r="C50" s="208" t="str">
        <f t="shared" si="0"/>
        <v>0.99999424-0.00376991118430775i</v>
      </c>
      <c r="D50" s="208" t="str">
        <f t="shared" si="1"/>
        <v>0.994319301312534-0.0749677675228722i</v>
      </c>
      <c r="E50" s="208" t="str">
        <f t="shared" si="2"/>
        <v>0.01+0.00829380460547705i</v>
      </c>
      <c r="F50" s="208" t="str">
        <f t="shared" si="3"/>
        <v>1.00431930131253-0.0666739629173951i</v>
      </c>
      <c r="G50" s="208" t="str">
        <f t="shared" si="4"/>
        <v>11.8959626674046+0.789739849385242i</v>
      </c>
      <c r="H50" s="208" t="str">
        <f t="shared" si="5"/>
        <v>1.0882297677839+0.0681249420266261i</v>
      </c>
      <c r="I50" s="208">
        <f t="shared" si="6"/>
        <v>0.7513986051879844</v>
      </c>
      <c r="J50" s="208">
        <f t="shared" si="7"/>
        <v>3.582133851032923</v>
      </c>
      <c r="K50" s="20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25">
      <c r="B51">
        <v>700</v>
      </c>
      <c r="C51" s="208" t="str">
        <f t="shared" si="0"/>
        <v>0.99999216-0.00439822971502571i</v>
      </c>
      <c r="D51" s="208" t="str">
        <f t="shared" si="1"/>
        <v>0.99228384567748-0.0872824521740509i</v>
      </c>
      <c r="E51" s="208" t="str">
        <f t="shared" si="2"/>
        <v>0.01+0.00967610537305656i</v>
      </c>
      <c r="F51" s="208" t="str">
        <f t="shared" si="3"/>
        <v>1.00228384567748-0.0776063468009943i</v>
      </c>
      <c r="G51" s="208" t="str">
        <f t="shared" si="4"/>
        <v>11.901304067483+0.921512139329018i</v>
      </c>
      <c r="H51" s="208" t="str">
        <f t="shared" si="5"/>
        <v>1.0888143935205+0.0794904004458674i</v>
      </c>
      <c r="I51" s="208">
        <f t="shared" si="6"/>
        <v>0.76216319832640922</v>
      </c>
      <c r="J51" s="208">
        <f t="shared" si="7"/>
        <v>4.1755496632414575</v>
      </c>
      <c r="K51" s="20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25">
      <c r="B52">
        <v>800</v>
      </c>
      <c r="C52" s="208" t="str">
        <f t="shared" si="0"/>
        <v>0.99998976-0.00502654824574367i</v>
      </c>
      <c r="D52" s="208" t="str">
        <f t="shared" si="1"/>
        <v>0.989945625683656-0.0995151350834781i</v>
      </c>
      <c r="E52" s="208" t="str">
        <f t="shared" si="2"/>
        <v>0.01+0.0110584061406361i</v>
      </c>
      <c r="F52" s="208" t="str">
        <f t="shared" si="3"/>
        <v>0.999945625683656-0.088456728942842i</v>
      </c>
      <c r="G52" s="208" t="str">
        <f t="shared" si="4"/>
        <v>11.9074712790484+1.05335323468746i</v>
      </c>
      <c r="H52" s="208" t="str">
        <f t="shared" si="5"/>
        <v>1.08948936977898+0.0908610770380045i</v>
      </c>
      <c r="I52" s="208">
        <f t="shared" si="6"/>
        <v>0.77456144297422769</v>
      </c>
      <c r="J52" s="208">
        <f t="shared" si="7"/>
        <v>4.767313023888061</v>
      </c>
      <c r="K52" s="20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25">
      <c r="B53">
        <v>900</v>
      </c>
      <c r="C53" s="208" t="str">
        <f t="shared" si="0"/>
        <v>0.99998704-0.00565486677646163i</v>
      </c>
      <c r="D53" s="208" t="str">
        <f t="shared" si="1"/>
        <v>0.987308995753231-0.111654840169906i</v>
      </c>
      <c r="E53" s="208" t="str">
        <f t="shared" si="2"/>
        <v>0.01+0.0124407069082156i</v>
      </c>
      <c r="F53" s="208" t="str">
        <f t="shared" si="3"/>
        <v>0.997308995753231-0.0992141332616904i</v>
      </c>
      <c r="G53" s="208" t="str">
        <f t="shared" si="4"/>
        <v>11.9144660456842+1.18527299666601i</v>
      </c>
      <c r="H53" s="208" t="str">
        <f t="shared" si="5"/>
        <v>1.09025487189557+0.102237718777829i</v>
      </c>
      <c r="I53" s="208">
        <f t="shared" si="6"/>
        <v>0.78858386216194321</v>
      </c>
      <c r="J53" s="208">
        <f t="shared" si="7"/>
        <v>5.3571964108468038</v>
      </c>
      <c r="K53" s="20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25">
      <c r="B54">
        <v>1000</v>
      </c>
      <c r="C54" s="208" t="str">
        <f t="shared" si="0"/>
        <v>0.999984-0.00628318530717959i</v>
      </c>
      <c r="D54" s="208" t="str">
        <f t="shared" si="1"/>
        <v>0.984378828735588-0.123690876796825i</v>
      </c>
      <c r="E54" s="208" t="str">
        <f t="shared" si="2"/>
        <v>0.01+0.0138230076757951i</v>
      </c>
      <c r="F54" s="208" t="str">
        <f t="shared" si="3"/>
        <v>0.994378828735588-0.10986786912103i</v>
      </c>
      <c r="G54" s="208" t="str">
        <f t="shared" si="4"/>
        <v>11.9222903465256+1.31728129920122i</v>
      </c>
      <c r="H54" s="208" t="str">
        <f t="shared" si="5"/>
        <v>1.09111109887594+0.113621073245278i</v>
      </c>
      <c r="I54" s="208">
        <f t="shared" si="6"/>
        <v>0.80421980719573716</v>
      </c>
      <c r="J54" s="208">
        <f t="shared" si="7"/>
        <v>5.9449756361542612</v>
      </c>
      <c r="K54" s="20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25">
      <c r="B55">
        <f>B54+1000</f>
        <v>2000</v>
      </c>
      <c r="C55" s="208" t="str">
        <f t="shared" si="0"/>
        <v>0.999936-0.0125663706143592i</v>
      </c>
      <c r="D55" s="208" t="str">
        <f t="shared" si="1"/>
        <v>0.940325838535681-0.236254670943042i</v>
      </c>
      <c r="E55" s="208" t="str">
        <f t="shared" si="2"/>
        <v>0.01+0.0276460153515902i</v>
      </c>
      <c r="F55" s="208" t="str">
        <f t="shared" si="3"/>
        <v>0.950325838535681-0.208608655591452i</v>
      </c>
      <c r="G55" s="208" t="str">
        <f t="shared" si="4"/>
        <v>12.0467643101235+2.64441858261397i</v>
      </c>
      <c r="H55" s="208" t="str">
        <f t="shared" si="5"/>
        <v>1.10472420096901+0.227988862586716i</v>
      </c>
      <c r="I55" s="208">
        <f t="shared" si="6"/>
        <v>1.0462177691962502</v>
      </c>
      <c r="J55" s="208">
        <f t="shared" si="7"/>
        <v>11.660780079080931</v>
      </c>
      <c r="K55" s="20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25">
      <c r="B56">
        <f t="shared" ref="B56:B63" si="19">B55+1000</f>
        <v>3000</v>
      </c>
      <c r="C56" s="208" t="str">
        <f t="shared" si="0"/>
        <v>0.999856-0.0188495559215388i</v>
      </c>
      <c r="D56" s="208" t="str">
        <f t="shared" si="1"/>
        <v>0.875096602967029-0.329668209730796i</v>
      </c>
      <c r="E56" s="208" t="str">
        <f t="shared" si="2"/>
        <v>0.01+0.0414690230273853i</v>
      </c>
      <c r="F56" s="208" t="str">
        <f t="shared" si="3"/>
        <v>0.885096602967029-0.288199186703411i</v>
      </c>
      <c r="G56" s="208" t="str">
        <f t="shared" si="4"/>
        <v>12.2581808425717+3.991426175911i</v>
      </c>
      <c r="H56" s="208" t="str">
        <f t="shared" si="5"/>
        <v>1.12781041543875+0.343857448375008i</v>
      </c>
      <c r="I56" s="208">
        <f t="shared" si="6"/>
        <v>1.4307549662581689</v>
      </c>
      <c r="J56" s="208">
        <f t="shared" si="7"/>
        <v>16.955908463948923</v>
      </c>
      <c r="K56" s="20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25">
      <c r="B57">
        <f t="shared" si="19"/>
        <v>4000</v>
      </c>
      <c r="C57" s="208" t="str">
        <f t="shared" si="0"/>
        <v>0.999744-0.0251327412287183i</v>
      </c>
      <c r="D57" s="208" t="str">
        <f t="shared" si="1"/>
        <v>0.797700579683177-0.400459611045364i</v>
      </c>
      <c r="E57" s="208" t="str">
        <f t="shared" si="2"/>
        <v>0.01+0.0552920307031804i</v>
      </c>
      <c r="F57" s="208" t="str">
        <f t="shared" si="3"/>
        <v>0.807700579683177-0.345167580342184i</v>
      </c>
      <c r="G57" s="208" t="str">
        <f t="shared" si="4"/>
        <v>12.5627279123548+5.36863103119924i</v>
      </c>
      <c r="H57" s="208" t="str">
        <f t="shared" si="5"/>
        <v>1.16098975491373+0.461994688618481i</v>
      </c>
      <c r="I57" s="208">
        <f t="shared" si="6"/>
        <v>1.9349645780171976</v>
      </c>
      <c r="J57" s="208">
        <f t="shared" si="7"/>
        <v>21.699179950729089</v>
      </c>
      <c r="K57" s="20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25">
      <c r="B58">
        <f t="shared" si="19"/>
        <v>5000</v>
      </c>
      <c r="C58" s="208" t="str">
        <f t="shared" si="0"/>
        <v>0.9996-0.0314159265358979i</v>
      </c>
      <c r="D58" s="208" t="str">
        <f t="shared" si="1"/>
        <v>0.716346453555555-0.449202627285372i</v>
      </c>
      <c r="E58" s="208" t="str">
        <f t="shared" si="2"/>
        <v>0.01+0.0691150383789755i</v>
      </c>
      <c r="F58" s="208" t="str">
        <f t="shared" si="3"/>
        <v>0.726346453555555-0.380087588906397i</v>
      </c>
      <c r="G58" s="208" t="str">
        <f t="shared" si="4"/>
        <v>12.9695894910512+6.7868163665266i</v>
      </c>
      <c r="H58" s="208" t="str">
        <f t="shared" si="5"/>
        <v>1.20517932187606+0.583186428743118i</v>
      </c>
      <c r="I58" s="208">
        <f t="shared" si="6"/>
        <v>2.5347457541441116</v>
      </c>
      <c r="J58" s="208">
        <f t="shared" si="7"/>
        <v>25.822345777101951</v>
      </c>
      <c r="K58" s="20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25">
      <c r="B59">
        <f t="shared" si="19"/>
        <v>6000</v>
      </c>
      <c r="C59" s="208" t="str">
        <f t="shared" si="0"/>
        <v>0.999424-0.0376991118430775i</v>
      </c>
      <c r="D59" s="208" t="str">
        <f t="shared" si="1"/>
        <v>0.637062698861848-0.478965717318149i</v>
      </c>
      <c r="E59" s="208" t="str">
        <f t="shared" si="2"/>
        <v>0.01+0.0829380460547705i</v>
      </c>
      <c r="F59" s="208" t="str">
        <f t="shared" si="3"/>
        <v>0.647062698861848-0.396027671263379i</v>
      </c>
      <c r="G59" s="208" t="str">
        <f t="shared" si="4"/>
        <v>13.4915272164261+8.2573421628319i</v>
      </c>
      <c r="H59" s="208" t="str">
        <f t="shared" si="5"/>
        <v>1.2616477790934+0.708236562960816i</v>
      </c>
      <c r="I59" s="208">
        <f t="shared" si="6"/>
        <v>3.2084270723987238</v>
      </c>
      <c r="J59" s="208">
        <f t="shared" si="7"/>
        <v>29.308041320316061</v>
      </c>
      <c r="K59" s="20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25">
      <c r="B60">
        <f t="shared" si="19"/>
        <v>7000</v>
      </c>
      <c r="C60" s="208" t="str">
        <f t="shared" si="0"/>
        <v>0.999216-0.0439822971502571i</v>
      </c>
      <c r="D60" s="208" t="str">
        <f t="shared" si="1"/>
        <v>0.563496499860854-0.493757567335173i</v>
      </c>
      <c r="E60" s="208" t="str">
        <f t="shared" si="2"/>
        <v>0.01+0.0967610537305656i</v>
      </c>
      <c r="F60" s="208" t="str">
        <f t="shared" si="3"/>
        <v>0.573496499860854-0.396996513604607i</v>
      </c>
      <c r="G60" s="208" t="str">
        <f t="shared" si="4"/>
        <v>14.1457241665365+9.79221874569411i</v>
      </c>
      <c r="H60" s="208" t="str">
        <f t="shared" si="5"/>
        <v>1.3320938018532+0.837959714706595i</v>
      </c>
      <c r="I60" s="208">
        <f t="shared" si="6"/>
        <v>3.9386470316365201</v>
      </c>
      <c r="J60" s="208">
        <f t="shared" si="7"/>
        <v>32.172133719664231</v>
      </c>
      <c r="K60" s="20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25">
      <c r="B61">
        <f t="shared" si="19"/>
        <v>8000</v>
      </c>
      <c r="C61" s="208" t="str">
        <f t="shared" si="0"/>
        <v>0.998976-0.0502654824574367i</v>
      </c>
      <c r="D61" s="208" t="str">
        <f t="shared" si="1"/>
        <v>0.497371750382894-0.497486134727546i</v>
      </c>
      <c r="E61" s="208" t="str">
        <f t="shared" si="2"/>
        <v>0.01+0.110584061406361i</v>
      </c>
      <c r="F61" s="208" t="str">
        <f t="shared" si="3"/>
        <v>0.507371750382894-0.386902073321185i</v>
      </c>
      <c r="G61" s="208" t="str">
        <f t="shared" si="4"/>
        <v>14.9549797652103+11.4040891580378i</v>
      </c>
      <c r="H61" s="208" t="str">
        <f t="shared" si="5"/>
        <v>1.41875617679857+0.973161025563814i</v>
      </c>
      <c r="I61" s="208">
        <f t="shared" si="6"/>
        <v>4.7127872177412424</v>
      </c>
      <c r="J61" s="208">
        <f t="shared" si="7"/>
        <v>34.447219400366379</v>
      </c>
      <c r="K61" s="20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25">
      <c r="B62">
        <f t="shared" si="19"/>
        <v>9000</v>
      </c>
      <c r="C62" s="208" t="str">
        <f t="shared" si="0"/>
        <v>0.998704-0.0565486677646163i</v>
      </c>
      <c r="D62" s="208" t="str">
        <f t="shared" si="1"/>
        <v>0.439119100908169-0.493460296165236i</v>
      </c>
      <c r="E62" s="208" t="str">
        <f t="shared" si="2"/>
        <v>0.01+0.124407069082156i</v>
      </c>
      <c r="F62" s="208" t="str">
        <f t="shared" si="3"/>
        <v>0.449119100908169-0.36905322708308i</v>
      </c>
      <c r="G62" s="208" t="str">
        <f t="shared" si="4"/>
        <v>15.9493862355354+13.1060390179716i</v>
      </c>
      <c r="H62" s="208" t="str">
        <f t="shared" si="5"/>
        <v>1.52456655898401+1.11459355082736i</v>
      </c>
      <c r="I62" s="208">
        <f t="shared" si="6"/>
        <v>5.5225708121976425</v>
      </c>
      <c r="J62" s="208">
        <f t="shared" si="7"/>
        <v>36.170119892697031</v>
      </c>
      <c r="K62" s="20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25">
      <c r="B63">
        <f t="shared" si="19"/>
        <v>10000</v>
      </c>
      <c r="C63" s="208" t="str">
        <f t="shared" si="0"/>
        <v>0.9984-0.0628318530717959i</v>
      </c>
      <c r="D63" s="208" t="str">
        <f t="shared" si="1"/>
        <v>0.388419177758416-0.484259258507232i</v>
      </c>
      <c r="E63" s="208" t="str">
        <f t="shared" si="2"/>
        <v>0.01+0.138230076757951i</v>
      </c>
      <c r="F63" s="208" t="str">
        <f t="shared" si="3"/>
        <v>0.398419177758416-0.346029181749281i</v>
      </c>
      <c r="G63" s="208" t="str">
        <f t="shared" si="4"/>
        <v>17.1686746984842+14.9110855834313i</v>
      </c>
      <c r="H63" s="208" t="str">
        <f t="shared" si="5"/>
        <v>1.65336034918535+1.26287673914521i</v>
      </c>
      <c r="I63" s="208">
        <f t="shared" si="6"/>
        <v>6.3633321810441767</v>
      </c>
      <c r="J63" s="208">
        <f t="shared" si="7"/>
        <v>37.373468861172547</v>
      </c>
      <c r="K63" s="20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25">
      <c r="B64">
        <f>B63+10000</f>
        <v>20000</v>
      </c>
      <c r="C64" s="208" t="str">
        <f t="shared" si="0"/>
        <v>0.9936-0.125663706143592i</v>
      </c>
      <c r="D64" s="208" t="str">
        <f t="shared" si="1"/>
        <v>0.139804714716904-0.340558038997881i</v>
      </c>
      <c r="E64" s="208" t="str">
        <f t="shared" si="2"/>
        <v>0.01+0.276460153515902i</v>
      </c>
      <c r="F64" s="208" t="str">
        <f t="shared" si="3"/>
        <v>0.149804714716904-0.064097885481979i</v>
      </c>
      <c r="G64" s="208" t="str">
        <f t="shared" si="4"/>
        <v>67.7083673762245+28.9708050007272i</v>
      </c>
      <c r="H64" s="208" t="str">
        <f t="shared" si="5"/>
        <v>6.4856975096472+1.85445607155563i</v>
      </c>
      <c r="I64" s="208">
        <f t="shared" si="6"/>
        <v>16.580426982151341</v>
      </c>
      <c r="J64" s="208">
        <f t="shared" si="7"/>
        <v>15.956826732021664</v>
      </c>
      <c r="K64" s="20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25">
      <c r="B65">
        <f t="shared" ref="B65:B72" si="20">B64+10000</f>
        <v>30000</v>
      </c>
      <c r="C65" s="208" t="str">
        <f t="shared" si="0"/>
        <v>0.9856-0.188495559215388i</v>
      </c>
      <c r="D65" s="208" t="str">
        <f t="shared" si="1"/>
        <v>0.0697777164609864-0.245521516748698i</v>
      </c>
      <c r="E65" s="208" t="str">
        <f t="shared" si="2"/>
        <v>0.01+0.414690230273853i</v>
      </c>
      <c r="F65" s="208" t="str">
        <f t="shared" si="3"/>
        <v>0.0797777164609864+0.169168713525155i</v>
      </c>
      <c r="G65" s="208" t="str">
        <f t="shared" si="4"/>
        <v>27.3660134751527-58.029654134906i</v>
      </c>
      <c r="H65" s="208" t="str">
        <f t="shared" si="5"/>
        <v>1.46637878071559-5.70253552357905i</v>
      </c>
      <c r="I65" s="208">
        <f t="shared" si="6"/>
        <v>15.399435463151544</v>
      </c>
      <c r="J65" s="208">
        <f t="shared" si="7"/>
        <v>-75.579109038841565</v>
      </c>
      <c r="K65" s="20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25">
      <c r="B66">
        <f t="shared" si="20"/>
        <v>40000</v>
      </c>
      <c r="C66" s="208" t="str">
        <f t="shared" si="0"/>
        <v>0.9744-0.251327412287183i</v>
      </c>
      <c r="D66" s="208" t="str">
        <f t="shared" si="1"/>
        <v>0.0424956506412715-0.189541729144814i</v>
      </c>
      <c r="E66" s="208" t="str">
        <f t="shared" si="2"/>
        <v>0.01+0.552920307031804i</v>
      </c>
      <c r="F66" s="208" t="str">
        <f t="shared" si="3"/>
        <v>0.0524956506412715+0.36337857788699i</v>
      </c>
      <c r="G66" s="208" t="str">
        <f t="shared" si="4"/>
        <v>4.67321080236023-32.3482931401695i</v>
      </c>
      <c r="H66" s="208" t="str">
        <f t="shared" si="5"/>
        <v>-0.32708852857296-2.99014300624747i</v>
      </c>
      <c r="I66" s="208">
        <f t="shared" si="6"/>
        <v>9.5654981292947721</v>
      </c>
      <c r="J66" s="208">
        <f t="shared" si="7"/>
        <v>-96.242702749244415</v>
      </c>
      <c r="K66" s="20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25">
      <c r="B67">
        <f t="shared" si="20"/>
        <v>50000</v>
      </c>
      <c r="C67" s="208" t="str">
        <f t="shared" si="0"/>
        <v>0.96-0.314159265358979i</v>
      </c>
      <c r="D67" s="208" t="str">
        <f t="shared" si="1"/>
        <v>0.0293187237564543-0.153720122667572i</v>
      </c>
      <c r="E67" s="208" t="str">
        <f t="shared" si="2"/>
        <v>0.01+0.691150383789754i</v>
      </c>
      <c r="F67" s="208" t="str">
        <f t="shared" si="3"/>
        <v>0.0393187237564543+0.537430261122182i</v>
      </c>
      <c r="G67" s="208" t="str">
        <f t="shared" si="4"/>
        <v>1.62486795699262-22.2096021179289i</v>
      </c>
      <c r="H67" s="208" t="str">
        <f t="shared" si="5"/>
        <v>-0.495463961979568-1.99665069871582i</v>
      </c>
      <c r="I67" s="208">
        <f t="shared" si="6"/>
        <v>6.2655577229612547</v>
      </c>
      <c r="J67" s="208">
        <f t="shared" si="7"/>
        <v>-103.93630536629848</v>
      </c>
      <c r="K67" s="20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25">
      <c r="B68">
        <f t="shared" si="20"/>
        <v>60000</v>
      </c>
      <c r="C68" s="208" t="str">
        <f t="shared" si="0"/>
        <v>0.9424-0.376991118430775i</v>
      </c>
      <c r="D68" s="208" t="str">
        <f t="shared" si="1"/>
        <v>0.0220077291938485-0.129064928859425i</v>
      </c>
      <c r="E68" s="208" t="str">
        <f t="shared" si="2"/>
        <v>0.01+0.829380460547705i</v>
      </c>
      <c r="F68" s="208" t="str">
        <f t="shared" si="3"/>
        <v>0.0320077291938485+0.70031553168828i</v>
      </c>
      <c r="G68" s="208" t="str">
        <f t="shared" si="4"/>
        <v>0.78152402335364-17.0994139767733i</v>
      </c>
      <c r="H68" s="208" t="str">
        <f t="shared" si="5"/>
        <v>-0.522200362897831-1.50072113481026i</v>
      </c>
      <c r="I68" s="208">
        <f t="shared" si="6"/>
        <v>4.0223681074978863</v>
      </c>
      <c r="J68" s="208">
        <f t="shared" si="7"/>
        <v>-109.18617369196507</v>
      </c>
      <c r="K68" s="20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25">
      <c r="B69">
        <f t="shared" si="20"/>
        <v>70000</v>
      </c>
      <c r="C69" s="208" t="str">
        <f t="shared" si="0"/>
        <v>0.9216-0.439822971502571i</v>
      </c>
      <c r="D69" s="208" t="str">
        <f t="shared" si="1"/>
        <v>0.0175459646802025-0.111131781152612i</v>
      </c>
      <c r="E69" s="208" t="str">
        <f t="shared" si="2"/>
        <v>0.01+0.967610537305656i</v>
      </c>
      <c r="F69" s="208" t="str">
        <f t="shared" si="3"/>
        <v>0.0275459646802025+0.856478756153044i</v>
      </c>
      <c r="G69" s="208" t="str">
        <f t="shared" si="4"/>
        <v>0.450149783480022-13.9963777313134i</v>
      </c>
      <c r="H69" s="208" t="str">
        <f t="shared" si="5"/>
        <v>-0.52505851221954-1.19781086426441i</v>
      </c>
      <c r="I69" s="208">
        <f t="shared" si="6"/>
        <v>2.3310716073463116</v>
      </c>
      <c r="J69" s="208">
        <f t="shared" si="7"/>
        <v>-113.67016678162955</v>
      </c>
      <c r="K69" s="20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25">
      <c r="B70">
        <f t="shared" si="20"/>
        <v>80000</v>
      </c>
      <c r="C70" s="208" t="str">
        <f t="shared" si="0"/>
        <v>0.8976-0.502654824574367i</v>
      </c>
      <c r="D70" s="208" t="str">
        <f t="shared" si="1"/>
        <v>0.0146282571242708-0.0975290943170075i</v>
      </c>
      <c r="E70" s="208" t="str">
        <f t="shared" si="2"/>
        <v>0.01+1.10584061406361i</v>
      </c>
      <c r="F70" s="208" t="str">
        <f t="shared" si="3"/>
        <v>0.0246282571242708+1.0083115197466i</v>
      </c>
      <c r="G70" s="208" t="str">
        <f t="shared" si="4"/>
        <v>0.29051358627894-11.8939880402368i</v>
      </c>
      <c r="H70" s="208" t="str">
        <f t="shared" si="5"/>
        <v>-0.522930782198853-0.989749380745877i</v>
      </c>
      <c r="I70" s="208">
        <f t="shared" si="6"/>
        <v>0.97972019100210073</v>
      </c>
      <c r="J70" s="208">
        <f t="shared" si="7"/>
        <v>-117.84958390101947</v>
      </c>
      <c r="K70" s="20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25">
      <c r="B71">
        <f t="shared" si="20"/>
        <v>90000</v>
      </c>
      <c r="C71" s="208" t="str">
        <f t="shared" si="0"/>
        <v>0.8704-0.565486677646163i</v>
      </c>
      <c r="D71" s="208" t="str">
        <f t="shared" si="1"/>
        <v>0.0126178523198656-0.0868694027219374i</v>
      </c>
      <c r="E71" s="208" t="str">
        <f t="shared" si="2"/>
        <v>0.01+1.24407069082156i</v>
      </c>
      <c r="F71" s="208" t="str">
        <f t="shared" si="3"/>
        <v>0.0226178523198656+1.15720128809962i</v>
      </c>
      <c r="G71" s="208" t="str">
        <f t="shared" si="4"/>
        <v>0.202604420295048-10.3658867705216i</v>
      </c>
      <c r="H71" s="208" t="str">
        <f t="shared" si="5"/>
        <v>-0.519969282406259-0.835641999231329i</v>
      </c>
      <c r="I71" s="208">
        <f t="shared" si="6"/>
        <v>-0.13826120512694595</v>
      </c>
      <c r="J71" s="208">
        <f t="shared" si="7"/>
        <v>-121.8914966767249</v>
      </c>
      <c r="K71" s="20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25">
      <c r="B72">
        <f t="shared" si="20"/>
        <v>100000</v>
      </c>
      <c r="C72" s="208" t="str">
        <f t="shared" si="0"/>
        <v>0.84-0.628318530717959i</v>
      </c>
      <c r="D72" s="208" t="str">
        <f t="shared" si="1"/>
        <v>0.0111747816599592-0.0782967270411641i</v>
      </c>
      <c r="E72" s="208" t="str">
        <f t="shared" si="2"/>
        <v>0.01+1.38230076757951i</v>
      </c>
      <c r="F72" s="208" t="str">
        <f t="shared" si="3"/>
        <v>0.0211747816599592+1.30400404053835i</v>
      </c>
      <c r="G72" s="208" t="str">
        <f t="shared" si="4"/>
        <v>0.149392161973376-9.19999960171572i</v>
      </c>
      <c r="H72" s="208" t="str">
        <f t="shared" si="5"/>
        <v>-0.51719054266999-0.715360862835028i</v>
      </c>
      <c r="I72" s="208">
        <f t="shared" si="6"/>
        <v>-1.0833588423237175</v>
      </c>
      <c r="J72" s="208">
        <f t="shared" si="7"/>
        <v>-125.86612125106949</v>
      </c>
      <c r="K72" s="20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25">
      <c r="B73">
        <f>B72+20000</f>
        <v>120000</v>
      </c>
      <c r="C73" s="208" t="str">
        <f t="shared" si="0"/>
        <v>0.7696-0.75398223686155i</v>
      </c>
      <c r="D73" s="208" t="str">
        <f t="shared" si="1"/>
        <v>0.00928865408207618-0.0653717279768084i</v>
      </c>
      <c r="E73" s="208" t="str">
        <f t="shared" si="2"/>
        <v>0.01+1.65876092109541i</v>
      </c>
      <c r="F73" s="208" t="str">
        <f t="shared" si="3"/>
        <v>0.0192886540820762+1.5933891931186i</v>
      </c>
      <c r="G73" s="208" t="str">
        <f t="shared" si="4"/>
        <v>0.0911540141884779-7.53001326579166i</v>
      </c>
      <c r="H73" s="208" t="str">
        <f t="shared" si="5"/>
        <v>-0.512828366888191-0.536285381544956i</v>
      </c>
      <c r="I73" s="208">
        <f t="shared" si="6"/>
        <v>-2.5916778068982143</v>
      </c>
      <c r="J73" s="208">
        <f t="shared" si="7"/>
        <v>-133.71914361343789</v>
      </c>
      <c r="K73" s="20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25">
      <c r="B74">
        <f t="shared" ref="B74:B123" si="21">B73+20000</f>
        <v>140000</v>
      </c>
      <c r="C74" s="208" t="str">
        <f t="shared" si="0"/>
        <v>0.6864-0.879645943005142i</v>
      </c>
      <c r="D74" s="208" t="str">
        <f t="shared" si="1"/>
        <v>0.00814789733685021-0.0560974289107782i</v>
      </c>
      <c r="E74" s="208" t="str">
        <f t="shared" si="2"/>
        <v>0.01+1.93522107461131i</v>
      </c>
      <c r="F74" s="208" t="str">
        <f t="shared" si="3"/>
        <v>0.0181478973368502+1.87912364570053i</v>
      </c>
      <c r="G74" s="208" t="str">
        <f t="shared" si="4"/>
        <v>0.0616674996665625-6.38535994797399i</v>
      </c>
      <c r="H74" s="208" t="str">
        <f t="shared" si="5"/>
        <v>-0.509827063208826-0.405807052874427i</v>
      </c>
      <c r="I74" s="208">
        <f t="shared" si="6"/>
        <v>-3.7201694317525318</v>
      </c>
      <c r="J74" s="208">
        <f t="shared" si="7"/>
        <v>-141.48126231386169</v>
      </c>
      <c r="K74" s="20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25">
      <c r="B75">
        <f t="shared" si="21"/>
        <v>160000</v>
      </c>
      <c r="C75" s="208" t="str">
        <f t="shared" si="0"/>
        <v>0.5904-1.00530964914873i</v>
      </c>
      <c r="D75" s="208" t="str">
        <f t="shared" si="1"/>
        <v>0.00740609542866305-0.0491219609438475i</v>
      </c>
      <c r="E75" s="208" t="str">
        <f t="shared" si="2"/>
        <v>0.01+2.21168122812721i</v>
      </c>
      <c r="F75" s="208" t="str">
        <f t="shared" si="3"/>
        <v>0.017406095428663+2.16255926718336i</v>
      </c>
      <c r="G75" s="208" t="str">
        <f t="shared" si="4"/>
        <v>0.0446599707935278-5.54862140722506i</v>
      </c>
      <c r="H75" s="208" t="str">
        <f t="shared" si="5"/>
        <v>-0.507740755608103-0.30370921337729i</v>
      </c>
      <c r="I75" s="208">
        <f t="shared" si="6"/>
        <v>-4.5588237297507481</v>
      </c>
      <c r="J75" s="208">
        <f t="shared" si="7"/>
        <v>-149.11390707638472</v>
      </c>
      <c r="K75" s="20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25">
      <c r="B76">
        <f t="shared" si="21"/>
        <v>180000</v>
      </c>
      <c r="C76" s="208" t="str">
        <f t="shared" si="0"/>
        <v>0.4816-1.13097335529233i</v>
      </c>
      <c r="D76" s="208" t="str">
        <f t="shared" si="1"/>
        <v>0.00689687701585696-0.0436863656779782i</v>
      </c>
      <c r="E76" s="208" t="str">
        <f t="shared" si="2"/>
        <v>0.01+2.48814138164312i</v>
      </c>
      <c r="F76" s="208" t="str">
        <f t="shared" si="3"/>
        <v>0.016896877015857+2.44445501596514i</v>
      </c>
      <c r="G76" s="208" t="str">
        <f t="shared" si="4"/>
        <v>0.0339314828847932-4.90883513320413i</v>
      </c>
      <c r="H76" s="208" t="str">
        <f t="shared" si="5"/>
        <v>-0.506250466096193-0.219721681130278i</v>
      </c>
      <c r="I76" s="208">
        <f t="shared" si="6"/>
        <v>-5.1631693834813328</v>
      </c>
      <c r="J76" s="208">
        <f t="shared" si="7"/>
        <v>-156.53830136268769</v>
      </c>
      <c r="K76" s="20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25">
      <c r="B77">
        <f t="shared" si="21"/>
        <v>200000</v>
      </c>
      <c r="C77" s="208" t="str">
        <f t="shared" si="0"/>
        <v>0.36-1.25663706143592i</v>
      </c>
      <c r="D77" s="208" t="str">
        <f t="shared" si="1"/>
        <v>0.00653231543943977-0.0393321623880282i</v>
      </c>
      <c r="E77" s="208" t="str">
        <f t="shared" si="2"/>
        <v>0.01+2.76460153515902i</v>
      </c>
      <c r="F77" s="208" t="str">
        <f t="shared" si="3"/>
        <v>0.0165323154394398+2.72526937277099i</v>
      </c>
      <c r="G77" s="208" t="str">
        <f t="shared" si="4"/>
        <v>0.0267103805947085-4.40307242119029i</v>
      </c>
      <c r="H77" s="208" t="str">
        <f t="shared" si="5"/>
        <v>-0.505155540246886-0.148038100624613i</v>
      </c>
      <c r="I77" s="208">
        <f t="shared" si="6"/>
        <v>-5.5736755062009351</v>
      </c>
      <c r="J77" s="208">
        <f t="shared" si="7"/>
        <v>-163.66654017980096</v>
      </c>
      <c r="K77" s="20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25">
      <c r="B78">
        <f t="shared" si="21"/>
        <v>220000</v>
      </c>
      <c r="C78" s="208" t="str">
        <f t="shared" si="0"/>
        <v>0.2256-1.38230076757951i</v>
      </c>
      <c r="D78" s="208" t="str">
        <f t="shared" si="1"/>
        <v>0.00626240877574128-0.0357662256398856i</v>
      </c>
      <c r="E78" s="208" t="str">
        <f t="shared" si="2"/>
        <v>0.01+3.04106168867492i</v>
      </c>
      <c r="F78" s="208" t="str">
        <f t="shared" si="3"/>
        <v>0.0162624087757413+3.00529546303503i</v>
      </c>
      <c r="G78" s="208" t="str">
        <f t="shared" si="4"/>
        <v>0.0216062328080926-3.99283490698502i</v>
      </c>
      <c r="H78" s="208" t="str">
        <f t="shared" si="5"/>
        <v>-0.504330249019392-0.0851140293225434i</v>
      </c>
      <c r="I78" s="208">
        <f t="shared" si="6"/>
        <v>-5.8237322067185291</v>
      </c>
      <c r="J78" s="208">
        <f t="shared" si="7"/>
        <v>-170.42066026978753</v>
      </c>
      <c r="K78" s="20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25">
      <c r="B79">
        <f t="shared" si="21"/>
        <v>240000</v>
      </c>
      <c r="C79" s="208" t="str">
        <f t="shared" si="0"/>
        <v>0.0783999999999999-1.5079644737231i</v>
      </c>
      <c r="D79" s="208" t="str">
        <f t="shared" si="1"/>
        <v>0.00605702441057595-0.0327924829428947i</v>
      </c>
      <c r="E79" s="208" t="str">
        <f t="shared" si="2"/>
        <v>0.01+3.31752184219082i</v>
      </c>
      <c r="F79" s="208" t="str">
        <f t="shared" si="3"/>
        <v>0.016057024410576+3.28472935924793i</v>
      </c>
      <c r="G79" s="208" t="str">
        <f t="shared" si="4"/>
        <v>0.0178581617059647-3.65318172021606i</v>
      </c>
      <c r="H79" s="208" t="str">
        <f t="shared" si="5"/>
        <v>-0.503694057080289-0.0286568977104489i</v>
      </c>
      <c r="I79" s="208">
        <f t="shared" si="6"/>
        <v>-5.9426286368373171</v>
      </c>
      <c r="J79" s="208">
        <f t="shared" si="7"/>
        <v>-176.74375517267447</v>
      </c>
      <c r="K79" s="20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25">
      <c r="B80">
        <f t="shared" si="21"/>
        <v>260000</v>
      </c>
      <c r="C80" s="208" t="str">
        <f t="shared" si="0"/>
        <v>-0.0816000000000001-1.63362817986669i</v>
      </c>
      <c r="D80" s="208" t="str">
        <f t="shared" si="1"/>
        <v>0.00589712832643624-0.0302748538018936i</v>
      </c>
      <c r="E80" s="208" t="str">
        <f t="shared" si="2"/>
        <v>0.01+3.59398199570672i</v>
      </c>
      <c r="F80" s="208" t="str">
        <f t="shared" si="3"/>
        <v>0.0158971283264362+3.56370714190483i</v>
      </c>
      <c r="G80" s="208" t="str">
        <f t="shared" si="4"/>
        <v>0.015020599594884-3.3672130558929i</v>
      </c>
      <c r="H80" s="208" t="str">
        <f t="shared" si="5"/>
        <v>-0.503193940305705+0.0228848542395061i</v>
      </c>
      <c r="I80" s="208">
        <f t="shared" si="6"/>
        <v>-5.9563184668858717</v>
      </c>
      <c r="J80" s="208">
        <f t="shared" si="7"/>
        <v>177.39602852050876</v>
      </c>
      <c r="K80" s="20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25">
      <c r="B81">
        <f t="shared" si="21"/>
        <v>280000</v>
      </c>
      <c r="C81" s="208" t="str">
        <f t="shared" si="0"/>
        <v>-0.2544-1.75929188601028i</v>
      </c>
      <c r="D81" s="208" t="str">
        <f t="shared" si="1"/>
        <v>0.0057702190689517-0.0281159531279937i</v>
      </c>
      <c r="E81" s="208" t="str">
        <f t="shared" si="2"/>
        <v>0.01+3.87044214922263i</v>
      </c>
      <c r="F81" s="208" t="str">
        <f t="shared" si="3"/>
        <v>0.0157702190689517+3.84232619609464i</v>
      </c>
      <c r="G81" s="208" t="str">
        <f t="shared" si="4"/>
        <v>0.012818086352117-3.1230554730535i</v>
      </c>
      <c r="H81" s="208" t="str">
        <f t="shared" si="5"/>
        <v>-0.502794024377021+0.0706003032050554i</v>
      </c>
      <c r="I81" s="208">
        <f t="shared" si="6"/>
        <v>-5.8874027845228394</v>
      </c>
      <c r="J81" s="208">
        <f t="shared" si="7"/>
        <v>172.00701660118295</v>
      </c>
      <c r="K81" s="20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25">
      <c r="B82">
        <f t="shared" si="21"/>
        <v>300000</v>
      </c>
      <c r="C82" s="208" t="str">
        <f t="shared" si="0"/>
        <v>-0.44-1.88495559215388i</v>
      </c>
      <c r="D82" s="208" t="str">
        <f t="shared" si="1"/>
        <v>0.00566781153841493-0.0262442591822626i</v>
      </c>
      <c r="E82" s="208" t="str">
        <f t="shared" si="2"/>
        <v>0.01+4.14690230273853i</v>
      </c>
      <c r="F82" s="208" t="str">
        <f t="shared" si="3"/>
        <v>0.0156678115384149+4.12065804355627i</v>
      </c>
      <c r="G82" s="208" t="str">
        <f t="shared" si="4"/>
        <v>0.0110726138630506-2.91211413068785i</v>
      </c>
      <c r="H82" s="208" t="str">
        <f t="shared" si="5"/>
        <v>-0.502469416832457+0.115277220546088i</v>
      </c>
      <c r="I82" s="208">
        <f t="shared" si="6"/>
        <v>-5.7550327238393564</v>
      </c>
      <c r="J82" s="208">
        <f t="shared" si="7"/>
        <v>167.07872699540309</v>
      </c>
      <c r="K82" s="20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25">
      <c r="B83">
        <f t="shared" si="21"/>
        <v>320000</v>
      </c>
      <c r="C83" s="208" t="str">
        <f t="shared" si="0"/>
        <v>-0.6384-2.01061929829747i</v>
      </c>
      <c r="D83" s="208" t="str">
        <f t="shared" si="1"/>
        <v>0.00558398277904708-0.0246060672621999i</v>
      </c>
      <c r="E83" s="208" t="str">
        <f t="shared" si="2"/>
        <v>0.01+4.42336245625443i</v>
      </c>
      <c r="F83" s="208" t="str">
        <f t="shared" si="3"/>
        <v>0.0155839827790471+4.39875638899223i</v>
      </c>
      <c r="G83" s="208" t="str">
        <f t="shared" si="4"/>
        <v>0.00966483476185705-2.72800953774362i</v>
      </c>
      <c r="H83" s="208" t="str">
        <f t="shared" si="5"/>
        <v>-0.502202444846584+0.157499981617746i</v>
      </c>
      <c r="I83" s="208">
        <f t="shared" si="6"/>
        <v>-5.5749900304683315</v>
      </c>
      <c r="J83" s="208">
        <f t="shared" si="7"/>
        <v>162.58760974877032</v>
      </c>
      <c r="K83" s="20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25">
      <c r="B84">
        <f t="shared" si="21"/>
        <v>340000</v>
      </c>
      <c r="C84" s="208" t="str">
        <f t="shared" si="0"/>
        <v>-0.8496-2.13628300444106i</v>
      </c>
      <c r="D84" s="208" t="str">
        <f t="shared" si="1"/>
        <v>0.00551449684203442-0.0231602697777028i</v>
      </c>
      <c r="E84" s="208" t="str">
        <f t="shared" si="2"/>
        <v>0.01+4.69982260977033i</v>
      </c>
      <c r="F84" s="208" t="str">
        <f t="shared" si="3"/>
        <v>0.0155144968420344+4.67666233999263i</v>
      </c>
      <c r="G84" s="208" t="str">
        <f t="shared" si="4"/>
        <v>0.00851220614865404-2.56590428493999i</v>
      </c>
      <c r="H84" s="208" t="str">
        <f t="shared" si="5"/>
        <v>-0.501980299827258+0.197711490529493i</v>
      </c>
      <c r="I84" s="208">
        <f t="shared" si="6"/>
        <v>-5.3599650399106284</v>
      </c>
      <c r="J84" s="208">
        <f t="shared" si="7"/>
        <v>158.50235246936685</v>
      </c>
      <c r="K84" s="20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25">
      <c r="B85">
        <f t="shared" si="21"/>
        <v>360000</v>
      </c>
      <c r="C85" s="208" t="str">
        <f t="shared" si="0"/>
        <v>-1.0736-2.26194671058465i</v>
      </c>
      <c r="D85" s="208" t="str">
        <f t="shared" si="1"/>
        <v>0.00545625947185784-0.0218748690472854i</v>
      </c>
      <c r="E85" s="208" t="str">
        <f t="shared" si="2"/>
        <v>0.01+4.97628276328623i</v>
      </c>
      <c r="F85" s="208" t="str">
        <f t="shared" si="3"/>
        <v>0.0154562594718578+4.95440789423894i</v>
      </c>
      <c r="G85" s="208" t="str">
        <f t="shared" si="4"/>
        <v>0.00755610355373741-2.42206202377009i</v>
      </c>
      <c r="H85" s="208" t="str">
        <f t="shared" si="5"/>
        <v>-0.50179352496651+0.236253704469377i</v>
      </c>
      <c r="I85" s="208">
        <f t="shared" si="6"/>
        <v>-5.1199594367272976</v>
      </c>
      <c r="J85" s="208">
        <f t="shared" si="7"/>
        <v>154.7880733053415</v>
      </c>
      <c r="K85" s="20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25">
      <c r="B86">
        <f t="shared" si="21"/>
        <v>380000</v>
      </c>
      <c r="C86" s="208" t="str">
        <f t="shared" si="0"/>
        <v>-1.3104-2.38761041672824i</v>
      </c>
      <c r="D86" s="208" t="str">
        <f t="shared" si="1"/>
        <v>0.00540696785869073-0.0207245872519044i</v>
      </c>
      <c r="E86" s="208" t="str">
        <f t="shared" si="2"/>
        <v>0.01+5.25274291680213i</v>
      </c>
      <c r="F86" s="208" t="str">
        <f t="shared" si="3"/>
        <v>0.0154069678586907+5.23201832955023i</v>
      </c>
      <c r="G86" s="208" t="str">
        <f t="shared" si="4"/>
        <v>0.00675392359088648-2.2935500578699i</v>
      </c>
      <c r="H86" s="208" t="str">
        <f t="shared" si="5"/>
        <v>-0.501635020759275+0.273394939950532i</v>
      </c>
      <c r="I86" s="208">
        <f t="shared" si="6"/>
        <v>-4.8627315230144497</v>
      </c>
      <c r="J86" s="208">
        <f t="shared" si="7"/>
        <v>151.40927658299435</v>
      </c>
      <c r="K86" s="20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25">
      <c r="B87">
        <f>B86+20000</f>
        <v>400000</v>
      </c>
      <c r="C87" s="208" t="str">
        <f t="shared" si="0"/>
        <v>-1.56-2.51327412287183i</v>
      </c>
      <c r="D87" s="208" t="str">
        <f t="shared" si="1"/>
        <v>0.0053648796119293-0.0196891910426074i</v>
      </c>
      <c r="E87" s="208" t="str">
        <f t="shared" si="2"/>
        <v>0.01+5.52920307031804i</v>
      </c>
      <c r="F87" s="208" t="str">
        <f t="shared" si="3"/>
        <v>0.0153648796119293+5.50951387927543i</v>
      </c>
      <c r="G87" s="208" t="str">
        <f t="shared" si="4"/>
        <v>0.00607407943621909-2.17803365876607i</v>
      </c>
      <c r="H87" s="208" t="str">
        <f t="shared" si="5"/>
        <v>-0.501499376634534+0.309348744799813i</v>
      </c>
      <c r="I87" s="208">
        <f t="shared" si="6"/>
        <v>-4.5942244662512417</v>
      </c>
      <c r="J87" s="208">
        <f t="shared" si="7"/>
        <v>148.33173411545084</v>
      </c>
      <c r="K87" s="20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25">
      <c r="B88">
        <f t="shared" si="21"/>
        <v>420000</v>
      </c>
      <c r="C88" s="208" t="str">
        <f t="shared" si="0"/>
        <v>-1.8224-2.63893782901543i</v>
      </c>
      <c r="D88" s="208" t="str">
        <f t="shared" si="1"/>
        <v>0.00532865673912924-0.0187522934176526i</v>
      </c>
      <c r="E88" s="208" t="str">
        <f t="shared" si="2"/>
        <v>0.01+5.80566322383394i</v>
      </c>
      <c r="F88" s="208" t="str">
        <f t="shared" si="3"/>
        <v>0.0153286567391292+5.78691093041629i</v>
      </c>
      <c r="G88" s="208" t="str">
        <f t="shared" si="4"/>
        <v>0.00549273569842983-2.07363063783612i</v>
      </c>
      <c r="H88" s="208" t="str">
        <f t="shared" si="5"/>
        <v>-0.501382412655066+0.344287233917314i</v>
      </c>
      <c r="I88" s="208">
        <f t="shared" si="6"/>
        <v>-4.3189450845889885</v>
      </c>
      <c r="J88" s="208">
        <f t="shared" si="7"/>
        <v>145.52355100492605</v>
      </c>
      <c r="K88" s="20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25">
      <c r="B89">
        <f t="shared" si="21"/>
        <v>440000</v>
      </c>
      <c r="C89" s="208" t="str">
        <f t="shared" si="0"/>
        <v>-2.0976-2.76460153515902i</v>
      </c>
      <c r="D89" s="208" t="str">
        <f t="shared" si="1"/>
        <v>0.00529725804078698-0.0179004814891306i</v>
      </c>
      <c r="E89" s="208" t="str">
        <f t="shared" si="2"/>
        <v>0.01+6.08212337734984i</v>
      </c>
      <c r="F89" s="208" t="str">
        <f t="shared" si="3"/>
        <v>0.015297258040787+6.06422289586071i</v>
      </c>
      <c r="G89" s="208" t="str">
        <f t="shared" si="4"/>
        <v>0.00499162284390992-1.97880649308721i</v>
      </c>
      <c r="H89" s="208" t="str">
        <f t="shared" si="5"/>
        <v>-0.501280859437219+0.378350699654307i</v>
      </c>
      <c r="I89" s="208">
        <f t="shared" si="6"/>
        <v>-4.0402813138546003</v>
      </c>
      <c r="J89" s="208">
        <f t="shared" si="7"/>
        <v>142.95566669731048</v>
      </c>
      <c r="K89" s="20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25">
      <c r="B90">
        <f t="shared" si="21"/>
        <v>460000</v>
      </c>
      <c r="C90" s="208" t="str">
        <f t="shared" si="0"/>
        <v>-2.3856-2.89026524130261i</v>
      </c>
      <c r="D90" s="208" t="str">
        <f t="shared" si="1"/>
        <v>0.00526986348329107-0.0171226712382771i</v>
      </c>
      <c r="E90" s="208" t="str">
        <f t="shared" si="2"/>
        <v>0.01+6.35858353086574i</v>
      </c>
      <c r="F90" s="208" t="str">
        <f t="shared" si="3"/>
        <v>0.0152698634832911+6.34146085962746i</v>
      </c>
      <c r="G90" s="208" t="str">
        <f t="shared" si="4"/>
        <v>0.0045565406571866-1.89229748284706i</v>
      </c>
      <c r="H90" s="208" t="str">
        <f t="shared" si="5"/>
        <v>-0.501192130815106+0.411654659589223i</v>
      </c>
      <c r="I90" s="208">
        <f t="shared" si="6"/>
        <v>-3.7607589510531247</v>
      </c>
      <c r="J90" s="208">
        <f t="shared" si="7"/>
        <v>140.60199316413573</v>
      </c>
      <c r="K90" s="20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25">
      <c r="B91">
        <f t="shared" si="21"/>
        <v>480000</v>
      </c>
      <c r="C91" s="208" t="str">
        <f t="shared" si="0"/>
        <v>-2.6864-3.0159289474462i</v>
      </c>
      <c r="D91" s="208" t="str">
        <f t="shared" si="1"/>
        <v>0.00524582013378277-0.0164096232262679i</v>
      </c>
      <c r="E91" s="208" t="str">
        <f t="shared" si="2"/>
        <v>0.01+6.63504368438164i</v>
      </c>
      <c r="F91" s="208" t="str">
        <f t="shared" si="3"/>
        <v>0.0152458201337828+6.61863406115537i</v>
      </c>
      <c r="G91" s="208" t="str">
        <f t="shared" si="4"/>
        <v>0.00417631255261919-1.81305330039583i</v>
      </c>
      <c r="H91" s="208" t="str">
        <f t="shared" si="5"/>
        <v>-0.501114159868756+0.444295106617783i</v>
      </c>
      <c r="I91" s="208">
        <f t="shared" si="6"/>
        <v>-3.4822443878474751</v>
      </c>
      <c r="J91" s="208">
        <f t="shared" si="7"/>
        <v>138.43933671700944</v>
      </c>
      <c r="K91" s="20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25">
      <c r="B92">
        <f t="shared" si="21"/>
        <v>500000</v>
      </c>
      <c r="C92" s="208" t="str">
        <f t="shared" si="0"/>
        <v>-3-3.14159265358979i</v>
      </c>
      <c r="D92" s="208" t="str">
        <f t="shared" si="1"/>
        <v>0.0052246029075807-0.0157535742998469i</v>
      </c>
      <c r="E92" s="208" t="str">
        <f t="shared" si="2"/>
        <v>0.01+6.91150383789754i</v>
      </c>
      <c r="F92" s="208" t="str">
        <f t="shared" si="3"/>
        <v>0.0152246029075807+6.89575026359769i</v>
      </c>
      <c r="G92" s="208" t="str">
        <f t="shared" si="4"/>
        <v>0.00384204151902178-1.74019374944458i</v>
      </c>
      <c r="H92" s="208" t="str">
        <f t="shared" si="5"/>
        <v>-0.501045278969247+0.476352475535573i</v>
      </c>
      <c r="I92" s="208">
        <f t="shared" si="6"/>
        <v>-3.2061021710290794</v>
      </c>
      <c r="J92" s="208">
        <f t="shared" si="7"/>
        <v>136.44720256153033</v>
      </c>
      <c r="K92" s="20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25">
      <c r="B93">
        <f t="shared" si="21"/>
        <v>520000</v>
      </c>
      <c r="C93" s="208" t="str">
        <f t="shared" si="0"/>
        <v>-3.3264-3.26725635973339i</v>
      </c>
      <c r="D93" s="208" t="str">
        <f t="shared" si="1"/>
        <v>0.00520578566566935-0.0151479541303604i</v>
      </c>
      <c r="E93" s="208" t="str">
        <f t="shared" si="2"/>
        <v>0.01+7.18796399141345i</v>
      </c>
      <c r="F93" s="208" t="str">
        <f t="shared" si="3"/>
        <v>0.0152057856656693+7.17281603728309i</v>
      </c>
      <c r="G93" s="208" t="str">
        <f t="shared" si="4"/>
        <v>0.00354657194107274-1.67297558019243i</v>
      </c>
      <c r="H93" s="208" t="str">
        <f t="shared" si="5"/>
        <v>-0.500984130873617+0.507894678526069i</v>
      </c>
      <c r="I93" s="208">
        <f t="shared" si="6"/>
        <v>-2.9333161924131055</v>
      </c>
      <c r="J93" s="208">
        <f t="shared" si="7"/>
        <v>134.60754550628914</v>
      </c>
      <c r="K93" s="20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25">
      <c r="B94">
        <f t="shared" si="21"/>
        <v>540000</v>
      </c>
      <c r="C94" s="208" t="str">
        <f t="shared" si="0"/>
        <v>-3.6656-3.39292006587698i</v>
      </c>
      <c r="D94" s="208" t="str">
        <f t="shared" si="1"/>
        <v>0.00518901965704636-0.0145871646364175i</v>
      </c>
      <c r="E94" s="208" t="str">
        <f t="shared" si="2"/>
        <v>0.01+7.46442414492935i</v>
      </c>
      <c r="F94" s="208" t="str">
        <f t="shared" si="3"/>
        <v>0.0151890196570464+7.44983698029293i</v>
      </c>
      <c r="G94" s="208" t="str">
        <f t="shared" si="4"/>
        <v>0.00328409450350121-1.61076680598079i</v>
      </c>
      <c r="H94" s="208" t="str">
        <f t="shared" si="5"/>
        <v>-0.50092960203508+0.538979455376729i</v>
      </c>
      <c r="I94" s="208">
        <f t="shared" si="6"/>
        <v>-2.6645822998769644</v>
      </c>
      <c r="J94" s="208">
        <f t="shared" si="7"/>
        <v>132.90450533185074</v>
      </c>
      <c r="K94" s="20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25">
      <c r="B95">
        <f t="shared" si="21"/>
        <v>560000</v>
      </c>
      <c r="C95" s="208" t="str">
        <f t="shared" si="0"/>
        <v>-4.0176-3.51858377202057i</v>
      </c>
      <c r="D95" s="208" t="str">
        <f t="shared" si="1"/>
        <v>0.00517401724783859-0.0140664065983706i</v>
      </c>
      <c r="E95" s="208" t="str">
        <f t="shared" si="2"/>
        <v>0.01+7.74088429844525i</v>
      </c>
      <c r="F95" s="208" t="str">
        <f t="shared" si="3"/>
        <v>0.0151740172478386+7.72681789184688i</v>
      </c>
      <c r="G95" s="208" t="str">
        <f t="shared" si="4"/>
        <v>0.0030498521834887-1.55302660027129i</v>
      </c>
      <c r="H95" s="208" t="str">
        <f t="shared" si="5"/>
        <v>-0.500880772017612+0.569656212655614i</v>
      </c>
      <c r="I95" s="208">
        <f t="shared" si="6"/>
        <v>-2.4003788011607186</v>
      </c>
      <c r="J95" s="208">
        <f t="shared" si="7"/>
        <v>131.32414882406098</v>
      </c>
      <c r="K95" s="20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25">
      <c r="B96">
        <f t="shared" si="21"/>
        <v>580000</v>
      </c>
      <c r="C96" s="208" t="str">
        <f t="shared" si="0"/>
        <v>-4.3824-3.64424747816416i</v>
      </c>
      <c r="D96" s="208" t="str">
        <f t="shared" si="1"/>
        <v>0.00516053950582571-0.0135815420930282i</v>
      </c>
      <c r="E96" s="208" t="str">
        <f t="shared" si="2"/>
        <v>0.01+8.01734445196115i</v>
      </c>
      <c r="F96" s="208" t="str">
        <f t="shared" si="3"/>
        <v>0.0151605395058257+8.00376290986812i</v>
      </c>
      <c r="G96" s="208" t="str">
        <f t="shared" si="4"/>
        <v>0.00283991874052449-1.49928940679947i</v>
      </c>
      <c r="H96" s="208" t="str">
        <f t="shared" si="5"/>
        <v>-0.500836874727835+0.599967477154247i</v>
      </c>
      <c r="I96" s="208">
        <f t="shared" si="6"/>
        <v>-2.1410200350708899</v>
      </c>
      <c r="J96" s="208">
        <f t="shared" si="7"/>
        <v>129.85422998817683</v>
      </c>
      <c r="K96" s="20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25">
      <c r="B97">
        <f t="shared" si="21"/>
        <v>600000</v>
      </c>
      <c r="C97" s="208" t="str">
        <f t="shared" si="0"/>
        <v>-4.76-3.76991118430775i</v>
      </c>
      <c r="D97" s="208" t="str">
        <f t="shared" si="1"/>
        <v>0.00514838663065111-0.0131289844038706i</v>
      </c>
      <c r="E97" s="208" t="str">
        <f t="shared" si="2"/>
        <v>0.01+8.29380460547705i</v>
      </c>
      <c r="F97" s="208" t="str">
        <f t="shared" si="3"/>
        <v>0.0151483866306511+8.28067562107318i</v>
      </c>
      <c r="G97" s="208" t="str">
        <f t="shared" si="4"/>
        <v>0.002651029918115-1.44915226610684i</v>
      </c>
      <c r="H97" s="208" t="str">
        <f t="shared" si="5"/>
        <v>-0.500797268417045+0.629950054928544i</v>
      </c>
      <c r="I97" s="208">
        <f t="shared" si="6"/>
        <v>-1.8866970505652236</v>
      </c>
      <c r="J97" s="208">
        <f t="shared" si="7"/>
        <v>128.48397354303629</v>
      </c>
      <c r="K97" s="20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25">
      <c r="B98">
        <f t="shared" si="21"/>
        <v>620000</v>
      </c>
      <c r="C98" s="208" t="str">
        <f t="shared" si="0"/>
        <v>-5.1504-3.89557489045134i</v>
      </c>
      <c r="D98" s="208" t="str">
        <f t="shared" si="1"/>
        <v>0.00513739050802906-0.0127056092118399i</v>
      </c>
      <c r="E98" s="208" t="str">
        <f t="shared" si="2"/>
        <v>0.01+8.57026475899296i</v>
      </c>
      <c r="F98" s="208" t="str">
        <f t="shared" si="3"/>
        <v>0.0151373905080291+8.55755914978112i</v>
      </c>
      <c r="G98" s="208" t="str">
        <f t="shared" si="4"/>
        <v>0.00248045345850266-1.40226462270077i</v>
      </c>
      <c r="H98" s="208" t="str">
        <f t="shared" si="5"/>
        <v>-0.500761412260923+0.659635963331652i</v>
      </c>
      <c r="I98" s="208">
        <f t="shared" si="6"/>
        <v>-1.6375085016149293</v>
      </c>
      <c r="J98" s="208">
        <f t="shared" si="7"/>
        <v>127.20388302897857</v>
      </c>
      <c r="K98" s="20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25">
      <c r="B99">
        <f t="shared" si="21"/>
        <v>640000</v>
      </c>
      <c r="C99" s="208" t="str">
        <f t="shared" si="0"/>
        <v>-5.5536-4.02123859659494i</v>
      </c>
      <c r="D99" s="208" t="str">
        <f t="shared" si="1"/>
        <v>0.00512740886580995-0.0123086824180386i</v>
      </c>
      <c r="E99" s="208" t="str">
        <f t="shared" si="2"/>
        <v>0.01+8.84672491250886i</v>
      </c>
      <c r="F99" s="208" t="str">
        <f t="shared" si="3"/>
        <v>0.0151274088658099+8.83441623009082i</v>
      </c>
      <c r="G99" s="208" t="str">
        <f t="shared" si="4"/>
        <v>0.00232588803122105-1.35832006357905i</v>
      </c>
      <c r="H99" s="208" t="str">
        <f t="shared" si="5"/>
        <v>-0.500728847921277+0.689053186337371i</v>
      </c>
      <c r="I99" s="208">
        <f t="shared" si="6"/>
        <v>-1.3934841262169053</v>
      </c>
      <c r="J99" s="208">
        <f t="shared" si="7"/>
        <v>126.00557277309936</v>
      </c>
      <c r="K99" s="20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25">
      <c r="B100">
        <f t="shared" si="21"/>
        <v>660000</v>
      </c>
      <c r="C100" s="208" t="str">
        <f t="shared" si="0"/>
        <v>-5.9696-4.14690230273853i</v>
      </c>
      <c r="D100" s="208" t="str">
        <f t="shared" si="1"/>
        <v>0.00511832064984458-0.0119358010749392i</v>
      </c>
      <c r="E100" s="208" t="str">
        <f t="shared" si="2"/>
        <v>0.01+9.12318506602476i</v>
      </c>
      <c r="F100" s="208" t="str">
        <f t="shared" si="3"/>
        <v>0.0151183206498446+9.11124926494982i</v>
      </c>
      <c r="G100" s="208" t="str">
        <f t="shared" si="4"/>
        <v>0.00218538393458076-1.31704957374262i</v>
      </c>
      <c r="H100" s="208" t="str">
        <f t="shared" si="5"/>
        <v>-0.500699184916119+0.718226291091711i</v>
      </c>
      <c r="I100" s="208">
        <f t="shared" si="6"/>
        <v>-1.1546026044965814</v>
      </c>
      <c r="J100" s="208">
        <f t="shared" si="7"/>
        <v>124.88162189448998</v>
      </c>
      <c r="K100" s="20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25">
      <c r="B101">
        <f t="shared" si="21"/>
        <v>680000</v>
      </c>
      <c r="C101" s="208" t="str">
        <f t="shared" si="0"/>
        <v>-6.3984-4.27256600888212i</v>
      </c>
      <c r="D101" s="208" t="str">
        <f t="shared" si="1"/>
        <v>0.00511002233712501-0.0115848447305847i</v>
      </c>
      <c r="E101" s="208" t="str">
        <f t="shared" si="2"/>
        <v>0.01+9.39964521954066i</v>
      </c>
      <c r="F101" s="208" t="str">
        <f t="shared" si="3"/>
        <v>0.015110022337125+9.38806037481008i</v>
      </c>
      <c r="G101" s="208" t="str">
        <f t="shared" si="4"/>
        <v>0.00205728035770945-1.27821599301236i</v>
      </c>
      <c r="H101" s="208" t="str">
        <f t="shared" si="5"/>
        <v>-0.500672088926176+0.747176934588433i</v>
      </c>
      <c r="I101" s="208">
        <f t="shared" si="6"/>
        <v>-0.92080515240290606</v>
      </c>
      <c r="J101" s="208">
        <f t="shared" si="7"/>
        <v>123.82544808458701</v>
      </c>
      <c r="K101" s="20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25">
      <c r="B102">
        <f t="shared" si="21"/>
        <v>700000</v>
      </c>
      <c r="C102" s="208" t="str">
        <f t="shared" si="0"/>
        <v>-6.84-4.39822971502571i</v>
      </c>
      <c r="D102" s="208" t="str">
        <f t="shared" si="1"/>
        <v>0.00510242497521581-0.0112539351055675i</v>
      </c>
      <c r="E102" s="208" t="str">
        <f t="shared" si="2"/>
        <v>0.01+9.67610537305656i</v>
      </c>
      <c r="F102" s="208" t="str">
        <f t="shared" si="3"/>
        <v>0.0151024249752158+9.66485143795099i</v>
      </c>
      <c r="G102" s="208" t="str">
        <f t="shared" si="4"/>
        <v>0.00194015535649148-1.24160943145272i</v>
      </c>
      <c r="H102" s="208" t="str">
        <f t="shared" si="5"/>
        <v>-0.500647272383833+0.775924282679265i</v>
      </c>
      <c r="I102" s="208">
        <f t="shared" si="6"/>
        <v>-0.69200587516233203</v>
      </c>
      <c r="J102" s="208">
        <f t="shared" si="7"/>
        <v>122.83119880215531</v>
      </c>
      <c r="K102" s="20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25">
      <c r="B103">
        <f t="shared" si="21"/>
        <v>720000</v>
      </c>
      <c r="C103" s="208" t="str">
        <f t="shared" si="0"/>
        <v>-7.2944-4.5238934211693i</v>
      </c>
      <c r="D103" s="208" t="str">
        <f t="shared" si="1"/>
        <v>0.00509545178895314-0.0109414024842729i</v>
      </c>
      <c r="E103" s="208" t="str">
        <f t="shared" si="2"/>
        <v>0.01+9.95256552657247i</v>
      </c>
      <c r="F103" s="208" t="str">
        <f t="shared" si="3"/>
        <v>0.0150954517889531+9.9416241240882i</v>
      </c>
      <c r="G103" s="208" t="str">
        <f t="shared" si="4"/>
        <v>0.00183278567546608-1.20704345522345i</v>
      </c>
      <c r="H103" s="208" t="str">
        <f t="shared" si="5"/>
        <v>-0.500624486849818+0.804485358637177i</v>
      </c>
      <c r="I103" s="208">
        <f t="shared" si="6"/>
        <v>-0.46809965400708203</v>
      </c>
      <c r="J103" s="208">
        <f t="shared" si="7"/>
        <v>121.89365761770993</v>
      </c>
      <c r="K103" s="20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25">
      <c r="B104">
        <f t="shared" si="21"/>
        <v>740000</v>
      </c>
      <c r="C104" s="208" t="str">
        <f t="shared" si="0"/>
        <v>-7.7616-4.64955712731289i</v>
      </c>
      <c r="D104" s="208" t="str">
        <f t="shared" si="1"/>
        <v>0.00508903623351255-0.0106457575514158i</v>
      </c>
      <c r="E104" s="208" t="str">
        <f t="shared" si="2"/>
        <v>0.01+10.2290256800884i</v>
      </c>
      <c r="F104" s="208" t="str">
        <f t="shared" si="3"/>
        <v>0.0150890362335125+10.218379922537i</v>
      </c>
      <c r="G104" s="208" t="str">
        <f t="shared" si="4"/>
        <v>0.00173411425693018-1.17435189578543i</v>
      </c>
      <c r="H104" s="208" t="str">
        <f t="shared" si="5"/>
        <v>-0.5006035168002+0.832875334727863i</v>
      </c>
      <c r="I104" s="208">
        <f t="shared" si="6"/>
        <v>-0.24896815112387963</v>
      </c>
      <c r="J104" s="208">
        <f t="shared" si="7"/>
        <v>121.00816363134518</v>
      </c>
      <c r="K104" s="20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25">
      <c r="B105">
        <f t="shared" si="21"/>
        <v>760000</v>
      </c>
      <c r="C105" s="208" t="str">
        <f t="shared" si="0"/>
        <v>-8.2416-4.77522083345649i</v>
      </c>
      <c r="D105" s="208" t="str">
        <f t="shared" si="1"/>
        <v>0.00508312040117882-0.0103656676717542i</v>
      </c>
      <c r="E105" s="208" t="str">
        <f t="shared" si="2"/>
        <v>0.01+10.5054858336043i</v>
      </c>
      <c r="F105" s="208" t="str">
        <f t="shared" si="3"/>
        <v>0.0150831204011788+10.4951201659325i</v>
      </c>
      <c r="G105" s="208" t="str">
        <f t="shared" si="4"/>
        <v>0.00164322379772326-1.14338616665009i</v>
      </c>
      <c r="H105" s="208" t="str">
        <f t="shared" si="5"/>
        <v>-0.500584174533505+0.86110777738283i</v>
      </c>
      <c r="I105" s="208">
        <f t="shared" si="6"/>
        <v>-3.4484376008620504E-2</v>
      </c>
      <c r="J105" s="208">
        <f t="shared" si="7"/>
        <v>120.17054211415623</v>
      </c>
      <c r="K105" s="20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25">
      <c r="B106">
        <f t="shared" si="21"/>
        <v>780000</v>
      </c>
      <c r="C106" s="208" t="str">
        <f t="shared" si="0"/>
        <v>-8.7344-4.90088453960008i</v>
      </c>
      <c r="D106" s="208" t="str">
        <f t="shared" si="1"/>
        <v>0.0050776537102447-0.0100999368162139i</v>
      </c>
      <c r="E106" s="208" t="str">
        <f t="shared" si="2"/>
        <v>0.01+10.7819459871202i</v>
      </c>
      <c r="F106" s="208" t="str">
        <f t="shared" si="3"/>
        <v>0.0150776537102447+10.771846050304i</v>
      </c>
      <c r="G106" s="208" t="str">
        <f t="shared" si="4"/>
        <v>0.00155931509803359-1.11401299583633i</v>
      </c>
      <c r="H106" s="208" t="str">
        <f t="shared" si="5"/>
        <v>-0.500566295973129+0.889194854373274i</v>
      </c>
      <c r="I106" s="208">
        <f t="shared" si="6"/>
        <v>0.17548385021401419</v>
      </c>
      <c r="J106" s="208">
        <f t="shared" si="7"/>
        <v>119.37704475465593</v>
      </c>
      <c r="K106" s="20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25">
      <c r="B107">
        <f t="shared" si="21"/>
        <v>800000</v>
      </c>
      <c r="C107" s="208" t="str">
        <f t="shared" si="0"/>
        <v>-9.24-5.02654824574367i</v>
      </c>
      <c r="D107" s="208" t="str">
        <f t="shared" si="1"/>
        <v>0.00507259182035538-0.0098474884968531i</v>
      </c>
      <c r="E107" s="208" t="str">
        <f t="shared" si="2"/>
        <v>0.01+11.0584061406361i</v>
      </c>
      <c r="F107" s="208" t="str">
        <f t="shared" si="3"/>
        <v>0.0150725918203554+11.0485586521392i</v>
      </c>
      <c r="G107" s="208" t="str">
        <f t="shared" si="4"/>
        <v>0.00148168923294558-1.08611250072692i</v>
      </c>
      <c r="H107" s="208" t="str">
        <f t="shared" si="5"/>
        <v>-0.500549737189916+0.917147510688938i</v>
      </c>
      <c r="I107" s="208">
        <f t="shared" si="6"/>
        <v>0.38107127626551029</v>
      </c>
      <c r="J107" s="208">
        <f t="shared" si="7"/>
        <v>118.6242981107963</v>
      </c>
      <c r="K107" s="20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25">
      <c r="B108">
        <f t="shared" si="21"/>
        <v>820000</v>
      </c>
      <c r="C108" s="208" t="str">
        <f t="shared" ref="C108:C123" si="22">COMPLEX((1-(2*PI()*B108)^2/$C$35^2),(2*PI()*B108/($C$34*$C$35)))</f>
        <v>-9.7584-5.15221195188726i</v>
      </c>
      <c r="D108" s="208" t="str">
        <f t="shared" ref="D108:D123" si="23">IMDIV(COMPLEX($C$12,(2*PI()*B108*$C$11*$C$12*$C$10*0.000001)),COMPLEX(1,2*PI()*B108*$C$10*0.000001*($C$11+$C$12)))</f>
        <v>0.00506789573068095-0.009607351197384i</v>
      </c>
      <c r="E108" s="208" t="str">
        <f t="shared" ref="E108:E123" si="24">COMPLEX($C$8,2*PI()*B108*$C$7*0.000001)</f>
        <v>0.01+11.334866294152i</v>
      </c>
      <c r="F108" s="208" t="str">
        <f t="shared" ref="F108:F123" si="25">IMSUM(D108,E108)</f>
        <v>0.015067895730681+11.3252589429546i</v>
      </c>
      <c r="G108" s="208" t="str">
        <f t="shared" ref="G108:G123" si="26">IMDIV(COMPLEX($C$5,0),F108)</f>
        <v>0.00140973279293864-1.05957654643812i</v>
      </c>
      <c r="H108" s="208" t="str">
        <f t="shared" ref="H108:H123" si="27">IMPRODUCT(COMPLEX($C$31,0),C108,COMPLEX($C$25,0),G108)</f>
        <v>-0.500534371506962+0.94497561850594i</v>
      </c>
      <c r="I108" s="208">
        <f t="shared" ref="I108:I123" si="28">20*LOG10(IMABS(H108))</f>
        <v>0.58241325235491204</v>
      </c>
      <c r="J108" s="208">
        <f t="shared" ref="J108:J123" si="29">IMARGUMENT(H108)*180/PI()</f>
        <v>117.90925906732905</v>
      </c>
      <c r="K108" s="20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25">
      <c r="B109">
        <f t="shared" si="21"/>
        <v>840000</v>
      </c>
      <c r="C109" s="208" t="str">
        <f t="shared" si="22"/>
        <v>-10.2896-5.27787565803085i</v>
      </c>
      <c r="D109" s="208" t="str">
        <f t="shared" si="23"/>
        <v>0.00506353102652755-0.00937864588364869i</v>
      </c>
      <c r="E109" s="208" t="str">
        <f t="shared" si="24"/>
        <v>0.01+11.6113264476679i</v>
      </c>
      <c r="F109" s="208" t="str">
        <f t="shared" si="25"/>
        <v>0.0150635310265275+11.6019478017843i</v>
      </c>
      <c r="G109" s="208" t="str">
        <f t="shared" si="26"/>
        <v>0.00134290560301429-1.03430734012217i</v>
      </c>
      <c r="H109" s="208" t="str">
        <f t="shared" si="27"/>
        <v>-0.500520087078142+0.972688105594153i</v>
      </c>
      <c r="I109" s="208">
        <f t="shared" si="28"/>
        <v>0.77964426223375427</v>
      </c>
      <c r="J109" s="208">
        <f t="shared" si="29"/>
        <v>117.2291762744068</v>
      </c>
      <c r="K109" s="20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25">
      <c r="B110">
        <f t="shared" si="21"/>
        <v>860000</v>
      </c>
      <c r="C110" s="208" t="str">
        <f t="shared" si="22"/>
        <v>-10.8336-5.40353936417444i</v>
      </c>
      <c r="D110" s="208" t="str">
        <f t="shared" si="23"/>
        <v>0.00505946724710811-0.00916057525570444i</v>
      </c>
      <c r="E110" s="208" t="str">
        <f t="shared" si="24"/>
        <v>0.01+11.8877866011838i</v>
      </c>
      <c r="F110" s="208" t="str">
        <f t="shared" si="25"/>
        <v>0.0150594672471081+11.8786260259281i</v>
      </c>
      <c r="G110" s="208" t="str">
        <f t="shared" si="26"/>
        <v>0.00128073045507415-1.01021622254027i</v>
      </c>
      <c r="H110" s="208" t="str">
        <f t="shared" si="27"/>
        <v>-0.50050678485376+1.00029306569837i</v>
      </c>
      <c r="I110" s="208">
        <f t="shared" si="28"/>
        <v>0.9728968407071481</v>
      </c>
      <c r="J110" s="208">
        <f t="shared" si="29"/>
        <v>116.58155669649967</v>
      </c>
      <c r="K110" s="20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25">
      <c r="B111">
        <f t="shared" si="21"/>
        <v>880000</v>
      </c>
      <c r="C111" s="208" t="str">
        <f t="shared" si="22"/>
        <v>-11.3904-5.52920307031804i</v>
      </c>
      <c r="D111" s="208" t="str">
        <f t="shared" si="23"/>
        <v>0.00505567735270547-0.00895241446463896i</v>
      </c>
      <c r="E111" s="208" t="str">
        <f t="shared" si="24"/>
        <v>0.01+12.1642467546997i</v>
      </c>
      <c r="F111" s="208" t="str">
        <f t="shared" si="25"/>
        <v>0.0150556773527055+12.1552943402351i</v>
      </c>
      <c r="G111" s="208" t="str">
        <f t="shared" si="26"/>
        <v>0.00122278448436812-0.987222625323875i</v>
      </c>
      <c r="H111" s="208" t="str">
        <f t="shared" si="27"/>
        <v>-0.500494376864218+1.02779785378027i</v>
      </c>
      <c r="I111" s="208">
        <f t="shared" si="28"/>
        <v>1.1623007881295864</v>
      </c>
      <c r="J111" s="208">
        <f t="shared" si="29"/>
        <v>115.9641365323655</v>
      </c>
      <c r="K111" s="20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25">
      <c r="B112">
        <f t="shared" si="21"/>
        <v>900000</v>
      </c>
      <c r="C112" s="208" t="str">
        <f t="shared" si="22"/>
        <v>-11.96-5.65486677646163i</v>
      </c>
      <c r="D112" s="208" t="str">
        <f t="shared" si="23"/>
        <v>0.00505213727376402-0.00875350306642325i</v>
      </c>
      <c r="E112" s="208" t="str">
        <f t="shared" si="24"/>
        <v>0.01+12.4407069082156i</v>
      </c>
      <c r="F112" s="208" t="str">
        <f t="shared" si="25"/>
        <v>0.015052137273764+12.4319534051492i</v>
      </c>
      <c r="G112" s="208" t="str">
        <f t="shared" si="26"/>
        <v>0.0011686918954009-0.965253167995215i</v>
      </c>
      <c r="H112" s="208" t="str">
        <f t="shared" si="27"/>
        <v>-0.500482784766236+1.05520916849119i</v>
      </c>
      <c r="I112" s="208">
        <f t="shared" si="28"/>
        <v>1.3479826136285085</v>
      </c>
      <c r="J112" s="208">
        <f t="shared" si="29"/>
        <v>115.37485587911752</v>
      </c>
      <c r="K112" s="20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25">
      <c r="B113">
        <f t="shared" si="21"/>
        <v>920000</v>
      </c>
      <c r="C113" s="208" t="str">
        <f t="shared" si="22"/>
        <v>-12.5424-5.78053048260522i</v>
      </c>
      <c r="D113" s="208" t="str">
        <f t="shared" si="23"/>
        <v>0.00504882552782283-0.00856323802467736i</v>
      </c>
      <c r="E113" s="208" t="str">
        <f t="shared" si="24"/>
        <v>0.01+12.7171670617315i</v>
      </c>
      <c r="F113" s="208" t="str">
        <f t="shared" si="25"/>
        <v>0.0150488255278228+12.7086038237068i</v>
      </c>
      <c r="G113" s="208" t="str">
        <f t="shared" si="26"/>
        <v>0.00111811780086149-0.944240873356628i</v>
      </c>
      <c r="H113" s="208" t="str">
        <f t="shared" si="27"/>
        <v>-0.50047193860668+1.08253312383071i</v>
      </c>
      <c r="I113" s="208">
        <f t="shared" si="28"/>
        <v>1.5300651542751291</v>
      </c>
      <c r="J113" s="208">
        <f t="shared" si="29"/>
        <v>114.81183660871569</v>
      </c>
      <c r="K113" s="20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25">
      <c r="B114">
        <f t="shared" si="21"/>
        <v>940000</v>
      </c>
      <c r="C114" s="208" t="str">
        <f t="shared" si="22"/>
        <v>-13.1376-5.90619418874881i</v>
      </c>
      <c r="D114" s="208" t="str">
        <f t="shared" si="23"/>
        <v>0.00504572289287172-0.00838106760622542i</v>
      </c>
      <c r="E114" s="208" t="str">
        <f t="shared" si="24"/>
        <v>0.01+12.9936272152474i</v>
      </c>
      <c r="F114" s="208" t="str">
        <f t="shared" si="25"/>
        <v>0.0150457228928717+12.9852461476412i</v>
      </c>
      <c r="G114" s="208" t="str">
        <f t="shared" si="26"/>
        <v>0.0010707629828117-0.924124483522147i</v>
      </c>
      <c r="H114" s="208" t="str">
        <f t="shared" si="27"/>
        <v>-0.500461775767588+1.10977531161106i</v>
      </c>
      <c r="I114" s="208">
        <f t="shared" si="28"/>
        <v>1.7086673293078669</v>
      </c>
      <c r="J114" s="208">
        <f t="shared" si="29"/>
        <v>114.27336300580409</v>
      </c>
      <c r="K114" s="20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25">
      <c r="B115">
        <f t="shared" si="21"/>
        <v>960000</v>
      </c>
      <c r="C115" s="208" t="str">
        <f t="shared" si="22"/>
        <v>-13.7456-6.0318578948924i</v>
      </c>
      <c r="D115" s="208" t="str">
        <f t="shared" si="23"/>
        <v>0.00504281212782816-0.00820648603931738i</v>
      </c>
      <c r="E115" s="208" t="str">
        <f t="shared" si="24"/>
        <v>0.01+13.2700873687633i</v>
      </c>
      <c r="F115" s="208" t="str">
        <f t="shared" si="25"/>
        <v>0.0150428121278282+13.261880882724i</v>
      </c>
      <c r="G115" s="208" t="str">
        <f t="shared" si="26"/>
        <v>0.00102635942143097-0.904847861836868i</v>
      </c>
      <c r="H115" s="208" t="str">
        <f t="shared" si="27"/>
        <v>-0.500452240062705+1.13694085607557i</v>
      </c>
      <c r="I115" s="208">
        <f t="shared" si="28"/>
        <v>1.8839039976680505</v>
      </c>
      <c r="J115" s="208">
        <f t="shared" si="29"/>
        <v>113.75786478384032</v>
      </c>
      <c r="K115" s="20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25">
      <c r="B116">
        <f t="shared" si="21"/>
        <v>980000</v>
      </c>
      <c r="C116" s="208" t="str">
        <f t="shared" si="22"/>
        <v>-14.3664-6.15752160103599i</v>
      </c>
      <c r="D116" s="208" t="str">
        <f t="shared" si="23"/>
        <v>0.00504007773252396-0.00803902882562683i</v>
      </c>
      <c r="E116" s="208" t="str">
        <f t="shared" si="24"/>
        <v>0.01+13.5465475222792i</v>
      </c>
      <c r="F116" s="208" t="str">
        <f t="shared" si="25"/>
        <v>0.015040077732524+13.5385084934536i</v>
      </c>
      <c r="G116" s="208" t="str">
        <f t="shared" si="26"/>
        <v>0.000984666465247805-0.88635946835224i</v>
      </c>
      <c r="H116" s="208" t="str">
        <f t="shared" si="27"/>
        <v>-0.500443280961132+1.16403446179818i</v>
      </c>
      <c r="I116" s="208">
        <f t="shared" si="28"/>
        <v>2.0558858941804323</v>
      </c>
      <c r="J116" s="208">
        <f t="shared" si="29"/>
        <v>113.26390215381495</v>
      </c>
      <c r="K116" s="20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25">
      <c r="B117">
        <f t="shared" si="21"/>
        <v>1000000</v>
      </c>
      <c r="C117" s="208" t="str">
        <f t="shared" si="22"/>
        <v>-15-6.28318530717959i</v>
      </c>
      <c r="D117" s="208" t="str">
        <f t="shared" si="23"/>
        <v>0.0050375057409458-0.00787826861454575i</v>
      </c>
      <c r="E117" s="208" t="str">
        <f t="shared" si="24"/>
        <v>0.01+13.8230076757951i</v>
      </c>
      <c r="F117" s="208" t="str">
        <f t="shared" si="25"/>
        <v>0.0150375057409458+13.8151294071806i</v>
      </c>
      <c r="G117" s="208" t="str">
        <f t="shared" si="26"/>
        <v>0.000945467539645512-0.868611898509564i</v>
      </c>
      <c r="H117" s="208" t="str">
        <f t="shared" si="27"/>
        <v>-0.500434852918107+1.19106045580927i</v>
      </c>
      <c r="I117" s="208">
        <f t="shared" si="28"/>
        <v>2.2247196251857786</v>
      </c>
      <c r="J117" s="208">
        <f t="shared" si="29"/>
        <v>112.79015266822718</v>
      </c>
      <c r="K117" s="20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25">
      <c r="B118">
        <f t="shared" si="21"/>
        <v>1020000</v>
      </c>
      <c r="C118" s="208" t="str">
        <f t="shared" si="22"/>
        <v>-15.6464-6.40884901332318i</v>
      </c>
      <c r="D118" s="208" t="str">
        <f t="shared" si="23"/>
        <v>0.00503508354256678-0.00772381156263852i</v>
      </c>
      <c r="E118" s="208" t="str">
        <f t="shared" si="24"/>
        <v>0.01+14.099467829311i</v>
      </c>
      <c r="F118" s="208" t="str">
        <f t="shared" si="25"/>
        <v>0.0150350835425668+14.0917440177484i</v>
      </c>
      <c r="G118" s="208" t="str">
        <f t="shared" si="26"/>
        <v>0.000908567308766761-0.851561476315547i</v>
      </c>
      <c r="H118" s="208" t="str">
        <f t="shared" si="27"/>
        <v>-0.500426914796331+1.21802282474446i</v>
      </c>
      <c r="I118" s="208">
        <f t="shared" si="28"/>
        <v>2.3905077086889213</v>
      </c>
      <c r="J118" s="208">
        <f t="shared" si="29"/>
        <v>112.33539960374878</v>
      </c>
      <c r="K118" s="20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25">
      <c r="B119">
        <f t="shared" si="21"/>
        <v>1040000</v>
      </c>
      <c r="C119" s="208" t="str">
        <f t="shared" si="22"/>
        <v>-16.3056-6.53451271946677i</v>
      </c>
      <c r="D119" s="208" t="str">
        <f t="shared" si="23"/>
        <v>0.00503279972749021-0.00757529411297712i</v>
      </c>
      <c r="E119" s="208" t="str">
        <f t="shared" si="24"/>
        <v>0.01+14.3759279828269i</v>
      </c>
      <c r="F119" s="208" t="str">
        <f t="shared" si="25"/>
        <v>0.0150327997274902+14.3683526887139i</v>
      </c>
      <c r="G119" s="208" t="str">
        <f t="shared" si="26"/>
        <v>0.000873789220725281-0.835167894641633i</v>
      </c>
      <c r="H119" s="208" t="str">
        <f t="shared" si="27"/>
        <v>-0.500419429364118+1.24492524768923i</v>
      </c>
      <c r="I119" s="208">
        <f t="shared" si="28"/>
        <v>2.5533486473920712</v>
      </c>
      <c r="J119" s="208">
        <f t="shared" si="29"/>
        <v>111.89852168043754</v>
      </c>
      <c r="K119" s="20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25">
      <c r="B120">
        <f t="shared" si="21"/>
        <v>1060000</v>
      </c>
      <c r="C120" s="208" t="str">
        <f t="shared" si="22"/>
        <v>-16.9776-6.66017642561036i</v>
      </c>
      <c r="D120" s="208" t="str">
        <f t="shared" si="23"/>
        <v>0.00503064395184684-0.00743238013892912i</v>
      </c>
      <c r="E120" s="208" t="str">
        <f t="shared" si="24"/>
        <v>0.01+14.6523881363428i</v>
      </c>
      <c r="F120" s="208" t="str">
        <f t="shared" si="25"/>
        <v>0.0150306439518468+14.6449557562039i</v>
      </c>
      <c r="G120" s="208" t="str">
        <f t="shared" si="26"/>
        <v>0.000840973378006499-0.819393896396385i</v>
      </c>
      <c r="H120" s="208" t="str">
        <f t="shared" si="27"/>
        <v>-0.500412362858936+1.27177112529066i</v>
      </c>
      <c r="I120" s="208">
        <f t="shared" si="28"/>
        <v>2.7133370255688911</v>
      </c>
      <c r="J120" s="208">
        <f t="shared" si="29"/>
        <v>111.47848394442808</v>
      </c>
      <c r="K120" s="20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25">
      <c r="B121">
        <f t="shared" si="21"/>
        <v>1080000</v>
      </c>
      <c r="C121" s="208" t="str">
        <f t="shared" si="22"/>
        <v>-17.6624-6.78584013175395i</v>
      </c>
      <c r="D121" s="208" t="str">
        <f t="shared" si="23"/>
        <v>0.0050286068204738-0.0072947584051756i</v>
      </c>
      <c r="E121" s="208" t="str">
        <f t="shared" si="24"/>
        <v>0.01+14.9288482898587i</v>
      </c>
      <c r="F121" s="208" t="str">
        <f t="shared" si="25"/>
        <v>0.0150286068204738+14.9215535314535i</v>
      </c>
      <c r="G121" s="208" t="str">
        <f t="shared" si="26"/>
        <v>0.000809974684679602-0.804204991250668i</v>
      </c>
      <c r="H121" s="208" t="str">
        <f t="shared" si="27"/>
        <v>-0.500405684606804+1.29856360562223i</v>
      </c>
      <c r="I121" s="208">
        <f t="shared" si="28"/>
        <v>2.8705636227505615</v>
      </c>
      <c r="J121" s="208">
        <f t="shared" si="29"/>
        <v>111.07432966563441</v>
      </c>
      <c r="K121" s="20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25">
      <c r="B122">
        <f t="shared" si="21"/>
        <v>1100000</v>
      </c>
      <c r="C122" s="208" t="str">
        <f t="shared" si="22"/>
        <v>-18.36-6.91150383789754i</v>
      </c>
      <c r="D122" s="208" t="str">
        <f t="shared" si="23"/>
        <v>0.00502667978438507-0.00716214030560244i</v>
      </c>
      <c r="E122" s="208" t="str">
        <f t="shared" si="24"/>
        <v>0.01+15.2053084433746i</v>
      </c>
      <c r="F122" s="208" t="str">
        <f t="shared" si="25"/>
        <v>0.0150266797843851+15.198146303069i</v>
      </c>
      <c r="G122" s="208" t="str">
        <f t="shared" si="26"/>
        <v>0.000780661230001156-0.789569203372551i</v>
      </c>
      <c r="H122" s="208" t="str">
        <f t="shared" si="27"/>
        <v>-0.500399366689466+1.32530560721661i</v>
      </c>
      <c r="I122" s="208">
        <f t="shared" si="28"/>
        <v>3.025115538774537</v>
      </c>
      <c r="J122" s="208">
        <f t="shared" si="29"/>
        <v>110.68517312283731</v>
      </c>
      <c r="K122" s="20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25">
      <c r="B123">
        <f t="shared" si="21"/>
        <v>1120000</v>
      </c>
      <c r="C123" s="208" t="str">
        <f t="shared" si="22"/>
        <v>-19.0704-7.03716754404114i</v>
      </c>
      <c r="D123" s="208" t="str">
        <f t="shared" si="23"/>
        <v>0.00502485505094044-0.00703425784347094i</v>
      </c>
      <c r="E123" s="208" t="str">
        <f t="shared" si="24"/>
        <v>0.01+15.4817685968905i</v>
      </c>
      <c r="F123" s="208" t="str">
        <f t="shared" si="25"/>
        <v>0.0150248550509404+15.474734339047i</v>
      </c>
      <c r="G123" s="208" t="str">
        <f t="shared" si="26"/>
        <v>0.000752912874519076-0.775456846280968i</v>
      </c>
      <c r="H123" s="208" t="str">
        <f t="shared" si="27"/>
        <v>-0.500393383652703+1.35199983962199i</v>
      </c>
      <c r="I123" s="208">
        <f t="shared" si="28"/>
        <v>3.1770763259862953</v>
      </c>
      <c r="J123" s="208">
        <f t="shared" si="29"/>
        <v>110.31019316622586</v>
      </c>
      <c r="K123" s="20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5546875" defaultRowHeight="15" x14ac:dyDescent="0.25"/>
  <cols>
    <col min="1" max="1" width="48" style="212" bestFit="1" customWidth="1"/>
    <col min="2" max="2" width="31.5703125" style="212" customWidth="1"/>
    <col min="3" max="3" width="40.85546875" style="212" customWidth="1"/>
    <col min="4" max="4" width="36.5703125" style="212" customWidth="1"/>
    <col min="5" max="5" width="18.5703125" style="212" customWidth="1"/>
    <col min="6" max="6" width="14.5703125" style="212" customWidth="1"/>
    <col min="7" max="7" width="11" style="212" customWidth="1"/>
    <col min="8" max="8" width="44.5703125" style="212" customWidth="1"/>
    <col min="9" max="9" width="73.5703125" style="212" customWidth="1"/>
    <col min="10" max="10" width="41" style="212" bestFit="1" customWidth="1"/>
    <col min="11" max="15" width="41" style="212" customWidth="1"/>
    <col min="16" max="16" width="43.140625" style="212" customWidth="1"/>
    <col min="17" max="17" width="43.5703125" style="212" bestFit="1" customWidth="1"/>
    <col min="18" max="20" width="41" style="212" customWidth="1"/>
    <col min="21" max="21" width="52.5703125" style="212" customWidth="1"/>
    <col min="22" max="22" width="41" style="212" customWidth="1"/>
    <col min="23" max="23" width="46.42578125" style="212" bestFit="1" customWidth="1"/>
    <col min="24" max="27" width="45.42578125" style="212" customWidth="1"/>
    <col min="28" max="28" width="66.42578125" style="212" customWidth="1"/>
    <col min="29" max="30" width="45.42578125" style="212" customWidth="1"/>
    <col min="31" max="31" width="73.5703125" style="212" customWidth="1"/>
    <col min="32" max="33" width="45.42578125" style="212" customWidth="1"/>
    <col min="34" max="34" width="71.42578125" style="212" customWidth="1"/>
    <col min="35" max="35" width="11.5703125" style="212" customWidth="1"/>
    <col min="36" max="16384" width="8.85546875" style="212"/>
  </cols>
  <sheetData>
    <row r="1" spans="1:7" ht="18.75" x14ac:dyDescent="0.3">
      <c r="A1" s="209"/>
      <c r="B1" s="210" t="s">
        <v>412</v>
      </c>
      <c r="C1" s="211" t="s">
        <v>413</v>
      </c>
    </row>
    <row r="2" spans="1:7" x14ac:dyDescent="0.25">
      <c r="B2" s="213" t="s">
        <v>414</v>
      </c>
    </row>
    <row r="3" spans="1:7" x14ac:dyDescent="0.25">
      <c r="B3" s="214" t="s">
        <v>415</v>
      </c>
    </row>
    <row r="4" spans="1:7" x14ac:dyDescent="0.25">
      <c r="B4" s="215" t="s">
        <v>416</v>
      </c>
    </row>
    <row r="5" spans="1:7" ht="18.75" x14ac:dyDescent="0.3">
      <c r="A5" s="216" t="s">
        <v>355</v>
      </c>
      <c r="D5" s="212" t="s">
        <v>356</v>
      </c>
      <c r="E5" s="216" t="s">
        <v>417</v>
      </c>
    </row>
    <row r="6" spans="1:7" x14ac:dyDescent="0.25">
      <c r="A6" s="212" t="s">
        <v>418</v>
      </c>
      <c r="B6" s="212" t="s">
        <v>10</v>
      </c>
      <c r="C6" s="217">
        <f>Vin_nom</f>
        <v>12</v>
      </c>
      <c r="D6" s="212" t="s">
        <v>57</v>
      </c>
    </row>
    <row r="7" spans="1:7" x14ac:dyDescent="0.25">
      <c r="A7" s="212" t="s">
        <v>419</v>
      </c>
      <c r="B7" s="212" t="s">
        <v>115</v>
      </c>
      <c r="C7" s="217">
        <f>Vout</f>
        <v>1.35</v>
      </c>
      <c r="D7" s="212" t="s">
        <v>57</v>
      </c>
    </row>
    <row r="8" spans="1:7" x14ac:dyDescent="0.25">
      <c r="A8" s="212" t="s">
        <v>420</v>
      </c>
      <c r="B8" s="212" t="s">
        <v>117</v>
      </c>
      <c r="C8" s="217">
        <f>Iout</f>
        <v>4.8</v>
      </c>
      <c r="D8" s="212" t="s">
        <v>69</v>
      </c>
    </row>
    <row r="9" spans="1:7" x14ac:dyDescent="0.25">
      <c r="A9" s="212" t="s">
        <v>421</v>
      </c>
      <c r="B9" s="212" t="s">
        <v>422</v>
      </c>
      <c r="C9" s="217">
        <f>Io_step</f>
        <v>2.4</v>
      </c>
      <c r="D9" s="212" t="s">
        <v>69</v>
      </c>
    </row>
    <row r="10" spans="1:7" ht="18.75" x14ac:dyDescent="0.35">
      <c r="A10" s="212" t="s">
        <v>423</v>
      </c>
      <c r="B10" s="212" t="s">
        <v>424</v>
      </c>
      <c r="C10" s="259">
        <f>'Device Calculator'!F60</f>
        <v>14.706801326128575</v>
      </c>
      <c r="D10" s="212" t="s">
        <v>69</v>
      </c>
      <c r="E10" s="218" t="s">
        <v>425</v>
      </c>
      <c r="F10" s="219">
        <f>((C10+(C23/2))*16*0.00058)/(11.2*10^-3)</f>
        <v>12.627848101265823</v>
      </c>
      <c r="G10" s="212" t="s">
        <v>426</v>
      </c>
    </row>
    <row r="11" spans="1:7" ht="18.75" x14ac:dyDescent="0.35">
      <c r="A11" s="212" t="s">
        <v>427</v>
      </c>
      <c r="B11" s="212" t="s">
        <v>65</v>
      </c>
      <c r="C11" s="220">
        <f>Vsel</f>
        <v>1.05</v>
      </c>
      <c r="D11" s="212" t="s">
        <v>57</v>
      </c>
      <c r="E11" s="218" t="s">
        <v>428</v>
      </c>
      <c r="F11" s="218">
        <f>VLOOKUP(C11,Sheet4!D2:E11,2)</f>
        <v>121</v>
      </c>
      <c r="G11" s="212" t="s">
        <v>426</v>
      </c>
    </row>
    <row r="12" spans="1:7" x14ac:dyDescent="0.25">
      <c r="A12" s="212" t="s">
        <v>429</v>
      </c>
      <c r="B12" s="212" t="s">
        <v>357</v>
      </c>
      <c r="C12" s="217">
        <f>Lout</f>
        <v>1</v>
      </c>
      <c r="D12" s="212" t="s">
        <v>358</v>
      </c>
    </row>
    <row r="13" spans="1:7" x14ac:dyDescent="0.25">
      <c r="A13" s="212" t="s">
        <v>430</v>
      </c>
      <c r="B13" s="212" t="s">
        <v>144</v>
      </c>
      <c r="C13" s="217">
        <f>dcr</f>
        <v>9</v>
      </c>
      <c r="D13" s="212" t="s">
        <v>431</v>
      </c>
    </row>
    <row r="14" spans="1:7" ht="18.75" x14ac:dyDescent="0.35">
      <c r="A14" s="212" t="s">
        <v>432</v>
      </c>
      <c r="B14" s="212" t="s">
        <v>275</v>
      </c>
      <c r="C14" s="217">
        <f>fsw</f>
        <v>1416.7560795997708</v>
      </c>
      <c r="D14" s="212" t="s">
        <v>121</v>
      </c>
      <c r="E14" s="218" t="s">
        <v>433</v>
      </c>
      <c r="F14" s="219">
        <f>((20*10^9)/(C14*10^3)-(C14*10^3)*2/2000)/1000</f>
        <v>12.7</v>
      </c>
      <c r="G14" s="212" t="s">
        <v>426</v>
      </c>
    </row>
    <row r="15" spans="1:7" x14ac:dyDescent="0.25">
      <c r="A15" s="212" t="s">
        <v>434</v>
      </c>
      <c r="B15" s="212" t="s">
        <v>435</v>
      </c>
      <c r="C15" s="217">
        <f>Cout_electro*N_Cout_electro</f>
        <v>1E-3</v>
      </c>
      <c r="D15" s="212" t="s">
        <v>271</v>
      </c>
    </row>
    <row r="16" spans="1:7" x14ac:dyDescent="0.25">
      <c r="A16" s="212" t="s">
        <v>436</v>
      </c>
      <c r="B16" s="212" t="s">
        <v>437</v>
      </c>
      <c r="C16" s="217">
        <f>ESR_electro/N_Cout_electro</f>
        <v>0.1</v>
      </c>
      <c r="D16" s="212" t="s">
        <v>431</v>
      </c>
    </row>
    <row r="17" spans="1:7" x14ac:dyDescent="0.25">
      <c r="A17" s="212" t="s">
        <v>438</v>
      </c>
      <c r="B17" s="212" t="s">
        <v>439</v>
      </c>
      <c r="C17" s="217">
        <f>Cout_ceramic*N_Cout_ceramic</f>
        <v>62.345285714285716</v>
      </c>
      <c r="D17" s="212" t="s">
        <v>271</v>
      </c>
    </row>
    <row r="18" spans="1:7" x14ac:dyDescent="0.25">
      <c r="A18" s="212" t="s">
        <v>440</v>
      </c>
      <c r="B18" s="212" t="s">
        <v>441</v>
      </c>
      <c r="C18" s="217">
        <f>ESR_ceramic/N_Cout_ceramic</f>
        <v>0.02</v>
      </c>
      <c r="D18" s="212" t="s">
        <v>431</v>
      </c>
    </row>
    <row r="19" spans="1:7" x14ac:dyDescent="0.25">
      <c r="A19" s="212" t="s">
        <v>442</v>
      </c>
      <c r="B19" s="212" t="s">
        <v>360</v>
      </c>
      <c r="C19" s="221">
        <f>Vout_LG/C8</f>
        <v>0.28125000000000006</v>
      </c>
      <c r="D19" s="212" t="s">
        <v>359</v>
      </c>
    </row>
    <row r="20" spans="1:7" x14ac:dyDescent="0.25">
      <c r="A20" s="212" t="s">
        <v>443</v>
      </c>
      <c r="B20" s="212" t="s">
        <v>361</v>
      </c>
      <c r="C20" s="217">
        <f>Rfb_t</f>
        <v>2.87</v>
      </c>
      <c r="D20" s="212" t="s">
        <v>362</v>
      </c>
      <c r="E20" s="217" t="s">
        <v>361</v>
      </c>
      <c r="F20" s="217">
        <f>IF(C11=C7,"NONE",C20)</f>
        <v>2.87</v>
      </c>
      <c r="G20" s="212" t="s">
        <v>426</v>
      </c>
    </row>
    <row r="21" spans="1:7" x14ac:dyDescent="0.25">
      <c r="A21" s="212" t="s">
        <v>444</v>
      </c>
      <c r="B21" s="212" t="s">
        <v>363</v>
      </c>
      <c r="C21" s="221">
        <f>(C11*C20)/(Vout_LG-C11)</f>
        <v>10.044999999999998</v>
      </c>
      <c r="D21" s="212" t="s">
        <v>364</v>
      </c>
    </row>
    <row r="22" spans="1:7" x14ac:dyDescent="0.25">
      <c r="B22" s="212" t="s">
        <v>445</v>
      </c>
      <c r="C22" s="217">
        <f>Rfb_b</f>
        <v>10</v>
      </c>
      <c r="D22" s="212" t="s">
        <v>364</v>
      </c>
      <c r="E22" s="217" t="s">
        <v>363</v>
      </c>
      <c r="F22" s="217">
        <f>IF(C11=C7,"NONE",C22)</f>
        <v>10</v>
      </c>
      <c r="G22" s="212" t="s">
        <v>426</v>
      </c>
    </row>
    <row r="23" spans="1:7" x14ac:dyDescent="0.25">
      <c r="B23" s="212" t="s">
        <v>446</v>
      </c>
      <c r="C23" s="222">
        <f>Iripple_max</f>
        <v>1.067410005970699</v>
      </c>
      <c r="D23" s="212" t="s">
        <v>69</v>
      </c>
    </row>
    <row r="24" spans="1:7" x14ac:dyDescent="0.25">
      <c r="A24" s="212" t="s">
        <v>333</v>
      </c>
      <c r="B24" s="212" t="s">
        <v>447</v>
      </c>
      <c r="C24" s="221">
        <f>'Device Calculator'!F120</f>
        <v>0.77700077700077697</v>
      </c>
    </row>
    <row r="25" spans="1:7" ht="18.75" x14ac:dyDescent="0.3">
      <c r="A25" s="216"/>
      <c r="B25" s="212" t="s">
        <v>448</v>
      </c>
      <c r="C25" s="223">
        <f>Vout_LG/Vin</f>
        <v>0.1125</v>
      </c>
    </row>
    <row r="26" spans="1:7" x14ac:dyDescent="0.25">
      <c r="B26" s="212" t="s">
        <v>449</v>
      </c>
      <c r="C26" s="212">
        <f>C22/(C20+C22)</f>
        <v>0.77700077700077697</v>
      </c>
    </row>
    <row r="27" spans="1:7" ht="18" x14ac:dyDescent="0.35">
      <c r="A27" s="212" t="s">
        <v>450</v>
      </c>
      <c r="B27" s="212" t="s">
        <v>451</v>
      </c>
      <c r="C27" s="224">
        <f>'Device Calculator'!F45</f>
        <v>1</v>
      </c>
      <c r="D27" s="212" t="s">
        <v>296</v>
      </c>
      <c r="E27" s="218" t="s">
        <v>452</v>
      </c>
      <c r="F27" s="218">
        <f>VLOOKUP(C27,Sheet4!J2:K11,2)</f>
        <v>8.66</v>
      </c>
      <c r="G27" s="212" t="s">
        <v>426</v>
      </c>
    </row>
    <row r="28" spans="1:7" ht="18.75" x14ac:dyDescent="0.35">
      <c r="A28" s="212" t="s">
        <v>453</v>
      </c>
      <c r="B28" s="212" t="s">
        <v>278</v>
      </c>
      <c r="C28" s="220">
        <f>C_ramp</f>
        <v>8.91</v>
      </c>
      <c r="D28" s="212" t="s">
        <v>95</v>
      </c>
      <c r="E28" s="218" t="s">
        <v>454</v>
      </c>
      <c r="F28" s="218">
        <f>VLOOKUP(C28,Sheet4!A2:B11,2)</f>
        <v>121</v>
      </c>
      <c r="G28" s="212" t="s">
        <v>426</v>
      </c>
    </row>
    <row r="29" spans="1:7" x14ac:dyDescent="0.25">
      <c r="A29" s="212" t="s">
        <v>455</v>
      </c>
      <c r="B29" s="212" t="s">
        <v>339</v>
      </c>
      <c r="C29" s="217">
        <f>C_top</f>
        <v>0</v>
      </c>
      <c r="D29" s="212" t="s">
        <v>95</v>
      </c>
      <c r="E29" s="217" t="s">
        <v>339</v>
      </c>
      <c r="F29" s="217" t="str">
        <f>IF(C11=C7,"NONE",IF(C29=0,"NONE",C29))</f>
        <v>NONE</v>
      </c>
      <c r="G29" s="212" t="s">
        <v>95</v>
      </c>
    </row>
    <row r="30" spans="1:7" x14ac:dyDescent="0.25">
      <c r="A30" s="212" t="s">
        <v>456</v>
      </c>
      <c r="B30" s="212" t="s">
        <v>457</v>
      </c>
      <c r="C30" s="225">
        <f>1/(2*PI()*C28*0.000000000001*300000)</f>
        <v>59541.692140626765</v>
      </c>
      <c r="D30" s="212" t="s">
        <v>344</v>
      </c>
    </row>
    <row r="31" spans="1:7" x14ac:dyDescent="0.25">
      <c r="A31" s="212" t="s">
        <v>458</v>
      </c>
      <c r="B31" s="212" t="s">
        <v>459</v>
      </c>
      <c r="C31" s="226" t="str">
        <f>IF(C29=0,"NONE",1/(2*PI()*C20*1000*C29*0.000000000001))</f>
        <v>NONE</v>
      </c>
    </row>
    <row r="33" spans="1:4" x14ac:dyDescent="0.25">
      <c r="A33" s="212" t="s">
        <v>460</v>
      </c>
      <c r="B33" s="212" t="s">
        <v>461</v>
      </c>
      <c r="C33" s="222">
        <f>'Device Calculator'!F99</f>
        <v>28.079466462886934</v>
      </c>
      <c r="D33" s="212" t="s">
        <v>188</v>
      </c>
    </row>
    <row r="34" spans="1:4" x14ac:dyDescent="0.25">
      <c r="A34" s="212" t="s">
        <v>462</v>
      </c>
      <c r="B34" s="212" t="s">
        <v>463</v>
      </c>
      <c r="C34" s="222">
        <f>'Device Calculator'!F100</f>
        <v>34.217598569215561</v>
      </c>
      <c r="D34" s="212" t="s">
        <v>188</v>
      </c>
    </row>
    <row r="36" spans="1:4" ht="18.75" x14ac:dyDescent="0.3">
      <c r="A36" s="216"/>
      <c r="B36" s="212" t="s">
        <v>347</v>
      </c>
      <c r="C36" s="227">
        <f>1/(2*PI()*(SQRT(C12*1*10^-6*(C15*1*10^-6+C17*1*10^-6))))</f>
        <v>20156.486820649752</v>
      </c>
      <c r="D36" s="212" t="s">
        <v>344</v>
      </c>
    </row>
    <row r="37" spans="1:4" x14ac:dyDescent="0.25">
      <c r="B37" s="212" t="s">
        <v>369</v>
      </c>
      <c r="C37" s="227">
        <f>IF(C15&lt;10,1/(2*PI()*C17*1*10^-6*C18*1*10^-3),1/(2*PI()*((C16*C18)/(C16+C18)*1*10^-3)*(C15*1*10^-6+C17*1*10^-6)))</f>
        <v>127639917.97332224</v>
      </c>
      <c r="D37" s="212" t="s">
        <v>344</v>
      </c>
    </row>
    <row r="38" spans="1:4" x14ac:dyDescent="0.25">
      <c r="B38" s="212" t="s">
        <v>464</v>
      </c>
      <c r="C38" s="227">
        <f>1/(2*PI()*(C15*1*10^-6+C17*1*10^-6)*C19)</f>
        <v>9076.4708052985552</v>
      </c>
      <c r="D38" s="212" t="s">
        <v>344</v>
      </c>
    </row>
    <row r="39" spans="1:4" ht="15.75" thickBot="1" x14ac:dyDescent="0.3"/>
    <row r="40" spans="1:4" ht="19.5" thickTop="1" x14ac:dyDescent="0.3">
      <c r="A40" s="228" t="s">
        <v>465</v>
      </c>
      <c r="B40" s="212" t="s">
        <v>466</v>
      </c>
      <c r="C40" s="229">
        <f>VLOOKUP(0,'Look Up'!C6:E3807,3)</f>
        <v>201000</v>
      </c>
      <c r="D40" s="212" t="s">
        <v>344</v>
      </c>
    </row>
    <row r="41" spans="1:4" ht="15.75" thickBot="1" x14ac:dyDescent="0.3">
      <c r="B41" s="212" t="s">
        <v>467</v>
      </c>
      <c r="C41" s="230">
        <f>VLOOKUP(0,'Look Up'!C6:E3807,2)  +0</f>
        <v>58.961504880078046</v>
      </c>
      <c r="D41" s="212" t="s">
        <v>468</v>
      </c>
    </row>
    <row r="42" spans="1:4" ht="15.75" thickTop="1" x14ac:dyDescent="0.25"/>
    <row r="43" spans="1:4" x14ac:dyDescent="0.25">
      <c r="A43" s="212" t="s">
        <v>469</v>
      </c>
      <c r="B43" s="212" t="s">
        <v>470</v>
      </c>
      <c r="C43" s="231">
        <f>1/(fsw*1000)</f>
        <v>7.0583780397998853E-7</v>
      </c>
      <c r="D43" s="212" t="s">
        <v>471</v>
      </c>
    </row>
    <row r="44" spans="1:4" x14ac:dyDescent="0.25">
      <c r="B44" s="212" t="s">
        <v>472</v>
      </c>
      <c r="C44" s="231">
        <f>(Vout_LG/Vin)*C43</f>
        <v>7.9406752947748716E-8</v>
      </c>
      <c r="D44" s="212" t="s">
        <v>471</v>
      </c>
    </row>
    <row r="46" spans="1:4" x14ac:dyDescent="0.25">
      <c r="A46" s="232" t="s">
        <v>473</v>
      </c>
      <c r="C46" s="231"/>
    </row>
    <row r="47" spans="1:4" s="233" customFormat="1" ht="65.25" customHeight="1" x14ac:dyDescent="0.25">
      <c r="A47" s="310" t="s">
        <v>474</v>
      </c>
      <c r="B47" s="310"/>
      <c r="C47" s="310"/>
      <c r="D47" s="310"/>
    </row>
    <row r="48" spans="1:4" s="233" customFormat="1" ht="38.25" customHeight="1" x14ac:dyDescent="0.25">
      <c r="A48" s="310" t="s">
        <v>475</v>
      </c>
      <c r="B48" s="310"/>
      <c r="C48" s="310"/>
      <c r="D48" s="310"/>
    </row>
    <row r="49" spans="1:5" s="233" customFormat="1" ht="42" customHeight="1" x14ac:dyDescent="0.25">
      <c r="A49" s="310" t="s">
        <v>476</v>
      </c>
      <c r="B49" s="310"/>
      <c r="C49" s="310"/>
      <c r="D49" s="310"/>
    </row>
    <row r="50" spans="1:5" s="233" customFormat="1" ht="70.5" customHeight="1" x14ac:dyDescent="0.25">
      <c r="A50" s="310" t="s">
        <v>477</v>
      </c>
      <c r="B50" s="310"/>
      <c r="C50" s="310"/>
      <c r="D50" s="310"/>
    </row>
    <row r="51" spans="1:5" s="233" customFormat="1" ht="60.75" customHeight="1" x14ac:dyDescent="0.25">
      <c r="A51" s="310" t="s">
        <v>478</v>
      </c>
      <c r="B51" s="310"/>
      <c r="C51" s="310"/>
      <c r="D51" s="310"/>
    </row>
    <row r="52" spans="1:5" s="233" customFormat="1" ht="61.5" customHeight="1" x14ac:dyDescent="0.25">
      <c r="A52" s="310" t="s">
        <v>479</v>
      </c>
      <c r="B52" s="310"/>
      <c r="C52" s="310"/>
      <c r="D52" s="310"/>
    </row>
    <row r="53" spans="1:5" s="233" customFormat="1" ht="60" customHeight="1" x14ac:dyDescent="0.25">
      <c r="A53" s="310" t="s">
        <v>480</v>
      </c>
      <c r="B53" s="310"/>
      <c r="C53" s="310"/>
      <c r="D53" s="310"/>
    </row>
    <row r="54" spans="1:5" s="233" customFormat="1" ht="29.25" customHeight="1" x14ac:dyDescent="0.25">
      <c r="A54" s="310" t="s">
        <v>481</v>
      </c>
      <c r="B54" s="310"/>
      <c r="C54" s="310"/>
      <c r="D54" s="310"/>
      <c r="E54" s="234" t="str">
        <f>HYPERLINK(Sheet4!A31)</f>
        <v>http://www.ti.com/lit/an/slva381b/slva381b.pdf</v>
      </c>
    </row>
    <row r="55" spans="1:5" s="233" customFormat="1" ht="27" customHeight="1" x14ac:dyDescent="0.25">
      <c r="A55" s="310" t="s">
        <v>482</v>
      </c>
      <c r="B55" s="310"/>
      <c r="C55" s="310"/>
      <c r="D55" s="310"/>
      <c r="E55" s="234" t="str">
        <f>HYPERLINK(Sheet4!A32)</f>
        <v>http://e2e.ti.com/blogs_/b/powerhouse/archive/2018/03/02/maintain-a-constant-phase-margin-in-a-synchronous-buck-converter</v>
      </c>
    </row>
    <row r="56" spans="1:5" s="233" customFormat="1" ht="63.75" customHeight="1" x14ac:dyDescent="0.25">
      <c r="A56" s="310" t="s">
        <v>483</v>
      </c>
      <c r="B56" s="310"/>
      <c r="C56" s="310"/>
      <c r="D56" s="310"/>
    </row>
    <row r="57" spans="1:5" s="233" customFormat="1" ht="48" customHeight="1" x14ac:dyDescent="0.25">
      <c r="A57" s="310" t="s">
        <v>484</v>
      </c>
      <c r="B57" s="310"/>
      <c r="C57" s="310"/>
      <c r="D57" s="310"/>
    </row>
    <row r="58" spans="1:5" x14ac:dyDescent="0.25">
      <c r="C58" s="231"/>
    </row>
    <row r="59" spans="1:5" x14ac:dyDescent="0.25">
      <c r="C59" s="231"/>
    </row>
    <row r="60" spans="1:5" x14ac:dyDescent="0.25">
      <c r="C60" s="231"/>
    </row>
    <row r="61" spans="1:5" x14ac:dyDescent="0.25">
      <c r="C61" s="231"/>
    </row>
    <row r="62" spans="1:5" x14ac:dyDescent="0.25">
      <c r="C62" s="231"/>
    </row>
    <row r="63" spans="1:5" x14ac:dyDescent="0.25">
      <c r="C63" s="231"/>
    </row>
    <row r="64" spans="1:5" x14ac:dyDescent="0.25">
      <c r="C64" s="231"/>
    </row>
    <row r="65" spans="3:3" x14ac:dyDescent="0.25">
      <c r="C65" s="231"/>
    </row>
    <row r="66" spans="3:3" x14ac:dyDescent="0.25">
      <c r="C66" s="231"/>
    </row>
    <row r="67" spans="3:3" x14ac:dyDescent="0.25">
      <c r="C67" s="231"/>
    </row>
    <row r="68" spans="3:3" x14ac:dyDescent="0.25">
      <c r="C68" s="231"/>
    </row>
    <row r="69" spans="3:3" x14ac:dyDescent="0.25">
      <c r="C69" s="231"/>
    </row>
    <row r="70" spans="3:3" x14ac:dyDescent="0.25">
      <c r="C70" s="231"/>
    </row>
    <row r="71" spans="3:3" x14ac:dyDescent="0.25">
      <c r="C71" s="231"/>
    </row>
    <row r="72" spans="3:3" x14ac:dyDescent="0.25">
      <c r="C72" s="231"/>
    </row>
    <row r="86" spans="1:40" x14ac:dyDescent="0.25">
      <c r="C86" s="231"/>
    </row>
    <row r="87" spans="1:40" x14ac:dyDescent="0.25">
      <c r="C87" s="231"/>
    </row>
    <row r="88" spans="1:40" x14ac:dyDescent="0.25">
      <c r="C88" s="231"/>
    </row>
    <row r="89" spans="1:40" x14ac:dyDescent="0.25">
      <c r="C89" s="231"/>
    </row>
    <row r="92" spans="1:40" x14ac:dyDescent="0.25">
      <c r="A92"/>
      <c r="B92"/>
      <c r="C92" s="235"/>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25">
      <c r="A93"/>
      <c r="B93"/>
      <c r="C93" s="235"/>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25">
      <c r="A94"/>
      <c r="B94"/>
      <c r="C94" s="236"/>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c r="B96"/>
      <c r="C96" s="235"/>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25">
      <c r="A97"/>
      <c r="B97"/>
      <c r="C97" s="20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25">
      <c r="A98"/>
      <c r="B98"/>
      <c r="C98" s="20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25">
      <c r="A99" t="s">
        <v>485</v>
      </c>
      <c r="B99"/>
      <c r="C99" s="20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25">
      <c r="A100" t="s">
        <v>486</v>
      </c>
      <c r="B100" t="s">
        <v>487</v>
      </c>
      <c r="C100" s="237">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25">
      <c r="A101"/>
      <c r="B101" t="s">
        <v>488</v>
      </c>
      <c r="C101" s="237">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25">
      <c r="A102"/>
      <c r="B102" t="s">
        <v>489</v>
      </c>
      <c r="C102" s="237">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25">
      <c r="A103"/>
      <c r="B103" t="s">
        <v>490</v>
      </c>
      <c r="C103" s="237">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25">
      <c r="A104" t="s">
        <v>491</v>
      </c>
      <c r="B104" t="s">
        <v>492</v>
      </c>
      <c r="C104" s="20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25">
      <c r="A105"/>
      <c r="B105" t="s">
        <v>493</v>
      </c>
      <c r="C105" s="20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25">
      <c r="A106"/>
      <c r="B106" t="s">
        <v>494</v>
      </c>
      <c r="C106" s="20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25">
      <c r="A107" t="s">
        <v>495</v>
      </c>
      <c r="B107" t="s">
        <v>496</v>
      </c>
      <c r="C107" s="20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25">
      <c r="A108"/>
      <c r="B108" t="s">
        <v>497</v>
      </c>
      <c r="C108" s="20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25">
      <c r="A109"/>
      <c r="B109" t="s">
        <v>498</v>
      </c>
      <c r="C109" s="237">
        <f>2.4*1*10^6</f>
        <v>2400000</v>
      </c>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c r="AJ109"/>
      <c r="AK109"/>
      <c r="AL109"/>
      <c r="AM109"/>
      <c r="AN109"/>
    </row>
    <row r="110" spans="1:40" x14ac:dyDescent="0.25">
      <c r="A110"/>
      <c r="B110" t="s">
        <v>499</v>
      </c>
      <c r="C110" s="237">
        <f>1.5*1*10^-12</f>
        <v>1.5000000000000001E-12</v>
      </c>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c r="AJ110"/>
      <c r="AK110"/>
      <c r="AL110"/>
      <c r="AM110"/>
      <c r="AN110"/>
    </row>
    <row r="111" spans="1:40" x14ac:dyDescent="0.25">
      <c r="A111" t="s">
        <v>500</v>
      </c>
      <c r="B111" t="s">
        <v>501</v>
      </c>
      <c r="C111" s="238">
        <f>300000</f>
        <v>300000</v>
      </c>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c r="AJ111"/>
      <c r="AK111"/>
      <c r="AL111"/>
      <c r="AM111"/>
      <c r="AN111"/>
    </row>
    <row r="112" spans="1:40" x14ac:dyDescent="0.25">
      <c r="A112"/>
      <c r="B112" t="s">
        <v>502</v>
      </c>
      <c r="C112" s="238">
        <f>5000000</f>
        <v>5000000</v>
      </c>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c r="AJ112"/>
      <c r="AK112"/>
      <c r="AL112"/>
      <c r="AM112"/>
      <c r="AN112"/>
    </row>
    <row r="113" spans="1:40" x14ac:dyDescent="0.25">
      <c r="A113"/>
      <c r="B113" t="s">
        <v>503</v>
      </c>
      <c r="C113" s="238">
        <f>25*1*10^-12</f>
        <v>2.5000000000000001E-11</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c r="AJ113"/>
      <c r="AK113"/>
      <c r="AL113"/>
      <c r="AM113"/>
      <c r="AN113"/>
    </row>
    <row r="114" spans="1:40" x14ac:dyDescent="0.25">
      <c r="A114"/>
      <c r="B114" t="s">
        <v>504</v>
      </c>
      <c r="C114" s="235">
        <v>5</v>
      </c>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c r="AJ114"/>
      <c r="AK114"/>
      <c r="AL114"/>
      <c r="AM114"/>
      <c r="AN114"/>
    </row>
    <row r="115" spans="1:40" x14ac:dyDescent="0.25">
      <c r="A115" t="s">
        <v>505</v>
      </c>
      <c r="B115" t="s">
        <v>506</v>
      </c>
      <c r="C115" s="237">
        <f>(C28*1*10^-12)/2</f>
        <v>4.4549999999999999E-12</v>
      </c>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c r="AJ115"/>
      <c r="AK115"/>
      <c r="AL115"/>
      <c r="AM115"/>
      <c r="AN115"/>
    </row>
    <row r="116" spans="1:40" x14ac:dyDescent="0.25">
      <c r="A116"/>
      <c r="B116" t="s">
        <v>507</v>
      </c>
      <c r="C116" s="235">
        <f>465000</f>
        <v>465000</v>
      </c>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c r="AJ116"/>
      <c r="AK116"/>
      <c r="AL116"/>
      <c r="AM116"/>
      <c r="AN116"/>
    </row>
    <row r="117" spans="1:40" x14ac:dyDescent="0.25">
      <c r="A117"/>
      <c r="B117" t="s">
        <v>508</v>
      </c>
      <c r="C117" s="208">
        <f>(C114/2)*(C44/C43)</f>
        <v>0.28125</v>
      </c>
      <c r="D117" s="235"/>
      <c r="E117" s="235"/>
      <c r="F117" s="235"/>
      <c r="G117" s="235"/>
      <c r="H117" s="235"/>
      <c r="I117" s="235"/>
      <c r="J117" s="235"/>
      <c r="K117" s="235"/>
      <c r="L117" s="235"/>
      <c r="M117" s="235"/>
      <c r="N117" s="235"/>
      <c r="O117" s="235"/>
      <c r="P117" s="235"/>
      <c r="Q117" s="235"/>
      <c r="R117" s="235"/>
      <c r="S117" s="235"/>
      <c r="T117" s="235"/>
      <c r="U117" s="235"/>
      <c r="V117" s="239"/>
      <c r="W117" s="235"/>
      <c r="X117" s="235"/>
      <c r="Y117" s="235"/>
      <c r="Z117" s="235"/>
      <c r="AA117" s="235"/>
      <c r="AB117" s="235"/>
      <c r="AC117" s="235"/>
      <c r="AD117" s="235"/>
      <c r="AE117" s="235"/>
      <c r="AF117" s="235"/>
      <c r="AG117" s="235"/>
      <c r="AH117" s="235"/>
      <c r="AI117"/>
      <c r="AJ117"/>
      <c r="AK117"/>
      <c r="AL117"/>
      <c r="AM117"/>
      <c r="AN117"/>
    </row>
    <row r="118" spans="1:40" x14ac:dyDescent="0.25">
      <c r="A118" t="s">
        <v>509</v>
      </c>
      <c r="B118" t="s">
        <v>510</v>
      </c>
      <c r="C118" s="208">
        <f>0.75</f>
        <v>0.75</v>
      </c>
      <c r="D118" s="235"/>
      <c r="E118" s="235"/>
      <c r="F118" s="235"/>
      <c r="G118" s="235"/>
      <c r="H118" s="235"/>
      <c r="I118" s="235"/>
      <c r="J118" s="235"/>
      <c r="K118" s="235"/>
      <c r="L118" s="235"/>
      <c r="M118" s="235"/>
      <c r="N118" s="235"/>
      <c r="O118" s="235"/>
      <c r="P118" s="235"/>
      <c r="Q118" s="235"/>
      <c r="R118" s="235"/>
      <c r="S118" s="235"/>
      <c r="T118" s="235"/>
      <c r="U118" s="235"/>
      <c r="V118" s="239"/>
      <c r="W118" s="235"/>
      <c r="X118" s="235"/>
      <c r="Y118" s="235"/>
      <c r="Z118" s="235"/>
      <c r="AA118" s="235"/>
      <c r="AB118" s="235"/>
      <c r="AC118" s="235"/>
      <c r="AD118" s="235"/>
      <c r="AE118" s="235"/>
      <c r="AF118" s="235"/>
      <c r="AG118" s="235"/>
      <c r="AH118" s="235"/>
      <c r="AI118"/>
      <c r="AJ118"/>
      <c r="AK118"/>
      <c r="AL118"/>
      <c r="AM118"/>
      <c r="AN118"/>
    </row>
    <row r="119" spans="1:40" x14ac:dyDescent="0.25">
      <c r="A119"/>
      <c r="B119" t="s">
        <v>511</v>
      </c>
      <c r="C119" s="208">
        <f>1/((C43/(C28*10^-12*C111))*((0.5-C25)+(2*C25*C118)))</f>
        <v>6.808070113744157</v>
      </c>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c r="AJ119"/>
      <c r="AK119"/>
      <c r="AL119"/>
      <c r="AM119"/>
      <c r="AN119"/>
    </row>
    <row r="120" spans="1:40" x14ac:dyDescent="0.25">
      <c r="A120"/>
      <c r="B120"/>
      <c r="C120" s="208"/>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c r="AJ120"/>
      <c r="AK120"/>
      <c r="AL120"/>
      <c r="AM120"/>
      <c r="AN120"/>
    </row>
    <row r="121" spans="1:40" x14ac:dyDescent="0.25">
      <c r="A121"/>
      <c r="B121"/>
      <c r="C121" s="208"/>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c r="AJ121"/>
      <c r="AK121"/>
      <c r="AL121"/>
      <c r="AM121"/>
      <c r="AN121"/>
    </row>
    <row r="122" spans="1:40" x14ac:dyDescent="0.25">
      <c r="A122" t="s">
        <v>512</v>
      </c>
      <c r="B122"/>
      <c r="C122" s="208"/>
      <c r="D122" s="235"/>
      <c r="E122" s="235"/>
      <c r="F122" s="235"/>
      <c r="G122" s="235"/>
      <c r="H122" s="235"/>
      <c r="I122" s="235"/>
      <c r="J122" s="235"/>
      <c r="K122" s="235"/>
      <c r="L122" s="235"/>
      <c r="M122" s="235"/>
      <c r="N122" s="235"/>
      <c r="O122" s="235"/>
      <c r="P122" s="235"/>
      <c r="Q122" s="235"/>
      <c r="R122" s="235"/>
      <c r="S122" s="235" t="str">
        <f>IMDIV("0+3i","1+0i")</f>
        <v>3i</v>
      </c>
      <c r="T122" s="235"/>
      <c r="U122" s="235"/>
      <c r="V122" s="235"/>
      <c r="W122" s="235"/>
      <c r="X122" s="235"/>
      <c r="Y122" s="235"/>
      <c r="Z122" s="235"/>
      <c r="AA122" s="235"/>
      <c r="AB122" s="235"/>
      <c r="AC122" s="235"/>
      <c r="AD122" s="235"/>
      <c r="AE122" s="235"/>
      <c r="AF122" s="235"/>
      <c r="AG122" s="235"/>
      <c r="AH122" s="235"/>
      <c r="AI122"/>
      <c r="AJ122"/>
      <c r="AK122"/>
      <c r="AL122"/>
      <c r="AM122"/>
      <c r="AN122"/>
    </row>
    <row r="123" spans="1:40" x14ac:dyDescent="0.25">
      <c r="A123"/>
      <c r="B123" t="s">
        <v>513</v>
      </c>
      <c r="C123" s="237">
        <f>((0.5-C25)+(2*C25*C118))*C43</f>
        <v>3.9262227846386863E-7</v>
      </c>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c r="AJ123"/>
      <c r="AK123"/>
      <c r="AL123"/>
      <c r="AM123"/>
      <c r="AN123"/>
    </row>
    <row r="124" spans="1:40" x14ac:dyDescent="0.25">
      <c r="A124"/>
      <c r="B124" t="s">
        <v>514</v>
      </c>
      <c r="C124" s="208">
        <f>C114+1.29*C117</f>
        <v>5.3628125000000004</v>
      </c>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c r="AJ124"/>
      <c r="AK124"/>
      <c r="AL124"/>
      <c r="AM124"/>
      <c r="AN124"/>
    </row>
    <row r="125" spans="1:40" x14ac:dyDescent="0.25">
      <c r="A125"/>
      <c r="B12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c r="AJ125"/>
      <c r="AK125"/>
      <c r="AL125"/>
      <c r="AM125"/>
      <c r="AN125"/>
    </row>
    <row r="126" spans="1:40" x14ac:dyDescent="0.25">
      <c r="A126"/>
      <c r="B126"/>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c r="AJ126"/>
      <c r="AK126"/>
      <c r="AL126"/>
      <c r="AM126"/>
      <c r="AN126"/>
    </row>
    <row r="127" spans="1:40" x14ac:dyDescent="0.25">
      <c r="A127" t="s">
        <v>515</v>
      </c>
      <c r="B127" t="s">
        <v>516</v>
      </c>
      <c r="C127" s="240">
        <f>0.00362</f>
        <v>3.62E-3</v>
      </c>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c r="AJ127"/>
      <c r="AK127"/>
      <c r="AL127"/>
      <c r="AM127"/>
      <c r="AN127"/>
    </row>
    <row r="128" spans="1:40" x14ac:dyDescent="0.25">
      <c r="A128"/>
      <c r="B128"/>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c r="AJ128"/>
      <c r="AK128"/>
      <c r="AL128"/>
      <c r="AM128"/>
      <c r="AN128"/>
    </row>
    <row r="129" spans="1:40" x14ac:dyDescent="0.25">
      <c r="A129"/>
      <c r="B129"/>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c r="AJ129"/>
      <c r="AK129"/>
      <c r="AL129"/>
      <c r="AM129"/>
      <c r="AN129"/>
    </row>
    <row r="130" spans="1:40" x14ac:dyDescent="0.2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242" customFormat="1" ht="45" x14ac:dyDescent="0.25">
      <c r="A131" s="207"/>
      <c r="B131" s="207"/>
      <c r="C131" s="207" t="s">
        <v>524</v>
      </c>
      <c r="D131" t="s">
        <v>525</v>
      </c>
      <c r="E131" s="207" t="s">
        <v>526</v>
      </c>
      <c r="F131" s="207" t="s">
        <v>527</v>
      </c>
      <c r="G131" s="207" t="s">
        <v>528</v>
      </c>
      <c r="H131"/>
      <c r="I131"/>
      <c r="J131"/>
      <c r="K131"/>
      <c r="L131"/>
      <c r="M131"/>
      <c r="N131"/>
      <c r="O131"/>
      <c r="P131"/>
      <c r="Q131"/>
      <c r="R131"/>
      <c r="S131"/>
      <c r="T131"/>
      <c r="U131"/>
      <c r="V131"/>
      <c r="W131"/>
      <c r="X131"/>
      <c r="Y131" s="207" t="s">
        <v>386</v>
      </c>
      <c r="Z131"/>
      <c r="AA131"/>
      <c r="AB131"/>
      <c r="AC131"/>
      <c r="AD131"/>
      <c r="AE131"/>
      <c r="AF131"/>
      <c r="AG131"/>
      <c r="AH131"/>
      <c r="AI131" s="207" t="s">
        <v>529</v>
      </c>
      <c r="AJ131" s="207" t="s">
        <v>530</v>
      </c>
      <c r="AK131" s="207"/>
      <c r="AL131" s="207"/>
      <c r="AM131" s="207"/>
      <c r="AN131" s="207"/>
    </row>
    <row r="132" spans="1:40" s="242" customFormat="1" x14ac:dyDescent="0.25">
      <c r="A132" s="207"/>
      <c r="B132" s="207" t="s">
        <v>395</v>
      </c>
      <c r="C132" s="207"/>
      <c r="D132" s="207"/>
      <c r="E132"/>
      <c r="F132" s="207"/>
      <c r="G132" s="207"/>
      <c r="H132" s="207"/>
      <c r="I132" s="207"/>
      <c r="J132" s="207"/>
      <c r="K132" s="207"/>
      <c r="L132" s="207"/>
      <c r="M132" s="207" t="s">
        <v>531</v>
      </c>
      <c r="N132" s="207" t="s">
        <v>532</v>
      </c>
      <c r="O132" s="207" t="s">
        <v>533</v>
      </c>
      <c r="P132" s="207" t="s">
        <v>534</v>
      </c>
      <c r="Q132" s="207" t="s">
        <v>535</v>
      </c>
      <c r="R132" s="207"/>
      <c r="S132" s="207"/>
      <c r="T132" s="207"/>
      <c r="U132" s="207" t="s">
        <v>536</v>
      </c>
      <c r="V132" s="207" t="s">
        <v>537</v>
      </c>
      <c r="W132" s="207" t="s">
        <v>538</v>
      </c>
      <c r="X132" s="207"/>
      <c r="Y132" s="207" t="s">
        <v>397</v>
      </c>
      <c r="Z132" s="207"/>
      <c r="AA132" s="207"/>
      <c r="AB132" s="207" t="s">
        <v>539</v>
      </c>
      <c r="AC132" s="207" t="s">
        <v>540</v>
      </c>
      <c r="AD132" s="207"/>
      <c r="AE132" s="207" t="s">
        <v>541</v>
      </c>
      <c r="AF132" s="207" t="s">
        <v>542</v>
      </c>
      <c r="AG132" s="207" t="s">
        <v>543</v>
      </c>
      <c r="AH132" s="207"/>
      <c r="AI132" s="207"/>
      <c r="AJ132" s="207"/>
      <c r="AK132" s="207"/>
      <c r="AL132" s="207"/>
      <c r="AM132" s="207"/>
      <c r="AN132" s="207"/>
    </row>
    <row r="133" spans="1:40" x14ac:dyDescent="0.25">
      <c r="A133"/>
      <c r="B133">
        <v>1</v>
      </c>
      <c r="C133" s="237" t="str">
        <f>IMPRODUCT(COMPLEX(-1,0),IMDIV(IMPRODUCT(G133,COMPLEX($C$100+$C$101,0)),COMPLEX($C$100,2*PI()*B133*$C$103*$C$102*(2*$C$100+$C$101))))</f>
        <v>-78.3965782331397+2.51215916528685i</v>
      </c>
      <c r="D133" s="208" t="str">
        <f>IMPRODUCT(COMPLEX($C$106,0),IMSUB(C133,G133))</f>
        <v>-606.997439077744+19.2598869338659i</v>
      </c>
      <c r="E133" t="str">
        <f>IMDIV(COMPLEX($C$20*10^3,0),COMPLEX(1,2*PI()*B133*$C$20*1000*$C$29*10^-12))</f>
        <v>2870</v>
      </c>
      <c r="F133" t="str">
        <f>IMDIV(COMPLEX($C$22*1000,0),IMSUM(COMPLEX($C$22*1000,0),E133))</f>
        <v>0.777000777000777</v>
      </c>
      <c r="G133" t="str">
        <f t="shared" ref="G133:G196" si="0">IF($C$11=$C$7,$C$24,F133)</f>
        <v>0.777000777000777</v>
      </c>
      <c r="H133" t="str">
        <f>IMPRODUCT(COMPLEX($C$108,0),IMPRODUCT(COMPLEX(-1,0),D133),IMDIV(COMPLEX(0,2*PI()*B133*$C$109*$C$110),COMPLEX(1,2*PI()*B133*$C$109*$C$110)))</f>
        <v>0.000668470379399934+0.0210525880762694i</v>
      </c>
      <c r="I133" t="str">
        <f>COMPLEX(0,2*PI()*B133*$C$113*$C$112*$C$114)</f>
        <v>0.00392699081698724i</v>
      </c>
      <c r="J133" t="str">
        <f t="shared" ref="J133:J196" si="1">IMSUM(COMPLEX(0,2*PI()*B133*$C$113*$C$112),COMPLEX(0,2*PI()*B133*$C$113*$C$111),COMPLEX(0,2*PI()*B133*$C$28*10^-12*$C$111),COMPLEX(-1*2*PI()*B133*2*PI()*B133*$C$113*$C$112*$C$28*10^-12*$C$111,0),COMPLEX(1,0))</f>
        <v>0.999999986809274+0.000849317007527386i</v>
      </c>
      <c r="K133" t="str">
        <f>IMDIV(I133,J133)</f>
        <v>0.0000033352577714073+0.00392698803609591i</v>
      </c>
      <c r="L133" t="str">
        <f>IMDIV(COMPLEX($C$117,0),COMPLEX(1,2*PI()*B133*$C$115*$C$116))</f>
        <v>0.281249999952351-3.66077520014497E-06i</v>
      </c>
      <c r="M133" t="str">
        <f>IMSUM(K133,L133)</f>
        <v>0.281253335210122+0.00392332726089576i</v>
      </c>
      <c r="N133" t="str">
        <f>COMPLEX(0,-2*PI()*B133*$C$43)</f>
        <v>-4.43490971921897E-06i</v>
      </c>
      <c r="O133" t="str">
        <f>IMEXP(N133)</f>
        <v>0.999999999990166-4.43490971920443E-06i</v>
      </c>
      <c r="P133" t="str">
        <f>IMSUB(COMPLEX(1,0),O133)</f>
        <v>9.83402248522225E-12+4.43490971920443E-06i</v>
      </c>
      <c r="Q133" t="str">
        <f>IMSUM(COMPLEX(0,2*PI()*B133*$C$43),O133,COMPLEX(-1,0))</f>
        <v>-9.83402248522225E-12+1.45401675725673E-17i</v>
      </c>
      <c r="R133" t="str">
        <f>IMDIV(P133,Q133)</f>
        <v>-0.333205818958478-450976.162183246i</v>
      </c>
      <c r="S133" t="str">
        <f>IMDIV(COMPLEX(0,2*PI()*B133*$C$123),COMPLEX($C$124,0))</f>
        <v>4.60004620955059E-07i</v>
      </c>
      <c r="T133" t="str">
        <f>IMPRODUCT(R133,S133)</f>
        <v>0.207451118544871-1.53276216450015E-07i</v>
      </c>
      <c r="U133" t="str">
        <f>IMDIV(COMPLEX(1,2*PI()*B133*$C$16*10^-3*$C$15*10^-6),COMPLEX(0,2*PI()*B133*$C$15*10^-6))</f>
        <v>0.0001-159154943.091895i</v>
      </c>
      <c r="V133" t="str">
        <f>IMSUM(COMPLEX($C$18*10^-3,0),IMDIV(COMPLEX(1,0),COMPLEX(0,2*PI()*B133*($C$17*1*10^-6))))</f>
        <v>0.00002-2552.79835946645i</v>
      </c>
      <c r="W133" t="str">
        <f>IMDIV(IMPRODUCT(U133,V133),IMSUM(U133,V133))</f>
        <v>0.0000199993584529567-2552.75741399023i</v>
      </c>
      <c r="X133" t="str">
        <f>IMDIV(IMPRODUCT(COMPLEX($C$19,0),W133),IMSUM(COMPLEX($C$19,0),W133))</f>
        <v>0.281249996585797-0.0000309867130758982i</v>
      </c>
      <c r="Y133" t="str">
        <f>COMPLEX($C$13*10^-3,2*PI()*B133*$C$12*0.000001)</f>
        <v>0.009+6.28318530717959E-06i</v>
      </c>
      <c r="Z133" t="str">
        <f>IMPRODUCT(COMPLEX($C$6,0),IMDIV(X133,IMSUM(X133,Y133)))</f>
        <v>11.627906997172-0.000291439223114884i</v>
      </c>
      <c r="AA133" t="str">
        <f>IMDIV(COMPLEX($C$6,0),IMSUM(X133,Y133))</f>
        <v>41.3436694374803+0.00351880964004634i</v>
      </c>
      <c r="AB133" t="str">
        <f>IMPRODUCT(COMPLEX($C$119,0),T133)</f>
        <v>1.41234176022813-1.04351522836113E-06i</v>
      </c>
      <c r="AC133" t="str">
        <f>IMSUM(COMPLEX(1,0),IMPRODUCT(AB133,M133))</f>
        <v>1.39722583461475+0.00554078543746621i</v>
      </c>
      <c r="AD133" t="str">
        <f>IMDIV(AB133,AC133)</f>
        <v>1.01080262861965-0.00400914716952769i</v>
      </c>
      <c r="AE133" t="str">
        <f>IMPRODUCT(AD133,AA133,X133)</f>
        <v>11.7535177896635-0.0469125779580507i</v>
      </c>
      <c r="AF133" t="str">
        <f>IMSUB(D133,H133)</f>
        <v>-606.998107548123+19.2388343457896i</v>
      </c>
      <c r="AG133" t="str">
        <f>IMSUM(COMPLEX(1,0),IMPRODUCT(AD133,AA133,COMPLEX($C$127,0)))</f>
        <v>1.15128089994284-0.000587149640435198i</v>
      </c>
      <c r="AH133" t="str">
        <f>IMDIV(IMPRODUCT(AE133,AF133),AG133)</f>
        <v>-6196.21892631546+217.984785532518i</v>
      </c>
      <c r="AI133">
        <f>20*LOG10(IMABS(AH133))</f>
        <v>75.847906813816422</v>
      </c>
      <c r="AJ133">
        <f>IMARGUMENT(AH133)*180/PI()</f>
        <v>177.98514875271906</v>
      </c>
      <c r="AK133"/>
      <c r="AL133"/>
      <c r="AM133"/>
      <c r="AN133"/>
    </row>
    <row r="134" spans="1:40" x14ac:dyDescent="0.25">
      <c r="A134"/>
      <c r="B134">
        <v>10</v>
      </c>
      <c r="C134" s="237" t="str">
        <f t="shared" ref="C134:C197" si="2">IMPRODUCT(COMPLEX(-1,0),IMDIV(IMPRODUCT(G134,COMPLEX($C$100+$C$101,0)),COMPLEX($C$100,2*PI()*B134*$C$103*$C$102*(2*$C$100+$C$101))))</f>
        <v>-71.1691869359083+22.8056286736605i</v>
      </c>
      <c r="D134" s="208" t="str">
        <f t="shared" ref="D134:D197" si="3">IMPRODUCT(COMPLEX($C$106,0),IMSUB(C134,G134))</f>
        <v>-551.587439132303+174.843153164731i</v>
      </c>
      <c r="E134" t="str">
        <f t="shared" ref="E134:E197" si="4">IMDIV(COMPLEX($C$20*10^3,0),COMPLEX(1,2*PI()*B134*$C$20*1000*$C$29*10^-12))</f>
        <v>2870</v>
      </c>
      <c r="F134" t="str">
        <f t="shared" ref="F134:F197" si="5">IMDIV(COMPLEX($C$22*1000,0),IMSUM(COMPLEX($C$22*1000,0),E134))</f>
        <v>0.777000777000777</v>
      </c>
      <c r="G134" t="str">
        <f t="shared" si="0"/>
        <v>0.777000777000777</v>
      </c>
      <c r="H134" t="str">
        <f t="shared" ref="H134:H197" si="6">IMPRODUCT(COMPLEX($C$108,0),IMPRODUCT(COMPLEX(-1,0),D134),IMDIV(COMPLEX(0,2*PI()*B134*$C$109*$C$110),COMPLEX(1,2*PI()*B134*$C$109*$C$110)))</f>
        <v>0.060684440356056+0.191294353846561i</v>
      </c>
      <c r="I134" t="str">
        <f t="shared" ref="I134:I197" si="7">COMPLEX(0,2*PI()*B134*$C$113*$C$112*$C$114)</f>
        <v>0.0392699081698724i</v>
      </c>
      <c r="J134" t="str">
        <f t="shared" si="1"/>
        <v>0.999998680927372+0.00849317007527386i</v>
      </c>
      <c r="K134" t="str">
        <f t="shared" ref="K134:K197" si="8">IMDIV(I134,J134)</f>
        <v>0.000333502831882873+0.0392671274697937i</v>
      </c>
      <c r="L134" t="str">
        <f t="shared" ref="L134:L197" si="9">IMDIV(COMPLEX($C$117,0),COMPLEX(1,2*PI()*B134*$C$115*$C$116))</f>
        <v>0.281249995235102-0.0000366077513874483i</v>
      </c>
      <c r="M134" t="str">
        <f t="shared" ref="M134:M197" si="10">IMSUM(K134,L134)</f>
        <v>0.281583498066985+0.0392305197184063i</v>
      </c>
      <c r="N134" t="str">
        <f t="shared" ref="N134:N197" si="11">COMPLEX(0,-2*PI()*B134*$C$43)</f>
        <v>-0.0000443490971921897i</v>
      </c>
      <c r="O134" t="str">
        <f t="shared" ref="O134:O197" si="12">IMEXP(N134)</f>
        <v>0.999999999016579-0.0000443490971776518i</v>
      </c>
      <c r="P134" t="str">
        <f t="shared" ref="P134:P197" si="13">IMSUB(COMPLEX(1,0),O134)</f>
        <v>9.83421011291341E-10+0.0000443490971776518i</v>
      </c>
      <c r="Q134" t="str">
        <f t="shared" ref="Q134:Q197" si="14">IMSUM(COMPLEX(0,2*PI()*B134*$C$43),O134,COMPLEX(-1,0))</f>
        <v>-9.83421011291341E-10+1.45378975242687E-14i</v>
      </c>
      <c r="R134" t="str">
        <f t="shared" ref="R134:R197" si="15">IMDIV(P134,Q134)</f>
        <v>-0.333335360147843-45096.7557874958i</v>
      </c>
      <c r="S134" t="str">
        <f t="shared" ref="S134:S197" si="16">IMDIV(COMPLEX(0,2*PI()*B134*$C$123),COMPLEX($C$124,0))</f>
        <v>4.60004620955059E-06i</v>
      </c>
      <c r="T134" t="str">
        <f t="shared" ref="T134:T197" si="17">IMPRODUCT(R134,S134)</f>
        <v>0.207447160523299-1.53335805995727E-06i</v>
      </c>
      <c r="U134" t="str">
        <f t="shared" ref="U134:U197" si="18">IMDIV(COMPLEX(1,2*PI()*B134*$C$16*10^-3*$C$15*10^-6),COMPLEX(0,2*PI()*B134*$C$15*10^-6))</f>
        <v>0.0001-15915494.3091895i</v>
      </c>
      <c r="V134" t="str">
        <f t="shared" ref="V134:V197" si="19">IMSUM(COMPLEX($C$18*10^-3,0),IMDIV(COMPLEX(1,0),COMPLEX(0,2*PI()*B134*($C$17*1*10^-6))))</f>
        <v>0.00002-255.279835946645i</v>
      </c>
      <c r="W134" t="str">
        <f t="shared" ref="W134:W197" si="20">IMDIV(IMPRODUCT(U134,V134),IMSUM(U134,V134))</f>
        <v>0.0000199993584529567-255.275741399023i</v>
      </c>
      <c r="X134" t="str">
        <f t="shared" ref="X134:X197" si="21">IMDIV(IMPRODUCT(COMPLEX($C$19,0),W134),IMSUM(COMPLEX($C$19,0),W134))</f>
        <v>0.281249658580081-0.000309866758334767i</v>
      </c>
      <c r="Y134" t="str">
        <f t="shared" ref="Y134:Y197" si="22">COMPLEX($C$13*10^-3,2*PI()*B134*$C$12*0.000001)</f>
        <v>0.009+0.0000628318530717959i</v>
      </c>
      <c r="Z134" t="str">
        <f t="shared" ref="Z134:Z197" si="23">IMPRODUCT(COMPLEX($C$6,0),IMDIV(X134,IMSUM(X134,Y134)))</f>
        <v>11.6279090195267-0.00291439342637017i</v>
      </c>
      <c r="AA134" t="str">
        <f t="shared" ref="AA134:AA197" si="24">IMDIV(COMPLEX($C$6,0),IMSUM(X134,Y134))</f>
        <v>41.34368793409+0.0351881000721379i</v>
      </c>
      <c r="AB134" t="str">
        <f t="shared" ref="AB134:AB197" si="25">IMPRODUCT(COMPLEX($C$119,0),T134)</f>
        <v>1.41231481373976-0.0000104392091816638i</v>
      </c>
      <c r="AC134" t="str">
        <f t="shared" ref="AC134:AC197" si="26">IMSUM(COMPLEX(1,0),IMPRODUCT(AB134,M134))</f>
        <v>1.39768495516027+0.0554029046399766i</v>
      </c>
      <c r="AD134" t="str">
        <f t="shared" ref="AD134:AD197" si="27">IMDIV(AB134,AC134)</f>
        <v>1.00888170179106-0.03999858174056i</v>
      </c>
      <c r="AE134" t="str">
        <f t="shared" ref="AE134:AE197" si="28">IMPRODUCT(AD134,AA134,X134)</f>
        <v>11.7310680682881-0.46804014758902i</v>
      </c>
      <c r="AF134" t="str">
        <f t="shared" ref="AF134:AF197" si="29">IMSUB(D134,H134)</f>
        <v>-551.648123572659+174.651858810884i</v>
      </c>
      <c r="AG134" t="str">
        <f t="shared" ref="AG134:AG197" si="30">IMSUM(COMPLEX(1,0),IMPRODUCT(AD134,AA134,COMPLEX($C$127,0)))</f>
        <v>1.1509985177296-0.00585784146863568i</v>
      </c>
      <c r="AH134" t="str">
        <f t="shared" ref="AH134:AH197" si="31">IMDIV(IMPRODUCT(AE134,AF134),AG134)</f>
        <v>-5561.47821665128+1976.08252345951i</v>
      </c>
      <c r="AI134">
        <f t="shared" ref="AI134:AI197" si="32">20*LOG10(IMABS(AH134))</f>
        <v>75.420150929426356</v>
      </c>
      <c r="AJ134">
        <f t="shared" ref="AJ134:AJ197" si="33">IMARGUMENT(AH134)*180/PI()</f>
        <v>160.43905716406408</v>
      </c>
      <c r="AK134"/>
      <c r="AL134"/>
      <c r="AM134"/>
      <c r="AN134"/>
    </row>
    <row r="135" spans="1:40" x14ac:dyDescent="0.25">
      <c r="A135"/>
      <c r="B135">
        <v>100</v>
      </c>
      <c r="C135" s="237" t="str">
        <f t="shared" si="2"/>
        <v>-6.96438902423056+22.3168588631694i</v>
      </c>
      <c r="D135" s="208" t="str">
        <f t="shared" si="3"/>
        <v>-59.3506551427736+171.095917950965i</v>
      </c>
      <c r="E135" t="str">
        <f t="shared" si="4"/>
        <v>2870</v>
      </c>
      <c r="F135" t="str">
        <f t="shared" si="5"/>
        <v>0.777000777000777</v>
      </c>
      <c r="G135" t="str">
        <f t="shared" si="0"/>
        <v>0.777000777000777</v>
      </c>
      <c r="H135" t="str">
        <f t="shared" si="6"/>
        <v>0.593877677841666+0.204503643069351i</v>
      </c>
      <c r="I135" t="str">
        <f t="shared" si="7"/>
        <v>0.392699081698724i</v>
      </c>
      <c r="J135" t="str">
        <f t="shared" si="1"/>
        <v>0.999868092737179+0.0849317007527386i</v>
      </c>
      <c r="K135" t="str">
        <f t="shared" si="8"/>
        <v>0.0331224134784108+0.389937374360691i</v>
      </c>
      <c r="L135" t="str">
        <f t="shared" si="9"/>
        <v>0.281249523511027-0.0003660768998742i</v>
      </c>
      <c r="M135" t="str">
        <f t="shared" si="10"/>
        <v>0.314371936989438+0.389571297460817i</v>
      </c>
      <c r="N135" t="str">
        <f t="shared" si="11"/>
        <v>-0.000443490971921897i</v>
      </c>
      <c r="O135" t="str">
        <f t="shared" si="12"/>
        <v>0.999999901657881-0.00044349095738395i</v>
      </c>
      <c r="P135" t="str">
        <f t="shared" si="13"/>
        <v>9.83421190037248E-08+0.00044349095738395i</v>
      </c>
      <c r="Q135" t="str">
        <f t="shared" si="14"/>
        <v>-9.83421190037248E-08+1.45379470180979E-11i</v>
      </c>
      <c r="R135" t="str">
        <f t="shared" si="15"/>
        <v>-0.333333347277644-4509.67466150628i</v>
      </c>
      <c r="S135" t="str">
        <f t="shared" si="16"/>
        <v>0.0000460004620955058i</v>
      </c>
      <c r="T135" t="str">
        <f t="shared" si="17"/>
        <v>0.207447118329683-0.0000153334880066133i</v>
      </c>
      <c r="U135" t="str">
        <f t="shared" si="18"/>
        <v>0.0001-1591549.43091895i</v>
      </c>
      <c r="V135" t="str">
        <f t="shared" si="19"/>
        <v>0.00002-25.5279835946645i</v>
      </c>
      <c r="W135" t="str">
        <f t="shared" si="20"/>
        <v>0.0000199993584529567-25.5275741399023i</v>
      </c>
      <c r="X135" t="str">
        <f t="shared" si="21"/>
        <v>0.28121586211109-0.00309829520433667i</v>
      </c>
      <c r="Y135" t="str">
        <f t="shared" si="22"/>
        <v>0.009+0.000628318530717959i</v>
      </c>
      <c r="Z135" t="str">
        <f t="shared" si="23"/>
        <v>11.628111256825-0.029145129518115i</v>
      </c>
      <c r="AA135" t="str">
        <f t="shared" si="24"/>
        <v>41.3455376483675+0.351884672349856i</v>
      </c>
      <c r="AB135" t="str">
        <f t="shared" si="25"/>
        <v>1.41231452648266-0.000104391461437279i</v>
      </c>
      <c r="AC135" t="str">
        <f t="shared" si="26"/>
        <v>1.44403272124575+0.550164384758672i</v>
      </c>
      <c r="AD135" t="str">
        <f t="shared" si="27"/>
        <v>0.854039642729555-0.325454249857873i</v>
      </c>
      <c r="AE135" t="str">
        <f t="shared" si="28"/>
        <v>9.92138257713403-3.80930932235483i</v>
      </c>
      <c r="AF135" t="str">
        <f t="shared" si="29"/>
        <v>-59.9445328206153+170.891414307896i</v>
      </c>
      <c r="AG135" t="str">
        <f t="shared" si="30"/>
        <v>1.12823940704077-0.0476231180792805i</v>
      </c>
      <c r="AH135" t="str">
        <f t="shared" si="31"/>
        <v>-22.0830191139953+1704.22579992159i</v>
      </c>
      <c r="AI135">
        <f t="shared" si="32"/>
        <v>64.631271853538721</v>
      </c>
      <c r="AJ135">
        <f t="shared" si="33"/>
        <v>90.742385772347731</v>
      </c>
      <c r="AK135"/>
      <c r="AL135"/>
      <c r="AM135"/>
      <c r="AN135"/>
    </row>
    <row r="136" spans="1:40" x14ac:dyDescent="0.25">
      <c r="A136"/>
      <c r="B136">
        <v>200</v>
      </c>
      <c r="C136" s="237" t="str">
        <f t="shared" si="2"/>
        <v>-1.86524454418749+11.9540706566225i</v>
      </c>
      <c r="D136" s="208" t="str">
        <f t="shared" si="3"/>
        <v>-20.2572141291101+91.6478750341059i</v>
      </c>
      <c r="E136" t="str">
        <f t="shared" si="4"/>
        <v>2870</v>
      </c>
      <c r="F136" t="str">
        <f t="shared" si="5"/>
        <v>0.777000777000777</v>
      </c>
      <c r="G136" t="str">
        <f t="shared" si="0"/>
        <v>0.777000777000777</v>
      </c>
      <c r="H136" t="str">
        <f t="shared" si="6"/>
        <v>0.636350662681798+0.137638149942715i</v>
      </c>
      <c r="I136" t="str">
        <f t="shared" si="7"/>
        <v>0.785398163397448i</v>
      </c>
      <c r="J136" t="str">
        <f t="shared" si="1"/>
        <v>0.999472370948718+0.169863401505478i</v>
      </c>
      <c r="K136" t="str">
        <f t="shared" si="8"/>
        <v>0.129802087840979+0.763752517250357i</v>
      </c>
      <c r="L136" t="str">
        <f t="shared" si="9"/>
        <v>0.281248094053795-0.000732150078559714i</v>
      </c>
      <c r="M136" t="str">
        <f t="shared" si="10"/>
        <v>0.411050181894774+0.763020367171797i</v>
      </c>
      <c r="N136" t="str">
        <f t="shared" si="11"/>
        <v>-0.000886981943843794i</v>
      </c>
      <c r="O136" t="str">
        <f t="shared" si="12"/>
        <v>0.999999606631541-0.000886981827540218i</v>
      </c>
      <c r="P136" t="str">
        <f t="shared" si="13"/>
        <v>3.93368459028487E-07+0.000886981827540218i</v>
      </c>
      <c r="Q136" t="str">
        <f t="shared" si="14"/>
        <v>-3.93368459028487E-07+1.16303576036363E-10i</v>
      </c>
      <c r="R136" t="str">
        <f t="shared" si="15"/>
        <v>-0.333333334030817-2254.83728029105i</v>
      </c>
      <c r="S136" t="str">
        <f t="shared" si="16"/>
        <v>0.0000920009241910117i</v>
      </c>
      <c r="T136" t="str">
        <f t="shared" si="17"/>
        <v>0.207447113687124-0.0000306669747945064i</v>
      </c>
      <c r="U136" t="str">
        <f t="shared" si="18"/>
        <v>0.0001-795774.715459475i</v>
      </c>
      <c r="V136" t="str">
        <f t="shared" si="19"/>
        <v>0.00002-12.7639917973322i</v>
      </c>
      <c r="W136" t="str">
        <f t="shared" si="20"/>
        <v>0.0000199993584529566-12.7637870699511i</v>
      </c>
      <c r="X136" t="str">
        <f t="shared" si="21"/>
        <v>0.281113498153332-0.00619433465885751i</v>
      </c>
      <c r="Y136" t="str">
        <f t="shared" si="22"/>
        <v>0.009+0.00125663706143592i</v>
      </c>
      <c r="Z136" t="str">
        <f t="shared" si="23"/>
        <v>11.6287241192114-0.0582975038026069i</v>
      </c>
      <c r="AA136" t="str">
        <f t="shared" si="24"/>
        <v>41.3511434879445+0.703791595877918i</v>
      </c>
      <c r="AB136" t="str">
        <f t="shared" si="25"/>
        <v>1.4123144948758-0.000208782914577424i</v>
      </c>
      <c r="AC136" t="str">
        <f t="shared" si="26"/>
        <v>1.58069143562746+1.07753890418717i</v>
      </c>
      <c r="AD136" t="str">
        <f t="shared" si="27"/>
        <v>0.609947098282676-0.415925901786935i</v>
      </c>
      <c r="AE136" t="str">
        <f t="shared" si="28"/>
        <v>7.06865909140174-4.87224595919601i</v>
      </c>
      <c r="AF136" t="str">
        <f t="shared" si="29"/>
        <v>-20.8935647917919+91.5102368841632i</v>
      </c>
      <c r="AG136" t="str">
        <f t="shared" si="30"/>
        <v>1.09236334118989-0.0607064443324629i</v>
      </c>
      <c r="AH136" t="str">
        <f t="shared" si="31"/>
        <v>234.148904210811+698.364338303022i</v>
      </c>
      <c r="AI136">
        <f t="shared" si="32"/>
        <v>57.344305289906821</v>
      </c>
      <c r="AJ136">
        <f t="shared" si="33"/>
        <v>71.464631131377544</v>
      </c>
      <c r="AK136"/>
      <c r="AL136"/>
      <c r="AM136"/>
      <c r="AN136"/>
    </row>
    <row r="137" spans="1:40" x14ac:dyDescent="0.25">
      <c r="A137"/>
      <c r="B137">
        <v>300</v>
      </c>
      <c r="C137" s="237" t="str">
        <f t="shared" si="2"/>
        <v>-0.840090511670839+8.07601987023571i</v>
      </c>
      <c r="D137" s="208" t="str">
        <f t="shared" si="3"/>
        <v>-12.3976998798158+61.9161523384738i</v>
      </c>
      <c r="E137" t="str">
        <f t="shared" si="4"/>
        <v>2870</v>
      </c>
      <c r="F137" t="str">
        <f t="shared" si="5"/>
        <v>0.777000777000777</v>
      </c>
      <c r="G137" t="str">
        <f t="shared" si="0"/>
        <v>0.777000777000777</v>
      </c>
      <c r="H137" t="str">
        <f t="shared" si="6"/>
        <v>0.645080422767296+0.124620095104016i</v>
      </c>
      <c r="I137" t="str">
        <f t="shared" si="7"/>
        <v>1.17809724509617i</v>
      </c>
      <c r="J137" t="str">
        <f t="shared" si="1"/>
        <v>0.998812834634615+0.254795102258216i</v>
      </c>
      <c r="K137" t="str">
        <f t="shared" si="8"/>
        <v>0.282503486529015+1.10743144461329i</v>
      </c>
      <c r="L137" t="str">
        <f t="shared" si="9"/>
        <v>0.281245711657365-0.00109821581499395i</v>
      </c>
      <c r="M137" t="str">
        <f t="shared" si="10"/>
        <v>0.56374919818638+1.1063332287983i</v>
      </c>
      <c r="N137" t="str">
        <f t="shared" si="11"/>
        <v>-0.00133047291576569i</v>
      </c>
      <c r="O137" t="str">
        <f t="shared" si="12"/>
        <v>0.999999114921041-0.00133047252324114i</v>
      </c>
      <c r="P137" t="str">
        <f t="shared" si="13"/>
        <v>8.8507895901202E-07+0.00133047252324114i</v>
      </c>
      <c r="Q137" t="str">
        <f t="shared" si="14"/>
        <v>-8.8507895901202E-07+3.92524549973003E-10i</v>
      </c>
      <c r="R137" t="str">
        <f t="shared" si="15"/>
        <v>-0.333333328221223-1503.22481461746i</v>
      </c>
      <c r="S137" t="str">
        <f t="shared" si="16"/>
        <v>0.000138001386286518i</v>
      </c>
      <c r="T137" t="str">
        <f t="shared" si="17"/>
        <v>0.207447108317504-0.0000460004613900277i</v>
      </c>
      <c r="U137" t="str">
        <f t="shared" si="18"/>
        <v>0.0001-530516.476972983i</v>
      </c>
      <c r="V137" t="str">
        <f t="shared" si="19"/>
        <v>0.00002-8.50932786488815i</v>
      </c>
      <c r="W137" t="str">
        <f t="shared" si="20"/>
        <v>0.0000199993584529567-8.50919137996739i</v>
      </c>
      <c r="X137" t="str">
        <f t="shared" si="21"/>
        <v>0.280943057072801-0.00928586808484338i</v>
      </c>
      <c r="Y137" t="str">
        <f t="shared" si="22"/>
        <v>0.009+0.00188495559215388i</v>
      </c>
      <c r="Z137" t="str">
        <f t="shared" si="23"/>
        <v>11.6297456303209-0.0874643716318066i</v>
      </c>
      <c r="AA137" t="str">
        <f t="shared" si="24"/>
        <v>41.3604887090347+1.05574301616603i</v>
      </c>
      <c r="AB137" t="str">
        <f t="shared" si="25"/>
        <v>1.41231445831905-0.00031317436640789i</v>
      </c>
      <c r="AC137" t="str">
        <f t="shared" si="26"/>
        <v>1.79653761867236+1.56231386295268i</v>
      </c>
      <c r="AD137" t="str">
        <f t="shared" si="27"/>
        <v>0.447533571792531-0.389360662668193i</v>
      </c>
      <c r="AE137" t="str">
        <f t="shared" si="28"/>
        <v>5.17064641527767-4.56730870792524i</v>
      </c>
      <c r="AF137" t="str">
        <f t="shared" si="29"/>
        <v>-13.0427803025831+61.7915322433698i</v>
      </c>
      <c r="AG137" t="str">
        <f t="shared" si="30"/>
        <v>1.06849500479718-0.0565866339937792i</v>
      </c>
      <c r="AH137" t="str">
        <f t="shared" si="31"/>
        <v>181.714897642697+364.395903954899i</v>
      </c>
      <c r="AI137">
        <f t="shared" si="32"/>
        <v>52.19596781748848</v>
      </c>
      <c r="AJ137">
        <f t="shared" si="33"/>
        <v>63.495743464194206</v>
      </c>
      <c r="AK137"/>
      <c r="AL137"/>
      <c r="AM137"/>
      <c r="AN137"/>
    </row>
    <row r="138" spans="1:40" x14ac:dyDescent="0.25">
      <c r="A138"/>
      <c r="B138">
        <v>400</v>
      </c>
      <c r="C138" s="237" t="str">
        <f t="shared" si="2"/>
        <v>-0.474774471875997+6.08551581126703i</v>
      </c>
      <c r="D138" s="208" t="str">
        <f t="shared" si="3"/>
        <v>-9.59694357472191+46.6556212197139i</v>
      </c>
      <c r="E138" t="str">
        <f t="shared" si="4"/>
        <v>2870</v>
      </c>
      <c r="F138" t="str">
        <f t="shared" si="5"/>
        <v>0.777000777000777</v>
      </c>
      <c r="G138" t="str">
        <f t="shared" si="0"/>
        <v>0.777000777000777</v>
      </c>
      <c r="H138" t="str">
        <f t="shared" si="6"/>
        <v>0.648417728053506+0.127274274308231i</v>
      </c>
      <c r="I138" t="str">
        <f t="shared" si="7"/>
        <v>1.5707963267949i</v>
      </c>
      <c r="J138" t="str">
        <f t="shared" si="1"/>
        <v>0.997889483794871+0.339726803010954i</v>
      </c>
      <c r="K138" t="str">
        <f t="shared" si="8"/>
        <v>0.480240018002915+1.41062306363598i</v>
      </c>
      <c r="L138" t="str">
        <f t="shared" si="9"/>
        <v>0.281242376370169-0.00146427038836647i</v>
      </c>
      <c r="M138" t="str">
        <f t="shared" si="10"/>
        <v>0.761482394373084+1.40915879324761i</v>
      </c>
      <c r="N138" t="str">
        <f t="shared" si="11"/>
        <v>-0.00177396388768759i</v>
      </c>
      <c r="O138" t="str">
        <f t="shared" si="12"/>
        <v>0.999998426526475-0.00177396295725909i</v>
      </c>
      <c r="P138" t="str">
        <f t="shared" si="13"/>
        <v>1.57347352502946E-06+0.00177396295725909i</v>
      </c>
      <c r="Q138" t="str">
        <f t="shared" si="14"/>
        <v>-1.57347352502946E-06+9.30428500087524E-10i</v>
      </c>
      <c r="R138" t="str">
        <f t="shared" si="15"/>
        <v>-0.333333322783274-1127.41856738181i</v>
      </c>
      <c r="S138" t="str">
        <f t="shared" si="16"/>
        <v>0.000184001848382024i</v>
      </c>
      <c r="T138" t="str">
        <f t="shared" si="17"/>
        <v>0.207447100298466-0.0000613339475194442i</v>
      </c>
      <c r="U138" t="str">
        <f t="shared" si="18"/>
        <v>0.0001-397887.357729739i</v>
      </c>
      <c r="V138" t="str">
        <f t="shared" si="19"/>
        <v>0.00002-6.38199589866613i</v>
      </c>
      <c r="W138" t="str">
        <f t="shared" si="20"/>
        <v>0.0000199993584529566-6.38189353497557i</v>
      </c>
      <c r="X138" t="str">
        <f t="shared" si="21"/>
        <v>0.280704786511357-0.0123706561179262i</v>
      </c>
      <c r="Y138" t="str">
        <f t="shared" si="22"/>
        <v>0.009+0.00251327412287183i</v>
      </c>
      <c r="Z138" t="str">
        <f t="shared" si="23"/>
        <v>11.6311759008014-0.116652989811472i</v>
      </c>
      <c r="AA138" t="str">
        <f t="shared" si="24"/>
        <v>41.3735765458036+1.40776116758299i</v>
      </c>
      <c r="AB138" t="str">
        <f t="shared" si="25"/>
        <v>1.41231440372487-0.000417565815065081i</v>
      </c>
      <c r="AC138" t="str">
        <f t="shared" si="26"/>
        <v>2.07604097029607+1.98985729182249i</v>
      </c>
      <c r="AD138" t="str">
        <f t="shared" si="27"/>
        <v>0.354459086142221-0.339945392757472i</v>
      </c>
      <c r="AE138" t="str">
        <f t="shared" si="28"/>
        <v>4.0831203341197-3.99531337199352i</v>
      </c>
      <c r="AF138" t="str">
        <f t="shared" si="29"/>
        <v>-10.2453613027754+46.5283469454057i</v>
      </c>
      <c r="AG138" t="str">
        <f t="shared" si="30"/>
        <v>1.0548205634423-0.0491080620298692i</v>
      </c>
      <c r="AH138" t="str">
        <f t="shared" si="31"/>
        <v>126.110125323178+224.784480521346i</v>
      </c>
      <c r="AI138">
        <f t="shared" si="32"/>
        <v>48.223761925466974</v>
      </c>
      <c r="AJ138">
        <f t="shared" si="33"/>
        <v>60.70640549200661</v>
      </c>
      <c r="AK138"/>
      <c r="AL138"/>
      <c r="AM138"/>
      <c r="AN138"/>
    </row>
    <row r="139" spans="1:40" x14ac:dyDescent="0.25">
      <c r="A139"/>
      <c r="B139">
        <v>500</v>
      </c>
      <c r="C139" s="237" t="str">
        <f t="shared" si="2"/>
        <v>-0.304518887580129+4.87903893051545i</v>
      </c>
      <c r="D139" s="208" t="str">
        <f t="shared" si="3"/>
        <v>-8.29165076178698+37.4059651339518i</v>
      </c>
      <c r="E139" t="str">
        <f t="shared" si="4"/>
        <v>2870</v>
      </c>
      <c r="F139" t="str">
        <f t="shared" si="5"/>
        <v>0.777000777000777</v>
      </c>
      <c r="G139" t="str">
        <f t="shared" si="0"/>
        <v>0.777000777000777</v>
      </c>
      <c r="H139" t="str">
        <f t="shared" si="6"/>
        <v>0.650222026454305+0.136436582069439i</v>
      </c>
      <c r="I139" t="str">
        <f t="shared" si="7"/>
        <v>1.96349540849362i</v>
      </c>
      <c r="J139" t="str">
        <f t="shared" si="1"/>
        <v>0.996702318429486+0.424658503763693i</v>
      </c>
      <c r="K139" t="str">
        <f t="shared" si="8"/>
        <v>0.710385319829243+1.66732254029247i</v>
      </c>
      <c r="L139" t="str">
        <f t="shared" si="9"/>
        <v>0.28123808826001-0.00183031007824506i</v>
      </c>
      <c r="M139" t="str">
        <f t="shared" si="10"/>
        <v>0.991623408089253+1.66549223021422i</v>
      </c>
      <c r="N139" t="str">
        <f t="shared" si="11"/>
        <v>-0.00221745485960948i</v>
      </c>
      <c r="O139" t="str">
        <f t="shared" si="12"/>
        <v>0.99999754144798-0.00221745304236647i</v>
      </c>
      <c r="P139" t="str">
        <f t="shared" si="13"/>
        <v>2.45855201996825E-06+0.00221745304236647i</v>
      </c>
      <c r="Q139" t="str">
        <f t="shared" si="14"/>
        <v>-2.45855201996825E-06+1.81724301015138E-09i</v>
      </c>
      <c r="R139" t="str">
        <f t="shared" si="15"/>
        <v>-0.333333313627734-901.934809637561i</v>
      </c>
      <c r="S139" t="str">
        <f t="shared" si="16"/>
        <v>0.00023000231047753i</v>
      </c>
      <c r="T139" t="str">
        <f t="shared" si="17"/>
        <v>0.20744709011675-0.00007666743229351i</v>
      </c>
      <c r="U139" t="str">
        <f t="shared" si="18"/>
        <v>0.0001-318309.886183791i</v>
      </c>
      <c r="V139" t="str">
        <f t="shared" si="19"/>
        <v>0.00002-5.10559671893288i</v>
      </c>
      <c r="W139" t="str">
        <f t="shared" si="20"/>
        <v>0.0000199993584529566-5.10551482798043i</v>
      </c>
      <c r="X139" t="str">
        <f t="shared" si="21"/>
        <v>0.280399031908543-0.015446475695901i</v>
      </c>
      <c r="Y139" t="str">
        <f t="shared" si="22"/>
        <v>0.009+0.00314159265358979i</v>
      </c>
      <c r="Z139" t="str">
        <f t="shared" si="23"/>
        <v>11.6330150854596-0.145870627197296i</v>
      </c>
      <c r="AA139" t="str">
        <f t="shared" si="24"/>
        <v>41.3904115290283+1.75986826762701i</v>
      </c>
      <c r="AB139" t="str">
        <f t="shared" si="25"/>
        <v>1.41231433440704-0.000521957254494949i</v>
      </c>
      <c r="AC139" t="str">
        <f t="shared" si="26"/>
        <v>2.40135326932988+2.35168096554351i</v>
      </c>
      <c r="AD139" t="str">
        <f t="shared" si="27"/>
        <v>0.300103382420974-0.294113064666331i</v>
      </c>
      <c r="AE139" t="str">
        <f t="shared" si="28"/>
        <v>3.44820471769085-3.46519798671197i</v>
      </c>
      <c r="AF139" t="str">
        <f t="shared" si="29"/>
        <v>-8.94187278824129+37.2695285518824i</v>
      </c>
      <c r="AG139" t="str">
        <f t="shared" si="30"/>
        <v>1.04683918995232-0.0421560524736001i</v>
      </c>
      <c r="AH139" t="str">
        <f t="shared" si="31"/>
        <v>87.6363269631468+155.890920903953i</v>
      </c>
      <c r="AI139">
        <f t="shared" si="32"/>
        <v>45.049070450939666</v>
      </c>
      <c r="AJ139">
        <f t="shared" si="33"/>
        <v>60.656855072560873</v>
      </c>
      <c r="AK139"/>
      <c r="AL139"/>
      <c r="AM139"/>
      <c r="AN139"/>
    </row>
    <row r="140" spans="1:40" x14ac:dyDescent="0.25">
      <c r="A140"/>
      <c r="B140">
        <v>600</v>
      </c>
      <c r="C140" s="237" t="str">
        <f t="shared" si="2"/>
        <v>-0.211722481408598+4.07069224822149i</v>
      </c>
      <c r="D140" s="208" t="str">
        <f t="shared" si="3"/>
        <v>-7.58021164780521+31.2086405696981i</v>
      </c>
      <c r="E140" t="str">
        <f t="shared" si="4"/>
        <v>2870</v>
      </c>
      <c r="F140" t="str">
        <f t="shared" si="5"/>
        <v>0.777000777000777</v>
      </c>
      <c r="G140" t="str">
        <f t="shared" si="0"/>
        <v>0.777000777000777</v>
      </c>
      <c r="H140" t="str">
        <f t="shared" si="6"/>
        <v>0.651469843341702+0.148901979765903i</v>
      </c>
      <c r="I140" t="str">
        <f t="shared" si="7"/>
        <v>2.35619449019235i</v>
      </c>
      <c r="J140" t="str">
        <f t="shared" si="1"/>
        <v>0.99525133853846+0.509590204516432i</v>
      </c>
      <c r="K140" t="str">
        <f t="shared" si="8"/>
        <v>0.960395554266146+1.87569335603064i</v>
      </c>
      <c r="L140" t="str">
        <f t="shared" si="9"/>
        <v>0.281232847414058-0.00219633116470177i</v>
      </c>
      <c r="M140" t="str">
        <f t="shared" si="10"/>
        <v>1.2416284016802+1.87349702486594i</v>
      </c>
      <c r="N140" t="str">
        <f t="shared" si="11"/>
        <v>-0.00266094583153138i</v>
      </c>
      <c r="O140" t="str">
        <f t="shared" si="12"/>
        <v>0.99999645968573-0.00266094269133581i</v>
      </c>
      <c r="P140" t="str">
        <f t="shared" si="13"/>
        <v>3.54031426996748E-06+0.00266094269133581i</v>
      </c>
      <c r="Q140" t="str">
        <f t="shared" si="14"/>
        <v>-3.54031426996748E-06+3.14019556971884E-09i</v>
      </c>
      <c r="R140" t="str">
        <f t="shared" si="15"/>
        <v>-0.333333308005018-751.612296298212i</v>
      </c>
      <c r="S140" t="str">
        <f t="shared" si="16"/>
        <v>0.000276002772573035i</v>
      </c>
      <c r="T140" t="str">
        <f t="shared" si="17"/>
        <v>0.207447077678292-0.0000920009172003264i</v>
      </c>
      <c r="U140" t="str">
        <f t="shared" si="18"/>
        <v>0.0001-265258.238486492i</v>
      </c>
      <c r="V140" t="str">
        <f t="shared" si="19"/>
        <v>0.00002-4.25466393244407i</v>
      </c>
      <c r="W140" t="str">
        <f t="shared" si="20"/>
        <v>0.0000199993584529567-4.25459568998369i</v>
      </c>
      <c r="X140" t="str">
        <f t="shared" si="21"/>
        <v>0.280026235252739-0.0185111253639767i</v>
      </c>
      <c r="Y140" t="str">
        <f t="shared" si="22"/>
        <v>0.009+0.00376991118430775i</v>
      </c>
      <c r="Z140" t="str">
        <f t="shared" si="23"/>
        <v>11.6352633831594-0.175124568727984i</v>
      </c>
      <c r="AA140" t="str">
        <f t="shared" si="24"/>
        <v>41.4109994890469+2.11208651120682i</v>
      </c>
      <c r="AB140" t="str">
        <f t="shared" si="25"/>
        <v>1.41231424972514-0.000626348694828593i</v>
      </c>
      <c r="AC140" t="str">
        <f t="shared" si="26"/>
        <v>2.75474294697269+2.64518885270697i</v>
      </c>
      <c r="AD140" t="str">
        <f t="shared" si="27"/>
        <v>0.266625793270421-0.256249653229405i</v>
      </c>
      <c r="AE140" t="str">
        <f t="shared" si="28"/>
        <v>3.05738571943667-3.02822493422563i</v>
      </c>
      <c r="AF140" t="str">
        <f t="shared" si="29"/>
        <v>-8.23168149114691+31.0597385899322i</v>
      </c>
      <c r="AG140" t="str">
        <f t="shared" si="30"/>
        <v>1.04192851253041-0.0363752714131511i</v>
      </c>
      <c r="AH140" t="str">
        <f t="shared" si="31"/>
        <v>62.0236239493463+117.229837788904i</v>
      </c>
      <c r="AI140">
        <f t="shared" si="32"/>
        <v>42.452600322625059</v>
      </c>
      <c r="AJ140">
        <f t="shared" si="33"/>
        <v>62.117707662784873</v>
      </c>
      <c r="AK140"/>
      <c r="AL140"/>
      <c r="AM140"/>
      <c r="AN140"/>
    </row>
    <row r="141" spans="1:40" x14ac:dyDescent="0.25">
      <c r="A141"/>
      <c r="B141">
        <v>700</v>
      </c>
      <c r="C141" s="237" t="str">
        <f t="shared" si="2"/>
        <v>-0.155662628939365+3.49166400061268i</v>
      </c>
      <c r="D141" s="208" t="str">
        <f t="shared" si="3"/>
        <v>-7.15041944554109+26.7694240046972i</v>
      </c>
      <c r="E141" t="str">
        <f t="shared" si="4"/>
        <v>2870</v>
      </c>
      <c r="F141" t="str">
        <f t="shared" si="5"/>
        <v>0.777000777000777</v>
      </c>
      <c r="G141" t="str">
        <f t="shared" si="0"/>
        <v>0.777000777000777</v>
      </c>
      <c r="H141" t="str">
        <f t="shared" si="6"/>
        <v>0.652499306061686+0.163268083174092i</v>
      </c>
      <c r="I141" t="str">
        <f t="shared" si="7"/>
        <v>2.74889357189107i</v>
      </c>
      <c r="J141" t="str">
        <f t="shared" si="1"/>
        <v>0.993536544121793+0.59452190526917i</v>
      </c>
      <c r="K141" t="str">
        <f t="shared" si="8"/>
        <v>1.21909040868501+2.03728552452336i</v>
      </c>
      <c r="L141" t="str">
        <f t="shared" si="9"/>
        <v>0.281226653938842-0.00256232992843888i</v>
      </c>
      <c r="M141" t="str">
        <f t="shared" si="10"/>
        <v>1.50031706262385+2.03472319459492i</v>
      </c>
      <c r="N141" t="str">
        <f t="shared" si="11"/>
        <v>-0.00310443680345328i</v>
      </c>
      <c r="O141" t="str">
        <f t="shared" si="12"/>
        <v>0.999995181239937-0.00310443181693965i</v>
      </c>
      <c r="P141" t="str">
        <f t="shared" si="13"/>
        <v>4.81876006297455E-06+0.00310443181693965i</v>
      </c>
      <c r="Q141" t="str">
        <f t="shared" si="14"/>
        <v>-4.81876006297455E-06+4.98651362996344E-09i</v>
      </c>
      <c r="R141" t="str">
        <f t="shared" si="15"/>
        <v>-0.333333297708645-644.239065348766i</v>
      </c>
      <c r="S141" t="str">
        <f t="shared" si="16"/>
        <v>0.000322003234668542i</v>
      </c>
      <c r="T141" t="str">
        <f t="shared" si="17"/>
        <v>0.207447062942141-0.000107334400084916i</v>
      </c>
      <c r="U141" t="str">
        <f t="shared" si="18"/>
        <v>0.0001-227364.204416993i</v>
      </c>
      <c r="V141" t="str">
        <f t="shared" si="19"/>
        <v>0.00002-3.64685479923778i</v>
      </c>
      <c r="W141" t="str">
        <f t="shared" si="20"/>
        <v>0.0000199993584529566-3.64679630570032i</v>
      </c>
      <c r="X141" t="str">
        <f t="shared" si="21"/>
        <v>0.279586933490009-0.0215624304710655i</v>
      </c>
      <c r="Y141" t="str">
        <f t="shared" si="22"/>
        <v>0.009+0.00439822971502571i</v>
      </c>
      <c r="Z141" t="str">
        <f t="shared" si="23"/>
        <v>11.6379210366916-0.204422119472413i</v>
      </c>
      <c r="AA141" t="str">
        <f t="shared" si="24"/>
        <v>41.4353475595534+2.4644380648408i</v>
      </c>
      <c r="AB141" t="str">
        <f t="shared" si="25"/>
        <v>1.41231414940039-0.000730740121394775i</v>
      </c>
      <c r="AC141" t="str">
        <f t="shared" si="26"/>
        <v>3.12040587000472+2.8725720159671i</v>
      </c>
      <c r="AD141" t="str">
        <f t="shared" si="27"/>
        <v>0.24487139508337-0.225657009531148i</v>
      </c>
      <c r="AE141" t="str">
        <f t="shared" si="28"/>
        <v>2.80366467596262-2.67623558788058i</v>
      </c>
      <c r="AF141" t="str">
        <f t="shared" si="29"/>
        <v>-7.80291875160278+26.6061559215231i</v>
      </c>
      <c r="AG141" t="str">
        <f t="shared" si="30"/>
        <v>1.03874286569334-0.0316630765603412i</v>
      </c>
      <c r="AH141" t="str">
        <f t="shared" si="31"/>
        <v>44.6444831245921+93.2769535752299i</v>
      </c>
      <c r="AI141">
        <f t="shared" si="32"/>
        <v>40.291288061575685</v>
      </c>
      <c r="AJ141">
        <f t="shared" si="33"/>
        <v>64.423157194858859</v>
      </c>
      <c r="AK141"/>
      <c r="AL141"/>
      <c r="AM141"/>
      <c r="AN141"/>
    </row>
    <row r="142" spans="1:40" x14ac:dyDescent="0.25">
      <c r="A142"/>
      <c r="B142">
        <v>800</v>
      </c>
      <c r="C142" s="237" t="str">
        <f t="shared" si="2"/>
        <v>-0.119234631603305+3.05662700441917i</v>
      </c>
      <c r="D142" s="208" t="str">
        <f t="shared" si="3"/>
        <v>-6.8711381326313+23.4341403672136i</v>
      </c>
      <c r="E142" t="str">
        <f t="shared" si="4"/>
        <v>2870</v>
      </c>
      <c r="F142" t="str">
        <f t="shared" si="5"/>
        <v>0.777000777000777</v>
      </c>
      <c r="G142" t="str">
        <f t="shared" si="0"/>
        <v>0.777000777000777</v>
      </c>
      <c r="H142" t="str">
        <f t="shared" si="6"/>
        <v>0.653452415732701+0.178825756105836i</v>
      </c>
      <c r="I142" t="str">
        <f t="shared" si="7"/>
        <v>3.14159265358979i</v>
      </c>
      <c r="J142" t="str">
        <f t="shared" si="1"/>
        <v>0.991557935179484+0.679453606021909i</v>
      </c>
      <c r="K142" t="str">
        <f t="shared" si="8"/>
        <v>1.47736776602407+2.15599081172926i</v>
      </c>
      <c r="L142" t="str">
        <f t="shared" si="9"/>
        <v>0.281219507960249-0.00292830265091486i</v>
      </c>
      <c r="M142" t="str">
        <f t="shared" si="10"/>
        <v>1.75858727398432+2.15306250907835i</v>
      </c>
      <c r="N142" t="str">
        <f t="shared" si="11"/>
        <v>-0.00354792777537518i</v>
      </c>
      <c r="O142" t="str">
        <f t="shared" si="12"/>
        <v>0.999993706110853-0.00354792033195068i</v>
      </c>
      <c r="P142" t="str">
        <f t="shared" si="13"/>
        <v>6.29388914696882E-06+0.00354792033195068i</v>
      </c>
      <c r="Q142" t="str">
        <f t="shared" si="14"/>
        <v>-6.29388914696882E-06+7.44342450002822E-09i</v>
      </c>
      <c r="R142" t="str">
        <f t="shared" si="15"/>
        <v>-0.333333286338149-563.70913599591i</v>
      </c>
      <c r="S142" t="str">
        <f t="shared" si="16"/>
        <v>0.000368003696764047i</v>
      </c>
      <c r="T142" t="str">
        <f t="shared" si="17"/>
        <v>0.207447045946162-0.000122667881626947i</v>
      </c>
      <c r="U142" t="str">
        <f t="shared" si="18"/>
        <v>0.0001-198943.678864869i</v>
      </c>
      <c r="V142" t="str">
        <f t="shared" si="19"/>
        <v>0.00002-3.19099794933305i</v>
      </c>
      <c r="W142" t="str">
        <f t="shared" si="20"/>
        <v>0.0000199993584529566-3.19094676748778i</v>
      </c>
      <c r="X142" t="str">
        <f t="shared" si="21"/>
        <v>0.279081756601261-0.0245982482316444i</v>
      </c>
      <c r="Y142" t="str">
        <f t="shared" si="22"/>
        <v>0.009+0.00502654824574367i</v>
      </c>
      <c r="Z142" t="str">
        <f t="shared" si="23"/>
        <v>11.6409883326133-0.233770608694492i</v>
      </c>
      <c r="AA142" t="str">
        <f t="shared" si="24"/>
        <v>41.4634641822435+2.81694506075314i</v>
      </c>
      <c r="AB142" t="str">
        <f t="shared" si="25"/>
        <v>1.41231403369058-0.000835131538820724i</v>
      </c>
      <c r="AC142" t="str">
        <f t="shared" si="26"/>
        <v>3.4854755769241+3.03933174528813i</v>
      </c>
      <c r="AD142" t="str">
        <f t="shared" si="27"/>
        <v>0.230058449936564-0.200850376441483i</v>
      </c>
      <c r="AE142" t="str">
        <f t="shared" si="28"/>
        <v>2.6311548167734-2.39187779263327i</v>
      </c>
      <c r="AF142" t="str">
        <f t="shared" si="29"/>
        <v>-7.524590548364+23.2553146111078i</v>
      </c>
      <c r="AG142" t="str">
        <f t="shared" si="30"/>
        <v>1.03657939328418-0.0278012031587244i</v>
      </c>
      <c r="AH142" t="str">
        <f t="shared" si="31"/>
        <v>32.4890668808533+77.2632272583896i</v>
      </c>
      <c r="AI142">
        <f t="shared" si="32"/>
        <v>38.466553391309745</v>
      </c>
      <c r="AJ142">
        <f t="shared" si="33"/>
        <v>67.193322181448323</v>
      </c>
      <c r="AK142"/>
      <c r="AL142"/>
      <c r="AM142"/>
      <c r="AN142"/>
    </row>
    <row r="143" spans="1:40" x14ac:dyDescent="0.25">
      <c r="A143"/>
      <c r="B143">
        <v>900</v>
      </c>
      <c r="C143" s="237" t="str">
        <f t="shared" si="2"/>
        <v>-0.0942401303219014+2.71786844803034i</v>
      </c>
      <c r="D143" s="208" t="str">
        <f t="shared" si="3"/>
        <v>-6.6795136228072+20.8369914348993i</v>
      </c>
      <c r="E143" t="str">
        <f t="shared" si="4"/>
        <v>2870</v>
      </c>
      <c r="F143" t="str">
        <f t="shared" si="5"/>
        <v>0.777000777000777</v>
      </c>
      <c r="G143" t="str">
        <f t="shared" si="0"/>
        <v>0.777000777000777</v>
      </c>
      <c r="H143" t="str">
        <f t="shared" si="6"/>
        <v>0.654397210804636+0.195178208804756i</v>
      </c>
      <c r="I143" t="str">
        <f t="shared" si="7"/>
        <v>3.53429173528852i</v>
      </c>
      <c r="J143" t="str">
        <f t="shared" si="1"/>
        <v>0.989315511711535+0.764385306774647i</v>
      </c>
      <c r="K143" t="str">
        <f t="shared" si="8"/>
        <v>1.72841246546316+2.23702005724503i</v>
      </c>
      <c r="L143" t="str">
        <f t="shared" si="9"/>
        <v>0.281211409623518-0.00329424561447036i</v>
      </c>
      <c r="M143" t="str">
        <f t="shared" si="10"/>
        <v>2.00962387508668+2.23372581163056i</v>
      </c>
      <c r="N143" t="str">
        <f t="shared" si="11"/>
        <v>-0.00399141874729707i</v>
      </c>
      <c r="O143" t="str">
        <f t="shared" si="12"/>
        <v>0.999992034298767-0.0039914081491417i</v>
      </c>
      <c r="P143" t="str">
        <f t="shared" si="13"/>
        <v>7.96570123295925E-06+0.0039914081491417i</v>
      </c>
      <c r="Q143" t="str">
        <f t="shared" si="14"/>
        <v>-7.96570123295925E-06+1.0598155369794E-08i</v>
      </c>
      <c r="R143" t="str">
        <f t="shared" si="15"/>
        <v>-0.333333274591463-501.07474095871i</v>
      </c>
      <c r="S143" t="str">
        <f t="shared" si="16"/>
        <v>0.000414004158859554i</v>
      </c>
      <c r="T143" t="str">
        <f t="shared" si="17"/>
        <v>0.20744702665638-0.000138001361967139i</v>
      </c>
      <c r="U143" t="str">
        <f t="shared" si="18"/>
        <v>0.0001-176838.825657661i</v>
      </c>
      <c r="V143" t="str">
        <f t="shared" si="19"/>
        <v>0.00002-2.83644262162938i</v>
      </c>
      <c r="W143" t="str">
        <f t="shared" si="20"/>
        <v>0.0000199993584529566-2.83639712665579i</v>
      </c>
      <c r="X143" t="str">
        <f t="shared" si="21"/>
        <v>0.278511425360501-0.0276164726288735i</v>
      </c>
      <c r="Y143" t="str">
        <f t="shared" si="22"/>
        <v>0.009+0.00565486677646163i</v>
      </c>
      <c r="Z143" t="str">
        <f t="shared" si="23"/>
        <v>11.6444656010561-0.263177393939191i</v>
      </c>
      <c r="AA143" t="str">
        <f t="shared" si="24"/>
        <v>41.4953591123156+3.16962959084603i</v>
      </c>
      <c r="AB143" t="str">
        <f t="shared" si="25"/>
        <v>1.41231390236439-0.000939522948064469i</v>
      </c>
      <c r="AC143" t="str">
        <f t="shared" si="26"/>
        <v>3.84031837396803+3.1528339300884i</v>
      </c>
      <c r="AD143" t="str">
        <f t="shared" si="27"/>
        <v>0.219567543111219-0.180505743355598i</v>
      </c>
      <c r="AE143" t="str">
        <f t="shared" si="28"/>
        <v>2.50924167173962-2.15967813308697i</v>
      </c>
      <c r="AF143" t="str">
        <f t="shared" si="29"/>
        <v>-7.33391083361184+20.6418132260945i</v>
      </c>
      <c r="AG143" t="str">
        <f t="shared" si="30"/>
        <v>1.03505307683448-0.0245950143551596i</v>
      </c>
      <c r="AH143" t="str">
        <f t="shared" si="31"/>
        <v>23.7245067969525+65.9074311226772i</v>
      </c>
      <c r="AI143">
        <f t="shared" si="32"/>
        <v>36.907843454444674</v>
      </c>
      <c r="AJ143">
        <f t="shared" si="33"/>
        <v>70.202792463418817</v>
      </c>
      <c r="AK143"/>
      <c r="AL143"/>
      <c r="AM143"/>
      <c r="AN143"/>
    </row>
    <row r="144" spans="1:40" x14ac:dyDescent="0.25">
      <c r="A144"/>
      <c r="B144">
        <v>1000</v>
      </c>
      <c r="C144" s="237" t="str">
        <f t="shared" si="2"/>
        <v>-0.0763519263028051+2.44663983775528i</v>
      </c>
      <c r="D144" s="208" t="str">
        <f t="shared" si="3"/>
        <v>-6.54237072532746+18.7575720894572i</v>
      </c>
      <c r="E144" t="str">
        <f t="shared" si="4"/>
        <v>2870</v>
      </c>
      <c r="F144" t="str">
        <f t="shared" si="5"/>
        <v>0.777000777000777</v>
      </c>
      <c r="G144" t="str">
        <f t="shared" si="0"/>
        <v>0.777000777000777</v>
      </c>
      <c r="H144" t="str">
        <f t="shared" si="6"/>
        <v>0.655369578693479+0.212086129810126i</v>
      </c>
      <c r="I144" t="str">
        <f t="shared" si="7"/>
        <v>3.92699081698724i</v>
      </c>
      <c r="J144" t="str">
        <f t="shared" si="1"/>
        <v>0.986809273717944+0.849317007527386i</v>
      </c>
      <c r="K144" t="str">
        <f t="shared" si="8"/>
        <v>1.9675519327092+2.28607042660275i</v>
      </c>
      <c r="L144" t="str">
        <f t="shared" si="9"/>
        <v>0.281202359093227-0.00366015510245385i</v>
      </c>
      <c r="M144" t="str">
        <f t="shared" si="10"/>
        <v>2.24875429180243+2.2824102715003i</v>
      </c>
      <c r="N144" t="str">
        <f t="shared" si="11"/>
        <v>-0.00443490971921897i</v>
      </c>
      <c r="O144" t="str">
        <f t="shared" si="12"/>
        <v>0.99999016580401-0.00443489518128565i</v>
      </c>
      <c r="P144" t="str">
        <f t="shared" si="13"/>
        <v>9.83419598998836E-06+0.00443489518128565i</v>
      </c>
      <c r="Q144" t="str">
        <f t="shared" si="14"/>
        <v>-9.83419598998836E-06+1.45379333198539E-08i</v>
      </c>
      <c r="R144" t="str">
        <f t="shared" si="15"/>
        <v>-0.333333260640535-450.967220073434i</v>
      </c>
      <c r="S144" t="str">
        <f t="shared" si="16"/>
        <v>0.000460004620955058i</v>
      </c>
      <c r="T144" t="str">
        <f t="shared" si="17"/>
        <v>0.207447005133036-0.000153334840212663i</v>
      </c>
      <c r="U144" t="str">
        <f t="shared" si="18"/>
        <v>0.0001-159154.943091895i</v>
      </c>
      <c r="V144" t="str">
        <f t="shared" si="19"/>
        <v>0.00002-2.55279835946645i</v>
      </c>
      <c r="W144" t="str">
        <f t="shared" si="20"/>
        <v>0.0000199993584529567-2.55275741399024i</v>
      </c>
      <c r="X144" t="str">
        <f t="shared" si="21"/>
        <v>0.277876748788995-0.0306150391360076i</v>
      </c>
      <c r="Y144" t="str">
        <f t="shared" si="22"/>
        <v>0.009+0.00628318530717959i</v>
      </c>
      <c r="Z144" t="str">
        <f t="shared" si="23"/>
        <v>11.648353215504-0.292649865143441i</v>
      </c>
      <c r="AA144" t="str">
        <f t="shared" si="24"/>
        <v>41.5310434248264+3.52251370052598i</v>
      </c>
      <c r="AB144" t="str">
        <f t="shared" si="25"/>
        <v>1.41231375583195-0.00104391434304757i</v>
      </c>
      <c r="AC144" t="str">
        <f t="shared" si="26"/>
        <v>4.17832926061785+3.22113191603281i</v>
      </c>
      <c r="AD144" t="str">
        <f t="shared" si="27"/>
        <v>0.211889148468026-0.163598120324616i</v>
      </c>
      <c r="AE144" t="str">
        <f t="shared" si="28"/>
        <v>2.42028267603723-1.96765802165819i</v>
      </c>
      <c r="AF144" t="str">
        <f t="shared" si="29"/>
        <v>-7.19774030402094+18.5454859596471i</v>
      </c>
      <c r="AG144" t="str">
        <f t="shared" si="30"/>
        <v>1.03394203964833-0.0218938259236397i</v>
      </c>
      <c r="AH144" t="str">
        <f t="shared" si="31"/>
        <v>17.2275360793031+57.4743885354254i</v>
      </c>
      <c r="AI144">
        <f t="shared" si="32"/>
        <v>35.56313760536321</v>
      </c>
      <c r="AJ144">
        <f t="shared" si="33"/>
        <v>73.314274657560517</v>
      </c>
      <c r="AK144"/>
      <c r="AL144"/>
      <c r="AM144"/>
      <c r="AN144"/>
    </row>
    <row r="145" spans="1:40" x14ac:dyDescent="0.25">
      <c r="A145"/>
      <c r="B145">
        <f>B144+100</f>
        <v>1100</v>
      </c>
      <c r="C145" s="237" t="str">
        <f t="shared" si="2"/>
        <v>-0.0631114221492743+2.2245936656394i</v>
      </c>
      <c r="D145" s="208" t="str">
        <f t="shared" si="3"/>
        <v>-6.44086019348373+17.0552181032354i</v>
      </c>
      <c r="E145" t="str">
        <f t="shared" si="4"/>
        <v>2870</v>
      </c>
      <c r="F145" t="str">
        <f t="shared" si="5"/>
        <v>0.777000777000777</v>
      </c>
      <c r="G145" t="str">
        <f t="shared" si="0"/>
        <v>0.777000777000777</v>
      </c>
      <c r="H145" t="str">
        <f t="shared" si="6"/>
        <v>0.656389884838644+0.229396576955776i</v>
      </c>
      <c r="I145" t="str">
        <f t="shared" si="7"/>
        <v>4.31968989868597i</v>
      </c>
      <c r="J145" t="str">
        <f t="shared" si="1"/>
        <v>0.984039221198712+0.934248708280125i</v>
      </c>
      <c r="K145" t="str">
        <f t="shared" si="8"/>
        <v>2.19192151421912+2.30873933318209i</v>
      </c>
      <c r="L145" t="str">
        <f t="shared" si="9"/>
        <v>0.28119235655329-0.00402602739934754i</v>
      </c>
      <c r="M145" t="str">
        <f t="shared" si="10"/>
        <v>2.47311387077241+2.30471330578274i</v>
      </c>
      <c r="N145" t="str">
        <f t="shared" si="11"/>
        <v>-0.00487840069114087i</v>
      </c>
      <c r="O145" t="str">
        <f t="shared" si="12"/>
        <v>0.999988100626948-0.00487838134115561i</v>
      </c>
      <c r="P145" t="str">
        <f t="shared" si="13"/>
        <v>0.0000118993730520156+0.00487838134115561i</v>
      </c>
      <c r="Q145" t="str">
        <f t="shared" si="14"/>
        <v>-0.0000118993730520156+1.9349985259931E-08i</v>
      </c>
      <c r="R145" t="str">
        <f t="shared" si="15"/>
        <v>-0.333333245075062-409.970153034462i</v>
      </c>
      <c r="S145" t="str">
        <f t="shared" si="16"/>
        <v>0.000506005083050565i</v>
      </c>
      <c r="T145" t="str">
        <f t="shared" si="17"/>
        <v>0.207446981334456-0.000168668316357721i</v>
      </c>
      <c r="U145" t="str">
        <f t="shared" si="18"/>
        <v>0.0001-144686.311901723i</v>
      </c>
      <c r="V145" t="str">
        <f t="shared" si="19"/>
        <v>0.00002-2.32072578133313i</v>
      </c>
      <c r="W145" t="str">
        <f t="shared" si="20"/>
        <v>0.0000199993584529566-2.32068855817293i</v>
      </c>
      <c r="X145" t="str">
        <f t="shared" si="21"/>
        <v>0.277178621321889-0.0335919292346555i</v>
      </c>
      <c r="Y145" t="str">
        <f t="shared" si="22"/>
        <v>0.009+0.00691150383789755i</v>
      </c>
      <c r="Z145" t="str">
        <f t="shared" si="23"/>
        <v>11.6526515925382-0.322195448775421i</v>
      </c>
      <c r="AA145" t="str">
        <f t="shared" si="24"/>
        <v>41.5705295219153+3.87561938236354i</v>
      </c>
      <c r="AB145" t="str">
        <f t="shared" si="25"/>
        <v>1.41231359380955-0.00114830572373055i</v>
      </c>
      <c r="AC145" t="str">
        <f t="shared" si="26"/>
        <v>4.49545885421142+3.25213804077746i</v>
      </c>
      <c r="AD145" t="str">
        <f t="shared" si="27"/>
        <v>0.20611172316671-0.149362301615853i</v>
      </c>
      <c r="AE145" t="str">
        <f t="shared" si="28"/>
        <v>2.3536242454001-1.80687512093271i</v>
      </c>
      <c r="AF145" t="str">
        <f t="shared" si="29"/>
        <v>-7.09725007832237+16.8258215262796i</v>
      </c>
      <c r="AG145" t="str">
        <f t="shared" si="30"/>
        <v>1.03311230255194-0.0195851389539557i</v>
      </c>
      <c r="AH145" t="str">
        <f t="shared" si="31"/>
        <v>12.2924510121144+50.9782482675393i</v>
      </c>
      <c r="AI145">
        <f t="shared" si="32"/>
        <v>34.393147133999477</v>
      </c>
      <c r="AJ145">
        <f t="shared" si="33"/>
        <v>76.442994255702231</v>
      </c>
      <c r="AK145"/>
      <c r="AL145"/>
      <c r="AM145"/>
      <c r="AN145"/>
    </row>
    <row r="146" spans="1:40" x14ac:dyDescent="0.25">
      <c r="A146"/>
      <c r="B146">
        <f t="shared" ref="B146:B209" si="34">B145+100</f>
        <v>1200</v>
      </c>
      <c r="C146" s="237" t="str">
        <f t="shared" si="2"/>
        <v>-0.053037938222289+2.03947282826767i</v>
      </c>
      <c r="D146" s="208" t="str">
        <f t="shared" si="3"/>
        <v>-6.36363015004351+15.6359583500521i</v>
      </c>
      <c r="E146" t="str">
        <f t="shared" si="4"/>
        <v>2870</v>
      </c>
      <c r="F146" t="str">
        <f t="shared" si="5"/>
        <v>0.777000777000777</v>
      </c>
      <c r="G146" t="str">
        <f t="shared" si="0"/>
        <v>0.777000777000777</v>
      </c>
      <c r="H146" t="str">
        <f t="shared" si="6"/>
        <v>0.657470368859258+0.247007182791158i</v>
      </c>
      <c r="I146" t="str">
        <f t="shared" si="7"/>
        <v>4.71238898038469i</v>
      </c>
      <c r="J146" t="str">
        <f t="shared" si="1"/>
        <v>0.981005354153839+1.01918040903286i</v>
      </c>
      <c r="K146" t="str">
        <f t="shared" si="8"/>
        <v>2.40006697419047+2.31016857382778i</v>
      </c>
      <c r="L146" t="str">
        <f t="shared" si="9"/>
        <v>0.281181402206946-0.00439185879089307i</v>
      </c>
      <c r="M146" t="str">
        <f t="shared" si="10"/>
        <v>2.68124837639742+2.30577671503689i</v>
      </c>
      <c r="N146" t="str">
        <f t="shared" si="11"/>
        <v>-0.00532189166306276i</v>
      </c>
      <c r="O146" t="str">
        <f t="shared" si="12"/>
        <v>0.999985838767987-0.00532186654152485i</v>
      </c>
      <c r="P146" t="str">
        <f t="shared" si="13"/>
        <v>0.0000141612320130324+0.00532186654152485i</v>
      </c>
      <c r="Q146" t="str">
        <f t="shared" si="14"/>
        <v>-0.0000141612320130324+2.5121537909796E-08i</v>
      </c>
      <c r="R146" t="str">
        <f t="shared" si="15"/>
        <v>-0.333333228518299-375.805926382008i</v>
      </c>
      <c r="S146" t="str">
        <f t="shared" si="16"/>
        <v>0.00055200554514607i</v>
      </c>
      <c r="T146" t="str">
        <f t="shared" si="17"/>
        <v>0.207446955261624-0.000184001790523543i</v>
      </c>
      <c r="U146" t="str">
        <f t="shared" si="18"/>
        <v>0.0001-132629.119243246i</v>
      </c>
      <c r="V146" t="str">
        <f t="shared" si="19"/>
        <v>0.00002-2.12733196622204i</v>
      </c>
      <c r="W146" t="str">
        <f t="shared" si="20"/>
        <v>0.0000199993584529566-2.12729784499186i</v>
      </c>
      <c r="X146" t="str">
        <f t="shared" si="21"/>
        <v>0.276418019705623-0.0365451747101253i</v>
      </c>
      <c r="Y146" t="str">
        <f t="shared" si="22"/>
        <v>0.009+0.0075398223686155i</v>
      </c>
      <c r="Z146" t="str">
        <f t="shared" si="23"/>
        <v>11.6573611915489-0.351821612005975i</v>
      </c>
      <c r="AA146" t="str">
        <f t="shared" si="24"/>
        <v>41.6138311408958+4.22896856956224i</v>
      </c>
      <c r="AB146" t="str">
        <f t="shared" si="25"/>
        <v>1.41231341630388-0.00125269709093875i</v>
      </c>
      <c r="AC146" t="str">
        <f t="shared" si="26"/>
        <v>4.78965149421235+3.25312059760649i</v>
      </c>
      <c r="AD146" t="str">
        <f t="shared" si="27"/>
        <v>0.201661604151861-0.137229653576667i</v>
      </c>
      <c r="AE146" t="str">
        <f t="shared" si="28"/>
        <v>2.30256180012903-1.67068454858675i</v>
      </c>
      <c r="AF146" t="str">
        <f t="shared" si="29"/>
        <v>-7.02110051890277+15.3889511672609i</v>
      </c>
      <c r="AG146" t="str">
        <f t="shared" si="30"/>
        <v>1.03247955164113-0.0175853483858587i</v>
      </c>
      <c r="AH146" t="str">
        <f t="shared" si="31"/>
        <v>8.46285523213217+45.8245177206497i</v>
      </c>
      <c r="AI146">
        <f t="shared" si="32"/>
        <v>33.367611022823098</v>
      </c>
      <c r="AJ146">
        <f t="shared" si="33"/>
        <v>79.536530974255527</v>
      </c>
      <c r="AK146"/>
      <c r="AL146"/>
      <c r="AM146"/>
      <c r="AN146"/>
    </row>
    <row r="147" spans="1:40" x14ac:dyDescent="0.25">
      <c r="A147"/>
      <c r="B147">
        <f t="shared" si="34"/>
        <v>1300</v>
      </c>
      <c r="C147" s="237" t="str">
        <f t="shared" si="2"/>
        <v>-0.0451966079629978+1.88277853626989i</v>
      </c>
      <c r="D147" s="208" t="str">
        <f t="shared" si="3"/>
        <v>-6.30351328472228+14.4346354447358i</v>
      </c>
      <c r="E147" t="str">
        <f t="shared" si="4"/>
        <v>2870</v>
      </c>
      <c r="F147" t="str">
        <f t="shared" si="5"/>
        <v>0.777000777000777</v>
      </c>
      <c r="G147" t="str">
        <f t="shared" si="0"/>
        <v>0.777000777000777</v>
      </c>
      <c r="H147" t="str">
        <f t="shared" si="6"/>
        <v>0.658618732717101+0.264846789192799i</v>
      </c>
      <c r="I147" t="str">
        <f t="shared" si="7"/>
        <v>5.10508806208341i</v>
      </c>
      <c r="J147" t="str">
        <f t="shared" si="1"/>
        <v>0.977707672583325+1.1041121097856i</v>
      </c>
      <c r="K147" t="str">
        <f t="shared" si="8"/>
        <v>2.59156420813062+2.29486859878175i</v>
      </c>
      <c r="L147" t="str">
        <f t="shared" si="9"/>
        <v>0.28116949627675-0.00475764556421696i</v>
      </c>
      <c r="M147" t="str">
        <f t="shared" si="10"/>
        <v>2.87273370440737+2.29011095321753i</v>
      </c>
      <c r="N147" t="str">
        <f t="shared" si="11"/>
        <v>-0.00576538263498466i</v>
      </c>
      <c r="O147" t="str">
        <f t="shared" si="12"/>
        <v>0.999983380227572-0.00576535069516682i</v>
      </c>
      <c r="P147" t="str">
        <f t="shared" si="13"/>
        <v>0.0000166197724279504+0.00576535069516682i</v>
      </c>
      <c r="Q147" t="str">
        <f t="shared" si="14"/>
        <v>-0.0000166197724279504+3.19398178400335E-08i</v>
      </c>
      <c r="R147" t="str">
        <f t="shared" si="15"/>
        <v>-0.33333321024105-346.897730806043i</v>
      </c>
      <c r="S147" t="str">
        <f t="shared" si="16"/>
        <v>0.000598006007241577i</v>
      </c>
      <c r="T147" t="str">
        <f t="shared" si="17"/>
        <v>0.207446926920485-0.000199335262137267i</v>
      </c>
      <c r="U147" t="str">
        <f t="shared" si="18"/>
        <v>0.0001-122426.879301458i</v>
      </c>
      <c r="V147" t="str">
        <f t="shared" si="19"/>
        <v>0.00002-1.96369104574342i</v>
      </c>
      <c r="W147" t="str">
        <f t="shared" si="20"/>
        <v>0.0000199993584529565-1.96365954922325i</v>
      </c>
      <c r="X147" t="str">
        <f t="shared" si="21"/>
        <v>0.275595999645868-0.0394728617059312i</v>
      </c>
      <c r="Y147" t="str">
        <f t="shared" si="22"/>
        <v>0.009+0.00816814089933346i</v>
      </c>
      <c r="Z147" t="str">
        <f t="shared" si="23"/>
        <v>11.6624825144133-0.381535866915739i</v>
      </c>
      <c r="AA147" t="str">
        <f t="shared" si="24"/>
        <v>41.6609633632248+4.58258312921646i</v>
      </c>
      <c r="AB147" t="str">
        <f t="shared" si="25"/>
        <v>1.41231322335542-0.00135708844077209i</v>
      </c>
      <c r="AC147" t="str">
        <f t="shared" si="26"/>
        <v>5.06030768101603+3.23045542847654i</v>
      </c>
      <c r="AD147" t="str">
        <f t="shared" si="27"/>
        <v>0.198164509149349-0.126774643597337i</v>
      </c>
      <c r="AE147" t="str">
        <f t="shared" si="28"/>
        <v>2.26272104938374-1.55411393201515i</v>
      </c>
      <c r="AF147" t="str">
        <f t="shared" si="29"/>
        <v>-6.96213201743938+14.169788655543i</v>
      </c>
      <c r="AG147" t="str">
        <f t="shared" si="30"/>
        <v>1.03198878050866-0.0158318833740033i</v>
      </c>
      <c r="AH147" t="str">
        <f t="shared" si="31"/>
        <v>5.43506010862009+41.636375773038i</v>
      </c>
      <c r="AI147">
        <f t="shared" si="32"/>
        <v>32.462837601652417</v>
      </c>
      <c r="AJ147">
        <f t="shared" si="33"/>
        <v>82.562870628277437</v>
      </c>
      <c r="AK147"/>
      <c r="AL147"/>
      <c r="AM147"/>
      <c r="AN147"/>
    </row>
    <row r="148" spans="1:40" x14ac:dyDescent="0.25">
      <c r="A148"/>
      <c r="B148">
        <f t="shared" si="34"/>
        <v>1400</v>
      </c>
      <c r="C148" s="237" t="str">
        <f t="shared" si="2"/>
        <v>-0.0389736366364946+1.7484330689239i</v>
      </c>
      <c r="D148" s="208" t="str">
        <f t="shared" si="3"/>
        <v>-6.25580383788575+13.4046535284166i</v>
      </c>
      <c r="E148" t="str">
        <f t="shared" si="4"/>
        <v>2870</v>
      </c>
      <c r="F148" t="str">
        <f t="shared" si="5"/>
        <v>0.777000777000777</v>
      </c>
      <c r="G148" t="str">
        <f t="shared" si="0"/>
        <v>0.777000777000777</v>
      </c>
      <c r="H148" t="str">
        <f t="shared" si="6"/>
        <v>0.659840006955002+0.282864343070601i</v>
      </c>
      <c r="I148" t="str">
        <f t="shared" si="7"/>
        <v>5.49778714378214i</v>
      </c>
      <c r="J148" t="str">
        <f t="shared" si="1"/>
        <v>0.97414617648717+1.18904381053834i</v>
      </c>
      <c r="K148" t="str">
        <f t="shared" si="8"/>
        <v>2.76669571226537+2.26666673315134i</v>
      </c>
      <c r="L148" t="str">
        <f t="shared" si="9"/>
        <v>0.281156639004557-0.0051233840079563i</v>
      </c>
      <c r="M148" t="str">
        <f t="shared" si="10"/>
        <v>3.04785235126993+2.26154334914338i</v>
      </c>
      <c r="N148" t="str">
        <f t="shared" si="11"/>
        <v>-0.00620887360690656i</v>
      </c>
      <c r="O148" t="str">
        <f t="shared" si="12"/>
        <v>0.999980725006188-0.00620883371485518i</v>
      </c>
      <c r="P148" t="str">
        <f t="shared" si="13"/>
        <v>0.0000192749938120462+0.00620883371485518i</v>
      </c>
      <c r="Q148" t="str">
        <f t="shared" si="14"/>
        <v>-0.0000192749938120462+3.98920513801013E-08i</v>
      </c>
      <c r="R148" t="str">
        <f t="shared" si="15"/>
        <v>-0.333333190537558-322.119273953781i</v>
      </c>
      <c r="S148" t="str">
        <f t="shared" si="16"/>
        <v>0.000644006469337082i</v>
      </c>
      <c r="T148" t="str">
        <f t="shared" si="17"/>
        <v>0.207446896324399-0.000214668731150958i</v>
      </c>
      <c r="U148" t="str">
        <f t="shared" si="18"/>
        <v>0.0001-113682.102208497i</v>
      </c>
      <c r="V148" t="str">
        <f t="shared" si="19"/>
        <v>0.00002-1.82342739961889i</v>
      </c>
      <c r="W148" t="str">
        <f t="shared" si="20"/>
        <v>0.0000199993584529565-1.82339815285016i</v>
      </c>
      <c r="X148" t="str">
        <f t="shared" si="21"/>
        <v>0.274713692227045-0.0423731345214561i</v>
      </c>
      <c r="Y148" t="str">
        <f t="shared" si="22"/>
        <v>0.009+0.00879645943005142i</v>
      </c>
      <c r="Z148" t="str">
        <f t="shared" si="23"/>
        <v>11.6680161051378-0.411345774741779i</v>
      </c>
      <c r="AA148" t="str">
        <f t="shared" si="24"/>
        <v>41.7119426243566+4.93648485533271i</v>
      </c>
      <c r="AB148" t="str">
        <f t="shared" si="25"/>
        <v>1.41231301505512-0.00146147977290422i</v>
      </c>
      <c r="AC148" t="str">
        <f t="shared" si="26"/>
        <v>5.30782674352519+3.18955273154436i</v>
      </c>
      <c r="AD148" t="str">
        <f t="shared" si="27"/>
        <v>0.195368442817235-0.117675172984896i</v>
      </c>
      <c r="AE148" t="str">
        <f t="shared" si="28"/>
        <v>2.23115695202785-1.45339979703339i</v>
      </c>
      <c r="AF148" t="str">
        <f t="shared" si="29"/>
        <v>-6.91564384484075+13.121789185346i</v>
      </c>
      <c r="AG148" t="str">
        <f t="shared" si="30"/>
        <v>1.03160295833182-0.0142773766709416i</v>
      </c>
      <c r="AH148" t="str">
        <f t="shared" si="31"/>
        <v>3.0015686014713+38.1647035149722i</v>
      </c>
      <c r="AI148">
        <f t="shared" si="32"/>
        <v>31.660018276477512</v>
      </c>
      <c r="AJ148">
        <f t="shared" si="33"/>
        <v>85.503071673949933</v>
      </c>
      <c r="AK148"/>
      <c r="AL148"/>
      <c r="AM148"/>
      <c r="AN148"/>
    </row>
    <row r="149" spans="1:40" x14ac:dyDescent="0.25">
      <c r="A149"/>
      <c r="B149">
        <f t="shared" si="34"/>
        <v>1500</v>
      </c>
      <c r="C149" s="237" t="str">
        <f t="shared" si="2"/>
        <v>-0.0339525411953891+1.63197532604913i</v>
      </c>
      <c r="D149" s="208" t="str">
        <f t="shared" si="3"/>
        <v>-6.21730877283728+12.5118108330433i</v>
      </c>
      <c r="E149" t="str">
        <f t="shared" si="4"/>
        <v>2870</v>
      </c>
      <c r="F149" t="str">
        <f t="shared" si="5"/>
        <v>0.777000777000777</v>
      </c>
      <c r="G149" t="str">
        <f t="shared" si="0"/>
        <v>0.777000777000777</v>
      </c>
      <c r="H149" t="str">
        <f t="shared" si="6"/>
        <v>0.661137578398932+0.301022216369842i</v>
      </c>
      <c r="I149" t="str">
        <f t="shared" si="7"/>
        <v>5.89048622548086i</v>
      </c>
      <c r="J149" t="str">
        <f t="shared" si="1"/>
        <v>0.970320865865374+1.27397551129108i</v>
      </c>
      <c r="K149" t="str">
        <f t="shared" si="8"/>
        <v>2.92619587180134+2.22873115444777i</v>
      </c>
      <c r="L149" t="str">
        <f t="shared" si="9"/>
        <v>0.281142830651515-0.00548907041238391i</v>
      </c>
      <c r="M149" t="str">
        <f t="shared" si="10"/>
        <v>3.20733870245286+2.22324208403539i</v>
      </c>
      <c r="N149" t="str">
        <f t="shared" si="11"/>
        <v>-0.00665236457882845i</v>
      </c>
      <c r="O149" t="str">
        <f t="shared" si="12"/>
        <v>0.999977873104356-0.0066523155133638i</v>
      </c>
      <c r="P149" t="str">
        <f t="shared" si="13"/>
        <v>0.0000221268956439591+0.0066523155133638i</v>
      </c>
      <c r="Q149" t="str">
        <f t="shared" si="14"/>
        <v>-0.0000221268956439591+4.90654646495559E-08i</v>
      </c>
      <c r="R149" t="str">
        <f t="shared" si="15"/>
        <v>-0.333333169446148-300.644608062171i</v>
      </c>
      <c r="S149" t="str">
        <f t="shared" si="16"/>
        <v>0.000690006931432589i</v>
      </c>
      <c r="T149" t="str">
        <f t="shared" si="17"/>
        <v>0.207446863460732-0.000230002197394236i</v>
      </c>
      <c r="U149" t="str">
        <f t="shared" si="18"/>
        <v>0.0001-106103.295394597i</v>
      </c>
      <c r="V149" t="str">
        <f t="shared" si="19"/>
        <v>0.00002-1.70186557297763i</v>
      </c>
      <c r="W149" t="str">
        <f t="shared" si="20"/>
        <v>0.0000199993584529566-1.70183827599349i</v>
      </c>
      <c r="X149" t="str">
        <f t="shared" si="21"/>
        <v>0.27377230012554-0.0452441991388154i</v>
      </c>
      <c r="Y149" t="str">
        <f t="shared" si="22"/>
        <v>0.009+0.00942477796076938i</v>
      </c>
      <c r="Z149" t="str">
        <f t="shared" si="23"/>
        <v>11.6739625494632-0.441258950167441i</v>
      </c>
      <c r="AA149" t="str">
        <f t="shared" si="24"/>
        <v>41.7667867244884+5.29069546159181i</v>
      </c>
      <c r="AB149" t="str">
        <f t="shared" si="25"/>
        <v>1.41231279131697-0.00156587108617518i</v>
      </c>
      <c r="AC149" t="str">
        <f t="shared" si="26"/>
        <v>5.53324678605711+3.13489095453964i</v>
      </c>
      <c r="AD149" t="str">
        <f t="shared" si="27"/>
        <v>0.193099016249056-0.109684287349186i</v>
      </c>
      <c r="AE149" t="str">
        <f t="shared" si="28"/>
        <v>2.20583151054409-1.36565693196738i</v>
      </c>
      <c r="AF149" t="str">
        <f t="shared" si="29"/>
        <v>-6.87844635123621+12.2107886166735i</v>
      </c>
      <c r="AG149" t="str">
        <f t="shared" si="30"/>
        <v>1.0312964623546-0.0128855063751599i</v>
      </c>
      <c r="AH149" t="str">
        <f t="shared" si="31"/>
        <v>1.01715142837811+35.2387970654185i</v>
      </c>
      <c r="AI149">
        <f t="shared" si="32"/>
        <v>30.944038359608971</v>
      </c>
      <c r="AJ149">
        <f t="shared" si="33"/>
        <v>88.346643138121365</v>
      </c>
      <c r="AK149"/>
      <c r="AL149"/>
      <c r="AM149"/>
      <c r="AN149"/>
    </row>
    <row r="150" spans="1:40" x14ac:dyDescent="0.25">
      <c r="A150"/>
      <c r="B150">
        <f t="shared" si="34"/>
        <v>1600</v>
      </c>
      <c r="C150" s="237" t="str">
        <f t="shared" si="2"/>
        <v>-0.0298426641272204+1.53005702837337i</v>
      </c>
      <c r="D150" s="208" t="str">
        <f t="shared" si="3"/>
        <v>-6.18579971531465+11.7304372175292i</v>
      </c>
      <c r="E150" t="str">
        <f t="shared" si="4"/>
        <v>2870</v>
      </c>
      <c r="F150" t="str">
        <f t="shared" si="5"/>
        <v>0.777000777000777</v>
      </c>
      <c r="G150" t="str">
        <f t="shared" si="0"/>
        <v>0.777000777000777</v>
      </c>
      <c r="H150" t="str">
        <f t="shared" si="6"/>
        <v>0.662513783782848+0.319292022628089i</v>
      </c>
      <c r="I150" t="str">
        <f t="shared" si="7"/>
        <v>6.28318530717959i</v>
      </c>
      <c r="J150" t="str">
        <f t="shared" si="1"/>
        <v>0.966231740717937+1.35890721204382i</v>
      </c>
      <c r="K150" t="str">
        <f t="shared" si="8"/>
        <v>3.07106170406767+2.18363496041098i</v>
      </c>
      <c r="L150" t="str">
        <f t="shared" si="9"/>
        <v>0.281128071498051-0.00585470106953386i</v>
      </c>
      <c r="M150" t="str">
        <f t="shared" si="10"/>
        <v>3.35218977556572+2.17778025934145i</v>
      </c>
      <c r="N150" t="str">
        <f t="shared" si="11"/>
        <v>-0.00709585555075035i</v>
      </c>
      <c r="O150" t="str">
        <f t="shared" si="12"/>
        <v>0.999974824522636-0.00709579600346681i</v>
      </c>
      <c r="P150" t="str">
        <f t="shared" si="13"/>
        <v>0.0000251754773640256+0.00709579600346681i</v>
      </c>
      <c r="Q150" t="str">
        <f t="shared" si="14"/>
        <v>-0.0000251754773640256+5.95472835398375E-08i</v>
      </c>
      <c r="R150" t="str">
        <f t="shared" si="15"/>
        <v>-0.333333146871196-281.854272312221i</v>
      </c>
      <c r="S150" t="str">
        <f t="shared" si="16"/>
        <v>0.000736007393528094i</v>
      </c>
      <c r="T150" t="str">
        <f t="shared" si="17"/>
        <v>0.207446828319275-0.000245335660605186i</v>
      </c>
      <c r="U150" t="str">
        <f t="shared" si="18"/>
        <v>0.0001-99471.839432435i</v>
      </c>
      <c r="V150" t="str">
        <f t="shared" si="19"/>
        <v>0.00002-1.59549897466653i</v>
      </c>
      <c r="W150" t="str">
        <f t="shared" si="20"/>
        <v>0.0000199993584529566-1.59547338374389i</v>
      </c>
      <c r="X150" t="str">
        <f t="shared" si="21"/>
        <v>0.272773093639579-0.0480843264670579i</v>
      </c>
      <c r="Y150" t="str">
        <f t="shared" si="22"/>
        <v>0.009+0.0100530964914873i</v>
      </c>
      <c r="Z150" t="str">
        <f t="shared" si="23"/>
        <v>11.6803224744321-0.471283065659219i</v>
      </c>
      <c r="AA150" t="str">
        <f t="shared" si="24"/>
        <v>41.8255148402106+5.64523657382756i</v>
      </c>
      <c r="AB150" t="str">
        <f t="shared" si="25"/>
        <v>1.41231255207147-0.00167026237880185i</v>
      </c>
      <c r="AC150" t="str">
        <f t="shared" si="26"/>
        <v>5.73797716139359+3.07010735945266i</v>
      </c>
      <c r="AD150" t="str">
        <f t="shared" si="27"/>
        <v>0.191232598505188-0.102610180183052i</v>
      </c>
      <c r="AE150" t="str">
        <f t="shared" si="28"/>
        <v>2.18529997787968-1.28864467897513i</v>
      </c>
      <c r="AF150" t="str">
        <f t="shared" si="29"/>
        <v>-6.8483134990975+11.4111451949011i</v>
      </c>
      <c r="AG150" t="str">
        <f t="shared" si="30"/>
        <v>1.03105113147599-0.0116280566844243i</v>
      </c>
      <c r="AH150" t="str">
        <f t="shared" si="31"/>
        <v>-0.622071466922381+32.7380316841945i</v>
      </c>
      <c r="AI150">
        <f t="shared" si="32"/>
        <v>30.302619059990597</v>
      </c>
      <c r="AJ150">
        <f t="shared" si="33"/>
        <v>91.088574330920267</v>
      </c>
      <c r="AK150"/>
      <c r="AL150"/>
      <c r="AM150"/>
      <c r="AN150"/>
    </row>
    <row r="151" spans="1:40" x14ac:dyDescent="0.25">
      <c r="A151"/>
      <c r="B151">
        <f t="shared" si="34"/>
        <v>1700</v>
      </c>
      <c r="C151" s="237" t="str">
        <f t="shared" si="2"/>
        <v>-0.0264361721929969+1.4401162066386i</v>
      </c>
      <c r="D151" s="208" t="str">
        <f t="shared" si="3"/>
        <v>-6.15968327715227+11.0408909175626i</v>
      </c>
      <c r="E151" t="str">
        <f t="shared" si="4"/>
        <v>2870</v>
      </c>
      <c r="F151" t="str">
        <f t="shared" si="5"/>
        <v>0.777000777000777</v>
      </c>
      <c r="G151" t="str">
        <f t="shared" si="0"/>
        <v>0.777000777000777</v>
      </c>
      <c r="H151" t="str">
        <f t="shared" si="6"/>
        <v>0.663970266838638+0.337651905720049i</v>
      </c>
      <c r="I151" t="str">
        <f t="shared" si="7"/>
        <v>6.67588438887831i</v>
      </c>
      <c r="J151" t="str">
        <f t="shared" si="1"/>
        <v>0.961878801044858+1.44383891279655i</v>
      </c>
      <c r="K151" t="str">
        <f t="shared" si="8"/>
        <v>3.2024188423542+2.13343661070947i</v>
      </c>
      <c r="L151" t="str">
        <f t="shared" si="9"/>
        <v>0.281112361843853-0.00622027227332638i</v>
      </c>
      <c r="M151" t="str">
        <f t="shared" si="10"/>
        <v>3.48353120419805+2.12721633843614i</v>
      </c>
      <c r="N151" t="str">
        <f t="shared" si="11"/>
        <v>-0.00753934652267225i</v>
      </c>
      <c r="O151" t="str">
        <f t="shared" si="12"/>
        <v>0.99997157926163-0.00753927509793858i</v>
      </c>
      <c r="P151" t="str">
        <f t="shared" si="13"/>
        <v>0.0000284207383699497+0.00753927509793858i</v>
      </c>
      <c r="Q151" t="str">
        <f t="shared" si="14"/>
        <v>-0.0000284207383699497+7.14247336700349E-08i</v>
      </c>
      <c r="R151" t="str">
        <f t="shared" si="15"/>
        <v>-0.333333122741521-265.274561414621i</v>
      </c>
      <c r="S151" t="str">
        <f t="shared" si="16"/>
        <v>0.0007820078556236i</v>
      </c>
      <c r="T151" t="str">
        <f t="shared" si="17"/>
        <v>0.207446790923339-0.000260669120523415i</v>
      </c>
      <c r="U151" t="str">
        <f t="shared" si="18"/>
        <v>0.0001-93620.5547599384i</v>
      </c>
      <c r="V151" t="str">
        <f t="shared" si="19"/>
        <v>0.00002-1.50164609380379i</v>
      </c>
      <c r="W151" t="str">
        <f t="shared" si="20"/>
        <v>0.0000199993584529566-1.50162200822954i</v>
      </c>
      <c r="X151" t="str">
        <f t="shared" si="21"/>
        <v>0.271717406559413-0.0508918552939855i</v>
      </c>
      <c r="Y151" t="str">
        <f t="shared" si="22"/>
        <v>0.009+0.0106814150222053i</v>
      </c>
      <c r="Z151" t="str">
        <f t="shared" si="23"/>
        <v>11.6870965479163-0.501425855854506i</v>
      </c>
      <c r="AA151" t="str">
        <f t="shared" si="24"/>
        <v>41.8881475370643+6.00012972219503i</v>
      </c>
      <c r="AB151" t="str">
        <f t="shared" si="25"/>
        <v>1.41231229747732-0.00177465364901144i</v>
      </c>
      <c r="AC151" t="str">
        <f t="shared" si="26"/>
        <v>5.92360903057213+2.99811173280506i</v>
      </c>
      <c r="AD151" t="str">
        <f t="shared" si="27"/>
        <v>0.189679654436881-0.0963020091546347i</v>
      </c>
      <c r="AE151" t="str">
        <f t="shared" si="28"/>
        <v>2.16851611721835-1.22060116181273i</v>
      </c>
      <c r="AF151" t="str">
        <f t="shared" si="29"/>
        <v>-6.82365354399091+10.7032390118425i</v>
      </c>
      <c r="AG151" t="str">
        <f t="shared" si="30"/>
        <v>1.03085381710811-0.0104828330517956i</v>
      </c>
      <c r="AH151" t="str">
        <f t="shared" si="31"/>
        <v>-1.99187118316722+30.5748737319214i</v>
      </c>
      <c r="AI151">
        <f t="shared" si="32"/>
        <v>29.725686651142375</v>
      </c>
      <c r="AJ151">
        <f t="shared" si="33"/>
        <v>93.72739938175252</v>
      </c>
      <c r="AK151"/>
      <c r="AL151"/>
      <c r="AM151"/>
      <c r="AN151"/>
    </row>
    <row r="152" spans="1:40" x14ac:dyDescent="0.25">
      <c r="A152"/>
      <c r="B152">
        <f t="shared" si="34"/>
        <v>1800</v>
      </c>
      <c r="C152" s="237" t="str">
        <f t="shared" si="2"/>
        <v>-0.0235812709671377+1.36015924653582i</v>
      </c>
      <c r="D152" s="208" t="str">
        <f t="shared" si="3"/>
        <v>-6.13779570108735+10.4278875567746i</v>
      </c>
      <c r="E152" t="str">
        <f t="shared" si="4"/>
        <v>2870</v>
      </c>
      <c r="F152" t="str">
        <f t="shared" si="5"/>
        <v>0.777000777000777</v>
      </c>
      <c r="G152" t="str">
        <f t="shared" si="0"/>
        <v>0.777000777000777</v>
      </c>
      <c r="H152" t="str">
        <f t="shared" si="6"/>
        <v>0.665508200732465+0.356084730039046i</v>
      </c>
      <c r="I152" t="str">
        <f t="shared" si="7"/>
        <v>7.06858347057703i</v>
      </c>
      <c r="J152" t="str">
        <f t="shared" si="1"/>
        <v>0.957262046846139+1.5287706135493i</v>
      </c>
      <c r="K152" t="str">
        <f t="shared" si="8"/>
        <v>3.3214308249049+2.07976241937607i</v>
      </c>
      <c r="L152" t="str">
        <f t="shared" si="9"/>
        <v>0.281095702007859-0.00658578031969307i</v>
      </c>
      <c r="M152" t="str">
        <f t="shared" si="10"/>
        <v>3.60252652691276+2.07317663905638i</v>
      </c>
      <c r="N152" t="str">
        <f t="shared" si="11"/>
        <v>-0.00798283749459414i</v>
      </c>
      <c r="O152" t="str">
        <f t="shared" si="12"/>
        <v>0.999968137321974-0.00798275270955377i</v>
      </c>
      <c r="P152" t="str">
        <f t="shared" si="13"/>
        <v>0.0000318626780260178+0.00798275270955377i</v>
      </c>
      <c r="Q152" t="str">
        <f t="shared" si="14"/>
        <v>-0.0000318626780260178+8.47850403686706E-08i</v>
      </c>
      <c r="R152" t="str">
        <f t="shared" si="15"/>
        <v>-0.333333097355167-250.537037869054i</v>
      </c>
      <c r="S152" t="str">
        <f t="shared" si="16"/>
        <v>0.000828008317719105i</v>
      </c>
      <c r="T152" t="str">
        <f t="shared" si="17"/>
        <v>0.207446751252283-0.00027600257718115i</v>
      </c>
      <c r="U152" t="str">
        <f t="shared" si="18"/>
        <v>0.0001-88419.4128288304i</v>
      </c>
      <c r="V152" t="str">
        <f t="shared" si="19"/>
        <v>0.00002-1.41822131081469i</v>
      </c>
      <c r="W152" t="str">
        <f t="shared" si="20"/>
        <v>0.0000199993584529566-1.4181985633279i</v>
      </c>
      <c r="X152" t="str">
        <f t="shared" si="21"/>
        <v>0.270606631901829-0.0536651949380509i</v>
      </c>
      <c r="Y152" t="str">
        <f t="shared" si="22"/>
        <v>0.009+0.0113097335529233i</v>
      </c>
      <c r="Z152" t="str">
        <f t="shared" si="23"/>
        <v>11.6942854781023-0.531695122004072i</v>
      </c>
      <c r="AA152" t="str">
        <f t="shared" si="24"/>
        <v>41.9547067830242+6.3553963330049i</v>
      </c>
      <c r="AB152" t="str">
        <f t="shared" si="25"/>
        <v>1.41231202739399-0.00187904489702335i</v>
      </c>
      <c r="AC152" t="str">
        <f t="shared" si="26"/>
        <v>6.09178713494904+2.92120299316479i</v>
      </c>
      <c r="AD152" t="str">
        <f t="shared" si="27"/>
        <v>0.188374102059557-0.0906397455190708i</v>
      </c>
      <c r="AE152" t="str">
        <f t="shared" si="28"/>
        <v>2.15470781561345-1.16012465093952i</v>
      </c>
      <c r="AF152" t="str">
        <f t="shared" si="29"/>
        <v>-6.80330390181981+10.0718028267356i</v>
      </c>
      <c r="AG152" t="str">
        <f t="shared" si="30"/>
        <v>1.03069481883987-0.00943217016461489i</v>
      </c>
      <c r="AH152" t="str">
        <f t="shared" si="31"/>
        <v>-3.14849811872178+28.6843157858092i</v>
      </c>
      <c r="AI152">
        <f t="shared" si="32"/>
        <v>29.204901358259825</v>
      </c>
      <c r="AJ152">
        <f t="shared" si="33"/>
        <v>96.263923949937677</v>
      </c>
      <c r="AK152"/>
      <c r="AL152"/>
      <c r="AM152"/>
      <c r="AN152"/>
    </row>
    <row r="153" spans="1:40" x14ac:dyDescent="0.25">
      <c r="A153"/>
      <c r="B153">
        <f t="shared" si="34"/>
        <v>1900</v>
      </c>
      <c r="C153" s="237" t="str">
        <f t="shared" si="2"/>
        <v>-0.0211650058326371+1.28861160410102i</v>
      </c>
      <c r="D153" s="208" t="str">
        <f t="shared" si="3"/>
        <v>-6.11927100172284+9.87935563144116i</v>
      </c>
      <c r="E153" t="str">
        <f t="shared" si="4"/>
        <v>2870</v>
      </c>
      <c r="F153" t="str">
        <f t="shared" si="5"/>
        <v>0.777000777000777</v>
      </c>
      <c r="G153" t="str">
        <f t="shared" si="0"/>
        <v>0.777000777000777</v>
      </c>
      <c r="H153" t="str">
        <f t="shared" si="6"/>
        <v>0.667128430896928+0.374576840911012i</v>
      </c>
      <c r="I153" t="str">
        <f t="shared" si="7"/>
        <v>7.46128255227576i</v>
      </c>
      <c r="J153" t="str">
        <f t="shared" si="1"/>
        <v>0.952381478121778+1.61370231430203i</v>
      </c>
      <c r="K153" t="str">
        <f t="shared" si="8"/>
        <v>3.42924062379982+2.02388335517901i</v>
      </c>
      <c r="L153" t="str">
        <f t="shared" si="9"/>
        <v>0.281078092328239-0.00695122150670161i</v>
      </c>
      <c r="M153" t="str">
        <f t="shared" si="10"/>
        <v>3.71031871612806+2.01693213367231i</v>
      </c>
      <c r="N153" t="str">
        <f t="shared" si="11"/>
        <v>-0.00842632846651604i</v>
      </c>
      <c r="O153" t="str">
        <f t="shared" si="12"/>
        <v>0.999964498704346-0.00842622875108731i</v>
      </c>
      <c r="P153" t="str">
        <f t="shared" si="13"/>
        <v>0.0000355012956539946+0.00842622875108731i</v>
      </c>
      <c r="Q153" t="str">
        <f t="shared" si="14"/>
        <v>-0.0000355012956539946+9.97154287300794E-08i</v>
      </c>
      <c r="R153" t="str">
        <f t="shared" si="15"/>
        <v>-0.333333070332922-237.350829999615i</v>
      </c>
      <c r="S153" t="str">
        <f t="shared" si="16"/>
        <v>0.000874008779814612i</v>
      </c>
      <c r="T153" t="str">
        <f t="shared" si="17"/>
        <v>0.207446709315949-0.000291336030073535i</v>
      </c>
      <c r="U153" t="str">
        <f t="shared" si="18"/>
        <v>0.0001-83765.7595220503i</v>
      </c>
      <c r="V153" t="str">
        <f t="shared" si="19"/>
        <v>0.00002-1.34357808392971i</v>
      </c>
      <c r="W153" t="str">
        <f t="shared" si="20"/>
        <v>0.0000199993584529566-1.34355653367907i</v>
      </c>
      <c r="X153" t="str">
        <f t="shared" si="21"/>
        <v>0.269442217533264-0.0564028275949405i</v>
      </c>
      <c r="Y153" t="str">
        <f t="shared" si="22"/>
        <v>0.009+0.0119380520836412i</v>
      </c>
      <c r="Z153" t="str">
        <f t="shared" si="23"/>
        <v>11.7018900129338-0.562098736473295i</v>
      </c>
      <c r="AA153" t="str">
        <f t="shared" si="24"/>
        <v>42.0252159629142+6.71105772019509i</v>
      </c>
      <c r="AB153" t="str">
        <f t="shared" si="25"/>
        <v>1.41231174188848-0.0019834361194005i</v>
      </c>
      <c r="AC153" t="str">
        <f t="shared" si="26"/>
        <v>6.24412714498055+2.84117775482153i</v>
      </c>
      <c r="AD153" t="str">
        <f t="shared" si="27"/>
        <v>0.187266337414878-0.0855268279792719i</v>
      </c>
      <c r="AE153" t="str">
        <f t="shared" si="28"/>
        <v>2.14329556161213-1.10608770581343i</v>
      </c>
      <c r="AF153" t="str">
        <f t="shared" si="29"/>
        <v>-6.78639943261977+9.50477879053015i</v>
      </c>
      <c r="AG153" t="str">
        <f t="shared" si="30"/>
        <v>1.03056685918093-0.00846185214558032i</v>
      </c>
      <c r="AH153" t="str">
        <f t="shared" si="31"/>
        <v>-4.13438042221269+27.0170910418086i</v>
      </c>
      <c r="AI153">
        <f t="shared" si="32"/>
        <v>28.733300840039693</v>
      </c>
      <c r="AJ153">
        <f t="shared" si="33"/>
        <v>98.70038241368438</v>
      </c>
      <c r="AK153"/>
      <c r="AL153"/>
      <c r="AM153"/>
      <c r="AN153"/>
    </row>
    <row r="154" spans="1:40" x14ac:dyDescent="0.25">
      <c r="A154"/>
      <c r="B154">
        <f t="shared" si="34"/>
        <v>2000</v>
      </c>
      <c r="C154" s="237" t="str">
        <f t="shared" si="2"/>
        <v>-0.0191019200570457+1.22421321510176i</v>
      </c>
      <c r="D154" s="208" t="str">
        <f t="shared" si="3"/>
        <v>-6.10345401077665+9.3856346491135i</v>
      </c>
      <c r="E154" t="str">
        <f t="shared" si="4"/>
        <v>2870</v>
      </c>
      <c r="F154" t="str">
        <f t="shared" si="5"/>
        <v>0.777000777000777</v>
      </c>
      <c r="G154" t="str">
        <f t="shared" si="0"/>
        <v>0.777000777000777</v>
      </c>
      <c r="H154" t="str">
        <f t="shared" si="6"/>
        <v>0.66883156922734+0.393117196142703i</v>
      </c>
      <c r="I154" t="str">
        <f t="shared" si="7"/>
        <v>7.85398163397448i</v>
      </c>
      <c r="J154" t="str">
        <f t="shared" si="1"/>
        <v>0.947237094871776+1.69863401505478i</v>
      </c>
      <c r="K154" t="str">
        <f t="shared" si="8"/>
        <v>3.52693523702003+1.96678263716979i</v>
      </c>
      <c r="L154" t="str">
        <f t="shared" si="9"/>
        <v>0.281059533162377-0.00731659213468061i</v>
      </c>
      <c r="M154" t="str">
        <f t="shared" si="10"/>
        <v>3.80799477018241+1.95946604503511i</v>
      </c>
      <c r="N154" t="str">
        <f t="shared" si="11"/>
        <v>-0.00886981943843794i</v>
      </c>
      <c r="O154" t="str">
        <f t="shared" si="12"/>
        <v>0.999960663409462-0.00886970313531447i</v>
      </c>
      <c r="P154" t="str">
        <f t="shared" si="13"/>
        <v>0.0000393365905380083+0.00886970313531447i</v>
      </c>
      <c r="Q154" t="str">
        <f t="shared" si="14"/>
        <v>-0.0000393365905380083+1.16303123470426E-07i</v>
      </c>
      <c r="R154" t="str">
        <f t="shared" si="15"/>
        <v>-0.333333041919585-225.483240455681i</v>
      </c>
      <c r="S154" t="str">
        <f t="shared" si="16"/>
        <v>0.000920009241910117i</v>
      </c>
      <c r="T154" t="str">
        <f t="shared" si="17"/>
        <v>0.207446665115068-0.000306669479200031i</v>
      </c>
      <c r="U154" t="str">
        <f t="shared" si="18"/>
        <v>0.0001-79577.4715459475i</v>
      </c>
      <c r="V154" t="str">
        <f t="shared" si="19"/>
        <v>0.00002-1.27639917973322i</v>
      </c>
      <c r="W154" t="str">
        <f t="shared" si="20"/>
        <v>0.0000199993584529566-1.27637870699511i</v>
      </c>
      <c r="X154" t="str">
        <f t="shared" si="21"/>
        <v>0.268225661705792-0.0591033103756038i</v>
      </c>
      <c r="Y154" t="str">
        <f t="shared" si="22"/>
        <v>0.009+0.0125663706143592i</v>
      </c>
      <c r="Z154" t="str">
        <f t="shared" si="23"/>
        <v>11.7099109395081-0.592644647306069i</v>
      </c>
      <c r="AA154" t="str">
        <f t="shared" si="24"/>
        <v>42.0996998937656+7.06713507641241i</v>
      </c>
      <c r="AB154" t="str">
        <f t="shared" si="25"/>
        <v>1.41231144096579-0.00208782731613922i</v>
      </c>
      <c r="AC154" t="str">
        <f t="shared" si="26"/>
        <v>6.38216560780038+2.75942587808617i</v>
      </c>
      <c r="AD154" t="str">
        <f t="shared" si="27"/>
        <v>0.186318556112194-0.08088478180335i</v>
      </c>
      <c r="AE154" t="str">
        <f t="shared" si="28"/>
        <v>2.13383776546725-1.05757428625246i</v>
      </c>
      <c r="AF154" t="str">
        <f t="shared" si="29"/>
        <v>-6.77228558000399+8.9925174529708i</v>
      </c>
      <c r="AG154" t="str">
        <f t="shared" si="30"/>
        <v>1.03046439589165-0.00756032162451643i</v>
      </c>
      <c r="AH154" t="str">
        <f t="shared" si="31"/>
        <v>-4.9819845922806+25.5351889258906i</v>
      </c>
      <c r="AI154">
        <f t="shared" si="32"/>
        <v>28.305027275833247</v>
      </c>
      <c r="AJ154">
        <f t="shared" si="33"/>
        <v>101.03987823936667</v>
      </c>
      <c r="AK154"/>
      <c r="AL154"/>
      <c r="AM154"/>
      <c r="AN154"/>
    </row>
    <row r="155" spans="1:40" x14ac:dyDescent="0.25">
      <c r="A155"/>
      <c r="B155">
        <f t="shared" si="34"/>
        <v>2100</v>
      </c>
      <c r="C155" s="237" t="str">
        <f t="shared" si="2"/>
        <v>-0.0173263966786507+1.16594373271337i</v>
      </c>
      <c r="D155" s="208" t="str">
        <f t="shared" si="3"/>
        <v>-6.08984166487562+8.93890195080251i</v>
      </c>
      <c r="E155" t="str">
        <f t="shared" si="4"/>
        <v>2870</v>
      </c>
      <c r="F155" t="str">
        <f t="shared" si="5"/>
        <v>0.777000777000777</v>
      </c>
      <c r="G155" t="str">
        <f t="shared" si="0"/>
        <v>0.777000777000777</v>
      </c>
      <c r="H155" t="str">
        <f t="shared" si="6"/>
        <v>0.670618057688902+0.411696745260856i</v>
      </c>
      <c r="I155" t="str">
        <f t="shared" si="7"/>
        <v>8.24668071567321i</v>
      </c>
      <c r="J155" t="str">
        <f t="shared" si="1"/>
        <v>0.941828897096133+1.78356571580751i</v>
      </c>
      <c r="K155" t="str">
        <f t="shared" si="8"/>
        <v>3.61552622620081+1.90921312731286i</v>
      </c>
      <c r="L155" t="str">
        <f t="shared" si="9"/>
        <v>0.281040024886855-0.00768188850634406i</v>
      </c>
      <c r="M155" t="str">
        <f t="shared" si="10"/>
        <v>3.89656625108767+1.90153123880652i</v>
      </c>
      <c r="N155" t="str">
        <f t="shared" si="11"/>
        <v>-0.00931331041035983i</v>
      </c>
      <c r="O155" t="str">
        <f t="shared" si="12"/>
        <v>0.999956631438076-0.00931317577501081i</v>
      </c>
      <c r="P155" t="str">
        <f t="shared" si="13"/>
        <v>0.0000433685619239954+0.00931317577501081i</v>
      </c>
      <c r="Q155" t="str">
        <f t="shared" si="14"/>
        <v>-0.0000433685619239954+1.3463534901878E-07i</v>
      </c>
      <c r="R155" t="str">
        <f t="shared" si="15"/>
        <v>-0.333333012061646-214.745895188752i</v>
      </c>
      <c r="S155" t="str">
        <f t="shared" si="16"/>
        <v>0.000966009704005624i</v>
      </c>
      <c r="T155" t="str">
        <f t="shared" si="17"/>
        <v>0.207446618647709-0.000322002924316974i</v>
      </c>
      <c r="U155" t="str">
        <f t="shared" si="18"/>
        <v>0.0001-75788.068138998i</v>
      </c>
      <c r="V155" t="str">
        <f t="shared" si="19"/>
        <v>0.00002-1.21561826641259i</v>
      </c>
      <c r="W155" t="str">
        <f t="shared" si="20"/>
        <v>0.0000199993584529566-1.21559876856677i</v>
      </c>
      <c r="X155" t="str">
        <f t="shared" si="21"/>
        <v>0.266958508530022-0.0617652770345693i</v>
      </c>
      <c r="Y155" t="str">
        <f t="shared" si="22"/>
        <v>0.009+0.0131946891450771i</v>
      </c>
      <c r="Z155" t="str">
        <f t="shared" si="23"/>
        <v>11.718349083425-0.623340882855488i</v>
      </c>
      <c r="AA155" t="str">
        <f t="shared" si="24"/>
        <v>42.178184841137+7.42364946367587i</v>
      </c>
      <c r="AB155" t="str">
        <f t="shared" si="25"/>
        <v>1.41231112461275-0.00219221848558061i</v>
      </c>
      <c r="AC155" t="str">
        <f t="shared" si="26"/>
        <v>6.50733243613433+2.67701159779919i</v>
      </c>
      <c r="AD155" t="str">
        <f t="shared" si="27"/>
        <v>0.1855015492407-0.0766492294819584i</v>
      </c>
      <c r="AE155" t="str">
        <f t="shared" si="28"/>
        <v>2.1259933111432-1.0138331275199i</v>
      </c>
      <c r="AF155" t="str">
        <f t="shared" si="29"/>
        <v>-6.76045972256452+8.52720520554165i</v>
      </c>
      <c r="AG155" t="str">
        <f t="shared" si="30"/>
        <v>1.03038315102957-0.00671809335081019i</v>
      </c>
      <c r="AH155" t="str">
        <f t="shared" si="31"/>
        <v>-5.71648139155062+24.208815306399i</v>
      </c>
      <c r="AI155">
        <f t="shared" si="32"/>
        <v>27.915116309112875</v>
      </c>
      <c r="AJ155">
        <f t="shared" si="33"/>
        <v>103.28601226614775</v>
      </c>
      <c r="AK155"/>
      <c r="AL155"/>
      <c r="AM155"/>
      <c r="AN155"/>
    </row>
    <row r="156" spans="1:40" x14ac:dyDescent="0.25">
      <c r="A156"/>
      <c r="B156">
        <f t="shared" si="34"/>
        <v>2200</v>
      </c>
      <c r="C156" s="237" t="str">
        <f t="shared" si="2"/>
        <v>-0.0157873777176715+1.11296812119745i</v>
      </c>
      <c r="D156" s="208" t="str">
        <f t="shared" si="3"/>
        <v>-6.0780425195081+8.53275559584712i</v>
      </c>
      <c r="E156" t="str">
        <f t="shared" si="4"/>
        <v>2870</v>
      </c>
      <c r="F156" t="str">
        <f t="shared" si="5"/>
        <v>0.777000777000777</v>
      </c>
      <c r="G156" t="str">
        <f t="shared" si="0"/>
        <v>0.777000777000777</v>
      </c>
      <c r="H156" t="str">
        <f t="shared" si="6"/>
        <v>0.672488212183448+0.430307977785334i</v>
      </c>
      <c r="I156" t="str">
        <f t="shared" si="7"/>
        <v>8.63937979737193i</v>
      </c>
      <c r="J156" t="str">
        <f t="shared" si="1"/>
        <v>0.936156884794849+1.86849741656025i</v>
      </c>
      <c r="K156" t="str">
        <f t="shared" si="8"/>
        <v>3.69594092490299+1.85174488975881i</v>
      </c>
      <c r="L156" t="str">
        <f t="shared" si="9"/>
        <v>0.281019567897432-0.00804710692691574i</v>
      </c>
      <c r="M156" t="str">
        <f t="shared" si="10"/>
        <v>3.97696049280042+1.84369778283189i</v>
      </c>
      <c r="N156" t="str">
        <f t="shared" si="11"/>
        <v>-0.00975680138228173i</v>
      </c>
      <c r="O156" t="str">
        <f t="shared" si="12"/>
        <v>0.999952402790981-0.00975664658295227i</v>
      </c>
      <c r="P156" t="str">
        <f t="shared" si="13"/>
        <v>0.0000475972090190346+0.00975664658295227i</v>
      </c>
      <c r="Q156" t="str">
        <f t="shared" si="14"/>
        <v>-0.0000475972090190346+1.54799329458999E-07i</v>
      </c>
      <c r="R156" t="str">
        <f t="shared" si="15"/>
        <v>-0.333332980734485-204.984669978703i</v>
      </c>
      <c r="S156" t="str">
        <f t="shared" si="16"/>
        <v>0.00101201016610113i</v>
      </c>
      <c r="T156" t="str">
        <f t="shared" si="17"/>
        <v>0.207446569913333-0.000337336365200091i</v>
      </c>
      <c r="U156" t="str">
        <f t="shared" si="18"/>
        <v>0.0001-72343.1559508615i</v>
      </c>
      <c r="V156" t="str">
        <f t="shared" si="19"/>
        <v>0.00002-1.16036289066657i</v>
      </c>
      <c r="W156" t="str">
        <f t="shared" si="20"/>
        <v>0.0000199993584529566-1.16034427908647i</v>
      </c>
      <c r="X156" t="str">
        <f t="shared" si="21"/>
        <v>0.265642343408617-0.0643874393894324i</v>
      </c>
      <c r="Y156" t="str">
        <f t="shared" si="22"/>
        <v>0.009+0.0138230076757951i</v>
      </c>
      <c r="Z156" t="str">
        <f t="shared" si="23"/>
        <v>11.7272053080859-0.654195556485475i</v>
      </c>
      <c r="AA156" t="str">
        <f t="shared" si="24"/>
        <v>42.2606985364024+7.78062180359143i</v>
      </c>
      <c r="AB156" t="str">
        <f t="shared" si="25"/>
        <v>1.4123107928257-0.00229660962619783i</v>
      </c>
      <c r="AC156" t="str">
        <f t="shared" si="26"/>
        <v>6.6209384806993+2.59474075165152i</v>
      </c>
      <c r="AD156" t="str">
        <f t="shared" si="27"/>
        <v>0.184792467235693-0.0727668979806008i</v>
      </c>
      <c r="AE156" t="str">
        <f t="shared" si="28"/>
        <v>2.11949542134256-0.974242763188624i</v>
      </c>
      <c r="AF156" t="str">
        <f t="shared" si="29"/>
        <v>-6.75053073169155+8.10244761806179i</v>
      </c>
      <c r="AG156" t="str">
        <f t="shared" si="30"/>
        <v>1.0303197822748-0.00592731429417127i</v>
      </c>
      <c r="AH156" t="str">
        <f t="shared" si="31"/>
        <v>-6.35761928715074+23.0142846341864i</v>
      </c>
      <c r="AI156">
        <f t="shared" si="32"/>
        <v>27.559332302410333</v>
      </c>
      <c r="AJ156">
        <f t="shared" si="33"/>
        <v>105.44263649179113</v>
      </c>
      <c r="AK156"/>
      <c r="AL156"/>
      <c r="AM156"/>
      <c r="AN156"/>
    </row>
    <row r="157" spans="1:40" x14ac:dyDescent="0.25">
      <c r="A157"/>
      <c r="B157">
        <f t="shared" si="34"/>
        <v>2300</v>
      </c>
      <c r="C157" s="237" t="str">
        <f t="shared" si="2"/>
        <v>-0.0144446532683078+1.06459642123348i</v>
      </c>
      <c r="D157" s="208" t="str">
        <f t="shared" si="3"/>
        <v>-6.06774829872965+8.16190589612335i</v>
      </c>
      <c r="E157" t="str">
        <f t="shared" si="4"/>
        <v>2870</v>
      </c>
      <c r="F157" t="str">
        <f t="shared" si="5"/>
        <v>0.777000777000777</v>
      </c>
      <c r="G157" t="str">
        <f t="shared" si="0"/>
        <v>0.777000777000777</v>
      </c>
      <c r="H157" t="str">
        <f t="shared" si="6"/>
        <v>0.674442253380914+0.448944589182013i</v>
      </c>
      <c r="I157" t="str">
        <f t="shared" si="7"/>
        <v>9.03207887907065i</v>
      </c>
      <c r="J157" t="str">
        <f t="shared" si="1"/>
        <v>0.930221057967924+1.95342911731299i</v>
      </c>
      <c r="K157" t="str">
        <f t="shared" si="8"/>
        <v>3.76902053730626+1.79480393767168i</v>
      </c>
      <c r="L157" t="str">
        <f t="shared" si="9"/>
        <v>0.280998162609027-0.00841224370425355i</v>
      </c>
      <c r="M157" t="str">
        <f t="shared" si="10"/>
        <v>4.05001869991529+1.78639169396743i</v>
      </c>
      <c r="N157" t="str">
        <f t="shared" si="11"/>
        <v>-0.0102002923542036i</v>
      </c>
      <c r="O157" t="str">
        <f t="shared" si="12"/>
        <v>0.999947977469008-0.0102001154719151i</v>
      </c>
      <c r="P157" t="str">
        <f t="shared" si="13"/>
        <v>0.000052022530992013+0.0102001154719151i</v>
      </c>
      <c r="Q157" t="str">
        <f t="shared" si="14"/>
        <v>-0.000052022530992013+1.76882288500241E-07i</v>
      </c>
      <c r="R157" t="str">
        <f t="shared" si="15"/>
        <v>-0.333332947992396-196.07224481592i</v>
      </c>
      <c r="S157" t="str">
        <f t="shared" si="16"/>
        <v>0.00105801062819664i</v>
      </c>
      <c r="T157" t="str">
        <f t="shared" si="17"/>
        <v>0.207446518909617-0.000352669801704073i</v>
      </c>
      <c r="U157" t="str">
        <f t="shared" si="18"/>
        <v>0.0001-69197.8013443026i</v>
      </c>
      <c r="V157" t="str">
        <f t="shared" si="19"/>
        <v>0.00002-1.1099123302028i</v>
      </c>
      <c r="W157" t="str">
        <f t="shared" si="20"/>
        <v>0.0000199993584529566-1.10989452782184i</v>
      </c>
      <c r="X157" t="str">
        <f t="shared" si="21"/>
        <v>0.264278788453508-0.0669685884343211i</v>
      </c>
      <c r="Y157" t="str">
        <f t="shared" si="22"/>
        <v>0.009+0.014451326206513i</v>
      </c>
      <c r="Z157" t="str">
        <f t="shared" si="23"/>
        <v>11.7364805139394-0.685216871347459i</v>
      </c>
      <c r="AA157" t="str">
        <f t="shared" si="24"/>
        <v>42.3472701950264+8.13807286708751i</v>
      </c>
      <c r="AB157" t="str">
        <f t="shared" si="25"/>
        <v>1.41231044558883-0.00240100073700158i</v>
      </c>
      <c r="AC157" t="str">
        <f t="shared" si="26"/>
        <v>6.72417284249425+2.51321555141996i</v>
      </c>
      <c r="AD157" t="str">
        <f t="shared" si="27"/>
        <v>0.184173232312162-0.0691933481243802i</v>
      </c>
      <c r="AE157" t="str">
        <f t="shared" si="28"/>
        <v>2.11413310270108-0.938284987986904i</v>
      </c>
      <c r="AF157" t="str">
        <f t="shared" si="29"/>
        <v>-6.74219055211056+7.71296130694134i</v>
      </c>
      <c r="AG157" t="str">
        <f t="shared" si="30"/>
        <v>1.03027164958813-0.00518142989087363i</v>
      </c>
      <c r="AH157" t="str">
        <f t="shared" si="31"/>
        <v>-6.921062307907+21.9325281928938i</v>
      </c>
      <c r="AI157">
        <f t="shared" si="32"/>
        <v>27.234038626228852</v>
      </c>
      <c r="AJ157">
        <f t="shared" si="33"/>
        <v>107.51369205396124</v>
      </c>
      <c r="AK157"/>
      <c r="AL157"/>
      <c r="AM157"/>
      <c r="AN157"/>
    </row>
    <row r="158" spans="1:40" x14ac:dyDescent="0.25">
      <c r="A158"/>
      <c r="B158">
        <f t="shared" si="34"/>
        <v>2400</v>
      </c>
      <c r="C158" s="237" t="str">
        <f t="shared" si="2"/>
        <v>-0.0132662089302241+1.02025356015607i</v>
      </c>
      <c r="D158" s="208" t="str">
        <f t="shared" si="3"/>
        <v>-6.05871355880434+7.82194396119654i</v>
      </c>
      <c r="E158" t="str">
        <f t="shared" si="4"/>
        <v>2870</v>
      </c>
      <c r="F158" t="str">
        <f t="shared" si="5"/>
        <v>0.777000777000777</v>
      </c>
      <c r="G158" t="str">
        <f t="shared" si="0"/>
        <v>0.777000777000777</v>
      </c>
      <c r="H158" t="str">
        <f t="shared" si="6"/>
        <v>0.67648032876321+0.467601230227296i</v>
      </c>
      <c r="I158" t="str">
        <f t="shared" si="7"/>
        <v>9.42477796076938i</v>
      </c>
      <c r="J158" t="str">
        <f t="shared" si="1"/>
        <v>0.924021416615358+2.03836081806573i</v>
      </c>
      <c r="K158" t="str">
        <f t="shared" si="8"/>
        <v>3.83552249143528+1.73870342021155i</v>
      </c>
      <c r="L158" t="str">
        <f t="shared" si="9"/>
        <v>0.280975809455691-0.00877729514897331i</v>
      </c>
      <c r="M158" t="str">
        <f t="shared" si="10"/>
        <v>4.11649830089097+1.72992612506258i</v>
      </c>
      <c r="N158" t="str">
        <f t="shared" si="11"/>
        <v>-0.0106437833261255i</v>
      </c>
      <c r="O158" t="str">
        <f t="shared" si="12"/>
        <v>0.999943355473028-0.010643582354676i</v>
      </c>
      <c r="P158" t="str">
        <f t="shared" si="13"/>
        <v>0.0000566445269719607+0.010643582354676i</v>
      </c>
      <c r="Q158" t="str">
        <f t="shared" si="14"/>
        <v>-0.0000566445269719607+2.00971449499515E-07i</v>
      </c>
      <c r="R158" t="str">
        <f t="shared" si="15"/>
        <v>-0.333332913755186-187.902519696978i</v>
      </c>
      <c r="S158" t="str">
        <f t="shared" si="16"/>
        <v>0.00110401109029214i</v>
      </c>
      <c r="T158" t="str">
        <f t="shared" si="17"/>
        <v>0.207446465639301-0.000368003233545119i</v>
      </c>
      <c r="U158" t="str">
        <f t="shared" si="18"/>
        <v>0.0001-66314.5596216231i</v>
      </c>
      <c r="V158" t="str">
        <f t="shared" si="19"/>
        <v>0.00002-1.06366598311102i</v>
      </c>
      <c r="W158" t="str">
        <f t="shared" si="20"/>
        <v>0.0000199993584529566-1.06364892249593i</v>
      </c>
      <c r="X158" t="str">
        <f t="shared" si="21"/>
        <v>0.262869497909201-0.0695075951520046i</v>
      </c>
      <c r="Y158" t="str">
        <f t="shared" si="22"/>
        <v>0.009+0.015079644737231i</v>
      </c>
      <c r="Z158" t="str">
        <f t="shared" si="23"/>
        <v>11.7461756376724-0.716413125236474i</v>
      </c>
      <c r="AA158" t="str">
        <f t="shared" si="24"/>
        <v>42.4379305358384+8.49602326363824i</v>
      </c>
      <c r="AB158" t="str">
        <f t="shared" si="25"/>
        <v>1.41231008292078-0.00250539181605974i</v>
      </c>
      <c r="AC158" t="str">
        <f t="shared" si="26"/>
        <v>6.8181061994307+2.43287866798008i</v>
      </c>
      <c r="AD158" t="str">
        <f t="shared" si="27"/>
        <v>0.183629393611959-0.0658912333143511i</v>
      </c>
      <c r="AE158" t="str">
        <f t="shared" si="28"/>
        <v>2.10973776522092-0.905524507256039i</v>
      </c>
      <c r="AF158" t="str">
        <f t="shared" si="29"/>
        <v>-6.73519388756755+7.35434273096924i</v>
      </c>
      <c r="AG158" t="str">
        <f t="shared" si="30"/>
        <v>1.03023664694361-0.0044749280959266i</v>
      </c>
      <c r="AH158" t="str">
        <f t="shared" si="31"/>
        <v>-7.41935964274032+20.9480187754178i</v>
      </c>
      <c r="AI158">
        <f t="shared" si="32"/>
        <v>26.936094696740295</v>
      </c>
      <c r="AJ158">
        <f t="shared" si="33"/>
        <v>109.50310385779159</v>
      </c>
      <c r="AK158"/>
      <c r="AL158"/>
      <c r="AM158"/>
      <c r="AN158"/>
    </row>
    <row r="159" spans="1:40" x14ac:dyDescent="0.25">
      <c r="A159"/>
      <c r="B159">
        <f t="shared" si="34"/>
        <v>2500</v>
      </c>
      <c r="C159" s="237" t="str">
        <f t="shared" si="2"/>
        <v>-0.0122263001874413+0.97945639866095i</v>
      </c>
      <c r="D159" s="208" t="str">
        <f t="shared" si="3"/>
        <v>-6.05074092510967+7.50916572306729i</v>
      </c>
      <c r="E159" t="str">
        <f t="shared" si="4"/>
        <v>2870</v>
      </c>
      <c r="F159" t="str">
        <f t="shared" si="5"/>
        <v>0.777000777000777</v>
      </c>
      <c r="G159" t="str">
        <f t="shared" si="0"/>
        <v>0.777000777000777</v>
      </c>
      <c r="H159" t="str">
        <f t="shared" si="6"/>
        <v>0.678602528632351+0.48627331646329i</v>
      </c>
      <c r="I159" t="str">
        <f t="shared" si="7"/>
        <v>9.8174770424681i</v>
      </c>
      <c r="J159" t="str">
        <f t="shared" si="1"/>
        <v>0.91755796073715+2.12329251881846i</v>
      </c>
      <c r="K159" t="str">
        <f t="shared" si="8"/>
        <v>3.89612525296849+1.68366850549617i</v>
      </c>
      <c r="L159" t="str">
        <f t="shared" si="9"/>
        <v>0.280952508890596-0.00914225757457284i</v>
      </c>
      <c r="M159" t="str">
        <f t="shared" si="10"/>
        <v>4.17707776185909+1.6745262479216i</v>
      </c>
      <c r="N159" t="str">
        <f t="shared" si="11"/>
        <v>-0.0110872742980474i</v>
      </c>
      <c r="O159" t="str">
        <f t="shared" si="12"/>
        <v>0.999938536803951-0.011087047144012i</v>
      </c>
      <c r="P159" t="str">
        <f t="shared" si="13"/>
        <v>0.0000614631960490497+0.011087047144012i</v>
      </c>
      <c r="Q159" t="str">
        <f t="shared" si="14"/>
        <v>-0.0000614631960490497+2.27154035400967E-07i</v>
      </c>
      <c r="R159" t="str">
        <f t="shared" si="15"/>
        <v>-0.333332878025136-180.386370618809i</v>
      </c>
      <c r="S159" t="str">
        <f t="shared" si="16"/>
        <v>0.00115001155238765i</v>
      </c>
      <c r="T159" t="str">
        <f t="shared" si="17"/>
        <v>0.207446410104911-0.00038333666051953i</v>
      </c>
      <c r="U159" t="str">
        <f t="shared" si="18"/>
        <v>0.0001-63661.977236758i</v>
      </c>
      <c r="V159" t="str">
        <f t="shared" si="19"/>
        <v>0.00002-1.02111934378658i</v>
      </c>
      <c r="W159" t="str">
        <f t="shared" si="20"/>
        <v>0.0000199993584529566-1.0211029655961i</v>
      </c>
      <c r="X159" t="str">
        <f t="shared" si="21"/>
        <v>0.261416153603637-0.0720034110310295i</v>
      </c>
      <c r="Y159" t="str">
        <f t="shared" si="22"/>
        <v>0.009+0.015707963267949i</v>
      </c>
      <c r="Z159" t="str">
        <f t="shared" si="23"/>
        <v>11.7562916513419-0.747792715530943i</v>
      </c>
      <c r="AA159" t="str">
        <f t="shared" si="24"/>
        <v>42.5327118013244+8.85449342994209i</v>
      </c>
      <c r="AB159" t="str">
        <f t="shared" si="25"/>
        <v>1.41230970483876-0.0026097828619855i</v>
      </c>
      <c r="AC159" t="str">
        <f t="shared" si="26"/>
        <v>6.90369761084353+2.35404840499083i</v>
      </c>
      <c r="AD159" t="str">
        <f t="shared" si="27"/>
        <v>0.183149289720737-0.0628289506080048i</v>
      </c>
      <c r="AE159" t="str">
        <f t="shared" si="28"/>
        <v>2.10617343410398-0.875593172203294i</v>
      </c>
      <c r="AF159" t="str">
        <f t="shared" si="29"/>
        <v>-6.72934345374202+7.022892406604i</v>
      </c>
      <c r="AG159" t="str">
        <f t="shared" si="30"/>
        <v>1.03021307924177-0.0038031411085819i</v>
      </c>
      <c r="AH159" t="str">
        <f t="shared" si="31"/>
        <v>-7.86265796907498+20.0479825167076i</v>
      </c>
      <c r="AI159">
        <f t="shared" si="32"/>
        <v>26.662773609377215</v>
      </c>
      <c r="AJ159">
        <f t="shared" si="33"/>
        <v>111.41471336473545</v>
      </c>
      <c r="AK159"/>
      <c r="AL159"/>
      <c r="AM159"/>
      <c r="AN159"/>
    </row>
    <row r="160" spans="1:40" x14ac:dyDescent="0.25">
      <c r="A160"/>
      <c r="B160">
        <f t="shared" si="34"/>
        <v>2600</v>
      </c>
      <c r="C160" s="237" t="str">
        <f t="shared" si="2"/>
        <v>-0.0113040346650895+0.941796068329093i</v>
      </c>
      <c r="D160" s="208" t="str">
        <f t="shared" si="3"/>
        <v>-6.04367022277164+7.22043652385638i</v>
      </c>
      <c r="E160" t="str">
        <f t="shared" si="4"/>
        <v>2870</v>
      </c>
      <c r="F160" t="str">
        <f t="shared" si="5"/>
        <v>0.777000777000777</v>
      </c>
      <c r="G160" t="str">
        <f t="shared" si="0"/>
        <v>0.777000777000777</v>
      </c>
      <c r="H160" t="str">
        <f t="shared" si="6"/>
        <v>0.680808897901956+0.504956881587101i</v>
      </c>
      <c r="I160" t="str">
        <f t="shared" si="7"/>
        <v>10.2101761241668i</v>
      </c>
      <c r="J160" t="str">
        <f t="shared" si="1"/>
        <v>0.910830690333302+2.20822421957121i</v>
      </c>
      <c r="K160" t="str">
        <f t="shared" si="8"/>
        <v>3.95143440776537+1.62985610679089i</v>
      </c>
      <c r="L160" t="str">
        <f t="shared" si="9"/>
        <v>0.280928261385999-0.00950712729755533i</v>
      </c>
      <c r="M160" t="str">
        <f t="shared" si="10"/>
        <v>4.23236266915137+1.62034897949333i</v>
      </c>
      <c r="N160" t="str">
        <f t="shared" si="11"/>
        <v>-0.0115307652699693i</v>
      </c>
      <c r="O160" t="str">
        <f t="shared" si="12"/>
        <v>0.999933521462724-0.0115305097527006i</v>
      </c>
      <c r="P160" t="str">
        <f t="shared" si="13"/>
        <v>0.0000664785372760379+0.0115305097527006i</v>
      </c>
      <c r="Q160" t="str">
        <f t="shared" si="14"/>
        <v>-0.0000664785372760379+2.55517268701183E-07i</v>
      </c>
      <c r="R160" t="str">
        <f t="shared" si="15"/>
        <v>-0.333332840921973-173.448384959485i</v>
      </c>
      <c r="S160" t="str">
        <f t="shared" si="16"/>
        <v>0.00119601201448315i</v>
      </c>
      <c r="T160" t="str">
        <f t="shared" si="17"/>
        <v>0.207446352304243-0.00039867008256448i</v>
      </c>
      <c r="U160" t="str">
        <f t="shared" si="18"/>
        <v>0.0001-61213.4396507291i</v>
      </c>
      <c r="V160" t="str">
        <f t="shared" si="19"/>
        <v>0.00002-0.981845522871714i</v>
      </c>
      <c r="W160" t="str">
        <f t="shared" si="20"/>
        <v>0.0000199993584529566-0.981829774611633i</v>
      </c>
      <c r="X160" t="str">
        <f t="shared" si="21"/>
        <v>0.259920460447079-0.0744550682958761i</v>
      </c>
      <c r="Y160" t="str">
        <f t="shared" si="22"/>
        <v>0.009+0.0163362817986669i</v>
      </c>
      <c r="Z160" t="str">
        <f t="shared" si="23"/>
        <v>11.7668295614465-0.779364144220631i</v>
      </c>
      <c r="AA160" t="str">
        <f t="shared" si="24"/>
        <v>42.6316477789502+9.21350361802097i</v>
      </c>
      <c r="AB160" t="str">
        <f t="shared" si="25"/>
        <v>1.41230931132776-0.00271417387435115i</v>
      </c>
      <c r="AC160" t="str">
        <f t="shared" si="26"/>
        <v>6.98180311542596+2.27694658315547i</v>
      </c>
      <c r="AD160" t="str">
        <f t="shared" si="27"/>
        <v>0.182723427939855-0.0599795857690712i</v>
      </c>
      <c r="AE160" t="str">
        <f t="shared" si="28"/>
        <v>2.1033294949179-0.848177650956227i</v>
      </c>
      <c r="AF160" t="str">
        <f t="shared" si="29"/>
        <v>-6.7244791206736+6.71547964226928i</v>
      </c>
      <c r="AG160" t="str">
        <f t="shared" si="30"/>
        <v>1.03019957108401-0.00316209030824825i</v>
      </c>
      <c r="AH160" t="str">
        <f t="shared" si="31"/>
        <v>-8.25923138575973+19.2218123836216i</v>
      </c>
      <c r="AI160">
        <f t="shared" si="32"/>
        <v>26.411695756144486</v>
      </c>
      <c r="AJ160">
        <f t="shared" si="33"/>
        <v>113.25223708072267</v>
      </c>
      <c r="AK160"/>
      <c r="AL160"/>
      <c r="AM160"/>
      <c r="AN160"/>
    </row>
    <row r="161" spans="1:40" x14ac:dyDescent="0.25">
      <c r="A161"/>
      <c r="B161">
        <f t="shared" si="34"/>
        <v>2700</v>
      </c>
      <c r="C161" s="237" t="str">
        <f t="shared" si="2"/>
        <v>-0.0104823147575292+0.906924229980313i</v>
      </c>
      <c r="D161" s="208" t="str">
        <f t="shared" si="3"/>
        <v>-6.03737037014702+6.9530857631824i</v>
      </c>
      <c r="E161" t="str">
        <f t="shared" si="4"/>
        <v>2870</v>
      </c>
      <c r="F161" t="str">
        <f t="shared" si="5"/>
        <v>0.777000777000777</v>
      </c>
      <c r="G161" t="str">
        <f t="shared" si="0"/>
        <v>0.777000777000777</v>
      </c>
      <c r="H161" t="str">
        <f t="shared" si="6"/>
        <v>0.683099444897075+0.523648463398028i</v>
      </c>
      <c r="I161" t="str">
        <f t="shared" si="7"/>
        <v>10.6028752058656i</v>
      </c>
      <c r="J161" t="str">
        <f t="shared" si="1"/>
        <v>0.903839605403812+2.29315592032394i</v>
      </c>
      <c r="K161" t="str">
        <f t="shared" si="8"/>
        <v>4.00198924230314+1.5773704463509i</v>
      </c>
      <c r="L161" t="str">
        <f t="shared" si="9"/>
        <v>0.280903067433232-0.00987190063755299i</v>
      </c>
      <c r="M161" t="str">
        <f t="shared" si="10"/>
        <v>4.28289230973637+1.56749854571335i</v>
      </c>
      <c r="N161" t="str">
        <f t="shared" si="11"/>
        <v>-0.0119742562418912i</v>
      </c>
      <c r="O161" t="str">
        <f t="shared" si="12"/>
        <v>0.999928309450332-0.0119739700935196i</v>
      </c>
      <c r="P161" t="str">
        <f t="shared" si="13"/>
        <v>0.0000716905496680464+0.0119739700935196i</v>
      </c>
      <c r="Q161" t="str">
        <f t="shared" si="14"/>
        <v>-0.0000716905496680464+2.86148371600112E-07i</v>
      </c>
      <c r="R161" t="str">
        <f t="shared" si="15"/>
        <v>-0.333332802228592-167.024322335405i</v>
      </c>
      <c r="S161" t="str">
        <f t="shared" si="16"/>
        <v>0.00124201247657866i</v>
      </c>
      <c r="T161" t="str">
        <f t="shared" si="17"/>
        <v>0.207446292232669-0.000414003499220838i</v>
      </c>
      <c r="U161" t="str">
        <f t="shared" si="18"/>
        <v>0.0001-58946.2752192204i</v>
      </c>
      <c r="V161" t="str">
        <f t="shared" si="19"/>
        <v>0.00002-0.945480873876458i</v>
      </c>
      <c r="W161" t="str">
        <f t="shared" si="20"/>
        <v>0.0000199993584529567-0.94546570888527i</v>
      </c>
      <c r="X161" t="str">
        <f t="shared" si="21"/>
        <v>0.258384141998357-0.0768616798595768i</v>
      </c>
      <c r="Y161" t="str">
        <f t="shared" si="22"/>
        <v>0.009+0.0169646003293849i</v>
      </c>
      <c r="Z161" t="str">
        <f t="shared" si="23"/>
        <v>11.7777904079319-0.811136023027223i</v>
      </c>
      <c r="AA161" t="str">
        <f t="shared" si="24"/>
        <v>42.7347738235338+9.57307388270131i</v>
      </c>
      <c r="AB161" t="str">
        <f t="shared" si="25"/>
        <v>1.41230890235627-0.00281856485003089i</v>
      </c>
      <c r="AC161" t="str">
        <f t="shared" si="26"/>
        <v>7.05318503317731+2.20172054082078i</v>
      </c>
      <c r="AD161" t="str">
        <f t="shared" si="27"/>
        <v>0.18234401861909-0.0573200808199079i</v>
      </c>
      <c r="AE161" t="str">
        <f t="shared" si="28"/>
        <v>2.10111525103981-0.823009700148082i</v>
      </c>
      <c r="AF161" t="str">
        <f t="shared" si="29"/>
        <v>-6.72046981504409+6.42943729978437i</v>
      </c>
      <c r="AG161" t="str">
        <f t="shared" si="30"/>
        <v>1.03019499833993-0.00254836389601595i</v>
      </c>
      <c r="AH161" t="str">
        <f t="shared" si="31"/>
        <v>-8.61588026009033+18.4606256543407i</v>
      </c>
      <c r="AI161">
        <f t="shared" si="32"/>
        <v>26.180774940063124</v>
      </c>
      <c r="AJ161">
        <f t="shared" si="33"/>
        <v>115.01924231257549</v>
      </c>
      <c r="AK161"/>
      <c r="AL161"/>
      <c r="AM161"/>
      <c r="AN161"/>
    </row>
    <row r="162" spans="1:40" x14ac:dyDescent="0.25">
      <c r="A162"/>
      <c r="B162">
        <f t="shared" si="34"/>
        <v>2800</v>
      </c>
      <c r="C162" s="237" t="str">
        <f t="shared" si="2"/>
        <v>-0.00974703962283275+0.87454227377459i</v>
      </c>
      <c r="D162" s="208" t="str">
        <f t="shared" si="3"/>
        <v>-6.03173326078101+6.70482409893853i</v>
      </c>
      <c r="E162" t="str">
        <f t="shared" si="4"/>
        <v>2870</v>
      </c>
      <c r="F162" t="str">
        <f t="shared" si="5"/>
        <v>0.777000777000777</v>
      </c>
      <c r="G162" t="str">
        <f t="shared" si="0"/>
        <v>0.777000777000777</v>
      </c>
      <c r="H162" t="str">
        <f t="shared" si="6"/>
        <v>0.685474148000917+0.542345014172402i</v>
      </c>
      <c r="I162" t="str">
        <f t="shared" si="7"/>
        <v>10.9955742875643i</v>
      </c>
      <c r="J162" t="str">
        <f t="shared" si="1"/>
        <v>0.896584705948682+2.37808762107669i</v>
      </c>
      <c r="K162" t="str">
        <f t="shared" si="8"/>
        <v>4.04826934013887+1.52627529101983i</v>
      </c>
      <c r="L162" t="str">
        <f t="shared" si="9"/>
        <v>0.280876927542664-0.01023657391745i</v>
      </c>
      <c r="M162" t="str">
        <f t="shared" si="10"/>
        <v>4.32914626768153+1.51603871710238i</v>
      </c>
      <c r="N162" t="str">
        <f t="shared" si="11"/>
        <v>-0.0124177472138131i</v>
      </c>
      <c r="O162" t="str">
        <f t="shared" si="12"/>
        <v>0.999922900767803-0.0124174280792475i</v>
      </c>
      <c r="P162" t="str">
        <f t="shared" si="13"/>
        <v>0.0000770992321970088+0.0124174280792475i</v>
      </c>
      <c r="Q162" t="str">
        <f t="shared" si="14"/>
        <v>-0.0000770992321970088+3.19134565600343E-07i</v>
      </c>
      <c r="R162" t="str">
        <f t="shared" si="15"/>
        <v>-0.333332762264872-161.059119571045i</v>
      </c>
      <c r="S162" t="str">
        <f t="shared" si="16"/>
        <v>0.00128801293867416i</v>
      </c>
      <c r="T162" t="str">
        <f t="shared" si="17"/>
        <v>0.207446229898975-0.000429336910681153i</v>
      </c>
      <c r="U162" t="str">
        <f t="shared" si="18"/>
        <v>0.0001-56841.0511042485i</v>
      </c>
      <c r="V162" t="str">
        <f t="shared" si="19"/>
        <v>0.00002-0.911713699809442i</v>
      </c>
      <c r="W162" t="str">
        <f t="shared" si="20"/>
        <v>0.0000199993584529566-0.911699076425084i</v>
      </c>
      <c r="X162" t="str">
        <f t="shared" si="21"/>
        <v>0.256808936116537-0.0792224390095819i</v>
      </c>
      <c r="Y162" t="str">
        <f t="shared" si="22"/>
        <v>0.009+0.0175929188601028i</v>
      </c>
      <c r="Z162" t="str">
        <f t="shared" si="23"/>
        <v>11.7891752631291-0.843117078622104i</v>
      </c>
      <c r="AA162" t="str">
        <f t="shared" si="24"/>
        <v>42.8421268806854+9.93322406844197i</v>
      </c>
      <c r="AB162" t="str">
        <f t="shared" si="25"/>
        <v>1.41230847798411-0.0029229557903356i</v>
      </c>
      <c r="AC162" t="str">
        <f t="shared" si="26"/>
        <v>7.11852129042642+2.12846042996552i</v>
      </c>
      <c r="AD162" t="str">
        <f t="shared" si="27"/>
        <v>0.18200462189328-0.0548305716365482i</v>
      </c>
      <c r="AE162" t="str">
        <f t="shared" si="28"/>
        <v>2.09945579482205-0.799858423907209i</v>
      </c>
      <c r="AF162" t="str">
        <f t="shared" si="29"/>
        <v>-6.71720740878193+6.16247908476613i</v>
      </c>
      <c r="AG162" t="str">
        <f t="shared" si="30"/>
        <v>1.03019843623756-0.0019590195307725i</v>
      </c>
      <c r="AH162" t="str">
        <f t="shared" si="31"/>
        <v>-8.93823466607313+17.7569257885461i</v>
      </c>
      <c r="AI162">
        <f t="shared" si="32"/>
        <v>25.968174330744908</v>
      </c>
      <c r="AJ162">
        <f t="shared" si="33"/>
        <v>116.71913447402591</v>
      </c>
      <c r="AK162"/>
      <c r="AL162"/>
      <c r="AM162"/>
      <c r="AN162"/>
    </row>
    <row r="163" spans="1:40" x14ac:dyDescent="0.25">
      <c r="A163"/>
      <c r="B163">
        <f t="shared" si="34"/>
        <v>2900</v>
      </c>
      <c r="C163" s="237" t="str">
        <f t="shared" si="2"/>
        <v>-0.00908649630496258+0.844392751740049i</v>
      </c>
      <c r="D163" s="208" t="str">
        <f t="shared" si="3"/>
        <v>-6.02666909534401+6.47367776334038i</v>
      </c>
      <c r="E163" t="str">
        <f t="shared" si="4"/>
        <v>2870</v>
      </c>
      <c r="F163" t="str">
        <f t="shared" si="5"/>
        <v>0.777000777000777</v>
      </c>
      <c r="G163" t="str">
        <f t="shared" si="0"/>
        <v>0.777000777000777</v>
      </c>
      <c r="H163" t="str">
        <f t="shared" si="6"/>
        <v>0.687932960731908+0.561043829575989i</v>
      </c>
      <c r="I163" t="str">
        <f t="shared" si="7"/>
        <v>11.388273369263i</v>
      </c>
      <c r="J163" t="str">
        <f t="shared" si="1"/>
        <v>0.88906599196791+2.46301932182942i</v>
      </c>
      <c r="K163" t="str">
        <f t="shared" si="8"/>
        <v>4.09070090730353+1.47660354417947i</v>
      </c>
      <c r="L163" t="str">
        <f t="shared" si="9"/>
        <v>0.280849842243684-0.0106011434635058i</v>
      </c>
      <c r="M163" t="str">
        <f t="shared" si="10"/>
        <v>4.37155074954721+1.46600240071596i</v>
      </c>
      <c r="N163" t="str">
        <f t="shared" si="11"/>
        <v>-0.012861238185735i</v>
      </c>
      <c r="O163" t="str">
        <f t="shared" si="12"/>
        <v>0.999917295416198-0.0128608836226629i</v>
      </c>
      <c r="P163" t="str">
        <f t="shared" si="13"/>
        <v>0.0000827045838019957+0.0128608836226629i</v>
      </c>
      <c r="Q163" t="str">
        <f t="shared" si="14"/>
        <v>-0.0000827045838019957+3.54563072100383E-07i</v>
      </c>
      <c r="R163" t="str">
        <f t="shared" si="15"/>
        <v>-0.333332720640332-155.505308398953i</v>
      </c>
      <c r="S163" t="str">
        <f t="shared" si="16"/>
        <v>0.00133401340076967i</v>
      </c>
      <c r="T163" t="str">
        <f t="shared" si="17"/>
        <v>0.207446165295024-0.000444670316249216i</v>
      </c>
      <c r="U163" t="str">
        <f t="shared" si="18"/>
        <v>0.0001-54881.0148592743i</v>
      </c>
      <c r="V163" t="str">
        <f t="shared" si="19"/>
        <v>0.00002-0.880275296367738i</v>
      </c>
      <c r="W163" t="str">
        <f t="shared" si="20"/>
        <v>0.0000199993584529565-0.880261177238011i</v>
      </c>
      <c r="X163" t="str">
        <f t="shared" si="21"/>
        <v>0.255196590714768-0.0815366188388094i</v>
      </c>
      <c r="Y163" t="str">
        <f t="shared" si="22"/>
        <v>0.009+0.0182212373908208i</v>
      </c>
      <c r="Z163" t="str">
        <f t="shared" si="23"/>
        <v>11.8009852306201-0.875316157946143i</v>
      </c>
      <c r="AA163" t="str">
        <f t="shared" si="24"/>
        <v>42.9537455113344+10.2939737954686i</v>
      </c>
      <c r="AB163" t="str">
        <f t="shared" si="25"/>
        <v>1.41230803815588-0.00302734669052545i</v>
      </c>
      <c r="AC163" t="str">
        <f t="shared" si="26"/>
        <v>7.178414360308+2.05721277479286i</v>
      </c>
      <c r="AD163" t="str">
        <f t="shared" si="27"/>
        <v>0.181699876898486-0.0524938566806573i</v>
      </c>
      <c r="AE163" t="str">
        <f t="shared" si="28"/>
        <v>2.09828884273904-0.778524065532797i</v>
      </c>
      <c r="AF163" t="str">
        <f t="shared" si="29"/>
        <v>-6.71460205607592+5.91263393376439i</v>
      </c>
      <c r="AG163" t="str">
        <f t="shared" si="30"/>
        <v>1.03020911957773-0.00139150624139824i</v>
      </c>
      <c r="AH163" t="str">
        <f t="shared" si="31"/>
        <v>-9.2309875598773+17.104341044824i</v>
      </c>
      <c r="AI163">
        <f t="shared" si="32"/>
        <v>25.772270222923023</v>
      </c>
      <c r="AJ163">
        <f t="shared" si="33"/>
        <v>118.35515205715373</v>
      </c>
      <c r="AK163"/>
      <c r="AL163"/>
      <c r="AM163"/>
      <c r="AN163"/>
    </row>
    <row r="164" spans="1:40" x14ac:dyDescent="0.25">
      <c r="A164"/>
      <c r="B164">
        <f t="shared" si="34"/>
        <v>3000</v>
      </c>
      <c r="C164" s="237" t="str">
        <f t="shared" si="2"/>
        <v>-0.00849089044066452+0.816252522343318i</v>
      </c>
      <c r="D164" s="208" t="str">
        <f t="shared" si="3"/>
        <v>-6.02210278371772+6.25793600463211i</v>
      </c>
      <c r="E164" t="str">
        <f t="shared" si="4"/>
        <v>2870</v>
      </c>
      <c r="F164" t="str">
        <f t="shared" si="5"/>
        <v>0.777000777000777</v>
      </c>
      <c r="G164" t="str">
        <f t="shared" si="0"/>
        <v>0.777000777000777</v>
      </c>
      <c r="H164" t="str">
        <f t="shared" si="6"/>
        <v>0.690475815662329+0.579742491792645i</v>
      </c>
      <c r="I164" t="str">
        <f t="shared" si="7"/>
        <v>11.7809724509617i</v>
      </c>
      <c r="J164" t="str">
        <f t="shared" si="1"/>
        <v>0.881283463461497+2.54795102258215i</v>
      </c>
      <c r="K164" t="str">
        <f t="shared" si="8"/>
        <v>4.12966266847642+1.42836474765292i</v>
      </c>
      <c r="L164" t="str">
        <f t="shared" si="9"/>
        <v>0.280821812084673-0.0109656056054774i</v>
      </c>
      <c r="M164" t="str">
        <f t="shared" si="10"/>
        <v>4.41048448056109+1.41739914204744i</v>
      </c>
      <c r="N164" t="str">
        <f t="shared" si="11"/>
        <v>-0.0133047291576569i</v>
      </c>
      <c r="O164" t="str">
        <f t="shared" si="12"/>
        <v>0.999911493396621-0.0133043366365453i</v>
      </c>
      <c r="P164" t="str">
        <f t="shared" si="13"/>
        <v>0.0000885066033790016+0.0133043366365453i</v>
      </c>
      <c r="Q164" t="str">
        <f t="shared" si="14"/>
        <v>-0.0000885066033790016+3.92521111598418E-07i</v>
      </c>
      <c r="R164" t="str">
        <f t="shared" si="15"/>
        <v>-0.333332677761205-150.321749662975i</v>
      </c>
      <c r="S164" t="str">
        <f t="shared" si="16"/>
        <v>0.00138001386286518i</v>
      </c>
      <c r="T164" t="str">
        <f t="shared" si="17"/>
        <v>0.207446098425055-0.000460003716256435i</v>
      </c>
      <c r="U164" t="str">
        <f t="shared" si="18"/>
        <v>0.0001-53051.6476972983i</v>
      </c>
      <c r="V164" t="str">
        <f t="shared" si="19"/>
        <v>0.00002-0.850932786488815i</v>
      </c>
      <c r="W164" t="str">
        <f t="shared" si="20"/>
        <v>0.0000199993584529567-0.850919137996748i</v>
      </c>
      <c r="X164" t="str">
        <f t="shared" si="21"/>
        <v>0.253548859631708-0.0838035714348391i</v>
      </c>
      <c r="Y164" t="str">
        <f t="shared" si="22"/>
        <v>0.009+0.0188495559215388i</v>
      </c>
      <c r="Z164" t="str">
        <f t="shared" si="23"/>
        <v>11.8132214440272-0.907742233636025i</v>
      </c>
      <c r="AA164" t="str">
        <f t="shared" si="24"/>
        <v>43.0696699173597+10.6553424451707i</v>
      </c>
      <c r="AB164" t="str">
        <f t="shared" si="25"/>
        <v>1.41230758290045-0.00313173755285668i</v>
      </c>
      <c r="AC164" t="str">
        <f t="shared" si="26"/>
        <v>7.23339959828172+1.98799107643613i</v>
      </c>
      <c r="AD164" t="str">
        <f t="shared" si="27"/>
        <v>0.181425292214785-0.0502949677496163i</v>
      </c>
      <c r="AE164" t="str">
        <f t="shared" si="28"/>
        <v>2.0975622861149-0.75883299153954i</v>
      </c>
      <c r="AF164" t="str">
        <f t="shared" si="29"/>
        <v>-6.71257859938005+5.67819351283946i</v>
      </c>
      <c r="AG164" t="str">
        <f t="shared" si="30"/>
        <v>1.03022641194907-0.000843601334633837i</v>
      </c>
      <c r="AH164" t="str">
        <f t="shared" si="31"/>
        <v>-9.49807564143706+16.4974202552854i</v>
      </c>
      <c r="AI164">
        <f t="shared" si="32"/>
        <v>25.591622024254683</v>
      </c>
      <c r="AJ164">
        <f t="shared" si="33"/>
        <v>119.93036662705603</v>
      </c>
      <c r="AK164"/>
      <c r="AL164"/>
      <c r="AM164"/>
      <c r="AN164"/>
    </row>
    <row r="165" spans="1:40" x14ac:dyDescent="0.25">
      <c r="A165"/>
      <c r="B165">
        <f t="shared" si="34"/>
        <v>3100</v>
      </c>
      <c r="C165" s="237" t="str">
        <f t="shared" si="2"/>
        <v>-0.00795198114383725+0.789927220868513i</v>
      </c>
      <c r="D165" s="208" t="str">
        <f t="shared" si="3"/>
        <v>-6.01797114577538+6.05610869332527i</v>
      </c>
      <c r="E165" t="str">
        <f t="shared" si="4"/>
        <v>2870</v>
      </c>
      <c r="F165" t="str">
        <f t="shared" si="5"/>
        <v>0.777000777000777</v>
      </c>
      <c r="G165" t="str">
        <f t="shared" si="0"/>
        <v>0.777000777000777</v>
      </c>
      <c r="H165" t="str">
        <f t="shared" si="6"/>
        <v>0.693102627472635+0.598438823662045i</v>
      </c>
      <c r="I165" t="str">
        <f t="shared" si="7"/>
        <v>12.1736715326604i</v>
      </c>
      <c r="J165" t="str">
        <f t="shared" si="1"/>
        <v>0.873237120429443+2.6328827233349i</v>
      </c>
      <c r="K165" t="str">
        <f t="shared" si="8"/>
        <v>4.16549125937614+1.38155093664951i</v>
      </c>
      <c r="L165" t="str">
        <f t="shared" si="9"/>
        <v>0.280792837632972-0.0113299566767421i</v>
      </c>
      <c r="M165" t="str">
        <f t="shared" si="10"/>
        <v>4.44628409700911+1.37022097997277i</v>
      </c>
      <c r="N165" t="str">
        <f t="shared" si="11"/>
        <v>-0.0137482201295788i</v>
      </c>
      <c r="O165" t="str">
        <f t="shared" si="12"/>
        <v>0.999905494710214-0.0137477870336743i</v>
      </c>
      <c r="P165" t="str">
        <f t="shared" si="13"/>
        <v>0.000094505289786051+0.0137477870336743i</v>
      </c>
      <c r="Q165" t="str">
        <f t="shared" si="14"/>
        <v>-0.000094505289786051+4.33095904498956E-07i</v>
      </c>
      <c r="R165" t="str">
        <f t="shared" si="15"/>
        <v>-0.333332633274454-145.472612483347i</v>
      </c>
      <c r="S165" t="str">
        <f t="shared" si="16"/>
        <v>0.00142601432496068i</v>
      </c>
      <c r="T165" t="str">
        <f t="shared" si="17"/>
        <v>0.207446029290707-0.000475337110026236i</v>
      </c>
      <c r="U165" t="str">
        <f t="shared" si="18"/>
        <v>0.0001-51340.3042231921i</v>
      </c>
      <c r="V165" t="str">
        <f t="shared" si="19"/>
        <v>0.00002-0.82348334176337i</v>
      </c>
      <c r="W165" t="str">
        <f t="shared" si="20"/>
        <v>0.0000199993584529566-0.82347013354524i</v>
      </c>
      <c r="X165" t="str">
        <f t="shared" si="21"/>
        <v>0.251867498634424-0.0860227268410858i</v>
      </c>
      <c r="Y165" t="str">
        <f t="shared" si="22"/>
        <v>0.009+0.0194778744522567i</v>
      </c>
      <c r="Z165" t="str">
        <f t="shared" si="23"/>
        <v>11.8258850657225-0.940404409562188i</v>
      </c>
      <c r="AA165" t="str">
        <f t="shared" si="24"/>
        <v>43.1899419683458+11.0173491447217i</v>
      </c>
      <c r="AB165" t="str">
        <f t="shared" si="25"/>
        <v>1.41230711222896-0.00323612837272314i</v>
      </c>
      <c r="AC165" t="str">
        <f t="shared" si="26"/>
        <v>7.28395286418668+1.92078408922136i</v>
      </c>
      <c r="AD165" t="str">
        <f t="shared" si="27"/>
        <v>0.181177082226425-0.048220820726578i</v>
      </c>
      <c r="AE165" t="str">
        <f t="shared" si="28"/>
        <v>2.09723227850867-0.740633610724661i</v>
      </c>
      <c r="AF165" t="str">
        <f t="shared" si="29"/>
        <v>-6.71107377324802+5.45766986966323i</v>
      </c>
      <c r="AG165" t="str">
        <f t="shared" si="30"/>
        <v>1.03024978169294-0.000313359062509888i</v>
      </c>
      <c r="AH165" t="str">
        <f t="shared" si="31"/>
        <v>-9.7428208657627+15.9314716751878i</v>
      </c>
      <c r="AI165">
        <f t="shared" si="32"/>
        <v>25.424947247821997</v>
      </c>
      <c r="AJ165">
        <f t="shared" si="33"/>
        <v>121.44768604679477</v>
      </c>
      <c r="AK165"/>
      <c r="AL165"/>
      <c r="AM165"/>
      <c r="AN165"/>
    </row>
    <row r="166" spans="1:40" x14ac:dyDescent="0.25">
      <c r="A166"/>
      <c r="B166">
        <f t="shared" si="34"/>
        <v>3200</v>
      </c>
      <c r="C166" s="237" t="str">
        <f t="shared" si="2"/>
        <v>-0.00746279445266974+0.765246765834019i</v>
      </c>
      <c r="D166" s="208" t="str">
        <f t="shared" si="3"/>
        <v>-6.01422071447643+5.86689187139415i</v>
      </c>
      <c r="E166" t="str">
        <f t="shared" si="4"/>
        <v>2870</v>
      </c>
      <c r="F166" t="str">
        <f t="shared" si="5"/>
        <v>0.777000777000777</v>
      </c>
      <c r="G166" t="str">
        <f t="shared" si="0"/>
        <v>0.777000777000777</v>
      </c>
      <c r="H166" t="str">
        <f t="shared" si="6"/>
        <v>0.695813295354103+0.617130851420183i</v>
      </c>
      <c r="I166" t="str">
        <f t="shared" si="7"/>
        <v>12.5663706143592i</v>
      </c>
      <c r="J166" t="str">
        <f t="shared" si="1"/>
        <v>0.864926962871747+2.71781442408763i</v>
      </c>
      <c r="K166" t="str">
        <f t="shared" si="8"/>
        <v>4.19848609355966+1.33614119984696i</v>
      </c>
      <c r="L166" t="str">
        <f t="shared" si="9"/>
        <v>0.280762919474857-0.0116941930144197i</v>
      </c>
      <c r="M166" t="str">
        <f t="shared" si="10"/>
        <v>4.47924901303452+1.32444700683254i</v>
      </c>
      <c r="N166" t="str">
        <f t="shared" si="11"/>
        <v>-0.0141917111015007i</v>
      </c>
      <c r="O166" t="str">
        <f t="shared" si="12"/>
        <v>0.999899299358154-0.0141912347268303i</v>
      </c>
      <c r="P166" t="str">
        <f t="shared" si="13"/>
        <v>0.000100700641845974+0.0141912347268303i</v>
      </c>
      <c r="Q166" t="str">
        <f t="shared" si="14"/>
        <v>-0.000100700641845974+4.76374670399862E-07i</v>
      </c>
      <c r="R166" t="str">
        <f t="shared" si="15"/>
        <v>-0.33333258740193-140.926544835117i</v>
      </c>
      <c r="S166" t="str">
        <f t="shared" si="16"/>
        <v>0.00147201478705619i</v>
      </c>
      <c r="T166" t="str">
        <f t="shared" si="17"/>
        <v>0.207445957886029-0.000490670497663341i</v>
      </c>
      <c r="U166" t="str">
        <f t="shared" si="18"/>
        <v>0.0001-49735.9197162172i</v>
      </c>
      <c r="V166" t="str">
        <f t="shared" si="19"/>
        <v>0.00002-0.797749487333266i</v>
      </c>
      <c r="W166" t="str">
        <f t="shared" si="20"/>
        <v>0.0000199993584529566-0.797736691871953i</v>
      </c>
      <c r="X166" t="str">
        <f t="shared" si="21"/>
        <v>0.250154261565238-0.0881935918044706i</v>
      </c>
      <c r="Y166" t="str">
        <f t="shared" si="22"/>
        <v>0.009+0.0201061929829747i</v>
      </c>
      <c r="Z166" t="str">
        <f t="shared" si="23"/>
        <v>11.8389772854524-0.973311926483299i</v>
      </c>
      <c r="AA166" t="str">
        <f t="shared" si="24"/>
        <v>43.3146052294871+11.380012750874i</v>
      </c>
      <c r="AB166" t="str">
        <f t="shared" si="25"/>
        <v>1.4123066261009-0.00334051915083777i</v>
      </c>
      <c r="AC166" t="str">
        <f t="shared" si="26"/>
        <v>7.33049740165516+1.85556226655969i</v>
      </c>
      <c r="AD166" t="str">
        <f t="shared" si="27"/>
        <v>0.180952038269734-0.0462599295573932i</v>
      </c>
      <c r="AE166" t="str">
        <f t="shared" si="28"/>
        <v>2.09726172967521-0.723793032226i</v>
      </c>
      <c r="AF166" t="str">
        <f t="shared" si="29"/>
        <v>-6.71003400983053+5.24976101997397i</v>
      </c>
      <c r="AG166" t="str">
        <f t="shared" si="30"/>
        <v>1.03027878298266+0.000200931416223517i</v>
      </c>
      <c r="AH166" t="str">
        <f t="shared" si="31"/>
        <v>-9.96804207089252+15.4024346559064i</v>
      </c>
      <c r="AI166">
        <f t="shared" si="32"/>
        <v>25.271100551820851</v>
      </c>
      <c r="AJ166">
        <f t="shared" si="33"/>
        <v>122.90985971477902</v>
      </c>
      <c r="AK166"/>
      <c r="AL166"/>
      <c r="AM166"/>
      <c r="AN166"/>
    </row>
    <row r="167" spans="1:40" x14ac:dyDescent="0.25">
      <c r="A167"/>
      <c r="B167">
        <f t="shared" si="34"/>
        <v>3300</v>
      </c>
      <c r="C167" s="237" t="str">
        <f t="shared" si="2"/>
        <v>-0.00701739659815166+0.742061681858669i</v>
      </c>
      <c r="D167" s="208" t="str">
        <f t="shared" si="3"/>
        <v>-6.01080599759179+5.68913956091647i</v>
      </c>
      <c r="E167" t="str">
        <f t="shared" si="4"/>
        <v>2870</v>
      </c>
      <c r="F167" t="str">
        <f t="shared" si="5"/>
        <v>0.777000777000777</v>
      </c>
      <c r="G167" t="str">
        <f t="shared" si="0"/>
        <v>0.777000777000777</v>
      </c>
      <c r="H167" t="str">
        <f t="shared" si="6"/>
        <v>0.698607704915455+0.635816774219244i</v>
      </c>
      <c r="I167" t="str">
        <f t="shared" si="7"/>
        <v>12.9590696960579i</v>
      </c>
      <c r="J167" t="str">
        <f t="shared" si="1"/>
        <v>0.856352990788411+2.80274612484038i</v>
      </c>
      <c r="K167" t="str">
        <f t="shared" si="8"/>
        <v>4.22891371390007+1.29210522301256i</v>
      </c>
      <c r="L167" t="str">
        <f t="shared" si="9"/>
        <v>0.280732058215509-0.0120583109594945i</v>
      </c>
      <c r="M167" t="str">
        <f t="shared" si="10"/>
        <v>4.50964577211558+1.28004691205307i</v>
      </c>
      <c r="N167" t="str">
        <f t="shared" si="11"/>
        <v>-0.0146352020734226i</v>
      </c>
      <c r="O167" t="str">
        <f t="shared" si="12"/>
        <v>0.999892907341663-0.0146346796287941i</v>
      </c>
      <c r="P167" t="str">
        <f t="shared" si="13"/>
        <v>0.000107092658336971+0.0146346796287941i</v>
      </c>
      <c r="Q167" t="str">
        <f t="shared" si="14"/>
        <v>-0.000107092658336971+5.22444628500013E-07i</v>
      </c>
      <c r="R167" t="str">
        <f t="shared" si="15"/>
        <v>-0.333332540052466-136.655994947292i</v>
      </c>
      <c r="S167" t="str">
        <f t="shared" si="16"/>
        <v>0.00151801524915169i</v>
      </c>
      <c r="T167" t="str">
        <f t="shared" si="17"/>
        <v>0.207445884217986-0.00050600387883811i</v>
      </c>
      <c r="U167" t="str">
        <f t="shared" si="18"/>
        <v>0.0001-48228.7706339078i</v>
      </c>
      <c r="V167" t="str">
        <f t="shared" si="19"/>
        <v>0.00002-0.77357526044438i</v>
      </c>
      <c r="W167" t="str">
        <f t="shared" si="20"/>
        <v>0.0000199993584529566-0.773562852724321i</v>
      </c>
      <c r="X167" t="str">
        <f t="shared" si="21"/>
        <v>0.248410896643519-0.0903157483247048i</v>
      </c>
      <c r="Y167" t="str">
        <f t="shared" si="22"/>
        <v>0.009+0.0207345115136926i</v>
      </c>
      <c r="Z167" t="str">
        <f t="shared" si="23"/>
        <v>11.8524993188723-1.00647416782215i</v>
      </c>
      <c r="AA167" t="str">
        <f t="shared" si="24"/>
        <v>43.4437049906556+11.7433518328824i</v>
      </c>
      <c r="AB167" t="str">
        <f t="shared" si="25"/>
        <v>1.4123061245637-0.00344490988495636i</v>
      </c>
      <c r="AC167" t="str">
        <f t="shared" si="26"/>
        <v>7.37340998983217+1.79228277032339i</v>
      </c>
      <c r="AD167" t="str">
        <f t="shared" si="27"/>
        <v>0.180747426380004-0.0444021705584806i</v>
      </c>
      <c r="AE167" t="str">
        <f t="shared" si="28"/>
        <v>2.09761911039458-0.708194311852654i</v>
      </c>
      <c r="AF167" t="str">
        <f t="shared" si="29"/>
        <v>-6.70941370250724+5.05332278669723i</v>
      </c>
      <c r="AG167" t="str">
        <f t="shared" si="30"/>
        <v>1.03031304081336+0.00070078067629519i</v>
      </c>
      <c r="AH167" t="str">
        <f t="shared" si="31"/>
        <v>-10.1761437079102+14.906776586168i</v>
      </c>
      <c r="AI167">
        <f t="shared" si="32"/>
        <v>25.129056072449313</v>
      </c>
      <c r="AJ167">
        <f t="shared" si="33"/>
        <v>124.31948499210823</v>
      </c>
      <c r="AK167"/>
      <c r="AL167"/>
      <c r="AM167"/>
      <c r="AN167"/>
    </row>
    <row r="168" spans="1:40" x14ac:dyDescent="0.25">
      <c r="A168"/>
      <c r="B168">
        <f t="shared" si="34"/>
        <v>3400</v>
      </c>
      <c r="C168" s="237" t="str">
        <f t="shared" si="2"/>
        <v>-0.00661071323612593+0.720240071012038i</v>
      </c>
      <c r="D168" s="208" t="str">
        <f t="shared" si="3"/>
        <v>-6.00768809181626+5.52184054442563i</v>
      </c>
      <c r="E168" t="str">
        <f t="shared" si="4"/>
        <v>2870</v>
      </c>
      <c r="F168" t="str">
        <f t="shared" si="5"/>
        <v>0.777000777000777</v>
      </c>
      <c r="G168" t="str">
        <f t="shared" si="0"/>
        <v>0.777000777000777</v>
      </c>
      <c r="H168" t="str">
        <f t="shared" si="6"/>
        <v>0.701485729708493+0.654494939032024i</v>
      </c>
      <c r="I168" t="str">
        <f t="shared" si="7"/>
        <v>13.3517687777566i</v>
      </c>
      <c r="J168" t="str">
        <f t="shared" si="1"/>
        <v>0.847515204179433+2.88767782559311i</v>
      </c>
      <c r="K168" t="str">
        <f t="shared" si="8"/>
        <v>4.25701165742243+1.24940603555508i</v>
      </c>
      <c r="L168" t="str">
        <f t="shared" si="9"/>
        <v>0.280700254478984-0.0124223068569367i</v>
      </c>
      <c r="M168" t="str">
        <f t="shared" si="10"/>
        <v>4.53771191190141+1.23698372869814i</v>
      </c>
      <c r="N168" t="str">
        <f t="shared" si="11"/>
        <v>-0.0150786930453445i</v>
      </c>
      <c r="O168" t="str">
        <f t="shared" si="12"/>
        <v>0.999886318661995-0.015078121652347i</v>
      </c>
      <c r="P168" t="str">
        <f t="shared" si="13"/>
        <v>0.000113681338005045+0.015078121652347i</v>
      </c>
      <c r="Q168" t="str">
        <f t="shared" si="14"/>
        <v>-0.000113681338005045+5.71392997500419E-07i</v>
      </c>
      <c r="R168" t="str">
        <f t="shared" si="15"/>
        <v>-0.333332491175904-132.636652425125i</v>
      </c>
      <c r="S168" t="str">
        <f t="shared" si="16"/>
        <v>0.0015640157112472i</v>
      </c>
      <c r="T168" t="str">
        <f t="shared" si="17"/>
        <v>0.20744580828013-0.000521337253268283i</v>
      </c>
      <c r="U168" t="str">
        <f t="shared" si="18"/>
        <v>0.0001-46810.2773799692i</v>
      </c>
      <c r="V168" t="str">
        <f t="shared" si="19"/>
        <v>0.00002-0.750823046901893i</v>
      </c>
      <c r="W168" t="str">
        <f t="shared" si="20"/>
        <v>0.0000199993584529566-0.750811004114776i</v>
      </c>
      <c r="X168" t="str">
        <f t="shared" si="21"/>
        <v>0.246639142931886-0.0923888520206771i</v>
      </c>
      <c r="Y168" t="str">
        <f t="shared" si="22"/>
        <v>0.009+0.0213628300444106i</v>
      </c>
      <c r="Z168" t="str">
        <f t="shared" si="23"/>
        <v>11.8664524059866-1.03990066556839i</v>
      </c>
      <c r="AA168" t="str">
        <f t="shared" si="24"/>
        <v>43.5772882966602+12.1073846545064i</v>
      </c>
      <c r="AB168" t="str">
        <f t="shared" si="25"/>
        <v>1.41230560757345-0.00354930057315727i</v>
      </c>
      <c r="AC168" t="str">
        <f t="shared" si="26"/>
        <v>7.41302640578846+1.73089335302776i</v>
      </c>
      <c r="AD168" t="str">
        <f t="shared" si="27"/>
        <v>0.180560905543313-0.0426385870618159i</v>
      </c>
      <c r="AE168" t="str">
        <f t="shared" si="28"/>
        <v>2.09827749694708-0.693734169877677i</v>
      </c>
      <c r="AF168" t="str">
        <f t="shared" si="29"/>
        <v>-6.70917382152475+4.86734560539361i</v>
      </c>
      <c r="AG168" t="str">
        <f t="shared" si="30"/>
        <v>1.03035223900655+0.00118752773640648i</v>
      </c>
      <c r="AH168" t="str">
        <f t="shared" si="31"/>
        <v>-10.3691868770514+14.4414094704831i</v>
      </c>
      <c r="AI168">
        <f t="shared" si="32"/>
        <v>24.997892452297066</v>
      </c>
      <c r="AJ168">
        <f t="shared" si="33"/>
        <v>125.67901426733299</v>
      </c>
      <c r="AK168"/>
      <c r="AL168"/>
      <c r="AM168"/>
      <c r="AN168"/>
    </row>
    <row r="169" spans="1:40" x14ac:dyDescent="0.25">
      <c r="A169"/>
      <c r="B169">
        <f t="shared" si="34"/>
        <v>3500</v>
      </c>
      <c r="C169" s="237" t="str">
        <f t="shared" si="2"/>
        <v>-0.00623838429458803+0.699665103044272i</v>
      </c>
      <c r="D169" s="208" t="str">
        <f t="shared" si="3"/>
        <v>-6.00483356993113+5.36409912333942i</v>
      </c>
      <c r="E169" t="str">
        <f t="shared" si="4"/>
        <v>2870</v>
      </c>
      <c r="F169" t="str">
        <f t="shared" si="5"/>
        <v>0.777000777000777</v>
      </c>
      <c r="G169" t="str">
        <f t="shared" si="0"/>
        <v>0.777000777000777</v>
      </c>
      <c r="H169" t="str">
        <f t="shared" si="6"/>
        <v>0.704447232458731+0.673163819864699i</v>
      </c>
      <c r="I169" t="str">
        <f t="shared" si="7"/>
        <v>13.7444678594553i</v>
      </c>
      <c r="J169" t="str">
        <f t="shared" si="1"/>
        <v>0.838413603044815+2.97260952634585i</v>
      </c>
      <c r="K169" t="str">
        <f t="shared" si="8"/>
        <v>4.28299187169045+1.20800213251347i</v>
      </c>
      <c r="L169" t="str">
        <f t="shared" si="9"/>
        <v>0.280667508908178-0.0127861770558242i</v>
      </c>
      <c r="M169" t="str">
        <f t="shared" si="10"/>
        <v>4.56365938059863+1.19521595545765i</v>
      </c>
      <c r="N169" t="str">
        <f t="shared" si="11"/>
        <v>-0.0155221840172664i</v>
      </c>
      <c r="O169" t="str">
        <f t="shared" si="12"/>
        <v>0.999879533320448-0.0155215607102711i</v>
      </c>
      <c r="P169" t="str">
        <f t="shared" si="13"/>
        <v>0.000120466679552012+0.0155215607102711i</v>
      </c>
      <c r="Q169" t="str">
        <f t="shared" si="14"/>
        <v>-0.000120466679552012+6.23306995298917E-07i</v>
      </c>
      <c r="R169" t="str">
        <f t="shared" si="15"/>
        <v>-0.333332440935983-128.846985211473i</v>
      </c>
      <c r="S169" t="str">
        <f t="shared" si="16"/>
        <v>0.00161001617334271i</v>
      </c>
      <c r="T169" t="str">
        <f t="shared" si="17"/>
        <v>0.20744573007692-0.000536670621006736i</v>
      </c>
      <c r="U169" t="str">
        <f t="shared" si="18"/>
        <v>0.0001-45472.8408833986i</v>
      </c>
      <c r="V169" t="str">
        <f t="shared" si="19"/>
        <v>0.00002-0.729370959847554i</v>
      </c>
      <c r="W169" t="str">
        <f t="shared" si="20"/>
        <v>0.0000199993584529566-0.72935926114007i</v>
      </c>
      <c r="X169" t="str">
        <f t="shared" si="21"/>
        <v>0.244840726974851-0.0944126303297193i</v>
      </c>
      <c r="Y169" t="str">
        <f t="shared" si="22"/>
        <v>0.009+0.0219911485751286i</v>
      </c>
      <c r="Z169" t="str">
        <f t="shared" si="23"/>
        <v>11.8808378094882-1.07360110631314i</v>
      </c>
      <c r="AA169" t="str">
        <f t="shared" si="24"/>
        <v>43.7154039787194+12.4721291550392i</v>
      </c>
      <c r="AB169" t="str">
        <f t="shared" si="25"/>
        <v>1.41230507516052-0.00365369121580048i</v>
      </c>
      <c r="AC169" t="str">
        <f t="shared" si="26"/>
        <v>7.4496462545608+1.67133535761487i</v>
      </c>
      <c r="AD169" t="str">
        <f t="shared" si="27"/>
        <v>0.180390461898879-0.0409612266054993i</v>
      </c>
      <c r="AE169" t="str">
        <f t="shared" si="28"/>
        <v>2.09921380199963-0.680321089240605i</v>
      </c>
      <c r="AF169" t="str">
        <f t="shared" si="29"/>
        <v>-6.70928080238986+4.69093530347472i</v>
      </c>
      <c r="AG169" t="str">
        <f t="shared" si="30"/>
        <v>1.03039611056029+0.00166236398563255i</v>
      </c>
      <c r="AH169" t="str">
        <f t="shared" si="31"/>
        <v>-10.5489465832857+14.0036219060306i</v>
      </c>
      <c r="AI169">
        <f t="shared" si="32"/>
        <v>24.876780088804985</v>
      </c>
      <c r="AJ169">
        <f t="shared" si="33"/>
        <v>126.99076228922607</v>
      </c>
      <c r="AK169"/>
      <c r="AL169"/>
      <c r="AM169"/>
      <c r="AN169"/>
    </row>
    <row r="170" spans="1:40" x14ac:dyDescent="0.25">
      <c r="A170"/>
      <c r="B170">
        <f t="shared" si="34"/>
        <v>3600</v>
      </c>
      <c r="C170" s="237" t="str">
        <f t="shared" si="2"/>
        <v>-0.00589664663703172+0.68023292366981i</v>
      </c>
      <c r="D170" s="208" t="str">
        <f t="shared" si="3"/>
        <v>-6.0022135812232+5.21511908146855i</v>
      </c>
      <c r="E170" t="str">
        <f t="shared" si="4"/>
        <v>2870</v>
      </c>
      <c r="F170" t="str">
        <f t="shared" si="5"/>
        <v>0.777000777000777</v>
      </c>
      <c r="G170" t="str">
        <f t="shared" si="0"/>
        <v>0.777000777000777</v>
      </c>
      <c r="H170" t="str">
        <f t="shared" si="6"/>
        <v>0.707492066065699+0.691822000440667i</v>
      </c>
      <c r="I170" t="str">
        <f t="shared" si="7"/>
        <v>14.1371669411541i</v>
      </c>
      <c r="J170" t="str">
        <f t="shared" si="1"/>
        <v>0.829048187384555+3.05754122709859i</v>
      </c>
      <c r="K170" t="str">
        <f t="shared" si="8"/>
        <v>4.30704372479973+1.16784910744103i</v>
      </c>
      <c r="L170" t="str">
        <f t="shared" si="9"/>
        <v>0.280633822164799-0.0131499179094635i</v>
      </c>
      <c r="M170" t="str">
        <f t="shared" si="10"/>
        <v>4.58767754696453+1.15469918953157i</v>
      </c>
      <c r="N170" t="str">
        <f t="shared" si="11"/>
        <v>-0.0159656749891883i</v>
      </c>
      <c r="O170" t="str">
        <f t="shared" si="12"/>
        <v>0.999872551318356-0.0159649967153489i</v>
      </c>
      <c r="P170" t="str">
        <f t="shared" si="13"/>
        <v>0.000127448681644049+0.0159649967153489i</v>
      </c>
      <c r="Q170" t="str">
        <f t="shared" si="14"/>
        <v>-0.000127448681644049+6.78273839399557E-07i</v>
      </c>
      <c r="R170" t="str">
        <f t="shared" si="15"/>
        <v>-0.333332389288153-125.26785369642i</v>
      </c>
      <c r="S170" t="str">
        <f t="shared" si="16"/>
        <v>0.00165601663543821i</v>
      </c>
      <c r="T170" t="str">
        <f t="shared" si="17"/>
        <v>0.207445649606911-0.000552003981791547i</v>
      </c>
      <c r="U170" t="str">
        <f t="shared" si="18"/>
        <v>0.0001-44209.7064144154i</v>
      </c>
      <c r="V170" t="str">
        <f t="shared" si="19"/>
        <v>0.00002-0.709110655407345i</v>
      </c>
      <c r="W170" t="str">
        <f t="shared" si="20"/>
        <v>0.0000199993584529566-0.709099281663958i</v>
      </c>
      <c r="X170" t="str">
        <f t="shared" si="21"/>
        <v>0.243017359616497-0.0963868805556767i</v>
      </c>
      <c r="Y170" t="str">
        <f t="shared" si="22"/>
        <v>0.009+0.0226194671058465i</v>
      </c>
      <c r="Z170" t="str">
        <f t="shared" si="23"/>
        <v>11.8956568129929-1.10758533742098i</v>
      </c>
      <c r="AA170" t="str">
        <f t="shared" si="24"/>
        <v>43.8581026871667+12.8376029293085i</v>
      </c>
      <c r="AB170" t="str">
        <f t="shared" si="25"/>
        <v>1.41230452731505-0.00375808181110281i</v>
      </c>
      <c r="AC170" t="str">
        <f t="shared" si="26"/>
        <v>7.48353722346108+1.613546025518i</v>
      </c>
      <c r="AD170" t="str">
        <f t="shared" si="27"/>
        <v>0.180234355428166-0.0393630045362132i</v>
      </c>
      <c r="AE170" t="str">
        <f t="shared" si="28"/>
        <v>2.1004081514233-0.667873722462833i</v>
      </c>
      <c r="AF170" t="str">
        <f t="shared" si="29"/>
        <v>-6.7097056472889+4.52329708102788i</v>
      </c>
      <c r="AG170" t="str">
        <f t="shared" si="30"/>
        <v>1.03044442983548+0.00212635322693886i</v>
      </c>
      <c r="AH170" t="str">
        <f t="shared" si="31"/>
        <v>-10.7169581784818+13.5910232329818i</v>
      </c>
      <c r="AI170">
        <f t="shared" si="32"/>
        <v>24.764970220838745</v>
      </c>
      <c r="AJ170">
        <f t="shared" si="33"/>
        <v>128.25691352574131</v>
      </c>
      <c r="AK170"/>
      <c r="AL170"/>
      <c r="AM170"/>
      <c r="AN170"/>
    </row>
    <row r="171" spans="1:40" x14ac:dyDescent="0.25">
      <c r="A171"/>
      <c r="B171">
        <f t="shared" si="34"/>
        <v>3700</v>
      </c>
      <c r="C171" s="237" t="str">
        <f t="shared" si="2"/>
        <v>-0.00558223861268913+0.661850901863746i</v>
      </c>
      <c r="D171" s="208" t="str">
        <f t="shared" si="3"/>
        <v>-5.99980311970324+5.07419024762205i</v>
      </c>
      <c r="E171" t="str">
        <f t="shared" si="4"/>
        <v>2870</v>
      </c>
      <c r="F171" t="str">
        <f t="shared" si="5"/>
        <v>0.777000777000777</v>
      </c>
      <c r="G171" t="str">
        <f t="shared" si="0"/>
        <v>0.777000777000777</v>
      </c>
      <c r="H171" t="str">
        <f t="shared" si="6"/>
        <v>0.710620074422206+0.710468159699106i</v>
      </c>
      <c r="I171" t="str">
        <f t="shared" si="7"/>
        <v>14.5298660228528i</v>
      </c>
      <c r="J171" t="str">
        <f t="shared" si="1"/>
        <v>0.819418957198654+3.14247292785133i</v>
      </c>
      <c r="K171" t="str">
        <f t="shared" si="8"/>
        <v>4.32933665139635+1.12890090247325i</v>
      </c>
      <c r="L171" t="str">
        <f t="shared" si="9"/>
        <v>0.280599194929332-0.0135135257755103i</v>
      </c>
      <c r="M171" t="str">
        <f t="shared" si="10"/>
        <v>4.60993584632568+1.11538737669774i</v>
      </c>
      <c r="N171" t="str">
        <f t="shared" si="11"/>
        <v>-0.0164091659611102i</v>
      </c>
      <c r="O171" t="str">
        <f t="shared" si="12"/>
        <v>0.999865372657092-0.0164084295803634i</v>
      </c>
      <c r="P171" t="str">
        <f t="shared" si="13"/>
        <v>0.000134627342908034+0.0164084295803634i</v>
      </c>
      <c r="Q171" t="str">
        <f t="shared" si="14"/>
        <v>-0.000134627342908034+7.36380746803322E-07i</v>
      </c>
      <c r="R171" t="str">
        <f t="shared" si="15"/>
        <v>-0.333332336106077-121.882187417804i</v>
      </c>
      <c r="S171" t="str">
        <f t="shared" si="16"/>
        <v>0.00170201709753372i</v>
      </c>
      <c r="T171" t="str">
        <f t="shared" si="17"/>
        <v>0.207445566869912-0.0005673373352134i</v>
      </c>
      <c r="U171" t="str">
        <f t="shared" si="18"/>
        <v>0.0001-43014.849484296i</v>
      </c>
      <c r="V171" t="str">
        <f t="shared" si="19"/>
        <v>0.00002-0.689945502558498i</v>
      </c>
      <c r="W171" t="str">
        <f t="shared" si="20"/>
        <v>0.0000199993584529566-0.68993443621358i</v>
      </c>
      <c r="X171" t="str">
        <f t="shared" si="21"/>
        <v>0.241170733002344-0.0983114677816785i</v>
      </c>
      <c r="Y171" t="str">
        <f t="shared" si="22"/>
        <v>0.009+0.0232477856365645i</v>
      </c>
      <c r="Z171" t="str">
        <f t="shared" si="23"/>
        <v>11.9109107191612-1.14186337334479i</v>
      </c>
      <c r="AA171" t="str">
        <f t="shared" si="24"/>
        <v>44.0054369254175+13.2038232065917i</v>
      </c>
      <c r="AB171" t="str">
        <f t="shared" si="25"/>
        <v>1.41230396403576-0.0038624723562776i</v>
      </c>
      <c r="AC171" t="str">
        <f t="shared" si="26"/>
        <v>7.51493882262534+1.55746026377502i</v>
      </c>
      <c r="AD171" t="str">
        <f t="shared" si="27"/>
        <v>0.180091076502083-0.0378375891780583i</v>
      </c>
      <c r="AE171" t="str">
        <f t="shared" si="28"/>
        <v>2.10184337631584-0.656319550652114i</v>
      </c>
      <c r="AF171" t="str">
        <f t="shared" si="29"/>
        <v>-6.71042319412545+4.36372208792294i</v>
      </c>
      <c r="AG171" t="str">
        <f t="shared" si="30"/>
        <v>1.03049700619221+0.00258044855026484i</v>
      </c>
      <c r="AH171" t="str">
        <f t="shared" si="31"/>
        <v>-10.8745552590709+13.2014973848973i</v>
      </c>
      <c r="AI171">
        <f t="shared" si="32"/>
        <v>24.66178554620512</v>
      </c>
      <c r="AJ171">
        <f t="shared" si="33"/>
        <v>129.47952939192533</v>
      </c>
      <c r="AK171"/>
      <c r="AL171"/>
      <c r="AM171"/>
      <c r="AN171"/>
    </row>
    <row r="172" spans="1:40" x14ac:dyDescent="0.25">
      <c r="A172"/>
      <c r="B172">
        <f t="shared" si="34"/>
        <v>3800</v>
      </c>
      <c r="C172" s="237" t="str">
        <f t="shared" si="2"/>
        <v>-0.00529232194931824+0.64443615375846i</v>
      </c>
      <c r="D172" s="208" t="str">
        <f t="shared" si="3"/>
        <v>-5.99758042528406+4.94067717881486i</v>
      </c>
      <c r="E172" t="str">
        <f t="shared" si="4"/>
        <v>2870</v>
      </c>
      <c r="F172" t="str">
        <f t="shared" si="5"/>
        <v>0.777000777000777</v>
      </c>
      <c r="G172" t="str">
        <f t="shared" si="0"/>
        <v>0.777000777000777</v>
      </c>
      <c r="H172" t="str">
        <f t="shared" si="6"/>
        <v>0.713831093090293+0.729101059589974i</v>
      </c>
      <c r="I172" t="str">
        <f t="shared" si="7"/>
        <v>14.9225651045515i</v>
      </c>
      <c r="J172" t="str">
        <f t="shared" si="1"/>
        <v>0.809525912487112+3.22740462860406i</v>
      </c>
      <c r="K172" t="str">
        <f t="shared" si="8"/>
        <v>4.35002247544509+1.09111075895595i</v>
      </c>
      <c r="L172" t="str">
        <f t="shared" si="9"/>
        <v>0.280563627901003-0.0138769970160905i</v>
      </c>
      <c r="M172" t="str">
        <f t="shared" si="10"/>
        <v>4.63058610334609+1.07723376193986i</v>
      </c>
      <c r="N172" t="str">
        <f t="shared" si="11"/>
        <v>-0.0168526569330321i</v>
      </c>
      <c r="O172" t="str">
        <f t="shared" si="12"/>
        <v>0.999857997338069-0.0168518592180984i</v>
      </c>
      <c r="P172" t="str">
        <f t="shared" si="13"/>
        <v>0.000142002661930984+0.0168518592180984i</v>
      </c>
      <c r="Q172" t="str">
        <f t="shared" si="14"/>
        <v>-0.000142002661930984+7.97714933699345E-07i</v>
      </c>
      <c r="R172" t="str">
        <f t="shared" si="15"/>
        <v>-0.333332281452436-118.674712805227i</v>
      </c>
      <c r="S172" t="str">
        <f t="shared" si="16"/>
        <v>0.00174801755962922i</v>
      </c>
      <c r="T172" t="str">
        <f t="shared" si="17"/>
        <v>0.207445481867491-0.000582670681170127i</v>
      </c>
      <c r="U172" t="str">
        <f t="shared" si="18"/>
        <v>0.0001-41882.8797610251i</v>
      </c>
      <c r="V172" t="str">
        <f t="shared" si="19"/>
        <v>0.00002-0.671789041964854i</v>
      </c>
      <c r="W172" t="str">
        <f t="shared" si="20"/>
        <v>0.0000199993584529566-0.67177826683954i</v>
      </c>
      <c r="X172" t="str">
        <f t="shared" si="21"/>
        <v>0.239302517769233-0.100186322663426i</v>
      </c>
      <c r="Y172" t="str">
        <f t="shared" si="22"/>
        <v>0.009+0.0238761041672824i</v>
      </c>
      <c r="Z172" t="str">
        <f t="shared" si="23"/>
        <v>11.9266008477016-1.17644540208889i</v>
      </c>
      <c r="AA172" t="str">
        <f t="shared" si="24"/>
        <v>44.1574610852195+13.5708068283857i</v>
      </c>
      <c r="AB172" t="str">
        <f t="shared" si="25"/>
        <v>1.41230338533332-0.00396686285062929i</v>
      </c>
      <c r="AC172" t="str">
        <f t="shared" si="26"/>
        <v>7.54406566842479+1.50301198879301i</v>
      </c>
      <c r="AD172" t="str">
        <f t="shared" si="27"/>
        <v>0.17995931025641-0.0363793047043081i</v>
      </c>
      <c r="AE172" t="str">
        <f t="shared" si="28"/>
        <v>2.10350459650533-0.645593749439437i</v>
      </c>
      <c r="AF172" t="str">
        <f t="shared" si="29"/>
        <v>-6.71141151837435+4.21157611922489i</v>
      </c>
      <c r="AG172" t="str">
        <f t="shared" si="30"/>
        <v>1.03055367877767+0.00302550660291062i</v>
      </c>
      <c r="AH172" t="str">
        <f t="shared" si="31"/>
        <v>-11.0229007668474+12.8331645239865i</v>
      </c>
      <c r="AI172">
        <f t="shared" si="32"/>
        <v>24.566612120648553</v>
      </c>
      <c r="AJ172">
        <f t="shared" si="33"/>
        <v>130.66055524893065</v>
      </c>
      <c r="AK172"/>
      <c r="AL172"/>
      <c r="AM172"/>
      <c r="AN172"/>
    </row>
    <row r="173" spans="1:40" x14ac:dyDescent="0.25">
      <c r="A173"/>
      <c r="B173">
        <f t="shared" si="34"/>
        <v>3900</v>
      </c>
      <c r="C173" s="237" t="str">
        <f t="shared" si="2"/>
        <v>-0.00502441747874001+0.62791429352236i</v>
      </c>
      <c r="D173" s="208" t="str">
        <f t="shared" si="3"/>
        <v>-5.99552649100963+4.81400958367143i</v>
      </c>
      <c r="E173" t="str">
        <f t="shared" si="4"/>
        <v>2870</v>
      </c>
      <c r="F173" t="str">
        <f t="shared" si="5"/>
        <v>0.777000777000777</v>
      </c>
      <c r="G173" t="str">
        <f t="shared" si="0"/>
        <v>0.777000777000777</v>
      </c>
      <c r="H173" t="str">
        <f t="shared" si="6"/>
        <v>0.717124949862952+0.747719534753421i</v>
      </c>
      <c r="I173" t="str">
        <f t="shared" si="7"/>
        <v>15.3152641862502i</v>
      </c>
      <c r="J173" t="str">
        <f t="shared" si="1"/>
        <v>0.799369053249929+3.31233632935681i</v>
      </c>
      <c r="K173" t="str">
        <f t="shared" si="8"/>
        <v>4.36923744764528+1.05443193403809i</v>
      </c>
      <c r="L173" t="str">
        <f t="shared" si="9"/>
        <v>0.280527121797747-0.0142403279979198i</v>
      </c>
      <c r="M173" t="str">
        <f t="shared" si="10"/>
        <v>4.64976456944303+1.04019160604017i</v>
      </c>
      <c r="N173" t="str">
        <f t="shared" si="11"/>
        <v>-0.017296147904954i</v>
      </c>
      <c r="O173" t="str">
        <f t="shared" si="12"/>
        <v>0.999850425362736-0.0172952855413383i</v>
      </c>
      <c r="P173" t="str">
        <f t="shared" si="13"/>
        <v>0.000149574637263949+0.0172952855413383i</v>
      </c>
      <c r="Q173" t="str">
        <f t="shared" si="14"/>
        <v>-0.000149574637263949+8.62363615697359E-07i</v>
      </c>
      <c r="R173" t="str">
        <f t="shared" si="15"/>
        <v>-0.333332225353291-115.631722806056i</v>
      </c>
      <c r="S173" t="str">
        <f t="shared" si="16"/>
        <v>0.00179401802172473i</v>
      </c>
      <c r="T173" t="str">
        <f t="shared" si="17"/>
        <v>0.207445394597143-0.000598004019505413i</v>
      </c>
      <c r="U173" t="str">
        <f t="shared" si="18"/>
        <v>0.0001-40808.9597671526i</v>
      </c>
      <c r="V173" t="str">
        <f t="shared" si="19"/>
        <v>0.00002-0.654563681914474i</v>
      </c>
      <c r="W173" t="str">
        <f t="shared" si="20"/>
        <v>0.0000199993584529566-0.654553183074425i</v>
      </c>
      <c r="X173" t="str">
        <f t="shared" si="21"/>
        <v>0.237414360425736-0.10201143911858i</v>
      </c>
      <c r="Y173" t="str">
        <f t="shared" si="22"/>
        <v>0.009+0.0245044226980004i</v>
      </c>
      <c r="Z173" t="str">
        <f t="shared" si="23"/>
        <v>11.9427285332495-1.2113417918264i</v>
      </c>
      <c r="AA173" t="str">
        <f t="shared" si="24"/>
        <v>44.3142314832131+13.9385702249683i</v>
      </c>
      <c r="AB173" t="str">
        <f t="shared" si="25"/>
        <v>1.41230279119067-0.00407125329309368i</v>
      </c>
      <c r="AC173" t="str">
        <f t="shared" si="26"/>
        <v>7.57111036330542+1.45013513926818i</v>
      </c>
      <c r="AD173" t="str">
        <f t="shared" si="27"/>
        <v>0.179837907225571-0.0349830486182097i</v>
      </c>
      <c r="AE173" t="str">
        <f t="shared" si="28"/>
        <v>2.10537887718596-0.635638225689679i</v>
      </c>
      <c r="AF173" t="str">
        <f t="shared" si="29"/>
        <v>-6.71265144087258+4.06629004891801i</v>
      </c>
      <c r="AG173" t="str">
        <f t="shared" si="30"/>
        <v>1.03061431223496+0.00346229971195919i</v>
      </c>
      <c r="AH173" t="str">
        <f t="shared" si="31"/>
        <v>-11.1630126491346+12.4843489672006i</v>
      </c>
      <c r="AI173">
        <f t="shared" si="32"/>
        <v>24.478892335104078</v>
      </c>
      <c r="AJ173">
        <f t="shared" si="33"/>
        <v>131.80182711570978</v>
      </c>
      <c r="AK173"/>
      <c r="AL173"/>
      <c r="AM173"/>
      <c r="AN173"/>
    </row>
    <row r="174" spans="1:40" x14ac:dyDescent="0.25">
      <c r="A174"/>
      <c r="B174">
        <f t="shared" si="34"/>
        <v>4000</v>
      </c>
      <c r="C174" s="237" t="str">
        <f t="shared" si="2"/>
        <v>-0.00477635196466244+0.612218371520221i</v>
      </c>
      <c r="D174" s="208" t="str">
        <f t="shared" si="3"/>
        <v>-5.9936246554017+4.69367418165503i</v>
      </c>
      <c r="E174" t="str">
        <f t="shared" si="4"/>
        <v>2870</v>
      </c>
      <c r="F174" t="str">
        <f t="shared" si="5"/>
        <v>0.777000777000777</v>
      </c>
      <c r="G174" t="str">
        <f t="shared" si="0"/>
        <v>0.777000777000777</v>
      </c>
      <c r="H174" t="str">
        <f t="shared" si="6"/>
        <v>0.720501465234344+0.766322483753917i</v>
      </c>
      <c r="I174" t="str">
        <f t="shared" si="7"/>
        <v>15.707963267949i</v>
      </c>
      <c r="J174" t="str">
        <f t="shared" si="1"/>
        <v>0.788948379487105+3.39726803010954i</v>
      </c>
      <c r="K174" t="str">
        <f t="shared" si="8"/>
        <v>4.38710403203918+1.01881823454685i</v>
      </c>
      <c r="L174" t="str">
        <f t="shared" si="9"/>
        <v>0.280489677356169-0.0146035150924243i</v>
      </c>
      <c r="M174" t="str">
        <f t="shared" si="10"/>
        <v>4.66759370939535+1.00421471945443i</v>
      </c>
      <c r="N174" t="str">
        <f t="shared" si="11"/>
        <v>-0.0177396388768759i</v>
      </c>
      <c r="O174" t="str">
        <f t="shared" si="12"/>
        <v>0.999842656732583-0.0177387084628681i</v>
      </c>
      <c r="P174" t="str">
        <f t="shared" si="13"/>
        <v>0.000157343267417009+0.0177387084628681i</v>
      </c>
      <c r="Q174" t="str">
        <f t="shared" si="14"/>
        <v>-0.000157343267417009+9.30414007799946E-07i</v>
      </c>
      <c r="R174" t="str">
        <f t="shared" si="15"/>
        <v>-0.333332167777325-112.74088107483i</v>
      </c>
      <c r="S174" t="str">
        <f t="shared" si="16"/>
        <v>0.00184001848382024i</v>
      </c>
      <c r="T174" t="str">
        <f t="shared" si="17"/>
        <v>0.207445305059867-0.000613337349962147i</v>
      </c>
      <c r="U174" t="str">
        <f t="shared" si="18"/>
        <v>0.0001-39788.7357729739i</v>
      </c>
      <c r="V174" t="str">
        <f t="shared" si="19"/>
        <v>0.00002-0.638199589866613i</v>
      </c>
      <c r="W174" t="str">
        <f t="shared" si="20"/>
        <v>0.0000199993584529566-0.638189353497567i</v>
      </c>
      <c r="X174" t="str">
        <f t="shared" si="21"/>
        <v>0.2355078809244-0.103786871927509i</v>
      </c>
      <c r="Y174" t="str">
        <f t="shared" si="22"/>
        <v>0.009+0.0251327412287183i</v>
      </c>
      <c r="Z174" t="str">
        <f t="shared" si="23"/>
        <v>11.9592951231124-1.2465630976764i</v>
      </c>
      <c r="AA174" t="str">
        <f t="shared" si="24"/>
        <v>44.4758063988253+14.3071293906839i</v>
      </c>
      <c r="AB174" t="str">
        <f t="shared" si="25"/>
        <v>1.41230218161462-0.00417564368192034i</v>
      </c>
      <c r="AC174" t="str">
        <f t="shared" si="26"/>
        <v>7.59624602151831+1.3987644309126i</v>
      </c>
      <c r="AD174" t="str">
        <f t="shared" si="27"/>
        <v>0.179725859011936-0.0336442213507913i</v>
      </c>
      <c r="AE174" t="str">
        <f t="shared" si="28"/>
        <v>2.10745494439269-0.626400795863904i</v>
      </c>
      <c r="AF174" t="str">
        <f t="shared" si="29"/>
        <v>-6.71412612063604+3.92735169790111i</v>
      </c>
      <c r="AG174" t="str">
        <f t="shared" si="30"/>
        <v>1.03067879315298+0.00389152622508479i</v>
      </c>
      <c r="AH174" t="str">
        <f t="shared" si="31"/>
        <v>-11.2957851380313+12.153552228804i</v>
      </c>
      <c r="AI174">
        <f t="shared" si="32"/>
        <v>24.398118804734352</v>
      </c>
      <c r="AJ174">
        <f t="shared" si="33"/>
        <v>132.90507806147542</v>
      </c>
      <c r="AK174"/>
      <c r="AL174"/>
      <c r="AM174"/>
      <c r="AN174"/>
    </row>
    <row r="175" spans="1:40" x14ac:dyDescent="0.25">
      <c r="A175"/>
      <c r="B175">
        <f t="shared" si="34"/>
        <v>4100</v>
      </c>
      <c r="C175" s="237" t="str">
        <f t="shared" si="2"/>
        <v>-0.00454621389402774+0.597287967796464i</v>
      </c>
      <c r="D175" s="208" t="str">
        <f t="shared" si="3"/>
        <v>-5.99186026352684+4.57920775310623i</v>
      </c>
      <c r="E175" t="str">
        <f t="shared" si="4"/>
        <v>2870</v>
      </c>
      <c r="F175" t="str">
        <f t="shared" si="5"/>
        <v>0.777000777000777</v>
      </c>
      <c r="G175" t="str">
        <f t="shared" si="0"/>
        <v>0.777000777000777</v>
      </c>
      <c r="H175" t="str">
        <f t="shared" si="6"/>
        <v>0.723960452796257+0.784908861603732i</v>
      </c>
      <c r="I175" t="str">
        <f t="shared" si="7"/>
        <v>16.1006623496477i</v>
      </c>
      <c r="J175" t="str">
        <f t="shared" si="1"/>
        <v>0.77826389119864+3.48219973086228i</v>
      </c>
      <c r="K175" t="str">
        <f t="shared" si="8"/>
        <v>4.40373247284675+0.984224408422099i</v>
      </c>
      <c r="L175" t="str">
        <f t="shared" si="9"/>
        <v>0.280451295331509-0.0149665546758593i</v>
      </c>
      <c r="M175" t="str">
        <f t="shared" si="10"/>
        <v>4.68418376817826+0.96925785374624i</v>
      </c>
      <c r="N175" t="str">
        <f t="shared" si="11"/>
        <v>-0.0181831298487978i</v>
      </c>
      <c r="O175" t="str">
        <f t="shared" si="12"/>
        <v>0.999834691449138-0.0181821278954736i</v>
      </c>
      <c r="P175" t="str">
        <f t="shared" si="13"/>
        <v>0.000165308550862053+0.0181821278954736i</v>
      </c>
      <c r="Q175" t="str">
        <f t="shared" si="14"/>
        <v>-0.000165308550862053+1.00195332419784E-06i</v>
      </c>
      <c r="R175" t="str">
        <f t="shared" si="15"/>
        <v>-0.333332108800367-109.991054811563i</v>
      </c>
      <c r="S175" t="str">
        <f t="shared" si="16"/>
        <v>0.00188601894591575i</v>
      </c>
      <c r="T175" t="str">
        <f t="shared" si="17"/>
        <v>0.207445213255866-0.000628670672479542i</v>
      </c>
      <c r="U175" t="str">
        <f t="shared" si="18"/>
        <v>0.0001-38818.2788029013i</v>
      </c>
      <c r="V175" t="str">
        <f t="shared" si="19"/>
        <v>0.00002-0.62263374621133i</v>
      </c>
      <c r="W175" t="str">
        <f t="shared" si="20"/>
        <v>0.0000199993584529566-0.622623759509822i</v>
      </c>
      <c r="X175" t="str">
        <f t="shared" si="21"/>
        <v>0.233584670425918-0.10551273426025i</v>
      </c>
      <c r="Y175" t="str">
        <f t="shared" si="22"/>
        <v>0.009+0.0257610597594363i</v>
      </c>
      <c r="Z175" t="str">
        <f t="shared" si="23"/>
        <v>11.9763019748766-1.282120068647i</v>
      </c>
      <c r="AA175" t="str">
        <f t="shared" si="24"/>
        <v>44.642246113527+14.6764998578856i</v>
      </c>
      <c r="AB175" t="str">
        <f t="shared" si="25"/>
        <v>1.41230155660655-0.00428003401669541i</v>
      </c>
      <c r="AC175" t="str">
        <f t="shared" si="26"/>
        <v>7.61962848381427+1.34883590973068i</v>
      </c>
      <c r="AD175" t="str">
        <f t="shared" si="27"/>
        <v>0.179622278026192-0.0323586659546197i</v>
      </c>
      <c r="AE175" t="str">
        <f t="shared" si="28"/>
        <v>2.10972294804185-0.617834482410158i</v>
      </c>
      <c r="AF175" t="str">
        <f t="shared" si="29"/>
        <v>-6.7158207163231+3.7942988915025i</v>
      </c>
      <c r="AG175" t="str">
        <f t="shared" si="30"/>
        <v>1.03074702711584+0.0043138193666721i</v>
      </c>
      <c r="AH175" t="str">
        <f t="shared" si="31"/>
        <v>-11.4220064819049+11.8394302492205i</v>
      </c>
      <c r="AI175">
        <f t="shared" si="32"/>
        <v>24.323829032363051</v>
      </c>
      <c r="AJ175">
        <f t="shared" si="33"/>
        <v>133.97194426521358</v>
      </c>
      <c r="AK175"/>
      <c r="AL175"/>
      <c r="AM175"/>
      <c r="AN175"/>
    </row>
    <row r="176" spans="1:40" x14ac:dyDescent="0.25">
      <c r="A176"/>
      <c r="B176">
        <f t="shared" si="34"/>
        <v>4200</v>
      </c>
      <c r="C176" s="237" t="str">
        <f t="shared" si="2"/>
        <v>-0.00433231654570866+0.58306841500674i</v>
      </c>
      <c r="D176" s="208" t="str">
        <f t="shared" si="3"/>
        <v>-5.99022038385639+4.47019118171834i</v>
      </c>
      <c r="E176" t="str">
        <f t="shared" si="4"/>
        <v>2870</v>
      </c>
      <c r="F176" t="str">
        <f t="shared" si="5"/>
        <v>0.777000777000777</v>
      </c>
      <c r="G176" t="str">
        <f t="shared" si="0"/>
        <v>0.777000777000777</v>
      </c>
      <c r="H176" t="str">
        <f t="shared" si="6"/>
        <v>0.727501719574741+0.80347767336086i</v>
      </c>
      <c r="I176" t="str">
        <f t="shared" si="7"/>
        <v>16.4933614313464i</v>
      </c>
      <c r="J176" t="str">
        <f t="shared" si="1"/>
        <v>0.767315588384533+3.56713143161502i</v>
      </c>
      <c r="K176" t="str">
        <f t="shared" si="8"/>
        <v>4.41922216912324+0.950606425333625i</v>
      </c>
      <c r="L176" t="str">
        <f t="shared" si="9"/>
        <v>0.280411976497604-0.0153294431294289i</v>
      </c>
      <c r="M176" t="str">
        <f t="shared" si="10"/>
        <v>4.69963414562084+0.935276982204196i</v>
      </c>
      <c r="N176" t="str">
        <f t="shared" si="11"/>
        <v>-0.0186266208207197i</v>
      </c>
      <c r="O176" t="str">
        <f t="shared" si="12"/>
        <v>0.999826529513968-0.018625543751941i</v>
      </c>
      <c r="P176" t="str">
        <f t="shared" si="13"/>
        <v>0.000173470486032001+0.018625543751941i</v>
      </c>
      <c r="Q176" t="str">
        <f t="shared" si="14"/>
        <v>-0.000173470486032001+1.07706877870012E-06i</v>
      </c>
      <c r="R176" t="str">
        <f t="shared" si="15"/>
        <v>-0.333332048286654-107.372171483091i</v>
      </c>
      <c r="S176" t="str">
        <f t="shared" si="16"/>
        <v>0.00193201940801124i</v>
      </c>
      <c r="T176" t="str">
        <f t="shared" si="17"/>
        <v>0.207445119185643-0.000644003986601955i</v>
      </c>
      <c r="U176" t="str">
        <f t="shared" si="18"/>
        <v>0.0001-37894.0340694988i</v>
      </c>
      <c r="V176" t="str">
        <f t="shared" si="19"/>
        <v>0.00002-0.607809133206295i</v>
      </c>
      <c r="W176" t="str">
        <f t="shared" si="20"/>
        <v>0.0000199993584529566-0.607799384283395i</v>
      </c>
      <c r="X176" t="str">
        <f t="shared" si="21"/>
        <v>0.231646289254315-0.107189195144047i</v>
      </c>
      <c r="Y176" t="str">
        <f t="shared" si="22"/>
        <v>0.009+0.0263893782901543i</v>
      </c>
      <c r="Z176" t="str">
        <f t="shared" si="23"/>
        <v>11.9937504538643-1.31802365475017i</v>
      </c>
      <c r="AA176" t="str">
        <f t="shared" si="24"/>
        <v>44.8136129514754+15.0466966694585i</v>
      </c>
      <c r="AB176" t="str">
        <f t="shared" si="25"/>
        <v>1.41230091616987-0.00438442429431686i</v>
      </c>
      <c r="AC176" t="str">
        <f t="shared" si="26"/>
        <v>7.64139826064621+1.30028734871712i</v>
      </c>
      <c r="AD176" t="str">
        <f t="shared" si="27"/>
        <v>0.179526380540499-0.0311226162490307i</v>
      </c>
      <c r="AE176" t="str">
        <f t="shared" si="28"/>
        <v>2.11217426367428-0.609896908966313i</v>
      </c>
      <c r="AF176" t="str">
        <f t="shared" si="29"/>
        <v>-6.71772210343113+3.66671350835748i</v>
      </c>
      <c r="AG176" t="str">
        <f t="shared" si="30"/>
        <v>1.03081893624014+0.00472975485100504i</v>
      </c>
      <c r="AH176" t="str">
        <f t="shared" si="31"/>
        <v>-11.5423737885833+11.5407740690205i</v>
      </c>
      <c r="AI176">
        <f t="shared" si="32"/>
        <v>24.255600732720175</v>
      </c>
      <c r="AJ176">
        <f t="shared" si="33"/>
        <v>135.00397074002956</v>
      </c>
      <c r="AK176"/>
      <c r="AL176"/>
      <c r="AM176"/>
      <c r="AN176"/>
    </row>
    <row r="177" spans="1:40" x14ac:dyDescent="0.25">
      <c r="A177"/>
      <c r="B177">
        <f t="shared" si="34"/>
        <v>4300</v>
      </c>
      <c r="C177" s="237" t="str">
        <f t="shared" si="2"/>
        <v>-0.00413316699900425+0.569510129734569i</v>
      </c>
      <c r="D177" s="208" t="str">
        <f t="shared" si="3"/>
        <v>-5.98869357066499+4.36624432796503i</v>
      </c>
      <c r="E177" t="str">
        <f t="shared" si="4"/>
        <v>2870</v>
      </c>
      <c r="F177" t="str">
        <f t="shared" si="5"/>
        <v>0.777000777000777</v>
      </c>
      <c r="G177" t="str">
        <f t="shared" si="0"/>
        <v>0.777000777000777</v>
      </c>
      <c r="H177" t="str">
        <f t="shared" si="6"/>
        <v>0.731125066318105+0.822027968626517i</v>
      </c>
      <c r="I177" t="str">
        <f t="shared" si="7"/>
        <v>16.8860605130451i</v>
      </c>
      <c r="J177" t="str">
        <f t="shared" si="1"/>
        <v>0.756103471044786+3.65206313236776i</v>
      </c>
      <c r="K177" t="str">
        <f t="shared" si="8"/>
        <v>4.43366288159368+0.917921671316232i</v>
      </c>
      <c r="L177" t="str">
        <f t="shared" si="9"/>
        <v>0.280371721646845-0.0156921768394048i</v>
      </c>
      <c r="M177" t="str">
        <f t="shared" si="10"/>
        <v>4.71403460324052+0.902229494476827i</v>
      </c>
      <c r="N177" t="str">
        <f t="shared" si="11"/>
        <v>-0.0190701117926416i</v>
      </c>
      <c r="O177" t="str">
        <f t="shared" si="12"/>
        <v>0.999818170928677-0.0190689559450576i</v>
      </c>
      <c r="P177" t="str">
        <f t="shared" si="13"/>
        <v>0.000181829071323025+0.0190689559450576i</v>
      </c>
      <c r="Q177" t="str">
        <f t="shared" si="14"/>
        <v>-0.000181829071323025+1.15584758399873E-06i</v>
      </c>
      <c r="R177" t="str">
        <f t="shared" si="15"/>
        <v>-0.333331986388869-104.875095534924i</v>
      </c>
      <c r="S177" t="str">
        <f t="shared" si="16"/>
        <v>0.00197801987010676i</v>
      </c>
      <c r="T177" t="str">
        <f t="shared" si="17"/>
        <v>0.207445022847424-0.000659337292419339i</v>
      </c>
      <c r="U177" t="str">
        <f t="shared" si="18"/>
        <v>0.0001-37012.7774632315i</v>
      </c>
      <c r="V177" t="str">
        <f t="shared" si="19"/>
        <v>0.00002-0.593674037085219i</v>
      </c>
      <c r="W177" t="str">
        <f t="shared" si="20"/>
        <v>0.0000199993584529566-0.593664514881457i</v>
      </c>
      <c r="X177" t="str">
        <f t="shared" si="21"/>
        <v>0.229694265041144-0.108816476885261i</v>
      </c>
      <c r="Y177" t="str">
        <f t="shared" si="22"/>
        <v>0.009+0.0270176968208722i</v>
      </c>
      <c r="Z177" t="str">
        <f t="shared" si="23"/>
        <v>12.0116419304347-1.3542850142947i</v>
      </c>
      <c r="AA177" t="str">
        <f t="shared" si="24"/>
        <v>44.9899713215753+15.4177343498485i</v>
      </c>
      <c r="AB177" t="str">
        <f t="shared" si="25"/>
        <v>1.41230026029252-0.0044888145153971i</v>
      </c>
      <c r="AC177" t="str">
        <f t="shared" si="26"/>
        <v>7.66168223803556+1.2530585229401i</v>
      </c>
      <c r="AD177" t="str">
        <f t="shared" si="27"/>
        <v>0.179437472449183-0.0299326520700858i</v>
      </c>
      <c r="AE177" t="str">
        <f t="shared" si="28"/>
        <v>2.11480132582523-0.602549778635005i</v>
      </c>
      <c r="AF177" t="str">
        <f t="shared" si="29"/>
        <v>-6.7198186369831+3.54421635933851i</v>
      </c>
      <c r="AG177" t="str">
        <f t="shared" si="30"/>
        <v>1.03089445711138+0.00513985745039284i</v>
      </c>
      <c r="AH177" t="str">
        <f t="shared" si="31"/>
        <v>-11.6575055049668+11.2564933533162i</v>
      </c>
      <c r="AI177">
        <f t="shared" si="32"/>
        <v>24.193047722824641</v>
      </c>
      <c r="AJ177">
        <f t="shared" si="33"/>
        <v>136.00261672777089</v>
      </c>
      <c r="AK177"/>
      <c r="AL177"/>
      <c r="AM177"/>
      <c r="AN177"/>
    </row>
    <row r="178" spans="1:40" x14ac:dyDescent="0.25">
      <c r="A178"/>
      <c r="B178">
        <f t="shared" si="34"/>
        <v>4400</v>
      </c>
      <c r="C178" s="237" t="str">
        <f t="shared" si="2"/>
        <v>-0.00394744001472513+0.556568034957519i</v>
      </c>
      <c r="D178" s="208" t="str">
        <f t="shared" si="3"/>
        <v>-5.98726966378552+4.26702160134098i</v>
      </c>
      <c r="E178" t="str">
        <f t="shared" si="4"/>
        <v>2870</v>
      </c>
      <c r="F178" t="str">
        <f t="shared" si="5"/>
        <v>0.777000777000777</v>
      </c>
      <c r="G178" t="str">
        <f t="shared" si="0"/>
        <v>0.777000777000777</v>
      </c>
      <c r="H178" t="str">
        <f t="shared" si="6"/>
        <v>0.734830287745061+0.840558836799038i</v>
      </c>
      <c r="I178" t="str">
        <f t="shared" si="7"/>
        <v>17.2787595947439i</v>
      </c>
      <c r="J178" t="str">
        <f t="shared" si="1"/>
        <v>0.744627539179397+3.7369948331205i</v>
      </c>
      <c r="K178" t="str">
        <f t="shared" si="8"/>
        <v>4.44713579304462+0.886129076931654i</v>
      </c>
      <c r="L178" t="str">
        <f t="shared" si="9"/>
        <v>0.280330531590145-0.0160547521972447i</v>
      </c>
      <c r="M178" t="str">
        <f t="shared" si="10"/>
        <v>4.72746632463477+0.870074324734409i</v>
      </c>
      <c r="N178" t="str">
        <f t="shared" si="11"/>
        <v>-0.0195136027645635i</v>
      </c>
      <c r="O178" t="str">
        <f t="shared" si="12"/>
        <v>0.999809615694911-0.0195123643876111i</v>
      </c>
      <c r="P178" t="str">
        <f t="shared" si="13"/>
        <v>0.000190384305088998+0.0195123643876111i</v>
      </c>
      <c r="Q178" t="str">
        <f t="shared" si="14"/>
        <v>-0.000190384305088998+1.23837695240048E-06i</v>
      </c>
      <c r="R178" t="str">
        <f t="shared" si="15"/>
        <v>-0.333331923015487-102.491521919627i</v>
      </c>
      <c r="S178" t="str">
        <f t="shared" si="16"/>
        <v>0.00202402033220225i</v>
      </c>
      <c r="T178" t="str">
        <f t="shared" si="17"/>
        <v>0.207444924243678-0.000674670589555421i</v>
      </c>
      <c r="U178" t="str">
        <f t="shared" si="18"/>
        <v>0.0001-36171.5779754307i</v>
      </c>
      <c r="V178" t="str">
        <f t="shared" si="19"/>
        <v>0.00002-0.580181445333282i</v>
      </c>
      <c r="W178" t="str">
        <f t="shared" si="20"/>
        <v>0.0000199993584529566-0.580172139543243i</v>
      </c>
      <c r="X178" t="str">
        <f t="shared" si="21"/>
        <v>0.227730091055862-0.110394852458861i</v>
      </c>
      <c r="Y178" t="str">
        <f t="shared" si="22"/>
        <v>0.009+0.0276460153515902i</v>
      </c>
      <c r="Z178" t="str">
        <f t="shared" si="23"/>
        <v>12.02997777712-1.39091552136329i</v>
      </c>
      <c r="AA178" t="str">
        <f t="shared" si="24"/>
        <v>45.1713877609781+15.7896268745172i</v>
      </c>
      <c r="AB178" t="str">
        <f t="shared" si="25"/>
        <v>1.41229958899131-0.00459320467737441i</v>
      </c>
      <c r="AC178" t="str">
        <f t="shared" si="26"/>
        <v>7.68059517670998+1.20709139077985i</v>
      </c>
      <c r="AD178" t="str">
        <f t="shared" si="27"/>
        <v>0.17935493725531-0.0287856605178903i</v>
      </c>
      <c r="AE178" t="str">
        <f t="shared" si="28"/>
        <v>2.1175974873911-0.59575842239149i</v>
      </c>
      <c r="AF178" t="str">
        <f t="shared" si="29"/>
        <v>-6.72209995153058+3.42646276454194i</v>
      </c>
      <c r="AG178" t="str">
        <f t="shared" si="30"/>
        <v>1.0309735390486+0.00554460668103852i</v>
      </c>
      <c r="AH178" t="str">
        <f t="shared" si="31"/>
        <v>-11.7679519531879+10.9856022867361i</v>
      </c>
      <c r="AI178">
        <f t="shared" si="32"/>
        <v>24.135816299431827</v>
      </c>
      <c r="AJ178">
        <f t="shared" si="33"/>
        <v>136.96926077419874</v>
      </c>
      <c r="AK178"/>
      <c r="AL178"/>
      <c r="AM178"/>
      <c r="AN178"/>
    </row>
    <row r="179" spans="1:40" x14ac:dyDescent="0.25">
      <c r="A179"/>
      <c r="B179">
        <f t="shared" si="34"/>
        <v>4500</v>
      </c>
      <c r="C179" s="237" t="str">
        <f t="shared" si="2"/>
        <v>-0.00377395593262236+0.544201059490019i</v>
      </c>
      <c r="D179" s="208" t="str">
        <f t="shared" si="3"/>
        <v>-5.98593961915606+4.17220812275681i</v>
      </c>
      <c r="E179" t="str">
        <f t="shared" si="4"/>
        <v>2870</v>
      </c>
      <c r="F179" t="str">
        <f t="shared" si="5"/>
        <v>0.777000777000777</v>
      </c>
      <c r="G179" t="str">
        <f t="shared" si="0"/>
        <v>0.777000777000777</v>
      </c>
      <c r="H179" t="str">
        <f t="shared" si="6"/>
        <v>0.738617172760135+0.859069402966498i</v>
      </c>
      <c r="I179" t="str">
        <f t="shared" si="7"/>
        <v>17.6714586764426i</v>
      </c>
      <c r="J179" t="str">
        <f t="shared" si="1"/>
        <v>0.732887792788367+3.82192653387324i</v>
      </c>
      <c r="K179" t="str">
        <f t="shared" si="8"/>
        <v>4.4597144409669+0.85518919428163i</v>
      </c>
      <c r="L179" t="str">
        <f t="shared" si="9"/>
        <v>0.280288407156892-0.0164171655997107i</v>
      </c>
      <c r="M179" t="str">
        <f t="shared" si="10"/>
        <v>4.74000284812379+0.838772028681919i</v>
      </c>
      <c r="N179" t="str">
        <f t="shared" si="11"/>
        <v>-0.0199570937364854i</v>
      </c>
      <c r="O179" t="str">
        <f t="shared" si="12"/>
        <v>0.999800863814351-0.0199557689923901i</v>
      </c>
      <c r="P179" t="str">
        <f t="shared" si="13"/>
        <v>0.00019913618564904+0.0199557689923901i</v>
      </c>
      <c r="Q179" t="str">
        <f t="shared" si="14"/>
        <v>-0.00019913618564904+1.32474409529973E-06i</v>
      </c>
      <c r="R179" t="str">
        <f t="shared" si="15"/>
        <v>-0.333331858210557-100.213883814025i</v>
      </c>
      <c r="S179" t="str">
        <f t="shared" si="16"/>
        <v>0.00207002079429777i</v>
      </c>
      <c r="T179" t="str">
        <f t="shared" si="17"/>
        <v>0.207444823372372-0.000690003877897769i</v>
      </c>
      <c r="U179" t="str">
        <f t="shared" si="18"/>
        <v>0.0001-35367.7651315323i</v>
      </c>
      <c r="V179" t="str">
        <f t="shared" si="19"/>
        <v>0.00002-0.567288524325877i</v>
      </c>
      <c r="W179" t="str">
        <f t="shared" si="20"/>
        <v>0.0000199993584529566-0.567279425331173i</v>
      </c>
      <c r="X179" t="str">
        <f t="shared" si="21"/>
        <v>0.225755224718653-0.111924642877981i</v>
      </c>
      <c r="Y179" t="str">
        <f t="shared" si="22"/>
        <v>0.009+0.0282743338823081i</v>
      </c>
      <c r="Z179" t="str">
        <f t="shared" si="23"/>
        <v>12.0487593655841-1.42792677348034i</v>
      </c>
      <c r="AA179" t="str">
        <f t="shared" si="24"/>
        <v>45.3579309800543+16.1623876377328i</v>
      </c>
      <c r="AB179" t="str">
        <f t="shared" si="25"/>
        <v>1.41229890225238-0.00469759477948338i</v>
      </c>
      <c r="AC179" t="str">
        <f t="shared" si="26"/>
        <v>7.6982410301815+1.16233020271339i</v>
      </c>
      <c r="AD179" t="str">
        <f t="shared" si="27"/>
        <v>0.179278225892095-0.0276788022857886i</v>
      </c>
      <c r="AE179" t="str">
        <f t="shared" si="28"/>
        <v>2.12055690042093-0.589491406922424i</v>
      </c>
      <c r="AF179" t="str">
        <f t="shared" si="29"/>
        <v>-6.72455679191619+3.31313871979031i</v>
      </c>
      <c r="AG179" t="str">
        <f t="shared" si="30"/>
        <v>1.03105614263984+0.00594444174102498i</v>
      </c>
      <c r="AH179" t="str">
        <f t="shared" si="31"/>
        <v>-11.874204261118+10.7272074492788i</v>
      </c>
      <c r="AI179">
        <f t="shared" si="32"/>
        <v>24.0835820369138</v>
      </c>
      <c r="AJ179">
        <f t="shared" si="33"/>
        <v>137.90520549781291</v>
      </c>
      <c r="AK179"/>
      <c r="AL179"/>
      <c r="AM179"/>
      <c r="AN179"/>
    </row>
    <row r="180" spans="1:40" x14ac:dyDescent="0.25">
      <c r="A180"/>
      <c r="B180">
        <f t="shared" si="34"/>
        <v>4600</v>
      </c>
      <c r="C180" s="237" t="str">
        <f t="shared" si="2"/>
        <v>-0.00361166189454187+0.532371702693706i</v>
      </c>
      <c r="D180" s="208" t="str">
        <f t="shared" si="3"/>
        <v>-5.98469536486411+4.08151638731841i</v>
      </c>
      <c r="E180" t="str">
        <f t="shared" si="4"/>
        <v>2870</v>
      </c>
      <c r="F180" t="str">
        <f t="shared" si="5"/>
        <v>0.777000777000777</v>
      </c>
      <c r="G180" t="str">
        <f t="shared" si="0"/>
        <v>0.777000777000777</v>
      </c>
      <c r="H180" t="str">
        <f t="shared" si="6"/>
        <v>0.742485504642113+0.877558824340829i</v>
      </c>
      <c r="I180" t="str">
        <f t="shared" si="7"/>
        <v>18.0641577581413i</v>
      </c>
      <c r="J180" t="str">
        <f t="shared" si="1"/>
        <v>0.720884231871697+3.90685823462597i</v>
      </c>
      <c r="K180" t="str">
        <f t="shared" si="8"/>
        <v>4.47146553875092+0.825064234907367i</v>
      </c>
      <c r="L180" t="str">
        <f t="shared" si="9"/>
        <v>0.280245349194908-0.0167794134489865i</v>
      </c>
      <c r="M180" t="str">
        <f t="shared" si="10"/>
        <v>4.75171088794583+0.808284821458381i</v>
      </c>
      <c r="N180" t="str">
        <f t="shared" si="11"/>
        <v>-0.0204005847084073i</v>
      </c>
      <c r="O180" t="str">
        <f t="shared" si="12"/>
        <v>0.999791915288719-0.0203991696721838i</v>
      </c>
      <c r="P180" t="str">
        <f t="shared" si="13"/>
        <v>0.000208084711280976+0.0203991696721838i</v>
      </c>
      <c r="Q180" t="str">
        <f t="shared" si="14"/>
        <v>-0.000208084711280976+1.41503622350103E-06i</v>
      </c>
      <c r="R180" t="str">
        <f t="shared" si="15"/>
        <v>-0.333331791913679-98.0352723809595i</v>
      </c>
      <c r="S180" t="str">
        <f t="shared" si="16"/>
        <v>0.00211602125639326i</v>
      </c>
      <c r="T180" t="str">
        <f t="shared" si="17"/>
        <v>0.207444720234413-0.000705337157121i</v>
      </c>
      <c r="U180" t="str">
        <f t="shared" si="18"/>
        <v>0.0001-34598.9006721512i</v>
      </c>
      <c r="V180" t="str">
        <f t="shared" si="19"/>
        <v>0.00002-0.554956165101401i</v>
      </c>
      <c r="W180" t="str">
        <f t="shared" si="20"/>
        <v>0.0000199993584529566-0.554947263910928i</v>
      </c>
      <c r="X180" t="str">
        <f t="shared" si="21"/>
        <v>0.223771086291251-0.113406214555401i</v>
      </c>
      <c r="Y180" t="str">
        <f t="shared" si="22"/>
        <v>0.009+0.0289026524130261i</v>
      </c>
      <c r="Z180" t="str">
        <f t="shared" si="23"/>
        <v>12.0679880633981-1.46533059947676i</v>
      </c>
      <c r="AA180" t="str">
        <f t="shared" si="24"/>
        <v>45.5496719088619+16.5360294186159i</v>
      </c>
      <c r="AB180" t="str">
        <f t="shared" si="25"/>
        <v>1.41229820008193-0.00480198481950875i</v>
      </c>
      <c r="AC180" t="str">
        <f t="shared" si="26"/>
        <v>7.71471410579809+1.11872155494861i</v>
      </c>
      <c r="AD180" t="str">
        <f t="shared" si="27"/>
        <v>0.179206848068839-0.0266094823130563i</v>
      </c>
      <c r="AE180" t="str">
        <f t="shared" si="28"/>
        <v>2.12367441470439-0.583720193038217i</v>
      </c>
      <c r="AF180" t="str">
        <f t="shared" si="29"/>
        <v>-6.72718086950622+3.20395756297758i</v>
      </c>
      <c r="AG180" t="str">
        <f t="shared" si="30"/>
        <v>1.03114223850283+0.00633976581202693i</v>
      </c>
      <c r="AH180" t="str">
        <f t="shared" si="31"/>
        <v>-11.976701960746+10.4804973554065i</v>
      </c>
      <c r="AI180">
        <f t="shared" si="32"/>
        <v>24.036046949604533</v>
      </c>
      <c r="AJ180">
        <f t="shared" si="33"/>
        <v>138.81168206688031</v>
      </c>
      <c r="AK180"/>
      <c r="AL180"/>
      <c r="AM180"/>
      <c r="AN180"/>
    </row>
    <row r="181" spans="1:40" x14ac:dyDescent="0.25">
      <c r="A181"/>
      <c r="B181">
        <f t="shared" si="34"/>
        <v>4700</v>
      </c>
      <c r="C181" s="237" t="str">
        <f t="shared" si="2"/>
        <v>-0.00345961583346476+0.521045654738279i</v>
      </c>
      <c r="D181" s="208" t="str">
        <f t="shared" si="3"/>
        <v>-5.98352967839586+3.99468335299347i</v>
      </c>
      <c r="E181" t="str">
        <f t="shared" si="4"/>
        <v>2870</v>
      </c>
      <c r="F181" t="str">
        <f t="shared" si="5"/>
        <v>0.777000777000777</v>
      </c>
      <c r="G181" t="str">
        <f t="shared" si="0"/>
        <v>0.777000777000777</v>
      </c>
      <c r="H181" t="str">
        <f t="shared" si="6"/>
        <v>0.746435061210086+0.896026287152687i</v>
      </c>
      <c r="I181" t="str">
        <f t="shared" si="7"/>
        <v>18.45685683984i</v>
      </c>
      <c r="J181" t="str">
        <f t="shared" si="1"/>
        <v>0.708616856429385+3.99178993537872i</v>
      </c>
      <c r="K181" t="str">
        <f t="shared" si="8"/>
        <v>4.48244969962084+0.795718078022261i</v>
      </c>
      <c r="L181" t="str">
        <f t="shared" si="9"/>
        <v>0.28020135857041-0.0171414921527955i</v>
      </c>
      <c r="M181" t="str">
        <f t="shared" si="10"/>
        <v>4.76265105819125+0.778576585869466i</v>
      </c>
      <c r="N181" t="str">
        <f t="shared" si="11"/>
        <v>-0.0208440756803292i</v>
      </c>
      <c r="O181" t="str">
        <f t="shared" si="12"/>
        <v>0.999782770119775-0.0208425663397823i</v>
      </c>
      <c r="P181" t="str">
        <f t="shared" si="13"/>
        <v>0.000217229880224989+0.0208425663397823i</v>
      </c>
      <c r="Q181" t="str">
        <f t="shared" si="14"/>
        <v>-0.000217229880224989+1.50934054689994E-06i</v>
      </c>
      <c r="R181" t="str">
        <f t="shared" si="15"/>
        <v>-0.333331724145575-95.9493667688882i</v>
      </c>
      <c r="S181" t="str">
        <f t="shared" si="16"/>
        <v>0.00216202171848878i</v>
      </c>
      <c r="T181" t="str">
        <f t="shared" si="17"/>
        <v>0.207444614829582-0.000720670427064044i</v>
      </c>
      <c r="U181" t="str">
        <f t="shared" si="18"/>
        <v>0.0001-33862.7538493394i</v>
      </c>
      <c r="V181" t="str">
        <f t="shared" si="19"/>
        <v>0.00002-0.543148587120521i</v>
      </c>
      <c r="W181" t="str">
        <f t="shared" si="20"/>
        <v>0.0000199993584529566-0.543139875317082i</v>
      </c>
      <c r="X181" t="str">
        <f t="shared" si="21"/>
        <v>0.221779057740655-0.114839976667988i</v>
      </c>
      <c r="Y181" t="str">
        <f t="shared" si="22"/>
        <v>0.009+0.0295309709437441i</v>
      </c>
      <c r="Z181" t="str">
        <f t="shared" si="23"/>
        <v>12.0876652306182-1.50313906755845i</v>
      </c>
      <c r="AA181" t="str">
        <f t="shared" si="24"/>
        <v>45.7466837451415+16.9105643453364i</v>
      </c>
      <c r="AB181" t="str">
        <f t="shared" si="25"/>
        <v>1.41229748247845-0.00490637479635396i</v>
      </c>
      <c r="AC181" t="str">
        <f t="shared" si="26"/>
        <v>7.73010008794477+1.07621440102438i</v>
      </c>
      <c r="AD181" t="str">
        <f t="shared" si="27"/>
        <v>0.179140364883621-0.0255753241277154i</v>
      </c>
      <c r="AE181" t="str">
        <f t="shared" si="28"/>
        <v>2.12694549114216-0.578418837253622i</v>
      </c>
      <c r="AF181" t="str">
        <f t="shared" si="29"/>
        <v>-6.72996473960595+3.09865706584078i</v>
      </c>
      <c r="AG181" t="str">
        <f t="shared" si="30"/>
        <v>1.03123180623314+0.00673094981763438i</v>
      </c>
      <c r="AH181" t="str">
        <f t="shared" si="31"/>
        <v>-12.0758394763711+10.2447333954316i</v>
      </c>
      <c r="AI181">
        <f t="shared" si="32"/>
        <v>23.99293697088487</v>
      </c>
      <c r="AJ181">
        <f t="shared" si="33"/>
        <v>139.68985440010354</v>
      </c>
      <c r="AK181"/>
      <c r="AL181"/>
      <c r="AM181"/>
      <c r="AN181"/>
    </row>
    <row r="182" spans="1:40" x14ac:dyDescent="0.25">
      <c r="A182"/>
      <c r="B182">
        <f t="shared" si="34"/>
        <v>4800</v>
      </c>
      <c r="C182" s="237" t="str">
        <f t="shared" si="2"/>
        <v>-0.00331697277242577+0.510191464314738i</v>
      </c>
      <c r="D182" s="208" t="str">
        <f t="shared" si="3"/>
        <v>-5.98243608159456+3.91146789307966i</v>
      </c>
      <c r="E182" t="str">
        <f t="shared" si="4"/>
        <v>2870</v>
      </c>
      <c r="F182" t="str">
        <f t="shared" si="5"/>
        <v>0.777000777000777</v>
      </c>
      <c r="G182" t="str">
        <f t="shared" si="0"/>
        <v>0.777000777000777</v>
      </c>
      <c r="H182" t="str">
        <f t="shared" si="6"/>
        <v>0.750465614970903+0.914471003939826i</v>
      </c>
      <c r="I182" t="str">
        <f t="shared" si="7"/>
        <v>18.8495559215388i</v>
      </c>
      <c r="J182" t="str">
        <f t="shared" si="1"/>
        <v>0.696085666461431+4.07672163613145i</v>
      </c>
      <c r="K182" t="str">
        <f t="shared" si="8"/>
        <v>4.49272207564043+0.767116256486862i</v>
      </c>
      <c r="L182" t="str">
        <f t="shared" si="9"/>
        <v>0.280156436167964-0.0175033981245172i</v>
      </c>
      <c r="M182" t="str">
        <f t="shared" si="10"/>
        <v>4.77287851180839+0.749612858362345i</v>
      </c>
      <c r="N182" t="str">
        <f t="shared" si="11"/>
        <v>-0.021287566652251i</v>
      </c>
      <c r="O182" t="str">
        <f t="shared" si="12"/>
        <v>0.999773428309318-0.0212859589079765i</v>
      </c>
      <c r="P182" t="str">
        <f t="shared" si="13"/>
        <v>0.000226571690681965+0.0212859589079765i</v>
      </c>
      <c r="Q182" t="str">
        <f t="shared" si="14"/>
        <v>-0.000226571690681965+1.60774427450036E-06i</v>
      </c>
      <c r="R182" t="str">
        <f t="shared" si="15"/>
        <v>-0.333331654961391-93.9503728641712i</v>
      </c>
      <c r="S182" t="str">
        <f t="shared" si="16"/>
        <v>0.00220802218058427i</v>
      </c>
      <c r="T182" t="str">
        <f t="shared" si="17"/>
        <v>0.207444507158253-0.000736003687645614i</v>
      </c>
      <c r="U182" t="str">
        <f t="shared" si="18"/>
        <v>0.0001-33157.2798108115i</v>
      </c>
      <c r="V182" t="str">
        <f t="shared" si="19"/>
        <v>0.00002-0.53183299155551i</v>
      </c>
      <c r="W182" t="str">
        <f t="shared" si="20"/>
        <v>0.0000199993584529566-0.531824461247975i</v>
      </c>
      <c r="X182" t="str">
        <f t="shared" si="21"/>
        <v>0.219780481770036-0.116226378534462i</v>
      </c>
      <c r="Y182" t="str">
        <f t="shared" si="22"/>
        <v>0.009+0.030159289474462i</v>
      </c>
      <c r="Z182" t="str">
        <f t="shared" si="23"/>
        <v>12.1077922161564-1.54136449358515i</v>
      </c>
      <c r="AA182" t="str">
        <f t="shared" si="24"/>
        <v>45.9490420038657+17.2860038573725i</v>
      </c>
      <c r="AB182" t="str">
        <f t="shared" si="25"/>
        <v>1.41229674944449-0.0050107647094656i</v>
      </c>
      <c r="AC182" t="str">
        <f t="shared" si="26"/>
        <v>7.74447694137689+1.0347600319974i</v>
      </c>
      <c r="AD182" t="str">
        <f t="shared" si="27"/>
        <v>0.179078382496797-0.0245741473507517i</v>
      </c>
      <c r="AE182" t="str">
        <f t="shared" si="28"/>
        <v>2.13036612749001-0.573563730361336i</v>
      </c>
      <c r="AF182" t="str">
        <f t="shared" si="29"/>
        <v>-6.73290169656546+2.99699688913983i</v>
      </c>
      <c r="AG182" t="str">
        <f t="shared" si="30"/>
        <v>1.03132483350932+0.00711833571605369i</v>
      </c>
      <c r="AH182" t="str">
        <f t="shared" si="31"/>
        <v>-12.1719716840604+10.0192419644036i</v>
      </c>
      <c r="AI182">
        <f t="shared" si="32"/>
        <v>23.953999708600175</v>
      </c>
      <c r="AJ182">
        <f t="shared" si="33"/>
        <v>140.54082310633609</v>
      </c>
      <c r="AK182"/>
      <c r="AL182"/>
      <c r="AM182"/>
      <c r="AN182"/>
    </row>
    <row r="183" spans="1:40" x14ac:dyDescent="0.25">
      <c r="A183"/>
      <c r="B183">
        <f t="shared" si="34"/>
        <v>4900</v>
      </c>
      <c r="C183" s="237" t="str">
        <f t="shared" si="2"/>
        <v>-0.00318297306016935+0.499780247024464i</v>
      </c>
      <c r="D183" s="208" t="str">
        <f t="shared" si="3"/>
        <v>-5.98140875046725+3.83164856052089i</v>
      </c>
      <c r="E183" t="str">
        <f t="shared" si="4"/>
        <v>2870</v>
      </c>
      <c r="F183" t="str">
        <f t="shared" si="5"/>
        <v>0.777000777000777</v>
      </c>
      <c r="G183" t="str">
        <f t="shared" si="0"/>
        <v>0.777000777000777</v>
      </c>
      <c r="H183" t="str">
        <f t="shared" si="6"/>
        <v>0.754576933251236+0.932892211172838i</v>
      </c>
      <c r="I183" t="str">
        <f t="shared" si="7"/>
        <v>19.2422550032375i</v>
      </c>
      <c r="J183" t="str">
        <f t="shared" si="1"/>
        <v>0.683290661967837+4.1616533368842i</v>
      </c>
      <c r="K183" t="str">
        <f t="shared" si="8"/>
        <v>4.5023329225017+0.73922592632837i</v>
      </c>
      <c r="L183" t="str">
        <f t="shared" si="9"/>
        <v>0.280110582890441-0.0178651277833041i</v>
      </c>
      <c r="M183" t="str">
        <f t="shared" si="10"/>
        <v>4.78244350539214+0.721360798545066i</v>
      </c>
      <c r="N183" t="str">
        <f t="shared" si="11"/>
        <v>-0.0217310576241729i</v>
      </c>
      <c r="O183" t="str">
        <f t="shared" si="12"/>
        <v>0.999763889859186-0.0217293472895581i</v>
      </c>
      <c r="P183" t="str">
        <f t="shared" si="13"/>
        <v>0.000236110140814039+0.0217293472895581i</v>
      </c>
      <c r="Q183" t="str">
        <f t="shared" si="14"/>
        <v>-0.000236110140814039+1.71033461479966E-06i</v>
      </c>
      <c r="R183" t="str">
        <f t="shared" si="15"/>
        <v>-0.333331584285802-92.0329695420387i</v>
      </c>
      <c r="S183" t="str">
        <f t="shared" si="16"/>
        <v>0.00225402264267979i</v>
      </c>
      <c r="T183" t="str">
        <f t="shared" si="17"/>
        <v>0.207444397220815-0.000751336938500525i</v>
      </c>
      <c r="U183" t="str">
        <f t="shared" si="18"/>
        <v>0.0001-32480.600630999i</v>
      </c>
      <c r="V183" t="str">
        <f t="shared" si="19"/>
        <v>0.00002-0.520979257033967i</v>
      </c>
      <c r="W183" t="str">
        <f t="shared" si="20"/>
        <v>0.0000199993584529566-0.520970900814343i</v>
      </c>
      <c r="X183" t="str">
        <f t="shared" si="21"/>
        <v>0.21777666101066-0.117565907016016i</v>
      </c>
      <c r="Y183" t="str">
        <f t="shared" si="22"/>
        <v>0.009+0.03078760800518i</v>
      </c>
      <c r="Z183" t="str">
        <f t="shared" si="23"/>
        <v>12.1283703539317-1.58001944956628i</v>
      </c>
      <c r="AA183" t="str">
        <f t="shared" si="24"/>
        <v>46.1568245683691+17.6623586657198i</v>
      </c>
      <c r="AB183" t="str">
        <f t="shared" si="25"/>
        <v>1.4122960009827-0.00511515455635746i</v>
      </c>
      <c r="AC183" t="str">
        <f t="shared" si="26"/>
        <v>7.75791570956646+0.994312033363755i</v>
      </c>
      <c r="AD183" t="str">
        <f t="shared" si="27"/>
        <v>0.179020546694167-0.0236039479170828i</v>
      </c>
      <c r="AE183" t="str">
        <f t="shared" si="28"/>
        <v>2.13393279447465-0.56913336780207i</v>
      </c>
      <c r="AF183" t="str">
        <f t="shared" si="29"/>
        <v>-6.73598568371849+2.89875634934805i</v>
      </c>
      <c r="AG183" t="str">
        <f t="shared" si="30"/>
        <v>1.0314213153302+0.00750223939243957i</v>
      </c>
      <c r="AH183" t="str">
        <f t="shared" si="31"/>
        <v>-12.2654186910285+9.80340760045105i</v>
      </c>
      <c r="AI183">
        <f t="shared" si="32"/>
        <v>23.91900244216464</v>
      </c>
      <c r="AJ183">
        <f t="shared" si="33"/>
        <v>141.36562917861869</v>
      </c>
      <c r="AK183"/>
      <c r="AL183"/>
      <c r="AM183"/>
      <c r="AN183"/>
    </row>
    <row r="184" spans="1:40" x14ac:dyDescent="0.25">
      <c r="A184"/>
      <c r="B184">
        <f t="shared" si="34"/>
        <v>5000</v>
      </c>
      <c r="C184" s="237" t="str">
        <f t="shared" si="2"/>
        <v>-0.00305693223686954+0.489785428751429i</v>
      </c>
      <c r="D184" s="208" t="str">
        <f t="shared" si="3"/>
        <v>-5.98044243748863+3.75502162042762i</v>
      </c>
      <c r="E184" t="str">
        <f t="shared" si="4"/>
        <v>2870</v>
      </c>
      <c r="F184" t="str">
        <f t="shared" si="5"/>
        <v>0.777000777000777</v>
      </c>
      <c r="G184" t="str">
        <f t="shared" si="0"/>
        <v>0.777000777000777</v>
      </c>
      <c r="H184" t="str">
        <f t="shared" si="6"/>
        <v>0.758768778316536+0.9512891671707i</v>
      </c>
      <c r="I184" t="str">
        <f t="shared" si="7"/>
        <v>19.6349540849362i</v>
      </c>
      <c r="J184" t="str">
        <f t="shared" si="1"/>
        <v>0.670231842948602+4.24658503763693i</v>
      </c>
      <c r="K184" t="str">
        <f t="shared" si="8"/>
        <v>4.51132809939921+0.712015824340749i</v>
      </c>
      <c r="L184" t="str">
        <f t="shared" si="9"/>
        <v>0.280063799658973-0.0182266775541979i</v>
      </c>
      <c r="M184" t="str">
        <f t="shared" si="10"/>
        <v>4.79139189905818+0.693789146786551i</v>
      </c>
      <c r="N184" t="str">
        <f t="shared" si="11"/>
        <v>-0.0221745485960948i</v>
      </c>
      <c r="O184" t="str">
        <f t="shared" si="12"/>
        <v>0.999754154771253-0.0221727313973196i</v>
      </c>
      <c r="P184" t="str">
        <f t="shared" si="13"/>
        <v>0.000245845228747044+0.0221727313973196i</v>
      </c>
      <c r="Q184" t="str">
        <f t="shared" si="14"/>
        <v>-0.000245845228747044+1.81719877520234E-06i</v>
      </c>
      <c r="R184" t="str">
        <f t="shared" si="15"/>
        <v>-0.333331512172138-90.1922613668046i</v>
      </c>
      <c r="S184" t="str">
        <f t="shared" si="16"/>
        <v>0.0023000231047753i</v>
      </c>
      <c r="T184" t="str">
        <f t="shared" si="17"/>
        <v>0.207444285015583-0.000766670179545607i</v>
      </c>
      <c r="U184" t="str">
        <f t="shared" si="18"/>
        <v>0.0001-31830.9886183791i</v>
      </c>
      <c r="V184" t="str">
        <f t="shared" si="19"/>
        <v>0.00002-0.510559671893288i</v>
      </c>
      <c r="W184" t="str">
        <f t="shared" si="20"/>
        <v>0.0000199993584529566-0.510551482798055i</v>
      </c>
      <c r="X184" t="str">
        <f t="shared" si="21"/>
        <v>0.215768857368222-0.118859083948586i</v>
      </c>
      <c r="Y184" t="str">
        <f t="shared" si="22"/>
        <v>0.009+0.0314159265358979i</v>
      </c>
      <c r="Z184" t="str">
        <f t="shared" si="23"/>
        <v>12.1494009587894-1.61911677238075i</v>
      </c>
      <c r="AA184" t="str">
        <f t="shared" si="24"/>
        <v>46.3701117430884+18.0396387109457i</v>
      </c>
      <c r="AB184" t="str">
        <f t="shared" si="25"/>
        <v>1.41229523708162-0.00521954433646332i</v>
      </c>
      <c r="AC184" t="str">
        <f t="shared" si="26"/>
        <v>7.77048122124314+0.954826225095062i</v>
      </c>
      <c r="AD184" t="str">
        <f t="shared" si="27"/>
        <v>0.178966538199664-0.0226628806389171i</v>
      </c>
      <c r="AE184" t="str">
        <f t="shared" si="28"/>
        <v>2.13764238064129-0.565108147457387i</v>
      </c>
      <c r="AF184" t="str">
        <f t="shared" si="29"/>
        <v>-6.73921121580517+2.80373245325692i</v>
      </c>
      <c r="AG184" t="str">
        <f t="shared" si="30"/>
        <v>1.03152125336355+0.00788295320582194i</v>
      </c>
      <c r="AH184" t="str">
        <f t="shared" si="31"/>
        <v>-12.3564699573949+9.59666698454684i</v>
      </c>
      <c r="AI184">
        <f t="shared" si="32"/>
        <v>23.88773033167724</v>
      </c>
      <c r="AJ184">
        <f t="shared" si="33"/>
        <v>142.16525745724962</v>
      </c>
      <c r="AK184"/>
      <c r="AL184"/>
      <c r="AM184"/>
      <c r="AN184"/>
    </row>
    <row r="185" spans="1:40" x14ac:dyDescent="0.25">
      <c r="A185"/>
      <c r="B185">
        <f t="shared" si="34"/>
        <v>5100</v>
      </c>
      <c r="C185" s="237" t="str">
        <f t="shared" si="2"/>
        <v>-0.00293823227680823+0.480182519217487i</v>
      </c>
      <c r="D185" s="208" t="str">
        <f t="shared" si="3"/>
        <v>-5.97953240446149+3.68139931400074i</v>
      </c>
      <c r="E185" t="str">
        <f t="shared" si="4"/>
        <v>2870</v>
      </c>
      <c r="F185" t="str">
        <f t="shared" si="5"/>
        <v>0.777000777000777</v>
      </c>
      <c r="G185" t="str">
        <f t="shared" si="0"/>
        <v>0.777000777000777</v>
      </c>
      <c r="H185" t="str">
        <f t="shared" si="6"/>
        <v>0.7630409074792+0.969661150266462i</v>
      </c>
      <c r="I185" t="str">
        <f t="shared" si="7"/>
        <v>20.0276531666349i</v>
      </c>
      <c r="J185" t="str">
        <f t="shared" si="1"/>
        <v>0.656909209403725+4.33151673838967i</v>
      </c>
      <c r="K185" t="str">
        <f t="shared" si="8"/>
        <v>4.51974951206694+0.685456217301512i</v>
      </c>
      <c r="L185" t="str">
        <f t="shared" si="9"/>
        <v>0.280016087412905-0.018588043868245i</v>
      </c>
      <c r="M185" t="str">
        <f t="shared" si="10"/>
        <v>4.79976559947985+0.666868173433267i</v>
      </c>
      <c r="N185" t="str">
        <f t="shared" si="11"/>
        <v>-0.0226180395680167i</v>
      </c>
      <c r="O185" t="str">
        <f t="shared" si="12"/>
        <v>0.999744223047435-0.0226161111440543i</v>
      </c>
      <c r="P185" t="str">
        <f t="shared" si="13"/>
        <v>0.000255776952564957+0.0226161111440543i</v>
      </c>
      <c r="Q185" t="str">
        <f t="shared" si="14"/>
        <v>-0.000255776952564957+1.92842396239817E-06i</v>
      </c>
      <c r="R185" t="str">
        <f t="shared" si="15"/>
        <v>-0.333331438602574-88.423736859732i</v>
      </c>
      <c r="S185" t="str">
        <f t="shared" si="16"/>
        <v>0.0023460235668708i</v>
      </c>
      <c r="T185" t="str">
        <f t="shared" si="17"/>
        <v>0.207444170543714-0.000782003410540586i</v>
      </c>
      <c r="U185" t="str">
        <f t="shared" si="18"/>
        <v>0.0001-31206.8515866461i</v>
      </c>
      <c r="V185" t="str">
        <f t="shared" si="19"/>
        <v>0.00002-0.500548697934597i</v>
      </c>
      <c r="W185" t="str">
        <f t="shared" si="20"/>
        <v>0.0000199993584529566-0.50054066940986i</v>
      </c>
      <c r="X185" t="str">
        <f t="shared" si="21"/>
        <v>0.213758291516648-0.120106463614768i</v>
      </c>
      <c r="Y185" t="str">
        <f t="shared" si="22"/>
        <v>0.009+0.0320442450666159i</v>
      </c>
      <c r="Z185" t="str">
        <f t="shared" si="23"/>
        <v>12.1708853221738-1.6586695727276i</v>
      </c>
      <c r="AA185" t="str">
        <f t="shared" si="24"/>
        <v>46.5889863079405+18.4178531189718i</v>
      </c>
      <c r="AB185" t="str">
        <f t="shared" si="25"/>
        <v>1.41229445774911-0.00532393404814737i</v>
      </c>
      <c r="AC185" t="str">
        <f t="shared" si="26"/>
        <v>7.78223271681439+0.916260589890878i</v>
      </c>
      <c r="AD185" t="str">
        <f t="shared" si="27"/>
        <v>0.178916068622787-0.0217492437947427i</v>
      </c>
      <c r="AE185" t="str">
        <f t="shared" si="28"/>
        <v>2.14149214458994-0.561470191166474i</v>
      </c>
      <c r="AF185" t="str">
        <f t="shared" si="29"/>
        <v>-6.74257331194069+2.71173816373428i</v>
      </c>
      <c r="AG185" t="str">
        <f t="shared" si="30"/>
        <v>1.03162465538937+0.00826074823718849i</v>
      </c>
      <c r="AH185" t="str">
        <f t="shared" si="31"/>
        <v>-12.4453878616547+9.39850367807544i</v>
      </c>
      <c r="AI185">
        <f t="shared" si="32"/>
        <v>23.85998481355572</v>
      </c>
      <c r="AJ185">
        <f t="shared" si="33"/>
        <v>142.94063987607814</v>
      </c>
      <c r="AK185"/>
      <c r="AL185"/>
      <c r="AM185"/>
      <c r="AN185"/>
    </row>
    <row r="186" spans="1:40" x14ac:dyDescent="0.25">
      <c r="A186"/>
      <c r="B186">
        <f t="shared" si="34"/>
        <v>5200</v>
      </c>
      <c r="C186" s="237" t="str">
        <f t="shared" si="2"/>
        <v>-0.00282631399827537+0.470948911658902i</v>
      </c>
      <c r="D186" s="208" t="str">
        <f t="shared" si="3"/>
        <v>-5.97867436432607+3.61060832271825i</v>
      </c>
      <c r="E186" t="str">
        <f t="shared" si="4"/>
        <v>2870</v>
      </c>
      <c r="F186" t="str">
        <f t="shared" si="5"/>
        <v>0.777000777000777</v>
      </c>
      <c r="G186" t="str">
        <f t="shared" si="0"/>
        <v>0.777000777000777</v>
      </c>
      <c r="H186" t="str">
        <f t="shared" si="6"/>
        <v>0.76739307319768+0.988007457189452i</v>
      </c>
      <c r="I186" t="str">
        <f t="shared" si="7"/>
        <v>20.4203522483337i</v>
      </c>
      <c r="J186" t="str">
        <f t="shared" si="1"/>
        <v>0.643322761333208+4.41644843914241i</v>
      </c>
      <c r="K186" t="str">
        <f t="shared" si="8"/>
        <v>4.52763550599588+0.659518845552999i</v>
      </c>
      <c r="L186" t="str">
        <f t="shared" si="9"/>
        <v>0.27996744710975-0.0189492231626123i</v>
      </c>
      <c r="M186" t="str">
        <f t="shared" si="10"/>
        <v>4.80760295310563+0.640569622390387i</v>
      </c>
      <c r="N186" t="str">
        <f t="shared" si="11"/>
        <v>-0.0230615305399386i</v>
      </c>
      <c r="O186" t="str">
        <f t="shared" si="12"/>
        <v>0.999734094689686-0.0230594864425563i</v>
      </c>
      <c r="P186" t="str">
        <f t="shared" si="13"/>
        <v>0.000265905310314007+0.0230594864425563i</v>
      </c>
      <c r="Q186" t="str">
        <f t="shared" si="14"/>
        <v>-0.000265905310314007+0.0000020440973822998i</v>
      </c>
      <c r="R186" t="str">
        <f t="shared" si="15"/>
        <v>-0.333331363540935-86.7232315785354i</v>
      </c>
      <c r="S186" t="str">
        <f t="shared" si="16"/>
        <v>0.00239202402896631i</v>
      </c>
      <c r="T186" t="str">
        <f t="shared" si="17"/>
        <v>0.207444053805467-0.000797336631198021i</v>
      </c>
      <c r="U186" t="str">
        <f t="shared" si="18"/>
        <v>0.0001-30606.7198253645i</v>
      </c>
      <c r="V186" t="str">
        <f t="shared" si="19"/>
        <v>0.00002-0.490922761435855i</v>
      </c>
      <c r="W186" t="str">
        <f t="shared" si="20"/>
        <v>0.0000199993584529566-0.490914887305826i</v>
      </c>
      <c r="X186" t="str">
        <f t="shared" si="21"/>
        <v>0.211746142532154-0.121308630262642i</v>
      </c>
      <c r="Y186" t="str">
        <f t="shared" si="22"/>
        <v>0.009+0.0326725635973338i</v>
      </c>
      <c r="Z186" t="str">
        <f t="shared" si="23"/>
        <v>12.1928247075422-1.69869124431451i</v>
      </c>
      <c r="AA186" t="str">
        <f t="shared" si="24"/>
        <v>46.813533574364+18.7970101544654i</v>
      </c>
      <c r="AB186" t="str">
        <f t="shared" si="25"/>
        <v>1.41229366298694-0.0054283236894527i</v>
      </c>
      <c r="AC186" t="str">
        <f t="shared" si="26"/>
        <v>7.79322440408435+0.878575193404055i</v>
      </c>
      <c r="AD186" t="str">
        <f t="shared" si="27"/>
        <v>0.178868876942915-0.0208614654748469i</v>
      </c>
      <c r="AE186" t="str">
        <f t="shared" si="28"/>
        <v>2.14547967345421-0.558203186820554i</v>
      </c>
      <c r="AF186" t="str">
        <f t="shared" si="29"/>
        <v>-6.74606743752375+2.6226008655288i</v>
      </c>
      <c r="AG186" t="str">
        <f t="shared" si="30"/>
        <v>1.03173153482345+0.00863587627810375i</v>
      </c>
      <c r="AH186" t="str">
        <f t="shared" si="31"/>
        <v>-12.5324107938052+9.20844349437764i</v>
      </c>
      <c r="AI186">
        <f t="shared" si="32"/>
        <v>23.835582160548533</v>
      </c>
      <c r="AJ186">
        <f t="shared" si="33"/>
        <v>143.69265850552827</v>
      </c>
      <c r="AK186"/>
      <c r="AL186"/>
      <c r="AM186"/>
      <c r="AN186"/>
    </row>
    <row r="187" spans="1:40" x14ac:dyDescent="0.25">
      <c r="A187"/>
      <c r="B187">
        <f t="shared" si="34"/>
        <v>5300</v>
      </c>
      <c r="C187" s="237" t="str">
        <f t="shared" si="2"/>
        <v>-0.00272067046622205+0.462063705175154i</v>
      </c>
      <c r="D187" s="208" t="str">
        <f t="shared" si="3"/>
        <v>-5.97786443058033+3.54248840634285i</v>
      </c>
      <c r="E187" t="str">
        <f t="shared" si="4"/>
        <v>2870</v>
      </c>
      <c r="F187" t="str">
        <f t="shared" si="5"/>
        <v>0.777000777000777</v>
      </c>
      <c r="G187" t="str">
        <f t="shared" si="0"/>
        <v>0.777000777000777</v>
      </c>
      <c r="H187" t="str">
        <f t="shared" si="6"/>
        <v>0.771825023167729+1.00632740163491i</v>
      </c>
      <c r="I187" t="str">
        <f t="shared" si="7"/>
        <v>20.8130513300324i</v>
      </c>
      <c r="J187" t="str">
        <f t="shared" si="1"/>
        <v>0.629472498737049+4.50138013989515i</v>
      </c>
      <c r="K187" t="str">
        <f t="shared" si="8"/>
        <v>4.5350212159305+0.634176863072887i</v>
      </c>
      <c r="L187" t="str">
        <f t="shared" si="9"/>
        <v>0.27991787972514-0.0193102118807017i</v>
      </c>
      <c r="M187" t="str">
        <f t="shared" si="10"/>
        <v>4.81493909565564+0.614866651192185i</v>
      </c>
      <c r="N187" t="str">
        <f t="shared" si="11"/>
        <v>-0.0235050215118605i</v>
      </c>
      <c r="O187" t="str">
        <f t="shared" si="12"/>
        <v>0.999723769699997-0.0235028572056209i</v>
      </c>
      <c r="P187" t="str">
        <f t="shared" si="13"/>
        <v>0.000276230300003011+0.0235028572056209i</v>
      </c>
      <c r="Q187" t="str">
        <f t="shared" si="14"/>
        <v>-0.000276230300003011+0.0000021643062395986i</v>
      </c>
      <c r="R187" t="str">
        <f t="shared" si="15"/>
        <v>-0.333331287071716-85.0868953780565i</v>
      </c>
      <c r="S187" t="str">
        <f t="shared" si="16"/>
        <v>0.00243802449106181i</v>
      </c>
      <c r="T187" t="str">
        <f t="shared" si="17"/>
        <v>0.207443934800116-0.000812669841517999i</v>
      </c>
      <c r="U187" t="str">
        <f t="shared" si="18"/>
        <v>0.0001-30029.2345456406i</v>
      </c>
      <c r="V187" t="str">
        <f t="shared" si="19"/>
        <v>0.00002-0.481660067823858i</v>
      </c>
      <c r="W187" t="str">
        <f t="shared" si="20"/>
        <v>0.0000199993584529566-0.48165234226232i</v>
      </c>
      <c r="X187" t="str">
        <f t="shared" si="21"/>
        <v>0.209733547660158-0.122466195677978i</v>
      </c>
      <c r="Y187" t="str">
        <f t="shared" si="22"/>
        <v>0.009+0.0333008821280518i</v>
      </c>
      <c r="Z187" t="str">
        <f t="shared" si="23"/>
        <v>12.2152203455035-1.73919547329124i</v>
      </c>
      <c r="AA187" t="str">
        <f t="shared" si="24"/>
        <v>47.0438414430522+19.1771171717104i</v>
      </c>
      <c r="AB187" t="str">
        <f t="shared" si="25"/>
        <v>1.41229285279016-0.00553271326037989i</v>
      </c>
      <c r="AC187" t="str">
        <f t="shared" si="26"/>
        <v>7.80350595228879+0.841732099515288i</v>
      </c>
      <c r="AD187" t="str">
        <f t="shared" si="27"/>
        <v>0.178824726451874-0.0199980914548019i</v>
      </c>
      <c r="AE187" t="str">
        <f t="shared" si="28"/>
        <v>2.14960284670137-0.55529224836758i</v>
      </c>
      <c r="AF187" t="str">
        <f t="shared" si="29"/>
        <v>-6.74968945374806+2.53616100470794i</v>
      </c>
      <c r="AG187" t="str">
        <f t="shared" si="30"/>
        <v>1.03184191030963+0.00900857159346791i</v>
      </c>
      <c r="AH187" t="str">
        <f t="shared" si="31"/>
        <v>-12.6177558462475+9.0260504170285i</v>
      </c>
      <c r="AI187">
        <f t="shared" si="32"/>
        <v>23.814352187083493</v>
      </c>
      <c r="AJ187">
        <f t="shared" si="33"/>
        <v>144.42214840506463</v>
      </c>
      <c r="AK187"/>
      <c r="AL187"/>
      <c r="AM187"/>
      <c r="AN187"/>
    </row>
    <row r="188" spans="1:40" x14ac:dyDescent="0.25">
      <c r="A188"/>
      <c r="B188">
        <f t="shared" si="34"/>
        <v>5400</v>
      </c>
      <c r="C188" s="237" t="str">
        <f t="shared" si="2"/>
        <v>-0.00262084124199666+0.45350754681187i</v>
      </c>
      <c r="D188" s="208" t="str">
        <f t="shared" si="3"/>
        <v>-5.9770990731946+3.47689119222434i</v>
      </c>
      <c r="E188" t="str">
        <f t="shared" si="4"/>
        <v>2870</v>
      </c>
      <c r="F188" t="str">
        <f t="shared" si="5"/>
        <v>0.777000777000777</v>
      </c>
      <c r="G188" t="str">
        <f t="shared" si="0"/>
        <v>0.777000777000777</v>
      </c>
      <c r="H188" t="str">
        <f t="shared" si="6"/>
        <v>0.776336500407319+1.02462031299718i</v>
      </c>
      <c r="I188" t="str">
        <f t="shared" si="7"/>
        <v>21.2057504117311i</v>
      </c>
      <c r="J188" t="str">
        <f t="shared" si="1"/>
        <v>0.615358421615249+4.58631184064788i</v>
      </c>
      <c r="K188" t="str">
        <f t="shared" si="8"/>
        <v>4.54193887694927+0.609404775667766i</v>
      </c>
      <c r="L188" t="str">
        <f t="shared" si="9"/>
        <v>0.279867386252779-0.019671006472265i</v>
      </c>
      <c r="M188" t="str">
        <f t="shared" si="10"/>
        <v>4.82180626320205+0.589733769195501i</v>
      </c>
      <c r="N188" t="str">
        <f t="shared" si="11"/>
        <v>-0.0239485124837824i</v>
      </c>
      <c r="O188" t="str">
        <f t="shared" si="12"/>
        <v>0.999713248080399-0.0239462233460438i</v>
      </c>
      <c r="P188" t="str">
        <f t="shared" si="13"/>
        <v>0.000286751919601036+0.0239462233460438i</v>
      </c>
      <c r="Q188" t="str">
        <f t="shared" si="14"/>
        <v>-0.000286751919601036+2.28913773860084E-06i</v>
      </c>
      <c r="R188" t="str">
        <f t="shared" si="15"/>
        <v>-0.333331209109094-83.5111633094278i</v>
      </c>
      <c r="S188" t="str">
        <f t="shared" si="16"/>
        <v>0.00248402495315732i</v>
      </c>
      <c r="T188" t="str">
        <f t="shared" si="17"/>
        <v>0.207443813527815-0.00082800304109309i</v>
      </c>
      <c r="U188" t="str">
        <f t="shared" si="18"/>
        <v>0.0001-29473.1376096102i</v>
      </c>
      <c r="V188" t="str">
        <f t="shared" si="19"/>
        <v>0.00002-0.472740436938231i</v>
      </c>
      <c r="W188" t="str">
        <f t="shared" si="20"/>
        <v>0.0000199993584529566-0.472732854442647i</v>
      </c>
      <c r="X188" t="str">
        <f t="shared" si="21"/>
        <v>0.207721602207506-0.123579796815592i</v>
      </c>
      <c r="Y188" t="str">
        <f t="shared" si="22"/>
        <v>0.009+0.0339292006587698i</v>
      </c>
      <c r="Z188" t="str">
        <f t="shared" si="23"/>
        <v>12.2380734286658-1.78019624793491i</v>
      </c>
      <c r="AA188" t="str">
        <f t="shared" si="24"/>
        <v>47.280000463402+19.5581805628235i</v>
      </c>
      <c r="AB188" t="str">
        <f t="shared" si="25"/>
        <v>1.41229202715983-0.00563710275815514i</v>
      </c>
      <c r="AC188" t="str">
        <f t="shared" si="26"/>
        <v>7.8131229318865+0.805695282996135i</v>
      </c>
      <c r="AD188" t="str">
        <f t="shared" si="27"/>
        <v>0.178783402087694-0.0191577744012369i</v>
      </c>
      <c r="AE188" t="str">
        <f t="shared" si="28"/>
        <v>2.15385980446803-0.552723791441705i</v>
      </c>
      <c r="AF188" t="str">
        <f t="shared" si="29"/>
        <v>-6.75343557360192+2.45227087922716i</v>
      </c>
      <c r="AG188" t="str">
        <f t="shared" si="30"/>
        <v>1.031955805371+0.00937905248709753i</v>
      </c>
      <c r="AH188" t="str">
        <f t="shared" si="31"/>
        <v>-12.7016211610272+8.85092299101918i</v>
      </c>
      <c r="AI188">
        <f t="shared" si="32"/>
        <v>23.796137083342998</v>
      </c>
      <c r="AJ188">
        <f t="shared" si="33"/>
        <v>145.12990029721493</v>
      </c>
      <c r="AK188"/>
      <c r="AL188"/>
      <c r="AM188"/>
      <c r="AN188"/>
    </row>
    <row r="189" spans="1:40" x14ac:dyDescent="0.25">
      <c r="A189"/>
      <c r="B189">
        <f t="shared" si="34"/>
        <v>5500</v>
      </c>
      <c r="C189" s="237" t="str">
        <f t="shared" si="2"/>
        <v>-0.00252640735810649+0.445262490866963i</v>
      </c>
      <c r="D189" s="208" t="str">
        <f t="shared" si="3"/>
        <v>-5.97637508008477+3.41367909664672i</v>
      </c>
      <c r="E189" t="str">
        <f t="shared" si="4"/>
        <v>2870</v>
      </c>
      <c r="F189" t="str">
        <f t="shared" si="5"/>
        <v>0.777000777000777</v>
      </c>
      <c r="G189" t="str">
        <f t="shared" si="0"/>
        <v>0.777000777000777</v>
      </c>
      <c r="H189" t="str">
        <f t="shared" si="6"/>
        <v>0.780927243335995+1.04288553524527i</v>
      </c>
      <c r="I189" t="str">
        <f t="shared" si="7"/>
        <v>21.5984494934298i</v>
      </c>
      <c r="J189" t="str">
        <f t="shared" si="1"/>
        <v>0.600980529967808+4.67124354140063i</v>
      </c>
      <c r="K189" t="str">
        <f t="shared" si="8"/>
        <v>4.5484181017462+0.58517837853579i</v>
      </c>
      <c r="L189" t="str">
        <f t="shared" si="9"/>
        <v>0.279815967704391-0.0200316033935177i</v>
      </c>
      <c r="M189" t="str">
        <f t="shared" si="10"/>
        <v>4.82823406945059+0.565146775142272i</v>
      </c>
      <c r="N189" t="str">
        <f t="shared" si="11"/>
        <v>-0.0243920034557043i</v>
      </c>
      <c r="O189" t="str">
        <f t="shared" si="12"/>
        <v>0.999702529832962-0.0243895847766221i</v>
      </c>
      <c r="P189" t="str">
        <f t="shared" si="13"/>
        <v>0.000297470167037961+0.0243895847766221i</v>
      </c>
      <c r="Q189" t="str">
        <f t="shared" si="14"/>
        <v>-0.000297470167037961+2.41867908220075E-06i</v>
      </c>
      <c r="R189" t="str">
        <f t="shared" si="15"/>
        <v>-0.333331129721279-81.9927296929257i</v>
      </c>
      <c r="S189" t="str">
        <f t="shared" si="16"/>
        <v>0.00253002541525282i</v>
      </c>
      <c r="T189" t="str">
        <f t="shared" si="17"/>
        <v>0.207443689989057-0.000843336229889771i</v>
      </c>
      <c r="U189" t="str">
        <f t="shared" si="18"/>
        <v>0.0001-28937.2623803446i</v>
      </c>
      <c r="V189" t="str">
        <f t="shared" si="19"/>
        <v>0.00002-0.464145156266627i</v>
      </c>
      <c r="W189" t="str">
        <f t="shared" si="20"/>
        <v>0.0000199993584529566-0.464137711634598i</v>
      </c>
      <c r="X189" t="str">
        <f t="shared" si="21"/>
        <v>0.205711359552391-0.124650093494902i</v>
      </c>
      <c r="Y189" t="str">
        <f t="shared" si="22"/>
        <v>0.009+0.0345575191894877i</v>
      </c>
      <c r="Z189" t="str">
        <f t="shared" si="23"/>
        <v>12.2613851061775-1.82170786859456i</v>
      </c>
      <c r="AA189" t="str">
        <f t="shared" si="24"/>
        <v>47.522103894702+19.9402057031751i</v>
      </c>
      <c r="AB189" t="str">
        <f t="shared" si="25"/>
        <v>1.41229118609931-0.00574149218255022i</v>
      </c>
      <c r="AC189" t="str">
        <f t="shared" si="26"/>
        <v>7.82211720650095+0.770430541220606i</v>
      </c>
      <c r="AD189" t="str">
        <f t="shared" si="27"/>
        <v>0.178744708102978-0.0183392642426048i</v>
      </c>
      <c r="AE189" t="str">
        <f t="shared" si="28"/>
        <v>2.15824891976691-0.55048542266336i</v>
      </c>
      <c r="AF189" t="str">
        <f t="shared" si="29"/>
        <v>-6.75730232342076+2.37079356140145i</v>
      </c>
      <c r="AG189" t="str">
        <f t="shared" si="30"/>
        <v>1.03207324811176+0.00974752269460124i</v>
      </c>
      <c r="AH189" t="str">
        <f t="shared" si="31"/>
        <v>-12.7841879825114+8.68269112424336i</v>
      </c>
      <c r="AI189">
        <f t="shared" si="32"/>
        <v>23.780790363578021</v>
      </c>
      <c r="AJ189">
        <f t="shared" si="33"/>
        <v>145.81666307441853</v>
      </c>
      <c r="AK189"/>
      <c r="AL189"/>
      <c r="AM189"/>
      <c r="AN189"/>
    </row>
    <row r="190" spans="1:40" x14ac:dyDescent="0.25">
      <c r="A190"/>
      <c r="B190">
        <f t="shared" si="34"/>
        <v>5600</v>
      </c>
      <c r="C190" s="237" t="str">
        <f t="shared" si="2"/>
        <v>-0.0024369869153824+0.43731187326764i</v>
      </c>
      <c r="D190" s="208" t="str">
        <f t="shared" si="3"/>
        <v>-5.97568952335722+3.35272436171857i</v>
      </c>
      <c r="E190" t="str">
        <f t="shared" si="4"/>
        <v>2870</v>
      </c>
      <c r="F190" t="str">
        <f t="shared" si="5"/>
        <v>0.777000777000777</v>
      </c>
      <c r="G190" t="str">
        <f t="shared" si="0"/>
        <v>0.777000777000777</v>
      </c>
      <c r="H190" t="str">
        <f t="shared" si="6"/>
        <v>0.785596985849545+1.06112242592288i</v>
      </c>
      <c r="I190" t="str">
        <f t="shared" si="7"/>
        <v>21.9911485751286i</v>
      </c>
      <c r="J190" t="str">
        <f t="shared" si="1"/>
        <v>0.586338823794726+4.75617524215336i</v>
      </c>
      <c r="K190" t="str">
        <f t="shared" si="8"/>
        <v>4.55448612813706+0.561474694139366i</v>
      </c>
      <c r="L190" t="str">
        <f t="shared" si="9"/>
        <v>0.279763625109672-0.0203919991072527i</v>
      </c>
      <c r="M190" t="str">
        <f t="shared" si="10"/>
        <v>4.83424975324673+0.541082695032113i</v>
      </c>
      <c r="N190" t="str">
        <f t="shared" si="11"/>
        <v>-0.0248354944276262i</v>
      </c>
      <c r="O190" t="str">
        <f t="shared" si="12"/>
        <v>0.999691614959793-0.0248329414101534i</v>
      </c>
      <c r="P190" t="str">
        <f t="shared" si="13"/>
        <v>0.000308385040207027+0.0248329414101534i</v>
      </c>
      <c r="Q190" t="str">
        <f t="shared" si="14"/>
        <v>-0.000308385040207027+2.55301747279987E-06i</v>
      </c>
      <c r="R190" t="str">
        <f t="shared" si="15"/>
        <v>-0.333331048857895-80.5285249682468i</v>
      </c>
      <c r="S190" t="str">
        <f t="shared" si="16"/>
        <v>0.00257602587734833i</v>
      </c>
      <c r="T190" t="str">
        <f t="shared" si="17"/>
        <v>0.207443564182895-0.000858669407581598i</v>
      </c>
      <c r="U190" t="str">
        <f t="shared" si="18"/>
        <v>0.0001-28420.5255521242i</v>
      </c>
      <c r="V190" t="str">
        <f t="shared" si="19"/>
        <v>0.00002-0.455856849904723i</v>
      </c>
      <c r="W190" t="str">
        <f t="shared" si="20"/>
        <v>0.0000199993584529566-0.455849538212549i</v>
      </c>
      <c r="X190" t="str">
        <f t="shared" si="21"/>
        <v>0.203703831264286-0.125677766164025i</v>
      </c>
      <c r="Y190" t="str">
        <f t="shared" si="22"/>
        <v>0.009+0.0351858377202057i</v>
      </c>
      <c r="Z190" t="str">
        <f t="shared" si="23"/>
        <v>12.2851564779416-1.86374495790216i</v>
      </c>
      <c r="AA190" t="str">
        <f t="shared" si="24"/>
        <v>47.7702477690934+20.3231968938688i</v>
      </c>
      <c r="AB190" t="str">
        <f t="shared" si="25"/>
        <v>1.41229032960214-0.00584588153134268i</v>
      </c>
      <c r="AC190" t="str">
        <f t="shared" si="26"/>
        <v>7.83052728272571+0.735905406358514i</v>
      </c>
      <c r="AD190" t="str">
        <f t="shared" si="27"/>
        <v>0.17870846602084-0.01754139956081i</v>
      </c>
      <c r="AE190" t="str">
        <f t="shared" si="28"/>
        <v>2.16276877401293-0.548565840927415i</v>
      </c>
      <c r="AF190" t="str">
        <f t="shared" si="29"/>
        <v>-6.76128650920676+2.29160193579569i</v>
      </c>
      <c r="AG190" t="str">
        <f t="shared" si="30"/>
        <v>1.03219427096269+0.0101141726246686i</v>
      </c>
      <c r="AH190" t="str">
        <f t="shared" si="31"/>
        <v>-12.8656224568983+8.52101324601471i</v>
      </c>
      <c r="AI190">
        <f t="shared" si="32"/>
        <v>23.768175916030671</v>
      </c>
      <c r="AJ190">
        <f t="shared" si="33"/>
        <v>146.48314614944621</v>
      </c>
      <c r="AK190"/>
      <c r="AL190"/>
      <c r="AM190"/>
      <c r="AN190"/>
    </row>
    <row r="191" spans="1:40" x14ac:dyDescent="0.25">
      <c r="A191"/>
      <c r="B191">
        <f t="shared" si="34"/>
        <v>5700</v>
      </c>
      <c r="C191" s="237" t="str">
        <f t="shared" si="2"/>
        <v>-0.00235223121598093+0.42964019916795i</v>
      </c>
      <c r="D191" s="208" t="str">
        <f t="shared" si="3"/>
        <v>-5.97503972966181+3.29390819362095i</v>
      </c>
      <c r="E191" t="str">
        <f t="shared" si="4"/>
        <v>2870</v>
      </c>
      <c r="F191" t="str">
        <f t="shared" si="5"/>
        <v>0.777000777000777</v>
      </c>
      <c r="G191" t="str">
        <f t="shared" si="0"/>
        <v>0.777000777000777</v>
      </c>
      <c r="H191" t="str">
        <f t="shared" si="6"/>
        <v>0.790345457390859+1.07933035525785i</v>
      </c>
      <c r="I191" t="str">
        <f t="shared" si="7"/>
        <v>22.3838476568273i</v>
      </c>
      <c r="J191" t="str">
        <f t="shared" si="1"/>
        <v>0.571433303096003+4.84110694290611i</v>
      </c>
      <c r="K191" t="str">
        <f t="shared" si="8"/>
        <v>4.56016804029906+0.538271911088301i</v>
      </c>
      <c r="L191" t="str">
        <f t="shared" si="9"/>
        <v>0.279710359516237-0.0207521900829534i</v>
      </c>
      <c r="M191" t="str">
        <f t="shared" si="10"/>
        <v>4.8398783998153+0.517519721005348i</v>
      </c>
      <c r="N191" t="str">
        <f t="shared" si="11"/>
        <v>-0.0252789853995481i</v>
      </c>
      <c r="O191" t="str">
        <f t="shared" si="12"/>
        <v>0.99968050346304-0.0252762931594365i</v>
      </c>
      <c r="P191" t="str">
        <f t="shared" si="13"/>
        <v>0.000319496536959951+0.0252762931594365i</v>
      </c>
      <c r="Q191" t="str">
        <f t="shared" si="14"/>
        <v>-0.000319496536959951+2.69224011159933E-06i</v>
      </c>
      <c r="R191" t="str">
        <f t="shared" si="15"/>
        <v>-0.333330966530746-79.1156949835845i</v>
      </c>
      <c r="S191" t="str">
        <f t="shared" si="16"/>
        <v>0.00262202633944383i</v>
      </c>
      <c r="T191" t="str">
        <f t="shared" si="17"/>
        <v>0.207443436110363-0.000874002573995886i</v>
      </c>
      <c r="U191" t="str">
        <f t="shared" si="18"/>
        <v>0.0001-27921.9198406834i</v>
      </c>
      <c r="V191" t="str">
        <f t="shared" si="19"/>
        <v>0.00002-0.447859361309902i</v>
      </c>
      <c r="W191" t="str">
        <f t="shared" si="20"/>
        <v>0.0000199993584529566-0.447852177893033i</v>
      </c>
      <c r="X191" t="str">
        <f t="shared" si="21"/>
        <v>0.201699987326362-0.126663513736155i</v>
      </c>
      <c r="Y191" t="str">
        <f t="shared" si="22"/>
        <v>0.009+0.0358141562509236i</v>
      </c>
      <c r="Z191" t="str">
        <f t="shared" si="23"/>
        <v>12.3093885884879-1.90632247125648i</v>
      </c>
      <c r="AA191" t="str">
        <f t="shared" si="24"/>
        <v>48.0245309563056+20.7071573011152i</v>
      </c>
      <c r="AB191" t="str">
        <f t="shared" si="25"/>
        <v>1.41228945767536-0.00595027080335686i</v>
      </c>
      <c r="AC191" t="str">
        <f t="shared" si="26"/>
        <v>7.8383886229759+0.702089058980728i</v>
      </c>
      <c r="AD191" t="str">
        <f t="shared" si="27"/>
        <v>0.178674512839244-0.016763099880166i</v>
      </c>
      <c r="AE191" t="str">
        <f t="shared" si="28"/>
        <v>2.16741813540754-0.546954749238855i</v>
      </c>
      <c r="AF191" t="str">
        <f t="shared" si="29"/>
        <v>-6.76538518705267+2.2145778383631i</v>
      </c>
      <c r="AG191" t="str">
        <f t="shared" si="30"/>
        <v>1.03231891046487+0.0104791804668761i</v>
      </c>
      <c r="AH191" t="str">
        <f t="shared" si="31"/>
        <v>-12.9460772135282+8.36557377719472i</v>
      </c>
      <c r="AI191">
        <f t="shared" si="32"/>
        <v>23.75816714342541</v>
      </c>
      <c r="AJ191">
        <f t="shared" si="33"/>
        <v>147.13002165928347</v>
      </c>
      <c r="AK191"/>
      <c r="AL191"/>
      <c r="AM191"/>
      <c r="AN191"/>
    </row>
    <row r="192" spans="1:40" x14ac:dyDescent="0.25">
      <c r="A192"/>
      <c r="B192">
        <f t="shared" si="34"/>
        <v>5800</v>
      </c>
      <c r="C192" s="237" t="str">
        <f t="shared" si="2"/>
        <v>-0.00227182135897069+0.422233042171688i</v>
      </c>
      <c r="D192" s="208" t="str">
        <f t="shared" si="3"/>
        <v>-5.9744232540914+3.23711998998294i</v>
      </c>
      <c r="E192" t="str">
        <f t="shared" si="4"/>
        <v>2870</v>
      </c>
      <c r="F192" t="str">
        <f t="shared" si="5"/>
        <v>0.777000777000777</v>
      </c>
      <c r="G192" t="str">
        <f t="shared" si="0"/>
        <v>0.777000777000777</v>
      </c>
      <c r="H192" t="str">
        <f t="shared" si="6"/>
        <v>0.795172383017286+1.09750870536728i</v>
      </c>
      <c r="I192" t="str">
        <f t="shared" si="7"/>
        <v>22.776546738526i</v>
      </c>
      <c r="J192" t="str">
        <f t="shared" si="1"/>
        <v>0.556263967871639+4.92603864365884i</v>
      </c>
      <c r="K192" t="str">
        <f t="shared" si="8"/>
        <v>4.56548696680877+0.515549324545491i</v>
      </c>
      <c r="L192" t="str">
        <f t="shared" si="9"/>
        <v>0.279656171989571-0.0211121727969065i</v>
      </c>
      <c r="M192" t="str">
        <f t="shared" si="10"/>
        <v>4.84514313879834+0.494437151748584i</v>
      </c>
      <c r="N192" t="str">
        <f t="shared" si="11"/>
        <v>-0.02572247637147i</v>
      </c>
      <c r="O192" t="str">
        <f t="shared" si="12"/>
        <v>0.999669195344889-0.0257196399372712i</v>
      </c>
      <c r="P192" t="str">
        <f t="shared" si="13"/>
        <v>0.000330804655111039+0.0257196399372712i</v>
      </c>
      <c r="Q192" t="str">
        <f t="shared" si="14"/>
        <v>-0.000330804655111039+2.83643419880103E-06i</v>
      </c>
      <c r="R192" t="str">
        <f t="shared" si="15"/>
        <v>-0.333330882763165-77.7515824248396i</v>
      </c>
      <c r="S192" t="str">
        <f t="shared" si="16"/>
        <v>0.00266802680153934i</v>
      </c>
      <c r="T192" t="str">
        <f t="shared" si="17"/>
        <v>0.207443305771567-0.000889335728992892i</v>
      </c>
      <c r="U192" t="str">
        <f t="shared" si="18"/>
        <v>0.0001-27440.5074296371i</v>
      </c>
      <c r="V192" t="str">
        <f t="shared" si="19"/>
        <v>0.00002-0.440137648183869i</v>
      </c>
      <c r="W192" t="str">
        <f t="shared" si="20"/>
        <v>0.0000199993584529566-0.440130588619018i</v>
      </c>
      <c r="X192" t="str">
        <f t="shared" si="21"/>
        <v>0.199700756452733-0.127608051501266i</v>
      </c>
      <c r="Y192" t="str">
        <f t="shared" si="22"/>
        <v>0.009+0.0364424747816416i</v>
      </c>
      <c r="Z192" t="str">
        <f t="shared" si="23"/>
        <v>12.3340824204796-1.94945570758835i</v>
      </c>
      <c r="AA192" t="str">
        <f t="shared" si="24"/>
        <v>48.2850552302133+21.092088892348i</v>
      </c>
      <c r="AB192" t="str">
        <f t="shared" si="25"/>
        <v>1.4122885703197-0.00605465999764138i</v>
      </c>
      <c r="AC192" t="str">
        <f t="shared" si="26"/>
        <v>7.84573392533185+0.668952243810623i</v>
      </c>
      <c r="AD192" t="str">
        <f t="shared" si="27"/>
        <v>0.178642699448751-0.016003358746194i</v>
      </c>
      <c r="AE192" t="str">
        <f t="shared" si="28"/>
        <v>2.17219593976951-0.545642775839418i</v>
      </c>
      <c r="AF192" t="str">
        <f t="shared" si="29"/>
        <v>-6.76959563710869+2.13961128461566i</v>
      </c>
      <c r="AG192" t="str">
        <f t="shared" si="30"/>
        <v>1.03244720708608+0.0108427131816437i</v>
      </c>
      <c r="AH192" t="str">
        <f t="shared" si="31"/>
        <v>-13.0256927575285+8.21608087291229i</v>
      </c>
      <c r="AI192">
        <f t="shared" si="32"/>
        <v>23.750646184254173</v>
      </c>
      <c r="AJ192">
        <f t="shared" si="33"/>
        <v>147.75792653193338</v>
      </c>
      <c r="AK192"/>
      <c r="AL192"/>
      <c r="AM192"/>
      <c r="AN192"/>
    </row>
    <row r="193" spans="1:40" x14ac:dyDescent="0.25">
      <c r="A193"/>
      <c r="B193">
        <f t="shared" si="34"/>
        <v>5900</v>
      </c>
      <c r="C193" s="237" t="str">
        <f t="shared" si="2"/>
        <v>-0.00219546523632654+0.415076953801692i</v>
      </c>
      <c r="D193" s="208" t="str">
        <f t="shared" si="3"/>
        <v>-5.97383785715113+3.18225664581297i</v>
      </c>
      <c r="E193" t="str">
        <f t="shared" si="4"/>
        <v>2870</v>
      </c>
      <c r="F193" t="str">
        <f t="shared" si="5"/>
        <v>0.777000777000777</v>
      </c>
      <c r="G193" t="str">
        <f t="shared" si="0"/>
        <v>0.777000777000777</v>
      </c>
      <c r="H193" t="str">
        <f t="shared" si="6"/>
        <v>0.800077483465273+1.11565686954737i</v>
      </c>
      <c r="I193" t="str">
        <f t="shared" si="7"/>
        <v>23.1692458202247i</v>
      </c>
      <c r="J193" t="str">
        <f t="shared" si="1"/>
        <v>0.540830818121633+5.01097034441158i</v>
      </c>
      <c r="K193" t="str">
        <f t="shared" si="8"/>
        <v>4.57046425815629+0.493287278519029i</v>
      </c>
      <c r="L193" t="str">
        <f t="shared" si="9"/>
        <v>0.27960106361297-0.0214719437323141i</v>
      </c>
      <c r="M193" t="str">
        <f t="shared" si="10"/>
        <v>4.85006532176926+0.471815334786715i</v>
      </c>
      <c r="N193" t="str">
        <f t="shared" si="11"/>
        <v>-0.0261659673433919i</v>
      </c>
      <c r="O193" t="str">
        <f t="shared" si="12"/>
        <v>0.999657690607562-0.026162981656458i</v>
      </c>
      <c r="P193" t="str">
        <f t="shared" si="13"/>
        <v>0.000342309392437956+0.026162981656458i</v>
      </c>
      <c r="Q193" t="str">
        <f t="shared" si="14"/>
        <v>-0.000342309392437956+2.98568693389914E-06i</v>
      </c>
      <c r="R193" t="str">
        <f t="shared" si="15"/>
        <v>-0.333330797521437-76.4337101343402i</v>
      </c>
      <c r="S193" t="str">
        <f t="shared" si="16"/>
        <v>0.00271402726363486i</v>
      </c>
      <c r="T193" t="str">
        <f t="shared" si="17"/>
        <v>0.207443173165363-0.000904668872282331i</v>
      </c>
      <c r="U193" t="str">
        <f t="shared" si="18"/>
        <v>0.0001-26975.4140833721i</v>
      </c>
      <c r="V193" t="str">
        <f t="shared" si="19"/>
        <v>0.00002-0.43267768804516i</v>
      </c>
      <c r="W193" t="str">
        <f t="shared" si="20"/>
        <v>0.0000199993584529567-0.432670748133951i</v>
      </c>
      <c r="X193" t="str">
        <f t="shared" si="21"/>
        <v>0.197707026493217-0.128512109115659i</v>
      </c>
      <c r="Y193" t="str">
        <f t="shared" si="22"/>
        <v>0.009+0.0370707933123596i</v>
      </c>
      <c r="Z193" t="str">
        <f t="shared" si="23"/>
        <v>12.3592388878368-1.99316032041283i</v>
      </c>
      <c r="AA193" t="str">
        <f t="shared" si="24"/>
        <v>48.5519253372091+21.4779923688933i</v>
      </c>
      <c r="AB193" t="str">
        <f t="shared" si="25"/>
        <v>1.41228766752736-0.00615904911221997i</v>
      </c>
      <c r="AC193" t="str">
        <f t="shared" si="26"/>
        <v>7.85259337445569+0.636467188155318i</v>
      </c>
      <c r="AD193" t="str">
        <f t="shared" si="27"/>
        <v>0.178612889235978-0.0152612375017886i</v>
      </c>
      <c r="AE193" t="str">
        <f t="shared" si="28"/>
        <v>2.17710127348523-0.544621403548065i</v>
      </c>
      <c r="AF193" t="str">
        <f t="shared" si="29"/>
        <v>-6.7739153406164+2.0665997762656i</v>
      </c>
      <c r="AG193" t="str">
        <f t="shared" si="30"/>
        <v>1.03257920506629+0.011204927385887i</v>
      </c>
      <c r="AH193" t="str">
        <f t="shared" si="31"/>
        <v>-13.1045986989973+8.07226440447514i</v>
      </c>
      <c r="AI193">
        <f t="shared" si="32"/>
        <v>23.74550320634355</v>
      </c>
      <c r="AJ193">
        <f t="shared" si="33"/>
        <v>148.36746442486805</v>
      </c>
      <c r="AK193"/>
      <c r="AL193"/>
      <c r="AM193"/>
      <c r="AN193"/>
    </row>
    <row r="194" spans="1:40" x14ac:dyDescent="0.25">
      <c r="A194"/>
      <c r="B194">
        <f t="shared" si="34"/>
        <v>6000</v>
      </c>
      <c r="C194" s="237" t="str">
        <f t="shared" si="2"/>
        <v>-0.00212289487640133+0.408159382020405i</v>
      </c>
      <c r="D194" s="208" t="str">
        <f t="shared" si="3"/>
        <v>-5.9732814843917+3.12922192882311i</v>
      </c>
      <c r="E194" t="str">
        <f t="shared" si="4"/>
        <v>2870</v>
      </c>
      <c r="F194" t="str">
        <f t="shared" si="5"/>
        <v>0.777000777000777</v>
      </c>
      <c r="G194" t="str">
        <f t="shared" si="0"/>
        <v>0.777000777000777</v>
      </c>
      <c r="H194" t="str">
        <f t="shared" si="6"/>
        <v>0.805060475212606+1.13377425163774i</v>
      </c>
      <c r="I194" t="str">
        <f t="shared" si="7"/>
        <v>23.5619449019234i</v>
      </c>
      <c r="J194" t="str">
        <f t="shared" si="1"/>
        <v>0.525133853845987+5.09590204516432i</v>
      </c>
      <c r="K194" t="str">
        <f t="shared" si="8"/>
        <v>4.57511964608094+0.471467110289696i</v>
      </c>
      <c r="L194" t="str">
        <f t="shared" si="9"/>
        <v>0.279545035487495-0.0218314993794056i</v>
      </c>
      <c r="M194" t="str">
        <f t="shared" si="10"/>
        <v>4.85466468156844+0.44963561091029i</v>
      </c>
      <c r="N194" t="str">
        <f t="shared" si="11"/>
        <v>-0.0266094583153138i</v>
      </c>
      <c r="O194" t="str">
        <f t="shared" si="12"/>
        <v>0.999645989253323-0.0266063182297987i</v>
      </c>
      <c r="P194" t="str">
        <f t="shared" si="13"/>
        <v>0.000354010746676958+0.0266063182297987i</v>
      </c>
      <c r="Q194" t="str">
        <f t="shared" si="14"/>
        <v>-0.000354010746676958+3.14008551509717E-06i</v>
      </c>
      <c r="R194" t="str">
        <f t="shared" si="15"/>
        <v>-0.33333071083123-75.1597660988955i</v>
      </c>
      <c r="S194" t="str">
        <f t="shared" si="16"/>
        <v>0.00276002772573035i</v>
      </c>
      <c r="T194" t="str">
        <f t="shared" si="17"/>
        <v>0.20744303829236-0.000920002003731601i</v>
      </c>
      <c r="U194" t="str">
        <f t="shared" si="18"/>
        <v>0.0001-26525.8238486492i</v>
      </c>
      <c r="V194" t="str">
        <f t="shared" si="19"/>
        <v>0.00002-0.425466393244407i</v>
      </c>
      <c r="W194" t="str">
        <f t="shared" si="20"/>
        <v>0.0000199993584529567-0.425459568998383i</v>
      </c>
      <c r="X194" t="str">
        <f t="shared" si="21"/>
        <v>0.195719644918239-0.129376428671261i</v>
      </c>
      <c r="Y194" t="str">
        <f t="shared" si="22"/>
        <v>0.009+0.0376991118430775i</v>
      </c>
      <c r="Z194" t="str">
        <f t="shared" si="23"/>
        <v>12.3848588284514-2.03745232917654i</v>
      </c>
      <c r="AA194" t="str">
        <f t="shared" si="24"/>
        <v>48.8252490664264+21.8648670950237i</v>
      </c>
      <c r="AB194" t="str">
        <f t="shared" si="25"/>
        <v>1.4122867493025-0.00626343814618986i</v>
      </c>
      <c r="AC194" t="str">
        <f t="shared" si="26"/>
        <v>7.85899486692321+0.604607523349641i</v>
      </c>
      <c r="AD194" t="str">
        <f t="shared" si="27"/>
        <v>0.17858495684842-0.0145358596803028i</v>
      </c>
      <c r="AE194" t="str">
        <f t="shared" si="28"/>
        <v>2.18213335829057-0.543882906377436i</v>
      </c>
      <c r="AF194" t="str">
        <f t="shared" si="29"/>
        <v>-6.77834195960431+1.99544767718537i</v>
      </c>
      <c r="AG194" t="str">
        <f t="shared" si="30"/>
        <v>1.03271495228834+0.0115659701461005i</v>
      </c>
      <c r="AH194" t="str">
        <f t="shared" si="31"/>
        <v>-13.1829148401633+7.93387415166582i</v>
      </c>
      <c r="AI194">
        <f t="shared" si="32"/>
        <v>23.742635765167137</v>
      </c>
      <c r="AJ194">
        <f t="shared" si="33"/>
        <v>148.95920754331485</v>
      </c>
      <c r="AK194"/>
      <c r="AL194"/>
      <c r="AM194"/>
      <c r="AN194"/>
    </row>
    <row r="195" spans="1:40" x14ac:dyDescent="0.25">
      <c r="A195"/>
      <c r="B195">
        <f t="shared" si="34"/>
        <v>6100</v>
      </c>
      <c r="C195" s="237" t="str">
        <f t="shared" si="2"/>
        <v>-0.00205386408968808+0.40146859776327i</v>
      </c>
      <c r="D195" s="208" t="str">
        <f t="shared" si="3"/>
        <v>-5.97275224836023+3.07792591618507i</v>
      </c>
      <c r="E195" t="str">
        <f t="shared" si="4"/>
        <v>2870</v>
      </c>
      <c r="F195" t="str">
        <f t="shared" si="5"/>
        <v>0.777000777000777</v>
      </c>
      <c r="G195" t="str">
        <f t="shared" si="0"/>
        <v>0.777000777000777</v>
      </c>
      <c r="H195" t="str">
        <f t="shared" si="6"/>
        <v>0.810121070538498+1.15186026545157i</v>
      </c>
      <c r="I195" t="str">
        <f t="shared" si="7"/>
        <v>23.9546439836222i</v>
      </c>
      <c r="J195" t="str">
        <f t="shared" si="1"/>
        <v>0.509173075044699+5.18083374591705i</v>
      </c>
      <c r="K195" t="str">
        <f t="shared" si="8"/>
        <v>4.57947138678289+0.450071097132788i</v>
      </c>
      <c r="L195" t="str">
        <f t="shared" si="9"/>
        <v>0.279488088731913-0.0221908362355489i</v>
      </c>
      <c r="M195" t="str">
        <f t="shared" si="10"/>
        <v>4.8589594755148+0.427880260897239i</v>
      </c>
      <c r="N195" t="str">
        <f t="shared" si="11"/>
        <v>-0.0270529492872357i</v>
      </c>
      <c r="O195" t="str">
        <f t="shared" si="12"/>
        <v>0.999634091284473-0.027049649570096i</v>
      </c>
      <c r="P195" t="str">
        <f t="shared" si="13"/>
        <v>0.000365908715526997+0.027049649570096i</v>
      </c>
      <c r="Q195" t="str">
        <f t="shared" si="14"/>
        <v>-0.000365908715526997+3.29971713970006E-06i</v>
      </c>
      <c r="R195" t="str">
        <f t="shared" si="15"/>
        <v>-0.333330622695228-73.9275899124329i</v>
      </c>
      <c r="S195" t="str">
        <f t="shared" si="16"/>
        <v>0.00280602818782587i</v>
      </c>
      <c r="T195" t="str">
        <f t="shared" si="17"/>
        <v>0.207442901152318-0.000935335123148359i</v>
      </c>
      <c r="U195" t="str">
        <f t="shared" si="18"/>
        <v>0.0001-26090.9742773598i</v>
      </c>
      <c r="V195" t="str">
        <f t="shared" si="19"/>
        <v>0.00002-0.418491534338762i</v>
      </c>
      <c r="W195" t="str">
        <f t="shared" si="20"/>
        <v>0.0000199993584529566-0.418484821965627i</v>
      </c>
      <c r="X195" t="str">
        <f t="shared" si="21"/>
        <v>0.193739419376835-0.130201762846108i</v>
      </c>
      <c r="Y195" t="str">
        <f t="shared" si="22"/>
        <v>0.009+0.0383274303737955i</v>
      </c>
      <c r="Z195" t="str">
        <f t="shared" si="23"/>
        <v>12.4109429964733-2.08234813090632i</v>
      </c>
      <c r="AA195" t="str">
        <f t="shared" si="24"/>
        <v>49.1051373218158+22.2527110231951i</v>
      </c>
      <c r="AB195" t="str">
        <f t="shared" si="25"/>
        <v>1.41228581564348-0.00636782709824156i</v>
      </c>
      <c r="AC195" t="str">
        <f t="shared" si="26"/>
        <v>7.86496421357618+0.573348209441562i</v>
      </c>
      <c r="AD195" t="str">
        <f t="shared" si="27"/>
        <v>0.17855878709882-0.0138264059452041i</v>
      </c>
      <c r="AE195" t="str">
        <f t="shared" si="28"/>
        <v>2.18729153762573-0.543420292604155i</v>
      </c>
      <c r="AF195" t="str">
        <f t="shared" si="29"/>
        <v>-6.78287331889873+1.9260656507335i</v>
      </c>
      <c r="AG195" t="str">
        <f t="shared" si="30"/>
        <v>1.0328545001709+0.0119259796890281i</v>
      </c>
      <c r="AH195" t="str">
        <f t="shared" si="31"/>
        <v>-13.2607521387678+7.80067818046868i</v>
      </c>
      <c r="AI195">
        <f t="shared" si="32"/>
        <v>23.74194822018779</v>
      </c>
      <c r="AJ195">
        <f t="shared" si="33"/>
        <v>149.53369834611814</v>
      </c>
      <c r="AK195"/>
      <c r="AL195"/>
      <c r="AM195"/>
      <c r="AN195"/>
    </row>
    <row r="196" spans="1:40" x14ac:dyDescent="0.25">
      <c r="A196"/>
      <c r="B196">
        <f t="shared" si="34"/>
        <v>6200</v>
      </c>
      <c r="C196" s="237" t="str">
        <f t="shared" si="2"/>
        <v>-0.00198814637819049+0.394993628580454i</v>
      </c>
      <c r="D196" s="208" t="str">
        <f t="shared" si="3"/>
        <v>-5.97224841257208+3.02828448578348i</v>
      </c>
      <c r="E196" t="str">
        <f t="shared" si="4"/>
        <v>2870</v>
      </c>
      <c r="F196" t="str">
        <f t="shared" si="5"/>
        <v>0.777000777000777</v>
      </c>
      <c r="G196" t="str">
        <f t="shared" si="0"/>
        <v>0.777000777000777</v>
      </c>
      <c r="H196" t="str">
        <f t="shared" si="6"/>
        <v>0.815258977582086+1.16991433426434i</v>
      </c>
      <c r="I196" t="str">
        <f t="shared" si="7"/>
        <v>24.3473430653209i</v>
      </c>
      <c r="J196" t="str">
        <f t="shared" si="1"/>
        <v>0.49294848171777+5.2657654466698i</v>
      </c>
      <c r="K196" t="str">
        <f t="shared" si="8"/>
        <v>4.58353638981381+0.429082405424229i</v>
      </c>
      <c r="L196" t="str">
        <f t="shared" si="9"/>
        <v>0.279430224482639-0.0225499508053609i</v>
      </c>
      <c r="M196" t="str">
        <f t="shared" si="10"/>
        <v>4.86296661429645+0.406532454618868i</v>
      </c>
      <c r="N196" t="str">
        <f t="shared" si="11"/>
        <v>-0.0274964402591576i</v>
      </c>
      <c r="O196" t="str">
        <f t="shared" si="12"/>
        <v>0.999621996703353-0.0274929755901535i</v>
      </c>
      <c r="P196" t="str">
        <f t="shared" si="13"/>
        <v>0.000378003296646945+0.0274929755901535i</v>
      </c>
      <c r="Q196" t="str">
        <f t="shared" si="14"/>
        <v>-0.000378003296646945+3.46466900410028E-06i</v>
      </c>
      <c r="R196" t="str">
        <f t="shared" si="15"/>
        <v>-0.333330533088184-72.7351605501979i</v>
      </c>
      <c r="S196" t="str">
        <f t="shared" si="16"/>
        <v>0.00285202864992136i</v>
      </c>
      <c r="T196" t="str">
        <f t="shared" si="17"/>
        <v>0.207442761745794-0.000950668230261061i</v>
      </c>
      <c r="U196" t="str">
        <f t="shared" si="18"/>
        <v>0.0001-25670.152111596i</v>
      </c>
      <c r="V196" t="str">
        <f t="shared" si="19"/>
        <v>0.00002-0.411741670881685i</v>
      </c>
      <c r="W196" t="str">
        <f t="shared" si="20"/>
        <v>0.0000199993584529566-0.411735066772633i</v>
      </c>
      <c r="X196" t="str">
        <f t="shared" si="21"/>
        <v>0.191767118320815-0.130988873136923i</v>
      </c>
      <c r="Y196" t="str">
        <f t="shared" si="22"/>
        <v>0.009+0.0389557489045134i</v>
      </c>
      <c r="Z196" t="str">
        <f t="shared" si="23"/>
        <v>12.4374920541401-2.1278645121665i</v>
      </c>
      <c r="AA196" t="str">
        <f t="shared" si="24"/>
        <v>49.3917041960943+22.6415206152725i</v>
      </c>
      <c r="AB196" t="str">
        <f t="shared" si="25"/>
        <v>1.41228486655409-0.00647221596652638i</v>
      </c>
      <c r="AC196" t="str">
        <f t="shared" si="26"/>
        <v>7.87052532177235+0.54266546325558i</v>
      </c>
      <c r="AD196" t="str">
        <f t="shared" si="27"/>
        <v>0.178534273992266-0.0131321095154374i</v>
      </c>
      <c r="AE196" t="str">
        <f t="shared" si="28"/>
        <v>2.19257526436269-0.543227253585902i</v>
      </c>
      <c r="AF196" t="str">
        <f t="shared" si="29"/>
        <v>-6.78750739015417+1.85837015151914i</v>
      </c>
      <c r="AG196" t="str">
        <f t="shared" si="30"/>
        <v>1.03299790358111+0.0122850860388265i</v>
      </c>
      <c r="AH196" t="str">
        <f t="shared" si="31"/>
        <v>-13.3382135634241+7.67246138472619i</v>
      </c>
      <c r="AI196">
        <f t="shared" si="32"/>
        <v>23.743351203377877</v>
      </c>
      <c r="AJ196">
        <f t="shared" si="33"/>
        <v>150.09145114630755</v>
      </c>
      <c r="AK196"/>
      <c r="AL196"/>
      <c r="AM196"/>
      <c r="AN196"/>
    </row>
    <row r="197" spans="1:40" x14ac:dyDescent="0.25">
      <c r="A197"/>
      <c r="B197">
        <f t="shared" si="34"/>
        <v>6300</v>
      </c>
      <c r="C197" s="237" t="str">
        <f t="shared" si="2"/>
        <v>-0.00192553307520053+0.388724198597281i</v>
      </c>
      <c r="D197" s="208" t="str">
        <f t="shared" si="3"/>
        <v>-5.97176837724916+2.98021885591249i</v>
      </c>
      <c r="E197" t="str">
        <f t="shared" si="4"/>
        <v>2870</v>
      </c>
      <c r="F197" t="str">
        <f t="shared" si="5"/>
        <v>0.777000777000777</v>
      </c>
      <c r="G197" t="str">
        <f t="shared" ref="G197:G260" si="35">IF($C$11=$C$7,$C$24,F197)</f>
        <v>0.777000777000777</v>
      </c>
      <c r="H197" t="str">
        <f t="shared" si="6"/>
        <v>0.820473900399373+1.18793589035429i</v>
      </c>
      <c r="I197" t="str">
        <f t="shared" si="7"/>
        <v>24.7400421470196i</v>
      </c>
      <c r="J197" t="str">
        <f t="shared" ref="J197:J260" si="36">IMSUM(COMPLEX(0,2*PI()*B197*$C$113*$C$112),COMPLEX(0,2*PI()*B197*$C$113*$C$111),COMPLEX(0,2*PI()*B197*$C$28*10^-12*$C$111),COMPLEX(-1*2*PI()*B197*2*PI()*B197*$C$113*$C$112*$C$28*10^-12*$C$111,0),COMPLEX(1,0))</f>
        <v>0.4764600738652+5.35069714742253i</v>
      </c>
      <c r="K197" t="str">
        <f t="shared" si="8"/>
        <v>4.58733033423116+0.408485042167769i</v>
      </c>
      <c r="L197" t="str">
        <f t="shared" si="9"/>
        <v>0.279371443893687-0.0229088396008184i</v>
      </c>
      <c r="M197" t="str">
        <f t="shared" si="10"/>
        <v>4.86670177812485+0.385576202566951i</v>
      </c>
      <c r="N197" t="str">
        <f t="shared" si="11"/>
        <v>-0.0279399312310795i</v>
      </c>
      <c r="O197" t="str">
        <f t="shared" si="12"/>
        <v>0.999609705512342-0.0279362962027761i</v>
      </c>
      <c r="P197" t="str">
        <f t="shared" si="13"/>
        <v>0.000390294487658038+0.0279362962027761i</v>
      </c>
      <c r="Q197" t="str">
        <f t="shared" si="14"/>
        <v>-0.000390294487658038+3.63502830339965E-06i</v>
      </c>
      <c r="R197" t="str">
        <f t="shared" si="15"/>
        <v>-0.333330442037588-71.580585306255i</v>
      </c>
      <c r="S197" t="str">
        <f t="shared" si="16"/>
        <v>0.00289802911201688i</v>
      </c>
      <c r="T197" t="str">
        <f t="shared" si="17"/>
        <v>0.207442620072735-0.000966001324946385i</v>
      </c>
      <c r="U197" t="str">
        <f t="shared" si="18"/>
        <v>0.0001-25262.6893796659i</v>
      </c>
      <c r="V197" t="str">
        <f t="shared" si="19"/>
        <v>0.00002-0.405206088804198i</v>
      </c>
      <c r="W197" t="str">
        <f t="shared" si="20"/>
        <v>0.0000199993584529566-0.405199589522274i</v>
      </c>
      <c r="X197" t="str">
        <f t="shared" si="21"/>
        <v>0.189803471688484-0.131738528174281i</v>
      </c>
      <c r="Y197" t="str">
        <f t="shared" si="22"/>
        <v>0.009+0.0395840674352314i</v>
      </c>
      <c r="Z197" t="str">
        <f t="shared" si="23"/>
        <v>12.4645065631262-2.17401866133089i</v>
      </c>
      <c r="AA197" t="str">
        <f t="shared" si="24"/>
        <v>49.6850670465644+23.0312907595209i</v>
      </c>
      <c r="AB197" t="str">
        <f t="shared" si="25"/>
        <v>1.41228390203397-0.00657660475020474i</v>
      </c>
      <c r="AC197" t="str">
        <f t="shared" si="26"/>
        <v>7.87570035953119+0.512536689860848i</v>
      </c>
      <c r="AD197" t="str">
        <f t="shared" si="27"/>
        <v>0.178511319859878-0.0124522520229192i</v>
      </c>
      <c r="AE197" t="str">
        <f t="shared" si="28"/>
        <v>2.19798408971235-0.543298117699562i</v>
      </c>
      <c r="AF197" t="str">
        <f t="shared" si="29"/>
        <v>-6.79224227764853+1.7922829655582i</v>
      </c>
      <c r="AG197" t="str">
        <f t="shared" si="30"/>
        <v>1.03314522076459+0.0126434115884076i</v>
      </c>
      <c r="AH197" t="str">
        <f t="shared" si="31"/>
        <v>-13.4153948543685+7.54902417296002i</v>
      </c>
      <c r="AI197">
        <f t="shared" si="32"/>
        <v>23.746761134641186</v>
      </c>
      <c r="AJ197">
        <f t="shared" si="33"/>
        <v>150.63295361310335</v>
      </c>
      <c r="AK197"/>
      <c r="AL197"/>
      <c r="AM197"/>
      <c r="AN197"/>
    </row>
    <row r="198" spans="1:40" x14ac:dyDescent="0.25">
      <c r="A198"/>
      <c r="B198">
        <f t="shared" si="34"/>
        <v>6400</v>
      </c>
      <c r="C198" s="237" t="str">
        <f t="shared" ref="C198:C261" si="37">IMPRODUCT(COMPLEX(-1,0),IMDIV(IMPRODUCT(G198,COMPLEX($C$100+$C$101,0)),COMPLEX($C$100,2*PI()*B198*$C$103*$C$102*(2*$C$100+$C$101))))</f>
        <v>-0.00186583168691298+0.38265067410238i</v>
      </c>
      <c r="D198" s="208" t="str">
        <f t="shared" ref="D198:D261" si="38">IMPRODUCT(COMPLEX($C$106,0),IMSUB(C198,G198))</f>
        <v>-5.97131066660563+2.93365516811825i</v>
      </c>
      <c r="E198" t="str">
        <f t="shared" ref="E198:E261" si="39">IMDIV(COMPLEX($C$20*10^3,0),COMPLEX(1,2*PI()*B198*$C$20*1000*$C$29*10^-12))</f>
        <v>2870</v>
      </c>
      <c r="F198" t="str">
        <f t="shared" ref="F198:F261" si="40">IMDIV(COMPLEX($C$22*1000,0),IMSUM(COMPLEX($C$22*1000,0),E198))</f>
        <v>0.777000777000777</v>
      </c>
      <c r="G198" t="str">
        <f t="shared" si="35"/>
        <v>0.777000777000777</v>
      </c>
      <c r="H198" t="str">
        <f t="shared" ref="H198:H261" si="41">IMPRODUCT(COMPLEX($C$108,0),IMPRODUCT(COMPLEX(-1,0),D198),IMDIV(COMPLEX(0,2*PI()*B198*$C$109*$C$110),COMPLEX(1,2*PI()*B198*$C$109*$C$110)))</f>
        <v>0.825765539018973+1.20592437458903i</v>
      </c>
      <c r="I198" t="str">
        <f t="shared" ref="I198:I261" si="42">COMPLEX(0,2*PI()*B198*$C$113*$C$112*$C$114)</f>
        <v>25.1327412287183i</v>
      </c>
      <c r="J198" t="str">
        <f t="shared" si="36"/>
        <v>0.459707851486989+5.43562884817527i</v>
      </c>
      <c r="K198" t="str">
        <f t="shared" ref="K198:K261" si="43">IMDIV(I198,J198)</f>
        <v>4.59086777340907+0.388263808939644i</v>
      </c>
      <c r="L198" t="str">
        <f t="shared" ref="L198:L261" si="44">IMDIV(COMPLEX($C$117,0),COMPLEX(1,2*PI()*B198*$C$115*$C$116))</f>
        <v>0.279311748136606-0.0232674991413669i</v>
      </c>
      <c r="M198" t="str">
        <f t="shared" ref="M198:M261" si="45">IMSUM(K198,L198)</f>
        <v>4.87017952154568+0.364996309798277i</v>
      </c>
      <c r="N198" t="str">
        <f t="shared" ref="N198:N261" si="46">COMPLEX(0,-2*PI()*B198*$C$43)</f>
        <v>-0.0283834222030014i</v>
      </c>
      <c r="O198" t="str">
        <f t="shared" ref="O198:O261" si="47">IMEXP(N198)</f>
        <v>0.999597217713856-0.0283796113207694i</v>
      </c>
      <c r="P198" t="str">
        <f t="shared" ref="P198:P261" si="48">IMSUB(COMPLEX(1,0),O198)</f>
        <v>0.000402782286143988+0.0283796113207694i</v>
      </c>
      <c r="Q198" t="str">
        <f t="shared" ref="Q198:Q261" si="49">IMSUM(COMPLEX(0,2*PI()*B198*$C$43),O198,COMPLEX(-1,0))</f>
        <v>-0.000402782286143988+3.81088223199919E-06i</v>
      </c>
      <c r="R198" t="str">
        <f t="shared" ref="R198:R261" si="50">IMDIV(P198,Q198)</f>
        <v>-0.333330349506333-70.4620897685903i</v>
      </c>
      <c r="S198" t="str">
        <f t="shared" ref="S198:S261" si="51">IMDIV(COMPLEX(0,2*PI()*B198*$C$123),COMPLEX($C$124,0))</f>
        <v>0.00294402957411237i</v>
      </c>
      <c r="T198" t="str">
        <f t="shared" ref="T198:T261" si="52">IMPRODUCT(R198,S198)</f>
        <v>0.207442476132491-0.000981334406895857i</v>
      </c>
      <c r="U198" t="str">
        <f t="shared" ref="U198:U261" si="53">IMDIV(COMPLEX(1,2*PI()*B198*$C$16*10^-3*$C$15*10^-6),COMPLEX(0,2*PI()*B198*$C$15*10^-6))</f>
        <v>0.0001-24867.9598581086i</v>
      </c>
      <c r="V198" t="str">
        <f t="shared" ref="V198:V261" si="54">IMSUM(COMPLEX($C$18*10^-3,0),IMDIV(COMPLEX(1,0),COMPLEX(0,2*PI()*B198*($C$17*1*10^-6))))</f>
        <v>0.00002-0.398874743666631i</v>
      </c>
      <c r="W198" t="str">
        <f t="shared" ref="W198:W261" si="55">IMDIV(IMPRODUCT(U198,V198),IMSUM(U198,V198))</f>
        <v>0.0000199993584529566-0.398868345935986i</v>
      </c>
      <c r="X198" t="str">
        <f t="shared" ref="X198:X261" si="56">IMDIV(IMPRODUCT(COMPLEX($C$19,0),W198),IMSUM(COMPLEX($C$19,0),W198))</f>
        <v>0.187849171641428-0.132451502120412i</v>
      </c>
      <c r="Y198" t="str">
        <f t="shared" ref="Y198:Y261" si="57">COMPLEX($C$13*10^-3,2*PI()*B198*$C$12*0.000001)</f>
        <v>0.009+0.0402123859659494i</v>
      </c>
      <c r="Z198" t="str">
        <f t="shared" ref="Z198:Z261" si="58">IMPRODUCT(COMPLEX($C$6,0),IMDIV(X198,IMSUM(X198,Y198)))</f>
        <v>12.4919869753836-2.22082818117635i</v>
      </c>
      <c r="AA198" t="str">
        <f t="shared" ref="AA198:AA261" si="59">IMDIV(COMPLEX($C$6,0),IMSUM(X198,Y198))</f>
        <v>49.9853465728204+23.4220146831501i</v>
      </c>
      <c r="AB198" t="str">
        <f t="shared" ref="AB198:AB261" si="60">IMPRODUCT(COMPLEX($C$119,0),T198)</f>
        <v>1.4122829220787-0.00668099344717654i</v>
      </c>
      <c r="AC198" t="str">
        <f t="shared" ref="AC198:AC261" si="61">IMSUM(COMPLEX(1,0),IMPRODUCT(AB198,M198))</f>
        <v>7.88050990369038+0.482940417479833i</v>
      </c>
      <c r="AD198" t="str">
        <f t="shared" ref="AD198:AD261" si="62">IMDIV(AB198,AC198)</f>
        <v>0.178489834586375-0.0117861597553137i</v>
      </c>
      <c r="AE198" t="str">
        <f t="shared" ref="AE198:AE261" si="63">IMPRODUCT(AD198,AA198,X198)</f>
        <v>2.20351765315892-0.543627808856094i</v>
      </c>
      <c r="AF198" t="str">
        <f t="shared" ref="AF198:AF261" si="64">IMSUB(D198,H198)</f>
        <v>-6.7970762056246+1.72773079352922i</v>
      </c>
      <c r="AG198" t="str">
        <f t="shared" ref="AG198:AG261" si="65">IMSUM(COMPLEX(1,0),IMPRODUCT(AD198,AA198,COMPLEX($C$127,0)))</f>
        <v>1.03329651329111+0.0130010716117621i</v>
      </c>
      <c r="AH198" t="str">
        <f t="shared" ref="AH198:AH261" si="66">IMDIV(IMPRODUCT(AE198,AF198),AG198)</f>
        <v>-13.4923852012364+7.43018128407374i</v>
      </c>
      <c r="AI198">
        <f t="shared" ref="AI198:AI261" si="67">20*LOG10(IMABS(AH198))</f>
        <v>23.752099779504579</v>
      </c>
      <c r="AJ198">
        <f t="shared" ref="AJ198:AJ261" si="68">IMARGUMENT(AH198)*180/PI()</f>
        <v>151.15866818165324</v>
      </c>
      <c r="AK198"/>
      <c r="AL198"/>
      <c r="AM198"/>
      <c r="AN198"/>
    </row>
    <row r="199" spans="1:40" x14ac:dyDescent="0.25">
      <c r="A199"/>
      <c r="B199">
        <f t="shared" si="34"/>
        <v>6500</v>
      </c>
      <c r="C199" s="237" t="str">
        <f t="shared" si="37"/>
        <v>-0.00180886441123169+0.376764014157623i</v>
      </c>
      <c r="D199" s="208" t="str">
        <f t="shared" si="38"/>
        <v>-5.97087391749207+2.88852410854178i</v>
      </c>
      <c r="E199" t="str">
        <f t="shared" si="39"/>
        <v>2870</v>
      </c>
      <c r="F199" t="str">
        <f t="shared" si="40"/>
        <v>0.777000777000777</v>
      </c>
      <c r="G199" t="str">
        <f t="shared" si="35"/>
        <v>0.777000777000777</v>
      </c>
      <c r="H199" t="str">
        <f t="shared" si="41"/>
        <v>0.831133589496777+1.22387923605314i</v>
      </c>
      <c r="I199" t="str">
        <f t="shared" si="42"/>
        <v>25.5254403104171i</v>
      </c>
      <c r="J199" t="str">
        <f t="shared" si="36"/>
        <v>0.442691814583137+5.52056054892801i</v>
      </c>
      <c r="K199" t="str">
        <f t="shared" si="43"/>
        <v>4.59416222973439+0.368404258217103i</v>
      </c>
      <c r="L199" t="str">
        <f t="shared" si="44"/>
        <v>0.279251138400428-0.023625925954031i</v>
      </c>
      <c r="M199" t="str">
        <f t="shared" si="45"/>
        <v>4.87341336813482+0.344778332263072i</v>
      </c>
      <c r="N199" t="str">
        <f t="shared" si="46"/>
        <v>-0.0288269131749233i</v>
      </c>
      <c r="O199" t="str">
        <f t="shared" si="47"/>
        <v>0.999584533310352-0.0288229208569406i</v>
      </c>
      <c r="P199" t="str">
        <f t="shared" si="48"/>
        <v>0.000415466689647981+0.0288229208569406i</v>
      </c>
      <c r="Q199" t="str">
        <f t="shared" si="49"/>
        <v>-0.000415466689647981+3.99231798270047E-06i</v>
      </c>
      <c r="R199" t="str">
        <f t="shared" si="50"/>
        <v>-0.333330255544827-69.3780087201127i</v>
      </c>
      <c r="S199" t="str">
        <f t="shared" si="51"/>
        <v>0.00299003003620788i</v>
      </c>
      <c r="T199" t="str">
        <f t="shared" si="52"/>
        <v>0.207442329925429-0.000996667476055881i</v>
      </c>
      <c r="U199" t="str">
        <f t="shared" si="53"/>
        <v>0.0001-24485.3758602916i</v>
      </c>
      <c r="V199" t="str">
        <f t="shared" si="54"/>
        <v>0.00002-0.392738209148683i</v>
      </c>
      <c r="W199" t="str">
        <f t="shared" si="55"/>
        <v>0.0000199993584529567-0.392731909844666i</v>
      </c>
      <c r="X199" t="str">
        <f t="shared" si="56"/>
        <v>0.185904873348284-0.133128573149351i</v>
      </c>
      <c r="Y199" t="str">
        <f t="shared" si="57"/>
        <v>0.009+0.0408407044966673i</v>
      </c>
      <c r="Z199" t="str">
        <f t="shared" si="58"/>
        <v>12.5199336234431-2.2683111018038i</v>
      </c>
      <c r="AA199" t="str">
        <f t="shared" si="59"/>
        <v>50.2926668963294+23.8136838601654i</v>
      </c>
      <c r="AB199" t="str">
        <f t="shared" si="60"/>
        <v>1.41228192669077-0.00678538205707687i</v>
      </c>
      <c r="AC199" t="str">
        <f t="shared" si="61"/>
        <v>7.88497307381941+0.453856235744861i</v>
      </c>
      <c r="AD199" t="str">
        <f t="shared" si="62"/>
        <v>0.178469734920096-0.0111332002431015i</v>
      </c>
      <c r="AE199" t="str">
        <f t="shared" si="63"/>
        <v>2.20917567328306-0.544211809115368i</v>
      </c>
      <c r="AF199" t="str">
        <f t="shared" si="64"/>
        <v>-6.80200750698885+1.66464487248864i</v>
      </c>
      <c r="AG199" t="str">
        <f t="shared" si="65"/>
        <v>1.03345184601408+0.0133581747231353i</v>
      </c>
      <c r="AH199" t="str">
        <f t="shared" si="66"/>
        <v>-13.5692678478663+7.31576071772367i</v>
      </c>
      <c r="AI199">
        <f t="shared" si="67"/>
        <v>23.759293844936234</v>
      </c>
      <c r="AJ199">
        <f t="shared" si="68"/>
        <v>151.66903337631962</v>
      </c>
      <c r="AK199"/>
      <c r="AL199"/>
      <c r="AM199"/>
      <c r="AN199"/>
    </row>
    <row r="200" spans="1:40" x14ac:dyDescent="0.25">
      <c r="A200"/>
      <c r="B200">
        <f t="shared" si="34"/>
        <v>6600</v>
      </c>
      <c r="C200" s="237" t="str">
        <f t="shared" si="37"/>
        <v>-0.00175446681245631+0.371055725697324i</v>
      </c>
      <c r="D200" s="208" t="str">
        <f t="shared" si="38"/>
        <v>-5.97045686923479+2.84476056367948i</v>
      </c>
      <c r="E200" t="str">
        <f t="shared" si="39"/>
        <v>2870</v>
      </c>
      <c r="F200" t="str">
        <f t="shared" si="40"/>
        <v>0.777000777000777</v>
      </c>
      <c r="G200" t="str">
        <f t="shared" si="35"/>
        <v>0.777000777000777</v>
      </c>
      <c r="H200" t="str">
        <f t="shared" si="41"/>
        <v>0.836577743969816+1.2417999317126i</v>
      </c>
      <c r="I200" t="str">
        <f t="shared" si="42"/>
        <v>25.9181393921158i</v>
      </c>
      <c r="J200" t="str">
        <f t="shared" si="36"/>
        <v>0.425411963153644+5.60549224968075i</v>
      </c>
      <c r="K200" t="str">
        <f t="shared" si="43"/>
        <v>4.5972262802703+0.348892652034743i</v>
      </c>
      <c r="L200" t="str">
        <f t="shared" si="44"/>
        <v>0.279189615891604-0.023984116573522i</v>
      </c>
      <c r="M200" t="str">
        <f t="shared" si="45"/>
        <v>4.8764158961619+0.324908535461221i</v>
      </c>
      <c r="N200" t="str">
        <f t="shared" si="46"/>
        <v>-0.0292704041468452i</v>
      </c>
      <c r="O200" t="str">
        <f t="shared" si="47"/>
        <v>0.999571652304325-0.0292662247240974i</v>
      </c>
      <c r="P200" t="str">
        <f t="shared" si="48"/>
        <v>0.000428347695675013+0.0292662247240974i</v>
      </c>
      <c r="Q200" t="str">
        <f t="shared" si="49"/>
        <v>-0.000428347695675013+4.17942274779856E-06i</v>
      </c>
      <c r="R200" t="str">
        <f t="shared" si="50"/>
        <v>-0.333330160101701-68.3267778658867i</v>
      </c>
      <c r="S200" t="str">
        <f t="shared" si="51"/>
        <v>0.00303603049830338i</v>
      </c>
      <c r="T200" t="str">
        <f t="shared" si="52"/>
        <v>0.207442181451632-0.00101200053207311i</v>
      </c>
      <c r="U200" t="str">
        <f t="shared" si="53"/>
        <v>0.0001-24114.3853169538i</v>
      </c>
      <c r="V200" t="str">
        <f t="shared" si="54"/>
        <v>0.00002-0.386787630222188i</v>
      </c>
      <c r="W200" t="str">
        <f t="shared" si="55"/>
        <v>0.0000199993584529566-0.386781426362171i</v>
      </c>
      <c r="X200" t="str">
        <f t="shared" si="56"/>
        <v>0.183971195809558-0.133770522008767i</v>
      </c>
      <c r="Y200" t="str">
        <f t="shared" si="57"/>
        <v>0.009+0.0414690230273853i</v>
      </c>
      <c r="Z200" t="str">
        <f t="shared" si="58"/>
        <v>12.5483467101481-2.31648589389268i</v>
      </c>
      <c r="AA200" t="str">
        <f t="shared" si="59"/>
        <v>50.6071556418918+24.2062879142885i</v>
      </c>
      <c r="AB200" t="str">
        <f t="shared" si="60"/>
        <v>1.41228091587075-0.00688977057750013i</v>
      </c>
      <c r="AC200" t="str">
        <f t="shared" si="61"/>
        <v>7.88910765326621+0.425264737270367i</v>
      </c>
      <c r="AD200" t="str">
        <f t="shared" si="62"/>
        <v>0.178450943855167-0.0104927791544897i</v>
      </c>
      <c r="AE200" t="str">
        <f t="shared" si="63"/>
        <v>2.21495793934871-0.54504612497588i</v>
      </c>
      <c r="AF200" t="str">
        <f t="shared" si="64"/>
        <v>-6.80703461320461+1.60296063196688i</v>
      </c>
      <c r="AG200" t="str">
        <f t="shared" si="65"/>
        <v>1.03361128704255+0.0137148232882458i</v>
      </c>
      <c r="AH200" t="str">
        <f t="shared" si="66"/>
        <v>-13.6461206327587+7.20560276687855i</v>
      </c>
      <c r="AI200">
        <f t="shared" si="67"/>
        <v>23.768274609571126</v>
      </c>
      <c r="AJ200">
        <f t="shared" si="68"/>
        <v>152.16446505307624</v>
      </c>
      <c r="AK200"/>
      <c r="AL200"/>
      <c r="AM200"/>
      <c r="AN200"/>
    </row>
    <row r="201" spans="1:40" x14ac:dyDescent="0.25">
      <c r="A201"/>
      <c r="B201">
        <f t="shared" si="34"/>
        <v>6700</v>
      </c>
      <c r="C201" s="237" t="str">
        <f t="shared" si="37"/>
        <v>-0.00170248663337956+0.365517822647772i</v>
      </c>
      <c r="D201" s="208" t="str">
        <f t="shared" si="38"/>
        <v>-5.97005835452854+2.80230330696625i</v>
      </c>
      <c r="E201" t="str">
        <f t="shared" si="39"/>
        <v>2870</v>
      </c>
      <c r="F201" t="str">
        <f t="shared" si="40"/>
        <v>0.777000777000777</v>
      </c>
      <c r="G201" t="str">
        <f t="shared" si="35"/>
        <v>0.777000777000777</v>
      </c>
      <c r="H201" t="str">
        <f t="shared" si="41"/>
        <v>0.842097690709297+1.25968592611173i</v>
      </c>
      <c r="I201" t="str">
        <f t="shared" si="42"/>
        <v>26.3108384738145i</v>
      </c>
      <c r="J201" t="str">
        <f t="shared" si="36"/>
        <v>0.407868297198509+5.69042395043348i</v>
      </c>
      <c r="K201" t="str">
        <f t="shared" si="43"/>
        <v>4.60007163434445+0.329715922896801i</v>
      </c>
      <c r="L201" t="str">
        <f t="shared" si="44"/>
        <v>0.279127181833947-0.0243420675423471i</v>
      </c>
      <c r="M201" t="str">
        <f t="shared" si="45"/>
        <v>4.8791988161784+0.305373855354454i</v>
      </c>
      <c r="N201" t="str">
        <f t="shared" si="46"/>
        <v>-0.0297138951187671i</v>
      </c>
      <c r="O201" t="str">
        <f t="shared" si="47"/>
        <v>0.999558574698308-0.0297095228350492i</v>
      </c>
      <c r="P201" t="str">
        <f t="shared" si="48"/>
        <v>0.000441425301692+0.0297095228350492i</v>
      </c>
      <c r="Q201" t="str">
        <f t="shared" si="49"/>
        <v>-0.000441425301692+4.37228371790235E-06i</v>
      </c>
      <c r="R201" t="str">
        <f t="shared" si="50"/>
        <v>-0.333330063223255-67.3069263016279i</v>
      </c>
      <c r="S201" t="str">
        <f t="shared" si="51"/>
        <v>0.00308203096039889i</v>
      </c>
      <c r="T201" t="str">
        <f t="shared" si="52"/>
        <v>0.207442030710904-0.00102733357488579i</v>
      </c>
      <c r="U201" t="str">
        <f t="shared" si="53"/>
        <v>0.0001-23754.4691181934i</v>
      </c>
      <c r="V201" t="str">
        <f t="shared" si="54"/>
        <v>0.00002-0.38101468051738i</v>
      </c>
      <c r="W201" t="str">
        <f t="shared" si="55"/>
        <v>0.0000199993584529566-0.381008569252289i</v>
      </c>
      <c r="X201" t="str">
        <f t="shared" si="56"/>
        <v>0.182048722717948-0.134378130662509i</v>
      </c>
      <c r="Y201" t="str">
        <f t="shared" si="57"/>
        <v>0.009+0.0420973415581032i</v>
      </c>
      <c r="Z201" t="str">
        <f t="shared" si="58"/>
        <v>12.5772262977857-2.36537148229417i</v>
      </c>
      <c r="AA201" t="str">
        <f t="shared" si="59"/>
        <v>50.9289440209658+24.5998145166731i</v>
      </c>
      <c r="AB201" t="str">
        <f t="shared" si="60"/>
        <v>1.4122798896173-0.00699415900802589i</v>
      </c>
      <c r="AC201" t="str">
        <f t="shared" si="61"/>
        <v>7.89293019883454+0.397147462379874i</v>
      </c>
      <c r="AD201" t="str">
        <f t="shared" si="62"/>
        <v>0.178433390077662-0.00986433746654748i</v>
      </c>
      <c r="AE201" t="str">
        <f t="shared" si="63"/>
        <v>2.22086430355272-0.546127256973268i</v>
      </c>
      <c r="AF201" t="str">
        <f t="shared" si="64"/>
        <v>-6.81215604523784+1.54261738085452i</v>
      </c>
      <c r="AG201" t="str">
        <f t="shared" si="65"/>
        <v>1.03377490772441+0.0140711137920513i</v>
      </c>
      <c r="AH201" t="str">
        <f t="shared" si="66"/>
        <v>-13.7230164727115+7.09955914170214i</v>
      </c>
      <c r="AI201">
        <f t="shared" si="67"/>
        <v>23.778977585064602</v>
      </c>
      <c r="AJ201">
        <f t="shared" si="68"/>
        <v>152.64535756604769</v>
      </c>
      <c r="AK201"/>
      <c r="AL201"/>
      <c r="AM201"/>
      <c r="AN201"/>
    </row>
    <row r="202" spans="1:40" x14ac:dyDescent="0.25">
      <c r="A202"/>
      <c r="B202">
        <f t="shared" si="34"/>
        <v>6800</v>
      </c>
      <c r="C202" s="237" t="str">
        <f t="shared" si="37"/>
        <v>-0.00165278272875065+0.360142788653302i</v>
      </c>
      <c r="D202" s="208" t="str">
        <f t="shared" si="38"/>
        <v>-5.96967729125972+2.76109471300865i</v>
      </c>
      <c r="E202" t="str">
        <f t="shared" si="39"/>
        <v>2870</v>
      </c>
      <c r="F202" t="str">
        <f t="shared" si="40"/>
        <v>0.777000777000777</v>
      </c>
      <c r="G202" t="str">
        <f t="shared" si="35"/>
        <v>0.777000777000777</v>
      </c>
      <c r="H202" t="str">
        <f t="shared" si="41"/>
        <v>0.847693114173096+1.27753669109961i</v>
      </c>
      <c r="I202" t="str">
        <f t="shared" si="42"/>
        <v>26.7035375555132i</v>
      </c>
      <c r="J202" t="str">
        <f t="shared" si="36"/>
        <v>0.390060816717734+5.77535565118623i</v>
      </c>
      <c r="K202" t="str">
        <f t="shared" si="43"/>
        <v>4.60270920390722+0.310861636862403i</v>
      </c>
      <c r="L202" t="str">
        <f t="shared" si="44"/>
        <v>0.279063837468574-0.024699775410916i</v>
      </c>
      <c r="M202" t="str">
        <f t="shared" si="45"/>
        <v>4.88177304137579+0.286161861451487i</v>
      </c>
      <c r="N202" t="str">
        <f t="shared" si="46"/>
        <v>-0.030157386090689i</v>
      </c>
      <c r="O202" t="str">
        <f t="shared" si="47"/>
        <v>0.999545300494874-0.030152815102606i</v>
      </c>
      <c r="P202" t="str">
        <f t="shared" si="48"/>
        <v>0.000454699505125999+0.030152815102606i</v>
      </c>
      <c r="Q202" t="str">
        <f t="shared" si="49"/>
        <v>-0.000454699505125999+4.57098808299972E-06i</v>
      </c>
      <c r="R202" t="str">
        <f t="shared" si="50"/>
        <v>-0.333329964869968-66.3170696470128i</v>
      </c>
      <c r="S202" t="str">
        <f t="shared" si="51"/>
        <v>0.00312803142249441i</v>
      </c>
      <c r="T202" t="str">
        <f t="shared" si="52"/>
        <v>0.207441877703606-0.00104266660417222i</v>
      </c>
      <c r="U202" t="str">
        <f t="shared" si="53"/>
        <v>0.0001-23405.1386899846i</v>
      </c>
      <c r="V202" t="str">
        <f t="shared" si="54"/>
        <v>0.00002-0.375411523450948i</v>
      </c>
      <c r="W202" t="str">
        <f t="shared" si="55"/>
        <v>0.0000199993584529566-0.375405502057401i</v>
      </c>
      <c r="X202" t="str">
        <f t="shared" si="56"/>
        <v>0.180138003348847-0.134952181012658i</v>
      </c>
      <c r="Y202" t="str">
        <f t="shared" si="57"/>
        <v>0.009+0.0427256600888212i</v>
      </c>
      <c r="Z202" t="str">
        <f t="shared" si="58"/>
        <v>12.6065722965821-2.41498725996829i</v>
      </c>
      <c r="AA202" t="str">
        <f t="shared" si="59"/>
        <v>51.2581669168386+24.9942492781536i</v>
      </c>
      <c r="AB202" t="str">
        <f t="shared" si="60"/>
        <v>1.41227884793289-0.007098547346464i</v>
      </c>
      <c r="AC202" t="str">
        <f t="shared" si="61"/>
        <v>7.89645614026631+0.36948684694414i</v>
      </c>
      <c r="AD202" t="str">
        <f t="shared" si="62"/>
        <v>0.178417007468314-0.00924734888411318i</v>
      </c>
      <c r="AE202" t="str">
        <f t="shared" si="63"/>
        <v>2.22689467384552-0.547452172256936i</v>
      </c>
      <c r="AF202" t="str">
        <f t="shared" si="64"/>
        <v>-6.81737040543282+1.48355802190904i</v>
      </c>
      <c r="AG202" t="str">
        <f t="shared" si="65"/>
        <v>1.03394278263988+0.0144271371670961i</v>
      </c>
      <c r="AH202" t="str">
        <f t="shared" si="66"/>
        <v>-13.8000237961525+6.99749217515511i</v>
      </c>
      <c r="AI202">
        <f t="shared" si="67"/>
        <v>23.791342205618847</v>
      </c>
      <c r="AJ202">
        <f t="shared" si="68"/>
        <v>153.11208486306529</v>
      </c>
      <c r="AK202"/>
      <c r="AL202"/>
      <c r="AM202"/>
      <c r="AN202"/>
    </row>
    <row r="203" spans="1:40" x14ac:dyDescent="0.25">
      <c r="A203"/>
      <c r="B203">
        <f t="shared" si="34"/>
        <v>6900</v>
      </c>
      <c r="C203" s="237" t="str">
        <f t="shared" si="37"/>
        <v>-0.00160522410613802+0.354923543043091i</v>
      </c>
      <c r="D203" s="208" t="str">
        <f t="shared" si="38"/>
        <v>-5.96931267515302+2.7210804966637i</v>
      </c>
      <c r="E203" t="str">
        <f t="shared" si="39"/>
        <v>2870</v>
      </c>
      <c r="F203" t="str">
        <f t="shared" si="40"/>
        <v>0.777000777000777</v>
      </c>
      <c r="G203" t="str">
        <f t="shared" si="35"/>
        <v>0.777000777000777</v>
      </c>
      <c r="H203" t="str">
        <f t="shared" si="41"/>
        <v>0.85336369505771+1.29535170558263i</v>
      </c>
      <c r="I203" t="str">
        <f t="shared" si="42"/>
        <v>27.096236637212i</v>
      </c>
      <c r="J203" t="str">
        <f t="shared" si="36"/>
        <v>0.371989521711317+5.86028735193896i</v>
      </c>
      <c r="K203" t="str">
        <f t="shared" si="43"/>
        <v>4.60514916740956+0.292317958713605i</v>
      </c>
      <c r="L203" t="str">
        <f t="shared" si="44"/>
        <v>0.278999584053841-0.0250572367376492i</v>
      </c>
      <c r="M203" t="str">
        <f t="shared" si="45"/>
        <v>4.8841487514634+0.267260721975956i</v>
      </c>
      <c r="N203" t="str">
        <f t="shared" si="46"/>
        <v>-0.0306008770626109i</v>
      </c>
      <c r="O203" t="str">
        <f t="shared" si="47"/>
        <v>0.999531829696633-0.0305961014395794i</v>
      </c>
      <c r="P203" t="str">
        <f t="shared" si="48"/>
        <v>0.000468170303366988+0.0305961014395794i</v>
      </c>
      <c r="Q203" t="str">
        <f t="shared" si="49"/>
        <v>-0.000468170303366988+4.77562303149992E-06i</v>
      </c>
      <c r="R203" t="str">
        <f t="shared" si="50"/>
        <v>-0.333329865073247-65.3559037754159i</v>
      </c>
      <c r="S203" t="str">
        <f t="shared" si="51"/>
        <v>0.0031740318845899i</v>
      </c>
      <c r="T203" t="str">
        <f t="shared" si="52"/>
        <v>0.207441722429359-0.00105799961982854i</v>
      </c>
      <c r="U203" t="str">
        <f t="shared" si="53"/>
        <v>0.0001-23065.9337814341i</v>
      </c>
      <c r="V203" t="str">
        <f t="shared" si="54"/>
        <v>0.00002-0.369970776734268i</v>
      </c>
      <c r="W203" t="str">
        <f t="shared" si="55"/>
        <v>0.0000199993584529566-0.369964842607297i</v>
      </c>
      <c r="X203" t="str">
        <f t="shared" si="56"/>
        <v>0.17823955347601-0.135493453699578i</v>
      </c>
      <c r="Y203" t="str">
        <f t="shared" si="57"/>
        <v>0.009+0.0433539786195391i</v>
      </c>
      <c r="Z203" t="str">
        <f t="shared" si="58"/>
        <v>12.636384452526-2.46535310226942i</v>
      </c>
      <c r="AA203" t="str">
        <f t="shared" si="59"/>
        <v>51.5949629716272+25.3895756357316i</v>
      </c>
      <c r="AB203" t="str">
        <f t="shared" si="60"/>
        <v>1.41227779081493-0.00720293559210737i</v>
      </c>
      <c r="AC203" t="str">
        <f t="shared" si="61"/>
        <v>7.89969987049492+0.342266173124744i</v>
      </c>
      <c r="AD203" t="str">
        <f t="shared" si="62"/>
        <v>0.178401734654941-0.00864131748172266i</v>
      </c>
      <c r="AE203" t="str">
        <f t="shared" si="63"/>
        <v>2.23304900723611-0.549018279857188i</v>
      </c>
      <c r="AF203" t="str">
        <f t="shared" si="64"/>
        <v>-6.82267637021073+1.42572879108107i</v>
      </c>
      <c r="AG203" t="str">
        <f t="shared" si="65"/>
        <v>1.03411498960415+0.0147829790858599i</v>
      </c>
      <c r="AH203" t="str">
        <f t="shared" si="66"/>
        <v>-13.8772069318012+6.89927410188779i</v>
      </c>
      <c r="AI203">
        <f t="shared" si="67"/>
        <v>23.80531154302134</v>
      </c>
      <c r="AJ203">
        <f t="shared" si="68"/>
        <v>153.56500151463572</v>
      </c>
      <c r="AK203"/>
      <c r="AL203"/>
      <c r="AM203"/>
      <c r="AN203"/>
    </row>
    <row r="204" spans="1:40" x14ac:dyDescent="0.25">
      <c r="A204"/>
      <c r="B204">
        <f t="shared" si="34"/>
        <v>7000</v>
      </c>
      <c r="C204" s="237" t="str">
        <f t="shared" si="37"/>
        <v>-0.00155968906200683+0.349853409714671i</v>
      </c>
      <c r="D204" s="208" t="str">
        <f t="shared" si="38"/>
        <v>-5.96896357314801+2.68220947447915i</v>
      </c>
      <c r="E204" t="str">
        <f t="shared" si="39"/>
        <v>2870</v>
      </c>
      <c r="F204" t="str">
        <f t="shared" si="40"/>
        <v>0.777000777000777</v>
      </c>
      <c r="G204" t="str">
        <f t="shared" si="35"/>
        <v>0.777000777000777</v>
      </c>
      <c r="H204" t="str">
        <f t="shared" si="41"/>
        <v>0.859109110349814+1.31313045530074i</v>
      </c>
      <c r="I204" t="str">
        <f t="shared" si="42"/>
        <v>27.4889357189107i</v>
      </c>
      <c r="J204" t="str">
        <f t="shared" si="36"/>
        <v>0.35365441217926+5.94521905269171i</v>
      </c>
      <c r="K204" t="str">
        <f t="shared" si="43"/>
        <v>4.60740102786425+0.274073619111767i</v>
      </c>
      <c r="L204" t="str">
        <f t="shared" si="44"/>
        <v>0.278934422865282-0.0254144480890836i</v>
      </c>
      <c r="M204" t="str">
        <f t="shared" si="45"/>
        <v>4.88633545072953+0.248659171022683i</v>
      </c>
      <c r="N204" t="str">
        <f t="shared" si="46"/>
        <v>-0.0310443680345328i</v>
      </c>
      <c r="O204" t="str">
        <f t="shared" si="47"/>
        <v>0.999518162306235-0.0310393817587818i</v>
      </c>
      <c r="P204" t="str">
        <f t="shared" si="48"/>
        <v>0.000481837693764975+0.0310393817587818i</v>
      </c>
      <c r="Q204" t="str">
        <f t="shared" si="49"/>
        <v>-0.000481837693764975+4.98627575100039E-06i</v>
      </c>
      <c r="R204" t="str">
        <f t="shared" si="50"/>
        <v>-0.333329763808435-64.4221990819195i</v>
      </c>
      <c r="S204" t="str">
        <f t="shared" si="51"/>
        <v>0.00322003234668542i</v>
      </c>
      <c r="T204" t="str">
        <f t="shared" si="52"/>
        <v>0.207441564888389-0.00107333262157617i</v>
      </c>
      <c r="U204" t="str">
        <f t="shared" si="53"/>
        <v>0.0001-22736.4204416993i</v>
      </c>
      <c r="V204" t="str">
        <f t="shared" si="54"/>
        <v>0.00002-0.364685479923778i</v>
      </c>
      <c r="W204" t="str">
        <f t="shared" si="55"/>
        <v>0.0000199993584529566-0.364679630570049i</v>
      </c>
      <c r="X204" t="str">
        <f t="shared" si="56"/>
        <v>0.176353856307697-0.13600272697829i</v>
      </c>
      <c r="Y204" t="str">
        <f t="shared" si="57"/>
        <v>0.009+0.0439822971502571i</v>
      </c>
      <c r="Z204" t="str">
        <f t="shared" si="58"/>
        <v>12.6666623344806-2.5164893815843i</v>
      </c>
      <c r="AA204" t="str">
        <f t="shared" si="59"/>
        <v>51.9394746750734+25.7857747329966i</v>
      </c>
      <c r="AB204" t="str">
        <f t="shared" si="60"/>
        <v>1.41227671826496-0.00730732374305939i</v>
      </c>
      <c r="AC204" t="str">
        <f t="shared" si="61"/>
        <v>7.90267482776238+0.315469522962732i</v>
      </c>
      <c r="AD204" t="str">
        <f t="shared" si="62"/>
        <v>0.17838751460949-0.0080457755462812i</v>
      </c>
      <c r="AE204" t="str">
        <f t="shared" si="63"/>
        <v>2.23932730351681-0.550823408385759i</v>
      </c>
      <c r="AF204" t="str">
        <f t="shared" si="64"/>
        <v>-6.82807268349782+1.36907901917841i</v>
      </c>
      <c r="AG204" t="str">
        <f t="shared" si="65"/>
        <v>1.03429160967858+0.0151387202202528i</v>
      </c>
      <c r="AH204" t="str">
        <f t="shared" si="66"/>
        <v>-13.9546264576511+6.80478640299122i</v>
      </c>
      <c r="AI204">
        <f t="shared" si="67"/>
        <v>23.820832044849915</v>
      </c>
      <c r="AJ204">
        <f t="shared" si="68"/>
        <v>154.00444368056816</v>
      </c>
      <c r="AK204"/>
      <c r="AL204"/>
      <c r="AM204"/>
      <c r="AN204"/>
    </row>
    <row r="205" spans="1:40" x14ac:dyDescent="0.25">
      <c r="A205"/>
      <c r="B205">
        <f t="shared" si="34"/>
        <v>7100</v>
      </c>
      <c r="C205" s="237" t="str">
        <f t="shared" si="37"/>
        <v>-0.00151606440236018+0.344926088646615i</v>
      </c>
      <c r="D205" s="208" t="str">
        <f t="shared" si="38"/>
        <v>-5.96862911742405+2.64443334629072i</v>
      </c>
      <c r="E205" t="str">
        <f t="shared" si="39"/>
        <v>2870</v>
      </c>
      <c r="F205" t="str">
        <f t="shared" si="40"/>
        <v>0.777000777000777</v>
      </c>
      <c r="G205" t="str">
        <f t="shared" si="35"/>
        <v>0.777000777000777</v>
      </c>
      <c r="H205" t="str">
        <f t="shared" si="41"/>
        <v>0.864929033377429+1.3308724326247i</v>
      </c>
      <c r="I205" t="str">
        <f t="shared" si="42"/>
        <v>27.8816348006094i</v>
      </c>
      <c r="J205" t="str">
        <f t="shared" si="36"/>
        <v>0.33505548812156+6.03015075344444i</v>
      </c>
      <c r="K205" t="str">
        <f t="shared" si="43"/>
        <v>4.60947366568086+0.256117883645943i</v>
      </c>
      <c r="L205" t="str">
        <f t="shared" si="44"/>
        <v>0.278868355195548-0.0257714060399788i</v>
      </c>
      <c r="M205" t="str">
        <f t="shared" si="45"/>
        <v>4.88834202087641+0.230346477605964i</v>
      </c>
      <c r="N205" t="str">
        <f t="shared" si="46"/>
        <v>-0.0314878590064547i</v>
      </c>
      <c r="O205" t="str">
        <f t="shared" si="47"/>
        <v>0.999504298326367-0.0314826559730271i</v>
      </c>
      <c r="P205" t="str">
        <f t="shared" si="48"/>
        <v>0.000495701673632998+0.0314826559730271i</v>
      </c>
      <c r="Q205" t="str">
        <f t="shared" si="49"/>
        <v>-0.000495701673632998+5.20303342759626E-06i</v>
      </c>
      <c r="R205" t="str">
        <f t="shared" si="50"/>
        <v>-0.333329661100204-63.5147952348982i</v>
      </c>
      <c r="S205" t="str">
        <f t="shared" si="51"/>
        <v>0.00326603280878091i</v>
      </c>
      <c r="T205" t="str">
        <f t="shared" si="52"/>
        <v>0.207441405080179-0.00108866560929309i</v>
      </c>
      <c r="U205" t="str">
        <f t="shared" si="53"/>
        <v>0.0001-22416.1891678726i</v>
      </c>
      <c r="V205" t="str">
        <f t="shared" si="54"/>
        <v>0.00002-0.359549064713584i</v>
      </c>
      <c r="W205" t="str">
        <f t="shared" si="55"/>
        <v>0.0000199993584529566-0.35954329774512i</v>
      </c>
      <c r="X205" t="str">
        <f t="shared" si="56"/>
        <v>0.174481363438865-0.136480775669285i</v>
      </c>
      <c r="Y205" t="str">
        <f t="shared" si="57"/>
        <v>0.009+0.0446106156809751i</v>
      </c>
      <c r="Z205" t="str">
        <f t="shared" si="58"/>
        <v>12.6974053205441-2.56841698232552i</v>
      </c>
      <c r="AA205" t="str">
        <f t="shared" si="59"/>
        <v>52.291848455096+26.1828252941603i</v>
      </c>
      <c r="AB205" t="str">
        <f t="shared" si="60"/>
        <v>1.41227563027946-0.00741171179848936i</v>
      </c>
      <c r="AC205" t="str">
        <f t="shared" si="61"/>
        <v>7.90539357026061+0.289081734612435i</v>
      </c>
      <c r="AD205" t="str">
        <f t="shared" si="62"/>
        <v>0.178374294284133-0.00746028160094139i</v>
      </c>
      <c r="AE205" t="str">
        <f t="shared" si="63"/>
        <v>2.24572959933485-0.552865785942246i</v>
      </c>
      <c r="AF205" t="str">
        <f t="shared" si="64"/>
        <v>-6.83355815080148+1.31356091366602i</v>
      </c>
      <c r="AG205" t="str">
        <f t="shared" si="65"/>
        <v>1.03447272718955+0.0154944364708726i</v>
      </c>
      <c r="AH205" t="str">
        <f t="shared" si="66"/>
        <v>-14.0323395145281+6.71391921001989i</v>
      </c>
      <c r="AI205">
        <f t="shared" si="67"/>
        <v>23.837853293680826</v>
      </c>
      <c r="AJ205">
        <f t="shared" si="68"/>
        <v>154.43073001810669</v>
      </c>
      <c r="AK205"/>
      <c r="AL205"/>
      <c r="AM205"/>
      <c r="AN205"/>
    </row>
    <row r="206" spans="1:40" x14ac:dyDescent="0.25">
      <c r="A206"/>
      <c r="B206">
        <f t="shared" si="34"/>
        <v>7200</v>
      </c>
      <c r="C206" s="237" t="str">
        <f t="shared" si="37"/>
        <v>-0.00147424473861481+0.340135629784862i</v>
      </c>
      <c r="D206" s="208" t="str">
        <f t="shared" si="38"/>
        <v>-5.96830850000201+2.60770649501728i</v>
      </c>
      <c r="E206" t="str">
        <f t="shared" si="39"/>
        <v>2870</v>
      </c>
      <c r="F206" t="str">
        <f t="shared" si="40"/>
        <v>0.777000777000777</v>
      </c>
      <c r="G206" t="str">
        <f t="shared" si="35"/>
        <v>0.777000777000777</v>
      </c>
      <c r="H206" t="str">
        <f t="shared" si="41"/>
        <v>0.870823133860936+1.34857713637255i</v>
      </c>
      <c r="I206" t="str">
        <f t="shared" si="42"/>
        <v>28.2743338823081i</v>
      </c>
      <c r="J206" t="str">
        <f t="shared" si="36"/>
        <v>0.316192749538221+6.11508245419718i</v>
      </c>
      <c r="K206" t="str">
        <f t="shared" si="43"/>
        <v>4.61137538679804+0.238440523676631i</v>
      </c>
      <c r="L206" t="str">
        <f t="shared" si="44"/>
        <v>0.278801382354345-0.0261281071734229i</v>
      </c>
      <c r="M206" t="str">
        <f t="shared" si="45"/>
        <v>4.89017676915238+0.212312416503208i</v>
      </c>
      <c r="N206" t="str">
        <f t="shared" si="46"/>
        <v>-0.0319313499783766i</v>
      </c>
      <c r="O206" t="str">
        <f t="shared" si="47"/>
        <v>0.999490237759758-0.0319259239951301i</v>
      </c>
      <c r="P206" t="str">
        <f t="shared" si="48"/>
        <v>0.000509762240242018+0.0319259239951301i</v>
      </c>
      <c r="Q206" t="str">
        <f t="shared" si="49"/>
        <v>-0.000509762240242018+5.42598324650145E-06i</v>
      </c>
      <c r="R206" t="str">
        <f t="shared" si="50"/>
        <v>-0.333329556921242-62.63259636603i</v>
      </c>
      <c r="S206" t="str">
        <f t="shared" si="51"/>
        <v>0.00331203327087643i</v>
      </c>
      <c r="T206" t="str">
        <f t="shared" si="52"/>
        <v>0.207441243005666-0.00110399858268965i</v>
      </c>
      <c r="U206" t="str">
        <f t="shared" si="53"/>
        <v>0.0001-22104.8532072077i</v>
      </c>
      <c r="V206" t="str">
        <f t="shared" si="54"/>
        <v>0.00002-0.354555327703672i</v>
      </c>
      <c r="W206" t="str">
        <f t="shared" si="55"/>
        <v>0.0000199993584529566-0.354549640831992i</v>
      </c>
      <c r="X206" t="str">
        <f t="shared" si="56"/>
        <v>0.172622495815263-0.136928370181748i</v>
      </c>
      <c r="Y206" t="str">
        <f t="shared" si="57"/>
        <v>0.009+0.045238934211693i</v>
      </c>
      <c r="Z206" t="str">
        <f t="shared" si="58"/>
        <v>12.7286125836164-2.6211573162835i</v>
      </c>
      <c r="AA206" t="str">
        <f t="shared" si="59"/>
        <v>52.6522347700544+26.5807034913761i</v>
      </c>
      <c r="AB206" t="str">
        <f t="shared" si="60"/>
        <v>1.41227452686481-0.00751609975642532i</v>
      </c>
      <c r="AC206" t="str">
        <f t="shared" si="61"/>
        <v>7.90786784424193+0.26308836114109i</v>
      </c>
      <c r="AD206" t="str">
        <f t="shared" si="62"/>
        <v>0.178362024282802-0.00688441859260914i</v>
      </c>
      <c r="AE206" t="str">
        <f t="shared" si="63"/>
        <v>2.25225596256299-0.555144022024768i</v>
      </c>
      <c r="AF206" t="str">
        <f t="shared" si="64"/>
        <v>-6.83913163386295+1.25912935864473i</v>
      </c>
      <c r="AG206" t="str">
        <f t="shared" si="65"/>
        <v>1.03465842975463+0.0158501991684736i</v>
      </c>
      <c r="AH206" t="str">
        <f t="shared" si="66"/>
        <v>-14.1104000880623+6.62657076248227i</v>
      </c>
      <c r="AI206">
        <f t="shared" si="67"/>
        <v>23.856327785419651</v>
      </c>
      <c r="AJ206">
        <f t="shared" si="68"/>
        <v>154.84416253526732</v>
      </c>
      <c r="AK206"/>
      <c r="AL206"/>
      <c r="AM206"/>
      <c r="AN206"/>
    </row>
    <row r="207" spans="1:40" x14ac:dyDescent="0.25">
      <c r="A207"/>
      <c r="B207">
        <f t="shared" si="34"/>
        <v>7300</v>
      </c>
      <c r="C207" s="237" t="str">
        <f t="shared" si="37"/>
        <v>-0.00143413185052417+0.335476409075062i</v>
      </c>
      <c r="D207" s="208" t="str">
        <f t="shared" si="38"/>
        <v>-5.96800096785998+2.57198580290881i</v>
      </c>
      <c r="E207" t="str">
        <f t="shared" si="39"/>
        <v>2870</v>
      </c>
      <c r="F207" t="str">
        <f t="shared" si="40"/>
        <v>0.777000777000777</v>
      </c>
      <c r="G207" t="str">
        <f t="shared" si="35"/>
        <v>0.777000777000777</v>
      </c>
      <c r="H207" t="str">
        <f t="shared" si="41"/>
        <v>0.876791077963703+1.36624407164312i</v>
      </c>
      <c r="I207" t="str">
        <f t="shared" si="42"/>
        <v>28.6670329640069i</v>
      </c>
      <c r="J207" t="str">
        <f t="shared" si="36"/>
        <v>0.29706619642924+6.20001415494992i</v>
      </c>
      <c r="K207" t="str">
        <f t="shared" si="43"/>
        <v>4.61311396658022+0.221031788879466i</v>
      </c>
      <c r="L207" t="str">
        <f t="shared" si="44"/>
        <v>0.278733505668364-0.0264845480809368i</v>
      </c>
      <c r="M207" t="str">
        <f t="shared" si="45"/>
        <v>4.89184747224858+0.194547240798529i</v>
      </c>
      <c r="N207" t="str">
        <f t="shared" si="46"/>
        <v>-0.0323748409502985i</v>
      </c>
      <c r="O207" t="str">
        <f t="shared" si="47"/>
        <v>0.999475980609171-0.032369185737907i</v>
      </c>
      <c r="P207" t="str">
        <f t="shared" si="48"/>
        <v>0.000524019390829022+0.032369185737907i</v>
      </c>
      <c r="Q207" t="str">
        <f t="shared" si="49"/>
        <v>-0.000524019390829022+5.65521239150046E-06i</v>
      </c>
      <c r="R207" t="str">
        <f t="shared" si="50"/>
        <v>-0.333329451285137-61.7745666539894i</v>
      </c>
      <c r="S207" t="str">
        <f t="shared" si="51"/>
        <v>0.00335803373297192i</v>
      </c>
      <c r="T207" t="str">
        <f t="shared" si="52"/>
        <v>0.207441078663819-0.00111933154160851i</v>
      </c>
      <c r="U207" t="str">
        <f t="shared" si="53"/>
        <v>0.0001-21802.0469988898i</v>
      </c>
      <c r="V207" t="str">
        <f t="shared" si="54"/>
        <v>0.00002-0.349698405406362i</v>
      </c>
      <c r="W207" t="str">
        <f t="shared" si="55"/>
        <v>0.0000199993584529566-0.349692796437034i</v>
      </c>
      <c r="X207" t="str">
        <f t="shared" si="56"/>
        <v>0.170777644705639-0.137346275607014i</v>
      </c>
      <c r="Y207" t="str">
        <f t="shared" si="57"/>
        <v>0.009+0.045867252742411i</v>
      </c>
      <c r="Z207" t="str">
        <f t="shared" si="58"/>
        <v>12.7602830761261-2.67473233833803i</v>
      </c>
      <c r="AA207" t="str">
        <f t="shared" si="59"/>
        <v>53.0207882026599+26.979382804976i</v>
      </c>
      <c r="AB207" t="str">
        <f t="shared" si="60"/>
        <v>1.412273408014-0.00762048761579608i</v>
      </c>
      <c r="AC207" t="str">
        <f t="shared" si="61"/>
        <v>7.91010864595637+0.237475631701625i</v>
      </c>
      <c r="AD207" t="str">
        <f t="shared" si="62"/>
        <v>0.178350658563329-0.00631779222755307i</v>
      </c>
      <c r="AE207" t="str">
        <f t="shared" si="63"/>
        <v>2.25890648690367-0.557657091262947i</v>
      </c>
      <c r="AF207" t="str">
        <f t="shared" si="64"/>
        <v>-6.84479204582368+1.20574173126569i</v>
      </c>
      <c r="AG207" t="str">
        <f t="shared" si="65"/>
        <v>1.0348488083151+0.0162060752496047i</v>
      </c>
      <c r="AH207" t="str">
        <f t="shared" si="66"/>
        <v>-14.1888592622908+6.54264691360544i</v>
      </c>
      <c r="AI207">
        <f t="shared" si="67"/>
        <v>23.876210724977405</v>
      </c>
      <c r="AJ207">
        <f t="shared" si="68"/>
        <v>155.24502739274715</v>
      </c>
      <c r="AK207"/>
      <c r="AL207"/>
      <c r="AM207"/>
      <c r="AN207"/>
    </row>
    <row r="208" spans="1:40" x14ac:dyDescent="0.25">
      <c r="A208"/>
      <c r="B208">
        <f t="shared" si="34"/>
        <v>7400</v>
      </c>
      <c r="C208" s="237" t="str">
        <f t="shared" si="37"/>
        <v>-0.00139563410895062+0.330943106438009i</v>
      </c>
      <c r="D208" s="208" t="str">
        <f t="shared" si="38"/>
        <v>-5.96770581850792+2.5372304826914i</v>
      </c>
      <c r="E208" t="str">
        <f t="shared" si="39"/>
        <v>2870</v>
      </c>
      <c r="F208" t="str">
        <f t="shared" si="40"/>
        <v>0.777000777000777</v>
      </c>
      <c r="G208" t="str">
        <f t="shared" si="35"/>
        <v>0.777000777000777</v>
      </c>
      <c r="H208" t="str">
        <f t="shared" si="41"/>
        <v>0.882832528342683+1.38387274966502i</v>
      </c>
      <c r="I208" t="str">
        <f t="shared" si="42"/>
        <v>29.0597320457056i</v>
      </c>
      <c r="J208" t="str">
        <f t="shared" si="36"/>
        <v>0.277675828794617+6.28494585570266i</v>
      </c>
      <c r="K208" t="str">
        <f t="shared" si="43"/>
        <v>4.61469668989415+0.203882381395452i</v>
      </c>
      <c r="L208" t="str">
        <f t="shared" si="44"/>
        <v>0.278664726481222-0.0268407253625793i</v>
      </c>
      <c r="M208" t="str">
        <f t="shared" si="45"/>
        <v>4.89336141637537+0.177041656032873i</v>
      </c>
      <c r="N208" t="str">
        <f t="shared" si="46"/>
        <v>-0.0328183319222204i</v>
      </c>
      <c r="O208" t="str">
        <f t="shared" si="47"/>
        <v>0.999461526877413-0.0328124411141753i</v>
      </c>
      <c r="P208" t="str">
        <f t="shared" si="48"/>
        <v>0.000538473122587035+0.0328124411141753i</v>
      </c>
      <c r="Q208" t="str">
        <f t="shared" si="49"/>
        <v>-0.000538473122587035+0.0000058908080451045i</v>
      </c>
      <c r="R208" t="str">
        <f t="shared" si="50"/>
        <v>-0.333329344194931-60.9397262684246i</v>
      </c>
      <c r="S208" t="str">
        <f t="shared" si="51"/>
        <v>0.00340403419506744i</v>
      </c>
      <c r="T208" t="str">
        <f t="shared" si="52"/>
        <v>0.207440912055767-0.00113466448585895i</v>
      </c>
      <c r="U208" t="str">
        <f t="shared" si="53"/>
        <v>0.0001-21507.424742148i</v>
      </c>
      <c r="V208" t="str">
        <f t="shared" si="54"/>
        <v>0.00002-0.344972751279249i</v>
      </c>
      <c r="W208" t="str">
        <f t="shared" si="55"/>
        <v>0.0000199993584529566-0.344967218106804i</v>
      </c>
      <c r="X208" t="str">
        <f t="shared" si="56"/>
        <v>0.168947172678434-0.137735250879984i</v>
      </c>
      <c r="Y208" t="str">
        <f t="shared" si="57"/>
        <v>0.009+0.0464955712731289i</v>
      </c>
      <c r="Z208" t="str">
        <f t="shared" si="58"/>
        <v>12.7924155138701-2.72916456253087i</v>
      </c>
      <c r="AA208" t="str">
        <f t="shared" si="59"/>
        <v>53.3976675554751+27.3788338762708i</v>
      </c>
      <c r="AB208" t="str">
        <f t="shared" si="60"/>
        <v>1.4122722737347-0.0077248753753032i</v>
      </c>
      <c r="AC208" t="str">
        <f t="shared" si="61"/>
        <v>7.91212627843919+0.212230415003485i</v>
      </c>
      <c r="AD208" t="str">
        <f t="shared" si="62"/>
        <v>0.178340154168308-0.00576002944119074i</v>
      </c>
      <c r="AE208" t="str">
        <f t="shared" si="63"/>
        <v>2.2656812866986-0.560404318816274i</v>
      </c>
      <c r="AF208" t="str">
        <f t="shared" si="64"/>
        <v>-6.8505383468506+1.15335773302638i</v>
      </c>
      <c r="AG208" t="str">
        <f t="shared" si="65"/>
        <v>1.03504395717482+0.0165621274083805i</v>
      </c>
      <c r="AH208" t="str">
        <f t="shared" si="66"/>
        <v>-14.2677654479055+6.46206067983445i</v>
      </c>
      <c r="AI208">
        <f t="shared" si="67"/>
        <v>23.897459837805187</v>
      </c>
      <c r="AJ208">
        <f t="shared" si="68"/>
        <v>155.63359565761397</v>
      </c>
      <c r="AK208"/>
      <c r="AL208"/>
      <c r="AM208"/>
      <c r="AN208"/>
    </row>
    <row r="209" spans="1:40" x14ac:dyDescent="0.25">
      <c r="A209"/>
      <c r="B209">
        <f t="shared" si="34"/>
        <v>7500</v>
      </c>
      <c r="C209" s="237" t="str">
        <f t="shared" si="37"/>
        <v>-0.00135866595214623+0.326530685506807i</v>
      </c>
      <c r="D209" s="208" t="str">
        <f t="shared" si="38"/>
        <v>-5.96742239597241+2.50340192221885i</v>
      </c>
      <c r="E209" t="str">
        <f t="shared" si="39"/>
        <v>2870</v>
      </c>
      <c r="F209" t="str">
        <f t="shared" si="40"/>
        <v>0.777000777000777</v>
      </c>
      <c r="G209" t="str">
        <f t="shared" si="35"/>
        <v>0.777000777000777</v>
      </c>
      <c r="H209" t="str">
        <f t="shared" si="41"/>
        <v>0.888947144198852+1.40146268765966i</v>
      </c>
      <c r="I209" t="str">
        <f t="shared" si="42"/>
        <v>29.4524311274043i</v>
      </c>
      <c r="J209" t="str">
        <f t="shared" si="36"/>
        <v>0.258021646634354+6.36987755645539i</v>
      </c>
      <c r="K209" t="str">
        <f t="shared" si="43"/>
        <v>4.61613038773675+0.186983431497151i</v>
      </c>
      <c r="L209" t="str">
        <f t="shared" si="44"/>
        <v>0.278595046153393-0.0271966356270498i</v>
      </c>
      <c r="M209" t="str">
        <f t="shared" si="45"/>
        <v>4.89472543389014+0.159786795870101i</v>
      </c>
      <c r="N209" t="str">
        <f t="shared" si="46"/>
        <v>-0.0332618228941423i</v>
      </c>
      <c r="O209" t="str">
        <f t="shared" si="47"/>
        <v>0.999446876567324-0.0332556900367536i</v>
      </c>
      <c r="P209" t="str">
        <f t="shared" si="48"/>
        <v>0.000553123432675995+0.0332556900367536i</v>
      </c>
      <c r="Q209" t="str">
        <f t="shared" si="49"/>
        <v>-0.000553123432675995+6.13285738870067E-06i</v>
      </c>
      <c r="R209" t="str">
        <f t="shared" si="50"/>
        <v>-0.333329235652349-60.1271476359615i</v>
      </c>
      <c r="S209" t="str">
        <f t="shared" si="51"/>
        <v>0.00345003465716293i</v>
      </c>
      <c r="T209" t="str">
        <f t="shared" si="52"/>
        <v>0.207440743180419-0.00114999741524623i</v>
      </c>
      <c r="U209" t="str">
        <f t="shared" si="53"/>
        <v>0.0001-21220.6590789194i</v>
      </c>
      <c r="V209" t="str">
        <f t="shared" si="54"/>
        <v>0.00002-0.340373114595526i</v>
      </c>
      <c r="W209" t="str">
        <f t="shared" si="55"/>
        <v>0.0000199993584529566-0.340367655198715i</v>
      </c>
      <c r="X209" t="str">
        <f t="shared" si="56"/>
        <v>0.167131414579738-0.138096048006129i</v>
      </c>
      <c r="Y209" t="str">
        <f t="shared" si="57"/>
        <v>0.009+0.0471238898038469i</v>
      </c>
      <c r="Z209" t="str">
        <f t="shared" si="58"/>
        <v>12.8250083589148-2.78447707849829i</v>
      </c>
      <c r="AA209" t="str">
        <f t="shared" si="59"/>
        <v>53.7830359479112+27.779024352509i</v>
      </c>
      <c r="AB209" t="str">
        <f t="shared" si="60"/>
        <v>1.41227112401949-0.00782926303362089i</v>
      </c>
      <c r="AC209" t="str">
        <f t="shared" si="61"/>
        <v>7.91393040314098+0.18734018490766i</v>
      </c>
      <c r="AD209" t="str">
        <f t="shared" si="62"/>
        <v>0.17833047097996-0.0052107769895613i</v>
      </c>
      <c r="AE209" t="str">
        <f t="shared" si="63"/>
        <v>2.2725804918786-0.563385367289067i</v>
      </c>
      <c r="AF209" t="str">
        <f t="shared" si="64"/>
        <v>-6.85636954017126+1.10193923455919i</v>
      </c>
      <c r="AG209" t="str">
        <f t="shared" si="65"/>
        <v>1.03524397404461+0.0169184142258021i</v>
      </c>
      <c r="AH209" t="str">
        <f t="shared" si="66"/>
        <v>-14.3471645875548+6.38473182991645i</v>
      </c>
      <c r="AI209">
        <f t="shared" si="67"/>
        <v>23.920035195797592</v>
      </c>
      <c r="AJ209">
        <f t="shared" si="68"/>
        <v>156.01012401175626</v>
      </c>
      <c r="AK209"/>
      <c r="AL209"/>
      <c r="AM209"/>
      <c r="AN209"/>
    </row>
    <row r="210" spans="1:40" x14ac:dyDescent="0.25">
      <c r="A210"/>
      <c r="B210">
        <f t="shared" ref="B210:B273" si="69">B209+100</f>
        <v>7600</v>
      </c>
      <c r="C210" s="237" t="str">
        <f t="shared" si="37"/>
        <v>-0.00132314740994775+0.322234374963542i</v>
      </c>
      <c r="D210" s="208" t="str">
        <f t="shared" si="38"/>
        <v>-5.96715008714889+2.47046354138716i</v>
      </c>
      <c r="E210" t="str">
        <f t="shared" si="39"/>
        <v>2870</v>
      </c>
      <c r="F210" t="str">
        <f t="shared" si="40"/>
        <v>0.777000777000777</v>
      </c>
      <c r="G210" t="str">
        <f t="shared" si="35"/>
        <v>0.777000777000777</v>
      </c>
      <c r="H210" t="str">
        <f t="shared" si="41"/>
        <v>0.895134581327484+1.41901340871674i</v>
      </c>
      <c r="I210" t="str">
        <f t="shared" si="42"/>
        <v>29.845130209103i</v>
      </c>
      <c r="J210" t="str">
        <f t="shared" si="36"/>
        <v>0.23810364994845+6.45480925720814i</v>
      </c>
      <c r="K210" t="str">
        <f t="shared" si="43"/>
        <v>4.61742147074524+0.170326474683515i</v>
      </c>
      <c r="L210" t="str">
        <f t="shared" si="44"/>
        <v>0.278524466062144-0.0275522754917922i</v>
      </c>
      <c r="M210" t="str">
        <f t="shared" si="45"/>
        <v>4.89594593680738+0.142774199191723i</v>
      </c>
      <c r="N210" t="str">
        <f t="shared" si="46"/>
        <v>-0.0337053138660642i</v>
      </c>
      <c r="O210" t="str">
        <f t="shared" si="47"/>
        <v>0.999432029681787-0.0336989324184618i</v>
      </c>
      <c r="P210" t="str">
        <f t="shared" si="48"/>
        <v>0.000567970318212985+0.0336989324184618i</v>
      </c>
      <c r="Q210" t="str">
        <f t="shared" si="49"/>
        <v>-0.000567970318212985+6.38144760239934E-06i</v>
      </c>
      <c r="R210" t="str">
        <f t="shared" si="50"/>
        <v>-0.333329125650099-59.3359520033472i</v>
      </c>
      <c r="S210" t="str">
        <f t="shared" si="51"/>
        <v>0.00349603511925845i</v>
      </c>
      <c r="T210" t="str">
        <f t="shared" si="52"/>
        <v>0.207440572038336-0.00116533032954446i</v>
      </c>
      <c r="U210" t="str">
        <f t="shared" si="53"/>
        <v>0.0001-20941.4398805125i</v>
      </c>
      <c r="V210" t="str">
        <f t="shared" si="54"/>
        <v>0.00002-0.335894520982427i</v>
      </c>
      <c r="W210" t="str">
        <f t="shared" si="55"/>
        <v>0.0000199993584529566-0.335889133419785i</v>
      </c>
      <c r="X210" t="str">
        <f t="shared" si="56"/>
        <v>0.165330678509445-0.138429411351658i</v>
      </c>
      <c r="Y210" t="str">
        <f t="shared" si="57"/>
        <v>0.009+0.0477522083345649i</v>
      </c>
      <c r="Z210" t="str">
        <f t="shared" si="58"/>
        <v>12.8580598015086-2.84069356826228i</v>
      </c>
      <c r="AA210" t="str">
        <f t="shared" si="59"/>
        <v>54.1770609146319+28.1799187235959i</v>
      </c>
      <c r="AB210" t="str">
        <f t="shared" si="60"/>
        <v>1.41226995887219-0.00793365058921127i</v>
      </c>
      <c r="AC210" t="str">
        <f t="shared" si="61"/>
        <v>7.91553008742497+0.162792988054206i</v>
      </c>
      <c r="AD210" t="str">
        <f t="shared" si="62"/>
        <v>0.17832157149824-0.00466970015143434i</v>
      </c>
      <c r="AE210" t="str">
        <f t="shared" si="63"/>
        <v>2.27960424303746-0.566600225039731i</v>
      </c>
      <c r="AF210" t="str">
        <f t="shared" si="64"/>
        <v>-6.86228466847637+1.05145013267042i</v>
      </c>
      <c r="AG210" t="str">
        <f t="shared" si="65"/>
        <v>1.03544896009211+0.0172749902781756i</v>
      </c>
      <c r="AH210" t="str">
        <f t="shared" si="66"/>
        <v>-14.4271003405729+6.31058650999813i</v>
      </c>
      <c r="AI210">
        <f t="shared" si="67"/>
        <v>23.943899056379671</v>
      </c>
      <c r="AJ210">
        <f t="shared" si="68"/>
        <v>156.3748554178548</v>
      </c>
      <c r="AK210"/>
      <c r="AL210"/>
      <c r="AM210"/>
      <c r="AN210"/>
    </row>
    <row r="211" spans="1:40" x14ac:dyDescent="0.25">
      <c r="A211"/>
      <c r="B211">
        <f t="shared" si="69"/>
        <v>7700</v>
      </c>
      <c r="C211" s="237" t="str">
        <f t="shared" si="37"/>
        <v>-0.00128900367094051+0.318049651330067i</v>
      </c>
      <c r="D211" s="208" t="str">
        <f t="shared" si="38"/>
        <v>-5.96688831848317+2.43838066019718i</v>
      </c>
      <c r="E211" t="str">
        <f t="shared" si="39"/>
        <v>2870</v>
      </c>
      <c r="F211" t="str">
        <f t="shared" si="40"/>
        <v>0.777000777000777</v>
      </c>
      <c r="G211" t="str">
        <f t="shared" si="35"/>
        <v>0.777000777000777</v>
      </c>
      <c r="H211" t="str">
        <f t="shared" si="41"/>
        <v>0.901394492168497+1.43652444168126i</v>
      </c>
      <c r="I211" t="str">
        <f t="shared" si="42"/>
        <v>30.2378292908018i</v>
      </c>
      <c r="J211" t="str">
        <f t="shared" si="36"/>
        <v>0.217921838736904+6.53974095796087i</v>
      </c>
      <c r="K211" t="str">
        <f t="shared" si="43"/>
        <v>4.61857595988635+0.153903430119704i</v>
      </c>
      <c r="L211" t="str">
        <f t="shared" si="44"/>
        <v>0.278452987601464-0.0279076415830973i</v>
      </c>
      <c r="M211" t="str">
        <f t="shared" si="45"/>
        <v>4.89702894748781+0.125995788536607i</v>
      </c>
      <c r="N211" t="str">
        <f t="shared" si="46"/>
        <v>-0.0341488048379861i</v>
      </c>
      <c r="O211" t="str">
        <f t="shared" si="47"/>
        <v>0.999416986223722-0.0341421681721211i</v>
      </c>
      <c r="P211" t="str">
        <f t="shared" si="48"/>
        <v>0.000583013776278007+0.0341421681721211i</v>
      </c>
      <c r="Q211" t="str">
        <f t="shared" si="49"/>
        <v>-0.000583013776278007+6.63666586499939E-06i</v>
      </c>
      <c r="R211" t="str">
        <f t="shared" si="50"/>
        <v>-0.333329014187946-58.5653062666736i</v>
      </c>
      <c r="S211" t="str">
        <f t="shared" si="51"/>
        <v>0.00354203558135394i</v>
      </c>
      <c r="T211" t="str">
        <f t="shared" si="52"/>
        <v>0.207440398629449-0.00118066322855134i</v>
      </c>
      <c r="U211" t="str">
        <f t="shared" si="53"/>
        <v>0.0001-20669.4731288176i</v>
      </c>
      <c r="V211" t="str">
        <f t="shared" si="54"/>
        <v>0.00002-0.331532254476162i</v>
      </c>
      <c r="W211" t="str">
        <f t="shared" si="55"/>
        <v>0.0000199993584529566-0.331526936881866i</v>
      </c>
      <c r="X211" t="str">
        <f t="shared" si="56"/>
        <v>0.163545246792871-0.138736076994351i</v>
      </c>
      <c r="Y211" t="str">
        <f t="shared" si="57"/>
        <v>0.009+0.0483805268652828i</v>
      </c>
      <c r="Z211" t="str">
        <f t="shared" si="58"/>
        <v>12.8915677409447-2.89783832337746i</v>
      </c>
      <c r="AA211" t="str">
        <f t="shared" si="59"/>
        <v>54.5799145052538+28.5814781501328i</v>
      </c>
      <c r="AB211" t="str">
        <f t="shared" si="60"/>
        <v>1.41226877829233-0.00803803804069707i</v>
      </c>
      <c r="AC211" t="str">
        <f t="shared" si="61"/>
        <v>7.91693384787201+0.138577413380271i</v>
      </c>
      <c r="AD211" t="str">
        <f t="shared" si="62"/>
        <v>0.178313420638309-0.00413648153098369i</v>
      </c>
      <c r="AE211" t="str">
        <f t="shared" si="63"/>
        <v>2.2867526865739-0.570049195764061i</v>
      </c>
      <c r="AF211" t="str">
        <f t="shared" si="64"/>
        <v>-6.86828281065167+1.00185621851592i</v>
      </c>
      <c r="AG211" t="str">
        <f t="shared" si="65"/>
        <v>1.03565901999647+0.0176319062256789i</v>
      </c>
      <c r="AH211" t="str">
        <f t="shared" si="66"/>
        <v>-14.5076142489893+6.23955690142368i</v>
      </c>
      <c r="AI211">
        <f t="shared" si="67"/>
        <v>23.969015713555393</v>
      </c>
      <c r="AJ211">
        <f t="shared" si="68"/>
        <v>156.7280197454989</v>
      </c>
      <c r="AK211"/>
      <c r="AL211"/>
      <c r="AM211"/>
      <c r="AN211"/>
    </row>
    <row r="212" spans="1:40" x14ac:dyDescent="0.25">
      <c r="A212"/>
      <c r="B212">
        <f t="shared" si="69"/>
        <v>7800</v>
      </c>
      <c r="C212" s="237" t="str">
        <f t="shared" si="37"/>
        <v>-0.00125616468821308+0.313972223082407i</v>
      </c>
      <c r="D212" s="208" t="str">
        <f t="shared" si="38"/>
        <v>-5.96663655294893+2.40712037696512i</v>
      </c>
      <c r="E212" t="str">
        <f t="shared" si="39"/>
        <v>2870</v>
      </c>
      <c r="F212" t="str">
        <f t="shared" si="40"/>
        <v>0.777000777000777</v>
      </c>
      <c r="G212" t="str">
        <f t="shared" si="35"/>
        <v>0.777000777000777</v>
      </c>
      <c r="H212" t="str">
        <f t="shared" si="41"/>
        <v>0.907726525856625+1.45399532105075i</v>
      </c>
      <c r="I212" t="str">
        <f t="shared" si="42"/>
        <v>30.6305283725005i</v>
      </c>
      <c r="J212" t="str">
        <f t="shared" si="36"/>
        <v>0.197476212999718+6.62467265871362i</v>
      </c>
      <c r="K212" t="str">
        <f t="shared" si="43"/>
        <v>4.61959951458975+0.137706580341988i</v>
      </c>
      <c r="L212" t="str">
        <f t="shared" si="44"/>
        <v>0.278380612182001-0.0282627305362047i</v>
      </c>
      <c r="M212" t="str">
        <f t="shared" si="45"/>
        <v>4.89798012677175+0.109443849805783i</v>
      </c>
      <c r="N212" t="str">
        <f t="shared" si="46"/>
        <v>-0.034592295809908i</v>
      </c>
      <c r="O212" t="str">
        <f t="shared" si="47"/>
        <v>0.999401746196087-0.0345853972105541i</v>
      </c>
      <c r="P212" t="str">
        <f t="shared" si="48"/>
        <v>0.000598253803912985+0.0345853972105541i</v>
      </c>
      <c r="Q212" t="str">
        <f t="shared" si="49"/>
        <v>-0.000598253803912985+6.89859935389808E-06i</v>
      </c>
      <c r="R212" t="str">
        <f t="shared" si="50"/>
        <v>-0.333328901276488-57.8144200452552i</v>
      </c>
      <c r="S212" t="str">
        <f t="shared" si="51"/>
        <v>0.00358803604344946i</v>
      </c>
      <c r="T212" t="str">
        <f t="shared" si="52"/>
        <v>0.207440222953503-0.00119599611210345i</v>
      </c>
      <c r="U212" t="str">
        <f t="shared" si="53"/>
        <v>0.0001-20404.4798835763i</v>
      </c>
      <c r="V212" t="str">
        <f t="shared" si="54"/>
        <v>0.00002-0.327281840957237i</v>
      </c>
      <c r="W212" t="str">
        <f t="shared" si="55"/>
        <v>0.0000199993584529566-0.327276591537227i</v>
      </c>
      <c r="X212" t="str">
        <f t="shared" si="56"/>
        <v>0.161775376945294-0.139016772132559i</v>
      </c>
      <c r="Y212" t="str">
        <f t="shared" si="57"/>
        <v>0.009+0.0490088453960008i</v>
      </c>
      <c r="Z212" t="str">
        <f t="shared" si="58"/>
        <v>12.9255297653202-2.95593626242896i</v>
      </c>
      <c r="AA212" t="str">
        <f t="shared" si="59"/>
        <v>54.9917733852157+28.9836602823339i</v>
      </c>
      <c r="AB212" t="str">
        <f t="shared" si="60"/>
        <v>1.41226758227817-0.00814242538696571i</v>
      </c>
      <c r="AC212" t="str">
        <f t="shared" si="61"/>
        <v>7.91814969006357+0.114682563431349i</v>
      </c>
      <c r="AD212" t="str">
        <f t="shared" si="62"/>
        <v>0.178305985546308-0.00361081995209663i</v>
      </c>
      <c r="AE212" t="str">
        <f t="shared" si="63"/>
        <v>2.29402596988005-0.573732889252499i</v>
      </c>
      <c r="AF212" t="str">
        <f t="shared" si="64"/>
        <v>-6.87436307880555+0.95312505591437i</v>
      </c>
      <c r="AG212" t="str">
        <f t="shared" si="65"/>
        <v>1.03587426200778+0.0179892088822023i</v>
      </c>
      <c r="AH212" t="str">
        <f t="shared" si="66"/>
        <v>-14.5887458866204+6.17158090835982i</v>
      </c>
      <c r="AI212">
        <f t="shared" si="67"/>
        <v>23.995351359918992</v>
      </c>
      <c r="AJ212">
        <f t="shared" si="68"/>
        <v>157.06983435986473</v>
      </c>
      <c r="AK212"/>
      <c r="AL212"/>
      <c r="AM212"/>
      <c r="AN212"/>
    </row>
    <row r="213" spans="1:40" x14ac:dyDescent="0.25">
      <c r="A213"/>
      <c r="B213">
        <f t="shared" si="69"/>
        <v>7900</v>
      </c>
      <c r="C213" s="237" t="str">
        <f t="shared" si="37"/>
        <v>-0.00122456481982009+0.309998015971542i</v>
      </c>
      <c r="D213" s="208" t="str">
        <f t="shared" si="38"/>
        <v>-5.96639428729125+2.37665145578182i</v>
      </c>
      <c r="E213" t="str">
        <f t="shared" si="39"/>
        <v>2870</v>
      </c>
      <c r="F213" t="str">
        <f t="shared" si="40"/>
        <v>0.777000777000777</v>
      </c>
      <c r="G213" t="str">
        <f t="shared" si="35"/>
        <v>0.777000777000777</v>
      </c>
      <c r="H213" t="str">
        <f t="shared" si="41"/>
        <v>0.914130328271678+1.47142558688191i</v>
      </c>
      <c r="I213" t="str">
        <f t="shared" si="42"/>
        <v>31.0232274541992i</v>
      </c>
      <c r="J213" t="str">
        <f t="shared" si="36"/>
        <v>0.176766772736889+6.70960435946635i</v>
      </c>
      <c r="K213" t="str">
        <f t="shared" si="43"/>
        <v>4.62049745856418+0.121728552151821i</v>
      </c>
      <c r="L213" t="str">
        <f t="shared" si="44"/>
        <v>0.278307341230989-0.028617538995404i</v>
      </c>
      <c r="M213" t="str">
        <f t="shared" si="45"/>
        <v>4.89880479979517+0.093111013156417i</v>
      </c>
      <c r="N213" t="str">
        <f t="shared" si="46"/>
        <v>-0.0350357867818299i</v>
      </c>
      <c r="O213" t="str">
        <f t="shared" si="47"/>
        <v>0.999386309601881-0.0350286194465845i</v>
      </c>
      <c r="P213" t="str">
        <f t="shared" si="48"/>
        <v>0.000613690398118982+0.0350286194465845i</v>
      </c>
      <c r="Q213" t="str">
        <f t="shared" si="49"/>
        <v>-0.000613690398118982+7.16733524539631E-06i</v>
      </c>
      <c r="R213" t="str">
        <f t="shared" si="50"/>
        <v>-0.333328786899186-57.0825429778932i</v>
      </c>
      <c r="S213" t="str">
        <f t="shared" si="51"/>
        <v>0.00363403650554497i</v>
      </c>
      <c r="T213" t="str">
        <f t="shared" si="52"/>
        <v>0.207440045011004-0.00121132897994066i</v>
      </c>
      <c r="U213" t="str">
        <f t="shared" si="53"/>
        <v>0.0001-20146.195328088i</v>
      </c>
      <c r="V213" t="str">
        <f t="shared" si="54"/>
        <v>0.00002-0.323139032843853i</v>
      </c>
      <c r="W213" t="str">
        <f t="shared" si="55"/>
        <v>0.0000199993584529566-0.3231338498722i</v>
      </c>
      <c r="X213" t="str">
        <f t="shared" si="56"/>
        <v>0.160021302627152-0.139272214549828i</v>
      </c>
      <c r="Y213" t="str">
        <f t="shared" si="57"/>
        <v>0.009+0.0496371639267187i</v>
      </c>
      <c r="Z213" t="str">
        <f t="shared" si="58"/>
        <v>12.9599431301251-3.01501294887485i</v>
      </c>
      <c r="AA213" t="str">
        <f t="shared" si="59"/>
        <v>55.4128189376714+29.3864190693408i</v>
      </c>
      <c r="AB213" t="str">
        <f t="shared" si="60"/>
        <v>1.41226637083316-0.00824681262624621i</v>
      </c>
      <c r="AC213" t="str">
        <f t="shared" si="61"/>
        <v>7.91918514510573+0.0910980273585453i</v>
      </c>
      <c r="AD213" t="str">
        <f t="shared" si="62"/>
        <v>0.178299235431365-0.00309242943621739i</v>
      </c>
      <c r="AE213" t="str">
        <f t="shared" si="63"/>
        <v>2.3014242365416-0.577652213227353i</v>
      </c>
      <c r="AF213" t="str">
        <f t="shared" si="64"/>
        <v>-6.88052461556293+0.90522586889991i</v>
      </c>
      <c r="AG213" t="str">
        <f t="shared" si="65"/>
        <v>1.03609479801088+0.0183469412673231i</v>
      </c>
      <c r="AH213" t="str">
        <f t="shared" si="66"/>
        <v>-14.6705329927515+6.10660187262883i</v>
      </c>
      <c r="AI213">
        <f t="shared" si="67"/>
        <v>24.022873958672456</v>
      </c>
      <c r="AJ213">
        <f t="shared" si="68"/>
        <v>157.40050467524188</v>
      </c>
      <c r="AK213"/>
      <c r="AL213"/>
      <c r="AM213"/>
      <c r="AN213"/>
    </row>
    <row r="214" spans="1:40" x14ac:dyDescent="0.25">
      <c r="A214"/>
      <c r="B214">
        <f t="shared" si="69"/>
        <v>8000</v>
      </c>
      <c r="C214" s="237" t="str">
        <f t="shared" si="37"/>
        <v>-0.00119414250050441+0.306123159444998i</v>
      </c>
      <c r="D214" s="208" t="str">
        <f t="shared" si="38"/>
        <v>-5.96616104950982+2.34694422241165i</v>
      </c>
      <c r="E214" t="str">
        <f t="shared" si="39"/>
        <v>2870</v>
      </c>
      <c r="F214" t="str">
        <f t="shared" si="40"/>
        <v>0.777000777000777</v>
      </c>
      <c r="G214" t="str">
        <f t="shared" si="35"/>
        <v>0.777000777000777</v>
      </c>
      <c r="H214" t="str">
        <f t="shared" si="41"/>
        <v>0.920605542088763+1.48881478470563i</v>
      </c>
      <c r="I214" t="str">
        <f t="shared" si="42"/>
        <v>31.4159265358979i</v>
      </c>
      <c r="J214" t="str">
        <f t="shared" si="36"/>
        <v>0.155793517948421+6.79453606021909i</v>
      </c>
      <c r="K214" t="str">
        <f t="shared" si="43"/>
        <v>4.62127480350916+0.105962298627035i</v>
      </c>
      <c r="L214" t="str">
        <f t="shared" si="44"/>
        <v>0.278233176192182-0.0289720636141356i</v>
      </c>
      <c r="M214" t="str">
        <f t="shared" si="45"/>
        <v>4.89950797970134+0.0769902350128994i</v>
      </c>
      <c r="N214" t="str">
        <f t="shared" si="46"/>
        <v>-0.0354792777537517i</v>
      </c>
      <c r="O214" t="str">
        <f t="shared" si="47"/>
        <v>0.999370676444139-0.0354718347930375i</v>
      </c>
      <c r="P214" t="str">
        <f t="shared" si="48"/>
        <v>0.000629323555860983+0.0354718347930375i</v>
      </c>
      <c r="Q214" t="str">
        <f t="shared" si="49"/>
        <v>-0.000629323555860983+7.44296071420597E-06i</v>
      </c>
      <c r="R214" t="str">
        <f t="shared" si="50"/>
        <v>-0.333328671069709-56.3689622212035i</v>
      </c>
      <c r="S214" t="str">
        <f t="shared" si="51"/>
        <v>0.00368003696764047i</v>
      </c>
      <c r="T214" t="str">
        <f t="shared" si="52"/>
        <v>0.207439864801558-0.001226661831911i</v>
      </c>
      <c r="U214" t="str">
        <f t="shared" si="53"/>
        <v>0.0001-19894.3678864869i</v>
      </c>
      <c r="V214" t="str">
        <f t="shared" si="54"/>
        <v>0.00002-0.319099794933305i</v>
      </c>
      <c r="W214" t="str">
        <f t="shared" si="55"/>
        <v>0.0000199993584529566-0.319094676748798i</v>
      </c>
      <c r="X214" t="str">
        <f t="shared" si="56"/>
        <v>0.158283234587828-0.139503112132613i</v>
      </c>
      <c r="Y214" t="str">
        <f t="shared" si="57"/>
        <v>0.009+0.0502654824574367i</v>
      </c>
      <c r="Z214" t="str">
        <f t="shared" si="58"/>
        <v>12.9948047355983-3.07509460922532i</v>
      </c>
      <c r="AA214" t="str">
        <f t="shared" si="59"/>
        <v>55.8432373662428+29.7897045584408i</v>
      </c>
      <c r="AB214" t="str">
        <f t="shared" si="60"/>
        <v>1.41226514395462-0.00835119975750394i</v>
      </c>
      <c r="AC214" t="str">
        <f t="shared" si="61"/>
        <v>7.92004730309169+0.0678138554816219i</v>
      </c>
      <c r="AD214" t="str">
        <f t="shared" si="62"/>
        <v>0.17829314141193-0.00258103825650096i</v>
      </c>
      <c r="AE214" t="str">
        <f t="shared" si="63"/>
        <v>2.30894762151568-0.581808366176013i</v>
      </c>
      <c r="AF214" t="str">
        <f t="shared" si="64"/>
        <v>-6.88676659159858+0.85812943770602i</v>
      </c>
      <c r="AG214" t="str">
        <f t="shared" si="65"/>
        <v>1.03632074359319+0.0187051426411238i</v>
      </c>
      <c r="AH214" t="str">
        <f t="shared" si="66"/>
        <v>-14.7530115917291+6.04456831340419i</v>
      </c>
      <c r="AI214">
        <f t="shared" si="67"/>
        <v>24.051553124777513</v>
      </c>
      <c r="AJ214">
        <f t="shared" si="68"/>
        <v>157.72022467551992</v>
      </c>
      <c r="AK214"/>
      <c r="AL214"/>
      <c r="AM214"/>
      <c r="AN214"/>
    </row>
    <row r="215" spans="1:40" x14ac:dyDescent="0.25">
      <c r="A215"/>
      <c r="B215">
        <f t="shared" si="69"/>
        <v>8100</v>
      </c>
      <c r="C215" s="237" t="str">
        <f t="shared" si="37"/>
        <v>-0.00116483994161095+0.302343974074147i</v>
      </c>
      <c r="D215" s="208" t="str">
        <f t="shared" si="38"/>
        <v>-5.96593639655831+2.31797046790179i</v>
      </c>
      <c r="E215" t="str">
        <f t="shared" si="39"/>
        <v>2870</v>
      </c>
      <c r="F215" t="str">
        <f t="shared" si="40"/>
        <v>0.777000777000777</v>
      </c>
      <c r="G215" t="str">
        <f t="shared" si="35"/>
        <v>0.777000777000777</v>
      </c>
      <c r="H215" t="str">
        <f t="shared" si="41"/>
        <v>0.9271518068285+1.5061624654497i</v>
      </c>
      <c r="I215" t="str">
        <f t="shared" si="42"/>
        <v>31.8086256175967i</v>
      </c>
      <c r="J215" t="str">
        <f t="shared" si="36"/>
        <v>0.134556448634311+6.87946776097183i</v>
      </c>
      <c r="K215" t="str">
        <f t="shared" si="43"/>
        <v>4.62193627091492+0.0904010821820565i</v>
      </c>
      <c r="L215" t="str">
        <f t="shared" si="44"/>
        <v>0.27815811852578-0.0293263010550911i</v>
      </c>
      <c r="M215" t="str">
        <f t="shared" si="45"/>
        <v>4.9000943894407+0.0610747811269654i</v>
      </c>
      <c r="N215" t="str">
        <f t="shared" si="46"/>
        <v>-0.0359227687256736i</v>
      </c>
      <c r="O215" t="str">
        <f t="shared" si="47"/>
        <v>0.999354846725936-0.0359150431627398i</v>
      </c>
      <c r="P215" t="str">
        <f t="shared" si="48"/>
        <v>0.000645153274064003+0.0359150431627398i</v>
      </c>
      <c r="Q215" t="str">
        <f t="shared" si="49"/>
        <v>-0.000645153274064003+7.72556293379689E-06i</v>
      </c>
      <c r="R215" t="str">
        <f t="shared" si="50"/>
        <v>-0.333328553787426-55.6730001340681i</v>
      </c>
      <c r="S215" t="str">
        <f t="shared" si="51"/>
        <v>0.00372603742973598i</v>
      </c>
      <c r="T215" t="str">
        <f t="shared" si="52"/>
        <v>0.207439682325234-0.00124199466781171i</v>
      </c>
      <c r="U215" t="str">
        <f t="shared" si="53"/>
        <v>0.0001-19648.7584064069i</v>
      </c>
      <c r="V215" t="str">
        <f t="shared" si="54"/>
        <v>0.00002-0.315160291292154i</v>
      </c>
      <c r="W215" t="str">
        <f t="shared" si="55"/>
        <v>0.0000199993584529566-0.315155236295109i</v>
      </c>
      <c r="X215" t="str">
        <f t="shared" si="56"/>
        <v>0.156561361596196-0.139710162438571i</v>
      </c>
      <c r="Y215" t="str">
        <f t="shared" si="57"/>
        <v>0.009+0.0508938009881546i</v>
      </c>
      <c r="Z215" t="str">
        <f t="shared" si="58"/>
        <v>13.0301111027797-3.13620815154743i</v>
      </c>
      <c r="AA215" t="str">
        <f t="shared" si="59"/>
        <v>56.2832197984412+30.1934626836655i</v>
      </c>
      <c r="AB215" t="str">
        <f t="shared" si="60"/>
        <v>1.41226390164301-0.00845558677935851i</v>
      </c>
      <c r="AC215" t="str">
        <f t="shared" si="61"/>
        <v>7.9207428439624+0.0448205353493974i</v>
      </c>
      <c r="AD215" t="str">
        <f t="shared" si="62"/>
        <v>0.178287676375572-0.0020763880616637i</v>
      </c>
      <c r="AE215" t="str">
        <f t="shared" si="63"/>
        <v>2.31659624626538-0.586202831105479i</v>
      </c>
      <c r="AF215" t="str">
        <f t="shared" si="64"/>
        <v>-6.89308820338681+0.81180800245209i</v>
      </c>
      <c r="AG215" t="str">
        <f t="shared" si="65"/>
        <v>1.03655221811657+0.0190638485225493i</v>
      </c>
      <c r="AH215" t="str">
        <f t="shared" si="66"/>
        <v>-14.8362160996884+5.9854336896787i</v>
      </c>
      <c r="AI215">
        <f t="shared" si="67"/>
        <v>24.08136001448532</v>
      </c>
      <c r="AJ215">
        <f t="shared" si="68"/>
        <v>158.02917740364083</v>
      </c>
      <c r="AK215"/>
      <c r="AL215"/>
      <c r="AM215"/>
      <c r="AN215"/>
    </row>
    <row r="216" spans="1:40" x14ac:dyDescent="0.25">
      <c r="A216"/>
      <c r="B216">
        <f t="shared" si="69"/>
        <v>8200</v>
      </c>
      <c r="C216" s="237" t="str">
        <f t="shared" si="37"/>
        <v>-0.0011366028564586+0.298656959901355i</v>
      </c>
      <c r="D216" s="208" t="str">
        <f t="shared" si="38"/>
        <v>-5.96571991223881+2.28970335924372i</v>
      </c>
      <c r="E216" t="str">
        <f t="shared" si="39"/>
        <v>2870</v>
      </c>
      <c r="F216" t="str">
        <f t="shared" si="40"/>
        <v>0.777000777000777</v>
      </c>
      <c r="G216" t="str">
        <f t="shared" si="35"/>
        <v>0.777000777000777</v>
      </c>
      <c r="H216" t="str">
        <f t="shared" si="41"/>
        <v>0.93376875890732+1.52346818536847i</v>
      </c>
      <c r="I216" t="str">
        <f t="shared" si="42"/>
        <v>32.2013246992954i</v>
      </c>
      <c r="J216" t="str">
        <f t="shared" si="36"/>
        <v>0.113055564794559+6.96439946172457i</v>
      </c>
      <c r="K216" t="str">
        <f t="shared" si="43"/>
        <v>4.62248631212257+0.0750384586128731i</v>
      </c>
      <c r="L216" t="str">
        <f t="shared" si="44"/>
        <v>0.278082169708362-0.0296802479903126i</v>
      </c>
      <c r="M216" t="str">
        <f t="shared" si="45"/>
        <v>4.90056848183093+0.0453582106225605i</v>
      </c>
      <c r="N216" t="str">
        <f t="shared" si="46"/>
        <v>-0.0363662596975955i</v>
      </c>
      <c r="O216" t="str">
        <f t="shared" si="47"/>
        <v>0.999338820450385-0.0363582444685191i</v>
      </c>
      <c r="P216" t="str">
        <f t="shared" si="48"/>
        <v>0.000661179549614976+0.0363582444685191i</v>
      </c>
      <c r="Q216" t="str">
        <f t="shared" si="49"/>
        <v>-0.000661179549614976+8.01522907639685E-06i</v>
      </c>
      <c r="R216" t="str">
        <f t="shared" si="50"/>
        <v>-0.333328435042103-54.9940121309827i</v>
      </c>
      <c r="S216" t="str">
        <f t="shared" si="51"/>
        <v>0.00377203789183148i</v>
      </c>
      <c r="T216" t="str">
        <f t="shared" si="52"/>
        <v>0.207439497581907-0.0012573274874037i</v>
      </c>
      <c r="U216" t="str">
        <f t="shared" si="53"/>
        <v>0.0001-19409.1394014507i</v>
      </c>
      <c r="V216" t="str">
        <f t="shared" si="54"/>
        <v>0.00002-0.311316873105664i</v>
      </c>
      <c r="W216" t="str">
        <f t="shared" si="55"/>
        <v>0.0000199993584529566-0.311311879754925i</v>
      </c>
      <c r="X216" t="str">
        <f t="shared" si="56"/>
        <v>0.154855851356269-0.139894052312909i</v>
      </c>
      <c r="Y216" t="str">
        <f t="shared" si="57"/>
        <v>0.009+0.0515221195188726i</v>
      </c>
      <c r="Z216" t="str">
        <f t="shared" si="58"/>
        <v>13.065858348186-3.19838118428334i</v>
      </c>
      <c r="AA216" t="str">
        <f t="shared" si="59"/>
        <v>56.7329623895539+30.5976350432263i</v>
      </c>
      <c r="AB216" t="str">
        <f t="shared" si="60"/>
        <v>1.41226264389748-0.00855997369018217i</v>
      </c>
      <c r="AC216" t="str">
        <f t="shared" si="61"/>
        <v>7.92127806584077+0.0221089691848673i</v>
      </c>
      <c r="AD216" t="str">
        <f t="shared" si="62"/>
        <v>0.178282814850461-0.00157823306365341i</v>
      </c>
      <c r="AE216" t="str">
        <f t="shared" si="63"/>
        <v>2.32437021381678-0.590837370148902i</v>
      </c>
      <c r="AF216" t="str">
        <f t="shared" si="64"/>
        <v>-6.89948867114613+0.76623517387525i</v>
      </c>
      <c r="AG216" t="str">
        <f t="shared" si="65"/>
        <v>1.03678934479265+0.0194230906917573i</v>
      </c>
      <c r="AH216" t="str">
        <f t="shared" si="66"/>
        <v>-14.9201794194214+5.92915618359928i</v>
      </c>
      <c r="AI216">
        <f t="shared" si="67"/>
        <v>24.11226722251239</v>
      </c>
      <c r="AJ216">
        <f t="shared" si="68"/>
        <v>158.32753542186941</v>
      </c>
      <c r="AK216"/>
      <c r="AL216"/>
      <c r="AM216"/>
      <c r="AN216"/>
    </row>
    <row r="217" spans="1:40" x14ac:dyDescent="0.25">
      <c r="A217"/>
      <c r="B217">
        <f t="shared" si="69"/>
        <v>8300</v>
      </c>
      <c r="C217" s="237" t="str">
        <f t="shared" si="37"/>
        <v>-0.00110938020873175+0.295058785629427i</v>
      </c>
      <c r="D217" s="208" t="str">
        <f t="shared" si="38"/>
        <v>-5.9655112052729+2.26211735649227i</v>
      </c>
      <c r="E217" t="str">
        <f t="shared" si="39"/>
        <v>2870</v>
      </c>
      <c r="F217" t="str">
        <f t="shared" si="40"/>
        <v>0.777000777000777</v>
      </c>
      <c r="G217" t="str">
        <f t="shared" si="35"/>
        <v>0.777000777000777</v>
      </c>
      <c r="H217" t="str">
        <f t="shared" si="41"/>
        <v>0.940456031687772+1.54073150597883i</v>
      </c>
      <c r="I217" t="str">
        <f t="shared" si="42"/>
        <v>32.5940237809941i</v>
      </c>
      <c r="J217" t="str">
        <f t="shared" si="36"/>
        <v>0.091290866429167+7.0493311624773i</v>
      </c>
      <c r="K217" t="str">
        <f t="shared" si="43"/>
        <v>4.62292912680046+0.0598682620661469i</v>
      </c>
      <c r="L217" t="str">
        <f t="shared" si="44"/>
        <v>0.278005331232815-0.0300339011012908i</v>
      </c>
      <c r="M217" t="str">
        <f t="shared" si="45"/>
        <v>4.90093445803327+0.0298343609648561i</v>
      </c>
      <c r="N217" t="str">
        <f t="shared" si="46"/>
        <v>-0.0368097506695174i</v>
      </c>
      <c r="O217" t="str">
        <f t="shared" si="47"/>
        <v>0.999322597620639-0.0368014386232047i</v>
      </c>
      <c r="P217" t="str">
        <f t="shared" si="48"/>
        <v>0.000677402379360981+0.0368014386232047i</v>
      </c>
      <c r="Q217" t="str">
        <f t="shared" si="49"/>
        <v>-0.000677402379360981+8.31204631270011E-06i</v>
      </c>
      <c r="R217" t="str">
        <f t="shared" si="50"/>
        <v>-0.333328314834186-54.3313846909037i</v>
      </c>
      <c r="S217" t="str">
        <f t="shared" si="51"/>
        <v>0.00381803835392699i</v>
      </c>
      <c r="T217" t="str">
        <f t="shared" si="52"/>
        <v>0.207439310571832-0.00127266029048677i</v>
      </c>
      <c r="U217" t="str">
        <f t="shared" si="53"/>
        <v>0.0001-19175.2943484211i</v>
      </c>
      <c r="V217" t="str">
        <f t="shared" si="54"/>
        <v>0.00002-0.307566067405596i</v>
      </c>
      <c r="W217" t="str">
        <f t="shared" si="55"/>
        <v>0.0000199993584529566-0.30756113421571i</v>
      </c>
      <c r="X217" t="str">
        <f t="shared" si="56"/>
        <v>0.153166851406516-0.140055457550338i</v>
      </c>
      <c r="Y217" t="str">
        <f t="shared" si="57"/>
        <v>0.009+0.0521504380495906i</v>
      </c>
      <c r="Z217" t="str">
        <f t="shared" si="58"/>
        <v>13.1020421570332-3.261642035366i</v>
      </c>
      <c r="AA217" t="str">
        <f t="shared" si="59"/>
        <v>57.192666426749+31.0021586652147i</v>
      </c>
      <c r="AB217" t="str">
        <f t="shared" si="60"/>
        <v>1.41226137071978-0.00866436048861194i</v>
      </c>
      <c r="AC217" t="str">
        <f t="shared" si="61"/>
        <v>7.92165891116822-0.000329547364683866i</v>
      </c>
      <c r="AD217" t="str">
        <f t="shared" si="62"/>
        <v>0.178278532887723-0.00108633928378141i</v>
      </c>
      <c r="AE217" t="str">
        <f t="shared" si="63"/>
        <v>2.33226960371631-0.595714019962925i</v>
      </c>
      <c r="AF217" t="str">
        <f t="shared" si="64"/>
        <v>-6.90596723696067+0.72138585051344i</v>
      </c>
      <c r="AG217" t="str">
        <f t="shared" si="65"/>
        <v>1.03703225076172+0.01978289717691i</v>
      </c>
      <c r="AH217" t="str">
        <f t="shared" si="66"/>
        <v>-15.0049330243239+5.87569850297i</v>
      </c>
      <c r="AI217">
        <f t="shared" si="67"/>
        <v>24.144248686228558</v>
      </c>
      <c r="AJ217">
        <f t="shared" si="68"/>
        <v>158.61546124462689</v>
      </c>
      <c r="AK217"/>
      <c r="AL217"/>
      <c r="AM217"/>
      <c r="AN217"/>
    </row>
    <row r="218" spans="1:40" x14ac:dyDescent="0.25">
      <c r="A218"/>
      <c r="B218">
        <f t="shared" si="69"/>
        <v>8400</v>
      </c>
      <c r="C218" s="237" t="str">
        <f t="shared" si="37"/>
        <v>-0.00108312398171229+0.291546278583146i</v>
      </c>
      <c r="D218" s="208" t="str">
        <f t="shared" si="38"/>
        <v>-5.96530990753242+2.23518813580412i</v>
      </c>
      <c r="E218" t="str">
        <f t="shared" si="39"/>
        <v>2870</v>
      </c>
      <c r="F218" t="str">
        <f t="shared" si="40"/>
        <v>0.777000777000777</v>
      </c>
      <c r="G218" t="str">
        <f t="shared" si="35"/>
        <v>0.777000777000777</v>
      </c>
      <c r="H218" t="str">
        <f t="shared" si="41"/>
        <v>0.947213255528843+1.55795199400186i</v>
      </c>
      <c r="I218" t="str">
        <f t="shared" si="42"/>
        <v>32.9867228626928i</v>
      </c>
      <c r="J218" t="str">
        <f t="shared" si="36"/>
        <v>0.069262353538134+7.13426286323005i</v>
      </c>
      <c r="K218" t="str">
        <f t="shared" si="43"/>
        <v>4.62326867997653+0.0448845908754947i</v>
      </c>
      <c r="L218" t="str">
        <f t="shared" si="44"/>
        <v>0.277927604608255-0.0303872570790646i</v>
      </c>
      <c r="M218" t="str">
        <f t="shared" si="45"/>
        <v>4.90119628458478+0.0144973337964301i</v>
      </c>
      <c r="N218" t="str">
        <f t="shared" si="46"/>
        <v>-0.0372532416414393i</v>
      </c>
      <c r="O218" t="str">
        <f t="shared" si="47"/>
        <v>0.999306178239889-0.0372446255396275i</v>
      </c>
      <c r="P218" t="str">
        <f t="shared" si="48"/>
        <v>0.000693821760111013+0.0372446255396275i</v>
      </c>
      <c r="Q218" t="str">
        <f t="shared" si="49"/>
        <v>-0.000693821760111013+8.61610181179806E-06i</v>
      </c>
      <c r="R218" t="str">
        <f t="shared" si="50"/>
        <v>-0.333328193180306-53.6845335080252i</v>
      </c>
      <c r="S218" t="str">
        <f t="shared" si="51"/>
        <v>0.00386403881602249i</v>
      </c>
      <c r="T218" t="str">
        <f t="shared" si="52"/>
        <v>0.207439121295069-0.00128799307692335i</v>
      </c>
      <c r="U218" t="str">
        <f t="shared" si="53"/>
        <v>0.0001-18947.0170347495i</v>
      </c>
      <c r="V218" t="str">
        <f t="shared" si="54"/>
        <v>0.00002-0.303904566603148i</v>
      </c>
      <c r="W218" t="str">
        <f t="shared" si="55"/>
        <v>0.0000199993584529566-0.303899692141714i</v>
      </c>
      <c r="X218" t="str">
        <f t="shared" si="56"/>
        <v>0.151494490001581-0.140195042600179i</v>
      </c>
      <c r="Y218" t="str">
        <f t="shared" si="57"/>
        <v>0.009+0.0527787565803085i</v>
      </c>
      <c r="Z218" t="str">
        <f t="shared" si="58"/>
        <v>13.1386577549257-3.32601977161403i</v>
      </c>
      <c r="AA218" t="str">
        <f t="shared" si="59"/>
        <v>57.6625384331393+31.4069657609643i</v>
      </c>
      <c r="AB218" t="str">
        <f t="shared" si="60"/>
        <v>1.41226008211031-0.00876874717371124i</v>
      </c>
      <c r="AC218" t="str">
        <f t="shared" si="61"/>
        <v>7.9218909907612-0.0225033452505299i</v>
      </c>
      <c r="AD218" t="str">
        <f t="shared" si="62"/>
        <v>0.178274807953405-0.000600483852455381i</v>
      </c>
      <c r="AE218" t="str">
        <f t="shared" si="63"/>
        <v>2.3402944668591-0.600835087858488i</v>
      </c>
      <c r="AF218" t="str">
        <f t="shared" si="64"/>
        <v>-6.91252316306126+0.67723614180226i</v>
      </c>
      <c r="AG218" t="str">
        <f t="shared" si="65"/>
        <v>1.03728106717467+0.0201432922256961i</v>
      </c>
      <c r="AH218" t="str">
        <f t="shared" si="66"/>
        <v>-15.0905070322078+5.82502770137306i</v>
      </c>
      <c r="AI218">
        <f t="shared" si="67"/>
        <v>24.177279596255534</v>
      </c>
      <c r="AJ218">
        <f t="shared" si="68"/>
        <v>158.89310774552274</v>
      </c>
      <c r="AK218"/>
      <c r="AL218"/>
      <c r="AM218"/>
      <c r="AN218"/>
    </row>
    <row r="219" spans="1:40" x14ac:dyDescent="0.25">
      <c r="A219"/>
      <c r="B219">
        <f t="shared" si="69"/>
        <v>8500</v>
      </c>
      <c r="C219" s="237" t="str">
        <f t="shared" si="37"/>
        <v>-0.00105778896640234+0.288116415379351i</v>
      </c>
      <c r="D219" s="208" t="str">
        <f t="shared" si="38"/>
        <v>-5.96511567241504+2.20889251790836i</v>
      </c>
      <c r="E219" t="str">
        <f t="shared" si="39"/>
        <v>2870</v>
      </c>
      <c r="F219" t="str">
        <f t="shared" si="40"/>
        <v>0.777000777000777</v>
      </c>
      <c r="G219" t="str">
        <f t="shared" si="35"/>
        <v>0.777000777000777</v>
      </c>
      <c r="H219" t="str">
        <f t="shared" si="41"/>
        <v>0.954040057836364+1.57512922130965i</v>
      </c>
      <c r="I219" t="str">
        <f t="shared" si="42"/>
        <v>33.3794219443916i</v>
      </c>
      <c r="J219" t="str">
        <f t="shared" si="36"/>
        <v>0.04697002612146+7.21919456398278i</v>
      </c>
      <c r="K219" t="str">
        <f t="shared" si="43"/>
        <v>4.62350871775331+0.0300817942113839i</v>
      </c>
      <c r="L219" t="str">
        <f t="shared" si="44"/>
        <v>0.277848991359963-0.0307403126243179i</v>
      </c>
      <c r="M219" t="str">
        <f t="shared" si="45"/>
        <v>4.90135770911327-0.000658518412934i</v>
      </c>
      <c r="N219" t="str">
        <f t="shared" si="46"/>
        <v>-0.0376967326133612i</v>
      </c>
      <c r="O219" t="str">
        <f t="shared" si="47"/>
        <v>0.999289562311364-0.0376878051306194i</v>
      </c>
      <c r="P219" t="str">
        <f t="shared" si="48"/>
        <v>0.00071043768863599+0.0376878051306194i</v>
      </c>
      <c r="Q219" t="str">
        <f t="shared" si="49"/>
        <v>-0.00071043768863599+8.92748274179678E-06i</v>
      </c>
      <c r="R219" t="str">
        <f t="shared" si="50"/>
        <v>-0.333328070063147-53.0529017732392i</v>
      </c>
      <c r="S219" t="str">
        <f t="shared" si="51"/>
        <v>0.003910039278118i</v>
      </c>
      <c r="T219" t="str">
        <f t="shared" si="52"/>
        <v>0.207438929751501-0.00130332584644617i</v>
      </c>
      <c r="U219" t="str">
        <f t="shared" si="53"/>
        <v>0.0001-18724.1109519877i</v>
      </c>
      <c r="V219" t="str">
        <f t="shared" si="54"/>
        <v>0.00002-0.300329218760759i</v>
      </c>
      <c r="W219" t="str">
        <f t="shared" si="55"/>
        <v>0.0000199993584529566-0.30032440164593i</v>
      </c>
      <c r="X219" t="str">
        <f t="shared" si="56"/>
        <v>0.149838876975302-0.140313460312261i</v>
      </c>
      <c r="Y219" t="str">
        <f t="shared" si="57"/>
        <v>0.009+0.0534070751110265i</v>
      </c>
      <c r="Z219" t="str">
        <f t="shared" si="58"/>
        <v>13.1756998779268-3.39154421838385i</v>
      </c>
      <c r="AA219" t="str">
        <f t="shared" si="59"/>
        <v>58.1427902715019+31.8119834654549i</v>
      </c>
      <c r="AB219" t="str">
        <f t="shared" si="60"/>
        <v>1.41225877806827-0.00887313374366048i</v>
      </c>
      <c r="AC219" t="str">
        <f t="shared" si="61"/>
        <v>7.92197960602585-0.044420400887669i</v>
      </c>
      <c r="AD219" t="str">
        <f t="shared" si="62"/>
        <v>0.178271618829327-0.000120454358105415i</v>
      </c>
      <c r="AE219" t="str">
        <f t="shared" si="63"/>
        <v>2.34844482016556-0.60620314861392i</v>
      </c>
      <c r="AF219" t="str">
        <f t="shared" si="64"/>
        <v>-6.9191557302514+0.63376329659871i</v>
      </c>
      <c r="AG219" t="str">
        <f t="shared" si="65"/>
        <v>1.03753592927795+0.0205042962618417i</v>
      </c>
      <c r="AH219" t="str">
        <f t="shared" si="66"/>
        <v>-15.1769302696976+5.77711501451646i</v>
      </c>
      <c r="AI219">
        <f t="shared" si="67"/>
        <v>24.211336312944649</v>
      </c>
      <c r="AJ219">
        <f t="shared" si="68"/>
        <v>159.16061854012159</v>
      </c>
      <c r="AK219"/>
      <c r="AL219"/>
      <c r="AM219"/>
      <c r="AN219"/>
    </row>
    <row r="220" spans="1:40" x14ac:dyDescent="0.25">
      <c r="A220"/>
      <c r="B220">
        <f t="shared" si="69"/>
        <v>8600</v>
      </c>
      <c r="C220" s="237" t="str">
        <f t="shared" si="37"/>
        <v>-0.00103333256679102+0.284766313247875i</v>
      </c>
      <c r="D220" s="208" t="str">
        <f t="shared" si="38"/>
        <v>-5.96492817335136+2.18320840156704i</v>
      </c>
      <c r="E220" t="str">
        <f t="shared" si="39"/>
        <v>2870</v>
      </c>
      <c r="F220" t="str">
        <f t="shared" si="40"/>
        <v>0.777000777000777</v>
      </c>
      <c r="G220" t="str">
        <f t="shared" si="35"/>
        <v>0.777000777000777</v>
      </c>
      <c r="H220" t="str">
        <f t="shared" si="41"/>
        <v>0.960936063113518+1.59226276487699i</v>
      </c>
      <c r="I220" t="str">
        <f t="shared" si="42"/>
        <v>33.7721210260903i</v>
      </c>
      <c r="J220" t="str">
        <f t="shared" si="36"/>
        <v>0.024413884179144+7.30412626473553i</v>
      </c>
      <c r="K220" t="str">
        <f t="shared" si="43"/>
        <v>4.62365278181962+0.0154544594943429i</v>
      </c>
      <c r="L220" t="str">
        <f t="shared" si="44"/>
        <v>0.277769493029305-0.0310930644474766i</v>
      </c>
      <c r="M220" t="str">
        <f t="shared" si="45"/>
        <v>4.90142227484892-0.0156386049531337i</v>
      </c>
      <c r="N220" t="str">
        <f t="shared" si="46"/>
        <v>-0.0381402235852831i</v>
      </c>
      <c r="O220" t="str">
        <f t="shared" si="47"/>
        <v>0.999272749838331-0.038130977309014i</v>
      </c>
      <c r="P220" t="str">
        <f t="shared" si="48"/>
        <v>0.000727250161668969+0.038130977309014i</v>
      </c>
      <c r="Q220" t="str">
        <f t="shared" si="49"/>
        <v>-0.000727250161668969+9.24627626910229E-06i</v>
      </c>
      <c r="R220" t="str">
        <f t="shared" si="50"/>
        <v>-0.333327945487906-52.4359585754814i</v>
      </c>
      <c r="S220" t="str">
        <f t="shared" si="51"/>
        <v>0.0039560397402135i</v>
      </c>
      <c r="T220" t="str">
        <f t="shared" si="52"/>
        <v>0.207438735940793-0.00131865859887388i</v>
      </c>
      <c r="U220" t="str">
        <f t="shared" si="53"/>
        <v>0.0001-18506.3887316158i</v>
      </c>
      <c r="V220" t="str">
        <f t="shared" si="54"/>
        <v>0.00002-0.29683701854261i</v>
      </c>
      <c r="W220" t="str">
        <f t="shared" si="55"/>
        <v>0.0000199993584529566-0.296832257440746i</v>
      </c>
      <c r="X220" t="str">
        <f t="shared" si="56"/>
        <v>0.148200104584098-0.140411351721256i</v>
      </c>
      <c r="Y220" t="str">
        <f t="shared" si="57"/>
        <v>0.009+0.0540353936417444i</v>
      </c>
      <c r="Z220" t="str">
        <f t="shared" si="58"/>
        <v>13.2131627409187-3.45824597945402i</v>
      </c>
      <c r="AA220" t="str">
        <f t="shared" si="59"/>
        <v>58.6336392473232+32.2171335640976i</v>
      </c>
      <c r="AB220" t="str">
        <f t="shared" si="60"/>
        <v>1.41225745859138-0.00897752019722501i</v>
      </c>
      <c r="AC220" t="str">
        <f t="shared" si="61"/>
        <v>7.92192976946949-0.0660883539546119i</v>
      </c>
      <c r="AD220" t="str">
        <f t="shared" si="62"/>
        <v>0.17826894552195+0.000353951758617124i</v>
      </c>
      <c r="AE220" t="str">
        <f t="shared" si="63"/>
        <v>2.35672064107966-0.611821041923749i</v>
      </c>
      <c r="AF220" t="str">
        <f t="shared" si="64"/>
        <v>-6.92586423646488+0.59094563669005i</v>
      </c>
      <c r="AG220" t="str">
        <f t="shared" si="65"/>
        <v>1.03779697650134+0.0208659258267327i</v>
      </c>
      <c r="AH220" t="str">
        <f t="shared" si="66"/>
        <v>-15.2642303278198+5.73193571154575i</v>
      </c>
      <c r="AI220">
        <f t="shared" si="67"/>
        <v>24.246396288237108</v>
      </c>
      <c r="AJ220">
        <f t="shared" si="68"/>
        <v>159.41812834586085</v>
      </c>
      <c r="AK220"/>
      <c r="AL220"/>
      <c r="AM220"/>
      <c r="AN220"/>
    </row>
    <row r="221" spans="1:40" x14ac:dyDescent="0.25">
      <c r="A221"/>
      <c r="B221">
        <f t="shared" si="69"/>
        <v>8700</v>
      </c>
      <c r="C221" s="237" t="str">
        <f t="shared" si="37"/>
        <v>-0.0010097146206978+0.281493221950972i</v>
      </c>
      <c r="D221" s="208" t="str">
        <f t="shared" si="38"/>
        <v>-5.96474710243131+2.15811470162412i</v>
      </c>
      <c r="E221" t="str">
        <f t="shared" si="39"/>
        <v>2870</v>
      </c>
      <c r="F221" t="str">
        <f t="shared" si="40"/>
        <v>0.777000777000777</v>
      </c>
      <c r="G221" t="str">
        <f t="shared" si="35"/>
        <v>0.777000777000777</v>
      </c>
      <c r="H221" t="str">
        <f t="shared" si="41"/>
        <v>0.967900893011255+1.60935220673704i</v>
      </c>
      <c r="I221" t="str">
        <f t="shared" si="42"/>
        <v>34.164820107789i</v>
      </c>
      <c r="J221" t="str">
        <f t="shared" si="36"/>
        <v>0.00159392771118705+7.38905796548826i</v>
      </c>
      <c r="K221" t="str">
        <f t="shared" si="43"/>
        <v>4.62370422286261+0.000997400524339547i</v>
      </c>
      <c r="L221" t="str">
        <f t="shared" si="44"/>
        <v>0.27768911117366-0.0314455092688049i</v>
      </c>
      <c r="M221" t="str">
        <f t="shared" si="45"/>
        <v>4.90139333403627-0.0304481087444654i</v>
      </c>
      <c r="N221" t="str">
        <f t="shared" si="46"/>
        <v>-0.038583714557205i</v>
      </c>
      <c r="O221" t="str">
        <f t="shared" si="47"/>
        <v>0.999255740824098-0.0385741419876463i</v>
      </c>
      <c r="P221" t="str">
        <f t="shared" si="48"/>
        <v>0.00074425917590204+0.0385741419876463i</v>
      </c>
      <c r="Q221" t="str">
        <f t="shared" si="49"/>
        <v>-0.00074425917590204+9.57256955870511E-06i</v>
      </c>
      <c r="R221" t="str">
        <f t="shared" si="50"/>
        <v>-0.3333278194521-51.8331974135599i</v>
      </c>
      <c r="S221" t="str">
        <f t="shared" si="51"/>
        <v>0.00400204020230901i</v>
      </c>
      <c r="T221" t="str">
        <f t="shared" si="52"/>
        <v>0.207438539863286-0.0013339913339953i</v>
      </c>
      <c r="U221" t="str">
        <f t="shared" si="53"/>
        <v>0.0001-18293.6716197581i</v>
      </c>
      <c r="V221" t="str">
        <f t="shared" si="54"/>
        <v>0.00002-0.293425098789246i</v>
      </c>
      <c r="W221" t="str">
        <f t="shared" si="55"/>
        <v>0.0000199993584529566-0.29342039241269i</v>
      </c>
      <c r="X221" t="str">
        <f t="shared" si="56"/>
        <v>0.146578248329926-0.140489345867202i</v>
      </c>
      <c r="Y221" t="str">
        <f t="shared" si="57"/>
        <v>0.009+0.0546637121724624i</v>
      </c>
      <c r="Z221" t="str">
        <f t="shared" si="58"/>
        <v>13.2510400041636-3.52615645711198i</v>
      </c>
      <c r="AA221" t="str">
        <f t="shared" si="59"/>
        <v>59.135308210799+32.6223322052232i</v>
      </c>
      <c r="AB221" t="str">
        <f t="shared" si="60"/>
        <v>1.41225612368196-0.00908190653296711i</v>
      </c>
      <c r="AC221" t="str">
        <f t="shared" si="61"/>
        <v>7.92174622368894-0.0875145241699309i</v>
      </c>
      <c r="AD221" t="str">
        <f t="shared" si="62"/>
        <v>0.178266769178603+0.000822927769071284i</v>
      </c>
      <c r="AE221" t="str">
        <f t="shared" si="63"/>
        <v>2.36512186186531-0.617691870439122i</v>
      </c>
      <c r="AF221" t="str">
        <f t="shared" si="64"/>
        <v>-6.93264799544257+0.54876249488708i</v>
      </c>
      <c r="AG221" t="str">
        <f t="shared" si="65"/>
        <v>1.03806435254812+0.0212281935062509i</v>
      </c>
      <c r="AH221" t="str">
        <f t="shared" si="66"/>
        <v>-15.3524336093328+5.68946896016944i</v>
      </c>
      <c r="AI221">
        <f t="shared" si="67"/>
        <v>24.282437992460654</v>
      </c>
      <c r="AJ221">
        <f t="shared" si="68"/>
        <v>159.66576332048604</v>
      </c>
      <c r="AK221"/>
      <c r="AL221"/>
      <c r="AM221"/>
      <c r="AN221"/>
    </row>
    <row r="222" spans="1:40" x14ac:dyDescent="0.25">
      <c r="A222"/>
      <c r="B222">
        <f t="shared" si="69"/>
        <v>8800</v>
      </c>
      <c r="C222" s="237" t="str">
        <f t="shared" si="37"/>
        <v>-0.00098689723478472+0.278294516253663i</v>
      </c>
      <c r="D222" s="208" t="str">
        <f t="shared" si="38"/>
        <v>-5.96457216913931+2.13359129127808i</v>
      </c>
      <c r="E222" t="str">
        <f t="shared" si="39"/>
        <v>2870</v>
      </c>
      <c r="F222" t="str">
        <f t="shared" si="40"/>
        <v>0.777000777000777</v>
      </c>
      <c r="G222" t="str">
        <f t="shared" si="35"/>
        <v>0.777000777000777</v>
      </c>
      <c r="H222" t="str">
        <f t="shared" si="41"/>
        <v>0.974934166378906+1.62639713394115i</v>
      </c>
      <c r="I222" t="str">
        <f t="shared" si="42"/>
        <v>34.5575191894877i</v>
      </c>
      <c r="J222" t="str">
        <f t="shared" si="36"/>
        <v>-0.02148984328241+7.47398966624099i</v>
      </c>
      <c r="K222" t="str">
        <f t="shared" si="43"/>
        <v>4.62366621297326-0.0132943537179043i</v>
      </c>
      <c r="L222" t="str">
        <f t="shared" si="44"/>
        <v>0.277607847366346-0.0317976438185009i</v>
      </c>
      <c r="M222" t="str">
        <f t="shared" si="45"/>
        <v>4.90127406033961-0.0450919975364052i</v>
      </c>
      <c r="N222" t="str">
        <f t="shared" si="46"/>
        <v>-0.0390272055291269i</v>
      </c>
      <c r="O222" t="str">
        <f t="shared" si="47"/>
        <v>0.99923853527201-0.039017299079353i</v>
      </c>
      <c r="P222" t="str">
        <f t="shared" si="48"/>
        <v>0.000761464727989991+0.039017299079353i</v>
      </c>
      <c r="Q222" t="str">
        <f t="shared" si="49"/>
        <v>-0.000761464727989991+9.90644977389571E-06i</v>
      </c>
      <c r="R222" t="str">
        <f t="shared" si="50"/>
        <v>-0.333327691970999-51.2441348089661i</v>
      </c>
      <c r="S222" t="str">
        <f t="shared" si="51"/>
        <v>0.00404804066440453i</v>
      </c>
      <c r="T222" t="str">
        <f t="shared" si="52"/>
        <v>0.207438341518922-0.00134932405167071i</v>
      </c>
      <c r="U222" t="str">
        <f t="shared" si="53"/>
        <v>0.0001-18085.7889877154i</v>
      </c>
      <c r="V222" t="str">
        <f t="shared" si="54"/>
        <v>0.00002-0.290090722666641i</v>
      </c>
      <c r="W222" t="str">
        <f t="shared" si="55"/>
        <v>0.0000199993584529566-0.290086069771637i</v>
      </c>
      <c r="X222" t="str">
        <f t="shared" si="56"/>
        <v>0.144973367762177-0.140548059649991i</v>
      </c>
      <c r="Y222" t="str">
        <f t="shared" si="57"/>
        <v>0.009+0.0552920307031804i</v>
      </c>
      <c r="Z222" t="str">
        <f t="shared" si="58"/>
        <v>13.2893247379604-3.5953078724096i</v>
      </c>
      <c r="AA222" t="str">
        <f t="shared" si="59"/>
        <v>59.6480256573745+33.0274895975512i</v>
      </c>
      <c r="AB222" t="str">
        <f t="shared" si="60"/>
        <v>1.41225477333963-0.00918629274993554i</v>
      </c>
      <c r="AC222" t="str">
        <f t="shared" si="61"/>
        <v>7.92143345887027-0.108705927126152i</v>
      </c>
      <c r="AD222" t="str">
        <f t="shared" si="62"/>
        <v>0.178265072010135+0.00128665818251916i</v>
      </c>
      <c r="AE222" t="str">
        <f t="shared" si="63"/>
        <v>2.37364836367129-0.623818998359452i</v>
      </c>
      <c r="AF222" t="str">
        <f t="shared" si="64"/>
        <v>-6.93950633551822+0.50719415733693i</v>
      </c>
      <c r="AG222" t="str">
        <f t="shared" si="65"/>
        <v>1.03833820548759+0.0215911078427707i</v>
      </c>
      <c r="AH222" t="str">
        <f t="shared" si="66"/>
        <v>-15.4415653682305+5.64969770454552i</v>
      </c>
      <c r="AI222">
        <f t="shared" si="67"/>
        <v>24.319440845631512</v>
      </c>
      <c r="AJ222">
        <f t="shared" si="68"/>
        <v>159.90364138025072</v>
      </c>
      <c r="AK222"/>
      <c r="AL222"/>
      <c r="AM222"/>
      <c r="AN222"/>
    </row>
    <row r="223" spans="1:40" x14ac:dyDescent="0.25">
      <c r="A223"/>
      <c r="B223">
        <f t="shared" si="69"/>
        <v>8900</v>
      </c>
      <c r="C223" s="237" t="str">
        <f t="shared" si="37"/>
        <v>-0.000964844632471195+0.275167688901632i</v>
      </c>
      <c r="D223" s="208" t="str">
        <f t="shared" si="38"/>
        <v>-5.96440309918824+2.10961894824585i</v>
      </c>
      <c r="E223" t="str">
        <f t="shared" si="39"/>
        <v>2870</v>
      </c>
      <c r="F223" t="str">
        <f t="shared" si="40"/>
        <v>0.777000777000777</v>
      </c>
      <c r="G223" t="str">
        <f t="shared" si="35"/>
        <v>0.777000777000777</v>
      </c>
      <c r="H223" t="str">
        <f t="shared" si="41"/>
        <v>0.982035499314817+1.64339713852212i</v>
      </c>
      <c r="I223" t="str">
        <f t="shared" si="42"/>
        <v>34.9502182711865i</v>
      </c>
      <c r="J223" t="str">
        <f t="shared" si="36"/>
        <v>-0.04483742880165+7.55892136699374i</v>
      </c>
      <c r="K223" t="str">
        <f t="shared" si="43"/>
        <v>4.62354175713036-0.0274255696390763i</v>
      </c>
      <c r="L223" t="str">
        <f t="shared" si="44"/>
        <v>0.277525703196543-0.0321494648367917i</v>
      </c>
      <c r="M223" t="str">
        <f t="shared" si="45"/>
        <v>4.9010674603269-0.059575034475868i</v>
      </c>
      <c r="N223" t="str">
        <f t="shared" si="46"/>
        <v>-0.0394706965010488i</v>
      </c>
      <c r="O223" t="str">
        <f t="shared" si="47"/>
        <v>0.999221133185451-0.0394604484969718i</v>
      </c>
      <c r="P223" t="str">
        <f t="shared" si="48"/>
        <v>0.000778866814548973+0.0394604484969718i</v>
      </c>
      <c r="Q223" t="str">
        <f t="shared" si="49"/>
        <v>-0.000778866814548973+0.0000102480040770001i</v>
      </c>
      <c r="R223" t="str">
        <f t="shared" si="50"/>
        <v>-0.333327563023575-50.6683090125613i</v>
      </c>
      <c r="S223" t="str">
        <f t="shared" si="51"/>
        <v>0.00409404112650002i</v>
      </c>
      <c r="T223" t="str">
        <f t="shared" si="52"/>
        <v>0.207438140907638-0.00136465675161454i</v>
      </c>
      <c r="U223" t="str">
        <f t="shared" si="53"/>
        <v>0.0001-17882.5778754939i</v>
      </c>
      <c r="V223" t="str">
        <f t="shared" si="54"/>
        <v>0.00002-0.286831276344544i</v>
      </c>
      <c r="W223" t="str">
        <f t="shared" si="55"/>
        <v>0.0000199993584529566-0.286826675729261i</v>
      </c>
      <c r="X223" t="str">
        <f t="shared" si="56"/>
        <v>0.143385507257962-0.140588097715695i</v>
      </c>
      <c r="Y223" t="str">
        <f t="shared" si="57"/>
        <v>0.009+0.0559203492338983i</v>
      </c>
      <c r="Z223" t="str">
        <f t="shared" si="58"/>
        <v>13.3280093852995-3.66573328554894i</v>
      </c>
      <c r="AA223" t="str">
        <f t="shared" si="59"/>
        <v>60.172025826371+33.4325096919029i</v>
      </c>
      <c r="AB223" t="str">
        <f t="shared" si="60"/>
        <v>1.41225340756394-0.00929067884618614i</v>
      </c>
      <c r="AC223" t="str">
        <f t="shared" si="61"/>
        <v>7.92099572903484-0.129669289221674i</v>
      </c>
      <c r="AD223" t="str">
        <f t="shared" si="62"/>
        <v>0.178263837219756+0.001745319236741i</v>
      </c>
      <c r="AE223" t="str">
        <f t="shared" si="63"/>
        <v>2.38229997034445-0.63020605053851i</v>
      </c>
      <c r="AF223" t="str">
        <f t="shared" si="64"/>
        <v>-6.94643859850306+0.46622180972373i</v>
      </c>
      <c r="AG223" t="str">
        <f t="shared" si="65"/>
        <v>1.03861868784957+0.0219546732323085i</v>
      </c>
      <c r="AH223" t="str">
        <f t="shared" si="66"/>
        <v>-15.5316497418573+5.61260855498404i</v>
      </c>
      <c r="AI223">
        <f t="shared" si="67"/>
        <v>24.357385152902481</v>
      </c>
      <c r="AJ223">
        <f t="shared" si="68"/>
        <v>160.13187249908739</v>
      </c>
      <c r="AK223"/>
      <c r="AL223"/>
      <c r="AM223"/>
      <c r="AN223"/>
    </row>
    <row r="224" spans="1:40" x14ac:dyDescent="0.25">
      <c r="A224"/>
      <c r="B224">
        <f t="shared" si="69"/>
        <v>9000</v>
      </c>
      <c r="C224" s="237" t="str">
        <f t="shared" si="37"/>
        <v>-0.000943523013610826+0.272110344067235i</v>
      </c>
      <c r="D224" s="208" t="str">
        <f t="shared" si="38"/>
        <v>-5.96423963344364+2.08617930451547i</v>
      </c>
      <c r="E224" t="str">
        <f t="shared" si="39"/>
        <v>2870</v>
      </c>
      <c r="F224" t="str">
        <f t="shared" si="40"/>
        <v>0.777000777000777</v>
      </c>
      <c r="G224" t="str">
        <f t="shared" si="35"/>
        <v>0.777000777000777</v>
      </c>
      <c r="H224" t="str">
        <f t="shared" si="41"/>
        <v>0.989204505216944+1.6603518174605i</v>
      </c>
      <c r="I224" t="str">
        <f t="shared" si="42"/>
        <v>35.3429173528852i</v>
      </c>
      <c r="J224" t="str">
        <f t="shared" si="36"/>
        <v>-0.0684488288465299+7.64385306774648i</v>
      </c>
      <c r="K224" t="str">
        <f t="shared" si="43"/>
        <v>4.62333370383969-0.0414008190097005i</v>
      </c>
      <c r="L224" t="str">
        <f t="shared" si="44"/>
        <v>0.277442680269215-0.0325009690740275i</v>
      </c>
      <c r="M224" t="str">
        <f t="shared" si="45"/>
        <v>4.90077638410891-0.073901788083728i</v>
      </c>
      <c r="N224" t="str">
        <f t="shared" si="46"/>
        <v>-0.0399141874729707i</v>
      </c>
      <c r="O224" t="str">
        <f t="shared" si="47"/>
        <v>0.999203534567845-0.0399035901533423i</v>
      </c>
      <c r="P224" t="str">
        <f t="shared" si="48"/>
        <v>0.000796465432154947+0.0399035901533423i</v>
      </c>
      <c r="Q224" t="str">
        <f t="shared" si="49"/>
        <v>-0.000796465432154947+0.0000105973196284012i</v>
      </c>
      <c r="R224" t="str">
        <f t="shared" si="50"/>
        <v>-0.333327432616244-50.1052787974896i</v>
      </c>
      <c r="S224" t="str">
        <f t="shared" si="51"/>
        <v>0.00414004158859554i</v>
      </c>
      <c r="T224" t="str">
        <f t="shared" si="52"/>
        <v>0.207437938029781-0.00137998943365103i</v>
      </c>
      <c r="U224" t="str">
        <f t="shared" si="53"/>
        <v>0.0001-17683.8825657661i</v>
      </c>
      <c r="V224" t="str">
        <f t="shared" si="54"/>
        <v>0.00002-0.283644262162938i</v>
      </c>
      <c r="W224" t="str">
        <f t="shared" si="55"/>
        <v>0.0000199993584529566-0.283639712665602i</v>
      </c>
      <c r="X224" t="str">
        <f t="shared" si="56"/>
        <v>0.141814696780395-0.140610052372659i</v>
      </c>
      <c r="Y224" t="str">
        <f t="shared" si="57"/>
        <v>0.009+0.0565486677646163i</v>
      </c>
      <c r="Z224" t="str">
        <f t="shared" si="58"/>
        <v>13.3670857224032-3.73746661635407i</v>
      </c>
      <c r="AA224" t="str">
        <f t="shared" si="59"/>
        <v>60.7075487971921+33.837289846381i</v>
      </c>
      <c r="AB224" t="str">
        <f t="shared" si="60"/>
        <v>1.41225202635727-0.00939506482052231i</v>
      </c>
      <c r="AC224" t="str">
        <f t="shared" si="61"/>
        <v>7.92043706709226-0.150411061772259i</v>
      </c>
      <c r="AD224" t="str">
        <f t="shared" si="62"/>
        <v>0.178263048937368+0.00219907935602116i</v>
      </c>
      <c r="AE224" t="str">
        <f t="shared" si="63"/>
        <v>2.39107644196262-0.636856912070603i</v>
      </c>
      <c r="AF224" t="str">
        <f t="shared" si="64"/>
        <v>-6.95344413866058+0.42582748705497i</v>
      </c>
      <c r="AG224" t="str">
        <f t="shared" si="65"/>
        <v>1.03890595672066+0.0223188898066505i</v>
      </c>
      <c r="AH224" t="str">
        <f t="shared" si="66"/>
        <v>-15.622709775953+5.57819168859485i</v>
      </c>
      <c r="AI224">
        <f t="shared" si="67"/>
        <v>24.396252043796647</v>
      </c>
      <c r="AJ224">
        <f t="shared" si="68"/>
        <v>160.35055898983228</v>
      </c>
      <c r="AK224"/>
      <c r="AL224"/>
      <c r="AM224"/>
      <c r="AN224"/>
    </row>
    <row r="225" spans="1:40" x14ac:dyDescent="0.25">
      <c r="A225"/>
      <c r="B225">
        <f t="shared" si="69"/>
        <v>9100</v>
      </c>
      <c r="C225" s="237" t="str">
        <f t="shared" si="37"/>
        <v>-0.000922900424902157+0.269120191227603i</v>
      </c>
      <c r="D225" s="208" t="str">
        <f t="shared" si="38"/>
        <v>-5.96408152693021+2.06325479941162i</v>
      </c>
      <c r="E225" t="str">
        <f t="shared" si="39"/>
        <v>2870</v>
      </c>
      <c r="F225" t="str">
        <f t="shared" si="40"/>
        <v>0.777000777000777</v>
      </c>
      <c r="G225" t="str">
        <f t="shared" si="35"/>
        <v>0.777000777000777</v>
      </c>
      <c r="H225" t="str">
        <f t="shared" si="41"/>
        <v>0.996440794833618+1.67726077265395i</v>
      </c>
      <c r="I225" t="str">
        <f t="shared" si="42"/>
        <v>35.7356164345839i</v>
      </c>
      <c r="J225" t="str">
        <f t="shared" si="36"/>
        <v>-0.09232404341705+7.72878476849921i</v>
      </c>
      <c r="K225" t="str">
        <f t="shared" si="43"/>
        <v>4.62304475499824-0.0552244883851647i</v>
      </c>
      <c r="L225" t="str">
        <f t="shared" si="44"/>
        <v>0.277358780205037-0.0328521532907754i</v>
      </c>
      <c r="M225" t="str">
        <f t="shared" si="45"/>
        <v>4.90040353520328-0.0880766416759401i</v>
      </c>
      <c r="N225" t="str">
        <f t="shared" si="46"/>
        <v>-0.0403576784448926i</v>
      </c>
      <c r="O225" t="str">
        <f t="shared" si="47"/>
        <v>0.999185739422651-0.0403467239613056i</v>
      </c>
      <c r="P225" t="str">
        <f t="shared" si="48"/>
        <v>0.000814260577349013+0.0403467239613056i</v>
      </c>
      <c r="Q225" t="str">
        <f t="shared" si="49"/>
        <v>-0.000814260577349013+0.0000109544835870043i</v>
      </c>
      <c r="R225" t="str">
        <f t="shared" si="50"/>
        <v>-0.333327300757766-49.5546223312438i</v>
      </c>
      <c r="S225" t="str">
        <f t="shared" si="51"/>
        <v>0.00418604205069103i</v>
      </c>
      <c r="T225" t="str">
        <f t="shared" si="52"/>
        <v>0.207437732884699-0.00139532209761534i</v>
      </c>
      <c r="U225" t="str">
        <f t="shared" si="53"/>
        <v>0.0001-17489.5541859226i</v>
      </c>
      <c r="V225" t="str">
        <f t="shared" si="54"/>
        <v>0.00002-0.28052729224906i</v>
      </c>
      <c r="W225" t="str">
        <f t="shared" si="55"/>
        <v>0.0000199993584529567-0.280522792746202i</v>
      </c>
      <c r="X225" t="str">
        <f t="shared" si="56"/>
        <v>0.140260952614599-0.140614503535358i</v>
      </c>
      <c r="Y225" t="str">
        <f t="shared" si="57"/>
        <v>0.009+0.0571769862953342i</v>
      </c>
      <c r="Z225" t="str">
        <f t="shared" si="58"/>
        <v>13.4065448170388-3.8105426647789i</v>
      </c>
      <c r="AA225" t="str">
        <f t="shared" si="59"/>
        <v>61.2548405825465+34.2417204741948i</v>
      </c>
      <c r="AB225" t="str">
        <f t="shared" si="60"/>
        <v>1.41225062971516-0.00949945067182181i</v>
      </c>
      <c r="AC225" t="str">
        <f t="shared" si="61"/>
        <v>7.91976129873629-0.170937434324728i</v>
      </c>
      <c r="AD225" t="str">
        <f t="shared" si="62"/>
        <v>0.178262692158733+0.00264809957908166i</v>
      </c>
      <c r="AE225" t="str">
        <f t="shared" si="63"/>
        <v>2.39997746805871-0.643775728322258i</v>
      </c>
      <c r="AF225" t="str">
        <f t="shared" si="64"/>
        <v>-6.96052232176383+0.38599402675767i</v>
      </c>
      <c r="AG225" t="str">
        <f t="shared" si="65"/>
        <v>1.03920017384201+0.0226837533002533i</v>
      </c>
      <c r="AH225" t="str">
        <f t="shared" si="66"/>
        <v>-15.7147674429045+5.54644076006715i</v>
      </c>
      <c r="AI225">
        <f t="shared" si="67"/>
        <v>24.436023414897797</v>
      </c>
      <c r="AJ225">
        <f t="shared" si="68"/>
        <v>160.55979576858755</v>
      </c>
      <c r="AK225"/>
      <c r="AL225"/>
      <c r="AM225"/>
      <c r="AN225"/>
    </row>
    <row r="226" spans="1:40" x14ac:dyDescent="0.25">
      <c r="A226"/>
      <c r="B226">
        <f t="shared" si="69"/>
        <v>9200</v>
      </c>
      <c r="C226" s="237" t="str">
        <f t="shared" si="37"/>
        <v>-0.000902946640105055+0.266195039441955i</v>
      </c>
      <c r="D226" s="208" t="str">
        <f t="shared" si="38"/>
        <v>-5.96392854791343+2.04082863572166i</v>
      </c>
      <c r="E226" t="str">
        <f t="shared" si="39"/>
        <v>2870</v>
      </c>
      <c r="F226" t="str">
        <f t="shared" si="40"/>
        <v>0.777000777000777</v>
      </c>
      <c r="G226" t="str">
        <f t="shared" si="35"/>
        <v>0.777000777000777</v>
      </c>
      <c r="H226" t="str">
        <f t="shared" si="41"/>
        <v>1.00374397631432+1.69412361088919i</v>
      </c>
      <c r="I226" t="str">
        <f t="shared" si="42"/>
        <v>36.1283155162826i</v>
      </c>
      <c r="J226" t="str">
        <f t="shared" si="36"/>
        <v>-0.11646307251321+7.81371646925195i</v>
      </c>
      <c r="K226" t="str">
        <f t="shared" si="43"/>
        <v>4.62267747504676-0.0689007880053133i</v>
      </c>
      <c r="L226" t="str">
        <f t="shared" si="44"/>
        <v>0.277274004640315-0.0332030142579121i</v>
      </c>
      <c r="M226" t="str">
        <f t="shared" si="45"/>
        <v>4.89995147968707-0.102103802263225i</v>
      </c>
      <c r="N226" t="str">
        <f t="shared" si="46"/>
        <v>-0.0408011694168145i</v>
      </c>
      <c r="O226" t="str">
        <f t="shared" si="47"/>
        <v>0.999167747753371-0.0407898498337042i</v>
      </c>
      <c r="P226" t="str">
        <f t="shared" si="48"/>
        <v>0.000832252246628973+0.0407898498337042i</v>
      </c>
      <c r="Q226" t="str">
        <f t="shared" si="49"/>
        <v>-0.000832252246628973+0.0000113195831102988i</v>
      </c>
      <c r="R226" t="str">
        <f t="shared" si="50"/>
        <v>-0.333327167440988-49.0159361221469i</v>
      </c>
      <c r="S226" t="str">
        <f t="shared" si="51"/>
        <v>0.00423204251278655i</v>
      </c>
      <c r="T226" t="str">
        <f t="shared" si="52"/>
        <v>0.207437525472956-0.00141065474327698i</v>
      </c>
      <c r="U226" t="str">
        <f t="shared" si="53"/>
        <v>0.0001-17299.4503360756i</v>
      </c>
      <c r="V226" t="str">
        <f t="shared" si="54"/>
        <v>0.00002-0.277478082550701i</v>
      </c>
      <c r="W226" t="str">
        <f t="shared" si="55"/>
        <v>0.0000199993584529567-0.277473631955483i</v>
      </c>
      <c r="X226" t="str">
        <f t="shared" si="56"/>
        <v>0.138724278081179-0.14060201869412i</v>
      </c>
      <c r="Y226" t="str">
        <f t="shared" si="57"/>
        <v>0.009+0.0578053048260522i</v>
      </c>
      <c r="Z226" t="str">
        <f t="shared" si="58"/>
        <v>13.4463769844857-3.88499713139516i</v>
      </c>
      <c r="AA226" t="str">
        <f t="shared" si="59"/>
        <v>61.814153218078+34.6456846733183i</v>
      </c>
      <c r="AB226" t="str">
        <f t="shared" si="60"/>
        <v>1.41224921764147-0.00960383639851545i</v>
      </c>
      <c r="AC226" t="str">
        <f t="shared" si="61"/>
        <v>7.91897205545663-0.191254347236037i</v>
      </c>
      <c r="AD226" t="str">
        <f t="shared" si="62"/>
        <v>0.178262752689609+0.00309253395922266i</v>
      </c>
      <c r="AE226" t="str">
        <f t="shared" si="63"/>
        <v>2.40900266051695-0.650966905380702i</v>
      </c>
      <c r="AF226" t="str">
        <f t="shared" si="64"/>
        <v>-6.96767252422775+0.34670502483247i</v>
      </c>
      <c r="AG226" t="str">
        <f t="shared" si="65"/>
        <v>1.03950150570821+0.0230492549017433i</v>
      </c>
      <c r="AH226" t="str">
        <f t="shared" si="66"/>
        <v>-15.8078436534934+5.51735282186776i</v>
      </c>
      <c r="AI226">
        <f t="shared" si="67"/>
        <v>24.476681875729895</v>
      </c>
      <c r="AJ226">
        <f t="shared" si="68"/>
        <v>160.75967060319462</v>
      </c>
      <c r="AK226"/>
      <c r="AL226"/>
      <c r="AM226"/>
      <c r="AN226"/>
    </row>
    <row r="227" spans="1:40" x14ac:dyDescent="0.25">
      <c r="A227"/>
      <c r="B227">
        <f t="shared" si="69"/>
        <v>9300</v>
      </c>
      <c r="C227" s="237" t="str">
        <f t="shared" si="37"/>
        <v>-0.000883633049223861+0.263332791998102i</v>
      </c>
      <c r="D227" s="208" t="str">
        <f t="shared" si="38"/>
        <v>-5.96378047705001+2.01888473865212i</v>
      </c>
      <c r="E227" t="str">
        <f t="shared" si="39"/>
        <v>2870</v>
      </c>
      <c r="F227" t="str">
        <f t="shared" si="40"/>
        <v>0.777000777000777</v>
      </c>
      <c r="G227" t="str">
        <f t="shared" si="35"/>
        <v>0.777000777000777</v>
      </c>
      <c r="H227" t="str">
        <f t="shared" si="41"/>
        <v>1.01111365526043+1.71093994381622i</v>
      </c>
      <c r="I227" t="str">
        <f t="shared" si="42"/>
        <v>36.5210145979813i</v>
      </c>
      <c r="J227" t="str">
        <f t="shared" si="36"/>
        <v>-0.14086591613502+7.89864817000469i</v>
      </c>
      <c r="K227" t="str">
        <f t="shared" si="43"/>
        <v>4.62223429946848-0.0824337602044318i</v>
      </c>
      <c r="L227" t="str">
        <f t="shared" si="44"/>
        <v>0.277188355226908-0.0335535487567167i</v>
      </c>
      <c r="M227" t="str">
        <f t="shared" si="45"/>
        <v>4.89942265469539-0.115987308961149i</v>
      </c>
      <c r="N227" t="str">
        <f t="shared" si="46"/>
        <v>-0.0412446603887364i</v>
      </c>
      <c r="O227" t="str">
        <f t="shared" si="47"/>
        <v>0.999149559563543-0.0412329676833823i</v>
      </c>
      <c r="P227" t="str">
        <f t="shared" si="48"/>
        <v>0.00085044043645699+0.0412329676833823i</v>
      </c>
      <c r="Q227" t="str">
        <f t="shared" si="49"/>
        <v>-0.00085044043645699+0.0000116927053541022i</v>
      </c>
      <c r="R227" t="str">
        <f t="shared" si="50"/>
        <v>-0.33332703267056-48.4888340328199i</v>
      </c>
      <c r="S227" t="str">
        <f t="shared" si="51"/>
        <v>0.00427804297488204i</v>
      </c>
      <c r="T227" t="str">
        <f t="shared" si="52"/>
        <v>0.207437315794326-0.00142598737045457i</v>
      </c>
      <c r="U227" t="str">
        <f t="shared" si="53"/>
        <v>0.0001-17113.434741064i</v>
      </c>
      <c r="V227" t="str">
        <f t="shared" si="54"/>
        <v>0.00002-0.274494447254457i</v>
      </c>
      <c r="W227" t="str">
        <f t="shared" si="55"/>
        <v>0.0000199993584529565-0.2744900445151i</v>
      </c>
      <c r="X227" t="str">
        <f t="shared" si="56"/>
        <v>0.137204664227132-0.140573152908847i</v>
      </c>
      <c r="Y227" t="str">
        <f t="shared" si="57"/>
        <v>0.009+0.0584336233567701i</v>
      </c>
      <c r="Z227" t="str">
        <f t="shared" si="58"/>
        <v>13.4865717410318-3.96086663779638i</v>
      </c>
      <c r="AA227" t="str">
        <f t="shared" si="59"/>
        <v>62.385744847711+35.0490578370751i</v>
      </c>
      <c r="AB227" t="str">
        <f t="shared" si="60"/>
        <v>1.41224779013466-0.00970822199936838i</v>
      </c>
      <c r="AC227" t="str">
        <f t="shared" si="61"/>
        <v>7.91807278648475-0.211367503564566i</v>
      </c>
      <c r="AD227" t="str">
        <f t="shared" si="62"/>
        <v>0.178263217093624+0.00353252993870456i</v>
      </c>
      <c r="AE227" t="str">
        <f t="shared" si="63"/>
        <v>2.41815154610154-0.658435110886705i</v>
      </c>
      <c r="AF227" t="str">
        <f t="shared" si="64"/>
        <v>-6.97489413231044+0.3079447948359i</v>
      </c>
      <c r="AG227" t="str">
        <f t="shared" si="65"/>
        <v>1.03981012366695+0.0234153810895687i</v>
      </c>
      <c r="AH227" t="str">
        <f t="shared" si="66"/>
        <v>-15.9019582622561+5.49092825315395i</v>
      </c>
      <c r="AI227">
        <f t="shared" si="67"/>
        <v>24.518210697509495</v>
      </c>
      <c r="AJ227">
        <f t="shared" si="68"/>
        <v>160.9502643467435</v>
      </c>
      <c r="AK227"/>
      <c r="AL227"/>
      <c r="AM227"/>
      <c r="AN227"/>
    </row>
    <row r="228" spans="1:40" x14ac:dyDescent="0.25">
      <c r="A228"/>
      <c r="B228">
        <f t="shared" si="69"/>
        <v>9400</v>
      </c>
      <c r="C228" s="237" t="str">
        <f t="shared" si="37"/>
        <v>-0.000864932555898326+0.260531441400624i</v>
      </c>
      <c r="D228" s="208" t="str">
        <f t="shared" si="38"/>
        <v>-5.96363710660118+1.99740771740478i</v>
      </c>
      <c r="E228" t="str">
        <f t="shared" si="39"/>
        <v>2870</v>
      </c>
      <c r="F228" t="str">
        <f t="shared" si="40"/>
        <v>0.777000777000777</v>
      </c>
      <c r="G228" t="str">
        <f t="shared" si="35"/>
        <v>0.777000777000777</v>
      </c>
      <c r="H228" t="str">
        <f t="shared" si="41"/>
        <v>1.0185494347761+1.72770938792476i</v>
      </c>
      <c r="I228" t="str">
        <f t="shared" si="42"/>
        <v>36.9137136796801i</v>
      </c>
      <c r="J228" t="str">
        <f t="shared" si="36"/>
        <v>-0.16553257428246+7.98357987075743i</v>
      </c>
      <c r="K228" t="str">
        <f t="shared" si="43"/>
        <v>4.62171754268628-0.0958272873613379i</v>
      </c>
      <c r="L228" t="str">
        <f t="shared" si="44"/>
        <v>0.277101833632148-0.0339037535789615i</v>
      </c>
      <c r="M228" t="str">
        <f t="shared" si="45"/>
        <v>4.89881937631843-0.129731040940299i</v>
      </c>
      <c r="N228" t="str">
        <f t="shared" si="46"/>
        <v>-0.0416881513606583i</v>
      </c>
      <c r="O228" t="str">
        <f t="shared" si="47"/>
        <v>0.999131174856744-0.0416760774231854i</v>
      </c>
      <c r="P228" t="str">
        <f t="shared" si="48"/>
        <v>0.000868825143256036+0.0416760774231854i</v>
      </c>
      <c r="Q228" t="str">
        <f t="shared" si="49"/>
        <v>-0.000868825143256036+0.0000120739374728993i</v>
      </c>
      <c r="R228" t="str">
        <f t="shared" si="50"/>
        <v>-0.333326896436237-47.9729463572951i</v>
      </c>
      <c r="S228" t="str">
        <f t="shared" si="51"/>
        <v>0.00432404343697756i</v>
      </c>
      <c r="T228" t="str">
        <f t="shared" si="52"/>
        <v>0.207437103848738-0.00144131997890321i</v>
      </c>
      <c r="U228" t="str">
        <f t="shared" si="53"/>
        <v>0.0001-16931.3769246697i</v>
      </c>
      <c r="V228" t="str">
        <f t="shared" si="54"/>
        <v>0.00002-0.27157429356026i</v>
      </c>
      <c r="W228" t="str">
        <f t="shared" si="55"/>
        <v>0.0000199993584529566-0.271569937658557i</v>
      </c>
      <c r="X228" t="str">
        <f t="shared" si="56"/>
        <v>0.135702090494111-0.140528448824984i</v>
      </c>
      <c r="Y228" t="str">
        <f t="shared" si="57"/>
        <v>0.009+0.0590619418874881i</v>
      </c>
      <c r="Z228" t="str">
        <f t="shared" si="58"/>
        <v>13.5271177548672-4.03818874684729i</v>
      </c>
      <c r="AA228" t="str">
        <f t="shared" si="59"/>
        <v>62.9698798039728+35.4517072447713i</v>
      </c>
      <c r="AB228" t="str">
        <f t="shared" si="60"/>
        <v>1.41224634719424-0.00981260747271331i</v>
      </c>
      <c r="AC228" t="str">
        <f t="shared" si="61"/>
        <v>7.91706676998829-0.231282380305179i</v>
      </c>
      <c r="AD228" t="str">
        <f t="shared" si="62"/>
        <v>0.178264072644312+0.00396822869935261i</v>
      </c>
      <c r="AE228" t="str">
        <f t="shared" si="63"/>
        <v>2.42742355860045-0.666185275225044i</v>
      </c>
      <c r="AF228" t="str">
        <f t="shared" si="64"/>
        <v>-6.98218654137728+0.26969832948002i</v>
      </c>
      <c r="AG228" t="str">
        <f t="shared" si="65"/>
        <v>1.04012620401925+0.0237821134515645i</v>
      </c>
      <c r="AH228" t="str">
        <f t="shared" si="66"/>
        <v>-15.9971300666815+5.46717069679269i</v>
      </c>
      <c r="AI228">
        <f t="shared" si="67"/>
        <v>24.560593764557517</v>
      </c>
      <c r="AJ228">
        <f t="shared" si="68"/>
        <v>161.1316511570146</v>
      </c>
      <c r="AK228"/>
      <c r="AL228"/>
      <c r="AM228"/>
      <c r="AN228"/>
    </row>
    <row r="229" spans="1:40" x14ac:dyDescent="0.25">
      <c r="A229"/>
      <c r="B229">
        <f t="shared" si="69"/>
        <v>9500</v>
      </c>
      <c r="C229" s="237" t="str">
        <f t="shared" si="37"/>
        <v>-0.000846819482314808+0.257789064675565i</v>
      </c>
      <c r="D229" s="208" t="str">
        <f t="shared" si="38"/>
        <v>-5.96349823970371+1.97638282917933i</v>
      </c>
      <c r="E229" t="str">
        <f t="shared" si="39"/>
        <v>2870</v>
      </c>
      <c r="F229" t="str">
        <f t="shared" si="40"/>
        <v>0.777000777000777</v>
      </c>
      <c r="G229" t="str">
        <f t="shared" si="35"/>
        <v>0.777000777000777</v>
      </c>
      <c r="H229" t="str">
        <f t="shared" si="41"/>
        <v>1.02605091551915+1.74443156452264i</v>
      </c>
      <c r="I229" t="str">
        <f t="shared" si="42"/>
        <v>37.3064127613788i</v>
      </c>
      <c r="J229" t="str">
        <f t="shared" si="36"/>
        <v>-0.19046304695555+8.06851157151017i</v>
      </c>
      <c r="K229" t="str">
        <f t="shared" si="43"/>
        <v>4.62112940540626-0.109085099417516i</v>
      </c>
      <c r="L229" t="str">
        <f t="shared" si="44"/>
        <v>0.277014441538764-0.0342536255270033i</v>
      </c>
      <c r="M229" t="str">
        <f t="shared" si="45"/>
        <v>4.89814384694502-0.143338724944519i</v>
      </c>
      <c r="N229" t="str">
        <f t="shared" si="46"/>
        <v>-0.0421316423325802i</v>
      </c>
      <c r="O229" t="str">
        <f t="shared" si="47"/>
        <v>0.99911259363659-0.042119178965961i</v>
      </c>
      <c r="P229" t="str">
        <f t="shared" si="48"/>
        <v>0.000887406363410004+0.042119178965961i</v>
      </c>
      <c r="Q229" t="str">
        <f t="shared" si="49"/>
        <v>-0.000887406363410004+0.0000124633666192045i</v>
      </c>
      <c r="R229" t="str">
        <f t="shared" si="50"/>
        <v>-0.333326758748486-47.4679189561967i</v>
      </c>
      <c r="S229" t="str">
        <f t="shared" si="51"/>
        <v>0.00437004389907305i</v>
      </c>
      <c r="T229" t="str">
        <f t="shared" si="52"/>
        <v>0.207436889636221-0.00145665256846662i</v>
      </c>
      <c r="U229" t="str">
        <f t="shared" si="53"/>
        <v>0.0001-16753.15190441i</v>
      </c>
      <c r="V229" t="str">
        <f t="shared" si="54"/>
        <v>0.00002-0.268715616785941i</v>
      </c>
      <c r="W229" t="str">
        <f t="shared" si="55"/>
        <v>0.0000199993584529566-0.268711306735836i</v>
      </c>
      <c r="X229" t="str">
        <f t="shared" si="56"/>
        <v>0.134216525364123-0.140468436710044i</v>
      </c>
      <c r="Y229" t="str">
        <f t="shared" si="57"/>
        <v>0.009+0.0596902604182061i</v>
      </c>
      <c r="Z229" t="str">
        <f t="shared" si="58"/>
        <v>13.5680027942398-4.11700198269844i</v>
      </c>
      <c r="AA229" t="str">
        <f t="shared" si="59"/>
        <v>63.5668286824609+35.8534916314287i</v>
      </c>
      <c r="AB229" t="str">
        <f t="shared" si="60"/>
        <v>1.4122448888204-0.00991699281748626i</v>
      </c>
      <c r="AC229" t="str">
        <f t="shared" si="61"/>
        <v>7.91595712344945-0.251004239022098i</v>
      </c>
      <c r="AD229" t="str">
        <f t="shared" si="62"/>
        <v>0.178265307280558+0.00439976549106597i</v>
      </c>
      <c r="AE229" t="str">
        <f t="shared" si="63"/>
        <v>2.43681803054876-0.674222593043622i</v>
      </c>
      <c r="AF229" t="str">
        <f t="shared" si="64"/>
        <v>-6.98954915522286+0.23195126465669i</v>
      </c>
      <c r="AG229" t="str">
        <f t="shared" si="65"/>
        <v>1.04044992811963+0.0241494284879356i</v>
      </c>
      <c r="AH229" t="str">
        <f t="shared" si="66"/>
        <v>-16.0933768003226+5.44608700389232i</v>
      </c>
      <c r="AI229">
        <f t="shared" si="67"/>
        <v>24.603815528115454</v>
      </c>
      <c r="AJ229">
        <f t="shared" si="68"/>
        <v>161.30389870266919</v>
      </c>
      <c r="AK229"/>
      <c r="AL229"/>
      <c r="AM229"/>
      <c r="AN229"/>
    </row>
    <row r="230" spans="1:40" x14ac:dyDescent="0.25">
      <c r="A230"/>
      <c r="B230">
        <f t="shared" si="69"/>
        <v>9600</v>
      </c>
      <c r="C230" s="237" t="str">
        <f t="shared" si="37"/>
        <v>-0.000829269481014419+0.255103818968557i</v>
      </c>
      <c r="D230" s="208" t="str">
        <f t="shared" si="38"/>
        <v>-5.96336368969373+1.9557959454256i</v>
      </c>
      <c r="E230" t="str">
        <f t="shared" si="39"/>
        <v>2870</v>
      </c>
      <c r="F230" t="str">
        <f t="shared" si="40"/>
        <v>0.777000777000777</v>
      </c>
      <c r="G230" t="str">
        <f t="shared" si="35"/>
        <v>0.777000777000777</v>
      </c>
      <c r="H230" t="str">
        <f t="shared" si="41"/>
        <v>1.03361769575192+1.76110609971584i</v>
      </c>
      <c r="I230" t="str">
        <f t="shared" si="42"/>
        <v>37.6991118430775i</v>
      </c>
      <c r="J230" t="str">
        <f t="shared" si="36"/>
        <v>-0.21565733415427+8.1534432722629i</v>
      </c>
      <c r="K230" t="str">
        <f t="shared" si="43"/>
        <v>4.62047198145144-0.122210780989191i</v>
      </c>
      <c r="L230" t="str">
        <f t="shared" si="44"/>
        <v>0.276926180644796-0.0346031614138736i</v>
      </c>
      <c r="M230" t="str">
        <f t="shared" si="45"/>
        <v>4.89739816209624-0.156813942403065i</v>
      </c>
      <c r="N230" t="str">
        <f t="shared" si="46"/>
        <v>-0.0425751333045021i</v>
      </c>
      <c r="O230" t="str">
        <f t="shared" si="47"/>
        <v>0.999093815906736-0.0425622722245579i</v>
      </c>
      <c r="P230" t="str">
        <f t="shared" si="48"/>
        <v>0.00090618409326404+0.0425622722245579i</v>
      </c>
      <c r="Q230" t="str">
        <f t="shared" si="49"/>
        <v>-0.00090618409326404+0.0000128610799442i</v>
      </c>
      <c r="R230" t="str">
        <f t="shared" si="50"/>
        <v>-0.333326619601848-46.9734124459601i</v>
      </c>
      <c r="S230" t="str">
        <f t="shared" si="51"/>
        <v>0.00441604436116857i</v>
      </c>
      <c r="T230" t="str">
        <f t="shared" si="52"/>
        <v>0.207436673156828-0.00147198513892012i</v>
      </c>
      <c r="U230" t="str">
        <f t="shared" si="53"/>
        <v>0.0001-16578.6399054058i</v>
      </c>
      <c r="V230" t="str">
        <f t="shared" si="54"/>
        <v>0.00002-0.265916495777755i</v>
      </c>
      <c r="W230" t="str">
        <f t="shared" si="55"/>
        <v>0.0000199993584529566-0.265912230624005i</v>
      </c>
      <c r="X230" t="str">
        <f t="shared" si="56"/>
        <v>0.132747926982782-0.140393634509071i</v>
      </c>
      <c r="Y230" t="str">
        <f t="shared" si="57"/>
        <v>0.009+0.060318578948924i</v>
      </c>
      <c r="Z230" t="str">
        <f t="shared" si="58"/>
        <v>13.6092136727321-4.19734585047719i</v>
      </c>
      <c r="AA230" t="str">
        <f t="shared" si="59"/>
        <v>64.1768684095535+36.2542607356471i</v>
      </c>
      <c r="AB230" t="str">
        <f t="shared" si="60"/>
        <v>1.41224341501352-0.0100213780321576i</v>
      </c>
      <c r="AC230" t="str">
        <f t="shared" si="61"/>
        <v>7.9147468133222-0.270538135897398i</v>
      </c>
      <c r="AD230" t="str">
        <f t="shared" si="62"/>
        <v>0.178266909565269+0.00482726993989377i</v>
      </c>
      <c r="AE230" t="str">
        <f t="shared" si="63"/>
        <v>2.44633418450269-0.682552525073202i</v>
      </c>
      <c r="AF230" t="str">
        <f t="shared" si="64"/>
        <v>-6.99698138544565+0.19468984570976i</v>
      </c>
      <c r="AG230" t="str">
        <f t="shared" si="65"/>
        <v>1.04078148247594+0.0245172973972106i</v>
      </c>
      <c r="AH230" t="str">
        <f t="shared" si="66"/>
        <v>-16.1907151199128+5.42768718529777i</v>
      </c>
      <c r="AI230">
        <f t="shared" si="67"/>
        <v>24.647860962354251</v>
      </c>
      <c r="AJ230">
        <f t="shared" si="68"/>
        <v>161.46706835699413</v>
      </c>
      <c r="AK230"/>
      <c r="AL230"/>
      <c r="AM230"/>
      <c r="AN230"/>
    </row>
    <row r="231" spans="1:40" x14ac:dyDescent="0.25">
      <c r="A231"/>
      <c r="B231">
        <f t="shared" si="69"/>
        <v>9700</v>
      </c>
      <c r="C231" s="237" t="str">
        <f t="shared" si="37"/>
        <v>-0.000812259453032243+0.252473937415214i</v>
      </c>
      <c r="D231" s="208" t="str">
        <f t="shared" si="38"/>
        <v>-5.9632332794792+1.93563352018331i</v>
      </c>
      <c r="E231" t="str">
        <f t="shared" si="39"/>
        <v>2870</v>
      </c>
      <c r="F231" t="str">
        <f t="shared" si="40"/>
        <v>0.777000777000777</v>
      </c>
      <c r="G231" t="str">
        <f t="shared" si="35"/>
        <v>0.777000777000777</v>
      </c>
      <c r="H231" t="str">
        <f t="shared" si="41"/>
        <v>1.04124937139221+1.77773262439013i</v>
      </c>
      <c r="I231" t="str">
        <f t="shared" si="42"/>
        <v>38.0918109247762i</v>
      </c>
      <c r="J231" t="str">
        <f t="shared" si="36"/>
        <v>-0.24111543587864+8.23837497301565i</v>
      </c>
      <c r="K231" t="str">
        <f t="shared" si="43"/>
        <v>4.61974726412512-0.135207778097887i</v>
      </c>
      <c r="L231" t="str">
        <f t="shared" si="44"/>
        <v>0.276837052663522-0.0349523580633682i</v>
      </c>
      <c r="M231" t="str">
        <f t="shared" si="45"/>
        <v>4.89658431678864-0.170160136161255i</v>
      </c>
      <c r="N231" t="str">
        <f t="shared" si="46"/>
        <v>-0.043018624276424i</v>
      </c>
      <c r="O231" t="str">
        <f t="shared" si="47"/>
        <v>0.999074841670875-0.0430053571118267i</v>
      </c>
      <c r="P231" t="str">
        <f t="shared" si="48"/>
        <v>0.000925158329124987+0.0430053571118267i</v>
      </c>
      <c r="Q231" t="str">
        <f t="shared" si="49"/>
        <v>-0.000925158329124987+0.0000132671645972984i</v>
      </c>
      <c r="R231" t="str">
        <f t="shared" si="50"/>
        <v>-0.333326478999044-46.4891014382012i</v>
      </c>
      <c r="S231" t="str">
        <f t="shared" si="51"/>
        <v>0.00446204482326406i</v>
      </c>
      <c r="T231" t="str">
        <f t="shared" si="52"/>
        <v>0.207436454410523-0.00148731769007452i</v>
      </c>
      <c r="U231" t="str">
        <f t="shared" si="53"/>
        <v>0.0001-16407.726091948i</v>
      </c>
      <c r="V231" t="str">
        <f t="shared" si="54"/>
        <v>0.00002-0.263175088604788i</v>
      </c>
      <c r="W231" t="str">
        <f t="shared" si="55"/>
        <v>0.0000199993584529566-0.263170867421697i</v>
      </c>
      <c r="X231" t="str">
        <f t="shared" si="56"/>
        <v>0.131296243760292-0.140304547917508i</v>
      </c>
      <c r="Y231" t="str">
        <f t="shared" si="57"/>
        <v>0.009+0.060946897479642i</v>
      </c>
      <c r="Z231" t="str">
        <f t="shared" si="58"/>
        <v>13.6507361915072-4.27926085555582i</v>
      </c>
      <c r="AA231" t="str">
        <f t="shared" si="59"/>
        <v>64.8002823023701+36.6538548246006i</v>
      </c>
      <c r="AB231" t="str">
        <f t="shared" si="60"/>
        <v>1.41224192577333-0.0101257631154393i</v>
      </c>
      <c r="AC231" t="str">
        <f t="shared" si="61"/>
        <v>7.91343866402261-0.2898889312488i</v>
      </c>
      <c r="AD231" t="str">
        <f t="shared" si="62"/>
        <v>0.178268868647+0.00525086633709373i</v>
      </c>
      <c r="AE231" t="str">
        <f t="shared" si="63"/>
        <v>2.45597112383274-0.691180800220796i</v>
      </c>
      <c r="AF231" t="str">
        <f t="shared" si="64"/>
        <v>-7.00448265087141+0.15790089579318i</v>
      </c>
      <c r="AG231" t="str">
        <f t="shared" si="65"/>
        <v>1.04112105884829+0.0248856858446332i</v>
      </c>
      <c r="AH231" t="str">
        <f t="shared" si="66"/>
        <v>-16.2891605865332+5.4119843695407i</v>
      </c>
      <c r="AI231">
        <f t="shared" si="67"/>
        <v>24.692715522374588</v>
      </c>
      <c r="AJ231">
        <f t="shared" si="68"/>
        <v>161.62121537993036</v>
      </c>
      <c r="AK231"/>
      <c r="AL231"/>
      <c r="AM231"/>
      <c r="AN231"/>
    </row>
    <row r="232" spans="1:40" x14ac:dyDescent="0.25">
      <c r="A232"/>
      <c r="B232">
        <f t="shared" si="69"/>
        <v>9800</v>
      </c>
      <c r="C232" s="237" t="str">
        <f t="shared" si="37"/>
        <v>-0.000795767471853498+0.249897725264325i</v>
      </c>
      <c r="D232" s="208" t="str">
        <f t="shared" si="38"/>
        <v>-5.96310684095683+1.91588256035983i</v>
      </c>
      <c r="E232" t="str">
        <f t="shared" si="39"/>
        <v>2870</v>
      </c>
      <c r="F232" t="str">
        <f t="shared" si="40"/>
        <v>0.777000777000777</v>
      </c>
      <c r="G232" t="str">
        <f t="shared" si="35"/>
        <v>0.777000777000777</v>
      </c>
      <c r="H232" t="str">
        <f t="shared" si="41"/>
        <v>1.04894553606421+1.79431077419422i</v>
      </c>
      <c r="I232" t="str">
        <f t="shared" si="42"/>
        <v>38.484510006475i</v>
      </c>
      <c r="J232" t="str">
        <f t="shared" si="36"/>
        <v>-0.26683735212865+8.32330667376838i</v>
      </c>
      <c r="K232" t="str">
        <f t="shared" si="43"/>
        <v>4.61895715214062-0.148079404542098i</v>
      </c>
      <c r="L232" t="str">
        <f t="shared" si="44"/>
        <v>0.276747059323369-0.0353012123101353i</v>
      </c>
      <c r="M232" t="str">
        <f t="shared" si="45"/>
        <v>4.89570421146399-0.183380616852233i</v>
      </c>
      <c r="N232" t="str">
        <f t="shared" si="46"/>
        <v>-0.0434621152483459i</v>
      </c>
      <c r="O232" t="str">
        <f t="shared" si="47"/>
        <v>0.99905567093274-0.0434484335406196i</v>
      </c>
      <c r="P232" t="str">
        <f t="shared" si="48"/>
        <v>0.000944329067260052+0.0434484335406196i</v>
      </c>
      <c r="Q232" t="str">
        <f t="shared" si="49"/>
        <v>-0.000944329067260052+0.0000136817077263027i</v>
      </c>
      <c r="R232" t="str">
        <f t="shared" si="50"/>
        <v>-0.333326336939291-46.0146738257426i</v>
      </c>
      <c r="S232" t="str">
        <f t="shared" si="51"/>
        <v>0.00450804528535958i</v>
      </c>
      <c r="T232" t="str">
        <f t="shared" si="52"/>
        <v>0.207436233397498-0.00150265022172535i</v>
      </c>
      <c r="U232" t="str">
        <f t="shared" si="53"/>
        <v>0.0001-16240.3003154995i</v>
      </c>
      <c r="V232" t="str">
        <f t="shared" si="54"/>
        <v>0.00002-0.260489628516984i</v>
      </c>
      <c r="W232" t="str">
        <f t="shared" si="55"/>
        <v>0.0000199993584529567-0.26048545040719i</v>
      </c>
      <c r="X232" t="str">
        <f t="shared" si="56"/>
        <v>0.129861414950396-0.140201670470009i</v>
      </c>
      <c r="Y232" t="str">
        <f t="shared" si="57"/>
        <v>0.009+0.0615752160103599i</v>
      </c>
      <c r="Z232" t="str">
        <f t="shared" si="58"/>
        <v>13.692555078375-4.3627885222863i</v>
      </c>
      <c r="AA232" t="str">
        <f t="shared" si="59"/>
        <v>65.437360119892+37.0521041951379i</v>
      </c>
      <c r="AB232" t="str">
        <f t="shared" si="60"/>
        <v>1.41224042110116-0.0102301480659394i</v>
      </c>
      <c r="AC232" t="str">
        <f t="shared" si="61"/>
        <v>7.91203536632181-0.309061298535508i</v>
      </c>
      <c r="AD232" t="str">
        <f t="shared" si="62"/>
        <v>0.178271174224352+0.00567067391056751i</v>
      </c>
      <c r="AE232" t="str">
        <f t="shared" si="63"/>
        <v>2.46572782300417-0.700113417908554i</v>
      </c>
      <c r="AF232" t="str">
        <f t="shared" si="64"/>
        <v>-7.01205237702104+0.12157178616561i</v>
      </c>
      <c r="AG232" t="str">
        <f t="shared" si="65"/>
        <v>1.04146885434657+0.025254553712434i</v>
      </c>
      <c r="AH232" t="str">
        <f t="shared" si="66"/>
        <v>-16.3887276408552+5.39899476675484i</v>
      </c>
      <c r="AI232">
        <f t="shared" si="67"/>
        <v>24.73836510401426</v>
      </c>
      <c r="AJ232">
        <f t="shared" si="68"/>
        <v>161.76638908911443</v>
      </c>
      <c r="AK232"/>
      <c r="AL232"/>
      <c r="AM232"/>
      <c r="AN232"/>
    </row>
    <row r="233" spans="1:40" x14ac:dyDescent="0.25">
      <c r="A233"/>
      <c r="B233">
        <f t="shared" si="69"/>
        <v>9900</v>
      </c>
      <c r="C233" s="237" t="str">
        <f t="shared" si="37"/>
        <v>-0.000779772712718978+0.247373556236005i</v>
      </c>
      <c r="D233" s="208" t="str">
        <f t="shared" si="38"/>
        <v>-5.96298421447014+1.89653059780937i</v>
      </c>
      <c r="E233" t="str">
        <f t="shared" si="39"/>
        <v>2870</v>
      </c>
      <c r="F233" t="str">
        <f t="shared" si="40"/>
        <v>0.777000777000777</v>
      </c>
      <c r="G233" t="str">
        <f t="shared" si="35"/>
        <v>0.777000777000777</v>
      </c>
      <c r="H233" t="str">
        <f t="shared" si="41"/>
        <v>1.05670578114946+1.81084018952392i</v>
      </c>
      <c r="I233" t="str">
        <f t="shared" si="42"/>
        <v>38.8772090881737i</v>
      </c>
      <c r="J233" t="str">
        <f t="shared" si="36"/>
        <v>-0.2928230829043+8.40823837452112i</v>
      </c>
      <c r="K233" t="str">
        <f t="shared" si="43"/>
        <v>4.61810345515019-0.16082884793155i</v>
      </c>
      <c r="L233" t="str">
        <f t="shared" si="44"/>
        <v>0.276656202367835-0.0356497209997644i</v>
      </c>
      <c r="M233" t="str">
        <f t="shared" si="45"/>
        <v>4.89475965751803-0.196478568931314i</v>
      </c>
      <c r="N233" t="str">
        <f t="shared" si="46"/>
        <v>-0.0439056062202678i</v>
      </c>
      <c r="O233" t="str">
        <f t="shared" si="47"/>
        <v>0.9990363036961-0.0438915014237904i</v>
      </c>
      <c r="P233" t="str">
        <f t="shared" si="48"/>
        <v>0.00096369630390003+0.0438915014237904i</v>
      </c>
      <c r="Q233" t="str">
        <f t="shared" si="49"/>
        <v>-0.00096369630390003+0.0000141047964773988i</v>
      </c>
      <c r="R233" t="str">
        <f t="shared" si="50"/>
        <v>-0.333326193422741-45.5498301116892i</v>
      </c>
      <c r="S233" t="str">
        <f t="shared" si="51"/>
        <v>0.00455404574745509i</v>
      </c>
      <c r="T233" t="str">
        <f t="shared" si="52"/>
        <v>0.20743601011744-0.00151798273367223i</v>
      </c>
      <c r="U233" t="str">
        <f t="shared" si="53"/>
        <v>0.0001-16076.2568779692i</v>
      </c>
      <c r="V233" t="str">
        <f t="shared" si="54"/>
        <v>0.00002-0.257858420148126i</v>
      </c>
      <c r="W233" t="str">
        <f t="shared" si="55"/>
        <v>0.0000199993584529567-0.257854284241462i</v>
      </c>
      <c r="X233" t="str">
        <f t="shared" si="56"/>
        <v>0.128443371207585-0.140085483643796i</v>
      </c>
      <c r="Y233" t="str">
        <f t="shared" si="57"/>
        <v>0.009+0.0622035345410779i</v>
      </c>
      <c r="Z233" t="str">
        <f t="shared" si="58"/>
        <v>13.7346539235118-4.44797141207946i</v>
      </c>
      <c r="AA233" t="str">
        <f t="shared" si="59"/>
        <v>66.0883981040563+37.4488286499206i</v>
      </c>
      <c r="AB233" t="str">
        <f t="shared" si="60"/>
        <v>1.41223890099487-0.0103345328822936i</v>
      </c>
      <c r="AC233" t="str">
        <f t="shared" si="61"/>
        <v>7.910539485136-0.328059732888148i</v>
      </c>
      <c r="AD233" t="str">
        <f t="shared" si="62"/>
        <v>0.178273816512763+0.00608680707988481i</v>
      </c>
      <c r="AE233" t="str">
        <f t="shared" si="63"/>
        <v>2.4756031173086-0.70935665062967i</v>
      </c>
      <c r="AF233" t="str">
        <f t="shared" si="64"/>
        <v>-7.0196899956196+0.0856904082854502i</v>
      </c>
      <c r="AG233" t="str">
        <f t="shared" si="65"/>
        <v>1.04182507152595+0.0256238548313313i</v>
      </c>
      <c r="AH233" t="str">
        <f t="shared" si="66"/>
        <v>-16.4894295724317+5.38873763809383i</v>
      </c>
      <c r="AI233">
        <f t="shared" si="67"/>
        <v>24.78479600528064</v>
      </c>
      <c r="AJ233">
        <f t="shared" si="68"/>
        <v>161.9026330205933</v>
      </c>
      <c r="AK233"/>
      <c r="AL233"/>
      <c r="AM233"/>
      <c r="AN233"/>
    </row>
    <row r="234" spans="1:40" x14ac:dyDescent="0.25">
      <c r="A234"/>
      <c r="B234">
        <f t="shared" si="69"/>
        <v>10000</v>
      </c>
      <c r="C234" s="237" t="str">
        <f t="shared" si="37"/>
        <v>-0.000764255386854077+0.244899869098334i</v>
      </c>
      <c r="D234" s="208" t="str">
        <f t="shared" si="38"/>
        <v>-5.96286524830517+1.87756566308723i</v>
      </c>
      <c r="E234" t="str">
        <f t="shared" si="39"/>
        <v>2870</v>
      </c>
      <c r="F234" t="str">
        <f t="shared" si="40"/>
        <v>0.777000777000777</v>
      </c>
      <c r="G234" t="str">
        <f t="shared" si="35"/>
        <v>0.777000777000777</v>
      </c>
      <c r="H234" t="str">
        <f t="shared" si="41"/>
        <v>1.06452969583777+1.82732051550773i</v>
      </c>
      <c r="I234" t="str">
        <f t="shared" si="42"/>
        <v>39.2699081698724i</v>
      </c>
      <c r="J234" t="str">
        <f t="shared" si="36"/>
        <v>-0.31907262820559+8.49317007527386i</v>
      </c>
      <c r="K234" t="str">
        <f t="shared" si="43"/>
        <v>4.61718789890422-0.173459175403939i</v>
      </c>
      <c r="L234" t="str">
        <f t="shared" si="44"/>
        <v>0.276564483555408-0.0359978809888733i</v>
      </c>
      <c r="M234" t="str">
        <f t="shared" si="45"/>
        <v>4.89375238245963-0.209457056392812i</v>
      </c>
      <c r="N234" t="str">
        <f t="shared" si="46"/>
        <v>-0.0443490971921897i</v>
      </c>
      <c r="O234" t="str">
        <f t="shared" si="47"/>
        <v>0.999016739964765-0.0443345606741946i</v>
      </c>
      <c r="P234" t="str">
        <f t="shared" si="48"/>
        <v>0.000983260035234967+0.0443345606741946i</v>
      </c>
      <c r="Q234" t="str">
        <f t="shared" si="49"/>
        <v>-0.000983260035234967+0.0000145365179951007i</v>
      </c>
      <c r="R234" t="str">
        <f t="shared" si="50"/>
        <v>-0.333326048446345-45.094282779123i</v>
      </c>
      <c r="S234" t="str">
        <f t="shared" si="51"/>
        <v>0.00460004620955059i</v>
      </c>
      <c r="T234" t="str">
        <f t="shared" si="52"/>
        <v>0.207435784570507-0.00153331522570009i</v>
      </c>
      <c r="U234" t="str">
        <f t="shared" si="53"/>
        <v>0.0001-15915.4943091895i</v>
      </c>
      <c r="V234" t="str">
        <f t="shared" si="54"/>
        <v>0.00002-0.255279835946645i</v>
      </c>
      <c r="W234" t="str">
        <f t="shared" si="55"/>
        <v>0.0000199993584529567-0.255275741399049i</v>
      </c>
      <c r="X234" t="str">
        <f t="shared" si="56"/>
        <v>0.127042035122884-0.139956456975266i</v>
      </c>
      <c r="Y234" t="str">
        <f t="shared" si="57"/>
        <v>0.009+0.0628318530717959i</v>
      </c>
      <c r="Z234" t="str">
        <f t="shared" si="58"/>
        <v>13.7770151116744-4.53485314069231i</v>
      </c>
      <c r="AA234" t="str">
        <f t="shared" si="59"/>
        <v>66.7536990095123+37.8438369475266i</v>
      </c>
      <c r="AB234" t="str">
        <f t="shared" si="60"/>
        <v>1.41223736545554-0.0104389175630377i</v>
      </c>
      <c r="AC234" t="str">
        <f t="shared" si="61"/>
        <v>7.90895346685188-0.346888559190673i</v>
      </c>
      <c r="AD234" t="str">
        <f t="shared" si="62"/>
        <v>0.178276786213781+0.00649937569606982i</v>
      </c>
      <c r="AE234" t="str">
        <f t="shared" si="63"/>
        <v>2.48559569201587-0.718917046692891i</v>
      </c>
      <c r="AF234" t="str">
        <f t="shared" si="64"/>
        <v>-7.02739494414294+0.0502451475795i</v>
      </c>
      <c r="AG234" t="str">
        <f t="shared" si="65"/>
        <v>1.04218991847977+0.0259935366926462i</v>
      </c>
      <c r="AH234" t="str">
        <f t="shared" si="66"/>
        <v>-16.5912784830253+5.38123527021183i</v>
      </c>
      <c r="AI234">
        <f t="shared" si="67"/>
        <v>24.831994889258908</v>
      </c>
      <c r="AJ234">
        <f t="shared" si="68"/>
        <v>162.02998507987616</v>
      </c>
      <c r="AK234"/>
      <c r="AL234"/>
      <c r="AM234"/>
      <c r="AN234"/>
    </row>
    <row r="235" spans="1:40" x14ac:dyDescent="0.25">
      <c r="A235"/>
      <c r="B235">
        <f t="shared" si="69"/>
        <v>10100</v>
      </c>
      <c r="C235" s="237" t="str">
        <f t="shared" si="37"/>
        <v>-0.000749196680233252+0.242475164447343i</v>
      </c>
      <c r="D235" s="208" t="str">
        <f t="shared" si="38"/>
        <v>-5.96274979822108+1.85897626076296i</v>
      </c>
      <c r="E235" t="str">
        <f t="shared" si="39"/>
        <v>2870</v>
      </c>
      <c r="F235" t="str">
        <f t="shared" si="40"/>
        <v>0.777000777000777</v>
      </c>
      <c r="G235" t="str">
        <f t="shared" si="35"/>
        <v>0.777000777000777</v>
      </c>
      <c r="H235" t="str">
        <f t="shared" si="41"/>
        <v>1.07241686717815+1.84375140199316i</v>
      </c>
      <c r="I235" t="str">
        <f t="shared" si="42"/>
        <v>39.6626072515711i</v>
      </c>
      <c r="J235" t="str">
        <f t="shared" si="36"/>
        <v>-0.34558598803253+8.5781017760266i</v>
      </c>
      <c r="K235" t="str">
        <f t="shared" si="43"/>
        <v>4.61621213006782-0.18597333904287i</v>
      </c>
      <c r="L235" t="str">
        <f t="shared" si="44"/>
        <v>0.276471904659477-0.036345689145194i</v>
      </c>
      <c r="M235" t="str">
        <f t="shared" si="45"/>
        <v>4.8926840347273-0.222319028188064i</v>
      </c>
      <c r="N235" t="str">
        <f t="shared" si="46"/>
        <v>-0.0447925881641116i</v>
      </c>
      <c r="O235" t="str">
        <f t="shared" si="47"/>
        <v>0.998996979742582-0.0447776112046895i</v>
      </c>
      <c r="P235" t="str">
        <f t="shared" si="48"/>
        <v>0.00100302025741805+0.0447776112046895i</v>
      </c>
      <c r="Q235" t="str">
        <f t="shared" si="49"/>
        <v>-0.00100302025741805+0.0000149769594220972i</v>
      </c>
      <c r="R235" t="str">
        <f t="shared" si="50"/>
        <v>-0.333325902015412-44.6477556978526i</v>
      </c>
      <c r="S235" t="str">
        <f t="shared" si="51"/>
        <v>0.0046460466716461i</v>
      </c>
      <c r="T235" t="str">
        <f t="shared" si="52"/>
        <v>0.207435556756476-0.00154864769763214i</v>
      </c>
      <c r="U235" t="str">
        <f t="shared" si="53"/>
        <v>0.0001-15757.9151576134i</v>
      </c>
      <c r="V235" t="str">
        <f t="shared" si="54"/>
        <v>0.00002-0.25275231281846i</v>
      </c>
      <c r="W235" t="str">
        <f t="shared" si="55"/>
        <v>0.0000199993584529566-0.252748258810938i</v>
      </c>
      <c r="X235" t="str">
        <f t="shared" si="56"/>
        <v>0.125657321738582-0.13981504818858i</v>
      </c>
      <c r="Y235" t="str">
        <f t="shared" si="57"/>
        <v>0.009+0.0634601716025138i</v>
      </c>
      <c r="Z235" t="str">
        <f t="shared" si="58"/>
        <v>13.8196197507308-4.62347839457406i</v>
      </c>
      <c r="AA235" t="str">
        <f t="shared" si="59"/>
        <v>67.4335721206267+38.2369262253995i</v>
      </c>
      <c r="AB235" t="str">
        <f t="shared" si="60"/>
        <v>1.41223581448164-0.0105433021069681i</v>
      </c>
      <c r="AC235" t="str">
        <f t="shared" si="61"/>
        <v>7.90727964610611-0.365551939740007i</v>
      </c>
      <c r="AD235" t="str">
        <f t="shared" si="62"/>
        <v>0.17828007448627+0.00690848526716538i</v>
      </c>
      <c r="AE235" t="str">
        <f t="shared" si="63"/>
        <v>2.4957040709042-0.728801433124572i</v>
      </c>
      <c r="AF235" t="str">
        <f t="shared" si="64"/>
        <v>-7.03516666539923+0.0152248587698001i</v>
      </c>
      <c r="AG235" t="str">
        <f t="shared" si="65"/>
        <v>1.04256360892896+0.0263635401402545i</v>
      </c>
      <c r="AH235" t="str">
        <f t="shared" si="66"/>
        <v>-16.6942852438796+5.37651295437239i</v>
      </c>
      <c r="AI235">
        <f t="shared" si="67"/>
        <v>24.879948748328076</v>
      </c>
      <c r="AJ235">
        <f t="shared" si="68"/>
        <v>162.14847768392795</v>
      </c>
      <c r="AK235"/>
      <c r="AL235"/>
      <c r="AM235"/>
      <c r="AN235"/>
    </row>
    <row r="236" spans="1:40" x14ac:dyDescent="0.25">
      <c r="A236"/>
      <c r="B236">
        <f t="shared" si="69"/>
        <v>10200</v>
      </c>
      <c r="C236" s="237" t="str">
        <f t="shared" si="37"/>
        <v>-0.000734578696526092+0.240098001676413i</v>
      </c>
      <c r="D236" s="208" t="str">
        <f t="shared" si="38"/>
        <v>-5.96263772701266+1.84075134618583i</v>
      </c>
      <c r="E236" t="str">
        <f t="shared" si="39"/>
        <v>2870</v>
      </c>
      <c r="F236" t="str">
        <f t="shared" si="40"/>
        <v>0.777000777000777</v>
      </c>
      <c r="G236" t="str">
        <f t="shared" si="35"/>
        <v>0.777000777000777</v>
      </c>
      <c r="H236" t="str">
        <f t="shared" si="41"/>
        <v>1.08036688012975+1.8601325035341i</v>
      </c>
      <c r="I236" t="str">
        <f t="shared" si="42"/>
        <v>40.0553063332699i</v>
      </c>
      <c r="J236" t="str">
        <f t="shared" si="36"/>
        <v>-0.3723631623851+8.66303347677934i</v>
      </c>
      <c r="K236" t="str">
        <f t="shared" si="43"/>
        <v>4.61517772072096-0.198374181014455i</v>
      </c>
      <c r="L236" t="str">
        <f t="shared" si="44"/>
        <v>0.276378467468254-0.0366931423476598i</v>
      </c>
      <c r="M236" t="str">
        <f t="shared" si="45"/>
        <v>4.89155618818921-0.235067323362115i</v>
      </c>
      <c r="N236" t="str">
        <f t="shared" si="46"/>
        <v>-0.0452360791360335i</v>
      </c>
      <c r="O236" t="str">
        <f t="shared" si="47"/>
        <v>0.99897702303344-0.045220652928134i</v>
      </c>
      <c r="P236" t="str">
        <f t="shared" si="48"/>
        <v>0.00102297696655995+0.045220652928134i</v>
      </c>
      <c r="Q236" t="str">
        <f t="shared" si="49"/>
        <v>-0.00102297696655995+0.0000154262078995021i</v>
      </c>
      <c r="R236" t="str">
        <f t="shared" si="50"/>
        <v>-0.333325754123603-44.2099835664921i</v>
      </c>
      <c r="S236" t="str">
        <f t="shared" si="51"/>
        <v>0.0046920471337416i</v>
      </c>
      <c r="T236" t="str">
        <f t="shared" si="52"/>
        <v>0.207435326675922-0.00156398014923791i</v>
      </c>
      <c r="U236" t="str">
        <f t="shared" si="53"/>
        <v>0.0001-15603.4257933231i</v>
      </c>
      <c r="V236" t="str">
        <f t="shared" si="54"/>
        <v>0.00002-0.250274348967298i</v>
      </c>
      <c r="W236" t="str">
        <f t="shared" si="55"/>
        <v>0.0000199993584529566-0.250270334704948i</v>
      </c>
      <c r="X236" t="str">
        <f t="shared" si="56"/>
        <v>0.12428913904232-0.139661703335069i</v>
      </c>
      <c r="Y236" t="str">
        <f t="shared" si="57"/>
        <v>0.009+0.0640884901332318i</v>
      </c>
      <c r="Z236" t="str">
        <f t="shared" si="58"/>
        <v>13.8624475963324-4.71389294610431i</v>
      </c>
      <c r="AA236" t="str">
        <f t="shared" si="59"/>
        <v>68.1283332541744+38.6278813945133i</v>
      </c>
      <c r="AB236" t="str">
        <f t="shared" si="60"/>
        <v>1.4122342480771-0.0106476865125157i</v>
      </c>
      <c r="AC236" t="str">
        <f t="shared" si="61"/>
        <v>7.90552025218578-0.384053881505988i</v>
      </c>
      <c r="AD236" t="str">
        <f t="shared" si="62"/>
        <v>0.178283672919791+0.00731423717060074i</v>
      </c>
      <c r="AE236" t="str">
        <f t="shared" si="63"/>
        <v>2.50592660413689-0.739016918697572i</v>
      </c>
      <c r="AF236" t="str">
        <f t="shared" si="64"/>
        <v>-7.04300460714241-0.0193811573482701i</v>
      </c>
      <c r="AG236" t="str">
        <f t="shared" si="65"/>
        <v>1.04294636230748+0.0267337990416892i</v>
      </c>
      <c r="AH236" t="str">
        <f t="shared" si="66"/>
        <v>-16.7984594468803+5.3745989697747i</v>
      </c>
      <c r="AI236">
        <f t="shared" si="67"/>
        <v>24.92864486955947</v>
      </c>
      <c r="AJ236">
        <f t="shared" si="68"/>
        <v>162.25813789471616</v>
      </c>
      <c r="AK236"/>
      <c r="AL236"/>
      <c r="AM236"/>
      <c r="AN236"/>
    </row>
    <row r="237" spans="1:40" x14ac:dyDescent="0.25">
      <c r="A237"/>
      <c r="B237">
        <f t="shared" si="69"/>
        <v>10300</v>
      </c>
      <c r="C237" s="237" t="str">
        <f t="shared" si="37"/>
        <v>-0.000720384403901745+0.237766996122194i</v>
      </c>
      <c r="D237" s="208" t="str">
        <f t="shared" si="38"/>
        <v>-5.96252890410254+1.82288030360349i</v>
      </c>
      <c r="E237" t="str">
        <f t="shared" si="39"/>
        <v>2870</v>
      </c>
      <c r="F237" t="str">
        <f t="shared" si="40"/>
        <v>0.777000777000777</v>
      </c>
      <c r="G237" t="str">
        <f t="shared" si="35"/>
        <v>0.777000777000777</v>
      </c>
      <c r="H237" t="str">
        <f t="shared" si="41"/>
        <v>1.08837931761273+1.87646347937893i</v>
      </c>
      <c r="I237" t="str">
        <f t="shared" si="42"/>
        <v>40.4480054149686i</v>
      </c>
      <c r="J237" t="str">
        <f t="shared" si="36"/>
        <v>-0.39940415126331+8.74796517753208i</v>
      </c>
      <c r="K237" t="str">
        <f t="shared" si="43"/>
        <v>4.61408617256518-0.210664438439051i</v>
      </c>
      <c r="L237" t="str">
        <f t="shared" si="44"/>
        <v>0.276284173784689-0.0370402374864899i</v>
      </c>
      <c r="M237" t="str">
        <f t="shared" si="45"/>
        <v>4.89037034634987-0.247704675925541i</v>
      </c>
      <c r="N237" t="str">
        <f t="shared" si="46"/>
        <v>-0.0456795701079554i</v>
      </c>
      <c r="O237" t="str">
        <f t="shared" si="47"/>
        <v>0.998956869841261-0.0456636857573889i</v>
      </c>
      <c r="P237" t="str">
        <f t="shared" si="48"/>
        <v>0.00104313015873903+0.0456636857573889i</v>
      </c>
      <c r="Q237" t="str">
        <f t="shared" si="49"/>
        <v>-0.00104313015873903+0.0000158843505665002i</v>
      </c>
      <c r="R237" t="str">
        <f t="shared" si="50"/>
        <v>-0.333325604781514-43.7807113863472i</v>
      </c>
      <c r="S237" t="str">
        <f t="shared" si="51"/>
        <v>0.00473804759583711i</v>
      </c>
      <c r="T237" t="str">
        <f t="shared" si="52"/>
        <v>0.207435094328121-0.001579312580366i</v>
      </c>
      <c r="U237" t="str">
        <f t="shared" si="53"/>
        <v>0.0001-15451.9362225141i</v>
      </c>
      <c r="V237" t="str">
        <f t="shared" si="54"/>
        <v>0.00002-0.247844500919072i</v>
      </c>
      <c r="W237" t="str">
        <f t="shared" si="55"/>
        <v>0.0000199993584529566-0.247840525630144i</v>
      </c>
      <c r="X237" t="str">
        <f t="shared" si="56"/>
        <v>0.122937388440929-0.13949685694235i</v>
      </c>
      <c r="Y237" t="str">
        <f t="shared" si="57"/>
        <v>0.009+0.0647168086639497i</v>
      </c>
      <c r="Z237" t="str">
        <f t="shared" si="58"/>
        <v>13.9054769725429-4.80614366754092i</v>
      </c>
      <c r="AA237" t="str">
        <f t="shared" si="59"/>
        <v>68.8383047460283+39.0164745046168i</v>
      </c>
      <c r="AB237" t="str">
        <f t="shared" si="60"/>
        <v>1.41223266623698-0.0107520707786499i</v>
      </c>
      <c r="AC237" t="str">
        <f t="shared" si="61"/>
        <v>7.90367741490418-0.402398243019458i</v>
      </c>
      <c r="AD237" t="str">
        <f t="shared" si="62"/>
        <v>0.178287573509437+0.00771672885317137i</v>
      </c>
      <c r="AE237" t="str">
        <f t="shared" si="63"/>
        <v>2.51626145543783-0.749570897052486i</v>
      </c>
      <c r="AF237" t="str">
        <f t="shared" si="64"/>
        <v>-7.05090822171527-0.0535831757754401i</v>
      </c>
      <c r="AG237" t="str">
        <f t="shared" si="65"/>
        <v>1.04333840384247+0.027104239937504i</v>
      </c>
      <c r="AH237" t="str">
        <f t="shared" si="66"/>
        <v>-16.9038093494486+5.37552457067827i</v>
      </c>
      <c r="AI237">
        <f t="shared" si="67"/>
        <v>24.978070801139857</v>
      </c>
      <c r="AJ237">
        <f t="shared" si="68"/>
        <v>162.35898754486325</v>
      </c>
      <c r="AK237"/>
      <c r="AL237"/>
      <c r="AM237"/>
      <c r="AN237"/>
    </row>
    <row r="238" spans="1:40" x14ac:dyDescent="0.25">
      <c r="A238"/>
      <c r="B238">
        <f t="shared" si="69"/>
        <v>10400</v>
      </c>
      <c r="C238" s="237" t="str">
        <f t="shared" si="37"/>
        <v>-0.000706597585396374+0.235480816375173i</v>
      </c>
      <c r="D238" s="208" t="str">
        <f t="shared" si="38"/>
        <v>-5.96242320516066+1.80535292554299i</v>
      </c>
      <c r="E238" t="str">
        <f t="shared" si="39"/>
        <v>2870</v>
      </c>
      <c r="F238" t="str">
        <f t="shared" si="40"/>
        <v>0.777000777000777</v>
      </c>
      <c r="G238" t="str">
        <f t="shared" si="35"/>
        <v>0.777000777000777</v>
      </c>
      <c r="H238" t="str">
        <f t="shared" si="41"/>
        <v>1.09645376055914+1.89274399345922i</v>
      </c>
      <c r="I238" t="str">
        <f t="shared" si="42"/>
        <v>40.8407044966673i</v>
      </c>
      <c r="J238" t="str">
        <f t="shared" si="36"/>
        <v>-0.42670895466717+8.83289687828482i</v>
      </c>
      <c r="K238" t="str">
        <f t="shared" si="43"/>
        <v>4.61293892085872-0.22284674801336i</v>
      </c>
      <c r="L238" t="str">
        <f t="shared" si="44"/>
        <v>0.276189025426381-0.0373869714632736i</v>
      </c>
      <c r="M238" t="str">
        <f t="shared" si="45"/>
        <v>4.8891279462851-0.260233719476634i</v>
      </c>
      <c r="N238" t="str">
        <f t="shared" si="46"/>
        <v>-0.0461230610798773i</v>
      </c>
      <c r="O238" t="str">
        <f t="shared" si="47"/>
        <v>0.998936520170011-0.0461067096053164i</v>
      </c>
      <c r="P238" t="str">
        <f t="shared" si="48"/>
        <v>0.001063479829989+0.0461067096053164i</v>
      </c>
      <c r="Q238" t="str">
        <f t="shared" si="49"/>
        <v>-0.001063479829989+0.0000163514745609022i</v>
      </c>
      <c r="R238" t="str">
        <f t="shared" si="50"/>
        <v>-0.33332545397589-43.3596939666214i</v>
      </c>
      <c r="S238" t="str">
        <f t="shared" si="51"/>
        <v>0.0047840480579326i</v>
      </c>
      <c r="T238" t="str">
        <f t="shared" si="52"/>
        <v>0.207434859713567-0.00159464499075286i</v>
      </c>
      <c r="U238" t="str">
        <f t="shared" si="53"/>
        <v>0.0001-15303.3599126822i</v>
      </c>
      <c r="V238" t="str">
        <f t="shared" si="54"/>
        <v>0.00002-0.245461380717927i</v>
      </c>
      <c r="W238" t="str">
        <f t="shared" si="55"/>
        <v>0.0000199993584529568-0.245457443652933i</v>
      </c>
      <c r="X238" t="str">
        <f t="shared" si="56"/>
        <v>0.121601965214502-0.13932093217209i</v>
      </c>
      <c r="Y238" t="str">
        <f t="shared" si="57"/>
        <v>0.009+0.0653451271946677i</v>
      </c>
      <c r="Z238" t="str">
        <f t="shared" si="58"/>
        <v>13.9486846882376-4.90027854347624i</v>
      </c>
      <c r="AA238" t="str">
        <f t="shared" si="59"/>
        <v>69.5638154200008+39.4024640788787i</v>
      </c>
      <c r="AB238" t="str">
        <f t="shared" si="60"/>
        <v>1.41223106896465-0.0108564549035764i</v>
      </c>
      <c r="AC238" t="str">
        <f t="shared" si="61"/>
        <v>7.90175317024726-0.420588740903793i</v>
      </c>
      <c r="AD238" t="str">
        <f t="shared" si="62"/>
        <v>0.178291768632828+0.00811605401959278i</v>
      </c>
      <c r="AE238" t="str">
        <f t="shared" si="63"/>
        <v>2.52670658853744-0.760471049877875i</v>
      </c>
      <c r="AF238" t="str">
        <f t="shared" si="64"/>
        <v>-7.0588769657198-0.08739106791623i</v>
      </c>
      <c r="AG238" t="str">
        <f t="shared" si="65"/>
        <v>1.04373996462874+0.0274747816681983i</v>
      </c>
      <c r="AH238" t="str">
        <f t="shared" si="66"/>
        <v>-17.0103418131106+5.37932397693537i</v>
      </c>
      <c r="AI238">
        <f t="shared" si="67"/>
        <v>25.028214319730978</v>
      </c>
      <c r="AJ238">
        <f t="shared" si="68"/>
        <v>162.45104335598697</v>
      </c>
      <c r="AK238"/>
      <c r="AL238"/>
      <c r="AM238"/>
      <c r="AN238"/>
    </row>
    <row r="239" spans="1:40" x14ac:dyDescent="0.25">
      <c r="A239"/>
      <c r="B239">
        <f t="shared" si="69"/>
        <v>10500</v>
      </c>
      <c r="C239" s="237" t="str">
        <f t="shared" si="37"/>
        <v>-0.00069320279257348+0.233238181743915i</v>
      </c>
      <c r="D239" s="208" t="str">
        <f t="shared" si="38"/>
        <v>-5.96232051174902+1.78815939337002i</v>
      </c>
      <c r="E239" t="str">
        <f t="shared" si="39"/>
        <v>2870</v>
      </c>
      <c r="F239" t="str">
        <f t="shared" si="40"/>
        <v>0.777000777000777</v>
      </c>
      <c r="G239" t="str">
        <f t="shared" si="35"/>
        <v>0.777000777000777</v>
      </c>
      <c r="H239" t="str">
        <f t="shared" si="41"/>
        <v>1.10458978796375+1.90897371437918i</v>
      </c>
      <c r="I239" t="str">
        <f t="shared" si="42"/>
        <v>41.233403578366i</v>
      </c>
      <c r="J239" t="str">
        <f t="shared" si="36"/>
        <v>-0.45427757259667+8.91782857903756i</v>
      </c>
      <c r="K239" t="str">
        <f t="shared" si="43"/>
        <v>4.61173733809946-0.234923650397343i</v>
      </c>
      <c r="L239" t="str">
        <f t="shared" si="44"/>
        <v>0.276093024225496-0.0377333411910541i</v>
      </c>
      <c r="M239" t="str">
        <f t="shared" si="45"/>
        <v>4.88783036232496-0.272656991588397i</v>
      </c>
      <c r="N239" t="str">
        <f t="shared" si="46"/>
        <v>-0.0465665520517992i</v>
      </c>
      <c r="O239" t="str">
        <f t="shared" si="47"/>
        <v>0.998915974023692-0.0465497243847808i</v>
      </c>
      <c r="P239" t="str">
        <f t="shared" si="48"/>
        <v>0.00108402597630797+0.0465497243847808i</v>
      </c>
      <c r="Q239" t="str">
        <f t="shared" si="49"/>
        <v>-0.00108402597630797+0.0000168276670184028i</v>
      </c>
      <c r="R239" t="str">
        <f t="shared" si="50"/>
        <v>-0.333325301712421-42.946695456992i</v>
      </c>
      <c r="S239" t="str">
        <f t="shared" si="51"/>
        <v>0.00483004852002812i</v>
      </c>
      <c r="T239" t="str">
        <f t="shared" si="52"/>
        <v>0.207434622832143-0.00160997738022401i</v>
      </c>
      <c r="U239" t="str">
        <f t="shared" si="53"/>
        <v>0.0001-15157.6136277995i</v>
      </c>
      <c r="V239" t="str">
        <f t="shared" si="54"/>
        <v>0.00002-0.243123653282519i</v>
      </c>
      <c r="W239" t="str">
        <f t="shared" si="55"/>
        <v>0.0000199993584529566-0.243119753713381i</v>
      </c>
      <c r="X239" t="str">
        <f t="shared" si="56"/>
        <v>0.120282758951151-0.139134340985458i</v>
      </c>
      <c r="Y239" t="str">
        <f t="shared" si="57"/>
        <v>0.009+0.0659734457253856i</v>
      </c>
      <c r="Z239" t="str">
        <f t="shared" si="58"/>
        <v>13.9920459490763-4.99634668157938i</v>
      </c>
      <c r="AA239" t="str">
        <f t="shared" si="59"/>
        <v>70.3052005368217+39.7855944167798i</v>
      </c>
      <c r="AB239" t="str">
        <f t="shared" si="60"/>
        <v>1.4122294562593-0.0109608388861072i</v>
      </c>
      <c r="AC239" t="str">
        <f t="shared" si="61"/>
        <v>7.89974946551791-0.438628956080245i</v>
      </c>
      <c r="AD239" t="str">
        <f t="shared" si="62"/>
        <v>0.178296251028193+0.0085123028102261i</v>
      </c>
      <c r="AE239" t="str">
        <f t="shared" si="63"/>
        <v>2.53725975283298-0.77172535010962i</v>
      </c>
      <c r="AF239" t="str">
        <f t="shared" si="64"/>
        <v>-7.06691029971277-0.12081432100916i</v>
      </c>
      <c r="AG239" t="str">
        <f t="shared" si="65"/>
        <v>1.04415128169595+0.0278453349776662i</v>
      </c>
      <c r="AH239" t="str">
        <f t="shared" si="66"/>
        <v>-17.1180622355079+5.38603436750903i</v>
      </c>
      <c r="AI239">
        <f t="shared" si="67"/>
        <v>25.079063398605143</v>
      </c>
      <c r="AJ239">
        <f t="shared" si="68"/>
        <v>162.53431705023451</v>
      </c>
      <c r="AK239"/>
      <c r="AL239"/>
      <c r="AM239"/>
      <c r="AN239"/>
    </row>
    <row r="240" spans="1:40" x14ac:dyDescent="0.25">
      <c r="A240"/>
      <c r="B240">
        <f t="shared" si="69"/>
        <v>10600</v>
      </c>
      <c r="C240" s="237" t="str">
        <f t="shared" si="37"/>
        <v>-0.00068018530222978+0.231037859862829i</v>
      </c>
      <c r="D240" s="208" t="str">
        <f t="shared" si="38"/>
        <v>-5.96222071098972+1.77129025894836i</v>
      </c>
      <c r="E240" t="str">
        <f t="shared" si="39"/>
        <v>2870</v>
      </c>
      <c r="F240" t="str">
        <f t="shared" si="40"/>
        <v>0.777000777000777</v>
      </c>
      <c r="G240" t="str">
        <f t="shared" si="35"/>
        <v>0.777000777000777</v>
      </c>
      <c r="H240" t="str">
        <f t="shared" si="41"/>
        <v>1.11278697693481+1.92515231540553i</v>
      </c>
      <c r="I240" t="str">
        <f t="shared" si="42"/>
        <v>41.6261026600648i</v>
      </c>
      <c r="J240" t="str">
        <f t="shared" si="36"/>
        <v>-0.4821100050518+9.00276027979029i</v>
      </c>
      <c r="K240" t="str">
        <f t="shared" si="43"/>
        <v>4.61048273747417-0.24689759437943i</v>
      </c>
      <c r="L240" t="str">
        <f t="shared" si="44"/>
        <v>0.275996172028681-0.0380793435944118i</v>
      </c>
      <c r="M240" t="str">
        <f t="shared" si="45"/>
        <v>4.88647890950285-0.284976937973842i</v>
      </c>
      <c r="N240" t="str">
        <f t="shared" si="46"/>
        <v>-0.0470100430237211i</v>
      </c>
      <c r="O240" t="str">
        <f t="shared" si="47"/>
        <v>0.998895231406344-0.0469927300086482i</v>
      </c>
      <c r="P240" t="str">
        <f t="shared" si="48"/>
        <v>0.00110476859365605+0.0469927300086482i</v>
      </c>
      <c r="Q240" t="str">
        <f t="shared" si="49"/>
        <v>-0.00110476859365605+0.0000173130150729062i</v>
      </c>
      <c r="R240" t="str">
        <f t="shared" si="50"/>
        <v>-0.333325147997246-42.5414889071256i</v>
      </c>
      <c r="S240" t="str">
        <f t="shared" si="51"/>
        <v>0.00487604898212362i</v>
      </c>
      <c r="T240" t="str">
        <f t="shared" si="52"/>
        <v>0.207434383683613-0.00162530974860818i</v>
      </c>
      <c r="U240" t="str">
        <f t="shared" si="53"/>
        <v>0.0001-15014.6172728203i</v>
      </c>
      <c r="V240" t="str">
        <f t="shared" si="54"/>
        <v>0.00002-0.240830033911929i</v>
      </c>
      <c r="W240" t="str">
        <f t="shared" si="55"/>
        <v>0.0000199993584529566-0.24082617113118i</v>
      </c>
      <c r="X240" t="str">
        <f t="shared" si="56"/>
        <v>0.118979653962936-0.138937484315329i</v>
      </c>
      <c r="Y240" t="str">
        <f t="shared" si="57"/>
        <v>0.009+0.0666017642561036i</v>
      </c>
      <c r="Z240" t="str">
        <f t="shared" si="58"/>
        <v>14.0355342648536-5.09439832138196i</v>
      </c>
      <c r="AA240" t="str">
        <f t="shared" si="59"/>
        <v>71.0628017210752+40.1655948640761i</v>
      </c>
      <c r="AB240" t="str">
        <f t="shared" si="60"/>
        <v>1.41222782811934-0.0110652227250764i</v>
      </c>
      <c r="AC240" t="str">
        <f t="shared" si="61"/>
        <v>7.89766816422798-0.456522339653936i</v>
      </c>
      <c r="AD240" t="str">
        <f t="shared" si="62"/>
        <v>0.178301013774115+0.0089055619688253i</v>
      </c>
      <c r="AE240" t="str">
        <f t="shared" si="63"/>
        <v>2.54791846822969-0.783342065110329i</v>
      </c>
      <c r="AF240" t="str">
        <f t="shared" si="64"/>
        <v>-7.07500768792453-0.15386205645717i</v>
      </c>
      <c r="AG240" t="str">
        <f t="shared" si="65"/>
        <v>1.0445725980678+0.0282158020923881i</v>
      </c>
      <c r="AH240" t="str">
        <f t="shared" si="66"/>
        <v>-17.2269744757415+5.39569587657855i</v>
      </c>
      <c r="AI240">
        <f t="shared" si="67"/>
        <v>25.130606176475993</v>
      </c>
      <c r="AJ240">
        <f t="shared" si="68"/>
        <v>162.60881545556401</v>
      </c>
      <c r="AK240"/>
      <c r="AL240"/>
      <c r="AM240"/>
      <c r="AN240"/>
    </row>
    <row r="241" spans="1:40" x14ac:dyDescent="0.25">
      <c r="A241"/>
      <c r="B241">
        <f t="shared" si="69"/>
        <v>10700</v>
      </c>
      <c r="C241" s="237" t="str">
        <f t="shared" si="37"/>
        <v>-0.000667531075919984+0.228878664434071i</v>
      </c>
      <c r="D241" s="208" t="str">
        <f t="shared" si="38"/>
        <v>-5.96212369525468+1.75473642732788i</v>
      </c>
      <c r="E241" t="str">
        <f t="shared" si="39"/>
        <v>2870</v>
      </c>
      <c r="F241" t="str">
        <f t="shared" si="40"/>
        <v>0.777000777000777</v>
      </c>
      <c r="G241" t="str">
        <f t="shared" si="35"/>
        <v>0.777000777000777</v>
      </c>
      <c r="H241" t="str">
        <f t="shared" si="41"/>
        <v>1.1210449027448+1.94127947445778i</v>
      </c>
      <c r="I241" t="str">
        <f t="shared" si="42"/>
        <v>42.0188017417635i</v>
      </c>
      <c r="J241" t="str">
        <f t="shared" si="36"/>
        <v>-0.51020625203258+9.08769198054303i</v>
      </c>
      <c r="K241" t="str">
        <f t="shared" si="43"/>
        <v>4.60917637609054-0.258770940832629i</v>
      </c>
      <c r="L241" t="str">
        <f t="shared" si="44"/>
        <v>0.275898470696977-0.038424975609546i</v>
      </c>
      <c r="M241" t="str">
        <f t="shared" si="45"/>
        <v>4.88507484678752-0.297195916442175i</v>
      </c>
      <c r="N241" t="str">
        <f t="shared" si="46"/>
        <v>-0.047453533995643i</v>
      </c>
      <c r="O241" t="str">
        <f t="shared" si="47"/>
        <v>0.998874292322049-0.0474357263897862i</v>
      </c>
      <c r="P241" t="str">
        <f t="shared" si="48"/>
        <v>0.00112570767795095+0.0474357263897862i</v>
      </c>
      <c r="Q241" t="str">
        <f t="shared" si="49"/>
        <v>-0.00112570767795095+0.0000178076058567969i</v>
      </c>
      <c r="R241" t="str">
        <f t="shared" si="50"/>
        <v>-0.333324992820907-42.1438558509572i</v>
      </c>
      <c r="S241" t="str">
        <f t="shared" si="51"/>
        <v>0.00492204944421913i</v>
      </c>
      <c r="T241" t="str">
        <f t="shared" si="52"/>
        <v>0.207434142268455-0.00164064209565849i</v>
      </c>
      <c r="U241" t="str">
        <f t="shared" si="53"/>
        <v>0.0001-14874.293746906i</v>
      </c>
      <c r="V241" t="str">
        <f t="shared" si="54"/>
        <v>0.00002-0.238579285931444i</v>
      </c>
      <c r="W241" t="str">
        <f t="shared" si="55"/>
        <v>0.0000199993584529566-0.238575459251451i</v>
      </c>
      <c r="X241" t="str">
        <f t="shared" si="56"/>
        <v>0.117692529683471-0.138730752244369i</v>
      </c>
      <c r="Y241" t="str">
        <f t="shared" si="57"/>
        <v>0.009+0.0672300827868216i</v>
      </c>
      <c r="Z241" t="str">
        <f t="shared" si="58"/>
        <v>14.0791213520264-5.19448484084017i</v>
      </c>
      <c r="AA241" t="str">
        <f t="shared" si="59"/>
        <v>71.8369668637218+40.5421790486664i</v>
      </c>
      <c r="AB241" t="str">
        <f t="shared" si="60"/>
        <v>1.41222618454802-0.0111696064188032i</v>
      </c>
      <c r="AC241" t="str">
        <f t="shared" si="61"/>
        <v>7.89551105069431-0.474272218505397i</v>
      </c>
      <c r="AD241" t="str">
        <f t="shared" si="62"/>
        <v>0.178306050270641+0.00929591500090856i</v>
      </c>
      <c r="AE241" t="str">
        <f t="shared" si="63"/>
        <v>2.55868000911485-0.795329759785015i</v>
      </c>
      <c r="AF241" t="str">
        <f t="shared" si="64"/>
        <v>-7.08316859799948-0.1865430471299i</v>
      </c>
      <c r="AG241" t="str">
        <f t="shared" si="65"/>
        <v>1.04500416281171+0.0285860762753843i</v>
      </c>
      <c r="AH241" t="str">
        <f t="shared" si="66"/>
        <v>-17.337080772846+5.40835159181701i</v>
      </c>
      <c r="AI241">
        <f t="shared" si="67"/>
        <v>25.1828309269115</v>
      </c>
      <c r="AJ241">
        <f t="shared" si="68"/>
        <v>162.67454060527061</v>
      </c>
      <c r="AK241"/>
      <c r="AL241"/>
      <c r="AM241"/>
      <c r="AN241"/>
    </row>
    <row r="242" spans="1:40" x14ac:dyDescent="0.25">
      <c r="A242"/>
      <c r="B242">
        <f t="shared" si="69"/>
        <v>10800</v>
      </c>
      <c r="C242" s="237" t="str">
        <f t="shared" si="37"/>
        <v>-0.000655226722092681+0.22675945309488i</v>
      </c>
      <c r="D242" s="208" t="str">
        <f t="shared" si="38"/>
        <v>-5.96202936187534+1.73848914039408i</v>
      </c>
      <c r="E242" t="str">
        <f t="shared" si="39"/>
        <v>2870</v>
      </c>
      <c r="F242" t="str">
        <f t="shared" si="40"/>
        <v>0.777000777000777</v>
      </c>
      <c r="G242" t="str">
        <f t="shared" si="35"/>
        <v>0.777000777000777</v>
      </c>
      <c r="H242" t="str">
        <f t="shared" si="41"/>
        <v>1.12936313888107+1.95735487409896i</v>
      </c>
      <c r="I242" t="str">
        <f t="shared" si="42"/>
        <v>42.4115008234622i</v>
      </c>
      <c r="J242" t="str">
        <f t="shared" si="36"/>
        <v>-0.538566313539+9.17262368129577i</v>
      </c>
      <c r="K242" t="str">
        <f t="shared" si="43"/>
        <v>4.60781945800758-0.270545966473341i</v>
      </c>
      <c r="L242" t="str">
        <f t="shared" si="44"/>
        <v>0.27579992210573-0.0387702341843565i</v>
      </c>
      <c r="M242" t="str">
        <f t="shared" si="45"/>
        <v>4.88361938011331-0.309316200657697i</v>
      </c>
      <c r="N242" t="str">
        <f t="shared" si="46"/>
        <v>-0.0478970249675649i</v>
      </c>
      <c r="O242" t="str">
        <f t="shared" si="47"/>
        <v>0.998853156774923-0.0478787134410644i</v>
      </c>
      <c r="P242" t="str">
        <f t="shared" si="48"/>
        <v>0.00114684322507697+0.0478787134410644i</v>
      </c>
      <c r="Q242" t="str">
        <f t="shared" si="49"/>
        <v>-0.00114684322507697+0.0000183115265005029i</v>
      </c>
      <c r="R242" t="str">
        <f t="shared" si="50"/>
        <v>-0.333324836185988-41.75358591356i</v>
      </c>
      <c r="S242" t="str">
        <f t="shared" si="51"/>
        <v>0.00496804990631464i</v>
      </c>
      <c r="T242" t="str">
        <f t="shared" si="52"/>
        <v>0.207433898586162-0.00165597442118614i</v>
      </c>
      <c r="U242" t="str">
        <f t="shared" si="53"/>
        <v>0.0001-14736.5688048051i</v>
      </c>
      <c r="V242" t="str">
        <f t="shared" si="54"/>
        <v>0.00002-0.236370218469115i</v>
      </c>
      <c r="W242" t="str">
        <f t="shared" si="55"/>
        <v>0.0000199993584529566-0.236366427221343i</v>
      </c>
      <c r="X242" t="str">
        <f t="shared" si="56"/>
        <v>0.1164212610477-0.138514524188212i</v>
      </c>
      <c r="Y242" t="str">
        <f t="shared" si="57"/>
        <v>0.009+0.0678584013175395i</v>
      </c>
      <c r="Z242" t="str">
        <f t="shared" si="58"/>
        <v>14.12277703121-5.29665876038038i</v>
      </c>
      <c r="AA242" t="str">
        <f t="shared" si="59"/>
        <v>72.6280499976275+40.9150440812269i</v>
      </c>
      <c r="AB242" t="str">
        <f t="shared" si="60"/>
        <v>1.41222452554189-0.0112739899660021i</v>
      </c>
      <c r="AC242" t="str">
        <f t="shared" si="61"/>
        <v>7.89327983426516-0.491881800605407i</v>
      </c>
      <c r="AD242" t="str">
        <f t="shared" si="62"/>
        <v>0.178311354221344+0.00968344232330094i</v>
      </c>
      <c r="AE242" t="str">
        <f t="shared" si="63"/>
        <v>2.56954138741351-0.807697299585208i</v>
      </c>
      <c r="AF242" t="str">
        <f t="shared" si="64"/>
        <v>-7.09139250075641-0.21886573370488i</v>
      </c>
      <c r="AG242" t="str">
        <f t="shared" si="65"/>
        <v>1.04544623107766+0.0289560413539065i</v>
      </c>
      <c r="AH242" t="str">
        <f t="shared" si="66"/>
        <v>-17.4483816571591+5.42404755440803i</v>
      </c>
      <c r="AI242">
        <f t="shared" si="67"/>
        <v>25.235726028214248</v>
      </c>
      <c r="AJ242">
        <f t="shared" si="68"/>
        <v>162.73148983225545</v>
      </c>
      <c r="AK242"/>
      <c r="AL242"/>
      <c r="AM242"/>
      <c r="AN242"/>
    </row>
    <row r="243" spans="1:40" x14ac:dyDescent="0.25">
      <c r="A243"/>
      <c r="B243">
        <f t="shared" si="69"/>
        <v>10900</v>
      </c>
      <c r="C243" s="237" t="str">
        <f t="shared" si="37"/>
        <v>-0.000643259460646565+0.224679125402317i</v>
      </c>
      <c r="D243" s="208" t="str">
        <f t="shared" si="38"/>
        <v>-5.96193761287092+1.72253996141776i</v>
      </c>
      <c r="E243" t="str">
        <f t="shared" si="39"/>
        <v>2870</v>
      </c>
      <c r="F243" t="str">
        <f t="shared" si="40"/>
        <v>0.777000777000777</v>
      </c>
      <c r="G243" t="str">
        <f t="shared" si="35"/>
        <v>0.777000777000777</v>
      </c>
      <c r="H243" t="str">
        <f t="shared" si="41"/>
        <v>1.13774125709645+1.9733782015266i</v>
      </c>
      <c r="I243" t="str">
        <f t="shared" si="42"/>
        <v>42.8041999051609i</v>
      </c>
      <c r="J243" t="str">
        <f t="shared" si="36"/>
        <v>-0.56719018957106+9.25755538204851i</v>
      </c>
      <c r="K243" t="str">
        <f t="shared" si="43"/>
        <v>4.60641313707842-0.282224867434062i</v>
      </c>
      <c r="L243" t="str">
        <f t="shared" si="44"/>
        <v>0.275700528144507-0.0391151162785245i</v>
      </c>
      <c r="M243" t="str">
        <f t="shared" si="45"/>
        <v>4.88211366522293-0.321339983712586i</v>
      </c>
      <c r="N243" t="str">
        <f t="shared" si="46"/>
        <v>-0.0483405159394868i</v>
      </c>
      <c r="O243" t="str">
        <f t="shared" si="47"/>
        <v>0.998831824769124-0.0483216910753544i</v>
      </c>
      <c r="P243" t="str">
        <f t="shared" si="48"/>
        <v>0.00116817523087598+0.0483216910753544i</v>
      </c>
      <c r="Q243" t="str">
        <f t="shared" si="49"/>
        <v>-0.00116817523087598+0.0000188248641323982i</v>
      </c>
      <c r="R243" t="str">
        <f t="shared" si="50"/>
        <v>-0.33332467809834-41.3704764403298i</v>
      </c>
      <c r="S243" t="str">
        <f t="shared" si="51"/>
        <v>0.00501405036841014i</v>
      </c>
      <c r="T243" t="str">
        <f t="shared" si="52"/>
        <v>0.207433652636939-0.00167130672501917i</v>
      </c>
      <c r="U243" t="str">
        <f t="shared" si="53"/>
        <v>0.0001-14601.370925862i</v>
      </c>
      <c r="V243" t="str">
        <f t="shared" si="54"/>
        <v>0.00002-0.234201684354719i</v>
      </c>
      <c r="W243" t="str">
        <f t="shared" si="55"/>
        <v>0.0000199993584529565-0.234197927889037i</v>
      </c>
      <c r="X243" t="str">
        <f t="shared" si="56"/>
        <v>0.115165718854386-0.138289169082952i</v>
      </c>
      <c r="Y243" t="str">
        <f t="shared" si="57"/>
        <v>0.009+0.0684867198482575i</v>
      </c>
      <c r="Z243" t="str">
        <f t="shared" si="58"/>
        <v>14.1664691194396-5.40097374410834i</v>
      </c>
      <c r="AA243" t="str">
        <f t="shared" si="59"/>
        <v>73.4364111433069+41.2838697194702i</v>
      </c>
      <c r="AB243" t="str">
        <f t="shared" si="60"/>
        <v>1.41222285110233-0.0113783733655026i</v>
      </c>
      <c r="AC243" t="str">
        <f t="shared" si="61"/>
        <v>7.89097615339483-0.509354180067493i</v>
      </c>
      <c r="AD243" t="str">
        <f t="shared" si="62"/>
        <v>0.178316919616875+0.0100682214055268i</v>
      </c>
      <c r="AE243" t="str">
        <f t="shared" si="63"/>
        <v>2.58049933468717-0.820453853351944i</v>
      </c>
      <c r="AF243" t="str">
        <f t="shared" si="64"/>
        <v>-7.09967886996737-0.25083824010884i</v>
      </c>
      <c r="AG243" t="str">
        <f t="shared" si="65"/>
        <v>1.04589906412477+0.0293255712199875i</v>
      </c>
      <c r="AH243" t="str">
        <f t="shared" si="66"/>
        <v>-17.5608758544264+5.44283276037656i</v>
      </c>
      <c r="AI243">
        <f t="shared" si="67"/>
        <v>25.289279933703504</v>
      </c>
      <c r="AJ243">
        <f t="shared" si="68"/>
        <v>162.77965585855083</v>
      </c>
      <c r="AK243"/>
      <c r="AL243"/>
      <c r="AM243"/>
      <c r="AN243"/>
    </row>
    <row r="244" spans="1:40" x14ac:dyDescent="0.25">
      <c r="A244"/>
      <c r="B244">
        <f t="shared" si="69"/>
        <v>11000</v>
      </c>
      <c r="C244" s="237" t="str">
        <f t="shared" si="37"/>
        <v>-0.000631617089731784+0.222636620927908i</v>
      </c>
      <c r="D244" s="208" t="str">
        <f t="shared" si="38"/>
        <v>-5.9618483546939+1.7068807604473i</v>
      </c>
      <c r="E244" t="str">
        <f t="shared" si="39"/>
        <v>2870</v>
      </c>
      <c r="F244" t="str">
        <f t="shared" si="40"/>
        <v>0.777000777000777</v>
      </c>
      <c r="G244" t="str">
        <f t="shared" si="35"/>
        <v>0.777000777000777</v>
      </c>
      <c r="H244" t="str">
        <f t="shared" si="41"/>
        <v>1.14617882745976+1.98934914856396i</v>
      </c>
      <c r="I244" t="str">
        <f t="shared" si="42"/>
        <v>43.1968989868597i</v>
      </c>
      <c r="J244" t="str">
        <f t="shared" si="36"/>
        <v>-0.59607788012877+9.34248708280125i</v>
      </c>
      <c r="K244" t="str">
        <f t="shared" si="43"/>
        <v>4.60495851961856-0.293809762660343i</v>
      </c>
      <c r="L244" t="str">
        <f t="shared" si="44"/>
        <v>0.275600290717005-0.0394596188635921i</v>
      </c>
      <c r="M244" t="str">
        <f t="shared" si="45"/>
        <v>4.88055881033556-0.333269381523935i</v>
      </c>
      <c r="N244" t="str">
        <f t="shared" si="46"/>
        <v>-0.0487840069114087i</v>
      </c>
      <c r="O244" t="str">
        <f t="shared" si="47"/>
        <v>0.998810296308848-0.0487646592055293i</v>
      </c>
      <c r="P244" t="str">
        <f t="shared" si="48"/>
        <v>0.00118970369115201+0.0487646592055293i</v>
      </c>
      <c r="Q244" t="str">
        <f t="shared" si="49"/>
        <v>-0.00118970369115201+0.0000193477058794064i</v>
      </c>
      <c r="R244" t="str">
        <f t="shared" si="50"/>
        <v>-0.3333245185502-40.9943321458898i</v>
      </c>
      <c r="S244" t="str">
        <f t="shared" si="51"/>
        <v>0.00506005083050565i</v>
      </c>
      <c r="T244" t="str">
        <f t="shared" si="52"/>
        <v>0.207433404420834-0.00168663900691784i</v>
      </c>
      <c r="U244" t="str">
        <f t="shared" si="53"/>
        <v>0.0001-14468.6311901723i</v>
      </c>
      <c r="V244" t="str">
        <f t="shared" si="54"/>
        <v>0.00002-0.232072578133313i</v>
      </c>
      <c r="W244" t="str">
        <f t="shared" si="55"/>
        <v>0.0000199993584529566-0.232068855817321i</v>
      </c>
      <c r="X244" t="str">
        <f t="shared" si="56"/>
        <v>0.113925770111802-0.138055045576269i</v>
      </c>
      <c r="Y244" t="str">
        <f t="shared" si="57"/>
        <v>0.009+0.0691150383789754i</v>
      </c>
      <c r="Z244" t="str">
        <f t="shared" si="58"/>
        <v>14.2101633169874-5.5074845978321i</v>
      </c>
      <c r="AA244" t="str">
        <f t="shared" si="59"/>
        <v>74.262416121855+41.6483174949624i</v>
      </c>
      <c r="AB244" t="str">
        <f t="shared" si="60"/>
        <v>1.41222116122969-0.0114827566156725i</v>
      </c>
      <c r="AC244" t="str">
        <f t="shared" si="61"/>
        <v>7.88860157938638-0.526692341945591i</v>
      </c>
      <c r="AD244" t="str">
        <f t="shared" si="62"/>
        <v>0.178322740719302+0.0104503269034847i</v>
      </c>
      <c r="AE244" t="str">
        <f t="shared" si="63"/>
        <v>2.59155028321733-0.833608895940341i</v>
      </c>
      <c r="AF244" t="str">
        <f t="shared" si="64"/>
        <v>-7.10802718215366-0.28246838811666i</v>
      </c>
      <c r="AG244" t="str">
        <f t="shared" si="65"/>
        <v>1.04636292933379+0.0296945293027386i</v>
      </c>
      <c r="AH244" t="str">
        <f t="shared" si="66"/>
        <v>-17.6745601823515+5.46475916276382i</v>
      </c>
      <c r="AI244">
        <f t="shared" si="67"/>
        <v>25.343481142281384</v>
      </c>
      <c r="AJ244">
        <f t="shared" si="68"/>
        <v>162.81902688058267</v>
      </c>
      <c r="AK244"/>
      <c r="AL244"/>
      <c r="AM244"/>
      <c r="AN244"/>
    </row>
    <row r="245" spans="1:40" x14ac:dyDescent="0.25">
      <c r="A245"/>
      <c r="B245">
        <f t="shared" si="69"/>
        <v>11100</v>
      </c>
      <c r="C245" s="237" t="str">
        <f t="shared" si="37"/>
        <v>-0.000620287954635366+0.220630917455282i</v>
      </c>
      <c r="D245" s="208" t="str">
        <f t="shared" si="38"/>
        <v>-5.96176149799149+1.6915037004905i</v>
      </c>
      <c r="E245" t="str">
        <f t="shared" si="39"/>
        <v>2870</v>
      </c>
      <c r="F245" t="str">
        <f t="shared" si="40"/>
        <v>0.777000777000777</v>
      </c>
      <c r="G245" t="str">
        <f t="shared" si="35"/>
        <v>0.777000777000777</v>
      </c>
      <c r="H245" t="str">
        <f t="shared" si="41"/>
        <v>1.15467541840618+2.00526741165148i</v>
      </c>
      <c r="I245" t="str">
        <f t="shared" si="42"/>
        <v>43.5895980685584i</v>
      </c>
      <c r="J245" t="str">
        <f t="shared" si="36"/>
        <v>-0.62522938521211+9.42741878355399i</v>
      </c>
      <c r="K245" t="str">
        <f t="shared" si="43"/>
        <v>4.60345666691177-0.305302697141751i</v>
      </c>
      <c r="L245" t="str">
        <f t="shared" si="44"/>
        <v>0.275499211740964-0.0398037389230418i</v>
      </c>
      <c r="M245" t="str">
        <f t="shared" si="45"/>
        <v>4.87895587865273-0.345106436064793i</v>
      </c>
      <c r="N245" t="str">
        <f t="shared" si="46"/>
        <v>-0.0492274978833306i</v>
      </c>
      <c r="O245" t="str">
        <f t="shared" si="47"/>
        <v>0.998788571398329-0.0492076177444643i</v>
      </c>
      <c r="P245" t="str">
        <f t="shared" si="48"/>
        <v>0.00121142860167101+0.0492076177444643i</v>
      </c>
      <c r="Q245" t="str">
        <f t="shared" si="49"/>
        <v>-0.00121142860167101+0.0000198801388663003i</v>
      </c>
      <c r="R245" t="str">
        <f t="shared" si="50"/>
        <v>-0.333324357544659-40.6249647821548i</v>
      </c>
      <c r="S245" t="str">
        <f t="shared" si="51"/>
        <v>0.00510605129260115i</v>
      </c>
      <c r="T245" t="str">
        <f t="shared" si="52"/>
        <v>0.207433153937798-0.00170197126669635i</v>
      </c>
      <c r="U245" t="str">
        <f t="shared" si="53"/>
        <v>0.0001-14338.283161432i</v>
      </c>
      <c r="V245" t="str">
        <f t="shared" si="54"/>
        <v>0.00002-0.229981834186166i</v>
      </c>
      <c r="W245" t="str">
        <f t="shared" si="55"/>
        <v>0.0000199993584529566-0.229978145404552i</v>
      </c>
      <c r="X245" t="str">
        <f t="shared" si="56"/>
        <v>0.112701278367157-0.137812502221504i</v>
      </c>
      <c r="Y245" t="str">
        <f t="shared" si="57"/>
        <v>0.009+0.0697433569096934i</v>
      </c>
      <c r="Z245" t="str">
        <f t="shared" si="58"/>
        <v>14.2538230885292-5.61624726351737i</v>
      </c>
      <c r="AA245" t="str">
        <f t="shared" si="59"/>
        <v>75.1064363318062+42.008029801449i</v>
      </c>
      <c r="AB245" t="str">
        <f t="shared" si="60"/>
        <v>1.41221945592361-0.0115871397152467i</v>
      </c>
      <c r="AC245" t="str">
        <f t="shared" si="61"/>
        <v>7.88615761993494-0.543899166805632i</v>
      </c>
      <c r="AD245" t="str">
        <f t="shared" si="62"/>
        <v>0.178328812047522+0.0108298307859009i</v>
      </c>
      <c r="AE245" t="str">
        <f t="shared" si="63"/>
        <v>2.60269034602863-0.847172210567258i</v>
      </c>
      <c r="AF245" t="str">
        <f t="shared" si="64"/>
        <v>-7.11643691639767-0.31376371116098i</v>
      </c>
      <c r="AG245" t="str">
        <f t="shared" si="65"/>
        <v>1.04683810020387+0.0300627680114244i</v>
      </c>
      <c r="AH245" t="str">
        <f t="shared" si="66"/>
        <v>-17.7894294393776+5.4898816741831i</v>
      </c>
      <c r="AI245">
        <f t="shared" si="67"/>
        <v>25.398318169214349</v>
      </c>
      <c r="AJ245">
        <f t="shared" si="68"/>
        <v>162.84958665065514</v>
      </c>
      <c r="AK245"/>
      <c r="AL245"/>
      <c r="AM245"/>
      <c r="AN245"/>
    </row>
    <row r="246" spans="1:40" x14ac:dyDescent="0.25">
      <c r="A246"/>
      <c r="B246">
        <f t="shared" si="69"/>
        <v>11200</v>
      </c>
      <c r="C246" s="237" t="str">
        <f t="shared" si="37"/>
        <v>-0.00060926091860249+0.218661029274349i</v>
      </c>
      <c r="D246" s="208" t="str">
        <f t="shared" si="38"/>
        <v>-5.96167695738191+1.67640122443668i</v>
      </c>
      <c r="E246" t="str">
        <f t="shared" si="39"/>
        <v>2870</v>
      </c>
      <c r="F246" t="str">
        <f t="shared" si="40"/>
        <v>0.777000777000777</v>
      </c>
      <c r="G246" t="str">
        <f t="shared" si="35"/>
        <v>0.777000777000777</v>
      </c>
      <c r="H246" t="str">
        <f t="shared" si="41"/>
        <v>1.16323059678768+2.02113269183833i</v>
      </c>
      <c r="I246" t="str">
        <f t="shared" si="42"/>
        <v>43.9822971502571i</v>
      </c>
      <c r="J246" t="str">
        <f t="shared" si="36"/>
        <v>-0.6546447048211+9.51235048430673i</v>
      </c>
      <c r="K246" t="str">
        <f t="shared" si="43"/>
        <v>4.60190859756471-0.316705644986124i</v>
      </c>
      <c r="L246" t="str">
        <f t="shared" si="44"/>
        <v>0.275397293148076-0.0401474734523749i</v>
      </c>
      <c r="M246" t="str">
        <f t="shared" si="45"/>
        <v>4.87730589071279-0.356853118438499i</v>
      </c>
      <c r="N246" t="str">
        <f t="shared" si="46"/>
        <v>-0.0496709888552524i</v>
      </c>
      <c r="O246" t="str">
        <f t="shared" si="47"/>
        <v>0.99876665004184-0.0496505666050364i</v>
      </c>
      <c r="P246" t="str">
        <f t="shared" si="48"/>
        <v>0.00123334995816005+0.0496505666050364i</v>
      </c>
      <c r="Q246" t="str">
        <f t="shared" si="49"/>
        <v>-0.00123334995816005+0.0000204222502159998i</v>
      </c>
      <c r="R246" t="str">
        <f t="shared" si="50"/>
        <v>-0.333324195083146-40.2621928241939i</v>
      </c>
      <c r="S246" t="str">
        <f t="shared" si="51"/>
        <v>0.00515205175469666i</v>
      </c>
      <c r="T246" t="str">
        <f t="shared" si="52"/>
        <v>0.207432901187823-0.00171730350416097i</v>
      </c>
      <c r="U246" t="str">
        <f t="shared" si="53"/>
        <v>0.0001-14210.2627760621i</v>
      </c>
      <c r="V246" t="str">
        <f t="shared" si="54"/>
        <v>0.00002-0.227928424952361i</v>
      </c>
      <c r="W246" t="str">
        <f t="shared" si="55"/>
        <v>0.0000199993584529565-0.227924769106297i</v>
      </c>
      <c r="X246" t="str">
        <f t="shared" si="56"/>
        <v>0.111492104020305-0.137561877674104i</v>
      </c>
      <c r="Y246" t="str">
        <f t="shared" si="57"/>
        <v>0.009+0.0703716754404114i</v>
      </c>
      <c r="Z246" t="str">
        <f t="shared" si="58"/>
        <v>14.2974095384522-5.72731880975725i</v>
      </c>
      <c r="AA246" t="str">
        <f t="shared" si="59"/>
        <v>75.9688484863591+42.3626289437111i</v>
      </c>
      <c r="AB246" t="str">
        <f t="shared" si="60"/>
        <v>1.41221773518406-0.0116915226629064i</v>
      </c>
      <c r="AC246" t="str">
        <f t="shared" si="61"/>
        <v>7.88364572246074-0.560977435069782i</v>
      </c>
      <c r="AD246" t="str">
        <f t="shared" si="62"/>
        <v>0.178335128363584+0.0112068024540504i</v>
      </c>
      <c r="AE246" t="str">
        <f t="shared" si="63"/>
        <v>2.61391529579892-0.861153890815138i</v>
      </c>
      <c r="AF246" t="str">
        <f t="shared" si="64"/>
        <v>-7.12490755416959-0.34473146740165i</v>
      </c>
      <c r="AG246" t="str">
        <f t="shared" si="65"/>
        <v>1.04732485633144+0.030430128148281i</v>
      </c>
      <c r="AH246" t="str">
        <f t="shared" si="66"/>
        <v>-17.9054762854367+5.51825816924926i</v>
      </c>
      <c r="AI246">
        <f t="shared" si="67"/>
        <v>25.453779517044516</v>
      </c>
      <c r="AJ246">
        <f t="shared" si="68"/>
        <v>162.8713145551618</v>
      </c>
      <c r="AK246"/>
      <c r="AL246"/>
      <c r="AM246"/>
      <c r="AN246"/>
    </row>
    <row r="247" spans="1:40" x14ac:dyDescent="0.25">
      <c r="A247"/>
      <c r="B247">
        <f t="shared" si="69"/>
        <v>11300</v>
      </c>
      <c r="C247" s="237" t="str">
        <f t="shared" si="37"/>
        <v>-0.000598525335457223+0.216726005566058i</v>
      </c>
      <c r="D247" s="208" t="str">
        <f t="shared" si="38"/>
        <v>-5.96159465124446+1.66156604267311i</v>
      </c>
      <c r="E247" t="str">
        <f t="shared" si="39"/>
        <v>2870</v>
      </c>
      <c r="F247" t="str">
        <f t="shared" si="40"/>
        <v>0.777000777000777</v>
      </c>
      <c r="G247" t="str">
        <f t="shared" si="35"/>
        <v>0.777000777000777</v>
      </c>
      <c r="H247" t="str">
        <f t="shared" si="41"/>
        <v>1.17184392792313+2.03694469477411i</v>
      </c>
      <c r="I247" t="str">
        <f t="shared" si="42"/>
        <v>44.3749962319558i</v>
      </c>
      <c r="J247" t="str">
        <f t="shared" si="36"/>
        <v>-0.68432383895572+9.59728218505947i</v>
      </c>
      <c r="K247" t="str">
        <f t="shared" si="43"/>
        <v>4.6003152897205-0.328020512345571i</v>
      </c>
      <c r="L247" t="str">
        <f t="shared" si="44"/>
        <v>0.275294536883897-0.0404908194591889i</v>
      </c>
      <c r="M247" t="str">
        <f t="shared" si="45"/>
        <v>4.8756098266044-0.36851133180476i</v>
      </c>
      <c r="N247" t="str">
        <f t="shared" si="46"/>
        <v>-0.0501144798271743i</v>
      </c>
      <c r="O247" t="str">
        <f t="shared" si="47"/>
        <v>0.998744532243692-0.0500935057001246i</v>
      </c>
      <c r="P247" t="str">
        <f t="shared" si="48"/>
        <v>0.00125546775630803+0.0500935057001246i</v>
      </c>
      <c r="Q247" t="str">
        <f t="shared" si="49"/>
        <v>-0.00125546775630803+0.0000209741270496971i</v>
      </c>
      <c r="R247" t="str">
        <f t="shared" si="50"/>
        <v>-0.333324031161844-39.9058411727228i</v>
      </c>
      <c r="S247" t="str">
        <f t="shared" si="51"/>
        <v>0.00519805221679216i</v>
      </c>
      <c r="T247" t="str">
        <f t="shared" si="52"/>
        <v>0.207432646170828-0.00173263571909092i</v>
      </c>
      <c r="U247" t="str">
        <f t="shared" si="53"/>
        <v>0.0001-14084.5082382208i</v>
      </c>
      <c r="V247" t="str">
        <f t="shared" si="54"/>
        <v>0.00002-0.225911359244818i</v>
      </c>
      <c r="W247" t="str">
        <f t="shared" si="55"/>
        <v>0.0000199993584529567-0.225907735751376i</v>
      </c>
      <c r="X247" t="str">
        <f t="shared" si="56"/>
        <v>0.110298104622213-0.137303500889852i</v>
      </c>
      <c r="Y247" t="str">
        <f t="shared" si="57"/>
        <v>0.009+0.0709999939711293i</v>
      </c>
      <c r="Z247" t="str">
        <f t="shared" si="58"/>
        <v>14.3408812801039-5.84075741780504i</v>
      </c>
      <c r="AA247" t="str">
        <f t="shared" si="59"/>
        <v>76.8500343071721+42.7117161460829i</v>
      </c>
      <c r="AB247" t="str">
        <f t="shared" si="60"/>
        <v>1.41221599901048-0.0117959054571485i</v>
      </c>
      <c r="AC247" t="str">
        <f t="shared" si="61"/>
        <v>7.88106727723359-0.577929831151911i</v>
      </c>
      <c r="AD247" t="str">
        <f t="shared" si="62"/>
        <v>0.178341684659833+0.0115813088551243i</v>
      </c>
      <c r="AE247" t="str">
        <f t="shared" si="63"/>
        <v>2.62522054260386-0.875564342221214i</v>
      </c>
      <c r="AF247" t="str">
        <f t="shared" si="64"/>
        <v>-7.13343857916759-0.375378652101i</v>
      </c>
      <c r="AG247" t="str">
        <f t="shared" si="65"/>
        <v>1.04782348336927+0.0307964382900566i</v>
      </c>
      <c r="AH247" t="str">
        <f t="shared" si="66"/>
        <v>-18.0226911143959+5.54994948635793i</v>
      </c>
      <c r="AI247">
        <f t="shared" si="67"/>
        <v>25.509853646552251</v>
      </c>
      <c r="AJ247">
        <f t="shared" si="68"/>
        <v>162.88418569000243</v>
      </c>
      <c r="AK247"/>
      <c r="AL247"/>
      <c r="AM247"/>
      <c r="AN247"/>
    </row>
    <row r="248" spans="1:40" x14ac:dyDescent="0.25">
      <c r="A248"/>
      <c r="B248">
        <f t="shared" si="69"/>
        <v>11400</v>
      </c>
      <c r="C248" s="237" t="str">
        <f t="shared" si="37"/>
        <v>-0.000588071023896953+0.214824928872159i</v>
      </c>
      <c r="D248" s="208" t="str">
        <f t="shared" si="38"/>
        <v>-5.9615145015225+1.64699112135322i</v>
      </c>
      <c r="E248" t="str">
        <f t="shared" si="39"/>
        <v>2870</v>
      </c>
      <c r="F248" t="str">
        <f t="shared" si="40"/>
        <v>0.777000777000777</v>
      </c>
      <c r="G248" t="str">
        <f t="shared" si="35"/>
        <v>0.777000777000777</v>
      </c>
      <c r="H248" t="str">
        <f t="shared" si="41"/>
        <v>1.18051497564848+2.0527031307005i</v>
      </c>
      <c r="I248" t="str">
        <f t="shared" si="42"/>
        <v>44.7676953136546i</v>
      </c>
      <c r="J248" t="str">
        <f t="shared" si="36"/>
        <v>-0.71426678761599+9.6822138858122i</v>
      </c>
      <c r="K248" t="str">
        <f t="shared" si="43"/>
        <v>4.59867768314082-0.339249140202483i</v>
      </c>
      <c r="L248" t="str">
        <f t="shared" si="44"/>
        <v>0.275190944907758-0.0408337739632545i</v>
      </c>
      <c r="M248" t="str">
        <f t="shared" si="45"/>
        <v>4.87386862804858-0.380082914165737i</v>
      </c>
      <c r="N248" t="str">
        <f t="shared" si="46"/>
        <v>-0.0505579707990962i</v>
      </c>
      <c r="O248" t="str">
        <f t="shared" si="47"/>
        <v>0.998722218008236-0.0505364349426098i</v>
      </c>
      <c r="P248" t="str">
        <f t="shared" si="48"/>
        <v>0.00127778199176398+0.0505364349426098i</v>
      </c>
      <c r="Q248" t="str">
        <f t="shared" si="49"/>
        <v>-0.00127778199176398+0.0000215358564863988i</v>
      </c>
      <c r="R248" t="str">
        <f t="shared" si="50"/>
        <v>-0.333323865784261-39.5557408723309i</v>
      </c>
      <c r="S248" t="str">
        <f t="shared" si="51"/>
        <v>0.00524405267888767i</v>
      </c>
      <c r="T248" t="str">
        <f t="shared" si="52"/>
        <v>0.207432388886933-0.00174796791130315i</v>
      </c>
      <c r="U248" t="str">
        <f t="shared" si="53"/>
        <v>0.0001-13960.9599203417i</v>
      </c>
      <c r="V248" t="str">
        <f t="shared" si="54"/>
        <v>0.00002-0.223929680654951i</v>
      </c>
      <c r="W248" t="str">
        <f t="shared" si="55"/>
        <v>0.0000199993584529566-0.223926088946538i</v>
      </c>
      <c r="X248" t="str">
        <f t="shared" si="56"/>
        <v>0.109119135158739-0.137037691324368i</v>
      </c>
      <c r="Y248" t="str">
        <f t="shared" si="57"/>
        <v>0.009+0.0716283125018473i</v>
      </c>
      <c r="Z248" t="str">
        <f t="shared" si="58"/>
        <v>14.3841942987854-5.95662236267536i</v>
      </c>
      <c r="AA248" t="str">
        <f t="shared" si="59"/>
        <v>77.7503801705963+43.0548705198277i</v>
      </c>
      <c r="AB248" t="str">
        <f t="shared" si="60"/>
        <v>1.41221424740368-0.0119002880967268i</v>
      </c>
      <c r="AC248" t="str">
        <f t="shared" si="61"/>
        <v>7.87842362032482-0.594758947398941i</v>
      </c>
      <c r="AD248" t="str">
        <f t="shared" si="62"/>
        <v>0.17834847614688+0.0119534145896453i</v>
      </c>
      <c r="AE248" t="str">
        <f t="shared" si="63"/>
        <v>2.63660111044403-0.890414283374183i</v>
      </c>
      <c r="AF248" t="str">
        <f t="shared" si="64"/>
        <v>-7.14202947717098-0.40571200934728i</v>
      </c>
      <c r="AG248" t="str">
        <f t="shared" si="65"/>
        <v>1.04833427296314+0.0311615141372709i</v>
      </c>
      <c r="AH248" t="str">
        <f t="shared" si="66"/>
        <v>-18.1410619179388+5.58501942825806i</v>
      </c>
      <c r="AI248">
        <f t="shared" si="67"/>
        <v>25.566528947701748</v>
      </c>
      <c r="AJ248">
        <f t="shared" si="68"/>
        <v>162.88817093370542</v>
      </c>
      <c r="AK248"/>
      <c r="AL248"/>
      <c r="AM248"/>
      <c r="AN248"/>
    </row>
    <row r="249" spans="1:40" x14ac:dyDescent="0.25">
      <c r="A249"/>
      <c r="B249">
        <f t="shared" si="69"/>
        <v>11500</v>
      </c>
      <c r="C249" s="237" t="str">
        <f t="shared" si="37"/>
        <v>-0.000577888243344635+0.212956913644794i</v>
      </c>
      <c r="D249" s="208" t="str">
        <f t="shared" si="38"/>
        <v>-5.96143643353827+1.63266967127675i</v>
      </c>
      <c r="E249" t="str">
        <f t="shared" si="39"/>
        <v>2870</v>
      </c>
      <c r="F249" t="str">
        <f t="shared" si="40"/>
        <v>0.777000777000777</v>
      </c>
      <c r="G249" t="str">
        <f t="shared" si="35"/>
        <v>0.777000777000777</v>
      </c>
      <c r="H249" t="str">
        <f t="shared" si="41"/>
        <v>1.18924330236671+2.06840771444309i</v>
      </c>
      <c r="I249" t="str">
        <f t="shared" si="42"/>
        <v>45.1603943953533i</v>
      </c>
      <c r="J249" t="str">
        <f t="shared" si="36"/>
        <v>-0.7444735508019+9.76714558656495i</v>
      </c>
      <c r="K249" t="str">
        <f t="shared" si="43"/>
        <v>4.59699668116523-0.350393307023003i</v>
      </c>
      <c r="L249" t="str">
        <f t="shared" si="44"/>
        <v>0.275086519192671-0.0411763339965916i</v>
      </c>
      <c r="M249" t="str">
        <f t="shared" si="45"/>
        <v>4.8720832003579-0.391569641019595i</v>
      </c>
      <c r="N249" t="str">
        <f t="shared" si="46"/>
        <v>-0.0510014617710181i</v>
      </c>
      <c r="O249" t="str">
        <f t="shared" si="47"/>
        <v>0.998699707339861-0.0509793542453748i</v>
      </c>
      <c r="P249" t="str">
        <f t="shared" si="48"/>
        <v>0.00130029266013898+0.0509793542453748i</v>
      </c>
      <c r="Q249" t="str">
        <f t="shared" si="49"/>
        <v>-0.00130029266013898+0.0000221075256433001i</v>
      </c>
      <c r="R249" t="str">
        <f t="shared" si="50"/>
        <v>-0.333323698950412-39.2117288442951i</v>
      </c>
      <c r="S249" t="str">
        <f t="shared" si="51"/>
        <v>0.00529005314098317i</v>
      </c>
      <c r="T249" t="str">
        <f t="shared" si="52"/>
        <v>0.207432129336144-0.00176330008059676i</v>
      </c>
      <c r="U249" t="str">
        <f t="shared" si="53"/>
        <v>0.0000999999999999998-13839.5602688605i</v>
      </c>
      <c r="V249" t="str">
        <f t="shared" si="54"/>
        <v>0.00002-0.221982466040561i</v>
      </c>
      <c r="W249" t="str">
        <f t="shared" si="55"/>
        <v>0.0000199993584529567-0.221978905564397i</v>
      </c>
      <c r="X249" t="str">
        <f t="shared" si="56"/>
        <v>0.107955048320236-0.136764759133396i</v>
      </c>
      <c r="Y249" t="str">
        <f t="shared" si="57"/>
        <v>0.009+0.0722566310325652i</v>
      </c>
      <c r="Z249" t="str">
        <f t="shared" si="58"/>
        <v>14.4273018082981-6.07497398877799i</v>
      </c>
      <c r="AA249" t="str">
        <f t="shared" si="59"/>
        <v>78.6702767019081+43.3916479887121i</v>
      </c>
      <c r="AB249" t="str">
        <f t="shared" si="60"/>
        <v>1.41221248036372-0.0120046705802735i</v>
      </c>
      <c r="AC249" t="str">
        <f t="shared" si="61"/>
        <v>7.87571603636616-0.611467287839395i</v>
      </c>
      <c r="AD249" t="str">
        <f t="shared" si="62"/>
        <v>0.178355498242242+0.0123231820132934i</v>
      </c>
      <c r="AE249" t="str">
        <f t="shared" si="63"/>
        <v>2.64805161249995-0.905714746432784i</v>
      </c>
      <c r="AF249" t="str">
        <f t="shared" si="64"/>
        <v>-7.15067973590498-0.43573804316634i</v>
      </c>
      <c r="AG249" t="str">
        <f t="shared" si="65"/>
        <v>1.04885752266365+0.0315251578301932i</v>
      </c>
      <c r="AH249" t="str">
        <f t="shared" si="66"/>
        <v>-18.260574140588+5.6235347608185i</v>
      </c>
      <c r="AI249">
        <f t="shared" si="67"/>
        <v>25.623793710492006</v>
      </c>
      <c r="AJ249">
        <f t="shared" si="68"/>
        <v>162.883237018762</v>
      </c>
      <c r="AK249"/>
      <c r="AL249"/>
      <c r="AM249"/>
      <c r="AN249"/>
    </row>
    <row r="250" spans="1:40" x14ac:dyDescent="0.25">
      <c r="A250"/>
      <c r="B250">
        <f t="shared" si="69"/>
        <v>11600</v>
      </c>
      <c r="C250" s="237" t="str">
        <f t="shared" si="37"/>
        <v>-0.000567967671251869+0.211121104871116i</v>
      </c>
      <c r="D250" s="208" t="str">
        <f t="shared" si="38"/>
        <v>-5.96136037581889+1.61859513734522i</v>
      </c>
      <c r="E250" t="str">
        <f t="shared" si="39"/>
        <v>2870</v>
      </c>
      <c r="F250" t="str">
        <f t="shared" si="40"/>
        <v>0.777000777000777</v>
      </c>
      <c r="G250" t="str">
        <f t="shared" si="35"/>
        <v>0.777000777000777</v>
      </c>
      <c r="H250" t="str">
        <f t="shared" si="41"/>
        <v>1.19802846909772+2.08405816540299i</v>
      </c>
      <c r="I250" t="str">
        <f t="shared" si="42"/>
        <v>45.553093477052i</v>
      </c>
      <c r="J250" t="str">
        <f t="shared" si="36"/>
        <v>-0.77494412851345+9.85207728731768i</v>
      </c>
      <c r="K250" t="str">
        <f t="shared" si="43"/>
        <v>4.59527315255614-0.361454731285245i</v>
      </c>
      <c r="L250" t="str">
        <f t="shared" si="44"/>
        <v>0.274981261725241-0.0415184966035446i</v>
      </c>
      <c r="M250" t="str">
        <f t="shared" si="45"/>
        <v>4.87025441428138-0.40297322788879i</v>
      </c>
      <c r="N250" t="str">
        <f t="shared" si="46"/>
        <v>-0.05144495274294i</v>
      </c>
      <c r="O250" t="str">
        <f t="shared" si="47"/>
        <v>0.998677000242994-0.0514222635213043i</v>
      </c>
      <c r="P250" t="str">
        <f t="shared" si="48"/>
        <v>0.001322999757006+0.0514222635213043i</v>
      </c>
      <c r="Q250" t="str">
        <f t="shared" si="49"/>
        <v>-0.001322999757006+0.0000226892216357022i</v>
      </c>
      <c r="R250" t="str">
        <f t="shared" si="50"/>
        <v>-0.333323530659042-38.8736476332811i</v>
      </c>
      <c r="S250" t="str">
        <f t="shared" si="51"/>
        <v>0.00533605360307868i</v>
      </c>
      <c r="T250" t="str">
        <f t="shared" si="52"/>
        <v>0.207431867518381-0.00177863222676409i</v>
      </c>
      <c r="U250" t="str">
        <f t="shared" si="53"/>
        <v>0.0001-13720.2537148186i</v>
      </c>
      <c r="V250" t="str">
        <f t="shared" si="54"/>
        <v>0.00002-0.220068824091935i</v>
      </c>
      <c r="W250" t="str">
        <f t="shared" si="55"/>
        <v>0.0000199993584529566-0.220065294309531i</v>
      </c>
      <c r="X250" t="str">
        <f t="shared" si="56"/>
        <v>0.10680569475745-0.136485005373431i</v>
      </c>
      <c r="Y250" t="str">
        <f t="shared" si="57"/>
        <v>0.009+0.0728849495632832i</v>
      </c>
      <c r="Z250" t="str">
        <f t="shared" si="58"/>
        <v>14.4701541008693-6.19587367950476i</v>
      </c>
      <c r="AA250" t="str">
        <f t="shared" si="59"/>
        <v>79.6101183127826+43.7215801722887i</v>
      </c>
      <c r="AB250" t="str">
        <f t="shared" si="60"/>
        <v>1.41221069789003-0.0121090529063748i</v>
      </c>
      <c r="AC250" t="str">
        <f t="shared" si="61"/>
        <v>7.87294576115795-0.628057271757865i</v>
      </c>
      <c r="AD250" t="str">
        <f t="shared" si="62"/>
        <v>0.178362746559684+0.0126906713334761i</v>
      </c>
      <c r="AE250" t="str">
        <f t="shared" si="63"/>
        <v>2.65956622506325-0.921477076974442i</v>
      </c>
      <c r="AF250" t="str">
        <f t="shared" si="64"/>
        <v>-7.15938884491661-0.46546302805777i</v>
      </c>
      <c r="AG250" t="str">
        <f t="shared" si="65"/>
        <v>1.04939353581047+0.0318871572306235i</v>
      </c>
      <c r="AH250" t="str">
        <f t="shared" si="66"/>
        <v>-18.3812105256018+5.66556520936291i</v>
      </c>
      <c r="AI250">
        <f t="shared" si="67"/>
        <v>25.681636095653602</v>
      </c>
      <c r="AJ250">
        <f t="shared" si="68"/>
        <v>162.86934660167546</v>
      </c>
      <c r="AK250"/>
      <c r="AL250"/>
      <c r="AM250"/>
      <c r="AN250"/>
    </row>
    <row r="251" spans="1:40" x14ac:dyDescent="0.25">
      <c r="A251"/>
      <c r="B251">
        <f t="shared" si="69"/>
        <v>11700</v>
      </c>
      <c r="C251" s="237" t="str">
        <f t="shared" si="37"/>
        <v>-0.000558300381754046+0.209316676768429i</v>
      </c>
      <c r="D251" s="208" t="str">
        <f t="shared" si="38"/>
        <v>-5.96128625993274+1.60476118855796i</v>
      </c>
      <c r="E251" t="str">
        <f t="shared" si="39"/>
        <v>2870</v>
      </c>
      <c r="F251" t="str">
        <f t="shared" si="40"/>
        <v>0.777000777000777</v>
      </c>
      <c r="G251" t="str">
        <f t="shared" si="35"/>
        <v>0.777000777000777</v>
      </c>
      <c r="H251" t="str">
        <f t="shared" si="41"/>
        <v>1.20687003552801+2.09965420754859i</v>
      </c>
      <c r="I251" t="str">
        <f t="shared" si="42"/>
        <v>45.9457925587507i</v>
      </c>
      <c r="J251" t="str">
        <f t="shared" si="36"/>
        <v>-0.80567852075064+9.93700898807042i</v>
      </c>
      <c r="K251" t="str">
        <f t="shared" si="43"/>
        <v>4.59350793323654-0.372435073888867i</v>
      </c>
      <c r="L251" t="str">
        <f t="shared" si="44"/>
        <v>0.274875174505572-0.0418602588408571i</v>
      </c>
      <c r="M251" t="str">
        <f t="shared" si="45"/>
        <v>4.86838310774211-0.414295332729724i</v>
      </c>
      <c r="N251" t="str">
        <f t="shared" si="46"/>
        <v>-0.0518884437148619i</v>
      </c>
      <c r="O251" t="str">
        <f t="shared" si="47"/>
        <v>0.998654096722101-0.051865162683285i</v>
      </c>
      <c r="P251" t="str">
        <f t="shared" si="48"/>
        <v>0.00134590327789896+0.051865162683285i</v>
      </c>
      <c r="Q251" t="str">
        <f t="shared" si="49"/>
        <v>-0.00134590327789896+0.0000232810315769008i</v>
      </c>
      <c r="R251" t="str">
        <f t="shared" si="50"/>
        <v>-0.333323360909579-38.5413451670558i</v>
      </c>
      <c r="S251" t="str">
        <f t="shared" si="51"/>
        <v>0.0053820540651742i</v>
      </c>
      <c r="T251" t="str">
        <f t="shared" si="52"/>
        <v>0.207431603433635-0.00179396434960093i</v>
      </c>
      <c r="U251" t="str">
        <f t="shared" si="53"/>
        <v>0.0001-13602.9865890509i</v>
      </c>
      <c r="V251" t="str">
        <f t="shared" si="54"/>
        <v>0.00002-0.218187893971491i</v>
      </c>
      <c r="W251" t="str">
        <f t="shared" si="55"/>
        <v>0.0000199993584529566-0.218184394358167i</v>
      </c>
      <c r="X251" t="str">
        <f t="shared" si="56"/>
        <v>0.105670923324277-0.136198722202285i</v>
      </c>
      <c r="Y251" t="str">
        <f t="shared" si="57"/>
        <v>0.009+0.0735132680940012i</v>
      </c>
      <c r="Z251" t="str">
        <f t="shared" si="58"/>
        <v>14.5126983902887-6.31938382013705i</v>
      </c>
      <c r="AA251" t="str">
        <f t="shared" si="59"/>
        <v>80.5703026768527+44.0441732265282i</v>
      </c>
      <c r="AB251" t="str">
        <f t="shared" si="60"/>
        <v>1.41220889998256-0.0122134350736406i</v>
      </c>
      <c r="AC251" t="str">
        <f t="shared" si="61"/>
        <v>7.87011398413055-0.644531237102169i</v>
      </c>
      <c r="AD251" t="str">
        <f t="shared" si="62"/>
        <v>0.178370216899231+0.0130559407009598i</v>
      </c>
      <c r="AE251" t="str">
        <f t="shared" si="63"/>
        <v>2.67113866009123-0.937712933072811i</v>
      </c>
      <c r="AF251" t="str">
        <f t="shared" si="64"/>
        <v>-7.16815629546075-0.49489301899063i</v>
      </c>
      <c r="AG251" t="str">
        <f t="shared" si="65"/>
        <v>1.04994262138586+0.0322472851685652i</v>
      </c>
      <c r="AH251" t="str">
        <f t="shared" si="66"/>
        <v>-18.5029509514632+5.71118345189436i</v>
      </c>
      <c r="AI251">
        <f t="shared" si="67"/>
        <v>25.740044105127048</v>
      </c>
      <c r="AJ251">
        <f t="shared" si="68"/>
        <v>162.84645833225687</v>
      </c>
      <c r="AK251"/>
      <c r="AL251"/>
      <c r="AM251"/>
      <c r="AN251"/>
    </row>
    <row r="252" spans="1:40" x14ac:dyDescent="0.25">
      <c r="A252"/>
      <c r="B252">
        <f t="shared" si="69"/>
        <v>11800</v>
      </c>
      <c r="C252" s="237" t="str">
        <f t="shared" si="37"/>
        <v>-0.000548877825586279+0.207542831545672i</v>
      </c>
      <c r="D252" s="208" t="str">
        <f t="shared" si="38"/>
        <v>-5.96121402033545+1.59116170851682i</v>
      </c>
      <c r="E252" t="str">
        <f t="shared" si="39"/>
        <v>2870</v>
      </c>
      <c r="F252" t="str">
        <f t="shared" si="40"/>
        <v>0.777000777000777</v>
      </c>
      <c r="G252" t="str">
        <f t="shared" si="35"/>
        <v>0.777000777000777</v>
      </c>
      <c r="H252" t="str">
        <f t="shared" si="41"/>
        <v>1.21576756006026+2.11519556940705i</v>
      </c>
      <c r="I252" t="str">
        <f t="shared" si="42"/>
        <v>46.3384916404495i</v>
      </c>
      <c r="J252" t="str">
        <f t="shared" si="36"/>
        <v>-0.83667672751347+10.0219406888232i</v>
      </c>
      <c r="K252" t="str">
        <f t="shared" si="43"/>
        <v>4.5917018279278-0.383335940452403i</v>
      </c>
      <c r="L252" t="str">
        <f t="shared" si="44"/>
        <v>0.274768259547176-0.0422016177777457i</v>
      </c>
      <c r="M252" t="str">
        <f t="shared" si="45"/>
        <v>4.86647008747498-0.425537558230149i</v>
      </c>
      <c r="N252" t="str">
        <f t="shared" si="46"/>
        <v>-0.0523319346867838i</v>
      </c>
      <c r="O252" t="str">
        <f t="shared" si="47"/>
        <v>0.998630996781688-0.0523080516442057i</v>
      </c>
      <c r="P252" t="str">
        <f t="shared" si="48"/>
        <v>0.00136900321831201+0.0523080516442057i</v>
      </c>
      <c r="Q252" t="str">
        <f t="shared" si="49"/>
        <v>-0.00136900321831201+0.0000238830425781031i</v>
      </c>
      <c r="R252" t="str">
        <f t="shared" si="50"/>
        <v>-0.333323189703174-38.2146745284088i</v>
      </c>
      <c r="S252" t="str">
        <f t="shared" si="51"/>
        <v>0.00542805452726969i</v>
      </c>
      <c r="T252" t="str">
        <f t="shared" si="52"/>
        <v>0.207431337082067-0.00180929644891229i</v>
      </c>
      <c r="U252" t="str">
        <f t="shared" si="53"/>
        <v>0.0001-13487.707041686i</v>
      </c>
      <c r="V252" t="str">
        <f t="shared" si="54"/>
        <v>0.00002-0.21633884402258i</v>
      </c>
      <c r="W252" t="str">
        <f t="shared" si="55"/>
        <v>0.0000199993584529566-0.216335374066998i</v>
      </c>
      <c r="X252" t="str">
        <f t="shared" si="56"/>
        <v>0.104550581307813-0.135906193079196i</v>
      </c>
      <c r="Y252" t="str">
        <f t="shared" si="57"/>
        <v>0.009+0.0741415866247191i</v>
      </c>
      <c r="Z252" t="str">
        <f t="shared" si="58"/>
        <v>14.554878648113-6.44556775339574i</v>
      </c>
      <c r="AA252" t="str">
        <f t="shared" si="59"/>
        <v>81.5512301378846+44.3589066417077i</v>
      </c>
      <c r="AB252" t="str">
        <f t="shared" si="60"/>
        <v>1.41220708664241-0.0123178170807432i</v>
      </c>
      <c r="AC252" t="str">
        <f t="shared" si="61"/>
        <v>7.86722185066221-0.660891443731549i</v>
      </c>
      <c r="AD252" t="str">
        <f t="shared" si="62"/>
        <v>0.17837790523775+0.0134190462968522i</v>
      </c>
      <c r="AE252" t="str">
        <f t="shared" si="63"/>
        <v>2.68276213633237-0.954434283494629i</v>
      </c>
      <c r="AF252" t="str">
        <f t="shared" si="64"/>
        <v>-7.17698158039571-0.52403386089023i</v>
      </c>
      <c r="AG252" t="str">
        <f t="shared" si="65"/>
        <v>1.05050509383435+0.0326052986529763i</v>
      </c>
      <c r="AH252" t="str">
        <f t="shared" si="66"/>
        <v>-18.6257722586819+5.76046510848964i</v>
      </c>
      <c r="AI252">
        <f t="shared" si="67"/>
        <v>25.799005552261853</v>
      </c>
      <c r="AJ252">
        <f t="shared" si="68"/>
        <v>162.81452692269249</v>
      </c>
      <c r="AK252"/>
      <c r="AL252"/>
      <c r="AM252"/>
      <c r="AN252"/>
    </row>
    <row r="253" spans="1:40" x14ac:dyDescent="0.25">
      <c r="A253"/>
      <c r="B253">
        <f t="shared" si="69"/>
        <v>11900</v>
      </c>
      <c r="C253" s="237" t="str">
        <f t="shared" si="37"/>
        <v>-0.00053969181117573+0.205798798227354i</v>
      </c>
      <c r="D253" s="208" t="str">
        <f t="shared" si="38"/>
        <v>-5.96114359422498+1.57779078640971i</v>
      </c>
      <c r="E253" t="str">
        <f t="shared" si="39"/>
        <v>2870</v>
      </c>
      <c r="F253" t="str">
        <f t="shared" si="40"/>
        <v>0.777000777000777</v>
      </c>
      <c r="G253" t="str">
        <f t="shared" si="35"/>
        <v>0.777000777000777</v>
      </c>
      <c r="H253" t="str">
        <f t="shared" si="41"/>
        <v>1.22472059986278+2.13068198405581i</v>
      </c>
      <c r="I253" t="str">
        <f t="shared" si="42"/>
        <v>46.7311907221482i</v>
      </c>
      <c r="J253" t="str">
        <f t="shared" si="36"/>
        <v>-0.86793874880194+10.1068723895759i</v>
      </c>
      <c r="K253" t="str">
        <f t="shared" si="43"/>
        <v>4.58985561169402-0.394158883504261i</v>
      </c>
      <c r="L253" t="str">
        <f t="shared" si="44"/>
        <v>0.274660518876883-0.0425425704959717i</v>
      </c>
      <c r="M253" t="str">
        <f t="shared" si="45"/>
        <v>4.8645161305709-0.436701454000233i</v>
      </c>
      <c r="N253" t="str">
        <f t="shared" si="46"/>
        <v>-0.0527754256587057i</v>
      </c>
      <c r="O253" t="str">
        <f t="shared" si="47"/>
        <v>0.998607700426296-0.052750930316957i</v>
      </c>
      <c r="P253" t="str">
        <f t="shared" si="48"/>
        <v>0.00139229957370401+0.052750930316957i</v>
      </c>
      <c r="Q253" t="str">
        <f t="shared" si="49"/>
        <v>-0.00139229957370401+0.0000244953417487051i</v>
      </c>
      <c r="R253" t="str">
        <f t="shared" si="50"/>
        <v>-0.333323017038719-37.8934937384303i</v>
      </c>
      <c r="S253" t="str">
        <f t="shared" si="51"/>
        <v>0.00547405498936521i</v>
      </c>
      <c r="T253" t="str">
        <f t="shared" si="52"/>
        <v>0.207431068463334-0.00182462852449106i</v>
      </c>
      <c r="U253" t="str">
        <f t="shared" si="53"/>
        <v>0.0001-13374.3649657055i</v>
      </c>
      <c r="V253" t="str">
        <f t="shared" si="54"/>
        <v>0.00002-0.214520870543399i</v>
      </c>
      <c r="W253" t="str">
        <f t="shared" si="55"/>
        <v>0.0000199993584529566-0.214517429747108i</v>
      </c>
      <c r="X253" t="str">
        <f t="shared" si="56"/>
        <v>0.103444514646205-0.135607692964169i</v>
      </c>
      <c r="Y253" t="str">
        <f t="shared" si="57"/>
        <v>0.009+0.0747699051554371i</v>
      </c>
      <c r="Z253" t="str">
        <f t="shared" si="58"/>
        <v>14.596635432811-6.57448972689576i</v>
      </c>
      <c r="AA253" t="str">
        <f t="shared" si="59"/>
        <v>82.5533030446502+44.6652319976898i</v>
      </c>
      <c r="AB253" t="str">
        <f t="shared" si="60"/>
        <v>1.41220525786724-0.0124221989262727i</v>
      </c>
      <c r="AC253" t="str">
        <f t="shared" si="61"/>
        <v>7.86427046423924-0.677140076511412i</v>
      </c>
      <c r="AD253" t="str">
        <f t="shared" si="62"/>
        <v>0.178385807720003+0.0137800424151973i</v>
      </c>
      <c r="AE253" t="str">
        <f t="shared" si="63"/>
        <v>2.69442934897131-0.971653404895854i</v>
      </c>
      <c r="AF253" t="str">
        <f t="shared" si="64"/>
        <v>-7.18586419408776-0.5528911976461i</v>
      </c>
      <c r="AG253" t="str">
        <f t="shared" si="65"/>
        <v>1.05108127284482+0.0329609380458525i</v>
      </c>
      <c r="AH253" t="str">
        <f t="shared" si="66"/>
        <v>-18.7496480666349+5.81348872608736i</v>
      </c>
      <c r="AI253">
        <f t="shared" si="67"/>
        <v>25.8585080316772</v>
      </c>
      <c r="AJ253">
        <f t="shared" si="68"/>
        <v>162.77350321693766</v>
      </c>
      <c r="AK253"/>
      <c r="AL253"/>
      <c r="AM253"/>
      <c r="AN253"/>
    </row>
    <row r="254" spans="1:40" x14ac:dyDescent="0.25">
      <c r="A254"/>
      <c r="B254">
        <f t="shared" si="69"/>
        <v>12000</v>
      </c>
      <c r="C254" s="237" t="str">
        <f t="shared" si="37"/>
        <v>-0.000530734486832243+0.204083831536284i</v>
      </c>
      <c r="D254" s="208" t="str">
        <f t="shared" si="38"/>
        <v>-5.961074921405+1.56464270844484i</v>
      </c>
      <c r="E254" t="str">
        <f t="shared" si="39"/>
        <v>2870</v>
      </c>
      <c r="F254" t="str">
        <f t="shared" si="40"/>
        <v>0.777000777000777</v>
      </c>
      <c r="G254" t="str">
        <f t="shared" si="35"/>
        <v>0.777000777000777</v>
      </c>
      <c r="H254" t="str">
        <f t="shared" si="41"/>
        <v>1.2337287109187+2.14611318911383i</v>
      </c>
      <c r="I254" t="str">
        <f t="shared" si="42"/>
        <v>47.1238898038469i</v>
      </c>
      <c r="J254" t="str">
        <f t="shared" si="36"/>
        <v>-0.89946458461605+10.1918040903286i</v>
      </c>
      <c r="K254" t="str">
        <f t="shared" si="43"/>
        <v>4.58797003139866-0.404905404572963i</v>
      </c>
      <c r="L254" t="str">
        <f t="shared" si="44"/>
        <v>0.274551954534744-0.0428831140899155i</v>
      </c>
      <c r="M254" t="str">
        <f t="shared" si="45"/>
        <v>4.8625219859334-0.447788518662878i</v>
      </c>
      <c r="N254" t="str">
        <f t="shared" si="46"/>
        <v>-0.0532189166306276i</v>
      </c>
      <c r="O254" t="str">
        <f t="shared" si="47"/>
        <v>0.998584207660509-0.0531937986144318i</v>
      </c>
      <c r="P254" t="str">
        <f t="shared" si="48"/>
        <v>0.00141579233949096+0.0531937986144318i</v>
      </c>
      <c r="Q254" t="str">
        <f t="shared" si="49"/>
        <v>-0.00141579233949096+0.0000251180161957992i</v>
      </c>
      <c r="R254" t="str">
        <f t="shared" si="50"/>
        <v>-0.333322842918732-37.5776655509573i</v>
      </c>
      <c r="S254" t="str">
        <f t="shared" si="51"/>
        <v>0.0055200554514607i</v>
      </c>
      <c r="T254" t="str">
        <f t="shared" si="52"/>
        <v>0.207430797577729-0.00183996057614992i</v>
      </c>
      <c r="U254" t="str">
        <f t="shared" si="53"/>
        <v>0.0001-13262.9119243246i</v>
      </c>
      <c r="V254" t="str">
        <f t="shared" si="54"/>
        <v>0.00002-0.212733196622204i</v>
      </c>
      <c r="W254" t="str">
        <f t="shared" si="55"/>
        <v>0.0000199993584529566-0.212729784499216i</v>
      </c>
      <c r="X254" t="str">
        <f t="shared" si="56"/>
        <v>0.102352568134792-0.135303488516203i</v>
      </c>
      <c r="Y254" t="str">
        <f t="shared" si="57"/>
        <v>0.009+0.075398223686155i</v>
      </c>
      <c r="Z254" t="str">
        <f t="shared" si="58"/>
        <v>14.6379057117508-6.70621483171172i</v>
      </c>
      <c r="AA254" t="str">
        <f t="shared" si="59"/>
        <v>83.5769250062043+44.9625716769921i</v>
      </c>
      <c r="AB254" t="str">
        <f t="shared" si="60"/>
        <v>1.41220341365905-0.0125265806089538i</v>
      </c>
      <c r="AC254" t="str">
        <f t="shared" si="61"/>
        <v>7.86126088855254-0.69327924827265i</v>
      </c>
      <c r="AD254" t="str">
        <f t="shared" si="62"/>
        <v>0.178393920650413+0.0141389815414764i</v>
      </c>
      <c r="AE254" t="str">
        <f t="shared" si="63"/>
        <v>2.70613243774904-0.989382877888687i</v>
      </c>
      <c r="AF254" t="str">
        <f t="shared" si="64"/>
        <v>-7.1948036323237-0.58147048066899i</v>
      </c>
      <c r="AG254" t="str">
        <f t="shared" si="65"/>
        <v>1.05167148309149+0.0333139261990625i</v>
      </c>
      <c r="AH254" t="str">
        <f t="shared" si="66"/>
        <v>-18.8745485802146+5.87033575784933i</v>
      </c>
      <c r="AI254">
        <f t="shared" si="67"/>
        <v>25.918538888743534</v>
      </c>
      <c r="AJ254">
        <f t="shared" si="68"/>
        <v>162.72333426100511</v>
      </c>
      <c r="AK254"/>
      <c r="AL254"/>
      <c r="AM254"/>
      <c r="AN254"/>
    </row>
    <row r="255" spans="1:40" x14ac:dyDescent="0.25">
      <c r="A255"/>
      <c r="B255">
        <f t="shared" si="69"/>
        <v>12100</v>
      </c>
      <c r="C255" s="237" t="str">
        <f t="shared" si="37"/>
        <v>-0.000521998323964952+0.202397210831698i</v>
      </c>
      <c r="D255" s="208" t="str">
        <f t="shared" si="38"/>
        <v>-5.96100794415636+1.55171194970969i</v>
      </c>
      <c r="E255" t="str">
        <f t="shared" si="39"/>
        <v>2870</v>
      </c>
      <c r="F255" t="str">
        <f t="shared" si="40"/>
        <v>0.777000777000777</v>
      </c>
      <c r="G255" t="str">
        <f t="shared" si="35"/>
        <v>0.777000777000777</v>
      </c>
      <c r="H255" t="str">
        <f t="shared" si="41"/>
        <v>1.24279144807515+2.16148892673291i</v>
      </c>
      <c r="I255" t="str">
        <f t="shared" si="42"/>
        <v>47.5165888855456i</v>
      </c>
      <c r="J255" t="str">
        <f t="shared" si="36"/>
        <v>-0.93125423495581+10.2767357910814i</v>
      </c>
      <c r="K255" t="str">
        <f t="shared" si="43"/>
        <v>4.58604580707935-0.415576956181976i</v>
      </c>
      <c r="L255" t="str">
        <f t="shared" si="44"/>
        <v>0.274442568573939-0.043223245666646i</v>
      </c>
      <c r="M255" t="str">
        <f t="shared" si="45"/>
        <v>4.86048837565329-0.458800201848622i</v>
      </c>
      <c r="N255" t="str">
        <f t="shared" si="46"/>
        <v>-0.0536624076025495i</v>
      </c>
      <c r="O255" t="str">
        <f t="shared" si="47"/>
        <v>0.998560518488947-0.0536366564495247i</v>
      </c>
      <c r="P255" t="str">
        <f t="shared" si="48"/>
        <v>0.001439481511053+0.0536366564495247i</v>
      </c>
      <c r="Q255" t="str">
        <f t="shared" si="49"/>
        <v>-0.001439481511053+0.0000257511530247986i</v>
      </c>
      <c r="R255" t="str">
        <f t="shared" si="50"/>
        <v>-0.333322667338638-37.2670572568145i</v>
      </c>
      <c r="S255" t="str">
        <f t="shared" si="51"/>
        <v>0.00556605591355622i</v>
      </c>
      <c r="T255" t="str">
        <f t="shared" si="52"/>
        <v>0.207430524425131-0.00185529260366256i</v>
      </c>
      <c r="U255" t="str">
        <f t="shared" si="53"/>
        <v>0.0001-13153.3010819748i</v>
      </c>
      <c r="V255" t="str">
        <f t="shared" si="54"/>
        <v>0.00002-0.210975071030285i</v>
      </c>
      <c r="W255" t="str">
        <f t="shared" si="55"/>
        <v>0.0000199993584529567-0.210971687106661i</v>
      </c>
      <c r="X255" t="str">
        <f t="shared" si="56"/>
        <v>0.101274585620977-0.134993838290141i</v>
      </c>
      <c r="Y255" t="str">
        <f t="shared" si="57"/>
        <v>0.009+0.076026542216873i</v>
      </c>
      <c r="Z255" t="str">
        <f t="shared" si="58"/>
        <v>14.6786226759628-6.84080893120044i</v>
      </c>
      <c r="AA255" t="str">
        <f t="shared" si="59"/>
        <v>84.622500060837+45.2503175364306i</v>
      </c>
      <c r="AB255" t="str">
        <f t="shared" si="60"/>
        <v>1.41220155401701-0.0126309621272457i</v>
      </c>
      <c r="AC255" t="str">
        <f t="shared" si="61"/>
        <v>7.85819414940567-0.709311002626737i</v>
      </c>
      <c r="AD255" t="str">
        <f t="shared" si="62"/>
        <v>0.178402240485073+0.0144959144271961i</v>
      </c>
      <c r="AE255" t="str">
        <f t="shared" si="63"/>
        <v>2.71786295350624-1.0076355818366i</v>
      </c>
      <c r="AF255" t="str">
        <f t="shared" si="64"/>
        <v>-7.20379939223151-0.60977697702322i</v>
      </c>
      <c r="AG255" t="str">
        <f t="shared" si="65"/>
        <v>1.05227605392927+0.0336639675533801i</v>
      </c>
      <c r="AH255" t="str">
        <f t="shared" si="66"/>
        <v>-19.0004403860047+5.93109053619766i</v>
      </c>
      <c r="AI255">
        <f t="shared" si="67"/>
        <v>25.979085188617574</v>
      </c>
      <c r="AJ255">
        <f t="shared" si="68"/>
        <v>162.66396337473049</v>
      </c>
      <c r="AK255"/>
      <c r="AL255"/>
      <c r="AM255"/>
      <c r="AN255"/>
    </row>
    <row r="256" spans="1:40" x14ac:dyDescent="0.25">
      <c r="A256"/>
      <c r="B256">
        <f t="shared" si="69"/>
        <v>12200</v>
      </c>
      <c r="C256" s="237" t="str">
        <f t="shared" si="37"/>
        <v>-0.000513476101257896+0.200738239099614i</v>
      </c>
      <c r="D256" s="208" t="str">
        <f t="shared" si="38"/>
        <v>-5.9609426071156+1.53899316643037i</v>
      </c>
      <c r="E256" t="str">
        <f t="shared" si="39"/>
        <v>2870</v>
      </c>
      <c r="F256" t="str">
        <f t="shared" si="40"/>
        <v>0.777000777000777</v>
      </c>
      <c r="G256" t="str">
        <f t="shared" si="35"/>
        <v>0.777000777000777</v>
      </c>
      <c r="H256" t="str">
        <f t="shared" si="41"/>
        <v>1.25190836509204+2.17680894358845i</v>
      </c>
      <c r="I256" t="str">
        <f t="shared" si="42"/>
        <v>47.9092879672444i</v>
      </c>
      <c r="J256" t="str">
        <f t="shared" si="36"/>
        <v>-0.9633076998212+10.3616674918341i</v>
      </c>
      <c r="K256" t="str">
        <f t="shared" si="43"/>
        <v>4.58408363324614-0.426174943754029i</v>
      </c>
      <c r="L256" t="str">
        <f t="shared" si="44"/>
        <v>0.274332363060684-0.0435629623459921i</v>
      </c>
      <c r="M256" t="str">
        <f t="shared" si="45"/>
        <v>4.85841599630682-0.469737906100021i</v>
      </c>
      <c r="N256" t="str">
        <f t="shared" si="46"/>
        <v>-0.0541058985744714i</v>
      </c>
      <c r="O256" t="str">
        <f t="shared" si="47"/>
        <v>0.99853663291627-0.0540795037351327i</v>
      </c>
      <c r="P256" t="str">
        <f t="shared" si="48"/>
        <v>0.00146336708372996+0.0540795037351327i</v>
      </c>
      <c r="Q256" t="str">
        <f t="shared" si="49"/>
        <v>-0.00146336708372996+0.0000263948393387017i</v>
      </c>
      <c r="R256" t="str">
        <f t="shared" si="50"/>
        <v>-0.333322490301809-36.9615404979912i</v>
      </c>
      <c r="S256" t="str">
        <f t="shared" si="51"/>
        <v>0.00561205637565171i</v>
      </c>
      <c r="T256" t="str">
        <f t="shared" si="52"/>
        <v>0.20743024900566-0.00187062460684637i</v>
      </c>
      <c r="U256" t="str">
        <f t="shared" si="53"/>
        <v>0.0001-13045.4871386799i</v>
      </c>
      <c r="V256" t="str">
        <f t="shared" si="54"/>
        <v>0.00002-0.209245767169381i</v>
      </c>
      <c r="W256" t="str">
        <f t="shared" si="55"/>
        <v>0.0000199993584529566-0.209242410982835i</v>
      </c>
      <c r="X256" t="str">
        <f t="shared" si="56"/>
        <v>0.10021041018829-0.134678992931875i</v>
      </c>
      <c r="Y256" t="str">
        <f t="shared" si="57"/>
        <v>0.009+0.076654860747591i</v>
      </c>
      <c r="Z256" t="str">
        <f t="shared" si="58"/>
        <v>14.7187155476479-6.97833857916065i</v>
      </c>
      <c r="AA256" t="str">
        <f t="shared" si="59"/>
        <v>85.6904317515289+45.5278295384721i</v>
      </c>
      <c r="AB256" t="str">
        <f t="shared" si="60"/>
        <v>1.41219967894194-0.0127353434799052i</v>
      </c>
      <c r="AC256" t="str">
        <f t="shared" si="61"/>
        <v>7.85507123657116-0.725237316662542i</v>
      </c>
      <c r="AD256" t="str">
        <f t="shared" si="62"/>
        <v>0.178410763824389+0.0148508901608295i</v>
      </c>
      <c r="AE256" t="str">
        <f t="shared" si="63"/>
        <v>2.72961182311396-1.02642468822664i</v>
      </c>
      <c r="AF256" t="str">
        <f t="shared" si="64"/>
        <v>-7.21285097220764-0.63781577715808i</v>
      </c>
      <c r="AG256" t="str">
        <f t="shared" si="65"/>
        <v>1.05289531903949+0.0340107471994651i</v>
      </c>
      <c r="AH256" t="str">
        <f t="shared" si="66"/>
        <v>-19.1272862378013+5.99584023858978i</v>
      </c>
      <c r="AI256">
        <f t="shared" si="67"/>
        <v>26.040133684802381</v>
      </c>
      <c r="AJ256">
        <f t="shared" si="68"/>
        <v>162.59533022561891</v>
      </c>
      <c r="AK256"/>
      <c r="AL256"/>
      <c r="AM256"/>
      <c r="AN256"/>
    </row>
    <row r="257" spans="1:40" x14ac:dyDescent="0.25">
      <c r="A257"/>
      <c r="B257">
        <f t="shared" si="69"/>
        <v>12300</v>
      </c>
      <c r="C257" s="237" t="str">
        <f t="shared" si="37"/>
        <v>-0.000505160889742482+0.199106241992427i</v>
      </c>
      <c r="D257" s="208" t="str">
        <f t="shared" si="38"/>
        <v>-5.96087885716065+1.52648118860861i</v>
      </c>
      <c r="E257" t="str">
        <f t="shared" si="39"/>
        <v>2870</v>
      </c>
      <c r="F257" t="str">
        <f t="shared" si="40"/>
        <v>0.777000777000777</v>
      </c>
      <c r="G257" t="str">
        <f t="shared" si="35"/>
        <v>0.777000777000777</v>
      </c>
      <c r="H257" t="str">
        <f t="shared" si="41"/>
        <v>1.26107901469089+2.19207299087044i</v>
      </c>
      <c r="I257" t="str">
        <f t="shared" si="42"/>
        <v>48.3019870489431i</v>
      </c>
      <c r="J257" t="str">
        <f t="shared" si="36"/>
        <v>-0.99562497921224+10.4465991925868i</v>
      </c>
      <c r="K257" t="str">
        <f t="shared" si="43"/>
        <v>4.58208418010734-0.436700727429597i</v>
      </c>
      <c r="L257" t="str">
        <f t="shared" si="44"/>
        <v>0.274221340074139-0.0439022612606121i</v>
      </c>
      <c r="M257" t="str">
        <f t="shared" si="45"/>
        <v>4.85630552018148-0.480602988690209i</v>
      </c>
      <c r="N257" t="str">
        <f t="shared" si="46"/>
        <v>-0.0545493895463933i</v>
      </c>
      <c r="O257" t="str">
        <f t="shared" si="47"/>
        <v>0.998512550947175-0.0545223403841547i</v>
      </c>
      <c r="P257" t="str">
        <f t="shared" si="48"/>
        <v>0.00148744905282505+0.0545223403841547i</v>
      </c>
      <c r="Q257" t="str">
        <f t="shared" si="49"/>
        <v>-0.00148744905282505+0.0000270491622386057i</v>
      </c>
      <c r="R257" t="str">
        <f t="shared" si="50"/>
        <v>-0.33332231180879-36.6609910906699i</v>
      </c>
      <c r="S257" t="str">
        <f t="shared" si="51"/>
        <v>0.00565805683774723i</v>
      </c>
      <c r="T257" t="str">
        <f t="shared" si="52"/>
        <v>0.207429971319155-0.00188595658550344i</v>
      </c>
      <c r="U257" t="str">
        <f t="shared" si="53"/>
        <v>0.0001-12939.4262676338i</v>
      </c>
      <c r="V257" t="str">
        <f t="shared" si="54"/>
        <v>0.00002-0.207544582070443i</v>
      </c>
      <c r="W257" t="str">
        <f t="shared" si="55"/>
        <v>0.0000199993584529566-0.207541253169967i</v>
      </c>
      <c r="X257" t="str">
        <f t="shared" si="56"/>
        <v>0.0991598843301016-0.134359195371681i</v>
      </c>
      <c r="Y257" t="str">
        <f t="shared" si="57"/>
        <v>0.009+0.0772831792783089i</v>
      </c>
      <c r="Z257" t="str">
        <f t="shared" si="58"/>
        <v>14.7581093804441-7.11887092634316i</v>
      </c>
      <c r="AA257" t="str">
        <f t="shared" si="59"/>
        <v>86.7811221002736+45.7944343438762i</v>
      </c>
      <c r="AB257" t="str">
        <f t="shared" si="60"/>
        <v>1.41219778843275-0.012839724665585i</v>
      </c>
      <c r="AC257" t="str">
        <f t="shared" si="61"/>
        <v>7.8518931055058-0.741060103513574i</v>
      </c>
      <c r="AD257" t="str">
        <f t="shared" si="62"/>
        <v>0.178419487406019+0.0152039562352993i</v>
      </c>
      <c r="AE257" t="str">
        <f t="shared" si="63"/>
        <v>2.74136931274965-1.04576365245173i</v>
      </c>
      <c r="AF257" t="str">
        <f t="shared" si="64"/>
        <v>-7.22195787185154-0.66559180226183i</v>
      </c>
      <c r="AG257" t="str">
        <f t="shared" si="65"/>
        <v>1.05352961602076+0.0343539299006075i</v>
      </c>
      <c r="AH257" t="str">
        <f t="shared" si="66"/>
        <v>-19.2550448312644+6.06467484500416i</v>
      </c>
      <c r="AI257">
        <f t="shared" si="67"/>
        <v>26.101670787179479</v>
      </c>
      <c r="AJ257">
        <f t="shared" si="68"/>
        <v>162.51737090541098</v>
      </c>
      <c r="AK257"/>
      <c r="AL257"/>
      <c r="AM257"/>
      <c r="AN257"/>
    </row>
    <row r="258" spans="1:40" x14ac:dyDescent="0.25">
      <c r="A258"/>
      <c r="B258">
        <f t="shared" si="69"/>
        <v>12400</v>
      </c>
      <c r="C258" s="237" t="str">
        <f t="shared" si="37"/>
        <v>-0.000497046038709226+0.197500566914985i</v>
      </c>
      <c r="D258" s="208" t="str">
        <f t="shared" si="38"/>
        <v>-5.96081664330273+1.51417101301489i</v>
      </c>
      <c r="E258" t="str">
        <f t="shared" si="39"/>
        <v>2870</v>
      </c>
      <c r="F258" t="str">
        <f t="shared" si="40"/>
        <v>0.777000777000777</v>
      </c>
      <c r="G258" t="str">
        <f t="shared" si="35"/>
        <v>0.777000777000777</v>
      </c>
      <c r="H258" t="str">
        <f t="shared" si="41"/>
        <v>1.27030294860331+2.20728082427383i</v>
      </c>
      <c r="I258" t="str">
        <f t="shared" si="42"/>
        <v>48.6946861306418i</v>
      </c>
      <c r="J258" t="str">
        <f t="shared" si="36"/>
        <v>-1.02820607312892+10.5315308933396i</v>
      </c>
      <c r="K258" t="str">
        <f t="shared" si="43"/>
        <v>4.58004809472835-0.447155623803987i</v>
      </c>
      <c r="L258" t="str">
        <f t="shared" si="44"/>
        <v>0.274109501706307-0.044241139556063i</v>
      </c>
      <c r="M258" t="str">
        <f t="shared" si="45"/>
        <v>4.85415759643466-0.49139676336005i</v>
      </c>
      <c r="N258" t="str">
        <f t="shared" si="46"/>
        <v>-0.0549928805183152i</v>
      </c>
      <c r="O258" t="str">
        <f t="shared" si="47"/>
        <v>0.998488272586398-0.0549651663094916i</v>
      </c>
      <c r="P258" t="str">
        <f t="shared" si="48"/>
        <v>0.00151172741360195+0.0549651663094916i</v>
      </c>
      <c r="Q258" t="str">
        <f t="shared" si="49"/>
        <v>-0.00151172741360195+0.0000277142088235954i</v>
      </c>
      <c r="R258" t="str">
        <f t="shared" si="50"/>
        <v>-0.333322131857396-36.3652888569861i</v>
      </c>
      <c r="S258" t="str">
        <f t="shared" si="51"/>
        <v>0.00570405729984272i</v>
      </c>
      <c r="T258" t="str">
        <f t="shared" si="52"/>
        <v>0.207429691365581-0.00190128853942032i</v>
      </c>
      <c r="U258" t="str">
        <f t="shared" si="53"/>
        <v>0.0001-12835.076055798i</v>
      </c>
      <c r="V258" t="str">
        <f t="shared" si="54"/>
        <v>0.00002-0.205870835440842i</v>
      </c>
      <c r="W258" t="str">
        <f t="shared" si="55"/>
        <v>0.0000199993584529567-0.205867533386339i</v>
      </c>
      <c r="X258" t="str">
        <f t="shared" si="56"/>
        <v>0.0981228501133855-0.134034681015456i</v>
      </c>
      <c r="Y258" t="str">
        <f t="shared" si="57"/>
        <v>0.009+0.0779114978090269i</v>
      </c>
      <c r="Z258" t="str">
        <f t="shared" si="58"/>
        <v>14.796724852519-7.26247361425656i</v>
      </c>
      <c r="AA258" t="str">
        <f t="shared" si="59"/>
        <v>87.8949704731967+46.0494238677326i</v>
      </c>
      <c r="AB258" t="str">
        <f t="shared" si="60"/>
        <v>1.41219588248919-0.0129441056828318i</v>
      </c>
      <c r="AC258" t="str">
        <f t="shared" si="61"/>
        <v>7.84866067900152-0.756781214814948i</v>
      </c>
      <c r="AD258" t="str">
        <f t="shared" si="62"/>
        <v>0.178428408098305+0.0155551586122121i</v>
      </c>
      <c r="AE258" t="str">
        <f t="shared" si="63"/>
        <v>2.75312498949036-1.06566620382555i</v>
      </c>
      <c r="AF258" t="str">
        <f t="shared" si="64"/>
        <v>-7.23111959190604-0.69310981125894i</v>
      </c>
      <c r="AG258" t="str">
        <f t="shared" si="65"/>
        <v>1.0541792859202+0.0346931590773934i</v>
      </c>
      <c r="AH258" t="str">
        <f t="shared" si="66"/>
        <v>-19.3836705675617+6.13768708605714i</v>
      </c>
      <c r="AI258">
        <f t="shared" si="67"/>
        <v>26.163682529484646</v>
      </c>
      <c r="AJ258">
        <f t="shared" si="68"/>
        <v>162.43001801001529</v>
      </c>
      <c r="AK258"/>
      <c r="AL258"/>
      <c r="AM258"/>
      <c r="AN258"/>
    </row>
    <row r="259" spans="1:40" x14ac:dyDescent="0.25">
      <c r="A259"/>
      <c r="B259">
        <f t="shared" si="69"/>
        <v>12500</v>
      </c>
      <c r="C259" s="237" t="str">
        <f t="shared" si="37"/>
        <v>-0.000489125162405218+0.195920582154514i</v>
      </c>
      <c r="D259" s="208" t="str">
        <f t="shared" si="38"/>
        <v>-5.9607559165844+1.50205779651794i</v>
      </c>
      <c r="E259" t="str">
        <f t="shared" si="39"/>
        <v>2870</v>
      </c>
      <c r="F259" t="str">
        <f t="shared" si="40"/>
        <v>0.777000777000777</v>
      </c>
      <c r="G259" t="str">
        <f t="shared" si="35"/>
        <v>0.777000777000777</v>
      </c>
      <c r="H259" t="str">
        <f t="shared" si="41"/>
        <v>1.27957971761928+2.22243220398894i</v>
      </c>
      <c r="I259" t="str">
        <f t="shared" si="42"/>
        <v>49.0873852123405i</v>
      </c>
      <c r="J259" t="str">
        <f t="shared" si="36"/>
        <v>-1.06105098157124+10.6164625940923i</v>
      </c>
      <c r="K259" t="str">
        <f t="shared" si="43"/>
        <v>4.57797600212724-0.457540907587213i</v>
      </c>
      <c r="L259" t="str">
        <f t="shared" si="44"/>
        <v>0.273996850061944-0.0445795943908682i</v>
      </c>
      <c r="M259" t="str">
        <f t="shared" si="45"/>
        <v>4.85197285218918-0.502120501978081i</v>
      </c>
      <c r="N259" t="str">
        <f t="shared" si="46"/>
        <v>-0.0554363714902371i</v>
      </c>
      <c r="O259" t="str">
        <f t="shared" si="47"/>
        <v>0.998463797838716-0.0554079814240467i</v>
      </c>
      <c r="P259" t="str">
        <f t="shared" si="48"/>
        <v>0.00153620216128403+0.0554079814240467i</v>
      </c>
      <c r="Q259" t="str">
        <f t="shared" si="49"/>
        <v>-0.00153620216128403+0.0000283900661903966i</v>
      </c>
      <c r="R259" t="str">
        <f t="shared" si="50"/>
        <v>-0.333321950450053-36.074317464807i</v>
      </c>
      <c r="S259" t="str">
        <f t="shared" si="51"/>
        <v>0.00575005776193824i</v>
      </c>
      <c r="T259" t="str">
        <f t="shared" si="52"/>
        <v>0.207429409145138-0.00191662046840972i</v>
      </c>
      <c r="U259" t="str">
        <f t="shared" si="53"/>
        <v>0.0001-12732.3954473516i</v>
      </c>
      <c r="V259" t="str">
        <f t="shared" si="54"/>
        <v>0.00002-0.204223868757315i</v>
      </c>
      <c r="W259" t="str">
        <f t="shared" si="55"/>
        <v>0.0000199993584529566-0.204220593119248i</v>
      </c>
      <c r="X259" t="str">
        <f t="shared" si="56"/>
        <v>0.0970991493329854-0.133705677933695i</v>
      </c>
      <c r="Y259" t="str">
        <f t="shared" si="57"/>
        <v>0.009+0.0785398163397448i</v>
      </c>
      <c r="Z259" t="str">
        <f t="shared" si="58"/>
        <v>14.8344780526118-7.40921465513646i</v>
      </c>
      <c r="AA259" t="str">
        <f t="shared" si="59"/>
        <v>89.032372327869+46.2920538015409i</v>
      </c>
      <c r="AB259" t="str">
        <f t="shared" si="60"/>
        <v>1.41219396111262-0.0130484865303705i</v>
      </c>
      <c r="AC259" t="str">
        <f t="shared" si="61"/>
        <v>7.84537484873725-0.772402443051797i</v>
      </c>
      <c r="AD259" t="str">
        <f t="shared" si="62"/>
        <v>0.178437522894031+0.0159045417830065i</v>
      </c>
      <c r="AE259" t="str">
        <f t="shared" si="63"/>
        <v>2.7648676811958-1.08614633363584i</v>
      </c>
      <c r="AF259" t="str">
        <f t="shared" si="64"/>
        <v>-7.24033563420368-0.720374407471i</v>
      </c>
      <c r="AG259" t="str">
        <f t="shared" si="65"/>
        <v>1.0548446726994+0.0350280557546257i</v>
      </c>
      <c r="AH259" t="str">
        <f t="shared" si="66"/>
        <v>-19.5131133058724+6.21497238058172i</v>
      </c>
      <c r="AI259">
        <f t="shared" si="67"/>
        <v>26.22615453618646</v>
      </c>
      <c r="AJ259">
        <f t="shared" si="68"/>
        <v>162.33320072349088</v>
      </c>
      <c r="AK259"/>
      <c r="AL259"/>
      <c r="AM259"/>
      <c r="AN259"/>
    </row>
    <row r="260" spans="1:40" x14ac:dyDescent="0.25">
      <c r="A260"/>
      <c r="B260">
        <f t="shared" si="69"/>
        <v>12600</v>
      </c>
      <c r="C260" s="237" t="str">
        <f t="shared" si="37"/>
        <v>-0.00048139212746767+0.194365676051991i</v>
      </c>
      <c r="D260" s="208" t="str">
        <f t="shared" si="38"/>
        <v>-5.96069662998321+1.49013684973193i</v>
      </c>
      <c r="E260" t="str">
        <f t="shared" si="39"/>
        <v>2870</v>
      </c>
      <c r="F260" t="str">
        <f t="shared" si="40"/>
        <v>0.777000777000777</v>
      </c>
      <c r="G260" t="str">
        <f t="shared" si="35"/>
        <v>0.777000777000777</v>
      </c>
      <c r="H260" t="str">
        <f t="shared" si="41"/>
        <v>1.28890887163534+2.2375268946915i</v>
      </c>
      <c r="I260" t="str">
        <f t="shared" si="42"/>
        <v>49.4800842940392i</v>
      </c>
      <c r="J260" t="str">
        <f t="shared" si="36"/>
        <v>-1.0941597045392+10.7013942948451i</v>
      </c>
      <c r="K260" t="str">
        <f t="shared" si="43"/>
        <v>4.57586850631048-0.467857813190443i</v>
      </c>
      <c r="L260" t="str">
        <f t="shared" si="44"/>
        <v>0.273883387258464-0.044917622936585i</v>
      </c>
      <c r="M260" t="str">
        <f t="shared" si="45"/>
        <v>4.84975189356894-0.512775436127028i</v>
      </c>
      <c r="N260" t="str">
        <f t="shared" si="46"/>
        <v>-0.055879862462159i</v>
      </c>
      <c r="O260" t="str">
        <f t="shared" si="47"/>
        <v>0.998439126708942-0.0558507856407251i</v>
      </c>
      <c r="P260" t="str">
        <f t="shared" si="48"/>
        <v>0.00156087329105803+0.0558507856407251i</v>
      </c>
      <c r="Q260" t="str">
        <f t="shared" si="49"/>
        <v>-0.00156087329105803+0.0000290768214339029i</v>
      </c>
      <c r="R260" t="str">
        <f t="shared" si="50"/>
        <v>-0.333321767583886-35.7879642750351i</v>
      </c>
      <c r="S260" t="str">
        <f t="shared" si="51"/>
        <v>0.00579605822403373i</v>
      </c>
      <c r="T260" t="str">
        <f t="shared" si="52"/>
        <v>0.207429124657743-0.00193195237225404i</v>
      </c>
      <c r="U260" t="str">
        <f t="shared" si="53"/>
        <v>0.0001-12631.344689833i</v>
      </c>
      <c r="V260" t="str">
        <f t="shared" si="54"/>
        <v>0.00002-0.202603044402099i</v>
      </c>
      <c r="W260" t="str">
        <f t="shared" si="55"/>
        <v>0.0000199993584529566-0.20259979476116i</v>
      </c>
      <c r="X260" t="str">
        <f t="shared" si="56"/>
        <v>0.0960886236567736-0.133372407048019i</v>
      </c>
      <c r="Y260" t="str">
        <f t="shared" si="57"/>
        <v>0.009+0.0791681348704628i</v>
      </c>
      <c r="Z260" t="str">
        <f t="shared" si="58"/>
        <v>14.8712802592187-7.55916229687547i</v>
      </c>
      <c r="AA260" t="str">
        <f t="shared" si="59"/>
        <v>90.1937178337857+46.521542104649i</v>
      </c>
      <c r="AB260" t="str">
        <f t="shared" si="60"/>
        <v>1.41219202430249-0.0131528672067199i</v>
      </c>
      <c r="AC260" t="str">
        <f t="shared" si="61"/>
        <v>7.84203647672571-0.78792552379847i</v>
      </c>
      <c r="AD260" t="str">
        <f t="shared" si="62"/>
        <v>0.178446828904481+0.0162521488271926i</v>
      </c>
      <c r="AE260" t="str">
        <f t="shared" si="63"/>
        <v>2.7765854346651-1.10721828102803i</v>
      </c>
      <c r="AF260" t="str">
        <f t="shared" si="64"/>
        <v>-7.24960550161855-0.74739004495957i</v>
      </c>
      <c r="AG260" t="str">
        <f t="shared" si="65"/>
        <v>1.05552612262909+0.0353582174711969i</v>
      </c>
      <c r="AH260" t="str">
        <f t="shared" si="66"/>
        <v>-19.6433181046941+6.29662876142967i</v>
      </c>
      <c r="AI260">
        <f t="shared" si="67"/>
        <v>26.289071988743444</v>
      </c>
      <c r="AJ260">
        <f t="shared" si="68"/>
        <v>162.2268449067904</v>
      </c>
      <c r="AK260"/>
      <c r="AL260"/>
      <c r="AM260"/>
      <c r="AN260"/>
    </row>
    <row r="261" spans="1:40" x14ac:dyDescent="0.25">
      <c r="A261"/>
      <c r="B261">
        <f t="shared" si="69"/>
        <v>12700</v>
      </c>
      <c r="C261" s="237" t="str">
        <f t="shared" si="37"/>
        <v>-0.000473841041047341+0.192835256212656i</v>
      </c>
      <c r="D261" s="208" t="str">
        <f t="shared" si="38"/>
        <v>-5.96063873832065+1.4784036309637i</v>
      </c>
      <c r="E261" t="str">
        <f t="shared" si="39"/>
        <v>2870</v>
      </c>
      <c r="F261" t="str">
        <f t="shared" si="40"/>
        <v>0.777000777000777</v>
      </c>
      <c r="G261" t="str">
        <f t="shared" ref="G261:G324" si="70">IF($C$11=$C$7,$C$24,F261)</f>
        <v>0.777000777000777</v>
      </c>
      <c r="H261" t="str">
        <f t="shared" si="41"/>
        <v>1.29828995970246+2.25256466553246i</v>
      </c>
      <c r="I261" t="str">
        <f t="shared" si="42"/>
        <v>49.872783375738i</v>
      </c>
      <c r="J261" t="str">
        <f t="shared" ref="J261:J324" si="71">IMSUM(COMPLEX(0,2*PI()*B261*$C$113*$C$112),COMPLEX(0,2*PI()*B261*$C$113*$C$111),COMPLEX(0,2*PI()*B261*$C$28*10^-12*$C$111),COMPLEX(-1*2*PI()*B261*2*PI()*B261*$C$113*$C$112*$C$28*10^-12*$C$111,0),COMPLEX(1,0))</f>
        <v>-1.1275322420328+10.7863259955978i</v>
      </c>
      <c r="K261" t="str">
        <f t="shared" si="43"/>
        <v>4.5737261912536-0.478107536242928i</v>
      </c>
      <c r="L261" t="str">
        <f t="shared" si="44"/>
        <v>0.27376911542584-0.0452552223778715i</v>
      </c>
      <c r="M261" t="str">
        <f t="shared" si="45"/>
        <v>4.84749530667944-0.5233627586208i</v>
      </c>
      <c r="N261" t="str">
        <f t="shared" si="46"/>
        <v>-0.0563233534340809i</v>
      </c>
      <c r="O261" t="str">
        <f t="shared" si="47"/>
        <v>0.998414259201927-0.0562935788724342i</v>
      </c>
      <c r="P261" t="str">
        <f t="shared" si="48"/>
        <v>0.00158574079807305+0.0562935788724342i</v>
      </c>
      <c r="Q261" t="str">
        <f t="shared" si="49"/>
        <v>-0.00158574079807305+0.0000297745616467046i</v>
      </c>
      <c r="R261" t="str">
        <f t="shared" si="50"/>
        <v>-0.333321583260703-35.5061201962399i</v>
      </c>
      <c r="S261" t="str">
        <f t="shared" si="51"/>
        <v>0.00584205868612925i</v>
      </c>
      <c r="T261" t="str">
        <f t="shared" si="52"/>
        <v>0.207428837903192-0.00194728425076254i</v>
      </c>
      <c r="U261" t="str">
        <f t="shared" si="53"/>
        <v>0.0001-12531.8852828264i</v>
      </c>
      <c r="V261" t="str">
        <f t="shared" si="54"/>
        <v>0.00002-0.201007744839878i</v>
      </c>
      <c r="W261" t="str">
        <f t="shared" si="55"/>
        <v>0.0000199993584529567-0.201004520786664i</v>
      </c>
      <c r="X261" t="str">
        <f t="shared" si="56"/>
        <v>0.0950911147620958-0.133035082315116i</v>
      </c>
      <c r="Y261" t="str">
        <f t="shared" si="57"/>
        <v>0.009+0.0797964534011807i</v>
      </c>
      <c r="Z261" t="str">
        <f t="shared" si="58"/>
        <v>14.9070377131979-7.71238487163118i</v>
      </c>
      <c r="AA261" t="str">
        <f t="shared" si="59"/>
        <v>91.3793903564809+46.7370674691039i</v>
      </c>
      <c r="AB261" t="str">
        <f t="shared" si="60"/>
        <v>1.4121900720574-0.0132572477105811i</v>
      </c>
      <c r="AC261" t="str">
        <f t="shared" si="61"/>
        <v>7.83864639670402-0.803352137865396i</v>
      </c>
      <c r="AD261" t="str">
        <f t="shared" si="62"/>
        <v>0.178456323353871+0.0165980214678463i</v>
      </c>
      <c r="AE261" t="str">
        <f t="shared" si="63"/>
        <v>2.78826547206241-1.12889651649566i</v>
      </c>
      <c r="AF261" t="str">
        <f t="shared" si="64"/>
        <v>-7.25892869802311-0.77416103456876i</v>
      </c>
      <c r="AG261" t="str">
        <f t="shared" si="65"/>
        <v>1.05622398360658+0.0356832171539959i</v>
      </c>
      <c r="AH261" t="str">
        <f t="shared" si="66"/>
        <v>-19.7742249519474+6.38275678817372i</v>
      </c>
      <c r="AI261">
        <f t="shared" si="67"/>
        <v>26.3524195912171</v>
      </c>
      <c r="AJ261">
        <f t="shared" si="68"/>
        <v>162.11087319200394</v>
      </c>
      <c r="AK261"/>
      <c r="AL261"/>
      <c r="AM261"/>
      <c r="AN261"/>
    </row>
    <row r="262" spans="1:40" x14ac:dyDescent="0.25">
      <c r="A262"/>
      <c r="B262">
        <f t="shared" si="69"/>
        <v>12800</v>
      </c>
      <c r="C262" s="237" t="str">
        <f t="shared" ref="C262:C325" si="72">IMPRODUCT(COMPLEX(-1,0),IMDIV(IMPRODUCT(G262,COMPLEX($C$100+$C$101,0)),COMPLEX($C$100,2*PI()*B262*$C$103*$C$102*(2*$C$100+$C$101))))</f>
        <v>-0.000466466239578892+0.19132874875352i</v>
      </c>
      <c r="D262" s="208" t="str">
        <f t="shared" ref="D262:D325" si="73">IMPRODUCT(COMPLEX($C$106,0),IMSUB(C262,G262))</f>
        <v>-5.96058219817606+1.46685374044365i</v>
      </c>
      <c r="E262" t="str">
        <f t="shared" ref="E262:E325" si="74">IMDIV(COMPLEX($C$20*10^3,0),COMPLEX(1,2*PI()*B262*$C$20*1000*$C$29*10^-12))</f>
        <v>2870</v>
      </c>
      <c r="F262" t="str">
        <f t="shared" ref="F262:F325" si="75">IMDIV(COMPLEX($C$22*1000,0),IMSUM(COMPLEX($C$22*1000,0),E262))</f>
        <v>0.777000777000777</v>
      </c>
      <c r="G262" t="str">
        <f t="shared" si="70"/>
        <v>0.777000777000777</v>
      </c>
      <c r="H262" t="str">
        <f t="shared" ref="H262:H325" si="76">IMPRODUCT(COMPLEX($C$108,0),IMPRODUCT(COMPLEX(-1,0),D262),IMDIV(COMPLEX(0,2*PI()*B262*$C$109*$C$110),COMPLEX(1,2*PI()*B262*$C$109*$C$110)))</f>
        <v>1.30772253007364+2.26754529012747i</v>
      </c>
      <c r="I262" t="str">
        <f t="shared" ref="I262:I325" si="77">COMPLEX(0,2*PI()*B262*$C$113*$C$112*$C$114)</f>
        <v>50.2654824574367i</v>
      </c>
      <c r="J262" t="str">
        <f t="shared" si="71"/>
        <v>-1.16116859405204+10.8712576963505i</v>
      </c>
      <c r="K262" t="str">
        <f t="shared" ref="K262:K325" si="78">IMDIV(I262,J262)</f>
        <v>4.57154962182877-0.488291235042664i</v>
      </c>
      <c r="L262" t="str">
        <f t="shared" ref="L262:L325" si="79">IMDIV(COMPLEX($C$117,0),COMPLEX(1,2*PI()*B262*$C$115*$C$116))</f>
        <v>0.27365403670651-0.0455923899125518i</v>
      </c>
      <c r="M262" t="str">
        <f t="shared" ref="M262:M325" si="80">IMSUM(K262,L262)</f>
        <v>4.84520365853528-0.533883624955216i</v>
      </c>
      <c r="N262" t="str">
        <f t="shared" ref="N262:N325" si="81">COMPLEX(0,-2*PI()*B262*$C$43)</f>
        <v>-0.0567668444060028i</v>
      </c>
      <c r="O262" t="str">
        <f t="shared" ref="O262:O325" si="82">IMEXP(N262)</f>
        <v>0.998389195322564-0.0567363610320836i</v>
      </c>
      <c r="P262" t="str">
        <f t="shared" ref="P262:P325" si="83">IMSUB(COMPLEX(1,0),O262)</f>
        <v>0.00161080467743602+0.0567363610320836i</v>
      </c>
      <c r="Q262" t="str">
        <f t="shared" ref="Q262:Q325" si="84">IMSUM(COMPLEX(0,2*PI()*B262*$C$43),O262,COMPLEX(-1,0))</f>
        <v>-0.00161080467743602+0.000030483373919199i</v>
      </c>
      <c r="R262" t="str">
        <f t="shared" ref="R262:R325" si="85">IMDIV(P262,Q262)</f>
        <v>-0.333321397479964-35.228679546178i</v>
      </c>
      <c r="S262" t="str">
        <f t="shared" ref="S262:S325" si="86">IMDIV(COMPLEX(0,2*PI()*B262*$C$123),COMPLEX($C$124,0))</f>
        <v>0.00588805914822476i</v>
      </c>
      <c r="T262" t="str">
        <f t="shared" ref="T262:T325" si="87">IMPRODUCT(R262,S262)</f>
        <v>0.207428548881752-0.00196261610373096i</v>
      </c>
      <c r="U262" t="str">
        <f t="shared" ref="U262:U325" si="88">IMDIV(COMPLEX(1,2*PI()*B262*$C$16*10^-3*$C$15*10^-6),COMPLEX(0,2*PI()*B262*$C$15*10^-6))</f>
        <v>0.0001-12433.9799290543i</v>
      </c>
      <c r="V262" t="str">
        <f t="shared" ref="V262:V325" si="89">IMSUM(COMPLEX($C$18*10^-3,0),IMDIV(COMPLEX(1,0),COMPLEX(0,2*PI()*B262*($C$17*1*10^-6))))</f>
        <v>0.00002-0.199437371833316i</v>
      </c>
      <c r="W262" t="str">
        <f t="shared" ref="W262:W325" si="90">IMDIV(IMPRODUCT(U262,V262),IMSUM(U262,V262))</f>
        <v>0.0000199993584529566-0.199434172968019i</v>
      </c>
      <c r="X262" t="str">
        <f t="shared" ref="X262:X325" si="91">IMDIV(IMPRODUCT(COMPLEX($C$19,0),W262),IMSUM(COMPLEX($C$19,0),W262))</f>
        <v>0.0941064644638974-0.132693910907964i</v>
      </c>
      <c r="Y262" t="str">
        <f t="shared" ref="Y262:Y325" si="92">COMPLEX($C$13*10^-3,2*PI()*B262*$C$12*0.000001)</f>
        <v>0.009+0.0804247719318987i</v>
      </c>
      <c r="Z262" t="str">
        <f t="shared" ref="Z262:Z325" si="93">IMPRODUCT(COMPLEX($C$6,0),IMDIV(X262,IMSUM(X262,Y262)))</f>
        <v>14.9416513841542-7.86895062675132i</v>
      </c>
      <c r="AA262" t="str">
        <f t="shared" ref="AA262:AA325" si="94">IMDIV(COMPLEX($C$6,0),IMSUM(X262,Y262))</f>
        <v>92.589764795256+46.9377677627481i</v>
      </c>
      <c r="AB262" t="str">
        <f t="shared" ref="AB262:AB325" si="95">IMPRODUCT(COMPLEX($C$119,0),T262)</f>
        <v>1.41218810437918-0.0133616280405638i</v>
      </c>
      <c r="AC262" t="str">
        <f t="shared" ref="AC262:AC325" si="96">IMSUM(COMPLEX(1,0),IMPRODUCT(AB262,M262))</f>
        <v>7.83520541546441-0.818683913350719i</v>
      </c>
      <c r="AD262" t="str">
        <f t="shared" ref="AD262:AD325" si="97">IMDIV(AB262,AC262)</f>
        <v>0.178466003574149+0.016942200124528i</v>
      </c>
      <c r="AE262" t="str">
        <f t="shared" ref="AE262:AE325" si="98">IMPRODUCT(AD262,AA262,X262)</f>
        <v>2.7998941456166-1.15119572273733i</v>
      </c>
      <c r="AF262" t="str">
        <f t="shared" ref="AF262:AF325" si="99">IMSUB(D262,H262)</f>
        <v>-7.2683047282497-0.80069154968382i</v>
      </c>
      <c r="AG262" t="str">
        <f t="shared" ref="AG262:AG325" si="100">IMSUM(COMPLEX(1,0),IMPRODUCT(AD262,AA262,COMPLEX($C$127,0)))</f>
        <v>1.05693860438896+0.0360026019573112i</v>
      </c>
      <c r="AH262" t="str">
        <f t="shared" ref="AH262:AH325" si="101">IMDIV(IMPRODUCT(AE262,AF262),AG262)</f>
        <v>-19.9057684839497+6.47345944530594i</v>
      </c>
      <c r="AI262">
        <f t="shared" ref="AI262:AI325" si="102">20*LOG10(IMABS(AH262))</f>
        <v>26.416181535227473</v>
      </c>
      <c r="AJ262">
        <f t="shared" ref="AJ262:AJ325" si="103">IMARGUMENT(AH262)*180/PI()</f>
        <v>161.98520508287365</v>
      </c>
      <c r="AK262"/>
      <c r="AL262"/>
      <c r="AM262"/>
      <c r="AN262"/>
    </row>
    <row r="263" spans="1:40" x14ac:dyDescent="0.25">
      <c r="A263"/>
      <c r="B263">
        <f t="shared" si="69"/>
        <v>12900</v>
      </c>
      <c r="C263" s="237" t="str">
        <f t="shared" si="72"/>
        <v>-0.000459262278158225+0.189845597585893i</v>
      </c>
      <c r="D263" s="208" t="str">
        <f t="shared" si="73"/>
        <v>-5.96052696780517+1.45548291482518i</v>
      </c>
      <c r="E263" t="str">
        <f t="shared" si="74"/>
        <v>2870</v>
      </c>
      <c r="F263" t="str">
        <f t="shared" si="75"/>
        <v>0.777000777000777</v>
      </c>
      <c r="G263" t="str">
        <f t="shared" si="70"/>
        <v>0.777000777000777</v>
      </c>
      <c r="H263" t="str">
        <f t="shared" si="76"/>
        <v>1.3172061302515+2.28246854654612i</v>
      </c>
      <c r="I263" t="str">
        <f t="shared" si="77"/>
        <v>50.6581815391354i</v>
      </c>
      <c r="J263" t="str">
        <f t="shared" si="71"/>
        <v>-1.19506876059693+10.9561893971033i</v>
      </c>
      <c r="K263" t="str">
        <f t="shared" si="78"/>
        <v>4.56933934468371-0.498410031944291i</v>
      </c>
      <c r="L263" t="str">
        <f t="shared" si="79"/>
        <v>0.273538153255278-0.0459291227516809i</v>
      </c>
      <c r="M263" t="str">
        <f t="shared" si="80"/>
        <v>4.84287749793899-0.544339154695972i</v>
      </c>
      <c r="N263" t="str">
        <f t="shared" si="81"/>
        <v>-0.0572103353779247i</v>
      </c>
      <c r="O263" t="str">
        <f t="shared" si="82"/>
        <v>0.998363935075782-0.057179132032585i</v>
      </c>
      <c r="P263" t="str">
        <f t="shared" si="83"/>
        <v>0.00163606492421797+0.057179132032585i</v>
      </c>
      <c r="Q263" t="str">
        <f t="shared" si="84"/>
        <v>-0.00163606492421797+0.0000312033453397018i</v>
      </c>
      <c r="R263" t="str">
        <f t="shared" si="85"/>
        <v>-0.333321210241289-34.9555399195136i</v>
      </c>
      <c r="S263" t="str">
        <f t="shared" si="86"/>
        <v>0.00593405961032026i</v>
      </c>
      <c r="T263" t="str">
        <f t="shared" si="87"/>
        <v>0.207428257593323-0.0019779479309559i</v>
      </c>
      <c r="U263" t="str">
        <f t="shared" si="88"/>
        <v>0.0001-12337.5924877438i</v>
      </c>
      <c r="V263" t="str">
        <f t="shared" si="89"/>
        <v>0.00002-0.197891345695073i</v>
      </c>
      <c r="W263" t="str">
        <f t="shared" si="90"/>
        <v>0.0000199993584529566-0.197888171627181i</v>
      </c>
      <c r="X263" t="str">
        <f t="shared" si="91"/>
        <v>0.093134514834896-0.132349093394215i</v>
      </c>
      <c r="Y263" t="str">
        <f t="shared" si="92"/>
        <v>0.009+0.0810530904626167i</v>
      </c>
      <c r="Z263" t="str">
        <f t="shared" si="93"/>
        <v>14.9750167310726-8.02892753657617i</v>
      </c>
      <c r="AA263" t="str">
        <f t="shared" si="94"/>
        <v>93.8252057640722+47.1227384563564i</v>
      </c>
      <c r="AB263" t="str">
        <f t="shared" si="95"/>
        <v>1.41218612126713-0.013466008195283i</v>
      </c>
      <c r="AC263" t="str">
        <f t="shared" si="96"/>
        <v>7.83171431406818-0.833922427599931i</v>
      </c>
      <c r="AD263" t="str">
        <f t="shared" si="97"/>
        <v>0.17847586699991+0.0172847239637073i</v>
      </c>
      <c r="AE263" t="str">
        <f t="shared" si="98"/>
        <v>2.81145689061067-1.1741307726214i</v>
      </c>
      <c r="AF263" t="str">
        <f t="shared" si="99"/>
        <v>-7.27773309805667-0.82698563172094i</v>
      </c>
      <c r="AG263" t="str">
        <f t="shared" si="100"/>
        <v>1.05767033373517+0.0363158920696392i</v>
      </c>
      <c r="AH263" t="str">
        <f t="shared" si="101"/>
        <v>-20.037877693373+6.56884202443041i</v>
      </c>
      <c r="AI263">
        <f t="shared" si="102"/>
        <v>26.480341464228001</v>
      </c>
      <c r="AJ263">
        <f t="shared" si="103"/>
        <v>161.84975706237967</v>
      </c>
      <c r="AK263"/>
      <c r="AL263"/>
      <c r="AM263"/>
      <c r="AN263"/>
    </row>
    <row r="264" spans="1:40" x14ac:dyDescent="0.25">
      <c r="A264"/>
      <c r="B264">
        <f t="shared" si="69"/>
        <v>13000</v>
      </c>
      <c r="C264" s="237" t="str">
        <f t="shared" si="72"/>
        <v>-0.000452223920489578+0.188385263731i</v>
      </c>
      <c r="D264" s="208" t="str">
        <f t="shared" si="73"/>
        <v>-5.96047300706305+1.44428702193767i</v>
      </c>
      <c r="E264" t="str">
        <f t="shared" si="74"/>
        <v>2870</v>
      </c>
      <c r="F264" t="str">
        <f t="shared" si="75"/>
        <v>0.777000777000777</v>
      </c>
      <c r="G264" t="str">
        <f t="shared" si="70"/>
        <v>0.777000777000777</v>
      </c>
      <c r="H264" t="str">
        <f t="shared" si="76"/>
        <v>1.32674030703532+2.29733421730092i</v>
      </c>
      <c r="I264" t="str">
        <f t="shared" si="77"/>
        <v>51.0508806208341i</v>
      </c>
      <c r="J264" t="str">
        <f t="shared" si="71"/>
        <v>-1.22923274166745+11.041121097856i</v>
      </c>
      <c r="K264" t="str">
        <f t="shared" si="78"/>
        <v>4.56709588907416-0.508465014687224i</v>
      </c>
      <c r="L264" t="str">
        <f t="shared" si="79"/>
        <v>0.273421467239222-0.0462654181196094i</v>
      </c>
      <c r="M264" t="str">
        <f t="shared" si="80"/>
        <v>4.84051735631338-0.554730432806833i</v>
      </c>
      <c r="N264" t="str">
        <f t="shared" si="81"/>
        <v>-0.0576538263498466i</v>
      </c>
      <c r="O264" t="str">
        <f t="shared" si="82"/>
        <v>0.998338478466549-0.0576218917868523i</v>
      </c>
      <c r="P264" t="str">
        <f t="shared" si="83"/>
        <v>0.001661521533451+0.0576218917868523i</v>
      </c>
      <c r="Q264" t="str">
        <f t="shared" si="84"/>
        <v>-0.001661521533451+0.0000319345629943013i</v>
      </c>
      <c r="R264" t="str">
        <f t="shared" si="85"/>
        <v>-0.333321021544783-34.6866020618515i</v>
      </c>
      <c r="S264" t="str">
        <f t="shared" si="86"/>
        <v>0.00598006007241577i</v>
      </c>
      <c r="T264" t="str">
        <f t="shared" si="87"/>
        <v>0.207427964037853-0.00199327973223679i</v>
      </c>
      <c r="U264" t="str">
        <f t="shared" si="88"/>
        <v>0.0001-12242.6879301458i</v>
      </c>
      <c r="V264" t="str">
        <f t="shared" si="89"/>
        <v>0.00002-0.196369104574342i</v>
      </c>
      <c r="W264" t="str">
        <f t="shared" si="90"/>
        <v>0.0000199993584529565-0.196365954922357i</v>
      </c>
      <c r="X264" t="str">
        <f t="shared" si="91"/>
        <v>0.0921751083181605-0.132000823911652i</v>
      </c>
      <c r="Y264" t="str">
        <f t="shared" si="92"/>
        <v>0.009+0.0816814089933346i</v>
      </c>
      <c r="Z264" t="str">
        <f t="shared" si="93"/>
        <v>15.0070234577843-8.19238309359811i</v>
      </c>
      <c r="AA264" t="str">
        <f t="shared" si="94"/>
        <v>95.0860656046886+47.2910310416132i</v>
      </c>
      <c r="AB264" t="str">
        <f t="shared" si="95"/>
        <v>1.41218412272091-0.0135703881733733i</v>
      </c>
      <c r="AC264" t="str">
        <f t="shared" si="96"/>
        <v>7.82817384903598-0.849069209085031i</v>
      </c>
      <c r="AD264" t="str">
        <f t="shared" si="97"/>
        <v>0.178485911163722+0.0176256309468933i</v>
      </c>
      <c r="AE264" t="str">
        <f t="shared" si="98"/>
        <v>2.82293817670132-1.19771670398485i</v>
      </c>
      <c r="AF264" t="str">
        <f t="shared" si="99"/>
        <v>-7.28721331409837-0.85304719536325i</v>
      </c>
      <c r="AG264" t="str">
        <f t="shared" si="100"/>
        <v>1.05841951944944+0.0366225794904658i</v>
      </c>
      <c r="AH264" t="str">
        <f t="shared" si="101"/>
        <v>-20.1704756264586+6.66901198887534i</v>
      </c>
      <c r="AI264">
        <f t="shared" si="102"/>
        <v>26.544882437111234</v>
      </c>
      <c r="AJ264">
        <f t="shared" si="103"/>
        <v>161.70444270824584</v>
      </c>
      <c r="AK264"/>
      <c r="AL264"/>
      <c r="AM264"/>
      <c r="AN264"/>
    </row>
    <row r="265" spans="1:40" x14ac:dyDescent="0.25">
      <c r="A265"/>
      <c r="B265">
        <f t="shared" si="69"/>
        <v>13100</v>
      </c>
      <c r="C265" s="237" t="str">
        <f t="shared" si="72"/>
        <v>-0.000445346129367732+0.186947224666962i</v>
      </c>
      <c r="D265" s="208" t="str">
        <f t="shared" si="73"/>
        <v>-5.96042027733111+1.43326205578004i</v>
      </c>
      <c r="E265" t="str">
        <f t="shared" si="74"/>
        <v>2870</v>
      </c>
      <c r="F265" t="str">
        <f t="shared" si="75"/>
        <v>0.777000777000777</v>
      </c>
      <c r="G265" t="str">
        <f t="shared" si="70"/>
        <v>0.777000777000777</v>
      </c>
      <c r="H265" t="str">
        <f t="shared" si="76"/>
        <v>1.33632460656808+2.3121420893358i</v>
      </c>
      <c r="I265" t="str">
        <f t="shared" si="77"/>
        <v>51.4435797025329i</v>
      </c>
      <c r="J265" t="str">
        <f t="shared" si="71"/>
        <v>-1.26366053726362+11.1260527986088i</v>
      </c>
      <c r="K265" t="str">
        <f t="shared" si="78"/>
        <v>4.56481976765246-0.518457237666946i</v>
      </c>
      <c r="L265" t="str">
        <f t="shared" si="79"/>
        <v>0.273303980837591-0.0466012732540461i</v>
      </c>
      <c r="M265" t="str">
        <f t="shared" si="80"/>
        <v>4.83812374849005-0.565058510920992i</v>
      </c>
      <c r="N265" t="str">
        <f t="shared" si="81"/>
        <v>-0.0580973173217685i</v>
      </c>
      <c r="O265" t="str">
        <f t="shared" si="82"/>
        <v>0.998312825499872-0.0580646402078017i</v>
      </c>
      <c r="P265" t="str">
        <f t="shared" si="83"/>
        <v>0.00168717450012801+0.0580646402078017i</v>
      </c>
      <c r="Q265" t="str">
        <f t="shared" si="84"/>
        <v>-0.00168717450012801+0.0000326771139668031i</v>
      </c>
      <c r="R265" t="str">
        <f t="shared" si="85"/>
        <v>-0.333320831391537-34.4217697494778i</v>
      </c>
      <c r="S265" t="str">
        <f t="shared" si="86"/>
        <v>0.00602606053451127i</v>
      </c>
      <c r="T265" t="str">
        <f t="shared" si="87"/>
        <v>0.207427668215362-0.00200861150737903i</v>
      </c>
      <c r="U265" t="str">
        <f t="shared" si="88"/>
        <v>0.0001-12149.2322970912i</v>
      </c>
      <c r="V265" t="str">
        <f t="shared" si="89"/>
        <v>0.00002-0.194870103776065i</v>
      </c>
      <c r="W265" t="str">
        <f t="shared" si="90"/>
        <v>0.0000199993584529566-0.194866978167225i</v>
      </c>
      <c r="X265" t="str">
        <f t="shared" si="91"/>
        <v>0.0912280878324403-0.131649290340631i</v>
      </c>
      <c r="Y265" t="str">
        <f t="shared" si="92"/>
        <v>0.009+0.0823097275240526i</v>
      </c>
      <c r="Z265" t="str">
        <f t="shared" si="93"/>
        <v>15.0375552639774-8.35938407738045i</v>
      </c>
      <c r="AA265" t="str">
        <f t="shared" si="94"/>
        <v>96.3726822207225+47.4416514478537i</v>
      </c>
      <c r="AB265" t="str">
        <f t="shared" si="95"/>
        <v>1.41218210874065-0.0136747679735098i</v>
      </c>
      <c r="AC265" t="str">
        <f t="shared" si="96"/>
        <v>7.8245847534626-0.864125739201987i</v>
      </c>
      <c r="AD265" t="str">
        <f t="shared" si="97"/>
        <v>0.178496133691667+0.0179649578765561i</v>
      </c>
      <c r="AE265" t="str">
        <f t="shared" si="98"/>
        <v>2.83432145761884-1.22196869097235i</v>
      </c>
      <c r="AF265" t="str">
        <f t="shared" si="99"/>
        <v>-7.29674488389919-0.87888003355576i</v>
      </c>
      <c r="AG265" t="str">
        <f t="shared" si="100"/>
        <v>1.05918650731814+0.0369221267800868i</v>
      </c>
      <c r="AH265" t="str">
        <f t="shared" si="101"/>
        <v>-20.3034790698076+6.7740788190524i</v>
      </c>
      <c r="AI265">
        <f t="shared" si="102"/>
        <v>26.609786891139692</v>
      </c>
      <c r="AJ265">
        <f t="shared" si="103"/>
        <v>161.54917281722007</v>
      </c>
      <c r="AK265"/>
      <c r="AL265"/>
      <c r="AM265"/>
      <c r="AN265"/>
    </row>
    <row r="266" spans="1:40" x14ac:dyDescent="0.25">
      <c r="A266"/>
      <c r="B266">
        <f t="shared" si="69"/>
        <v>13200</v>
      </c>
      <c r="C266" s="237" t="str">
        <f t="shared" si="72"/>
        <v>-0.000438624057663017+0.185530973705447i</v>
      </c>
      <c r="D266" s="208" t="str">
        <f t="shared" si="73"/>
        <v>-5.96036874144804+1.42240413174176i</v>
      </c>
      <c r="E266" t="str">
        <f t="shared" si="74"/>
        <v>2870</v>
      </c>
      <c r="F266" t="str">
        <f t="shared" si="75"/>
        <v>0.777000777000777</v>
      </c>
      <c r="G266" t="str">
        <f t="shared" si="70"/>
        <v>0.777000777000777</v>
      </c>
      <c r="H266" t="str">
        <f t="shared" si="76"/>
        <v>1.34595857438319+2.32689195401459i</v>
      </c>
      <c r="I266" t="str">
        <f t="shared" si="77"/>
        <v>51.8362787842316i</v>
      </c>
      <c r="J266" t="str">
        <f t="shared" si="71"/>
        <v>-1.29835214738543+11.2109844993615i</v>
      </c>
      <c r="K266" t="str">
        <f t="shared" si="78"/>
        <v>4.56251147721575-0.528387723152334i</v>
      </c>
      <c r="L266" t="str">
        <f t="shared" si="79"/>
        <v>0.27318569624171-0.0469366854061207i</v>
      </c>
      <c r="M266" t="str">
        <f t="shared" si="80"/>
        <v>4.83569717345746-0.575324408558455i</v>
      </c>
      <c r="N266" t="str">
        <f t="shared" si="81"/>
        <v>-0.0585408082936904i</v>
      </c>
      <c r="O266" t="str">
        <f t="shared" si="82"/>
        <v>0.998286976180797-0.0585073772083515i</v>
      </c>
      <c r="P266" t="str">
        <f t="shared" si="83"/>
        <v>0.00171302381920302+0.0585073772083515i</v>
      </c>
      <c r="Q266" t="str">
        <f t="shared" si="84"/>
        <v>-0.00171302381920302+0.0000334310853388961i</v>
      </c>
      <c r="R266" t="str">
        <f t="shared" si="85"/>
        <v>-0.333320639780099-34.1609496745532i</v>
      </c>
      <c r="S266" t="str">
        <f t="shared" si="86"/>
        <v>0.00607206099660678i</v>
      </c>
      <c r="T266" t="str">
        <f t="shared" si="87"/>
        <v>0.207427370125902-0.00202394325617276i</v>
      </c>
      <c r="U266" t="str">
        <f t="shared" si="88"/>
        <v>0.0001-12057.1926584769i</v>
      </c>
      <c r="V266" t="str">
        <f t="shared" si="89"/>
        <v>0.00002-0.193393815111094i</v>
      </c>
      <c r="W266" t="str">
        <f t="shared" si="90"/>
        <v>0.0000199993584529566-0.19339071318111i</v>
      </c>
      <c r="X266" t="str">
        <f t="shared" si="91"/>
        <v>0.0902932968705897-0.131294674473431i</v>
      </c>
      <c r="Y266" t="str">
        <f t="shared" si="92"/>
        <v>0.009+0.0829380460547705i</v>
      </c>
      <c r="Z266" t="str">
        <f t="shared" si="93"/>
        <v>15.0664895926182-8.52999629956077i</v>
      </c>
      <c r="AA266" t="str">
        <f t="shared" si="94"/>
        <v>97.6853767209505+47.5735584667752i</v>
      </c>
      <c r="AB266" t="str">
        <f t="shared" si="95"/>
        <v>1.4121800793267-0.0137791475942638i</v>
      </c>
      <c r="AC266" t="str">
        <f t="shared" si="96"/>
        <v>7.82094773807295-0.8790934539909i</v>
      </c>
      <c r="AD266" t="str">
        <f t="shared" si="97"/>
        <v>0.178506532299092+0.0183027404399654i</v>
      </c>
      <c r="AE266" t="str">
        <f t="shared" si="98"/>
        <v>2.84558911932335-1.24690201160355i</v>
      </c>
      <c r="AF266" t="str">
        <f t="shared" si="99"/>
        <v>-7.30632731583123-0.90448782227283i</v>
      </c>
      <c r="AG266" t="str">
        <f t="shared" si="100"/>
        <v>1.05997163993176+0.0372139657862881i</v>
      </c>
      <c r="AH266" t="str">
        <f t="shared" si="101"/>
        <v>-20.4367982272164+6.88415383679753i</v>
      </c>
      <c r="AI266">
        <f t="shared" si="102"/>
        <v>26.675036604215578</v>
      </c>
      <c r="AJ266">
        <f t="shared" si="103"/>
        <v>161.38385553905502</v>
      </c>
      <c r="AK266"/>
      <c r="AL266"/>
      <c r="AM266"/>
      <c r="AN266"/>
    </row>
    <row r="267" spans="1:40" x14ac:dyDescent="0.25">
      <c r="A267"/>
      <c r="B267">
        <f t="shared" si="69"/>
        <v>13300</v>
      </c>
      <c r="C267" s="237" t="str">
        <f t="shared" si="72"/>
        <v>-0.00043205303977899+0.184136019396442i</v>
      </c>
      <c r="D267" s="208" t="str">
        <f t="shared" si="73"/>
        <v>-5.96031836364426+1.41170948203939i</v>
      </c>
      <c r="E267" t="str">
        <f t="shared" si="74"/>
        <v>2870</v>
      </c>
      <c r="F267" t="str">
        <f t="shared" si="75"/>
        <v>0.777000777000777</v>
      </c>
      <c r="G267" t="str">
        <f t="shared" si="70"/>
        <v>0.777000777000777</v>
      </c>
      <c r="H267" t="str">
        <f t="shared" si="76"/>
        <v>1.35564175545083+2.34158360710883i</v>
      </c>
      <c r="I267" t="str">
        <f t="shared" si="77"/>
        <v>52.2289778659303i</v>
      </c>
      <c r="J267" t="str">
        <f t="shared" si="71"/>
        <v>-1.33330757203287+11.2959162001143i</v>
      </c>
      <c r="K267" t="str">
        <f t="shared" si="78"/>
        <v>4.56017149941492-0.538257462451508i</v>
      </c>
      <c r="L267" t="str">
        <f t="shared" si="79"/>
        <v>0.273066615654883-0.0472716518404455i</v>
      </c>
      <c r="M267" t="str">
        <f t="shared" si="80"/>
        <v>4.8332381150698-0.585529114291953i</v>
      </c>
      <c r="N267" t="str">
        <f t="shared" si="81"/>
        <v>-0.0589842992656123i</v>
      </c>
      <c r="O267" t="str">
        <f t="shared" si="82"/>
        <v>0.998260930514408-0.0589501027014224i</v>
      </c>
      <c r="P267" t="str">
        <f t="shared" si="83"/>
        <v>0.00173906948559199+0.0589501027014224i</v>
      </c>
      <c r="Q267" t="str">
        <f t="shared" si="84"/>
        <v>-0.00173906948559199+0.0000341965641899034i</v>
      </c>
      <c r="R267" t="str">
        <f t="shared" si="85"/>
        <v>-0.333320446711888-33.904051335478i</v>
      </c>
      <c r="S267" t="str">
        <f t="shared" si="86"/>
        <v>0.00611806145870228i</v>
      </c>
      <c r="T267" t="str">
        <f t="shared" si="87"/>
        <v>0.207427069769452-0.00203927497842543i</v>
      </c>
      <c r="U267" t="str">
        <f t="shared" si="88"/>
        <v>0.0001-11966.5370745786i</v>
      </c>
      <c r="V267" t="str">
        <f t="shared" si="89"/>
        <v>0.00002-0.191939726275672i</v>
      </c>
      <c r="W267" t="str">
        <f t="shared" si="90"/>
        <v>0.0000199993584529566-0.19193664766847i</v>
      </c>
      <c r="X267" t="str">
        <f t="shared" si="91"/>
        <v>0.0893705795914026-0.130937152180458i</v>
      </c>
      <c r="Y267" t="str">
        <f t="shared" si="92"/>
        <v>0.009+0.0835663645854885i</v>
      </c>
      <c r="Z267" t="str">
        <f t="shared" si="93"/>
        <v>15.0936973748069-8.70428432319212i</v>
      </c>
      <c r="AA267" t="str">
        <f t="shared" si="94"/>
        <v>99.0244508598369+47.6856621956897i</v>
      </c>
      <c r="AB267" t="str">
        <f t="shared" si="95"/>
        <v>1.41217803447893-0.0138835270343244i</v>
      </c>
      <c r="AC267" t="str">
        <f t="shared" si="96"/>
        <v>7.81726349222026-0.893973745784898i</v>
      </c>
      <c r="AD267" t="str">
        <f t="shared" si="97"/>
        <v>0.178517104786601+0.0186390132510482i</v>
      </c>
      <c r="AE267" t="str">
        <f t="shared" si="98"/>
        <v>2.85672242671652-1.27253201123932i</v>
      </c>
      <c r="AF267" t="str">
        <f t="shared" si="99"/>
        <v>-7.31596011909509-0.92987412506944i</v>
      </c>
      <c r="AG267" t="str">
        <f t="shared" si="100"/>
        <v>1.06077525538333+0.0374974963524736i</v>
      </c>
      <c r="AH267" t="str">
        <f t="shared" si="101"/>
        <v>-20.5703363871546+6.99935000685219i</v>
      </c>
      <c r="AI267">
        <f t="shared" si="102"/>
        <v>26.740612656510855</v>
      </c>
      <c r="AJ267">
        <f t="shared" si="103"/>
        <v>161.20839652111138</v>
      </c>
      <c r="AK267"/>
      <c r="AL267"/>
      <c r="AM267"/>
      <c r="AN267"/>
    </row>
    <row r="268" spans="1:40" x14ac:dyDescent="0.25">
      <c r="A268"/>
      <c r="B268">
        <f t="shared" si="69"/>
        <v>13400</v>
      </c>
      <c r="C268" s="237" t="str">
        <f t="shared" si="72"/>
        <v>-0.000425628583554663+0.182761884959682i</v>
      </c>
      <c r="D268" s="208" t="str">
        <f t="shared" si="73"/>
        <v>-5.96026910947988+1.40117445135756i</v>
      </c>
      <c r="E268" t="str">
        <f t="shared" si="74"/>
        <v>2870</v>
      </c>
      <c r="F268" t="str">
        <f t="shared" si="75"/>
        <v>0.777000777000777</v>
      </c>
      <c r="G268" t="str">
        <f t="shared" si="70"/>
        <v>0.777000777000777</v>
      </c>
      <c r="H268" t="str">
        <f t="shared" si="76"/>
        <v>1.36537369422424+2.35621684878555i</v>
      </c>
      <c r="I268" t="str">
        <f t="shared" si="77"/>
        <v>52.621676947629i</v>
      </c>
      <c r="J268" t="str">
        <f t="shared" si="71"/>
        <v>-1.36852681120596+11.380847900867i</v>
      </c>
      <c r="K268" t="str">
        <f t="shared" si="78"/>
        <v>4.55780030142789-0.548067417028875i</v>
      </c>
      <c r="L268" t="str">
        <f t="shared" si="79"/>
        <v>0.272946741292292-0.0476061698351761i</v>
      </c>
      <c r="M268" t="str">
        <f t="shared" si="80"/>
        <v>4.83074704272018-0.595673586864051i</v>
      </c>
      <c r="N268" t="str">
        <f t="shared" si="81"/>
        <v>-0.0594277902375342i</v>
      </c>
      <c r="O268" t="str">
        <f t="shared" si="82"/>
        <v>0.998234688505827-0.0593928165999372i</v>
      </c>
      <c r="P268" t="str">
        <f t="shared" si="83"/>
        <v>0.00176531149417303+0.0593928165999372i</v>
      </c>
      <c r="Q268" t="str">
        <f t="shared" si="84"/>
        <v>-0.00176531149417303+0.0000349736375970036i</v>
      </c>
      <c r="R268" t="str">
        <f t="shared" si="85"/>
        <v>-0.333320252186522-33.6509869321784i</v>
      </c>
      <c r="S268" t="str">
        <f t="shared" si="86"/>
        <v>0.00616406192079779i</v>
      </c>
      <c r="T268" t="str">
        <f t="shared" si="87"/>
        <v>0.207426767145905-0.00205460667393366i</v>
      </c>
      <c r="U268" t="str">
        <f t="shared" si="88"/>
        <v>0.0001-11877.2345590967i</v>
      </c>
      <c r="V268" t="str">
        <f t="shared" si="89"/>
        <v>0.00002-0.19050734025869i</v>
      </c>
      <c r="W268" t="str">
        <f t="shared" si="90"/>
        <v>0.0000199993584529566-0.190504284626169i</v>
      </c>
      <c r="X268" t="str">
        <f t="shared" si="91"/>
        <v>0.0884597809051758-0.130576893573268i</v>
      </c>
      <c r="Y268" t="str">
        <f t="shared" si="92"/>
        <v>0.009+0.0841946831162065i</v>
      </c>
      <c r="Z268" t="str">
        <f t="shared" si="93"/>
        <v>15.119042773283-8.88231115460589i</v>
      </c>
      <c r="AA268" t="str">
        <f t="shared" si="94"/>
        <v>100.390184263024+47.7768225114436i</v>
      </c>
      <c r="AB268" t="str">
        <f t="shared" si="95"/>
        <v>1.4121759741966-0.013987906292307i</v>
      </c>
      <c r="AC268" t="str">
        <f t="shared" si="96"/>
        <v>7.81353268483686-0.908767964788333i</v>
      </c>
      <c r="AD268" t="str">
        <f t="shared" si="97"/>
        <v>0.178527849036234+0.0189738098903832i</v>
      </c>
      <c r="AE268" t="str">
        <f t="shared" si="98"/>
        <v>2.86770146903576-1.29887406159749i</v>
      </c>
      <c r="AF268" t="str">
        <f t="shared" si="99"/>
        <v>-7.32564280370412-0.95504239742799i</v>
      </c>
      <c r="AG268" t="str">
        <f t="shared" si="100"/>
        <v>1.06159768583426+0.0377720850127124i</v>
      </c>
      <c r="AH268" t="str">
        <f t="shared" si="101"/>
        <v>-20.7039895816372+7.1197817135444i</v>
      </c>
      <c r="AI268">
        <f t="shared" si="102"/>
        <v>26.80649539148736</v>
      </c>
      <c r="AJ268">
        <f t="shared" si="103"/>
        <v>161.02269906457738</v>
      </c>
      <c r="AK268"/>
      <c r="AL268"/>
      <c r="AM268"/>
      <c r="AN268"/>
    </row>
    <row r="269" spans="1:40" x14ac:dyDescent="0.25">
      <c r="A269"/>
      <c r="B269">
        <f t="shared" si="69"/>
        <v>13500</v>
      </c>
      <c r="C269" s="237" t="str">
        <f t="shared" si="72"/>
        <v>-0.000419346362585057+0.181408107741339i</v>
      </c>
      <c r="D269" s="208" t="str">
        <f t="shared" si="73"/>
        <v>-5.96022094578578+1.3907954926836i</v>
      </c>
      <c r="E269" t="str">
        <f t="shared" si="74"/>
        <v>2870</v>
      </c>
      <c r="F269" t="str">
        <f t="shared" si="75"/>
        <v>0.777000777000777</v>
      </c>
      <c r="G269" t="str">
        <f t="shared" si="70"/>
        <v>0.777000777000777</v>
      </c>
      <c r="H269" t="str">
        <f t="shared" si="76"/>
        <v>1.37515393468556+2.37079148359453i</v>
      </c>
      <c r="I269" t="str">
        <f t="shared" si="77"/>
        <v>53.0143760293278i</v>
      </c>
      <c r="J269" t="str">
        <f t="shared" si="71"/>
        <v>-1.40400986490469+11.4657796016198i</v>
      </c>
      <c r="K269" t="str">
        <f t="shared" si="78"/>
        <v>4.55539833659793-0.557818519575447i</v>
      </c>
      <c r="L269" t="str">
        <f t="shared" si="79"/>
        <v>0.272826075380902-0.0479402366820715i</v>
      </c>
      <c r="M269" t="str">
        <f t="shared" si="80"/>
        <v>4.82822441197883-0.605758756257519i</v>
      </c>
      <c r="N269" t="str">
        <f t="shared" si="81"/>
        <v>-0.0598712812094561i</v>
      </c>
      <c r="O269" t="str">
        <f t="shared" si="82"/>
        <v>0.998208250160217-0.059835518816821i</v>
      </c>
      <c r="P269" t="str">
        <f t="shared" si="83"/>
        <v>0.00179174983978303+0.059835518816821i</v>
      </c>
      <c r="Q269" t="str">
        <f t="shared" si="84"/>
        <v>-0.00179174983978303+0.0000357623926350997i</v>
      </c>
      <c r="R269" t="str">
        <f t="shared" si="85"/>
        <v>-0.333320056201639-33.4016712661134i</v>
      </c>
      <c r="S269" t="str">
        <f t="shared" si="86"/>
        <v>0.00621006238289329i</v>
      </c>
      <c r="T269" t="str">
        <f t="shared" si="87"/>
        <v>0.207426462255458-0.00206993834248168i</v>
      </c>
      <c r="U269" t="str">
        <f t="shared" si="88"/>
        <v>0.0001-11789.2550438441i</v>
      </c>
      <c r="V269" t="str">
        <f t="shared" si="89"/>
        <v>0.00002-0.189096174775292i</v>
      </c>
      <c r="W269" t="str">
        <f t="shared" si="90"/>
        <v>0.0000199993584529566-0.189093141777087i</v>
      </c>
      <c r="X269" t="str">
        <f t="shared" si="91"/>
        <v>0.0875607465532934-0.130214063164343i</v>
      </c>
      <c r="Y269" t="str">
        <f t="shared" si="92"/>
        <v>0.009+0.0848230016469244i</v>
      </c>
      <c r="Z269" t="str">
        <f t="shared" si="93"/>
        <v>15.1423829259928-9.06413790592445i</v>
      </c>
      <c r="AA269" t="str">
        <f t="shared" si="94"/>
        <v>101.782831425401+47.8458475887774i</v>
      </c>
      <c r="AB269" t="str">
        <f t="shared" si="95"/>
        <v>1.41217389848106-0.0140922853667426i</v>
      </c>
      <c r="AC269" t="str">
        <f t="shared" si="96"/>
        <v>7.80975596534898-0.923477420591497i</v>
      </c>
      <c r="AD269" t="str">
        <f t="shared" si="97"/>
        <v>0.178538763007919+0.0193071629434287i</v>
      </c>
      <c r="AE269" t="str">
        <f t="shared" si="98"/>
        <v>2.87850510409036-1.325943514953i</v>
      </c>
      <c r="AF269" t="str">
        <f t="shared" si="99"/>
        <v>-7.33537488047134-0.97999599091093i</v>
      </c>
      <c r="AG269" t="str">
        <f t="shared" si="100"/>
        <v>1.06243925593811+0.038037063680157i</v>
      </c>
      <c r="AH269" t="str">
        <f t="shared" si="101"/>
        <v>-20.8376462374241+7.2455645106649i</v>
      </c>
      <c r="AI269">
        <f t="shared" si="102"/>
        <v>26.872664376353882</v>
      </c>
      <c r="AJ269">
        <f t="shared" si="103"/>
        <v>160.82666429329956</v>
      </c>
      <c r="AK269"/>
      <c r="AL269"/>
      <c r="AM269"/>
      <c r="AN269"/>
    </row>
    <row r="270" spans="1:40" x14ac:dyDescent="0.25">
      <c r="A270"/>
      <c r="B270">
        <f t="shared" si="69"/>
        <v>13600</v>
      </c>
      <c r="C270" s="237" t="str">
        <f t="shared" si="72"/>
        <v>-0.000413202208935547+0.180074238694688i</v>
      </c>
      <c r="D270" s="208" t="str">
        <f t="shared" si="73"/>
        <v>-5.9601738406078+1.38056916332594i</v>
      </c>
      <c r="E270" t="str">
        <f t="shared" si="74"/>
        <v>2870</v>
      </c>
      <c r="F270" t="str">
        <f t="shared" si="75"/>
        <v>0.777000777000777</v>
      </c>
      <c r="G270" t="str">
        <f t="shared" si="70"/>
        <v>0.777000777000777</v>
      </c>
      <c r="H270" t="str">
        <f t="shared" si="76"/>
        <v>1.38498202039142+2.38530732045529i</v>
      </c>
      <c r="I270" t="str">
        <f t="shared" si="77"/>
        <v>53.4070751110265i</v>
      </c>
      <c r="J270" t="str">
        <f t="shared" si="71"/>
        <v>-1.43975673312906+11.5507113023725i</v>
      </c>
      <c r="K270" t="str">
        <f t="shared" si="78"/>
        <v>4.55296604504033-0.567511675034972i</v>
      </c>
      <c r="L270" t="str">
        <f t="shared" si="79"/>
        <v>0.272704620159357-0.0482738496865528i</v>
      </c>
      <c r="M270" t="str">
        <f t="shared" si="80"/>
        <v>4.82567066519969-0.615785524721525i</v>
      </c>
      <c r="N270" t="str">
        <f t="shared" si="81"/>
        <v>-0.060314772181378i</v>
      </c>
      <c r="O270" t="str">
        <f t="shared" si="82"/>
        <v>0.998181615482776-0.0602782092650014i</v>
      </c>
      <c r="P270" t="str">
        <f t="shared" si="83"/>
        <v>0.00181838451722405+0.0602782092650014i</v>
      </c>
      <c r="Q270" t="str">
        <f t="shared" si="84"/>
        <v>-0.00181838451722405+0.0000365629163765965i</v>
      </c>
      <c r="R270" t="str">
        <f t="shared" si="85"/>
        <v>-0.333319858761477-33.1560216445108i</v>
      </c>
      <c r="S270" t="str">
        <f t="shared" si="86"/>
        <v>0.0062560628449888i</v>
      </c>
      <c r="T270" t="str">
        <f t="shared" si="87"/>
        <v>0.207426155097868-0.00208526998389459i</v>
      </c>
      <c r="U270" t="str">
        <f t="shared" si="88"/>
        <v>0.0001-11702.5693449923i</v>
      </c>
      <c r="V270" t="str">
        <f t="shared" si="89"/>
        <v>0.00002-0.187705761725474i</v>
      </c>
      <c r="W270" t="str">
        <f t="shared" si="90"/>
        <v>0.0000199993584529567-0.187702751028727i</v>
      </c>
      <c r="X270" t="str">
        <f t="shared" si="91"/>
        <v>0.0866733231821331-0.129848820023626i</v>
      </c>
      <c r="Y270" t="str">
        <f t="shared" si="92"/>
        <v>0.009+0.0854513201776424i</v>
      </c>
      <c r="Z270" t="str">
        <f t="shared" si="93"/>
        <v>15.1635676913632-9.24982342629571i</v>
      </c>
      <c r="AA270" t="str">
        <f t="shared" si="94"/>
        <v>103.202618469251+47.8914924787449i</v>
      </c>
      <c r="AB270" t="str">
        <f t="shared" si="95"/>
        <v>1.41217180733066-0.0141966642564405i</v>
      </c>
      <c r="AC270" t="str">
        <f t="shared" si="96"/>
        <v>7.80593396450915-0.938103383620049i</v>
      </c>
      <c r="AD270" t="str">
        <f t="shared" si="97"/>
        <v>0.178549844735959+0.019639104037032i</v>
      </c>
      <c r="AE270" t="str">
        <f t="shared" si="98"/>
        <v>2.88911090152929-1.35375565313689i</v>
      </c>
      <c r="AF270" t="str">
        <f t="shared" si="99"/>
        <v>-7.34515586099922-1.00473815712935i</v>
      </c>
      <c r="AG270" t="str">
        <f t="shared" si="100"/>
        <v>1.06330028111272+0.0382917283362993i</v>
      </c>
      <c r="AH270" t="str">
        <f t="shared" si="101"/>
        <v>-20.9711868206335+7.37681484243712i</v>
      </c>
      <c r="AI270">
        <f t="shared" si="102"/>
        <v>26.939098362001825</v>
      </c>
      <c r="AJ270">
        <f t="shared" si="103"/>
        <v>160.62019133627302</v>
      </c>
      <c r="AK270"/>
      <c r="AL270"/>
      <c r="AM270"/>
      <c r="AN270"/>
    </row>
    <row r="271" spans="1:40" x14ac:dyDescent="0.25">
      <c r="A271"/>
      <c r="B271">
        <f t="shared" si="69"/>
        <v>13700</v>
      </c>
      <c r="C271" s="237" t="str">
        <f t="shared" si="72"/>
        <v>-0.000407192106227091+0.178759841883514i</v>
      </c>
      <c r="D271" s="208" t="str">
        <f t="shared" si="73"/>
        <v>-5.9601277631537+1.37049212110694i</v>
      </c>
      <c r="E271" t="str">
        <f t="shared" si="74"/>
        <v>2870</v>
      </c>
      <c r="F271" t="str">
        <f t="shared" si="75"/>
        <v>0.777000777000777</v>
      </c>
      <c r="G271" t="str">
        <f t="shared" si="70"/>
        <v>0.777000777000777</v>
      </c>
      <c r="H271" t="str">
        <f t="shared" si="76"/>
        <v>1.39485749451841+2.39976417264375i</v>
      </c>
      <c r="I271" t="str">
        <f t="shared" si="77"/>
        <v>53.7997741927252i</v>
      </c>
      <c r="J271" t="str">
        <f t="shared" si="71"/>
        <v>-1.47576741587908+11.6356430031251i</v>
      </c>
      <c r="K271" t="str">
        <f t="shared" si="78"/>
        <v>4.55050385421809-0.577147761587699i</v>
      </c>
      <c r="L271" t="str">
        <f t="shared" si="79"/>
        <v>0.272582377877886-0.0486070061677625i</v>
      </c>
      <c r="M271" t="str">
        <f t="shared" si="80"/>
        <v>4.82308623209598-0.625754767755461i</v>
      </c>
      <c r="N271" t="str">
        <f t="shared" si="81"/>
        <v>-0.0607582631532999i</v>
      </c>
      <c r="O271" t="str">
        <f t="shared" si="82"/>
        <v>0.998154784478744-0.0607208878574081i</v>
      </c>
      <c r="P271" t="str">
        <f t="shared" si="83"/>
        <v>0.00184521552125605+0.0607208878574081i</v>
      </c>
      <c r="Q271" t="str">
        <f t="shared" si="84"/>
        <v>-0.00184521552125605+0.0000373752958918033i</v>
      </c>
      <c r="R271" t="str">
        <f t="shared" si="85"/>
        <v>-0.333319659863529-32.9139577890503i</v>
      </c>
      <c r="S271" t="str">
        <f t="shared" si="86"/>
        <v>0.00630206330708431i</v>
      </c>
      <c r="T271" t="str">
        <f t="shared" si="87"/>
        <v>0.207425845673296-0.00210060159795577i</v>
      </c>
      <c r="U271" t="str">
        <f t="shared" si="88"/>
        <v>0.0001-11617.1491307953i</v>
      </c>
      <c r="V271" t="str">
        <f t="shared" si="89"/>
        <v>0.00002-0.186335646676383i</v>
      </c>
      <c r="W271" t="str">
        <f t="shared" si="90"/>
        <v>0.0000199993584529566-0.186332657955524i</v>
      </c>
      <c r="X271" t="str">
        <f t="shared" si="91"/>
        <v>0.0857973584115615-0.129481317931775i</v>
      </c>
      <c r="Y271" t="str">
        <f t="shared" si="92"/>
        <v>0.009+0.0860796387083603i</v>
      </c>
      <c r="Z271" t="str">
        <f t="shared" si="93"/>
        <v>15.1824393971717-9.43942389988775i</v>
      </c>
      <c r="AA271" t="str">
        <f t="shared" si="94"/>
        <v>104.649739650101+47.9124577647894i</v>
      </c>
      <c r="AB271" t="str">
        <f t="shared" si="95"/>
        <v>1.41216970074647-0.0143010429599259i</v>
      </c>
      <c r="AC271" t="str">
        <f t="shared" si="96"/>
        <v>7.80206729523735-0.952647086526538i</v>
      </c>
      <c r="AD271" t="str">
        <f t="shared" si="97"/>
        <v>0.178561092325881+0.0199696638743976i</v>
      </c>
      <c r="AE271" t="str">
        <f t="shared" si="98"/>
        <v>2.89949508537919-1.38232563093606i</v>
      </c>
      <c r="AF271" t="str">
        <f t="shared" si="99"/>
        <v>-7.35498525767211-1.02927205153681i</v>
      </c>
      <c r="AG271" t="str">
        <f t="shared" si="100"/>
        <v>1.06418106565063+0.0385353377298721i</v>
      </c>
      <c r="AH271" t="str">
        <f t="shared" si="101"/>
        <v>-21.1044834761357+7.51364973343767i</v>
      </c>
      <c r="AI271">
        <f t="shared" si="102"/>
        <v>27.005775242503422</v>
      </c>
      <c r="AJ271">
        <f t="shared" si="103"/>
        <v>160.40317752486777</v>
      </c>
      <c r="AK271"/>
      <c r="AL271"/>
      <c r="AM271"/>
      <c r="AN271"/>
    </row>
    <row r="272" spans="1:40" x14ac:dyDescent="0.25">
      <c r="A272"/>
      <c r="B272">
        <f t="shared" si="69"/>
        <v>13800</v>
      </c>
      <c r="C272" s="237" t="str">
        <f t="shared" si="72"/>
        <v>-0.000401312183070938+0.177464494007104i</v>
      </c>
      <c r="D272" s="208" t="str">
        <f t="shared" si="73"/>
        <v>-5.96008268374284+1.36056112072113i</v>
      </c>
      <c r="E272" t="str">
        <f t="shared" si="74"/>
        <v>2870</v>
      </c>
      <c r="F272" t="str">
        <f t="shared" si="75"/>
        <v>0.777000777000777</v>
      </c>
      <c r="G272" t="str">
        <f t="shared" si="70"/>
        <v>0.777000777000777</v>
      </c>
      <c r="H272" t="str">
        <f t="shared" si="76"/>
        <v>1.40477989990796+2.41416185777853i</v>
      </c>
      <c r="I272" t="str">
        <f t="shared" si="77"/>
        <v>54.1924732744239i</v>
      </c>
      <c r="J272" t="str">
        <f t="shared" si="71"/>
        <v>-1.51204191315473+11.7205747038779i</v>
      </c>
      <c r="K272" t="str">
        <f t="shared" si="78"/>
        <v>4.54801217948905-0.586727631593898i</v>
      </c>
      <c r="L272" t="str">
        <f t="shared" si="79"/>
        <v>0.272459350798198-0.0489397034586202i</v>
      </c>
      <c r="M272" t="str">
        <f t="shared" si="80"/>
        <v>4.82047153028725-0.635667335052518i</v>
      </c>
      <c r="N272" t="str">
        <f t="shared" si="81"/>
        <v>-0.0612017541252218i</v>
      </c>
      <c r="O272" t="str">
        <f t="shared" si="82"/>
        <v>0.998127757153398-0.0611635545069731i</v>
      </c>
      <c r="P272" t="str">
        <f t="shared" si="83"/>
        <v>0.00187224284660203+0.0611635545069731i</v>
      </c>
      <c r="Q272" t="str">
        <f t="shared" si="84"/>
        <v>-0.00187224284660203+0.0000381996182487049i</v>
      </c>
      <c r="R272" t="str">
        <f t="shared" si="85"/>
        <v>-0.333319459506519-32.6754017482888i</v>
      </c>
      <c r="S272" t="str">
        <f t="shared" si="86"/>
        <v>0.00634806376917981i</v>
      </c>
      <c r="T272" t="str">
        <f t="shared" si="87"/>
        <v>0.207425533981707-0.00211593318445593i</v>
      </c>
      <c r="U272" t="str">
        <f t="shared" si="88"/>
        <v>0.0001-11532.9668907171i</v>
      </c>
      <c r="V272" t="str">
        <f t="shared" si="89"/>
        <v>0.00002-0.184985388367134i</v>
      </c>
      <c r="W272" t="str">
        <f t="shared" si="90"/>
        <v>0.0000199993584529566-0.184982421303674i</v>
      </c>
      <c r="X272" t="str">
        <f t="shared" si="91"/>
        <v>0.0849327008982996-0.129111705530136i</v>
      </c>
      <c r="Y272" t="str">
        <f t="shared" si="92"/>
        <v>0.009+0.0867079572390783i</v>
      </c>
      <c r="Z272" t="str">
        <f t="shared" si="93"/>
        <v>15.1988325951752-9.63299240865624i</v>
      </c>
      <c r="AA272" t="str">
        <f t="shared" si="94"/>
        <v>106.124353598116+47.9073883162152i</v>
      </c>
      <c r="AB272" t="str">
        <f t="shared" si="95"/>
        <v>1.41216757872828-0.0144054214757739i</v>
      </c>
      <c r="AC272" t="str">
        <f t="shared" si="96"/>
        <v>7.79815655337454-0.967109725523529i</v>
      </c>
      <c r="AD272" t="str">
        <f t="shared" si="97"/>
        <v>0.178572503951292+0.0202988722684863i</v>
      </c>
      <c r="AE272" t="str">
        <f t="shared" si="98"/>
        <v>2.90963247612356-1.41166841347795i</v>
      </c>
      <c r="AF272" t="str">
        <f t="shared" si="99"/>
        <v>-7.3648625836508-1.0536007370574i</v>
      </c>
      <c r="AG272" t="str">
        <f t="shared" si="100"/>
        <v>1.06508190065781+0.0387671120953192i</v>
      </c>
      <c r="AH272" t="str">
        <f t="shared" si="101"/>
        <v>-21.23739966324+7.65618644524624i</v>
      </c>
      <c r="AI272">
        <f t="shared" si="102"/>
        <v>27.072672014235049</v>
      </c>
      <c r="AJ272">
        <f t="shared" si="103"/>
        <v>160.17551860587486</v>
      </c>
      <c r="AK272"/>
      <c r="AL272"/>
      <c r="AM272"/>
      <c r="AN272"/>
    </row>
    <row r="273" spans="1:40" x14ac:dyDescent="0.25">
      <c r="A273"/>
      <c r="B273">
        <f t="shared" si="69"/>
        <v>13900</v>
      </c>
      <c r="C273" s="237" t="str">
        <f t="shared" si="72"/>
        <v>-0.000395558706832739+0.176187783945749i</v>
      </c>
      <c r="D273" s="208" t="str">
        <f t="shared" si="73"/>
        <v>-5.96003857375835+1.35077301025074i</v>
      </c>
      <c r="E273" t="str">
        <f t="shared" si="74"/>
        <v>2870</v>
      </c>
      <c r="F273" t="str">
        <f t="shared" si="75"/>
        <v>0.777000777000777</v>
      </c>
      <c r="G273" t="str">
        <f t="shared" si="70"/>
        <v>0.777000777000777</v>
      </c>
      <c r="H273" t="str">
        <f t="shared" si="76"/>
        <v>1.41474877911121+2.42850019780684i</v>
      </c>
      <c r="I273" t="str">
        <f t="shared" si="77"/>
        <v>54.5851723561227i</v>
      </c>
      <c r="J273" t="str">
        <f t="shared" si="71"/>
        <v>-1.54858022495603+11.8055064046306i</v>
      </c>
      <c r="K273" t="str">
        <f t="shared" si="78"/>
        <v>4.54549142462621-0.596252112499161i</v>
      </c>
      <c r="L273" t="str">
        <f t="shared" si="79"/>
        <v>0.272335541193388-0.0492719389058816i</v>
      </c>
      <c r="M273" t="str">
        <f t="shared" si="80"/>
        <v>4.8178269658196-0.645524051405043i</v>
      </c>
      <c r="N273" t="str">
        <f t="shared" si="81"/>
        <v>-0.0616452450971437i</v>
      </c>
      <c r="O273" t="str">
        <f t="shared" si="82"/>
        <v>0.998100533512054-0.061606209126631i</v>
      </c>
      <c r="P273" t="str">
        <f t="shared" si="83"/>
        <v>0.00189946648794603+0.061606209126631i</v>
      </c>
      <c r="Q273" t="str">
        <f t="shared" si="84"/>
        <v>-0.00189946648794603+0.0000390359705126977i</v>
      </c>
      <c r="R273" t="str">
        <f t="shared" si="85"/>
        <v>-0.333319257693125-32.4402778139966i</v>
      </c>
      <c r="S273" t="str">
        <f t="shared" si="86"/>
        <v>0.00639406423127532i</v>
      </c>
      <c r="T273" t="str">
        <f t="shared" si="87"/>
        <v>0.20742522002311-0.00213126474321085i</v>
      </c>
      <c r="U273" t="str">
        <f t="shared" si="88"/>
        <v>0.0000999999999999999-11449.9959058917i</v>
      </c>
      <c r="V273" t="str">
        <f t="shared" si="89"/>
        <v>0.00002-0.183654558234996i</v>
      </c>
      <c r="W273" t="str">
        <f t="shared" si="90"/>
        <v>0.0000199993584529567-0.183651612517317i</v>
      </c>
      <c r="X273" t="str">
        <f t="shared" si="91"/>
        <v>0.0840792003943925-0.128740126467421i</v>
      </c>
      <c r="Y273" t="str">
        <f t="shared" si="92"/>
        <v>0.009+0.0873362757697962i</v>
      </c>
      <c r="Z273" t="str">
        <f t="shared" si="93"/>
        <v>15.2125738239584-9.83057845789582i</v>
      </c>
      <c r="AA273" t="str">
        <f t="shared" si="94"/>
        <v>107.626579283295+47.8748721611286i</v>
      </c>
      <c r="AB273" t="str">
        <f t="shared" si="95"/>
        <v>1.41216544127614-0.0145097998027304i</v>
      </c>
      <c r="AC273" t="str">
        <f t="shared" si="96"/>
        <v>7.79420231842499-0.981492461665003i</v>
      </c>
      <c r="AD273" t="str">
        <f t="shared" si="97"/>
        <v>0.178584077850964+0.0206267581740005i</v>
      </c>
      <c r="AE273" t="str">
        <f t="shared" si="98"/>
        <v>2.91949643265289-1.44179870717396i</v>
      </c>
      <c r="AF273" t="str">
        <f t="shared" si="99"/>
        <v>-7.37478735286956-1.0777271875561i</v>
      </c>
      <c r="AG273" t="str">
        <f t="shared" si="100"/>
        <v>1.06600306181043+0.0389862319023797i</v>
      </c>
      <c r="AH273" t="str">
        <f t="shared" si="101"/>
        <v>-21.3697897895193+7.8045420975779i</v>
      </c>
      <c r="AI273">
        <f t="shared" si="102"/>
        <v>27.139764734734761</v>
      </c>
      <c r="AJ273">
        <f t="shared" si="103"/>
        <v>159.93710897150441</v>
      </c>
      <c r="AK273"/>
      <c r="AL273"/>
      <c r="AM273"/>
      <c r="AN273"/>
    </row>
    <row r="274" spans="1:40" x14ac:dyDescent="0.25">
      <c r="A274"/>
      <c r="B274">
        <f t="shared" ref="B274:B337" si="104">B273+100</f>
        <v>14000</v>
      </c>
      <c r="C274" s="237" t="str">
        <f t="shared" si="72"/>
        <v>-0.00038992807770735+0.174929312325723i</v>
      </c>
      <c r="D274" s="208" t="str">
        <f t="shared" si="73"/>
        <v>-5.95999540560171+1.34112472783054i</v>
      </c>
      <c r="E274" t="str">
        <f t="shared" si="74"/>
        <v>2870</v>
      </c>
      <c r="F274" t="str">
        <f t="shared" si="75"/>
        <v>0.777000777000777</v>
      </c>
      <c r="G274" t="str">
        <f t="shared" si="70"/>
        <v>0.777000777000777</v>
      </c>
      <c r="H274" t="str">
        <f t="shared" si="76"/>
        <v>1.4247636744334+2.44277901899016i</v>
      </c>
      <c r="I274" t="str">
        <f t="shared" si="77"/>
        <v>54.9778714378214i</v>
      </c>
      <c r="J274" t="str">
        <f t="shared" si="71"/>
        <v>-1.58538235128296+11.8904381053834i</v>
      </c>
      <c r="K274" t="str">
        <f t="shared" si="78"/>
        <v>4.54294198231175-0.605722007702864i</v>
      </c>
      <c r="L274" t="str">
        <f t="shared" si="79"/>
        <v>0.272210951347831-0.0496037098701925i</v>
      </c>
      <c r="M274" t="str">
        <f t="shared" si="80"/>
        <v>4.81515293365958-0.655325717573056i</v>
      </c>
      <c r="N274" t="str">
        <f t="shared" si="81"/>
        <v>-0.0620887360690656i</v>
      </c>
      <c r="O274" t="str">
        <f t="shared" si="82"/>
        <v>0.998073113560065-0.0620488516293185i</v>
      </c>
      <c r="P274" t="str">
        <f t="shared" si="83"/>
        <v>0.00192688643993499+0.0620488516293185i</v>
      </c>
      <c r="Q274" t="str">
        <f t="shared" si="84"/>
        <v>-0.00192688643993499+0.0000398844397470968i</v>
      </c>
      <c r="R274" t="str">
        <f t="shared" si="85"/>
        <v>-0.333319054422089-32.2085124410108i</v>
      </c>
      <c r="S274" t="str">
        <f t="shared" si="86"/>
        <v>0.00644006469337082i</v>
      </c>
      <c r="T274" t="str">
        <f t="shared" si="87"/>
        <v>0.207424903797348-0.00214659627401144i</v>
      </c>
      <c r="U274" t="str">
        <f t="shared" si="88"/>
        <v>0.0001-11368.2102208497i</v>
      </c>
      <c r="V274" t="str">
        <f t="shared" si="89"/>
        <v>0.00002-0.182342739961889i</v>
      </c>
      <c r="W274" t="str">
        <f t="shared" si="90"/>
        <v>0.0000199993584529565-0.182339815285051i</v>
      </c>
      <c r="X274" t="str">
        <f t="shared" si="91"/>
        <v>0.0832367078010628-0.128366719543116i</v>
      </c>
      <c r="Y274" t="str">
        <f t="shared" si="92"/>
        <v>0.009+0.0879645943005142i</v>
      </c>
      <c r="Z274" t="str">
        <f t="shared" si="93"/>
        <v>15.2234813827864-10.0322274626001i</v>
      </c>
      <c r="AA274" t="str">
        <f t="shared" si="94"/>
        <v>109.156491693313+47.8134395033712i</v>
      </c>
      <c r="AB274" t="str">
        <f t="shared" si="95"/>
        <v>1.41216328838898-0.0146141779393719i</v>
      </c>
      <c r="AC274" t="str">
        <f t="shared" si="96"/>
        <v>7.7902051542477-0.995796422071624i</v>
      </c>
      <c r="AD274" t="str">
        <f t="shared" si="97"/>
        <v>0.178595812326042+0.0209533497179946i</v>
      </c>
      <c r="AE274" t="str">
        <f t="shared" si="98"/>
        <v>2.92905879446345-1.47273088378378i</v>
      </c>
      <c r="AF274" t="str">
        <f t="shared" si="99"/>
        <v>-7.38475908003511-1.10165429115962i</v>
      </c>
      <c r="AG274" t="str">
        <f t="shared" si="100"/>
        <v>1.06694480691949+0.0391918366497785i</v>
      </c>
      <c r="AH274" t="str">
        <f t="shared" si="101"/>
        <v>-21.5014988448466+7.95883325161009i</v>
      </c>
      <c r="AI274">
        <f t="shared" si="102"/>
        <v>27.207028481399298</v>
      </c>
      <c r="AJ274">
        <f t="shared" si="103"/>
        <v>159.68784190748005</v>
      </c>
      <c r="AK274"/>
      <c r="AL274"/>
      <c r="AM274"/>
      <c r="AN274"/>
    </row>
    <row r="275" spans="1:40" x14ac:dyDescent="0.25">
      <c r="A275"/>
      <c r="B275">
        <f t="shared" si="104"/>
        <v>14100</v>
      </c>
      <c r="C275" s="237" t="str">
        <f t="shared" si="72"/>
        <v>-0.000384416823086731+0.173688691102768i</v>
      </c>
      <c r="D275" s="208" t="str">
        <f t="shared" si="73"/>
        <v>-5.95995315264963+1.33161329845456i</v>
      </c>
      <c r="E275" t="str">
        <f t="shared" si="74"/>
        <v>2870</v>
      </c>
      <c r="F275" t="str">
        <f t="shared" si="75"/>
        <v>0.777000777000777</v>
      </c>
      <c r="G275" t="str">
        <f t="shared" si="70"/>
        <v>0.777000777000777</v>
      </c>
      <c r="H275" t="str">
        <f t="shared" si="76"/>
        <v>1.43482412797805+2.45699815188946i</v>
      </c>
      <c r="I275" t="str">
        <f t="shared" si="77"/>
        <v>55.3705705195201i</v>
      </c>
      <c r="J275" t="str">
        <f t="shared" si="71"/>
        <v>-1.62244829213554+11.9753698061361i</v>
      </c>
      <c r="K275" t="str">
        <f t="shared" si="78"/>
        <v>4.5403642346075-0.615138097392006i</v>
      </c>
      <c r="L275" t="str">
        <f t="shared" si="79"/>
        <v>0.272085583557087-0.0499350137261445i</v>
      </c>
      <c r="M275" t="str">
        <f t="shared" si="80"/>
        <v>4.81244981816459-0.66507311111815i</v>
      </c>
      <c r="N275" t="str">
        <f t="shared" si="81"/>
        <v>-0.0625322270409875i</v>
      </c>
      <c r="O275" t="str">
        <f t="shared" si="82"/>
        <v>0.998045497302826-0.0624914819279749i</v>
      </c>
      <c r="P275" t="str">
        <f t="shared" si="83"/>
        <v>0.00195450269717401+0.0624914819279749i</v>
      </c>
      <c r="Q275" t="str">
        <f t="shared" si="84"/>
        <v>-0.00195450269717401+0.000040745113012601i</v>
      </c>
      <c r="R275" t="str">
        <f t="shared" si="85"/>
        <v>-0.333318849693892-31.9800341706103i</v>
      </c>
      <c r="S275" t="str">
        <f t="shared" si="86"/>
        <v>0.00648606515546633i</v>
      </c>
      <c r="T275" t="str">
        <f t="shared" si="87"/>
        <v>0.207424585304618-0.00216192777665967i</v>
      </c>
      <c r="U275" t="str">
        <f t="shared" si="88"/>
        <v>0.0001-11287.5846164465i</v>
      </c>
      <c r="V275" t="str">
        <f t="shared" si="89"/>
        <v>0.00002-0.181049529040173i</v>
      </c>
      <c r="W275" t="str">
        <f t="shared" si="90"/>
        <v>0.0000199993584529567-0.181046625105725i</v>
      </c>
      <c r="X275" t="str">
        <f t="shared" si="91"/>
        <v>0.0824050752181534-0.127991618847612i</v>
      </c>
      <c r="Y275" t="str">
        <f t="shared" si="92"/>
        <v>0.009+0.0885929128312322i</v>
      </c>
      <c r="Z275" t="str">
        <f t="shared" si="93"/>
        <v>15.2313651195955-10.237980192706i</v>
      </c>
      <c r="AA275" t="str">
        <f t="shared" si="94"/>
        <v>110.714117213814+47.7215619106428i</v>
      </c>
      <c r="AB275" t="str">
        <f t="shared" si="95"/>
        <v>1.41216112006815-0.0147185558843501i</v>
      </c>
      <c r="AC275" t="str">
        <f t="shared" si="96"/>
        <v>7.7861656097379-1.0100227011131i</v>
      </c>
      <c r="AD275" t="str">
        <f t="shared" si="97"/>
        <v>0.178607705737444+0.0212786742291979i</v>
      </c>
      <c r="AE275" t="str">
        <f t="shared" si="98"/>
        <v>2.93828982454586-1.50447889715878i</v>
      </c>
      <c r="AF275" t="str">
        <f t="shared" si="99"/>
        <v>-7.39477728062768-1.1253848534349i</v>
      </c>
      <c r="AG275" t="str">
        <f t="shared" si="100"/>
        <v>1.0679073732933+0.0393830237177965i</v>
      </c>
      <c r="AH275" t="str">
        <f t="shared" si="101"/>
        <v>-21.6323620380491+8.11917545322802i</v>
      </c>
      <c r="AI275">
        <f t="shared" si="102"/>
        <v>27.274437310157069</v>
      </c>
      <c r="AJ275">
        <f t="shared" si="103"/>
        <v>159.42760986037044</v>
      </c>
      <c r="AK275"/>
      <c r="AL275"/>
      <c r="AM275"/>
      <c r="AN275"/>
    </row>
    <row r="276" spans="1:40" x14ac:dyDescent="0.25">
      <c r="A276"/>
      <c r="B276">
        <f t="shared" si="104"/>
        <v>14200</v>
      </c>
      <c r="C276" s="237" t="str">
        <f t="shared" si="72"/>
        <v>-0.00037902159220449+0.172465543163183i</v>
      </c>
      <c r="D276" s="208" t="str">
        <f t="shared" si="73"/>
        <v>-5.95991178921286+1.32223583091774i</v>
      </c>
      <c r="E276" t="str">
        <f t="shared" si="74"/>
        <v>2870</v>
      </c>
      <c r="F276" t="str">
        <f t="shared" si="75"/>
        <v>0.777000777000777</v>
      </c>
      <c r="G276" t="str">
        <f t="shared" si="70"/>
        <v>0.777000777000777</v>
      </c>
      <c r="H276" t="str">
        <f t="shared" si="76"/>
        <v>1.44492968169068+2.47115743135006i</v>
      </c>
      <c r="I276" t="str">
        <f t="shared" si="77"/>
        <v>55.7632696012188i</v>
      </c>
      <c r="J276" t="str">
        <f t="shared" si="71"/>
        <v>-1.65977804751376+12.0603015068889i</v>
      </c>
      <c r="K276" t="str">
        <f t="shared" si="78"/>
        <v>4.53775855340202-0.624501139341529i</v>
      </c>
      <c r="L276" t="str">
        <f t="shared" si="79"/>
        <v>0.271959440127794-0.0502658478623291i</v>
      </c>
      <c r="M276" t="str">
        <f t="shared" si="80"/>
        <v>4.80971799352981-0.674766987203858i</v>
      </c>
      <c r="N276" t="str">
        <f t="shared" si="81"/>
        <v>-0.0629757180129094i</v>
      </c>
      <c r="O276" t="str">
        <f t="shared" si="82"/>
        <v>0.998017684745768-0.0629340999355417i</v>
      </c>
      <c r="P276" t="str">
        <f t="shared" si="83"/>
        <v>0.00198231525423198+0.0629340999355417i</v>
      </c>
      <c r="Q276" t="str">
        <f t="shared" si="84"/>
        <v>-0.00198231525423198+0.0000416180773676889i</v>
      </c>
      <c r="R276" t="str">
        <f t="shared" si="85"/>
        <v>-0.333318643507668-31.7547735569556i</v>
      </c>
      <c r="S276" t="str">
        <f t="shared" si="86"/>
        <v>0.00653206561756183i</v>
      </c>
      <c r="T276" t="str">
        <f t="shared" si="87"/>
        <v>0.207424264544851-0.00217725925094879i</v>
      </c>
      <c r="U276" t="str">
        <f t="shared" si="88"/>
        <v>0.0001-11208.0945839363i</v>
      </c>
      <c r="V276" t="str">
        <f t="shared" si="89"/>
        <v>0.00002-0.179774532356792i</v>
      </c>
      <c r="W276" t="str">
        <f t="shared" si="90"/>
        <v>0.0000199993584529566-0.179771648872586i</v>
      </c>
      <c r="X276" t="str">
        <f t="shared" si="91"/>
        <v>0.081584155989406-0.127614953899072i</v>
      </c>
      <c r="Y276" t="str">
        <f t="shared" si="92"/>
        <v>0.009+0.0892212313619501i</v>
      </c>
      <c r="Z276" t="str">
        <f t="shared" si="93"/>
        <v>15.236026236629-10.4478721753736i</v>
      </c>
      <c r="AA276" t="str">
        <f t="shared" si="94"/>
        <v>112.299428702042+47.5976517037677i</v>
      </c>
      <c r="AB276" t="str">
        <f t="shared" si="95"/>
        <v>1.41215893631316-0.0148229336362575i</v>
      </c>
      <c r="AC276" t="str">
        <f t="shared" si="96"/>
        <v>7.78208421943806-1.02417236153624i</v>
      </c>
      <c r="AD276" t="str">
        <f t="shared" si="97"/>
        <v>0.178619756503287+0.0216027582660731i</v>
      </c>
      <c r="AE276" t="str">
        <f t="shared" si="98"/>
        <v>2.94715815346379-1.53705619221726i</v>
      </c>
      <c r="AF276" t="str">
        <f t="shared" si="99"/>
        <v>-7.40484147090354-1.14892160043232i</v>
      </c>
      <c r="AG276" t="str">
        <f t="shared" si="100"/>
        <v>1.06889097488807+0.0395588472962273i</v>
      </c>
      <c r="AH276" t="str">
        <f t="shared" si="101"/>
        <v>-21.7622044388736+8.2856827339091i</v>
      </c>
      <c r="AI276">
        <f t="shared" si="102"/>
        <v>27.341964214256407</v>
      </c>
      <c r="AJ276">
        <f t="shared" si="103"/>
        <v>159.15630472532285</v>
      </c>
      <c r="AK276"/>
      <c r="AL276"/>
      <c r="AM276"/>
      <c r="AN276"/>
    </row>
    <row r="277" spans="1:40" x14ac:dyDescent="0.25">
      <c r="A277"/>
      <c r="B277">
        <f t="shared" si="104"/>
        <v>14300</v>
      </c>
      <c r="C277" s="237" t="str">
        <f t="shared" si="72"/>
        <v>-0.000373739151041672+0.171259501941647i</v>
      </c>
      <c r="D277" s="208" t="str">
        <f t="shared" si="73"/>
        <v>-5.95987129049728+1.31298951488596i</v>
      </c>
      <c r="E277" t="str">
        <f t="shared" si="74"/>
        <v>2870</v>
      </c>
      <c r="F277" t="str">
        <f t="shared" si="75"/>
        <v>0.777000777000777</v>
      </c>
      <c r="G277" t="str">
        <f t="shared" si="70"/>
        <v>0.777000777000777</v>
      </c>
      <c r="H277" t="str">
        <f t="shared" si="76"/>
        <v>1.45507987740244+2.48525669648621i</v>
      </c>
      <c r="I277" t="str">
        <f t="shared" si="77"/>
        <v>56.1559686829176i</v>
      </c>
      <c r="J277" t="str">
        <f t="shared" si="71"/>
        <v>-1.69737161741762+12.1452332076416i</v>
      </c>
      <c r="K277" t="str">
        <f t="shared" si="78"/>
        <v>4.53512530083651-0.633811869683087i</v>
      </c>
      <c r="L277" t="str">
        <f t="shared" si="79"/>
        <v>0.271832523377574-0.0505962096813908i</v>
      </c>
      <c r="M277" t="str">
        <f t="shared" si="80"/>
        <v>4.80695782421408-0.684408079364478i</v>
      </c>
      <c r="N277" t="str">
        <f t="shared" si="81"/>
        <v>-0.0634192089848313i</v>
      </c>
      <c r="O277" t="str">
        <f t="shared" si="82"/>
        <v>0.997989675894361-0.0633767055649629i</v>
      </c>
      <c r="P277" t="str">
        <f t="shared" si="83"/>
        <v>0.00201032410563895+0.0633767055649629i</v>
      </c>
      <c r="Q277" t="str">
        <f t="shared" si="84"/>
        <v>-0.00201032410563895+0.0000425034198684032i</v>
      </c>
      <c r="R277" t="str">
        <f t="shared" si="85"/>
        <v>-0.33331843586277-31.532663096752i</v>
      </c>
      <c r="S277" t="str">
        <f t="shared" si="86"/>
        <v>0.00657806607965734i</v>
      </c>
      <c r="T277" t="str">
        <f t="shared" si="87"/>
        <v>0.207423941518007-0.00219259069667333i</v>
      </c>
      <c r="U277" t="str">
        <f t="shared" si="88"/>
        <v>0.0001-11129.7163001325i</v>
      </c>
      <c r="V277" t="str">
        <f t="shared" si="89"/>
        <v>0.00002-0.178517367794856i</v>
      </c>
      <c r="W277" t="str">
        <f t="shared" si="90"/>
        <v>0.0000199993584529566-0.178514504474876i</v>
      </c>
      <c r="X277" t="str">
        <f t="shared" si="91"/>
        <v>0.0807738047437873-0.127236849777082i</v>
      </c>
      <c r="Y277" t="str">
        <f t="shared" si="92"/>
        <v>0.009+0.0898495498926681i</v>
      </c>
      <c r="Z277" t="str">
        <f t="shared" si="93"/>
        <v>15.237257117632-10.6619330525634i</v>
      </c>
      <c r="AA277" t="str">
        <f t="shared" si="94"/>
        <v>113.912340246215+47.4400615800499i</v>
      </c>
      <c r="AB277" t="str">
        <f t="shared" si="95"/>
        <v>1.41215673712376-0.0149273111936952i</v>
      </c>
      <c r="AC277" t="str">
        <f t="shared" si="96"/>
        <v>7.77796150414953-1.03824643555349i</v>
      </c>
      <c r="AD277" t="str">
        <f t="shared" si="97"/>
        <v>0.17863196309652+0.0219256276437224i</v>
      </c>
      <c r="AE277" t="str">
        <f t="shared" si="98"/>
        <v>2.95563072520182-1.5704756057102i</v>
      </c>
      <c r="AF277" t="str">
        <f t="shared" si="99"/>
        <v>-7.41495116789972-1.17226718160025i</v>
      </c>
      <c r="AG277" t="str">
        <f t="shared" si="100"/>
        <v>1.06989579923727+0.039718317406334i</v>
      </c>
      <c r="AH277" t="str">
        <f t="shared" si="101"/>
        <v>-21.8908406283591+8.45846706703176i</v>
      </c>
      <c r="AI277">
        <f t="shared" si="102"/>
        <v>27.409581083350233</v>
      </c>
      <c r="AJ277">
        <f t="shared" si="103"/>
        <v>158.87381815536082</v>
      </c>
      <c r="AK277"/>
      <c r="AL277"/>
      <c r="AM277"/>
      <c r="AN277"/>
    </row>
    <row r="278" spans="1:40" x14ac:dyDescent="0.25">
      <c r="A278"/>
      <c r="B278">
        <f t="shared" si="104"/>
        <v>14400</v>
      </c>
      <c r="C278" s="237" t="str">
        <f t="shared" si="72"/>
        <v>-0.000368566377479302+0.170070211054967i</v>
      </c>
      <c r="D278" s="208" t="str">
        <f t="shared" si="73"/>
        <v>-5.95983163256663+1.30387161808808i</v>
      </c>
      <c r="E278" t="str">
        <f t="shared" si="74"/>
        <v>2870</v>
      </c>
      <c r="F278" t="str">
        <f t="shared" si="75"/>
        <v>0.777000777000777</v>
      </c>
      <c r="G278" t="str">
        <f t="shared" si="70"/>
        <v>0.777000777000777</v>
      </c>
      <c r="H278" t="str">
        <f t="shared" si="76"/>
        <v>1.4652742568732+2.49929579066529i</v>
      </c>
      <c r="I278" t="str">
        <f t="shared" si="77"/>
        <v>56.5486677646163i</v>
      </c>
      <c r="J278" t="str">
        <f t="shared" si="71"/>
        <v>-1.73522900184712+12.2301649083944i</v>
      </c>
      <c r="K278" t="str">
        <f t="shared" si="78"/>
        <v>4.53246482970971-0.643071003643308i</v>
      </c>
      <c r="L278" t="str">
        <f t="shared" si="79"/>
        <v>0.271704835634926-0.0509260966000799i</v>
      </c>
      <c r="M278" t="str">
        <f t="shared" si="80"/>
        <v>4.80416966534464-0.693997100243388i</v>
      </c>
      <c r="N278" t="str">
        <f t="shared" si="81"/>
        <v>-0.0638626999567531i</v>
      </c>
      <c r="O278" t="str">
        <f t="shared" si="82"/>
        <v>0.997961470754114-0.0638192987291849i</v>
      </c>
      <c r="P278" t="str">
        <f t="shared" si="83"/>
        <v>0.00203852924588599+0.0638192987291849i</v>
      </c>
      <c r="Q278" t="str">
        <f t="shared" si="84"/>
        <v>-0.00203852924588599+0.0000434012275681989i</v>
      </c>
      <c r="R278" t="str">
        <f t="shared" si="85"/>
        <v>-0.333318226760718-31.3136371618027i</v>
      </c>
      <c r="S278" t="str">
        <f t="shared" si="86"/>
        <v>0.00662406654175284i</v>
      </c>
      <c r="T278" t="str">
        <f t="shared" si="87"/>
        <v>0.207423616224086-0.00220792211364206i</v>
      </c>
      <c r="U278" t="str">
        <f t="shared" si="88"/>
        <v>0.0001-11052.4266036038i</v>
      </c>
      <c r="V278" t="str">
        <f t="shared" si="89"/>
        <v>0.00002-0.177277663851836i</v>
      </c>
      <c r="W278" t="str">
        <f t="shared" si="90"/>
        <v>0.0000199993584529565-0.177274820416022i</v>
      </c>
      <c r="X278" t="str">
        <f t="shared" si="91"/>
        <v>0.0799738774330667-0.126857427253071i</v>
      </c>
      <c r="Y278" t="str">
        <f t="shared" si="92"/>
        <v>0.009+0.090477868423386i</v>
      </c>
      <c r="Z278" t="str">
        <f t="shared" si="93"/>
        <v>15.2348411809386-10.8801858923394i</v>
      </c>
      <c r="AA278" t="str">
        <f t="shared" si="94"/>
        <v>115.552701604949+47.2470845066709i</v>
      </c>
      <c r="AB278" t="str">
        <f t="shared" si="95"/>
        <v>1.41215452249994-0.0150316885553613i</v>
      </c>
      <c r="AC278" t="str">
        <f t="shared" si="96"/>
        <v>7.77379797150427-1.05224592588712i</v>
      </c>
      <c r="AD278" t="str">
        <f t="shared" si="97"/>
        <v>0.178644324042656+0.0222473074596658i</v>
      </c>
      <c r="AE278" t="str">
        <f t="shared" si="98"/>
        <v>2.96367274543119-1.60474925834389i</v>
      </c>
      <c r="AF278" t="str">
        <f t="shared" si="99"/>
        <v>-7.42510588943983-1.19542417257721i</v>
      </c>
      <c r="AG278" t="str">
        <f t="shared" si="100"/>
        <v>1.07092200415121+0.0398603990373924i</v>
      </c>
      <c r="AH278" t="str">
        <f t="shared" si="101"/>
        <v>-22.0180743610378+8.63763777746279i</v>
      </c>
      <c r="AI278">
        <f t="shared" si="102"/>
        <v>27.477258663061846</v>
      </c>
      <c r="AJ278">
        <f t="shared" si="103"/>
        <v>158.58004189337947</v>
      </c>
      <c r="AK278"/>
      <c r="AL278"/>
      <c r="AM278"/>
      <c r="AN278"/>
    </row>
    <row r="279" spans="1:40" x14ac:dyDescent="0.25">
      <c r="A279"/>
      <c r="B279">
        <f t="shared" si="104"/>
        <v>14500</v>
      </c>
      <c r="C279" s="237" t="str">
        <f t="shared" si="72"/>
        <v>-0.000363500256684133+0.16889732395098i</v>
      </c>
      <c r="D279" s="208" t="str">
        <f t="shared" si="73"/>
        <v>-5.9597927923072+1.29487948362418i</v>
      </c>
      <c r="E279" t="str">
        <f t="shared" si="74"/>
        <v>2870</v>
      </c>
      <c r="F279" t="str">
        <f t="shared" si="75"/>
        <v>0.777000777000777</v>
      </c>
      <c r="G279" t="str">
        <f t="shared" si="70"/>
        <v>0.777000777000777</v>
      </c>
      <c r="H279" t="str">
        <f t="shared" si="76"/>
        <v>1.4755123618344+2.51327456149164i</v>
      </c>
      <c r="I279" t="str">
        <f t="shared" si="77"/>
        <v>56.941366846315i</v>
      </c>
      <c r="J279" t="str">
        <f t="shared" si="71"/>
        <v>-1.77335020080226+12.3150966091471i</v>
      </c>
      <c r="K279" t="str">
        <f t="shared" si="78"/>
        <v>4.52977748386413-0.652279236253295i</v>
      </c>
      <c r="L279" t="str">
        <f t="shared" si="79"/>
        <v>0.271576379239127-0.051255506049304i</v>
      </c>
      <c r="M279" t="str">
        <f t="shared" si="80"/>
        <v>4.80135386310326-0.703534742302599i</v>
      </c>
      <c r="N279" t="str">
        <f t="shared" si="81"/>
        <v>-0.0643061909286751i</v>
      </c>
      <c r="O279" t="str">
        <f t="shared" si="82"/>
        <v>0.997933069330575-0.064261879341157i</v>
      </c>
      <c r="P279" t="str">
        <f t="shared" si="83"/>
        <v>0.00206693066942498+0.064261879341157i</v>
      </c>
      <c r="Q279" t="str">
        <f t="shared" si="84"/>
        <v>-0.00206693066942498+0.0000443115875180949i</v>
      </c>
      <c r="R279" t="str">
        <f t="shared" si="85"/>
        <v>-0.333318016202291-31.0976319343527i</v>
      </c>
      <c r="S279" t="str">
        <f t="shared" si="86"/>
        <v>0.00667006700384835i</v>
      </c>
      <c r="T279" t="str">
        <f t="shared" si="87"/>
        <v>0.207423288663147-0.00222325350165909i</v>
      </c>
      <c r="U279" t="str">
        <f t="shared" si="88"/>
        <v>0.0001-10976.2029718549i</v>
      </c>
      <c r="V279" t="str">
        <f t="shared" si="89"/>
        <v>0.00002-0.176055059273548i</v>
      </c>
      <c r="W279" t="str">
        <f t="shared" si="90"/>
        <v>0.0000199993584529565-0.176052235447638i</v>
      </c>
      <c r="X279" t="str">
        <f t="shared" si="91"/>
        <v>0.0791842313658583-0.126476802917576i</v>
      </c>
      <c r="Y279" t="str">
        <f t="shared" si="92"/>
        <v>0.009+0.091106186954104i</v>
      </c>
      <c r="Z279" t="str">
        <f t="shared" si="93"/>
        <v>15.2285527632407-11.1026464525258i</v>
      </c>
      <c r="AA279" t="str">
        <f t="shared" si="94"/>
        <v>117.220292323241+47.0169539233125i</v>
      </c>
      <c r="AB279" t="str">
        <f t="shared" si="95"/>
        <v>1.4121522924421-0.0151360657199223i</v>
      </c>
      <c r="AC279" t="str">
        <f t="shared" si="96"/>
        <v>7.76959411651126-1.06617180677181i</v>
      </c>
      <c r="AD279" t="str">
        <f t="shared" si="97"/>
        <v>0.178656837917595+0.0225678221185577i</v>
      </c>
      <c r="AE279" t="str">
        <f t="shared" si="98"/>
        <v>2.97124763292766-1.63988843784136i</v>
      </c>
      <c r="AF279" t="str">
        <f t="shared" si="99"/>
        <v>-7.4353051541416-1.21839507786746i</v>
      </c>
      <c r="AG279" t="str">
        <f t="shared" si="100"/>
        <v>1.07196971417905+0.0399840114206989i</v>
      </c>
      <c r="AH279" t="str">
        <f t="shared" si="101"/>
        <v>-22.1436982428045+8.82330090239067i</v>
      </c>
      <c r="AI279">
        <f t="shared" si="102"/>
        <v>27.544966515248177</v>
      </c>
      <c r="AJ279">
        <f t="shared" si="103"/>
        <v>158.27486812797679</v>
      </c>
      <c r="AK279"/>
      <c r="AL279"/>
      <c r="AM279"/>
      <c r="AN279"/>
    </row>
    <row r="280" spans="1:40" x14ac:dyDescent="0.25">
      <c r="A280"/>
      <c r="B280">
        <f t="shared" si="104"/>
        <v>14600</v>
      </c>
      <c r="C280" s="237" t="str">
        <f t="shared" si="72"/>
        <v>-0.000358537876714862+0.167740503571881i</v>
      </c>
      <c r="D280" s="208" t="str">
        <f t="shared" si="73"/>
        <v>-5.95975474739411+1.28601052738442i</v>
      </c>
      <c r="E280" t="str">
        <f t="shared" si="74"/>
        <v>2870</v>
      </c>
      <c r="F280" t="str">
        <f t="shared" si="75"/>
        <v>0.777000777000777</v>
      </c>
      <c r="G280" t="str">
        <f t="shared" si="70"/>
        <v>0.777000777000777</v>
      </c>
      <c r="H280" t="str">
        <f t="shared" si="76"/>
        <v>1.48579373403158+2.52719286079006i</v>
      </c>
      <c r="I280" t="str">
        <f t="shared" si="77"/>
        <v>57.3340659280137i</v>
      </c>
      <c r="J280" t="str">
        <f t="shared" si="71"/>
        <v>-1.81173521428304+12.4000283098998i</v>
      </c>
      <c r="K280" t="str">
        <f t="shared" si="78"/>
        <v>4.52706359855327-0.661437243030305i</v>
      </c>
      <c r="L280" t="str">
        <f t="shared" si="79"/>
        <v>0.27144715654013-0.0515844354741786i</v>
      </c>
      <c r="M280" t="str">
        <f t="shared" si="80"/>
        <v>4.7985107550934-0.713021678504484i</v>
      </c>
      <c r="N280" t="str">
        <f t="shared" si="81"/>
        <v>-0.0647496819005969i</v>
      </c>
      <c r="O280" t="str">
        <f t="shared" si="82"/>
        <v>0.99790447162933-0.06470444731383i</v>
      </c>
      <c r="P280" t="str">
        <f t="shared" si="83"/>
        <v>0.00209552837066995+0.06470444731383i</v>
      </c>
      <c r="Q280" t="str">
        <f t="shared" si="84"/>
        <v>-0.00209552837066995+0.0000452345867669041i</v>
      </c>
      <c r="R280" t="str">
        <f t="shared" si="85"/>
        <v>-0.333317804184811-30.8845853450666i</v>
      </c>
      <c r="S280" t="str">
        <f t="shared" si="86"/>
        <v>0.00671606746594387i</v>
      </c>
      <c r="T280" t="str">
        <f t="shared" si="87"/>
        <v>0.207422958835169-0.00223858486050546i</v>
      </c>
      <c r="U280" t="str">
        <f t="shared" si="88"/>
        <v>0.0001-10901.0234994449i</v>
      </c>
      <c r="V280" t="str">
        <f t="shared" si="89"/>
        <v>0.00002-0.174849202703181i</v>
      </c>
      <c r="W280" t="str">
        <f t="shared" si="90"/>
        <v>0.0000199993584529566-0.174846398218545i</v>
      </c>
      <c r="X280" t="str">
        <f t="shared" si="91"/>
        <v>0.0784047252382932-0.126095089304339i</v>
      </c>
      <c r="Y280" t="str">
        <f t="shared" si="92"/>
        <v>0.009+0.091734505484822i</v>
      </c>
      <c r="Z280" t="str">
        <f t="shared" si="93"/>
        <v>15.2181570392911-11.3293223956168i</v>
      </c>
      <c r="AA280" t="str">
        <f t="shared" si="94"/>
        <v>118.914815524396+46.7478442963893i</v>
      </c>
      <c r="AB280" t="str">
        <f t="shared" si="95"/>
        <v>1.4121500469501-0.0152404426858874i</v>
      </c>
      <c r="AC280" t="str">
        <f t="shared" si="96"/>
        <v>7.76535042207066-1.08002502491716i</v>
      </c>
      <c r="AD280" t="str">
        <f t="shared" si="97"/>
        <v>0.178669503345557+0.0228871953558849i</v>
      </c>
      <c r="AE280" t="str">
        <f t="shared" si="98"/>
        <v>2.97831697496312-1.67590347255176i</v>
      </c>
      <c r="AF280" t="str">
        <f t="shared" si="99"/>
        <v>-7.44554848142569-1.24118233340564i</v>
      </c>
      <c r="AG280" t="str">
        <f t="shared" si="100"/>
        <v>1.07303901682677+0.0400880274662284i</v>
      </c>
      <c r="AH280" t="str">
        <f t="shared" si="101"/>
        <v>-22.2674934287031+9.01555850154433i</v>
      </c>
      <c r="AI280">
        <f t="shared" si="102"/>
        <v>27.612672979200632</v>
      </c>
      <c r="AJ280">
        <f t="shared" si="103"/>
        <v>157.95818987418724</v>
      </c>
      <c r="AK280"/>
      <c r="AL280"/>
      <c r="AM280"/>
      <c r="AN280"/>
    </row>
    <row r="281" spans="1:40" x14ac:dyDescent="0.25">
      <c r="A281"/>
      <c r="B281">
        <f t="shared" si="104"/>
        <v>14700</v>
      </c>
      <c r="C281" s="237" t="str">
        <f t="shared" si="72"/>
        <v>-0.000353676424336854+0.166599422031298i</v>
      </c>
      <c r="D281" s="208" t="str">
        <f t="shared" si="73"/>
        <v>-5.95971747625921+1.27726223557328i</v>
      </c>
      <c r="E281" t="str">
        <f t="shared" si="74"/>
        <v>2870</v>
      </c>
      <c r="F281" t="str">
        <f t="shared" si="75"/>
        <v>0.777000777000777</v>
      </c>
      <c r="G281" t="str">
        <f t="shared" si="70"/>
        <v>0.777000777000777</v>
      </c>
      <c r="H281" t="str">
        <f t="shared" si="76"/>
        <v>1.49611791526648+2.54105054458889i</v>
      </c>
      <c r="I281" t="str">
        <f t="shared" si="77"/>
        <v>57.7267650097124i</v>
      </c>
      <c r="J281" t="str">
        <f t="shared" si="71"/>
        <v>-1.85038404228946+12.4849600106526i</v>
      </c>
      <c r="K281" t="str">
        <f t="shared" si="78"/>
        <v>4.52432350079191-0.670545680633136i</v>
      </c>
      <c r="L281" t="str">
        <f t="shared" si="79"/>
        <v>0.271317169898461-0.0519128823340774i</v>
      </c>
      <c r="M281" t="str">
        <f t="shared" si="80"/>
        <v>4.79564067069037-0.722458562967213i</v>
      </c>
      <c r="N281" t="str">
        <f t="shared" si="81"/>
        <v>-0.0651931728725188i</v>
      </c>
      <c r="O281" t="str">
        <f t="shared" si="82"/>
        <v>0.997875677656003-0.0651470025601581i</v>
      </c>
      <c r="P281" t="str">
        <f t="shared" si="83"/>
        <v>0.00212432234399695+0.0651470025601581i</v>
      </c>
      <c r="Q281" t="str">
        <f t="shared" si="84"/>
        <v>-0.00212432234399695+0.0000461703123607049i</v>
      </c>
      <c r="R281" t="str">
        <f t="shared" si="85"/>
        <v>-0.333317590709788-30.6744370135618i</v>
      </c>
      <c r="S281" t="str">
        <f t="shared" si="86"/>
        <v>0.00676206792803936i</v>
      </c>
      <c r="T281" t="str">
        <f t="shared" si="87"/>
        <v>0.20742262674007-0.00225391618999001i</v>
      </c>
      <c r="U281" t="str">
        <f t="shared" si="88"/>
        <v>0.0001-10826.8668769997i</v>
      </c>
      <c r="V281" t="str">
        <f t="shared" si="89"/>
        <v>0.00002-0.173659752344656i</v>
      </c>
      <c r="W281" t="str">
        <f t="shared" si="90"/>
        <v>0.0000199993584529567-0.173656966938148i</v>
      </c>
      <c r="X281" t="str">
        <f t="shared" si="91"/>
        <v>0.0776352191615421-0.125712395011316i</v>
      </c>
      <c r="Y281" t="str">
        <f t="shared" si="92"/>
        <v>0.009+0.0923628240155399i</v>
      </c>
      <c r="Z281" t="str">
        <f t="shared" si="93"/>
        <v>15.2034099832867-11.5602124541616i</v>
      </c>
      <c r="AA281" t="str">
        <f t="shared" si="94"/>
        <v>120.635891380409+46.4378720705721i</v>
      </c>
      <c r="AB281" t="str">
        <f t="shared" si="95"/>
        <v>1.41214778602338-0.0153448194519551i</v>
      </c>
      <c r="AC281" t="str">
        <f t="shared" si="96"/>
        <v>7.76106735946883-1.09380650043598i</v>
      </c>
      <c r="AD281" t="str">
        <f t="shared" si="97"/>
        <v>0.178682318997113+0.0232054502606956i</v>
      </c>
      <c r="AE281" t="str">
        <f t="shared" si="98"/>
        <v>2.98484048758566-1.71280359524879i</v>
      </c>
      <c r="AF281" t="str">
        <f t="shared" si="99"/>
        <v>-7.45583539152569-1.26378830901561i</v>
      </c>
      <c r="AG281" t="str">
        <f t="shared" si="100"/>
        <v>1.07412995852603+0.0401712733895567i</v>
      </c>
      <c r="AH281" t="str">
        <f t="shared" si="101"/>
        <v>-22.389229345309+9.21450791512692i</v>
      </c>
      <c r="AI281">
        <f t="shared" si="102"/>
        <v>27.680345134046284</v>
      </c>
      <c r="AJ281">
        <f t="shared" si="103"/>
        <v>157.62990138017372</v>
      </c>
      <c r="AK281"/>
      <c r="AL281"/>
      <c r="AM281"/>
      <c r="AN281"/>
    </row>
    <row r="282" spans="1:40" x14ac:dyDescent="0.25">
      <c r="A282"/>
      <c r="B282">
        <f t="shared" si="104"/>
        <v>14800</v>
      </c>
      <c r="C282" s="237" t="str">
        <f t="shared" si="72"/>
        <v>-0.000348913181034145+0.165473760304454i</v>
      </c>
      <c r="D282" s="208" t="str">
        <f t="shared" si="73"/>
        <v>-5.95968095806055+1.26863216233415i</v>
      </c>
      <c r="E282" t="str">
        <f t="shared" si="74"/>
        <v>2870</v>
      </c>
      <c r="F282" t="str">
        <f t="shared" si="75"/>
        <v>0.777000777000777</v>
      </c>
      <c r="G282" t="str">
        <f t="shared" si="70"/>
        <v>0.777000777000777</v>
      </c>
      <c r="H282" t="str">
        <f t="shared" si="76"/>
        <v>1.50648444743896+2.55484747310291i</v>
      </c>
      <c r="I282" t="str">
        <f t="shared" si="77"/>
        <v>58.1194640914112i</v>
      </c>
      <c r="J282" t="str">
        <f t="shared" si="71"/>
        <v>-1.88929668482153+12.5698917114053i</v>
      </c>
      <c r="K282" t="str">
        <f t="shared" si="78"/>
        <v>4.52155750968998-0.679605187492274i</v>
      </c>
      <c r="L282" t="str">
        <f t="shared" si="79"/>
        <v>0.271186421685119-0.052240844102681i</v>
      </c>
      <c r="M282" t="str">
        <f t="shared" si="80"/>
        <v>4.7927439313751-0.731846031594955i</v>
      </c>
      <c r="N282" t="str">
        <f t="shared" si="81"/>
        <v>-0.0656366638444407i</v>
      </c>
      <c r="O282" t="str">
        <f t="shared" si="82"/>
        <v>0.997846687416258-0.0655895449930976i</v>
      </c>
      <c r="P282" t="str">
        <f t="shared" si="83"/>
        <v>0.00215331258374196+0.0655895449930976i</v>
      </c>
      <c r="Q282" t="str">
        <f t="shared" si="84"/>
        <v>-0.00215331258374196+0.000047118851343092i</v>
      </c>
      <c r="R282" t="str">
        <f t="shared" si="85"/>
        <v>-0.333317375777446-30.4671281913795i</v>
      </c>
      <c r="S282" t="str">
        <f t="shared" si="86"/>
        <v>0.00680806839013488i</v>
      </c>
      <c r="T282" t="str">
        <f t="shared" si="87"/>
        <v>0.207422292377918-0.00226924748991314i</v>
      </c>
      <c r="U282" t="str">
        <f t="shared" si="88"/>
        <v>0.0001-10753.712371074i</v>
      </c>
      <c r="V282" t="str">
        <f t="shared" si="89"/>
        <v>0.00002-0.172486375639625i</v>
      </c>
      <c r="W282" t="str">
        <f t="shared" si="90"/>
        <v>0.0000199993584529567-0.172483609053431i</v>
      </c>
      <c r="X282" t="str">
        <f t="shared" si="91"/>
        <v>0.0768755746863226-0.125328824818602i</v>
      </c>
      <c r="Y282" t="str">
        <f t="shared" si="92"/>
        <v>0.009+0.0929911425462579i</v>
      </c>
      <c r="Z282" t="str">
        <f t="shared" si="93"/>
        <v>15.1840583781679-11.7953055462537i</v>
      </c>
      <c r="AA282" t="str">
        <f t="shared" si="94"/>
        <v>122.383050267326+46.0850970665518i</v>
      </c>
      <c r="AB282" t="str">
        <f t="shared" si="95"/>
        <v>1.41214550966241-0.0154491960167666i</v>
      </c>
      <c r="AC282" t="str">
        <f t="shared" si="96"/>
        <v>7.75674538885691-1.10751712773505i</v>
      </c>
      <c r="AD282" t="str">
        <f t="shared" si="97"/>
        <v>0.178695283587329+0.0235226092974235i</v>
      </c>
      <c r="AE282" t="str">
        <f t="shared" si="98"/>
        <v>2.99077598180154-1.75059679680809i</v>
      </c>
      <c r="AF282" t="str">
        <f t="shared" si="99"/>
        <v>-7.46616540549951-1.28621531076876i</v>
      </c>
      <c r="AG282" t="str">
        <f t="shared" si="100"/>
        <v>1.07524254035068+0.0402325285591908i</v>
      </c>
      <c r="AH282" t="str">
        <f t="shared" si="101"/>
        <v>-22.5086634428424+9.42024096807413i</v>
      </c>
      <c r="AI282">
        <f t="shared" si="102"/>
        <v>27.747948762644473</v>
      </c>
      <c r="AJ282">
        <f t="shared" si="103"/>
        <v>157.28989856083481</v>
      </c>
      <c r="AK282"/>
      <c r="AL282"/>
      <c r="AM282"/>
      <c r="AN282"/>
    </row>
    <row r="283" spans="1:40" x14ac:dyDescent="0.25">
      <c r="A283"/>
      <c r="B283">
        <f t="shared" si="104"/>
        <v>14900</v>
      </c>
      <c r="C283" s="237" t="str">
        <f t="shared" si="72"/>
        <v>-0.00034424551920816+0.164363207930802i</v>
      </c>
      <c r="D283" s="208" t="str">
        <f t="shared" si="73"/>
        <v>-5.95964517265322+1.26011792746948i</v>
      </c>
      <c r="E283" t="str">
        <f t="shared" si="74"/>
        <v>2870</v>
      </c>
      <c r="F283" t="str">
        <f t="shared" si="75"/>
        <v>0.777000777000777</v>
      </c>
      <c r="G283" t="str">
        <f t="shared" si="70"/>
        <v>0.777000777000777</v>
      </c>
      <c r="H283" t="str">
        <f t="shared" si="76"/>
        <v>1.51689287258835+2.56858351071572i</v>
      </c>
      <c r="I283" t="str">
        <f t="shared" si="77"/>
        <v>58.5121631731099i</v>
      </c>
      <c r="J283" t="str">
        <f t="shared" si="71"/>
        <v>-1.92847314187924+12.6548234121581i</v>
      </c>
      <c r="K283" t="str">
        <f t="shared" si="78"/>
        <v>4.51876593677051-0.6886163844158i</v>
      </c>
      <c r="L283" t="str">
        <f t="shared" si="79"/>
        <v>0.27105491428147-0.0525683182680257i</v>
      </c>
      <c r="M283" t="str">
        <f t="shared" si="80"/>
        <v>4.78982085105198-0.741184702683826i</v>
      </c>
      <c r="N283" t="str">
        <f t="shared" si="81"/>
        <v>-0.0660801548163626i</v>
      </c>
      <c r="O283" t="str">
        <f t="shared" si="82"/>
        <v>0.997817500915796-0.0660320745256074i</v>
      </c>
      <c r="P283" t="str">
        <f t="shared" si="83"/>
        <v>0.00218249908420398+0.0660320745256074i</v>
      </c>
      <c r="Q283" t="str">
        <f t="shared" si="84"/>
        <v>-0.00218249908420398+0.0000480802907552036i</v>
      </c>
      <c r="R283" t="str">
        <f t="shared" si="85"/>
        <v>-0.333317159388086-30.2626017071774i</v>
      </c>
      <c r="S283" t="str">
        <f t="shared" si="86"/>
        <v>0.00685406885223037i</v>
      </c>
      <c r="T283" t="str">
        <f t="shared" si="87"/>
        <v>0.207421955748618-0.00228457876007579i</v>
      </c>
      <c r="U283" t="str">
        <f t="shared" si="88"/>
        <v>0.0001-10681.5398048252i</v>
      </c>
      <c r="V283" t="str">
        <f t="shared" si="89"/>
        <v>0.00002-0.171328748957479i</v>
      </c>
      <c r="W283" t="str">
        <f t="shared" si="90"/>
        <v>0.0000199993584529566-0.171326000938978i</v>
      </c>
      <c r="X283" t="str">
        <f t="shared" si="91"/>
        <v>0.0761256548245873-0.124944479803348i</v>
      </c>
      <c r="Y283" t="str">
        <f t="shared" si="92"/>
        <v>0.009+0.0936194610769758i</v>
      </c>
      <c r="Z283" t="str">
        <f t="shared" si="93"/>
        <v>15.1598398795849-12.0345798412288i</v>
      </c>
      <c r="AA283" t="str">
        <f t="shared" si="94"/>
        <v>124.155725616462+45.6875243771832i</v>
      </c>
      <c r="AB283" t="str">
        <f t="shared" si="95"/>
        <v>1.41214321786653-0.0155535723789667i</v>
      </c>
      <c r="AC283" t="str">
        <f t="shared" si="96"/>
        <v>7.75238495968937-1.12115777637051i</v>
      </c>
      <c r="AD283" t="str">
        <f t="shared" si="97"/>
        <v>0.17870839587396+0.0238386943268138i</v>
      </c>
      <c r="AE283" t="str">
        <f t="shared" si="98"/>
        <v>2.99607933677339-1.78928966951021i</v>
      </c>
      <c r="AF283" t="str">
        <f t="shared" si="99"/>
        <v>-7.47653804524157-1.30846558324624i</v>
      </c>
      <c r="AG283" t="str">
        <f t="shared" si="100"/>
        <v>1.07637671347982+0.0402705255969523i</v>
      </c>
      <c r="AH283" t="str">
        <f t="shared" si="101"/>
        <v>-22.6255409825899+9.63284311955367i</v>
      </c>
      <c r="AI283">
        <f t="shared" si="102"/>
        <v>27.81544831729455</v>
      </c>
      <c r="AJ283">
        <f t="shared" si="103"/>
        <v>156.93807945922177</v>
      </c>
      <c r="AK283"/>
      <c r="AL283"/>
      <c r="AM283"/>
      <c r="AN283"/>
    </row>
    <row r="284" spans="1:40" x14ac:dyDescent="0.25">
      <c r="A284"/>
      <c r="B284">
        <f t="shared" si="104"/>
        <v>15000</v>
      </c>
      <c r="C284" s="237" t="str">
        <f t="shared" si="72"/>
        <v>-0.000339670898553237+0.163267462728563i</v>
      </c>
      <c r="D284" s="208" t="str">
        <f t="shared" si="73"/>
        <v>-5.95961010056153+1.25171721425232i</v>
      </c>
      <c r="E284" t="str">
        <f t="shared" si="74"/>
        <v>2870</v>
      </c>
      <c r="F284" t="str">
        <f t="shared" si="75"/>
        <v>0.777000777000777</v>
      </c>
      <c r="G284" t="str">
        <f t="shared" si="70"/>
        <v>0.777000777000777</v>
      </c>
      <c r="H284" t="str">
        <f t="shared" si="76"/>
        <v>1.52734273293465+2.58225852596187i</v>
      </c>
      <c r="I284" t="str">
        <f t="shared" si="77"/>
        <v>58.9048622548086i</v>
      </c>
      <c r="J284" t="str">
        <f t="shared" si="71"/>
        <v>-1.96791341346258+12.7397551129108i</v>
      </c>
      <c r="K284" t="str">
        <f t="shared" si="78"/>
        <v>4.51594908627331-0.697579875172405i</v>
      </c>
      <c r="L284" t="str">
        <f t="shared" si="79"/>
        <v>0.270922650079148-0.0528953023325504i</v>
      </c>
      <c r="M284" t="str">
        <f t="shared" si="80"/>
        <v>4.78687173635246-0.750475177504955i</v>
      </c>
      <c r="N284" t="str">
        <f t="shared" si="81"/>
        <v>-0.0665236457882845i</v>
      </c>
      <c r="O284" t="str">
        <f t="shared" si="82"/>
        <v>0.997788118160359-0.0664745910706488i</v>
      </c>
      <c r="P284" t="str">
        <f t="shared" si="83"/>
        <v>0.00221188183964105+0.0664745910706488i</v>
      </c>
      <c r="Q284" t="str">
        <f t="shared" si="84"/>
        <v>-0.00221188183964105+0.0000490547176356937i</v>
      </c>
      <c r="R284" t="str">
        <f t="shared" si="85"/>
        <v>-0.333316941539858-30.0608019142151i</v>
      </c>
      <c r="S284" t="str">
        <f t="shared" si="86"/>
        <v>0.00690006931432589i</v>
      </c>
      <c r="T284" t="str">
        <f t="shared" si="87"/>
        <v>0.207421616852305-0.00229991000026413i</v>
      </c>
      <c r="U284" t="str">
        <f t="shared" si="88"/>
        <v>0.0001-10610.3295394597i</v>
      </c>
      <c r="V284" t="str">
        <f t="shared" si="89"/>
        <v>0.00002-0.170186557297763i</v>
      </c>
      <c r="W284" t="str">
        <f t="shared" si="90"/>
        <v>0.0000199993584529566-0.170183827599386i</v>
      </c>
      <c r="X284" t="str">
        <f t="shared" si="91"/>
        <v>0.0753853240685387-0.12455945745168i</v>
      </c>
      <c r="Y284" t="str">
        <f t="shared" si="92"/>
        <v>0.009+0.0942477796076938i</v>
      </c>
      <c r="Z284" t="str">
        <f t="shared" si="93"/>
        <v>15.1304831417724-12.2780017762493i</v>
      </c>
      <c r="AA284" t="str">
        <f t="shared" si="94"/>
        <v>125.953246477605+45.2431068171577i</v>
      </c>
      <c r="AB284" t="str">
        <f t="shared" si="95"/>
        <v>1.41214091063667-0.0156579485370995i</v>
      </c>
      <c r="AC284" t="str">
        <f t="shared" si="96"/>
        <v>7.74798651116596-1.13472929187357i</v>
      </c>
      <c r="AD284" t="str">
        <f t="shared" si="97"/>
        <v>0.178721654655774+0.0241537266260364i</v>
      </c>
      <c r="AE284" t="str">
        <f t="shared" si="98"/>
        <v>3.00070448125636-1.82888723979158i</v>
      </c>
      <c r="AF284" t="str">
        <f t="shared" si="99"/>
        <v>-7.48695283349618-1.33054131170955i</v>
      </c>
      <c r="AG284" t="str">
        <f t="shared" si="100"/>
        <v>1.07753237440921+0.0402839507666682i</v>
      </c>
      <c r="AH284" t="str">
        <f t="shared" si="101"/>
        <v>-22.7395948656869+9.85239255702459i</v>
      </c>
      <c r="AI284">
        <f t="shared" si="102"/>
        <v>27.882806887605426</v>
      </c>
      <c r="AJ284">
        <f t="shared" si="103"/>
        <v>156.57434473653811</v>
      </c>
      <c r="AK284"/>
      <c r="AL284"/>
      <c r="AM284"/>
      <c r="AN284"/>
    </row>
    <row r="285" spans="1:40" x14ac:dyDescent="0.25">
      <c r="A285"/>
      <c r="B285">
        <f t="shared" si="104"/>
        <v>15100</v>
      </c>
      <c r="C285" s="237" t="str">
        <f t="shared" si="72"/>
        <v>-0.000335186862599604+0.162186230520602i</v>
      </c>
      <c r="D285" s="208" t="str">
        <f t="shared" si="73"/>
        <v>-5.95957572295256+1.24342776732462i</v>
      </c>
      <c r="E285" t="str">
        <f t="shared" si="74"/>
        <v>2870</v>
      </c>
      <c r="F285" t="str">
        <f t="shared" si="75"/>
        <v>0.777000777000777</v>
      </c>
      <c r="G285" t="str">
        <f t="shared" si="70"/>
        <v>0.777000777000777</v>
      </c>
      <c r="H285" t="str">
        <f t="shared" si="76"/>
        <v>1.53783357091919+2.5958723915086i</v>
      </c>
      <c r="I285" t="str">
        <f t="shared" si="77"/>
        <v>59.2975613365073i</v>
      </c>
      <c r="J285" t="str">
        <f t="shared" si="71"/>
        <v>-2.00761749957157+12.8246868136636i</v>
      </c>
      <c r="K285" t="str">
        <f t="shared" si="78"/>
        <v>4.51310725544412-0.706496247052189i</v>
      </c>
      <c r="L285" t="str">
        <f t="shared" si="79"/>
        <v>0.27078963147995-0.0532217938131436i</v>
      </c>
      <c r="M285" t="str">
        <f t="shared" si="80"/>
        <v>4.78389688692407-0.759718040865333i</v>
      </c>
      <c r="N285" t="str">
        <f t="shared" si="81"/>
        <v>-0.0669671367602064i</v>
      </c>
      <c r="O285" t="str">
        <f t="shared" si="82"/>
        <v>0.997758539155725-0.0669170945411859i</v>
      </c>
      <c r="P285" t="str">
        <f t="shared" si="83"/>
        <v>0.00224146084427501+0.0669170945411859i</v>
      </c>
      <c r="Q285" t="str">
        <f t="shared" si="84"/>
        <v>-0.00224146084427501+0.0000500422190204963i</v>
      </c>
      <c r="R285" t="str">
        <f t="shared" si="85"/>
        <v>-0.333316722234662-29.8616746398051i</v>
      </c>
      <c r="S285" t="str">
        <f t="shared" si="86"/>
        <v>0.00694606977642138i</v>
      </c>
      <c r="T285" t="str">
        <f t="shared" si="87"/>
        <v>0.207421275688879-0.00231524121029003i</v>
      </c>
      <c r="U285" t="str">
        <f t="shared" si="88"/>
        <v>0.0001-10540.0624564169i</v>
      </c>
      <c r="V285" t="str">
        <f t="shared" si="89"/>
        <v>0.00002-0.1690594940044i</v>
      </c>
      <c r="W285" t="str">
        <f t="shared" si="90"/>
        <v>0.0000199993584529566-0.169056782383496i</v>
      </c>
      <c r="X285" t="str">
        <f t="shared" si="91"/>
        <v>0.0746544484071203-0.124173851767694i</v>
      </c>
      <c r="Y285" t="str">
        <f t="shared" si="92"/>
        <v>0.009+0.0948760981384117i</v>
      </c>
      <c r="Z285" t="str">
        <f t="shared" si="93"/>
        <v>15.0957080130746-12.5255250251162i</v>
      </c>
      <c r="AA285" t="str">
        <f t="shared" si="94"/>
        <v>127.774829816175+44.7497479842224i</v>
      </c>
      <c r="AB285" t="str">
        <f t="shared" si="95"/>
        <v>1.41213858797215-0.0157623244898844i</v>
      </c>
      <c r="AC285" t="str">
        <f t="shared" si="96"/>
        <v>7.74355047262438-1.14823249654238i</v>
      </c>
      <c r="AD285" t="str">
        <f t="shared" si="97"/>
        <v>0.178735058770893+0.0244677269079715i</v>
      </c>
      <c r="AE285" t="str">
        <f t="shared" si="98"/>
        <v>3.00460338459866-1.86939279035406i</v>
      </c>
      <c r="AF285" t="str">
        <f t="shared" si="99"/>
        <v>-7.49740929387175-1.35244462418398i</v>
      </c>
      <c r="AG285" t="str">
        <f t="shared" si="100"/>
        <v>1.0787093599156+0.0402714446889024i</v>
      </c>
      <c r="AH285" t="str">
        <f t="shared" si="101"/>
        <v>-22.8505455097569+10.0789592346265i</v>
      </c>
      <c r="AI285">
        <f t="shared" si="102"/>
        <v>27.94998617089999</v>
      </c>
      <c r="AJ285">
        <f t="shared" si="103"/>
        <v>156.19859819137795</v>
      </c>
      <c r="AK285"/>
      <c r="AL285"/>
      <c r="AM285"/>
      <c r="AN285"/>
    </row>
    <row r="286" spans="1:40" x14ac:dyDescent="0.25">
      <c r="A286"/>
      <c r="B286">
        <f t="shared" si="104"/>
        <v>15200</v>
      </c>
      <c r="C286" s="237" t="str">
        <f t="shared" si="72"/>
        <v>-0.000330791035415033+0.16111922487112i</v>
      </c>
      <c r="D286" s="208" t="str">
        <f t="shared" si="73"/>
        <v>-5.95954202161081+1.23524739067859i</v>
      </c>
      <c r="E286" t="str">
        <f t="shared" si="74"/>
        <v>2870</v>
      </c>
      <c r="F286" t="str">
        <f t="shared" si="75"/>
        <v>0.777000777000777</v>
      </c>
      <c r="G286" t="str">
        <f t="shared" si="70"/>
        <v>0.777000777000777</v>
      </c>
      <c r="H286" t="str">
        <f t="shared" si="76"/>
        <v>1.54836492924509+2.60942498413729i</v>
      </c>
      <c r="I286" t="str">
        <f t="shared" si="77"/>
        <v>59.6902604182061i</v>
      </c>
      <c r="J286" t="str">
        <f t="shared" si="71"/>
        <v>-2.0475854002062+12.9096185144163i</v>
      </c>
      <c r="K286" t="str">
        <f t="shared" si="78"/>
        <v>4.51024073481105-0.715366071406484i</v>
      </c>
      <c r="L286" t="str">
        <f t="shared" si="79"/>
        <v>0.270655860895734-0.053547790241189i</v>
      </c>
      <c r="M286" t="str">
        <f t="shared" si="80"/>
        <v>4.78089659570678-0.768913861647673i</v>
      </c>
      <c r="N286" t="str">
        <f t="shared" si="81"/>
        <v>-0.0674106277321283i</v>
      </c>
      <c r="O286" t="str">
        <f t="shared" si="82"/>
        <v>0.997728763907712-0.0673595848501852i</v>
      </c>
      <c r="P286" t="str">
        <f t="shared" si="83"/>
        <v>0.00227123609228796+0.0673595848501852i</v>
      </c>
      <c r="Q286" t="str">
        <f t="shared" si="84"/>
        <v>-0.00227123609228796+0.000051042881943103i</v>
      </c>
      <c r="R286" t="str">
        <f t="shared" si="85"/>
        <v>-0.333316501471911-29.6651671368725i</v>
      </c>
      <c r="S286" t="str">
        <f t="shared" si="86"/>
        <v>0.0069920702385169i</v>
      </c>
      <c r="T286" t="str">
        <f t="shared" si="87"/>
        <v>0.207420932258356-0.00233057238994832i</v>
      </c>
      <c r="U286" t="str">
        <f t="shared" si="88"/>
        <v>0.0001-10470.7199402563i</v>
      </c>
      <c r="V286" t="str">
        <f t="shared" si="89"/>
        <v>0.00002-0.167947260491214i</v>
      </c>
      <c r="W286" t="str">
        <f t="shared" si="90"/>
        <v>0.0000199993584529566-0.167944566709921i</v>
      </c>
      <c r="X286" t="str">
        <f t="shared" si="91"/>
        <v>0.0739328953401435-0.123787753379566i</v>
      </c>
      <c r="Y286" t="str">
        <f t="shared" si="92"/>
        <v>0.009+0.0955044166691297i</v>
      </c>
      <c r="Z286" t="str">
        <f t="shared" si="93"/>
        <v>15.0552258093253-12.7770894214165i</v>
      </c>
      <c r="AA286" t="str">
        <f t="shared" si="94"/>
        <v>129.619572572988+44.2053059923751i</v>
      </c>
      <c r="AB286" t="str">
        <f t="shared" si="95"/>
        <v>1.41213624987307-0.0158667002359245i</v>
      </c>
      <c r="AC286" t="str">
        <f t="shared" si="96"/>
        <v>7.73907726394229-1.1616681902056i</v>
      </c>
      <c r="AD286" t="str">
        <f t="shared" si="97"/>
        <v>0.178748607095266+0.0247807153397654i</v>
      </c>
      <c r="AE286" t="str">
        <f t="shared" si="98"/>
        <v>3.00772605874443-1.91080767165308i</v>
      </c>
      <c r="AF286" t="str">
        <f t="shared" si="99"/>
        <v>-7.5079069508559-1.3741775934587i</v>
      </c>
      <c r="AG286" t="str">
        <f t="shared" si="100"/>
        <v>1.07990744178235+0.0402316034219562i</v>
      </c>
      <c r="AH286" t="str">
        <f t="shared" si="101"/>
        <v>-22.9581007803798+10.312603856217i</v>
      </c>
      <c r="AI286">
        <f t="shared" si="102"/>
        <v>28.016946445566475</v>
      </c>
      <c r="AJ286">
        <f t="shared" si="103"/>
        <v>155.81074730871208</v>
      </c>
      <c r="AK286"/>
      <c r="AL286"/>
      <c r="AM286"/>
      <c r="AN286"/>
    </row>
    <row r="287" spans="1:40" x14ac:dyDescent="0.25">
      <c r="A287"/>
      <c r="B287">
        <f t="shared" si="104"/>
        <v>15300</v>
      </c>
      <c r="C287" s="237" t="str">
        <f t="shared" si="72"/>
        <v>-0.000326481118456909+0.160066166832677i</v>
      </c>
      <c r="D287" s="208" t="str">
        <f t="shared" si="73"/>
        <v>-5.95950897891413+1.22717394571719i</v>
      </c>
      <c r="E287" t="str">
        <f t="shared" si="74"/>
        <v>2870</v>
      </c>
      <c r="F287" t="str">
        <f t="shared" si="75"/>
        <v>0.777000777000777</v>
      </c>
      <c r="G287" t="str">
        <f t="shared" si="70"/>
        <v>0.777000777000777</v>
      </c>
      <c r="H287" t="str">
        <f t="shared" si="76"/>
        <v>1.55893635091724+2.62291618472456i</v>
      </c>
      <c r="I287" t="str">
        <f t="shared" si="77"/>
        <v>60.0829594999048i</v>
      </c>
      <c r="J287" t="str">
        <f t="shared" si="71"/>
        <v>-2.08781711536647+12.9945502151691i</v>
      </c>
      <c r="K287" t="str">
        <f t="shared" si="78"/>
        <v>4.50734980844786-0.724189904167358i</v>
      </c>
      <c r="L287" t="str">
        <f t="shared" si="79"/>
        <v>0.270521340748313-0.0538732891626104i</v>
      </c>
      <c r="M287" t="str">
        <f t="shared" si="80"/>
        <v>4.77787114919617-0.778063193329968i</v>
      </c>
      <c r="N287" t="str">
        <f t="shared" si="81"/>
        <v>-0.0678541187040502i</v>
      </c>
      <c r="O287" t="str">
        <f t="shared" si="82"/>
        <v>0.997698792422176-0.0678020619106158i</v>
      </c>
      <c r="P287" t="str">
        <f t="shared" si="83"/>
        <v>0.00230120757782404+0.0678020619106158i</v>
      </c>
      <c r="Q287" t="str">
        <f t="shared" si="84"/>
        <v>-0.00230120757782404+0.0000520567934343963i</v>
      </c>
      <c r="R287" t="str">
        <f t="shared" si="85"/>
        <v>-0.333316279251692-29.4712280373426i</v>
      </c>
      <c r="S287" t="str">
        <f t="shared" si="86"/>
        <v>0.00703807070061239i</v>
      </c>
      <c r="T287" t="str">
        <f t="shared" si="87"/>
        <v>0.207420586560687-0.00234590353903847i</v>
      </c>
      <c r="U287" t="str">
        <f t="shared" si="88"/>
        <v>0.0001-10402.2838622154i</v>
      </c>
      <c r="V287" t="str">
        <f t="shared" si="89"/>
        <v>0.00002-0.166849565978199i</v>
      </c>
      <c r="W287" t="str">
        <f t="shared" si="90"/>
        <v>0.0000199993584529566-0.16684688980332i</v>
      </c>
      <c r="X287" t="str">
        <f t="shared" si="91"/>
        <v>0.0732205338901698-0.123401249642827i</v>
      </c>
      <c r="Y287" t="str">
        <f t="shared" si="92"/>
        <v>0.009+0.0961327351998477i</v>
      </c>
      <c r="Z287" t="str">
        <f t="shared" si="93"/>
        <v>15.0087396737182-13.0326198390004i</v>
      </c>
      <c r="AA287" t="str">
        <f t="shared" si="94"/>
        <v>131.486443522773+43.6075979395385i</v>
      </c>
      <c r="AB287" t="str">
        <f t="shared" si="95"/>
        <v>1.4121338963391-0.0159710757738545i</v>
      </c>
      <c r="AC287" t="str">
        <f t="shared" si="96"/>
        <v>7.73456729590304-1.17503715095662i</v>
      </c>
      <c r="AD287" t="str">
        <f t="shared" si="97"/>
        <v>0.178762298541186+0.0250927115606378i</v>
      </c>
      <c r="AE287" t="str">
        <f t="shared" si="98"/>
        <v>3.01002057277962-1.95313110291185i</v>
      </c>
      <c r="AF287" t="str">
        <f t="shared" si="99"/>
        <v>-7.51844532983137-1.39574223900737i</v>
      </c>
      <c r="AG287" t="str">
        <f t="shared" si="100"/>
        <v>1.08112632129896+0.0401629799515978i</v>
      </c>
      <c r="AH287" t="str">
        <f t="shared" si="101"/>
        <v>-23.0619559847616+10.5533768039969i</v>
      </c>
      <c r="AI287">
        <f t="shared" si="102"/>
        <v>28.083646547787925</v>
      </c>
      <c r="AJ287">
        <f t="shared" si="103"/>
        <v>155.41070383893464</v>
      </c>
      <c r="AK287"/>
      <c r="AL287"/>
      <c r="AM287"/>
      <c r="AN287"/>
    </row>
    <row r="288" spans="1:40" x14ac:dyDescent="0.25">
      <c r="A288"/>
      <c r="B288">
        <f t="shared" si="104"/>
        <v>15400</v>
      </c>
      <c r="C288" s="237" t="str">
        <f t="shared" si="72"/>
        <v>-0.000322254887566904+0.159026784703073i</v>
      </c>
      <c r="D288" s="208" t="str">
        <f t="shared" si="73"/>
        <v>-5.95947657781064+1.21920534939023i</v>
      </c>
      <c r="E288" t="str">
        <f t="shared" si="74"/>
        <v>2870</v>
      </c>
      <c r="F288" t="str">
        <f t="shared" si="75"/>
        <v>0.777000777000777</v>
      </c>
      <c r="G288" t="str">
        <f t="shared" si="70"/>
        <v>0.777000777000777</v>
      </c>
      <c r="H288" t="str">
        <f t="shared" si="76"/>
        <v>1.56954737928192+2.63634587822301i</v>
      </c>
      <c r="I288" t="str">
        <f t="shared" si="77"/>
        <v>60.4756585816035i</v>
      </c>
      <c r="J288" t="str">
        <f t="shared" si="71"/>
        <v>-2.12831264505238+13.0794819159217i</v>
      </c>
      <c r="K288" t="str">
        <f t="shared" si="78"/>
        <v>4.50443475422589-0.732968286347969i</v>
      </c>
      <c r="L288" t="str">
        <f t="shared" si="79"/>
        <v>0.270386073469356-0.0541982881379155i</v>
      </c>
      <c r="M288" t="str">
        <f t="shared" si="80"/>
        <v>4.77482082769525-0.787166574485884i</v>
      </c>
      <c r="N288" t="str">
        <f t="shared" si="81"/>
        <v>-0.0682976096759721i</v>
      </c>
      <c r="O288" t="str">
        <f t="shared" si="82"/>
        <v>0.997668624705013-0.0682445256354495i</v>
      </c>
      <c r="P288" t="str">
        <f t="shared" si="83"/>
        <v>0.00233137529498695+0.0682445256354495i</v>
      </c>
      <c r="Q288" t="str">
        <f t="shared" si="84"/>
        <v>-0.00233137529498695+0.000053084040522608i</v>
      </c>
      <c r="R288" t="str">
        <f t="shared" si="85"/>
        <v>-0.333316055573597-29.2798073073999i</v>
      </c>
      <c r="S288" t="str">
        <f t="shared" si="86"/>
        <v>0.00708407116270791i</v>
      </c>
      <c r="T288" t="str">
        <f t="shared" si="87"/>
        <v>0.207420238595996-0.00236123465735647i</v>
      </c>
      <c r="U288" t="str">
        <f t="shared" si="88"/>
        <v>0.0001-10334.7365644088i</v>
      </c>
      <c r="V288" t="str">
        <f t="shared" si="89"/>
        <v>0.00002-0.165766127238081i</v>
      </c>
      <c r="W288" t="str">
        <f t="shared" si="90"/>
        <v>0.0000199993584529567-0.165763468440963i</v>
      </c>
      <c r="X288" t="str">
        <f t="shared" si="91"/>
        <v>0.0725172346122983-0.123014424740849i</v>
      </c>
      <c r="Y288" t="str">
        <f t="shared" si="92"/>
        <v>0.009+0.0967610537305656i</v>
      </c>
      <c r="Z288" t="str">
        <f t="shared" si="93"/>
        <v>14.9559450321851-13.2920250337756i</v>
      </c>
      <c r="AA288" t="str">
        <f t="shared" si="94"/>
        <v>133.374274975847+42.9544051736049i</v>
      </c>
      <c r="AB288" t="str">
        <f t="shared" si="95"/>
        <v>1.41213152737108-0.0160754511022855i</v>
      </c>
      <c r="AC288" t="str">
        <f t="shared" si="96"/>
        <v>7.73002097055904-1.188340135862i</v>
      </c>
      <c r="AD288" t="str">
        <f t="shared" si="97"/>
        <v>0.178776132055889+0.0254037346990134i</v>
      </c>
      <c r="AE288" t="str">
        <f t="shared" si="98"/>
        <v>3.01143308166521-1.99635996295779i</v>
      </c>
      <c r="AF288" t="str">
        <f t="shared" si="99"/>
        <v>-7.52902395709256-1.41714052883278i</v>
      </c>
      <c r="AG288" t="str">
        <f t="shared" si="100"/>
        <v>1.08236562355158+0.0400640861340668i</v>
      </c>
      <c r="AH288" t="str">
        <f t="shared" si="101"/>
        <v>-23.1617939353975+10.8013170143742i</v>
      </c>
      <c r="AI288">
        <f t="shared" si="102"/>
        <v>28.150043852115992</v>
      </c>
      <c r="AJ288">
        <f t="shared" si="103"/>
        <v>154.99838440709601</v>
      </c>
      <c r="AK288"/>
      <c r="AL288"/>
      <c r="AM288"/>
      <c r="AN288"/>
    </row>
    <row r="289" spans="1:40" x14ac:dyDescent="0.25">
      <c r="A289"/>
      <c r="B289">
        <f t="shared" si="104"/>
        <v>15500</v>
      </c>
      <c r="C289" s="237" t="str">
        <f t="shared" si="72"/>
        <v>-0.000318110190100951+0.158000813791631i</v>
      </c>
      <c r="D289" s="208" t="str">
        <f t="shared" si="73"/>
        <v>-5.95944480179673+1.2113395724025i</v>
      </c>
      <c r="E289" t="str">
        <f t="shared" si="74"/>
        <v>2870</v>
      </c>
      <c r="F289" t="str">
        <f t="shared" si="75"/>
        <v>0.777000777000777</v>
      </c>
      <c r="G289" t="str">
        <f t="shared" si="70"/>
        <v>0.777000777000777</v>
      </c>
      <c r="H289" t="str">
        <f t="shared" si="76"/>
        <v>1.5801975580661+2.64971395364166i</v>
      </c>
      <c r="I289" t="str">
        <f t="shared" si="77"/>
        <v>60.8683576633022i</v>
      </c>
      <c r="J289" t="str">
        <f t="shared" si="71"/>
        <v>-2.16907198926394+13.1644136166744i</v>
      </c>
      <c r="K289" t="str">
        <f t="shared" si="78"/>
        <v>4.50149584405392-0.741701744524188i</v>
      </c>
      <c r="L289" t="str">
        <f t="shared" si="79"/>
        <v>0.27025006150028-0.0545227847422401i</v>
      </c>
      <c r="M289" t="str">
        <f t="shared" si="80"/>
        <v>4.7717459055542-0.796224529266428i</v>
      </c>
      <c r="N289" t="str">
        <f t="shared" si="81"/>
        <v>-0.068741100647894i</v>
      </c>
      <c r="O289" t="str">
        <f t="shared" si="82"/>
        <v>0.997638260762156-0.0686869759376605i</v>
      </c>
      <c r="P289" t="str">
        <f t="shared" si="83"/>
        <v>0.002361739237844+0.0686869759376605i</v>
      </c>
      <c r="Q289" t="str">
        <f t="shared" si="84"/>
        <v>-0.002361739237844+0.0000541247102334996i</v>
      </c>
      <c r="R289" t="str">
        <f t="shared" si="85"/>
        <v>-0.333315830436599-29.0908562043958i</v>
      </c>
      <c r="S289" t="str">
        <f t="shared" si="86"/>
        <v>0.0071300716248034i</v>
      </c>
      <c r="T289" t="str">
        <f t="shared" si="87"/>
        <v>0.207419888364198-0.00237656574469378i</v>
      </c>
      <c r="U289" t="str">
        <f t="shared" si="88"/>
        <v>0.0001-10268.0608446384i</v>
      </c>
      <c r="V289" t="str">
        <f t="shared" si="89"/>
        <v>0.00002-0.164696668352674i</v>
      </c>
      <c r="W289" t="str">
        <f t="shared" si="90"/>
        <v>0.0000199993584529565-0.164694026709085i</v>
      </c>
      <c r="X289" t="str">
        <f t="shared" si="91"/>
        <v>0.0718228696019604-0.122627359782604i</v>
      </c>
      <c r="Y289" t="str">
        <f t="shared" si="92"/>
        <v>0.009+0.0973893722612836i</v>
      </c>
      <c r="Z289" t="str">
        <f t="shared" si="93"/>
        <v>14.8965301536048-13.5551964519337i</v>
      </c>
      <c r="AA289" t="str">
        <f t="shared" si="94"/>
        <v>135.281754376578+42.2434794215175i</v>
      </c>
      <c r="AB289" t="str">
        <f t="shared" si="95"/>
        <v>1.41212914296845-0.0161798262197979i</v>
      </c>
      <c r="AC289" t="str">
        <f t="shared" si="96"/>
        <v>7.72543868155799-1.20157788164036i</v>
      </c>
      <c r="AD289" t="str">
        <f t="shared" si="97"/>
        <v>0.17879010662018+0.0257138033889708i</v>
      </c>
      <c r="AE289" t="str">
        <f t="shared" si="98"/>
        <v>3.01190787089764-2.04048857135105i</v>
      </c>
      <c r="AF289" t="str">
        <f t="shared" si="99"/>
        <v>-7.53964235986283-1.43837438123916i</v>
      </c>
      <c r="AG289" t="str">
        <f t="shared" si="100"/>
        <v>1.08362489152728+0.0399333951386442i</v>
      </c>
      <c r="AH289" t="str">
        <f t="shared" si="101"/>
        <v>-23.2572850918718+11.0564508035268i</v>
      </c>
      <c r="AI289">
        <f t="shared" si="102"/>
        <v>28.216094256381432</v>
      </c>
      <c r="AJ289">
        <f t="shared" si="103"/>
        <v>154.57371115219897</v>
      </c>
      <c r="AK289"/>
      <c r="AL289"/>
      <c r="AM289"/>
      <c r="AN289"/>
    </row>
    <row r="290" spans="1:40" x14ac:dyDescent="0.25">
      <c r="A290"/>
      <c r="B290">
        <f t="shared" si="104"/>
        <v>15600</v>
      </c>
      <c r="C290" s="237" t="str">
        <f t="shared" si="72"/>
        <v>-0.000314044942187568+0.156987996194479i</v>
      </c>
      <c r="D290" s="208" t="str">
        <f t="shared" si="73"/>
        <v>-5.95941363489607+1.20357463749101i</v>
      </c>
      <c r="E290" t="str">
        <f t="shared" si="74"/>
        <v>2870</v>
      </c>
      <c r="F290" t="str">
        <f t="shared" si="75"/>
        <v>0.777000777000777</v>
      </c>
      <c r="G290" t="str">
        <f t="shared" si="70"/>
        <v>0.777000777000777</v>
      </c>
      <c r="H290" t="str">
        <f t="shared" si="76"/>
        <v>1.5908864314163+2.66302030402607i</v>
      </c>
      <c r="I290" t="str">
        <f t="shared" si="77"/>
        <v>61.261056745001i</v>
      </c>
      <c r="J290" t="str">
        <f t="shared" si="71"/>
        <v>-2.21009514800113+13.2493453174272i</v>
      </c>
      <c r="K290" t="str">
        <f t="shared" si="78"/>
        <v>4.49853334410796-0.750390791298729i</v>
      </c>
      <c r="L290" t="str">
        <f t="shared" si="79"/>
        <v>0.27011330729215-0.0548467765653885i</v>
      </c>
      <c r="M290" t="str">
        <f t="shared" si="80"/>
        <v>4.76864665140011-0.805237567864117i</v>
      </c>
      <c r="N290" t="str">
        <f t="shared" si="81"/>
        <v>-0.0691845916198159i</v>
      </c>
      <c r="O290" t="str">
        <f t="shared" si="82"/>
        <v>0.997607700599576-0.069129412730226i</v>
      </c>
      <c r="P290" t="str">
        <f t="shared" si="83"/>
        <v>0.00239229940042396+0.069129412730226i</v>
      </c>
      <c r="Q290" t="str">
        <f t="shared" si="84"/>
        <v>-0.00239229940042396+0.0000551788895898908i</v>
      </c>
      <c r="R290" t="str">
        <f t="shared" si="85"/>
        <v>-0.333315603843431-28.9043272354935i</v>
      </c>
      <c r="S290" t="str">
        <f t="shared" si="86"/>
        <v>0.00717607208689892i</v>
      </c>
      <c r="T290" t="str">
        <f t="shared" si="87"/>
        <v>0.207419535865217-0.0023918968008687i</v>
      </c>
      <c r="U290" t="str">
        <f t="shared" si="88"/>
        <v>0.0001-10202.2399417882i</v>
      </c>
      <c r="V290" t="str">
        <f t="shared" si="89"/>
        <v>0.00002-0.163640920478618i</v>
      </c>
      <c r="W290" t="str">
        <f t="shared" si="90"/>
        <v>0.0000199993584529566-0.163638295768642i</v>
      </c>
      <c r="X290" t="str">
        <f t="shared" si="91"/>
        <v>0.0711373125008779-0.122240132897744i</v>
      </c>
      <c r="Y290" t="str">
        <f t="shared" si="92"/>
        <v>0.009+0.0980176907920016i</v>
      </c>
      <c r="Z290" t="str">
        <f t="shared" si="93"/>
        <v>14.8301768243801-13.8220070109578i</v>
      </c>
      <c r="AA290" t="str">
        <f t="shared" si="94"/>
        <v>137.207415862151+41.4725498457795i</v>
      </c>
      <c r="AB290" t="str">
        <f t="shared" si="95"/>
        <v>1.41212674313067-0.0162842011251545i</v>
      </c>
      <c r="AC290" t="str">
        <f t="shared" si="96"/>
        <v>7.72082081447398-1.21475110532061i</v>
      </c>
      <c r="AD290" t="str">
        <f t="shared" si="97"/>
        <v>0.178804221247156+0.0260229357860713i</v>
      </c>
      <c r="AE290" t="str">
        <f t="shared" si="98"/>
        <v>3.0113874189217-2.08550846047013i</v>
      </c>
      <c r="AF290" t="str">
        <f t="shared" si="99"/>
        <v>-7.55030006631237-1.45944566653506i</v>
      </c>
      <c r="AG290" t="str">
        <f t="shared" si="100"/>
        <v>1.08490358006058+0.0397693444373964i</v>
      </c>
      <c r="AH290" t="str">
        <f t="shared" si="101"/>
        <v>-23.3480877892405+11.3187906460207i</v>
      </c>
      <c r="AI290">
        <f t="shared" si="102"/>
        <v>28.281752171460145</v>
      </c>
      <c r="AJ290">
        <f t="shared" si="103"/>
        <v>154.1366123961752</v>
      </c>
      <c r="AK290"/>
      <c r="AL290"/>
      <c r="AM290"/>
      <c r="AN290"/>
    </row>
    <row r="291" spans="1:40" x14ac:dyDescent="0.25">
      <c r="A291"/>
      <c r="B291">
        <f t="shared" si="104"/>
        <v>15700</v>
      </c>
      <c r="C291" s="237" t="str">
        <f t="shared" si="72"/>
        <v>-0.000310057126108042+0.155988080578411i</v>
      </c>
      <c r="D291" s="208" t="str">
        <f t="shared" si="73"/>
        <v>-5.95938306163945+1.19590861776782i</v>
      </c>
      <c r="E291" t="str">
        <f t="shared" si="74"/>
        <v>2870</v>
      </c>
      <c r="F291" t="str">
        <f t="shared" si="75"/>
        <v>0.777000777000777</v>
      </c>
      <c r="G291" t="str">
        <f t="shared" si="70"/>
        <v>0.777000777000777</v>
      </c>
      <c r="H291" t="str">
        <f t="shared" si="76"/>
        <v>1.60161354393706+2.67626482643811i</v>
      </c>
      <c r="I291" t="str">
        <f t="shared" si="77"/>
        <v>61.6537558266997i</v>
      </c>
      <c r="J291" t="str">
        <f t="shared" si="71"/>
        <v>-2.25138212126397+13.3342770181799i</v>
      </c>
      <c r="K291" t="str">
        <f t="shared" si="78"/>
        <v>4.49554751505046-0.759035925748211i</v>
      </c>
      <c r="L291" t="str">
        <f t="shared" si="79"/>
        <v>0.269975813305573-0.0551702612118774i</v>
      </c>
      <c r="M291" t="str">
        <f t="shared" si="80"/>
        <v>4.76552332835603-0.814206186960088i</v>
      </c>
      <c r="N291" t="str">
        <f t="shared" si="81"/>
        <v>-0.0696280825917378i</v>
      </c>
      <c r="O291" t="str">
        <f t="shared" si="82"/>
        <v>0.997576944223286-0.0695718359261256i</v>
      </c>
      <c r="P291" t="str">
        <f t="shared" si="83"/>
        <v>0.00242305577671398+0.0695718359261256i</v>
      </c>
      <c r="Q291" t="str">
        <f t="shared" si="84"/>
        <v>-0.00242305577671398+0.0000562466656122002i</v>
      </c>
      <c r="R291" t="str">
        <f t="shared" si="85"/>
        <v>-0.333315375791935-28.7201741179009i</v>
      </c>
      <c r="S291" t="str">
        <f t="shared" si="86"/>
        <v>0.00722207254899443i</v>
      </c>
      <c r="T291" t="str">
        <f t="shared" si="87"/>
        <v>0.207419181099232-0.0024072278256647i</v>
      </c>
      <c r="U291" t="str">
        <f t="shared" si="88"/>
        <v>0.0001-10137.2575217768i</v>
      </c>
      <c r="V291" t="str">
        <f t="shared" si="89"/>
        <v>0.00002-0.162598621622067i</v>
      </c>
      <c r="W291" t="str">
        <f t="shared" si="90"/>
        <v>0.0000199993584529566-0.162596013629991i</v>
      </c>
      <c r="X291" t="str">
        <f t="shared" si="91"/>
        <v>0.0704604385012574-0.121852819329056i</v>
      </c>
      <c r="Y291" t="str">
        <f t="shared" si="92"/>
        <v>0.009+0.0986460093227195i</v>
      </c>
      <c r="Z291" t="str">
        <f t="shared" si="93"/>
        <v>14.7565611470256-14.0923098611524i</v>
      </c>
      <c r="AA291" t="str">
        <f t="shared" si="94"/>
        <v>139.149631856082+40.639331091593i</v>
      </c>
      <c r="AB291" t="str">
        <f t="shared" si="95"/>
        <v>1.41212432785897-0.0163885758168812i</v>
      </c>
      <c r="AC291" t="str">
        <f t="shared" si="96"/>
        <v>7.71616774712543-1.22786050487351i</v>
      </c>
      <c r="AD291" t="str">
        <f t="shared" si="97"/>
        <v>0.178818474981004+0.0263311495826015i</v>
      </c>
      <c r="AE291" t="str">
        <f t="shared" si="98"/>
        <v>3.00981247919343-2.1314081394439i</v>
      </c>
      <c r="AF291" t="str">
        <f t="shared" si="99"/>
        <v>-7.56099660557651-1.48035620867029i</v>
      </c>
      <c r="AG291" t="str">
        <f t="shared" si="100"/>
        <v>1.08620104965748+0.0395703393905437i</v>
      </c>
      <c r="AH291" t="str">
        <f t="shared" si="101"/>
        <v>-23.4338485616848+11.5883339108427i</v>
      </c>
      <c r="AI291">
        <f t="shared" si="102"/>
        <v>28.346970516442497</v>
      </c>
      <c r="AJ291">
        <f t="shared" si="103"/>
        <v>153.68702334185934</v>
      </c>
      <c r="AK291"/>
      <c r="AL291"/>
      <c r="AM291"/>
      <c r="AN291"/>
    </row>
    <row r="292" spans="1:40" x14ac:dyDescent="0.25">
      <c r="A292"/>
      <c r="B292">
        <f t="shared" si="104"/>
        <v>15800</v>
      </c>
      <c r="C292" s="237" t="str">
        <f t="shared" si="72"/>
        <v>-0.000306144787792306+0.155000821972963i</v>
      </c>
      <c r="D292" s="208" t="str">
        <f t="shared" si="73"/>
        <v>-5.9593530670457+1.18833963512605i</v>
      </c>
      <c r="E292" t="str">
        <f t="shared" si="74"/>
        <v>2870</v>
      </c>
      <c r="F292" t="str">
        <f t="shared" si="75"/>
        <v>0.777000777000777</v>
      </c>
      <c r="G292" t="str">
        <f t="shared" si="70"/>
        <v>0.777000777000777</v>
      </c>
      <c r="H292" t="str">
        <f t="shared" si="76"/>
        <v>1.61237844072912+2.68944742193547i</v>
      </c>
      <c r="I292" t="str">
        <f t="shared" si="77"/>
        <v>62.0464549083984i</v>
      </c>
      <c r="J292" t="str">
        <f t="shared" si="71"/>
        <v>-2.29293290905244+13.4192087189327i</v>
      </c>
      <c r="K292" t="str">
        <f t="shared" si="78"/>
        <v>4.49253861223962-0.767637633853891i</v>
      </c>
      <c r="L292" t="str">
        <f t="shared" si="79"/>
        <v>0.269837582010593-0.0554932363009751i</v>
      </c>
      <c r="M292" t="str">
        <f t="shared" si="80"/>
        <v>4.76237619425021-0.823130870154866i</v>
      </c>
      <c r="N292" t="str">
        <f t="shared" si="81"/>
        <v>-0.0700715735636597i</v>
      </c>
      <c r="O292" t="str">
        <f t="shared" si="82"/>
        <v>0.997545991639333-0.0700142454383415i</v>
      </c>
      <c r="P292" t="str">
        <f t="shared" si="83"/>
        <v>0.002454008360667+0.0700142454383415i</v>
      </c>
      <c r="Q292" t="str">
        <f t="shared" si="84"/>
        <v>-0.002454008360667+0.0000573281253181956i</v>
      </c>
      <c r="R292" t="str">
        <f t="shared" si="85"/>
        <v>-0.333315146282193-28.53835174049i</v>
      </c>
      <c r="S292" t="str">
        <f t="shared" si="86"/>
        <v>0.00726807301108993i</v>
      </c>
      <c r="T292" t="str">
        <f t="shared" si="87"/>
        <v>0.207418824066047-0.0024225588188811i</v>
      </c>
      <c r="U292" t="str">
        <f t="shared" si="88"/>
        <v>0.0001-10073.097664044i</v>
      </c>
      <c r="V292" t="str">
        <f t="shared" si="89"/>
        <v>0.00002-0.161569516421927i</v>
      </c>
      <c r="W292" t="str">
        <f t="shared" si="90"/>
        <v>0.0000199993584529566-0.16156692493613i</v>
      </c>
      <c r="X292" t="str">
        <f t="shared" si="91"/>
        <v>0.06979212434835-0.121465491522343i</v>
      </c>
      <c r="Y292" t="str">
        <f t="shared" si="92"/>
        <v>0.009+0.0992743278534375i</v>
      </c>
      <c r="Z292" t="str">
        <f t="shared" si="93"/>
        <v>14.6753544723658-14.3659371369182i</v>
      </c>
      <c r="AA292" t="str">
        <f t="shared" si="94"/>
        <v>141.106604782379+39.7415323852088i</v>
      </c>
      <c r="AB292" t="str">
        <f t="shared" si="95"/>
        <v>1.41212189715201-0.0164929502936118i</v>
      </c>
      <c r="AC292" t="str">
        <f t="shared" si="96"/>
        <v>7.71147984984957-1.24090675981872i</v>
      </c>
      <c r="AD292" t="str">
        <f t="shared" si="97"/>
        <v>0.178832866895762+0.02663846202219i</v>
      </c>
      <c r="AE292" t="str">
        <f t="shared" si="98"/>
        <v>3.00712218383968-2.17817285106508i</v>
      </c>
      <c r="AF292" t="str">
        <f t="shared" si="99"/>
        <v>-7.57173150777482-1.50110778680942i</v>
      </c>
      <c r="AG292" t="str">
        <f t="shared" si="100"/>
        <v>1.08751656023945+0.0393347574759487i</v>
      </c>
      <c r="AH292" t="str">
        <f t="shared" si="101"/>
        <v>-23.5142025702269+11.8650615602941i</v>
      </c>
      <c r="AI292">
        <f t="shared" si="102"/>
        <v>28.411700719763449</v>
      </c>
      <c r="AJ292">
        <f t="shared" si="103"/>
        <v>153.22488679891825</v>
      </c>
      <c r="AK292"/>
      <c r="AL292"/>
      <c r="AM292"/>
      <c r="AN292"/>
    </row>
    <row r="293" spans="1:40" x14ac:dyDescent="0.25">
      <c r="A293"/>
      <c r="B293">
        <f t="shared" si="104"/>
        <v>15900</v>
      </c>
      <c r="C293" s="237" t="str">
        <f t="shared" si="72"/>
        <v>-0.000302306034424697+0.154025981570328i</v>
      </c>
      <c r="D293" s="208" t="str">
        <f t="shared" si="73"/>
        <v>-5.95932363660322+1.18086585870585i</v>
      </c>
      <c r="E293" t="str">
        <f t="shared" si="74"/>
        <v>2870</v>
      </c>
      <c r="F293" t="str">
        <f t="shared" si="75"/>
        <v>0.777000777000777</v>
      </c>
      <c r="G293" t="str">
        <f t="shared" si="70"/>
        <v>0.777000777000777</v>
      </c>
      <c r="H293" t="str">
        <f t="shared" si="76"/>
        <v>1.62318066742709+2.70256799555079i</v>
      </c>
      <c r="I293" t="str">
        <f t="shared" si="77"/>
        <v>62.4391539900971i</v>
      </c>
      <c r="J293" t="str">
        <f t="shared" si="71"/>
        <v>-2.33474751136656+13.5041404196854i</v>
      </c>
      <c r="K293" t="str">
        <f t="shared" si="78"/>
        <v>4.48950688592987-0.776196388916991i</v>
      </c>
      <c r="L293" t="str">
        <f t="shared" si="79"/>
        <v>0.269698615886588-0.0558156994667417i</v>
      </c>
      <c r="M293" t="str">
        <f t="shared" si="80"/>
        <v>4.75920550181646-0.832012088383733i</v>
      </c>
      <c r="N293" t="str">
        <f t="shared" si="81"/>
        <v>-0.0705150645355816i</v>
      </c>
      <c r="O293" t="str">
        <f t="shared" si="82"/>
        <v>0.997514842853806-0.0704566411798589i</v>
      </c>
      <c r="P293" t="str">
        <f t="shared" si="83"/>
        <v>0.00248515714619402+0.0704566411798589i</v>
      </c>
      <c r="Q293" t="str">
        <f t="shared" si="84"/>
        <v>-0.00248515714619402+0.0000584233557226893i</v>
      </c>
      <c r="R293" t="str">
        <f t="shared" si="85"/>
        <v>-0.333314915315523-28.3588161270434i</v>
      </c>
      <c r="S293" t="str">
        <f t="shared" si="86"/>
        <v>0.00731407347318544i</v>
      </c>
      <c r="T293" t="str">
        <f t="shared" si="87"/>
        <v>0.207418464765752-0.00243788978032632i</v>
      </c>
      <c r="U293" t="str">
        <f t="shared" si="88"/>
        <v>0.0001-10009.7448485469i</v>
      </c>
      <c r="V293" t="str">
        <f t="shared" si="89"/>
        <v>0.00002-0.160553355941286i</v>
      </c>
      <c r="W293" t="str">
        <f t="shared" si="90"/>
        <v>0.0000199993584529567-0.160550780754142i</v>
      </c>
      <c r="X293" t="str">
        <f t="shared" si="91"/>
        <v>0.0691322483414944-0.121078219213793i</v>
      </c>
      <c r="Y293" t="str">
        <f t="shared" si="92"/>
        <v>0.009+0.0999026463841554i</v>
      </c>
      <c r="Z293" t="str">
        <f t="shared" si="93"/>
        <v>14.586224474734-14.642698708617i</v>
      </c>
      <c r="AA293" t="str">
        <f t="shared" si="94"/>
        <v>143.076358998469+38.7768677400575i</v>
      </c>
      <c r="AB293" t="str">
        <f t="shared" si="95"/>
        <v>1.41211945101041-0.0165973245540419i</v>
      </c>
      <c r="AC293" t="str">
        <f t="shared" si="96"/>
        <v>7.70675748580699-1.25389053181549i</v>
      </c>
      <c r="AD293" t="str">
        <f t="shared" si="97"/>
        <v>0.17884739609426+0.0269448899139274i</v>
      </c>
      <c r="AE293" t="str">
        <f t="shared" si="98"/>
        <v>3.00325417089902-2.2257843230974i</v>
      </c>
      <c r="AF293" t="str">
        <f t="shared" si="99"/>
        <v>-7.58250430403031-1.52170213684494i</v>
      </c>
      <c r="AG293" t="str">
        <f t="shared" si="100"/>
        <v>1.08884926485776+0.0390609532107304i</v>
      </c>
      <c r="AH293" t="str">
        <f t="shared" si="101"/>
        <v>-23.588774143393+12.1489368183808i</v>
      </c>
      <c r="AI293">
        <f t="shared" si="102"/>
        <v>28.475892726888112</v>
      </c>
      <c r="AJ293">
        <f t="shared" si="103"/>
        <v>152.75015393637037</v>
      </c>
      <c r="AK293"/>
      <c r="AL293"/>
      <c r="AM293"/>
      <c r="AN293"/>
    </row>
    <row r="294" spans="1:40" x14ac:dyDescent="0.25">
      <c r="A294"/>
      <c r="B294">
        <f t="shared" si="104"/>
        <v>16000</v>
      </c>
      <c r="C294" s="237" t="str">
        <f t="shared" si="72"/>
        <v>-0.000298539032154178+0.153063326532781i</v>
      </c>
      <c r="D294" s="208" t="str">
        <f t="shared" si="73"/>
        <v>-5.95929475625247+1.17348550341799i</v>
      </c>
      <c r="E294" t="str">
        <f t="shared" si="74"/>
        <v>2870</v>
      </c>
      <c r="F294" t="str">
        <f t="shared" si="75"/>
        <v>0.777000777000777</v>
      </c>
      <c r="G294" t="str">
        <f t="shared" si="70"/>
        <v>0.777000777000777</v>
      </c>
      <c r="H294" t="str">
        <f t="shared" si="76"/>
        <v>1.63401977023673+2.71562645627053i</v>
      </c>
      <c r="I294" t="str">
        <f t="shared" si="77"/>
        <v>62.8318530717959i</v>
      </c>
      <c r="J294" t="str">
        <f t="shared" si="71"/>
        <v>-2.37682592820632+13.5890721204382i</v>
      </c>
      <c r="K294" t="str">
        <f t="shared" si="78"/>
        <v>4.48645258146312-0.784712651958893i</v>
      </c>
      <c r="L294" t="str">
        <f t="shared" si="79"/>
        <v>0.269558917422166-0.0561376483580682i</v>
      </c>
      <c r="M294" t="str">
        <f t="shared" si="80"/>
        <v>4.75601149888529-0.840850300316961i</v>
      </c>
      <c r="N294" t="str">
        <f t="shared" si="81"/>
        <v>-0.0709585555075035i</v>
      </c>
      <c r="O294" t="str">
        <f t="shared" si="82"/>
        <v>0.997483497872831-0.0708990230636654i</v>
      </c>
      <c r="P294" t="str">
        <f t="shared" si="83"/>
        <v>0.00251650212716903+0.0708990230636654i</v>
      </c>
      <c r="Q294" t="str">
        <f t="shared" si="84"/>
        <v>-0.00251650212716903+0.0000595324438381062i</v>
      </c>
      <c r="R294" t="str">
        <f t="shared" si="85"/>
        <v>-0.333314682890377-28.1815244007308i</v>
      </c>
      <c r="S294" t="str">
        <f t="shared" si="86"/>
        <v>0.00736007393528094i</v>
      </c>
      <c r="T294" t="str">
        <f t="shared" si="87"/>
        <v>0.207418103198303-0.0024532207097879i</v>
      </c>
      <c r="U294" t="str">
        <f t="shared" si="88"/>
        <v>0.0001-9947.1839432435i</v>
      </c>
      <c r="V294" t="str">
        <f t="shared" si="89"/>
        <v>0.00002-0.159549897466653i</v>
      </c>
      <c r="W294" t="str">
        <f t="shared" si="90"/>
        <v>0.0000199993584529566-0.159547338374429i</v>
      </c>
      <c r="X294" t="str">
        <f t="shared" si="91"/>
        <v>0.068480690333705-0.120691069514883i</v>
      </c>
      <c r="Y294" t="str">
        <f t="shared" si="92"/>
        <v>0.009+0.100530964914873i</v>
      </c>
      <c r="Z294" t="str">
        <f t="shared" si="93"/>
        <v>14.4888363791574-14.9223809475971i</v>
      </c>
      <c r="AA294" t="str">
        <f t="shared" si="94"/>
        <v>145.056733057838+37.7430673215054i</v>
      </c>
      <c r="AB294" t="str">
        <f t="shared" si="95"/>
        <v>1.41211698943387-0.0167016985967252i</v>
      </c>
      <c r="AC294" t="str">
        <f t="shared" si="96"/>
        <v>7.7020010112379-1.26681246522509i</v>
      </c>
      <c r="AD294" t="str">
        <f t="shared" si="97"/>
        <v>0.178862061707003+0.0272504496459202i</v>
      </c>
      <c r="AE294" t="str">
        <f t="shared" si="98"/>
        <v>2.99814473712126-2.27422051568632i</v>
      </c>
      <c r="AF294" t="str">
        <f t="shared" si="99"/>
        <v>-7.5933145264892-1.54214095285254i</v>
      </c>
      <c r="AG294" t="str">
        <f t="shared" si="100"/>
        <v>1.09019820343692+0.0387472638112792i</v>
      </c>
      <c r="AH294" t="str">
        <f t="shared" si="101"/>
        <v>-23.6571774395524+12.4399038166017i</v>
      </c>
      <c r="AI294">
        <f t="shared" si="102"/>
        <v>28.539495015141647</v>
      </c>
      <c r="AJ294">
        <f t="shared" si="103"/>
        <v>152.26278505987713</v>
      </c>
      <c r="AK294"/>
      <c r="AL294"/>
      <c r="AM294"/>
      <c r="AN294"/>
    </row>
    <row r="295" spans="1:40" x14ac:dyDescent="0.25">
      <c r="A295"/>
      <c r="B295">
        <f t="shared" si="104"/>
        <v>16100</v>
      </c>
      <c r="C295" s="237" t="str">
        <f t="shared" si="72"/>
        <v>-0.000294842003903731+0.152112629807274i</v>
      </c>
      <c r="D295" s="208" t="str">
        <f t="shared" si="73"/>
        <v>-5.95926641236922+1.16619682852243i</v>
      </c>
      <c r="E295" t="str">
        <f t="shared" si="74"/>
        <v>2870</v>
      </c>
      <c r="F295" t="str">
        <f t="shared" si="75"/>
        <v>0.777000777000777</v>
      </c>
      <c r="G295" t="str">
        <f t="shared" si="70"/>
        <v>0.777000777000777</v>
      </c>
      <c r="H295" t="str">
        <f t="shared" si="76"/>
        <v>1.64489529597199+2.72862271701352i</v>
      </c>
      <c r="I295" t="str">
        <f t="shared" si="77"/>
        <v>63.2245521534946i</v>
      </c>
      <c r="J295" t="str">
        <f t="shared" si="71"/>
        <v>-2.41916815957172+13.6740038211909i</v>
      </c>
      <c r="K295" t="str">
        <f t="shared" si="78"/>
        <v>4.48337593945204-0.793186872107201i</v>
      </c>
      <c r="L295" t="str">
        <f t="shared" si="79"/>
        <v>0.26941848911506-0.0564590806387146i</v>
      </c>
      <c r="M295" t="str">
        <f t="shared" si="80"/>
        <v>4.7527944285671-0.849645952745916i</v>
      </c>
      <c r="N295" t="str">
        <f t="shared" si="81"/>
        <v>-0.0714020464794254i</v>
      </c>
      <c r="O295" t="str">
        <f t="shared" si="82"/>
        <v>0.997451956702573-0.0713413910027515i</v>
      </c>
      <c r="P295" t="str">
        <f t="shared" si="83"/>
        <v>0.00254804329742697+0.0713413910027515i</v>
      </c>
      <c r="Q295" t="str">
        <f t="shared" si="84"/>
        <v>-0.00254804329742697+0.0000606554766739015i</v>
      </c>
      <c r="R295" t="str">
        <f t="shared" si="85"/>
        <v>-0.333314449007763-28.0064347499902i</v>
      </c>
      <c r="S295" t="str">
        <f t="shared" si="86"/>
        <v>0.00740607439737645i</v>
      </c>
      <c r="T295" t="str">
        <f t="shared" si="87"/>
        <v>0.207417739363697-0.00246855160707203i</v>
      </c>
      <c r="U295" t="str">
        <f t="shared" si="88"/>
        <v>0.0001-9885.40019204322i</v>
      </c>
      <c r="V295" t="str">
        <f t="shared" si="89"/>
        <v>0.00002-0.158558904314686i</v>
      </c>
      <c r="W295" t="str">
        <f t="shared" si="90"/>
        <v>0.0000199993584529566-0.158556361117445i</v>
      </c>
      <c r="X295" t="str">
        <f t="shared" si="91"/>
        <v>0.067837331729927-0.120304106994873i</v>
      </c>
      <c r="Y295" t="str">
        <f t="shared" si="92"/>
        <v>0.009+0.101159283445591i</v>
      </c>
      <c r="Z295" t="str">
        <f t="shared" si="93"/>
        <v>14.3828543488729-15.2047455187626i</v>
      </c>
      <c r="AA295" t="str">
        <f t="shared" si="94"/>
        <v>147.045372426376+36.637890013364i</v>
      </c>
      <c r="AB295" t="str">
        <f t="shared" si="95"/>
        <v>1.41211451242236-0.0168060724203422i</v>
      </c>
      <c r="AC295" t="str">
        <f t="shared" si="96"/>
        <v>7.69721077572624-1.27967318765893i</v>
      </c>
      <c r="AD295" t="str">
        <f t="shared" si="97"/>
        <v>0.178876862891154+0.0275551571983553i</v>
      </c>
      <c r="AE295" t="str">
        <f t="shared" si="98"/>
        <v>2.99172901827726-2.32345536691033i</v>
      </c>
      <c r="AF295" t="str">
        <f t="shared" si="99"/>
        <v>-7.60416170834121-1.56242588849109i</v>
      </c>
      <c r="AG295" t="str">
        <f t="shared" si="100"/>
        <v>1.09156229661488+0.0383920156353691i</v>
      </c>
      <c r="AH295" t="str">
        <f t="shared" si="101"/>
        <v>-23.719017239472+12.7378862263983i</v>
      </c>
      <c r="AI295">
        <f t="shared" si="102"/>
        <v>28.602454616298655</v>
      </c>
      <c r="AJ295">
        <f t="shared" si="103"/>
        <v>151.76275041157655</v>
      </c>
      <c r="AK295"/>
      <c r="AL295"/>
      <c r="AM295"/>
      <c r="AN295"/>
    </row>
    <row r="296" spans="1:40" x14ac:dyDescent="0.25">
      <c r="A296"/>
      <c r="B296">
        <f t="shared" si="104"/>
        <v>16200</v>
      </c>
      <c r="C296" s="237" t="str">
        <f t="shared" si="72"/>
        <v>-0.000291213227274175+0.151173669946902i</v>
      </c>
      <c r="D296" s="208" t="str">
        <f t="shared" si="73"/>
        <v>-5.95923859174839+1.15899813625958i</v>
      </c>
      <c r="E296" t="str">
        <f t="shared" si="74"/>
        <v>2870</v>
      </c>
      <c r="F296" t="str">
        <f t="shared" si="75"/>
        <v>0.777000777000777</v>
      </c>
      <c r="G296" t="str">
        <f t="shared" si="70"/>
        <v>0.777000777000777</v>
      </c>
      <c r="H296" t="str">
        <f t="shared" si="76"/>
        <v>1.65580679209143+2.74155669460921i</v>
      </c>
      <c r="I296" t="str">
        <f t="shared" si="77"/>
        <v>63.6172512351933i</v>
      </c>
      <c r="J296" t="str">
        <f t="shared" si="71"/>
        <v>-2.46177420546276+13.7589355219437i</v>
      </c>
      <c r="K296" t="str">
        <f t="shared" si="78"/>
        <v>4.48027719595499-0.801619486967907i</v>
      </c>
      <c r="L296" t="str">
        <f t="shared" si="79"/>
        <v>0.269277333472024-0.0567799939873471i</v>
      </c>
      <c r="M296" t="str">
        <f t="shared" si="80"/>
        <v>4.74955452942701-0.858399480955254i</v>
      </c>
      <c r="N296" t="str">
        <f t="shared" si="81"/>
        <v>-0.0718455374513473i</v>
      </c>
      <c r="O296" t="str">
        <f t="shared" si="82"/>
        <v>0.997420219349237-0.0717837449101104i</v>
      </c>
      <c r="P296" t="str">
        <f t="shared" si="83"/>
        <v>0.00257978065076303+0.0717837449101104i</v>
      </c>
      <c r="Q296" t="str">
        <f t="shared" si="84"/>
        <v>-0.00257978065076303+0.0000617925412368936i</v>
      </c>
      <c r="R296" t="str">
        <f t="shared" si="85"/>
        <v>-0.333314213666874-27.8335063956563i</v>
      </c>
      <c r="S296" t="str">
        <f t="shared" si="86"/>
        <v>0.00745207485947195i</v>
      </c>
      <c r="T296" t="str">
        <f t="shared" si="87"/>
        <v>0.207417373262022-0.00248388247197157i</v>
      </c>
      <c r="U296" t="str">
        <f t="shared" si="88"/>
        <v>0.0001-9824.37920320345i</v>
      </c>
      <c r="V296" t="str">
        <f t="shared" si="89"/>
        <v>0.00002-0.157580145646077i</v>
      </c>
      <c r="W296" t="str">
        <f t="shared" si="90"/>
        <v>0.0000199993584529566-0.157577618147585i</v>
      </c>
      <c r="X296" t="str">
        <f t="shared" si="91"/>
        <v>0.0672020554840393-0.119917393760956i</v>
      </c>
      <c r="Y296" t="str">
        <f t="shared" si="92"/>
        <v>0.009+0.101787601976309i</v>
      </c>
      <c r="Z296" t="str">
        <f t="shared" si="93"/>
        <v>14.2679430406176-15.4895282169534i</v>
      </c>
      <c r="AA296" t="str">
        <f t="shared" si="94"/>
        <v>149.039722789702+35.4591372195302i</v>
      </c>
      <c r="AB296" t="str">
        <f t="shared" si="95"/>
        <v>1.41211201997649-0.0169104460234826i</v>
      </c>
      <c r="AC296" t="str">
        <f t="shared" si="96"/>
        <v>7.69238712244838-1.29247331050396i</v>
      </c>
      <c r="AD296" t="str">
        <f t="shared" si="97"/>
        <v>0.178891798829565+0.0278590281560823i</v>
      </c>
      <c r="AE296" t="str">
        <f t="shared" si="98"/>
        <v>2.98394119885439-2.37345853885415i</v>
      </c>
      <c r="AF296" t="str">
        <f t="shared" si="99"/>
        <v>-7.61504538383982-1.58255855834963i</v>
      </c>
      <c r="AG296" t="str">
        <f t="shared" si="100"/>
        <v>1.09294033975709+0.0379935314461033i</v>
      </c>
      <c r="AH296" t="str">
        <f t="shared" si="101"/>
        <v>-23.773889877188+13.0427858889267i</v>
      </c>
      <c r="AI296">
        <f t="shared" si="102"/>
        <v>28.664717147538941</v>
      </c>
      <c r="AJ296">
        <f t="shared" si="103"/>
        <v>151.25003098976035</v>
      </c>
      <c r="AK296"/>
      <c r="AL296"/>
      <c r="AM296"/>
      <c r="AN296"/>
    </row>
    <row r="297" spans="1:40" x14ac:dyDescent="0.25">
      <c r="A297"/>
      <c r="B297">
        <f t="shared" si="104"/>
        <v>16300</v>
      </c>
      <c r="C297" s="237" t="str">
        <f t="shared" si="72"/>
        <v>-0.000287651032537692+0.150246230938938i</v>
      </c>
      <c r="D297" s="208" t="str">
        <f t="shared" si="73"/>
        <v>-5.95921128158875+1.15188777053186i</v>
      </c>
      <c r="E297" t="str">
        <f t="shared" si="74"/>
        <v>2870</v>
      </c>
      <c r="F297" t="str">
        <f t="shared" si="75"/>
        <v>0.777000777000777</v>
      </c>
      <c r="G297" t="str">
        <f t="shared" si="70"/>
        <v>0.777000777000777</v>
      </c>
      <c r="H297" t="str">
        <f t="shared" si="76"/>
        <v>1.66675380673438+2.75442830977568i</v>
      </c>
      <c r="I297" t="str">
        <f t="shared" si="77"/>
        <v>64.009950316892i</v>
      </c>
      <c r="J297" t="str">
        <f t="shared" si="71"/>
        <v>-2.50464406587944+13.8438672226964i</v>
      </c>
      <c r="K297" t="str">
        <f t="shared" si="78"/>
        <v>4.47715658264375-0.810010922984541i</v>
      </c>
      <c r="L297" t="str">
        <f t="shared" si="79"/>
        <v>0.269135453008726-0.0571003860975749i</v>
      </c>
      <c r="M297" t="str">
        <f t="shared" si="80"/>
        <v>4.74629203565248-0.867111309082116i</v>
      </c>
      <c r="N297" t="str">
        <f t="shared" si="81"/>
        <v>-0.0722890284232692i</v>
      </c>
      <c r="O297" t="str">
        <f t="shared" si="82"/>
        <v>0.997388285819064-0.0722260846987381i</v>
      </c>
      <c r="P297" t="str">
        <f t="shared" si="83"/>
        <v>0.00261171418093598+0.0722260846987381i</v>
      </c>
      <c r="Q297" t="str">
        <f t="shared" si="84"/>
        <v>-0.00261171418093598+0.0000629437245310976i</v>
      </c>
      <c r="R297" t="str">
        <f t="shared" si="85"/>
        <v>-0.333313976868509-27.662699559256i</v>
      </c>
      <c r="S297" t="str">
        <f t="shared" si="86"/>
        <v>0.00749807532156746i</v>
      </c>
      <c r="T297" t="str">
        <f t="shared" si="87"/>
        <v>0.207417004893192-0.00249921330429127i</v>
      </c>
      <c r="U297" t="str">
        <f t="shared" si="88"/>
        <v>0.0001-9764.10693815311i</v>
      </c>
      <c r="V297" t="str">
        <f t="shared" si="89"/>
        <v>0.00002-0.156613396286285i</v>
      </c>
      <c r="W297" t="str">
        <f t="shared" si="90"/>
        <v>0.0000199993584529566-0.15661088429392i</v>
      </c>
      <c r="X297" t="str">
        <f t="shared" si="91"/>
        <v>0.0665747460946825-0.119530989536098i</v>
      </c>
      <c r="Y297" t="str">
        <f t="shared" si="92"/>
        <v>0.009+0.102415920507027i</v>
      </c>
      <c r="Z297" t="str">
        <f t="shared" si="93"/>
        <v>14.1437693339406-15.7764378653389i</v>
      </c>
      <c r="AA297" t="str">
        <f t="shared" si="94"/>
        <v>151.037024101937+34.2046679218945i</v>
      </c>
      <c r="AB297" t="str">
        <f t="shared" si="95"/>
        <v>1.41210951209567-0.0170148194048172i</v>
      </c>
      <c r="AC297" t="str">
        <f t="shared" si="96"/>
        <v>7.68753038840088-1.30521342942973i</v>
      </c>
      <c r="AD297" t="str">
        <f t="shared" si="97"/>
        <v>0.178906868729795+0.0281620777207187i</v>
      </c>
      <c r="AE297" t="str">
        <f t="shared" si="98"/>
        <v>2.97471475289157-2.42419516695161i</v>
      </c>
      <c r="AF297" t="str">
        <f t="shared" si="99"/>
        <v>-7.62596508832313-1.60254053924382i</v>
      </c>
      <c r="AG297" t="str">
        <f t="shared" si="100"/>
        <v>1.09433099723106+0.0375501385320346i</v>
      </c>
      <c r="AH297" t="str">
        <f t="shared" si="101"/>
        <v>-23.8213843166992+13.3544814542893i</v>
      </c>
      <c r="AI297">
        <f t="shared" si="102"/>
        <v>28.726226851374769</v>
      </c>
      <c r="AJ297">
        <f t="shared" si="103"/>
        <v>150.72461938517111</v>
      </c>
      <c r="AK297"/>
      <c r="AL297"/>
      <c r="AM297"/>
      <c r="AN297"/>
    </row>
    <row r="298" spans="1:40" x14ac:dyDescent="0.25">
      <c r="A298"/>
      <c r="B298">
        <f t="shared" si="104"/>
        <v>16400</v>
      </c>
      <c r="C298" s="237" t="str">
        <f t="shared" si="72"/>
        <v>-0.000284153800716763+0.149330102039164i</v>
      </c>
      <c r="D298" s="208" t="str">
        <f t="shared" si="73"/>
        <v>-5.95918446947812+1.14486411563359i</v>
      </c>
      <c r="E298" t="str">
        <f t="shared" si="74"/>
        <v>2870</v>
      </c>
      <c r="F298" t="str">
        <f t="shared" si="75"/>
        <v>0.777000777000777</v>
      </c>
      <c r="G298" t="str">
        <f t="shared" si="70"/>
        <v>0.777000777000777</v>
      </c>
      <c r="H298" t="str">
        <f t="shared" si="76"/>
        <v>1.67773588875667+2.76723748709724i</v>
      </c>
      <c r="I298" t="str">
        <f t="shared" si="77"/>
        <v>64.4026493985908i</v>
      </c>
      <c r="J298" t="str">
        <f t="shared" si="71"/>
        <v>-2.54777774082176+13.9287989234492i</v>
      </c>
      <c r="K298" t="str">
        <f t="shared" si="78"/>
        <v>4.47401432696365-0.818361595784523i</v>
      </c>
      <c r="L298" t="str">
        <f t="shared" si="79"/>
        <v>0.268992850249645-0.0574202546779854i</v>
      </c>
      <c r="M298" t="str">
        <f t="shared" si="80"/>
        <v>4.7430071772133-0.875781850462508i</v>
      </c>
      <c r="N298" t="str">
        <f t="shared" si="81"/>
        <v>-0.0727325193951911i</v>
      </c>
      <c r="O298" t="str">
        <f t="shared" si="82"/>
        <v>0.997356156118335-0.0726684102816333i</v>
      </c>
      <c r="P298" t="str">
        <f t="shared" si="83"/>
        <v>0.00264384388166505+0.0726684102816333i</v>
      </c>
      <c r="Q298" t="str">
        <f t="shared" si="84"/>
        <v>-0.00264384388166505+0.0000641091135577948i</v>
      </c>
      <c r="R298" t="str">
        <f t="shared" si="85"/>
        <v>-0.333313738612496-27.4939754325333i</v>
      </c>
      <c r="S298" t="str">
        <f t="shared" si="86"/>
        <v>0.00754407578366296i</v>
      </c>
      <c r="T298" t="str">
        <f t="shared" si="87"/>
        <v>0.207416634257199-0.0025145441038287i</v>
      </c>
      <c r="U298" t="str">
        <f t="shared" si="88"/>
        <v>0.0001-9704.56970072535i</v>
      </c>
      <c r="V298" t="str">
        <f t="shared" si="89"/>
        <v>0.00002-0.155658436552832i</v>
      </c>
      <c r="W298" t="str">
        <f t="shared" si="90"/>
        <v>0.0000199993584529566-0.155655939877493i</v>
      </c>
      <c r="X298" t="str">
        <f t="shared" si="91"/>
        <v>0.0659552896-0.119144951734638i</v>
      </c>
      <c r="Y298" t="str">
        <f t="shared" si="92"/>
        <v>0.009+0.103044239037745i</v>
      </c>
      <c r="Z298" t="str">
        <f t="shared" si="93"/>
        <v>14.0100042392617-16.065155295952i</v>
      </c>
      <c r="AA298" t="str">
        <f t="shared" si="94"/>
        <v>153.034305539065+32.8724150010225i</v>
      </c>
      <c r="AB298" t="str">
        <f t="shared" si="95"/>
        <v>1.41210698877984-0.0171191925629678i</v>
      </c>
      <c r="AC298" t="str">
        <f t="shared" si="96"/>
        <v>7.68264090463462-1.3178941248789i</v>
      </c>
      <c r="AD298" t="str">
        <f t="shared" si="97"/>
        <v>0.178922071823241+0.0284643207223341i</v>
      </c>
      <c r="AE298" t="str">
        <f t="shared" si="98"/>
        <v>2.96398271753918-2.47562561572622i</v>
      </c>
      <c r="AF298" t="str">
        <f t="shared" si="99"/>
        <v>-7.63692035823479-1.62237337146365i</v>
      </c>
      <c r="AG298" t="str">
        <f t="shared" si="100"/>
        <v>1.09573279703774+0.0370601777109638i</v>
      </c>
      <c r="AH298" t="str">
        <f t="shared" si="101"/>
        <v>-23.8610833812083+13.6728270438553i</v>
      </c>
      <c r="AI298">
        <f t="shared" si="102"/>
        <v>28.786926645150864</v>
      </c>
      <c r="AJ298">
        <f t="shared" si="103"/>
        <v>150.18652063019627</v>
      </c>
      <c r="AK298"/>
      <c r="AL298"/>
      <c r="AM298"/>
      <c r="AN298"/>
    </row>
    <row r="299" spans="1:40" x14ac:dyDescent="0.25">
      <c r="A299"/>
      <c r="B299">
        <f t="shared" si="104"/>
        <v>16500</v>
      </c>
      <c r="C299" s="237" t="str">
        <f t="shared" si="72"/>
        <v>-0.0002807199617443+0.148425077612218i</v>
      </c>
      <c r="D299" s="208" t="str">
        <f t="shared" si="73"/>
        <v>-5.95915814337933+1.13792559502701i</v>
      </c>
      <c r="E299" t="str">
        <f t="shared" si="74"/>
        <v>2870</v>
      </c>
      <c r="F299" t="str">
        <f t="shared" si="75"/>
        <v>0.777000777000777</v>
      </c>
      <c r="G299" t="str">
        <f t="shared" si="70"/>
        <v>0.777000777000777</v>
      </c>
      <c r="H299" t="str">
        <f t="shared" si="76"/>
        <v>1.68875258776589+2.77998415500188i</v>
      </c>
      <c r="I299" t="str">
        <f t="shared" si="77"/>
        <v>64.7953484802895i</v>
      </c>
      <c r="J299" t="str">
        <f t="shared" si="71"/>
        <v>-2.59117523028973+14.0137306242019i</v>
      </c>
      <c r="K299" t="str">
        <f t="shared" si="78"/>
        <v>4.47085065228722-0.826671910513557i</v>
      </c>
      <c r="L299" t="str">
        <f t="shared" si="79"/>
        <v>0.268849527727967-0.0577395974521794i</v>
      </c>
      <c r="M299" t="str">
        <f t="shared" si="80"/>
        <v>4.73970018001519-0.884411507965736i</v>
      </c>
      <c r="N299" t="str">
        <f t="shared" si="81"/>
        <v>-0.073176010367113i</v>
      </c>
      <c r="O299" t="str">
        <f t="shared" si="82"/>
        <v>0.997323830253369-0.0731107215717975i</v>
      </c>
      <c r="P299" t="str">
        <f t="shared" si="83"/>
        <v>0.00267616974663099+0.0731107215717975i</v>
      </c>
      <c r="Q299" t="str">
        <f t="shared" si="84"/>
        <v>-0.00267616974663099+0.0000652887953155046i</v>
      </c>
      <c r="R299" t="str">
        <f t="shared" si="85"/>
        <v>-0.333313498898395-27.3272961480373i</v>
      </c>
      <c r="S299" t="str">
        <f t="shared" si="86"/>
        <v>0.00759007624575847i</v>
      </c>
      <c r="T299" t="str">
        <f t="shared" si="87"/>
        <v>0.207416261354025-0.00252987487037935i</v>
      </c>
      <c r="U299" t="str">
        <f t="shared" si="88"/>
        <v>0.0001-9645.75412678155i</v>
      </c>
      <c r="V299" t="str">
        <f t="shared" si="89"/>
        <v>0.00002-0.154715052088875i</v>
      </c>
      <c r="W299" t="str">
        <f t="shared" si="90"/>
        <v>0.0000199993584529566-0.154712570544903i</v>
      </c>
      <c r="X299" t="str">
        <f t="shared" si="91"/>
        <v>0.0653435735713695-0.118759335535703i</v>
      </c>
      <c r="Y299" t="str">
        <f t="shared" si="92"/>
        <v>0.009+0.103672557568463i</v>
      </c>
      <c r="Z299" t="str">
        <f t="shared" si="93"/>
        <v>13.866324987523-16.3553324343874i</v>
      </c>
      <c r="AA299" t="str">
        <f t="shared" si="94"/>
        <v>155.028381531878+31.4604028086799i</v>
      </c>
      <c r="AB299" t="str">
        <f t="shared" si="95"/>
        <v>1.41210445002889-0.017223565496542i</v>
      </c>
      <c r="AC299" t="str">
        <f t="shared" si="96"/>
        <v>7.67771899646884-1.33051596253964i</v>
      </c>
      <c r="AD299" t="str">
        <f t="shared" si="97"/>
        <v>0.178937407364262+0.0287657716306945i</v>
      </c>
      <c r="AE299" t="str">
        <f t="shared" si="98"/>
        <v>2.95167800068933-2.52770524444182i</v>
      </c>
      <c r="AF299" t="str">
        <f t="shared" si="99"/>
        <v>-7.64791073114522-1.64205855997487i</v>
      </c>
      <c r="AG299" t="str">
        <f t="shared" si="100"/>
        <v>1.09714412590565+0.0365220132361666i</v>
      </c>
      <c r="AH299" t="str">
        <f t="shared" si="101"/>
        <v>-23.8925651405629+13.9976509507808i</v>
      </c>
      <c r="AI299">
        <f t="shared" si="102"/>
        <v>28.846758180684368</v>
      </c>
      <c r="AJ299">
        <f t="shared" si="103"/>
        <v>149.63575305666825</v>
      </c>
      <c r="AK299"/>
      <c r="AL299"/>
      <c r="AM299"/>
      <c r="AN299"/>
    </row>
    <row r="300" spans="1:40" x14ac:dyDescent="0.25">
      <c r="A300"/>
      <c r="B300">
        <f t="shared" si="104"/>
        <v>16600</v>
      </c>
      <c r="C300" s="237" t="str">
        <f t="shared" si="72"/>
        <v>-0.000277347992701176+0.147530956977718i</v>
      </c>
      <c r="D300" s="208" t="str">
        <f t="shared" si="73"/>
        <v>-5.95913229161667+1.13107067016251i</v>
      </c>
      <c r="E300" t="str">
        <f t="shared" si="74"/>
        <v>2870</v>
      </c>
      <c r="F300" t="str">
        <f t="shared" si="75"/>
        <v>0.777000777000777</v>
      </c>
      <c r="G300" t="str">
        <f t="shared" si="70"/>
        <v>0.777000777000777</v>
      </c>
      <c r="H300" t="str">
        <f t="shared" si="76"/>
        <v>1.69980345415632+2.79266824573838i</v>
      </c>
      <c r="I300" t="str">
        <f t="shared" si="77"/>
        <v>65.1880475619882i</v>
      </c>
      <c r="J300" t="str">
        <f t="shared" si="71"/>
        <v>-2.63483653428333+14.0986623249546i</v>
      </c>
      <c r="K300" t="str">
        <f t="shared" si="78"/>
        <v>4.46766577806093-0.834942262158208i</v>
      </c>
      <c r="L300" t="str">
        <f t="shared" si="79"/>
        <v>0.268705487985479-0.0580584121588049i</v>
      </c>
      <c r="M300" t="str">
        <f t="shared" si="80"/>
        <v>4.73637126604641-0.893000674317013i</v>
      </c>
      <c r="N300" t="str">
        <f t="shared" si="81"/>
        <v>-0.0736195013390349i</v>
      </c>
      <c r="O300" t="str">
        <f t="shared" si="82"/>
        <v>0.997291308230525-0.0735530184822351i</v>
      </c>
      <c r="P300" t="str">
        <f t="shared" si="83"/>
        <v>0.00270869176947497+0.0735530184822351i</v>
      </c>
      <c r="Q300" t="str">
        <f t="shared" si="84"/>
        <v>-0.00270869176947497+0.0000664828567998044i</v>
      </c>
      <c r="R300" t="str">
        <f t="shared" si="85"/>
        <v>-0.333313257726619-27.1626247507959i</v>
      </c>
      <c r="S300" t="str">
        <f t="shared" si="86"/>
        <v>0.00763607670785398i</v>
      </c>
      <c r="T300" t="str">
        <f t="shared" si="87"/>
        <v>0.207415886183731-0.00254520560374517i</v>
      </c>
      <c r="U300" t="str">
        <f t="shared" si="88"/>
        <v>0.0001-9587.64717421058i</v>
      </c>
      <c r="V300" t="str">
        <f t="shared" si="89"/>
        <v>0.00002-0.153783033702798i</v>
      </c>
      <c r="W300" t="str">
        <f t="shared" si="90"/>
        <v>0.0000199993584529566-0.153780567107886i</v>
      </c>
      <c r="X300" t="str">
        <f t="shared" si="91"/>
        <v>0.0647394871061805-0.118374193954469i</v>
      </c>
      <c r="Y300" t="str">
        <f t="shared" si="92"/>
        <v>0.009+0.104300876099181i</v>
      </c>
      <c r="Z300" t="str">
        <f t="shared" si="93"/>
        <v>13.7124173020183-16.6465915125017i</v>
      </c>
      <c r="AA300" t="str">
        <f t="shared" si="94"/>
        <v>157.015849064195+29.9667659610441i</v>
      </c>
      <c r="AB300" t="str">
        <f t="shared" si="95"/>
        <v>1.41210189584322-0.0173279382041917i</v>
      </c>
      <c r="AC300" t="str">
        <f t="shared" si="96"/>
        <v>7.67276498370062-1.34307949380249i</v>
      </c>
      <c r="AD300" t="str">
        <f t="shared" si="97"/>
        <v>0.178952874629362+0.0290664445661084i</v>
      </c>
      <c r="AE300" t="str">
        <f t="shared" si="98"/>
        <v>2.93773372372635-2.58038418656646i</v>
      </c>
      <c r="AF300" t="str">
        <f t="shared" si="99"/>
        <v>-7.65893574577299-1.66159757557587i</v>
      </c>
      <c r="AG300" t="str">
        <f t="shared" si="100"/>
        <v>1.09856322496301+0.0359340436133345i</v>
      </c>
      <c r="AH300" t="str">
        <f t="shared" si="101"/>
        <v>-23.9154044612971+14.3287543953265i</v>
      </c>
      <c r="AI300">
        <f t="shared" si="102"/>
        <v>28.905661914592137</v>
      </c>
      <c r="AJ300">
        <f t="shared" si="103"/>
        <v>149.07234915740364</v>
      </c>
      <c r="AK300"/>
      <c r="AL300"/>
      <c r="AM300"/>
      <c r="AN300"/>
    </row>
    <row r="301" spans="1:40" x14ac:dyDescent="0.25">
      <c r="A301"/>
      <c r="B301">
        <f t="shared" si="104"/>
        <v>16700</v>
      </c>
      <c r="C301" s="237" t="str">
        <f t="shared" si="72"/>
        <v>-0.00027403641612741+0.146647544261917i</v>
      </c>
      <c r="D301" s="208" t="str">
        <f t="shared" si="73"/>
        <v>-5.95910690286293+1.12429783934136i</v>
      </c>
      <c r="E301" t="str">
        <f t="shared" si="74"/>
        <v>2870</v>
      </c>
      <c r="F301" t="str">
        <f t="shared" si="75"/>
        <v>0.777000777000777</v>
      </c>
      <c r="G301" t="str">
        <f t="shared" si="70"/>
        <v>0.777000777000777</v>
      </c>
      <c r="H301" t="str">
        <f t="shared" si="76"/>
        <v>1.71088803914343+2.80528969535316i</v>
      </c>
      <c r="I301" t="str">
        <f t="shared" si="77"/>
        <v>65.5807466436869i</v>
      </c>
      <c r="J301" t="str">
        <f t="shared" si="71"/>
        <v>-2.67876165280258+14.1835940257074i</v>
      </c>
      <c r="K301" t="str">
        <f t="shared" si="78"/>
        <v>4.4644599199459-0.84317303585744i</v>
      </c>
      <c r="L301" t="str">
        <f t="shared" si="79"/>
        <v>0.26856073357246-0.0583766965515901i</v>
      </c>
      <c r="M301" t="str">
        <f t="shared" si="80"/>
        <v>4.73302065351836-0.90154973240903i</v>
      </c>
      <c r="N301" t="str">
        <f t="shared" si="81"/>
        <v>-0.0740629923109568i</v>
      </c>
      <c r="O301" t="str">
        <f t="shared" si="82"/>
        <v>0.997258590056199-0.0739953009259532i</v>
      </c>
      <c r="P301" t="str">
        <f t="shared" si="83"/>
        <v>0.00274140994380101+0.0739953009259532i</v>
      </c>
      <c r="Q301" t="str">
        <f t="shared" si="84"/>
        <v>-0.00274140994380101+0.0000676913850035932i</v>
      </c>
      <c r="R301" t="str">
        <f t="shared" si="85"/>
        <v>-0.333313015096763-26.9999251709716i</v>
      </c>
      <c r="S301" t="str">
        <f t="shared" si="86"/>
        <v>0.00768207716994948i</v>
      </c>
      <c r="T301" t="str">
        <f t="shared" si="87"/>
        <v>0.207415508746265-0.00256053630372187i</v>
      </c>
      <c r="U301" t="str">
        <f t="shared" si="88"/>
        <v>0.0001-9530.23611328715i</v>
      </c>
      <c r="V301" t="str">
        <f t="shared" si="89"/>
        <v>0.00002-0.15286217721356i</v>
      </c>
      <c r="W301" t="str">
        <f t="shared" si="90"/>
        <v>0.0000199993584529566-0.152859725388678i</v>
      </c>
      <c r="X301" t="str">
        <f t="shared" si="91"/>
        <v>0.0641429208197508-0.117989577911355i</v>
      </c>
      <c r="Y301" t="str">
        <f t="shared" si="92"/>
        <v>0.009+0.104929194629899i</v>
      </c>
      <c r="Z301" t="str">
        <f t="shared" si="93"/>
        <v>13.5479778503376-16.9385244345838i</v>
      </c>
      <c r="AA301" t="str">
        <f t="shared" si="94"/>
        <v>158.993086430724+28.3897692984417i</v>
      </c>
      <c r="AB301" t="str">
        <f t="shared" si="95"/>
        <v>1.41209932622249-0.0174323106845258i</v>
      </c>
      <c r="AC301" t="str">
        <f t="shared" si="96"/>
        <v>7.6677791807975-1.35558525619927i</v>
      </c>
      <c r="AD301" t="str">
        <f t="shared" si="97"/>
        <v>0.178968472916373+0.0293663533098755i</v>
      </c>
      <c r="AE301" t="str">
        <f t="shared" si="98"/>
        <v>2.92208360007371-2.63360714732675i</v>
      </c>
      <c r="AF301" t="str">
        <f t="shared" si="99"/>
        <v>-7.66999494200636-1.6809918560118i</v>
      </c>
      <c r="AG301" t="str">
        <f t="shared" si="100"/>
        <v>1.09998818611153+0.0352947133240277i</v>
      </c>
      <c r="AH301" t="str">
        <f t="shared" si="101"/>
        <v>-23.9291747221217+14.6659103529504i</v>
      </c>
      <c r="AI301">
        <f t="shared" si="102"/>
        <v>28.963577189803054</v>
      </c>
      <c r="AJ301">
        <f t="shared" si="103"/>
        <v>148.49635644606843</v>
      </c>
      <c r="AK301"/>
      <c r="AL301"/>
      <c r="AM301"/>
      <c r="AN301"/>
    </row>
    <row r="302" spans="1:40" x14ac:dyDescent="0.25">
      <c r="A302"/>
      <c r="B302">
        <f t="shared" si="104"/>
        <v>16800</v>
      </c>
      <c r="C302" s="237" t="str">
        <f t="shared" si="72"/>
        <v>-0.000270783798403461+0.145774648254641i</v>
      </c>
      <c r="D302" s="208" t="str">
        <f t="shared" si="73"/>
        <v>-5.95908196612705+1.11760563661891i</v>
      </c>
      <c r="E302" t="str">
        <f t="shared" si="74"/>
        <v>2870</v>
      </c>
      <c r="F302" t="str">
        <f t="shared" si="75"/>
        <v>0.777000777000777</v>
      </c>
      <c r="G302" t="str">
        <f t="shared" si="70"/>
        <v>0.777000777000777</v>
      </c>
      <c r="H302" t="str">
        <f t="shared" si="76"/>
        <v>1.72200589479786+2.81784844366685i</v>
      </c>
      <c r="I302" t="str">
        <f t="shared" si="77"/>
        <v>65.9734457253857i</v>
      </c>
      <c r="J302" t="str">
        <f t="shared" si="71"/>
        <v>-2.72295058584746+14.2685257264601i</v>
      </c>
      <c r="K302" t="str">
        <f t="shared" si="78"/>
        <v>4.46123328995278-0.851364607203386i</v>
      </c>
      <c r="L302" t="str">
        <f t="shared" si="79"/>
        <v>0.268415267047585-0.058694448399376i</v>
      </c>
      <c r="M302" t="str">
        <f t="shared" si="80"/>
        <v>4.72964855700037-0.910059055602762i</v>
      </c>
      <c r="N302" t="str">
        <f t="shared" si="81"/>
        <v>-0.0745064832828787i</v>
      </c>
      <c r="O302" t="str">
        <f t="shared" si="82"/>
        <v>0.997225675736826-0.0744375688159619i</v>
      </c>
      <c r="P302" t="str">
        <f t="shared" si="83"/>
        <v>0.00277432426317403+0.0744375688159619i</v>
      </c>
      <c r="Q302" t="str">
        <f t="shared" si="84"/>
        <v>-0.00277432426317403+0.0000689144669168001i</v>
      </c>
      <c r="R302" t="str">
        <f t="shared" si="85"/>
        <v>-0.333312771009409-26.8391621975379i</v>
      </c>
      <c r="S302" t="str">
        <f t="shared" si="86"/>
        <v>0.00772807763204499i</v>
      </c>
      <c r="T302" t="str">
        <f t="shared" si="87"/>
        <v>0.20741512904162-0.00257586697011275i</v>
      </c>
      <c r="U302" t="str">
        <f t="shared" si="88"/>
        <v>0.0001-9473.50851737473i</v>
      </c>
      <c r="V302" t="str">
        <f t="shared" si="89"/>
        <v>0.00002-0.151952283301574i</v>
      </c>
      <c r="W302" t="str">
        <f t="shared" si="90"/>
        <v>0.0000199993584529566-0.151949846070889i</v>
      </c>
      <c r="X302" t="str">
        <f t="shared" si="91"/>
        <v>0.0635537668364231-0.117605536299169i</v>
      </c>
      <c r="Y302" t="str">
        <f t="shared" si="92"/>
        <v>0.009+0.105557513160617i</v>
      </c>
      <c r="Z302" t="str">
        <f t="shared" si="93"/>
        <v>13.3727168712872-17.2306923239148i</v>
      </c>
      <c r="AA302" t="str">
        <f t="shared" si="94"/>
        <v>160.956253655571+26.7278289314602i</v>
      </c>
      <c r="AB302" t="str">
        <f t="shared" si="95"/>
        <v>1.41209674116664-0.0175366829362053i</v>
      </c>
      <c r="AC302" t="str">
        <f t="shared" si="96"/>
        <v>7.6627618970924-1.36803377382965i</v>
      </c>
      <c r="AD302" t="str">
        <f t="shared" si="97"/>
        <v>0.178984201543711+0.0296655113143708i</v>
      </c>
      <c r="AE302" t="str">
        <f t="shared" si="98"/>
        <v>2.90466234976698-2.68731322399217i</v>
      </c>
      <c r="AF302" t="str">
        <f t="shared" si="99"/>
        <v>-7.68108786092491-1.70024280704794i</v>
      </c>
      <c r="AG302" t="str">
        <f t="shared" si="100"/>
        <v>1.10141694923341+0.0346025254369212i</v>
      </c>
      <c r="AH302" t="str">
        <f t="shared" si="101"/>
        <v>-23.9334496959147+15.0088624744851i</v>
      </c>
      <c r="AI302">
        <f t="shared" si="102"/>
        <v>29.020442328706181</v>
      </c>
      <c r="AJ302">
        <f t="shared" si="103"/>
        <v>147.90783830933279</v>
      </c>
      <c r="AK302"/>
      <c r="AL302"/>
      <c r="AM302"/>
      <c r="AN302"/>
    </row>
    <row r="303" spans="1:40" x14ac:dyDescent="0.25">
      <c r="A303"/>
      <c r="B303">
        <f t="shared" si="104"/>
        <v>16900</v>
      </c>
      <c r="C303" s="237" t="str">
        <f t="shared" si="72"/>
        <v>-0.00026758874819841+0.144912082271326i</v>
      </c>
      <c r="D303" s="208" t="str">
        <f t="shared" si="73"/>
        <v>-5.95905747074214+1.11099263074683i</v>
      </c>
      <c r="E303" t="str">
        <f t="shared" si="74"/>
        <v>2870</v>
      </c>
      <c r="F303" t="str">
        <f t="shared" si="75"/>
        <v>0.777000777000777</v>
      </c>
      <c r="G303" t="str">
        <f t="shared" si="70"/>
        <v>0.777000777000777</v>
      </c>
      <c r="H303" t="str">
        <f t="shared" si="76"/>
        <v>1.73315657407918+2.83034443425059i</v>
      </c>
      <c r="I303" t="str">
        <f t="shared" si="77"/>
        <v>66.3661448070844i</v>
      </c>
      <c r="J303" t="str">
        <f t="shared" si="71"/>
        <v>-2.76740333341799+14.3534574272129i</v>
      </c>
      <c r="K303" t="str">
        <f t="shared" si="78"/>
        <v>4.45798609657049-0.859517342531721i</v>
      </c>
      <c r="L303" t="str">
        <f t="shared" si="79"/>
        <v>0.268269090977808-0.0590116654861474i</v>
      </c>
      <c r="M303" t="str">
        <f t="shared" si="80"/>
        <v>4.7262551875483-0.918529008017868i</v>
      </c>
      <c r="N303" t="str">
        <f t="shared" si="81"/>
        <v>-0.0749499742548006i</v>
      </c>
      <c r="O303" t="str">
        <f t="shared" si="82"/>
        <v>0.99719256527888-0.074879822065274i</v>
      </c>
      <c r="P303" t="str">
        <f t="shared" si="83"/>
        <v>0.00280743472111999+0.074879822065274i</v>
      </c>
      <c r="Q303" t="str">
        <f t="shared" si="84"/>
        <v>-0.00280743472111999+0.0000701521895266066i</v>
      </c>
      <c r="R303" t="str">
        <f t="shared" si="85"/>
        <v>-0.333312525463828-26.6803014528688i</v>
      </c>
      <c r="S303" t="str">
        <f t="shared" si="86"/>
        <v>0.00777407809414049i</v>
      </c>
      <c r="T303" t="str">
        <f t="shared" si="87"/>
        <v>0.207414747069812-0.00259119760271099i</v>
      </c>
      <c r="U303" t="str">
        <f t="shared" si="88"/>
        <v>0.0001-9417.4522539583i</v>
      </c>
      <c r="V303" t="str">
        <f t="shared" si="89"/>
        <v>0.00002-0.151053157364878i</v>
      </c>
      <c r="W303" t="str">
        <f t="shared" si="90"/>
        <v>0.0000199993584529566-0.151050734555677i</v>
      </c>
      <c r="X303" t="str">
        <f t="shared" si="91"/>
        <v>0.0629719187799202-0.117222116048282i</v>
      </c>
      <c r="Y303" t="str">
        <f t="shared" si="92"/>
        <v>0.009+0.106185831691335i</v>
      </c>
      <c r="Z303" t="str">
        <f t="shared" si="93"/>
        <v>13.1863609681794-17.5226252777501i</v>
      </c>
      <c r="AA303" t="str">
        <f t="shared" si="94"/>
        <v>162.901294775837+24.9795342647245i</v>
      </c>
      <c r="AB303" t="str">
        <f t="shared" si="95"/>
        <v>1.41209414067579-0.0176410549578222i</v>
      </c>
      <c r="AC303" t="str">
        <f t="shared" si="96"/>
        <v>7.65771343696471-1.38042555777101i</v>
      </c>
      <c r="AD303" t="str">
        <f t="shared" si="97"/>
        <v>0.179000059849653+0.029963931712771i</v>
      </c>
      <c r="AE303" t="str">
        <f t="shared" si="98"/>
        <v>2.88540614975422-2.74143575384983i</v>
      </c>
      <c r="AF303" t="str">
        <f t="shared" si="99"/>
        <v>-7.69221404482132-1.71935180350376i</v>
      </c>
      <c r="AG303" t="str">
        <f t="shared" si="100"/>
        <v>1.10284730036904+0.033856055071574i</v>
      </c>
      <c r="AH303" t="str">
        <f t="shared" si="101"/>
        <v>-23.9278055971799+15.3573241188429i</v>
      </c>
      <c r="AI303">
        <f t="shared" si="102"/>
        <v>29.076194738313927</v>
      </c>
      <c r="AJ303">
        <f t="shared" si="103"/>
        <v>147.30687484474348</v>
      </c>
      <c r="AK303"/>
      <c r="AL303"/>
      <c r="AM303"/>
      <c r="AN303"/>
    </row>
    <row r="304" spans="1:40" x14ac:dyDescent="0.25">
      <c r="A304"/>
      <c r="B304">
        <f t="shared" si="104"/>
        <v>17000</v>
      </c>
      <c r="C304" s="237" t="str">
        <f t="shared" si="72"/>
        <v>-0.000264449914981855+0.144059664019913i</v>
      </c>
      <c r="D304" s="208" t="str">
        <f t="shared" si="73"/>
        <v>-5.95903340635416+1.10445742415267i</v>
      </c>
      <c r="E304" t="str">
        <f t="shared" si="74"/>
        <v>2870</v>
      </c>
      <c r="F304" t="str">
        <f t="shared" si="75"/>
        <v>0.777000777000777</v>
      </c>
      <c r="G304" t="str">
        <f t="shared" si="70"/>
        <v>0.777000777000777</v>
      </c>
      <c r="H304" t="str">
        <f t="shared" si="76"/>
        <v>1.74433963086903+2.84277761440215i</v>
      </c>
      <c r="I304" t="str">
        <f t="shared" si="77"/>
        <v>66.7588438887831i</v>
      </c>
      <c r="J304" t="str">
        <f t="shared" si="71"/>
        <v>-2.81211989551416+14.4383891279655i</v>
      </c>
      <c r="K304" t="str">
        <f t="shared" si="78"/>
        <v>4.45471854489024-0.867631599202295i</v>
      </c>
      <c r="L304" t="str">
        <f t="shared" si="79"/>
        <v>0.268122207938269-0.0593283456110641i</v>
      </c>
      <c r="M304" t="str">
        <f t="shared" si="80"/>
        <v>4.72284075282851-0.926959944813359i</v>
      </c>
      <c r="N304" t="str">
        <f t="shared" si="81"/>
        <v>-0.0753934652267225i</v>
      </c>
      <c r="O304" t="str">
        <f t="shared" si="82"/>
        <v>0.997159258688873-0.0753220605869052i</v>
      </c>
      <c r="P304" t="str">
        <f t="shared" si="83"/>
        <v>0.00284074131112699+0.0753220605869052i</v>
      </c>
      <c r="Q304" t="str">
        <f t="shared" si="84"/>
        <v>-0.00284074131112699+0.0000714046398172935i</v>
      </c>
      <c r="R304" t="str">
        <f t="shared" si="85"/>
        <v>-0.33331227845987-26.5233093682169i</v>
      </c>
      <c r="S304" t="str">
        <f t="shared" si="86"/>
        <v>0.007820078556236i</v>
      </c>
      <c r="T304" t="str">
        <f t="shared" si="87"/>
        <v>0.207414362830806-0.00260652820131419i</v>
      </c>
      <c r="U304" t="str">
        <f t="shared" si="88"/>
        <v>0.0001-9362.05547599384i</v>
      </c>
      <c r="V304" t="str">
        <f t="shared" si="89"/>
        <v>0.00002-0.150164609380379i</v>
      </c>
      <c r="W304" t="str">
        <f t="shared" si="90"/>
        <v>0.0000199993584529566-0.150162200822996i</v>
      </c>
      <c r="X304" t="str">
        <f t="shared" si="91"/>
        <v>0.0623972717630047-0.116839362189861i</v>
      </c>
      <c r="Y304" t="str">
        <f t="shared" si="92"/>
        <v>0.009+0.106814150222053i</v>
      </c>
      <c r="Z304" t="str">
        <f t="shared" si="93"/>
        <v>12.9886560560084-17.8138223595109i</v>
      </c>
      <c r="AA304" t="str">
        <f t="shared" si="94"/>
        <v>164.823942194789+23.1436708584248i</v>
      </c>
      <c r="AB304" t="str">
        <f t="shared" si="95"/>
        <v>1.4120915247497-0.0177454267479985i</v>
      </c>
      <c r="AC304" t="str">
        <f t="shared" si="96"/>
        <v>7.65263410001262-1.39276110647517i</v>
      </c>
      <c r="AD304" t="str">
        <f t="shared" si="97"/>
        <v>0.179016047191615+0.0302616273284285i</v>
      </c>
      <c r="AE304" t="str">
        <f t="shared" si="98"/>
        <v>2.86425311901641-2.7959021951092i</v>
      </c>
      <c r="AF304" t="str">
        <f t="shared" si="99"/>
        <v>-7.70337303722319-1.73832019024948i</v>
      </c>
      <c r="AG304" t="str">
        <f t="shared" si="100"/>
        <v>1.10427687100763+0.03305396366085i</v>
      </c>
      <c r="AH304" t="str">
        <f t="shared" si="101"/>
        <v>-23.9118232915888+15.7109775196687i</v>
      </c>
      <c r="AI304">
        <f t="shared" si="102"/>
        <v>29.130771027740543</v>
      </c>
      <c r="AJ304">
        <f t="shared" si="103"/>
        <v>146.69356367715912</v>
      </c>
      <c r="AK304"/>
      <c r="AL304"/>
      <c r="AM304"/>
      <c r="AN304"/>
    </row>
    <row r="305" spans="1:40" x14ac:dyDescent="0.25">
      <c r="A305"/>
      <c r="B305">
        <f t="shared" si="104"/>
        <v>17100</v>
      </c>
      <c r="C305" s="237" t="str">
        <f t="shared" si="72"/>
        <v>-0.000261365987596503+0.143217215472409i</v>
      </c>
      <c r="D305" s="208" t="str">
        <f t="shared" si="73"/>
        <v>-5.95900976291086+1.09799865195514i</v>
      </c>
      <c r="E305" t="str">
        <f t="shared" si="74"/>
        <v>2870</v>
      </c>
      <c r="F305" t="str">
        <f t="shared" si="75"/>
        <v>0.777000777000777</v>
      </c>
      <c r="G305" t="str">
        <f t="shared" si="70"/>
        <v>0.777000777000777</v>
      </c>
      <c r="H305" t="str">
        <f t="shared" si="76"/>
        <v>1.75555462000394+2.85514793512171i</v>
      </c>
      <c r="I305" t="str">
        <f t="shared" si="77"/>
        <v>67.1515429704818i</v>
      </c>
      <c r="J305" t="str">
        <f t="shared" si="71"/>
        <v>-2.85710027213597+14.5233208287183i</v>
      </c>
      <c r="K305" t="str">
        <f t="shared" si="78"/>
        <v>4.45143083672362-0.875707725870013i</v>
      </c>
      <c r="L305" t="str">
        <f t="shared" si="79"/>
        <v>0.267974620512177-0.05964448658849i</v>
      </c>
      <c r="M305" t="str">
        <f t="shared" si="80"/>
        <v>4.7194054572358-0.935352212458503i</v>
      </c>
      <c r="N305" t="str">
        <f t="shared" si="81"/>
        <v>-0.0758369561986444i</v>
      </c>
      <c r="O305" t="str">
        <f t="shared" si="82"/>
        <v>0.997125755973356-0.0757642842938744i</v>
      </c>
      <c r="P305" t="str">
        <f t="shared" si="83"/>
        <v>0.00287424402664405+0.0757642842938744i</v>
      </c>
      <c r="Q305" t="str">
        <f t="shared" si="84"/>
        <v>-0.00287424402664405+0.0000726719047700053i</v>
      </c>
      <c r="R305" t="str">
        <f t="shared" si="85"/>
        <v>-0.333312029999359-26.3681531600737i</v>
      </c>
      <c r="S305" t="str">
        <f t="shared" si="86"/>
        <v>0.0078660790183315i</v>
      </c>
      <c r="T305" t="str">
        <f t="shared" si="87"/>
        <v>0.207413976324607-0.00262185876573544i</v>
      </c>
      <c r="U305" t="str">
        <f t="shared" si="88"/>
        <v>0.0001-9307.30661356112i</v>
      </c>
      <c r="V305" t="str">
        <f t="shared" si="89"/>
        <v>0.00002-0.149286453769967i</v>
      </c>
      <c r="W305" t="str">
        <f t="shared" si="90"/>
        <v>0.0000199993584529566-0.149284059297716i</v>
      </c>
      <c r="X305" t="str">
        <f t="shared" si="91"/>
        <v>0.061829722376508-0.116457317917231i</v>
      </c>
      <c r="Y305" t="str">
        <f t="shared" si="92"/>
        <v>0.009+0.107442468752771i</v>
      </c>
      <c r="Z305" t="str">
        <f t="shared" si="93"/>
        <v>12.7793704457905-18.103751857236i</v>
      </c>
      <c r="AA305" t="str">
        <f t="shared" si="94"/>
        <v>166.719723304793+21.2192439544518i</v>
      </c>
      <c r="AB305" t="str">
        <f t="shared" si="95"/>
        <v>1.4120888933884-0.0178497983054616i</v>
      </c>
      <c r="AC305" t="str">
        <f t="shared" si="96"/>
        <v>7.64752418122233-1.40504090615227i</v>
      </c>
      <c r="AD305" t="str">
        <f t="shared" si="97"/>
        <v>0.179032162945507+0.0305586106839274i</v>
      </c>
      <c r="AE305" t="str">
        <f t="shared" si="98"/>
        <v>2.84114383691545-2.85063404619109i</v>
      </c>
      <c r="AF305" t="str">
        <f t="shared" si="99"/>
        <v>-7.7145643829148-1.75714928316657i</v>
      </c>
      <c r="AG305" t="str">
        <f t="shared" si="100"/>
        <v>1.1057031386352+0.0321950139377145i</v>
      </c>
      <c r="AH305" t="str">
        <f t="shared" si="101"/>
        <v>-23.8850906616334+16.0694731080781i</v>
      </c>
      <c r="AI305">
        <f t="shared" si="102"/>
        <v>29.184107138207093</v>
      </c>
      <c r="AJ305">
        <f t="shared" si="103"/>
        <v>146.0680207460949</v>
      </c>
      <c r="AK305"/>
      <c r="AL305"/>
      <c r="AM305"/>
      <c r="AN305"/>
    </row>
    <row r="306" spans="1:40" x14ac:dyDescent="0.25">
      <c r="A306"/>
      <c r="B306">
        <f t="shared" si="104"/>
        <v>17200</v>
      </c>
      <c r="C306" s="237" t="str">
        <f t="shared" si="72"/>
        <v>-0.000258335692888718+0.142384562740938i</v>
      </c>
      <c r="D306" s="208" t="str">
        <f t="shared" si="73"/>
        <v>-5.95898653065144+1.09161498101386i</v>
      </c>
      <c r="E306" t="str">
        <f t="shared" si="74"/>
        <v>2870</v>
      </c>
      <c r="F306" t="str">
        <f t="shared" si="75"/>
        <v>0.777000777000777</v>
      </c>
      <c r="G306" t="str">
        <f t="shared" si="70"/>
        <v>0.777000777000777</v>
      </c>
      <c r="H306" t="str">
        <f t="shared" si="76"/>
        <v>1.76680109730776+2.86745535108744i</v>
      </c>
      <c r="I306" t="str">
        <f t="shared" si="77"/>
        <v>67.5442420521806i</v>
      </c>
      <c r="J306" t="str">
        <f t="shared" si="71"/>
        <v>-2.90234446328343+14.608252529471i</v>
      </c>
      <c r="K306" t="str">
        <f t="shared" si="78"/>
        <v>4.44812317071656-0.883746062746865i</v>
      </c>
      <c r="L306" t="str">
        <f t="shared" si="79"/>
        <v>0.267826331290713-0.0599600862480227i</v>
      </c>
      <c r="M306" t="str">
        <f t="shared" si="80"/>
        <v>4.71594950200727-0.943706148994888i</v>
      </c>
      <c r="N306" t="str">
        <f t="shared" si="81"/>
        <v>-0.0762804471705663i</v>
      </c>
      <c r="O306" t="str">
        <f t="shared" si="82"/>
        <v>0.997092057138919-0.0762064930992029i</v>
      </c>
      <c r="P306" t="str">
        <f t="shared" si="83"/>
        <v>0.00290794286108098+0.0762064930992029i</v>
      </c>
      <c r="Q306" t="str">
        <f t="shared" si="84"/>
        <v>-0.00290794286108098+0.0000739540713634024i</v>
      </c>
      <c r="R306" t="str">
        <f t="shared" si="85"/>
        <v>-0.333311780079836-26.2148008073431i</v>
      </c>
      <c r="S306" t="str">
        <f t="shared" si="86"/>
        <v>0.00791207948042701i</v>
      </c>
      <c r="T306" t="str">
        <f t="shared" si="87"/>
        <v>0.207413587551261-0.00263718929575427i</v>
      </c>
      <c r="U306" t="str">
        <f t="shared" si="88"/>
        <v>0.0001-9253.19436580786i</v>
      </c>
      <c r="V306" t="str">
        <f t="shared" si="89"/>
        <v>0.00002-0.148418509271305i</v>
      </c>
      <c r="W306" t="str">
        <f t="shared" si="90"/>
        <v>0.0000199993584529566-0.148416128720405i</v>
      </c>
      <c r="X306" t="str">
        <f t="shared" si="91"/>
        <v>0.0612691686777681-0.116076024645395i</v>
      </c>
      <c r="Y306" t="str">
        <f t="shared" si="92"/>
        <v>0.009+0.108070787283489i</v>
      </c>
      <c r="Z306" t="str">
        <f t="shared" si="93"/>
        <v>12.5582980447735-18.3918518370583i</v>
      </c>
      <c r="AA306" t="str">
        <f t="shared" si="94"/>
        <v>168.58396957113+19.2055024589498i</v>
      </c>
      <c r="AB306" t="str">
        <f t="shared" si="95"/>
        <v>1.4120862465922-0.0179541696287107i</v>
      </c>
      <c r="AC306" t="str">
        <f t="shared" si="96"/>
        <v>7.64238397112909-1.41726543113964i</v>
      </c>
      <c r="AD306" t="str">
        <f t="shared" si="97"/>
        <v>0.179048406505076+0.0308548940098247i</v>
      </c>
      <c r="AE306" t="str">
        <f t="shared" si="98"/>
        <v>2.81602189240935-2.90554680898747i</v>
      </c>
      <c r="AF306" t="str">
        <f t="shared" si="99"/>
        <v>-7.7257876279592-1.77584037007358i</v>
      </c>
      <c r="AG306" t="str">
        <f t="shared" si="100"/>
        <v>1.10712342868387+0.0312780855498828i</v>
      </c>
      <c r="AH306" t="str">
        <f t="shared" si="101"/>
        <v>-23.8472051195494+16.4324290140461i</v>
      </c>
      <c r="AI306">
        <f t="shared" si="102"/>
        <v>29.236138485672551</v>
      </c>
      <c r="AJ306">
        <f t="shared" si="103"/>
        <v>145.43038105581314</v>
      </c>
      <c r="AK306"/>
      <c r="AL306"/>
      <c r="AM306"/>
      <c r="AN306"/>
    </row>
    <row r="307" spans="1:40" x14ac:dyDescent="0.25">
      <c r="A307"/>
      <c r="B307">
        <f t="shared" si="104"/>
        <v>17300</v>
      </c>
      <c r="C307" s="237" t="str">
        <f t="shared" si="72"/>
        <v>-0.000255357794394325+0.141561535958091i</v>
      </c>
      <c r="D307" s="208" t="str">
        <f t="shared" si="73"/>
        <v>-5.95896370009631+1.08530510901203i</v>
      </c>
      <c r="E307" t="str">
        <f t="shared" si="74"/>
        <v>2870</v>
      </c>
      <c r="F307" t="str">
        <f t="shared" si="75"/>
        <v>0.777000777000777</v>
      </c>
      <c r="G307" t="str">
        <f t="shared" si="70"/>
        <v>0.777000777000777</v>
      </c>
      <c r="H307" t="str">
        <f t="shared" si="76"/>
        <v>1.77807861962355+2.87969982063084i</v>
      </c>
      <c r="I307" t="str">
        <f t="shared" si="77"/>
        <v>67.9369411338793i</v>
      </c>
      <c r="J307" t="str">
        <f t="shared" si="71"/>
        <v>-2.94785246895652+14.6931842302238i</v>
      </c>
      <c r="K307" t="str">
        <f t="shared" si="78"/>
        <v>4.44479574245788-0.891746941854845i</v>
      </c>
      <c r="L307" t="str">
        <f t="shared" si="79"/>
        <v>0.267677342872921-0.0602751424345212i</v>
      </c>
      <c r="M307" t="str">
        <f t="shared" si="80"/>
        <v>4.7124730853308-0.952022084289366i</v>
      </c>
      <c r="N307" t="str">
        <f t="shared" si="81"/>
        <v>-0.0767239381424882i</v>
      </c>
      <c r="O307" t="str">
        <f t="shared" si="82"/>
        <v>0.997058162192189-0.0766486869159153i</v>
      </c>
      <c r="P307" t="str">
        <f t="shared" si="83"/>
        <v>0.00294183780781099+0.0766486869159153i</v>
      </c>
      <c r="Q307" t="str">
        <f t="shared" si="84"/>
        <v>-0.00294183780781099+0.0000752512265728977i</v>
      </c>
      <c r="R307" t="str">
        <f t="shared" si="85"/>
        <v>-0.333311528702691-26.0632210292836i</v>
      </c>
      <c r="S307" t="str">
        <f t="shared" si="86"/>
        <v>0.00795807994252251i</v>
      </c>
      <c r="T307" t="str">
        <f t="shared" si="87"/>
        <v>0.207413196510673-0.0026525197911804i</v>
      </c>
      <c r="U307" t="str">
        <f t="shared" si="88"/>
        <v>0.0001-9199.70769317313i</v>
      </c>
      <c r="V307" t="str">
        <f t="shared" si="89"/>
        <v>0.00002-0.147560598813089i</v>
      </c>
      <c r="W307" t="str">
        <f t="shared" si="90"/>
        <v>0.0000199993584529566-0.147558232022599i</v>
      </c>
      <c r="X307" t="str">
        <f t="shared" si="91"/>
        <v>0.0607155101785372-0.115695522068778i</v>
      </c>
      <c r="Y307" t="str">
        <f t="shared" si="92"/>
        <v>0.009+0.108699105814207i</v>
      </c>
      <c r="Z307" t="str">
        <f t="shared" si="93"/>
        <v>12.3252616463982-18.6775310195106i</v>
      </c>
      <c r="AA307" t="str">
        <f t="shared" si="94"/>
        <v>170.4118282531+17.101963137153i</v>
      </c>
      <c r="AB307" t="str">
        <f t="shared" si="95"/>
        <v>1.41208358436046-0.0180585407164502i</v>
      </c>
      <c r="AC307" t="str">
        <f t="shared" si="96"/>
        <v>7.63721375596401-1.42943514426027i</v>
      </c>
      <c r="AD307" t="str">
        <f t="shared" si="97"/>
        <v>0.17906477728128+0.0311504892530692i</v>
      </c>
      <c r="AE307" t="str">
        <f t="shared" si="98"/>
        <v>2.78883446094292-2.96055000171547i</v>
      </c>
      <c r="AF307" t="str">
        <f t="shared" si="99"/>
        <v>-7.73704231971986-1.79439471161881i</v>
      </c>
      <c r="AG307" t="str">
        <f t="shared" si="100"/>
        <v>1.10853491802304+0.0303021911822521i</v>
      </c>
      <c r="AH307" t="str">
        <f t="shared" si="101"/>
        <v>-23.7977762556181+16.7994307690776i</v>
      </c>
      <c r="AI307">
        <f t="shared" si="102"/>
        <v>29.286800116070303</v>
      </c>
      <c r="AJ307">
        <f t="shared" si="103"/>
        <v>144.78079937959714</v>
      </c>
      <c r="AK307"/>
      <c r="AL307"/>
      <c r="AM307"/>
      <c r="AN307"/>
    </row>
    <row r="308" spans="1:40" x14ac:dyDescent="0.25">
      <c r="A308"/>
      <c r="B308">
        <f t="shared" si="104"/>
        <v>17400</v>
      </c>
      <c r="C308" s="237" t="str">
        <f t="shared" si="72"/>
        <v>-0.000252431091077089+0.14074796916139i</v>
      </c>
      <c r="D308" s="208" t="str">
        <f t="shared" si="73"/>
        <v>-5.95894126203755+1.07906776357066i</v>
      </c>
      <c r="E308" t="str">
        <f t="shared" si="74"/>
        <v>2870</v>
      </c>
      <c r="F308" t="str">
        <f t="shared" si="75"/>
        <v>0.777000777000777</v>
      </c>
      <c r="G308" t="str">
        <f t="shared" si="70"/>
        <v>0.777000777000777</v>
      </c>
      <c r="H308" t="str">
        <f t="shared" si="76"/>
        <v>1.78938674484515+2.89188130571182i</v>
      </c>
      <c r="I308" t="str">
        <f t="shared" si="77"/>
        <v>68.329640215578i</v>
      </c>
      <c r="J308" t="str">
        <f t="shared" si="71"/>
        <v>-2.99362428915525+14.7781159309765i</v>
      </c>
      <c r="K308" t="str">
        <f t="shared" si="78"/>
        <v>4.44144874458397-0.899710687270681i</v>
      </c>
      <c r="L308" t="str">
        <f t="shared" si="79"/>
        <v>0.267527657865602-0.0605896530081329i</v>
      </c>
      <c r="M308" t="str">
        <f t="shared" si="80"/>
        <v>4.70897640244957-0.960300340278814i</v>
      </c>
      <c r="N308" t="str">
        <f t="shared" si="81"/>
        <v>-0.0771674291144101i</v>
      </c>
      <c r="O308" t="str">
        <f t="shared" si="82"/>
        <v>0.997024071139834-0.0770908656570391i</v>
      </c>
      <c r="P308" t="str">
        <f t="shared" si="83"/>
        <v>0.00297592886016596+0.0770908656570391i</v>
      </c>
      <c r="Q308" t="str">
        <f t="shared" si="84"/>
        <v>-0.00297592886016596+0.0000765634573710039i</v>
      </c>
      <c r="R308" t="str">
        <f t="shared" si="85"/>
        <v>-0.333311275867586-25.9133832642759i</v>
      </c>
      <c r="S308" t="str">
        <f t="shared" si="86"/>
        <v>0.00800408040461802i</v>
      </c>
      <c r="T308" t="str">
        <f t="shared" si="87"/>
        <v>0.207412803202947-0.00266785025180998i</v>
      </c>
      <c r="U308" t="str">
        <f t="shared" si="88"/>
        <v>0.0001-9146.83580987903i</v>
      </c>
      <c r="V308" t="str">
        <f t="shared" si="89"/>
        <v>0.00002-0.146712549394623i</v>
      </c>
      <c r="W308" t="str">
        <f t="shared" si="90"/>
        <v>0.0000199993584529566-0.146710196206377i</v>
      </c>
      <c r="X308" t="str">
        <f t="shared" si="91"/>
        <v>0.0601686478324037-0.115315848217228i</v>
      </c>
      <c r="Y308" t="str">
        <f t="shared" si="92"/>
        <v>0.009+0.109327424344925i</v>
      </c>
      <c r="Z308" t="str">
        <f t="shared" si="93"/>
        <v>12.0801162788795-18.960170004765i</v>
      </c>
      <c r="AA308" t="str">
        <f t="shared" si="94"/>
        <v>172.198276918234+14.9084347400457i</v>
      </c>
      <c r="AB308" t="str">
        <f t="shared" si="95"/>
        <v>1.41208090669388-0.0181629115672924i</v>
      </c>
      <c r="AC308" t="str">
        <f t="shared" si="96"/>
        <v>7.63201381781255-1.44155049716951i</v>
      </c>
      <c r="AD308" t="str">
        <f t="shared" si="97"/>
        <v>0.17908127470172+0.0314454080851635i</v>
      </c>
      <c r="AE308" t="str">
        <f t="shared" si="98"/>
        <v>2.75953290493066-3.01554722690905i</v>
      </c>
      <c r="AF308" t="str">
        <f t="shared" si="99"/>
        <v>-7.7483280068827-1.81281354214116i</v>
      </c>
      <c r="AG308" t="str">
        <f t="shared" si="100"/>
        <v>1.10993464012588+0.0292664930424445i</v>
      </c>
      <c r="AH308" t="str">
        <f t="shared" si="101"/>
        <v>-23.7364286067366+17.1700312324738i</v>
      </c>
      <c r="AI308">
        <f t="shared" si="102"/>
        <v>29.336026873000339</v>
      </c>
      <c r="AJ308">
        <f t="shared" si="103"/>
        <v>144.1194509092935</v>
      </c>
      <c r="AK308"/>
      <c r="AL308"/>
      <c r="AM308"/>
      <c r="AN308"/>
    </row>
    <row r="309" spans="1:40" x14ac:dyDescent="0.25">
      <c r="A309"/>
      <c r="B309">
        <f t="shared" si="104"/>
        <v>17500</v>
      </c>
      <c r="C309" s="237" t="str">
        <f t="shared" si="72"/>
        <v>-0.000249554416117548+0.139943700181722i</v>
      </c>
      <c r="D309" s="208" t="str">
        <f t="shared" si="73"/>
        <v>-5.95891920752952+1.0729017013932i</v>
      </c>
      <c r="E309" t="str">
        <f t="shared" si="74"/>
        <v>2870</v>
      </c>
      <c r="F309" t="str">
        <f t="shared" si="75"/>
        <v>0.777000777000777</v>
      </c>
      <c r="G309" t="str">
        <f t="shared" si="70"/>
        <v>0.777000777000777</v>
      </c>
      <c r="H309" t="str">
        <f t="shared" si="76"/>
        <v>1.8007250319483+2.90399977189364i</v>
      </c>
      <c r="I309" t="str">
        <f t="shared" si="77"/>
        <v>68.7223392972767i</v>
      </c>
      <c r="J309" t="str">
        <f t="shared" si="71"/>
        <v>-3.03965992387963+14.8630476317292i</v>
      </c>
      <c r="K309" t="str">
        <f t="shared" si="78"/>
        <v>4.43808236687863-0.907637615362222i</v>
      </c>
      <c r="L309" t="str">
        <f t="shared" si="79"/>
        <v>0.267377278883211-0.060903615844321i</v>
      </c>
      <c r="M309" t="str">
        <f t="shared" si="80"/>
        <v>4.70545964576184-0.968541231206543i</v>
      </c>
      <c r="N309" t="str">
        <f t="shared" si="81"/>
        <v>-0.077610920086332i</v>
      </c>
      <c r="O309" t="str">
        <f t="shared" si="82"/>
        <v>0.996989783988558-0.0775330292356046i</v>
      </c>
      <c r="P309" t="str">
        <f t="shared" si="83"/>
        <v>0.00301021601144202+0.0775330292356046i</v>
      </c>
      <c r="Q309" t="str">
        <f t="shared" si="84"/>
        <v>-0.00301021601144202+0.0000778908507274023i</v>
      </c>
      <c r="R309" t="str">
        <f t="shared" si="85"/>
        <v>-0.333311021574291-25.7652576492269i</v>
      </c>
      <c r="S309" t="str">
        <f t="shared" si="86"/>
        <v>0.00805008086671352i</v>
      </c>
      <c r="T309" t="str">
        <f t="shared" si="87"/>
        <v>0.207412407627986-0.00268318067743994i</v>
      </c>
      <c r="U309" t="str">
        <f t="shared" si="88"/>
        <v>0.0001-9094.56817667971i</v>
      </c>
      <c r="V309" t="str">
        <f t="shared" si="89"/>
        <v>0.00002-0.145874191969511i</v>
      </c>
      <c r="W309" t="str">
        <f t="shared" si="90"/>
        <v>0.0000199993584529566-0.145871852228056i</v>
      </c>
      <c r="X309" t="str">
        <f t="shared" si="91"/>
        <v>0.0596284840217637-0.114937039510337i</v>
      </c>
      <c r="Y309" t="str">
        <f t="shared" si="92"/>
        <v>0.009+0.109955742875643i</v>
      </c>
      <c r="Z309" t="str">
        <f t="shared" si="93"/>
        <v>11.8227525762131-19.2391228703904i</v>
      </c>
      <c r="AA309" t="str">
        <f t="shared" si="94"/>
        <v>173.938140878177+12.6250417469025i</v>
      </c>
      <c r="AB309" t="str">
        <f t="shared" si="95"/>
        <v>1.41207821359181-0.0182672821798547i</v>
      </c>
      <c r="AC309" t="str">
        <f t="shared" si="96"/>
        <v>7.62678443474246-1.4536119306872i</v>
      </c>
      <c r="AD309" t="str">
        <f t="shared" si="97"/>
        <v>0.179097898210042+0.0317396619100116i</v>
      </c>
      <c r="AE309" t="str">
        <f t="shared" si="98"/>
        <v>2.72807339280848-3.07043629987693i</v>
      </c>
      <c r="AF309" t="str">
        <f t="shared" si="99"/>
        <v>-7.75964423947782-1.83109807050044i</v>
      </c>
      <c r="AG309" t="str">
        <f t="shared" si="100"/>
        <v>1.11131949203337+0.0281703195396172i</v>
      </c>
      <c r="AH309" t="str">
        <f t="shared" si="101"/>
        <v>-23.6628045267645+17.5437507627243i</v>
      </c>
      <c r="AI309">
        <f t="shared" si="102"/>
        <v>29.383753577572996</v>
      </c>
      <c r="AJ309">
        <f t="shared" si="103"/>
        <v>143.44653184092988</v>
      </c>
      <c r="AK309"/>
      <c r="AL309"/>
      <c r="AM309"/>
      <c r="AN309"/>
    </row>
    <row r="310" spans="1:40" x14ac:dyDescent="0.25">
      <c r="A310"/>
      <c r="B310">
        <f t="shared" si="104"/>
        <v>17600</v>
      </c>
      <c r="C310" s="237" t="str">
        <f t="shared" si="72"/>
        <v>-0.000246726635749881+0.139148570535583i</v>
      </c>
      <c r="D310" s="208" t="str">
        <f t="shared" si="73"/>
        <v>-5.95889752788004+1.06680570743947i</v>
      </c>
      <c r="E310" t="str">
        <f t="shared" si="74"/>
        <v>2870</v>
      </c>
      <c r="F310" t="str">
        <f t="shared" si="75"/>
        <v>0.777000777000777</v>
      </c>
      <c r="G310" t="str">
        <f t="shared" si="70"/>
        <v>0.777000777000777</v>
      </c>
      <c r="H310" t="str">
        <f t="shared" si="76"/>
        <v>1.81209304102124+2.91605518831749i</v>
      </c>
      <c r="I310" t="str">
        <f t="shared" si="77"/>
        <v>69.1150383789754i</v>
      </c>
      <c r="J310" t="str">
        <f t="shared" si="71"/>
        <v>-3.08595937312965+14.947979332482i</v>
      </c>
      <c r="K310" t="str">
        <f t="shared" si="78"/>
        <v>4.43469679636923-0.915528035017113i</v>
      </c>
      <c r="L310" t="str">
        <f t="shared" si="79"/>
        <v>0.26722620854775-0.0612170288338893i</v>
      </c>
      <c r="M310" t="str">
        <f t="shared" si="80"/>
        <v>4.70192300491698-0.976745063851002i</v>
      </c>
      <c r="N310" t="str">
        <f t="shared" si="81"/>
        <v>-0.0780544110582539i</v>
      </c>
      <c r="O310" t="str">
        <f t="shared" si="82"/>
        <v>0.996955300745105-0.0779751775646453i</v>
      </c>
      <c r="P310" t="str">
        <f t="shared" si="83"/>
        <v>0.00304469925489503+0.0779751775646453i</v>
      </c>
      <c r="Q310" t="str">
        <f t="shared" si="84"/>
        <v>-0.00304469925489503+0.0000792334936086103i</v>
      </c>
      <c r="R310" t="str">
        <f t="shared" si="85"/>
        <v>-0.333310765823388-25.6188149997652i</v>
      </c>
      <c r="S310" t="str">
        <f t="shared" si="86"/>
        <v>0.00809608132880903i</v>
      </c>
      <c r="T310" t="str">
        <f t="shared" si="87"/>
        <v>0.207412009785812-0.00269851106787377i</v>
      </c>
      <c r="U310" t="str">
        <f t="shared" si="88"/>
        <v>0.0001-9042.89449385767i</v>
      </c>
      <c r="V310" t="str">
        <f t="shared" si="89"/>
        <v>0.00002-0.145045361333321i</v>
      </c>
      <c r="W310" t="str">
        <f t="shared" si="90"/>
        <v>0.0000199993584529566-0.145043034885852i</v>
      </c>
      <c r="X310" t="str">
        <f t="shared" si="91"/>
        <v>0.0590949225443885-0.114559130810106i</v>
      </c>
      <c r="Y310" t="str">
        <f t="shared" si="92"/>
        <v>0.009+0.110584061406361i</v>
      </c>
      <c r="Z310" t="str">
        <f t="shared" si="93"/>
        <v>11.5531001303822-19.5137191617834i</v>
      </c>
      <c r="AA310" t="str">
        <f t="shared" si="94"/>
        <v>175.626113640831+10.25224737391i</v>
      </c>
      <c r="AB310" t="str">
        <f t="shared" si="95"/>
        <v>1.4120755050544-0.0183716525527993i</v>
      </c>
      <c r="AC310" t="str">
        <f t="shared" si="96"/>
        <v>7.62152588094931-1.46561987512314i</v>
      </c>
      <c r="AD310" t="str">
        <f t="shared" si="97"/>
        <v>0.179114647265415+0.0320332618715262i</v>
      </c>
      <c r="AE310" t="str">
        <f t="shared" si="98"/>
        <v>2.69441753067225-3.1251094425947i</v>
      </c>
      <c r="AF310" t="str">
        <f t="shared" si="99"/>
        <v>-7.77099056890128-1.84924948087802i</v>
      </c>
      <c r="AG310" t="str">
        <f t="shared" si="100"/>
        <v>1.11268624322311+0.0270131819616828i</v>
      </c>
      <c r="AH310" t="str">
        <f t="shared" si="101"/>
        <v>-23.5765671367598+17.9200776542921i</v>
      </c>
      <c r="AI310">
        <f t="shared" si="102"/>
        <v>29.429915219949446</v>
      </c>
      <c r="AJ310">
        <f t="shared" si="103"/>
        <v>142.76225988706847</v>
      </c>
      <c r="AK310"/>
      <c r="AL310"/>
      <c r="AM310"/>
      <c r="AN310"/>
    </row>
    <row r="311" spans="1:40" x14ac:dyDescent="0.25">
      <c r="A311"/>
      <c r="B311">
        <f t="shared" si="104"/>
        <v>17700</v>
      </c>
      <c r="C311" s="237" t="str">
        <f t="shared" si="72"/>
        <v>-0.000243946648144605+0.138362425320957i</v>
      </c>
      <c r="D311" s="208" t="str">
        <f t="shared" si="73"/>
        <v>-5.95887621464174+1.06077859412734i</v>
      </c>
      <c r="E311" t="str">
        <f t="shared" si="74"/>
        <v>2870</v>
      </c>
      <c r="F311" t="str">
        <f t="shared" si="75"/>
        <v>0.777000777000777</v>
      </c>
      <c r="G311" t="str">
        <f t="shared" si="70"/>
        <v>0.777000777000777</v>
      </c>
      <c r="H311" t="str">
        <f t="shared" si="76"/>
        <v>1.82349033329505+2.92804752767698i</v>
      </c>
      <c r="I311" t="str">
        <f t="shared" si="77"/>
        <v>69.5077374606742i</v>
      </c>
      <c r="J311" t="str">
        <f t="shared" si="71"/>
        <v>-3.1325226369053+15.0329110332347i</v>
      </c>
      <c r="K311" t="str">
        <f t="shared" si="78"/>
        <v>4.43129221741892-0.92338224786395i</v>
      </c>
      <c r="L311" t="str">
        <f t="shared" si="79"/>
        <v>0.267074449488659-0.0615298898830073i</v>
      </c>
      <c r="M311" t="str">
        <f t="shared" si="80"/>
        <v>4.69836666690758-0.984912137746957i</v>
      </c>
      <c r="N311" t="str">
        <f t="shared" si="81"/>
        <v>-0.0784979020301757i</v>
      </c>
      <c r="O311" t="str">
        <f t="shared" si="82"/>
        <v>0.996920621416257-0.0784173105571974i</v>
      </c>
      <c r="P311" t="str">
        <f t="shared" si="83"/>
        <v>0.00307937858374296+0.0784173105571974i</v>
      </c>
      <c r="Q311" t="str">
        <f t="shared" si="84"/>
        <v>-0.00307937858374296+0.0000805914729783003i</v>
      </c>
      <c r="R311" t="str">
        <f t="shared" si="85"/>
        <v>-0.333310508614435-25.4740267910474i</v>
      </c>
      <c r="S311" t="str">
        <f t="shared" si="86"/>
        <v>0.00814208179090455i</v>
      </c>
      <c r="T311" t="str">
        <f t="shared" si="87"/>
        <v>0.207411609676402-0.00271384142290673i</v>
      </c>
      <c r="U311" t="str">
        <f t="shared" si="88"/>
        <v>0.0001-8991.80469445734i</v>
      </c>
      <c r="V311" t="str">
        <f t="shared" si="89"/>
        <v>0.00002-0.144225896015053i</v>
      </c>
      <c r="W311" t="str">
        <f t="shared" si="90"/>
        <v>0.0000199993584529566-0.144223582711356i</v>
      </c>
      <c r="X311" t="str">
        <f t="shared" si="91"/>
        <v>0.0585678685996329-0.11418215547202i</v>
      </c>
      <c r="Y311" t="str">
        <f t="shared" si="92"/>
        <v>0.009+0.111212379937079i</v>
      </c>
      <c r="Z311" t="str">
        <f t="shared" si="93"/>
        <v>11.2711307787525-19.7832662910673i</v>
      </c>
      <c r="AA311" t="str">
        <f t="shared" si="94"/>
        <v>177.256780432216+7.79087546847473i</v>
      </c>
      <c r="AB311" t="str">
        <f t="shared" si="95"/>
        <v>1.41207278108148-0.0184760226847322i</v>
      </c>
      <c r="AC311" t="str">
        <f t="shared" si="96"/>
        <v>7.61623842688123-1.47757475058823i</v>
      </c>
      <c r="AD311" t="str">
        <f t="shared" si="97"/>
        <v>0.179131521341986+0.0323262188609635i</v>
      </c>
      <c r="AE311" t="str">
        <f t="shared" si="98"/>
        <v>2.65853299955219-3.17945354746801i</v>
      </c>
      <c r="AF311" t="str">
        <f t="shared" si="99"/>
        <v>-7.78236654793679-1.86726893354964i</v>
      </c>
      <c r="AG311" t="str">
        <f t="shared" si="100"/>
        <v>1.1140315464694+0.0257947909318254i</v>
      </c>
      <c r="AH311" t="str">
        <f t="shared" si="101"/>
        <v>-23.4774033297986+18.2984688582407i</v>
      </c>
      <c r="AI311">
        <f t="shared" si="102"/>
        <v>29.474447161950582</v>
      </c>
      <c r="AJ311">
        <f t="shared" si="103"/>
        <v>142.06687470653387</v>
      </c>
      <c r="AK311"/>
      <c r="AL311"/>
      <c r="AM311"/>
      <c r="AN311"/>
    </row>
    <row r="312" spans="1:40" x14ac:dyDescent="0.25">
      <c r="A312"/>
      <c r="B312">
        <f t="shared" si="104"/>
        <v>17800</v>
      </c>
      <c r="C312" s="237" t="str">
        <f t="shared" si="72"/>
        <v>-0.000241213382335126+0.137585113116716i</v>
      </c>
      <c r="D312" s="208" t="str">
        <f t="shared" si="73"/>
        <v>-5.95885525960386+1.05481920056149i</v>
      </c>
      <c r="E312" t="str">
        <f t="shared" si="74"/>
        <v>2870</v>
      </c>
      <c r="F312" t="str">
        <f t="shared" si="75"/>
        <v>0.777000777000777</v>
      </c>
      <c r="G312" t="str">
        <f t="shared" si="70"/>
        <v>0.777000777000777</v>
      </c>
      <c r="H312" t="str">
        <f t="shared" si="76"/>
        <v>1.83491647117336+2.9399767661924i</v>
      </c>
      <c r="I312" t="str">
        <f t="shared" si="77"/>
        <v>69.9004365423729i</v>
      </c>
      <c r="J312" t="str">
        <f t="shared" si="71"/>
        <v>-3.1793497152066+15.1178427339875i</v>
      </c>
      <c r="K312" t="str">
        <f t="shared" si="78"/>
        <v>4.42786881181475-0.931200548486077i</v>
      </c>
      <c r="L312" t="str">
        <f t="shared" si="79"/>
        <v>0.266922004342719-0.0618421969132342i</v>
      </c>
      <c r="M312" t="str">
        <f t="shared" si="80"/>
        <v>4.69479081615747-0.993042745399311i</v>
      </c>
      <c r="N312" t="str">
        <f t="shared" si="81"/>
        <v>-0.0789413930020977i</v>
      </c>
      <c r="O312" t="str">
        <f t="shared" si="82"/>
        <v>0.996885746008836-0.0788594281263007i</v>
      </c>
      <c r="P312" t="str">
        <f t="shared" si="83"/>
        <v>0.00311425399116405+0.0788594281263007i</v>
      </c>
      <c r="Q312" t="str">
        <f t="shared" si="84"/>
        <v>-0.00311425399116405+0.0000819648757969943i</v>
      </c>
      <c r="R312" t="str">
        <f t="shared" si="85"/>
        <v>-0.333310249947608-25.3308651392474i</v>
      </c>
      <c r="S312" t="str">
        <f t="shared" si="86"/>
        <v>0.00818808225300004i</v>
      </c>
      <c r="T312" t="str">
        <f t="shared" si="87"/>
        <v>0.207411207299809-0.00272917174233902i</v>
      </c>
      <c r="U312" t="str">
        <f t="shared" si="88"/>
        <v>0.0001-8941.2889377469i</v>
      </c>
      <c r="V312" t="str">
        <f t="shared" si="89"/>
        <v>0.00002-0.143415638172272i</v>
      </c>
      <c r="W312" t="str">
        <f t="shared" si="90"/>
        <v>0.0000199993584529566-0.143413337864664i</v>
      </c>
      <c r="X312" t="str">
        <f t="shared" si="91"/>
        <v>0.0580472287743144-0.11380614539457i</v>
      </c>
      <c r="Y312" t="str">
        <f t="shared" si="92"/>
        <v>0.009+0.111840698467797i</v>
      </c>
      <c r="Z312" t="str">
        <f t="shared" si="93"/>
        <v>10.9768617762105-20.047052354923i</v>
      </c>
      <c r="AA312" t="str">
        <f t="shared" si="94"/>
        <v>178.824644793679+5.24213088245726i</v>
      </c>
      <c r="AB312" t="str">
        <f t="shared" si="95"/>
        <v>1.41207004167342-0.0185803925742934i</v>
      </c>
      <c r="AC312" t="str">
        <f t="shared" si="96"/>
        <v>7.61092233936689-1.48947696729789i</v>
      </c>
      <c r="AD312" t="str">
        <f t="shared" si="97"/>
        <v>0.179148519928402+0.0326185435240191i</v>
      </c>
      <c r="AE312" t="str">
        <f t="shared" si="98"/>
        <v>2.6203941904341-3.23335051470715i</v>
      </c>
      <c r="AF312" t="str">
        <f t="shared" si="99"/>
        <v>-7.79377173077722-1.88515756563091i</v>
      </c>
      <c r="AG312" t="str">
        <f t="shared" si="100"/>
        <v>1.11535195075713+0.0245150724026037i</v>
      </c>
      <c r="AH312" t="str">
        <f t="shared" si="101"/>
        <v>-23.3650268017635+18.6783510028189i</v>
      </c>
      <c r="AI312">
        <f t="shared" si="102"/>
        <v>29.517285349936223</v>
      </c>
      <c r="AJ312">
        <f t="shared" si="103"/>
        <v>141.36063824221964</v>
      </c>
      <c r="AK312"/>
      <c r="AL312"/>
      <c r="AM312"/>
      <c r="AN312"/>
    </row>
    <row r="313" spans="1:40" x14ac:dyDescent="0.25">
      <c r="A313"/>
      <c r="B313">
        <f t="shared" si="104"/>
        <v>17900</v>
      </c>
      <c r="C313" s="237" t="str">
        <f t="shared" si="72"/>
        <v>-0.000238525797186149+0.136816485885398i</v>
      </c>
      <c r="D313" s="208" t="str">
        <f t="shared" si="73"/>
        <v>-5.95883465478439+1.04892639178805i</v>
      </c>
      <c r="E313" t="str">
        <f t="shared" si="74"/>
        <v>2870</v>
      </c>
      <c r="F313" t="str">
        <f t="shared" si="75"/>
        <v>0.777000777000777</v>
      </c>
      <c r="G313" t="str">
        <f t="shared" si="70"/>
        <v>0.777000777000777</v>
      </c>
      <c r="H313" t="str">
        <f t="shared" si="76"/>
        <v>1.84637101826187+2.9518428835847i</v>
      </c>
      <c r="I313" t="str">
        <f t="shared" si="77"/>
        <v>70.2931356240716i</v>
      </c>
      <c r="J313" t="str">
        <f t="shared" si="71"/>
        <v>-3.22644060803354+15.2027744347402i</v>
      </c>
      <c r="K313" t="str">
        <f t="shared" si="78"/>
        <v>4.4244267588528-0.938983224628553i</v>
      </c>
      <c r="L313" t="str">
        <f t="shared" si="79"/>
        <v>0.266768875753937-0.0621539478615419i</v>
      </c>
      <c r="M313" t="str">
        <f t="shared" si="80"/>
        <v>4.69119563460674-1.00113717249009i</v>
      </c>
      <c r="N313" t="str">
        <f t="shared" si="81"/>
        <v>-0.0793848839740195i</v>
      </c>
      <c r="O313" t="str">
        <f t="shared" si="82"/>
        <v>0.9968506745297-0.0793015301849972i</v>
      </c>
      <c r="P313" t="str">
        <f t="shared" si="83"/>
        <v>0.0031493254703+0.0793015301849972i</v>
      </c>
      <c r="Q313" t="str">
        <f t="shared" si="84"/>
        <v>-0.0031493254703+0.0000833537890223002i</v>
      </c>
      <c r="R313" t="str">
        <f t="shared" si="85"/>
        <v>-0.333309989822969-25.1893027836247i</v>
      </c>
      <c r="S313" t="str">
        <f t="shared" si="86"/>
        <v>0.00823408271509556i</v>
      </c>
      <c r="T313" t="str">
        <f t="shared" si="87"/>
        <v>0.207410802655953-0.00274450202596999i</v>
      </c>
      <c r="U313" t="str">
        <f t="shared" si="88"/>
        <v>0.0001-8891.33760289915i</v>
      </c>
      <c r="V313" t="str">
        <f t="shared" si="89"/>
        <v>0.00002-0.142614433489746i</v>
      </c>
      <c r="W313" t="str">
        <f t="shared" si="90"/>
        <v>0.0000199993584529566-0.142612146033019i</v>
      </c>
      <c r="X313" t="str">
        <f t="shared" si="91"/>
        <v>0.0575329110282949-0.113431131067253i</v>
      </c>
      <c r="Y313" t="str">
        <f t="shared" si="92"/>
        <v>0.009+0.112469016998515i</v>
      </c>
      <c r="Z313" t="str">
        <f t="shared" si="93"/>
        <v>10.6703587977443-20.3043493755253i</v>
      </c>
      <c r="AA313" t="str">
        <f t="shared" si="94"/>
        <v>180.324158205449+2.60761789708882i</v>
      </c>
      <c r="AB313" t="str">
        <f t="shared" si="95"/>
        <v>1.41206728682968-0.0186847622201166i</v>
      </c>
      <c r="AC313" t="str">
        <f t="shared" si="96"/>
        <v>7.60557788172868-1.50132692586309i</v>
      </c>
      <c r="AD313" t="str">
        <f t="shared" si="97"/>
        <v>0.179165642527286+0.0329102462676733i</v>
      </c>
      <c r="AE313" t="str">
        <f t="shared" si="98"/>
        <v>2.57998282824795-3.2866776661663i</v>
      </c>
      <c r="AF313" t="str">
        <f t="shared" si="99"/>
        <v>-7.80520567304626-1.90291649179665i</v>
      </c>
      <c r="AG313" t="str">
        <f t="shared" si="100"/>
        <v>1.11664391628168+0.0231741829257902i</v>
      </c>
      <c r="AH313" t="str">
        <f t="shared" si="101"/>
        <v>-23.239181076337+19.0591217271724i</v>
      </c>
      <c r="AI313">
        <f t="shared" si="102"/>
        <v>29.558366536968691</v>
      </c>
      <c r="AJ313">
        <f t="shared" si="103"/>
        <v>140.64383495793814</v>
      </c>
      <c r="AK313"/>
      <c r="AL313"/>
      <c r="AM313"/>
      <c r="AN313"/>
    </row>
    <row r="314" spans="1:40" x14ac:dyDescent="0.25">
      <c r="A314"/>
      <c r="B314">
        <f t="shared" si="104"/>
        <v>18000</v>
      </c>
      <c r="C314" s="237" t="str">
        <f t="shared" si="72"/>
        <v>-0.000235882880402054+0.136056398879208i</v>
      </c>
      <c r="D314" s="208" t="str">
        <f t="shared" si="73"/>
        <v>-5.95881439242237+1.04309905807393i</v>
      </c>
      <c r="E314" t="str">
        <f t="shared" si="74"/>
        <v>2870</v>
      </c>
      <c r="F314" t="str">
        <f t="shared" si="75"/>
        <v>0.777000777000777</v>
      </c>
      <c r="G314" t="str">
        <f t="shared" si="70"/>
        <v>0.777000777000777</v>
      </c>
      <c r="H314" t="str">
        <f t="shared" si="76"/>
        <v>1.85785353939711+2.96364586304936i</v>
      </c>
      <c r="I314" t="str">
        <f t="shared" si="77"/>
        <v>70.6858347057704i</v>
      </c>
      <c r="J314" t="str">
        <f t="shared" si="71"/>
        <v>-3.27379531538612+15.287706135493i</v>
      </c>
      <c r="K314" t="str">
        <f t="shared" si="78"/>
        <v>4.42096623541931-0.94673055739825i</v>
      </c>
      <c r="L314" t="str">
        <f t="shared" si="79"/>
        <v>0.266615066373447-0.0624651406803374i</v>
      </c>
      <c r="M314" t="str">
        <f t="shared" si="80"/>
        <v>4.68758130179276-1.00919569807859i</v>
      </c>
      <c r="N314" t="str">
        <f t="shared" si="81"/>
        <v>-0.0798283749459414i</v>
      </c>
      <c r="O314" t="str">
        <f t="shared" si="82"/>
        <v>0.996815406985748-0.0797436166463326i</v>
      </c>
      <c r="P314" t="str">
        <f t="shared" si="83"/>
        <v>0.003184593014252+0.0797436166463326i</v>
      </c>
      <c r="Q314" t="str">
        <f t="shared" si="84"/>
        <v>-0.003184593014252+0.0000847582996088003i</v>
      </c>
      <c r="R314" t="str">
        <f t="shared" si="85"/>
        <v>-0.33330972823957-25.0493130692489i</v>
      </c>
      <c r="S314" t="str">
        <f t="shared" si="86"/>
        <v>0.00828008317719105i</v>
      </c>
      <c r="T314" t="str">
        <f t="shared" si="87"/>
        <v>0.20741039574488-0.00275983227359058i</v>
      </c>
      <c r="U314" t="str">
        <f t="shared" si="88"/>
        <v>0.0001-8841.94128288304i</v>
      </c>
      <c r="V314" t="str">
        <f t="shared" si="89"/>
        <v>0.00002-0.141822131081469i</v>
      </c>
      <c r="W314" t="str">
        <f t="shared" si="90"/>
        <v>0.0000199993584529566-0.141819856332835i</v>
      </c>
      <c r="X314" t="str">
        <f t="shared" si="91"/>
        <v>0.0570248246798068-0.113057141617115i</v>
      </c>
      <c r="Y314" t="str">
        <f t="shared" si="92"/>
        <v>0.009+0.113097335529233i</v>
      </c>
      <c r="Z314" t="str">
        <f t="shared" si="93"/>
        <v>10.3517387140859-20.554416961543i</v>
      </c>
      <c r="AA314" t="str">
        <f t="shared" si="94"/>
        <v>181.749752626989-0.110643740744255i</v>
      </c>
      <c r="AB314" t="str">
        <f t="shared" si="95"/>
        <v>1.41206451655057-0.0187891316207786i</v>
      </c>
      <c r="AC314" t="str">
        <f t="shared" si="96"/>
        <v>7.60020531390516-1.51312501757474i</v>
      </c>
      <c r="AD314" t="str">
        <f t="shared" si="97"/>
        <v>0.179182888654814+0.0332013372668313i</v>
      </c>
      <c r="AE314" t="str">
        <f t="shared" si="98"/>
        <v>2.53728857525305-3.33930823744029i</v>
      </c>
      <c r="AF314" t="str">
        <f t="shared" si="99"/>
        <v>-7.81666793181948-1.92054680497543i</v>
      </c>
      <c r="AG314" t="str">
        <f t="shared" si="100"/>
        <v>1.11790383153352+0.0217725239195944i</v>
      </c>
      <c r="AH314" t="str">
        <f t="shared" si="101"/>
        <v>-23.0996424896124+19.44015133787i</v>
      </c>
      <c r="AI314">
        <f t="shared" si="102"/>
        <v>29.597628513100155</v>
      </c>
      <c r="AJ314">
        <f t="shared" si="103"/>
        <v>139.91677196569509</v>
      </c>
      <c r="AK314"/>
      <c r="AL314"/>
      <c r="AM314"/>
      <c r="AN314"/>
    </row>
    <row r="315" spans="1:40" x14ac:dyDescent="0.25">
      <c r="A315"/>
      <c r="B315">
        <f t="shared" si="104"/>
        <v>18100</v>
      </c>
      <c r="C315" s="237" t="str">
        <f t="shared" si="72"/>
        <v>-0.000233283647573557+0.135304710549149i</v>
      </c>
      <c r="D315" s="208" t="str">
        <f t="shared" si="73"/>
        <v>-5.95879446497069+1.03733611421014i</v>
      </c>
      <c r="E315" t="str">
        <f t="shared" si="74"/>
        <v>2870</v>
      </c>
      <c r="F315" t="str">
        <f t="shared" si="75"/>
        <v>0.777000777000777</v>
      </c>
      <c r="G315" t="str">
        <f t="shared" si="70"/>
        <v>0.777000777000777</v>
      </c>
      <c r="H315" t="str">
        <f t="shared" si="76"/>
        <v>1.86936360067514+2.97538569123005i</v>
      </c>
      <c r="I315" t="str">
        <f t="shared" si="77"/>
        <v>71.0785337874691i</v>
      </c>
      <c r="J315" t="str">
        <f t="shared" si="71"/>
        <v>-3.32141383726434+15.3726378362457i</v>
      </c>
      <c r="K315" t="str">
        <f t="shared" si="78"/>
        <v>4.41748741606903-0.954442821457638i</v>
      </c>
      <c r="L315" t="str">
        <f t="shared" si="79"/>
        <v>0.266460578859402-0.0627757733374844i</v>
      </c>
      <c r="M315" t="str">
        <f t="shared" si="80"/>
        <v>4.68394799492843-1.01721859479512i</v>
      </c>
      <c r="N315" t="str">
        <f t="shared" si="81"/>
        <v>-0.0802718659178633i</v>
      </c>
      <c r="O315" t="str">
        <f t="shared" si="82"/>
        <v>0.996779943383917-0.0801856874233555i</v>
      </c>
      <c r="P315" t="str">
        <f t="shared" si="83"/>
        <v>0.00322005661608304+0.0801856874233555i</v>
      </c>
      <c r="Q315" t="str">
        <f t="shared" si="84"/>
        <v>-0.00322005661608304+0.000086178494507802i</v>
      </c>
      <c r="R315" t="str">
        <f t="shared" si="85"/>
        <v>-0.333309465198272-24.9108699302456i</v>
      </c>
      <c r="S315" t="str">
        <f t="shared" si="86"/>
        <v>0.00832608363928657i</v>
      </c>
      <c r="T315" t="str">
        <f t="shared" si="87"/>
        <v>0.207409986566614-0.00277516248500669i</v>
      </c>
      <c r="U315" t="str">
        <f t="shared" si="88"/>
        <v>0.0001-8793.09077855772i</v>
      </c>
      <c r="V315" t="str">
        <f t="shared" si="89"/>
        <v>0.00002-0.141038583395936i</v>
      </c>
      <c r="W315" t="str">
        <f t="shared" si="90"/>
        <v>0.0000199993584529566-0.141036321214975i</v>
      </c>
      <c r="X315" t="str">
        <f t="shared" si="91"/>
        <v>0.0565228803905522-0.112684204853864i</v>
      </c>
      <c r="Y315" t="str">
        <f t="shared" si="92"/>
        <v>0.009+0.11372565405995i</v>
      </c>
      <c r="Z315" t="str">
        <f t="shared" si="93"/>
        <v>10.0211720808974-20.7965063781071i</v>
      </c>
      <c r="AA315" t="str">
        <f t="shared" si="94"/>
        <v>183.095875779018-2.91020561567337i</v>
      </c>
      <c r="AB315" t="str">
        <f t="shared" si="95"/>
        <v>1.41206173083624-0.018893500774958i</v>
      </c>
      <c r="AC315" t="str">
        <f t="shared" si="96"/>
        <v>7.59480489255651-1.52487162467725i</v>
      </c>
      <c r="AD315" t="str">
        <f t="shared" si="97"/>
        <v>0.179200257840238+0.0334918264707187i</v>
      </c>
      <c r="AE315" t="str">
        <f t="shared" si="98"/>
        <v>2.49230960357097-3.39111194876632i</v>
      </c>
      <c r="AF315" t="str">
        <f t="shared" si="99"/>
        <v>-7.82815806564583-1.93804957701991i</v>
      </c>
      <c r="AG315" t="str">
        <f t="shared" si="100"/>
        <v>1.11912803242702+0.0203107546426821i</v>
      </c>
      <c r="AH315" t="str">
        <f t="shared" si="101"/>
        <v>-22.9462230972352+19.8207847938885i</v>
      </c>
      <c r="AI315">
        <f t="shared" si="102"/>
        <v>29.635010342433652</v>
      </c>
      <c r="AJ315">
        <f t="shared" si="103"/>
        <v>139.17977903531067</v>
      </c>
      <c r="AK315"/>
      <c r="AL315"/>
      <c r="AM315"/>
      <c r="AN315"/>
    </row>
    <row r="316" spans="1:40" x14ac:dyDescent="0.25">
      <c r="A316"/>
      <c r="B316">
        <f t="shared" si="104"/>
        <v>18200</v>
      </c>
      <c r="C316" s="237" t="str">
        <f t="shared" si="72"/>
        <v>-0.000230727141260935+0.134561282457149i</v>
      </c>
      <c r="D316" s="208" t="str">
        <f t="shared" si="73"/>
        <v>-5.95877486508896+1.03163649883814i</v>
      </c>
      <c r="E316" t="str">
        <f t="shared" si="74"/>
        <v>2870</v>
      </c>
      <c r="F316" t="str">
        <f t="shared" si="75"/>
        <v>0.777000777000777</v>
      </c>
      <c r="G316" t="str">
        <f t="shared" si="70"/>
        <v>0.777000777000777</v>
      </c>
      <c r="H316" t="str">
        <f t="shared" si="76"/>
        <v>1.88090076947953+2.98706235819204i</v>
      </c>
      <c r="I316" t="str">
        <f t="shared" si="77"/>
        <v>71.4712328691678i</v>
      </c>
      <c r="J316" t="str">
        <f t="shared" si="71"/>
        <v>-3.36929617366821+15.4575695369985i</v>
      </c>
      <c r="K316" t="str">
        <f t="shared" si="78"/>
        <v>4.41399047310011-0.962120285212182i</v>
      </c>
      <c r="L316" t="str">
        <f t="shared" si="79"/>
        <v>0.266305415876868-0.0630858438163239i</v>
      </c>
      <c r="M316" t="str">
        <f t="shared" si="80"/>
        <v>4.68029588897698-1.02520612902851i</v>
      </c>
      <c r="N316" t="str">
        <f t="shared" si="81"/>
        <v>-0.0807153568897852i</v>
      </c>
      <c r="O316" t="str">
        <f t="shared" si="82"/>
        <v>0.99674428373118-0.0806277424291175i</v>
      </c>
      <c r="P316" t="str">
        <f t="shared" si="83"/>
        <v>0.00325571626882004+0.0806277424291175i</v>
      </c>
      <c r="Q316" t="str">
        <f t="shared" si="84"/>
        <v>-0.00325571626882004+0.0000876144606677121i</v>
      </c>
      <c r="R316" t="str">
        <f t="shared" si="85"/>
        <v>-0.333309200699494-24.7739478735979i</v>
      </c>
      <c r="S316" t="str">
        <f t="shared" si="86"/>
        <v>0.00837208410138206i</v>
      </c>
      <c r="T316" t="str">
        <f t="shared" si="87"/>
        <v>0.207409575121017-0.0027904926600206i</v>
      </c>
      <c r="U316" t="str">
        <f t="shared" si="88"/>
        <v>0.0001-8744.77709296132i</v>
      </c>
      <c r="V316" t="str">
        <f t="shared" si="89"/>
        <v>0.00002-0.14026364612453i</v>
      </c>
      <c r="W316" t="str">
        <f t="shared" si="90"/>
        <v>0.0000199993584529566-0.140261396373135i</v>
      </c>
      <c r="X316" t="str">
        <f t="shared" si="91"/>
        <v>0.0560269901505912-0.112312347313585i</v>
      </c>
      <c r="Y316" t="str">
        <f t="shared" si="92"/>
        <v>0.009+0.114353972590668i</v>
      </c>
      <c r="Z316" t="str">
        <f t="shared" si="93"/>
        <v>9.67888528101726-21.029865005897i</v>
      </c>
      <c r="AA316" t="str">
        <f t="shared" si="94"/>
        <v>184.357028922669-5.78818071365128i</v>
      </c>
      <c r="AB316" t="str">
        <f t="shared" si="95"/>
        <v>1.41205892968577-0.0189978696813087i</v>
      </c>
      <c r="AC316" t="str">
        <f t="shared" si="96"/>
        <v>7.58937687116578-1.53656712063204i</v>
      </c>
      <c r="AD316" t="str">
        <f t="shared" si="97"/>
        <v>0.179217749625452+0.0337817236090747i</v>
      </c>
      <c r="AE316" t="str">
        <f t="shared" si="98"/>
        <v>2.44505312611218-3.44195565387664i</v>
      </c>
      <c r="AF316" t="str">
        <f t="shared" si="99"/>
        <v>-7.83967563456849-1.9554258593539i</v>
      </c>
      <c r="AG316" t="str">
        <f t="shared" si="100"/>
        <v>1.12031282339145+0.0187898035777978i</v>
      </c>
      <c r="AH316" t="str">
        <f t="shared" si="101"/>
        <v>-22.7787734650152+20.2003440211551i</v>
      </c>
      <c r="AI316">
        <f t="shared" si="102"/>
        <v>29.670452605433447</v>
      </c>
      <c r="AJ316">
        <f t="shared" si="103"/>
        <v>138.43320847905491</v>
      </c>
      <c r="AK316"/>
      <c r="AL316"/>
      <c r="AM316"/>
      <c r="AN316"/>
    </row>
    <row r="317" spans="1:40" x14ac:dyDescent="0.25">
      <c r="A317"/>
      <c r="B317">
        <f t="shared" si="104"/>
        <v>18300</v>
      </c>
      <c r="C317" s="237" t="str">
        <f t="shared" si="72"/>
        <v>-0.000228212430112181+0.133825979191057i</v>
      </c>
      <c r="D317" s="208" t="str">
        <f t="shared" si="73"/>
        <v>-5.95875558563682+1.0259991737981i</v>
      </c>
      <c r="E317" t="str">
        <f t="shared" si="74"/>
        <v>2870</v>
      </c>
      <c r="F317" t="str">
        <f t="shared" si="75"/>
        <v>0.777000777000777</v>
      </c>
      <c r="G317" t="str">
        <f t="shared" si="70"/>
        <v>0.777000777000777</v>
      </c>
      <c r="H317" t="str">
        <f t="shared" si="76"/>
        <v>1.89246461450902+2.99867585739558i</v>
      </c>
      <c r="I317" t="str">
        <f t="shared" si="77"/>
        <v>71.8639319508665i</v>
      </c>
      <c r="J317" t="str">
        <f t="shared" si="71"/>
        <v>-3.41744232459771+15.5425012377512i</v>
      </c>
      <c r="K317" t="str">
        <f t="shared" si="78"/>
        <v>4.41047557662626-0.969763210991892i</v>
      </c>
      <c r="L317" t="str">
        <f t="shared" si="79"/>
        <v>0.266149580097719-0.0633953501156939i</v>
      </c>
      <c r="M317" t="str">
        <f t="shared" si="80"/>
        <v>4.67662515672398-1.03315856110759i</v>
      </c>
      <c r="N317" t="str">
        <f t="shared" si="81"/>
        <v>-0.0811588478617071i</v>
      </c>
      <c r="O317" t="str">
        <f t="shared" si="82"/>
        <v>0.996708428034553-0.0810697815766734i</v>
      </c>
      <c r="P317" t="str">
        <f t="shared" si="83"/>
        <v>0.00329157196544705+0.0810697815766734i</v>
      </c>
      <c r="Q317" t="str">
        <f t="shared" si="84"/>
        <v>-0.00329157196544705+0.0000890662850337037i</v>
      </c>
      <c r="R317" t="str">
        <f t="shared" si="85"/>
        <v>-0.333308934742882-24.638521963546i</v>
      </c>
      <c r="S317" t="str">
        <f t="shared" si="86"/>
        <v>0.00841808456347758i</v>
      </c>
      <c r="T317" t="str">
        <f t="shared" si="87"/>
        <v>0.20740916140823-0.00280582279842821i</v>
      </c>
      <c r="U317" t="str">
        <f t="shared" si="88"/>
        <v>0.0001-8696.99142578666i</v>
      </c>
      <c r="V317" t="str">
        <f t="shared" si="89"/>
        <v>0.00002-0.139497178112921i</v>
      </c>
      <c r="W317" t="str">
        <f t="shared" si="90"/>
        <v>0.0000199993584529567-0.13949494065525i</v>
      </c>
      <c r="X317" t="str">
        <f t="shared" si="91"/>
        <v>0.0555370672630694-0.111941594301121i</v>
      </c>
      <c r="Y317" t="str">
        <f t="shared" si="92"/>
        <v>0.009+0.114982291121386i</v>
      </c>
      <c r="Z317" t="str">
        <f t="shared" si="93"/>
        <v>9.32516225968625-21.2537411601572i</v>
      </c>
      <c r="AA317" t="str">
        <f t="shared" si="94"/>
        <v>185.527806819532-8.74123718648907i</v>
      </c>
      <c r="AB317" t="str">
        <f t="shared" si="95"/>
        <v>1.41205611310011-0.0191022383384411i</v>
      </c>
      <c r="AC317" t="str">
        <f t="shared" si="96"/>
        <v>7.58392150015418-1.54821187037698i</v>
      </c>
      <c r="AD317" t="str">
        <f t="shared" si="97"/>
        <v>0.179235363564616+0.0340710381981642i</v>
      </c>
      <c r="AE317" t="str">
        <f t="shared" si="98"/>
        <v>2.39553587483552-3.49170406439518i</v>
      </c>
      <c r="AF317" t="str">
        <f t="shared" si="99"/>
        <v>-7.85122020014584-1.97267668359748i</v>
      </c>
      <c r="AG317" t="str">
        <f t="shared" si="100"/>
        <v>1.12145450029646+0.0172108779275989i</v>
      </c>
      <c r="AH317" t="str">
        <f t="shared" si="101"/>
        <v>-22.5971853025844+20.5781305527339i</v>
      </c>
      <c r="AI317">
        <f t="shared" si="102"/>
        <v>29.703897644795706</v>
      </c>
      <c r="AJ317">
        <f t="shared" si="103"/>
        <v>137.67743490493257</v>
      </c>
      <c r="AK317"/>
      <c r="AL317"/>
      <c r="AM317"/>
      <c r="AN317"/>
    </row>
    <row r="318" spans="1:40" x14ac:dyDescent="0.25">
      <c r="A318"/>
      <c r="B318">
        <f t="shared" si="104"/>
        <v>18400</v>
      </c>
      <c r="C318" s="237" t="str">
        <f t="shared" si="72"/>
        <v>-0.000225738608014661+0.133098668282421i</v>
      </c>
      <c r="D318" s="208" t="str">
        <f t="shared" si="73"/>
        <v>-5.95873661966741+1.02042312349856i</v>
      </c>
      <c r="E318" t="str">
        <f t="shared" si="74"/>
        <v>2870</v>
      </c>
      <c r="F318" t="str">
        <f t="shared" si="75"/>
        <v>0.777000777000777</v>
      </c>
      <c r="G318" t="str">
        <f t="shared" si="70"/>
        <v>0.777000777000777</v>
      </c>
      <c r="H318" t="str">
        <f t="shared" si="76"/>
        <v>1.90405470580476+3.01022618566893i</v>
      </c>
      <c r="I318" t="str">
        <f t="shared" si="77"/>
        <v>72.2566310325652i</v>
      </c>
      <c r="J318" t="str">
        <f t="shared" si="71"/>
        <v>-3.46585229005285+15.6274329385039i</v>
      </c>
      <c r="K318" t="str">
        <f t="shared" si="78"/>
        <v>4.40694289464581-0.977371855226951i</v>
      </c>
      <c r="L318" t="str">
        <f t="shared" si="79"/>
        <v>0.265993074200533-0.063704290249949i</v>
      </c>
      <c r="M318" t="str">
        <f t="shared" si="80"/>
        <v>4.67293596884634-1.0410761454769i</v>
      </c>
      <c r="N318" t="str">
        <f t="shared" si="81"/>
        <v>-0.081602338833629i</v>
      </c>
      <c r="O318" t="str">
        <f t="shared" si="82"/>
        <v>0.996672376301088-0.0815118047790809i</v>
      </c>
      <c r="P318" t="str">
        <f t="shared" si="83"/>
        <v>0.00332762369891204+0.0815118047790809i</v>
      </c>
      <c r="Q318" t="str">
        <f t="shared" si="84"/>
        <v>-0.00332762369891204+0.0000905340545480915i</v>
      </c>
      <c r="R318" t="str">
        <f t="shared" si="85"/>
        <v>-0.333308667327163-24.5045678063929i</v>
      </c>
      <c r="S318" t="str">
        <f t="shared" si="86"/>
        <v>0.00846408502557307i</v>
      </c>
      <c r="T318" t="str">
        <f t="shared" si="87"/>
        <v>0.20740874542823-0.00282115290001756i</v>
      </c>
      <c r="U318" t="str">
        <f t="shared" si="88"/>
        <v>0.0001-8649.72516803782i</v>
      </c>
      <c r="V318" t="str">
        <f t="shared" si="89"/>
        <v>0.00002-0.13873904127535i</v>
      </c>
      <c r="W318" t="str">
        <f t="shared" si="90"/>
        <v>0.0000199993584529566-0.138736815977775i</v>
      </c>
      <c r="X318" t="str">
        <f t="shared" si="91"/>
        <v>0.0550530263287878-0.111571969931138i</v>
      </c>
      <c r="Y318" t="str">
        <f t="shared" si="92"/>
        <v>0.009+0.115610609652104i</v>
      </c>
      <c r="Z318" t="str">
        <f t="shared" si="93"/>
        <v>8.96034579453452-21.4673892308357i</v>
      </c>
      <c r="AA318" t="str">
        <f t="shared" si="94"/>
        <v>186.602939484475-11.7655962043485i</v>
      </c>
      <c r="AB318" t="str">
        <f t="shared" si="95"/>
        <v>1.4120532810791-0.0192066067449122i</v>
      </c>
      <c r="AC318" t="str">
        <f t="shared" si="96"/>
        <v>7.57843902696433-1.55980623057163i</v>
      </c>
      <c r="AD318" t="str">
        <f t="shared" si="97"/>
        <v>0.179253099223715+0.0343597795465564i</v>
      </c>
      <c r="AE318" t="str">
        <f t="shared" si="98"/>
        <v>2.34378451519813-3.54022054570798i</v>
      </c>
      <c r="AF318" t="str">
        <f t="shared" si="99"/>
        <v>-7.86279132547217-1.98980306217037i</v>
      </c>
      <c r="AG318" t="str">
        <f t="shared" si="100"/>
        <v>1.12254937503756+0.0155754709320858i</v>
      </c>
      <c r="AH318" t="str">
        <f t="shared" si="101"/>
        <v>-22.4013938989019+20.9534284853758i</v>
      </c>
      <c r="AI318">
        <f t="shared" si="102"/>
        <v>29.735289813021861</v>
      </c>
      <c r="AJ318">
        <f t="shared" si="103"/>
        <v>136.91285483325339</v>
      </c>
      <c r="AK318"/>
      <c r="AL318"/>
      <c r="AM318"/>
      <c r="AN318"/>
    </row>
    <row r="319" spans="1:40" x14ac:dyDescent="0.25">
      <c r="A319"/>
      <c r="B319">
        <f t="shared" si="104"/>
        <v>18500</v>
      </c>
      <c r="C319" s="237" t="str">
        <f t="shared" si="72"/>
        <v>-0.000223304793278762+0.132379220126931i</v>
      </c>
      <c r="D319" s="208" t="str">
        <f t="shared" si="73"/>
        <v>-5.9587179604211+1.01490735430647i</v>
      </c>
      <c r="E319" t="str">
        <f t="shared" si="74"/>
        <v>2870</v>
      </c>
      <c r="F319" t="str">
        <f t="shared" si="75"/>
        <v>0.777000777000777</v>
      </c>
      <c r="G319" t="str">
        <f t="shared" si="70"/>
        <v>0.777000777000777</v>
      </c>
      <c r="H319" t="str">
        <f t="shared" si="76"/>
        <v>1.91567061477703+3.02171334318137i</v>
      </c>
      <c r="I319" t="str">
        <f t="shared" si="77"/>
        <v>72.649330114264i</v>
      </c>
      <c r="J319" t="str">
        <f t="shared" si="71"/>
        <v>-3.51452607003364+15.7123646392567i</v>
      </c>
      <c r="K319" t="str">
        <f t="shared" si="78"/>
        <v>4.40339259310825-0.984946468617858i</v>
      </c>
      <c r="L319" t="str">
        <f t="shared" si="79"/>
        <v>0.265835900870484-0.064012662248978i</v>
      </c>
      <c r="M319" t="str">
        <f t="shared" si="80"/>
        <v>4.66922849397873-1.04895913086684i</v>
      </c>
      <c r="N319" t="str">
        <f t="shared" si="81"/>
        <v>-0.0820458298055509i</v>
      </c>
      <c r="O319" t="str">
        <f t="shared" si="82"/>
        <v>0.996636128537874-0.0819538119494012i</v>
      </c>
      <c r="P319" t="str">
        <f t="shared" si="83"/>
        <v>0.00336387146212602+0.0819538119494012i</v>
      </c>
      <c r="Q319" t="str">
        <f t="shared" si="84"/>
        <v>-0.00336387146212602+0.0000920178561497065i</v>
      </c>
      <c r="R319" t="str">
        <f t="shared" si="85"/>
        <v>-0.333308398454293-24.3720615358615i</v>
      </c>
      <c r="S319" t="str">
        <f t="shared" si="86"/>
        <v>0.00851008548766859i</v>
      </c>
      <c r="T319" t="str">
        <f t="shared" si="87"/>
        <v>0.207408327180901-0.00283648296460394i</v>
      </c>
      <c r="U319" t="str">
        <f t="shared" si="88"/>
        <v>0.0001-8602.96989685923i</v>
      </c>
      <c r="V319" t="str">
        <f t="shared" si="89"/>
        <v>0.00002-0.1379891005117i</v>
      </c>
      <c r="W319" t="str">
        <f t="shared" si="90"/>
        <v>0.0000199993584529566-0.137986887242762i</v>
      </c>
      <c r="X319" t="str">
        <f t="shared" si="91"/>
        <v>0.0545747832306614-0.111203497167923i</v>
      </c>
      <c r="Y319" t="str">
        <f t="shared" si="92"/>
        <v>0.009+0.116238928182822i</v>
      </c>
      <c r="Z319" t="str">
        <f t="shared" si="93"/>
        <v>8.58483824565689-21.670075095289i</v>
      </c>
      <c r="AA319" t="str">
        <f t="shared" si="94"/>
        <v>187.577335272928-14.8570342473441i</v>
      </c>
      <c r="AB319" t="str">
        <f t="shared" si="95"/>
        <v>1.41205043362196-0.0193109748994645i</v>
      </c>
      <c r="AC319" t="str">
        <f t="shared" si="96"/>
        <v>7.57292969615594-1.57135054983932i</v>
      </c>
      <c r="AD319" t="str">
        <f t="shared" si="97"/>
        <v>0.179270956180182+0.0346479567607335i</v>
      </c>
      <c r="AE319" t="str">
        <f t="shared" si="98"/>
        <v>2.28983598585452-3.58736797849538i</v>
      </c>
      <c r="AF319" t="str">
        <f t="shared" si="99"/>
        <v>-7.87438857519813-2.0068059888749i</v>
      </c>
      <c r="AG319" t="str">
        <f t="shared" si="100"/>
        <v>1.12359380155894+0.0138853667320311i</v>
      </c>
      <c r="AH319" t="str">
        <f t="shared" si="101"/>
        <v>-22.1913803185422+21.325507737502i</v>
      </c>
      <c r="AI319">
        <f t="shared" si="102"/>
        <v>29.764575719714301</v>
      </c>
      <c r="AJ319">
        <f t="shared" si="103"/>
        <v>136.13988617247031</v>
      </c>
      <c r="AK319"/>
      <c r="AL319"/>
      <c r="AM319"/>
      <c r="AN319"/>
    </row>
    <row r="320" spans="1:40" x14ac:dyDescent="0.25">
      <c r="A320"/>
      <c r="B320">
        <f t="shared" si="104"/>
        <v>18600</v>
      </c>
      <c r="C320" s="237" t="str">
        <f t="shared" si="72"/>
        <v>-0.00022091012785219+0.13166750790743i</v>
      </c>
      <c r="D320" s="208" t="str">
        <f t="shared" si="73"/>
        <v>-5.95869960131949+1.00945089395696i</v>
      </c>
      <c r="E320" t="str">
        <f t="shared" si="74"/>
        <v>2870</v>
      </c>
      <c r="F320" t="str">
        <f t="shared" si="75"/>
        <v>0.777000777000777</v>
      </c>
      <c r="G320" t="str">
        <f t="shared" si="70"/>
        <v>0.777000777000777</v>
      </c>
      <c r="H320" t="str">
        <f t="shared" si="76"/>
        <v>1.92731191423171+3.03313733341594i</v>
      </c>
      <c r="I320" t="str">
        <f t="shared" si="77"/>
        <v>73.0420291959627i</v>
      </c>
      <c r="J320" t="str">
        <f t="shared" si="71"/>
        <v>-3.56346366454007+15.7972963400093i</v>
      </c>
      <c r="K320" t="str">
        <f t="shared" si="78"/>
        <v>4.39982483597813-0.99248729630021i</v>
      </c>
      <c r="L320" t="str">
        <f t="shared" si="79"/>
        <v>0.265678062799241-0.0643204641582217i</v>
      </c>
      <c r="M320" t="str">
        <f t="shared" si="80"/>
        <v>4.66550289877737-1.05680776045843i</v>
      </c>
      <c r="N320" t="str">
        <f t="shared" si="81"/>
        <v>-0.0824893207774728i</v>
      </c>
      <c r="O320" t="str">
        <f t="shared" si="82"/>
        <v>0.996599684752042-0.0823958030006983i</v>
      </c>
      <c r="P320" t="str">
        <f t="shared" si="83"/>
        <v>0.00340031524795803+0.0823958030006983i</v>
      </c>
      <c r="Q320" t="str">
        <f t="shared" si="84"/>
        <v>-0.00340031524795803+0.0000935177767744932i</v>
      </c>
      <c r="R320" t="str">
        <f t="shared" si="85"/>
        <v>-0.33330812812288-24.2409797989526i</v>
      </c>
      <c r="S320" t="str">
        <f t="shared" si="86"/>
        <v>0.0085560859497641i</v>
      </c>
      <c r="T320" t="str">
        <f t="shared" si="87"/>
        <v>0.207407906666334-0.00285181299197435i</v>
      </c>
      <c r="U320" t="str">
        <f t="shared" si="88"/>
        <v>0.0001-8556.71737053203i</v>
      </c>
      <c r="V320" t="str">
        <f t="shared" si="89"/>
        <v>0.00002-0.137247223627228i</v>
      </c>
      <c r="W320" t="str">
        <f t="shared" si="90"/>
        <v>0.0000199993584529566-0.137245022257586i</v>
      </c>
      <c r="X320" t="str">
        <f t="shared" si="91"/>
        <v>0.0541022551180579-0.110836197863936i</v>
      </c>
      <c r="Y320" t="str">
        <f t="shared" si="92"/>
        <v>0.009+0.11686724671354i</v>
      </c>
      <c r="Z320" t="str">
        <f t="shared" si="93"/>
        <v>8.1991017363226-21.8610817455096i</v>
      </c>
      <c r="AA320" t="str">
        <f t="shared" si="94"/>
        <v>188.446124778539-18.0108901327157i</v>
      </c>
      <c r="AB320" t="str">
        <f t="shared" si="95"/>
        <v>1.41204757072931-0.0194153428006479i</v>
      </c>
      <c r="AC320" t="str">
        <f t="shared" si="96"/>
        <v>7.56739374950545-1.58284516900039i</v>
      </c>
      <c r="AD320" t="str">
        <f t="shared" si="97"/>
        <v>0.179288934022556+0.0349355787505391i</v>
      </c>
      <c r="AE320" t="str">
        <f t="shared" si="98"/>
        <v>2.23373775313999-3.6330096783394i</v>
      </c>
      <c r="AF320" t="str">
        <f t="shared" si="99"/>
        <v>-7.8860115155512-2.02368643945898i</v>
      </c>
      <c r="AG320" t="str">
        <f t="shared" si="100"/>
        <v>1.12458420304423+0.0121426425258682i</v>
      </c>
      <c r="AH320" t="str">
        <f t="shared" si="101"/>
        <v>-21.9671733185473+21.6936275878916i</v>
      </c>
      <c r="AI320">
        <f t="shared" si="102"/>
        <v>29.791704476485336</v>
      </c>
      <c r="AJ320">
        <f t="shared" si="103"/>
        <v>135.3589675516061</v>
      </c>
      <c r="AK320"/>
      <c r="AL320"/>
      <c r="AM320"/>
      <c r="AN320"/>
    </row>
    <row r="321" spans="1:40" x14ac:dyDescent="0.25">
      <c r="A321"/>
      <c r="B321">
        <f t="shared" si="104"/>
        <v>18700</v>
      </c>
      <c r="C321" s="237" t="str">
        <f t="shared" si="72"/>
        <v>-0.00021855377656358+0.130963407519386i</v>
      </c>
      <c r="D321" s="208" t="str">
        <f t="shared" si="73"/>
        <v>-5.95868153595962+1.00405279098196i</v>
      </c>
      <c r="E321" t="str">
        <f t="shared" si="74"/>
        <v>2870</v>
      </c>
      <c r="F321" t="str">
        <f t="shared" si="75"/>
        <v>0.777000777000777</v>
      </c>
      <c r="G321" t="str">
        <f t="shared" si="70"/>
        <v>0.777000777000777</v>
      </c>
      <c r="H321" t="str">
        <f t="shared" si="76"/>
        <v>1.93897817839607+3.04449816314217i</v>
      </c>
      <c r="I321" t="str">
        <f t="shared" si="77"/>
        <v>73.4347282776614i</v>
      </c>
      <c r="J321" t="str">
        <f t="shared" si="71"/>
        <v>-3.61266507357214+15.8822280407621i</v>
      </c>
      <c r="K321" t="str">
        <f t="shared" si="78"/>
        <v>4.39623978529614-0.999994578004154i</v>
      </c>
      <c r="L321" t="str">
        <f t="shared" si="79"/>
        <v>0.265519562684856-0.0646276940386896i</v>
      </c>
      <c r="M321" t="str">
        <f t="shared" si="80"/>
        <v>4.661759347981-1.06462227204284i</v>
      </c>
      <c r="N321" t="str">
        <f t="shared" si="81"/>
        <v>-0.0829328117493947i</v>
      </c>
      <c r="O321" t="str">
        <f t="shared" si="82"/>
        <v>0.99656304495076-0.0828377778460397i</v>
      </c>
      <c r="P321" t="str">
        <f t="shared" si="83"/>
        <v>0.00343695504924002+0.0828377778460397i</v>
      </c>
      <c r="Q321" t="str">
        <f t="shared" si="84"/>
        <v>-0.00343695504924002+0.0000950339033549963i</v>
      </c>
      <c r="R321" t="str">
        <f t="shared" si="85"/>
        <v>-0.333307856333783-24.1112997421861i</v>
      </c>
      <c r="S321" t="str">
        <f t="shared" si="86"/>
        <v>0.0086020864118596i</v>
      </c>
      <c r="T321" t="str">
        <f t="shared" si="87"/>
        <v>0.207407483884533-0.00286714298193489i</v>
      </c>
      <c r="U321" t="str">
        <f t="shared" si="88"/>
        <v>0.0001-8510.95952363079i</v>
      </c>
      <c r="V321" t="str">
        <f t="shared" si="89"/>
        <v>0.00002-0.13651328125489i</v>
      </c>
      <c r="W321" t="str">
        <f t="shared" si="90"/>
        <v>0.0000199993584529566-0.136511091657277i</v>
      </c>
      <c r="X321" t="str">
        <f t="shared" si="91"/>
        <v>0.0536353603910781-0.110470092797182i</v>
      </c>
      <c r="Y321" t="str">
        <f t="shared" si="92"/>
        <v>0.009+0.117495565244258i</v>
      </c>
      <c r="Z321" t="str">
        <f t="shared" si="93"/>
        <v>7.80365772186384-22.0397150628383i</v>
      </c>
      <c r="AA321" t="str">
        <f t="shared" si="94"/>
        <v>189.204704957847-21.2220770063268i</v>
      </c>
      <c r="AB321" t="str">
        <f t="shared" si="95"/>
        <v>1.41204469240116-0.0195197104471422i</v>
      </c>
      <c r="AC321" t="str">
        <f t="shared" si="96"/>
        <v>7.56183142608221-1.594290421297i</v>
      </c>
      <c r="AD321" t="str">
        <f t="shared" si="97"/>
        <v>0.179307032350107+0.0352226542344146i</v>
      </c>
      <c r="AE321" t="str">
        <f t="shared" si="98"/>
        <v>2.17554797066678-3.67701036405857i</v>
      </c>
      <c r="AF321" t="str">
        <f t="shared" si="99"/>
        <v>-7.89765971435569-2.04044537216021i</v>
      </c>
      <c r="AG321" t="str">
        <f t="shared" si="100"/>
        <v>1.12551709996018+0.0103496677992801i</v>
      </c>
      <c r="AH321" t="str">
        <f t="shared" si="101"/>
        <v>-21.7288509474381+22.0570404684909i</v>
      </c>
      <c r="AI321">
        <f t="shared" si="102"/>
        <v>29.8166279372786</v>
      </c>
      <c r="AJ321">
        <f t="shared" si="103"/>
        <v>134.57055750820095</v>
      </c>
      <c r="AK321"/>
      <c r="AL321"/>
      <c r="AM321"/>
      <c r="AN321"/>
    </row>
    <row r="322" spans="1:40" x14ac:dyDescent="0.25">
      <c r="A322"/>
      <c r="B322">
        <f t="shared" si="104"/>
        <v>18800</v>
      </c>
      <c r="C322" s="237" t="str">
        <f t="shared" si="72"/>
        <v>-0.000216234926394212+0.130266797498751i</v>
      </c>
      <c r="D322" s="208" t="str">
        <f t="shared" si="73"/>
        <v>-5.95866375810831+0.998712114157091i</v>
      </c>
      <c r="E322" t="str">
        <f t="shared" si="74"/>
        <v>2870</v>
      </c>
      <c r="F322" t="str">
        <f t="shared" si="75"/>
        <v>0.777000777000777</v>
      </c>
      <c r="G322" t="str">
        <f t="shared" si="70"/>
        <v>0.777000777000777</v>
      </c>
      <c r="H322" t="str">
        <f t="shared" si="76"/>
        <v>1.95066898294423+3.05579584238842i</v>
      </c>
      <c r="I322" t="str">
        <f t="shared" si="77"/>
        <v>73.8274273593601i</v>
      </c>
      <c r="J322" t="str">
        <f t="shared" si="71"/>
        <v>-3.66213029712985+15.9671597415148i</v>
      </c>
      <c r="K322" t="str">
        <f t="shared" si="78"/>
        <v>4.39263760123841-1.00746854820912i</v>
      </c>
      <c r="L322" t="str">
        <f t="shared" si="79"/>
        <v>0.265360403231666-0.0649343499669754i</v>
      </c>
      <c r="M322" t="str">
        <f t="shared" si="80"/>
        <v>4.65799800447008-1.0724028981761i</v>
      </c>
      <c r="N322" t="str">
        <f t="shared" si="81"/>
        <v>-0.0833763027213166i</v>
      </c>
      <c r="O322" t="str">
        <f t="shared" si="82"/>
        <v>0.996526209141233-0.0832797363984957i</v>
      </c>
      <c r="P322" t="str">
        <f t="shared" si="83"/>
        <v>0.00347379085876698+0.0832797363984957i</v>
      </c>
      <c r="Q322" t="str">
        <f t="shared" si="84"/>
        <v>-0.00347379085876698+0.0000965663228209013i</v>
      </c>
      <c r="R322" t="str">
        <f t="shared" si="85"/>
        <v>-0.333307583086151-23.9829989983145i</v>
      </c>
      <c r="S322" t="str">
        <f t="shared" si="86"/>
        <v>0.00864808687395511i</v>
      </c>
      <c r="T322" t="str">
        <f t="shared" si="87"/>
        <v>0.207407058835402-0.00288247293427704i</v>
      </c>
      <c r="U322" t="str">
        <f t="shared" si="88"/>
        <v>0.0001-8465.68846233487i</v>
      </c>
      <c r="V322" t="str">
        <f t="shared" si="89"/>
        <v>0.00002-0.13578714678013i</v>
      </c>
      <c r="W322" t="str">
        <f t="shared" si="90"/>
        <v>0.0000199993584529566-0.135784968829314i</v>
      </c>
      <c r="X322" t="str">
        <f t="shared" si="91"/>
        <v>0.0531740186847654-0.110105201707406i</v>
      </c>
      <c r="Y322" t="str">
        <f t="shared" si="92"/>
        <v>0.009+0.118123883774976i</v>
      </c>
      <c r="Z322" t="str">
        <f t="shared" si="93"/>
        <v>7.39908591293923-22.2053096650427i</v>
      </c>
      <c r="AA322" t="str">
        <f t="shared" si="94"/>
        <v>189.848782848993-24.485099448047i</v>
      </c>
      <c r="AB322" t="str">
        <f t="shared" si="95"/>
        <v>1.41204179863688-0.0196240778375279i</v>
      </c>
      <c r="AC322" t="str">
        <f t="shared" si="96"/>
        <v>7.55624296233193-1.60568663261075i</v>
      </c>
      <c r="AD322" t="str">
        <f t="shared" si="97"/>
        <v>0.179325250772477+0.0355091917444915i</v>
      </c>
      <c r="AE322" t="str">
        <f t="shared" si="98"/>
        <v>2.11533553546674-3.71923716374776i</v>
      </c>
      <c r="AF322" t="str">
        <f t="shared" si="99"/>
        <v>-7.90933274105254-2.05708372823133i</v>
      </c>
      <c r="AG322" t="str">
        <f t="shared" si="100"/>
        <v>1.12638913859763+0.00850910044683802i</v>
      </c>
      <c r="AH322" t="str">
        <f t="shared" si="101"/>
        <v>-21.4765417906765+22.4149959790922i</v>
      </c>
      <c r="AI322">
        <f t="shared" si="102"/>
        <v>29.839300931842004</v>
      </c>
      <c r="AJ322">
        <f t="shared" si="103"/>
        <v>133.77513353232146</v>
      </c>
      <c r="AK322"/>
      <c r="AL322"/>
      <c r="AM322"/>
      <c r="AN322"/>
    </row>
    <row r="323" spans="1:40" x14ac:dyDescent="0.25">
      <c r="A323"/>
      <c r="B323">
        <f t="shared" si="104"/>
        <v>18900</v>
      </c>
      <c r="C323" s="237" t="str">
        <f t="shared" si="72"/>
        <v>-0.00021395278577664+0.129577558952113i</v>
      </c>
      <c r="D323" s="208" t="str">
        <f t="shared" si="73"/>
        <v>-5.95864626169692+0.9934279519662i</v>
      </c>
      <c r="E323" t="str">
        <f t="shared" si="74"/>
        <v>2870</v>
      </c>
      <c r="F323" t="str">
        <f t="shared" si="75"/>
        <v>0.777000777000777</v>
      </c>
      <c r="G323" t="str">
        <f t="shared" si="70"/>
        <v>0.777000777000777</v>
      </c>
      <c r="H323" t="str">
        <f t="shared" si="76"/>
        <v>1.96238390502238+3.06703038441443i</v>
      </c>
      <c r="I323" t="str">
        <f t="shared" si="77"/>
        <v>74.2201264410589i</v>
      </c>
      <c r="J323" t="str">
        <f t="shared" si="71"/>
        <v>-3.7118593352132+16.0520914422676i</v>
      </c>
      <c r="K323" t="str">
        <f t="shared" si="78"/>
        <v>4.38901844217283-1.01490943629341i</v>
      </c>
      <c r="L323" t="str">
        <f t="shared" si="79"/>
        <v>0.265200587150183-0.0652404300352724i</v>
      </c>
      <c r="M323" t="str">
        <f t="shared" si="80"/>
        <v>4.65421902932301-1.08014986632868i</v>
      </c>
      <c r="N323" t="str">
        <f t="shared" si="81"/>
        <v>-0.0838197936932385i</v>
      </c>
      <c r="O323" t="str">
        <f t="shared" si="82"/>
        <v>0.996489177330708-0.0837216785711401i</v>
      </c>
      <c r="P323" t="str">
        <f t="shared" si="83"/>
        <v>0.00351082266929204+0.0837216785711401i</v>
      </c>
      <c r="Q323" t="str">
        <f t="shared" si="84"/>
        <v>-0.00351082266929204+0.0000981151220983967i</v>
      </c>
      <c r="R323" t="str">
        <f t="shared" si="85"/>
        <v>-0.333307308379927-23.8560556734947i</v>
      </c>
      <c r="S323" t="str">
        <f t="shared" si="86"/>
        <v>0.00869408733605061i</v>
      </c>
      <c r="T323" t="str">
        <f t="shared" si="87"/>
        <v>0.207406631519049-0.00289780284879904i</v>
      </c>
      <c r="U323" t="str">
        <f t="shared" si="88"/>
        <v>0.0001-8420.89645988866i</v>
      </c>
      <c r="V323" t="str">
        <f t="shared" si="89"/>
        <v>0.00002-0.135068696268066i</v>
      </c>
      <c r="W323" t="str">
        <f t="shared" si="90"/>
        <v>0.0000199993584529566-0.1350665298408i</v>
      </c>
      <c r="X323" t="str">
        <f t="shared" si="91"/>
        <v>0.0527181508532697-0.109741543331157i</v>
      </c>
      <c r="Y323" t="str">
        <f t="shared" si="92"/>
        <v>0.009+0.118752202305694i</v>
      </c>
      <c r="Z323" t="str">
        <f t="shared" si="93"/>
        <v>6.98602252965503-22.357234743755i</v>
      </c>
      <c r="AA323" t="str">
        <f t="shared" si="94"/>
        <v>190.374418213427-27.7940757505082i</v>
      </c>
      <c r="AB323" t="str">
        <f t="shared" si="95"/>
        <v>1.41203888943718-0.0197284449704314i</v>
      </c>
      <c r="AC323" t="str">
        <f t="shared" si="96"/>
        <v>7.55062859216497-1.6170341216768i</v>
      </c>
      <c r="AD323" t="str">
        <f t="shared" si="97"/>
        <v>0.179343588909397+0.0357951996315243i</v>
      </c>
      <c r="AE323" t="str">
        <f t="shared" si="98"/>
        <v>2.0531800335318-3.75956064595557i</v>
      </c>
      <c r="AF323" t="str">
        <f t="shared" si="99"/>
        <v>-7.9210301667193-2.07360243244823i</v>
      </c>
      <c r="AG323" t="str">
        <f t="shared" si="100"/>
        <v>1.12719711971817+0.00662387965319226i</v>
      </c>
      <c r="AH323" t="str">
        <f t="shared" si="101"/>
        <v>-21.2104258305175+22.7667450862097i</v>
      </c>
      <c r="AI323">
        <f t="shared" si="102"/>
        <v>29.859681490064492</v>
      </c>
      <c r="AJ323">
        <f t="shared" si="103"/>
        <v>132.97319096895623</v>
      </c>
      <c r="AK323"/>
      <c r="AL323"/>
      <c r="AM323"/>
      <c r="AN323"/>
    </row>
    <row r="324" spans="1:40" x14ac:dyDescent="0.25">
      <c r="A324"/>
      <c r="B324">
        <f t="shared" si="104"/>
        <v>19000</v>
      </c>
      <c r="C324" s="237" t="str">
        <f t="shared" si="72"/>
        <v>-0.00021170658391905+0.128895575489044i</v>
      </c>
      <c r="D324" s="208" t="str">
        <f t="shared" si="73"/>
        <v>-5.958629040816+0.988199412082671i</v>
      </c>
      <c r="E324" t="str">
        <f t="shared" si="74"/>
        <v>2870</v>
      </c>
      <c r="F324" t="str">
        <f t="shared" si="75"/>
        <v>0.777000777000777</v>
      </c>
      <c r="G324" t="str">
        <f t="shared" si="70"/>
        <v>0.777000777000777</v>
      </c>
      <c r="H324" t="str">
        <f t="shared" si="76"/>
        <v>1.97412252327316+3.07820180568331i</v>
      </c>
      <c r="I324" t="str">
        <f t="shared" si="77"/>
        <v>74.6128255227576i</v>
      </c>
      <c r="J324" t="str">
        <f t="shared" si="71"/>
        <v>-3.76185218782219+16.1370231430203i</v>
      </c>
      <c r="K324" t="str">
        <f t="shared" si="78"/>
        <v>4.38538246471372-1.02231746667946i</v>
      </c>
      <c r="L324" t="str">
        <f t="shared" si="79"/>
        <v>0.265040117156989-0.0655459323513874i</v>
      </c>
      <c r="M324" t="str">
        <f t="shared" si="80"/>
        <v>4.65042258187071-1.08786339903085i</v>
      </c>
      <c r="N324" t="str">
        <f t="shared" si="81"/>
        <v>-0.0842632846651604i</v>
      </c>
      <c r="O324" t="str">
        <f t="shared" si="82"/>
        <v>0.996451949526467-0.08416360427705i</v>
      </c>
      <c r="P324" t="str">
        <f t="shared" si="83"/>
        <v>0.00354805047353302+0.08416360427705i</v>
      </c>
      <c r="Q324" t="str">
        <f t="shared" si="84"/>
        <v>-0.00354805047353302+0.0000996803881104097i</v>
      </c>
      <c r="R324" t="str">
        <f t="shared" si="85"/>
        <v>-0.333307032216524-23.730448334784i</v>
      </c>
      <c r="S324" t="str">
        <f t="shared" si="86"/>
        <v>0.00874008779814612i</v>
      </c>
      <c r="T324" t="str">
        <f t="shared" si="87"/>
        <v>0.207406201935383-0.00291313272531194i</v>
      </c>
      <c r="U324" t="str">
        <f t="shared" si="88"/>
        <v>0.0001-8376.57595220503i</v>
      </c>
      <c r="V324" t="str">
        <f t="shared" si="89"/>
        <v>0.00002-0.134357808392971i</v>
      </c>
      <c r="W324" t="str">
        <f t="shared" si="90"/>
        <v>0.0000199993584529566-0.134355653367954i</v>
      </c>
      <c r="X324" t="str">
        <f t="shared" si="91"/>
        <v>0.0522676789539992-0.109379135435766i</v>
      </c>
      <c r="Y324" t="str">
        <f t="shared" si="92"/>
        <v>0.009+0.119380520836412i</v>
      </c>
      <c r="Z324" t="str">
        <f t="shared" si="93"/>
        <v>6.56515787471018-22.4948998049206i</v>
      </c>
      <c r="AA324" t="str">
        <f t="shared" si="94"/>
        <v>190.778064405658-31.1427653321557i</v>
      </c>
      <c r="AB324" t="str">
        <f t="shared" si="95"/>
        <v>1.41203596480147-0.0198328118445663i</v>
      </c>
      <c r="AC324" t="str">
        <f t="shared" si="96"/>
        <v>7.54498854702078-1.6283332002867i</v>
      </c>
      <c r="AD324" t="str">
        <f t="shared" si="97"/>
        <v>0.179362046390315+0.0360806860696482i</v>
      </c>
      <c r="AE324" t="str">
        <f t="shared" si="98"/>
        <v>1.98917156931304-3.79785586208056i</v>
      </c>
      <c r="AF324" t="str">
        <f t="shared" si="99"/>
        <v>-7.93275156408916-2.09000239360064i</v>
      </c>
      <c r="AG324" t="str">
        <f t="shared" si="100"/>
        <v>1.12793802688645+0.00469721545665206i</v>
      </c>
      <c r="AH324" t="str">
        <f t="shared" si="101"/>
        <v>-20.9307348926752+23.1115444634614i</v>
      </c>
      <c r="AI324">
        <f t="shared" si="102"/>
        <v>29.877731054877167</v>
      </c>
      <c r="AJ324">
        <f t="shared" si="103"/>
        <v>132.16524178295131</v>
      </c>
      <c r="AK324"/>
      <c r="AL324"/>
      <c r="AM324"/>
      <c r="AN324"/>
    </row>
    <row r="325" spans="1:40" x14ac:dyDescent="0.25">
      <c r="A325"/>
      <c r="B325">
        <f t="shared" si="104"/>
        <v>19100</v>
      </c>
      <c r="C325" s="237" t="str">
        <f t="shared" si="72"/>
        <v>-0.000209495570154357+0.128220733156576i</v>
      </c>
      <c r="D325" s="208" t="str">
        <f t="shared" si="73"/>
        <v>-5.95861208971047+0.983025620867083i</v>
      </c>
      <c r="E325" t="str">
        <f t="shared" si="74"/>
        <v>2870</v>
      </c>
      <c r="F325" t="str">
        <f t="shared" si="75"/>
        <v>0.777000777000777</v>
      </c>
      <c r="G325" t="str">
        <f t="shared" ref="G325:G388" si="105">IF($C$11=$C$7,$C$24,F325)</f>
        <v>0.777000777000777</v>
      </c>
      <c r="H325" t="str">
        <f t="shared" si="76"/>
        <v>1.98588441786001+3.08931012583382i</v>
      </c>
      <c r="I325" t="str">
        <f t="shared" si="77"/>
        <v>75.0055246044563i</v>
      </c>
      <c r="J325" t="str">
        <f t="shared" ref="J325:J388" si="106">IMSUM(COMPLEX(0,2*PI()*B325*$C$113*$C$112),COMPLEX(0,2*PI()*B325*$C$113*$C$111),COMPLEX(0,2*PI()*B325*$C$28*10^-12*$C$111),COMPLEX(-1*2*PI()*B325*2*PI()*B325*$C$113*$C$112*$C$28*10^-12*$C$111,0),COMPLEX(1,0))</f>
        <v>-3.81210885495682+16.2219548437731i</v>
      </c>
      <c r="K325" t="str">
        <f t="shared" si="78"/>
        <v>4.38172982377393-1.02969285897432i</v>
      </c>
      <c r="L325" t="str">
        <f t="shared" si="79"/>
        <v>0.264878995974636-0.0658508550387545i</v>
      </c>
      <c r="M325" t="str">
        <f t="shared" si="80"/>
        <v>4.64660881974857-1.09554371401307i</v>
      </c>
      <c r="N325" t="str">
        <f t="shared" si="81"/>
        <v>-0.0847067756370823i</v>
      </c>
      <c r="O325" t="str">
        <f t="shared" si="82"/>
        <v>0.996414525735832-0.0846055134293053i</v>
      </c>
      <c r="P325" t="str">
        <f t="shared" si="83"/>
        <v>0.003585474264168+0.0846055134293053i</v>
      </c>
      <c r="Q325" t="str">
        <f t="shared" si="84"/>
        <v>-0.003585474264168+0.000101262207776995i</v>
      </c>
      <c r="R325" t="str">
        <f t="shared" si="85"/>
        <v>-0.333306754594427-23.6061559981056i</v>
      </c>
      <c r="S325" t="str">
        <f t="shared" si="86"/>
        <v>0.00878608826024162i</v>
      </c>
      <c r="T325" t="str">
        <f t="shared" si="87"/>
        <v>0.207405770084388-0.00292846256360133i</v>
      </c>
      <c r="U325" t="str">
        <f t="shared" si="88"/>
        <v>0.0001-8332.71953360709i</v>
      </c>
      <c r="V325" t="str">
        <f t="shared" si="89"/>
        <v>0.00002-0.133654364369971i</v>
      </c>
      <c r="W325" t="str">
        <f t="shared" si="90"/>
        <v>0.0000199993584529566-0.133652220627809i</v>
      </c>
      <c r="X325" t="str">
        <f t="shared" si="91"/>
        <v>0.051822526231758-0.109017994852256i</v>
      </c>
      <c r="Y325" t="str">
        <f t="shared" si="92"/>
        <v>0.009+0.12000883936713i</v>
      </c>
      <c r="Z325" t="str">
        <f t="shared" si="93"/>
        <v>6.13723322655623-22.6177602214321i</v>
      </c>
      <c r="AA325" t="str">
        <f t="shared" si="94"/>
        <v>191.056606768417-34.5246011408626i</v>
      </c>
      <c r="AB325" t="str">
        <f t="shared" si="95"/>
        <v>1.41203302472961-0.0199371784584728i</v>
      </c>
      <c r="AC325" t="str">
        <f t="shared" si="96"/>
        <v>7.53932305594952-1.63958417348743i</v>
      </c>
      <c r="AD325" t="str">
        <f t="shared" si="97"/>
        <v>0.179380622854131+0.0363656590610108i</v>
      </c>
      <c r="AE325" t="str">
        <f t="shared" si="98"/>
        <v>1.92341047571701-3.83400338499103i</v>
      </c>
      <c r="AF325" t="str">
        <f t="shared" si="99"/>
        <v>-7.94449650757048-2.10628450496674i</v>
      </c>
      <c r="AG325" t="str">
        <f t="shared" si="100"/>
        <v>1.12860905404849+0.00273257497929286i</v>
      </c>
      <c r="AH325" t="str">
        <f t="shared" si="101"/>
        <v>-20.6377526576254+23.4486609264657i</v>
      </c>
      <c r="AI325">
        <f t="shared" si="102"/>
        <v>29.893414681483925</v>
      </c>
      <c r="AJ325">
        <f t="shared" si="103"/>
        <v>131.35181319244697</v>
      </c>
      <c r="AK325"/>
      <c r="AL325"/>
      <c r="AM325"/>
      <c r="AN325"/>
    </row>
    <row r="326" spans="1:40" x14ac:dyDescent="0.25">
      <c r="A326"/>
      <c r="B326">
        <f t="shared" si="104"/>
        <v>19200</v>
      </c>
      <c r="C326" s="237" t="str">
        <f t="shared" ref="C326:C389" si="107">IMPRODUCT(COMPLEX(-1,0),IMDIV(IMPRODUCT(G326,COMPLEX($C$100+$C$101,0)),COMPLEX($C$100,2*PI()*B326*$C$103*$C$102*(2*$C$100+$C$101))))</f>
        <v>-0.00020731901331296+0.127552920375734i</v>
      </c>
      <c r="D326" s="208" t="str">
        <f t="shared" ref="D326:D389" si="108">IMPRODUCT(COMPLEX($C$106,0),IMSUB(C326,G326))</f>
        <v>-5.95859540277469+0.977905722880628i</v>
      </c>
      <c r="E326" t="str">
        <f t="shared" ref="E326:E389" si="109">IMDIV(COMPLEX($C$20*10^3,0),COMPLEX(1,2*PI()*B326*$C$20*1000*$C$29*10^-12))</f>
        <v>2870</v>
      </c>
      <c r="F326" t="str">
        <f t="shared" ref="F326:F389" si="110">IMDIV(COMPLEX($C$22*1000,0),IMSUM(COMPLEX($C$22*1000,0),E326))</f>
        <v>0.777000777000777</v>
      </c>
      <c r="G326" t="str">
        <f t="shared" si="105"/>
        <v>0.777000777000777</v>
      </c>
      <c r="H326" t="str">
        <f t="shared" ref="H326:H389" si="111">IMPRODUCT(COMPLEX($C$108,0),IMPRODUCT(COMPLEX(-1,0),D326),IMDIV(COMPLEX(0,2*PI()*B326*$C$109*$C$110),COMPLEX(1,2*PI()*B326*$C$109*$C$110)))</f>
        <v>1.99766917049083+3.10035536765224i</v>
      </c>
      <c r="I326" t="str">
        <f t="shared" ref="I326:I389" si="112">COMPLEX(0,2*PI()*B326*$C$113*$C$112*$C$114)</f>
        <v>75.398223686155i</v>
      </c>
      <c r="J326" t="str">
        <f t="shared" si="106"/>
        <v>-3.8626293366171+16.3068865445258i</v>
      </c>
      <c r="K326" t="str">
        <f t="shared" ref="K326:K389" si="113">IMDIV(I326,J326)</f>
        <v>4.37806067261539-1.03703582810606i</v>
      </c>
      <c r="L326" t="str">
        <f t="shared" ref="L326:L389" si="114">IMDIV(COMPLEX($C$117,0),COMPLEX(1,2*PI()*B326*$C$115*$C$116))</f>
        <v>0.264717226331536-0.0661551962364468i</v>
      </c>
      <c r="M326" t="str">
        <f t="shared" ref="M326:M389" si="115">IMSUM(K326,L326)</f>
        <v>4.64277789894693-1.10319102434251i</v>
      </c>
      <c r="N326" t="str">
        <f t="shared" ref="N326:N389" si="116">COMPLEX(0,-2*PI()*B326*$C$43)</f>
        <v>-0.0851502666090042i</v>
      </c>
      <c r="O326" t="str">
        <f t="shared" ref="O326:O389" si="117">IMEXP(N326)</f>
        <v>0.996376905966165-0.0850474059409897i</v>
      </c>
      <c r="P326" t="str">
        <f t="shared" ref="P326:P389" si="118">IMSUB(COMPLEX(1,0),O326)</f>
        <v>0.00362309403383498+0.0850474059409897i</v>
      </c>
      <c r="Q326" t="str">
        <f t="shared" ref="Q326:Q389" si="119">IMSUM(COMPLEX(0,2*PI()*B326*$C$43),O326,COMPLEX(-1,0))</f>
        <v>-0.00362309403383498+0.000102860668014501i</v>
      </c>
      <c r="R326" t="str">
        <f t="shared" ref="R326:R389" si="120">IMDIV(P326,Q326)</f>
        <v>-0.333306475514567-23.4831581165607i</v>
      </c>
      <c r="S326" t="str">
        <f t="shared" ref="S326:S389" si="121">IMDIV(COMPLEX(0,2*PI()*B326*$C$123),COMPLEX($C$124,0))</f>
        <v>0.00883208872233713i</v>
      </c>
      <c r="T326" t="str">
        <f t="shared" ref="T326:T389" si="122">IMPRODUCT(R326,S326)</f>
        <v>0.207405335966135-0.00294379236347414i</v>
      </c>
      <c r="U326" t="str">
        <f t="shared" ref="U326:U389" si="123">IMDIV(COMPLEX(1,2*PI()*B326*$C$16*10^-3*$C$15*10^-6),COMPLEX(0,2*PI()*B326*$C$15*10^-6))</f>
        <v>0.0001-8289.31995270289i</v>
      </c>
      <c r="V326" t="str">
        <f t="shared" ref="V326:V389" si="124">IMSUM(COMPLEX($C$18*10^-3,0),IMDIV(COMPLEX(1,0),COMPLEX(0,2*PI()*B326*($C$17*1*10^-6))))</f>
        <v>0.00002-0.132958247888877i</v>
      </c>
      <c r="W326" t="str">
        <f t="shared" ref="W326:W389" si="125">IMDIV(IMPRODUCT(U326,V326),IMSUM(U326,V326))</f>
        <v>0.0000199993584529566-0.132956115312039i</v>
      </c>
      <c r="X326" t="str">
        <f t="shared" ref="X326:X389" si="126">IMDIV(IMPRODUCT(COMPLEX($C$19,0),W326),IMSUM(COMPLEX($C$19,0),W326))</f>
        <v>0.0513826171028898-0.108658137507214i</v>
      </c>
      <c r="Y326" t="str">
        <f t="shared" ref="Y326:Y389" si="127">COMPLEX($C$13*10^-3,2*PI()*B326*$C$12*0.000001)</f>
        <v>0.009+0.120637157897848i</v>
      </c>
      <c r="Z326" t="str">
        <f t="shared" ref="Z326:Z389" si="128">IMPRODUCT(COMPLEX($C$6,0),IMDIV(X326,IMSUM(X326,Y326)))</f>
        <v>5.70303706723975-22.7253225057366i</v>
      </c>
      <c r="AA326" t="str">
        <f t="shared" ref="AA326:AA389" si="129">IMDIV(COMPLEX($C$6,0),IMSUM(X326,Y326))</f>
        <v>191.207397860245-37.932726796274i</v>
      </c>
      <c r="AB326" t="str">
        <f t="shared" ref="AB326:AB389" si="130">IMPRODUCT(COMPLEX($C$119,0),T326)</f>
        <v>1.41203006922211-0.0200415448108366i</v>
      </c>
      <c r="AC326" t="str">
        <f t="shared" ref="AC326:AC389" si="131">IMSUM(COMPLEX(1,0),IMPRODUCT(AB326,M326))</f>
        <v>7.53363234568364-1.65078733977607i</v>
      </c>
      <c r="AD326" t="str">
        <f t="shared" ref="AD326:AD389" si="132">IMDIV(AB326,AC326)</f>
        <v>0.179399317948892+0.0366501264402491i</v>
      </c>
      <c r="AE326" t="str">
        <f t="shared" ref="AE326:AE389" si="133">IMPRODUCT(AD326,AA326,X326)</f>
        <v>1.85600690333075-3.86789032808998i</v>
      </c>
      <c r="AF326" t="str">
        <f t="shared" ref="AF326:AF389" si="134">IMSUB(D326,H326)</f>
        <v>-7.95626457326552-2.12244964477161i</v>
      </c>
      <c r="AG326" t="str">
        <f t="shared" ref="AG326:AG389" si="135">IMSUM(COMPLEX(1,0),IMPRODUCT(AD326,AA326,COMPLEX($C$127,0)))</f>
        <v>1.12920763190631+0.000733665373558727i</v>
      </c>
      <c r="AH326" t="str">
        <f t="shared" ref="AH326:AH389" si="136">IMDIV(IMPRODUCT(AE326,AF326),AG326)</f>
        <v>-20.3318142204172+23.7773759115839i</v>
      </c>
      <c r="AI326">
        <f t="shared" ref="AI326:AI389" si="137">20*LOG10(IMABS(AH326))</f>
        <v>29.90670122074528</v>
      </c>
      <c r="AJ326">
        <f t="shared" ref="AJ326:AJ389" si="138">IMARGUMENT(AH326)*180/PI()</f>
        <v>130.53344617862095</v>
      </c>
      <c r="AK326"/>
      <c r="AL326"/>
      <c r="AM326"/>
      <c r="AN326"/>
    </row>
    <row r="327" spans="1:40" x14ac:dyDescent="0.25">
      <c r="A327"/>
      <c r="B327">
        <f t="shared" si="104"/>
        <v>19300</v>
      </c>
      <c r="C327" s="237" t="str">
        <f t="shared" si="107"/>
        <v>-0.000205176201118165+0.126892027880027i</v>
      </c>
      <c r="D327" s="208" t="str">
        <f t="shared" si="108"/>
        <v>-5.95857897454786+0.972838880413541i</v>
      </c>
      <c r="E327" t="str">
        <f t="shared" si="109"/>
        <v>2870</v>
      </c>
      <c r="F327" t="str">
        <f t="shared" si="110"/>
        <v>0.777000777000777</v>
      </c>
      <c r="G327" t="str">
        <f t="shared" si="105"/>
        <v>0.777000777000777</v>
      </c>
      <c r="H327" t="str">
        <f t="shared" si="111"/>
        <v>2.00947636444133+3.1113375570442i</v>
      </c>
      <c r="I327" t="str">
        <f t="shared" si="112"/>
        <v>75.7909227678538i</v>
      </c>
      <c r="J327" t="str">
        <f t="shared" si="106"/>
        <v>-3.91341363280301+16.3918182452786i</v>
      </c>
      <c r="K327" t="str">
        <f t="shared" si="113"/>
        <v>4.37437516289728-1.04434658445581i</v>
      </c>
      <c r="L327" t="str">
        <f t="shared" si="114"/>
        <v>0.264554810961858-0.0664589540991896i</v>
      </c>
      <c r="M327" t="str">
        <f t="shared" si="115"/>
        <v>4.63892997385914-1.110805538555i</v>
      </c>
      <c r="N327" t="str">
        <f t="shared" si="116"/>
        <v>-0.0855937575809261i</v>
      </c>
      <c r="O327" t="str">
        <f t="shared" si="117"/>
        <v>0.996339090224865-0.0854892817251897i</v>
      </c>
      <c r="P327" t="str">
        <f t="shared" si="118"/>
        <v>0.003660909775135+0.0854892817251897i</v>
      </c>
      <c r="Q327" t="str">
        <f t="shared" si="119"/>
        <v>-0.003660909775135+0.000104475855736405i</v>
      </c>
      <c r="R327" t="str">
        <f t="shared" si="120"/>
        <v>-0.333306194975822-23.3614345690828i</v>
      </c>
      <c r="S327" t="str">
        <f t="shared" si="121"/>
        <v>0.00887808918443263i</v>
      </c>
      <c r="T327" t="str">
        <f t="shared" si="122"/>
        <v>0.207404899580605-0.00295912212471924i</v>
      </c>
      <c r="U327" t="str">
        <f t="shared" si="123"/>
        <v>0.0001-8246.37010838836i</v>
      </c>
      <c r="V327" t="str">
        <f t="shared" si="124"/>
        <v>0.00002-0.132269345050075i</v>
      </c>
      <c r="W327" t="str">
        <f t="shared" si="125"/>
        <v>0.0000199993584529566-0.132267223522857i</v>
      </c>
      <c r="X327" t="str">
        <f t="shared" si="126"/>
        <v>0.0509478771394505-0.108299578453671i</v>
      </c>
      <c r="Y327" t="str">
        <f t="shared" si="127"/>
        <v>0.009+0.121265476428566i</v>
      </c>
      <c r="Z327" t="str">
        <f t="shared" si="128"/>
        <v>5.263400673724-22.817149211117i</v>
      </c>
      <c r="AA327" t="str">
        <f t="shared" si="129"/>
        <v>191.228288850826-41.3600381108722i</v>
      </c>
      <c r="AB327" t="str">
        <f t="shared" si="130"/>
        <v>1.41202709827883-0.0201459109002202i</v>
      </c>
      <c r="AC327" t="str">
        <f t="shared" si="131"/>
        <v>7.52791664069981-1.6619429912836i</v>
      </c>
      <c r="AD327" t="str">
        <f t="shared" si="132"/>
        <v>0.179418131331496+0.0369340958788185i</v>
      </c>
      <c r="AE327" t="str">
        <f t="shared" si="133"/>
        <v>1.7870802899732-3.89941132863857i</v>
      </c>
      <c r="AF327" t="str">
        <f t="shared" si="134"/>
        <v>-7.96805533898919-2.13849867663066i</v>
      </c>
      <c r="AG327" t="str">
        <f t="shared" si="135"/>
        <v>1.12973145264043-0.0012955863960659i</v>
      </c>
      <c r="AH327" t="str">
        <f t="shared" si="136"/>
        <v>-20.0133051896279+24.0969899451438i</v>
      </c>
      <c r="AI327">
        <f t="shared" si="137"/>
        <v>29.917563484670623</v>
      </c>
      <c r="AJ327">
        <f t="shared" si="138"/>
        <v>129.7106938813362</v>
      </c>
      <c r="AK327"/>
      <c r="AL327"/>
      <c r="AM327"/>
      <c r="AN327"/>
    </row>
    <row r="328" spans="1:40" x14ac:dyDescent="0.25">
      <c r="A328"/>
      <c r="B328">
        <f t="shared" si="104"/>
        <v>19400</v>
      </c>
      <c r="C328" s="237" t="str">
        <f t="shared" si="107"/>
        <v>-0.000203066439603392+0.126237948655852i</v>
      </c>
      <c r="D328" s="208" t="str">
        <f t="shared" si="108"/>
        <v>-5.95856279970958+0.967824273028199i</v>
      </c>
      <c r="E328" t="str">
        <f t="shared" si="109"/>
        <v>2870</v>
      </c>
      <c r="F328" t="str">
        <f t="shared" si="110"/>
        <v>0.777000777000777</v>
      </c>
      <c r="G328" t="str">
        <f t="shared" si="105"/>
        <v>0.777000777000777</v>
      </c>
      <c r="H328" t="str">
        <f t="shared" si="111"/>
        <v>2.02130558457783+3.12225672300647i</v>
      </c>
      <c r="I328" t="str">
        <f t="shared" si="112"/>
        <v>76.1836218495525i</v>
      </c>
      <c r="J328" t="str">
        <f t="shared" si="106"/>
        <v>-3.96446174351457+16.4767499460313i</v>
      </c>
      <c r="K328" t="str">
        <f t="shared" si="113"/>
        <v>4.37067344472266-1.05162533398594i</v>
      </c>
      <c r="L328" t="str">
        <f t="shared" si="114"/>
        <v>0.264391752605422-0.0667621267973706i</v>
      </c>
      <c r="M328" t="str">
        <f t="shared" si="115"/>
        <v>4.63506519732808-1.11838746078331i</v>
      </c>
      <c r="N328" t="str">
        <f t="shared" si="116"/>
        <v>-0.086037248552848i</v>
      </c>
      <c r="O328" t="str">
        <f t="shared" si="117"/>
        <v>0.996301078519369-0.0859311406949955i</v>
      </c>
      <c r="P328" t="str">
        <f t="shared" si="118"/>
        <v>0.003698921480631+0.0859311406949955i</v>
      </c>
      <c r="Q328" t="str">
        <f t="shared" si="119"/>
        <v>-0.003698921480631+0.000106107857852505i</v>
      </c>
      <c r="R328" t="str">
        <f t="shared" si="120"/>
        <v>-0.333305912979743-23.2409656494699i</v>
      </c>
      <c r="S328" t="str">
        <f t="shared" si="121"/>
        <v>0.00892408964652814i</v>
      </c>
      <c r="T328" t="str">
        <f t="shared" si="122"/>
        <v>0.20740446092775-0.00297445184714913i</v>
      </c>
      <c r="U328" t="str">
        <f t="shared" si="123"/>
        <v>0.0001-8203.86304597399i</v>
      </c>
      <c r="V328" t="str">
        <f t="shared" si="124"/>
        <v>0.00002-0.131587544302394i</v>
      </c>
      <c r="W328" t="str">
        <f t="shared" si="125"/>
        <v>0.0000199993584529566-0.131585433710885i</v>
      </c>
      <c r="X328" t="str">
        <f t="shared" si="126"/>
        <v>0.0505182330534108-0.107942331901006i</v>
      </c>
      <c r="Y328" t="str">
        <f t="shared" si="127"/>
        <v>0.009+0.121893794959284i</v>
      </c>
      <c r="Z328" t="str">
        <f t="shared" si="128"/>
        <v>4.81919311561654-22.8928633736922i</v>
      </c>
      <c r="AA328" t="str">
        <f t="shared" si="129"/>
        <v>191.117656466439-44.7992285252056i</v>
      </c>
      <c r="AB328" t="str">
        <f t="shared" si="130"/>
        <v>1.41202411189943-0.0202502767253471i</v>
      </c>
      <c r="AC328" t="str">
        <f t="shared" si="131"/>
        <v>7.52217616328612-1.67305141395793i</v>
      </c>
      <c r="AD328" t="str">
        <f t="shared" si="132"/>
        <v>0.179437062667424+0.0372175748891983i</v>
      </c>
      <c r="AE328" t="str">
        <f t="shared" si="133"/>
        <v>1.71675871413187-3.92846947913601i</v>
      </c>
      <c r="AF328" t="str">
        <f t="shared" si="134"/>
        <v>-7.97986838428741-2.15443244997827i</v>
      </c>
      <c r="AG328" t="str">
        <f t="shared" si="135"/>
        <v>1.13017849254506-0.00335105674859331i</v>
      </c>
      <c r="AH328" t="str">
        <f t="shared" si="136"/>
        <v>-19.6826603232807+24.4068270480562i</v>
      </c>
      <c r="AI328">
        <f t="shared" si="137"/>
        <v>29.925978392126158</v>
      </c>
      <c r="AJ328">
        <f t="shared" si="138"/>
        <v>128.88411989195782</v>
      </c>
      <c r="AK328"/>
      <c r="AL328"/>
      <c r="AM328"/>
      <c r="AN328"/>
    </row>
    <row r="329" spans="1:40" x14ac:dyDescent="0.25">
      <c r="A329"/>
      <c r="B329">
        <f t="shared" si="104"/>
        <v>19500</v>
      </c>
      <c r="C329" s="237" t="str">
        <f t="shared" si="107"/>
        <v>-0.000200989052550251+0.12559057788473i</v>
      </c>
      <c r="D329" s="208" t="str">
        <f t="shared" si="108"/>
        <v>-5.95854687307551+0.962861097116264i</v>
      </c>
      <c r="E329" t="str">
        <f t="shared" si="109"/>
        <v>2870</v>
      </c>
      <c r="F329" t="str">
        <f t="shared" si="110"/>
        <v>0.777000777000777</v>
      </c>
      <c r="G329" t="str">
        <f t="shared" si="105"/>
        <v>0.777000777000777</v>
      </c>
      <c r="H329" t="str">
        <f t="shared" si="111"/>
        <v>2.03315641737985+3.13311289759855i</v>
      </c>
      <c r="I329" t="str">
        <f t="shared" si="112"/>
        <v>76.5763209312512i</v>
      </c>
      <c r="J329" t="str">
        <f t="shared" si="106"/>
        <v>-4.01577366875177+16.561681646784i</v>
      </c>
      <c r="K329" t="str">
        <f t="shared" si="113"/>
        <v>4.36695566668312-1.05887227836418i</v>
      </c>
      <c r="L329" t="str">
        <f t="shared" si="114"/>
        <v>0.264228054007599-0.0670647125170502i</v>
      </c>
      <c r="M329" t="str">
        <f t="shared" si="115"/>
        <v>4.63118372069072-1.12593699088123i</v>
      </c>
      <c r="N329" t="str">
        <f t="shared" si="116"/>
        <v>-0.0864807395247699i</v>
      </c>
      <c r="O329" t="str">
        <f t="shared" si="117"/>
        <v>0.996262870857153-0.0863729827635002i</v>
      </c>
      <c r="P329" t="str">
        <f t="shared" si="118"/>
        <v>0.00373712914284696+0.0863729827635002i</v>
      </c>
      <c r="Q329" t="str">
        <f t="shared" si="119"/>
        <v>-0.00373712914284696+0.000107756761269701i</v>
      </c>
      <c r="R329" t="str">
        <f t="shared" si="120"/>
        <v>-0.333305629525116-23.1217320557523i</v>
      </c>
      <c r="S329" t="str">
        <f t="shared" si="121"/>
        <v>0.00897009010862366i</v>
      </c>
      <c r="T329" t="str">
        <f t="shared" si="122"/>
        <v>0.20740402000755-0.00298978153055183i</v>
      </c>
      <c r="U329" t="str">
        <f t="shared" si="123"/>
        <v>0.0001-8161.79195343053i</v>
      </c>
      <c r="V329" t="str">
        <f t="shared" si="124"/>
        <v>0.00002-0.130912736382895i</v>
      </c>
      <c r="W329" t="str">
        <f t="shared" si="125"/>
        <v>0.0000199993584529566-0.130910636614932i</v>
      </c>
      <c r="X329" t="str">
        <f t="shared" si="126"/>
        <v>0.0500936126809027-0.107586411243903i</v>
      </c>
      <c r="Y329" t="str">
        <f t="shared" si="127"/>
        <v>0.009+0.122522113490002i</v>
      </c>
      <c r="Z329" t="str">
        <f t="shared" si="128"/>
        <v>4.37131571594404-22.9521524129492i</v>
      </c>
      <c r="AA329" t="str">
        <f t="shared" si="129"/>
        <v>190.874424933202-48.2428378950505i</v>
      </c>
      <c r="AB329" t="str">
        <f t="shared" si="130"/>
        <v>1.4120211100838-0.0203546422847742i</v>
      </c>
      <c r="AC329" t="str">
        <f t="shared" si="131"/>
        <v>7.51641113360715-1.68411288773826i</v>
      </c>
      <c r="AD329" t="str">
        <f t="shared" si="132"/>
        <v>0.17945611163048+0.0375005708289725i</v>
      </c>
      <c r="AE329" t="str">
        <f t="shared" si="133"/>
        <v>1.64517813833169-3.95497719095644i</v>
      </c>
      <c r="AF329" t="str">
        <f t="shared" si="134"/>
        <v>-7.99170329045536-2.17025180048229i</v>
      </c>
      <c r="AG329" t="str">
        <f t="shared" si="135"/>
        <v>1.13054703216504-0.0054284514038866i</v>
      </c>
      <c r="AH329" t="str">
        <f t="shared" si="136"/>
        <v>-19.3403617070676+24.7062390201172i</v>
      </c>
      <c r="AI329">
        <f t="shared" si="137"/>
        <v>29.931927093059926</v>
      </c>
      <c r="AJ329">
        <f t="shared" si="138"/>
        <v>128.05429645617193</v>
      </c>
      <c r="AK329"/>
      <c r="AL329"/>
      <c r="AM329"/>
      <c r="AN329"/>
    </row>
    <row r="330" spans="1:40" x14ac:dyDescent="0.25">
      <c r="A330"/>
      <c r="B330">
        <f t="shared" si="104"/>
        <v>19600</v>
      </c>
      <c r="C330" s="237" t="str">
        <f t="shared" si="107"/>
        <v>-0.000198943380946602+0.124949812887307i</v>
      </c>
      <c r="D330" s="208" t="str">
        <f t="shared" si="108"/>
        <v>-5.95853118959322+0.957948565469354i</v>
      </c>
      <c r="E330" t="str">
        <f t="shared" si="109"/>
        <v>2870</v>
      </c>
      <c r="F330" t="str">
        <f t="shared" si="110"/>
        <v>0.777000777000777</v>
      </c>
      <c r="G330" t="str">
        <f t="shared" si="105"/>
        <v>0.777000777000777</v>
      </c>
      <c r="H330" t="str">
        <f t="shared" si="111"/>
        <v>2.04502845096203+3.14390611591421i</v>
      </c>
      <c r="I330" t="str">
        <f t="shared" si="112"/>
        <v>76.9690200129499i</v>
      </c>
      <c r="J330" t="str">
        <f t="shared" si="106"/>
        <v>-4.06734940851461+16.6466133475368i</v>
      </c>
      <c r="K330" t="str">
        <f t="shared" si="113"/>
        <v>4.36322197590181-1.06608761508407i</v>
      </c>
      <c r="L330" t="str">
        <f t="shared" si="114"/>
        <v>0.2640637179192-0.0673667094599712i</v>
      </c>
      <c r="M330" t="str">
        <f t="shared" si="115"/>
        <v>4.62728569382101-1.13345432454404i</v>
      </c>
      <c r="N330" t="str">
        <f t="shared" si="116"/>
        <v>-0.0869242304966918i</v>
      </c>
      <c r="O330" t="str">
        <f t="shared" si="117"/>
        <v>0.996224467245733-0.0868148078438005i</v>
      </c>
      <c r="P330" t="str">
        <f t="shared" si="118"/>
        <v>0.00377553275426701+0.0868148078438005i</v>
      </c>
      <c r="Q330" t="str">
        <f t="shared" si="119"/>
        <v>-0.00377553275426701+0.000109422652891308i</v>
      </c>
      <c r="R330" t="str">
        <f t="shared" si="120"/>
        <v>-0.333305344611925-23.0037148798865i</v>
      </c>
      <c r="S330" t="str">
        <f t="shared" si="121"/>
        <v>0.00901609057071915i</v>
      </c>
      <c r="T330" t="str">
        <f t="shared" si="122"/>
        <v>0.207403576820056-0.00300511117472587i</v>
      </c>
      <c r="U330" t="str">
        <f t="shared" si="123"/>
        <v>0.0001-8120.15015774976i</v>
      </c>
      <c r="V330" t="str">
        <f t="shared" si="124"/>
        <v>0.00002-0.130244814258492i</v>
      </c>
      <c r="W330" t="str">
        <f t="shared" si="125"/>
        <v>0.0000199993584529566-0.130242725203632i</v>
      </c>
      <c r="X330" t="str">
        <f t="shared" si="126"/>
        <v>0.0496739449665367-0.107231829090407i</v>
      </c>
      <c r="Y330" t="str">
        <f t="shared" si="127"/>
        <v>0.009+0.12315043202072i</v>
      </c>
      <c r="Z330" t="str">
        <f t="shared" si="128"/>
        <v>3.92069604442847-22.994771416786i</v>
      </c>
      <c r="AA330" t="str">
        <f t="shared" si="129"/>
        <v>190.498082448214-51.6833039811563i</v>
      </c>
      <c r="AB330" t="str">
        <f t="shared" si="130"/>
        <v>1.41201809283226-0.0204590075771298i</v>
      </c>
      <c r="AC330" t="str">
        <f t="shared" si="131"/>
        <v>7.51062176976497-1.69512768672658i</v>
      </c>
      <c r="AD330" t="str">
        <f t="shared" si="132"/>
        <v>0.179475277902544+0.0377830909047761i</v>
      </c>
      <c r="AE330" t="str">
        <f t="shared" si="133"/>
        <v>1.57248155092017-3.97885697527649i</v>
      </c>
      <c r="AF330" t="str">
        <f t="shared" si="134"/>
        <v>-8.00355964055525-2.18595755044486i</v>
      </c>
      <c r="AG330" t="str">
        <f t="shared" si="135"/>
        <v>1.13083567356074-0.00752333370258008i</v>
      </c>
      <c r="AH330" t="str">
        <f t="shared" si="136"/>
        <v>-18.9869364878648+24.9946095488023i</v>
      </c>
      <c r="AI330">
        <f t="shared" si="137"/>
        <v>29.935395069767516</v>
      </c>
      <c r="AJ330">
        <f t="shared" si="138"/>
        <v>127.22180260105556</v>
      </c>
      <c r="AK330"/>
      <c r="AL330"/>
      <c r="AM330"/>
      <c r="AN330"/>
    </row>
    <row r="331" spans="1:40" x14ac:dyDescent="0.25">
      <c r="A331"/>
      <c r="B331">
        <f t="shared" si="104"/>
        <v>19700</v>
      </c>
      <c r="C331" s="237" t="str">
        <f t="shared" si="107"/>
        <v>-0.000196928782463856+0.12431555306906i</v>
      </c>
      <c r="D331" s="208" t="str">
        <f t="shared" si="108"/>
        <v>-5.95851574433818+0.953085906862794i</v>
      </c>
      <c r="E331" t="str">
        <f t="shared" si="109"/>
        <v>2870</v>
      </c>
      <c r="F331" t="str">
        <f t="shared" si="110"/>
        <v>0.777000777000777</v>
      </c>
      <c r="G331" t="str">
        <f t="shared" si="105"/>
        <v>0.777000777000777</v>
      </c>
      <c r="H331" t="str">
        <f t="shared" si="111"/>
        <v>2.05692127509567+3.15463641605292i</v>
      </c>
      <c r="I331" t="str">
        <f t="shared" si="112"/>
        <v>77.3617190946487i</v>
      </c>
      <c r="J331" t="str">
        <f t="shared" si="106"/>
        <v>-4.11918896280308+16.7315450482895i</v>
      </c>
      <c r="K331" t="str">
        <f t="shared" si="113"/>
        <v>4.35947251807494-1.07327153758185i</v>
      </c>
      <c r="L331" t="str">
        <f t="shared" si="114"/>
        <v>0.263898747096377-0.0676681158435671i</v>
      </c>
      <c r="M331" t="str">
        <f t="shared" si="115"/>
        <v>4.62337126517132-1.14093965342542i</v>
      </c>
      <c r="N331" t="str">
        <f t="shared" si="116"/>
        <v>-0.0873677214686137i</v>
      </c>
      <c r="O331" t="str">
        <f t="shared" si="117"/>
        <v>0.996185867692661-0.0872566158489964i</v>
      </c>
      <c r="P331" t="str">
        <f t="shared" si="118"/>
        <v>0.00381413230733896+0.0872566158489964i</v>
      </c>
      <c r="Q331" t="str">
        <f t="shared" si="119"/>
        <v>-0.00381413230733896+0.000111105619617302i</v>
      </c>
      <c r="R331" t="str">
        <f t="shared" si="120"/>
        <v>-0.333305058240908-22.8868955977347i</v>
      </c>
      <c r="S331" t="str">
        <f t="shared" si="121"/>
        <v>0.00906209103281467i</v>
      </c>
      <c r="T331" t="str">
        <f t="shared" si="122"/>
        <v>0.207403131365197-0.0030204407794767i</v>
      </c>
      <c r="U331" t="str">
        <f t="shared" si="123"/>
        <v>0.0001-8078.931121416i</v>
      </c>
      <c r="V331" t="str">
        <f t="shared" si="124"/>
        <v>0.00002-0.129583673069363i</v>
      </c>
      <c r="W331" t="str">
        <f t="shared" si="125"/>
        <v>0.0000199993584529566-0.129581594618842i</v>
      </c>
      <c r="X331" t="str">
        <f t="shared" si="126"/>
        <v>0.0492591599477761-0.10687859728908i</v>
      </c>
      <c r="Y331" t="str">
        <f t="shared" si="127"/>
        <v>0.009+0.123778750551438i</v>
      </c>
      <c r="Z331" t="str">
        <f t="shared" si="128"/>
        <v>3.46828152414054-23.0205457474183i</v>
      </c>
      <c r="AA331" t="str">
        <f t="shared" si="129"/>
        <v>189.988691806342-55.1130159192185i</v>
      </c>
      <c r="AB331" t="str">
        <f t="shared" si="130"/>
        <v>1.41201506014435-0.0205633726010894i</v>
      </c>
      <c r="AC331" t="str">
        <f t="shared" si="131"/>
        <v>7.5048082878518-1.70609607935146i</v>
      </c>
      <c r="AD331" t="str">
        <f t="shared" si="132"/>
        <v>0.179494561173302+0.0380651421761186i</v>
      </c>
      <c r="AE331" t="str">
        <f t="shared" si="133"/>
        <v>1.49881801704839-4.00004212757955i</v>
      </c>
      <c r="AF331" t="str">
        <f t="shared" si="134"/>
        <v>-8.01543701943385-2.20155050919013i</v>
      </c>
      <c r="AG331" t="str">
        <f t="shared" si="135"/>
        <v>1.13104335437441-0.0096311549516568i</v>
      </c>
      <c r="AH331" t="str">
        <f t="shared" si="136"/>
        <v>-18.6229541830817+25.2713580890933i</v>
      </c>
      <c r="AI331">
        <f t="shared" si="137"/>
        <v>29.936372213979318</v>
      </c>
      <c r="AJ331">
        <f t="shared" si="138"/>
        <v>126.38722220178971</v>
      </c>
      <c r="AK331"/>
      <c r="AL331"/>
      <c r="AM331"/>
      <c r="AN331"/>
    </row>
    <row r="332" spans="1:40" x14ac:dyDescent="0.25">
      <c r="A332"/>
      <c r="B332">
        <f t="shared" si="104"/>
        <v>19800</v>
      </c>
      <c r="C332" s="237" t="str">
        <f t="shared" si="107"/>
        <v>-0.000194944630952707+0.123687699867657i</v>
      </c>
      <c r="D332" s="208" t="str">
        <f t="shared" si="108"/>
        <v>-5.95850053250993+0.948272365652037i</v>
      </c>
      <c r="E332" t="str">
        <f t="shared" si="109"/>
        <v>2870</v>
      </c>
      <c r="F332" t="str">
        <f t="shared" si="110"/>
        <v>0.777000777000777</v>
      </c>
      <c r="G332" t="str">
        <f t="shared" si="105"/>
        <v>0.777000777000777</v>
      </c>
      <c r="H332" t="str">
        <f t="shared" si="111"/>
        <v>2.0688344812301+3.16530383909123i</v>
      </c>
      <c r="I332" t="str">
        <f t="shared" si="112"/>
        <v>77.7544181763474i</v>
      </c>
      <c r="J332" t="str">
        <f t="shared" si="106"/>
        <v>-4.17129233161721+16.8164767490423i</v>
      </c>
      <c r="K332" t="str">
        <f t="shared" si="113"/>
        <v>4.35570743751134-1.08042423534964i</v>
      </c>
      <c r="L332" t="str">
        <f t="shared" si="114"/>
        <v>0.263733144300517-0.0679689299009707i</v>
      </c>
      <c r="M332" t="str">
        <f t="shared" si="115"/>
        <v>4.61944058181186-1.14839316525061i</v>
      </c>
      <c r="N332" t="str">
        <f t="shared" si="116"/>
        <v>-0.0878112124405356i</v>
      </c>
      <c r="O332" t="str">
        <f t="shared" si="117"/>
        <v>0.996147072205531-0.0876984066921913i</v>
      </c>
      <c r="P332" t="str">
        <f t="shared" si="118"/>
        <v>0.003852927794469+0.0876984066921913i</v>
      </c>
      <c r="Q332" t="str">
        <f t="shared" si="119"/>
        <v>-0.003852927794469+0.000112805748344297i</v>
      </c>
      <c r="R332" t="str">
        <f t="shared" si="120"/>
        <v>-0.333304770411724-22.771256059403i</v>
      </c>
      <c r="S332" t="str">
        <f t="shared" si="121"/>
        <v>0.00910809149491016i</v>
      </c>
      <c r="T332" t="str">
        <f t="shared" si="122"/>
        <v>0.20740268364307-0.00303577034460001i</v>
      </c>
      <c r="U332" t="str">
        <f t="shared" si="123"/>
        <v>0.0001-8038.1284389846i</v>
      </c>
      <c r="V332" t="str">
        <f t="shared" si="124"/>
        <v>0.00002-0.128929210074063i</v>
      </c>
      <c r="W332" t="str">
        <f t="shared" si="125"/>
        <v>0.0000199993584529566-0.128927142120769i</v>
      </c>
      <c r="X332" t="str">
        <f t="shared" si="126"/>
        <v>0.0488491887394005-0.106526726955307i</v>
      </c>
      <c r="Y332" t="str">
        <f t="shared" si="127"/>
        <v>0.009+0.124407069082156i</v>
      </c>
      <c r="Z332" t="str">
        <f t="shared" si="128"/>
        <v>3.01503274209642-23.0293729168349i</v>
      </c>
      <c r="AA332" t="str">
        <f t="shared" si="129"/>
        <v>189.346894920404-58.5243688910621i</v>
      </c>
      <c r="AB332" t="str">
        <f t="shared" si="130"/>
        <v>1.41201201202072-0.0206677373552621i</v>
      </c>
      <c r="AC332" t="str">
        <f t="shared" si="131"/>
        <v>7.49897090201435-1.71701832852948i</v>
      </c>
      <c r="AD332" t="str">
        <f t="shared" si="132"/>
        <v>0.179513961140044+0.0383467315591102i</v>
      </c>
      <c r="AE332" t="str">
        <f t="shared" si="133"/>
        <v>1.42434165171717-4.01847730366918i</v>
      </c>
      <c r="AF332" t="str">
        <f t="shared" si="134"/>
        <v>-8.02733501374003-2.21703147343919i</v>
      </c>
      <c r="AG332" t="str">
        <f t="shared" si="135"/>
        <v>1.13116935842895-0.0117472863690868i</v>
      </c>
      <c r="AH332" t="str">
        <f t="shared" si="136"/>
        <v>-18.2490235937232+25.5359434637466i</v>
      </c>
      <c r="AI332">
        <f t="shared" si="137"/>
        <v>29.934852878835784</v>
      </c>
      <c r="AJ332">
        <f t="shared" si="138"/>
        <v>125.55114200443396</v>
      </c>
      <c r="AK332"/>
      <c r="AL332"/>
      <c r="AM332"/>
      <c r="AN332"/>
    </row>
    <row r="333" spans="1:40" x14ac:dyDescent="0.25">
      <c r="A333"/>
      <c r="B333">
        <f t="shared" si="104"/>
        <v>19900</v>
      </c>
      <c r="C333" s="237" t="str">
        <f t="shared" si="107"/>
        <v>-0.000192990315956525+0.123066156701891i</v>
      </c>
      <c r="D333" s="208" t="str">
        <f t="shared" si="108"/>
        <v>-5.9584855494283+0.943507201381165i</v>
      </c>
      <c r="E333" t="str">
        <f t="shared" si="109"/>
        <v>2870</v>
      </c>
      <c r="F333" t="str">
        <f t="shared" si="110"/>
        <v>0.777000777000777</v>
      </c>
      <c r="G333" t="str">
        <f t="shared" si="105"/>
        <v>0.777000777000777</v>
      </c>
      <c r="H333" t="str">
        <f t="shared" si="111"/>
        <v>2.0807676625132+3.17590842905396i</v>
      </c>
      <c r="I333" t="str">
        <f t="shared" si="112"/>
        <v>78.1471172580461i</v>
      </c>
      <c r="J333" t="str">
        <f t="shared" si="106"/>
        <v>-4.22365951495697+16.901408449795i</v>
      </c>
      <c r="K333" t="str">
        <f t="shared" si="113"/>
        <v>4.35192687717103-1.0875458940455i</v>
      </c>
      <c r="L333" t="str">
        <f t="shared" si="114"/>
        <v>0.263566912298137-0.0682691498810203i</v>
      </c>
      <c r="M333" t="str">
        <f t="shared" si="115"/>
        <v>4.61549378946917-1.15581504392652i</v>
      </c>
      <c r="N333" t="str">
        <f t="shared" si="116"/>
        <v>-0.0882547034124575i</v>
      </c>
      <c r="O333" t="str">
        <f t="shared" si="117"/>
        <v>0.996108080791971-0.0881401802864917i</v>
      </c>
      <c r="P333" t="str">
        <f t="shared" si="118"/>
        <v>0.003891919208029+0.0881401802864917i</v>
      </c>
      <c r="Q333" t="str">
        <f t="shared" si="119"/>
        <v>-0.003891919208029+0.000114523125965799i</v>
      </c>
      <c r="R333" t="str">
        <f t="shared" si="120"/>
        <v>-0.333304481123926-22.656778479794i</v>
      </c>
      <c r="S333" t="str">
        <f t="shared" si="121"/>
        <v>0.00915409195700567i</v>
      </c>
      <c r="T333" t="str">
        <f t="shared" si="122"/>
        <v>0.207402233653541-0.00305109986989048i</v>
      </c>
      <c r="U333" t="str">
        <f t="shared" si="123"/>
        <v>0.0001-7997.73583376357i</v>
      </c>
      <c r="V333" t="str">
        <f t="shared" si="124"/>
        <v>0.00002-0.128281324596304i</v>
      </c>
      <c r="W333" t="str">
        <f t="shared" si="125"/>
        <v>0.0000199993584529566-0.128279267034735i</v>
      </c>
      <c r="X333" t="str">
        <f t="shared" si="126"/>
        <v>0.0484439635180465-0.10617622849676i</v>
      </c>
      <c r="Y333" t="str">
        <f t="shared" si="127"/>
        <v>0.009+0.125035387612874i</v>
      </c>
      <c r="Z333" t="str">
        <f t="shared" si="128"/>
        <v>2.5619165618591-23.0212236944266i</v>
      </c>
      <c r="AA333" t="str">
        <f t="shared" si="129"/>
        <v>188.573911091919-61.9098191807949i</v>
      </c>
      <c r="AB333" t="str">
        <f t="shared" si="130"/>
        <v>1.41200894846046-0.0207721018382501i</v>
      </c>
      <c r="AC333" t="str">
        <f t="shared" si="131"/>
        <v>7.49310982449552-1.72789469181813i</v>
      </c>
      <c r="AD333" t="str">
        <f t="shared" si="132"/>
        <v>0.179533477507389+0.0386278658300465i</v>
      </c>
      <c r="AE333" t="str">
        <f t="shared" si="133"/>
        <v>1.34921052954613-4.03411897711664i</v>
      </c>
      <c r="AF333" t="str">
        <f t="shared" si="134"/>
        <v>-8.0392532119415-2.2324012276728i</v>
      </c>
      <c r="AG333" t="str">
        <f t="shared" si="135"/>
        <v>1.13121332265605-0.0138670521614871i</v>
      </c>
      <c r="AH333" t="str">
        <f t="shared" si="136"/>
        <v>-17.8657893558108+25.7878671373798i</v>
      </c>
      <c r="AI333">
        <f t="shared" si="137"/>
        <v>29.930835905101887</v>
      </c>
      <c r="AJ333">
        <f t="shared" si="138"/>
        <v>124.7141496218243</v>
      </c>
      <c r="AK333"/>
      <c r="AL333"/>
      <c r="AM333"/>
      <c r="AN333"/>
    </row>
    <row r="334" spans="1:40" x14ac:dyDescent="0.25">
      <c r="A334"/>
      <c r="B334">
        <f t="shared" si="104"/>
        <v>20000</v>
      </c>
      <c r="C334" s="237" t="str">
        <f t="shared" si="107"/>
        <v>-0.000191065242241774+0.122450828922155i</v>
      </c>
      <c r="D334" s="208" t="str">
        <f t="shared" si="108"/>
        <v>-5.95847079052981+0.938789688403189i</v>
      </c>
      <c r="E334" t="str">
        <f t="shared" si="109"/>
        <v>2870</v>
      </c>
      <c r="F334" t="str">
        <f t="shared" si="110"/>
        <v>0.777000777000777</v>
      </c>
      <c r="G334" t="str">
        <f t="shared" si="105"/>
        <v>0.777000777000777</v>
      </c>
      <c r="H334" t="str">
        <f t="shared" si="111"/>
        <v>2.09272041381179+3.18645023288545i</v>
      </c>
      <c r="I334" t="str">
        <f t="shared" si="112"/>
        <v>78.5398163397448i</v>
      </c>
      <c r="J334" t="str">
        <f t="shared" si="106"/>
        <v>-4.27629051282237+16.9863401505478i</v>
      </c>
      <c r="K334" t="str">
        <f t="shared" si="113"/>
        <v>4.34813097870184-1.09463669559991i</v>
      </c>
      <c r="L334" t="str">
        <f t="shared" si="114"/>
        <v>0.263400053860781-0.0685687740482669i</v>
      </c>
      <c r="M334" t="str">
        <f t="shared" si="115"/>
        <v>4.61153103256262-1.16320546964818i</v>
      </c>
      <c r="N334" t="str">
        <f t="shared" si="116"/>
        <v>-0.0886981943843794i</v>
      </c>
      <c r="O334" t="str">
        <f t="shared" si="117"/>
        <v>0.996068893459652-0.0885819365450079i</v>
      </c>
      <c r="P334" t="str">
        <f t="shared" si="118"/>
        <v>0.00393110654034801+0.0885819365450079i</v>
      </c>
      <c r="Q334" t="str">
        <f t="shared" si="119"/>
        <v>-0.00393110654034801+0.000116257839371497i</v>
      </c>
      <c r="R334" t="str">
        <f t="shared" si="120"/>
        <v>-0.333304190378085-22.5434454295379i</v>
      </c>
      <c r="S334" t="str">
        <f t="shared" si="121"/>
        <v>0.00920009241910117i</v>
      </c>
      <c r="T334" t="str">
        <f t="shared" si="122"/>
        <v>0.207401781396713-0.00306642935515207i</v>
      </c>
      <c r="U334" t="str">
        <f t="shared" si="123"/>
        <v>0.0001-7957.74715459475i</v>
      </c>
      <c r="V334" t="str">
        <f t="shared" si="124"/>
        <v>0.00002-0.127639917973322i</v>
      </c>
      <c r="W334" t="str">
        <f t="shared" si="125"/>
        <v>0.0000199993584529566-0.127637870699561i</v>
      </c>
      <c r="X334" t="str">
        <f t="shared" si="126"/>
        <v>0.0480434175068601-0.105827111638066i</v>
      </c>
      <c r="Y334" t="str">
        <f t="shared" si="127"/>
        <v>0.009+0.125663706143592i</v>
      </c>
      <c r="Z334" t="str">
        <f t="shared" si="128"/>
        <v>2.10989914131304-22.9961424245456i</v>
      </c>
      <c r="AA334" t="str">
        <f t="shared" si="129"/>
        <v>187.67152901445-65.2619387827526i</v>
      </c>
      <c r="AB334" t="str">
        <f t="shared" si="130"/>
        <v>1.41200586946426-0.0208764660487186i</v>
      </c>
      <c r="AC334" t="str">
        <f t="shared" si="131"/>
        <v>7.48722526570021-1.73872542157007i</v>
      </c>
      <c r="AD334" t="str">
        <f t="shared" si="132"/>
        <v>0.179553109987116+0.0389085516289195i</v>
      </c>
      <c r="AE334" t="str">
        <f t="shared" si="133"/>
        <v>1.27358554737332-4.04693577036224i</v>
      </c>
      <c r="AF334" t="str">
        <f t="shared" si="134"/>
        <v>-8.0511912043416-2.24766054448226i</v>
      </c>
      <c r="AG334" t="str">
        <f t="shared" si="135"/>
        <v>1.13117524022251-0.015985763240588i</v>
      </c>
      <c r="AH334" t="str">
        <f t="shared" si="136"/>
        <v>-17.4739281710552+26.0266761227953i</v>
      </c>
      <c r="AI334">
        <f t="shared" si="137"/>
        <v>29.92432462130434</v>
      </c>
      <c r="AJ334">
        <f t="shared" si="138"/>
        <v>123.87683152016758</v>
      </c>
      <c r="AK334"/>
      <c r="AL334"/>
      <c r="AM334"/>
      <c r="AN334"/>
    </row>
    <row r="335" spans="1:40" x14ac:dyDescent="0.25">
      <c r="A335"/>
      <c r="B335">
        <f t="shared" si="104"/>
        <v>20100</v>
      </c>
      <c r="C335" s="237" t="str">
        <f t="shared" si="107"/>
        <v>-0.000189168829344732+0.121841623762397i</v>
      </c>
      <c r="D335" s="208" t="str">
        <f t="shared" si="108"/>
        <v>-5.95845625136427+0.934119115511711i</v>
      </c>
      <c r="E335" t="str">
        <f t="shared" si="109"/>
        <v>2870</v>
      </c>
      <c r="F335" t="str">
        <f t="shared" si="110"/>
        <v>0.777000777000777</v>
      </c>
      <c r="G335" t="str">
        <f t="shared" si="105"/>
        <v>0.777000777000777</v>
      </c>
      <c r="H335" t="str">
        <f t="shared" si="111"/>
        <v>2.10469233173163+3.19692930042069i</v>
      </c>
      <c r="I335" t="str">
        <f t="shared" si="112"/>
        <v>78.9325154214435i</v>
      </c>
      <c r="J335" t="str">
        <f t="shared" si="106"/>
        <v>-4.32918532521342+17.0712718513005i</v>
      </c>
      <c r="K335" t="str">
        <f t="shared" si="113"/>
        <v>4.34431988247501-1.10169681831942i</v>
      </c>
      <c r="L335" t="str">
        <f t="shared" si="114"/>
        <v>0.263232571764918-0.0688678006829794i</v>
      </c>
      <c r="M335" t="str">
        <f t="shared" si="115"/>
        <v>4.60755245423993-1.1705646190024i</v>
      </c>
      <c r="N335" t="str">
        <f t="shared" si="116"/>
        <v>-0.0891416853563013i</v>
      </c>
      <c r="O335" t="str">
        <f t="shared" si="117"/>
        <v>0.996029510216281-0.0890236753808533i</v>
      </c>
      <c r="P335" t="str">
        <f t="shared" si="118"/>
        <v>0.00397048978371894+0.0890236753808533i</v>
      </c>
      <c r="Q335" t="str">
        <f t="shared" si="119"/>
        <v>-0.00397048978371894+0.000118009975448002i</v>
      </c>
      <c r="R335" t="str">
        <f t="shared" si="120"/>
        <v>-0.333303898173661-22.4312398261035i</v>
      </c>
      <c r="S335" t="str">
        <f t="shared" si="121"/>
        <v>0.00924609288119669i</v>
      </c>
      <c r="T335" t="str">
        <f t="shared" si="122"/>
        <v>0.207401326872551-0.00308175880017859i</v>
      </c>
      <c r="U335" t="str">
        <f t="shared" si="123"/>
        <v>0.0001-7918.15637273109i</v>
      </c>
      <c r="V335" t="str">
        <f t="shared" si="124"/>
        <v>0.00002-0.127004893505793i</v>
      </c>
      <c r="W335" t="str">
        <f t="shared" si="125"/>
        <v>0.0000199993584529566-0.127002856417474i</v>
      </c>
      <c r="X335" t="str">
        <f t="shared" si="126"/>
        <v>0.0476474849602416-0.10547938544468i</v>
      </c>
      <c r="Y335" t="str">
        <f t="shared" si="127"/>
        <v>0.009+0.12629202467431i</v>
      </c>
      <c r="Z335" t="str">
        <f t="shared" si="128"/>
        <v>1.65993896120364-22.9542465476009i</v>
      </c>
      <c r="AA335" t="str">
        <f t="shared" si="129"/>
        <v>186.642092618164-68.5734687330144i</v>
      </c>
      <c r="AB335" t="str">
        <f t="shared" si="130"/>
        <v>1.4120027750319-0.0209808299852639i</v>
      </c>
      <c r="AC335" t="str">
        <f t="shared" si="131"/>
        <v>7.48131743423377-1.74951076507614i</v>
      </c>
      <c r="AD335" t="str">
        <f t="shared" si="132"/>
        <v>0.179572858297914+0.0391887954627949i</v>
      </c>
      <c r="AE335" t="str">
        <f t="shared" si="133"/>
        <v>1.19762925681991-4.05690865419638i</v>
      </c>
      <c r="AF335" t="str">
        <f t="shared" si="134"/>
        <v>-8.0631485830959-2.26281018490898i</v>
      </c>
      <c r="AG335" t="str">
        <f t="shared" si="135"/>
        <v>1.13105545979961-0.0180987510689722i</v>
      </c>
      <c r="AH335" t="str">
        <f t="shared" si="136"/>
        <v>-17.0741447629345+26.251965483847i</v>
      </c>
      <c r="AI335">
        <f t="shared" si="137"/>
        <v>29.91532681777565</v>
      </c>
      <c r="AJ335">
        <f t="shared" si="138"/>
        <v>123.03977101396306</v>
      </c>
      <c r="AK335"/>
      <c r="AL335"/>
      <c r="AM335"/>
      <c r="AN335"/>
    </row>
    <row r="336" spans="1:40" x14ac:dyDescent="0.25">
      <c r="A336"/>
      <c r="B336">
        <f t="shared" si="104"/>
        <v>20200</v>
      </c>
      <c r="C336" s="237" t="str">
        <f t="shared" si="107"/>
        <v>-0.000187300511133859+0.121238450293491i</v>
      </c>
      <c r="D336" s="208" t="str">
        <f t="shared" si="108"/>
        <v>-5.95844192759132+0.929494785583431i</v>
      </c>
      <c r="E336" t="str">
        <f t="shared" si="109"/>
        <v>2870</v>
      </c>
      <c r="F336" t="str">
        <f t="shared" si="110"/>
        <v>0.777000777000777</v>
      </c>
      <c r="G336" t="str">
        <f t="shared" si="105"/>
        <v>0.777000777000777</v>
      </c>
      <c r="H336" t="str">
        <f t="shared" si="111"/>
        <v>2.1166830146367+3.20734568435629i</v>
      </c>
      <c r="I336" t="str">
        <f t="shared" si="112"/>
        <v>79.3252145031423i</v>
      </c>
      <c r="J336" t="str">
        <f t="shared" si="106"/>
        <v>-4.3823439521301+17.1562035520532i</v>
      </c>
      <c r="K336" t="str">
        <f t="shared" si="113"/>
        <v>4.34049372761924-1.10872643698695i</v>
      </c>
      <c r="L336" t="str">
        <f t="shared" si="114"/>
        <v>0.263064468791834-0.0691662280811492i</v>
      </c>
      <c r="M336" t="str">
        <f t="shared" si="115"/>
        <v>4.60355819641107-1.1778926650681i</v>
      </c>
      <c r="N336" t="str">
        <f t="shared" si="116"/>
        <v>-0.0895851763282232i</v>
      </c>
      <c r="O336" t="str">
        <f t="shared" si="117"/>
        <v>0.995989931069603-0.0894653967071449i</v>
      </c>
      <c r="P336" t="str">
        <f t="shared" si="118"/>
        <v>0.00401006893039701+0.0894653967071449i</v>
      </c>
      <c r="Q336" t="str">
        <f t="shared" si="119"/>
        <v>-0.00401006893039701+0.0001197796210783i</v>
      </c>
      <c r="R336" t="str">
        <f t="shared" si="120"/>
        <v>-0.333303604511524-22.3201449252235i</v>
      </c>
      <c r="S336" t="str">
        <f t="shared" si="121"/>
        <v>0.00929209334329218i</v>
      </c>
      <c r="T336" t="str">
        <f t="shared" si="122"/>
        <v>0.207400870080986-0.00309708820477682i</v>
      </c>
      <c r="U336" t="str">
        <f t="shared" si="123"/>
        <v>0.0001-7878.95757880668i</v>
      </c>
      <c r="V336" t="str">
        <f t="shared" si="124"/>
        <v>0.00002-0.12637615640923i</v>
      </c>
      <c r="W336" t="str">
        <f t="shared" si="125"/>
        <v>0.0000199993584529567-0.126374129405507i</v>
      </c>
      <c r="X336" t="str">
        <f t="shared" si="126"/>
        <v>0.0472561011487057-0.105133058346003i</v>
      </c>
      <c r="Y336" t="str">
        <f t="shared" si="127"/>
        <v>0.009+0.126920343205028i</v>
      </c>
      <c r="Z336" t="str">
        <f t="shared" si="128"/>
        <v>1.21297996977676-22.8957253343442i</v>
      </c>
      <c r="AA336" t="str">
        <f t="shared" si="129"/>
        <v>185.488480988226-71.8373703622952i</v>
      </c>
      <c r="AB336" t="str">
        <f t="shared" si="130"/>
        <v>1.4119996651629-0.0210851936465706i</v>
      </c>
      <c r="AC336" t="str">
        <f t="shared" si="131"/>
        <v>7.47538653695252-1.76025096470858i</v>
      </c>
      <c r="AD336" t="str">
        <f t="shared" si="132"/>
        <v>0.179592722165182+0.0394686037091014i</v>
      </c>
      <c r="AE336" t="str">
        <f t="shared" si="133"/>
        <v>1.12150468455772-4.06403101300701i</v>
      </c>
      <c r="AF336" t="str">
        <f t="shared" si="134"/>
        <v>-8.07512494222802-2.27785089877286i</v>
      </c>
      <c r="AG336" t="str">
        <f t="shared" si="135"/>
        <v>1.13085468099852-0.0202014011231282i</v>
      </c>
      <c r="AH336" t="str">
        <f t="shared" si="136"/>
        <v>-16.6671676087735+26.4633804058253i</v>
      </c>
      <c r="AI336">
        <f t="shared" si="137"/>
        <v>29.903854694920966</v>
      </c>
      <c r="AJ336">
        <f t="shared" si="138"/>
        <v>122.20354628683083</v>
      </c>
      <c r="AK336"/>
      <c r="AL336"/>
      <c r="AM336"/>
      <c r="AN336"/>
    </row>
    <row r="337" spans="1:40" x14ac:dyDescent="0.25">
      <c r="A337"/>
      <c r="B337">
        <f t="shared" si="104"/>
        <v>20300</v>
      </c>
      <c r="C337" s="237" t="str">
        <f t="shared" si="107"/>
        <v>-0.000185459735387248+0.120641219377996i</v>
      </c>
      <c r="D337" s="208" t="str">
        <f t="shared" si="108"/>
        <v>-5.95842781497726+0.924916015231303i</v>
      </c>
      <c r="E337" t="str">
        <f t="shared" si="109"/>
        <v>2870</v>
      </c>
      <c r="F337" t="str">
        <f t="shared" si="110"/>
        <v>0.777000777000777</v>
      </c>
      <c r="G337" t="str">
        <f t="shared" si="105"/>
        <v>0.777000777000777</v>
      </c>
      <c r="H337" t="str">
        <f t="shared" si="111"/>
        <v>2.12869206266835+3.21769944022157i</v>
      </c>
      <c r="I337" t="str">
        <f t="shared" si="112"/>
        <v>79.717913584841i</v>
      </c>
      <c r="J337" t="str">
        <f t="shared" si="106"/>
        <v>-4.43576639357243+17.2411352528059i</v>
      </c>
      <c r="K337" t="str">
        <f t="shared" si="113"/>
        <v>4.33665265205351-1.11572572295929i</v>
      </c>
      <c r="L337" t="str">
        <f t="shared" si="114"/>
        <v>0.262895747727534-0.0694640545544946i</v>
      </c>
      <c r="M337" t="str">
        <f t="shared" si="115"/>
        <v>4.59954839978104-1.18518977751378i</v>
      </c>
      <c r="N337" t="str">
        <f t="shared" si="116"/>
        <v>-0.0900286673001451i</v>
      </c>
      <c r="O337" t="str">
        <f t="shared" si="117"/>
        <v>0.995950156027404-0.089907100437003i</v>
      </c>
      <c r="P337" t="str">
        <f t="shared" si="118"/>
        <v>0.004049843972596+0.089907100437003i</v>
      </c>
      <c r="Q337" t="str">
        <f t="shared" si="119"/>
        <v>-0.004049843972596+0.000121566863142089i</v>
      </c>
      <c r="R337" t="str">
        <f t="shared" si="120"/>
        <v>-0.333303309390696-22.2101443125827i</v>
      </c>
      <c r="S337" t="str">
        <f t="shared" si="121"/>
        <v>0.00933809380538769i</v>
      </c>
      <c r="T337" t="str">
        <f t="shared" si="122"/>
        <v>0.207400411022095-0.00311241756873648i</v>
      </c>
      <c r="U337" t="str">
        <f t="shared" si="123"/>
        <v>0.0001-7840.1449798963i</v>
      </c>
      <c r="V337" t="str">
        <f t="shared" si="124"/>
        <v>0.00002-0.12575361376682i</v>
      </c>
      <c r="W337" t="str">
        <f t="shared" si="125"/>
        <v>0.0000199993584529566-0.125751596748338i</v>
      </c>
      <c r="X337" t="str">
        <f t="shared" si="126"/>
        <v>0.0468692023438627-0.104788138157766i</v>
      </c>
      <c r="Y337" t="str">
        <f t="shared" si="127"/>
        <v>0.009+0.127548661735746i</v>
      </c>
      <c r="Z337" t="str">
        <f t="shared" si="128"/>
        <v>0.769944945845366-22.8208378587476i</v>
      </c>
      <c r="AA337" t="str">
        <f t="shared" si="129"/>
        <v>184.214082707204-75.0468737149217i</v>
      </c>
      <c r="AB337" t="str">
        <f t="shared" si="130"/>
        <v>1.41199653985778-0.0211895570312071i</v>
      </c>
      <c r="AC337" t="str">
        <f t="shared" si="131"/>
        <v>7.46943277901579-1.77094625805923i</v>
      </c>
      <c r="AD337" t="str">
        <f t="shared" si="132"/>
        <v>0.179612701320853+0.0397479826188339i</v>
      </c>
      <c r="AE337" t="str">
        <f t="shared" si="133"/>
        <v>1.04537415814835-4.06830857588993i</v>
      </c>
      <c r="AF337" t="str">
        <f t="shared" si="134"/>
        <v>-8.08711987764561-2.29278342499027i</v>
      </c>
      <c r="AG337" t="str">
        <f t="shared" si="135"/>
        <v>1.13057394607122-0.0222891854728345i</v>
      </c>
      <c r="AH337" t="str">
        <f t="shared" si="136"/>
        <v>-16.2537445016886+26.6606178115792i</v>
      </c>
      <c r="AI337">
        <f t="shared" si="137"/>
        <v>29.889924786334671</v>
      </c>
      <c r="AJ337">
        <f t="shared" si="138"/>
        <v>121.36872845535522</v>
      </c>
      <c r="AK337"/>
      <c r="AL337"/>
      <c r="AM337"/>
      <c r="AN337"/>
    </row>
    <row r="338" spans="1:40" x14ac:dyDescent="0.25">
      <c r="A338"/>
      <c r="B338">
        <f t="shared" ref="B338:B401" si="139">B337+100</f>
        <v>20400</v>
      </c>
      <c r="C338" s="237" t="str">
        <f t="shared" si="107"/>
        <v>-0.000183645963384528+0.120049843626247i</v>
      </c>
      <c r="D338" s="208" t="str">
        <f t="shared" si="108"/>
        <v>-5.9584139093919+0.920382134467894i</v>
      </c>
      <c r="E338" t="str">
        <f t="shared" si="109"/>
        <v>2870</v>
      </c>
      <c r="F338" t="str">
        <f t="shared" si="110"/>
        <v>0.777000777000777</v>
      </c>
      <c r="G338" t="str">
        <f t="shared" si="105"/>
        <v>0.777000777000777</v>
      </c>
      <c r="H338" t="str">
        <f t="shared" si="111"/>
        <v>2.14071907776399+3.22799062634943i</v>
      </c>
      <c r="I338" t="str">
        <f t="shared" si="112"/>
        <v>80.1106126665397i</v>
      </c>
      <c r="J338" t="str">
        <f t="shared" si="106"/>
        <v>-4.48945264954039+17.3260669535586i</v>
      </c>
      <c r="K338" t="str">
        <f t="shared" si="113"/>
        <v>4.33279679251874-1.12269484426171i</v>
      </c>
      <c r="L338" t="str">
        <f t="shared" si="114"/>
        <v>0.262726411362634-0.0697612784304642i</v>
      </c>
      <c r="M338" t="str">
        <f t="shared" si="115"/>
        <v>4.59552320388137-1.19245612269217i</v>
      </c>
      <c r="N338" t="str">
        <f t="shared" si="116"/>
        <v>-0.090472158272067i</v>
      </c>
      <c r="O338" t="str">
        <f t="shared" si="117"/>
        <v>0.995910185097507-0.0903487864835515i</v>
      </c>
      <c r="P338" t="str">
        <f t="shared" si="118"/>
        <v>0.00408981490249305+0.0903487864835515i</v>
      </c>
      <c r="Q338" t="str">
        <f t="shared" si="119"/>
        <v>-0.00408981490249305+0.0001233717885155i</v>
      </c>
      <c r="R338" t="str">
        <f t="shared" si="120"/>
        <v>-0.333303012811427-22.1012218957049i</v>
      </c>
      <c r="S338" t="str">
        <f t="shared" si="121"/>
        <v>0.00938409426748321i</v>
      </c>
      <c r="T338" t="str">
        <f t="shared" si="122"/>
        <v>0.207399949695859-0.0031277468918586i</v>
      </c>
      <c r="U338" t="str">
        <f t="shared" si="123"/>
        <v>0.0001-7801.71289666151i</v>
      </c>
      <c r="V338" t="str">
        <f t="shared" si="124"/>
        <v>0.00002-0.125137174483649i</v>
      </c>
      <c r="W338" t="str">
        <f t="shared" si="125"/>
        <v>0.0000199993584529567-0.125135167352513i</v>
      </c>
      <c r="X338" t="str">
        <f t="shared" si="126"/>
        <v>0.0464867258035197-0.104444632103696i</v>
      </c>
      <c r="Y338" t="str">
        <f t="shared" si="127"/>
        <v>0.009+0.128176980266464i</v>
      </c>
      <c r="Z338" t="str">
        <f t="shared" si="128"/>
        <v>0.33172917700829-22.7299102497928i</v>
      </c>
      <c r="AA338" t="str">
        <f t="shared" si="129"/>
        <v>182.822765079007-78.1955224443917i</v>
      </c>
      <c r="AB338" t="str">
        <f t="shared" si="130"/>
        <v>1.41199339911642-0.0212939201378187i</v>
      </c>
      <c r="AC338" t="str">
        <f t="shared" si="131"/>
        <v>7.46345636392238-1.78159687807225i</v>
      </c>
      <c r="AD338" t="str">
        <f t="shared" si="132"/>
        <v>0.179632795503178+0.0400269383196385i</v>
      </c>
      <c r="AE338" t="str">
        <f t="shared" si="133"/>
        <v>0.969398154995342-4.06975921639967i</v>
      </c>
      <c r="AF338" t="str">
        <f t="shared" si="134"/>
        <v>-8.09913298715589-2.30760849188154i</v>
      </c>
      <c r="AG338" t="str">
        <f t="shared" si="135"/>
        <v>1.13021462804999-0.0243576939996134i</v>
      </c>
      <c r="AH338" t="str">
        <f t="shared" si="136"/>
        <v>-15.8346379983908+26.8434275091875i</v>
      </c>
      <c r="AI338">
        <f t="shared" si="137"/>
        <v>29.873557857687167</v>
      </c>
      <c r="AJ338">
        <f t="shared" si="138"/>
        <v>120.53587969235629</v>
      </c>
      <c r="AK338"/>
      <c r="AL338"/>
      <c r="AM338"/>
      <c r="AN338"/>
    </row>
    <row r="339" spans="1:40" x14ac:dyDescent="0.25">
      <c r="A339"/>
      <c r="B339">
        <f t="shared" si="139"/>
        <v>20500</v>
      </c>
      <c r="C339" s="237" t="str">
        <f t="shared" si="107"/>
        <v>-0.000181858669512655+0.11946423735372i</v>
      </c>
      <c r="D339" s="208" t="str">
        <f t="shared" si="108"/>
        <v>-5.95840020680556+0.91589248637852i</v>
      </c>
      <c r="E339" t="str">
        <f t="shared" si="109"/>
        <v>2870</v>
      </c>
      <c r="F339" t="str">
        <f t="shared" si="110"/>
        <v>0.777000777000777</v>
      </c>
      <c r="G339" t="str">
        <f t="shared" si="105"/>
        <v>0.777000777000777</v>
      </c>
      <c r="H339" t="str">
        <f t="shared" si="111"/>
        <v>2.15276366367517+3.23821930384727i</v>
      </c>
      <c r="I339" t="str">
        <f t="shared" si="112"/>
        <v>80.5033117482384i</v>
      </c>
      <c r="J339" t="str">
        <f t="shared" si="106"/>
        <v>-4.543402720034+17.4109986543114i</v>
      </c>
      <c r="K339" t="str">
        <f t="shared" si="113"/>
        <v>4.32892628460817-1.1296339656798i</v>
      </c>
      <c r="L339" t="str">
        <f t="shared" si="114"/>
        <v>0.262556462492263-0.0700578980522388i</v>
      </c>
      <c r="M339" t="str">
        <f t="shared" si="115"/>
        <v>4.59148274710043-1.19969186373204i</v>
      </c>
      <c r="N339" t="str">
        <f t="shared" si="116"/>
        <v>-0.0909156492439889i</v>
      </c>
      <c r="O339" t="str">
        <f t="shared" si="117"/>
        <v>0.995870018287772-0.0907904547599176i</v>
      </c>
      <c r="P339" t="str">
        <f t="shared" si="118"/>
        <v>0.004129981712228+0.0907904547599176i</v>
      </c>
      <c r="Q339" t="str">
        <f t="shared" si="119"/>
        <v>-0.004129981712228+0.000125194484071306i</v>
      </c>
      <c r="R339" t="str">
        <f t="shared" si="120"/>
        <v>-0.333302714773715-21.9933618961068i</v>
      </c>
      <c r="S339" t="str">
        <f t="shared" si="121"/>
        <v>0.0094300947295787i</v>
      </c>
      <c r="T339" t="str">
        <f t="shared" si="122"/>
        <v>0.207399486102194-0.00314307617394188i</v>
      </c>
      <c r="U339" t="str">
        <f t="shared" si="123"/>
        <v>0.0001-7763.65576058023i</v>
      </c>
      <c r="V339" t="str">
        <f t="shared" si="124"/>
        <v>0.00002-0.124526749242266i</v>
      </c>
      <c r="W339" t="str">
        <f t="shared" si="125"/>
        <v>0.0000199993584529566-0.124524751902014i</v>
      </c>
      <c r="X339" t="str">
        <f t="shared" si="126"/>
        <v>0.0461086097569174-0.104102546836496i</v>
      </c>
      <c r="Y339" t="str">
        <f t="shared" si="127"/>
        <v>0.009+0.128805298797181i</v>
      </c>
      <c r="Z339" t="str">
        <f t="shared" si="128"/>
        <v>-0.100805458226-22.6233322761443i</v>
      </c>
      <c r="AA339" t="str">
        <f t="shared" si="129"/>
        <v>181.31883878569-81.2772145782555i</v>
      </c>
      <c r="AB339" t="str">
        <f t="shared" si="130"/>
        <v>1.41199024293824-0.0213982829650351i</v>
      </c>
      <c r="AC339" t="str">
        <f t="shared" si="131"/>
        <v>7.45745749355408-1.79220305317356i</v>
      </c>
      <c r="AD339" t="str">
        <f t="shared" si="132"/>
        <v>0.179653004456541+0.0403054768188201i</v>
      </c>
      <c r="AE339" t="str">
        <f t="shared" si="133"/>
        <v>0.893734191184687-4.06841262628771i</v>
      </c>
      <c r="AF339" t="str">
        <f t="shared" si="134"/>
        <v>-8.11116387048073-2.32232681746875i</v>
      </c>
      <c r="AG339" t="str">
        <f t="shared" si="135"/>
        <v>1.12977841556662-0.026402663812449i</v>
      </c>
      <c r="AH339" t="str">
        <f t="shared" si="136"/>
        <v>-15.4106208098129+27.0116128648003i</v>
      </c>
      <c r="AI339">
        <f t="shared" si="137"/>
        <v>29.854778782592312</v>
      </c>
      <c r="AJ339">
        <f t="shared" si="138"/>
        <v>119.70555142507676</v>
      </c>
      <c r="AK339"/>
      <c r="AL339"/>
      <c r="AM339"/>
      <c r="AN339"/>
    </row>
    <row r="340" spans="1:40" x14ac:dyDescent="0.25">
      <c r="A340"/>
      <c r="B340">
        <f t="shared" si="139"/>
        <v>20600</v>
      </c>
      <c r="C340" s="237" t="str">
        <f t="shared" si="107"/>
        <v>-0.000180097340885084+0.11888431653965i</v>
      </c>
      <c r="D340" s="208" t="str">
        <f t="shared" si="108"/>
        <v>-5.95838670328608+0.911446426803984i</v>
      </c>
      <c r="E340" t="str">
        <f t="shared" si="109"/>
        <v>2870</v>
      </c>
      <c r="F340" t="str">
        <f t="shared" si="110"/>
        <v>0.777000777000777</v>
      </c>
      <c r="G340" t="str">
        <f t="shared" si="105"/>
        <v>0.777000777000777</v>
      </c>
      <c r="H340" t="str">
        <f t="shared" si="111"/>
        <v>2.16482542598545+3.2483855365678i</v>
      </c>
      <c r="I340" t="str">
        <f t="shared" si="112"/>
        <v>80.8960108299372i</v>
      </c>
      <c r="J340" t="str">
        <f t="shared" si="106"/>
        <v>-4.59761660505325+17.4959303550641i</v>
      </c>
      <c r="K340" t="str">
        <f t="shared" si="113"/>
        <v>4.32504126279669-1.13654324884867i</v>
      </c>
      <c r="L340" t="str">
        <f t="shared" si="114"/>
        <v>0.262385903915954-0.070353911778734i</v>
      </c>
      <c r="M340" t="str">
        <f t="shared" si="115"/>
        <v>4.58742716671264-1.2068971606274i</v>
      </c>
      <c r="N340" t="str">
        <f t="shared" si="116"/>
        <v>-0.0913591402159108i</v>
      </c>
      <c r="O340" t="str">
        <f t="shared" si="117"/>
        <v>0.995829655606101-0.0912321051792323i</v>
      </c>
      <c r="P340" t="str">
        <f t="shared" si="118"/>
        <v>0.00417034439389896+0.0912321051792323i</v>
      </c>
      <c r="Q340" t="str">
        <f t="shared" si="119"/>
        <v>-0.00417034439389896+0.000127035036678491i</v>
      </c>
      <c r="R340" t="str">
        <f t="shared" si="120"/>
        <v>-0.333302415278081-21.8865488417007i</v>
      </c>
      <c r="S340" t="str">
        <f t="shared" si="121"/>
        <v>0.00947609519167422i</v>
      </c>
      <c r="T340" t="str">
        <f t="shared" si="122"/>
        <v>0.207399020241183-0.00315840541479003i</v>
      </c>
      <c r="U340" t="str">
        <f t="shared" si="123"/>
        <v>0.0001-7725.96811125708i</v>
      </c>
      <c r="V340" t="str">
        <f t="shared" si="124"/>
        <v>0.00002-0.123922250459536i</v>
      </c>
      <c r="W340" t="str">
        <f t="shared" si="125"/>
        <v>0.0000199993584529567-0.123920262815111i</v>
      </c>
      <c r="X340" t="str">
        <f t="shared" si="126"/>
        <v>0.0457347933900938-0.103761888458147i</v>
      </c>
      <c r="Y340" t="str">
        <f t="shared" si="127"/>
        <v>0.009+0.129433617327899i</v>
      </c>
      <c r="Z340" t="str">
        <f t="shared" si="128"/>
        <v>-0.526835925732085-22.5015533296309i</v>
      </c>
      <c r="AA340" t="str">
        <f t="shared" si="129"/>
        <v>179.707018606108-84.2862386410768i</v>
      </c>
      <c r="AB340" t="str">
        <f t="shared" si="130"/>
        <v>1.41198707132382-0.0215026455115197i</v>
      </c>
      <c r="AC340" t="str">
        <f t="shared" si="131"/>
        <v>7.45143636822408-1.80276500739905i</v>
      </c>
      <c r="AD340" t="str">
        <f t="shared" si="132"/>
        <v>0.179673327931303+0.0405836040062759i</v>
      </c>
      <c r="AE340" t="str">
        <f t="shared" si="133"/>
        <v>0.818535765805788-4.06430987094467i</v>
      </c>
      <c r="AF340" t="str">
        <f t="shared" si="134"/>
        <v>-8.12321212927153-2.33693910976382i</v>
      </c>
      <c r="AG340" t="str">
        <f t="shared" si="135"/>
        <v>1.12926729465229-0.0284200064650078i</v>
      </c>
      <c r="AH340" t="str">
        <f t="shared" si="136"/>
        <v>-14.9824711912473+27.1650310020288i</v>
      </c>
      <c r="AI340">
        <f t="shared" si="137"/>
        <v>29.833616396916959</v>
      </c>
      <c r="AJ340">
        <f t="shared" si="138"/>
        <v>118.87828262254901</v>
      </c>
      <c r="AK340"/>
      <c r="AL340"/>
      <c r="AM340"/>
      <c r="AN340"/>
    </row>
    <row r="341" spans="1:40" x14ac:dyDescent="0.25">
      <c r="A341"/>
      <c r="B341">
        <f t="shared" si="139"/>
        <v>20700</v>
      </c>
      <c r="C341" s="237" t="str">
        <f t="shared" si="107"/>
        <v>-0.00017836147697378+0.118309998786842i</v>
      </c>
      <c r="D341" s="208" t="str">
        <f t="shared" si="108"/>
        <v>-5.95837339499609+0.907043324032456i</v>
      </c>
      <c r="E341" t="str">
        <f t="shared" si="109"/>
        <v>2870</v>
      </c>
      <c r="F341" t="str">
        <f t="shared" si="110"/>
        <v>0.777000777000777</v>
      </c>
      <c r="G341" t="str">
        <f t="shared" si="105"/>
        <v>0.777000777000777</v>
      </c>
      <c r="H341" t="str">
        <f t="shared" si="111"/>
        <v>2.1769039721278+3.25848939107992i</v>
      </c>
      <c r="I341" t="str">
        <f t="shared" si="112"/>
        <v>81.2887099116359i</v>
      </c>
      <c r="J341" t="str">
        <f t="shared" si="106"/>
        <v>-4.65209430459814+17.5808620558169i</v>
      </c>
      <c r="K341" t="str">
        <f t="shared" si="113"/>
        <v>4.32114186046893-1.14342285233943i</v>
      </c>
      <c r="L341" t="str">
        <f t="shared" si="114"/>
        <v>0.262214738437546-0.0706493179846004i</v>
      </c>
      <c r="M341" t="str">
        <f t="shared" si="115"/>
        <v>4.58335659890648-1.21407217032403i</v>
      </c>
      <c r="N341" t="str">
        <f t="shared" si="116"/>
        <v>-0.0918026311878326i</v>
      </c>
      <c r="O341" t="str">
        <f t="shared" si="117"/>
        <v>0.995789097060432-0.0916737376546297i</v>
      </c>
      <c r="P341" t="str">
        <f t="shared" si="118"/>
        <v>0.00421090293956805+0.0916737376546297i</v>
      </c>
      <c r="Q341" t="str">
        <f t="shared" si="119"/>
        <v>-0.00421090293956805+0.000128893533202903i</v>
      </c>
      <c r="R341" t="str">
        <f t="shared" si="120"/>
        <v>-0.333302114323867-21.7807675593627i</v>
      </c>
      <c r="S341" t="str">
        <f t="shared" si="121"/>
        <v>0.00952209565376971i</v>
      </c>
      <c r="T341" t="str">
        <f t="shared" si="122"/>
        <v>0.207398552112776-0.00317373461419555i</v>
      </c>
      <c r="U341" t="str">
        <f t="shared" si="123"/>
        <v>0.0001-7688.64459381139i</v>
      </c>
      <c r="V341" t="str">
        <f t="shared" si="124"/>
        <v>0.00002-0.123323592244756i</v>
      </c>
      <c r="W341" t="str">
        <f t="shared" si="125"/>
        <v>0.0000199993584529566-0.123321614202478i</v>
      </c>
      <c r="X341" t="str">
        <f t="shared" si="126"/>
        <v>0.0453652168313951-0.103422662539568i</v>
      </c>
      <c r="Y341" t="str">
        <f t="shared" si="127"/>
        <v>0.009+0.130061935858617i</v>
      </c>
      <c r="Z341" t="str">
        <f t="shared" si="128"/>
        <v>-0.945582921530903-22.3650778834046i</v>
      </c>
      <c r="AA341" t="str">
        <f t="shared" si="129"/>
        <v>177.992380884908-87.2173047300924i</v>
      </c>
      <c r="AB341" t="str">
        <f t="shared" si="130"/>
        <v>1.4119838842728-0.0216070077758601i</v>
      </c>
      <c r="AC341" t="str">
        <f t="shared" si="131"/>
        <v>7.4453931867067-1.81328296051374i</v>
      </c>
      <c r="AD341" t="str">
        <f t="shared" si="132"/>
        <v>0.179693765683606+0.0408613256573142i</v>
      </c>
      <c r="AE341" t="str">
        <f t="shared" si="133"/>
        <v>0.743951374808998-4.05750283636877i</v>
      </c>
      <c r="AF341" t="str">
        <f t="shared" si="134"/>
        <v>-8.13527736712389-2.35144606704746i</v>
      </c>
      <c r="AG341" t="str">
        <f t="shared" si="135"/>
        <v>1.12868352787014-0.0304058326331147i</v>
      </c>
      <c r="AH341" t="str">
        <f t="shared" si="136"/>
        <v>-14.5509683872905+27.3035925367865i</v>
      </c>
      <c r="AI341">
        <f t="shared" si="137"/>
        <v>29.810103333221733</v>
      </c>
      <c r="AJ341">
        <f t="shared" si="138"/>
        <v>118.05459818506365</v>
      </c>
      <c r="AK341"/>
      <c r="AL341"/>
      <c r="AM341"/>
      <c r="AN341"/>
    </row>
    <row r="342" spans="1:40" x14ac:dyDescent="0.25">
      <c r="A342"/>
      <c r="B342">
        <f t="shared" si="139"/>
        <v>20800</v>
      </c>
      <c r="C342" s="237" t="str">
        <f t="shared" si="107"/>
        <v>-0.000176650589253591+0.117741203282647i</v>
      </c>
      <c r="D342" s="208" t="str">
        <f t="shared" si="108"/>
        <v>-5.95836027819024+0.902682558500294i</v>
      </c>
      <c r="E342" t="str">
        <f t="shared" si="109"/>
        <v>2870</v>
      </c>
      <c r="F342" t="str">
        <f t="shared" si="110"/>
        <v>0.777000777000777</v>
      </c>
      <c r="G342" t="str">
        <f t="shared" si="105"/>
        <v>0.777000777000777</v>
      </c>
      <c r="H342" t="str">
        <f t="shared" si="111"/>
        <v>2.18899891140151+3.26853093663941i</v>
      </c>
      <c r="I342" t="str">
        <f t="shared" si="112"/>
        <v>81.6814089933346i</v>
      </c>
      <c r="J342" t="str">
        <f t="shared" si="106"/>
        <v>-4.70683581866867+17.6657937565696i</v>
      </c>
      <c r="K342" t="str">
        <f t="shared" si="113"/>
        <v>4.31722820994655-1.15027293174338i</v>
      </c>
      <c r="L342" t="str">
        <f t="shared" si="114"/>
        <v>0.26204296886508-0.0709441150602245i</v>
      </c>
      <c r="M342" t="str">
        <f t="shared" si="115"/>
        <v>4.57927117881163-1.2212170468036i</v>
      </c>
      <c r="N342" t="str">
        <f t="shared" si="116"/>
        <v>-0.0922461221597545i</v>
      </c>
      <c r="O342" t="str">
        <f t="shared" si="117"/>
        <v>0.995748342658742-0.0921153520992479i</v>
      </c>
      <c r="P342" t="str">
        <f t="shared" si="118"/>
        <v>0.00425165734125799+0.0921153520992479i</v>
      </c>
      <c r="Q342" t="str">
        <f t="shared" si="119"/>
        <v>-0.00425165734125799+0.000130770060506602i</v>
      </c>
      <c r="R342" t="str">
        <f t="shared" si="120"/>
        <v>-0.333301811911494-21.6760031677648i</v>
      </c>
      <c r="S342" t="str">
        <f t="shared" si="121"/>
        <v>0.00956809611586523i</v>
      </c>
      <c r="T342" t="str">
        <f t="shared" si="122"/>
        <v>0.207398081716973-0.00318906377196121i</v>
      </c>
      <c r="U342" t="str">
        <f t="shared" si="123"/>
        <v>0.0001-7651.67995634115i</v>
      </c>
      <c r="V342" t="str">
        <f t="shared" si="124"/>
        <v>0.00002-0.122730690358964i</v>
      </c>
      <c r="W342" t="str">
        <f t="shared" si="125"/>
        <v>0.0000199993584529566-0.122728721826505i</v>
      </c>
      <c r="X342" t="str">
        <f t="shared" si="126"/>
        <v>0.0449998211371246-0.103084874139644i</v>
      </c>
      <c r="Y342" t="str">
        <f t="shared" si="127"/>
        <v>0.009+0.130690254389335i</v>
      </c>
      <c r="Z342" t="str">
        <f t="shared" si="128"/>
        <v>-1.35631515413167-22.2144605083294i</v>
      </c>
      <c r="AA342" t="str">
        <f t="shared" si="129"/>
        <v>176.180318480322-90.0655702508857i</v>
      </c>
      <c r="AB342" t="str">
        <f t="shared" si="130"/>
        <v>1.41198068178519-0.0217113697567133i</v>
      </c>
      <c r="AC342" t="str">
        <f t="shared" si="131"/>
        <v>7.43932814628136-1.82375712813288i</v>
      </c>
      <c r="AD342" t="str">
        <f t="shared" si="132"/>
        <v>0.179714317475214+0.041138647435417i</v>
      </c>
      <c r="AE342" t="str">
        <f t="shared" si="133"/>
        <v>0.670123606614092-4.04805357927165i</v>
      </c>
      <c r="AF342" t="str">
        <f t="shared" si="134"/>
        <v>-8.14735918959175-2.36584837813912i</v>
      </c>
      <c r="AG342" t="str">
        <f t="shared" si="135"/>
        <v>1.12802963117254-0.0323564739726493i</v>
      </c>
      <c r="AH342" t="str">
        <f t="shared" si="136"/>
        <v>-14.1168881843751+27.4272608636228i</v>
      </c>
      <c r="AI342">
        <f t="shared" si="137"/>
        <v>29.784275837217255</v>
      </c>
      <c r="AJ342">
        <f t="shared" si="138"/>
        <v>117.23500744706419</v>
      </c>
      <c r="AK342"/>
      <c r="AL342"/>
      <c r="AM342"/>
      <c r="AN342"/>
    </row>
    <row r="343" spans="1:40" x14ac:dyDescent="0.25">
      <c r="A343"/>
      <c r="B343">
        <f t="shared" si="139"/>
        <v>20900</v>
      </c>
      <c r="C343" s="237" t="str">
        <f t="shared" si="107"/>
        <v>-0.000174964200858481+0.117177850761049i</v>
      </c>
      <c r="D343" s="208" t="str">
        <f t="shared" si="108"/>
        <v>-5.95834734921254+0.898363522501376i</v>
      </c>
      <c r="E343" t="str">
        <f t="shared" si="109"/>
        <v>2870</v>
      </c>
      <c r="F343" t="str">
        <f t="shared" si="110"/>
        <v>0.777000777000777</v>
      </c>
      <c r="G343" t="str">
        <f t="shared" si="105"/>
        <v>0.777000777000777</v>
      </c>
      <c r="H343" t="str">
        <f t="shared" si="111"/>
        <v>2.20110985498882+3.27851024515972i</v>
      </c>
      <c r="I343" t="str">
        <f t="shared" si="112"/>
        <v>82.0741080750334i</v>
      </c>
      <c r="J343" t="str">
        <f t="shared" si="106"/>
        <v>-4.76184114726485+17.7507254573224i</v>
      </c>
      <c r="K343" t="str">
        <f t="shared" si="113"/>
        <v>4.31330044251418-1.15709363975358i</v>
      </c>
      <c r="L343" t="str">
        <f t="shared" si="114"/>
        <v>0.261870598010698-0.0712383014117278i</v>
      </c>
      <c r="M343" t="str">
        <f t="shared" si="115"/>
        <v>4.57517104052488-1.22833194116531i</v>
      </c>
      <c r="N343" t="str">
        <f t="shared" si="116"/>
        <v>-0.0926896131316765i</v>
      </c>
      <c r="O343" t="str">
        <f t="shared" si="117"/>
        <v>0.995707392409047-0.0925569484262282i</v>
      </c>
      <c r="P343" t="str">
        <f t="shared" si="118"/>
        <v>0.00429260759095296+0.0925569484262282i</v>
      </c>
      <c r="Q343" t="str">
        <f t="shared" si="119"/>
        <v>-0.00429260759095296+0.000132664705448288i</v>
      </c>
      <c r="R343" t="str">
        <f t="shared" si="120"/>
        <v>-0.333301508040421-21.5722410703887i</v>
      </c>
      <c r="S343" t="str">
        <f t="shared" si="121"/>
        <v>0.00961409657796073i</v>
      </c>
      <c r="T343" t="str">
        <f t="shared" si="122"/>
        <v>0.207397609053768-0.00320439288788056i</v>
      </c>
      <c r="U343" t="str">
        <f t="shared" si="123"/>
        <v>0.0001-7615.06904745913i</v>
      </c>
      <c r="V343" t="str">
        <f t="shared" si="124"/>
        <v>0.00002-0.122143462175428i</v>
      </c>
      <c r="W343" t="str">
        <f t="shared" si="125"/>
        <v>0.0000199993584529566-0.122141503061785i</v>
      </c>
      <c r="X343" t="str">
        <f t="shared" si="126"/>
        <v>0.0446385482773399-0.102748527823638i</v>
      </c>
      <c r="Y343" t="str">
        <f t="shared" si="127"/>
        <v>0.009+0.131318572920053i</v>
      </c>
      <c r="Z343" t="str">
        <f t="shared" si="128"/>
        <v>-1.75835298337352-22.0503005364319i</v>
      </c>
      <c r="AA343" t="str">
        <f t="shared" si="129"/>
        <v>174.27649393954-92.8266601354165i</v>
      </c>
      <c r="AB343" t="str">
        <f t="shared" si="130"/>
        <v>1.41197746386095-0.021815731452674i</v>
      </c>
      <c r="AC343" t="str">
        <f t="shared" si="131"/>
        <v>7.43324144276718-1.83418772183613i</v>
      </c>
      <c r="AD343" t="str">
        <f t="shared" si="132"/>
        <v>0.179734983073354+0.0414155748949133i</v>
      </c>
      <c r="AE343" t="str">
        <f t="shared" si="133"/>
        <v>0.597188329618318-4.03603359335256i</v>
      </c>
      <c r="AF343" t="str">
        <f t="shared" si="134"/>
        <v>-8.15945720420136-2.38014672265834i</v>
      </c>
      <c r="AG343" t="str">
        <f t="shared" si="135"/>
        <v>1.12730834890387-0.0342685019436893i</v>
      </c>
      <c r="AH343" t="str">
        <f t="shared" si="136"/>
        <v>-13.6809986202+27.5360510161249i</v>
      </c>
      <c r="AI343">
        <f t="shared" si="137"/>
        <v>29.756173568277553</v>
      </c>
      <c r="AJ343">
        <f t="shared" si="138"/>
        <v>116.4200028031355</v>
      </c>
      <c r="AK343"/>
      <c r="AL343"/>
      <c r="AM343"/>
      <c r="AN343"/>
    </row>
    <row r="344" spans="1:40" x14ac:dyDescent="0.25">
      <c r="A344"/>
      <c r="B344">
        <f t="shared" si="139"/>
        <v>21000</v>
      </c>
      <c r="C344" s="237" t="str">
        <f t="shared" si="107"/>
        <v>-0.000173301846249219+0.116619863465846i</v>
      </c>
      <c r="D344" s="208" t="str">
        <f t="shared" si="108"/>
        <v>-5.95833460449387+0.89408561990482i</v>
      </c>
      <c r="E344" t="str">
        <f t="shared" si="109"/>
        <v>2870</v>
      </c>
      <c r="F344" t="str">
        <f t="shared" si="110"/>
        <v>0.777000777000777</v>
      </c>
      <c r="G344" t="str">
        <f t="shared" si="105"/>
        <v>0.777000777000777</v>
      </c>
      <c r="H344" t="str">
        <f t="shared" si="111"/>
        <v>2.21323641597104+3.28842739118273i</v>
      </c>
      <c r="I344" t="str">
        <f t="shared" si="112"/>
        <v>82.4668071567321i</v>
      </c>
      <c r="J344" t="str">
        <f t="shared" si="106"/>
        <v>-4.81711029038666+17.8356571580751i</v>
      </c>
      <c r="K344" t="str">
        <f t="shared" si="113"/>
        <v>4.30935868844478-1.1638851262442i</v>
      </c>
      <c r="L344" t="str">
        <f t="shared" si="114"/>
        <v>0.261697628690538-0.0715318754609663i</v>
      </c>
      <c r="M344" t="str">
        <f t="shared" si="115"/>
        <v>4.57105631713532-1.23541700170517i</v>
      </c>
      <c r="N344" t="str">
        <f t="shared" si="116"/>
        <v>-0.0931331041035983i</v>
      </c>
      <c r="O344" t="str">
        <f t="shared" si="117"/>
        <v>0.995666246319402-0.0929985265487154i</v>
      </c>
      <c r="P344" t="str">
        <f t="shared" si="118"/>
        <v>0.00433375368059796+0.0929985265487154i</v>
      </c>
      <c r="Q344" t="str">
        <f t="shared" si="119"/>
        <v>-0.00433375368059796+0.0001345775548829i</v>
      </c>
      <c r="R344" t="str">
        <f t="shared" si="120"/>
        <v>-0.333301202710909-21.4694669487487i</v>
      </c>
      <c r="S344" t="str">
        <f t="shared" si="121"/>
        <v>0.00966009704005624i</v>
      </c>
      <c r="T344" t="str">
        <f t="shared" si="122"/>
        <v>0.207397134123193-0.00321972196175484i</v>
      </c>
      <c r="U344" t="str">
        <f t="shared" si="123"/>
        <v>0.0001-7578.8068138998i</v>
      </c>
      <c r="V344" t="str">
        <f t="shared" si="124"/>
        <v>0.00002-0.121561826641259i</v>
      </c>
      <c r="W344" t="str">
        <f t="shared" si="125"/>
        <v>0.0000199993584529566-0.12155987685673i</v>
      </c>
      <c r="X344" t="str">
        <f t="shared" si="126"/>
        <v>0.0442813411218031-0.102413627681023i</v>
      </c>
      <c r="Y344" t="str">
        <f t="shared" si="127"/>
        <v>0.009+0.131946891450771i</v>
      </c>
      <c r="Z344" t="str">
        <f t="shared" si="128"/>
        <v>-2.15107138986733-21.8732364630901i</v>
      </c>
      <c r="AA344" t="str">
        <f t="shared" si="129"/>
        <v>172.286791651183-95.4966814789107i</v>
      </c>
      <c r="AB344" t="str">
        <f t="shared" si="130"/>
        <v>1.4119742305003-0.0219200928623888i</v>
      </c>
      <c r="AC344" t="str">
        <f t="shared" si="131"/>
        <v>7.42713327055953-1.84457494928046i</v>
      </c>
      <c r="AD344" t="str">
        <f t="shared" si="132"/>
        <v>0.179755762250562+0.0416921134835761i</v>
      </c>
      <c r="AE344" t="str">
        <f t="shared" si="133"/>
        <v>0.525273979531263-4.02152300580716i</v>
      </c>
      <c r="AF344" t="str">
        <f t="shared" si="134"/>
        <v>-8.17157102046491-2.39434177127791i</v>
      </c>
      <c r="AG344" t="str">
        <f t="shared" si="135"/>
        <v>1.12652262738656-0.0361387434546821i</v>
      </c>
      <c r="AH344" t="str">
        <f t="shared" si="136"/>
        <v>-13.2440558950351+27.6300281297934i</v>
      </c>
      <c r="AI344">
        <f t="shared" si="137"/>
        <v>29.72583938617327</v>
      </c>
      <c r="AJ344">
        <f t="shared" si="138"/>
        <v>115.6100584649777</v>
      </c>
      <c r="AK344"/>
      <c r="AL344"/>
      <c r="AM344"/>
      <c r="AN344"/>
    </row>
    <row r="345" spans="1:40" x14ac:dyDescent="0.25">
      <c r="A345"/>
      <c r="B345">
        <f t="shared" si="139"/>
        <v>21100</v>
      </c>
      <c r="C345" s="237" t="str">
        <f t="shared" si="107"/>
        <v>-0.000171663070892064+0.116067165114872i</v>
      </c>
      <c r="D345" s="208" t="str">
        <f t="shared" si="108"/>
        <v>-5.95832204054946+0.889848265880686i</v>
      </c>
      <c r="E345" t="str">
        <f t="shared" si="109"/>
        <v>2870</v>
      </c>
      <c r="F345" t="str">
        <f t="shared" si="110"/>
        <v>0.777000777000777</v>
      </c>
      <c r="G345" t="str">
        <f t="shared" si="105"/>
        <v>0.777000777000777</v>
      </c>
      <c r="H345" t="str">
        <f t="shared" si="111"/>
        <v>2.22537820934428+3.29828245184937i</v>
      </c>
      <c r="I345" t="str">
        <f t="shared" si="112"/>
        <v>82.8595062384308i</v>
      </c>
      <c r="J345" t="str">
        <f t="shared" si="106"/>
        <v>-4.87264324803412+17.9205888588279i</v>
      </c>
      <c r="K345" t="str">
        <f t="shared" si="113"/>
        <v>4.30540307702369-1.17064753834751i</v>
      </c>
      <c r="L345" t="str">
        <f t="shared" si="114"/>
        <v>0.261524063724634-0.0718248356455269i</v>
      </c>
      <c r="M345" t="str">
        <f t="shared" si="115"/>
        <v>4.56692714074832-1.24247237399304i</v>
      </c>
      <c r="N345" t="str">
        <f t="shared" si="116"/>
        <v>-0.0935765950755202i</v>
      </c>
      <c r="O345" t="str">
        <f t="shared" si="117"/>
        <v>0.995624904397899-0.0934400863798583i</v>
      </c>
      <c r="P345" t="str">
        <f t="shared" si="118"/>
        <v>0.00437509560210103+0.0934400863798583i</v>
      </c>
      <c r="Q345" t="str">
        <f t="shared" si="119"/>
        <v>-0.00437509560210103+0.000136508695661897i</v>
      </c>
      <c r="R345" t="str">
        <f t="shared" si="120"/>
        <v>-0.333300895923184-21.3676667557915i</v>
      </c>
      <c r="S345" t="str">
        <f t="shared" si="121"/>
        <v>0.00970609750215173i</v>
      </c>
      <c r="T345" t="str">
        <f t="shared" si="122"/>
        <v>0.207396656925198-0.00323505099338495i</v>
      </c>
      <c r="U345" t="str">
        <f t="shared" si="123"/>
        <v>0.0001-7542.88829819411i</v>
      </c>
      <c r="V345" t="str">
        <f t="shared" si="124"/>
        <v>0.00002-0.120985704240116i</v>
      </c>
      <c r="W345" t="str">
        <f t="shared" si="125"/>
        <v>0.0000199993584529566-0.120983763696272i</v>
      </c>
      <c r="X345" t="str">
        <f t="shared" si="126"/>
        <v>0.0439281434260782-0.102080177342728i</v>
      </c>
      <c r="Y345" t="str">
        <f t="shared" si="127"/>
        <v>0.009+0.132575209981489i</v>
      </c>
      <c r="Z345" t="str">
        <f t="shared" si="128"/>
        <v>-2.53390226321128-21.6839401800593i</v>
      </c>
      <c r="AA345" t="str">
        <f t="shared" si="129"/>
        <v>170.21726970666-98.0722326418849i</v>
      </c>
      <c r="AB345" t="str">
        <f t="shared" si="130"/>
        <v>1.41197098170289-0.0220244539845024i</v>
      </c>
      <c r="AC345" t="str">
        <f t="shared" si="131"/>
        <v>7.42100382265995-1.85491901430766i</v>
      </c>
      <c r="AD345" t="str">
        <f t="shared" si="132"/>
        <v>0.179776654784519+0.0419682685451431i</v>
      </c>
      <c r="AE345" t="str">
        <f t="shared" si="133"/>
        <v>0.454500952162497-4.00460971876827i</v>
      </c>
      <c r="AF345" t="str">
        <f t="shared" si="134"/>
        <v>-8.18370024989374-2.40843418596868i</v>
      </c>
      <c r="AG345" t="str">
        <f t="shared" si="135"/>
        <v>1.12567558753333-0.037964293248444i</v>
      </c>
      <c r="AH345" t="str">
        <f t="shared" si="136"/>
        <v>-12.806800524816+27.7093055407896i</v>
      </c>
      <c r="AI345">
        <f t="shared" si="137"/>
        <v>29.693319126266307</v>
      </c>
      <c r="AJ345">
        <f t="shared" si="138"/>
        <v>114.80562935539994</v>
      </c>
      <c r="AK345"/>
      <c r="AL345"/>
      <c r="AM345"/>
      <c r="AN345"/>
    </row>
    <row r="346" spans="1:40" x14ac:dyDescent="0.25">
      <c r="A346"/>
      <c r="B346">
        <f t="shared" si="139"/>
        <v>21200</v>
      </c>
      <c r="C346" s="237" t="str">
        <f t="shared" si="107"/>
        <v>-0.000170047430948015+0.115519680865228i</v>
      </c>
      <c r="D346" s="208" t="str">
        <f t="shared" si="108"/>
        <v>-5.95830965397656+0.885650886633415i</v>
      </c>
      <c r="E346" t="str">
        <f t="shared" si="109"/>
        <v>2870</v>
      </c>
      <c r="F346" t="str">
        <f t="shared" si="110"/>
        <v>0.777000777000777</v>
      </c>
      <c r="G346" t="str">
        <f t="shared" si="105"/>
        <v>0.777000777000777</v>
      </c>
      <c r="H346" t="str">
        <f t="shared" si="111"/>
        <v>2.23753485203484+3.3080755068704i</v>
      </c>
      <c r="I346" t="str">
        <f t="shared" si="112"/>
        <v>83.2522053201295i</v>
      </c>
      <c r="J346" t="str">
        <f t="shared" si="106"/>
        <v>-4.92844002020722+18.0055205595806i</v>
      </c>
      <c r="K346" t="str">
        <f t="shared" si="113"/>
        <v>4.30143373657212-1.17738102052881i</v>
      </c>
      <c r="L346" t="str">
        <f t="shared" si="114"/>
        <v>0.261349905936815-0.0721171804187269i</v>
      </c>
      <c r="M346" t="str">
        <f t="shared" si="115"/>
        <v>4.56278364250894-1.24949820094754i</v>
      </c>
      <c r="N346" t="str">
        <f t="shared" si="116"/>
        <v>-0.0940200860474422i</v>
      </c>
      <c r="O346" t="str">
        <f t="shared" si="117"/>
        <v>0.995583366652669-0.093881627832809i</v>
      </c>
      <c r="P346" t="str">
        <f t="shared" si="118"/>
        <v>0.004416633347331+0.093881627832809i</v>
      </c>
      <c r="Q346" t="str">
        <f t="shared" si="119"/>
        <v>-0.004416633347331+0.000138458214633208i</v>
      </c>
      <c r="R346" t="str">
        <f t="shared" si="120"/>
        <v>-0.333300587676928-21.2668267095063i</v>
      </c>
      <c r="S346" t="str">
        <f t="shared" si="121"/>
        <v>0.00975209796424725i</v>
      </c>
      <c r="T346" t="str">
        <f t="shared" si="122"/>
        <v>0.207396177459775-0.00325037998256658i</v>
      </c>
      <c r="U346" t="str">
        <f t="shared" si="123"/>
        <v>0.0001-7507.30863641017i</v>
      </c>
      <c r="V346" t="str">
        <f t="shared" si="124"/>
        <v>0.00002-0.120415016955964i</v>
      </c>
      <c r="W346" t="str">
        <f t="shared" si="125"/>
        <v>0.0000199993584529566-0.120413085565629i</v>
      </c>
      <c r="X346" t="str">
        <f t="shared" si="126"/>
        <v>0.0435788998177917-0.101748179997844i</v>
      </c>
      <c r="Y346" t="str">
        <f t="shared" si="127"/>
        <v>0.009+0.133203528512207i</v>
      </c>
      <c r="Z346" t="str">
        <f t="shared" si="128"/>
        <v>-2.90633601066383-21.4831111296215i</v>
      </c>
      <c r="AA346" t="str">
        <f t="shared" si="129"/>
        <v>168.074112167832-100.550406965578i</v>
      </c>
      <c r="AB346" t="str">
        <f t="shared" si="130"/>
        <v>1.41196771746867-0.0221288148176238i</v>
      </c>
      <c r="AC346" t="str">
        <f t="shared" si="131"/>
        <v>7.41485329071301-1.86522011705107i</v>
      </c>
      <c r="AD346" t="str">
        <f t="shared" si="132"/>
        <v>0.179797660457916+0.0422440453217757i</v>
      </c>
      <c r="AE346" t="str">
        <f t="shared" si="133"/>
        <v>0.384981104990519-3.98538851061816i</v>
      </c>
      <c r="AF346" t="str">
        <f t="shared" si="134"/>
        <v>-8.1958445060114-2.42242462023698i</v>
      </c>
      <c r="AG346" t="str">
        <f t="shared" si="135"/>
        <v>1.12477049692307-0.0397425230175751i</v>
      </c>
      <c r="AH346" t="str">
        <f t="shared" si="136"/>
        <v>-12.3699537703925+27.7740425580403i</v>
      </c>
      <c r="AI346">
        <f t="shared" si="137"/>
        <v>29.658661365455735</v>
      </c>
      <c r="AJ346">
        <f t="shared" si="138"/>
        <v>114.00715014358013</v>
      </c>
      <c r="AK346"/>
      <c r="AL346"/>
      <c r="AM346"/>
      <c r="AN346"/>
    </row>
    <row r="347" spans="1:40" x14ac:dyDescent="0.25">
      <c r="A347"/>
      <c r="B347">
        <f t="shared" si="139"/>
        <v>21300</v>
      </c>
      <c r="C347" s="237" t="str">
        <f t="shared" si="107"/>
        <v>-0.000168454492972262+0.114977337279503i</v>
      </c>
      <c r="D347" s="208" t="str">
        <f t="shared" si="108"/>
        <v>-5.95829744145208+0.881492919142857i</v>
      </c>
      <c r="E347" t="str">
        <f t="shared" si="109"/>
        <v>2870</v>
      </c>
      <c r="F347" t="str">
        <f t="shared" si="110"/>
        <v>0.777000777000777</v>
      </c>
      <c r="G347" t="str">
        <f t="shared" si="105"/>
        <v>0.777000777000777</v>
      </c>
      <c r="H347" t="str">
        <f t="shared" si="111"/>
        <v>2.24970596291413+3.31780663849707i</v>
      </c>
      <c r="I347" t="str">
        <f t="shared" si="112"/>
        <v>83.6449044018283i</v>
      </c>
      <c r="J347" t="str">
        <f t="shared" si="106"/>
        <v>-4.98450060690595+18.0904522603334i</v>
      </c>
      <c r="K347" t="str">
        <f t="shared" si="113"/>
        <v>4.29745079446947-1.18408571465901i</v>
      </c>
      <c r="L347" t="str">
        <f t="shared" si="114"/>
        <v>0.261175158154603-0.072408908249609i</v>
      </c>
      <c r="M347" t="str">
        <f t="shared" si="115"/>
        <v>4.55862595262407-1.25649462290862i</v>
      </c>
      <c r="N347" t="str">
        <f t="shared" si="116"/>
        <v>-0.094463577019364i</v>
      </c>
      <c r="O347" t="str">
        <f t="shared" si="117"/>
        <v>0.995541633091882-0.0943231508207229i</v>
      </c>
      <c r="P347" t="str">
        <f t="shared" si="118"/>
        <v>0.00445836690811796+0.0943231508207229i</v>
      </c>
      <c r="Q347" t="str">
        <f t="shared" si="119"/>
        <v>-0.00445836690811796+0.000140426198641103i</v>
      </c>
      <c r="R347" t="str">
        <f t="shared" si="120"/>
        <v>-0.333300277971988-21.1669332867002i</v>
      </c>
      <c r="S347" t="str">
        <f t="shared" si="121"/>
        <v>0.00979809842634274i</v>
      </c>
      <c r="T347" t="str">
        <f t="shared" si="122"/>
        <v>0.207395695726919-0.00326570892909693i</v>
      </c>
      <c r="U347" t="str">
        <f t="shared" si="123"/>
        <v>0.0001-7472.06305595754i</v>
      </c>
      <c r="V347" t="str">
        <f t="shared" si="124"/>
        <v>0.00002-0.119849688237861i</v>
      </c>
      <c r="W347" t="str">
        <f t="shared" si="125"/>
        <v>0.0000199993584529567-0.119847765915087i</v>
      </c>
      <c r="X347" t="str">
        <f t="shared" si="126"/>
        <v>0.0432335557830467-0.10141763840978i</v>
      </c>
      <c r="Y347" t="str">
        <f t="shared" si="127"/>
        <v>0.009+0.133831847042925i</v>
      </c>
      <c r="Z347" t="str">
        <f t="shared" si="128"/>
        <v>-3.26792250060383-21.2714704662412i</v>
      </c>
      <c r="AA347" t="str">
        <f t="shared" si="129"/>
        <v>165.863582389273-102.928791341288i</v>
      </c>
      <c r="AB347" t="str">
        <f t="shared" si="130"/>
        <v>1.41196443779761-0.0222331753603723i</v>
      </c>
      <c r="AC347" t="str">
        <f t="shared" si="131"/>
        <v>7.40868186503595-1.87547845403792i</v>
      </c>
      <c r="AD347" t="str">
        <f t="shared" si="132"/>
        <v>0.179818779058314+0.0425194489564404i</v>
      </c>
      <c r="AE347" t="str">
        <f t="shared" si="133"/>
        <v>0.316817368601996-3.96396011197251i</v>
      </c>
      <c r="AF347" t="str">
        <f t="shared" si="134"/>
        <v>-8.20800340436621-2.43631371935421i</v>
      </c>
      <c r="AG347" t="str">
        <f t="shared" si="135"/>
        <v>1.12381074176152-0.0414710872989753i</v>
      </c>
      <c r="AH347" t="str">
        <f t="shared" si="136"/>
        <v>-11.9342143712932+27.8244419493069i</v>
      </c>
      <c r="AI347">
        <f t="shared" si="137"/>
        <v>29.621917181165202</v>
      </c>
      <c r="AJ347">
        <f t="shared" si="138"/>
        <v>113.2150344239537</v>
      </c>
      <c r="AK347"/>
      <c r="AL347"/>
      <c r="AM347"/>
      <c r="AN347"/>
    </row>
    <row r="348" spans="1:40" x14ac:dyDescent="0.25">
      <c r="A348"/>
      <c r="B348">
        <f t="shared" si="139"/>
        <v>21400</v>
      </c>
      <c r="C348" s="237" t="str">
        <f t="shared" si="107"/>
        <v>-0.000166883833623461+0.114440062292932i</v>
      </c>
      <c r="D348" s="208" t="str">
        <f t="shared" si="108"/>
        <v>-5.9582853997304+0.877373810912479i</v>
      </c>
      <c r="E348" t="str">
        <f t="shared" si="109"/>
        <v>2870</v>
      </c>
      <c r="F348" t="str">
        <f t="shared" si="110"/>
        <v>0.777000777000777</v>
      </c>
      <c r="G348" t="str">
        <f t="shared" si="105"/>
        <v>0.777000777000777</v>
      </c>
      <c r="H348" t="str">
        <f t="shared" si="111"/>
        <v>2.26189116281319+3.32747593149176i</v>
      </c>
      <c r="I348" t="str">
        <f t="shared" si="112"/>
        <v>84.037603483527i</v>
      </c>
      <c r="J348" t="str">
        <f t="shared" si="106"/>
        <v>-5.04082500813033+18.1753839610861i</v>
      </c>
      <c r="K348" t="str">
        <f t="shared" si="113"/>
        <v>4.2934543771751-1.1907617600854i</v>
      </c>
      <c r="L348" t="str">
        <f t="shared" si="114"/>
        <v>0.26099982320911-0.0727000176229377i</v>
      </c>
      <c r="M348" t="str">
        <f t="shared" si="115"/>
        <v>4.55445420038421-1.26346177770834i</v>
      </c>
      <c r="N348" t="str">
        <f t="shared" si="116"/>
        <v>-0.0949070679912859i</v>
      </c>
      <c r="O348" t="str">
        <f t="shared" si="117"/>
        <v>0.995499703723747-0.0947646552567599i</v>
      </c>
      <c r="P348" t="str">
        <f t="shared" si="118"/>
        <v>0.00450029627625304+0.0947646552567599i</v>
      </c>
      <c r="Q348" t="str">
        <f t="shared" si="119"/>
        <v>-0.00450029627625304+0.000142412734526004i</v>
      </c>
      <c r="R348" t="str">
        <f t="shared" si="120"/>
        <v>-0.333299966809089-21.0679732169526i</v>
      </c>
      <c r="S348" t="str">
        <f t="shared" si="121"/>
        <v>0.00984409888843826i</v>
      </c>
      <c r="T348" t="str">
        <f t="shared" si="122"/>
        <v>0.20739521172665-0.00328103783278186i</v>
      </c>
      <c r="U348" t="str">
        <f t="shared" si="123"/>
        <v>0.0001-7437.14687345306i</v>
      </c>
      <c r="V348" t="str">
        <f t="shared" si="124"/>
        <v>0.00002-0.119289642965722i</v>
      </c>
      <c r="W348" t="str">
        <f t="shared" si="125"/>
        <v>0.0000199993584529566-0.119287729625765i</v>
      </c>
      <c r="X348" t="str">
        <f t="shared" si="126"/>
        <v>0.0428920576529961-0.101088554931902i</v>
      </c>
      <c r="Y348" t="str">
        <f t="shared" si="127"/>
        <v>0.009+0.134460165573643i</v>
      </c>
      <c r="Z348" t="str">
        <f t="shared" si="128"/>
        <v>-3.61827136650347-21.0497553064489i</v>
      </c>
      <c r="AA348" t="str">
        <f t="shared" si="129"/>
        <v>163.59197798241-105.205459953968i</v>
      </c>
      <c r="AB348" t="str">
        <f t="shared" si="130"/>
        <v>1.41196114268985-0.0223375356114261i</v>
      </c>
      <c r="AC348" t="str">
        <f t="shared" si="131"/>
        <v>7.40248973464984-1.88569421828971i</v>
      </c>
      <c r="AD348" t="str">
        <f t="shared" si="132"/>
        <v>0.179840010378006+0.042794484495226i</v>
      </c>
      <c r="AE348" t="str">
        <f t="shared" si="133"/>
        <v>0.250103466987696-3.94043027065962i</v>
      </c>
      <c r="AF348" t="str">
        <f t="shared" si="134"/>
        <v>-8.22017656254359-2.45010212057928i</v>
      </c>
      <c r="AG348" t="str">
        <f t="shared" si="135"/>
        <v>1.1227997991234-0.0431479262535711i</v>
      </c>
      <c r="AH348" t="str">
        <f t="shared" si="136"/>
        <v>-11.5002556062314+27.8607471839686i</v>
      </c>
      <c r="AI348">
        <f t="shared" si="137"/>
        <v>29.583139905634965</v>
      </c>
      <c r="AJ348">
        <f t="shared" si="138"/>
        <v>112.42967403938677</v>
      </c>
      <c r="AK348"/>
      <c r="AL348"/>
      <c r="AM348"/>
      <c r="AN348"/>
    </row>
    <row r="349" spans="1:40" x14ac:dyDescent="0.25">
      <c r="A349"/>
      <c r="B349">
        <f t="shared" si="139"/>
        <v>21500</v>
      </c>
      <c r="C349" s="237" t="str">
        <f t="shared" si="107"/>
        <v>-0.000165335039382414+0.113907785181476i</v>
      </c>
      <c r="D349" s="208" t="str">
        <f t="shared" si="108"/>
        <v>-5.95827352564122+0.87329301972465i</v>
      </c>
      <c r="E349" t="str">
        <f t="shared" si="109"/>
        <v>2870</v>
      </c>
      <c r="F349" t="str">
        <f t="shared" si="110"/>
        <v>0.777000777000777</v>
      </c>
      <c r="G349" t="str">
        <f t="shared" si="105"/>
        <v>0.777000777000777</v>
      </c>
      <c r="H349" t="str">
        <f t="shared" si="111"/>
        <v>2.27409007453692+3.33708347309878i</v>
      </c>
      <c r="I349" t="str">
        <f t="shared" si="112"/>
        <v>84.4303025652257i</v>
      </c>
      <c r="J349" t="str">
        <f t="shared" si="106"/>
        <v>-5.09741322388035+18.2603156618388i</v>
      </c>
      <c r="K349" t="str">
        <f t="shared" si="113"/>
        <v>4.28944461024906-1.19740929370024i</v>
      </c>
      <c r="L349" t="str">
        <f t="shared" si="114"/>
        <v>0.260823903934942-0.0729905070391944i</v>
      </c>
      <c r="M349" t="str">
        <f t="shared" si="115"/>
        <v>4.550268514184-1.27039980073943i</v>
      </c>
      <c r="N349" t="str">
        <f t="shared" si="116"/>
        <v>-0.0953505589632078i</v>
      </c>
      <c r="O349" t="str">
        <f t="shared" si="117"/>
        <v>0.99545757855651-0.0952061410540827i</v>
      </c>
      <c r="P349" t="str">
        <f t="shared" si="118"/>
        <v>0.00454242144349004+0.0952061410540827i</v>
      </c>
      <c r="Q349" t="str">
        <f t="shared" si="119"/>
        <v>-0.00454242144349004+0.000144417909125089i</v>
      </c>
      <c r="R349" t="str">
        <f t="shared" si="120"/>
        <v>-0.3332996541874-20.9699334767288i</v>
      </c>
      <c r="S349" t="str">
        <f t="shared" si="121"/>
        <v>0.00989009935053377i</v>
      </c>
      <c r="T349" t="str">
        <f t="shared" si="122"/>
        <v>0.207394725458932-0.00329636669341193i</v>
      </c>
      <c r="U349" t="str">
        <f t="shared" si="123"/>
        <v>0.0001-7402.5554926463i</v>
      </c>
      <c r="V349" t="str">
        <f t="shared" si="124"/>
        <v>0.00002-0.118734807417044i</v>
      </c>
      <c r="W349" t="str">
        <f t="shared" si="125"/>
        <v>0.0000199993584529566-0.118732902976343i</v>
      </c>
      <c r="X349" t="str">
        <f t="shared" si="126"/>
        <v>0.04255435259058-0.100760931522668i</v>
      </c>
      <c r="Y349" t="str">
        <f t="shared" si="127"/>
        <v>0.009+0.135088484104361i</v>
      </c>
      <c r="Z349" t="str">
        <f t="shared" si="128"/>
        <v>-3.95705170710182-20.8187131405102i</v>
      </c>
      <c r="AA349" t="str">
        <f t="shared" si="129"/>
        <v>161.265587938367-107.378963586936i</v>
      </c>
      <c r="AB349" t="str">
        <f t="shared" si="130"/>
        <v>1.41195783214513-0.0224418955693594i</v>
      </c>
      <c r="AC349" t="str">
        <f t="shared" si="131"/>
        <v>7.39627708730595-1.89586759941751i</v>
      </c>
      <c r="AD349" t="str">
        <f t="shared" si="132"/>
        <v>0.179861354213877+0.0430691568895936i</v>
      </c>
      <c r="AE349" t="str">
        <f t="shared" si="133"/>
        <v>0.184923743754399-3.91490881923579i</v>
      </c>
      <c r="AF349" t="str">
        <f t="shared" si="134"/>
        <v>-8.23236360017814-2.46379045337413i</v>
      </c>
      <c r="AG349" t="str">
        <f t="shared" si="135"/>
        <v>1.12174120983989-0.0447712654872081i</v>
      </c>
      <c r="AH349" t="str">
        <f t="shared" si="136"/>
        <v>-11.0687226963625+27.8832394764654i</v>
      </c>
      <c r="AI349">
        <f t="shared" si="137"/>
        <v>29.542384877721972</v>
      </c>
      <c r="AJ349">
        <f t="shared" si="138"/>
        <v>111.65143854760248</v>
      </c>
      <c r="AK349"/>
      <c r="AL349"/>
      <c r="AM349"/>
      <c r="AN349"/>
    </row>
    <row r="350" spans="1:40" x14ac:dyDescent="0.25">
      <c r="A350"/>
      <c r="B350">
        <f t="shared" si="139"/>
        <v>21600</v>
      </c>
      <c r="C350" s="237" t="str">
        <f t="shared" si="107"/>
        <v>-0.000163807706279879+0.113380436530786i</v>
      </c>
      <c r="D350" s="208" t="str">
        <f t="shared" si="108"/>
        <v>-5.95826181608744+0.869250013402693i</v>
      </c>
      <c r="E350" t="str">
        <f t="shared" si="109"/>
        <v>2870</v>
      </c>
      <c r="F350" t="str">
        <f t="shared" si="110"/>
        <v>0.777000777000777</v>
      </c>
      <c r="G350" t="str">
        <f t="shared" si="105"/>
        <v>0.777000777000777</v>
      </c>
      <c r="H350" t="str">
        <f t="shared" si="111"/>
        <v>2.28630232287773+3.34662935301497i</v>
      </c>
      <c r="I350" t="str">
        <f t="shared" si="112"/>
        <v>84.8230016469244i</v>
      </c>
      <c r="J350" t="str">
        <f t="shared" si="106"/>
        <v>-5.15426525415601+18.3452473625916i</v>
      </c>
      <c r="K350" t="str">
        <f t="shared" si="113"/>
        <v>4.2854216183722-1.20402845000747i</v>
      </c>
      <c r="L350" t="str">
        <f t="shared" si="114"/>
        <v>0.26064740317009-0.0732803750145719i</v>
      </c>
      <c r="M350" t="str">
        <f t="shared" si="115"/>
        <v>4.54606902154229-1.27730882502204i</v>
      </c>
      <c r="N350" t="str">
        <f t="shared" si="116"/>
        <v>-0.0957940499351297i</v>
      </c>
      <c r="O350" t="str">
        <f t="shared" si="117"/>
        <v>0.995415257598457-0.0956476081258582i</v>
      </c>
      <c r="P350" t="str">
        <f t="shared" si="118"/>
        <v>0.00458474240154305+0.0956476081258582i</v>
      </c>
      <c r="Q350" t="str">
        <f t="shared" si="119"/>
        <v>-0.00458474240154305+0.000146441809271508i</v>
      </c>
      <c r="R350" t="str">
        <f t="shared" si="120"/>
        <v>-0.33329934010743-20.8728012836762i</v>
      </c>
      <c r="S350" t="str">
        <f t="shared" si="121"/>
        <v>0.00993609981262927i</v>
      </c>
      <c r="T350" t="str">
        <f t="shared" si="122"/>
        <v>0.207394236923783-0.00331169551079089i</v>
      </c>
      <c r="U350" t="str">
        <f t="shared" si="123"/>
        <v>0.0001-7368.28440240257i</v>
      </c>
      <c r="V350" t="str">
        <f t="shared" si="124"/>
        <v>0.00002-0.118185109234558i</v>
      </c>
      <c r="W350" t="str">
        <f t="shared" si="125"/>
        <v>0.0000199993584529566-0.118183213610713i</v>
      </c>
      <c r="X350" t="str">
        <f t="shared" si="126"/>
        <v>0.0422203885774271-0.100434769760278i</v>
      </c>
      <c r="Y350" t="str">
        <f t="shared" si="127"/>
        <v>0.009+0.135716802635079i</v>
      </c>
      <c r="Z350" t="str">
        <f t="shared" si="128"/>
        <v>-4.28399122680348-20.579096471135i</v>
      </c>
      <c r="AA350" t="str">
        <f t="shared" si="129"/>
        <v>158.890652349499-109.448314926767i</v>
      </c>
      <c r="AB350" t="str">
        <f t="shared" si="130"/>
        <v>1.41195450616358-0.0225462552328362i</v>
      </c>
      <c r="AC350" t="str">
        <f t="shared" si="131"/>
        <v>7.39004410951719-1.90599878371816i</v>
      </c>
      <c r="AD350" t="str">
        <f t="shared" si="132"/>
        <v>0.179882810367289+0.0433434709985712i</v>
      </c>
      <c r="AE350" t="str">
        <f t="shared" si="133"/>
        <v>0.121353089607213-3.88750875754442i</v>
      </c>
      <c r="AF350" t="str">
        <f t="shared" si="134"/>
        <v>-8.24456413896517-2.47737933961228i</v>
      </c>
      <c r="AG350" t="str">
        <f t="shared" si="135"/>
        <v>1.12063855235752-0.0463396131109097i</v>
      </c>
      <c r="AH350" t="str">
        <f t="shared" si="136"/>
        <v>-10.640230561197+27.8922346745964i</v>
      </c>
      <c r="AI350">
        <f t="shared" si="137"/>
        <v>29.499709194315933</v>
      </c>
      <c r="AJ350">
        <f t="shared" si="138"/>
        <v>110.88067482827307</v>
      </c>
      <c r="AK350"/>
      <c r="AL350"/>
      <c r="AM350"/>
      <c r="AN350"/>
    </row>
    <row r="351" spans="1:40" x14ac:dyDescent="0.25">
      <c r="A351"/>
      <c r="B351">
        <f t="shared" si="139"/>
        <v>21700</v>
      </c>
      <c r="C351" s="237" t="str">
        <f t="shared" si="107"/>
        <v>-0.000162301439633131+0.112857948206029i</v>
      </c>
      <c r="D351" s="208" t="str">
        <f t="shared" si="108"/>
        <v>-5.95825026804315+0.865244269579556i</v>
      </c>
      <c r="E351" t="str">
        <f t="shared" si="109"/>
        <v>2870</v>
      </c>
      <c r="F351" t="str">
        <f t="shared" si="110"/>
        <v>0.777000777000777</v>
      </c>
      <c r="G351" t="str">
        <f t="shared" si="105"/>
        <v>0.777000777000777</v>
      </c>
      <c r="H351" t="str">
        <f t="shared" si="111"/>
        <v>2.298527534629+3.35611366336043i</v>
      </c>
      <c r="I351" t="str">
        <f t="shared" si="112"/>
        <v>85.2157007286231i</v>
      </c>
      <c r="J351" t="str">
        <f t="shared" si="106"/>
        <v>-5.21138109895732+18.4301790633443i</v>
      </c>
      <c r="K351" t="str">
        <f t="shared" si="113"/>
        <v>4.28138552536558-1.21061936118764i</v>
      </c>
      <c r="L351" t="str">
        <f t="shared" si="114"/>
        <v>0.26047032375584-0.0735696200809675i</v>
      </c>
      <c r="M351" t="str">
        <f t="shared" si="115"/>
        <v>4.54185584912142-1.28418898126861i</v>
      </c>
      <c r="N351" t="str">
        <f t="shared" si="116"/>
        <v>-0.0962375409070516i</v>
      </c>
      <c r="O351" t="str">
        <f t="shared" si="117"/>
        <v>0.995372740857911-0.0960890563852566i</v>
      </c>
      <c r="P351" t="str">
        <f t="shared" si="118"/>
        <v>0.00462725914208895+0.0960890563852566i</v>
      </c>
      <c r="Q351" t="str">
        <f t="shared" si="119"/>
        <v>-0.00462725914208895+0.000148484521795i</v>
      </c>
      <c r="R351" t="str">
        <f t="shared" si="120"/>
        <v>-0.333299024568815-20.7765640910557i</v>
      </c>
      <c r="S351" t="str">
        <f t="shared" si="121"/>
        <v>0.00998210027472478i</v>
      </c>
      <c r="T351" t="str">
        <f t="shared" si="122"/>
        <v>0.207393746121164-0.00332702428471387i</v>
      </c>
      <c r="U351" t="str">
        <f t="shared" si="123"/>
        <v>0.0001-7334.32917474172i</v>
      </c>
      <c r="V351" t="str">
        <f t="shared" si="124"/>
        <v>0.00002-0.117640477394767i</v>
      </c>
      <c r="W351" t="str">
        <f t="shared" si="125"/>
        <v>0.0000199993584529566-0.117638590506516i</v>
      </c>
      <c r="X351" t="str">
        <f t="shared" si="126"/>
        <v>0.0418901144009143-0.100110070856837i</v>
      </c>
      <c r="Y351" t="str">
        <f t="shared" si="127"/>
        <v>0.009+0.136345121165797i</v>
      </c>
      <c r="Z351" t="str">
        <f t="shared" si="128"/>
        <v>-4.5988748669545-20.3316577353724i</v>
      </c>
      <c r="AA351" t="str">
        <f t="shared" si="129"/>
        <v>156.47332508903-111.412970345168i</v>
      </c>
      <c r="AB351" t="str">
        <f t="shared" si="130"/>
        <v>1.41195116474494-0.0226506146004615i</v>
      </c>
      <c r="AC351" t="str">
        <f t="shared" si="131"/>
        <v>7.38379098658173-1.91608795426413i</v>
      </c>
      <c r="AD351" t="str">
        <f t="shared" si="132"/>
        <v>0.179904378643941+0.0436174315908776i</v>
      </c>
      <c r="AE351" t="str">
        <f t="shared" si="133"/>
        <v>0.0594569650010541-3.85834536158785i</v>
      </c>
      <c r="AF351" t="str">
        <f t="shared" si="134"/>
        <v>-8.25677780267215-2.49086939378087i</v>
      </c>
      <c r="AG351" t="str">
        <f t="shared" si="135"/>
        <v>1.11949541785143-0.0478517542728384i</v>
      </c>
      <c r="AH351" t="str">
        <f t="shared" si="136"/>
        <v>-10.215361931214+27.8880800362831i</v>
      </c>
      <c r="AI351">
        <f t="shared" si="137"/>
        <v>29.455171463364817</v>
      </c>
      <c r="AJ351">
        <f t="shared" si="138"/>
        <v>110.1177068267569</v>
      </c>
      <c r="AK351"/>
      <c r="AL351"/>
      <c r="AM351"/>
      <c r="AN351"/>
    </row>
    <row r="352" spans="1:40" x14ac:dyDescent="0.25">
      <c r="A352"/>
      <c r="B352">
        <f t="shared" si="139"/>
        <v>21800</v>
      </c>
      <c r="C352" s="237" t="str">
        <f t="shared" si="107"/>
        <v>-0.000160815853790946+0.112340253322536i</v>
      </c>
      <c r="D352" s="208" t="str">
        <f t="shared" si="108"/>
        <v>-5.95823887855169+0.861275275472776i</v>
      </c>
      <c r="E352" t="str">
        <f t="shared" si="109"/>
        <v>2870</v>
      </c>
      <c r="F352" t="str">
        <f t="shared" si="110"/>
        <v>0.777000777000777</v>
      </c>
      <c r="G352" t="str">
        <f t="shared" si="105"/>
        <v>0.777000777000777</v>
      </c>
      <c r="H352" t="str">
        <f t="shared" si="111"/>
        <v>2.310765338598+3.36553649864929i</v>
      </c>
      <c r="I352" t="str">
        <f t="shared" si="112"/>
        <v>85.6083998103219i</v>
      </c>
      <c r="J352" t="str">
        <f t="shared" si="106"/>
        <v>-5.26876075828426+18.515110764097i</v>
      </c>
      <c r="K352" t="str">
        <f t="shared" si="113"/>
        <v>4.27733645420898-1.21718215716082i</v>
      </c>
      <c r="L352" t="str">
        <f t="shared" si="114"/>
        <v>0.260292668536663-0.0738582407859769i</v>
      </c>
      <c r="M352" t="str">
        <f t="shared" si="115"/>
        <v>4.53762912274564-1.2910403979468i</v>
      </c>
      <c r="N352" t="str">
        <f t="shared" si="116"/>
        <v>-0.0966810318789735i</v>
      </c>
      <c r="O352" t="str">
        <f t="shared" si="117"/>
        <v>0.995330028343236-0.0965304857454521i</v>
      </c>
      <c r="P352" t="str">
        <f t="shared" si="118"/>
        <v>0.00466997165676397+0.0965304857454521i</v>
      </c>
      <c r="Q352" t="str">
        <f t="shared" si="119"/>
        <v>-0.00466997165676397+0.000150546133521404i</v>
      </c>
      <c r="R352" t="str">
        <f t="shared" si="120"/>
        <v>-0.333298707571484-20.6812095823532i</v>
      </c>
      <c r="S352" t="str">
        <f t="shared" si="121"/>
        <v>0.0100281007368203i</v>
      </c>
      <c r="T352" t="str">
        <f t="shared" si="122"/>
        <v>0.207393253051131-0.00334235301497885i</v>
      </c>
      <c r="U352" t="str">
        <f t="shared" si="123"/>
        <v>0.0001-7300.68546293098i</v>
      </c>
      <c r="V352" t="str">
        <f t="shared" si="124"/>
        <v>0.00002-0.11710084217736i</v>
      </c>
      <c r="W352" t="str">
        <f t="shared" si="125"/>
        <v>0.0000199993584529566-0.11709896394456i</v>
      </c>
      <c r="X352" t="str">
        <f t="shared" si="126"/>
        <v>0.0415634796414006-0.0997868356720825i</v>
      </c>
      <c r="Y352" t="str">
        <f t="shared" si="127"/>
        <v>0.009+0.136973439696515i</v>
      </c>
      <c r="Z352" t="str">
        <f t="shared" si="128"/>
        <v>-4.90154298351484-20.0771445562675i</v>
      </c>
      <c r="AA352" t="str">
        <f t="shared" si="129"/>
        <v>154.019639726741-113.27280865802i</v>
      </c>
      <c r="AB352" t="str">
        <f t="shared" si="130"/>
        <v>1.41194780788958-0.0227549736708602i</v>
      </c>
      <c r="AC352" t="str">
        <f t="shared" si="131"/>
        <v>7.37751790261333-1.92613529099408i</v>
      </c>
      <c r="AD352" t="str">
        <f t="shared" si="132"/>
        <v>0.179926058853773+0.043891043347i</v>
      </c>
      <c r="AE352" t="str">
        <f t="shared" si="133"/>
        <v>-0.000708489323064221-3.82753532860333i</v>
      </c>
      <c r="AF352" t="str">
        <f t="shared" si="134"/>
        <v>-8.26900421714969-2.50426122317651i</v>
      </c>
      <c r="AG352" t="str">
        <f t="shared" si="135"/>
        <v>1.11831538683138-0.0493067434200297i</v>
      </c>
      <c r="AH352" t="str">
        <f t="shared" si="136"/>
        <v>-9.79466581575718+27.8711509370355i</v>
      </c>
      <c r="AI352">
        <f t="shared" si="137"/>
        <v>29.408831560367162</v>
      </c>
      <c r="AJ352">
        <f t="shared" si="138"/>
        <v>109.36283542924895</v>
      </c>
      <c r="AK352"/>
      <c r="AL352"/>
      <c r="AM352"/>
      <c r="AN352"/>
    </row>
    <row r="353" spans="1:40" x14ac:dyDescent="0.25">
      <c r="A353"/>
      <c r="B353">
        <f t="shared" si="139"/>
        <v>21900</v>
      </c>
      <c r="C353" s="237" t="str">
        <f t="shared" si="107"/>
        <v>-0.00015935057188674+0.111827286217266i</v>
      </c>
      <c r="D353" s="208" t="str">
        <f t="shared" si="108"/>
        <v>-5.95822764472376+0.857342527665706i</v>
      </c>
      <c r="E353" t="str">
        <f t="shared" si="109"/>
        <v>2870</v>
      </c>
      <c r="F353" t="str">
        <f t="shared" si="110"/>
        <v>0.777000777000777</v>
      </c>
      <c r="G353" t="str">
        <f t="shared" si="105"/>
        <v>0.777000777000777</v>
      </c>
      <c r="H353" t="str">
        <f t="shared" si="111"/>
        <v>2.32301536561846+3.37489795576043i</v>
      </c>
      <c r="I353" t="str">
        <f t="shared" si="112"/>
        <v>86.0010988920206i</v>
      </c>
      <c r="J353" t="str">
        <f t="shared" si="106"/>
        <v>-5.32640423213684+18.6000424648497i</v>
      </c>
      <c r="K353" t="str">
        <f t="shared" si="113"/>
        <v>4.27327452705888-1.22371696564795i</v>
      </c>
      <c r="L353" t="str">
        <f t="shared" si="114"/>
        <v>0.260114440360121-0.0741462356928858i</v>
      </c>
      <c r="M353" t="str">
        <f t="shared" si="115"/>
        <v>4.533388967419-1.29786320134084i</v>
      </c>
      <c r="N353" t="str">
        <f t="shared" si="116"/>
        <v>-0.0971245228508954i</v>
      </c>
      <c r="O353" t="str">
        <f t="shared" si="117"/>
        <v>0.995287120062831-0.0969718961196225i</v>
      </c>
      <c r="P353" t="str">
        <f t="shared" si="118"/>
        <v>0.00471287993716896+0.0969718961196225i</v>
      </c>
      <c r="Q353" t="str">
        <f t="shared" si="119"/>
        <v>-0.00471287993716896+0.000152626731272906i</v>
      </c>
      <c r="R353" t="str">
        <f t="shared" si="120"/>
        <v>-0.333298389115966-20.5867256659998i</v>
      </c>
      <c r="S353" t="str">
        <f t="shared" si="121"/>
        <v>0.0100741011989158i</v>
      </c>
      <c r="T353" t="str">
        <f t="shared" si="122"/>
        <v>0.207392757713599-0.00335768170138986i</v>
      </c>
      <c r="U353" t="str">
        <f t="shared" si="123"/>
        <v>0.0001-7267.34899962992i</v>
      </c>
      <c r="V353" t="str">
        <f t="shared" si="124"/>
        <v>0.00002-0.116566135135454i</v>
      </c>
      <c r="W353" t="str">
        <f t="shared" si="125"/>
        <v>0.0000199993584529566-0.11656426547906i</v>
      </c>
      <c r="X353" t="str">
        <f t="shared" si="126"/>
        <v>0.0412404346596167-0.0994650647266389i</v>
      </c>
      <c r="Y353" t="str">
        <f t="shared" si="127"/>
        <v>0.009+0.137601758227233i</v>
      </c>
      <c r="Z353" t="str">
        <f t="shared" si="128"/>
        <v>-5.19188912985368-19.8162953611072i</v>
      </c>
      <c r="AA353" t="str">
        <f t="shared" si="129"/>
        <v>151.535478878272-115.028107372081i</v>
      </c>
      <c r="AB353" t="str">
        <f t="shared" si="130"/>
        <v>1.41194443559694-0.022859332442698i</v>
      </c>
      <c r="AC353" t="str">
        <f t="shared" si="131"/>
        <v>7.37122504055922-1.93614097079752i</v>
      </c>
      <c r="AD353" t="str">
        <f t="shared" si="132"/>
        <v>0.179947850810821+0.0441643108611964i</v>
      </c>
      <c r="AE353" t="str">
        <f t="shared" si="133"/>
        <v>-0.0590962621200135-3.79519596675141i</v>
      </c>
      <c r="AF353" t="str">
        <f t="shared" si="134"/>
        <v>-8.28124301034222-2.51755542809472i</v>
      </c>
      <c r="AG353" t="str">
        <f t="shared" si="135"/>
        <v>1.11710200743171-0.0507038945657187i</v>
      </c>
      <c r="AH353" t="str">
        <f t="shared" si="136"/>
        <v>-9.37865631971296+27.8418475483027i</v>
      </c>
      <c r="AI353">
        <f t="shared" si="137"/>
        <v>29.360750390025594</v>
      </c>
      <c r="AJ353">
        <f t="shared" si="138"/>
        <v>108.61633846292972</v>
      </c>
      <c r="AK353"/>
      <c r="AL353"/>
      <c r="AM353"/>
      <c r="AN353"/>
    </row>
    <row r="354" spans="1:40" x14ac:dyDescent="0.25">
      <c r="A354"/>
      <c r="B354">
        <f t="shared" si="139"/>
        <v>22000</v>
      </c>
      <c r="C354" s="237" t="str">
        <f t="shared" si="107"/>
        <v>-0.000157905225599536+0.111318982421038i</v>
      </c>
      <c r="D354" s="208" t="str">
        <f t="shared" si="108"/>
        <v>-5.95821656373556+0.853445531894625i</v>
      </c>
      <c r="E354" t="str">
        <f t="shared" si="109"/>
        <v>2870</v>
      </c>
      <c r="F354" t="str">
        <f t="shared" si="110"/>
        <v>0.777000777000777</v>
      </c>
      <c r="G354" t="str">
        <f t="shared" si="105"/>
        <v>0.777000777000777</v>
      </c>
      <c r="H354" t="str">
        <f t="shared" si="111"/>
        <v>2.33527724856284+3.38419813390826i</v>
      </c>
      <c r="I354" t="str">
        <f t="shared" si="112"/>
        <v>86.3937979737193i</v>
      </c>
      <c r="J354" t="str">
        <f t="shared" si="106"/>
        <v>-5.38431152051507+18.6849741656025i</v>
      </c>
      <c r="K354" t="str">
        <f t="shared" si="113"/>
        <v>4.26919986526574-1.23022391223041i</v>
      </c>
      <c r="L354" t="str">
        <f t="shared" si="114"/>
        <v>0.259935642076767-0.0744336033806617i</v>
      </c>
      <c r="M354" t="str">
        <f t="shared" si="115"/>
        <v>4.52913550734251-1.30465751561107i</v>
      </c>
      <c r="N354" t="str">
        <f t="shared" si="116"/>
        <v>-0.0975680138228173i</v>
      </c>
      <c r="O354" t="str">
        <f t="shared" si="117"/>
        <v>0.995244016025137-0.0974132874209492i</v>
      </c>
      <c r="P354" t="str">
        <f t="shared" si="118"/>
        <v>0.00475598397486299+0.0974132874209492i</v>
      </c>
      <c r="Q354" t="str">
        <f t="shared" si="119"/>
        <v>-0.00475598397486299+0.000154726401868102i</v>
      </c>
      <c r="R354" t="str">
        <f t="shared" si="120"/>
        <v>-0.333298069201233-20.4931004702879i</v>
      </c>
      <c r="S354" t="str">
        <f t="shared" si="121"/>
        <v>0.0101201016610113i</v>
      </c>
      <c r="T354" t="str">
        <f t="shared" si="122"/>
        <v>0.207392260108632-0.00337301034373526i</v>
      </c>
      <c r="U354" t="str">
        <f t="shared" si="123"/>
        <v>0.0001-7234.31559508615i</v>
      </c>
      <c r="V354" t="str">
        <f t="shared" si="124"/>
        <v>0.00002-0.116036289066657i</v>
      </c>
      <c r="W354" t="str">
        <f t="shared" si="125"/>
        <v>0.0000199993584529566-0.116034427908702i</v>
      </c>
      <c r="X354" t="str">
        <f t="shared" si="126"/>
        <v>0.0409209305842296-0.099144758214867i</v>
      </c>
      <c r="Y354" t="str">
        <f t="shared" si="127"/>
        <v>0.009+0.138230076757951i</v>
      </c>
      <c r="Z354" t="str">
        <f t="shared" si="128"/>
        <v>-5.4698575049365-19.549835393513i</v>
      </c>
      <c r="AA354" t="str">
        <f t="shared" si="129"/>
        <v>149.026547109074-116.679516927398i</v>
      </c>
      <c r="AB354" t="str">
        <f t="shared" si="130"/>
        <v>1.41194104786743-0.0229636909145339i</v>
      </c>
      <c r="AC354" t="str">
        <f t="shared" si="131"/>
        <v>7.36491258223295-1.94610516760067i</v>
      </c>
      <c r="AD354" t="str">
        <f t="shared" si="132"/>
        <v>0.179969754333133+0.0444372386434725i</v>
      </c>
      <c r="AE354" t="str">
        <f t="shared" si="133"/>
        <v>-0.115668210578521-3.7614444363164i</v>
      </c>
      <c r="AF354" t="str">
        <f t="shared" si="134"/>
        <v>-8.2934938122984-2.53075260201364i</v>
      </c>
      <c r="AG354" t="str">
        <f t="shared" si="135"/>
        <v>1.11585877553125-0.0520427698477025i</v>
      </c>
      <c r="AH354" t="str">
        <f t="shared" si="136"/>
        <v>-8.96781179803829+27.8005915242942i</v>
      </c>
      <c r="AI354">
        <f t="shared" si="137"/>
        <v>29.310989654599489</v>
      </c>
      <c r="AJ354">
        <f t="shared" si="138"/>
        <v>107.8784708138752</v>
      </c>
      <c r="AK354"/>
      <c r="AL354"/>
      <c r="AM354"/>
      <c r="AN354"/>
    </row>
    <row r="355" spans="1:40" x14ac:dyDescent="0.25">
      <c r="A355"/>
      <c r="B355">
        <f t="shared" si="139"/>
        <v>22100</v>
      </c>
      <c r="C355" s="237" t="str">
        <f t="shared" si="107"/>
        <v>-0.000156479454922478+0.110815278631523i</v>
      </c>
      <c r="D355" s="208" t="str">
        <f t="shared" si="108"/>
        <v>-5.95820563282703+0.849583802841677i</v>
      </c>
      <c r="E355" t="str">
        <f t="shared" si="109"/>
        <v>2870</v>
      </c>
      <c r="F355" t="str">
        <f t="shared" si="110"/>
        <v>0.777000777000777</v>
      </c>
      <c r="G355" t="str">
        <f t="shared" si="105"/>
        <v>0.777000777000777</v>
      </c>
      <c r="H355" t="str">
        <f t="shared" si="111"/>
        <v>2.34755062235413+3.39343713461352i</v>
      </c>
      <c r="I355" t="str">
        <f t="shared" si="112"/>
        <v>86.786497055418i</v>
      </c>
      <c r="J355" t="str">
        <f t="shared" si="106"/>
        <v>-5.44248262341894+18.7699058663552i</v>
      </c>
      <c r="K355" t="str">
        <f t="shared" si="113"/>
        <v>4.2651125893907-1.23670312040791i</v>
      </c>
      <c r="L355" t="str">
        <f t="shared" si="114"/>
        <v>0.259756276540041-0.0747203424439444i</v>
      </c>
      <c r="M355" t="str">
        <f t="shared" si="115"/>
        <v>4.52486886593074-1.31142346285185i</v>
      </c>
      <c r="N355" t="str">
        <f t="shared" si="116"/>
        <v>-0.0980115047947392i</v>
      </c>
      <c r="O355" t="str">
        <f t="shared" si="117"/>
        <v>0.995200716238631-0.0978546595626177i</v>
      </c>
      <c r="P355" t="str">
        <f t="shared" si="118"/>
        <v>0.00479928376136896+0.0978546595626177i</v>
      </c>
      <c r="Q355" t="str">
        <f t="shared" si="119"/>
        <v>-0.00479928376136896+0.000156845232121505i</v>
      </c>
      <c r="R355" t="str">
        <f t="shared" si="120"/>
        <v>-0.333297747828355-20.400322338372i</v>
      </c>
      <c r="S355" t="str">
        <f t="shared" si="121"/>
        <v>0.0101661021231068i</v>
      </c>
      <c r="T355" t="str">
        <f t="shared" si="122"/>
        <v>0.207391760236187-0.00338833894182455i</v>
      </c>
      <c r="U355" t="str">
        <f t="shared" si="123"/>
        <v>0.0001-7201.58113537987i</v>
      </c>
      <c r="V355" t="str">
        <f t="shared" si="124"/>
        <v>0.00002-0.115511237984907i</v>
      </c>
      <c r="W355" t="str">
        <f t="shared" si="125"/>
        <v>0.0000199993584529566-0.115509385248482i</v>
      </c>
      <c r="X355" t="str">
        <f t="shared" si="126"/>
        <v>0.0406049192995657-0.0988259160172788i</v>
      </c>
      <c r="Y355" t="str">
        <f t="shared" si="127"/>
        <v>0.009+0.138858395288669i</v>
      </c>
      <c r="Z355" t="str">
        <f t="shared" si="128"/>
        <v>-5.73544012729374-19.2784731373916i</v>
      </c>
      <c r="AA355" t="str">
        <f t="shared" si="129"/>
        <v>146.498347442212-118.22803343064i</v>
      </c>
      <c r="AB355" t="str">
        <f t="shared" si="130"/>
        <v>1.41193764470078-0.0230680490850712i</v>
      </c>
      <c r="AC355" t="str">
        <f t="shared" si="131"/>
        <v>7.35858070832976-1.95602805244718i</v>
      </c>
      <c r="AD355" t="str">
        <f t="shared" si="132"/>
        <v>0.179991769242637+0.0447098311214694i</v>
      </c>
      <c r="AE355" t="str">
        <f t="shared" si="133"/>
        <v>-0.170394737644243-3.72639704779438i</v>
      </c>
      <c r="AF355" t="str">
        <f t="shared" si="134"/>
        <v>-8.30575625518116-2.54385333177184i</v>
      </c>
      <c r="AG355" t="str">
        <f t="shared" si="135"/>
        <v>1.11458911680383-0.0533231666659052i</v>
      </c>
      <c r="AH355" t="str">
        <f t="shared" si="136"/>
        <v>-8.56257433322769+27.7478227317582i</v>
      </c>
      <c r="AI355">
        <f t="shared" si="137"/>
        <v>29.259611630303752</v>
      </c>
      <c r="AJ355">
        <f t="shared" si="138"/>
        <v>107.14946465463419</v>
      </c>
      <c r="AK355"/>
      <c r="AL355"/>
      <c r="AM355"/>
      <c r="AN355"/>
    </row>
    <row r="356" spans="1:40" x14ac:dyDescent="0.25">
      <c r="A356"/>
      <c r="B356">
        <f t="shared" si="139"/>
        <v>22200</v>
      </c>
      <c r="C356" s="237" t="str">
        <f t="shared" si="107"/>
        <v>-0.000155072907938636+0.110316112686961i</v>
      </c>
      <c r="D356" s="208" t="str">
        <f t="shared" si="108"/>
        <v>-5.95819484930016+0.845756863933368i</v>
      </c>
      <c r="E356" t="str">
        <f t="shared" si="109"/>
        <v>2870</v>
      </c>
      <c r="F356" t="str">
        <f t="shared" si="110"/>
        <v>0.777000777000777</v>
      </c>
      <c r="G356" t="str">
        <f t="shared" si="105"/>
        <v>0.777000777000777</v>
      </c>
      <c r="H356" t="str">
        <f t="shared" si="111"/>
        <v>2.35983512397722+3.40261506167417i</v>
      </c>
      <c r="I356" t="str">
        <f t="shared" si="112"/>
        <v>87.1791961371167i</v>
      </c>
      <c r="J356" t="str">
        <f t="shared" si="106"/>
        <v>-5.50091754084844+18.854837567108i</v>
      </c>
      <c r="K356" t="str">
        <f t="shared" si="113"/>
        <v>4.26101281922152-1.24315471165477i</v>
      </c>
      <c r="L356" t="str">
        <f t="shared" si="114"/>
        <v>0.259576346606176-0.0750064514930369i</v>
      </c>
      <c r="M356" t="str">
        <f t="shared" si="115"/>
        <v>4.5205891658277-1.31816116314781i</v>
      </c>
      <c r="N356" t="str">
        <f t="shared" si="116"/>
        <v>-0.0984549957666611i</v>
      </c>
      <c r="O356" t="str">
        <f t="shared" si="117"/>
        <v>0.995157220711829-0.098296012457817i</v>
      </c>
      <c r="P356" t="str">
        <f t="shared" si="118"/>
        <v>0.00484277928817101+0.098296012457817i</v>
      </c>
      <c r="Q356" t="str">
        <f t="shared" si="119"/>
        <v>-0.00484277928817101+0.000158983308844104i</v>
      </c>
      <c r="R356" t="str">
        <f t="shared" si="120"/>
        <v>-0.333297424997257-20.3083798234414i</v>
      </c>
      <c r="S356" t="str">
        <f t="shared" si="121"/>
        <v>0.0102121025852023i</v>
      </c>
      <c r="T356" t="str">
        <f t="shared" si="122"/>
        <v>0.207391258096236-0.00340366749545576i</v>
      </c>
      <c r="U356" t="str">
        <f t="shared" si="123"/>
        <v>0.0001-7169.141580716i</v>
      </c>
      <c r="V356" t="str">
        <f t="shared" si="124"/>
        <v>0.00002-0.114990917093083i</v>
      </c>
      <c r="W356" t="str">
        <f t="shared" si="125"/>
        <v>0.0000199993584529566-0.114989072702318i</v>
      </c>
      <c r="X356" t="str">
        <f t="shared" si="126"/>
        <v>0.0402923534335082-0.0985085377125594i</v>
      </c>
      <c r="Y356" t="str">
        <f t="shared" si="127"/>
        <v>0.009+0.139486713819387i</v>
      </c>
      <c r="Z356" t="str">
        <f t="shared" si="128"/>
        <v>-5.98867379392439-19.0028971621424i</v>
      </c>
      <c r="AA356" t="str">
        <f t="shared" si="129"/>
        <v>143.95616145428-119.67497035202i</v>
      </c>
      <c r="AB356" t="str">
        <f t="shared" si="130"/>
        <v>1.41193422609679-0.0231724069529348i</v>
      </c>
      <c r="AC356" t="str">
        <f t="shared" si="131"/>
        <v>7.35222959845245-1.96590979357754i</v>
      </c>
      <c r="AD356" t="str">
        <f t="shared" si="132"/>
        <v>0.180013895365048+0.0449820926423281i</v>
      </c>
      <c r="AE356" t="str">
        <f t="shared" si="133"/>
        <v>-0.223254417094782-3.69016862078166i</v>
      </c>
      <c r="AF356" t="str">
        <f t="shared" si="134"/>
        <v>-8.31802997327738-2.5568581977408i</v>
      </c>
      <c r="AG356" t="str">
        <f t="shared" si="135"/>
        <v>1.11329637075847-0.054545103683252i</v>
      </c>
      <c r="AH356" t="str">
        <f t="shared" si="136"/>
        <v>-8.16334951757793+27.6839960538124i</v>
      </c>
      <c r="AI356">
        <f t="shared" si="137"/>
        <v>29.206678952931707</v>
      </c>
      <c r="AJ356">
        <f t="shared" si="138"/>
        <v>106.42952977289814</v>
      </c>
      <c r="AK356"/>
      <c r="AL356"/>
      <c r="AM356"/>
      <c r="AN356"/>
    </row>
    <row r="357" spans="1:40" x14ac:dyDescent="0.25">
      <c r="A357"/>
      <c r="B357">
        <f t="shared" si="139"/>
        <v>22300</v>
      </c>
      <c r="C357" s="237" t="str">
        <f t="shared" si="107"/>
        <v>-0.000153685240603837+0.109821423540595i</v>
      </c>
      <c r="D357" s="208" t="str">
        <f t="shared" si="108"/>
        <v>-5.95818421051726+0.841964247144562i</v>
      </c>
      <c r="E357" t="str">
        <f t="shared" si="109"/>
        <v>2870</v>
      </c>
      <c r="F357" t="str">
        <f t="shared" si="110"/>
        <v>0.777000777000777</v>
      </c>
      <c r="G357" t="str">
        <f t="shared" si="105"/>
        <v>0.777000777000777</v>
      </c>
      <c r="H357" t="str">
        <f t="shared" si="111"/>
        <v>2.37213039249011+3.41173202113618i</v>
      </c>
      <c r="I357" t="str">
        <f t="shared" si="112"/>
        <v>87.5718952188155i</v>
      </c>
      <c r="J357" t="str">
        <f t="shared" si="106"/>
        <v>-5.55961627280359+18.9397692678607i</v>
      </c>
      <c r="K357" t="str">
        <f t="shared" si="113"/>
        <v>4.25690067378811-1.24957880547476i</v>
      </c>
      <c r="L357" t="str">
        <f t="shared" si="114"/>
        <v>0.259395855134098-0.0752919291538942i</v>
      </c>
      <c r="M357" t="str">
        <f t="shared" si="115"/>
        <v>4.51629652892221-1.32487073462865i</v>
      </c>
      <c r="N357" t="str">
        <f t="shared" si="116"/>
        <v>-0.098898486738583i</v>
      </c>
      <c r="O357" t="str">
        <f t="shared" si="117"/>
        <v>0.995113529453287-0.0987373460197398i</v>
      </c>
      <c r="P357" t="str">
        <f t="shared" si="118"/>
        <v>0.00488647054671298+0.0987373460197398i</v>
      </c>
      <c r="Q357" t="str">
        <f t="shared" si="119"/>
        <v>-0.00488647054671298+0.000161140718843197i</v>
      </c>
      <c r="R357" t="str">
        <f t="shared" si="120"/>
        <v>-0.333297100706986-20.2172616840166i</v>
      </c>
      <c r="S357" t="str">
        <f t="shared" si="121"/>
        <v>0.0102581030472978i</v>
      </c>
      <c r="T357" t="str">
        <f t="shared" si="122"/>
        <v>0.207390753688828-0.00341899600441785i</v>
      </c>
      <c r="U357" t="str">
        <f t="shared" si="123"/>
        <v>0.0001-7136.99296376211i</v>
      </c>
      <c r="V357" t="str">
        <f t="shared" si="124"/>
        <v>0.00002-0.114475262756343i</v>
      </c>
      <c r="W357" t="str">
        <f t="shared" si="125"/>
        <v>0.0000199993584529566-0.114473426636389i</v>
      </c>
      <c r="X357" t="str">
        <f t="shared" si="126"/>
        <v>0.0399831863455565-0.0981926225891935i</v>
      </c>
      <c r="Y357" t="str">
        <f t="shared" si="127"/>
        <v>0.009+0.140115032350105i</v>
      </c>
      <c r="Z357" t="str">
        <f t="shared" si="128"/>
        <v>-6.22963688096474-18.7237733906225i</v>
      </c>
      <c r="AA357" t="str">
        <f t="shared" si="129"/>
        <v>141.405032885934-121.021929628656i</v>
      </c>
      <c r="AB357" t="str">
        <f t="shared" si="130"/>
        <v>1.41193079205579-0.0232767645166879i</v>
      </c>
      <c r="AC357" t="str">
        <f t="shared" si="131"/>
        <v>7.34585943113495-1.97575055650702i</v>
      </c>
      <c r="AD357" t="str">
        <f t="shared" si="132"/>
        <v>0.180036132529769+0.0452540274744972i</v>
      </c>
      <c r="AE357" t="str">
        <f t="shared" si="133"/>
        <v>-0.274233575668214-3.65287190617877i</v>
      </c>
      <c r="AF357" t="str">
        <f t="shared" si="134"/>
        <v>-8.33031460300737-2.56976777399162i</v>
      </c>
      <c r="AG357" t="str">
        <f t="shared" si="135"/>
        <v>1.11198377678945-0.0557088059645387i</v>
      </c>
      <c r="AH357" t="str">
        <f t="shared" si="136"/>
        <v>-7.77050651939751+27.6095782952532i</v>
      </c>
      <c r="AI357">
        <f t="shared" si="137"/>
        <v>29.15225441368721</v>
      </c>
      <c r="AJ357">
        <f t="shared" si="138"/>
        <v>105.71885399220506</v>
      </c>
      <c r="AK357"/>
      <c r="AL357"/>
      <c r="AM357"/>
      <c r="AN357"/>
    </row>
    <row r="358" spans="1:40" x14ac:dyDescent="0.25">
      <c r="A358"/>
      <c r="B358">
        <f t="shared" si="139"/>
        <v>22400</v>
      </c>
      <c r="C358" s="237" t="str">
        <f t="shared" si="107"/>
        <v>-0.000152316116536248+0.109331151235774i</v>
      </c>
      <c r="D358" s="208" t="str">
        <f t="shared" si="108"/>
        <v>-5.9581737138994+0.838205492807601i</v>
      </c>
      <c r="E358" t="str">
        <f t="shared" si="109"/>
        <v>2870</v>
      </c>
      <c r="F358" t="str">
        <f t="shared" si="110"/>
        <v>0.777000777000777</v>
      </c>
      <c r="G358" t="str">
        <f t="shared" si="105"/>
        <v>0.777000777000777</v>
      </c>
      <c r="H358" t="str">
        <f t="shared" si="111"/>
        <v>2.38443606903449+3.42078812126455i</v>
      </c>
      <c r="I358" t="str">
        <f t="shared" si="112"/>
        <v>87.9645943005142i</v>
      </c>
      <c r="J358" t="str">
        <f t="shared" si="106"/>
        <v>-5.61857881928438+19.0247009686134i</v>
      </c>
      <c r="K358" t="str">
        <f t="shared" si="113"/>
        <v>4.25277627137736-1.25597551945425i</v>
      </c>
      <c r="L358" t="str">
        <f t="shared" si="114"/>
        <v>0.259214804985325-0.0755767740681123i</v>
      </c>
      <c r="M358" t="str">
        <f t="shared" si="115"/>
        <v>4.51199107636268-1.33155229352236i</v>
      </c>
      <c r="N358" t="str">
        <f t="shared" si="116"/>
        <v>-0.0993419777105049i</v>
      </c>
      <c r="O358" t="str">
        <f t="shared" si="117"/>
        <v>0.995069642471598-0.0991786601615829i</v>
      </c>
      <c r="P358" t="str">
        <f t="shared" si="118"/>
        <v>0.00493035752840199+0.0991786601615829i</v>
      </c>
      <c r="Q358" t="str">
        <f t="shared" si="119"/>
        <v>-0.00493035752840199+0.000163317548922001i</v>
      </c>
      <c r="R358" t="str">
        <f t="shared" si="120"/>
        <v>-0.333296774958248-20.1269568793515i</v>
      </c>
      <c r="S358" t="str">
        <f t="shared" si="121"/>
        <v>0.0103041035093933i</v>
      </c>
      <c r="T358" t="str">
        <f t="shared" si="122"/>
        <v>0.207390247013933-0.00343432446851675i</v>
      </c>
      <c r="U358" t="str">
        <f t="shared" si="123"/>
        <v>0.0001-7105.13138803103i</v>
      </c>
      <c r="V358" t="str">
        <f t="shared" si="124"/>
        <v>0.00002-0.113964212476181i</v>
      </c>
      <c r="W358" t="str">
        <f t="shared" si="125"/>
        <v>0.0000199993584529566-0.113962384553191i</v>
      </c>
      <c r="X358" t="str">
        <f t="shared" si="126"/>
        <v>0.0396773721150507-0.0978781696567106i</v>
      </c>
      <c r="Y358" t="str">
        <f t="shared" si="127"/>
        <v>0.009+0.140743350880823i</v>
      </c>
      <c r="Z358" t="str">
        <f t="shared" si="128"/>
        <v>-6.45844603968258-18.4417427843402i</v>
      </c>
      <c r="AA358" t="str">
        <f t="shared" si="129"/>
        <v>138.84975464397-122.270772581354i</v>
      </c>
      <c r="AB358" t="str">
        <f t="shared" si="130"/>
        <v>1.41192734257758-0.0233811217750092i</v>
      </c>
      <c r="AC358" t="str">
        <f t="shared" si="131"/>
        <v>7.33947038385787-1.9855505041003i</v>
      </c>
      <c r="AD358" t="str">
        <f t="shared" si="132"/>
        <v>0.180058480569784+0.0455256398094801i</v>
      </c>
      <c r="AE358" t="str">
        <f t="shared" si="133"/>
        <v>-0.323325841288227-3.61461707293864i</v>
      </c>
      <c r="AF358" t="str">
        <f t="shared" si="134"/>
        <v>-8.34260978293389-2.58258262845695i</v>
      </c>
      <c r="AG358" t="str">
        <f t="shared" si="135"/>
        <v>1.11065446222162-0.0568146895137608i</v>
      </c>
      <c r="AH358" t="str">
        <f t="shared" si="136"/>
        <v>-7.38437841028626+27.5250452129975i</v>
      </c>
      <c r="AI358">
        <f t="shared" si="137"/>
        <v>29.0964007660344</v>
      </c>
      <c r="AJ358">
        <f t="shared" si="138"/>
        <v>105.01760367540307</v>
      </c>
      <c r="AK358"/>
      <c r="AL358"/>
      <c r="AM358"/>
      <c r="AN358"/>
    </row>
    <row r="359" spans="1:40" x14ac:dyDescent="0.25">
      <c r="A359"/>
      <c r="B359">
        <f t="shared" si="139"/>
        <v>22500</v>
      </c>
      <c r="C359" s="237" t="str">
        <f t="shared" si="107"/>
        <v>-0.000150965206812512+0.108845236881732i</v>
      </c>
      <c r="D359" s="208" t="str">
        <f t="shared" si="108"/>
        <v>-5.95816335692485+0.834480149426612i</v>
      </c>
      <c r="E359" t="str">
        <f t="shared" si="109"/>
        <v>2870</v>
      </c>
      <c r="F359" t="str">
        <f t="shared" si="110"/>
        <v>0.777000777000777</v>
      </c>
      <c r="G359" t="str">
        <f t="shared" si="105"/>
        <v>0.777000777000777</v>
      </c>
      <c r="H359" t="str">
        <f t="shared" si="111"/>
        <v>2.39675179684611+3.42978347251426i</v>
      </c>
      <c r="I359" t="str">
        <f t="shared" si="112"/>
        <v>88.3572933822129i</v>
      </c>
      <c r="J359" t="str">
        <f t="shared" si="106"/>
        <v>-5.67780518029081+19.1096326693662i</v>
      </c>
      <c r="K359" t="str">
        <f t="shared" si="113"/>
        <v>4.24863972954747-1.26234496931406i</v>
      </c>
      <c r="L359" t="str">
        <f t="shared" si="114"/>
        <v>0.259033199023871-0.0758609848929162i</v>
      </c>
      <c r="M359" t="str">
        <f t="shared" si="115"/>
        <v>4.50767292857134-1.33820595420698i</v>
      </c>
      <c r="N359" t="str">
        <f t="shared" si="116"/>
        <v>-0.0997854686824268i</v>
      </c>
      <c r="O359" t="str">
        <f t="shared" si="117"/>
        <v>0.995025559775393-0.0996199547965467i</v>
      </c>
      <c r="P359" t="str">
        <f t="shared" si="118"/>
        <v>0.00497444022460702+0.0996199547965467i</v>
      </c>
      <c r="Q359" t="str">
        <f t="shared" si="119"/>
        <v>-0.00497444022460702+0.000165513885880098i</v>
      </c>
      <c r="R359" t="str">
        <f t="shared" si="120"/>
        <v>-0.333296447751067-20.0374545649784i</v>
      </c>
      <c r="S359" t="str">
        <f t="shared" si="121"/>
        <v>0.0103501039714888i</v>
      </c>
      <c r="T359" t="str">
        <f t="shared" si="122"/>
        <v>0.207389738071509-0.00344965288755143i</v>
      </c>
      <c r="U359" t="str">
        <f t="shared" si="123"/>
        <v>0.0001-7073.55302630644i</v>
      </c>
      <c r="V359" t="str">
        <f t="shared" si="124"/>
        <v>0.00002-0.113457704865175i</v>
      </c>
      <c r="W359" t="str">
        <f t="shared" si="125"/>
        <v>0.0000199993584529565-0.113455885066288i</v>
      </c>
      <c r="X359" t="str">
        <f t="shared" si="126"/>
        <v>0.0393748655295671-0.0975651776565686i</v>
      </c>
      <c r="Y359" t="str">
        <f t="shared" si="127"/>
        <v>0.009+0.141371669411541i</v>
      </c>
      <c r="Z359" t="str">
        <f t="shared" si="128"/>
        <v>-6.67525283736994-18.1574194342589i</v>
      </c>
      <c r="AA359" t="str">
        <f t="shared" si="129"/>
        <v>136.294859030585-123.423591011724i</v>
      </c>
      <c r="AB359" t="str">
        <f t="shared" si="130"/>
        <v>1.41192387766187-0.0234854787265301i</v>
      </c>
      <c r="AC359" t="str">
        <f t="shared" si="131"/>
        <v>7.33306263307064-1.99530979664424i</v>
      </c>
      <c r="AD359" t="str">
        <f t="shared" si="132"/>
        <v>0.180080939321561+0.0457969337635469i</v>
      </c>
      <c r="AE359" t="str">
        <f t="shared" si="133"/>
        <v>-0.370531666014797-3.57551125942487i</v>
      </c>
      <c r="AF359" t="str">
        <f t="shared" si="134"/>
        <v>-8.35491515377096-2.59530332308765i</v>
      </c>
      <c r="AG359" t="str">
        <f t="shared" si="135"/>
        <v>1.10931143230609-0.0578633454524347i</v>
      </c>
      <c r="AH359" t="str">
        <f t="shared" si="136"/>
        <v>-7.00526272916791+27.4308786914996i</v>
      </c>
      <c r="AI359">
        <f t="shared" si="137"/>
        <v>29.039180544198206</v>
      </c>
      <c r="AJ359">
        <f t="shared" si="138"/>
        <v>104.325924301502</v>
      </c>
      <c r="AK359"/>
      <c r="AL359"/>
      <c r="AM359"/>
      <c r="AN359"/>
    </row>
    <row r="360" spans="1:40" x14ac:dyDescent="0.25">
      <c r="A360"/>
      <c r="B360">
        <f t="shared" si="139"/>
        <v>22600</v>
      </c>
      <c r="C360" s="237" t="str">
        <f t="shared" si="107"/>
        <v>-0.000149632189770179+0.10836362263001i</v>
      </c>
      <c r="D360" s="208" t="str">
        <f t="shared" si="108"/>
        <v>-5.95815313712753+0.830787773496744i</v>
      </c>
      <c r="E360" t="str">
        <f t="shared" si="109"/>
        <v>2870</v>
      </c>
      <c r="F360" t="str">
        <f t="shared" si="110"/>
        <v>0.777000777000777</v>
      </c>
      <c r="G360" t="str">
        <f t="shared" si="105"/>
        <v>0.777000777000777</v>
      </c>
      <c r="H360" t="str">
        <f t="shared" si="111"/>
        <v>2.40907722126474+3.43871818750129i</v>
      </c>
      <c r="I360" t="str">
        <f t="shared" si="112"/>
        <v>88.7499924639117i</v>
      </c>
      <c r="J360" t="str">
        <f t="shared" si="106"/>
        <v>-5.73729535582288+19.1945643701189i</v>
      </c>
      <c r="K360" t="str">
        <f t="shared" si="113"/>
        <v>4.24449116514188-1.26868726895983i</v>
      </c>
      <c r="L360" t="str">
        <f t="shared" si="114"/>
        <v>0.258851040116147-0.0761445603011475i</v>
      </c>
      <c r="M360" t="str">
        <f t="shared" si="115"/>
        <v>4.50334220525803-1.34483182926098i</v>
      </c>
      <c r="N360" t="str">
        <f t="shared" si="116"/>
        <v>-0.100228959654349i</v>
      </c>
      <c r="O360" t="str">
        <f t="shared" si="117"/>
        <v>0.994981281373343-0.100061229837836i</v>
      </c>
      <c r="P360" t="str">
        <f t="shared" si="118"/>
        <v>0.00501871862665704+0.100061229837836i</v>
      </c>
      <c r="Q360" t="str">
        <f t="shared" si="119"/>
        <v>-0.00501871862665704+0.000167729816513001i</v>
      </c>
      <c r="R360" t="str">
        <f t="shared" si="120"/>
        <v>-0.333296119085984-19.9487440883735i</v>
      </c>
      <c r="S360" t="str">
        <f t="shared" si="121"/>
        <v>0.0103961044335843i</v>
      </c>
      <c r="T360" t="str">
        <f t="shared" si="122"/>
        <v>0.207389226861578-0.00346498126132624i</v>
      </c>
      <c r="U360" t="str">
        <f t="shared" si="123"/>
        <v>0.0001-7042.2541191104i</v>
      </c>
      <c r="V360" t="str">
        <f t="shared" si="124"/>
        <v>0.00002-0.112955679622409i</v>
      </c>
      <c r="W360" t="str">
        <f t="shared" si="125"/>
        <v>0.0000199993584529566-0.11295386787573i</v>
      </c>
      <c r="X360" t="str">
        <f t="shared" si="126"/>
        <v>0.0390756220734751-0.0972536450726797i</v>
      </c>
      <c r="Y360" t="str">
        <f t="shared" si="127"/>
        <v>0.009+0.141999987942259i</v>
      </c>
      <c r="Z360" t="str">
        <f t="shared" si="128"/>
        <v>-6.8802403882008-17.8713890404475i</v>
      </c>
      <c r="AA360" t="str">
        <f t="shared" si="129"/>
        <v>133.7446110024-124.482678803937i</v>
      </c>
      <c r="AB360" t="str">
        <f t="shared" si="130"/>
        <v>1.41192039730882-0.0235898353699187i</v>
      </c>
      <c r="AC360" t="str">
        <f t="shared" si="131"/>
        <v>7.326636354213-2.00502859192015i</v>
      </c>
      <c r="AD360" t="str">
        <f t="shared" si="132"/>
        <v>0.180103508624969+0.0460679133794046i</v>
      </c>
      <c r="AE360" t="str">
        <f t="shared" si="133"/>
        <v>-0.415857831813201-3.53565818841952i</v>
      </c>
      <c r="AF360" t="str">
        <f t="shared" si="134"/>
        <v>-8.36723035839227-2.60793041400455i</v>
      </c>
      <c r="AG360" t="str">
        <f t="shared" si="135"/>
        <v>1.10795756209543-0.0588555240608323i</v>
      </c>
      <c r="AH360" t="str">
        <f t="shared" si="136"/>
        <v>-6.63342225786146+27.3275640792265i</v>
      </c>
      <c r="AI360">
        <f t="shared" si="137"/>
        <v>28.980655893780227</v>
      </c>
      <c r="AJ360">
        <f t="shared" si="138"/>
        <v>103.64394110654656</v>
      </c>
      <c r="AK360"/>
      <c r="AL360"/>
      <c r="AM360"/>
      <c r="AN360"/>
    </row>
    <row r="361" spans="1:40" x14ac:dyDescent="0.25">
      <c r="A361"/>
      <c r="B361">
        <f t="shared" si="139"/>
        <v>22700</v>
      </c>
      <c r="C361" s="237" t="str">
        <f t="shared" si="107"/>
        <v>-0.000148316750816202+0.107886251651495i</v>
      </c>
      <c r="D361" s="208" t="str">
        <f t="shared" si="108"/>
        <v>-5.95814305209555+0.827127929328129i</v>
      </c>
      <c r="E361" t="str">
        <f t="shared" si="109"/>
        <v>2870</v>
      </c>
      <c r="F361" t="str">
        <f t="shared" si="110"/>
        <v>0.777000777000777</v>
      </c>
      <c r="G361" t="str">
        <f t="shared" si="105"/>
        <v>0.777000777000777</v>
      </c>
      <c r="H361" t="str">
        <f t="shared" si="111"/>
        <v>2.42141198974377+3.44759238097369i</v>
      </c>
      <c r="I361" t="str">
        <f t="shared" si="112"/>
        <v>89.1426915456104i</v>
      </c>
      <c r="J361" t="str">
        <f t="shared" si="106"/>
        <v>-5.7970493458806+19.2794960708717i</v>
      </c>
      <c r="K361" t="str">
        <f t="shared" si="113"/>
        <v>4.2403306943024-1.27500253053096i</v>
      </c>
      <c r="L361" t="str">
        <f t="shared" si="114"/>
        <v>0.258668331130864-0.0764274989812514i</v>
      </c>
      <c r="M361" t="str">
        <f t="shared" si="115"/>
        <v>4.49899902543326-1.35143002951221i</v>
      </c>
      <c r="N361" t="str">
        <f t="shared" si="116"/>
        <v>-0.100672450626271i</v>
      </c>
      <c r="O361" t="str">
        <f t="shared" si="117"/>
        <v>0.994936807274157-0.100502485198658i</v>
      </c>
      <c r="P361" t="str">
        <f t="shared" si="118"/>
        <v>0.00506319272584299+0.100502485198658i</v>
      </c>
      <c r="Q361" t="str">
        <f t="shared" si="119"/>
        <v>-0.00506319272584299+0.000169965427613009i</v>
      </c>
      <c r="R361" t="str">
        <f t="shared" si="120"/>
        <v>-0.333295788961133-19.8608149847205i</v>
      </c>
      <c r="S361" t="str">
        <f t="shared" si="121"/>
        <v>0.0104421048956798i</v>
      </c>
      <c r="T361" t="str">
        <f t="shared" si="122"/>
        <v>0.207388713384141-0.00348030958962051i</v>
      </c>
      <c r="U361" t="str">
        <f t="shared" si="123"/>
        <v>0.0001-7011.23097321123i</v>
      </c>
      <c r="V361" t="str">
        <f t="shared" si="124"/>
        <v>0.00002-0.112458077509535i</v>
      </c>
      <c r="W361" t="str">
        <f t="shared" si="125"/>
        <v>0.0000199993584529567-0.11245627374412i</v>
      </c>
      <c r="X361" t="str">
        <f t="shared" si="126"/>
        <v>0.0387795979166592-0.0969435701415897i</v>
      </c>
      <c r="Y361" t="str">
        <f t="shared" si="127"/>
        <v>0.009+0.142628306472977i</v>
      </c>
      <c r="Z361" t="str">
        <f t="shared" si="128"/>
        <v>-7.07362001425522-17.5842077596568i</v>
      </c>
      <c r="AA361" t="str">
        <f t="shared" si="129"/>
        <v>131.203004236788-125.450504311458i</v>
      </c>
      <c r="AB361" t="str">
        <f t="shared" si="130"/>
        <v>1.41191690151842-0.0236941917036726i</v>
      </c>
      <c r="AC361" t="str">
        <f t="shared" si="131"/>
        <v>7.32019172173076-2.01470704527108i</v>
      </c>
      <c r="AD361" t="str">
        <f t="shared" si="132"/>
        <v>0.180126188323184+0.0463385826278154i</v>
      </c>
      <c r="AE361" t="str">
        <f t="shared" si="133"/>
        <v>-0.459316946598856-3.49515784393827i</v>
      </c>
      <c r="AF361" t="str">
        <f t="shared" si="134"/>
        <v>-8.37955504183932-2.62046445164556i</v>
      </c>
      <c r="AG361" t="str">
        <f t="shared" si="135"/>
        <v>1.10659559010625-0.0597921188814403i</v>
      </c>
      <c r="AH361" t="str">
        <f t="shared" si="136"/>
        <v>-6.26908598261628+27.2155876986241i</v>
      </c>
      <c r="AI361">
        <f t="shared" si="137"/>
        <v>28.920888414792497</v>
      </c>
      <c r="AJ361">
        <f t="shared" si="138"/>
        <v>102.97175977931374</v>
      </c>
      <c r="AK361"/>
      <c r="AL361"/>
      <c r="AM361"/>
      <c r="AN361"/>
    </row>
    <row r="362" spans="1:40" x14ac:dyDescent="0.25">
      <c r="A362"/>
      <c r="B362">
        <f t="shared" si="139"/>
        <v>22800</v>
      </c>
      <c r="C362" s="237" t="str">
        <f t="shared" si="107"/>
        <v>-0.000147018582241315+0.107413068114066i</v>
      </c>
      <c r="D362" s="208" t="str">
        <f t="shared" si="108"/>
        <v>-5.95813309946981+0.823500188874506i</v>
      </c>
      <c r="E362" t="str">
        <f t="shared" si="109"/>
        <v>2870</v>
      </c>
      <c r="F362" t="str">
        <f t="shared" si="110"/>
        <v>0.777000777000777</v>
      </c>
      <c r="G362" t="str">
        <f t="shared" si="105"/>
        <v>0.777000777000777</v>
      </c>
      <c r="H362" t="str">
        <f t="shared" si="111"/>
        <v>2.43375575185941+3.45640616978275i</v>
      </c>
      <c r="I362" t="str">
        <f t="shared" si="112"/>
        <v>89.5353906273091i</v>
      </c>
      <c r="J362" t="str">
        <f t="shared" si="106"/>
        <v>-5.85706715046395+19.3644277716244i</v>
      </c>
      <c r="K362" t="str">
        <f t="shared" si="113"/>
        <v>4.23615843248219-1.28129086444835i</v>
      </c>
      <c r="L362" t="str">
        <f t="shared" si="114"/>
        <v>0.258485074938934-0.0767097996372613i</v>
      </c>
      <c r="M362" t="str">
        <f t="shared" si="115"/>
        <v>4.49464350742112-1.35800066408561i</v>
      </c>
      <c r="N362" t="str">
        <f t="shared" si="116"/>
        <v>-0.101115941598192i</v>
      </c>
      <c r="O362" t="str">
        <f t="shared" si="117"/>
        <v>0.994892137486583-0.100943720792224i</v>
      </c>
      <c r="P362" t="str">
        <f t="shared" si="118"/>
        <v>0.00510786251341699+0.100943720792224i</v>
      </c>
      <c r="Q362" t="str">
        <f t="shared" si="119"/>
        <v>-0.00510786251341699+0.000172220805968001i</v>
      </c>
      <c r="R362" t="str">
        <f t="shared" si="120"/>
        <v>-0.333295457376779-19.7736569727975i</v>
      </c>
      <c r="S362" t="str">
        <f t="shared" si="121"/>
        <v>0.0104881053577753i</v>
      </c>
      <c r="T362" t="str">
        <f t="shared" si="122"/>
        <v>0.207388197639208-0.00349563787223557i</v>
      </c>
      <c r="U362" t="str">
        <f t="shared" si="123"/>
        <v>0.0001-6980.47996017083i</v>
      </c>
      <c r="V362" t="str">
        <f t="shared" si="124"/>
        <v>0.00002-0.111964840327476i</v>
      </c>
      <c r="W362" t="str">
        <f t="shared" si="125"/>
        <v>0.0000199993584529566-0.111963044473313i</v>
      </c>
      <c r="X362" t="str">
        <f t="shared" si="126"/>
        <v>0.0384867499034064-0.0966349508623273i</v>
      </c>
      <c r="Y362" t="str">
        <f t="shared" si="127"/>
        <v>0.009+0.143256625003695i</v>
      </c>
      <c r="Z362" t="str">
        <f t="shared" si="128"/>
        <v>-7.25562797187468-17.2964013966614i</v>
      </c>
      <c r="AA362" t="str">
        <f t="shared" si="129"/>
        <v>128.673759765545-126.329683765187i</v>
      </c>
      <c r="AB362" t="str">
        <f t="shared" si="130"/>
        <v>1.41191339029076-0.0237985477264392i</v>
      </c>
      <c r="AC362" t="str">
        <f t="shared" si="131"/>
        <v>7.31372890909453-2.02434530967091i</v>
      </c>
      <c r="AD362" t="str">
        <f t="shared" si="132"/>
        <v>0.180148978262597+0.0466089454091701i</v>
      </c>
      <c r="AE362" t="str">
        <f t="shared" si="133"/>
        <v>-0.500926937314649-3.45410620727868i</v>
      </c>
      <c r="AF362" t="str">
        <f t="shared" si="134"/>
        <v>-8.39188885132922-2.63290598090824i</v>
      </c>
      <c r="AG362" t="str">
        <f t="shared" si="135"/>
        <v>1.1052281136602-0.0606741510603103i</v>
      </c>
      <c r="AH362" t="str">
        <f t="shared" si="136"/>
        <v>-5.91245021613909+27.0954345385746i</v>
      </c>
      <c r="AI362">
        <f t="shared" si="137"/>
        <v>28.859939017270676</v>
      </c>
      <c r="AJ362">
        <f t="shared" si="138"/>
        <v>102.30946720289597</v>
      </c>
      <c r="AK362"/>
      <c r="AL362"/>
      <c r="AM362"/>
      <c r="AN362"/>
    </row>
    <row r="363" spans="1:40" x14ac:dyDescent="0.25">
      <c r="A363"/>
      <c r="B363">
        <f t="shared" si="139"/>
        <v>22900</v>
      </c>
      <c r="C363" s="237" t="str">
        <f t="shared" si="107"/>
        <v>-0.000145737383040069+0.106944017160825i</v>
      </c>
      <c r="D363" s="208" t="str">
        <f t="shared" si="108"/>
        <v>-5.9581232769426+0.819904131566325i</v>
      </c>
      <c r="E363" t="str">
        <f t="shared" si="109"/>
        <v>2870</v>
      </c>
      <c r="F363" t="str">
        <f t="shared" si="110"/>
        <v>0.777000777000777</v>
      </c>
      <c r="G363" t="str">
        <f t="shared" si="105"/>
        <v>0.777000777000777</v>
      </c>
      <c r="H363" t="str">
        <f t="shared" si="111"/>
        <v>2.44610815931964+3.46515967285423i</v>
      </c>
      <c r="I363" t="str">
        <f t="shared" si="112"/>
        <v>89.9280897090078i</v>
      </c>
      <c r="J363" t="str">
        <f t="shared" si="106"/>
        <v>-5.91734876957295+19.4493594723772i</v>
      </c>
      <c r="K363" t="str">
        <f t="shared" si="113"/>
        <v>4.231974494458-1.28755237946067i</v>
      </c>
      <c r="L363" t="str">
        <f t="shared" si="114"/>
        <v>0.258301274413376-0.0769914609887864i</v>
      </c>
      <c r="M363" t="str">
        <f t="shared" si="115"/>
        <v>4.49027576887138-1.36454384044946i</v>
      </c>
      <c r="N363" t="str">
        <f t="shared" si="116"/>
        <v>-0.101559432570114i</v>
      </c>
      <c r="O363" t="str">
        <f t="shared" si="117"/>
        <v>0.994847272019405-0.101384936531752i</v>
      </c>
      <c r="P363" t="str">
        <f t="shared" si="118"/>
        <v>0.00515272798059496+0.101384936531752i</v>
      </c>
      <c r="Q363" t="str">
        <f t="shared" si="119"/>
        <v>-0.00515272798059496+0.000174496038362004i</v>
      </c>
      <c r="R363" t="str">
        <f t="shared" si="120"/>
        <v>-0.333295124333607-19.6872599509591i</v>
      </c>
      <c r="S363" t="str">
        <f t="shared" si="121"/>
        <v>0.0105341058198708i</v>
      </c>
      <c r="T363" t="str">
        <f t="shared" si="122"/>
        <v>0.207387679626708-0.00351096610897721i</v>
      </c>
      <c r="U363" t="str">
        <f t="shared" si="123"/>
        <v>0.0001-6949.9975149299i</v>
      </c>
      <c r="V363" t="str">
        <f t="shared" si="124"/>
        <v>0.00002-0.111475910893731i</v>
      </c>
      <c r="W363" t="str">
        <f t="shared" si="125"/>
        <v>0.0000199993584529566-0.111474122881726i</v>
      </c>
      <c r="X363" t="str">
        <f t="shared" si="126"/>
        <v>0.0381970355414573-0.0963277850059307i</v>
      </c>
      <c r="Y363" t="str">
        <f t="shared" si="127"/>
        <v>0.009+0.143884943534413i</v>
      </c>
      <c r="Z363" t="str">
        <f t="shared" si="128"/>
        <v>-7.42652227344575-17.008464912854i</v>
      </c>
      <c r="AA363" t="str">
        <f t="shared" si="129"/>
        <v>126.160326925259-127.122955896659i</v>
      </c>
      <c r="AB363" t="str">
        <f t="shared" si="130"/>
        <v>1.41190986362534-0.0239029034368964i</v>
      </c>
      <c r="AC363" t="str">
        <f t="shared" si="131"/>
        <v>7.30724808881368-2.03394353578816i</v>
      </c>
      <c r="AD363" t="str">
        <f t="shared" si="132"/>
        <v>0.180171878292731+0.0468790055550212i</v>
      </c>
      <c r="AE363" t="str">
        <f t="shared" si="133"/>
        <v>-0.540710546057461-3.41259504913628i</v>
      </c>
      <c r="AF363" t="str">
        <f t="shared" si="134"/>
        <v>-8.40423143626224-2.6452555412879i</v>
      </c>
      <c r="AG363" t="str">
        <f t="shared" si="135"/>
        <v>1.10385758578215-0.0615027540780066i</v>
      </c>
      <c r="AH363" t="str">
        <f t="shared" si="136"/>
        <v>-5.56367985513127+26.9675861351115i</v>
      </c>
      <c r="AI363">
        <f t="shared" si="137"/>
        <v>28.797867789487878</v>
      </c>
      <c r="AJ363">
        <f t="shared" si="138"/>
        <v>101.65713223356185</v>
      </c>
      <c r="AK363"/>
      <c r="AL363"/>
      <c r="AM363"/>
      <c r="AN363"/>
    </row>
    <row r="364" spans="1:40" x14ac:dyDescent="0.25">
      <c r="A364"/>
      <c r="B364">
        <f t="shared" si="139"/>
        <v>23000</v>
      </c>
      <c r="C364" s="237" t="str">
        <f t="shared" si="107"/>
        <v>-0.000144472858736337+0.106479044888901i</v>
      </c>
      <c r="D364" s="208" t="str">
        <f t="shared" si="108"/>
        <v>-5.95811358225627+0.816339344148241i</v>
      </c>
      <c r="E364" t="str">
        <f t="shared" si="109"/>
        <v>2870</v>
      </c>
      <c r="F364" t="str">
        <f t="shared" si="110"/>
        <v>0.777000777000777</v>
      </c>
      <c r="G364" t="str">
        <f t="shared" si="105"/>
        <v>0.777000777000777</v>
      </c>
      <c r="H364" t="str">
        <f t="shared" si="111"/>
        <v>2.45846886597267+3.47385301115961i</v>
      </c>
      <c r="I364" t="str">
        <f t="shared" si="112"/>
        <v>90.3207887907066i</v>
      </c>
      <c r="J364" t="str">
        <f t="shared" si="106"/>
        <v>-5.97789420320759+19.5342911731299i</v>
      </c>
      <c r="K364" t="str">
        <f t="shared" si="113"/>
        <v>4.22777899434218-1.29378718268954i</v>
      </c>
      <c r="L364" t="str">
        <f t="shared" si="114"/>
        <v>0.258116932429215-0.0772724817709948i</v>
      </c>
      <c r="M364" t="str">
        <f t="shared" si="115"/>
        <v>4.48589592677139-1.37105966446053i</v>
      </c>
      <c r="N364" t="str">
        <f t="shared" si="116"/>
        <v>-0.102002923542036i</v>
      </c>
      <c r="O364" t="str">
        <f t="shared" si="117"/>
        <v>0.994802210881449-0.101826132330462i</v>
      </c>
      <c r="P364" t="str">
        <f t="shared" si="118"/>
        <v>0.00519778911855096+0.101826132330462i</v>
      </c>
      <c r="Q364" t="str">
        <f t="shared" si="119"/>
        <v>-0.00519778911855096+0.00017679121157399i</v>
      </c>
      <c r="R364" t="str">
        <f t="shared" si="120"/>
        <v>-0.333294789835757-19.6016139932533i</v>
      </c>
      <c r="S364" t="str">
        <f t="shared" si="121"/>
        <v>0.0105801062819664i</v>
      </c>
      <c r="T364" t="str">
        <f t="shared" si="122"/>
        <v>0.2073871593467-0.00352629429968796i</v>
      </c>
      <c r="U364" t="str">
        <f t="shared" si="123"/>
        <v>0.0000999999999999993-6919.78013443021i</v>
      </c>
      <c r="V364" t="str">
        <f t="shared" si="124"/>
        <v>0.00002-0.11099123302028i</v>
      </c>
      <c r="W364" t="str">
        <f t="shared" si="125"/>
        <v>0.0000199993584529566-0.110989452782241i</v>
      </c>
      <c r="X364" t="str">
        <f t="shared" si="126"/>
        <v>0.0379104129912199-0.0960220701246621i</v>
      </c>
      <c r="Y364" t="str">
        <f t="shared" si="127"/>
        <v>0.009+0.14451326206513i</v>
      </c>
      <c r="Z364" t="str">
        <f t="shared" si="128"/>
        <v>-7.58657962973057-16.7208622240406i</v>
      </c>
      <c r="AA364" t="str">
        <f t="shared" si="129"/>
        <v>123.665886369289-127.833157929002i</v>
      </c>
      <c r="AB364" t="str">
        <f t="shared" si="130"/>
        <v>1.41190632152257-0.024007258833972i</v>
      </c>
      <c r="AC364" t="str">
        <f t="shared" si="131"/>
        <v>7.30074943245935-2.0435018720527i</v>
      </c>
      <c r="AD364" t="str">
        <f t="shared" si="132"/>
        <v>0.180194888266172+0.0471487668295886i</v>
      </c>
      <c r="AE364" t="str">
        <f t="shared" si="133"/>
        <v>-0.578694834510755-3.37071177417134i</v>
      </c>
      <c r="AF364" t="str">
        <f t="shared" si="134"/>
        <v>-8.41658244822894-2.65751366701137i</v>
      </c>
      <c r="AG364" t="str">
        <f t="shared" si="135"/>
        <v>1.10248631352523-0.0622791589980729i</v>
      </c>
      <c r="AH364" t="str">
        <f t="shared" si="136"/>
        <v>-5.22290974922012+26.8325186432249i</v>
      </c>
      <c r="AI364">
        <f t="shared" si="137"/>
        <v>28.734733878674589</v>
      </c>
      <c r="AJ364">
        <f t="shared" si="138"/>
        <v>101.01480650873167</v>
      </c>
      <c r="AK364"/>
      <c r="AL364"/>
      <c r="AM364"/>
      <c r="AN364"/>
    </row>
    <row r="365" spans="1:40" x14ac:dyDescent="0.25">
      <c r="A365"/>
      <c r="B365">
        <f t="shared" si="139"/>
        <v>23100</v>
      </c>
      <c r="C365" s="237" t="str">
        <f t="shared" si="107"/>
        <v>-0.000143224721214076+0.106018098328795i</v>
      </c>
      <c r="D365" s="208" t="str">
        <f t="shared" si="108"/>
        <v>-5.95810401320193+0.812805420520762i</v>
      </c>
      <c r="E365" t="str">
        <f t="shared" si="109"/>
        <v>2870</v>
      </c>
      <c r="F365" t="str">
        <f t="shared" si="110"/>
        <v>0.777000777000777</v>
      </c>
      <c r="G365" t="str">
        <f t="shared" si="105"/>
        <v>0.777000777000777</v>
      </c>
      <c r="H365" t="str">
        <f t="shared" si="111"/>
        <v>2.47083752781509+3.48248630768744i</v>
      </c>
      <c r="I365" t="str">
        <f t="shared" si="112"/>
        <v>90.7134878724053i</v>
      </c>
      <c r="J365" t="str">
        <f t="shared" si="106"/>
        <v>-6.03870345136786+19.6192228738827i</v>
      </c>
      <c r="K365" t="str">
        <f t="shared" si="113"/>
        <v>4.22357204559401-1.29999537967336i</v>
      </c>
      <c r="L365" t="str">
        <f t="shared" si="114"/>
        <v>0.25793205186339-0.0775528607345981i</v>
      </c>
      <c r="M365" t="str">
        <f t="shared" si="115"/>
        <v>4.4815040974574-1.37754824040796i</v>
      </c>
      <c r="N365" t="str">
        <f t="shared" si="116"/>
        <v>-0.102446414513958i</v>
      </c>
      <c r="O365" t="str">
        <f t="shared" si="117"/>
        <v>0.994756954081577-0.102267308101576i</v>
      </c>
      <c r="P365" t="str">
        <f t="shared" si="118"/>
        <v>0.00524304591842295+0.102267308101576i</v>
      </c>
      <c r="Q365" t="str">
        <f t="shared" si="119"/>
        <v>-0.00524304591842295+0.000179106412382002i</v>
      </c>
      <c r="R365" t="str">
        <f t="shared" si="120"/>
        <v>-0.333294453876631-19.5167093455965i</v>
      </c>
      <c r="S365" t="str">
        <f t="shared" si="121"/>
        <v>0.0106261067440619i</v>
      </c>
      <c r="T365" t="str">
        <f t="shared" si="122"/>
        <v>0.207386636799139-0.0035416224440969i</v>
      </c>
      <c r="U365" t="str">
        <f t="shared" si="123"/>
        <v>0.0001-6889.82437627255i</v>
      </c>
      <c r="V365" t="str">
        <f t="shared" si="124"/>
        <v>0.00002-0.110510751492054i</v>
      </c>
      <c r="W365" t="str">
        <f t="shared" si="125"/>
        <v>0.0000199993584529566-0.110508978960674i</v>
      </c>
      <c r="X365" t="str">
        <f t="shared" si="126"/>
        <v>0.0376268410551397-0.095717803560913i</v>
      </c>
      <c r="Y365" t="str">
        <f t="shared" si="127"/>
        <v>0.009+0.145141580595848i</v>
      </c>
      <c r="Z365" t="str">
        <f t="shared" si="128"/>
        <v>-7.73609253308436-16.4340262585664i</v>
      </c>
      <c r="AA365" t="str">
        <f t="shared" si="129"/>
        <v>121.193354887034-128.463203050129i</v>
      </c>
      <c r="AB365" t="str">
        <f t="shared" si="130"/>
        <v>1.41190276398213-0.0241116139158216i</v>
      </c>
      <c r="AC365" t="str">
        <f t="shared" si="131"/>
        <v>7.29423311067421-2.05302046471078i</v>
      </c>
      <c r="AD365" t="str">
        <f t="shared" si="132"/>
        <v>0.180218008038464+0.0474182329312186i</v>
      </c>
      <c r="AE365" t="str">
        <f t="shared" si="133"/>
        <v>-0.614910701187231-3.32853931408192i</v>
      </c>
      <c r="AF365" t="str">
        <f t="shared" si="134"/>
        <v>-8.42894154101702-2.66968088716668i</v>
      </c>
      <c r="AG365" t="str">
        <f t="shared" si="135"/>
        <v>1.10111645758783-0.0630046803380325i</v>
      </c>
      <c r="AH365" t="str">
        <f t="shared" si="136"/>
        <v>-4.8902461582751+26.6907010999121i</v>
      </c>
      <c r="AI365">
        <f t="shared" si="137"/>
        <v>28.670595384033319</v>
      </c>
      <c r="AJ365">
        <f t="shared" si="138"/>
        <v>100.38252527633885</v>
      </c>
      <c r="AK365"/>
      <c r="AL365"/>
      <c r="AM365"/>
      <c r="AN365"/>
    </row>
    <row r="366" spans="1:40" x14ac:dyDescent="0.25">
      <c r="A366"/>
      <c r="B366">
        <f t="shared" si="139"/>
        <v>23200</v>
      </c>
      <c r="C366" s="237" t="str">
        <f t="shared" si="107"/>
        <v>-0.000141992688553209+0.105561125424268i</v>
      </c>
      <c r="D366" s="208" t="str">
        <f t="shared" si="108"/>
        <v>-5.9580945676182+0.809301961586055i</v>
      </c>
      <c r="E366" t="str">
        <f t="shared" si="109"/>
        <v>2870</v>
      </c>
      <c r="F366" t="str">
        <f t="shared" si="110"/>
        <v>0.777000777000777</v>
      </c>
      <c r="G366" t="str">
        <f t="shared" si="105"/>
        <v>0.777000777000777</v>
      </c>
      <c r="H366" t="str">
        <f t="shared" si="111"/>
        <v>2.48321380299979+3.4910596874148i</v>
      </c>
      <c r="I366" t="str">
        <f t="shared" si="112"/>
        <v>91.106186954104i</v>
      </c>
      <c r="J366" t="str">
        <f t="shared" si="106"/>
        <v>-6.09977651405378+19.7041545746354i</v>
      </c>
      <c r="K366" t="str">
        <f t="shared" si="113"/>
        <v>4.2193537610309-1.30617707441005i</v>
      </c>
      <c r="L366" t="str">
        <f t="shared" si="114"/>
        <v>0.257746635594653-0.0778325966458348i</v>
      </c>
      <c r="M366" t="str">
        <f t="shared" si="115"/>
        <v>4.47710039662555-1.38400967105588i</v>
      </c>
      <c r="N366" t="str">
        <f t="shared" si="116"/>
        <v>-0.10288990548588i</v>
      </c>
      <c r="O366" t="str">
        <f t="shared" si="117"/>
        <v>0.994711501628691-0.102708463758322i</v>
      </c>
      <c r="P366" t="str">
        <f t="shared" si="118"/>
        <v>0.00528849837130896+0.102708463758322i</v>
      </c>
      <c r="Q366" t="str">
        <f t="shared" si="119"/>
        <v>-0.00528849837130896+0.000181441727558004i</v>
      </c>
      <c r="R366" t="str">
        <f t="shared" si="120"/>
        <v>-0.333294116457449-19.4325364220847i</v>
      </c>
      <c r="S366" t="str">
        <f t="shared" si="121"/>
        <v>0.0106721072061574i</v>
      </c>
      <c r="T366" t="str">
        <f t="shared" si="122"/>
        <v>0.207386111984046-0.00355695054201541i</v>
      </c>
      <c r="U366" t="str">
        <f t="shared" si="123"/>
        <v>0.0001-6860.1268574093i</v>
      </c>
      <c r="V366" t="str">
        <f t="shared" si="124"/>
        <v>0.00002-0.110034412045967i</v>
      </c>
      <c r="W366" t="str">
        <f t="shared" si="125"/>
        <v>0.0000199993584529567-0.110032647154809i</v>
      </c>
      <c r="X366" t="str">
        <f t="shared" si="126"/>
        <v>0.0373462791672355-0.0954149824558246i</v>
      </c>
      <c r="Y366" t="str">
        <f t="shared" si="127"/>
        <v>0.009+0.145769899126566i</v>
      </c>
      <c r="Z366" t="str">
        <f t="shared" si="128"/>
        <v>-7.87536649738692-16.1483592467444i</v>
      </c>
      <c r="AA366" t="str">
        <f t="shared" si="129"/>
        <v>118.745391781754-129.016059447377i</v>
      </c>
      <c r="AB366" t="str">
        <f t="shared" si="130"/>
        <v>1.41189919100418-0.0242159686811612i</v>
      </c>
      <c r="AC366" t="str">
        <f t="shared" si="131"/>
        <v>7.28769929319139-2.06249945789286i</v>
      </c>
      <c r="AD366" t="str">
        <f t="shared" si="132"/>
        <v>0.180241237468059+0.0476874074937935i</v>
      </c>
      <c r="AE366" t="str">
        <f t="shared" si="133"/>
        <v>-0.649392415247848-3.28615606503586i</v>
      </c>
      <c r="AF366" t="str">
        <f t="shared" si="134"/>
        <v>-8.44130837061799-2.68175772582874i</v>
      </c>
      <c r="AG366" t="str">
        <f t="shared" si="135"/>
        <v>1.09975003308571-0.0636807026461513i</v>
      </c>
      <c r="AH366" t="str">
        <f t="shared" si="136"/>
        <v>-4.56576827649482+26.5425938763197i</v>
      </c>
      <c r="AI366">
        <f t="shared" si="137"/>
        <v>28.605509261756374</v>
      </c>
      <c r="AJ366">
        <f t="shared" si="138"/>
        <v>99.760308238425452</v>
      </c>
      <c r="AK366"/>
      <c r="AL366"/>
      <c r="AM366"/>
      <c r="AN366"/>
    </row>
    <row r="367" spans="1:40" x14ac:dyDescent="0.25">
      <c r="A367"/>
      <c r="B367">
        <f t="shared" si="139"/>
        <v>23300</v>
      </c>
      <c r="C367" s="237" t="str">
        <f t="shared" si="107"/>
        <v>-0.000140776484870418+0.105108075012743i</v>
      </c>
      <c r="D367" s="208" t="str">
        <f t="shared" si="108"/>
        <v>-5.95808524338996+0.805828575097697i</v>
      </c>
      <c r="E367" t="str">
        <f t="shared" si="109"/>
        <v>2870</v>
      </c>
      <c r="F367" t="str">
        <f t="shared" si="110"/>
        <v>0.777000777000777</v>
      </c>
      <c r="G367" t="str">
        <f t="shared" si="105"/>
        <v>0.777000777000777</v>
      </c>
      <c r="H367" t="str">
        <f t="shared" si="111"/>
        <v>2.49559735184333+3.49957327727879i</v>
      </c>
      <c r="I367" t="str">
        <f t="shared" si="112"/>
        <v>91.4988860358027i</v>
      </c>
      <c r="J367" t="str">
        <f t="shared" si="106"/>
        <v>-6.16111339126534+19.7890862753881i</v>
      </c>
      <c r="K367" t="str">
        <f t="shared" si="113"/>
        <v>4.21512425283891-1.31233236939859i</v>
      </c>
      <c r="L367" t="str">
        <f t="shared" si="114"/>
        <v>0.257560686503479-0.0781116882864529i</v>
      </c>
      <c r="M367" t="str">
        <f t="shared" si="115"/>
        <v>4.47268493934239-1.39044405768504i</v>
      </c>
      <c r="N367" t="str">
        <f t="shared" si="116"/>
        <v>-0.103333396457802i</v>
      </c>
      <c r="O367" t="str">
        <f t="shared" si="117"/>
        <v>0.99466585353173-0.103149599213932i</v>
      </c>
      <c r="P367" t="str">
        <f t="shared" si="118"/>
        <v>0.00533414646827002+0.103149599213932i</v>
      </c>
      <c r="Q367" t="str">
        <f t="shared" si="119"/>
        <v>-0.00533414646827002+0.000183797243869993i</v>
      </c>
      <c r="R367" t="str">
        <f t="shared" si="120"/>
        <v>-0.333293777579779-19.3490858013735i</v>
      </c>
      <c r="S367" t="str">
        <f t="shared" si="121"/>
        <v>0.0107181076682529i</v>
      </c>
      <c r="T367" t="str">
        <f t="shared" si="122"/>
        <v>0.207385584901385-0.00357227859325881i</v>
      </c>
      <c r="U367" t="str">
        <f t="shared" si="123"/>
        <v>0.0001-6830.68425287106i</v>
      </c>
      <c r="V367" t="str">
        <f t="shared" si="124"/>
        <v>0.00002-0.109562161350491i</v>
      </c>
      <c r="W367" t="str">
        <f t="shared" si="125"/>
        <v>0.0000199993584529566-0.109560404033973i</v>
      </c>
      <c r="X367" t="str">
        <f t="shared" si="126"/>
        <v>0.0370686873827946-0.0951136037576234i</v>
      </c>
      <c r="Y367" t="str">
        <f t="shared" si="127"/>
        <v>0.009+0.146398217657284i</v>
      </c>
      <c r="Z367" t="str">
        <f t="shared" si="128"/>
        <v>-8.00471746635455-15.864233212917i</v>
      </c>
      <c r="AA367" t="str">
        <f t="shared" si="129"/>
        <v>116.324406567183-129.494730951095i</v>
      </c>
      <c r="AB367" t="str">
        <f t="shared" si="130"/>
        <v>1.41189560258847-0.0243203231287333i</v>
      </c>
      <c r="AC367" t="str">
        <f t="shared" si="131"/>
        <v>7.28114814884587-2.0719389936686i</v>
      </c>
      <c r="AD367" t="str">
        <f t="shared" si="132"/>
        <v>0.180264576416223+0.0479562940881157i</v>
      </c>
      <c r="AE367" t="str">
        <f t="shared" si="133"/>
        <v>-0.682177169962836-3.24363586520343i</v>
      </c>
      <c r="AF367" t="str">
        <f t="shared" si="134"/>
        <v>-8.45368259523329-2.69374470218109i</v>
      </c>
      <c r="AG367" t="str">
        <f t="shared" si="135"/>
        <v>1.09838891134294-0.0643086678468953i</v>
      </c>
      <c r="AH367" t="str">
        <f t="shared" si="136"/>
        <v>-4.24952980315728+26.3886473147529i</v>
      </c>
      <c r="AI367">
        <f t="shared" si="137"/>
        <v>28.539531241661315</v>
      </c>
      <c r="AJ367">
        <f t="shared" si="138"/>
        <v>99.148160402336487</v>
      </c>
      <c r="AK367"/>
      <c r="AL367"/>
      <c r="AM367"/>
      <c r="AN367"/>
    </row>
    <row r="368" spans="1:40" x14ac:dyDescent="0.25">
      <c r="A368"/>
      <c r="B368">
        <f t="shared" si="139"/>
        <v>23400</v>
      </c>
      <c r="C368" s="237" t="str">
        <f t="shared" si="107"/>
        <v>-0.000139575840164677+0.104658896806207i</v>
      </c>
      <c r="D368" s="208" t="str">
        <f t="shared" si="108"/>
        <v>-5.95807603844722+0.802384875514254i</v>
      </c>
      <c r="E368" t="str">
        <f t="shared" si="109"/>
        <v>2870</v>
      </c>
      <c r="F368" t="str">
        <f t="shared" si="110"/>
        <v>0.777000777000777</v>
      </c>
      <c r="G368" t="str">
        <f t="shared" si="105"/>
        <v>0.777000777000777</v>
      </c>
      <c r="H368" t="str">
        <f t="shared" si="111"/>
        <v>2.50798783683313+3.50802720614813i</v>
      </c>
      <c r="I368" t="str">
        <f t="shared" si="112"/>
        <v>91.8915851175014i</v>
      </c>
      <c r="J368" t="str">
        <f t="shared" si="106"/>
        <v>-6.22271408300255+19.8740179761409i</v>
      </c>
      <c r="K368" t="str">
        <f t="shared" si="113"/>
        <v>4.21088363258307-1.3184613656794i</v>
      </c>
      <c r="L368" t="str">
        <f t="shared" si="114"/>
        <v>0.257374207471965-0.0783901344536924i</v>
      </c>
      <c r="M368" t="str">
        <f t="shared" si="115"/>
        <v>4.46825784005504-1.39685150013309i</v>
      </c>
      <c r="N368" t="str">
        <f t="shared" si="116"/>
        <v>-0.103776887429724i</v>
      </c>
      <c r="O368" t="str">
        <f t="shared" si="117"/>
        <v>0.994620009799673-0.103590714381642i</v>
      </c>
      <c r="P368" t="str">
        <f t="shared" si="118"/>
        <v>0.00537999020032698+0.103590714381642i</v>
      </c>
      <c r="Q368" t="str">
        <f t="shared" si="119"/>
        <v>-0.00537999020032698+0.000186173048082008i</v>
      </c>
      <c r="R368" t="str">
        <f t="shared" si="120"/>
        <v>-0.333293437244634-19.2663482231733i</v>
      </c>
      <c r="S368" t="str">
        <f t="shared" si="121"/>
        <v>0.0107641081303484i</v>
      </c>
      <c r="T368" t="str">
        <f t="shared" si="122"/>
        <v>0.207385055551183-0.00358760659763673i</v>
      </c>
      <c r="U368" t="str">
        <f t="shared" si="123"/>
        <v>0.0001-6801.49329452546i</v>
      </c>
      <c r="V368" t="str">
        <f t="shared" si="124"/>
        <v>0.00002-0.109093946985746i</v>
      </c>
      <c r="W368" t="str">
        <f t="shared" si="125"/>
        <v>0.0000199993584529566-0.109092197179128i</v>
      </c>
      <c r="X368" t="str">
        <f t="shared" si="126"/>
        <v>0.0367940263682211-0.0948136642296769i</v>
      </c>
      <c r="Y368" t="str">
        <f t="shared" si="127"/>
        <v>0.009+0.147026536188002i</v>
      </c>
      <c r="Z368" t="str">
        <f t="shared" si="128"/>
        <v>-8.12446939810235-15.5819906423178i</v>
      </c>
      <c r="AA368" t="str">
        <f t="shared" si="129"/>
        <v>113.932567755368-129.90223930653i</v>
      </c>
      <c r="AB368" t="str">
        <f t="shared" si="130"/>
        <v>1.41189199873518-0.024424677257242i</v>
      </c>
      <c r="AC368" t="str">
        <f t="shared" si="131"/>
        <v>7.2745798455924-2.08133921210463i</v>
      </c>
      <c r="AD368" t="str">
        <f t="shared" si="132"/>
        <v>0.180288024746978+0.0482248962232628i</v>
      </c>
      <c r="AE368" t="str">
        <f t="shared" si="133"/>
        <v>-0.713304658223509-3.20104800812193i</v>
      </c>
      <c r="AF368" t="str">
        <f t="shared" si="134"/>
        <v>-8.46606387528035-2.70564233063388i</v>
      </c>
      <c r="AG368" t="str">
        <f t="shared" si="135"/>
        <v>1.09703482256899-0.0648900633995584i</v>
      </c>
      <c r="AH368" t="str">
        <f t="shared" si="136"/>
        <v>-3.94156054158082+26.2293005446334i</v>
      </c>
      <c r="AI368">
        <f t="shared" si="137"/>
        <v>28.472715755000451</v>
      </c>
      <c r="AJ368">
        <f t="shared" si="138"/>
        <v>98.546072933448045</v>
      </c>
      <c r="AK368"/>
      <c r="AL368"/>
      <c r="AM368"/>
      <c r="AN368"/>
    </row>
    <row r="369" spans="1:40" x14ac:dyDescent="0.25">
      <c r="A369"/>
      <c r="B369">
        <f t="shared" si="139"/>
        <v>23500</v>
      </c>
      <c r="C369" s="237" t="str">
        <f t="shared" si="107"/>
        <v>-0.000138390490167394+0.104213541372608i</v>
      </c>
      <c r="D369" s="208" t="str">
        <f t="shared" si="108"/>
        <v>-5.95806695076391+0.798970483856662i</v>
      </c>
      <c r="E369" t="str">
        <f t="shared" si="109"/>
        <v>2870</v>
      </c>
      <c r="F369" t="str">
        <f t="shared" si="110"/>
        <v>0.777000777000777</v>
      </c>
      <c r="G369" t="str">
        <f t="shared" si="105"/>
        <v>0.777000777000777</v>
      </c>
      <c r="H369" t="str">
        <f t="shared" si="111"/>
        <v>2.52038492263427+3.51642160479484i</v>
      </c>
      <c r="I369" t="str">
        <f t="shared" si="112"/>
        <v>92.2842841992002i</v>
      </c>
      <c r="J369" t="str">
        <f t="shared" si="106"/>
        <v>-6.28457858926539+19.9589496768935i</v>
      </c>
      <c r="K369" t="str">
        <f t="shared" si="113"/>
        <v>4.2066320112173-1.32456416287379i</v>
      </c>
      <c r="L369" t="str">
        <f t="shared" si="114"/>
        <v>0.257187201383738-0.0786679339602663i</v>
      </c>
      <c r="M369" t="str">
        <f t="shared" si="115"/>
        <v>4.46381921260104-1.40323209683406i</v>
      </c>
      <c r="N369" t="str">
        <f t="shared" si="116"/>
        <v>-0.104220378401646i</v>
      </c>
      <c r="O369" t="str">
        <f t="shared" si="117"/>
        <v>0.994573970441536-0.104031809174691i</v>
      </c>
      <c r="P369" t="str">
        <f t="shared" si="118"/>
        <v>0.00542602955846405+0.104031809174691i</v>
      </c>
      <c r="Q369" t="str">
        <f t="shared" si="119"/>
        <v>-0.00542602955846405+0.000188569226954996i</v>
      </c>
      <c r="R369" t="str">
        <f t="shared" si="120"/>
        <v>-0.333293095450255-19.1843145848095i</v>
      </c>
      <c r="S369" t="str">
        <f t="shared" si="121"/>
        <v>0.0108101085924439i</v>
      </c>
      <c r="T369" t="str">
        <f t="shared" si="122"/>
        <v>0.207384523933396-0.00360293455492903i</v>
      </c>
      <c r="U369" t="str">
        <f t="shared" si="123"/>
        <v>0.0001-6772.5507698679i</v>
      </c>
      <c r="V369" t="str">
        <f t="shared" si="124"/>
        <v>0.00002-0.108629717424104i</v>
      </c>
      <c r="W369" t="str">
        <f t="shared" si="125"/>
        <v>0.0000199993584529566-0.108627975063473i</v>
      </c>
      <c r="X369" t="str">
        <f t="shared" si="126"/>
        <v>0.036522257391042-0.0945151604582851i</v>
      </c>
      <c r="Y369" t="str">
        <f t="shared" si="127"/>
        <v>0.009+0.14765485471872i</v>
      </c>
      <c r="Z369" t="str">
        <f t="shared" si="128"/>
        <v>-8.23495203043372-15.3019452961026i</v>
      </c>
      <c r="AA369" t="str">
        <f t="shared" si="129"/>
        <v>111.571812522553-130.241608068797i</v>
      </c>
      <c r="AB369" t="str">
        <f t="shared" si="130"/>
        <v>1.41188837944401-0.0245290310651884i</v>
      </c>
      <c r="AC369" t="str">
        <f t="shared" si="131"/>
        <v>7.26799455051541-2.09070025131814i</v>
      </c>
      <c r="AD369" t="str">
        <f t="shared" si="132"/>
        <v>0.180311582327013+0.0484932173478961i</v>
      </c>
      <c r="AE369" t="str">
        <f t="shared" si="133"/>
        <v>-0.742816671905022-3.15845728768297i</v>
      </c>
      <c r="AF369" t="str">
        <f t="shared" si="134"/>
        <v>-8.47845187339818-2.71745112093818i</v>
      </c>
      <c r="AG369" t="str">
        <f t="shared" si="135"/>
        <v>1.09568935929401-0.0654264112977433i</v>
      </c>
      <c r="AH369" t="str">
        <f t="shared" si="136"/>
        <v>-3.64186800957619+26.0649804700474i</v>
      </c>
      <c r="AI369">
        <f t="shared" si="137"/>
        <v>28.405115872940993</v>
      </c>
      <c r="AJ369">
        <f t="shared" si="138"/>
        <v>97.95402400396992</v>
      </c>
      <c r="AK369"/>
      <c r="AL369"/>
      <c r="AM369"/>
      <c r="AN369"/>
    </row>
    <row r="370" spans="1:40" x14ac:dyDescent="0.25">
      <c r="A370"/>
      <c r="B370">
        <f t="shared" si="139"/>
        <v>23600</v>
      </c>
      <c r="C370" s="237" t="str">
        <f t="shared" si="107"/>
        <v>-0.000137220176196988+0.103771960117716i</v>
      </c>
      <c r="D370" s="208" t="str">
        <f t="shared" si="108"/>
        <v>-5.9580579783568+0.795585027569156i</v>
      </c>
      <c r="E370" t="str">
        <f t="shared" si="109"/>
        <v>2870</v>
      </c>
      <c r="F370" t="str">
        <f t="shared" si="110"/>
        <v>0.777000777000777</v>
      </c>
      <c r="G370" t="str">
        <f t="shared" si="105"/>
        <v>0.777000777000777</v>
      </c>
      <c r="H370" t="str">
        <f t="shared" si="111"/>
        <v>2.53278827609592+3.52475660586601i</v>
      </c>
      <c r="I370" t="str">
        <f t="shared" si="112"/>
        <v>92.6769832808989i</v>
      </c>
      <c r="J370" t="str">
        <f t="shared" si="106"/>
        <v>-6.34670691005387+20.0438813776463i</v>
      </c>
      <c r="K370" t="str">
        <f t="shared" si="113"/>
        <v>4.20236949909374-1.33064085922214i</v>
      </c>
      <c r="L370" t="str">
        <f t="shared" si="114"/>
        <v>0.25699967112386-0.0789450856343417i</v>
      </c>
      <c r="M370" t="str">
        <f t="shared" si="115"/>
        <v>4.4593691702176-1.40958594485648i</v>
      </c>
      <c r="N370" t="str">
        <f t="shared" si="116"/>
        <v>-0.104663869373568i</v>
      </c>
      <c r="O370" t="str">
        <f t="shared" si="117"/>
        <v>0.994527735466374-0.104472883506323i</v>
      </c>
      <c r="P370" t="str">
        <f t="shared" si="118"/>
        <v>0.00547226453362604+0.104472883506323i</v>
      </c>
      <c r="Q370" t="str">
        <f t="shared" si="119"/>
        <v>-0.00547226453362604+0.000190985867245003i</v>
      </c>
      <c r="R370" t="str">
        <f t="shared" si="120"/>
        <v>-0.333292752197861-19.1029759378938i</v>
      </c>
      <c r="S370" t="str">
        <f t="shared" si="121"/>
        <v>0.0108561090545394i</v>
      </c>
      <c r="T370" t="str">
        <f t="shared" si="122"/>
        <v>0.207383990048017-0.00361826246494755i</v>
      </c>
      <c r="U370" t="str">
        <f t="shared" si="123"/>
        <v>0.0001-6743.85352084303i</v>
      </c>
      <c r="V370" t="str">
        <f t="shared" si="124"/>
        <v>0.00002-0.10816942201129i</v>
      </c>
      <c r="W370" t="str">
        <f t="shared" si="125"/>
        <v>0.0000199993584529567-0.108167687033543i</v>
      </c>
      <c r="X370" t="str">
        <f t="shared" si="126"/>
        <v>0.0362533423100714-0.0942180888602184i</v>
      </c>
      <c r="Y370" t="str">
        <f t="shared" si="127"/>
        <v>0.009+0.148283173249438i</v>
      </c>
      <c r="Z370" t="str">
        <f t="shared" si="128"/>
        <v>-8.336498828353-15.0243831493915i</v>
      </c>
      <c r="AA370" t="str">
        <f t="shared" si="129"/>
        <v>109.243857055823-130.515848094881i</v>
      </c>
      <c r="AB370" t="str">
        <f t="shared" si="130"/>
        <v>1.41188474471492-0.0246333845512917i</v>
      </c>
      <c r="AC370" t="str">
        <f t="shared" si="131"/>
        <v>7.26139242984452-2.10002224753358i</v>
      </c>
      <c r="AD370" t="str">
        <f t="shared" si="132"/>
        <v>0.180335249025638+0.0487612608515414i</v>
      </c>
      <c r="AE370" t="str">
        <f t="shared" si="133"/>
        <v>-0.770756726331995-3.11592407066001i</v>
      </c>
      <c r="AF370" t="str">
        <f t="shared" si="134"/>
        <v>-8.49084625445272-2.72917157829685i</v>
      </c>
      <c r="AG370" t="str">
        <f t="shared" si="135"/>
        <v>1.09435398044085-0.0659192579227119i</v>
      </c>
      <c r="AH370" t="str">
        <f t="shared" si="136"/>
        <v>-3.35043904641753+25.8961009204148i</v>
      </c>
      <c r="AI370">
        <f t="shared" si="137"/>
        <v>28.336783255177341</v>
      </c>
      <c r="AJ370">
        <f t="shared" si="138"/>
        <v>97.371979632919334</v>
      </c>
      <c r="AK370"/>
      <c r="AL370"/>
      <c r="AM370"/>
      <c r="AN370"/>
    </row>
    <row r="371" spans="1:40" x14ac:dyDescent="0.25">
      <c r="A371"/>
      <c r="B371">
        <f t="shared" si="139"/>
        <v>23700</v>
      </c>
      <c r="C371" s="237" t="str">
        <f t="shared" si="107"/>
        <v>-0.000136064645017731+0.103334105267451i</v>
      </c>
      <c r="D371" s="208" t="str">
        <f t="shared" si="108"/>
        <v>-5.95804911928443+0.792228140383791i</v>
      </c>
      <c r="E371" t="str">
        <f t="shared" si="109"/>
        <v>2870</v>
      </c>
      <c r="F371" t="str">
        <f t="shared" si="110"/>
        <v>0.777000777000777</v>
      </c>
      <c r="G371" t="str">
        <f t="shared" si="105"/>
        <v>0.777000777000777</v>
      </c>
      <c r="H371" t="str">
        <f t="shared" si="111"/>
        <v>2.54519756625746+3.53303234385569i</v>
      </c>
      <c r="I371" t="str">
        <f t="shared" si="112"/>
        <v>93.0696823625976i</v>
      </c>
      <c r="J371" t="str">
        <f t="shared" si="106"/>
        <v>-6.40909904536799+20.128813078399i</v>
      </c>
      <c r="K371" t="str">
        <f t="shared" si="113"/>
        <v>4.1980962059722-1.33669155162126i</v>
      </c>
      <c r="L371" t="str">
        <f t="shared" si="114"/>
        <v>0.25681161957873-0.0792215883195198i</v>
      </c>
      <c r="M371" t="str">
        <f t="shared" si="115"/>
        <v>4.45490782555093-1.41591313994078i</v>
      </c>
      <c r="N371" t="str">
        <f t="shared" si="116"/>
        <v>-0.10510736034549i</v>
      </c>
      <c r="O371" t="str">
        <f t="shared" si="117"/>
        <v>0.994481304883282-0.104913937289785i</v>
      </c>
      <c r="P371" t="str">
        <f t="shared" si="118"/>
        <v>0.00551869511671799+0.104913937289785i</v>
      </c>
      <c r="Q371" t="str">
        <f t="shared" si="119"/>
        <v>-0.00551869511671799+0.000193423055704994i</v>
      </c>
      <c r="R371" t="str">
        <f t="shared" si="120"/>
        <v>-0.333292407485052-19.0223234850697i</v>
      </c>
      <c r="S371" t="str">
        <f t="shared" si="121"/>
        <v>0.0109021095166349i</v>
      </c>
      <c r="T371" t="str">
        <f t="shared" si="122"/>
        <v>0.207383453895086-0.00363359032746494i</v>
      </c>
      <c r="U371" t="str">
        <f t="shared" si="123"/>
        <v>0.0001-6715.39844269601i</v>
      </c>
      <c r="V371" t="str">
        <f t="shared" si="124"/>
        <v>0.00002-0.107713010947951i</v>
      </c>
      <c r="W371" t="str">
        <f t="shared" si="125"/>
        <v>0.0000199993584529566-0.107711283290786i</v>
      </c>
      <c r="X371" t="str">
        <f t="shared" si="126"/>
        <v>0.0359872435657257-0.093922445690002i</v>
      </c>
      <c r="Y371" t="str">
        <f t="shared" si="127"/>
        <v>0.009+0.148911491780156i</v>
      </c>
      <c r="Z371" t="str">
        <f t="shared" si="128"/>
        <v>-8.42944511272595-14.7495634288526i</v>
      </c>
      <c r="AA371" t="str">
        <f t="shared" si="129"/>
        <v>106.950207400161-130.727944589154i</v>
      </c>
      <c r="AB371" t="str">
        <f t="shared" si="130"/>
        <v>1.41188109454817-0.0247377377140039i</v>
      </c>
      <c r="AC371" t="str">
        <f t="shared" si="131"/>
        <v>7.25477364896839-2.10930533513327i</v>
      </c>
      <c r="AD371" t="str">
        <f t="shared" si="132"/>
        <v>0.180359024714705+0.0490290300658429i</v>
      </c>
      <c r="AE371" t="str">
        <f t="shared" si="133"/>
        <v>-0.797169710606112-3.07350439286576i</v>
      </c>
      <c r="AF371" t="str">
        <f t="shared" si="134"/>
        <v>-8.50324668554189-2.7408042034719i</v>
      </c>
      <c r="AG371" t="str">
        <f t="shared" si="135"/>
        <v>1.09303001592008-0.0663701647506916i</v>
      </c>
      <c r="AH371" t="str">
        <f t="shared" si="136"/>
        <v>-3.06724140310785+25.7230619549109i</v>
      </c>
      <c r="AI371">
        <f t="shared" si="137"/>
        <v>28.26776810809551</v>
      </c>
      <c r="AJ371">
        <f t="shared" si="138"/>
        <v>96.799894512940639</v>
      </c>
      <c r="AK371"/>
      <c r="AL371"/>
      <c r="AM371"/>
      <c r="AN371"/>
    </row>
    <row r="372" spans="1:40" x14ac:dyDescent="0.25">
      <c r="A372"/>
      <c r="B372">
        <f t="shared" si="139"/>
        <v>23800</v>
      </c>
      <c r="C372" s="237" t="str">
        <f t="shared" si="107"/>
        <v>-0.000134923648702754+0.102899929850651i</v>
      </c>
      <c r="D372" s="208" t="str">
        <f t="shared" si="108"/>
        <v>-5.95804037164602+0.788899462188325i</v>
      </c>
      <c r="E372" t="str">
        <f t="shared" si="109"/>
        <v>2870</v>
      </c>
      <c r="F372" t="str">
        <f t="shared" si="110"/>
        <v>0.777000777000777</v>
      </c>
      <c r="G372" t="str">
        <f t="shared" si="105"/>
        <v>0.777000777000777</v>
      </c>
      <c r="H372" t="str">
        <f t="shared" si="111"/>
        <v>2.55761246435433+3.54124895507683i</v>
      </c>
      <c r="I372" t="str">
        <f t="shared" si="112"/>
        <v>93.4623814442964i</v>
      </c>
      <c r="J372" t="str">
        <f t="shared" si="106"/>
        <v>-6.47175499520776+20.2137447791518i</v>
      </c>
      <c r="K372" t="str">
        <f t="shared" si="113"/>
        <v>4.19381224102875-1.3427163356606i</v>
      </c>
      <c r="L372" t="str">
        <f t="shared" si="114"/>
        <v>0.256623049635997-0.0794974408748158i</v>
      </c>
      <c r="M372" t="str">
        <f t="shared" si="115"/>
        <v>4.45043529066475-1.42221377653542i</v>
      </c>
      <c r="N372" t="str">
        <f t="shared" si="116"/>
        <v>-0.105550851317411i</v>
      </c>
      <c r="O372" t="str">
        <f t="shared" si="117"/>
        <v>0.994434678701391-0.105354970438328i</v>
      </c>
      <c r="P372" t="str">
        <f t="shared" si="118"/>
        <v>0.00556532129860898+0.105354970438328i</v>
      </c>
      <c r="Q372" t="str">
        <f t="shared" si="119"/>
        <v>-0.00556532129860898+0.000195880879082996i</v>
      </c>
      <c r="R372" t="str">
        <f t="shared" si="120"/>
        <v>-0.333292061313196-18.9423485768268i</v>
      </c>
      <c r="S372" t="str">
        <f t="shared" si="121"/>
        <v>0.0109481099787304i</v>
      </c>
      <c r="T372" t="str">
        <f t="shared" si="122"/>
        <v>0.207382915474547-0.00364891814229463i</v>
      </c>
      <c r="U372" t="str">
        <f t="shared" si="123"/>
        <v>0.0001-6687.18248285275i</v>
      </c>
      <c r="V372" t="str">
        <f t="shared" si="124"/>
        <v>0.00002-0.107260435271699i</v>
      </c>
      <c r="W372" t="str">
        <f t="shared" si="125"/>
        <v>0.0000199993584529566-0.107258714873598i</v>
      </c>
      <c r="X372" t="str">
        <f t="shared" si="126"/>
        <v>0.0357239241704895-0.0936282270469575i</v>
      </c>
      <c r="Y372" t="str">
        <f t="shared" si="127"/>
        <v>0.009+0.149539810310874i</v>
      </c>
      <c r="Z372" t="str">
        <f t="shared" si="128"/>
        <v>-8.51412636683127-14.477719728184i</v>
      </c>
      <c r="AA372" t="str">
        <f t="shared" si="129"/>
        <v>104.692170642993-130.880845644761i</v>
      </c>
      <c r="AB372" t="str">
        <f t="shared" si="130"/>
        <v>1.41187742894339-0.0248420905520549i</v>
      </c>
      <c r="AC372" t="str">
        <f t="shared" si="131"/>
        <v>7.2481383724416-2.11854964670945i</v>
      </c>
      <c r="AD372" t="str">
        <f t="shared" si="132"/>
        <v>0.18038290926854+0.0492965282657635i</v>
      </c>
      <c r="AE372" t="str">
        <f t="shared" si="133"/>
        <v>-0.822101564124784-3.03125007524514i</v>
      </c>
      <c r="AF372" t="str">
        <f t="shared" si="134"/>
        <v>-8.51565283600035-2.7523494928885i</v>
      </c>
      <c r="AG372" t="str">
        <f t="shared" si="135"/>
        <v>1.09171867164248-0.0667806999033526i</v>
      </c>
      <c r="AH372" t="str">
        <f t="shared" si="136"/>
        <v>-2.79222530442347+25.5462493106697i</v>
      </c>
      <c r="AI372">
        <f t="shared" si="137"/>
        <v>28.198119151895003</v>
      </c>
      <c r="AJ372">
        <f t="shared" si="138"/>
        <v>96.237712820177336</v>
      </c>
      <c r="AK372"/>
      <c r="AL372"/>
      <c r="AM372"/>
      <c r="AN372"/>
    </row>
    <row r="373" spans="1:40" x14ac:dyDescent="0.25">
      <c r="A373"/>
      <c r="B373">
        <f t="shared" si="139"/>
        <v>23900</v>
      </c>
      <c r="C373" s="237" t="str">
        <f t="shared" si="107"/>
        <v>-0.000133796944501057+0.102469387682275i</v>
      </c>
      <c r="D373" s="208" t="str">
        <f t="shared" si="108"/>
        <v>-5.95803173358047+0.785598638897442i</v>
      </c>
      <c r="E373" t="str">
        <f t="shared" si="109"/>
        <v>2870</v>
      </c>
      <c r="F373" t="str">
        <f t="shared" si="110"/>
        <v>0.777000777000777</v>
      </c>
      <c r="G373" t="str">
        <f t="shared" si="105"/>
        <v>0.777000777000777</v>
      </c>
      <c r="H373" t="str">
        <f t="shared" si="111"/>
        <v>2.57003264382345+3.54940657763334i</v>
      </c>
      <c r="I373" t="str">
        <f t="shared" si="112"/>
        <v>93.8550805259951i</v>
      </c>
      <c r="J373" t="str">
        <f t="shared" si="106"/>
        <v>-6.53467475957317+20.2986764799045i</v>
      </c>
      <c r="K373" t="str">
        <f t="shared" si="113"/>
        <v>4.18951771286441-1.34871530565763i</v>
      </c>
      <c r="L373" t="str">
        <f t="shared" si="114"/>
        <v>0.256433964184459-0.0797726421746374i</v>
      </c>
      <c r="M373" t="str">
        <f t="shared" si="115"/>
        <v>4.44595167704887-1.42848794783227i</v>
      </c>
      <c r="N373" t="str">
        <f t="shared" si="116"/>
        <v>-0.105994342289333i</v>
      </c>
      <c r="O373" t="str">
        <f t="shared" si="117"/>
        <v>0.994387856929872-0.10579598286521i</v>
      </c>
      <c r="P373" t="str">
        <f t="shared" si="118"/>
        <v>0.00561214307012803+0.10579598286521i</v>
      </c>
      <c r="Q373" t="str">
        <f t="shared" si="119"/>
        <v>-0.00561214307012803+0.000198359424122996i</v>
      </c>
      <c r="R373" t="str">
        <f t="shared" si="120"/>
        <v>-0.333291713683136-18.8630427084223i</v>
      </c>
      <c r="S373" t="str">
        <f t="shared" si="121"/>
        <v>0.0109941104408259i</v>
      </c>
      <c r="T373" t="str">
        <f t="shared" si="122"/>
        <v>0.20738237478641-0.00366424590924452i</v>
      </c>
      <c r="U373" t="str">
        <f t="shared" si="123"/>
        <v>0.0001-6659.20263982826i</v>
      </c>
      <c r="V373" t="str">
        <f t="shared" si="124"/>
        <v>0.00002-0.1068116468396i</v>
      </c>
      <c r="W373" t="str">
        <f t="shared" si="125"/>
        <v>0.0000199993584529566-0.106809933639818i</v>
      </c>
      <c r="X373" t="str">
        <f t="shared" si="126"/>
        <v>0.0354633476995357-0.0933354288820161i</v>
      </c>
      <c r="Y373" t="str">
        <f t="shared" si="127"/>
        <v>0.009+0.150168128841592i</v>
      </c>
      <c r="Z373" t="str">
        <f t="shared" si="128"/>
        <v>-8.5908767157429-14.2090611817622i</v>
      </c>
      <c r="AA373" t="str">
        <f t="shared" si="129"/>
        <v>102.47086629083-130.977452212069i</v>
      </c>
      <c r="AB373" t="str">
        <f t="shared" si="130"/>
        <v>1.41187374790065-0.0249464430641369i</v>
      </c>
      <c r="AC373" t="str">
        <f t="shared" si="131"/>
        <v>7.24148676400177-2.12775531311426i</v>
      </c>
      <c r="AD373" t="str">
        <f t="shared" si="132"/>
        <v>0.180406902563891+0.0495637586707852i</v>
      </c>
      <c r="AE373" t="str">
        <f t="shared" si="133"/>
        <v>-0.845598979244141-2.9892088564521i</v>
      </c>
      <c r="AF373" t="str">
        <f t="shared" si="134"/>
        <v>-8.52806437740392-2.7638079387359i</v>
      </c>
      <c r="AG373" t="str">
        <f t="shared" si="135"/>
        <v>1.09042103485242-0.0671524305214252i</v>
      </c>
      <c r="AH373" t="str">
        <f t="shared" si="136"/>
        <v>-2.5253249728943+25.3660339843945i</v>
      </c>
      <c r="AI373">
        <f t="shared" si="137"/>
        <v>28.127883596061768</v>
      </c>
      <c r="AJ373">
        <f t="shared" si="138"/>
        <v>95.685369003978991</v>
      </c>
      <c r="AK373"/>
      <c r="AL373"/>
      <c r="AM373"/>
      <c r="AN373"/>
    </row>
    <row r="374" spans="1:40" x14ac:dyDescent="0.25">
      <c r="A374"/>
      <c r="B374">
        <f t="shared" si="139"/>
        <v>24000</v>
      </c>
      <c r="C374" s="237" t="str">
        <f t="shared" si="107"/>
        <v>-0.000132684294708373+0.102042433347028i</v>
      </c>
      <c r="D374" s="208" t="str">
        <f t="shared" si="108"/>
        <v>-5.95802320326539+0.782325322327215i</v>
      </c>
      <c r="E374" t="str">
        <f t="shared" si="109"/>
        <v>2870</v>
      </c>
      <c r="F374" t="str">
        <f t="shared" si="110"/>
        <v>0.777000777000777</v>
      </c>
      <c r="G374" t="str">
        <f t="shared" si="105"/>
        <v>0.777000777000777</v>
      </c>
      <c r="H374" t="str">
        <f t="shared" si="111"/>
        <v>2.58245778030838+3.55750535139229i</v>
      </c>
      <c r="I374" t="str">
        <f t="shared" si="112"/>
        <v>94.2477796076938i</v>
      </c>
      <c r="J374" t="str">
        <f t="shared" si="106"/>
        <v>-6.59785833846421+20.3836081806573i</v>
      </c>
      <c r="K374" t="str">
        <f t="shared" si="113"/>
        <v>4.1852127295132-1.35468855469213i</v>
      </c>
      <c r="L374" t="str">
        <f t="shared" si="114"/>
        <v>0.256244366113974-0.0800471911087634i</v>
      </c>
      <c r="M374" t="str">
        <f t="shared" si="115"/>
        <v>4.44145709562717-1.43473574580089i</v>
      </c>
      <c r="N374" t="str">
        <f t="shared" si="116"/>
        <v>-0.106437833261255i</v>
      </c>
      <c r="O374" t="str">
        <f t="shared" si="117"/>
        <v>0.994340839577935-0.10623697448369i</v>
      </c>
      <c r="P374" t="str">
        <f t="shared" si="118"/>
        <v>0.00565916042206505+0.10623697448369i</v>
      </c>
      <c r="Q374" t="str">
        <f t="shared" si="119"/>
        <v>-0.00565916042206505+0.000200858777564997i</v>
      </c>
      <c r="R374" t="str">
        <f t="shared" si="120"/>
        <v>-0.333291364595239-18.7843975168608i</v>
      </c>
      <c r="S374" t="str">
        <f t="shared" si="121"/>
        <v>0.0110401109029214i</v>
      </c>
      <c r="T374" t="str">
        <f t="shared" si="122"/>
        <v>0.207381831830705-0.00367957362811745i</v>
      </c>
      <c r="U374" t="str">
        <f t="shared" si="123"/>
        <v>0.0001-6631.45596216231i</v>
      </c>
      <c r="V374" t="str">
        <f t="shared" si="124"/>
        <v>0.00002-0.106366598311102i</v>
      </c>
      <c r="W374" t="str">
        <f t="shared" si="125"/>
        <v>0.0000199993584529566-0.106364892249653i</v>
      </c>
      <c r="X374" t="str">
        <f t="shared" si="126"/>
        <v>0.0352054782814899-0.0930440470042979i</v>
      </c>
      <c r="Y374" t="str">
        <f t="shared" si="127"/>
        <v>0.009+0.15079644737231i</v>
      </c>
      <c r="Z374" t="str">
        <f t="shared" si="128"/>
        <v>-8.66002757203102-13.943773678651i</v>
      </c>
      <c r="AA374" t="str">
        <f t="shared" si="129"/>
        <v>100.287237709694-131.020609417034i</v>
      </c>
      <c r="AB374" t="str">
        <f t="shared" si="130"/>
        <v>1.41187005142014-0.0250507952489076i</v>
      </c>
      <c r="AC374" t="str">
        <f t="shared" si="131"/>
        <v>7.23481898657913-2.13692246350758i</v>
      </c>
      <c r="AD374" t="str">
        <f t="shared" si="132"/>
        <v>0.180431004479868+0.0498307244460617i</v>
      </c>
      <c r="AE374" t="str">
        <f t="shared" si="133"/>
        <v>-0.867709129725807-2.94742453871611i</v>
      </c>
      <c r="AF374" t="str">
        <f t="shared" si="134"/>
        <v>-8.54048098357377-2.77518002906507i</v>
      </c>
      <c r="AG374" t="str">
        <f t="shared" si="135"/>
        <v>1.08913807969433-0.0674869159340194i</v>
      </c>
      <c r="AH374" t="str">
        <f t="shared" si="136"/>
        <v>-2.26646010641793+25.1827719367815i</v>
      </c>
      <c r="AI374">
        <f t="shared" si="137"/>
        <v>28.057107122575935</v>
      </c>
      <c r="AJ374">
        <f t="shared" si="138"/>
        <v>95.142788553662058</v>
      </c>
      <c r="AK374"/>
      <c r="AL374"/>
      <c r="AM374"/>
      <c r="AN374"/>
    </row>
    <row r="375" spans="1:40" x14ac:dyDescent="0.25">
      <c r="A375"/>
      <c r="B375">
        <f t="shared" si="139"/>
        <v>24100</v>
      </c>
      <c r="C375" s="237" t="str">
        <f t="shared" si="107"/>
        <v>-0.000131585466541787+0.101619022183388i</v>
      </c>
      <c r="D375" s="208" t="str">
        <f t="shared" si="108"/>
        <v>-5.95801477891611+0.779079170072642i</v>
      </c>
      <c r="E375" t="str">
        <f t="shared" si="109"/>
        <v>2870</v>
      </c>
      <c r="F375" t="str">
        <f t="shared" si="110"/>
        <v>0.777000777000777</v>
      </c>
      <c r="G375" t="str">
        <f t="shared" si="105"/>
        <v>0.777000777000777</v>
      </c>
      <c r="H375" t="str">
        <f t="shared" si="111"/>
        <v>2.59488755166418+3.56554541795617i</v>
      </c>
      <c r="I375" t="str">
        <f t="shared" si="112"/>
        <v>94.6404786893925i</v>
      </c>
      <c r="J375" t="str">
        <f t="shared" si="106"/>
        <v>-6.6613057318809+20.46853988141i</v>
      </c>
      <c r="K375" t="str">
        <f t="shared" si="113"/>
        <v>4.18089739845016-1.36063617463971i</v>
      </c>
      <c r="L375" t="str">
        <f t="shared" si="114"/>
        <v>0.256054258315365-0.0803210865823216i</v>
      </c>
      <c r="M375" t="str">
        <f t="shared" si="115"/>
        <v>4.43695165676553-1.44095726122203i</v>
      </c>
      <c r="N375" t="str">
        <f t="shared" si="116"/>
        <v>-0.106881324233177i</v>
      </c>
      <c r="O375" t="str">
        <f t="shared" si="117"/>
        <v>0.994293626654826-0.106677945207031i</v>
      </c>
      <c r="P375" t="str">
        <f t="shared" si="118"/>
        <v>0.00570637334517399+0.106677945207031i</v>
      </c>
      <c r="Q375" t="str">
        <f t="shared" si="119"/>
        <v>-0.00570637334517399+0.000203379026146006i</v>
      </c>
      <c r="R375" t="str">
        <f t="shared" si="120"/>
        <v>-0.333291014046838-18.7064047779433i</v>
      </c>
      <c r="S375" t="str">
        <f t="shared" si="121"/>
        <v>0.0110861113650169i</v>
      </c>
      <c r="T375" t="str">
        <f t="shared" si="122"/>
        <v>0.207381286607364-0.00369490129868266i</v>
      </c>
      <c r="U375" t="str">
        <f t="shared" si="123"/>
        <v>0.0001-6603.93954738155i</v>
      </c>
      <c r="V375" t="str">
        <f t="shared" si="124"/>
        <v>0.00002-0.105925243131388i</v>
      </c>
      <c r="W375" t="str">
        <f t="shared" si="125"/>
        <v>0.0000199993584529566-0.105923544149033i</v>
      </c>
      <c r="X375" t="str">
        <f t="shared" si="126"/>
        <v>0.0349502805893462-0.0927540770874778i</v>
      </c>
      <c r="Y375" t="str">
        <f t="shared" si="127"/>
        <v>0.009+0.151424765903028i</v>
      </c>
      <c r="Z375" t="str">
        <f t="shared" si="128"/>
        <v>-8.72190644013245-13.6820211010927i</v>
      </c>
      <c r="AA375" t="str">
        <f t="shared" si="129"/>
        <v>98.142063517716-131.013099146395i</v>
      </c>
      <c r="AB375" t="str">
        <f t="shared" si="130"/>
        <v>1.41186633950141-0.0251551471047959i</v>
      </c>
      <c r="AC375" t="str">
        <f t="shared" si="131"/>
        <v>7.2281352023045-2.14605122540233i</v>
      </c>
      <c r="AD375" t="str">
        <f t="shared" si="132"/>
        <v>0.180455214897863+0.050097428703541i</v>
      </c>
      <c r="AE375" t="str">
        <f t="shared" si="133"/>
        <v>-0.888479424340827-2.90593714407827i</v>
      </c>
      <c r="AF375" t="str">
        <f t="shared" si="134"/>
        <v>-8.55290233058029-2.78646624788353i</v>
      </c>
      <c r="AG375" t="str">
        <f t="shared" si="135"/>
        <v>1.0878706729339-0.0677857015902221i</v>
      </c>
      <c r="AH375" t="str">
        <f t="shared" si="136"/>
        <v>-2.01553730270927+24.9968039091339i</v>
      </c>
      <c r="AI375">
        <f t="shared" si="137"/>
        <v>27.985833876244378</v>
      </c>
      <c r="AJ375">
        <f t="shared" si="138"/>
        <v>94.609888740072847</v>
      </c>
      <c r="AK375"/>
      <c r="AL375"/>
      <c r="AM375"/>
      <c r="AN375"/>
    </row>
    <row r="376" spans="1:40" x14ac:dyDescent="0.25">
      <c r="A376"/>
      <c r="B376">
        <f t="shared" si="139"/>
        <v>24200</v>
      </c>
      <c r="C376" s="237" t="str">
        <f t="shared" si="107"/>
        <v>-0.000130500232017981+0.101199110268033i</v>
      </c>
      <c r="D376" s="208" t="str">
        <f t="shared" si="108"/>
        <v>-5.95800645878476+0.775859845388253i</v>
      </c>
      <c r="E376" t="str">
        <f t="shared" si="109"/>
        <v>2870</v>
      </c>
      <c r="F376" t="str">
        <f t="shared" si="110"/>
        <v>0.777000777000777</v>
      </c>
      <c r="G376" t="str">
        <f t="shared" si="105"/>
        <v>0.777000777000777</v>
      </c>
      <c r="H376" t="str">
        <f t="shared" si="111"/>
        <v>2.60732163796188+3.57352692063528i</v>
      </c>
      <c r="I376" t="str">
        <f t="shared" si="112"/>
        <v>95.0331777710912i</v>
      </c>
      <c r="J376" t="str">
        <f t="shared" si="106"/>
        <v>-6.72501693982323+20.5534715821627i</v>
      </c>
      <c r="K376" t="str">
        <f t="shared" si="113"/>
        <v>4.17657182659889-1.36655825620435i</v>
      </c>
      <c r="L376" t="str">
        <f t="shared" si="114"/>
        <v>0.255863643680328-0.0805943275157653i</v>
      </c>
      <c r="M376" t="str">
        <f t="shared" si="115"/>
        <v>4.43243547027922-1.44715258372012i</v>
      </c>
      <c r="N376" t="str">
        <f t="shared" si="116"/>
        <v>-0.107324815205099i</v>
      </c>
      <c r="O376" t="str">
        <f t="shared" si="117"/>
        <v>0.994246218169831-0.107118894948502i</v>
      </c>
      <c r="P376" t="str">
        <f t="shared" si="118"/>
        <v>0.00575378183016895+0.107118894948502i</v>
      </c>
      <c r="Q376" t="str">
        <f t="shared" si="119"/>
        <v>-0.00575378183016895+0.000205920256596992i</v>
      </c>
      <c r="R376" t="str">
        <f t="shared" si="120"/>
        <v>-0.333290662041313-18.6290564034131i</v>
      </c>
      <c r="S376" t="str">
        <f t="shared" si="121"/>
        <v>0.0111321118271124i</v>
      </c>
      <c r="T376" t="str">
        <f t="shared" si="122"/>
        <v>0.207380739116379-0.00371022892077622i</v>
      </c>
      <c r="U376" t="str">
        <f t="shared" si="123"/>
        <v>0.0001-6576.65054098741i</v>
      </c>
      <c r="V376" t="str">
        <f t="shared" si="124"/>
        <v>0.00002-0.105487535515142i</v>
      </c>
      <c r="W376" t="str">
        <f t="shared" si="125"/>
        <v>0.0000199993584529567-0.105485843553375i</v>
      </c>
      <c r="X376" t="str">
        <f t="shared" si="126"/>
        <v>0.0346977198315256-0.092465514675936i</v>
      </c>
      <c r="Y376" t="str">
        <f t="shared" si="127"/>
        <v>0.009+0.152053084433746i</v>
      </c>
      <c r="Z376" t="str">
        <f t="shared" si="128"/>
        <v>-8.77683587089956-13.4239465734768i</v>
      </c>
      <c r="AA376" t="str">
        <f t="shared" si="129"/>
        <v>96.0359688339992-130.957633812881i</v>
      </c>
      <c r="AB376" t="str">
        <f t="shared" si="130"/>
        <v>1.41186261214439-0.0252594986306858i</v>
      </c>
      <c r="AC376" t="str">
        <f t="shared" si="131"/>
        <v>7.22143557252299-2.15514172471471i</v>
      </c>
      <c r="AD376" t="str">
        <f t="shared" si="132"/>
        <v>0.180479533701523+0.0503638745030655i</v>
      </c>
      <c r="AE376" t="str">
        <f t="shared" si="133"/>
        <v>-0.907957284792316-2.86478307835123i</v>
      </c>
      <c r="AF376" t="str">
        <f t="shared" si="134"/>
        <v>-8.56532809674664-2.79766707524703i</v>
      </c>
      <c r="AG376" t="str">
        <f t="shared" si="135"/>
        <v>1.08661957976406-0.0680503137151051i</v>
      </c>
      <c r="AH376" t="str">
        <f t="shared" si="136"/>
        <v>-1.77245142514023+24.8084553416643i</v>
      </c>
      <c r="AI376">
        <f t="shared" si="137"/>
        <v>27.914106461559257</v>
      </c>
      <c r="AJ376">
        <f t="shared" si="138"/>
        <v>94.086579330100392</v>
      </c>
      <c r="AK376"/>
      <c r="AL376"/>
      <c r="AM376"/>
      <c r="AN376"/>
    </row>
    <row r="377" spans="1:40" x14ac:dyDescent="0.25">
      <c r="A377"/>
      <c r="B377">
        <f t="shared" si="139"/>
        <v>24300</v>
      </c>
      <c r="C377" s="237" t="str">
        <f t="shared" si="107"/>
        <v>-0.000129428367834958+0.100782654400655i</v>
      </c>
      <c r="D377" s="208" t="str">
        <f t="shared" si="108"/>
        <v>-5.95799824115936+0.772667017071689i</v>
      </c>
      <c r="E377" t="str">
        <f t="shared" si="109"/>
        <v>2870</v>
      </c>
      <c r="F377" t="str">
        <f t="shared" si="110"/>
        <v>0.777000777000777</v>
      </c>
      <c r="G377" t="str">
        <f t="shared" si="105"/>
        <v>0.777000777000777</v>
      </c>
      <c r="H377" t="str">
        <f t="shared" si="111"/>
        <v>2.61975972149269+3.58145000442022i</v>
      </c>
      <c r="I377" t="str">
        <f t="shared" si="112"/>
        <v>95.42587685279i</v>
      </c>
      <c r="J377" t="str">
        <f t="shared" si="106"/>
        <v>-6.78899196229121+20.6384032829155i</v>
      </c>
      <c r="K377" t="str">
        <f t="shared" si="113"/>
        <v>4.17223612033887-1.37245488895012i</v>
      </c>
      <c r="L377" t="str">
        <f t="shared" si="114"/>
        <v>0.25567252510134-0.0808669128448503i</v>
      </c>
      <c r="M377" t="str">
        <f t="shared" si="115"/>
        <v>4.42790864544021-1.45332180179497i</v>
      </c>
      <c r="N377" t="str">
        <f t="shared" si="116"/>
        <v>-0.107768306177021i</v>
      </c>
      <c r="O377" t="str">
        <f t="shared" si="117"/>
        <v>0.994198614132276-0.107559823621374i</v>
      </c>
      <c r="P377" t="str">
        <f t="shared" si="118"/>
        <v>0.00580138586772405+0.107559823621374i</v>
      </c>
      <c r="Q377" t="str">
        <f t="shared" si="119"/>
        <v>-0.00580138586772405+0.000208482555646997i</v>
      </c>
      <c r="R377" t="str">
        <f t="shared" si="120"/>
        <v>-0.333290308574509-18.5523444381579i</v>
      </c>
      <c r="S377" t="str">
        <f t="shared" si="121"/>
        <v>0.0111781122892079i</v>
      </c>
      <c r="T377" t="str">
        <f t="shared" si="122"/>
        <v>0.207380189357791-0.00372555649415061i</v>
      </c>
      <c r="U377" t="str">
        <f t="shared" si="123"/>
        <v>0.0001-6549.58613546894i</v>
      </c>
      <c r="V377" t="str">
        <f t="shared" si="124"/>
        <v>0.00002-0.105053430430718i</v>
      </c>
      <c r="W377" t="str">
        <f t="shared" si="125"/>
        <v>0.0000199993584529566-0.105051745431758i</v>
      </c>
      <c r="X377" t="str">
        <f t="shared" si="126"/>
        <v>0.0344477617430837-0.0921783551907077i</v>
      </c>
      <c r="Y377" t="str">
        <f t="shared" si="127"/>
        <v>0.009+0.152681402964464i</v>
      </c>
      <c r="Z377" t="str">
        <f t="shared" si="128"/>
        <v>-8.82513255724406-13.1696737095763i</v>
      </c>
      <c r="AA377" t="str">
        <f t="shared" si="129"/>
        <v>93.9694363027379-130.856851211732i</v>
      </c>
      <c r="AB377" t="str">
        <f t="shared" si="130"/>
        <v>1.41185886934938-0.0253638498248922i</v>
      </c>
      <c r="AC377" t="str">
        <f t="shared" si="131"/>
        <v>7.21472025780559-2.16419408580434i</v>
      </c>
      <c r="AD377" t="str">
        <f t="shared" si="132"/>
        <v>0.180503960776677+0.0506300648534575i</v>
      </c>
      <c r="AE377" t="str">
        <f t="shared" si="133"/>
        <v>-0.926189946947031-2.82399530042861i</v>
      </c>
      <c r="AF377" t="str">
        <f t="shared" si="134"/>
        <v>-8.57775796265205-2.80878298734853i</v>
      </c>
      <c r="AG377" t="str">
        <f t="shared" si="135"/>
        <v>1.08538546963483-0.0682822546489179i</v>
      </c>
      <c r="AH377" t="str">
        <f t="shared" si="136"/>
        <v>-1.5370869057957+24.6180363831959i</v>
      </c>
      <c r="AI377">
        <f t="shared" si="137"/>
        <v>27.841965945491268</v>
      </c>
      <c r="AJ377">
        <f t="shared" si="138"/>
        <v>93.572763272727798</v>
      </c>
      <c r="AK377"/>
      <c r="AL377"/>
      <c r="AM377"/>
      <c r="AN377"/>
    </row>
    <row r="378" spans="1:40" x14ac:dyDescent="0.25">
      <c r="A378"/>
      <c r="B378">
        <f t="shared" si="139"/>
        <v>24400</v>
      </c>
      <c r="C378" s="237" t="str">
        <f t="shared" si="107"/>
        <v>-0.000128369655257172+0.100369612089139i</v>
      </c>
      <c r="D378" s="208" t="str">
        <f t="shared" si="108"/>
        <v>-5.95799012436293+0.769500359350066i</v>
      </c>
      <c r="E378" t="str">
        <f t="shared" si="109"/>
        <v>2870</v>
      </c>
      <c r="F378" t="str">
        <f t="shared" si="110"/>
        <v>0.777000777000777</v>
      </c>
      <c r="G378" t="str">
        <f t="shared" si="105"/>
        <v>0.777000777000777</v>
      </c>
      <c r="H378" t="str">
        <f t="shared" si="111"/>
        <v>2.63220148677194+3.58931481595456i</v>
      </c>
      <c r="I378" t="str">
        <f t="shared" si="112"/>
        <v>95.8185759344887i</v>
      </c>
      <c r="J378" t="str">
        <f t="shared" si="106"/>
        <v>-6.85323079928482+20.7233349836682i</v>
      </c>
      <c r="K378" t="str">
        <f t="shared" si="113"/>
        <v>4.16789038551261-1.37832616133207i</v>
      </c>
      <c r="L378" t="str">
        <f t="shared" si="114"/>
        <v>0.255480905471566-0.0811388415206106i</v>
      </c>
      <c r="M378" t="str">
        <f t="shared" si="115"/>
        <v>4.42337129098418-1.45946500285268i</v>
      </c>
      <c r="N378" t="str">
        <f t="shared" si="116"/>
        <v>-0.108211797148943i</v>
      </c>
      <c r="O378" t="str">
        <f t="shared" si="117"/>
        <v>0.994150814551524-0.108000731138925i</v>
      </c>
      <c r="P378" t="str">
        <f t="shared" si="118"/>
        <v>0.00584918544847601+0.108000731138925i</v>
      </c>
      <c r="Q378" t="str">
        <f t="shared" si="119"/>
        <v>-0.00584918544847601+0.000211066010017996i</v>
      </c>
      <c r="R378" t="str">
        <f t="shared" si="120"/>
        <v>-0.333289953651924-18.4762610574741i</v>
      </c>
      <c r="S378" t="str">
        <f t="shared" si="121"/>
        <v>0.0112241127513034i</v>
      </c>
      <c r="T378" t="str">
        <f t="shared" si="122"/>
        <v>0.207379637331605-0.00374088401866588i</v>
      </c>
      <c r="U378" t="str">
        <f t="shared" si="123"/>
        <v>0.0001-6522.74356933997i</v>
      </c>
      <c r="V378" t="str">
        <f t="shared" si="124"/>
        <v>0.00002-0.10462288358469i</v>
      </c>
      <c r="W378" t="str">
        <f t="shared" si="125"/>
        <v>0.0000199993584529566-0.104621205491463i</v>
      </c>
      <c r="X378" t="str">
        <f t="shared" si="126"/>
        <v>0.0342003725770481-0.0918925939352205i</v>
      </c>
      <c r="Y378" t="str">
        <f t="shared" si="127"/>
        <v>0.009+0.153309721495182i</v>
      </c>
      <c r="Z378" t="str">
        <f t="shared" si="128"/>
        <v>-8.86710656143265-12.9193078475413i</v>
      </c>
      <c r="AA378" t="str">
        <f t="shared" si="129"/>
        <v>91.9428168252229-130.713310379573i</v>
      </c>
      <c r="AB378" t="str">
        <f t="shared" si="130"/>
        <v>1.4118551111164-0.0254682006864623i</v>
      </c>
      <c r="AC378" t="str">
        <f t="shared" si="131"/>
        <v>7.20798941795404-2.17320843152259i</v>
      </c>
      <c r="AD378" t="str">
        <f t="shared" si="132"/>
        <v>0.18052849601129+0.0508960027135412i</v>
      </c>
      <c r="AE378" t="str">
        <f t="shared" si="133"/>
        <v>-0.943224284241739-2.78360349483542i</v>
      </c>
      <c r="AF378" t="str">
        <f t="shared" si="134"/>
        <v>-8.59019161113487-2.81981445660449i</v>
      </c>
      <c r="AG378" t="str">
        <f t="shared" si="135"/>
        <v>1.08416892205379-0.0684829988262118i</v>
      </c>
      <c r="AH378" t="str">
        <f t="shared" si="136"/>
        <v>-1.30931898268698+24.4258419823233i</v>
      </c>
      <c r="AI378">
        <f t="shared" si="137"/>
        <v>27.769451865648399</v>
      </c>
      <c r="AJ378">
        <f t="shared" si="138"/>
        <v>93.068337355518707</v>
      </c>
      <c r="AK378"/>
      <c r="AL378"/>
      <c r="AM378"/>
      <c r="AN378"/>
    </row>
    <row r="379" spans="1:40" x14ac:dyDescent="0.25">
      <c r="A379"/>
      <c r="B379">
        <f t="shared" si="139"/>
        <v>24500</v>
      </c>
      <c r="C379" s="237" t="str">
        <f t="shared" si="107"/>
        <v>-0.000127323880003926+0.099959941535116i</v>
      </c>
      <c r="D379" s="208" t="str">
        <f t="shared" si="108"/>
        <v>-5.95798210675266+0.766359551769223i</v>
      </c>
      <c r="E379" t="str">
        <f t="shared" si="109"/>
        <v>2870</v>
      </c>
      <c r="F379" t="str">
        <f t="shared" si="110"/>
        <v>0.777000777000777</v>
      </c>
      <c r="G379" t="str">
        <f t="shared" si="105"/>
        <v>0.777000777000777</v>
      </c>
      <c r="H379" t="str">
        <f t="shared" si="111"/>
        <v>2.64464662054261+3.5971215035075i</v>
      </c>
      <c r="I379" t="str">
        <f t="shared" si="112"/>
        <v>96.2112750161874i</v>
      </c>
      <c r="J379" t="str">
        <f t="shared" si="106"/>
        <v>-6.91773345080407+20.808266684421i</v>
      </c>
      <c r="K379" t="str">
        <f t="shared" si="113"/>
        <v>4.16353472743231-1.38417216072624i</v>
      </c>
      <c r="L379" t="str">
        <f t="shared" si="114"/>
        <v>0.255288787684768-0.0814101125093336i</v>
      </c>
      <c r="M379" t="str">
        <f t="shared" si="115"/>
        <v>4.41882351511708-1.46558227323557i</v>
      </c>
      <c r="N379" t="str">
        <f t="shared" si="116"/>
        <v>-0.108655288120865i</v>
      </c>
      <c r="O379" t="str">
        <f t="shared" si="117"/>
        <v>0.994102819436974-0.108441617414434i</v>
      </c>
      <c r="P379" t="str">
        <f t="shared" si="118"/>
        <v>0.00589718056302602+0.108441617414434i</v>
      </c>
      <c r="Q379" t="str">
        <f t="shared" si="119"/>
        <v>-0.00589718056302602+0.000213670706430996i</v>
      </c>
      <c r="R379" t="str">
        <f t="shared" si="120"/>
        <v>-0.333289597269507-18.4007985643986i</v>
      </c>
      <c r="S379" t="str">
        <f t="shared" si="121"/>
        <v>0.0112701132133989i</v>
      </c>
      <c r="T379" t="str">
        <f t="shared" si="122"/>
        <v>0.20737908303772-0.00375621149407547i</v>
      </c>
      <c r="U379" t="str">
        <f t="shared" si="123"/>
        <v>0.0001-6496.1201261998i</v>
      </c>
      <c r="V379" t="str">
        <f t="shared" si="124"/>
        <v>0.00002-0.104195851406794i</v>
      </c>
      <c r="W379" t="str">
        <f t="shared" si="125"/>
        <v>0.0000199993584529567-0.104194180162928i</v>
      </c>
      <c r="X379" t="str">
        <f t="shared" si="126"/>
        <v>0.0339555190959157-0.09160822610086i</v>
      </c>
      <c r="Y379" t="str">
        <f t="shared" si="127"/>
        <v>0.009+0.1539380400259i</v>
      </c>
      <c r="Z379" t="str">
        <f t="shared" si="128"/>
        <v>-8.90306066441014-12.6729372637486i</v>
      </c>
      <c r="AA379" t="str">
        <f t="shared" si="129"/>
        <v>89.9563399451351-130.529488367678i</v>
      </c>
      <c r="AB379" t="str">
        <f t="shared" si="130"/>
        <v>1.41185133744477-0.0255725512137175i</v>
      </c>
      <c r="AC379" t="str">
        <f t="shared" si="131"/>
        <v>7.20124321201022-2.1821848832477i</v>
      </c>
      <c r="AD379" t="str">
        <f t="shared" si="132"/>
        <v>0.18055313929539+0.0511616909931796i</v>
      </c>
      <c r="AE379" t="str">
        <f t="shared" si="133"/>
        <v>-0.95910665203269-2.74363424566941i</v>
      </c>
      <c r="AF379" t="str">
        <f t="shared" si="134"/>
        <v>-8.60262872729527-2.83076195173828i</v>
      </c>
      <c r="AG379" t="str">
        <f t="shared" si="135"/>
        <v>1.08297043231206-0.0686539893502829i</v>
      </c>
      <c r="AH379" t="str">
        <f t="shared" si="136"/>
        <v>-1.0890148691345+24.2321520505098i</v>
      </c>
      <c r="AI379">
        <f t="shared" si="137"/>
        <v>27.69660224325445</v>
      </c>
      <c r="AJ379">
        <f t="shared" si="138"/>
        <v>92.573192830879222</v>
      </c>
      <c r="AK379"/>
      <c r="AL379"/>
      <c r="AM379"/>
      <c r="AN379"/>
    </row>
    <row r="380" spans="1:40" x14ac:dyDescent="0.25">
      <c r="A380"/>
      <c r="B380">
        <f t="shared" si="139"/>
        <v>24600</v>
      </c>
      <c r="C380" s="237" t="str">
        <f t="shared" si="107"/>
        <v>-0.000126290832140936+0.0995536016198585i</v>
      </c>
      <c r="D380" s="208" t="str">
        <f t="shared" si="108"/>
        <v>-5.95797418671904+0.763244279085582i</v>
      </c>
      <c r="E380" t="str">
        <f t="shared" si="109"/>
        <v>2870</v>
      </c>
      <c r="F380" t="str">
        <f t="shared" si="110"/>
        <v>0.777000777000777</v>
      </c>
      <c r="G380" t="str">
        <f t="shared" si="105"/>
        <v>0.777000777000777</v>
      </c>
      <c r="H380" t="str">
        <f t="shared" si="111"/>
        <v>2.65709481177862+3.60487021694679i</v>
      </c>
      <c r="I380" t="str">
        <f t="shared" si="112"/>
        <v>96.6039740978861i</v>
      </c>
      <c r="J380" t="str">
        <f t="shared" si="106"/>
        <v>-6.98249991684897+20.8931983851737i</v>
      </c>
      <c r="K380" t="str">
        <f t="shared" si="113"/>
        <v>4.1591692508866-1.389992973459i</v>
      </c>
      <c r="L380" t="str">
        <f t="shared" si="114"/>
        <v>0.255096174635216-0.0816807247925353i</v>
      </c>
      <c r="M380" t="str">
        <f t="shared" si="115"/>
        <v>4.41426542552182-1.47167369825154i</v>
      </c>
      <c r="N380" t="str">
        <f t="shared" si="116"/>
        <v>-0.109098779092787i</v>
      </c>
      <c r="O380" t="str">
        <f t="shared" si="117"/>
        <v>0.994054628798069-0.108882482361185i</v>
      </c>
      <c r="P380" t="str">
        <f t="shared" si="118"/>
        <v>0.00594537120193095+0.108882482361185i</v>
      </c>
      <c r="Q380" t="str">
        <f t="shared" si="119"/>
        <v>-0.00594537120193095+0.000216296731601992i</v>
      </c>
      <c r="R380" t="str">
        <f t="shared" si="120"/>
        <v>-0.333289239424666-18.3259493871407i</v>
      </c>
      <c r="S380" t="str">
        <f t="shared" si="121"/>
        <v>0.0113161136754945i</v>
      </c>
      <c r="T380" t="str">
        <f t="shared" si="122"/>
        <v>0.207378526476243-0.00377153892014862i</v>
      </c>
      <c r="U380" t="str">
        <f t="shared" si="123"/>
        <v>0.0001-6469.71313381688i</v>
      </c>
      <c r="V380" t="str">
        <f t="shared" si="124"/>
        <v>0.00002-0.103772291035221i</v>
      </c>
      <c r="W380" t="str">
        <f t="shared" si="125"/>
        <v>0.0000199993584529566-0.10377062658503i</v>
      </c>
      <c r="X380" t="str">
        <f t="shared" si="126"/>
        <v>0.0337131685632675-0.091325246772326i</v>
      </c>
      <c r="Y380" t="str">
        <f t="shared" si="127"/>
        <v>0.009+0.154566358556618i</v>
      </c>
      <c r="Z380" t="str">
        <f t="shared" si="128"/>
        <v>-8.93328982752922-12.4306343580482i</v>
      </c>
      <c r="AA380" t="str">
        <f t="shared" si="129"/>
        <v>88.0101238437361-130.307777843895i</v>
      </c>
      <c r="AB380" t="str">
        <f t="shared" si="130"/>
        <v>1.41184754833521-0.0256769014050867i</v>
      </c>
      <c r="AC380" t="str">
        <f t="shared" si="131"/>
        <v>7.1944817982734-2.19112356093285i</v>
      </c>
      <c r="AD380" t="str">
        <f t="shared" si="132"/>
        <v>0.180577890521052+0.0514271325542775i</v>
      </c>
      <c r="AE380" t="str">
        <f t="shared" si="133"/>
        <v>-0.973882751603298-2.70411121032098i</v>
      </c>
      <c r="AF380" t="str">
        <f t="shared" si="134"/>
        <v>-8.61506899849766-2.84162593786121i</v>
      </c>
      <c r="AG380" t="str">
        <f t="shared" si="135"/>
        <v>1.08179041709747-0.0687966351181526i</v>
      </c>
      <c r="AH380" t="str">
        <f t="shared" si="136"/>
        <v>-0.876034854179474+24.0372316880684i</v>
      </c>
      <c r="AI380">
        <f t="shared" si="137"/>
        <v>27.623453600421726</v>
      </c>
      <c r="AJ380">
        <f t="shared" si="138"/>
        <v>92.087216011598002</v>
      </c>
      <c r="AK380"/>
      <c r="AL380"/>
      <c r="AM380"/>
      <c r="AN380"/>
    </row>
    <row r="381" spans="1:40" x14ac:dyDescent="0.25">
      <c r="A381"/>
      <c r="B381">
        <f t="shared" si="139"/>
        <v>24700</v>
      </c>
      <c r="C381" s="237" t="str">
        <f t="shared" si="107"/>
        <v>-0.000125270305974963+0.0991505518905229i</v>
      </c>
      <c r="D381" s="208" t="str">
        <f t="shared" si="108"/>
        <v>-5.9579663626851+0.760154231160676i</v>
      </c>
      <c r="E381" t="str">
        <f t="shared" si="109"/>
        <v>2870</v>
      </c>
      <c r="F381" t="str">
        <f t="shared" si="110"/>
        <v>0.777000777000777</v>
      </c>
      <c r="G381" t="str">
        <f t="shared" si="105"/>
        <v>0.777000777000777</v>
      </c>
      <c r="H381" t="str">
        <f t="shared" si="111"/>
        <v>2.66954575168787+3.6125611077117i</v>
      </c>
      <c r="I381" t="str">
        <f t="shared" si="112"/>
        <v>96.9966731795849i</v>
      </c>
      <c r="J381" t="str">
        <f t="shared" si="106"/>
        <v>-7.0475301974195+20.9781300859265i</v>
      </c>
      <c r="K381" t="str">
        <f t="shared" si="113"/>
        <v>4.15479406014662-1.39578868483546i</v>
      </c>
      <c r="L381" t="str">
        <f t="shared" si="114"/>
        <v>0.254903069217592-0.0819506773669332i</v>
      </c>
      <c r="M381" t="str">
        <f t="shared" si="115"/>
        <v>4.40969712936421-1.47773936220239i</v>
      </c>
      <c r="N381" t="str">
        <f t="shared" si="116"/>
        <v>-0.109542270064709i</v>
      </c>
      <c r="O381" t="str">
        <f t="shared" si="117"/>
        <v>0.994006242644285-0.109323325892469i</v>
      </c>
      <c r="P381" t="str">
        <f t="shared" si="118"/>
        <v>0.00599375735571495+0.109323325892469i</v>
      </c>
      <c r="Q381" t="str">
        <f t="shared" si="119"/>
        <v>-0.00599375735571495+0.000218944172239999i</v>
      </c>
      <c r="R381" t="str">
        <f t="shared" si="120"/>
        <v>-0.333288880124653-18.2517060765126i</v>
      </c>
      <c r="S381" t="str">
        <f t="shared" si="121"/>
        <v>0.0113621141375899i</v>
      </c>
      <c r="T381" t="str">
        <f t="shared" si="122"/>
        <v>0.207377967647079-0.00378686629676583i</v>
      </c>
      <c r="U381" t="str">
        <f t="shared" si="123"/>
        <v>0.0001-6443.51996323462i</v>
      </c>
      <c r="V381" t="str">
        <f t="shared" si="124"/>
        <v>0.00002-0.103352160302285i</v>
      </c>
      <c r="W381" t="str">
        <f t="shared" si="125"/>
        <v>0.0000199993584529567-0.103350502590759i</v>
      </c>
      <c r="X381" t="str">
        <f t="shared" si="126"/>
        <v>0.0334732887355384-0.0910436509328272i</v>
      </c>
      <c r="Y381" t="str">
        <f t="shared" si="127"/>
        <v>0.009+0.155194677087336i</v>
      </c>
      <c r="Z381" t="str">
        <f t="shared" si="128"/>
        <v>-8.95808075717876-12.1924568043314i</v>
      </c>
      <c r="AA381" t="str">
        <f t="shared" si="129"/>
        <v>86.1041849120561-130.050485440375i</v>
      </c>
      <c r="AB381" t="str">
        <f t="shared" si="130"/>
        <v>1.41184374378708-0.0257812512597565i</v>
      </c>
      <c r="AC381" t="str">
        <f t="shared" si="131"/>
        <v>7.18770533429533-2.20002458314492i</v>
      </c>
      <c r="AD381" t="str">
        <f t="shared" si="132"/>
        <v>0.180602749582322+0.0516923302117174i</v>
      </c>
      <c r="AE381" t="str">
        <f t="shared" si="133"/>
        <v>-0.987597512505375-2.66505529158927i</v>
      </c>
      <c r="AF381" t="str">
        <f t="shared" si="134"/>
        <v>-8.62751211437297-2.85240687655102i</v>
      </c>
      <c r="AG381" t="str">
        <f t="shared" si="135"/>
        <v>1.08062921996333-0.0689123084513849i</v>
      </c>
      <c r="AH381" t="str">
        <f t="shared" si="136"/>
        <v>-0.670233333733919+23.8413314644969i</v>
      </c>
      <c r="AI381">
        <f t="shared" si="137"/>
        <v>27.550040981220096</v>
      </c>
      <c r="AJ381">
        <f t="shared" si="138"/>
        <v>91.610288835559203</v>
      </c>
      <c r="AK381"/>
      <c r="AL381"/>
      <c r="AM381"/>
      <c r="AN381"/>
    </row>
    <row r="382" spans="1:40" x14ac:dyDescent="0.25">
      <c r="A382"/>
      <c r="B382">
        <f t="shared" si="139"/>
        <v>24800</v>
      </c>
      <c r="C382" s="237" t="str">
        <f t="shared" si="107"/>
        <v>-0.000124262099951426+0.0987507525467281i</v>
      </c>
      <c r="D382" s="208" t="str">
        <f t="shared" si="108"/>
        <v>-5.95795863310558+0.757089102858249i</v>
      </c>
      <c r="E382" t="str">
        <f t="shared" si="109"/>
        <v>2870</v>
      </c>
      <c r="F382" t="str">
        <f t="shared" si="110"/>
        <v>0.777000777000777</v>
      </c>
      <c r="G382" t="str">
        <f t="shared" si="105"/>
        <v>0.777000777000777</v>
      </c>
      <c r="H382" t="str">
        <f t="shared" si="111"/>
        <v>2.68199913371489+3.6201943287861i</v>
      </c>
      <c r="I382" t="str">
        <f t="shared" si="112"/>
        <v>97.3893722612836i</v>
      </c>
      <c r="J382" t="str">
        <f t="shared" si="106"/>
        <v>-7.11282429251568+21.0630617866792i</v>
      </c>
      <c r="K382" t="str">
        <f t="shared" si="113"/>
        <v>4.15040925897232-1.40155937916729i</v>
      </c>
      <c r="L382" t="str">
        <f t="shared" si="114"/>
        <v>0.254709474326906-0.0822199692444213i</v>
      </c>
      <c r="M382" t="str">
        <f t="shared" si="115"/>
        <v>4.40511873329923-1.48377934841171i</v>
      </c>
      <c r="N382" t="str">
        <f t="shared" si="116"/>
        <v>-0.10998576103663i</v>
      </c>
      <c r="O382" t="str">
        <f t="shared" si="117"/>
        <v>0.99395766098514-0.109764147921576i</v>
      </c>
      <c r="P382" t="str">
        <f t="shared" si="118"/>
        <v>0.00604233901485995+0.109764147921576i</v>
      </c>
      <c r="Q382" t="str">
        <f t="shared" si="119"/>
        <v>-0.00604233901485995+0.000221613115054003i</v>
      </c>
      <c r="R382" t="str">
        <f t="shared" si="120"/>
        <v>-0.333288519363005-18.1780613034851i</v>
      </c>
      <c r="S382" t="str">
        <f t="shared" si="121"/>
        <v>0.0114081145996855i</v>
      </c>
      <c r="T382" t="str">
        <f t="shared" si="122"/>
        <v>0.207377406550266-0.00380219362365266i</v>
      </c>
      <c r="U382" t="str">
        <f t="shared" si="123"/>
        <v>0.0001-6417.538027899i</v>
      </c>
      <c r="V382" t="str">
        <f t="shared" si="124"/>
        <v>0.00002-0.102935417720421i</v>
      </c>
      <c r="W382" t="str">
        <f t="shared" si="125"/>
        <v>0.0000199993584529566-0.102933766693216i</v>
      </c>
      <c r="X382" t="str">
        <f t="shared" si="126"/>
        <v>0.0332358478539111-0.0907634334690877i</v>
      </c>
      <c r="Y382" t="str">
        <f t="shared" si="127"/>
        <v>0.009+0.155822995618054i</v>
      </c>
      <c r="Z382" t="str">
        <f t="shared" si="128"/>
        <v>-8.97771156305005-11.9584486615328i</v>
      </c>
      <c r="AA382" t="str">
        <f t="shared" si="129"/>
        <v>84.2384468760921-129.759830768024i</v>
      </c>
      <c r="AB382" t="str">
        <f t="shared" si="130"/>
        <v>1.41183992380064-0.0258856007758583i</v>
      </c>
      <c r="AC382" t="str">
        <f t="shared" si="131"/>
        <v>7.18091397690151-2.20888806709899i</v>
      </c>
      <c r="AD382" t="str">
        <f t="shared" si="132"/>
        <v>0.180627716375173+0.0519572867343541i</v>
      </c>
      <c r="AE382" t="str">
        <f t="shared" si="133"/>
        <v>-1.00029499190341-2.62648480702213i</v>
      </c>
      <c r="AF382" t="str">
        <f t="shared" si="134"/>
        <v>-8.63995776682047-2.86310522592785i</v>
      </c>
      <c r="AG382" t="str">
        <f t="shared" si="135"/>
        <v>1.07948711662701-0.0690023431890627i</v>
      </c>
      <c r="AH382" t="str">
        <f t="shared" si="136"/>
        <v>-0.47145977284126+23.6446877451977i</v>
      </c>
      <c r="AI382">
        <f t="shared" si="137"/>
        <v>27.476397976074157</v>
      </c>
      <c r="AJ382">
        <f t="shared" si="138"/>
        <v>91.14228939969523</v>
      </c>
      <c r="AK382"/>
      <c r="AL382"/>
      <c r="AM382"/>
      <c r="AN382"/>
    </row>
    <row r="383" spans="1:40" x14ac:dyDescent="0.25">
      <c r="A383"/>
      <c r="B383">
        <f t="shared" si="139"/>
        <v>24900</v>
      </c>
      <c r="C383" s="237" t="str">
        <f t="shared" si="107"/>
        <v>-0.00012326601655486+0.0983541644274494i</v>
      </c>
      <c r="D383" s="208" t="str">
        <f t="shared" si="108"/>
        <v>-5.95795099646621+0.754048593943779i</v>
      </c>
      <c r="E383" t="str">
        <f t="shared" si="109"/>
        <v>2870</v>
      </c>
      <c r="F383" t="str">
        <f t="shared" si="110"/>
        <v>0.777000777000777</v>
      </c>
      <c r="G383" t="str">
        <f t="shared" si="105"/>
        <v>0.777000777000777</v>
      </c>
      <c r="H383" t="str">
        <f t="shared" si="111"/>
        <v>2.69445465354322+3.62777003467179i</v>
      </c>
      <c r="I383" t="str">
        <f t="shared" si="112"/>
        <v>97.7820713429823i</v>
      </c>
      <c r="J383" t="str">
        <f t="shared" si="106"/>
        <v>-7.1783822021375+21.147993487432i</v>
      </c>
      <c r="K383" t="str">
        <f t="shared" si="113"/>
        <v>4.14601495061812-1.40730513979967i</v>
      </c>
      <c r="L383" t="str">
        <f t="shared" si="114"/>
        <v>0.254515392858399-0.0824885994520421i</v>
      </c>
      <c r="M383" t="str">
        <f t="shared" si="115"/>
        <v>4.40053034347652-1.48979373925171i</v>
      </c>
      <c r="N383" t="str">
        <f t="shared" si="116"/>
        <v>-0.110429252008552i</v>
      </c>
      <c r="O383" t="str">
        <f t="shared" si="117"/>
        <v>0.993908883830189-0.110204948361807i</v>
      </c>
      <c r="P383" t="str">
        <f t="shared" si="118"/>
        <v>0.00609111616981095+0.110204948361807i</v>
      </c>
      <c r="Q383" t="str">
        <f t="shared" si="119"/>
        <v>-0.00609111616981095+0.000224303646745i</v>
      </c>
      <c r="R383" t="str">
        <f t="shared" si="120"/>
        <v>-0.333288157145027-18.1050078567611i</v>
      </c>
      <c r="S383" t="str">
        <f t="shared" si="121"/>
        <v>0.011454115061781i</v>
      </c>
      <c r="T383" t="str">
        <f t="shared" si="122"/>
        <v>0.207376843185791-0.00381752090066809i</v>
      </c>
      <c r="U383" t="str">
        <f t="shared" si="123"/>
        <v>0.0001-6391.76478280703i</v>
      </c>
      <c r="V383" t="str">
        <f t="shared" si="124"/>
        <v>0.00002-0.102522022468532i</v>
      </c>
      <c r="W383" t="str">
        <f t="shared" si="125"/>
        <v>0.0000199993584529565-0.102520378071959i</v>
      </c>
      <c r="X383" t="str">
        <f t="shared" si="126"/>
        <v>0.0330008146363479-0.0904845891761922i</v>
      </c>
      <c r="Y383" t="str">
        <f t="shared" si="127"/>
        <v>0.009+0.156451314148772i</v>
      </c>
      <c r="Z383" t="str">
        <f t="shared" si="128"/>
        <v>-8.99245150109741-11.7286414412981i</v>
      </c>
      <c r="AA383" t="str">
        <f t="shared" si="129"/>
        <v>82.4127494591798-129.437946022672i</v>
      </c>
      <c r="AB383" t="str">
        <f t="shared" si="130"/>
        <v>1.41183608837579-0.0259899499524321i</v>
      </c>
      <c r="AC383" t="str">
        <f t="shared" si="131"/>
        <v>7.17410788219026-2.21771412870299i</v>
      </c>
      <c r="AD383" t="str">
        <f t="shared" si="132"/>
        <v>0.180652790797476+0.0522220048459009i</v>
      </c>
      <c r="AE383" t="str">
        <f t="shared" si="133"/>
        <v>-1.0120182896009-2.58841565450028i</v>
      </c>
      <c r="AF383" t="str">
        <f t="shared" si="134"/>
        <v>-8.65240565000943-2.87372144072801i</v>
      </c>
      <c r="AG383" t="str">
        <f t="shared" si="135"/>
        <v>1.07836432007815-0.0690680332005322i</v>
      </c>
      <c r="AH383" t="str">
        <f t="shared" si="136"/>
        <v>-0.279559600005492+23.4475230571788i</v>
      </c>
      <c r="AI383">
        <f t="shared" si="137"/>
        <v>27.402556749047406</v>
      </c>
      <c r="AJ383">
        <f t="shared" si="138"/>
        <v>90.683092463445547</v>
      </c>
      <c r="AK383"/>
      <c r="AL383"/>
      <c r="AM383"/>
      <c r="AN383"/>
    </row>
    <row r="384" spans="1:40" x14ac:dyDescent="0.25">
      <c r="A384"/>
      <c r="B384">
        <f t="shared" si="139"/>
        <v>25000</v>
      </c>
      <c r="C384" s="237" t="str">
        <f t="shared" si="107"/>
        <v>-0.000122281862212184+0.0979607489982341i</v>
      </c>
      <c r="D384" s="208" t="str">
        <f t="shared" si="108"/>
        <v>-5.95794345128292+0.751032408986462i</v>
      </c>
      <c r="E384" t="str">
        <f t="shared" si="109"/>
        <v>2870</v>
      </c>
      <c r="F384" t="str">
        <f t="shared" si="110"/>
        <v>0.777000777000777</v>
      </c>
      <c r="G384" t="str">
        <f t="shared" si="105"/>
        <v>0.777000777000777</v>
      </c>
      <c r="H384" t="str">
        <f t="shared" si="111"/>
        <v>2.70691200909756+3.63528838136177i</v>
      </c>
      <c r="I384" t="str">
        <f t="shared" si="112"/>
        <v>98.174770424681i</v>
      </c>
      <c r="J384" t="str">
        <f t="shared" si="106"/>
        <v>-7.24420392628495+21.2329251881846i</v>
      </c>
      <c r="K384" t="str">
        <f t="shared" si="113"/>
        <v>4.14161123783874-1.41302604913772i</v>
      </c>
      <c r="L384" t="str">
        <f t="shared" si="114"/>
        <v>0.254320827707462-0.0827565670319595i</v>
      </c>
      <c r="M384" t="str">
        <f t="shared" si="115"/>
        <v>4.3959320655462-1.49578261616968i</v>
      </c>
      <c r="N384" t="str">
        <f t="shared" si="116"/>
        <v>-0.110872742980474i</v>
      </c>
      <c r="O384" t="str">
        <f t="shared" si="117"/>
        <v>0.993859911189025-0.110645727126461i</v>
      </c>
      <c r="P384" t="str">
        <f t="shared" si="118"/>
        <v>0.00614008881097505+0.110645727126461i</v>
      </c>
      <c r="Q384" t="str">
        <f t="shared" si="119"/>
        <v>-0.00614008881097505+0.00022701585401301i</v>
      </c>
      <c r="R384" t="str">
        <f t="shared" si="120"/>
        <v>-0.33328779346633-18.0325386404214i</v>
      </c>
      <c r="S384" t="str">
        <f t="shared" si="121"/>
        <v>0.0115001155238765i</v>
      </c>
      <c r="T384" t="str">
        <f t="shared" si="122"/>
        <v>0.207376277553613-0.00383284812756069i</v>
      </c>
      <c r="U384" t="str">
        <f t="shared" si="123"/>
        <v>0.0001-6366.1977236758i</v>
      </c>
      <c r="V384" t="str">
        <f t="shared" si="124"/>
        <v>0.00002-0.102111934378658i</v>
      </c>
      <c r="W384" t="str">
        <f t="shared" si="125"/>
        <v>0.0000199993584529566-0.102110296559672i</v>
      </c>
      <c r="X384" t="str">
        <f t="shared" si="126"/>
        <v>0.0327681582697531-0.090207112762261i</v>
      </c>
      <c r="Y384" t="str">
        <f t="shared" si="127"/>
        <v>0.009+0.15707963267949i</v>
      </c>
      <c r="Z384" t="str">
        <f t="shared" si="128"/>
        <v>-9.00256079264221-11.5030551295107i</v>
      </c>
      <c r="AA384" t="str">
        <f t="shared" si="129"/>
        <v>80.626856572581-129.086876112466i</v>
      </c>
      <c r="AB384" t="str">
        <f t="shared" si="130"/>
        <v>1.41183223751227-0.0260942987877662i</v>
      </c>
      <c r="AC384" t="str">
        <f t="shared" si="131"/>
        <v>7.16728720554415-2.22650288258788i</v>
      </c>
      <c r="AD384" t="str">
        <f t="shared" si="132"/>
        <v>0.18067797274892+0.0524864872258566i</v>
      </c>
      <c r="AE384" t="str">
        <f t="shared" si="133"/>
        <v>-1.02280947745012-2.55086147326208i</v>
      </c>
      <c r="AF384" t="str">
        <f t="shared" si="134"/>
        <v>-8.66485546038048-2.88425597237531i</v>
      </c>
      <c r="AG384" t="str">
        <f t="shared" si="135"/>
        <v>1.07726098548089-0.0691106312770996i</v>
      </c>
      <c r="AH384" t="str">
        <f t="shared" si="136"/>
        <v>-0.0943750350635705+23.2500464869021i</v>
      </c>
      <c r="AI384">
        <f t="shared" si="137"/>
        <v>27.328548067598891</v>
      </c>
      <c r="AJ384">
        <f t="shared" si="138"/>
        <v>90.232569922216072</v>
      </c>
      <c r="AK384"/>
      <c r="AL384"/>
      <c r="AM384"/>
      <c r="AN384"/>
    </row>
    <row r="385" spans="1:40" x14ac:dyDescent="0.25">
      <c r="A385"/>
      <c r="B385">
        <f t="shared" si="139"/>
        <v>25100</v>
      </c>
      <c r="C385" s="237" t="str">
        <f t="shared" si="107"/>
        <v>-0.000121309447198644+0.0975704683387192i</v>
      </c>
      <c r="D385" s="208" t="str">
        <f t="shared" si="108"/>
        <v>-5.95793599610115+0.748040257263514i</v>
      </c>
      <c r="E385" t="str">
        <f t="shared" si="109"/>
        <v>2870</v>
      </c>
      <c r="F385" t="str">
        <f t="shared" si="110"/>
        <v>0.777000777000777</v>
      </c>
      <c r="G385" t="str">
        <f t="shared" si="105"/>
        <v>0.777000777000777</v>
      </c>
      <c r="H385" t="str">
        <f t="shared" si="111"/>
        <v>2.71937090054559+3.64274952631382i</v>
      </c>
      <c r="I385" t="str">
        <f t="shared" si="112"/>
        <v>98.5674695063798i</v>
      </c>
      <c r="J385" t="str">
        <f t="shared" si="106"/>
        <v>-7.31028946495806+21.3178568889374i</v>
      </c>
      <c r="K385" t="str">
        <f t="shared" si="113"/>
        <v>4.13719822289441-1.41872218867193i</v>
      </c>
      <c r="L385" t="str">
        <f t="shared" si="114"/>
        <v>0.254125781769537-0.0830238710414299i</v>
      </c>
      <c r="M385" t="str">
        <f t="shared" si="115"/>
        <v>4.39132400466395-1.50174605971336i</v>
      </c>
      <c r="N385" t="str">
        <f t="shared" si="116"/>
        <v>-0.111316233952396i</v>
      </c>
      <c r="O385" t="str">
        <f t="shared" si="117"/>
        <v>0.993810743071281-0.111086484128845i</v>
      </c>
      <c r="P385" t="str">
        <f t="shared" si="118"/>
        <v>0.00618925692871897+0.111086484128845i</v>
      </c>
      <c r="Q385" t="str">
        <f t="shared" si="119"/>
        <v>-0.00618925692871897+0.000229749823550993i</v>
      </c>
      <c r="R385" t="str">
        <f t="shared" si="120"/>
        <v>-0.333287428330407-17.9606466716359i</v>
      </c>
      <c r="S385" t="str">
        <f t="shared" si="121"/>
        <v>0.011546115985972i</v>
      </c>
      <c r="T385" t="str">
        <f t="shared" si="122"/>
        <v>0.20737570965377-0.00384817530416921i</v>
      </c>
      <c r="U385" t="str">
        <f t="shared" si="123"/>
        <v>0.0001-6340.83438613127i</v>
      </c>
      <c r="V385" t="str">
        <f t="shared" si="124"/>
        <v>0.00002-0.101705113922966i</v>
      </c>
      <c r="W385" t="str">
        <f t="shared" si="125"/>
        <v>0.0000199993584529567-0.101703482629156i</v>
      </c>
      <c r="X385" t="str">
        <f t="shared" si="126"/>
        <v>0.0325378484022656-0.089930998852971i</v>
      </c>
      <c r="Y385" t="str">
        <f t="shared" si="127"/>
        <v>0.009+0.157707951210208i</v>
      </c>
      <c r="Z385" t="str">
        <f t="shared" si="128"/>
        <v>-9.00829051150958-11.281699159732i</v>
      </c>
      <c r="AA385" t="str">
        <f t="shared" si="129"/>
        <v>78.8804640313729-128.708579240698i</v>
      </c>
      <c r="AB385" t="str">
        <f t="shared" si="130"/>
        <v>1.41182837121032-0.0261986472807627i</v>
      </c>
      <c r="AC385" t="str">
        <f t="shared" si="131"/>
        <v>7.16045210163778-2.23525444215037i</v>
      </c>
      <c r="AD385" t="str">
        <f t="shared" si="132"/>
        <v>0.180703262131012+0.0527507365103733i</v>
      </c>
      <c r="AE385" t="str">
        <f t="shared" si="133"/>
        <v>-1.0327095418893-2.51383379972581i</v>
      </c>
      <c r="AF385" t="str">
        <f t="shared" si="134"/>
        <v>-8.67730689664674-2.89470926905031i</v>
      </c>
      <c r="AG385" t="str">
        <f t="shared" si="135"/>
        <v>1.07617721485888-0.0691313483639675i</v>
      </c>
      <c r="AH385" t="str">
        <f t="shared" si="136"/>
        <v>0.0842541475397028+23.0524541040445i</v>
      </c>
      <c r="AI385">
        <f t="shared" si="137"/>
        <v>27.254401334435737</v>
      </c>
      <c r="AJ385">
        <f t="shared" si="138"/>
        <v>89.790591251425525</v>
      </c>
      <c r="AK385"/>
      <c r="AL385"/>
      <c r="AM385"/>
      <c r="AN385"/>
    </row>
    <row r="386" spans="1:40" x14ac:dyDescent="0.25">
      <c r="A386"/>
      <c r="B386">
        <f t="shared" si="139"/>
        <v>25200</v>
      </c>
      <c r="C386" s="237" t="str">
        <f t="shared" si="107"/>
        <v>-0.000120348585546375+0.0971832851304494i</v>
      </c>
      <c r="D386" s="208" t="str">
        <f t="shared" si="108"/>
        <v>-5.95792862949514+0.745071852666779i</v>
      </c>
      <c r="E386" t="str">
        <f t="shared" si="109"/>
        <v>2870</v>
      </c>
      <c r="F386" t="str">
        <f t="shared" si="110"/>
        <v>0.777000777000777</v>
      </c>
      <c r="G386" t="str">
        <f t="shared" si="105"/>
        <v>0.777000777000777</v>
      </c>
      <c r="H386" t="str">
        <f t="shared" si="111"/>
        <v>2.73183103029953+3.65015362842413i</v>
      </c>
      <c r="I386" t="str">
        <f t="shared" si="112"/>
        <v>98.9601685880785i</v>
      </c>
      <c r="J386" t="str">
        <f t="shared" si="106"/>
        <v>-7.3766388181568+21.4027885896901i</v>
      </c>
      <c r="K386" t="str">
        <f t="shared" si="113"/>
        <v>4.13277600755631-1.4243936390033i</v>
      </c>
      <c r="L386" t="str">
        <f t="shared" si="114"/>
        <v>0.253930257940036-0.0832905105527743i</v>
      </c>
      <c r="M386" t="str">
        <f t="shared" si="115"/>
        <v>4.38670626549635-1.50768414955607i</v>
      </c>
      <c r="N386" t="str">
        <f t="shared" si="116"/>
        <v>-0.111759724924318i</v>
      </c>
      <c r="O386" t="str">
        <f t="shared" si="117"/>
        <v>0.993761379486628-0.111527219282268i</v>
      </c>
      <c r="P386" t="str">
        <f t="shared" si="118"/>
        <v>0.00623862051337198+0.111527219282268i</v>
      </c>
      <c r="Q386" t="str">
        <f t="shared" si="119"/>
        <v>-0.00623862051337198+0.000232505642050004i</v>
      </c>
      <c r="R386" t="str">
        <f t="shared" si="120"/>
        <v>-0.333287061734001-17.8893250784092i</v>
      </c>
      <c r="S386" t="str">
        <f t="shared" si="121"/>
        <v>0.0115921164480675i</v>
      </c>
      <c r="T386" t="str">
        <f t="shared" si="122"/>
        <v>0.207375139486254-0.0038635024302548i</v>
      </c>
      <c r="U386" t="str">
        <f t="shared" si="123"/>
        <v>0.0001-6315.67234491647i</v>
      </c>
      <c r="V386" t="str">
        <f t="shared" si="124"/>
        <v>0.00002-0.101301522201049i</v>
      </c>
      <c r="W386" t="str">
        <f t="shared" si="125"/>
        <v>0.0000199993584529567-0.101299897380627i</v>
      </c>
      <c r="X386" t="str">
        <f t="shared" si="126"/>
        <v>0.0323098551356798-0.0896562419959211i</v>
      </c>
      <c r="Y386" t="str">
        <f t="shared" si="127"/>
        <v>0.009+0.158336269740926i</v>
      </c>
      <c r="Z386" t="str">
        <f t="shared" si="128"/>
        <v>-9.00988253155904-11.0645733373575i</v>
      </c>
      <c r="AA386" t="str">
        <f t="shared" si="129"/>
        <v>77.1732067977755-128.30492788304i</v>
      </c>
      <c r="AB386" t="str">
        <f t="shared" si="130"/>
        <v>1.41182448946989-0.0263029954297956i</v>
      </c>
      <c r="AC386" t="str">
        <f t="shared" si="131"/>
        <v>7.1536027244434-2.24396891958205i</v>
      </c>
      <c r="AD386" t="str">
        <f t="shared" si="132"/>
        <v>0.180728658846995+0.0530147552931264i</v>
      </c>
      <c r="AE386" t="str">
        <f t="shared" si="133"/>
        <v>-1.04175833839478-2.47734221760526i</v>
      </c>
      <c r="AF386" t="str">
        <f t="shared" si="134"/>
        <v>-8.68975965979467-2.90508177575735i</v>
      </c>
      <c r="AG386" t="str">
        <f t="shared" si="135"/>
        <v>1.07511306155554-0.0691313530956162i</v>
      </c>
      <c r="AH386" t="str">
        <f t="shared" si="136"/>
        <v>0.256489917864889+22.8549294054637i</v>
      </c>
      <c r="AI386">
        <f t="shared" si="137"/>
        <v>27.18014462110029</v>
      </c>
      <c r="AJ386">
        <f t="shared" si="138"/>
        <v>89.357023921902112</v>
      </c>
      <c r="AK386"/>
      <c r="AL386"/>
      <c r="AM386"/>
      <c r="AN386"/>
    </row>
    <row r="387" spans="1:40" x14ac:dyDescent="0.25">
      <c r="A387"/>
      <c r="B387">
        <f t="shared" si="139"/>
        <v>25300</v>
      </c>
      <c r="C387" s="237" t="str">
        <f t="shared" si="107"/>
        <v>-0.000119399094955473+0.0967991626449779i</v>
      </c>
      <c r="D387" s="208" t="str">
        <f t="shared" si="108"/>
        <v>-5.95792135006728+0.742126913611498i</v>
      </c>
      <c r="E387" t="str">
        <f t="shared" si="109"/>
        <v>2870</v>
      </c>
      <c r="F387" t="str">
        <f t="shared" si="110"/>
        <v>0.777000777000777</v>
      </c>
      <c r="G387" t="str">
        <f t="shared" si="105"/>
        <v>0.777000777000777</v>
      </c>
      <c r="H387" t="str">
        <f t="shared" si="111"/>
        <v>2.74429210301737+3.6575008480011i</v>
      </c>
      <c r="I387" t="str">
        <f t="shared" si="112"/>
        <v>99.3528676697772i</v>
      </c>
      <c r="J387" t="str">
        <f t="shared" si="106"/>
        <v>-7.44325198588118+21.4877202904428i</v>
      </c>
      <c r="K387" t="str">
        <f t="shared" si="113"/>
        <v>4.12834469311145-1.43004047986752i</v>
      </c>
      <c r="L387" t="str">
        <f t="shared" si="114"/>
        <v>0.253734259114251-0.0835564846533484i</v>
      </c>
      <c r="M387" t="str">
        <f t="shared" si="115"/>
        <v>4.3820789522257-1.51359696452087i</v>
      </c>
      <c r="N387" t="str">
        <f t="shared" si="116"/>
        <v>-0.11220321589624i</v>
      </c>
      <c r="O387" t="str">
        <f t="shared" si="117"/>
        <v>0.993711820444773-0.111967932500044i</v>
      </c>
      <c r="P387" t="str">
        <f t="shared" si="118"/>
        <v>0.00628817955522698+0.111967932500044i</v>
      </c>
      <c r="Q387" t="str">
        <f t="shared" si="119"/>
        <v>-0.00628817955522698+0.000235283396195995i</v>
      </c>
      <c r="R387" t="str">
        <f t="shared" si="120"/>
        <v>-0.333286693676724-17.8185670973886i</v>
      </c>
      <c r="S387" t="str">
        <f t="shared" si="121"/>
        <v>0.011638116910163i</v>
      </c>
      <c r="T387" t="str">
        <f t="shared" si="122"/>
        <v>0.207374567050992-0.0038788295056114i</v>
      </c>
      <c r="U387" t="str">
        <f t="shared" si="123"/>
        <v>0.0001-6290.70921311837i</v>
      </c>
      <c r="V387" t="str">
        <f t="shared" si="124"/>
        <v>0.00002-0.100901120927527i</v>
      </c>
      <c r="W387" t="str">
        <f t="shared" si="125"/>
        <v>0.0000199993584529566-0.100899502529321i</v>
      </c>
      <c r="X387" t="str">
        <f t="shared" si="126"/>
        <v>0.0320841490179947-0.0893828366648506i</v>
      </c>
      <c r="Y387" t="str">
        <f t="shared" si="127"/>
        <v>0.009+0.158964588271644i</v>
      </c>
      <c r="Z387" t="str">
        <f t="shared" si="128"/>
        <v>-9.00756952746487-10.8516687139352i</v>
      </c>
      <c r="AA387" t="str">
        <f t="shared" si="129"/>
        <v>75.504665758336-127.877710102974i</v>
      </c>
      <c r="AB387" t="str">
        <f t="shared" si="130"/>
        <v>1.41182059229049-0.026407343233462i</v>
      </c>
      <c r="AC387" t="str">
        <f t="shared" si="131"/>
        <v>7.14673922723575-2.2526464259065i</v>
      </c>
      <c r="AD387" t="str">
        <f t="shared" si="132"/>
        <v>0.180754162801823+0.0532785461261416i</v>
      </c>
      <c r="AE387" t="str">
        <f t="shared" si="133"/>
        <v>-1.04999455669513-2.44139450194356i</v>
      </c>
      <c r="AF387" t="str">
        <f t="shared" si="134"/>
        <v>-8.70221345308465-2.9153739343896i</v>
      </c>
      <c r="AG387" t="str">
        <f t="shared" si="135"/>
        <v>1.07406853446528-0.069111771600265i</v>
      </c>
      <c r="AH387" t="str">
        <f t="shared" si="136"/>
        <v>0.422495349526158+22.6576437742441i</v>
      </c>
      <c r="AI387">
        <f t="shared" si="137"/>
        <v>27.105804702972051</v>
      </c>
      <c r="AJ387">
        <f t="shared" si="138"/>
        <v>88.931733787457873</v>
      </c>
      <c r="AK387"/>
      <c r="AL387"/>
      <c r="AM387"/>
      <c r="AN387"/>
    </row>
    <row r="388" spans="1:40" x14ac:dyDescent="0.25">
      <c r="A388"/>
      <c r="B388">
        <f t="shared" si="139"/>
        <v>25400</v>
      </c>
      <c r="C388" s="237" t="str">
        <f t="shared" si="107"/>
        <v>-0.000118460796707524+0.0964180647322545i</v>
      </c>
      <c r="D388" s="208" t="str">
        <f t="shared" si="108"/>
        <v>-5.95791415644738+0.739205162947285i</v>
      </c>
      <c r="E388" t="str">
        <f t="shared" si="109"/>
        <v>2870</v>
      </c>
      <c r="F388" t="str">
        <f t="shared" si="110"/>
        <v>0.777000777000777</v>
      </c>
      <c r="G388" t="str">
        <f t="shared" si="105"/>
        <v>0.777000777000777</v>
      </c>
      <c r="H388" t="str">
        <f t="shared" si="111"/>
        <v>2.75675382560387+3.66479134673924i</v>
      </c>
      <c r="I388" t="str">
        <f t="shared" si="112"/>
        <v>99.7455667514759i</v>
      </c>
      <c r="J388" t="str">
        <f t="shared" si="106"/>
        <v>-7.5101289681312+21.5726519911956i</v>
      </c>
      <c r="K388" t="str">
        <f t="shared" si="113"/>
        <v>4.12390438036759-1.43566279015867i</v>
      </c>
      <c r="L388" t="str">
        <f t="shared" si="114"/>
        <v>0.253537788187261-0.0838217924455129i</v>
      </c>
      <c r="M388" t="str">
        <f t="shared" si="115"/>
        <v>4.37744216855485-1.51948458260418i</v>
      </c>
      <c r="N388" t="str">
        <f t="shared" si="116"/>
        <v>-0.112646706868162i</v>
      </c>
      <c r="O388" t="str">
        <f t="shared" si="117"/>
        <v>0.993662065955466-0.112408623695493i</v>
      </c>
      <c r="P388" t="str">
        <f t="shared" si="118"/>
        <v>0.00633793404453398+0.112408623695493i</v>
      </c>
      <c r="Q388" t="str">
        <f t="shared" si="119"/>
        <v>-0.00633793404453398+0.000238083172669004i</v>
      </c>
      <c r="R388" t="str">
        <f t="shared" si="120"/>
        <v>-0.333286324161746-17.7483660717438i</v>
      </c>
      <c r="S388" t="str">
        <f t="shared" si="121"/>
        <v>0.0116841173722585i</v>
      </c>
      <c r="T388" t="str">
        <f t="shared" si="122"/>
        <v>0.207373992348065-0.00389415653007443i</v>
      </c>
      <c r="U388" t="str">
        <f t="shared" si="123"/>
        <v>0.0001-6265.94264141322i</v>
      </c>
      <c r="V388" t="str">
        <f t="shared" si="124"/>
        <v>0.00002-0.100503872419939i</v>
      </c>
      <c r="W388" t="str">
        <f t="shared" si="125"/>
        <v>0.0000199993584529565-0.10050226039338i</v>
      </c>
      <c r="X388" t="str">
        <f t="shared" si="126"/>
        <v>0.0318607010360815-0.0891107772637073i</v>
      </c>
      <c r="Y388" t="str">
        <f t="shared" si="127"/>
        <v>0.009+0.159592906802361i</v>
      </c>
      <c r="Z388" t="str">
        <f t="shared" si="128"/>
        <v>-9.00157502210562-10.6429684116412i</v>
      </c>
      <c r="AA388" t="str">
        <f t="shared" si="129"/>
        <v>73.8743740448755-127.428631153931i</v>
      </c>
      <c r="AB388" t="str">
        <f t="shared" si="130"/>
        <v>1.41181667967267-0.0265116906906414i</v>
      </c>
      <c r="AC388" t="str">
        <f t="shared" si="131"/>
        <v>7.13986176260504-2.26128707101494i</v>
      </c>
      <c r="AD388" t="str">
        <f t="shared" si="132"/>
        <v>0.180779773902135+0.0535421115206271i</v>
      </c>
      <c r="AE388" t="str">
        <f t="shared" si="133"/>
        <v>-1.05745569565276-2.40599675679893i</v>
      </c>
      <c r="AF388" t="str">
        <f t="shared" si="134"/>
        <v>-8.71466798205125-2.92558618379196i</v>
      </c>
      <c r="AG388" t="str">
        <f t="shared" si="135"/>
        <v>1.07304360203412-0.069073687541241i</v>
      </c>
      <c r="AH388" t="str">
        <f t="shared" si="136"/>
        <v>0.582434036016678+22.4607569492031i</v>
      </c>
      <c r="AI388">
        <f t="shared" si="137"/>
        <v>27.031407095384509</v>
      </c>
      <c r="AJ388">
        <f t="shared" si="138"/>
        <v>88.5145854455766</v>
      </c>
      <c r="AK388"/>
      <c r="AL388"/>
      <c r="AM388"/>
      <c r="AN388"/>
    </row>
    <row r="389" spans="1:40" x14ac:dyDescent="0.25">
      <c r="A389"/>
      <c r="B389">
        <f t="shared" si="139"/>
        <v>25500</v>
      </c>
      <c r="C389" s="237" t="str">
        <f t="shared" si="107"/>
        <v>-0.000117533515581508+0.0960399558092861i</v>
      </c>
      <c r="D389" s="208" t="str">
        <f t="shared" si="108"/>
        <v>-5.95790704729208+0.736306327871194i</v>
      </c>
      <c r="E389" t="str">
        <f t="shared" si="109"/>
        <v>2870</v>
      </c>
      <c r="F389" t="str">
        <f t="shared" si="110"/>
        <v>0.777000777000777</v>
      </c>
      <c r="G389" t="str">
        <f t="shared" ref="G389:G452" si="140">IF($C$11=$C$7,$C$24,F389)</f>
        <v>0.777000777000777</v>
      </c>
      <c r="H389" t="str">
        <f t="shared" si="111"/>
        <v>2.76921590721136+3.67202528769331i</v>
      </c>
      <c r="I389" t="str">
        <f t="shared" si="112"/>
        <v>100.138265833175i</v>
      </c>
      <c r="J389" t="str">
        <f t="shared" ref="J389:J452" si="141">IMSUM(COMPLEX(0,2*PI()*B389*$C$113*$C$112),COMPLEX(0,2*PI()*B389*$C$113*$C$111),COMPLEX(0,2*PI()*B389*$C$28*10^-12*$C$111),COMPLEX(-1*2*PI()*B389*2*PI()*B389*$C$113*$C$112*$C$28*10^-12*$C$111,0),COMPLEX(1,0))</f>
        <v>-7.57726976490687+21.6575836919483i</v>
      </c>
      <c r="K389" t="str">
        <f t="shared" si="113"/>
        <v>4.11945516965794-1.44126064795229i</v>
      </c>
      <c r="L389" t="str">
        <f t="shared" si="114"/>
        <v>0.253340848053852-0.084086433046603i</v>
      </c>
      <c r="M389" t="str">
        <f t="shared" si="115"/>
        <v>4.37279601771179-1.52534708099889i</v>
      </c>
      <c r="N389" t="str">
        <f t="shared" si="116"/>
        <v>-0.113090197840084i</v>
      </c>
      <c r="O389" t="str">
        <f t="shared" si="117"/>
        <v>0.993612116028492-0.112849292781938i</v>
      </c>
      <c r="P389" t="str">
        <f t="shared" si="118"/>
        <v>0.00638788397150802+0.112849292781938i</v>
      </c>
      <c r="Q389" t="str">
        <f t="shared" si="119"/>
        <v>-0.00638788397150802+0.000240905058146001i</v>
      </c>
      <c r="R389" t="str">
        <f t="shared" si="120"/>
        <v>-0.333285953189314-17.6787154490551i</v>
      </c>
      <c r="S389" t="str">
        <f t="shared" si="121"/>
        <v>0.011730117834354i</v>
      </c>
      <c r="T389" t="str">
        <f t="shared" si="122"/>
        <v>0.207373415377431-0.00390948350344564i</v>
      </c>
      <c r="U389" t="str">
        <f t="shared" si="123"/>
        <v>0.0001-6241.37031732925i</v>
      </c>
      <c r="V389" t="str">
        <f t="shared" si="124"/>
        <v>0.00002-0.100109739586919i</v>
      </c>
      <c r="W389" t="str">
        <f t="shared" si="125"/>
        <v>0.0000199993584529566-0.100108133882033i</v>
      </c>
      <c r="X389" t="str">
        <f t="shared" si="126"/>
        <v>0.0316394826084796-0.0888400581305825i</v>
      </c>
      <c r="Y389" t="str">
        <f t="shared" si="127"/>
        <v>0.009+0.160221225333079i</v>
      </c>
      <c r="Z389" t="str">
        <f t="shared" si="128"/>
        <v>-8.9921134744241-10.4384483983757i</v>
      </c>
      <c r="AA389" t="str">
        <f t="shared" si="129"/>
        <v>72.2818229119845-126.95931532123i</v>
      </c>
      <c r="AB389" t="str">
        <f t="shared" si="130"/>
        <v>1.41181275161614-0.0266160377999841i</v>
      </c>
      <c r="AC389" t="str">
        <f t="shared" si="131"/>
        <v>7.13297048245582-2.26989096369373i</v>
      </c>
      <c r="AD389" t="str">
        <f t="shared" si="132"/>
        <v>0.180805492056185+0.0538054539477657i</v>
      </c>
      <c r="AE389" t="str">
        <f t="shared" si="133"/>
        <v>-1.06417804678337-2.37115354641262i</v>
      </c>
      <c r="AF389" t="str">
        <f t="shared" si="134"/>
        <v>-8.72712295450344-2.93571895982212i</v>
      </c>
      <c r="AG389" t="str">
        <f t="shared" si="135"/>
        <v>1.07203819603051-0.0690181423654284i</v>
      </c>
      <c r="AH389" t="str">
        <f t="shared" si="136"/>
        <v>0.736469561516412+22.2644175007394i</v>
      </c>
      <c r="AI389">
        <f t="shared" si="137"/>
        <v>26.956976090583385</v>
      </c>
      <c r="AJ389">
        <f t="shared" si="138"/>
        <v>88.105442572208474</v>
      </c>
      <c r="AK389"/>
      <c r="AL389"/>
      <c r="AM389"/>
      <c r="AN389"/>
    </row>
    <row r="390" spans="1:40" x14ac:dyDescent="0.25">
      <c r="A390"/>
      <c r="B390">
        <f t="shared" si="139"/>
        <v>25600</v>
      </c>
      <c r="C390" s="237" t="str">
        <f t="shared" ref="C390:C453" si="142">IMPRODUCT(COMPLEX(-1,0),IMDIV(IMPRODUCT(G390,COMPLEX($C$100+$C$101,0)),COMPLEX($C$100,2*PI()*B390*$C$103*$C$102*(2*$C$100+$C$101))))</f>
        <v>-0.000116617079771977+0.0956648008490576i</v>
      </c>
      <c r="D390" s="208" t="str">
        <f t="shared" ref="D390:D453" si="143">IMPRODUCT(COMPLEX($C$106,0),IMSUB(C390,G390))</f>
        <v>-5.95790002128421+0.733430139842775i</v>
      </c>
      <c r="E390" t="str">
        <f t="shared" ref="E390:E453" si="144">IMDIV(COMPLEX($C$20*10^3,0),COMPLEX(1,2*PI()*B390*$C$20*1000*$C$29*10^-12))</f>
        <v>2870</v>
      </c>
      <c r="F390" t="str">
        <f t="shared" ref="F390:F453" si="145">IMDIV(COMPLEX($C$22*1000,0),IMSUM(COMPLEX($C$22*1000,0),E390))</f>
        <v>0.777000777000777</v>
      </c>
      <c r="G390" t="str">
        <f t="shared" si="140"/>
        <v>0.777000777000777</v>
      </c>
      <c r="H390" t="str">
        <f t="shared" ref="H390:H453" si="146">IMPRODUCT(COMPLEX($C$108,0),IMPRODUCT(COMPLEX(-1,0),D390),IMDIV(COMPLEX(0,2*PI()*B390*$C$109*$C$110),COMPLEX(1,2*PI()*B390*$C$109*$C$110)))</f>
        <v>2.78167805924009+3.67920283525247i</v>
      </c>
      <c r="I390" t="str">
        <f t="shared" ref="I390:I453" si="147">COMPLEX(0,2*PI()*B390*$C$113*$C$112*$C$114)</f>
        <v>100.530964914873i</v>
      </c>
      <c r="J390" t="str">
        <f t="shared" si="141"/>
        <v>-7.64467437620817+21.7425153927011i</v>
      </c>
      <c r="K390" t="str">
        <f t="shared" ref="K390:K453" si="148">IMDIV(I390,J390)</f>
        <v>4.11499716084548-1.44683413052774i</v>
      </c>
      <c r="L390" t="str">
        <f t="shared" ref="L390:L453" si="149">IMDIV(COMPLEX($C$117,0),COMPLEX(1,2*PI()*B390*$C$115*$C$116))</f>
        <v>0.253143441608425-0.0843504055888976i</v>
      </c>
      <c r="M390" t="str">
        <f t="shared" ref="M390:M453" si="150">IMSUM(K390,L390)</f>
        <v>4.3681406024539-1.53118453611664i</v>
      </c>
      <c r="N390" t="str">
        <f t="shared" ref="N390:N453" si="151">COMPLEX(0,-2*PI()*B390*$C$43)</f>
        <v>-0.113533688812006i</v>
      </c>
      <c r="O390" t="str">
        <f t="shared" ref="O390:O453" si="152">IMEXP(N390)</f>
        <v>0.993561970673674-0.113289939672705i</v>
      </c>
      <c r="P390" t="str">
        <f t="shared" ref="P390:P453" si="153">IMSUB(COMPLEX(1,0),O390)</f>
        <v>0.00643802932632598+0.113289939672705i</v>
      </c>
      <c r="Q390" t="str">
        <f t="shared" ref="Q390:Q453" si="154">IMSUM(COMPLEX(0,2*PI()*B390*$C$43),O390,COMPLEX(-1,0))</f>
        <v>-0.00643802932632598+0.000243749139301003i</v>
      </c>
      <c r="R390" t="str">
        <f t="shared" ref="R390:R453" si="155">IMDIV(P390,Q390)</f>
        <v>-0.33328558075592-17.6096087792837i</v>
      </c>
      <c r="S390" t="str">
        <f t="shared" ref="S390:S453" si="156">IMDIV(COMPLEX(0,2*PI()*B390*$C$123),COMPLEX($C$124,0))</f>
        <v>0.0117761182964495i</v>
      </c>
      <c r="T390" t="str">
        <f t="shared" ref="T390:T453" si="157">IMPRODUCT(R390,S390)</f>
        <v>0.207372836139041-0.00392481042548259i</v>
      </c>
      <c r="U390" t="str">
        <f t="shared" ref="U390:U453" si="158">IMDIV(COMPLEX(1,2*PI()*B390*$C$16*10^-3*$C$15*10^-6),COMPLEX(0,2*PI()*B390*$C$15*10^-6))</f>
        <v>0.0001-6216.98996452718i</v>
      </c>
      <c r="V390" t="str">
        <f t="shared" ref="V390:V453" si="159">IMSUM(COMPLEX($C$18*10^-3,0),IMDIV(COMPLEX(1,0),COMPLEX(0,2*PI()*B390*($C$17*1*10^-6))))</f>
        <v>0.00002-0.0997186859166578i</v>
      </c>
      <c r="W390" t="str">
        <f t="shared" ref="W390:W453" si="160">IMDIV(IMPRODUCT(U390,V390),IMSUM(U390,V390))</f>
        <v>0.0000199993584529566-0.0997170864840569i</v>
      </c>
      <c r="X390" t="str">
        <f t="shared" ref="X390:X453" si="161">IMDIV(IMPRODUCT(COMPLEX($C$19,0),W390),IMSUM(COMPLEX($C$19,0),W390))</f>
        <v>0.0314204655783152-0.0885706735415119i</v>
      </c>
      <c r="Y390" t="str">
        <f t="shared" ref="Y390:Y453" si="162">COMPLEX($C$13*10^-3,2*PI()*B390*$C$12*0.000001)</f>
        <v>0.009+0.160849543863797i</v>
      </c>
      <c r="Z390" t="str">
        <f t="shared" ref="Z390:Z453" si="163">IMPRODUCT(COMPLEX($C$6,0),IMDIV(X390,IMSUM(X390,Y390)))</f>
        <v>-8.97939040211725-10.2380782143279i</v>
      </c>
      <c r="AA390" t="str">
        <f t="shared" ref="AA390:AA453" si="164">IMDIV(COMPLEX($C$6,0),IMSUM(X390,Y390))</f>
        <v>70.7264671860883-126.471307961359i</v>
      </c>
      <c r="AB390" t="str">
        <f t="shared" ref="AB390:AB453" si="165">IMPRODUCT(COMPLEX($C$119,0),T390)</f>
        <v>1.41180880812057-0.0267203845598395i</v>
      </c>
      <c r="AC390" t="str">
        <f t="shared" ref="AC390:AC453" si="166">IMSUM(COMPLEX(1,0),IMPRODUCT(AB390,M390))</f>
        <v>7.12606553801639-2.2784582116565i</v>
      </c>
      <c r="AD390" t="str">
        <f t="shared" ref="AD390:AD453" si="167">IMDIV(AB390,AC390)</f>
        <v>0.180831317173821+0.054068575839504i</v>
      </c>
      <c r="AE390" t="str">
        <f t="shared" ref="AE390:AE453" si="168">IMPRODUCT(AD390,AA390,X390)</f>
        <v>-1.07019668545066-2.3368680197749i</v>
      </c>
      <c r="AF390" t="str">
        <f t="shared" ref="AF390:AF453" si="169">IMSUB(D390,H390)</f>
        <v>-8.7395780805243-2.94577269540969i</v>
      </c>
      <c r="AG390" t="str">
        <f t="shared" ref="AG390:AG453" si="170">IMSUM(COMPLEX(1,0),IMPRODUCT(AD390,AA390,COMPLEX($C$127,0)))</f>
        <v>1.07105221508936-0.068946135731343i</v>
      </c>
      <c r="AH390" t="str">
        <f t="shared" ref="AH390:AH453" si="171">IMDIV(IMPRODUCT(AE390,AF390),AG390)</f>
        <v>0.884765023294414+22.0687633093927i</v>
      </c>
      <c r="AI390">
        <f t="shared" ref="AI390:AI453" si="172">20*LOG10(IMABS(AH390))</f>
        <v>26.882534795284062</v>
      </c>
      <c r="AJ390">
        <f t="shared" ref="AJ390:AJ453" si="173">IMARGUMENT(AH390)*180/PI()</f>
        <v>87.704168231723017</v>
      </c>
      <c r="AK390"/>
      <c r="AL390"/>
      <c r="AM390"/>
      <c r="AN390"/>
    </row>
    <row r="391" spans="1:40" x14ac:dyDescent="0.25">
      <c r="A391"/>
      <c r="B391">
        <f t="shared" si="139"/>
        <v>25700</v>
      </c>
      <c r="C391" s="237" t="str">
        <f t="shared" si="142"/>
        <v>-0.000115711320809477+0.0952925653697179i</v>
      </c>
      <c r="D391" s="208" t="str">
        <f t="shared" si="143"/>
        <v>-5.95789307713216+0.730576334501171i</v>
      </c>
      <c r="E391" t="str">
        <f t="shared" si="144"/>
        <v>2870</v>
      </c>
      <c r="F391" t="str">
        <f t="shared" si="145"/>
        <v>0.777000777000777</v>
      </c>
      <c r="G391" t="str">
        <f t="shared" si="140"/>
        <v>0.777000777000777</v>
      </c>
      <c r="H391" t="str">
        <f t="shared" si="146"/>
        <v>2.79413999533849+3.68632415511469i</v>
      </c>
      <c r="I391" t="str">
        <f t="shared" si="147"/>
        <v>100.923663996572i</v>
      </c>
      <c r="J391" t="str">
        <f t="shared" si="141"/>
        <v>-7.71234280203512+21.8274470934538i</v>
      </c>
      <c r="K391" t="str">
        <f t="shared" si="148"/>
        <v>4.1105304533276-1.4523833143902i</v>
      </c>
      <c r="L391" t="str">
        <f t="shared" si="149"/>
        <v>0.252945571744908-0.0846137092195877i</v>
      </c>
      <c r="M391" t="str">
        <f t="shared" si="150"/>
        <v>4.36347602507251-1.53699702360979i</v>
      </c>
      <c r="N391" t="str">
        <f t="shared" si="151"/>
        <v>-0.113977179783928i</v>
      </c>
      <c r="O391" t="str">
        <f t="shared" si="152"/>
        <v>0.993511629900877-0.113730564281127i</v>
      </c>
      <c r="P391" t="str">
        <f t="shared" si="153"/>
        <v>0.00648837009912295+0.113730564281127i</v>
      </c>
      <c r="Q391" t="str">
        <f t="shared" si="154"/>
        <v>-0.00648837009912295+0.000246615502801001i</v>
      </c>
      <c r="R391" t="str">
        <f t="shared" si="155"/>
        <v>-0.333285206864703-17.5410397127899i</v>
      </c>
      <c r="S391" t="str">
        <f t="shared" si="156"/>
        <v>0.011822118758545i</v>
      </c>
      <c r="T391" t="str">
        <f t="shared" si="157"/>
        <v>0.207372254632956-0.00394013729602076i</v>
      </c>
      <c r="U391" t="str">
        <f t="shared" si="158"/>
        <v>0.0001-6192.79934209711i</v>
      </c>
      <c r="V391" t="str">
        <f t="shared" si="159"/>
        <v>0.00002-0.0993306754656202i</v>
      </c>
      <c r="W391" t="str">
        <f t="shared" si="160"/>
        <v>0.0000199993584529566-0.099329082256493i</v>
      </c>
      <c r="X391" t="str">
        <f t="shared" si="161"/>
        <v>0.0312036222063313-0.0883026177141386i</v>
      </c>
      <c r="Y391" t="str">
        <f t="shared" si="162"/>
        <v>0.009+0.161477862394515i</v>
      </c>
      <c r="Z391" t="str">
        <f t="shared" si="163"/>
        <v>-8.96360253399808-10.0418216511629i</v>
      </c>
      <c r="AA391" t="str">
        <f t="shared" si="164"/>
        <v>69.2077303027615-125.966077700346i</v>
      </c>
      <c r="AB391" t="str">
        <f t="shared" si="165"/>
        <v>1.41180484918637-0.0268247309690877i</v>
      </c>
      <c r="AC391" t="str">
        <f t="shared" si="166"/>
        <v>7.11914707984721-2.28698892157995i</v>
      </c>
      <c r="AD391" t="str">
        <f t="shared" si="167"/>
        <v>0.180857249166455+0.0543314795893108i</v>
      </c>
      <c r="AE391" t="str">
        <f t="shared" si="168"/>
        <v>-1.0755454688407-2.30314202857209i</v>
      </c>
      <c r="AF391" t="str">
        <f t="shared" si="169"/>
        <v>-8.75203307247065-2.95574782061352i</v>
      </c>
      <c r="AG391" t="str">
        <f t="shared" si="170"/>
        <v>1.07008552803334-0.0688586260915959i</v>
      </c>
      <c r="AH391" t="str">
        <f t="shared" si="171"/>
        <v>1.02748260278484+21.8739220439099i</v>
      </c>
      <c r="AI391">
        <f t="shared" si="172"/>
        <v>26.80810516860349</v>
      </c>
      <c r="AJ391">
        <f t="shared" si="173"/>
        <v>87.31062516306811</v>
      </c>
      <c r="AK391"/>
      <c r="AL391"/>
      <c r="AM391"/>
      <c r="AN391"/>
    </row>
    <row r="392" spans="1:40" x14ac:dyDescent="0.25">
      <c r="A392"/>
      <c r="B392">
        <f t="shared" si="139"/>
        <v>25800</v>
      </c>
      <c r="C392" s="237" t="str">
        <f t="shared" si="142"/>
        <v>-0.00011481607348312+0.0949232154240158i</v>
      </c>
      <c r="D392" s="208" t="str">
        <f t="shared" si="143"/>
        <v>-5.95788621356933+0.727744651584121i</v>
      </c>
      <c r="E392" t="str">
        <f t="shared" si="144"/>
        <v>2870</v>
      </c>
      <c r="F392" t="str">
        <f t="shared" si="145"/>
        <v>0.777000777000777</v>
      </c>
      <c r="G392" t="str">
        <f t="shared" si="140"/>
        <v>0.777000777000777</v>
      </c>
      <c r="H392" t="str">
        <f t="shared" si="146"/>
        <v>2.80660143140311+3.69338941426131i</v>
      </c>
      <c r="I392" t="str">
        <f t="shared" si="147"/>
        <v>101.316363078271i</v>
      </c>
      <c r="J392" t="str">
        <f t="shared" si="141"/>
        <v>-7.78027504238771+21.9123787942066i</v>
      </c>
      <c r="K392" t="str">
        <f t="shared" si="148"/>
        <v>4.10605514603991-1.45790827529178i</v>
      </c>
      <c r="L392" t="str">
        <f t="shared" si="149"/>
        <v>0.252747241356676-0.0848763431007444i</v>
      </c>
      <c r="M392" t="str">
        <f t="shared" si="150"/>
        <v>4.35880238739659-1.54278461839252i</v>
      </c>
      <c r="N392" t="str">
        <f t="shared" si="151"/>
        <v>-0.114420670755849i</v>
      </c>
      <c r="O392" t="str">
        <f t="shared" si="152"/>
        <v>0.99346109372-0.114171166520538i</v>
      </c>
      <c r="P392" t="str">
        <f t="shared" si="153"/>
        <v>0.00653890627999998+0.114171166520538i</v>
      </c>
      <c r="Q392" t="str">
        <f t="shared" si="154"/>
        <v>-0.00653890627999998+0.000249504235310991i</v>
      </c>
      <c r="R392" t="str">
        <f t="shared" si="155"/>
        <v>-0.333284831513191-17.4730019983657i</v>
      </c>
      <c r="S392" t="str">
        <f t="shared" si="156"/>
        <v>0.0118681192206405i</v>
      </c>
      <c r="T392" t="str">
        <f t="shared" si="157"/>
        <v>0.207371670859094-0.00395546411482963i</v>
      </c>
      <c r="U392" t="str">
        <f t="shared" si="158"/>
        <v>0.0001-6168.79624387193i</v>
      </c>
      <c r="V392" t="str">
        <f t="shared" si="159"/>
        <v>0.00002-0.0989456728475363i</v>
      </c>
      <c r="W392" t="str">
        <f t="shared" si="160"/>
        <v>0.0000199993584529565-0.0989440858136389i</v>
      </c>
      <c r="X392" t="str">
        <f t="shared" si="161"/>
        <v>0.0309889251640423-0.0880358848112548i</v>
      </c>
      <c r="Y392" t="str">
        <f t="shared" si="162"/>
        <v>0.009+0.162106180925233i</v>
      </c>
      <c r="Z392" t="str">
        <f t="shared" si="163"/>
        <v>-8.94493798733627-9.84963738525431i</v>
      </c>
      <c r="AA392" t="str">
        <f t="shared" si="164"/>
        <v>67.7250089503401-125.445018756949i</v>
      </c>
      <c r="AB392" t="str">
        <f t="shared" si="165"/>
        <v>1.41180087481299-0.0269290770261591i</v>
      </c>
      <c r="AC392" t="str">
        <f t="shared" si="166"/>
        <v>7.11221525783999-2.29548319912659i</v>
      </c>
      <c r="AD392" t="str">
        <f t="shared" si="167"/>
        <v>0.180883287947005+0.0545941675529225i</v>
      </c>
      <c r="AE392" t="str">
        <f t="shared" si="168"/>
        <v>-1.08025703988535-2.26997623856168i</v>
      </c>
      <c r="AF392" t="str">
        <f t="shared" si="169"/>
        <v>-8.76448764497244-2.96564476267719i</v>
      </c>
      <c r="AG392" t="str">
        <f t="shared" si="170"/>
        <v>1.0691379769777-0.0687565314066848i</v>
      </c>
      <c r="AH392" t="str">
        <f t="shared" si="171"/>
        <v>1.16478318238019+21.6800116360292i</v>
      </c>
      <c r="AI392">
        <f t="shared" si="172"/>
        <v>26.733708060165693</v>
      </c>
      <c r="AJ392">
        <f t="shared" si="173"/>
        <v>86.924676043266302</v>
      </c>
      <c r="AK392"/>
      <c r="AL392"/>
      <c r="AM392"/>
      <c r="AN392"/>
    </row>
    <row r="393" spans="1:40" x14ac:dyDescent="0.25">
      <c r="A393"/>
      <c r="B393">
        <f t="shared" si="139"/>
        <v>25900</v>
      </c>
      <c r="C393" s="237" t="str">
        <f t="shared" si="142"/>
        <v>-0.000113931175765235+0.0945567175889762i</v>
      </c>
      <c r="D393" s="208" t="str">
        <f t="shared" si="143"/>
        <v>-5.95787942935349+0.724934834848818i</v>
      </c>
      <c r="E393" t="str">
        <f t="shared" si="144"/>
        <v>2870</v>
      </c>
      <c r="F393" t="str">
        <f t="shared" si="145"/>
        <v>0.777000777000777</v>
      </c>
      <c r="G393" t="str">
        <f t="shared" si="140"/>
        <v>0.777000777000777</v>
      </c>
      <c r="H393" t="str">
        <f t="shared" si="146"/>
        <v>2.81906208557827+3.70039878093161i</v>
      </c>
      <c r="I393" t="str">
        <f t="shared" si="147"/>
        <v>101.70906215997i</v>
      </c>
      <c r="J393" t="str">
        <f t="shared" si="141"/>
        <v>-7.84847109726594+21.9973104949593i</v>
      </c>
      <c r="K393" t="str">
        <f t="shared" si="148"/>
        <v>4.10157133746053-1.4634090882524i</v>
      </c>
      <c r="L393" t="str">
        <f t="shared" si="149"/>
        <v>0.252548453336459-0.0851383064092862i</v>
      </c>
      <c r="M393" t="str">
        <f t="shared" si="150"/>
        <v>4.35411979079699-1.54854739466169i</v>
      </c>
      <c r="N393" t="str">
        <f t="shared" si="151"/>
        <v>-0.114864161727771i</v>
      </c>
      <c r="O393" t="str">
        <f t="shared" si="152"/>
        <v>0.993410362140985-0.114611746304281i</v>
      </c>
      <c r="P393" t="str">
        <f t="shared" si="153"/>
        <v>0.00658963785901501+0.114611746304281i</v>
      </c>
      <c r="Q393" t="str">
        <f t="shared" si="154"/>
        <v>-0.00658963785901501+0.000252415423489999i</v>
      </c>
      <c r="R393" t="str">
        <f t="shared" si="155"/>
        <v>-0.333284454702202-17.40548948136i</v>
      </c>
      <c r="S393" t="str">
        <f t="shared" si="156"/>
        <v>0.011914119682736i</v>
      </c>
      <c r="T393" t="str">
        <f t="shared" si="157"/>
        <v>0.207371084817526-0.00397079088171744i</v>
      </c>
      <c r="U393" t="str">
        <f t="shared" si="158"/>
        <v>0.0001-6144.97849775659i</v>
      </c>
      <c r="V393" t="str">
        <f t="shared" si="159"/>
        <v>0.00002-0.0985636432226422i</v>
      </c>
      <c r="W393" t="str">
        <f t="shared" si="160"/>
        <v>0.0000199993584529566-0.0985620623162893i</v>
      </c>
      <c r="X393" t="str">
        <f t="shared" si="161"/>
        <v>0.0307763475270014-0.0877704689442216i</v>
      </c>
      <c r="Y393" t="str">
        <f t="shared" si="162"/>
        <v>0.009+0.162734499455951i</v>
      </c>
      <c r="Z393" t="str">
        <f t="shared" si="163"/>
        <v>-8.92357646593123-9.6614795665682i</v>
      </c>
      <c r="AA393" t="str">
        <f t="shared" si="164"/>
        <v>66.277677338659-124.909453360167i</v>
      </c>
      <c r="AB393" t="str">
        <f t="shared" si="165"/>
        <v>1.4117968850009-0.0270334227297483i</v>
      </c>
      <c r="AC393" t="str">
        <f t="shared" si="166"/>
        <v>7.10527022123102-2.30394114898021i</v>
      </c>
      <c r="AD393" t="str">
        <f t="shared" si="167"/>
        <v>0.180909433429886+0.0548566420490806i</v>
      </c>
      <c r="AE393" t="str">
        <f t="shared" si="168"/>
        <v>-1.08436283637214-2.23737023447146i</v>
      </c>
      <c r="AF393" t="str">
        <f t="shared" si="169"/>
        <v>-8.77694151493176-2.97546394608279i</v>
      </c>
      <c r="AG393" t="str">
        <f t="shared" si="170"/>
        <v>1.06820938022504-0.0686407299692442i</v>
      </c>
      <c r="AH393" t="str">
        <f t="shared" si="171"/>
        <v>1.29682600502851+21.4871407495928i</v>
      </c>
      <c r="AI393">
        <f t="shared" si="172"/>
        <v>26.659363248208816</v>
      </c>
      <c r="AJ393">
        <f t="shared" si="173"/>
        <v>86.546183729334317</v>
      </c>
      <c r="AK393"/>
      <c r="AL393"/>
      <c r="AM393"/>
      <c r="AN393"/>
    </row>
    <row r="394" spans="1:40" x14ac:dyDescent="0.25">
      <c r="A394"/>
      <c r="B394">
        <f t="shared" si="139"/>
        <v>26000</v>
      </c>
      <c r="C394" s="237" t="str">
        <f t="shared" si="142"/>
        <v>-0.000113056468738056+0.0941930389558202i</v>
      </c>
      <c r="D394" s="208" t="str">
        <f t="shared" si="143"/>
        <v>-5.95787272326628+0.722146631994622i</v>
      </c>
      <c r="E394" t="str">
        <f t="shared" si="144"/>
        <v>2870</v>
      </c>
      <c r="F394" t="str">
        <f t="shared" si="145"/>
        <v>0.777000777000777</v>
      </c>
      <c r="G394" t="str">
        <f t="shared" si="140"/>
        <v>0.777000777000777</v>
      </c>
      <c r="H394" t="str">
        <f t="shared" si="146"/>
        <v>2.83152167825549+3.70735242459779i</v>
      </c>
      <c r="I394" t="str">
        <f t="shared" si="147"/>
        <v>102.101761241668i</v>
      </c>
      <c r="J394" t="str">
        <f t="shared" si="141"/>
        <v>-7.91693096666981+22.0822421957121i</v>
      </c>
      <c r="K394" t="str">
        <f t="shared" si="148"/>
        <v>4.09707912561372-1.46888582757987i</v>
      </c>
      <c r="L394" t="str">
        <f t="shared" si="149"/>
        <v>0.252349210576259-0.085399598336946i</v>
      </c>
      <c r="M394" t="str">
        <f t="shared" si="150"/>
        <v>4.34942833618998-1.55428542591682i</v>
      </c>
      <c r="N394" t="str">
        <f t="shared" si="151"/>
        <v>-0.115307652699693i</v>
      </c>
      <c r="O394" t="str">
        <f t="shared" si="152"/>
        <v>0.993359435173809-0.1150523035457i</v>
      </c>
      <c r="P394" t="str">
        <f t="shared" si="153"/>
        <v>0.00664056482619102+0.1150523035457i</v>
      </c>
      <c r="Q394" t="str">
        <f t="shared" si="154"/>
        <v>-0.00664056482619102+0.000255349153993001i</v>
      </c>
      <c r="R394" t="str">
        <f t="shared" si="155"/>
        <v>-0.333284076432273-17.338496101799i</v>
      </c>
      <c r="S394" t="str">
        <f t="shared" si="156"/>
        <v>0.0119601201448315i</v>
      </c>
      <c r="T394" t="str">
        <f t="shared" si="157"/>
        <v>0.207370496508209-0.00398611759648919i</v>
      </c>
      <c r="U394" t="str">
        <f t="shared" si="158"/>
        <v>0.0001-6121.34396507291i</v>
      </c>
      <c r="V394" t="str">
        <f t="shared" si="159"/>
        <v>0.00002-0.0981845522871714i</v>
      </c>
      <c r="W394" t="str">
        <f t="shared" si="160"/>
        <v>0.0000199993584529566-0.098182977461228i</v>
      </c>
      <c r="X394" t="str">
        <f t="shared" si="161"/>
        <v>0.0305658627681825-0.0875063641762662i</v>
      </c>
      <c r="Y394" t="str">
        <f t="shared" si="162"/>
        <v>0.009+0.163362817986669i</v>
      </c>
      <c r="Z394" t="str">
        <f t="shared" si="163"/>
        <v>-8.89968947508949-9.47729836496033i</v>
      </c>
      <c r="AA394" t="str">
        <f t="shared" si="164"/>
        <v>64.8650911122947-124.360634234019i</v>
      </c>
      <c r="AB394" t="str">
        <f t="shared" si="165"/>
        <v>1.41179287974983-0.0271377680785278i</v>
      </c>
      <c r="AC394" t="str">
        <f t="shared" si="166"/>
        <v>7.0983121185988-2.31236287487i</v>
      </c>
      <c r="AD394" t="str">
        <f t="shared" si="167"/>
        <v>0.180935685530956+0.0551189053602281i</v>
      </c>
      <c r="AE394" t="str">
        <f t="shared" si="168"/>
        <v>-1.08789310453905-2.20532261855838i</v>
      </c>
      <c r="AF394" t="str">
        <f t="shared" si="169"/>
        <v>-8.78939440152177-2.98520579260317i</v>
      </c>
      <c r="AG394" t="str">
        <f t="shared" si="170"/>
        <v>1.06729953495786-0.0685120613197839i</v>
      </c>
      <c r="AH394" t="str">
        <f t="shared" si="171"/>
        <v>1.42376837375663+21.2954092419189i</v>
      </c>
      <c r="AI394">
        <f t="shared" si="172"/>
        <v>26.585089477529309</v>
      </c>
      <c r="AJ394">
        <f t="shared" si="173"/>
        <v>86.175011479734209</v>
      </c>
      <c r="AK394"/>
      <c r="AL394"/>
      <c r="AM394"/>
      <c r="AN394"/>
    </row>
    <row r="395" spans="1:40" x14ac:dyDescent="0.25">
      <c r="A395"/>
      <c r="B395">
        <f t="shared" si="139"/>
        <v>26100</v>
      </c>
      <c r="C395" s="237" t="str">
        <f t="shared" si="142"/>
        <v>-0.000112191796522368+0.093832147120116i</v>
      </c>
      <c r="D395" s="208" t="str">
        <f t="shared" si="143"/>
        <v>-5.95786609411263+0.719379794587556i</v>
      </c>
      <c r="E395" t="str">
        <f t="shared" si="144"/>
        <v>2870</v>
      </c>
      <c r="F395" t="str">
        <f t="shared" si="145"/>
        <v>0.777000777000777</v>
      </c>
      <c r="G395" t="str">
        <f t="shared" si="140"/>
        <v>0.777000777000777</v>
      </c>
      <c r="H395" t="str">
        <f t="shared" si="146"/>
        <v>2.8439799320727+3.7142505159398i</v>
      </c>
      <c r="I395" t="str">
        <f t="shared" si="147"/>
        <v>102.494460323367i</v>
      </c>
      <c r="J395" t="str">
        <f t="shared" si="141"/>
        <v>-7.98565465059932+22.1671738964648i</v>
      </c>
      <c r="K395" t="str">
        <f t="shared" si="148"/>
        <v>4.09257860807391-1.4743385668897i</v>
      </c>
      <c r="L395" t="str">
        <f t="shared" si="149"/>
        <v>0.252149515967266-0.0856602180902375i</v>
      </c>
      <c r="M395" t="str">
        <f t="shared" si="150"/>
        <v>4.34472812404118-1.55999878497994i</v>
      </c>
      <c r="N395" t="str">
        <f t="shared" si="151"/>
        <v>-0.115751143671615i</v>
      </c>
      <c r="O395" t="str">
        <f t="shared" si="152"/>
        <v>0.993308312828488-0.115492838158145i</v>
      </c>
      <c r="P395" t="str">
        <f t="shared" si="153"/>
        <v>0.00669168717151203+0.115492838158145i</v>
      </c>
      <c r="Q395" t="str">
        <f t="shared" si="154"/>
        <v>-0.00669168717151203+0.000258305513470003i</v>
      </c>
      <c r="R395" t="str">
        <f t="shared" si="155"/>
        <v>-0.333283696705182-17.2720158925836i</v>
      </c>
      <c r="S395" t="str">
        <f t="shared" si="156"/>
        <v>0.012006120606927i</v>
      </c>
      <c r="T395" t="str">
        <f t="shared" si="157"/>
        <v>0.207369905931119-0.00400144425896489i</v>
      </c>
      <c r="U395" t="str">
        <f t="shared" si="158"/>
        <v>0.0001-6097.89053991937i</v>
      </c>
      <c r="V395" t="str">
        <f t="shared" si="159"/>
        <v>0.00002-0.0978083662630825i</v>
      </c>
      <c r="W395" t="str">
        <f t="shared" si="160"/>
        <v>0.0000199993584529567-0.0978067974709556i</v>
      </c>
      <c r="X395" t="str">
        <f t="shared" si="161"/>
        <v>0.0303574447514726-0.0872435645256662i</v>
      </c>
      <c r="Y395" t="str">
        <f t="shared" si="162"/>
        <v>0.009+0.163991136517387i</v>
      </c>
      <c r="Z395" t="str">
        <f t="shared" si="163"/>
        <v>-8.8734405500775-9.29704047575335i</v>
      </c>
      <c r="AA395" t="str">
        <f t="shared" si="164"/>
        <v>63.4865909279296-123.799747125807i</v>
      </c>
      <c r="AB395" t="str">
        <f t="shared" si="165"/>
        <v>1.41178885905959-0.027242113071272i</v>
      </c>
      <c r="AC395" t="str">
        <f t="shared" si="166"/>
        <v>7.09134109787274-2.32074847960024i</v>
      </c>
      <c r="AD395" t="str">
        <f t="shared" si="167"/>
        <v>0.180962044167483+0.0553809597332126i</v>
      </c>
      <c r="AE395" t="str">
        <f t="shared" si="168"/>
        <v>-1.09087691651492-2.17383110299906i</v>
      </c>
      <c r="AF395" t="str">
        <f t="shared" si="169"/>
        <v>-8.80184602618533-2.99487072135224i</v>
      </c>
      <c r="AG395" t="str">
        <f t="shared" si="170"/>
        <v>1.0664082197372-0.0683713272369201i</v>
      </c>
      <c r="AH395" t="str">
        <f t="shared" si="171"/>
        <v>1.54576538830848+21.1049086157099i</v>
      </c>
      <c r="AI395">
        <f t="shared" si="172"/>
        <v>26.510904497127711</v>
      </c>
      <c r="AJ395">
        <f t="shared" si="173"/>
        <v>85.811023156461147</v>
      </c>
      <c r="AK395"/>
      <c r="AL395"/>
      <c r="AM395"/>
      <c r="AN395"/>
    </row>
    <row r="396" spans="1:40" x14ac:dyDescent="0.25">
      <c r="A396"/>
      <c r="B396">
        <f t="shared" si="139"/>
        <v>26200</v>
      </c>
      <c r="C396" s="237" t="str">
        <f t="shared" si="142"/>
        <v>-0.000111337006208052+0.0934740101721506i</v>
      </c>
      <c r="D396" s="208" t="str">
        <f t="shared" si="143"/>
        <v>-5.95785954072022+0.716634077986488i</v>
      </c>
      <c r="E396" t="str">
        <f t="shared" si="144"/>
        <v>2870</v>
      </c>
      <c r="F396" t="str">
        <f t="shared" si="145"/>
        <v>0.777000777000777</v>
      </c>
      <c r="G396" t="str">
        <f t="shared" si="140"/>
        <v>0.777000777000777</v>
      </c>
      <c r="H396" t="str">
        <f t="shared" si="146"/>
        <v>2.85643657191311+3.72109322682063i</v>
      </c>
      <c r="I396" t="str">
        <f t="shared" si="147"/>
        <v>102.887159405066i</v>
      </c>
      <c r="J396" t="str">
        <f t="shared" si="141"/>
        <v>-8.05464214905447+22.2521055972175i</v>
      </c>
      <c r="K396" t="str">
        <f t="shared" si="148"/>
        <v>4.08806988196893-1.47976737912409i</v>
      </c>
      <c r="L396" t="str">
        <f t="shared" si="149"/>
        <v>0.251949372399771-0.0859201648904211i</v>
      </c>
      <c r="M396" t="str">
        <f t="shared" si="150"/>
        <v>4.3400192543687-1.56568754401451i</v>
      </c>
      <c r="N396" t="str">
        <f t="shared" si="151"/>
        <v>-0.116194634643537i</v>
      </c>
      <c r="O396" t="str">
        <f t="shared" si="152"/>
        <v>0.993256995115077-0.115933350054968i</v>
      </c>
      <c r="P396" t="str">
        <f t="shared" si="153"/>
        <v>0.00674300488492297+0.115933350054968i</v>
      </c>
      <c r="Q396" t="str">
        <f t="shared" si="154"/>
        <v>-0.00674300488492297+0.000261284588569i</v>
      </c>
      <c r="R396" t="str">
        <f t="shared" si="155"/>
        <v>-0.333283315516292-17.2060429777169i</v>
      </c>
      <c r="S396" t="str">
        <f t="shared" si="156"/>
        <v>0.0120521210690225i</v>
      </c>
      <c r="T396" t="str">
        <f t="shared" si="157"/>
        <v>0.207369313086249-0.00401677086888758i</v>
      </c>
      <c r="U396" t="str">
        <f t="shared" si="158"/>
        <v>0.0001-6074.61614854563i</v>
      </c>
      <c r="V396" t="str">
        <f t="shared" si="159"/>
        <v>0.00002-0.0974350518880325i</v>
      </c>
      <c r="W396" t="str">
        <f t="shared" si="160"/>
        <v>0.0000199993584529565-0.0974334890836623i</v>
      </c>
      <c r="X396" t="str">
        <f t="shared" si="161"/>
        <v>0.0301510677252787-0.0869820639688249i</v>
      </c>
      <c r="Y396" t="str">
        <f t="shared" si="162"/>
        <v>0.009+0.164619455048105i</v>
      </c>
      <c r="Z396" t="str">
        <f t="shared" si="163"/>
        <v>-8.84498549498874-9.12064958653325i</v>
      </c>
      <c r="AA396" t="str">
        <f t="shared" si="164"/>
        <v>62.1415057154528-123.227913357032i</v>
      </c>
      <c r="AB396" t="str">
        <f t="shared" si="165"/>
        <v>1.41178482293015-0.0273464577062317i</v>
      </c>
      <c r="AC396" t="str">
        <f t="shared" si="166"/>
        <v>7.08435730633879-2.32909806507429i</v>
      </c>
      <c r="AD396" t="str">
        <f t="shared" si="167"/>
        <v>0.180988509258122+0.0556428073799769i</v>
      </c>
      <c r="AE396" t="str">
        <f t="shared" si="168"/>
        <v>-1.09334219102399-2.14289259630871i</v>
      </c>
      <c r="AF396" t="str">
        <f t="shared" si="169"/>
        <v>-8.81429611263333-3.00445914883414i</v>
      </c>
      <c r="AG396" t="str">
        <f t="shared" si="170"/>
        <v>1.06553519681591-0.0682192927868387i</v>
      </c>
      <c r="AH396" t="str">
        <f t="shared" si="171"/>
        <v>1.66296971617279+20.9157224600593i</v>
      </c>
      <c r="AI396">
        <f t="shared" si="172"/>
        <v>26.436825097435577</v>
      </c>
      <c r="AJ396">
        <f t="shared" si="173"/>
        <v>85.454083408854657</v>
      </c>
      <c r="AK396"/>
      <c r="AL396"/>
      <c r="AM396"/>
      <c r="AN396"/>
    </row>
    <row r="397" spans="1:40" x14ac:dyDescent="0.25">
      <c r="A397"/>
      <c r="B397">
        <f t="shared" si="139"/>
        <v>26300</v>
      </c>
      <c r="C397" s="237" t="str">
        <f t="shared" si="142"/>
        <v>-0.000110491947786479+0.0931185966875266i</v>
      </c>
      <c r="D397" s="208" t="str">
        <f t="shared" si="143"/>
        <v>-5.95785306193898+0.713909241271038i</v>
      </c>
      <c r="E397" t="str">
        <f t="shared" si="144"/>
        <v>2870</v>
      </c>
      <c r="F397" t="str">
        <f t="shared" si="145"/>
        <v>0.777000777000777</v>
      </c>
      <c r="G397" t="str">
        <f t="shared" si="140"/>
        <v>0.777000777000777</v>
      </c>
      <c r="H397" t="str">
        <f t="shared" si="146"/>
        <v>2.86889132490397+3.72788073026151i</v>
      </c>
      <c r="I397" t="str">
        <f t="shared" si="147"/>
        <v>103.279858486764i</v>
      </c>
      <c r="J397" t="str">
        <f t="shared" si="141"/>
        <v>-8.12389346203526+22.3370372979703i</v>
      </c>
      <c r="K397" t="str">
        <f t="shared" si="148"/>
        <v>4.08355304398361-1.48517233657066i</v>
      </c>
      <c r="L397" t="str">
        <f t="shared" si="149"/>
        <v>0.251748782763083-0.0861794379734692i</v>
      </c>
      <c r="M397" t="str">
        <f t="shared" si="150"/>
        <v>4.33530182674669-1.57135177454413i</v>
      </c>
      <c r="N397" t="str">
        <f t="shared" si="151"/>
        <v>-0.116638125615459i</v>
      </c>
      <c r="O397" t="str">
        <f t="shared" si="152"/>
        <v>0.99320548204367-0.116373839149529i</v>
      </c>
      <c r="P397" t="str">
        <f t="shared" si="153"/>
        <v>0.00679451795633002+0.116373839149529i</v>
      </c>
      <c r="Q397" t="str">
        <f t="shared" si="154"/>
        <v>-0.00679451795633002+0.000264286465930005i</v>
      </c>
      <c r="R397" t="str">
        <f t="shared" si="155"/>
        <v>-0.33328293286995-17.1405715705721i</v>
      </c>
      <c r="S397" t="str">
        <f t="shared" si="156"/>
        <v>0.012098121531118i</v>
      </c>
      <c r="T397" t="str">
        <f t="shared" si="157"/>
        <v>0.207368717973607-0.0040320974261081i</v>
      </c>
      <c r="U397" t="str">
        <f t="shared" si="158"/>
        <v>0.0001-6051.51874874127i</v>
      </c>
      <c r="V397" t="str">
        <f t="shared" si="159"/>
        <v>0.00002-0.0970645764055684i</v>
      </c>
      <c r="W397" t="str">
        <f t="shared" si="160"/>
        <v>0.0000199993584529566-0.0970630195434206i</v>
      </c>
      <c r="X397" t="str">
        <f t="shared" si="161"/>
        <v>0.0299467063162393-0.0867218564432358i</v>
      </c>
      <c r="Y397" t="str">
        <f t="shared" si="162"/>
        <v>0.009+0.165247773578823i</v>
      </c>
      <c r="Z397" t="str">
        <f t="shared" si="163"/>
        <v>-8.81447262930978-8.94806680713943i</v>
      </c>
      <c r="AA397" t="str">
        <f t="shared" si="164"/>
        <v>60.8291556421765-122.646192378882i</v>
      </c>
      <c r="AB397" t="str">
        <f t="shared" si="165"/>
        <v>1.41178077136156-0.0274508019823913i</v>
      </c>
      <c r="AC397" t="str">
        <f t="shared" si="166"/>
        <v>7.07736089064193-2.33741173232619i</v>
      </c>
      <c r="AD397" t="str">
        <f t="shared" si="167"/>
        <v>0.181015080722888+0.0559044504782026i</v>
      </c>
      <c r="AE397" t="str">
        <f t="shared" si="168"/>
        <v>-1.09531571682883-2.11250328400486i</v>
      </c>
      <c r="AF397" t="str">
        <f t="shared" si="169"/>
        <v>-8.82674438684295-3.01397148899047i</v>
      </c>
      <c r="AG397" t="str">
        <f t="shared" si="170"/>
        <v>1.06468021427555-0.0680566874184131i</v>
      </c>
      <c r="AH397" t="str">
        <f t="shared" si="171"/>
        <v>1.77553139538277+20.7279268793737i</v>
      </c>
      <c r="AI397">
        <f t="shared" si="172"/>
        <v>26.362867147015589</v>
      </c>
      <c r="AJ397">
        <f t="shared" si="173"/>
        <v>85.104057840169261</v>
      </c>
      <c r="AK397"/>
      <c r="AL397"/>
      <c r="AM397"/>
      <c r="AN397"/>
    </row>
    <row r="398" spans="1:40" x14ac:dyDescent="0.25">
      <c r="A398"/>
      <c r="B398">
        <f t="shared" si="139"/>
        <v>26400</v>
      </c>
      <c r="C398" s="237" t="str">
        <f t="shared" si="142"/>
        <v>-0.000109656474084697+0.0927658757179719i</v>
      </c>
      <c r="D398" s="208" t="str">
        <f t="shared" si="143"/>
        <v>-5.95784665664061+0.711205047171118i</v>
      </c>
      <c r="E398" t="str">
        <f t="shared" si="144"/>
        <v>2870</v>
      </c>
      <c r="F398" t="str">
        <f t="shared" si="145"/>
        <v>0.777000777000777</v>
      </c>
      <c r="G398" t="str">
        <f t="shared" si="140"/>
        <v>0.777000777000777</v>
      </c>
      <c r="H398" t="str">
        <f t="shared" si="146"/>
        <v>2.88134392041499+3.73461320041745i</v>
      </c>
      <c r="I398" t="str">
        <f t="shared" si="147"/>
        <v>103.672557568463i</v>
      </c>
      <c r="J398" t="str">
        <f t="shared" si="141"/>
        <v>-8.1934085895417+22.421968998723i</v>
      </c>
      <c r="K398" t="str">
        <f t="shared" si="148"/>
        <v>4.07902819036323-1.4905535108807i</v>
      </c>
      <c r="L398" t="str">
        <f t="shared" si="149"/>
        <v>0.251547749945448-0.0864380365900313i</v>
      </c>
      <c r="M398" t="str">
        <f t="shared" si="150"/>
        <v>4.33057594030868-1.57699154747073i</v>
      </c>
      <c r="N398" t="str">
        <f t="shared" si="151"/>
        <v>-0.117081616587381i</v>
      </c>
      <c r="O398" t="str">
        <f t="shared" si="152"/>
        <v>0.993153773624399-0.116814305355189i</v>
      </c>
      <c r="P398" t="str">
        <f t="shared" si="153"/>
        <v>0.00684622637560095+0.116814305355189i</v>
      </c>
      <c r="Q398" t="str">
        <f t="shared" si="154"/>
        <v>-0.00684622637560095+0.000267311232192008i</v>
      </c>
      <c r="R398" t="str">
        <f t="shared" si="155"/>
        <v>-0.333282548761697-17.0755959721979i</v>
      </c>
      <c r="S398" t="str">
        <f t="shared" si="156"/>
        <v>0.0121441219932136i</v>
      </c>
      <c r="T398" t="str">
        <f t="shared" si="157"/>
        <v>0.207368120593198-0.00404742393037121i</v>
      </c>
      <c r="U398" t="str">
        <f t="shared" si="158"/>
        <v>0.0001-6028.59632923846i</v>
      </c>
      <c r="V398" t="str">
        <f t="shared" si="159"/>
        <v>0.00002-0.0966969075555473i</v>
      </c>
      <c r="W398" t="str">
        <f t="shared" si="160"/>
        <v>0.0000199993584529566-0.096695356590605i</v>
      </c>
      <c r="X398" t="str">
        <f t="shared" si="161"/>
        <v>0.0297443355230452-0.0864629358503441i</v>
      </c>
      <c r="Y398" t="str">
        <f t="shared" si="162"/>
        <v>0.009+0.165876092109541i</v>
      </c>
      <c r="Z398" t="str">
        <f t="shared" si="163"/>
        <v>-8.7820430397866-8.77923106484156i</v>
      </c>
      <c r="AA398" t="str">
        <f t="shared" si="164"/>
        <v>59.5488547992102-122.055584316657i</v>
      </c>
      <c r="AB398" t="str">
        <f t="shared" si="165"/>
        <v>1.41177670435385-0.0275551458980132i</v>
      </c>
      <c r="AC398" t="str">
        <f t="shared" si="166"/>
        <v>7.07035199679257-2.34568958153974i</v>
      </c>
      <c r="AD398" t="str">
        <f t="shared" si="167"/>
        <v>0.181041758483103+0.0561658911719789i</v>
      </c>
      <c r="AE398" t="str">
        <f t="shared" si="168"/>
        <v>-1.09682317843571-2.08265870374869i</v>
      </c>
      <c r="AF398" t="str">
        <f t="shared" si="169"/>
        <v>-8.8391905770556-3.02340815324633i</v>
      </c>
      <c r="AG398" t="str">
        <f t="shared" si="170"/>
        <v>1.06384300799608-0.0678842060918726i</v>
      </c>
      <c r="AH398" t="str">
        <f t="shared" si="171"/>
        <v>1.88359766655491+20.5415909092683i</v>
      </c>
      <c r="AI398">
        <f t="shared" si="172"/>
        <v>26.289045628643095</v>
      </c>
      <c r="AJ398">
        <f t="shared" si="173"/>
        <v>84.760813157977609</v>
      </c>
      <c r="AK398"/>
      <c r="AL398"/>
      <c r="AM398"/>
      <c r="AN398"/>
    </row>
    <row r="399" spans="1:40" x14ac:dyDescent="0.25">
      <c r="A399"/>
      <c r="B399">
        <f t="shared" si="139"/>
        <v>26500</v>
      </c>
      <c r="C399" s="237" t="str">
        <f t="shared" si="142"/>
        <v>-0.000108830440701343+0.0924158167823533i</v>
      </c>
      <c r="D399" s="208" t="str">
        <f t="shared" si="143"/>
        <v>-5.957840323718+0.708521261998042i</v>
      </c>
      <c r="E399" t="str">
        <f t="shared" si="144"/>
        <v>2870</v>
      </c>
      <c r="F399" t="str">
        <f t="shared" si="145"/>
        <v>0.777000777000777</v>
      </c>
      <c r="G399" t="str">
        <f t="shared" si="140"/>
        <v>0.777000777000777</v>
      </c>
      <c r="H399" t="str">
        <f t="shared" si="146"/>
        <v>2.89379409005654+3.74129081255281i</v>
      </c>
      <c r="I399" t="str">
        <f t="shared" si="147"/>
        <v>104.065256650162i</v>
      </c>
      <c r="J399" t="str">
        <f t="shared" si="141"/>
        <v>-8.26318753157378+22.5069006994758i</v>
      </c>
      <c r="K399" t="str">
        <f t="shared" si="148"/>
        <v>4.07449541691644-1.49591097308669i</v>
      </c>
      <c r="L399" t="str">
        <f t="shared" si="149"/>
        <v>0.25134627683396-0.0866959600053975i</v>
      </c>
      <c r="M399" t="str">
        <f t="shared" si="150"/>
        <v>4.3258416937504-1.58260693309209i</v>
      </c>
      <c r="N399" t="str">
        <f t="shared" si="151"/>
        <v>-0.117525107559303i</v>
      </c>
      <c r="O399" t="str">
        <f t="shared" si="152"/>
        <v>0.993101869867434-0.117254748585317i</v>
      </c>
      <c r="P399" t="str">
        <f t="shared" si="153"/>
        <v>0.00689813013256602+0.117254748585317i</v>
      </c>
      <c r="Q399" t="str">
        <f t="shared" si="154"/>
        <v>-0.00689813013256602+0.000270358973986001i</v>
      </c>
      <c r="R399" t="str">
        <f t="shared" si="155"/>
        <v>-0.333282163196048-17.0111105696633i</v>
      </c>
      <c r="S399" t="str">
        <f t="shared" si="156"/>
        <v>0.0121901224553091i</v>
      </c>
      <c r="T399" t="str">
        <f t="shared" si="157"/>
        <v>0.207367520944999-0.00406275038153014i</v>
      </c>
      <c r="U399" t="str">
        <f t="shared" si="158"/>
        <v>0.0001-6005.84690912813i</v>
      </c>
      <c r="V399" t="str">
        <f t="shared" si="159"/>
        <v>0.00002-0.0963320135647715i</v>
      </c>
      <c r="W399" t="str">
        <f t="shared" si="160"/>
        <v>0.0000199993584529566-0.0963304684525276i</v>
      </c>
      <c r="X399" t="str">
        <f t="shared" si="161"/>
        <v>0.0295439307103643-0.0862052960583061i</v>
      </c>
      <c r="Y399" t="str">
        <f t="shared" si="162"/>
        <v>0.009+0.166504410640259i</v>
      </c>
      <c r="Z399" t="str">
        <f t="shared" si="163"/>
        <v>-8.7478308354859-8.61407946668428i</v>
      </c>
      <c r="AA399" t="str">
        <f t="shared" si="164"/>
        <v>58.2999136285066-121.457032489802i</v>
      </c>
      <c r="AB399" t="str">
        <f t="shared" si="165"/>
        <v>1.41177262190686-0.027659489452098i</v>
      </c>
      <c r="AC399" t="str">
        <f t="shared" si="166"/>
        <v>7.06333077016734-2.35393171207913i</v>
      </c>
      <c r="AD399" t="str">
        <f t="shared" si="167"/>
        <v>0.181068542461391+0.0564271315724144i</v>
      </c>
      <c r="AE399" t="str">
        <f t="shared" si="168"/>
        <v>-1.09788918363841-2.0533538152063i</v>
      </c>
      <c r="AF399" t="str">
        <f t="shared" si="169"/>
        <v>-8.85163441377454-3.03276955055477i</v>
      </c>
      <c r="AG399" t="str">
        <f t="shared" si="170"/>
        <v>1.06302330346731-0.06770251043045i</v>
      </c>
      <c r="AH399" t="str">
        <f t="shared" si="171"/>
        <v>1.98731283178005+20.356776918715i</v>
      </c>
      <c r="AI399">
        <f t="shared" si="172"/>
        <v>26.215374674695553</v>
      </c>
      <c r="AJ399">
        <f t="shared" si="173"/>
        <v>84.424217309368728</v>
      </c>
      <c r="AK399"/>
      <c r="AL399"/>
      <c r="AM399"/>
      <c r="AN399"/>
    </row>
    <row r="400" spans="1:40" x14ac:dyDescent="0.25">
      <c r="A400"/>
      <c r="B400">
        <f t="shared" si="139"/>
        <v>26600</v>
      </c>
      <c r="C400" s="237" t="str">
        <f t="shared" si="142"/>
        <v>-0.000108013705944244+0.0920683898578975i</v>
      </c>
      <c r="D400" s="208" t="str">
        <f t="shared" si="143"/>
        <v>-5.95783406208486+0.705857655577214i</v>
      </c>
      <c r="E400" t="str">
        <f t="shared" si="144"/>
        <v>2870</v>
      </c>
      <c r="F400" t="str">
        <f t="shared" si="145"/>
        <v>0.777000777000777</v>
      </c>
      <c r="G400" t="str">
        <f t="shared" si="140"/>
        <v>0.777000777000777</v>
      </c>
      <c r="H400" t="str">
        <f t="shared" si="146"/>
        <v>2.90624156767765+3.74791374301717i</v>
      </c>
      <c r="I400" t="str">
        <f t="shared" si="147"/>
        <v>104.457955731861i</v>
      </c>
      <c r="J400" t="str">
        <f t="shared" si="141"/>
        <v>-8.33323028813149+22.5918324002285i</v>
      </c>
      <c r="K400" t="str">
        <f t="shared" si="148"/>
        <v>4.06995481901856-1.50124479361971i</v>
      </c>
      <c r="L400" t="str">
        <f t="shared" si="149"/>
        <v>0.251144366314485-0.0869532074994637i</v>
      </c>
      <c r="M400" t="str">
        <f t="shared" si="150"/>
        <v>4.32109918533305-1.58819800111917i</v>
      </c>
      <c r="N400" t="str">
        <f t="shared" si="151"/>
        <v>-0.117968598531225i</v>
      </c>
      <c r="O400" t="str">
        <f t="shared" si="152"/>
        <v>0.993049770782983-0.117695168753284i</v>
      </c>
      <c r="P400" t="str">
        <f t="shared" si="153"/>
        <v>0.00695022921701705+0.117695168753284i</v>
      </c>
      <c r="Q400" t="str">
        <f t="shared" si="154"/>
        <v>-0.00695022921701705+0.000273429777941009i</v>
      </c>
      <c r="R400" t="str">
        <f t="shared" si="155"/>
        <v>-0.333281776171104-16.9471098344418i</v>
      </c>
      <c r="S400" t="str">
        <f t="shared" si="156"/>
        <v>0.0122361229174046i</v>
      </c>
      <c r="T400" t="str">
        <f t="shared" si="157"/>
        <v>0.207366919028986-0.00407807677936056i</v>
      </c>
      <c r="U400" t="str">
        <f t="shared" si="158"/>
        <v>0.0001-5983.2685372893i</v>
      </c>
      <c r="V400" t="str">
        <f t="shared" si="159"/>
        <v>0.00002-0.0959698631378362i</v>
      </c>
      <c r="W400" t="str">
        <f t="shared" si="160"/>
        <v>0.0000199993584529566-0.0959683238342856i</v>
      </c>
      <c r="X400" t="str">
        <f t="shared" si="161"/>
        <v>0.0293454676028723-0.0859489309046542i</v>
      </c>
      <c r="Y400" t="str">
        <f t="shared" si="162"/>
        <v>0.009+0.167132729170977i</v>
      </c>
      <c r="Z400" t="str">
        <f t="shared" si="163"/>
        <v>-8.71196340421326-8.45254763095747i</v>
      </c>
      <c r="AA400" t="str">
        <f t="shared" si="164"/>
        <v>57.0816411085088-120.851425896204i</v>
      </c>
      <c r="AB400" t="str">
        <f t="shared" si="165"/>
        <v>1.41176852402044-0.0277638326431187i</v>
      </c>
      <c r="AC400" t="str">
        <f t="shared" si="166"/>
        <v>7.05629735551636-2.36213822250813i</v>
      </c>
      <c r="AD400" t="str">
        <f t="shared" si="167"/>
        <v>0.181095432581628+0.0566881737582778i</v>
      </c>
      <c r="AE400" t="str">
        <f t="shared" si="168"/>
        <v>-1.09853729251747-2.02458306487886i</v>
      </c>
      <c r="AF400" t="str">
        <f t="shared" si="169"/>
        <v>-8.86407562976251-3.04205608743996i</v>
      </c>
      <c r="AG400" t="str">
        <f t="shared" si="170"/>
        <v>1.06222081745134-0.0675122298855904i</v>
      </c>
      <c r="AH400" t="str">
        <f t="shared" si="171"/>
        <v>2.0868181380677+20.1735409978947i</v>
      </c>
      <c r="AI400">
        <f t="shared" si="172"/>
        <v>26.141867601781357</v>
      </c>
      <c r="AJ400">
        <f t="shared" si="173"/>
        <v>84.094139601955959</v>
      </c>
      <c r="AK400"/>
      <c r="AL400"/>
      <c r="AM400"/>
      <c r="AN400"/>
    </row>
    <row r="401" spans="1:40" x14ac:dyDescent="0.25">
      <c r="A401"/>
      <c r="B401">
        <f t="shared" si="139"/>
        <v>26700</v>
      </c>
      <c r="C401" s="237" t="str">
        <f t="shared" si="142"/>
        <v>-0.000107206130769657+0.0917235653716089i</v>
      </c>
      <c r="D401" s="208" t="str">
        <f t="shared" si="143"/>
        <v>-5.9578278706752+0.703214001182335i</v>
      </c>
      <c r="E401" t="str">
        <f t="shared" si="144"/>
        <v>2870</v>
      </c>
      <c r="F401" t="str">
        <f t="shared" si="145"/>
        <v>0.777000777000777</v>
      </c>
      <c r="G401" t="str">
        <f t="shared" si="140"/>
        <v>0.777000777000777</v>
      </c>
      <c r="H401" t="str">
        <f t="shared" si="146"/>
        <v>2.91868608936381+3.75448216922125i</v>
      </c>
      <c r="I401" t="str">
        <f t="shared" si="147"/>
        <v>104.850654813559i</v>
      </c>
      <c r="J401" t="str">
        <f t="shared" si="141"/>
        <v>-8.40353685921485+22.6767641009812i</v>
      </c>
      <c r="K401" t="str">
        <f t="shared" si="148"/>
        <v>4.06540649161433-1.50655504232608i</v>
      </c>
      <c r="L401" t="str">
        <f t="shared" si="149"/>
        <v>0.250942021271571-0.0872097783666938i</v>
      </c>
      <c r="M401" t="str">
        <f t="shared" si="150"/>
        <v>4.3163485128859-1.59376482069277i</v>
      </c>
      <c r="N401" t="str">
        <f t="shared" si="151"/>
        <v>-0.118412089503146i</v>
      </c>
      <c r="O401" t="str">
        <f t="shared" si="152"/>
        <v>0.992997476381295-0.118135565772465i</v>
      </c>
      <c r="P401" t="str">
        <f t="shared" si="153"/>
        <v>0.00700252361870501+0.118135565772465i</v>
      </c>
      <c r="Q401" t="str">
        <f t="shared" si="154"/>
        <v>-0.00700252361870501+0.000276523730680989i</v>
      </c>
      <c r="R401" t="str">
        <f t="shared" si="155"/>
        <v>-0.333281387685877-16.8835883208372i</v>
      </c>
      <c r="S401" t="str">
        <f t="shared" si="156"/>
        <v>0.0122821233795001i</v>
      </c>
      <c r="T401" t="str">
        <f t="shared" si="157"/>
        <v>0.207366314845209-0.00409340312364895i</v>
      </c>
      <c r="U401" t="str">
        <f t="shared" si="158"/>
        <v>0.0001-5960.85929183129i</v>
      </c>
      <c r="V401" t="str">
        <f t="shared" si="159"/>
        <v>0.00002-0.0956104254481813i</v>
      </c>
      <c r="W401" t="str">
        <f t="shared" si="160"/>
        <v>0.0000199993584529567-0.0956088919098129i</v>
      </c>
      <c r="X401" t="str">
        <f t="shared" si="161"/>
        <v>0.0291489222793825-0.0856938341988641i</v>
      </c>
      <c r="Y401" t="str">
        <f t="shared" si="162"/>
        <v>0.009+0.167761047701695i</v>
      </c>
      <c r="Z401" t="str">
        <f t="shared" si="163"/>
        <v>-8.67456166869425-8.29456998970529i</v>
      </c>
      <c r="AA401" t="str">
        <f t="shared" si="164"/>
        <v>55.8933467156219-120.239601651283i</v>
      </c>
      <c r="AB401" t="str">
        <f t="shared" si="165"/>
        <v>1.41176441069493-0.0278681754696214i</v>
      </c>
      <c r="AC401" t="str">
        <f t="shared" si="166"/>
        <v>7.04925189696792-2.37030921061678i</v>
      </c>
      <c r="AD401" t="str">
        <f t="shared" si="167"/>
        <v>0.181122428768936+0.056949019776601i</v>
      </c>
      <c r="AE401" t="str">
        <f t="shared" si="168"/>
        <v>-1.09879004755769-1.99634044615317i</v>
      </c>
      <c r="AF401" t="str">
        <f t="shared" si="169"/>
        <v>-8.87651396003901-3.05126816803892i</v>
      </c>
      <c r="AG401" t="str">
        <f t="shared" si="170"/>
        <v>1.06143525950473-0.067313962907641i</v>
      </c>
      <c r="AH401" t="str">
        <f t="shared" si="171"/>
        <v>2.18225168319924+19.9919333313831i</v>
      </c>
      <c r="AI401">
        <f t="shared" si="172"/>
        <v>26.068536944556545</v>
      </c>
      <c r="AJ401">
        <f t="shared" si="173"/>
        <v>83.770450811590024</v>
      </c>
      <c r="AK401"/>
      <c r="AL401"/>
      <c r="AM401"/>
      <c r="AN401"/>
    </row>
    <row r="402" spans="1:40" x14ac:dyDescent="0.25">
      <c r="A402"/>
      <c r="B402">
        <f t="shared" ref="B402:B465" si="174">B401+100</f>
        <v>26800</v>
      </c>
      <c r="C402" s="237" t="str">
        <f t="shared" si="142"/>
        <v>-0.00010640757872308+0.0913813141918752i</v>
      </c>
      <c r="D402" s="208" t="str">
        <f t="shared" si="143"/>
        <v>-5.95782174844284+0.700590075471043i</v>
      </c>
      <c r="E402" t="str">
        <f t="shared" si="144"/>
        <v>2870</v>
      </c>
      <c r="F402" t="str">
        <f t="shared" si="145"/>
        <v>0.777000777000777</v>
      </c>
      <c r="G402" t="str">
        <f t="shared" si="140"/>
        <v>0.777000777000777</v>
      </c>
      <c r="H402" t="str">
        <f t="shared" si="146"/>
        <v>2.9311273934344+3.760996269613i</v>
      </c>
      <c r="I402" t="str">
        <f t="shared" si="147"/>
        <v>105.243353895258i</v>
      </c>
      <c r="J402" t="str">
        <f t="shared" si="141"/>
        <v>-8.47410724482385+22.7616958017339i</v>
      </c>
      <c r="K402" t="str">
        <f t="shared" si="148"/>
        <v>4.06085052922104-1.51184178848385i</v>
      </c>
      <c r="L402" t="str">
        <f t="shared" si="149"/>
        <v>0.250739244588373-0.0874656719160836i</v>
      </c>
      <c r="M402" t="str">
        <f t="shared" si="150"/>
        <v>4.31158977380941-1.59930746039993i</v>
      </c>
      <c r="N402" t="str">
        <f t="shared" si="151"/>
        <v>-0.118855580475068i</v>
      </c>
      <c r="O402" t="str">
        <f t="shared" si="152"/>
        <v>0.992944986672653-0.118575939556244i</v>
      </c>
      <c r="P402" t="str">
        <f t="shared" si="153"/>
        <v>0.00705501332734704+0.118575939556244i</v>
      </c>
      <c r="Q402" t="str">
        <f t="shared" si="154"/>
        <v>-0.00705501332734704+0.000279640918824001i</v>
      </c>
      <c r="R402" t="str">
        <f t="shared" si="155"/>
        <v>-0.333280997743459-16.8205406644219i</v>
      </c>
      <c r="S402" t="str">
        <f t="shared" si="156"/>
        <v>0.0123281238415956i</v>
      </c>
      <c r="T402" t="str">
        <f t="shared" si="157"/>
        <v>0.207365708393588-0.00410872941423191i</v>
      </c>
      <c r="U402" t="str">
        <f t="shared" si="158"/>
        <v>0.0001-5938.61727954833i</v>
      </c>
      <c r="V402" t="str">
        <f t="shared" si="159"/>
        <v>0.00002-0.0952536701293448i</v>
      </c>
      <c r="W402" t="str">
        <f t="shared" si="160"/>
        <v>0.0000199993584529567-0.0952521423131351i</v>
      </c>
      <c r="X402" t="str">
        <f t="shared" si="161"/>
        <v>0.0289542711670788-0.0854399997248312i</v>
      </c>
      <c r="Y402" t="str">
        <f t="shared" si="162"/>
        <v>0.009+0.168389366232413i</v>
      </c>
      <c r="Z402" t="str">
        <f t="shared" si="163"/>
        <v>-8.63574034114501-8.14008006413802i</v>
      </c>
      <c r="AA402" t="str">
        <f t="shared" si="164"/>
        <v>54.7343421780157-119.622347374009i</v>
      </c>
      <c r="AB402" t="str">
        <f t="shared" si="165"/>
        <v>1.41176028192977-0.0279725179304938i</v>
      </c>
      <c r="AC402" t="str">
        <f t="shared" si="166"/>
        <v>7.04219453802628-2.37844477344341i</v>
      </c>
      <c r="AD402" t="str">
        <f t="shared" si="167"/>
        <v>0.181149530949625+0.0572096716432492i</v>
      </c>
      <c r="AE402" t="str">
        <f t="shared" si="168"/>
        <v>-1.09866900458208-1.96861955482427i</v>
      </c>
      <c r="AF402" t="str">
        <f t="shared" si="169"/>
        <v>-8.88894914187724-3.06040619414196i</v>
      </c>
      <c r="AG402" t="str">
        <f t="shared" si="170"/>
        <v>1.06066633336918-0.0671082781148983i</v>
      </c>
      <c r="AH402" t="str">
        <f t="shared" si="171"/>
        <v>2.27374834194659+19.8119985564331i</v>
      </c>
      <c r="AI402">
        <f t="shared" si="172"/>
        <v>25.995394488682351</v>
      </c>
      <c r="AJ402">
        <f t="shared" si="173"/>
        <v>83.453023277695507</v>
      </c>
      <c r="AK402"/>
      <c r="AL402"/>
      <c r="AM402"/>
      <c r="AN402"/>
    </row>
    <row r="403" spans="1:40" x14ac:dyDescent="0.25">
      <c r="A403"/>
      <c r="B403">
        <f t="shared" si="174"/>
        <v>26900</v>
      </c>
      <c r="C403" s="237" t="str">
        <f t="shared" si="142"/>
        <v>-0.00010561791588161+0.0910416076202659i</v>
      </c>
      <c r="D403" s="208" t="str">
        <f t="shared" si="143"/>
        <v>-5.95781569436105+0.697985658422039i</v>
      </c>
      <c r="E403" t="str">
        <f t="shared" si="144"/>
        <v>2870</v>
      </c>
      <c r="F403" t="str">
        <f t="shared" si="145"/>
        <v>0.777000777000777</v>
      </c>
      <c r="G403" t="str">
        <f t="shared" si="140"/>
        <v>0.777000777000777</v>
      </c>
      <c r="H403" t="str">
        <f t="shared" si="146"/>
        <v>2.94356522044011+3.76745622365402i</v>
      </c>
      <c r="I403" t="str">
        <f t="shared" si="147"/>
        <v>105.636052976957i</v>
      </c>
      <c r="J403" t="str">
        <f t="shared" si="141"/>
        <v>-8.54494144495849+22.8466275024867i</v>
      </c>
      <c r="K403" t="str">
        <f t="shared" si="148"/>
        <v>4.05628702593096-1.51710510081859i</v>
      </c>
      <c r="L403" t="str">
        <f t="shared" si="149"/>
        <v>0.25053603914657-0.087720887471122i</v>
      </c>
      <c r="M403" t="str">
        <f t="shared" si="150"/>
        <v>4.30682306507753-1.60482598828971i</v>
      </c>
      <c r="N403" t="str">
        <f t="shared" si="151"/>
        <v>-0.11929907144699i</v>
      </c>
      <c r="O403" t="str">
        <f t="shared" si="152"/>
        <v>0.992892301667382-0.119016290018004i</v>
      </c>
      <c r="P403" t="str">
        <f t="shared" si="153"/>
        <v>0.00710769833261804+0.119016290018004i</v>
      </c>
      <c r="Q403" t="str">
        <f t="shared" si="154"/>
        <v>-0.00710769833261804+0.000282781428985995i</v>
      </c>
      <c r="R403" t="str">
        <f t="shared" si="155"/>
        <v>-0.333280606340326-16.7579615805452i</v>
      </c>
      <c r="S403" t="str">
        <f t="shared" si="156"/>
        <v>0.0123741243036911i</v>
      </c>
      <c r="T403" t="str">
        <f t="shared" si="157"/>
        <v>0.207365099674146-0.00412405565086473i</v>
      </c>
      <c r="U403" t="str">
        <f t="shared" si="158"/>
        <v>0.0001-5916.54063538644i</v>
      </c>
      <c r="V403" t="str">
        <f t="shared" si="159"/>
        <v>0.00002-0.0948995672664103i</v>
      </c>
      <c r="W403" t="str">
        <f t="shared" si="160"/>
        <v>0.0000199993584529565-0.0948980451298151i</v>
      </c>
      <c r="X403" t="str">
        <f t="shared" si="161"/>
        <v>0.0287614910358454-0.0851874212432602i</v>
      </c>
      <c r="Y403" t="str">
        <f t="shared" si="162"/>
        <v>0.009+0.169017684763131i</v>
      </c>
      <c r="Z403" t="str">
        <f t="shared" si="163"/>
        <v>-8.59560817506095-7.98901071474743i</v>
      </c>
      <c r="AA403" t="str">
        <f t="shared" si="164"/>
        <v>53.6039430374738-119.000403513462i</v>
      </c>
      <c r="AB403" t="str">
        <f t="shared" si="165"/>
        <v>1.41175613772513-0.0280768600240699i</v>
      </c>
      <c r="AC403" t="str">
        <f t="shared" si="166"/>
        <v>7.03512542158316-2.38654500729541i</v>
      </c>
      <c r="AD403" t="str">
        <f t="shared" si="167"/>
        <v>0.181176739051196+0.0574701313435348i</v>
      </c>
      <c r="AE403" t="str">
        <f t="shared" si="168"/>
        <v>-1.0981947642379-1.94141364034132i</v>
      </c>
      <c r="AF403" t="str">
        <f t="shared" si="169"/>
        <v>-8.90138091480116-3.06947056523198i</v>
      </c>
      <c r="AG403" t="str">
        <f t="shared" si="170"/>
        <v>1.0599137382392-0.066895715454971i</v>
      </c>
      <c r="AH403" t="str">
        <f t="shared" si="171"/>
        <v>2.36143971074566+19.6337761062653i</v>
      </c>
      <c r="AI403">
        <f t="shared" si="172"/>
        <v>25.922451302894956</v>
      </c>
      <c r="AJ403">
        <f t="shared" si="173"/>
        <v>83.141730987093652</v>
      </c>
      <c r="AK403"/>
      <c r="AL403"/>
      <c r="AM403"/>
      <c r="AN403"/>
    </row>
    <row r="404" spans="1:40" x14ac:dyDescent="0.25">
      <c r="A404"/>
      <c r="B404">
        <f t="shared" si="174"/>
        <v>27000</v>
      </c>
      <c r="C404" s="237" t="str">
        <f t="shared" si="142"/>
        <v>-0.000104837010797791+0.0907044173835086i</v>
      </c>
      <c r="D404" s="208" t="str">
        <f t="shared" si="143"/>
        <v>-5.95780970742208+0.695400533273566i</v>
      </c>
      <c r="E404" t="str">
        <f t="shared" si="144"/>
        <v>2870</v>
      </c>
      <c r="F404" t="str">
        <f t="shared" si="145"/>
        <v>0.777000777000777</v>
      </c>
      <c r="G404" t="str">
        <f t="shared" si="140"/>
        <v>0.777000777000777</v>
      </c>
      <c r="H404" t="str">
        <f t="shared" si="146"/>
        <v>2.95599931315997+3.77386221179594i</v>
      </c>
      <c r="I404" t="str">
        <f t="shared" si="147"/>
        <v>106.028752058656i</v>
      </c>
      <c r="J404" t="str">
        <f t="shared" si="141"/>
        <v>-8.61603945961877+22.9315592032394i</v>
      </c>
      <c r="K404" t="str">
        <f t="shared" si="148"/>
        <v>4.05171607541418-1.522345047519i</v>
      </c>
      <c r="L404" t="str">
        <f t="shared" si="149"/>
        <v>0.25033240782628-0.0879754243697543i</v>
      </c>
      <c r="M404" t="str">
        <f t="shared" si="150"/>
        <v>4.30204848324046-1.61032047188875i</v>
      </c>
      <c r="N404" t="str">
        <f t="shared" si="151"/>
        <v>-0.119742562418912i</v>
      </c>
      <c r="O404" t="str">
        <f t="shared" si="152"/>
        <v>0.992839421375844-0.119456617071135i</v>
      </c>
      <c r="P404" t="str">
        <f t="shared" si="153"/>
        <v>0.00716057862415598+0.119456617071135i</v>
      </c>
      <c r="Q404" t="str">
        <f t="shared" si="154"/>
        <v>-0.00716057862415598+0.000285945347776997i</v>
      </c>
      <c r="R404" t="str">
        <f t="shared" si="155"/>
        <v>-0.333280213476488-16.6958458628441i</v>
      </c>
      <c r="S404" t="str">
        <f t="shared" si="156"/>
        <v>0.0124201247657866i</v>
      </c>
      <c r="T404" t="str">
        <f t="shared" si="157"/>
        <v>0.207364488686866-0.00413938183334597i</v>
      </c>
      <c r="U404" t="str">
        <f t="shared" si="158"/>
        <v>0.0001-5894.62752192204i</v>
      </c>
      <c r="V404" t="str">
        <f t="shared" si="159"/>
        <v>0.00002-0.0945480873876458i</v>
      </c>
      <c r="W404" t="str">
        <f t="shared" si="160"/>
        <v>0.0000199993584529567-0.0945465708885941i</v>
      </c>
      <c r="X404" t="str">
        <f t="shared" si="161"/>
        <v>0.0285705589926948-0.0849360924939667i</v>
      </c>
      <c r="Y404" t="str">
        <f t="shared" si="162"/>
        <v>0.009+0.169646003293849i</v>
      </c>
      <c r="Z404" t="str">
        <f t="shared" si="163"/>
        <v>-8.55426821322943-7.84129436785726i</v>
      </c>
      <c r="AA404" t="str">
        <f t="shared" si="164"/>
        <v>52.5014700342051-118.374465610825i</v>
      </c>
      <c r="AB404" t="str">
        <f t="shared" si="165"/>
        <v>1.41175197808089-0.0281812017489782i</v>
      </c>
      <c r="AC404" t="str">
        <f t="shared" si="166"/>
        <v>7.02804468991581-2.39461000777318i</v>
      </c>
      <c r="AD404" t="str">
        <f t="shared" si="167"/>
        <v>0.181204053002296+0.0577304008327587i</v>
      </c>
      <c r="AE404" t="str">
        <f t="shared" si="168"/>
        <v>-1.09738700380183-1.91471565302048i</v>
      </c>
      <c r="AF404" t="str">
        <f t="shared" si="169"/>
        <v>-8.91380902058205-3.07846167852237i</v>
      </c>
      <c r="AG404" t="str">
        <f t="shared" si="170"/>
        <v>1.05917716991481-0.0666767873532288i</v>
      </c>
      <c r="AH404" t="str">
        <f t="shared" si="171"/>
        <v>2.44545406904132+19.4573005383576i</v>
      </c>
      <c r="AI404">
        <f t="shared" si="172"/>
        <v>25.849717770154491</v>
      </c>
      <c r="AJ404">
        <f t="shared" si="173"/>
        <v>82.836449647109959</v>
      </c>
      <c r="AK404"/>
      <c r="AL404"/>
      <c r="AM404"/>
      <c r="AN404"/>
    </row>
    <row r="405" spans="1:40" x14ac:dyDescent="0.25">
      <c r="A405"/>
      <c r="B405">
        <f t="shared" si="174"/>
        <v>27100</v>
      </c>
      <c r="C405" s="237" t="str">
        <f t="shared" si="142"/>
        <v>-0.000104064734444908+0.0903697156256476i</v>
      </c>
      <c r="D405" s="208" t="str">
        <f t="shared" si="143"/>
        <v>-5.9578037866367+0.692834486463299i</v>
      </c>
      <c r="E405" t="str">
        <f t="shared" si="144"/>
        <v>2870</v>
      </c>
      <c r="F405" t="str">
        <f t="shared" si="145"/>
        <v>0.777000777000777</v>
      </c>
      <c r="G405" t="str">
        <f t="shared" si="140"/>
        <v>0.777000777000777</v>
      </c>
      <c r="H405" t="str">
        <f t="shared" si="146"/>
        <v>2.96842941659827+3.78021441545704i</v>
      </c>
      <c r="I405" t="str">
        <f t="shared" si="147"/>
        <v>106.421451140354i</v>
      </c>
      <c r="J405" t="str">
        <f t="shared" si="141"/>
        <v>-8.68740128880469+23.0164909039922i</v>
      </c>
      <c r="K405" t="str">
        <f t="shared" si="148"/>
        <v>4.047137770921-1.52756169625192i</v>
      </c>
      <c r="L405" t="str">
        <f t="shared" si="149"/>
        <v>0.250128353505984-0.0882292819643425i</v>
      </c>
      <c r="M405" t="str">
        <f t="shared" si="150"/>
        <v>4.29726612442698-1.61579097821626i</v>
      </c>
      <c r="N405" t="str">
        <f t="shared" si="151"/>
        <v>-0.120186053390834i</v>
      </c>
      <c r="O405" t="str">
        <f t="shared" si="152"/>
        <v>0.99278634580844-0.119896920629033i</v>
      </c>
      <c r="P405" t="str">
        <f t="shared" si="153"/>
        <v>0.00721365419155995+0.119896920629033i</v>
      </c>
      <c r="Q405" t="str">
        <f t="shared" si="154"/>
        <v>-0.00721365419155995+0.000289132761801009i</v>
      </c>
      <c r="R405" t="str">
        <f t="shared" si="155"/>
        <v>-0.333279819155126-16.6341883818039i</v>
      </c>
      <c r="S405" t="str">
        <f t="shared" si="156"/>
        <v>0.0124661252278821i</v>
      </c>
      <c r="T405" t="str">
        <f t="shared" si="157"/>
        <v>0.207363875431749-0.0041547079615137i</v>
      </c>
      <c r="U405" t="str">
        <f t="shared" si="158"/>
        <v>0.0001-5872.87612885222i</v>
      </c>
      <c r="V405" t="str">
        <f t="shared" si="159"/>
        <v>0.00002-0.0941992014563259i</v>
      </c>
      <c r="W405" t="str">
        <f t="shared" si="160"/>
        <v>0.0000199993584529566-0.0941976905532122i</v>
      </c>
      <c r="X405" t="str">
        <f t="shared" si="161"/>
        <v>0.0283814524762909-0.0846860071980965i</v>
      </c>
      <c r="Y405" t="str">
        <f t="shared" si="162"/>
        <v>0.009+0.170274321824567i</v>
      </c>
      <c r="Z405" t="str">
        <f t="shared" si="163"/>
        <v>-8.51181803113651-7.69686322026858i</v>
      </c>
      <c r="AA405" t="str">
        <f t="shared" si="164"/>
        <v>51.4262503287262-117.745186492855i</v>
      </c>
      <c r="AB405" t="str">
        <f t="shared" si="165"/>
        <v>1.41174780299706-0.0282855431041163i</v>
      </c>
      <c r="AC405" t="str">
        <f t="shared" si="166"/>
        <v>7.0209524846919-2.40263986979161i</v>
      </c>
      <c r="AD405" t="str">
        <f t="shared" si="167"/>
        <v>0.181231472732709+0.0579904820367699i</v>
      </c>
      <c r="AE405" t="str">
        <f t="shared" si="168"/>
        <v>-1.09626450910124-1.88851828746638i</v>
      </c>
      <c r="AF405" t="str">
        <f t="shared" si="169"/>
        <v>-8.92623320323497-3.08737992899374i</v>
      </c>
      <c r="AG405" t="str">
        <f t="shared" si="170"/>
        <v>1.05845632184726-0.0664519798439598i</v>
      </c>
      <c r="AH405" t="str">
        <f t="shared" si="171"/>
        <v>2.52591635563+19.2826018478477i</v>
      </c>
      <c r="AI405">
        <f t="shared" si="172"/>
        <v>25.777203617859126</v>
      </c>
      <c r="AJ405">
        <f t="shared" si="173"/>
        <v>82.53705674876413</v>
      </c>
      <c r="AK405"/>
      <c r="AL405"/>
      <c r="AM405"/>
      <c r="AN405"/>
    </row>
    <row r="406" spans="1:40" x14ac:dyDescent="0.25">
      <c r="A406"/>
      <c r="B406">
        <f t="shared" si="174"/>
        <v>27200</v>
      </c>
      <c r="C406" s="237" t="str">
        <f t="shared" si="142"/>
        <v>-0.000103300960163684+0.0900374749003693i</v>
      </c>
      <c r="D406" s="208" t="str">
        <f t="shared" si="143"/>
        <v>-5.95779793103388+0.690287307569498i</v>
      </c>
      <c r="E406" t="str">
        <f t="shared" si="144"/>
        <v>2870</v>
      </c>
      <c r="F406" t="str">
        <f t="shared" si="145"/>
        <v>0.777000777000777</v>
      </c>
      <c r="G406" t="str">
        <f t="shared" si="140"/>
        <v>0.777000777000777</v>
      </c>
      <c r="H406" t="str">
        <f t="shared" si="146"/>
        <v>2.98085527798121+3.7865130169992i</v>
      </c>
      <c r="I406" t="str">
        <f t="shared" si="147"/>
        <v>106.814150222053i</v>
      </c>
      <c r="J406" t="str">
        <f t="shared" si="141"/>
        <v>-8.75902693251626+23.1014226047449i</v>
      </c>
      <c r="K406" t="str">
        <f t="shared" si="148"/>
        <v>4.04255220528461-1.53275511417717i</v>
      </c>
      <c r="L406" t="str">
        <f t="shared" si="149"/>
        <v>0.249923879062446-0.088482459621627i</v>
      </c>
      <c r="M406" t="str">
        <f t="shared" si="150"/>
        <v>4.29247608434706-1.6212375737988i</v>
      </c>
      <c r="N406" t="str">
        <f t="shared" si="151"/>
        <v>-0.120629544362756i</v>
      </c>
      <c r="O406" t="str">
        <f t="shared" si="152"/>
        <v>0.992733074975609-0.120337200605096i</v>
      </c>
      <c r="P406" t="str">
        <f t="shared" si="153"/>
        <v>0.00726692502439097+0.120337200605096i</v>
      </c>
      <c r="Q406" t="str">
        <f t="shared" si="154"/>
        <v>-0.00726692502439097+0.000292343757659991i</v>
      </c>
      <c r="R406" t="str">
        <f t="shared" si="155"/>
        <v>-0.333279423373484-16.5729840833426i</v>
      </c>
      <c r="S406" t="str">
        <f t="shared" si="156"/>
        <v>0.0125121256899776i</v>
      </c>
      <c r="T406" t="str">
        <f t="shared" si="157"/>
        <v>0.207363259908781-0.00417003403513229i</v>
      </c>
      <c r="U406" t="str">
        <f t="shared" si="158"/>
        <v>0.0001-5851.28467249614i</v>
      </c>
      <c r="V406" t="str">
        <f t="shared" si="159"/>
        <v>0.00002-0.0938528808627373i</v>
      </c>
      <c r="W406" t="str">
        <f t="shared" si="160"/>
        <v>0.0000199993584529566-0.093851375514415i</v>
      </c>
      <c r="X406" t="str">
        <f t="shared" si="161"/>
        <v>0.0281941492515671-0.0844371590602671i</v>
      </c>
      <c r="Y406" t="str">
        <f t="shared" si="162"/>
        <v>0.009+0.170902640355285i</v>
      </c>
      <c r="Z406" t="str">
        <f t="shared" si="163"/>
        <v>-8.46834997508036-7.55564942358208i</v>
      </c>
      <c r="AA406" t="str">
        <f t="shared" si="164"/>
        <v>50.3776185741108-117.113178393879i</v>
      </c>
      <c r="AB406" t="str">
        <f t="shared" si="165"/>
        <v>1.41174361247353-0.0283898840878801i</v>
      </c>
      <c r="AC406" t="str">
        <f t="shared" si="166"/>
        <v>7.01384894697329-2.41063468759715i</v>
      </c>
      <c r="AD406" t="str">
        <f t="shared" si="167"/>
        <v>0.181258998173303+0.0582503768525127i</v>
      </c>
      <c r="AE406" t="str">
        <f t="shared" si="168"/>
        <v>-1.09484520637486-1.86281402243458i</v>
      </c>
      <c r="AF406" t="str">
        <f t="shared" si="169"/>
        <v>-8.93865320901509-3.0962257094297i</v>
      </c>
      <c r="AG406" t="str">
        <f t="shared" si="170"/>
        <v>1.05775088608516-0.066221753680524i</v>
      </c>
      <c r="AH406" t="str">
        <f t="shared" si="171"/>
        <v>2.60294815844718+19.1097057662227i</v>
      </c>
      <c r="AI406">
        <f t="shared" si="172"/>
        <v>25.704917947108498</v>
      </c>
      <c r="AJ406">
        <f t="shared" si="173"/>
        <v>82.243431620779802</v>
      </c>
      <c r="AK406"/>
      <c r="AL406"/>
      <c r="AM406"/>
      <c r="AN406"/>
    </row>
    <row r="407" spans="1:40" x14ac:dyDescent="0.25">
      <c r="A407"/>
      <c r="B407">
        <f t="shared" si="174"/>
        <v>27300</v>
      </c>
      <c r="C407" s="237" t="str">
        <f t="shared" si="142"/>
        <v>-0.000102545563610347+0.0897076681635012i</v>
      </c>
      <c r="D407" s="208" t="str">
        <f t="shared" si="143"/>
        <v>-5.9577921396603+0.68775878925351i</v>
      </c>
      <c r="E407" t="str">
        <f t="shared" si="144"/>
        <v>2870</v>
      </c>
      <c r="F407" t="str">
        <f t="shared" si="145"/>
        <v>0.777000777000777</v>
      </c>
      <c r="G407" t="str">
        <f t="shared" si="140"/>
        <v>0.777000777000777</v>
      </c>
      <c r="H407" t="str">
        <f t="shared" si="146"/>
        <v>2.99327664675335+3.79275819970475i</v>
      </c>
      <c r="I407" t="str">
        <f t="shared" si="147"/>
        <v>107.206849303752i</v>
      </c>
      <c r="J407" t="str">
        <f t="shared" si="141"/>
        <v>-8.83091639075346+23.1863543054976i</v>
      </c>
      <c r="K407" t="str">
        <f t="shared" si="148"/>
        <v>4.03795947092313-1.53792536796172i</v>
      </c>
      <c r="L407" t="str">
        <f t="shared" si="149"/>
        <v>0.249718987370629-0.0887349567226871i</v>
      </c>
      <c r="M407" t="str">
        <f t="shared" si="150"/>
        <v>4.28767845829376-1.62666032468441i</v>
      </c>
      <c r="N407" t="str">
        <f t="shared" si="151"/>
        <v>-0.121073035334678i</v>
      </c>
      <c r="O407" t="str">
        <f t="shared" si="152"/>
        <v>0.992679608887829-0.120777456912728i</v>
      </c>
      <c r="P407" t="str">
        <f t="shared" si="153"/>
        <v>0.00732039111217098+0.120777456912728i</v>
      </c>
      <c r="Q407" t="str">
        <f t="shared" si="154"/>
        <v>-0.00732039111217098+0.000295578421950007i</v>
      </c>
      <c r="R407" t="str">
        <f t="shared" si="155"/>
        <v>-0.333279026131628-16.5122279874324i</v>
      </c>
      <c r="S407" t="str">
        <f t="shared" si="156"/>
        <v>0.0125581261520731i</v>
      </c>
      <c r="T407" t="str">
        <f t="shared" si="157"/>
        <v>0.207362642117968-0.00418536005400105i</v>
      </c>
      <c r="U407" t="str">
        <f t="shared" si="158"/>
        <v>0.0001-5829.85139530751i</v>
      </c>
      <c r="V407" t="str">
        <f t="shared" si="159"/>
        <v>0.00002-0.0935090974163536i</v>
      </c>
      <c r="W407" t="str">
        <f t="shared" si="160"/>
        <v>0.0000199993584529566-0.0935075975821282i</v>
      </c>
      <c r="X407" t="str">
        <f t="shared" si="161"/>
        <v>0.0280086274044338-0.0841895417706246i</v>
      </c>
      <c r="Y407" t="str">
        <f t="shared" si="162"/>
        <v>0.009+0.171530958886003i</v>
      </c>
      <c r="Z407" t="str">
        <f t="shared" si="163"/>
        <v>-8.42395139443218-7.41758524969864i</v>
      </c>
      <c r="AA407" t="str">
        <f t="shared" si="164"/>
        <v>49.354917851086-116.479015004228i</v>
      </c>
      <c r="AB407" t="str">
        <f t="shared" si="165"/>
        <v>1.41173940651036-0.0284942246989032i</v>
      </c>
      <c r="AC407" t="str">
        <f t="shared" si="166"/>
        <v>7.00673421721854-2.41859455479119i</v>
      </c>
      <c r="AD407" t="str">
        <f t="shared" si="167"/>
        <v>0.181286629256041+0.0585100871485531i</v>
      </c>
      <c r="AE407" t="str">
        <f t="shared" si="168"/>
        <v>-1.09314619392164-1.83759515736059i</v>
      </c>
      <c r="AF407" t="str">
        <f t="shared" si="169"/>
        <v>-8.95106878641365-3.10499941045124i</v>
      </c>
      <c r="AG407" t="str">
        <f t="shared" si="170"/>
        <v>1.05706055412817-0.065986545421503i</v>
      </c>
      <c r="AH407" t="str">
        <f t="shared" si="171"/>
        <v>2.67666771636528+18.9386340455533i</v>
      </c>
      <c r="AI407">
        <f t="shared" si="172"/>
        <v>25.632869261013589</v>
      </c>
      <c r="AJ407">
        <f t="shared" si="173"/>
        <v>81.955455475100365</v>
      </c>
      <c r="AK407"/>
      <c r="AL407"/>
      <c r="AM407"/>
      <c r="AN407"/>
    </row>
    <row r="408" spans="1:40" x14ac:dyDescent="0.25">
      <c r="A408"/>
      <c r="B408">
        <f t="shared" si="174"/>
        <v>27400</v>
      </c>
      <c r="C408" s="237" t="str">
        <f t="shared" si="142"/>
        <v>-0.000101798422706021+0.0893802687656753i</v>
      </c>
      <c r="D408" s="208" t="str">
        <f t="shared" si="143"/>
        <v>-5.95778641158004+0.685248727203511i</v>
      </c>
      <c r="E408" t="str">
        <f t="shared" si="144"/>
        <v>2870</v>
      </c>
      <c r="F408" t="str">
        <f t="shared" si="145"/>
        <v>0.777000777000777</v>
      </c>
      <c r="G408" t="str">
        <f t="shared" si="140"/>
        <v>0.777000777000777</v>
      </c>
      <c r="H408" t="str">
        <f t="shared" si="146"/>
        <v>3.00569327457389+3.7989501477537i</v>
      </c>
      <c r="I408" t="str">
        <f t="shared" si="147"/>
        <v>107.59954838545i</v>
      </c>
      <c r="J408" t="str">
        <f t="shared" si="141"/>
        <v>-8.90306966351631+23.2712860062504i</v>
      </c>
      <c r="K408" t="str">
        <f t="shared" si="148"/>
        <v>4.03335965984203-1.54307252379371i</v>
      </c>
      <c r="L408" t="str">
        <f t="shared" si="149"/>
        <v>0.24951368130362-0.0889867726629005i</v>
      </c>
      <c r="M408" t="str">
        <f t="shared" si="150"/>
        <v>4.28287334114565-1.63205929645661i</v>
      </c>
      <c r="N408" t="str">
        <f t="shared" si="151"/>
        <v>-0.1215165263066i</v>
      </c>
      <c r="O408" t="str">
        <f t="shared" si="152"/>
        <v>0.992625947555616-0.121217689465338i</v>
      </c>
      <c r="P408" t="str">
        <f t="shared" si="153"/>
        <v>0.00737405244438405+0.121217689465338i</v>
      </c>
      <c r="Q408" t="str">
        <f t="shared" si="154"/>
        <v>-0.00737405244438405+0.000298836841262001i</v>
      </c>
      <c r="R408" t="str">
        <f t="shared" si="155"/>
        <v>-0.333278627430751-16.4519151867455i</v>
      </c>
      <c r="S408" t="str">
        <f t="shared" si="156"/>
        <v>0.0126041266141686i</v>
      </c>
      <c r="T408" t="str">
        <f t="shared" si="157"/>
        <v>0.207362022059304-0.00420068601793351i</v>
      </c>
      <c r="U408" t="str">
        <f t="shared" si="158"/>
        <v>0.0001-5808.57456539763i</v>
      </c>
      <c r="V408" t="str">
        <f t="shared" si="159"/>
        <v>0.00002-0.0931678233381916i</v>
      </c>
      <c r="W408" t="str">
        <f t="shared" si="160"/>
        <v>0.0000199993584529565-0.0931663289778141i</v>
      </c>
      <c r="X408" t="str">
        <f t="shared" si="161"/>
        <v>0.0278248653365815-0.0839431490068345i</v>
      </c>
      <c r="Y408" t="str">
        <f t="shared" si="162"/>
        <v>0.009+0.172159277416721i</v>
      </c>
      <c r="Z408" t="str">
        <f t="shared" si="163"/>
        <v>-8.37870486760085-7.28260323892586i</v>
      </c>
      <c r="AA408" t="str">
        <f t="shared" si="164"/>
        <v>48.3575004777029-115.843233443802i</v>
      </c>
      <c r="AB408" t="str">
        <f t="shared" si="165"/>
        <v>1.4117351851075-0.0285985649359161i</v>
      </c>
      <c r="AC408" t="str">
        <f t="shared" si="166"/>
        <v>6.99960843528525-2.42651956434865i</v>
      </c>
      <c r="AD408" t="str">
        <f t="shared" si="167"/>
        <v>0.181314365913932+0.0587696147655931i</v>
      </c>
      <c r="AE408" t="str">
        <f t="shared" si="168"/>
        <v>-1.09118377340669-1.81285384577209i</v>
      </c>
      <c r="AF408" t="str">
        <f t="shared" si="169"/>
        <v>-8.96347968615393-3.11370142055019i</v>
      </c>
      <c r="AG408" t="str">
        <f t="shared" si="170"/>
        <v>1.05638501769514-0.0657467684903151i</v>
      </c>
      <c r="AH408" t="str">
        <f t="shared" si="171"/>
        <v>2.74718993166222+18.7694047285702i</v>
      </c>
      <c r="AI408">
        <f t="shared" si="172"/>
        <v>25.561065492047554</v>
      </c>
      <c r="AJ408">
        <f t="shared" si="173"/>
        <v>81.673011444590472</v>
      </c>
      <c r="AK408"/>
      <c r="AL408"/>
      <c r="AM408"/>
      <c r="AN408"/>
    </row>
    <row r="409" spans="1:40" x14ac:dyDescent="0.25">
      <c r="A409"/>
      <c r="B409">
        <f t="shared" si="174"/>
        <v>27500</v>
      </c>
      <c r="C409" s="237" t="str">
        <f t="shared" si="142"/>
        <v>-0.000101059417587393+0.0890552504451466i</v>
      </c>
      <c r="D409" s="208" t="str">
        <f t="shared" si="143"/>
        <v>-5.95778074587413+0.682756920079458i</v>
      </c>
      <c r="E409" t="str">
        <f t="shared" si="144"/>
        <v>2870</v>
      </c>
      <c r="F409" t="str">
        <f t="shared" si="145"/>
        <v>0.777000777000777</v>
      </c>
      <c r="G409" t="str">
        <f t="shared" si="140"/>
        <v>0.777000777000777</v>
      </c>
      <c r="H409" t="str">
        <f t="shared" si="146"/>
        <v>3.01810491531275+3.80508904620109i</v>
      </c>
      <c r="I409" t="str">
        <f t="shared" si="147"/>
        <v>107.992247467149i</v>
      </c>
      <c r="J409" t="str">
        <f t="shared" si="141"/>
        <v>-8.97548675080479+23.3562177070031i</v>
      </c>
      <c r="K409" t="str">
        <f t="shared" si="148"/>
        <v>4.02875286363644-1.5481966473961i</v>
      </c>
      <c r="L409" t="str">
        <f t="shared" si="149"/>
        <v>0.249307963732551-0.0892379068519038i</v>
      </c>
      <c r="M409" t="str">
        <f t="shared" si="150"/>
        <v>4.27806082736899-1.637434554248i</v>
      </c>
      <c r="N409" t="str">
        <f t="shared" si="151"/>
        <v>-0.121960017278522i</v>
      </c>
      <c r="O409" t="str">
        <f t="shared" si="152"/>
        <v>0.992572090989524-0.12165789817634i</v>
      </c>
      <c r="P409" t="str">
        <f t="shared" si="153"/>
        <v>0.00742790901047596+0.12165789817634i</v>
      </c>
      <c r="Q409" t="str">
        <f t="shared" si="154"/>
        <v>-0.00742790901047596+0.000302119102182002i</v>
      </c>
      <c r="R409" t="str">
        <f t="shared" si="155"/>
        <v>-0.333278227272545-16.3920408453332i</v>
      </c>
      <c r="S409" t="str">
        <f t="shared" si="156"/>
        <v>0.0126501270762641i</v>
      </c>
      <c r="T409" t="str">
        <f t="shared" si="157"/>
        <v>0.207361399732777-0.00421601192674972i</v>
      </c>
      <c r="U409" t="str">
        <f t="shared" si="158"/>
        <v>0.0001-5787.45247606891i</v>
      </c>
      <c r="V409" t="str">
        <f t="shared" si="159"/>
        <v>0.00002-0.0928290312533254i</v>
      </c>
      <c r="W409" t="str">
        <f t="shared" si="160"/>
        <v>0.0000199993584529567-0.0928275423269863i</v>
      </c>
      <c r="X409" t="str">
        <f t="shared" si="161"/>
        <v>0.0276428417603703-0.0836979744359943i</v>
      </c>
      <c r="Y409" t="str">
        <f t="shared" si="162"/>
        <v>0.009+0.172787595947439i</v>
      </c>
      <c r="Z409" t="str">
        <f t="shared" si="163"/>
        <v>-8.33268842135549-7.15063633203118i</v>
      </c>
      <c r="AA409" t="str">
        <f t="shared" si="164"/>
        <v>47.3847287044991-115.206336160093i</v>
      </c>
      <c r="AB409" t="str">
        <f t="shared" si="165"/>
        <v>1.41173094826488-0.0287029047976937i</v>
      </c>
      <c r="AC409" t="str">
        <f t="shared" si="166"/>
        <v>6.99247174043343-2.43440980863693i</v>
      </c>
      <c r="AD409" t="str">
        <f t="shared" si="167"/>
        <v>0.181342208081015+0.059028961516979i</v>
      </c>
      <c r="AE409" t="str">
        <f t="shared" si="168"/>
        <v>-1.08897348071433-1.78858212579203i</v>
      </c>
      <c r="AF409" t="str">
        <f t="shared" si="169"/>
        <v>-8.97588566118688-3.12233212612163i</v>
      </c>
      <c r="AG409" t="str">
        <f t="shared" si="170"/>
        <v>1.05572396941301-0.0655028142063566i</v>
      </c>
      <c r="AH409" t="str">
        <f t="shared" si="171"/>
        <v>2.81462639193458+18.6020324049392i</v>
      </c>
      <c r="AI409">
        <f t="shared" si="172"/>
        <v>25.489514028442635</v>
      </c>
      <c r="AJ409">
        <f t="shared" si="173"/>
        <v>81.395984613538189</v>
      </c>
      <c r="AK409"/>
      <c r="AL409"/>
      <c r="AM409"/>
      <c r="AN409"/>
    </row>
    <row r="410" spans="1:40" x14ac:dyDescent="0.25">
      <c r="A410"/>
      <c r="B410">
        <f t="shared" si="174"/>
        <v>27600</v>
      </c>
      <c r="C410" s="237" t="str">
        <f t="shared" si="142"/>
        <v>-0.00010032843055864+0.0887325873207726i</v>
      </c>
      <c r="D410" s="208" t="str">
        <f t="shared" si="143"/>
        <v>-5.95777514164025+0.680283169459257i</v>
      </c>
      <c r="E410" t="str">
        <f t="shared" si="144"/>
        <v>2870</v>
      </c>
      <c r="F410" t="str">
        <f t="shared" si="145"/>
        <v>0.777000777000777</v>
      </c>
      <c r="G410" t="str">
        <f t="shared" si="140"/>
        <v>0.777000777000777</v>
      </c>
      <c r="H410" t="str">
        <f t="shared" si="146"/>
        <v>3.03051132504636+3.81117508095453i</v>
      </c>
      <c r="I410" t="str">
        <f t="shared" si="147"/>
        <v>108.384946548848i</v>
      </c>
      <c r="J410" t="str">
        <f t="shared" si="141"/>
        <v>-9.0481676526189+23.4411494077559i</v>
      </c>
      <c r="K410" t="str">
        <f t="shared" si="148"/>
        <v>4.02413917349294-1.55329780403977i</v>
      </c>
      <c r="L410" t="str">
        <f t="shared" si="149"/>
        <v>0.249101837526519-0.0894883587135511i</v>
      </c>
      <c r="M410" t="str">
        <f t="shared" si="150"/>
        <v>4.27324101101946-1.64278616275332i</v>
      </c>
      <c r="N410" t="str">
        <f t="shared" si="151"/>
        <v>-0.122403508250444i</v>
      </c>
      <c r="O410" t="str">
        <f t="shared" si="152"/>
        <v>0.992518039200145-0.12209808295915i</v>
      </c>
      <c r="P410" t="str">
        <f t="shared" si="153"/>
        <v>0.00748196079985497+0.12209808295915i</v>
      </c>
      <c r="Q410" t="str">
        <f t="shared" si="154"/>
        <v>-0.00748196079985497+0.000305425291293987i</v>
      </c>
      <c r="R410" t="str">
        <f t="shared" si="155"/>
        <v>-0.333277825653049-16.3326001973307i</v>
      </c>
      <c r="S410" t="str">
        <f t="shared" si="156"/>
        <v>0.0126961275383596i</v>
      </c>
      <c r="T410" t="str">
        <f t="shared" si="157"/>
        <v>0.207360775138348-0.00423133778019828i</v>
      </c>
      <c r="U410" t="str">
        <f t="shared" si="158"/>
        <v>0.0001-5766.48344535851i</v>
      </c>
      <c r="V410" t="str">
        <f t="shared" si="159"/>
        <v>0.00002-0.0924926941835669i</v>
      </c>
      <c r="W410" t="str">
        <f t="shared" si="160"/>
        <v>0.0000199993584529567-0.092491210651889i</v>
      </c>
      <c r="X410" t="str">
        <f t="shared" si="161"/>
        <v>0.0274625356938066-0.0834540117164738i</v>
      </c>
      <c r="Y410" t="str">
        <f t="shared" si="162"/>
        <v>0.009+0.173415914478157i</v>
      </c>
      <c r="Z410" t="str">
        <f t="shared" si="163"/>
        <v>-8.28597574324954-7.02161798750856i</v>
      </c>
      <c r="AA410" t="str">
        <f t="shared" si="164"/>
        <v>46.4359753053584-114.568792750586i</v>
      </c>
      <c r="AB410" t="str">
        <f t="shared" si="165"/>
        <v>1.41172669598221-0.0288072442825245i</v>
      </c>
      <c r="AC410" t="str">
        <f t="shared" si="166"/>
        <v>6.98532427132779-2.44226537943158i</v>
      </c>
      <c r="AD410" t="str">
        <f t="shared" si="167"/>
        <v>0.181370155692332+0.0592881291892053i</v>
      </c>
      <c r="AE410" t="str">
        <f t="shared" si="168"/>
        <v>-1.0865301162554-1.76477194793091i</v>
      </c>
      <c r="AF410" t="str">
        <f t="shared" si="169"/>
        <v>-8.98828646668661-3.13089191149527i</v>
      </c>
      <c r="AG410" t="str">
        <f t="shared" si="170"/>
        <v>1.05507710343255-0.0652550527861262i</v>
      </c>
      <c r="AH410" t="str">
        <f t="shared" si="171"/>
        <v>2.87908540032362+18.4365284541245i</v>
      </c>
      <c r="AI410">
        <f t="shared" si="172"/>
        <v>25.418221739640494</v>
      </c>
      <c r="AJ410">
        <f t="shared" si="173"/>
        <v>81.12426204154562</v>
      </c>
      <c r="AK410"/>
      <c r="AL410"/>
      <c r="AM410"/>
      <c r="AN410"/>
    </row>
    <row r="411" spans="1:40" x14ac:dyDescent="0.25">
      <c r="A411"/>
      <c r="B411">
        <f t="shared" si="174"/>
        <v>27700</v>
      </c>
      <c r="C411" s="237" t="str">
        <f t="shared" si="142"/>
        <v>-0.0000996053460445705+0.0884122538851451i</v>
      </c>
      <c r="D411" s="208" t="str">
        <f t="shared" si="143"/>
        <v>-5.9577695979923+0.677827279786113i</v>
      </c>
      <c r="E411" t="str">
        <f t="shared" si="144"/>
        <v>2870</v>
      </c>
      <c r="F411" t="str">
        <f t="shared" si="145"/>
        <v>0.777000777000777</v>
      </c>
      <c r="G411" t="str">
        <f t="shared" si="140"/>
        <v>0.777000777000777</v>
      </c>
      <c r="H411" t="str">
        <f t="shared" si="146"/>
        <v>3.04291226205343+3.8172084387518i</v>
      </c>
      <c r="I411" t="str">
        <f t="shared" si="147"/>
        <v>108.777645630547i</v>
      </c>
      <c r="J411" t="str">
        <f t="shared" si="141"/>
        <v>-9.1211123689587+23.5260811085086i</v>
      </c>
      <c r="K411" t="str">
        <f t="shared" si="148"/>
        <v>4.01951868019182-1.5583760585565i</v>
      </c>
      <c r="L411" t="str">
        <f t="shared" si="149"/>
        <v>0.24889530555251-0.0897381276858731i</v>
      </c>
      <c r="M411" t="str">
        <f t="shared" si="150"/>
        <v>4.26841398574433-1.64811418624237i</v>
      </c>
      <c r="N411" t="str">
        <f t="shared" si="151"/>
        <v>-0.122846999222365i</v>
      </c>
      <c r="O411" t="str">
        <f t="shared" si="152"/>
        <v>0.992463792198111-0.12253824372719i</v>
      </c>
      <c r="P411" t="str">
        <f t="shared" si="153"/>
        <v>0.00753620780188902+0.12253824372719i</v>
      </c>
      <c r="Q411" t="str">
        <f t="shared" si="154"/>
        <v>-0.00753620780188902+0.000308755495175006i</v>
      </c>
      <c r="R411" t="str">
        <f t="shared" si="155"/>
        <v>-0.333277422572917-16.2735885456988i</v>
      </c>
      <c r="S411" t="str">
        <f t="shared" si="156"/>
        <v>0.0127421280004551i</v>
      </c>
      <c r="T411" t="str">
        <f t="shared" si="157"/>
        <v>0.207360148276034-0.00424666357808587i</v>
      </c>
      <c r="U411" t="str">
        <f t="shared" si="158"/>
        <v>0.0001-5745.66581559187i</v>
      </c>
      <c r="V411" t="str">
        <f t="shared" si="159"/>
        <v>0.00002-0.0921587855403048i</v>
      </c>
      <c r="W411" t="str">
        <f t="shared" si="160"/>
        <v>0.0000199993584529565-0.0921573073643374i</v>
      </c>
      <c r="X411" t="str">
        <f t="shared" si="161"/>
        <v>0.0272839264556086-0.0832112544996919i</v>
      </c>
      <c r="Y411" t="str">
        <f t="shared" si="162"/>
        <v>0.009+0.174044233008875i</v>
      </c>
      <c r="Z411" t="str">
        <f t="shared" si="163"/>
        <v>-8.23863638696712-6.89548228524948i</v>
      </c>
      <c r="AA411" t="str">
        <f t="shared" si="164"/>
        <v>45.5106240735644-113.931041709919i</v>
      </c>
      <c r="AB411" t="str">
        <f t="shared" si="165"/>
        <v>1.41172242825962-0.0289115833890923i</v>
      </c>
      <c r="AC411" t="str">
        <f t="shared" si="166"/>
        <v>6.97816616604202-2.45008636793922i</v>
      </c>
      <c r="AD411" t="str">
        <f t="shared" si="167"/>
        <v>0.18139820868392+0.0595471195423912i</v>
      </c>
      <c r="AE411" t="str">
        <f t="shared" si="168"/>
        <v>-1.0838677746518-1.74141520035698i</v>
      </c>
      <c r="AF411" t="str">
        <f t="shared" si="169"/>
        <v>-9.00068186004573-3.13938115896569i</v>
      </c>
      <c r="AG411" t="str">
        <f t="shared" si="170"/>
        <v>1.05444411597682-0.065003834313204i</v>
      </c>
      <c r="AH411" t="str">
        <f t="shared" si="171"/>
        <v>2.94067201301493+18.2729012752535i</v>
      </c>
      <c r="AI411">
        <f t="shared" si="172"/>
        <v>25.347195000804078</v>
      </c>
      <c r="AJ411">
        <f t="shared" si="173"/>
        <v>80.857732781357328</v>
      </c>
      <c r="AK411"/>
      <c r="AL411"/>
      <c r="AM411"/>
      <c r="AN411"/>
    </row>
    <row r="412" spans="1:40" x14ac:dyDescent="0.25">
      <c r="A412"/>
      <c r="B412">
        <f t="shared" si="174"/>
        <v>27800</v>
      </c>
      <c r="C412" s="237" t="str">
        <f t="shared" si="142"/>
        <v>-0.0000988900505449277+0.0880942249978649i</v>
      </c>
      <c r="D412" s="208" t="str">
        <f t="shared" si="143"/>
        <v>-5.95776411406014+0.675389058316964i</v>
      </c>
      <c r="E412" t="str">
        <f t="shared" si="144"/>
        <v>2870</v>
      </c>
      <c r="F412" t="str">
        <f t="shared" si="145"/>
        <v>0.777000777000777</v>
      </c>
      <c r="G412" t="str">
        <f t="shared" si="140"/>
        <v>0.777000777000777</v>
      </c>
      <c r="H412" t="str">
        <f t="shared" si="146"/>
        <v>3.05530748681037+3.82318930713887i</v>
      </c>
      <c r="I412" t="str">
        <f t="shared" si="147"/>
        <v>109.170344712245i</v>
      </c>
      <c r="J412" t="str">
        <f t="shared" si="141"/>
        <v>-9.1943208998241+23.6110128092614i</v>
      </c>
      <c r="K412" t="str">
        <f t="shared" si="148"/>
        <v>4.01489147410886-1.56343147535141i</v>
      </c>
      <c r="L412" t="str">
        <f t="shared" si="149"/>
        <v>0.248688370675322-0.089987213221035i</v>
      </c>
      <c r="M412" t="str">
        <f t="shared" si="150"/>
        <v>4.26357984478418-1.65341868857245i</v>
      </c>
      <c r="N412" t="str">
        <f t="shared" si="151"/>
        <v>-0.123290490194287i</v>
      </c>
      <c r="O412" t="str">
        <f t="shared" si="152"/>
        <v>0.992409349994092-0.122978380393891i</v>
      </c>
      <c r="P412" t="str">
        <f t="shared" si="153"/>
        <v>0.00759065000590797+0.122978380393891i</v>
      </c>
      <c r="Q412" t="str">
        <f t="shared" si="154"/>
        <v>-0.00759065000590797+0.000312109800396004i</v>
      </c>
      <c r="R412" t="str">
        <f t="shared" si="155"/>
        <v>-0.333277018035755-16.2150012609815i</v>
      </c>
      <c r="S412" t="str">
        <f t="shared" si="156"/>
        <v>0.0127881284625506i</v>
      </c>
      <c r="T412" t="str">
        <f t="shared" si="157"/>
        <v>0.207359519145851-0.00426198932025703i</v>
      </c>
      <c r="U412" t="str">
        <f t="shared" si="158"/>
        <v>0.0000999999999999994-5724.99795294586i</v>
      </c>
      <c r="V412" t="str">
        <f t="shared" si="159"/>
        <v>0.00002-0.0918272791174979i</v>
      </c>
      <c r="W412" t="str">
        <f t="shared" si="160"/>
        <v>0.0000199993584529566-0.0918258062587107i</v>
      </c>
      <c r="X412" t="str">
        <f t="shared" si="161"/>
        <v>0.0271069936603553-0.0829696964318252i</v>
      </c>
      <c r="Y412" t="str">
        <f t="shared" si="162"/>
        <v>0.009+0.174672551539592i</v>
      </c>
      <c r="Z412" t="str">
        <f t="shared" si="163"/>
        <v>-8.19073597047902-6.77216401773074i</v>
      </c>
      <c r="AA412" t="str">
        <f t="shared" si="164"/>
        <v>44.6080702318478-113.293492102604i</v>
      </c>
      <c r="AB412" t="str">
        <f t="shared" si="165"/>
        <v>1.41171814509723-0.0290159221163387i</v>
      </c>
      <c r="AC412" t="str">
        <f t="shared" si="166"/>
        <v>6.97099756205934-2.45787286481364i</v>
      </c>
      <c r="AD412" t="str">
        <f t="shared" si="167"/>
        <v>0.181426366992787+0.0598059343107548i</v>
      </c>
      <c r="AE412" t="str">
        <f t="shared" si="168"/>
        <v>-1.08099987373509-1.71850373182337i</v>
      </c>
      <c r="AF412" t="str">
        <f t="shared" si="169"/>
        <v>-9.01307160087051-3.14780024882191i</v>
      </c>
      <c r="AG412" t="str">
        <f t="shared" si="170"/>
        <v>1.05382470582744-0.0647494896762714i</v>
      </c>
      <c r="AH412" t="str">
        <f t="shared" si="171"/>
        <v>2.99948808305891+18.1111565044295i</v>
      </c>
      <c r="AI412">
        <f t="shared" si="172"/>
        <v>25.276439716407268</v>
      </c>
      <c r="AJ412">
        <f t="shared" si="173"/>
        <v>80.596287891150354</v>
      </c>
      <c r="AK412"/>
      <c r="AL412"/>
      <c r="AM412"/>
      <c r="AN412"/>
    </row>
    <row r="413" spans="1:40" x14ac:dyDescent="0.25">
      <c r="A413"/>
      <c r="B413">
        <f t="shared" si="174"/>
        <v>27900</v>
      </c>
      <c r="C413" s="237" t="str">
        <f t="shared" si="142"/>
        <v>-0.0000981824325898531+0.0877784758789665i</v>
      </c>
      <c r="D413" s="208" t="str">
        <f t="shared" si="143"/>
        <v>-5.95775868898915+0.672968315072077i</v>
      </c>
      <c r="E413" t="str">
        <f t="shared" si="144"/>
        <v>2870</v>
      </c>
      <c r="F413" t="str">
        <f t="shared" si="145"/>
        <v>0.777000777000777</v>
      </c>
      <c r="G413" t="str">
        <f t="shared" si="140"/>
        <v>0.777000777000777</v>
      </c>
      <c r="H413" t="str">
        <f t="shared" si="146"/>
        <v>3.06769676198657+3.82911787444786i</v>
      </c>
      <c r="I413" t="str">
        <f t="shared" si="147"/>
        <v>109.563043793944i</v>
      </c>
      <c r="J413" t="str">
        <f t="shared" si="141"/>
        <v>-9.2677932452152+23.6959445100141i</v>
      </c>
      <c r="K413" t="str">
        <f t="shared" si="148"/>
        <v>4.01025764521742-1.56846411841536i</v>
      </c>
      <c r="L413" t="str">
        <f t="shared" si="149"/>
        <v>0.248481035757485-0.0902356147852948i</v>
      </c>
      <c r="M413" t="str">
        <f t="shared" si="150"/>
        <v>4.25873868097491-1.65869973320065i</v>
      </c>
      <c r="N413" t="str">
        <f t="shared" si="151"/>
        <v>-0.123733981166209i</v>
      </c>
      <c r="O413" t="str">
        <f t="shared" si="152"/>
        <v>0.992354712598794-0.123418492872682i</v>
      </c>
      <c r="P413" t="str">
        <f t="shared" si="153"/>
        <v>0.00764528740120596+0.123418492872682i</v>
      </c>
      <c r="Q413" t="str">
        <f t="shared" si="154"/>
        <v>-0.00764528740120596+0.000315488293526997i</v>
      </c>
      <c r="R413" t="str">
        <f t="shared" si="155"/>
        <v>-0.333276612037465-16.1568337800881i</v>
      </c>
      <c r="S413" t="str">
        <f t="shared" si="156"/>
        <v>0.0128341289246461i</v>
      </c>
      <c r="T413" t="str">
        <f t="shared" si="157"/>
        <v>0.207358887747728-0.00427731500645809i</v>
      </c>
      <c r="U413" t="str">
        <f t="shared" si="158"/>
        <v>0.0001-5704.47824702135i</v>
      </c>
      <c r="V413" t="str">
        <f t="shared" si="159"/>
        <v>0.00002-0.0914981490848187i</v>
      </c>
      <c r="W413" t="str">
        <f t="shared" si="160"/>
        <v>0.0000199993584529567-0.0914966815050957i</v>
      </c>
      <c r="X413" t="str">
        <f t="shared" si="161"/>
        <v>0.0269317172137193-0.082729331155452i</v>
      </c>
      <c r="Y413" t="str">
        <f t="shared" si="162"/>
        <v>0.009+0.17530087007031i</v>
      </c>
      <c r="Z413" t="str">
        <f t="shared" si="163"/>
        <v>-8.1423363669529-6.65159876976114i</v>
      </c>
      <c r="AA413" t="str">
        <f t="shared" si="164"/>
        <v>43.7277207645833-112.656525162429i</v>
      </c>
      <c r="AB413" t="str">
        <f t="shared" si="165"/>
        <v>1.41171384649454-0.0291202604625367i</v>
      </c>
      <c r="AC413" t="str">
        <f t="shared" si="166"/>
        <v>6.96381859627423-2.46562496016803i</v>
      </c>
      <c r="AD413" t="str">
        <f t="shared" si="167"/>
        <v>0.18145463055686+0.0600645752030809i</v>
      </c>
      <c r="AE413" t="str">
        <f t="shared" si="168"/>
        <v>-1.07793918280808-1.69602937242109i</v>
      </c>
      <c r="AF413" t="str">
        <f t="shared" si="169"/>
        <v>-9.02545545097572-3.15614955937578i</v>
      </c>
      <c r="AG413" t="str">
        <f t="shared" si="170"/>
        <v>1.05321857475389-0.0644923314746572i</v>
      </c>
      <c r="AH413" t="str">
        <f t="shared" si="171"/>
        <v>3.05563230964105+17.9512972199361i</v>
      </c>
      <c r="AI413">
        <f t="shared" si="172"/>
        <v>25.205961342912403</v>
      </c>
      <c r="AJ413">
        <f t="shared" si="173"/>
        <v>80.339820441769049</v>
      </c>
      <c r="AK413"/>
      <c r="AL413"/>
      <c r="AM413"/>
      <c r="AN413"/>
    </row>
    <row r="414" spans="1:40" x14ac:dyDescent="0.25">
      <c r="A414"/>
      <c r="B414">
        <f t="shared" si="174"/>
        <v>28000</v>
      </c>
      <c r="C414" s="237" t="str">
        <f t="shared" si="142"/>
        <v>-0.0000974823826964588+0.0874649821024829i</v>
      </c>
      <c r="D414" s="208" t="str">
        <f t="shared" si="143"/>
        <v>-5.95775332193996+0.670564862785702i</v>
      </c>
      <c r="E414" t="str">
        <f t="shared" si="144"/>
        <v>2870</v>
      </c>
      <c r="F414" t="str">
        <f t="shared" si="145"/>
        <v>0.777000777000777</v>
      </c>
      <c r="G414" t="str">
        <f t="shared" si="140"/>
        <v>0.777000777000777</v>
      </c>
      <c r="H414" t="str">
        <f t="shared" si="146"/>
        <v>3.08007985243955+3.83499432977531i</v>
      </c>
      <c r="I414" t="str">
        <f t="shared" si="147"/>
        <v>109.955742875643i</v>
      </c>
      <c r="J414" t="str">
        <f t="shared" si="141"/>
        <v>-9.3415294051318+23.7808762107668i</v>
      </c>
      <c r="K414" t="str">
        <f t="shared" si="148"/>
        <v>4.00561728308996-1.57347405133658i</v>
      </c>
      <c r="L414" t="str">
        <f t="shared" si="149"/>
        <v>0.24827330365919-0.0904833318589609i</v>
      </c>
      <c r="M414" t="str">
        <f t="shared" si="150"/>
        <v>4.25389058674915-1.66395738319554i</v>
      </c>
      <c r="N414" t="str">
        <f t="shared" si="151"/>
        <v>-0.124177472138131i</v>
      </c>
      <c r="O414" t="str">
        <f t="shared" si="152"/>
        <v>0.992299880022966-0.123858581077001i</v>
      </c>
      <c r="P414" t="str">
        <f t="shared" si="153"/>
        <v>0.00770011997703401+0.123858581077001i</v>
      </c>
      <c r="Q414" t="str">
        <f t="shared" si="154"/>
        <v>-0.00770011997703401+0.000318891061130006i</v>
      </c>
      <c r="R414" t="str">
        <f t="shared" si="155"/>
        <v>-0.333276204580051-16.0990816051257i</v>
      </c>
      <c r="S414" t="str">
        <f t="shared" si="156"/>
        <v>0.0128801293867416i</v>
      </c>
      <c r="T414" t="str">
        <f t="shared" si="157"/>
        <v>0.207358254081731-0.00429264063651322i</v>
      </c>
      <c r="U414" t="str">
        <f t="shared" si="158"/>
        <v>0.0001-5684.10511042485i</v>
      </c>
      <c r="V414" t="str">
        <f t="shared" si="159"/>
        <v>0.00002-0.0911713699809442i</v>
      </c>
      <c r="W414" t="str">
        <f t="shared" si="160"/>
        <v>0.0000199993584529566-0.091169907642578i</v>
      </c>
      <c r="X414" t="str">
        <f t="shared" si="161"/>
        <v>0.026758077307782-0.0824901523111351i</v>
      </c>
      <c r="Y414" t="str">
        <f t="shared" si="162"/>
        <v>0.009+0.175929188601028i</v>
      </c>
      <c r="Z414" t="str">
        <f t="shared" si="163"/>
        <v>-8.09349588841415-6.53372298776106i</v>
      </c>
      <c r="AA414" t="str">
        <f t="shared" si="164"/>
        <v>42.8689946796978-112.020495819997i</v>
      </c>
      <c r="AB414" t="str">
        <f t="shared" si="165"/>
        <v>1.411709532452-0.0292245984264894i</v>
      </c>
      <c r="AC414" t="str">
        <f t="shared" si="166"/>
        <v>6.95662940499892-2.473342743599i</v>
      </c>
      <c r="AD414" t="str">
        <f t="shared" si="167"/>
        <v>0.18148299931502+0.0603230439031793i</v>
      </c>
      <c r="AE414" t="str">
        <f t="shared" si="168"/>
        <v>-1.07469785013126-1.67398395231938i</v>
      </c>
      <c r="AF414" t="str">
        <f t="shared" si="169"/>
        <v>-9.03783317437951-3.16442946698961i</v>
      </c>
      <c r="AG414" t="str">
        <f t="shared" si="170"/>
        <v>1.05262542789058-0.0642326548912329i</v>
      </c>
      <c r="AH414" t="str">
        <f t="shared" si="171"/>
        <v>3.10920029201481+17.7933241358183i</v>
      </c>
      <c r="AI414">
        <f t="shared" si="172"/>
        <v>25.135764910562649</v>
      </c>
      <c r="AJ414">
        <f t="shared" si="173"/>
        <v>80.088225519350345</v>
      </c>
      <c r="AK414"/>
      <c r="AL414"/>
      <c r="AM414"/>
      <c r="AN414"/>
    </row>
    <row r="415" spans="1:40" x14ac:dyDescent="0.25">
      <c r="A415"/>
      <c r="B415">
        <f t="shared" si="174"/>
        <v>28100</v>
      </c>
      <c r="C415" s="237" t="str">
        <f t="shared" si="142"/>
        <v>-0.0000967897933264704+0.0871537195901445i</v>
      </c>
      <c r="D415" s="208" t="str">
        <f t="shared" si="143"/>
        <v>-5.95774801208813+0.668178516857775i</v>
      </c>
      <c r="E415" t="str">
        <f t="shared" si="144"/>
        <v>2870</v>
      </c>
      <c r="F415" t="str">
        <f t="shared" si="145"/>
        <v>0.777000777000777</v>
      </c>
      <c r="G415" t="str">
        <f t="shared" si="140"/>
        <v>0.777000777000777</v>
      </c>
      <c r="H415" t="str">
        <f t="shared" si="146"/>
        <v>3.0924565252099+3.84081886296064i</v>
      </c>
      <c r="I415" t="str">
        <f t="shared" si="147"/>
        <v>110.348441957341i</v>
      </c>
      <c r="J415" t="str">
        <f t="shared" si="141"/>
        <v>-9.4155293795742+23.8658079115196i</v>
      </c>
      <c r="K415" t="str">
        <f t="shared" si="148"/>
        <v>4.00097047689988-1.57846133731247i</v>
      </c>
      <c r="L415" t="str">
        <f t="shared" si="149"/>
        <v>0.248065177238209-0.0907303639363485i</v>
      </c>
      <c r="M415" t="str">
        <f t="shared" si="150"/>
        <v>4.24903565413809-1.66919170124882i</v>
      </c>
      <c r="N415" t="str">
        <f t="shared" si="151"/>
        <v>-0.124620963110053i</v>
      </c>
      <c r="O415" t="str">
        <f t="shared" si="152"/>
        <v>0.99224485227739-0.124298644920289i</v>
      </c>
      <c r="P415" t="str">
        <f t="shared" si="153"/>
        <v>0.00775514772260999+0.124298644920289i</v>
      </c>
      <c r="Q415" t="str">
        <f t="shared" si="154"/>
        <v>-0.00775514772260999+0.000322318189763998i</v>
      </c>
      <c r="R415" t="str">
        <f t="shared" si="155"/>
        <v>-0.333275795662779-16.041740302217i</v>
      </c>
      <c r="S415" t="str">
        <f t="shared" si="156"/>
        <v>0.0129261298488372i</v>
      </c>
      <c r="T415" t="str">
        <f t="shared" si="157"/>
        <v>0.207357618147782-0.00430796621021161i</v>
      </c>
      <c r="U415" t="str">
        <f t="shared" si="158"/>
        <v>0.0001-5663.87697835928i</v>
      </c>
      <c r="V415" t="str">
        <f t="shared" si="159"/>
        <v>0.00002-0.0908469167069906i</v>
      </c>
      <c r="W415" t="str">
        <f t="shared" si="160"/>
        <v>0.0000199993584529565-0.0908454595726759i</v>
      </c>
      <c r="X415" t="str">
        <f t="shared" si="161"/>
        <v>0.0265860544164286-0.0822521535389451i</v>
      </c>
      <c r="Y415" t="str">
        <f t="shared" si="162"/>
        <v>0.009+0.176557507131746i</v>
      </c>
      <c r="Z415" t="str">
        <f t="shared" si="163"/>
        <v>-8.04426946219459-6.4184740394783i</v>
      </c>
      <c r="AA415" t="str">
        <f t="shared" si="164"/>
        <v>42.0313232072362-111.385734160003i</v>
      </c>
      <c r="AB415" t="str">
        <f t="shared" si="165"/>
        <v>1.41170520296909-0.0293289360067614i</v>
      </c>
      <c r="AC415" t="str">
        <f t="shared" si="166"/>
        <v>6.94943012395897-2.48102630419645i</v>
      </c>
      <c r="AD415" t="str">
        <f t="shared" si="167"/>
        <v>0.18151147320703+0.0605813420703179i</v>
      </c>
      <c r="AE415" t="str">
        <f t="shared" si="168"/>
        <v>-1.07128742960218-1.65235931864181i</v>
      </c>
      <c r="AF415" t="str">
        <f t="shared" si="169"/>
        <v>-9.05020453729803-3.17264034610286i</v>
      </c>
      <c r="AG415" t="str">
        <f t="shared" si="170"/>
        <v>1.05204497406589-0.06397073853253i</v>
      </c>
      <c r="AH415" t="str">
        <f t="shared" si="171"/>
        <v>3.16028458737022+17.6372357842873i</v>
      </c>
      <c r="AI415">
        <f t="shared" si="172"/>
        <v>25.065855044296935</v>
      </c>
      <c r="AJ415">
        <f t="shared" si="173"/>
        <v>79.8414002237689</v>
      </c>
      <c r="AK415"/>
      <c r="AL415"/>
      <c r="AM415"/>
      <c r="AN415"/>
    </row>
    <row r="416" spans="1:40" x14ac:dyDescent="0.25">
      <c r="A416"/>
      <c r="B416">
        <f t="shared" si="174"/>
        <v>28200</v>
      </c>
      <c r="C416" s="237" t="str">
        <f t="shared" si="142"/>
        <v>-0.000096104558844929+0.0868446646052149i</v>
      </c>
      <c r="D416" s="208" t="str">
        <f t="shared" si="143"/>
        <v>-5.95774275862377+0.665809095306648i</v>
      </c>
      <c r="E416" t="str">
        <f t="shared" si="144"/>
        <v>2870</v>
      </c>
      <c r="F416" t="str">
        <f t="shared" si="145"/>
        <v>0.777000777000777</v>
      </c>
      <c r="G416" t="str">
        <f t="shared" si="140"/>
        <v>0.777000777000777</v>
      </c>
      <c r="H416" t="str">
        <f t="shared" si="146"/>
        <v>3.10482654951596+3.84659166456467i</v>
      </c>
      <c r="I416" t="str">
        <f t="shared" si="147"/>
        <v>110.74114103904i</v>
      </c>
      <c r="J416" t="str">
        <f t="shared" si="141"/>
        <v>-9.4897931685422+23.9507396122722i</v>
      </c>
      <c r="K416" t="str">
        <f t="shared" si="148"/>
        <v>3.99631731542338-1.58342603916079i</v>
      </c>
      <c r="L416" t="str">
        <f t="shared" si="149"/>
        <v>0.247856659349822-0.0909767105257372i</v>
      </c>
      <c r="M416" t="str">
        <f t="shared" si="150"/>
        <v>4.2441739747732-1.67440274968653i</v>
      </c>
      <c r="N416" t="str">
        <f t="shared" si="151"/>
        <v>-0.125064454081975i</v>
      </c>
      <c r="O416" t="str">
        <f t="shared" si="152"/>
        <v>0.992189629372891-0.124738684315992i</v>
      </c>
      <c r="P416" t="str">
        <f t="shared" si="153"/>
        <v>0.00781037062710899+0.124738684315992i</v>
      </c>
      <c r="Q416" t="str">
        <f t="shared" si="154"/>
        <v>-0.00781037062710899+0.000325769765983003i</v>
      </c>
      <c r="R416" t="str">
        <f t="shared" si="155"/>
        <v>-0.333275385284497-15.9848055003859i</v>
      </c>
      <c r="S416" t="str">
        <f t="shared" si="156"/>
        <v>0.0129721303109327i</v>
      </c>
      <c r="T416" t="str">
        <f t="shared" si="157"/>
        <v>0.20735697994592-0.0043232917273368i</v>
      </c>
      <c r="U416" t="str">
        <f t="shared" si="158"/>
        <v>0.0001-5643.79230822325i</v>
      </c>
      <c r="V416" t="str">
        <f t="shared" si="159"/>
        <v>0.00002-0.0905247645200863i</v>
      </c>
      <c r="W416" t="str">
        <f t="shared" si="160"/>
        <v>0.0000199993584529566-0.0905233125529151i</v>
      </c>
      <c r="X416" t="str">
        <f t="shared" si="161"/>
        <v>0.0264156292908242-0.0820153284799263i</v>
      </c>
      <c r="Y416" t="str">
        <f t="shared" si="162"/>
        <v>0.009+0.177185825662464i</v>
      </c>
      <c r="Z416" t="str">
        <f t="shared" si="163"/>
        <v>-7.99470880024298-6.30579026498455i</v>
      </c>
      <c r="AA416" t="str">
        <f t="shared" si="164"/>
        <v>41.2141499410173-110.752546810131i</v>
      </c>
      <c r="AB416" t="str">
        <f t="shared" si="165"/>
        <v>1.41170085804607-0.029433273201879i</v>
      </c>
      <c r="AC416" t="str">
        <f t="shared" si="166"/>
        <v>6.94222088830262-2.48867573056298i</v>
      </c>
      <c r="AD416" t="str">
        <f t="shared" si="167"/>
        <v>0.181540052173547+0.0608394713396727i</v>
      </c>
      <c r="AE416" t="str">
        <f t="shared" si="168"/>
        <v>-1.06771890660791-1.63114735062215i</v>
      </c>
      <c r="AF416" t="str">
        <f t="shared" si="169"/>
        <v>-9.06256930813973-3.18078256925802i</v>
      </c>
      <c r="AG416" t="str">
        <f t="shared" si="170"/>
        <v>1.05147692608747-0.0637068452363428i</v>
      </c>
      <c r="AH416" t="str">
        <f t="shared" si="171"/>
        <v>3.20897477198728+17.483028687445i</v>
      </c>
      <c r="AI416">
        <f t="shared" si="172"/>
        <v>24.996235983818881</v>
      </c>
      <c r="AJ416">
        <f t="shared" si="173"/>
        <v>79.599243663299575</v>
      </c>
      <c r="AK416"/>
      <c r="AL416"/>
      <c r="AM416"/>
      <c r="AN416"/>
    </row>
    <row r="417" spans="1:40" x14ac:dyDescent="0.25">
      <c r="A417"/>
      <c r="B417">
        <f t="shared" si="174"/>
        <v>28300</v>
      </c>
      <c r="C417" s="237" t="str">
        <f t="shared" si="142"/>
        <v>-0.0000954265754799132+0.0865377937464591i</v>
      </c>
      <c r="D417" s="208" t="str">
        <f t="shared" si="143"/>
        <v>-5.95773756075131+0.663456418722853i</v>
      </c>
      <c r="E417" t="str">
        <f t="shared" si="144"/>
        <v>2870</v>
      </c>
      <c r="F417" t="str">
        <f t="shared" si="145"/>
        <v>0.777000777000777</v>
      </c>
      <c r="G417" t="str">
        <f t="shared" si="140"/>
        <v>0.777000777000777</v>
      </c>
      <c r="H417" t="str">
        <f t="shared" si="146"/>
        <v>3.11718969674851+3.85231292584847i</v>
      </c>
      <c r="I417" t="str">
        <f t="shared" si="147"/>
        <v>111.133840120739i</v>
      </c>
      <c r="J417" t="str">
        <f t="shared" si="141"/>
        <v>-9.5643207720358+24.035671313025i</v>
      </c>
      <c r="K417" t="str">
        <f t="shared" si="148"/>
        <v>3.99165788704071-1.58836821933055i</v>
      </c>
      <c r="L417" t="str">
        <f t="shared" si="149"/>
        <v>0.247647752846741-0.0912223711493259i</v>
      </c>
      <c r="M417" t="str">
        <f t="shared" si="150"/>
        <v>4.23930563988745-1.67959059047988i</v>
      </c>
      <c r="N417" t="str">
        <f t="shared" si="151"/>
        <v>-0.125507945053897i</v>
      </c>
      <c r="O417" t="str">
        <f t="shared" si="152"/>
        <v>0.99213421132033-0.125178699177563i</v>
      </c>
      <c r="P417" t="str">
        <f t="shared" si="153"/>
        <v>0.00786578867967003+0.125178699177563i</v>
      </c>
      <c r="Q417" t="str">
        <f t="shared" si="154"/>
        <v>-0.00786578867967003+0.000329245876334011i</v>
      </c>
      <c r="R417" t="str">
        <f t="shared" si="155"/>
        <v>-0.333274973448993-15.9282728904322i</v>
      </c>
      <c r="S417" t="str">
        <f t="shared" si="156"/>
        <v>0.0130181307730282i</v>
      </c>
      <c r="T417" t="str">
        <f t="shared" si="157"/>
        <v>0.207356339476126-0.00433861718773649i</v>
      </c>
      <c r="U417" t="str">
        <f t="shared" si="158"/>
        <v>0.0001-5623.84957921893i</v>
      </c>
      <c r="V417" t="str">
        <f t="shared" si="159"/>
        <v>0.00002-0.0902048890270832i</v>
      </c>
      <c r="W417" t="str">
        <f t="shared" si="160"/>
        <v>0.0000199993584529565-0.0902034421905385i</v>
      </c>
      <c r="X417" t="str">
        <f t="shared" si="161"/>
        <v>0.0262467829549661-0.0817796707775042i</v>
      </c>
      <c r="Y417" t="str">
        <f t="shared" si="162"/>
        <v>0.009+0.177814144193182i</v>
      </c>
      <c r="Z417" t="str">
        <f t="shared" si="163"/>
        <v>-7.94486256140177-6.19561101973225i</v>
      </c>
      <c r="AA417" t="str">
        <f t="shared" si="164"/>
        <v>40.4169309292747-110.121218263519i</v>
      </c>
      <c r="AB417" t="str">
        <f t="shared" si="165"/>
        <v>1.4116964976828-0.0295376100108055i</v>
      </c>
      <c r="AC417" t="str">
        <f t="shared" si="166"/>
        <v>6.93500183259664-2.49629111082904i</v>
      </c>
      <c r="AD417" t="str">
        <f t="shared" si="167"/>
        <v>0.181568736156097+0.0610974333227355i</v>
      </c>
      <c r="AE417" t="str">
        <f t="shared" si="168"/>
        <v>-1.06400272303591-1.61033997317111i</v>
      </c>
      <c r="AF417" t="str">
        <f t="shared" si="169"/>
        <v>-9.07492725749982-3.18885650712562i</v>
      </c>
      <c r="AG417" t="str">
        <f t="shared" si="170"/>
        <v>1.05092100098745-0.0634412228470875i</v>
      </c>
      <c r="AH417" t="str">
        <f t="shared" si="171"/>
        <v>3.25535750508578+17.3306975187844i</v>
      </c>
      <c r="AI417">
        <f t="shared" si="172"/>
        <v>24.92691160283497</v>
      </c>
      <c r="AJ417">
        <f t="shared" si="173"/>
        <v>79.36165694584669</v>
      </c>
      <c r="AK417"/>
      <c r="AL417"/>
      <c r="AM417"/>
      <c r="AN417"/>
    </row>
    <row r="418" spans="1:40" x14ac:dyDescent="0.25">
      <c r="A418"/>
      <c r="B418">
        <f t="shared" si="174"/>
        <v>28400</v>
      </c>
      <c r="C418" s="237" t="str">
        <f t="shared" si="142"/>
        <v>-0.0000947557412832419+0.0862330839422331i</v>
      </c>
      <c r="D418" s="208" t="str">
        <f t="shared" si="143"/>
        <v>-5.95773241768913+0.661120310223787i</v>
      </c>
      <c r="E418" t="str">
        <f t="shared" si="144"/>
        <v>2870</v>
      </c>
      <c r="F418" t="str">
        <f t="shared" si="145"/>
        <v>0.777000777000777</v>
      </c>
      <c r="G418" t="str">
        <f t="shared" si="140"/>
        <v>0.777000777000777</v>
      </c>
      <c r="H418" t="str">
        <f t="shared" si="146"/>
        <v>3.12954574046507+3.85798283875234i</v>
      </c>
      <c r="I418" t="str">
        <f t="shared" si="147"/>
        <v>111.526539202438i</v>
      </c>
      <c r="J418" t="str">
        <f t="shared" si="141"/>
        <v>-9.639112190055+24.1206030137777i</v>
      </c>
      <c r="K418" t="str">
        <f t="shared" si="148"/>
        <v>3.98699227973798-1.59328793991285i</v>
      </c>
      <c r="L418" t="str">
        <f t="shared" si="149"/>
        <v>0.247438460579037-0.0914673453431901i</v>
      </c>
      <c r="M418" t="str">
        <f t="shared" si="150"/>
        <v>4.23443074031702-1.68475528525604i</v>
      </c>
      <c r="N418" t="str">
        <f t="shared" si="151"/>
        <v>-0.125951436025819i</v>
      </c>
      <c r="O418" t="str">
        <f t="shared" si="152"/>
        <v>0.992078598130607-0.125618689418456i</v>
      </c>
      <c r="P418" t="str">
        <f t="shared" si="153"/>
        <v>0.00792140186939305+0.125618689418456i</v>
      </c>
      <c r="Q418" t="str">
        <f t="shared" si="154"/>
        <v>-0.00792140186939305+0.000332746607363016i</v>
      </c>
      <c r="R418" t="str">
        <f t="shared" si="155"/>
        <v>-0.333274560152133-15.8721382238496i</v>
      </c>
      <c r="S418" t="str">
        <f t="shared" si="156"/>
        <v>0.0130641312351237i</v>
      </c>
      <c r="T418" t="str">
        <f t="shared" si="157"/>
        <v>0.207355696738394-0.00435394259115559i</v>
      </c>
      <c r="U418" t="str">
        <f t="shared" si="158"/>
        <v>0.0001-5604.04729196815i</v>
      </c>
      <c r="V418" t="str">
        <f t="shared" si="159"/>
        <v>0.00002-0.0898872661783963i</v>
      </c>
      <c r="W418" t="str">
        <f t="shared" si="160"/>
        <v>0.0000199993584529566-0.089885824436347i</v>
      </c>
      <c r="X418" t="str">
        <f t="shared" si="161"/>
        <v>0.0260794967013121-0.0815451740788397i</v>
      </c>
      <c r="Y418" t="str">
        <f t="shared" si="162"/>
        <v>0.009+0.1784424627239i</v>
      </c>
      <c r="Z418" t="str">
        <f t="shared" si="163"/>
        <v>-7.8947765067799-6.0878767103975i</v>
      </c>
      <c r="AA418" t="str">
        <f t="shared" si="164"/>
        <v>39.6391347197103-109.492012136894i</v>
      </c>
      <c r="AB418" t="str">
        <f t="shared" si="165"/>
        <v>1.41169212187926-0.0296419464318042i</v>
      </c>
      <c r="AC418" t="str">
        <f t="shared" si="166"/>
        <v>6.92777309083264-2.50387253266406i</v>
      </c>
      <c r="AD418" t="str">
        <f t="shared" si="167"/>
        <v>0.181597525097044+0.0613552296077541i</v>
      </c>
      <c r="AE418" t="str">
        <f t="shared" si="168"/>
        <v>-1.06014880143538-1.5899291689795i</v>
      </c>
      <c r="AF418" t="str">
        <f t="shared" si="169"/>
        <v>-9.0872781581542-3.19686252852855i</v>
      </c>
      <c r="AG418" t="str">
        <f t="shared" si="170"/>
        <v>1.0503769202312-0.0631741049593853i</v>
      </c>
      <c r="AH418" t="str">
        <f t="shared" si="171"/>
        <v>3.29951659483027+17.1802352549386i</v>
      </c>
      <c r="AI418">
        <f t="shared" si="172"/>
        <v>24.857885427486671</v>
      </c>
      <c r="AJ418">
        <f t="shared" si="173"/>
        <v>79.128543167108305</v>
      </c>
      <c r="AK418"/>
      <c r="AL418"/>
      <c r="AM418"/>
      <c r="AN418"/>
    </row>
    <row r="419" spans="1:40" x14ac:dyDescent="0.25">
      <c r="A419"/>
      <c r="B419">
        <f t="shared" si="174"/>
        <v>28500</v>
      </c>
      <c r="C419" s="237" t="str">
        <f t="shared" si="142"/>
        <v>-0.0000940919560921513+0.0859305124447037i</v>
      </c>
      <c r="D419" s="208" t="str">
        <f t="shared" si="143"/>
        <v>-5.95772732866933+0.658800595409395i</v>
      </c>
      <c r="E419" t="str">
        <f t="shared" si="144"/>
        <v>2870</v>
      </c>
      <c r="F419" t="str">
        <f t="shared" si="145"/>
        <v>0.777000777000777</v>
      </c>
      <c r="G419" t="str">
        <f t="shared" si="140"/>
        <v>0.777000777000777</v>
      </c>
      <c r="H419" t="str">
        <f t="shared" si="146"/>
        <v>3.14189445638424+3.86360159587496i</v>
      </c>
      <c r="I419" t="str">
        <f t="shared" si="147"/>
        <v>111.919238284136i</v>
      </c>
      <c r="J419" t="str">
        <f t="shared" si="141"/>
        <v>-9.7141674225999+24.2055347145305i</v>
      </c>
      <c r="K419" t="str">
        <f t="shared" si="148"/>
        <v>3.9823205811085-1.59818526265114i</v>
      </c>
      <c r="L419" t="str">
        <f t="shared" si="149"/>
        <v>0.247228785394066-0.0917116326572367i</v>
      </c>
      <c r="M419" t="str">
        <f t="shared" si="150"/>
        <v>4.22954936650257-1.68989689530838i</v>
      </c>
      <c r="N419" t="str">
        <f t="shared" si="151"/>
        <v>-0.126394926997741i</v>
      </c>
      <c r="O419" t="str">
        <f t="shared" si="152"/>
        <v>0.992022789814659-0.126058654952133i</v>
      </c>
      <c r="P419" t="str">
        <f t="shared" si="153"/>
        <v>0.00797721018534103+0.126058654952133i</v>
      </c>
      <c r="Q419" t="str">
        <f t="shared" si="154"/>
        <v>-0.00797721018534103+0.000336272045607988i</v>
      </c>
      <c r="R419" t="str">
        <f t="shared" si="155"/>
        <v>-0.333274145396476-15.8163973117577i</v>
      </c>
      <c r="S419" t="str">
        <f t="shared" si="156"/>
        <v>0.0131101316972192i</v>
      </c>
      <c r="T419" t="str">
        <f t="shared" si="157"/>
        <v>0.207355051732687-0.00436926793742598i</v>
      </c>
      <c r="U419" t="str">
        <f t="shared" si="158"/>
        <v>0.0001-5584.38396813669i</v>
      </c>
      <c r="V419" t="str">
        <f t="shared" si="159"/>
        <v>0.00002-0.0895718722619808i</v>
      </c>
      <c r="W419" t="str">
        <f t="shared" si="160"/>
        <v>0.0000199993584529566-0.0895704355786761i</v>
      </c>
      <c r="X419" t="str">
        <f t="shared" si="161"/>
        <v>0.025913752086488-0.0813118320361343i</v>
      </c>
      <c r="Y419" t="str">
        <f t="shared" si="162"/>
        <v>0.009+0.179070781254618i</v>
      </c>
      <c r="Z419" t="str">
        <f t="shared" si="163"/>
        <v>-7.844493648372-5.98252882418018i</v>
      </c>
      <c r="AA419" t="str">
        <f t="shared" si="164"/>
        <v>38.8802423639372-108.865172366549i</v>
      </c>
      <c r="AB419" t="str">
        <f t="shared" si="165"/>
        <v>1.41168773063518-0.0297462824637304i</v>
      </c>
      <c r="AC419" t="str">
        <f t="shared" si="166"/>
        <v>6.92053479642505-2.5114200832956i</v>
      </c>
      <c r="AD419" t="str">
        <f t="shared" si="167"/>
        <v>0.18162641893959+0.061612861760117i</v>
      </c>
      <c r="AE419" t="str">
        <f t="shared" si="168"/>
        <v>-1.05616656832804-1.56990698927398i</v>
      </c>
      <c r="AF419" t="str">
        <f t="shared" si="169"/>
        <v>-9.09962178505357-3.20480100046557i</v>
      </c>
      <c r="AG419" t="str">
        <f t="shared" si="170"/>
        <v>1.04984440989295-0.0629057116304744i</v>
      </c>
      <c r="AH419" t="str">
        <f t="shared" si="171"/>
        <v>3.34153306601952+17.0316333181403i</v>
      </c>
      <c r="AI419">
        <f t="shared" si="172"/>
        <v>24.789160654001904</v>
      </c>
      <c r="AJ419">
        <f t="shared" si="173"/>
        <v>78.899807395963307</v>
      </c>
      <c r="AK419"/>
      <c r="AL419"/>
      <c r="AM419"/>
      <c r="AN419"/>
    </row>
    <row r="420" spans="1:40" x14ac:dyDescent="0.25">
      <c r="A420"/>
      <c r="B420">
        <f t="shared" si="174"/>
        <v>28600</v>
      </c>
      <c r="C420" s="237" t="str">
        <f t="shared" si="142"/>
        <v>-0.0000934351214919068+0.0856300568241888i</v>
      </c>
      <c r="D420" s="208" t="str">
        <f t="shared" si="143"/>
        <v>-5.9577222929374+0.656497102318781i</v>
      </c>
      <c r="E420" t="str">
        <f t="shared" si="144"/>
        <v>2870</v>
      </c>
      <c r="F420" t="str">
        <f t="shared" si="145"/>
        <v>0.777000777000777</v>
      </c>
      <c r="G420" t="str">
        <f t="shared" si="140"/>
        <v>0.777000777000777</v>
      </c>
      <c r="H420" t="str">
        <f t="shared" si="146"/>
        <v>3.15423562237973+3.86916939045265i</v>
      </c>
      <c r="I420" t="str">
        <f t="shared" si="147"/>
        <v>112.311937365835i</v>
      </c>
      <c r="J420" t="str">
        <f t="shared" si="141"/>
        <v>-9.7894864696705+24.2904664152832i</v>
      </c>
      <c r="K420" t="str">
        <f t="shared" si="148"/>
        <v>3.97764287835439-1.60306024895148i</v>
      </c>
      <c r="L420" t="str">
        <f t="shared" si="149"/>
        <v>0.247018730136393-0.0919552326551585i</v>
      </c>
      <c r="M420" t="str">
        <f t="shared" si="150"/>
        <v>4.22466160849078-1.69501548160664i</v>
      </c>
      <c r="N420" t="str">
        <f t="shared" si="151"/>
        <v>-0.126838417969663i</v>
      </c>
      <c r="O420" t="str">
        <f t="shared" si="152"/>
        <v>0.991966786383464-0.12649859569206i</v>
      </c>
      <c r="P420" t="str">
        <f t="shared" si="153"/>
        <v>0.00803321361653597+0.12649859569206i</v>
      </c>
      <c r="Q420" t="str">
        <f t="shared" si="154"/>
        <v>-0.00803321361653597+0.000339822277602986i</v>
      </c>
      <c r="R420" t="str">
        <f t="shared" si="155"/>
        <v>-0.333273729182192-15.7610460238667i</v>
      </c>
      <c r="S420" t="str">
        <f t="shared" si="156"/>
        <v>0.0131561321593147i</v>
      </c>
      <c r="T420" t="str">
        <f t="shared" si="157"/>
        <v>0.207354404459032-0.00438459322634857i</v>
      </c>
      <c r="U420" t="str">
        <f t="shared" si="158"/>
        <v>0.0001-5564.85815006628i</v>
      </c>
      <c r="V420" t="str">
        <f t="shared" si="159"/>
        <v>0.00002-0.0892586838974283i</v>
      </c>
      <c r="W420" t="str">
        <f t="shared" si="160"/>
        <v>0.0000199993584529565-0.0892572522374923i</v>
      </c>
      <c r="X420" t="str">
        <f t="shared" si="161"/>
        <v>0.0257495309270644-0.0810796383078786i</v>
      </c>
      <c r="Y420" t="str">
        <f t="shared" si="162"/>
        <v>0.009+0.179699099785336i</v>
      </c>
      <c r="Z420" t="str">
        <f t="shared" si="163"/>
        <v>-7.79405439109028-5.87950995217842i</v>
      </c>
      <c r="AA420" t="str">
        <f t="shared" si="164"/>
        <v>38.1397473858526-108.240924344379i</v>
      </c>
      <c r="AB420" t="str">
        <f t="shared" si="165"/>
        <v>1.41168332395075-0.0298506181052288i</v>
      </c>
      <c r="AC420" t="str">
        <f t="shared" si="166"/>
        <v>6.9132870822175-2.51893384952132i</v>
      </c>
      <c r="AD420" t="str">
        <f t="shared" si="167"/>
        <v>0.181655417627746+0.0618703313227714i</v>
      </c>
      <c r="AE420" t="str">
        <f t="shared" si="168"/>
        <v>-1.05206497667006-1.55026556333391i</v>
      </c>
      <c r="AF420" t="str">
        <f t="shared" si="169"/>
        <v>-9.11195791531713-3.21267228813387i</v>
      </c>
      <c r="AG420" t="str">
        <f t="shared" si="170"/>
        <v>1.0493232008011-0.0626362500620802i</v>
      </c>
      <c r="AH420" t="str">
        <f t="shared" si="171"/>
        <v>3.38148522902255+16.8848817098373i</v>
      </c>
      <c r="AI420">
        <f t="shared" si="172"/>
        <v>24.720740165586417</v>
      </c>
      <c r="AJ420">
        <f t="shared" si="173"/>
        <v>78.675356657394261</v>
      </c>
      <c r="AK420"/>
      <c r="AL420"/>
      <c r="AM420"/>
      <c r="AN420"/>
    </row>
    <row r="421" spans="1:40" x14ac:dyDescent="0.25">
      <c r="A421"/>
      <c r="B421">
        <f t="shared" si="174"/>
        <v>28700</v>
      </c>
      <c r="C421" s="237" t="str">
        <f t="shared" si="142"/>
        <v>-0.0000927851407793169+0.0853316949636117i</v>
      </c>
      <c r="D421" s="208" t="str">
        <f t="shared" si="143"/>
        <v>-5.95771730975193+0.65420966138769i</v>
      </c>
      <c r="E421" t="str">
        <f t="shared" si="144"/>
        <v>2870</v>
      </c>
      <c r="F421" t="str">
        <f t="shared" si="145"/>
        <v>0.777000777000777</v>
      </c>
      <c r="G421" t="str">
        <f t="shared" si="140"/>
        <v>0.777000777000777</v>
      </c>
      <c r="H421" t="str">
        <f t="shared" si="146"/>
        <v>3.16656901847427+3.87468641633902i</v>
      </c>
      <c r="I421" t="str">
        <f t="shared" si="147"/>
        <v>112.704636447534i</v>
      </c>
      <c r="J421" t="str">
        <f t="shared" si="141"/>
        <v>-9.8650693312666+24.375398116036i</v>
      </c>
      <c r="K421" t="str">
        <f t="shared" si="148"/>
        <v>3.97295925828776-1.6079129598922i</v>
      </c>
      <c r="L421" t="str">
        <f t="shared" si="149"/>
        <v>0.246808297647724-0.09219814491439i</v>
      </c>
      <c r="M421" t="str">
        <f t="shared" si="150"/>
        <v>4.21976755593548-1.70011110480659i</v>
      </c>
      <c r="N421" t="str">
        <f t="shared" si="151"/>
        <v>-0.127281908941584i</v>
      </c>
      <c r="O421" t="str">
        <f t="shared" si="152"/>
        <v>0.991910587848037-0.126938511551705i</v>
      </c>
      <c r="P421" t="str">
        <f t="shared" si="153"/>
        <v>0.00808941215196302+0.126938511551705i</v>
      </c>
      <c r="Q421" t="str">
        <f t="shared" si="154"/>
        <v>-0.00808941215196302+0.000343397389879013i</v>
      </c>
      <c r="R421" t="str">
        <f t="shared" si="155"/>
        <v>-0.333273311506173-15.7060802874485i</v>
      </c>
      <c r="S421" t="str">
        <f t="shared" si="156"/>
        <v>0.0132021326214102i</v>
      </c>
      <c r="T421" t="str">
        <f t="shared" si="157"/>
        <v>0.207353754917412-0.00439991845768105i</v>
      </c>
      <c r="U421" t="str">
        <f t="shared" si="158"/>
        <v>0.0001-5545.46840041448i</v>
      </c>
      <c r="V421" t="str">
        <f t="shared" si="159"/>
        <v>0.00002-0.0889476780301898i</v>
      </c>
      <c r="W421" t="str">
        <f t="shared" si="160"/>
        <v>0.0000199993584529567-0.0889462513586164i</v>
      </c>
      <c r="X421" t="str">
        <f t="shared" si="161"/>
        <v>0.025586815295409-0.0808485865600566i</v>
      </c>
      <c r="Y421" t="str">
        <f t="shared" si="162"/>
        <v>0.009+0.180327418316054i</v>
      </c>
      <c r="Z421" t="str">
        <f t="shared" si="163"/>
        <v>-7.74349666839046-5.77876380741158i</v>
      </c>
      <c r="AA421" t="str">
        <f t="shared" si="164"/>
        <v>37.4171557181163-107.619475996234i</v>
      </c>
      <c r="AB421" t="str">
        <f t="shared" si="165"/>
        <v>1.41167890182586-0.0299549533546497i</v>
      </c>
      <c r="AC421" t="str">
        <f t="shared" si="166"/>
        <v>6.90603008048119-2.52641391772083i</v>
      </c>
      <c r="AD421" t="str">
        <f t="shared" si="167"/>
        <v>0.181684521106316+0.0621276398166072i</v>
      </c>
      <c r="AE421" t="str">
        <f t="shared" si="168"/>
        <v>-1.04785252747276-1.53099710687095i</v>
      </c>
      <c r="AF421" t="str">
        <f t="shared" si="169"/>
        <v>-9.1242863282262-3.22047675495133i</v>
      </c>
      <c r="AG421" t="str">
        <f t="shared" si="170"/>
        <v>1.0488130286563-0.0623659152525105i</v>
      </c>
      <c r="AH421" t="str">
        <f t="shared" si="171"/>
        <v>3.4194487495796+16.7399691359094i</v>
      </c>
      <c r="AI421">
        <f t="shared" si="172"/>
        <v>24.652626548582216</v>
      </c>
      <c r="AJ421">
        <f t="shared" si="173"/>
        <v>78.455099913208983</v>
      </c>
      <c r="AK421"/>
      <c r="AL421"/>
      <c r="AM421"/>
      <c r="AN421"/>
    </row>
    <row r="422" spans="1:40" x14ac:dyDescent="0.25">
      <c r="A422"/>
      <c r="B422">
        <f t="shared" si="174"/>
        <v>28800</v>
      </c>
      <c r="C422" s="237" t="str">
        <f t="shared" si="142"/>
        <v>-0.000092141918927141+0.0850354050530756i</v>
      </c>
      <c r="D422" s="208" t="str">
        <f t="shared" si="143"/>
        <v>-5.9577123783844+0.651938105406913i</v>
      </c>
      <c r="E422" t="str">
        <f t="shared" si="144"/>
        <v>2870</v>
      </c>
      <c r="F422" t="str">
        <f t="shared" si="145"/>
        <v>0.777000777000777</v>
      </c>
      <c r="G422" t="str">
        <f t="shared" si="140"/>
        <v>0.777000777000777</v>
      </c>
      <c r="H422" t="str">
        <f t="shared" si="146"/>
        <v>3.17889442683341+3.88015286798463i</v>
      </c>
      <c r="I422" t="str">
        <f t="shared" si="147"/>
        <v>113.097335529233i</v>
      </c>
      <c r="J422" t="str">
        <f t="shared" si="141"/>
        <v>-9.9409160073885+24.4603298167887i</v>
      </c>
      <c r="K422" t="str">
        <f t="shared" si="148"/>
        <v>3.96826980733212-1.61274345623371i</v>
      </c>
      <c r="L422" t="str">
        <f t="shared" si="149"/>
        <v>0.246597490766829-0.0924403690260606i</v>
      </c>
      <c r="M422" t="str">
        <f t="shared" si="150"/>
        <v>4.21486729809895-1.70518382525977i</v>
      </c>
      <c r="N422" t="str">
        <f t="shared" si="151"/>
        <v>-0.127725399913506i</v>
      </c>
      <c r="O422" t="str">
        <f t="shared" si="152"/>
        <v>0.99185419421943-0.127378402444547i</v>
      </c>
      <c r="P422" t="str">
        <f t="shared" si="153"/>
        <v>0.00814580578057+0.127378402444547i</v>
      </c>
      <c r="Q422" t="str">
        <f t="shared" si="154"/>
        <v>-0.00814580578057+0.000346997468958998i</v>
      </c>
      <c r="R422" t="str">
        <f t="shared" si="155"/>
        <v>-0.333272892371684-15.6514960863395i</v>
      </c>
      <c r="S422" t="str">
        <f t="shared" si="156"/>
        <v>0.0132481330835057i</v>
      </c>
      <c r="T422" t="str">
        <f t="shared" si="157"/>
        <v>0.207353103107794-0.00441524363126494i</v>
      </c>
      <c r="U422" t="str">
        <f t="shared" si="158"/>
        <v>0.0001-5526.21330180192i</v>
      </c>
      <c r="V422" t="str">
        <f t="shared" si="159"/>
        <v>0.00002-0.0886388319259182i</v>
      </c>
      <c r="W422" t="str">
        <f t="shared" si="160"/>
        <v>0.0000199993584529566-0.088637410208066i</v>
      </c>
      <c r="X422" t="str">
        <f t="shared" si="161"/>
        <v>0.0254255875156094-0.0806186704672987i</v>
      </c>
      <c r="Y422" t="str">
        <f t="shared" si="162"/>
        <v>0.009+0.180955736846772i</v>
      </c>
      <c r="Z422" t="str">
        <f t="shared" si="163"/>
        <v>-7.69285607168088-5.68023523801716i</v>
      </c>
      <c r="AA422" t="str">
        <f t="shared" si="164"/>
        <v>36.7119856105258-107.001018804846i</v>
      </c>
      <c r="AB422" t="str">
        <f t="shared" si="165"/>
        <v>1.41167446426028-0.0300592882109141i</v>
      </c>
      <c r="AC422" t="str">
        <f t="shared" si="166"/>
        <v>6.89876392291594-2.53386037387319i</v>
      </c>
      <c r="AD422" t="str">
        <f t="shared" si="167"/>
        <v>0.181713729320885+0.0623847887408335i</v>
      </c>
      <c r="AE422" t="str">
        <f t="shared" si="168"/>
        <v>-1.04353729059201-1.51209392936546i</v>
      </c>
      <c r="AF422" t="str">
        <f t="shared" si="169"/>
        <v>-9.13660680521781-3.22821476257772i</v>
      </c>
      <c r="AG422" t="str">
        <f t="shared" si="170"/>
        <v>1.04831363412471-0.0620948906197686i</v>
      </c>
      <c r="AH422" t="str">
        <f t="shared" si="171"/>
        <v>3.45549671912457+16.5968831239103i</v>
      </c>
      <c r="AI422">
        <f t="shared" si="172"/>
        <v>24.58482210791502</v>
      </c>
      <c r="AJ422">
        <f t="shared" si="173"/>
        <v>78.238948040808282</v>
      </c>
      <c r="AK422"/>
      <c r="AL422"/>
      <c r="AM422"/>
      <c r="AN422"/>
    </row>
    <row r="423" spans="1:40" x14ac:dyDescent="0.25">
      <c r="A423"/>
      <c r="B423">
        <f t="shared" si="174"/>
        <v>28900</v>
      </c>
      <c r="C423" s="237" t="str">
        <f t="shared" si="142"/>
        <v>-0.0000915053625493585+0.0847411655845502i</v>
      </c>
      <c r="D423" s="208" t="str">
        <f t="shared" si="143"/>
        <v>-5.95770749811883+0.649682269481552i</v>
      </c>
      <c r="E423" t="str">
        <f t="shared" si="144"/>
        <v>2870</v>
      </c>
      <c r="F423" t="str">
        <f t="shared" si="145"/>
        <v>0.777000777000777</v>
      </c>
      <c r="G423" t="str">
        <f t="shared" si="140"/>
        <v>0.777000777000777</v>
      </c>
      <c r="H423" t="str">
        <f t="shared" si="146"/>
        <v>3.19121163175914+3.88556894041683i</v>
      </c>
      <c r="I423" t="str">
        <f t="shared" si="147"/>
        <v>113.490034610931i</v>
      </c>
      <c r="J423" t="str">
        <f t="shared" si="141"/>
        <v>-10.0170264980359+24.5452615175415i</v>
      </c>
      <c r="K423" t="str">
        <f t="shared" si="148"/>
        <v>3.96357461152366-1.61755179842759i</v>
      </c>
      <c r="L423" t="str">
        <f t="shared" si="149"/>
        <v>0.246386312329475-0.0926819045949493i</v>
      </c>
      <c r="M423" t="str">
        <f t="shared" si="150"/>
        <v>4.20996092385314-1.71023370302254i</v>
      </c>
      <c r="N423" t="str">
        <f t="shared" si="151"/>
        <v>-0.128168890885428i</v>
      </c>
      <c r="O423" t="str">
        <f t="shared" si="152"/>
        <v>0.991797605508736-0.127818268284065i</v>
      </c>
      <c r="P423" t="str">
        <f t="shared" si="153"/>
        <v>0.00820239449126403+0.127818268284065i</v>
      </c>
      <c r="Q423" t="str">
        <f t="shared" si="154"/>
        <v>-0.00820239449126403+0.000350622601362982i</v>
      </c>
      <c r="R423" t="str">
        <f t="shared" si="155"/>
        <v>-0.333272471777662-15.5972894599668i</v>
      </c>
      <c r="S423" t="str">
        <f t="shared" si="156"/>
        <v>0.0132941335456012i</v>
      </c>
      <c r="T423" t="str">
        <f t="shared" si="157"/>
        <v>0.207352449030197-0.00443056874688485i</v>
      </c>
      <c r="U423" t="str">
        <f t="shared" si="158"/>
        <v>0.0001-5507.09145646697i</v>
      </c>
      <c r="V423" t="str">
        <f t="shared" si="159"/>
        <v>0.00002-0.0883321231649289i</v>
      </c>
      <c r="W423" t="str">
        <f t="shared" si="160"/>
        <v>0.0000199993584529566-0.0883307063665161i</v>
      </c>
      <c r="X423" t="str">
        <f t="shared" si="161"/>
        <v>0.0252658301594664-0.0803898837139919i</v>
      </c>
      <c r="Y423" t="str">
        <f t="shared" si="162"/>
        <v>0.009+0.18158405537749i</v>
      </c>
      <c r="Z423" t="str">
        <f t="shared" si="163"/>
        <v>-7.64216597371396-5.58387023610724i</v>
      </c>
      <c r="AA423" t="str">
        <f t="shared" si="164"/>
        <v>36.0237675137558-106.385728779604i</v>
      </c>
      <c r="AB423" t="str">
        <f t="shared" si="165"/>
        <v>1.41167001125414-0.0301636226725557i</v>
      </c>
      <c r="AC423" t="str">
        <f t="shared" si="166"/>
        <v>6.89148874065539-2.54127330356635i</v>
      </c>
      <c r="AD423" t="str">
        <f t="shared" si="167"/>
        <v>0.181743042217804+0.0626417795733679i</v>
      </c>
      <c r="AE423" t="str">
        <f t="shared" si="168"/>
        <v>-1.03912692469965-1.49354844044806i</v>
      </c>
      <c r="AF423" t="str">
        <f t="shared" si="169"/>
        <v>-9.14891912987797-3.23588667093528i</v>
      </c>
      <c r="AG423" t="str">
        <f t="shared" si="170"/>
        <v>1.04782476290886-0.0618233485965314i</v>
      </c>
      <c r="AH423" t="str">
        <f t="shared" si="171"/>
        <v>3.48969972532123+16.4556101327563i</v>
      </c>
      <c r="AI423">
        <f t="shared" si="172"/>
        <v>24.517328881858127</v>
      </c>
      <c r="AJ423">
        <f t="shared" si="173"/>
        <v>78.026813810244533</v>
      </c>
      <c r="AK423"/>
      <c r="AL423"/>
      <c r="AM423"/>
      <c r="AN423"/>
    </row>
    <row r="424" spans="1:40" x14ac:dyDescent="0.25">
      <c r="A424"/>
      <c r="B424">
        <f t="shared" si="174"/>
        <v>29000</v>
      </c>
      <c r="C424" s="237" t="str">
        <f t="shared" si="142"/>
        <v>-0.0000908753798672649+0.0844489553466649i</v>
      </c>
      <c r="D424" s="208" t="str">
        <f t="shared" si="143"/>
        <v>-5.95770266825161+0.647441990991098i</v>
      </c>
      <c r="E424" t="str">
        <f t="shared" si="144"/>
        <v>2870</v>
      </c>
      <c r="F424" t="str">
        <f t="shared" si="145"/>
        <v>0.777000777000777</v>
      </c>
      <c r="G424" t="str">
        <f t="shared" si="140"/>
        <v>0.777000777000777</v>
      </c>
      <c r="H424" t="str">
        <f t="shared" si="146"/>
        <v>3.20352041968331+3.89093482921998i</v>
      </c>
      <c r="I424" t="str">
        <f t="shared" si="147"/>
        <v>113.88273369263i</v>
      </c>
      <c r="J424" t="str">
        <f t="shared" si="141"/>
        <v>-10.093400803209+24.6301932182942i</v>
      </c>
      <c r="K424" t="str">
        <f t="shared" si="148"/>
        <v>3.95887375651258-1.62233804662595i</v>
      </c>
      <c r="L424" t="str">
        <f t="shared" si="149"/>
        <v>0.246174765168349-0.0929227512394376i</v>
      </c>
      <c r="M424" t="str">
        <f t="shared" si="150"/>
        <v>4.20504852168093-1.71526079786539i</v>
      </c>
      <c r="N424" t="str">
        <f t="shared" si="151"/>
        <v>-0.12861238185735i</v>
      </c>
      <c r="O424" t="str">
        <f t="shared" si="152"/>
        <v>0.991740821727085-0.128258108983744i</v>
      </c>
      <c r="P424" t="str">
        <f t="shared" si="153"/>
        <v>0.008259178272915+0.128258108983744i</v>
      </c>
      <c r="Q424" t="str">
        <f t="shared" si="154"/>
        <v>-0.008259178272915+0.000354272873605982i</v>
      </c>
      <c r="R424" t="str">
        <f t="shared" si="155"/>
        <v>-0.333272049723444-15.5434565023843i</v>
      </c>
      <c r="S424" t="str">
        <f t="shared" si="156"/>
        <v>0.0133401340076967i</v>
      </c>
      <c r="T424" t="str">
        <f t="shared" si="157"/>
        <v>0.207351792684611-0.0044458938043305i</v>
      </c>
      <c r="U424" t="str">
        <f t="shared" si="158"/>
        <v>0.0001-5488.10148592743i</v>
      </c>
      <c r="V424" t="str">
        <f t="shared" si="159"/>
        <v>0.00002-0.0880275296367739i</v>
      </c>
      <c r="W424" t="str">
        <f t="shared" si="160"/>
        <v>0.0000199993584529565-0.0880261177238735i</v>
      </c>
      <c r="X424" t="str">
        <f t="shared" si="161"/>
        <v>0.0251075260425556-0.0801622199953426i</v>
      </c>
      <c r="Y424" t="str">
        <f t="shared" si="162"/>
        <v>0.009+0.182212373908208i</v>
      </c>
      <c r="Z424" t="str">
        <f t="shared" si="163"/>
        <v>-7.59145764616198-5.48961594272981i</v>
      </c>
      <c r="AA424" t="str">
        <f t="shared" si="164"/>
        <v>35.3520439416125-105.773767375407i</v>
      </c>
      <c r="AB424" t="str">
        <f t="shared" si="165"/>
        <v>1.41166554280738-0.0302679567381428i</v>
      </c>
      <c r="AC424" t="str">
        <f t="shared" si="166"/>
        <v>6.88420466426566-2.5486527920109i</v>
      </c>
      <c r="AD424" t="str">
        <f t="shared" si="167"/>
        <v>0.181772459744163+0.0628986137711953i</v>
      </c>
      <c r="AE424" t="str">
        <f t="shared" si="168"/>
        <v>-1.03462869645254-1.4753531554071i</v>
      </c>
      <c r="AF424" t="str">
        <f t="shared" si="169"/>
        <v>-9.16122308793492-3.24349283822888i</v>
      </c>
      <c r="AG424" t="str">
        <f t="shared" si="170"/>
        <v>1.04734616579838-0.0615514511978703i</v>
      </c>
      <c r="AH424" t="str">
        <f t="shared" si="171"/>
        <v>3.52212592254583+16.3161356552549i</v>
      </c>
      <c r="AI424">
        <f t="shared" si="172"/>
        <v>24.450148656132889</v>
      </c>
      <c r="AJ424">
        <f t="shared" si="173"/>
        <v>77.818611859769632</v>
      </c>
      <c r="AK424"/>
      <c r="AL424"/>
      <c r="AM424"/>
      <c r="AN424"/>
    </row>
    <row r="425" spans="1:40" x14ac:dyDescent="0.25">
      <c r="A425"/>
      <c r="B425">
        <f t="shared" si="174"/>
        <v>29100</v>
      </c>
      <c r="C425" s="237" t="str">
        <f t="shared" si="142"/>
        <v>-0.0000902518806763912+0.0841587534196123i</v>
      </c>
      <c r="D425" s="208" t="str">
        <f t="shared" si="143"/>
        <v>-5.95769788809114+0.645217109550361i</v>
      </c>
      <c r="E425" t="str">
        <f t="shared" si="144"/>
        <v>2870</v>
      </c>
      <c r="F425" t="str">
        <f t="shared" si="145"/>
        <v>0.777000777000777</v>
      </c>
      <c r="G425" t="str">
        <f t="shared" si="140"/>
        <v>0.777000777000777</v>
      </c>
      <c r="H425" t="str">
        <f t="shared" si="146"/>
        <v>3.21582057916091+3.89625073051554i</v>
      </c>
      <c r="I425" t="str">
        <f t="shared" si="147"/>
        <v>114.275432774329i</v>
      </c>
      <c r="J425" t="str">
        <f t="shared" si="141"/>
        <v>-10.1700389229078+24.7151249190469i</v>
      </c>
      <c r="K425" t="str">
        <f t="shared" si="148"/>
        <v>3.95416732756409-1.62710226069001i</v>
      </c>
      <c r="L425" t="str">
        <f t="shared" si="149"/>
        <v>0.245962852112992-0.0931629085914633i</v>
      </c>
      <c r="M425" t="str">
        <f t="shared" si="150"/>
        <v>4.20013017967708-1.72026516928147i</v>
      </c>
      <c r="N425" t="str">
        <f t="shared" si="151"/>
        <v>-0.129055872829272i</v>
      </c>
      <c r="O425" t="str">
        <f t="shared" si="152"/>
        <v>0.991683842885645-0.128697924457074i</v>
      </c>
      <c r="P425" t="str">
        <f t="shared" si="153"/>
        <v>0.00831615711435496+0.128697924457074i</v>
      </c>
      <c r="Q425" t="str">
        <f t="shared" si="154"/>
        <v>-0.00831615711435496+0.000357948372197991i</v>
      </c>
      <c r="R425" t="str">
        <f t="shared" si="155"/>
        <v>-0.333271626208624-15.4899933613348i</v>
      </c>
      <c r="S425" t="str">
        <f t="shared" si="156"/>
        <v>0.0133861344697922i</v>
      </c>
      <c r="T425" t="str">
        <f t="shared" si="157"/>
        <v>0.207351134071016-0.00446121880339496i</v>
      </c>
      <c r="U425" t="str">
        <f t="shared" si="158"/>
        <v>0.0001-5469.24203064932i</v>
      </c>
      <c r="V425" t="str">
        <f t="shared" si="159"/>
        <v>0.00002-0.0877250295349292i</v>
      </c>
      <c r="W425" t="str">
        <f t="shared" si="160"/>
        <v>0.0000199993584529566-0.0877236224739636i</v>
      </c>
      <c r="X425" t="str">
        <f t="shared" si="161"/>
        <v>0.0249506582203583-0.0799356730183994i</v>
      </c>
      <c r="Y425" t="str">
        <f t="shared" si="162"/>
        <v>0.009+0.182840692438926i</v>
      </c>
      <c r="Z425" t="str">
        <f t="shared" si="163"/>
        <v>-7.54076037158395-5.39742064934468i</v>
      </c>
      <c r="AA425" t="str">
        <f t="shared" si="164"/>
        <v>34.6963693146647-105.165282362813i</v>
      </c>
      <c r="AB425" t="str">
        <f t="shared" si="165"/>
        <v>1.41166105891984-0.0303722904062667i</v>
      </c>
      <c r="AC425" t="str">
        <f t="shared" si="166"/>
        <v>6.87691182374692-2.55599892405208i</v>
      </c>
      <c r="AD425" t="str">
        <f t="shared" si="167"/>
        <v>0.181801981847787+0.0631552927707271i</v>
      </c>
      <c r="AE425" t="str">
        <f t="shared" si="168"/>
        <v>-1.03004949887708-1.45750069989831i</v>
      </c>
      <c r="AF425" t="str">
        <f t="shared" si="169"/>
        <v>-9.17351846725205-3.25103362096518i</v>
      </c>
      <c r="AG425" t="str">
        <f t="shared" si="170"/>
        <v>1.04687759870259-0.0612793505626332i</v>
      </c>
      <c r="AH425" t="str">
        <f t="shared" si="171"/>
        <v>3.55284110207811+16.1784443138676i</v>
      </c>
      <c r="AI425">
        <f t="shared" si="172"/>
        <v>24.383282977373465</v>
      </c>
      <c r="AJ425">
        <f t="shared" si="173"/>
        <v>77.614258670074037</v>
      </c>
      <c r="AK425"/>
      <c r="AL425"/>
      <c r="AM425"/>
      <c r="AN425"/>
    </row>
    <row r="426" spans="1:40" x14ac:dyDescent="0.25">
      <c r="A426"/>
      <c r="B426">
        <f t="shared" si="174"/>
        <v>29200</v>
      </c>
      <c r="C426" s="237" t="str">
        <f t="shared" si="142"/>
        <v>-0.0000896347763142159+0.0838705391701578i</v>
      </c>
      <c r="D426" s="208" t="str">
        <f t="shared" si="143"/>
        <v>-5.9576931569577+0.64300746697121i</v>
      </c>
      <c r="E426" t="str">
        <f t="shared" si="144"/>
        <v>2870</v>
      </c>
      <c r="F426" t="str">
        <f t="shared" si="145"/>
        <v>0.777000777000777</v>
      </c>
      <c r="G426" t="str">
        <f t="shared" si="140"/>
        <v>0.777000777000777</v>
      </c>
      <c r="H426" t="str">
        <f t="shared" si="146"/>
        <v>3.2281119008634+3.90151684094271i</v>
      </c>
      <c r="I426" t="str">
        <f t="shared" si="147"/>
        <v>114.668131856027i</v>
      </c>
      <c r="J426" t="str">
        <f t="shared" si="141"/>
        <v>-10.2469408571322+24.8000566197997i</v>
      </c>
      <c r="K426" t="str">
        <f t="shared" si="148"/>
        <v>3.94945540955965-1.63184450019878i</v>
      </c>
      <c r="L426" t="str">
        <f t="shared" si="149"/>
        <v>0.245750575989728-0.0934023762964726i</v>
      </c>
      <c r="M426" t="str">
        <f t="shared" si="150"/>
        <v>4.19520598554938-1.72524687649525i</v>
      </c>
      <c r="N426" t="str">
        <f t="shared" si="151"/>
        <v>-0.129499363801194i</v>
      </c>
      <c r="O426" t="str">
        <f t="shared" si="152"/>
        <v>0.991626668995624-0.129137714617551i</v>
      </c>
      <c r="P426" t="str">
        <f t="shared" si="153"/>
        <v>0.00837333100437598+0.129137714617551i</v>
      </c>
      <c r="Q426" t="str">
        <f t="shared" si="154"/>
        <v>-0.00837333100437598+0.000361649183643009i</v>
      </c>
      <c r="R426" t="str">
        <f t="shared" si="155"/>
        <v>-0.333271201234452-15.4368962373347i</v>
      </c>
      <c r="S426" t="str">
        <f t="shared" si="156"/>
        <v>0.0134321349318877i</v>
      </c>
      <c r="T426" t="str">
        <f t="shared" si="157"/>
        <v>0.207350473189429-0.00447654374389346i</v>
      </c>
      <c r="U426" t="str">
        <f t="shared" si="158"/>
        <v>0.0001-5450.51174972244i</v>
      </c>
      <c r="V426" t="str">
        <f t="shared" si="159"/>
        <v>0.00002-0.0874246013515903i</v>
      </c>
      <c r="W426" t="str">
        <f t="shared" si="160"/>
        <v>0.0000199993584529566-0.0874231991093272i</v>
      </c>
      <c r="X426" t="str">
        <f t="shared" si="161"/>
        <v>0.0247952099844569-0.0797102365030306i</v>
      </c>
      <c r="Y426" t="str">
        <f t="shared" si="162"/>
        <v>0.009+0.183469010969644i</v>
      </c>
      <c r="Z426" t="str">
        <f t="shared" si="163"/>
        <v>-7.49010154999115-5.3072337961888i</v>
      </c>
      <c r="AA426" t="str">
        <f t="shared" si="164"/>
        <v>34.0563097878557-104.560408651653i</v>
      </c>
      <c r="AB426" t="str">
        <f t="shared" si="165"/>
        <v>1.41165655959166-0.0304766236756695i</v>
      </c>
      <c r="AC426" t="str">
        <f t="shared" si="166"/>
        <v>6.86961034853641-2.56331178418305i</v>
      </c>
      <c r="AD426" t="str">
        <f t="shared" si="167"/>
        <v>0.181831608477222+0.0634118179881573i</v>
      </c>
      <c r="AE426" t="str">
        <f t="shared" si="168"/>
        <v>-1.02539586898811-1.43998381392654i</v>
      </c>
      <c r="AF426" t="str">
        <f t="shared" si="169"/>
        <v>-9.1858050578211-3.2585093739715i</v>
      </c>
      <c r="AG426" t="str">
        <f t="shared" si="170"/>
        <v>1.04641882266675-0.0610071894693906i</v>
      </c>
      <c r="AH426" t="str">
        <f t="shared" si="171"/>
        <v>3.58190876179006+16.0425199500784i</v>
      </c>
      <c r="AI426">
        <f t="shared" si="172"/>
        <v>24.316733165978789</v>
      </c>
      <c r="AJ426">
        <f t="shared" si="173"/>
        <v>77.413672537402775</v>
      </c>
      <c r="AK426"/>
      <c r="AL426"/>
      <c r="AM426"/>
      <c r="AN426"/>
    </row>
    <row r="427" spans="1:40" x14ac:dyDescent="0.25">
      <c r="A427"/>
      <c r="B427">
        <f t="shared" si="174"/>
        <v>29300</v>
      </c>
      <c r="C427" s="237" t="str">
        <f t="shared" si="142"/>
        <v>-0.0000890239796286367+0.0835842922467458i</v>
      </c>
      <c r="D427" s="208" t="str">
        <f t="shared" si="143"/>
        <v>-5.95768847418312+0.640812907225051i</v>
      </c>
      <c r="E427" t="str">
        <f t="shared" si="144"/>
        <v>2870</v>
      </c>
      <c r="F427" t="str">
        <f t="shared" si="145"/>
        <v>0.777000777000777</v>
      </c>
      <c r="G427" t="str">
        <f t="shared" si="140"/>
        <v>0.777000777000777</v>
      </c>
      <c r="H427" t="str">
        <f t="shared" si="146"/>
        <v>3.24039417757153+3.90673335763893i</v>
      </c>
      <c r="I427" t="str">
        <f t="shared" si="147"/>
        <v>115.060830937726i</v>
      </c>
      <c r="J427" t="str">
        <f t="shared" si="141"/>
        <v>-10.3241066058822+24.8849883205524i</v>
      </c>
      <c r="K427" t="str">
        <f t="shared" si="148"/>
        <v>3.94473808699823-1.63656482445757i</v>
      </c>
      <c r="L427" t="str">
        <f t="shared" si="149"/>
        <v>0.245537939621592-0.0936411540133733i</v>
      </c>
      <c r="M427" t="str">
        <f t="shared" si="150"/>
        <v>4.19027602661982-1.73020597847094i</v>
      </c>
      <c r="N427" t="str">
        <f t="shared" si="151"/>
        <v>-0.129942854773116i</v>
      </c>
      <c r="O427" t="str">
        <f t="shared" si="152"/>
        <v>0.991569300068265-0.129577479378675i</v>
      </c>
      <c r="P427" t="str">
        <f t="shared" si="153"/>
        <v>0.00843069993173495+0.129577479378675i</v>
      </c>
      <c r="Q427" t="str">
        <f t="shared" si="154"/>
        <v>-0.00843069993173495+0.000365375394441009i</v>
      </c>
      <c r="R427" t="str">
        <f t="shared" si="155"/>
        <v>-0.333270774800896-15.3841613827647i</v>
      </c>
      <c r="S427" t="str">
        <f t="shared" si="156"/>
        <v>0.0134781353939832i</v>
      </c>
      <c r="T427" t="str">
        <f t="shared" si="157"/>
        <v>0.20734981003979-0.00449186862562416i</v>
      </c>
      <c r="U427" t="str">
        <f t="shared" si="158"/>
        <v>0.0001-5431.9093205425i</v>
      </c>
      <c r="V427" t="str">
        <f t="shared" si="159"/>
        <v>0.00002-0.0871262238725746i</v>
      </c>
      <c r="W427" t="str">
        <f t="shared" si="160"/>
        <v>0.0000199993584529566-0.0871248264161217i</v>
      </c>
      <c r="X427" t="str">
        <f t="shared" si="161"/>
        <v>0.0246411648587974-0.0794859041828648i</v>
      </c>
      <c r="Y427" t="str">
        <f t="shared" si="162"/>
        <v>0.009+0.184097329500362i</v>
      </c>
      <c r="Z427" t="str">
        <f t="shared" si="163"/>
        <v>-7.4395068002185-5.2190059678744i</v>
      </c>
      <c r="AA427" t="str">
        <f t="shared" si="164"/>
        <v>33.4314430644381-103.959269070228i</v>
      </c>
      <c r="AB427" t="str">
        <f t="shared" si="165"/>
        <v>1.41165204482242-0.0305809565449769i</v>
      </c>
      <c r="AC427" t="str">
        <f t="shared" si="166"/>
        <v>6.86230036750676-2.570591456554i</v>
      </c>
      <c r="AD427" t="str">
        <f t="shared" si="167"/>
        <v>0.181861339581703+0.0636681908198013i</v>
      </c>
      <c r="AE427" t="str">
        <f t="shared" si="168"/>
        <v>-1.02067400466261-1.42279535516406i</v>
      </c>
      <c r="AF427" t="str">
        <f t="shared" si="169"/>
        <v>-9.19808265175465-3.26592045041388i</v>
      </c>
      <c r="AG427" t="str">
        <f t="shared" si="170"/>
        <v>1.0459696038738-0.060735101827871i</v>
      </c>
      <c r="AH427" t="str">
        <f t="shared" si="171"/>
        <v>3.609390175151+15.9083457077181i</v>
      </c>
      <c r="AI427">
        <f t="shared" si="172"/>
        <v>24.250500328371423</v>
      </c>
      <c r="AJ427">
        <f t="shared" si="173"/>
        <v>77.216773545707113</v>
      </c>
      <c r="AK427"/>
      <c r="AL427"/>
      <c r="AM427"/>
      <c r="AN427"/>
    </row>
    <row r="428" spans="1:40" x14ac:dyDescent="0.25">
      <c r="A428"/>
      <c r="B428">
        <f t="shared" si="174"/>
        <v>29400</v>
      </c>
      <c r="C428" s="237" t="str">
        <f t="shared" si="142"/>
        <v>-0.0000884194049472029+0.0832999925747119i</v>
      </c>
      <c r="D428" s="208" t="str">
        <f t="shared" si="143"/>
        <v>-5.95768383911055+0.638633276406125i</v>
      </c>
      <c r="E428" t="str">
        <f t="shared" si="144"/>
        <v>2870</v>
      </c>
      <c r="F428" t="str">
        <f t="shared" si="145"/>
        <v>0.777000777000777</v>
      </c>
      <c r="G428" t="str">
        <f t="shared" si="140"/>
        <v>0.777000777000777</v>
      </c>
      <c r="H428" t="str">
        <f t="shared" si="146"/>
        <v>3.25266720416835+3.91190047822082i</v>
      </c>
      <c r="I428" t="str">
        <f t="shared" si="147"/>
        <v>115.453530019425i</v>
      </c>
      <c r="J428" t="str">
        <f t="shared" si="141"/>
        <v>-10.4015361691579+24.9699200213052i</v>
      </c>
      <c r="K428" t="str">
        <f t="shared" si="148"/>
        <v>3.94001544399706-1.64126329250589i</v>
      </c>
      <c r="L428" t="str">
        <f t="shared" si="149"/>
        <v>0.24532494582826-0.0938792414144861i</v>
      </c>
      <c r="M428" t="str">
        <f t="shared" si="150"/>
        <v>4.18534038982532-1.73514253392038i</v>
      </c>
      <c r="N428" t="str">
        <f t="shared" si="151"/>
        <v>-0.130386345745038i</v>
      </c>
      <c r="O428" t="str">
        <f t="shared" si="152"/>
        <v>0.991511736114853-0.130017218653951i</v>
      </c>
      <c r="P428" t="str">
        <f t="shared" si="153"/>
        <v>0.00848826388514701+0.130017218653951i</v>
      </c>
      <c r="Q428" t="str">
        <f t="shared" si="154"/>
        <v>-0.00848826388514701+0.000369127091086996i</v>
      </c>
      <c r="R428" t="str">
        <f t="shared" si="155"/>
        <v>-0.333270346907348-15.3317851009997i</v>
      </c>
      <c r="S428" t="str">
        <f t="shared" si="156"/>
        <v>0.0135241358560787i</v>
      </c>
      <c r="T428" t="str">
        <f t="shared" si="157"/>
        <v>0.207349144622123-0.00450719344837745i</v>
      </c>
      <c r="U428" t="str">
        <f t="shared" si="158"/>
        <v>0.0001-5413.43343849984i</v>
      </c>
      <c r="V428" t="str">
        <f t="shared" si="159"/>
        <v>0.00002-0.0868298761723277i</v>
      </c>
      <c r="W428" t="str">
        <f t="shared" si="160"/>
        <v>0.0000199993584529566-0.0868284834691286i</v>
      </c>
      <c r="X428" t="str">
        <f t="shared" si="161"/>
        <v>0.0244885065960155-0.079262669806191i</v>
      </c>
      <c r="Y428" t="str">
        <f t="shared" si="162"/>
        <v>0.009+0.18472564803108i</v>
      </c>
      <c r="Z428" t="str">
        <f t="shared" si="163"/>
        <v>-7.38900005630921-5.13268888653581i</v>
      </c>
      <c r="AA428" t="str">
        <f t="shared" si="164"/>
        <v>32.8213581983775-103.361975102187i</v>
      </c>
      <c r="AB428" t="str">
        <f t="shared" si="165"/>
        <v>1.41164751461229-0.030685289012762i</v>
      </c>
      <c r="AC428" t="str">
        <f t="shared" si="166"/>
        <v>6.85498200897166-2.57783802498535i</v>
      </c>
      <c r="AD428" t="str">
        <f t="shared" si="167"/>
        <v>0.181891175111163+0.063924412642448i</v>
      </c>
      <c r="AE428" t="str">
        <f t="shared" si="168"/>
        <v>-1.01588978079031-1.40592830166659i</v>
      </c>
      <c r="AF428" t="str">
        <f t="shared" si="169"/>
        <v>-9.2103510432789-3.27326720181469i</v>
      </c>
      <c r="AG428" t="str">
        <f t="shared" si="170"/>
        <v>1.04552971363309-0.0604632131468438i</v>
      </c>
      <c r="AH428" t="str">
        <f t="shared" si="171"/>
        <v>3.63534445939286+15.7759041106015i</v>
      </c>
      <c r="AI428">
        <f t="shared" si="172"/>
        <v>24.184585368693821</v>
      </c>
      <c r="AJ428">
        <f t="shared" si="173"/>
        <v>77.023483537988071</v>
      </c>
      <c r="AK428"/>
      <c r="AL428"/>
      <c r="AM428"/>
      <c r="AN428"/>
    </row>
    <row r="429" spans="1:40" x14ac:dyDescent="0.25">
      <c r="A429"/>
      <c r="B429">
        <f t="shared" si="174"/>
        <v>29500</v>
      </c>
      <c r="C429" s="237" t="str">
        <f t="shared" si="142"/>
        <v>-0.0000878209680470693+0.0830176203515882i</v>
      </c>
      <c r="D429" s="208" t="str">
        <f t="shared" si="143"/>
        <v>-5.95767925109432+0.63646842269551i</v>
      </c>
      <c r="E429" t="str">
        <f t="shared" si="144"/>
        <v>2870</v>
      </c>
      <c r="F429" t="str">
        <f t="shared" si="145"/>
        <v>0.777000777000777</v>
      </c>
      <c r="G429" t="str">
        <f t="shared" si="140"/>
        <v>0.777000777000777</v>
      </c>
      <c r="H429" t="str">
        <f t="shared" si="146"/>
        <v>3.26493077763197+3.91701840076514i</v>
      </c>
      <c r="I429" t="str">
        <f t="shared" si="147"/>
        <v>115.846229101124i</v>
      </c>
      <c r="J429" t="str">
        <f t="shared" si="141"/>
        <v>-10.4792295469592+25.0548517220579i</v>
      </c>
      <c r="K429" t="str">
        <f t="shared" si="148"/>
        <v>3.93528756429294-1.64593996312553i</v>
      </c>
      <c r="L429" t="str">
        <f t="shared" si="149"/>
        <v>0.245111597425987-0.094116638185497i</v>
      </c>
      <c r="M429" t="str">
        <f t="shared" si="150"/>
        <v>4.18039916171893-1.74005660131103i</v>
      </c>
      <c r="N429" t="str">
        <f t="shared" si="151"/>
        <v>-0.13082983671696i</v>
      </c>
      <c r="O429" t="str">
        <f t="shared" si="152"/>
        <v>0.991453977146711-0.130456932356889i</v>
      </c>
      <c r="P429" t="str">
        <f t="shared" si="153"/>
        <v>0.00854602285328898+0.130456932356889i</v>
      </c>
      <c r="Q429" t="str">
        <f t="shared" si="154"/>
        <v>-0.00854602285328898+0.000372904360071008i</v>
      </c>
      <c r="R429" t="str">
        <f t="shared" si="155"/>
        <v>-0.333269917553144-15.2797637455381i</v>
      </c>
      <c r="S429" t="str">
        <f t="shared" si="156"/>
        <v>0.0135701363181742i</v>
      </c>
      <c r="T429" t="str">
        <f t="shared" si="157"/>
        <v>0.207348476936448-0.00452251821194284i</v>
      </c>
      <c r="U429" t="str">
        <f t="shared" si="158"/>
        <v>0.0001-5395.08281667441i</v>
      </c>
      <c r="V429" t="str">
        <f t="shared" si="159"/>
        <v>0.00002-0.0865355376090324i</v>
      </c>
      <c r="W429" t="str">
        <f t="shared" si="160"/>
        <v>0.0000199993584529566-0.0865341496268616i</v>
      </c>
      <c r="X429" t="str">
        <f t="shared" si="161"/>
        <v>0.0243372191738258-0.0790405271368203i</v>
      </c>
      <c r="Y429" t="str">
        <f t="shared" si="162"/>
        <v>0.009+0.185353966561798i</v>
      </c>
      <c r="Z429" t="str">
        <f t="shared" si="163"/>
        <v>-7.33860365911548-5.04823540281011i</v>
      </c>
      <c r="AA429" t="str">
        <f t="shared" si="164"/>
        <v>32.2256553871272-102.768627583054i</v>
      </c>
      <c r="AB429" t="str">
        <f t="shared" si="165"/>
        <v>1.4116429689614-0.0307896210775917i</v>
      </c>
      <c r="AC429" t="str">
        <f t="shared" si="166"/>
        <v>6.84765540068473-2.58505157297799i</v>
      </c>
      <c r="AD429" t="str">
        <f t="shared" si="167"/>
        <v>0.181921115016205+0.06418048481368i</v>
      </c>
      <c r="AE429" t="str">
        <f t="shared" si="168"/>
        <v>-1.01104876472235-1.38937575404097i</v>
      </c>
      <c r="AF429" t="str">
        <f t="shared" si="169"/>
        <v>-9.22261002872629-3.28054997806963i</v>
      </c>
      <c r="AG429" t="str">
        <f t="shared" si="170"/>
        <v>1.0450989283575-0.0601916409793238i</v>
      </c>
      <c r="AH429" t="str">
        <f t="shared" si="171"/>
        <v>3.65982864269719+15.6451771347894i</v>
      </c>
      <c r="AI429">
        <f t="shared" si="172"/>
        <v>24.118988999956112</v>
      </c>
      <c r="AJ429">
        <f t="shared" si="173"/>
        <v>76.8337260869679</v>
      </c>
      <c r="AK429"/>
      <c r="AL429"/>
      <c r="AM429"/>
      <c r="AN429"/>
    </row>
    <row r="430" spans="1:40" x14ac:dyDescent="0.25">
      <c r="A430"/>
      <c r="B430">
        <f t="shared" si="174"/>
        <v>29600</v>
      </c>
      <c r="C430" s="237" t="str">
        <f t="shared" si="142"/>
        <v>-0.0000872285861256664+0.0827371560425078i</v>
      </c>
      <c r="D430" s="208" t="str">
        <f t="shared" si="143"/>
        <v>-5.95767470949959+0.634318196325893i</v>
      </c>
      <c r="E430" t="str">
        <f t="shared" si="144"/>
        <v>2870</v>
      </c>
      <c r="F430" t="str">
        <f t="shared" si="145"/>
        <v>0.777000777000777</v>
      </c>
      <c r="G430" t="str">
        <f t="shared" si="140"/>
        <v>0.777000777000777</v>
      </c>
      <c r="H430" t="str">
        <f t="shared" si="146"/>
        <v>3.27718469702812+3.92208732378998i</v>
      </c>
      <c r="I430" t="str">
        <f t="shared" si="147"/>
        <v>116.238928182822i</v>
      </c>
      <c r="J430" t="str">
        <f t="shared" si="141"/>
        <v>-10.5571867392861+25.1397834228107i</v>
      </c>
      <c r="K430" t="str">
        <f t="shared" si="148"/>
        <v>3.93055453124305-1.65059489484817i</v>
      </c>
      <c r="L430" t="str">
        <f t="shared" si="149"/>
        <v>0.244897897227529-0.0943533440254085i</v>
      </c>
      <c r="M430" t="str">
        <f t="shared" si="150"/>
        <v>4.17545242847058-1.74494823887358i</v>
      </c>
      <c r="N430" t="str">
        <f t="shared" si="151"/>
        <v>-0.131273327688881i</v>
      </c>
      <c r="O430" t="str">
        <f t="shared" si="152"/>
        <v>0.991396023175197-0.130896620401004i</v>
      </c>
      <c r="P430" t="str">
        <f t="shared" si="153"/>
        <v>0.00860397682480296+0.130896620401004i</v>
      </c>
      <c r="Q430" t="str">
        <f t="shared" si="154"/>
        <v>-0.00860397682480296+0.000376707287877004i</v>
      </c>
      <c r="R430" t="str">
        <f t="shared" si="155"/>
        <v>-0.333269486740063-15.2280937191491i</v>
      </c>
      <c r="S430" t="str">
        <f t="shared" si="156"/>
        <v>0.0136161367802697i</v>
      </c>
      <c r="T430" t="str">
        <f t="shared" si="157"/>
        <v>0.2073478069827-0.00453784291614298i</v>
      </c>
      <c r="U430" t="str">
        <f t="shared" si="158"/>
        <v>0.0001-5376.856185537i</v>
      </c>
      <c r="V430" t="str">
        <f t="shared" si="159"/>
        <v>0.00002-0.0862431878198126i</v>
      </c>
      <c r="W430" t="str">
        <f t="shared" si="160"/>
        <v>0.0000199993584529566-0.0862418045267713i</v>
      </c>
      <c r="X430" t="str">
        <f t="shared" si="161"/>
        <v>0.0241872867914719-0.0788194699549107i</v>
      </c>
      <c r="Y430" t="str">
        <f t="shared" si="162"/>
        <v>0.009+0.185982285092516i</v>
      </c>
      <c r="Z430" t="str">
        <f t="shared" si="163"/>
        <v>-7.28833844331691-4.96559948491499i</v>
      </c>
      <c r="AA430" t="str">
        <f t="shared" si="164"/>
        <v>31.6439457565166-102.179317358398i</v>
      </c>
      <c r="AB430" t="str">
        <f t="shared" si="165"/>
        <v>1.41163840786931-0.0308939527382587i</v>
      </c>
      <c r="AC430" t="str">
        <f t="shared" si="166"/>
        <v>6.84032066983779-2.59223218372387i</v>
      </c>
      <c r="AD430" t="str">
        <f t="shared" si="167"/>
        <v>0.181951159248092+0.0644364086721923i</v>
      </c>
      <c r="AE430" t="str">
        <f t="shared" si="168"/>
        <v>-1.00615623104153-1.37313093711683i</v>
      </c>
      <c r="AF430" t="str">
        <f t="shared" si="169"/>
        <v>-9.23485940652771-3.28776912746409i</v>
      </c>
      <c r="AG430" t="str">
        <f t="shared" si="170"/>
        <v>1.04467702953033-0.0599204953460533i</v>
      </c>
      <c r="AH430" t="str">
        <f t="shared" si="171"/>
        <v>3.68289773029073+15.5161462757986i</v>
      </c>
      <c r="AI430">
        <f t="shared" si="172"/>
        <v>24.053711754663041</v>
      </c>
      <c r="AJ430">
        <f t="shared" si="173"/>
        <v>76.647426465214025</v>
      </c>
      <c r="AK430"/>
      <c r="AL430"/>
      <c r="AM430"/>
      <c r="AN430"/>
    </row>
    <row r="431" spans="1:40" x14ac:dyDescent="0.25">
      <c r="A431"/>
      <c r="B431">
        <f t="shared" si="174"/>
        <v>29700</v>
      </c>
      <c r="C431" s="237" t="str">
        <f t="shared" si="142"/>
        <v>-0.0000866421777720507+0.0824585803756968i</v>
      </c>
      <c r="D431" s="208" t="str">
        <f t="shared" si="143"/>
        <v>-5.95767021370221+0.632182449547009i</v>
      </c>
      <c r="E431" t="str">
        <f t="shared" si="144"/>
        <v>2870</v>
      </c>
      <c r="F431" t="str">
        <f t="shared" si="145"/>
        <v>0.777000777000777</v>
      </c>
      <c r="G431" t="str">
        <f t="shared" si="140"/>
        <v>0.777000777000777</v>
      </c>
      <c r="H431" t="str">
        <f t="shared" si="146"/>
        <v>3.28942876350268+3.92710744623624i</v>
      </c>
      <c r="I431" t="str">
        <f t="shared" si="147"/>
        <v>116.631627264521i</v>
      </c>
      <c r="J431" t="str">
        <f t="shared" si="141"/>
        <v>-10.6354077461387+25.2247151235634i</v>
      </c>
      <c r="K431" t="str">
        <f t="shared" si="148"/>
        <v>3.92581642782613-1.65522814596299i</v>
      </c>
      <c r="L431" t="str">
        <f t="shared" si="149"/>
        <v>0.244683848042084-0.0945893586464905i</v>
      </c>
      <c r="M431" t="str">
        <f t="shared" si="150"/>
        <v>4.17050027586821-1.74981750460948i</v>
      </c>
      <c r="N431" t="str">
        <f t="shared" si="151"/>
        <v>-0.131716818660803i</v>
      </c>
      <c r="O431" t="str">
        <f t="shared" si="152"/>
        <v>0.991337874211711-0.131336282699817i</v>
      </c>
      <c r="P431" t="str">
        <f t="shared" si="153"/>
        <v>0.00866212578828895+0.131336282699817i</v>
      </c>
      <c r="Q431" t="str">
        <f t="shared" si="154"/>
        <v>-0.00866212578828895+0.000380535960986i</v>
      </c>
      <c r="R431" t="str">
        <f t="shared" si="155"/>
        <v>-0.333269054465553-15.1767714730558i</v>
      </c>
      <c r="S431" t="str">
        <f t="shared" si="156"/>
        <v>0.0136621372423653i</v>
      </c>
      <c r="T431" t="str">
        <f t="shared" si="157"/>
        <v>0.207347134760903-0.0045531675607417i</v>
      </c>
      <c r="U431" t="str">
        <f t="shared" si="158"/>
        <v>0.0001-5358.7522926564i</v>
      </c>
      <c r="V431" t="str">
        <f t="shared" si="159"/>
        <v>0.00002-0.0859528067160421i</v>
      </c>
      <c r="W431" t="str">
        <f t="shared" si="160"/>
        <v>0.0000199993584529567-0.0859514280805535i</v>
      </c>
      <c r="X431" t="str">
        <f t="shared" si="161"/>
        <v>0.0240386938662406-0.0785994920577607i</v>
      </c>
      <c r="Y431" t="str">
        <f t="shared" si="162"/>
        <v>0.009+0.186610603623234i</v>
      </c>
      <c r="Z431" t="str">
        <f t="shared" si="163"/>
        <v>-7.2382238200536-4.88473620606293i</v>
      </c>
      <c r="AA431" t="str">
        <f t="shared" si="164"/>
        <v>31.0758511393101-101.594125905498i</v>
      </c>
      <c r="AB431" t="str">
        <f t="shared" si="165"/>
        <v>1.41163383133619-0.030998283993155i</v>
      </c>
      <c r="AC431" t="str">
        <f t="shared" si="166"/>
        <v>6.8329779430684-2.59937994011591i</v>
      </c>
      <c r="AD431" t="str">
        <f t="shared" si="167"/>
        <v>0.181981307758726+0.0646921855381309i</v>
      </c>
      <c r="AE431" t="str">
        <f t="shared" si="168"/>
        <v>-1.00121717567627-1.35718720116916i</v>
      </c>
      <c r="AF431" t="str">
        <f t="shared" si="169"/>
        <v>-9.24709897720489-3.29492499668923i</v>
      </c>
      <c r="AG431" t="str">
        <f t="shared" si="170"/>
        <v>1.04426380366321-0.0596498791381239i</v>
      </c>
      <c r="AH431" t="str">
        <f t="shared" si="171"/>
        <v>3.70460476934593+15.3887926110537i</v>
      </c>
      <c r="AI431">
        <f t="shared" si="172"/>
        <v>23.988753994938556</v>
      </c>
      <c r="AJ431">
        <f t="shared" si="173"/>
        <v>76.464511614847169</v>
      </c>
      <c r="AK431"/>
      <c r="AL431"/>
      <c r="AM431"/>
      <c r="AN431"/>
    </row>
    <row r="432" spans="1:40" x14ac:dyDescent="0.25">
      <c r="A432"/>
      <c r="B432">
        <f t="shared" si="174"/>
        <v>29800</v>
      </c>
      <c r="C432" s="237" t="str">
        <f t="shared" si="142"/>
        <v>-0.0000860616629389355+0.0821818743380612i</v>
      </c>
      <c r="D432" s="208" t="str">
        <f t="shared" si="143"/>
        <v>-5.95766576308849+0.630061036591803i</v>
      </c>
      <c r="E432" t="str">
        <f t="shared" si="144"/>
        <v>2870</v>
      </c>
      <c r="F432" t="str">
        <f t="shared" si="145"/>
        <v>0.777000777000777</v>
      </c>
      <c r="G432" t="str">
        <f t="shared" si="140"/>
        <v>0.777000777000777</v>
      </c>
      <c r="H432" t="str">
        <f t="shared" si="146"/>
        <v>3.30166278027405+3.93207896744911i</v>
      </c>
      <c r="I432" t="str">
        <f t="shared" si="147"/>
        <v>117.02432634622i</v>
      </c>
      <c r="J432" t="str">
        <f t="shared" si="141"/>
        <v>-10.7138925675169+25.3096468243162i</v>
      </c>
      <c r="K432" t="str">
        <f t="shared" si="148"/>
        <v>3.92107333664313-1.65983977452378i</v>
      </c>
      <c r="L432" t="str">
        <f t="shared" si="149"/>
        <v>0.244469452675219-0.0948246817742312i</v>
      </c>
      <c r="M432" t="str">
        <f t="shared" si="150"/>
        <v>4.16554278931835-1.75466445629801i</v>
      </c>
      <c r="N432" t="str">
        <f t="shared" si="151"/>
        <v>-0.132160309632725i</v>
      </c>
      <c r="O432" t="str">
        <f t="shared" si="152"/>
        <v>0.991279530267689-0.131775919166854i</v>
      </c>
      <c r="P432" t="str">
        <f t="shared" si="153"/>
        <v>0.008720469732311+0.131775919166854i</v>
      </c>
      <c r="Q432" t="str">
        <f t="shared" si="154"/>
        <v>-0.008720469732311+0.000384390465870993i</v>
      </c>
      <c r="R432" t="str">
        <f t="shared" si="155"/>
        <v>-0.333268620732649-15.1257935061122i</v>
      </c>
      <c r="S432" t="str">
        <f t="shared" si="156"/>
        <v>0.0137081377044607i</v>
      </c>
      <c r="T432" t="str">
        <f t="shared" si="157"/>
        <v>0.207346460271023-0.00456849214557884i</v>
      </c>
      <c r="U432" t="str">
        <f t="shared" si="158"/>
        <v>0.0001-5340.76990241259i</v>
      </c>
      <c r="V432" t="str">
        <f t="shared" si="159"/>
        <v>0.00002-0.0856643744787399i</v>
      </c>
      <c r="W432" t="str">
        <f t="shared" si="160"/>
        <v>0.0000199993584529567-0.0856630004695454i</v>
      </c>
      <c r="X432" t="str">
        <f t="shared" si="161"/>
        <v>0.0238914250300325-0.0783805872605633i</v>
      </c>
      <c r="Y432" t="str">
        <f t="shared" si="162"/>
        <v>0.009+0.187238922153952i</v>
      </c>
      <c r="Z432" t="str">
        <f t="shared" si="163"/>
        <v>-7.18827785536618-4.80560173042826i</v>
      </c>
      <c r="AA432" t="str">
        <f t="shared" si="164"/>
        <v>30.5210038488289-101.013125920344i</v>
      </c>
      <c r="AB432" t="str">
        <f t="shared" si="165"/>
        <v>1.41162923936179-0.0311026148411902i</v>
      </c>
      <c r="AC432" t="str">
        <f t="shared" si="166"/>
        <v>6.82562734645469-2.60649492475979i</v>
      </c>
      <c r="AD432" t="str">
        <f t="shared" si="167"/>
        <v>0.182011560500651+0.0649478167133791i</v>
      </c>
      <c r="AE432" t="str">
        <f t="shared" si="168"/>
        <v>-0.996236329382116-1.34153802273504i</v>
      </c>
      <c r="AF432" t="str">
        <f t="shared" si="169"/>
        <v>-9.25932854336254-3.30201793085731i</v>
      </c>
      <c r="AG432" t="str">
        <f t="shared" si="170"/>
        <v>1.0438590422459-0.0593798884996611i</v>
      </c>
      <c r="AH432" t="str">
        <f t="shared" si="171"/>
        <v>3.7250009126126+15.2630968578675i</v>
      </c>
      <c r="AI432">
        <f t="shared" si="172"/>
        <v>23.92411592217136</v>
      </c>
      <c r="AJ432">
        <f t="shared" si="173"/>
        <v>76.284910116912855</v>
      </c>
      <c r="AK432"/>
      <c r="AL432"/>
      <c r="AM432"/>
      <c r="AN432"/>
    </row>
    <row r="433" spans="1:40" x14ac:dyDescent="0.25">
      <c r="A433"/>
      <c r="B433">
        <f t="shared" si="174"/>
        <v>29900</v>
      </c>
      <c r="C433" s="237" t="str">
        <f t="shared" si="142"/>
        <v>-0.0000854869629153748+0.0819070191708631i</v>
      </c>
      <c r="D433" s="208" t="str">
        <f t="shared" si="143"/>
        <v>-5.95766135705497+0.627953813643284i</v>
      </c>
      <c r="E433" t="str">
        <f t="shared" si="144"/>
        <v>2870</v>
      </c>
      <c r="F433" t="str">
        <f t="shared" si="145"/>
        <v>0.777000777000777</v>
      </c>
      <c r="G433" t="str">
        <f t="shared" si="140"/>
        <v>0.777000777000777</v>
      </c>
      <c r="H433" t="str">
        <f t="shared" si="146"/>
        <v>3.31388655262539+3.93700208715992i</v>
      </c>
      <c r="I433" t="str">
        <f t="shared" si="147"/>
        <v>117.417025427919i</v>
      </c>
      <c r="J433" t="str">
        <f t="shared" si="141"/>
        <v>-10.7926412034208+25.3945785250688i</v>
      </c>
      <c r="K433" t="str">
        <f t="shared" si="148"/>
        <v>3.91632533991834-1.66442983835618i</v>
      </c>
      <c r="L433" t="str">
        <f t="shared" si="149"/>
        <v>0.244254713928805-0.0950593131472875i</v>
      </c>
      <c r="M433" t="str">
        <f t="shared" si="150"/>
        <v>4.16058005384714-1.75948915150347i</v>
      </c>
      <c r="N433" t="str">
        <f t="shared" si="151"/>
        <v>-0.132603800604647i</v>
      </c>
      <c r="O433" t="str">
        <f t="shared" si="152"/>
        <v>0.991220991354608-0.132215529715645i</v>
      </c>
      <c r="P433" t="str">
        <f t="shared" si="153"/>
        <v>0.00877900864539205+0.132215529715645i</v>
      </c>
      <c r="Q433" t="str">
        <f t="shared" si="154"/>
        <v>-0.00877900864539205+0.000388270889001979i</v>
      </c>
      <c r="R433" t="str">
        <f t="shared" si="155"/>
        <v>-0.333268185540284-15.0751563640146i</v>
      </c>
      <c r="S433" t="str">
        <f t="shared" si="156"/>
        <v>0.0137541381665563i</v>
      </c>
      <c r="T433" t="str">
        <f t="shared" si="157"/>
        <v>0.207345783513097-0.00458381667043859i</v>
      </c>
      <c r="U433" t="str">
        <f t="shared" si="158"/>
        <v>0.0001-5322.90779571555i</v>
      </c>
      <c r="V433" t="str">
        <f t="shared" si="159"/>
        <v>0.00002-0.0853778715540618i</v>
      </c>
      <c r="W433" t="str">
        <f t="shared" si="160"/>
        <v>0.0000199993584529565-0.0853765021402163i</v>
      </c>
      <c r="X433" t="str">
        <f t="shared" si="161"/>
        <v>0.0237454651259931-0.0781627493971312i</v>
      </c>
      <c r="Y433" t="str">
        <f t="shared" si="162"/>
        <v>0.009+0.18786724068467i</v>
      </c>
      <c r="Z433" t="str">
        <f t="shared" si="163"/>
        <v>-7.13851734463062-4.72815329786533i</v>
      </c>
      <c r="AA433" t="str">
        <f t="shared" si="164"/>
        <v>29.9790464488912-100.436381871713i</v>
      </c>
      <c r="AB433" t="str">
        <f t="shared" si="165"/>
        <v>1.41162463194638-0.0312069452808952i</v>
      </c>
      <c r="AC433" t="str">
        <f t="shared" si="166"/>
        <v>6.81826900552212-2.61357721998193i</v>
      </c>
      <c r="AD433" t="str">
        <f t="shared" si="167"/>
        <v>0.182041917427031+0.0652033034818903i</v>
      </c>
      <c r="AE433" t="str">
        <f t="shared" si="168"/>
        <v>-0.991218170613059-1.32617700506503i</v>
      </c>
      <c r="AF433" t="str">
        <f t="shared" si="169"/>
        <v>-9.27154790968036-3.30904827351664i</v>
      </c>
      <c r="AG433" t="str">
        <f t="shared" si="170"/>
        <v>1.0434625416893-0.0591106131913925i</v>
      </c>
      <c r="AH433" t="str">
        <f t="shared" si="171"/>
        <v>3.7441354807048+15.139039427217i</v>
      </c>
      <c r="AI433">
        <f t="shared" si="172"/>
        <v>23.85979758619921</v>
      </c>
      <c r="AJ433">
        <f t="shared" si="173"/>
        <v>76.10855216053956</v>
      </c>
      <c r="AK433"/>
      <c r="AL433"/>
      <c r="AM433"/>
      <c r="AN433"/>
    </row>
    <row r="434" spans="1:40" x14ac:dyDescent="0.25">
      <c r="A434"/>
      <c r="B434">
        <f t="shared" si="174"/>
        <v>30000</v>
      </c>
      <c r="C434" s="237" t="str">
        <f t="shared" si="142"/>
        <v>-0.0000849180003000763+0.0816339963654781i</v>
      </c>
      <c r="D434" s="208" t="str">
        <f t="shared" si="143"/>
        <v>-5.95765699500826+0.625860638801999i</v>
      </c>
      <c r="E434" t="str">
        <f t="shared" si="144"/>
        <v>2870</v>
      </c>
      <c r="F434" t="str">
        <f t="shared" si="145"/>
        <v>0.777000777000777</v>
      </c>
      <c r="G434" t="str">
        <f t="shared" si="140"/>
        <v>0.777000777000777</v>
      </c>
      <c r="H434" t="str">
        <f t="shared" si="146"/>
        <v>3.32609988789671+3.94187700546806i</v>
      </c>
      <c r="I434" t="str">
        <f t="shared" si="147"/>
        <v>117.809724509617i</v>
      </c>
      <c r="J434" t="str">
        <f t="shared" si="141"/>
        <v>-10.8716536538503+25.4795102258215i</v>
      </c>
      <c r="K434" t="str">
        <f t="shared" si="148"/>
        <v>3.91157251950008-1.66899839506442i</v>
      </c>
      <c r="L434" t="str">
        <f t="shared" si="149"/>
        <v>0.244039634600952-0.0952932525174352i</v>
      </c>
      <c r="M434" t="str">
        <f t="shared" si="150"/>
        <v>4.15561215410103-1.76429164758186i</v>
      </c>
      <c r="N434" t="str">
        <f t="shared" si="151"/>
        <v>-0.133047291576569i</v>
      </c>
      <c r="O434" t="str">
        <f t="shared" si="152"/>
        <v>0.99116225748398-0.132655114259724i</v>
      </c>
      <c r="P434" t="str">
        <f t="shared" si="153"/>
        <v>0.00883774251601999+0.132655114259724i</v>
      </c>
      <c r="Q434" t="str">
        <f t="shared" si="154"/>
        <v>-0.00883774251601999+0.000392177316844988i</v>
      </c>
      <c r="R434" t="str">
        <f t="shared" si="155"/>
        <v>-0.333267748886011-15.0248566385109i</v>
      </c>
      <c r="S434" t="str">
        <f t="shared" si="156"/>
        <v>0.0138001386286518i</v>
      </c>
      <c r="T434" t="str">
        <f t="shared" si="157"/>
        <v>0.20734510448707-0.00459914113508567i</v>
      </c>
      <c r="U434" t="str">
        <f t="shared" si="158"/>
        <v>0.0001-5305.16476972983i</v>
      </c>
      <c r="V434" t="str">
        <f t="shared" si="159"/>
        <v>0.00002-0.0850932786488815i</v>
      </c>
      <c r="W434" t="str">
        <f t="shared" si="160"/>
        <v>0.0000199993584529567-0.0850919137997494i</v>
      </c>
      <c r="X434" t="str">
        <f t="shared" si="161"/>
        <v>0.0236007992052011-0.0779459723205864i</v>
      </c>
      <c r="Y434" t="str">
        <f t="shared" si="162"/>
        <v>0.009+0.188495559215388i</v>
      </c>
      <c r="Z434" t="str">
        <f t="shared" si="163"/>
        <v>-7.08895788316922-4.6523492075566i</v>
      </c>
      <c r="AA434" t="str">
        <f t="shared" si="164"/>
        <v>29.4496315211832-99.8639505239964i</v>
      </c>
      <c r="AB434" t="str">
        <f t="shared" si="165"/>
        <v>1.41162000908958-0.0313112753106681i</v>
      </c>
      <c r="AC434" t="str">
        <f t="shared" si="166"/>
        <v>6.81090304523912-2.62062690783759i</v>
      </c>
      <c r="AD434" t="str">
        <f t="shared" si="167"/>
        <v>0.182072378491629+0.0654586471099637i</v>
      </c>
      <c r="AE434" t="str">
        <f t="shared" si="168"/>
        <v>-0.986166937805839-1.31109787824524i</v>
      </c>
      <c r="AF434" t="str">
        <f t="shared" si="169"/>
        <v>-9.28375688290497-3.31601636666606i</v>
      </c>
      <c r="AG434" t="str">
        <f t="shared" si="170"/>
        <v>1.0430741032623-0.0588421369359631i</v>
      </c>
      <c r="AH434" t="str">
        <f t="shared" si="171"/>
        <v>3.76205602299449+15.0166004735691i</v>
      </c>
      <c r="AI434">
        <f t="shared" si="172"/>
        <v>23.795798894051106</v>
      </c>
      <c r="AJ434">
        <f t="shared" si="173"/>
        <v>75.935369511947584</v>
      </c>
      <c r="AK434"/>
      <c r="AL434"/>
      <c r="AM434"/>
      <c r="AN434"/>
    </row>
    <row r="435" spans="1:40" x14ac:dyDescent="0.25">
      <c r="A435"/>
      <c r="B435">
        <f t="shared" si="174"/>
        <v>30100</v>
      </c>
      <c r="C435" s="237" t="str">
        <f t="shared" si="142"/>
        <v>-0.0000843546989753414+0.0813627876592424i</v>
      </c>
      <c r="D435" s="208" t="str">
        <f t="shared" si="143"/>
        <v>-5.95765267636477+0.623781372054192i</v>
      </c>
      <c r="E435" t="str">
        <f t="shared" si="144"/>
        <v>2870</v>
      </c>
      <c r="F435" t="str">
        <f t="shared" si="145"/>
        <v>0.777000777000777</v>
      </c>
      <c r="G435" t="str">
        <f t="shared" si="140"/>
        <v>0.777000777000777</v>
      </c>
      <c r="H435" t="str">
        <f t="shared" si="146"/>
        <v>3.33830259547695+3.94670392282313i</v>
      </c>
      <c r="I435" t="str">
        <f t="shared" si="147"/>
        <v>118.202423591316i</v>
      </c>
      <c r="J435" t="str">
        <f t="shared" si="141"/>
        <v>-10.9509299188055+25.5644419265743i</v>
      </c>
      <c r="K435" t="str">
        <f t="shared" si="148"/>
        <v>3.90681495686175-1.67354550203816i</v>
      </c>
      <c r="L435" t="str">
        <f t="shared" si="149"/>
        <v>0.243824217485941-0.0955264996495182i</v>
      </c>
      <c r="M435" t="str">
        <f t="shared" si="150"/>
        <v>4.15063917434769-1.76907200168768i</v>
      </c>
      <c r="N435" t="str">
        <f t="shared" si="151"/>
        <v>-0.133490782548491i</v>
      </c>
      <c r="O435" t="str">
        <f t="shared" si="152"/>
        <v>0.991103328667358-0.133094672712634i</v>
      </c>
      <c r="P435" t="str">
        <f t="shared" si="153"/>
        <v>0.00889667133264205+0.133094672712634i</v>
      </c>
      <c r="Q435" t="str">
        <f t="shared" si="154"/>
        <v>-0.00889667133264205+0.000396109835857i</v>
      </c>
      <c r="R435" t="str">
        <f t="shared" si="155"/>
        <v>-0.333267310773733-14.9748909666461i</v>
      </c>
      <c r="S435" t="str">
        <f t="shared" si="156"/>
        <v>0.0138461390907473i</v>
      </c>
      <c r="T435" t="str">
        <f t="shared" si="157"/>
        <v>0.207344423192957-0.00461446553937241i</v>
      </c>
      <c r="U435" t="str">
        <f t="shared" si="158"/>
        <v>0.0001-5287.53963760448i</v>
      </c>
      <c r="V435" t="str">
        <f t="shared" si="159"/>
        <v>0.00002-0.0848105767264599i</v>
      </c>
      <c r="W435" t="str">
        <f t="shared" si="160"/>
        <v>0.0000199993584529565-0.0848092164117108i</v>
      </c>
      <c r="X435" t="str">
        <f t="shared" si="161"/>
        <v>0.0234574125234135-0.0777302499040223i</v>
      </c>
      <c r="Y435" t="str">
        <f t="shared" si="162"/>
        <v>0.009+0.189123877746106i</v>
      </c>
      <c r="Z435" t="str">
        <f t="shared" si="163"/>
        <v>-7.03961393321598-4.57814880075444i</v>
      </c>
      <c r="AA435" t="str">
        <f t="shared" si="164"/>
        <v>28.9324214310679-99.2958814304081i</v>
      </c>
      <c r="AB435" t="str">
        <f t="shared" si="165"/>
        <v>1.41161537079149-0.0314156049295036i</v>
      </c>
      <c r="AC435" t="str">
        <f t="shared" si="166"/>
        <v>6.80352959002163-2.62764407012543i</v>
      </c>
      <c r="AD435" t="str">
        <f t="shared" si="167"/>
        <v>0.182102943648813+0.0657138488465463i</v>
      </c>
      <c r="AE435" t="str">
        <f t="shared" si="168"/>
        <v>-0.981086641100054-1.29629449902506i</v>
      </c>
      <c r="AF435" t="str">
        <f t="shared" si="169"/>
        <v>-9.29595527184172-3.32292255076894i</v>
      </c>
      <c r="AG435" t="str">
        <f t="shared" si="170"/>
        <v>1.04269353302345-0.0585745377458221i</v>
      </c>
      <c r="AH435" t="str">
        <f t="shared" si="171"/>
        <v>3.77880837706664+14.8957599410069i</v>
      </c>
      <c r="AI435">
        <f t="shared" si="172"/>
        <v>23.732119618270243</v>
      </c>
      <c r="AJ435">
        <f t="shared" si="173"/>
        <v>75.765295483403094</v>
      </c>
      <c r="AK435"/>
      <c r="AL435"/>
      <c r="AM435"/>
      <c r="AN435"/>
    </row>
    <row r="436" spans="1:40" x14ac:dyDescent="0.25">
      <c r="A436"/>
      <c r="B436">
        <f t="shared" si="174"/>
        <v>30200</v>
      </c>
      <c r="C436" s="237" t="str">
        <f t="shared" si="142"/>
        <v>-0.000083796984081608+0.0810933750313816i</v>
      </c>
      <c r="D436" s="208" t="str">
        <f t="shared" si="143"/>
        <v>-5.95764840055059+0.621715875240592i</v>
      </c>
      <c r="E436" t="str">
        <f t="shared" si="144"/>
        <v>2870</v>
      </c>
      <c r="F436" t="str">
        <f t="shared" si="145"/>
        <v>0.777000777000777</v>
      </c>
      <c r="G436" t="str">
        <f t="shared" si="140"/>
        <v>0.777000777000777</v>
      </c>
      <c r="H436" t="str">
        <f t="shared" si="146"/>
        <v>3.35049448679581+3.95148304000725i</v>
      </c>
      <c r="I436" t="str">
        <f t="shared" si="147"/>
        <v>118.595122673015i</v>
      </c>
      <c r="J436" t="str">
        <f t="shared" si="141"/>
        <v>-11.0304699982863+25.649373627327i</v>
      </c>
      <c r="K436" t="str">
        <f t="shared" si="148"/>
        <v>3.90205273310245-1.67807121645891i</v>
      </c>
      <c r="L436" t="str">
        <f t="shared" si="149"/>
        <v>0.243608465374163-0.0957590543213988i</v>
      </c>
      <c r="M436" t="str">
        <f t="shared" si="150"/>
        <v>4.14566119847661-1.77383027078031i</v>
      </c>
      <c r="N436" t="str">
        <f t="shared" si="151"/>
        <v>-0.133934273520413i</v>
      </c>
      <c r="O436" t="str">
        <f t="shared" si="152"/>
        <v>0.991044204916332-0.133534204987919i</v>
      </c>
      <c r="P436" t="str">
        <f t="shared" si="153"/>
        <v>0.00895579508366795+0.133534204987919i</v>
      </c>
      <c r="Q436" t="str">
        <f t="shared" si="154"/>
        <v>-0.00895579508366795+0.000400068532494025i</v>
      </c>
      <c r="R436" t="str">
        <f t="shared" si="155"/>
        <v>-0.333266871200411-14.9252560300055i</v>
      </c>
      <c r="S436" t="str">
        <f t="shared" si="156"/>
        <v>0.0138921395528428i</v>
      </c>
      <c r="T436" t="str">
        <f t="shared" si="157"/>
        <v>0.207343739630745-0.0046297898830554i</v>
      </c>
      <c r="U436" t="str">
        <f t="shared" si="158"/>
        <v>0.0001-5270.03122820847i</v>
      </c>
      <c r="V436" t="str">
        <f t="shared" si="159"/>
        <v>0.00002-0.0845297470022i</v>
      </c>
      <c r="W436" t="str">
        <f t="shared" si="160"/>
        <v>0.0000199993584529567-0.0845283911918048i</v>
      </c>
      <c r="X436" t="str">
        <f t="shared" si="161"/>
        <v>0.0233152905378667-0.0775155760411334i</v>
      </c>
      <c r="Y436" t="str">
        <f t="shared" si="162"/>
        <v>0.009+0.189752196276823i</v>
      </c>
      <c r="Z436" t="str">
        <f t="shared" si="163"/>
        <v>-6.99049888740553-4.5055124427628i</v>
      </c>
      <c r="AA436" t="str">
        <f t="shared" si="164"/>
        <v>28.4270880927062-98.7322173981048i</v>
      </c>
      <c r="AB436" t="str">
        <f t="shared" si="165"/>
        <v>1.41161071705203-0.0315199341357445i</v>
      </c>
      <c r="AC436" t="str">
        <f t="shared" si="166"/>
        <v>6.79614876373336-2.63462878838988i</v>
      </c>
      <c r="AD436" t="str">
        <f t="shared" si="167"/>
        <v>0.182133612853529+0.0659689099235279i</v>
      </c>
      <c r="AE436" t="str">
        <f t="shared" si="168"/>
        <v>-0.975981073515791-1.28176085038069i</v>
      </c>
      <c r="AF436" t="str">
        <f t="shared" si="169"/>
        <v>-9.3081428873464-3.32976716476666i</v>
      </c>
      <c r="AG436" t="str">
        <f t="shared" si="170"/>
        <v>1.0423206417482-0.058307888234451i</v>
      </c>
      <c r="AH436" t="str">
        <f t="shared" si="171"/>
        <v>3.79443672670252+14.7764976058784i</v>
      </c>
      <c r="AI436">
        <f t="shared" si="172"/>
        <v>23.668759404831516</v>
      </c>
      <c r="AJ436">
        <f t="shared" si="173"/>
        <v>75.598264902185008</v>
      </c>
      <c r="AK436"/>
      <c r="AL436"/>
      <c r="AM436"/>
      <c r="AN436"/>
    </row>
    <row r="437" spans="1:40" x14ac:dyDescent="0.25">
      <c r="A437"/>
      <c r="B437">
        <f t="shared" si="174"/>
        <v>30300</v>
      </c>
      <c r="C437" s="237" t="str">
        <f t="shared" si="142"/>
        <v>-0.0000832447819925734+0.0808257406990171i</v>
      </c>
      <c r="D437" s="208" t="str">
        <f t="shared" si="143"/>
        <v>-5.95764416700124+0.619664012025798i</v>
      </c>
      <c r="E437" t="str">
        <f t="shared" si="144"/>
        <v>2870</v>
      </c>
      <c r="F437" t="str">
        <f t="shared" si="145"/>
        <v>0.777000777000777</v>
      </c>
      <c r="G437" t="str">
        <f t="shared" si="140"/>
        <v>0.777000777000777</v>
      </c>
      <c r="H437" t="str">
        <f t="shared" si="146"/>
        <v>3.36267537531552+3.95621455811764i</v>
      </c>
      <c r="I437" t="str">
        <f t="shared" si="147"/>
        <v>118.987821754713i</v>
      </c>
      <c r="J437" t="str">
        <f t="shared" si="141"/>
        <v>-11.1102738922927+25.7343053280798i</v>
      </c>
      <c r="K437" t="str">
        <f t="shared" si="148"/>
        <v>3.89728592894782-1.68257559530633i</v>
      </c>
      <c r="L437" t="str">
        <f t="shared" si="149"/>
        <v>0.243392381052048-0.0959909163239066i</v>
      </c>
      <c r="M437" t="str">
        <f t="shared" si="150"/>
        <v>4.14067830999987-1.77856651163024i</v>
      </c>
      <c r="N437" t="str">
        <f t="shared" si="151"/>
        <v>-0.134377764492335i</v>
      </c>
      <c r="O437" t="str">
        <f t="shared" si="152"/>
        <v>0.990984886242531-0.13397371099913i</v>
      </c>
      <c r="P437" t="str">
        <f t="shared" si="153"/>
        <v>0.009015113757469+0.13397371099913i</v>
      </c>
      <c r="Q437" t="str">
        <f t="shared" si="154"/>
        <v>-0.009015113757469+0.000404053493204992i</v>
      </c>
      <c r="R437" t="str">
        <f t="shared" si="155"/>
        <v>-0.333266430166291-14.8759485539823i</v>
      </c>
      <c r="S437" t="str">
        <f t="shared" si="156"/>
        <v>0.0139381400149383i</v>
      </c>
      <c r="T437" t="str">
        <f t="shared" si="157"/>
        <v>0.207343053800424-0.00464511416593642i</v>
      </c>
      <c r="U437" t="str">
        <f t="shared" si="158"/>
        <v>0.0001-5252.63838587115i</v>
      </c>
      <c r="V437" t="str">
        <f t="shared" si="159"/>
        <v>0.00002-0.0842507709394864i</v>
      </c>
      <c r="W437" t="str">
        <f t="shared" si="160"/>
        <v>0.0000199993584529566-0.0842494196037135i</v>
      </c>
      <c r="X437" t="str">
        <f t="shared" si="161"/>
        <v>0.0231744189041322-0.077301944646819i</v>
      </c>
      <c r="Y437" t="str">
        <f t="shared" si="162"/>
        <v>0.009+0.190380514807541i</v>
      </c>
      <c r="Z437" t="str">
        <f t="shared" si="163"/>
        <v>-6.94162512895184-4.43440150429235i</v>
      </c>
      <c r="AA437" t="str">
        <f t="shared" si="164"/>
        <v>27.933312734282-98.1729949267003i</v>
      </c>
      <c r="AB437" t="str">
        <f t="shared" si="165"/>
        <v>1.41160604787111-0.0316242629280414i</v>
      </c>
      <c r="AC437" t="str">
        <f t="shared" si="166"/>
        <v>6.78876068968574-2.64158114393414i</v>
      </c>
      <c r="AD437" t="str">
        <f t="shared" si="167"/>
        <v>0.182164386061298+0.0662238315560118i</v>
      </c>
      <c r="AE437" t="str">
        <f t="shared" si="168"/>
        <v>-0.97085382161121-1.2674910408434i</v>
      </c>
      <c r="AF437" t="str">
        <f t="shared" si="169"/>
        <v>-9.32031954231676-3.33655054609184i</v>
      </c>
      <c r="AG437" t="str">
        <f t="shared" si="170"/>
        <v>1.04195524485227-0.0580422559117234i</v>
      </c>
      <c r="AH437" t="str">
        <f t="shared" si="171"/>
        <v>3.80898365837111+14.6587931161906i</v>
      </c>
      <c r="AI437">
        <f t="shared" si="172"/>
        <v>23.605717780674446</v>
      </c>
      <c r="AJ437">
        <f t="shared" si="173"/>
        <v>75.434214079622038</v>
      </c>
      <c r="AK437"/>
      <c r="AL437"/>
      <c r="AM437"/>
      <c r="AN437"/>
    </row>
    <row r="438" spans="1:40" x14ac:dyDescent="0.25">
      <c r="A438"/>
      <c r="B438">
        <f t="shared" si="174"/>
        <v>30400</v>
      </c>
      <c r="C438" s="237" t="str">
        <f t="shared" si="142"/>
        <v>-0.0000826980202908963+0.080559867113254i</v>
      </c>
      <c r="D438" s="208" t="str">
        <f t="shared" si="143"/>
        <v>-5.95763997516152+0.617625647868281i</v>
      </c>
      <c r="E438" t="str">
        <f t="shared" si="144"/>
        <v>2870</v>
      </c>
      <c r="F438" t="str">
        <f t="shared" si="145"/>
        <v>0.777000777000777</v>
      </c>
      <c r="G438" t="str">
        <f t="shared" si="140"/>
        <v>0.777000777000777</v>
      </c>
      <c r="H438" t="str">
        <f t="shared" si="146"/>
        <v>3.37484507652257+3.96089867854927i</v>
      </c>
      <c r="I438" t="str">
        <f t="shared" si="147"/>
        <v>119.380520836412i</v>
      </c>
      <c r="J438" t="str">
        <f t="shared" si="141"/>
        <v>-11.1903416008248+25.8192370288325i</v>
      </c>
      <c r="K438" t="str">
        <f t="shared" si="148"/>
        <v>3.89251462475093-1.68705869536451i</v>
      </c>
      <c r="L438" t="str">
        <f t="shared" si="149"/>
        <v>0.243175967302006-0.0962220854607869i</v>
      </c>
      <c r="M438" t="str">
        <f t="shared" si="150"/>
        <v>4.13569059205294-1.7832807808253i</v>
      </c>
      <c r="N438" t="str">
        <f t="shared" si="151"/>
        <v>-0.134821255464257i</v>
      </c>
      <c r="O438" t="str">
        <f t="shared" si="152"/>
        <v>0.990925372657621-0.134413190659824i</v>
      </c>
      <c r="P438" t="str">
        <f t="shared" si="153"/>
        <v>0.00907462734237896+0.134413190659824i</v>
      </c>
      <c r="Q438" t="str">
        <f t="shared" si="154"/>
        <v>-0.00907462734237896+0.000408064804433006i</v>
      </c>
      <c r="R438" t="str">
        <f t="shared" si="155"/>
        <v>-0.333265987672797-14.8269653070553i</v>
      </c>
      <c r="S438" t="str">
        <f t="shared" si="156"/>
        <v>0.0139841404770338i</v>
      </c>
      <c r="T438" t="str">
        <f t="shared" si="157"/>
        <v>0.207342365701968-0.00466043838783381i</v>
      </c>
      <c r="U438" t="str">
        <f t="shared" si="158"/>
        <v>0.0001-5235.35997012815i</v>
      </c>
      <c r="V438" t="str">
        <f t="shared" si="159"/>
        <v>0.00002-0.0839736302456065i</v>
      </c>
      <c r="W438" t="str">
        <f t="shared" si="160"/>
        <v>0.0000199993584529567-0.0839722833550176i</v>
      </c>
      <c r="X438" t="str">
        <f t="shared" si="161"/>
        <v>0.0230347834730253-0.0770893496577551i</v>
      </c>
      <c r="Y438" t="str">
        <f t="shared" si="162"/>
        <v>0.009+0.191008833338259i</v>
      </c>
      <c r="Z438" t="str">
        <f t="shared" si="163"/>
        <v>-6.89300408867486-4.36477834230894i</v>
      </c>
      <c r="AA438" t="str">
        <f t="shared" si="164"/>
        <v>27.450785664021-97.6182446215899i</v>
      </c>
      <c r="AB438" t="str">
        <f t="shared" si="165"/>
        <v>1.41160136324858-0.0317285913051574i</v>
      </c>
      <c r="AC438" t="str">
        <f t="shared" si="166"/>
        <v>6.78136549063911-2.64850121782782i</v>
      </c>
      <c r="AD438" t="str">
        <f t="shared" si="167"/>
        <v>0.182195263228199+0.0664786149425932i</v>
      </c>
      <c r="AE438" t="str">
        <f t="shared" si="168"/>
        <v>-0.965708275641042-1.25347930361846i</v>
      </c>
      <c r="AF438" t="str">
        <f t="shared" si="169"/>
        <v>-9.33248505168409-3.34327303068099i</v>
      </c>
      <c r="AG438" t="str">
        <f t="shared" si="170"/>
        <v>1.04159716231192-0.0577777034641242i</v>
      </c>
      <c r="AH438" t="str">
        <f t="shared" si="171"/>
        <v>3.82249021621117+14.5426260279513i</v>
      </c>
      <c r="AI438">
        <f t="shared" si="172"/>
        <v>23.542994160866158</v>
      </c>
      <c r="AJ438">
        <f t="shared" si="173"/>
        <v>75.273080780263882</v>
      </c>
      <c r="AK438"/>
      <c r="AL438"/>
      <c r="AM438"/>
      <c r="AN438"/>
    </row>
    <row r="439" spans="1:40" x14ac:dyDescent="0.25">
      <c r="A439"/>
      <c r="B439">
        <f t="shared" si="174"/>
        <v>30500</v>
      </c>
      <c r="C439" s="237" t="str">
        <f t="shared" si="142"/>
        <v>-0.0000821566277444554+0.0802957369553469i</v>
      </c>
      <c r="D439" s="208" t="str">
        <f t="shared" si="143"/>
        <v>-5.95763582448533+0.615600649990993i</v>
      </c>
      <c r="E439" t="str">
        <f t="shared" si="144"/>
        <v>2870</v>
      </c>
      <c r="F439" t="str">
        <f t="shared" si="145"/>
        <v>0.777000777000777</v>
      </c>
      <c r="G439" t="str">
        <f t="shared" si="140"/>
        <v>0.777000777000777</v>
      </c>
      <c r="H439" t="str">
        <f t="shared" si="146"/>
        <v>3.38700340791925+3.96553560297778i</v>
      </c>
      <c r="I439" t="str">
        <f t="shared" si="147"/>
        <v>119.773219918111i</v>
      </c>
      <c r="J439" t="str">
        <f t="shared" si="141"/>
        <v>-11.2706731238825+25.9041687295853i</v>
      </c>
      <c r="K439" t="str">
        <f t="shared" si="148"/>
        <v>3.88773890049282-1.69152057322777i</v>
      </c>
      <c r="L439" t="str">
        <f t="shared" si="149"/>
        <v>0.242959226902361-0.0964525615486498i</v>
      </c>
      <c r="M439" t="str">
        <f t="shared" si="150"/>
        <v>4.13069812739518-1.78797313477642i</v>
      </c>
      <c r="N439" t="str">
        <f t="shared" si="151"/>
        <v>-0.135264746436179i</v>
      </c>
      <c r="O439" t="str">
        <f t="shared" si="152"/>
        <v>0.990865664173309-0.134852643883562i</v>
      </c>
      <c r="P439" t="str">
        <f t="shared" si="153"/>
        <v>0.00913433582669099+0.134852643883562i</v>
      </c>
      <c r="Q439" t="str">
        <f t="shared" si="154"/>
        <v>-0.00913433582669099+0.000412102552617005i</v>
      </c>
      <c r="R439" t="str">
        <f t="shared" si="155"/>
        <v>-0.333265543719329-14.7783031000875i</v>
      </c>
      <c r="S439" t="str">
        <f t="shared" si="156"/>
        <v>0.0140301409391293i</v>
      </c>
      <c r="T439" t="str">
        <f t="shared" si="157"/>
        <v>0.207341675335399-0.00467576254853774i</v>
      </c>
      <c r="U439" t="str">
        <f t="shared" si="158"/>
        <v>0.0001-5218.19485547199i</v>
      </c>
      <c r="V439" t="str">
        <f t="shared" si="159"/>
        <v>0.00002-0.083698306867752i</v>
      </c>
      <c r="W439" t="str">
        <f t="shared" si="160"/>
        <v>0.0000199993584529567-0.0836969643931982i</v>
      </c>
      <c r="X439" t="str">
        <f t="shared" si="161"/>
        <v>0.0228963702875675-0.0768777850329423i</v>
      </c>
      <c r="Y439" t="str">
        <f t="shared" si="162"/>
        <v>0.009+0.191637151868977i</v>
      </c>
      <c r="Z439" t="str">
        <f t="shared" si="163"/>
        <v>-6.8446462990284-4.29660628048376i</v>
      </c>
      <c r="AA439" t="str">
        <f t="shared" si="164"/>
        <v>26.9792060376137-97.0679915834273i</v>
      </c>
      <c r="AB439" t="str">
        <f t="shared" si="165"/>
        <v>1.41159666318457-0.031832919265664i</v>
      </c>
      <c r="AC439" t="str">
        <f t="shared" si="166"/>
        <v>6.77396328880527-2.65538909091425i</v>
      </c>
      <c r="AD439" t="str">
        <f t="shared" si="167"/>
        <v>0.182226244310866+0.0667332612656382i</v>
      </c>
      <c r="AE439" t="str">
        <f t="shared" si="168"/>
        <v>-0.960547639237109-1.23971999551898i</v>
      </c>
      <c r="AF439" t="str">
        <f t="shared" si="169"/>
        <v>-9.34463923240458-3.34993495298679i</v>
      </c>
      <c r="AG439" t="str">
        <f t="shared" si="170"/>
        <v>1.0412462185816-0.0575142890205529i</v>
      </c>
      <c r="AH439" t="str">
        <f t="shared" si="171"/>
        <v>3.83499595549691+14.4279758386582i</v>
      </c>
      <c r="AI439">
        <f t="shared" si="172"/>
        <v>23.480587855413766</v>
      </c>
      <c r="AJ439">
        <f t="shared" si="173"/>
        <v>75.114804191241006</v>
      </c>
      <c r="AK439"/>
      <c r="AL439"/>
      <c r="AM439"/>
      <c r="AN439"/>
    </row>
    <row r="440" spans="1:40" x14ac:dyDescent="0.25">
      <c r="A440"/>
      <c r="B440">
        <f t="shared" si="174"/>
        <v>30600</v>
      </c>
      <c r="C440" s="237" t="str">
        <f t="shared" si="142"/>
        <v>-0.0000816205342831432+0.0800333331329371i</v>
      </c>
      <c r="D440" s="208" t="str">
        <f t="shared" si="143"/>
        <v>-5.95763171443546+0.613588887352518i</v>
      </c>
      <c r="E440" t="str">
        <f t="shared" si="144"/>
        <v>2870</v>
      </c>
      <c r="F440" t="str">
        <f t="shared" si="145"/>
        <v>0.777000777000777</v>
      </c>
      <c r="G440" t="str">
        <f t="shared" si="140"/>
        <v>0.777000777000777</v>
      </c>
      <c r="H440" t="str">
        <f t="shared" si="146"/>
        <v>3.39915018901511+3.97012553334256i</v>
      </c>
      <c r="I440" t="str">
        <f t="shared" si="147"/>
        <v>120.16591899981i</v>
      </c>
      <c r="J440" t="str">
        <f t="shared" si="141"/>
        <v>-11.3512684614659+25.989100430338i</v>
      </c>
      <c r="K440" t="str">
        <f t="shared" si="148"/>
        <v>3.88295883578336-1.69596128530659i</v>
      </c>
      <c r="L440" t="str">
        <f t="shared" si="149"/>
        <v>0.24274216262729-0.0966823444169182i</v>
      </c>
      <c r="M440" t="str">
        <f t="shared" si="150"/>
        <v>4.12570099841065-1.79264362972351i</v>
      </c>
      <c r="N440" t="str">
        <f t="shared" si="151"/>
        <v>-0.1357082374081i</v>
      </c>
      <c r="O440" t="str">
        <f t="shared" si="152"/>
        <v>0.990805760801338-0.13529207058391i</v>
      </c>
      <c r="P440" t="str">
        <f t="shared" si="153"/>
        <v>0.00919423919866202+0.13529207058391i</v>
      </c>
      <c r="Q440" t="str">
        <f t="shared" si="154"/>
        <v>-0.00919423919866202+0.000416166824190017i</v>
      </c>
      <c r="R440" t="str">
        <f t="shared" si="155"/>
        <v>-0.333265098306752-14.7299587856268i</v>
      </c>
      <c r="S440" t="str">
        <f t="shared" si="156"/>
        <v>0.0140761414012248i</v>
      </c>
      <c r="T440" t="str">
        <f t="shared" si="157"/>
        <v>0.207340982700696-0.00469108664785893i</v>
      </c>
      <c r="U440" t="str">
        <f t="shared" si="158"/>
        <v>0.0001-5201.1419311077i</v>
      </c>
      <c r="V440" t="str">
        <f t="shared" si="159"/>
        <v>0.00002-0.0834247829890998i</v>
      </c>
      <c r="W440" t="str">
        <f t="shared" si="160"/>
        <v>0.0000199993584529566-0.0834234449017183i</v>
      </c>
      <c r="X440" t="str">
        <f t="shared" si="161"/>
        <v>0.0227591655800009-0.0766672447542278i</v>
      </c>
      <c r="Y440" t="str">
        <f t="shared" si="162"/>
        <v>0.009+0.192265470399695i</v>
      </c>
      <c r="Z440" t="str">
        <f t="shared" si="163"/>
        <v>-6.79656144527612-4.22984958934237i</v>
      </c>
      <c r="AA440" t="str">
        <f t="shared" si="164"/>
        <v>26.5182816275773-96.522255775041i</v>
      </c>
      <c r="AB440" t="str">
        <f t="shared" si="165"/>
        <v>1.41159194767895-0.0319372468082727i</v>
      </c>
      <c r="AC440" t="str">
        <f t="shared" si="166"/>
        <v>6.76655420584572-2.66224484381905i</v>
      </c>
      <c r="AD440" t="str">
        <f t="shared" si="167"/>
        <v>0.182257329266468+0.0669877716915383i</v>
      </c>
      <c r="AE440" t="str">
        <f t="shared" si="168"/>
        <v>-0.955374938631058-1.22620759573607i</v>
      </c>
      <c r="AF440" t="str">
        <f t="shared" si="169"/>
        <v>-9.35678190345057-3.35653664599004i</v>
      </c>
      <c r="AG440" t="str">
        <f t="shared" si="170"/>
        <v>1.04090224250946-0.0572520664043901i</v>
      </c>
      <c r="AH440" t="str">
        <f t="shared" si="171"/>
        <v>3.84653899458709+14.3148220181131i</v>
      </c>
      <c r="AI440">
        <f t="shared" si="172"/>
        <v>23.418498075738814</v>
      </c>
      <c r="AJ440">
        <f t="shared" si="173"/>
        <v>74.959324891849903</v>
      </c>
      <c r="AK440"/>
      <c r="AL440"/>
      <c r="AM440"/>
      <c r="AN440"/>
    </row>
    <row r="441" spans="1:40" x14ac:dyDescent="0.25">
      <c r="A441"/>
      <c r="B441">
        <f t="shared" si="174"/>
        <v>30700</v>
      </c>
      <c r="C441" s="237" t="str">
        <f t="shared" si="142"/>
        <v>-0.0000810896709761949+0.0797726387763661i</v>
      </c>
      <c r="D441" s="208" t="str">
        <f t="shared" si="143"/>
        <v>-5.95762764448344+0.611590230618807i</v>
      </c>
      <c r="E441" t="str">
        <f t="shared" si="144"/>
        <v>2870</v>
      </c>
      <c r="F441" t="str">
        <f t="shared" si="145"/>
        <v>0.777000777000777</v>
      </c>
      <c r="G441" t="str">
        <f t="shared" si="140"/>
        <v>0.777000777000777</v>
      </c>
      <c r="H441" t="str">
        <f t="shared" si="146"/>
        <v>3.4112852413183+3.97466867182999i</v>
      </c>
      <c r="I441" t="str">
        <f t="shared" si="147"/>
        <v>120.558618081508i</v>
      </c>
      <c r="J441" t="str">
        <f t="shared" si="141"/>
        <v>-11.4321276135749+26.0740321310908i</v>
      </c>
      <c r="K441" t="str">
        <f t="shared" si="148"/>
        <v>3.87817450986187-1.70038088783315i</v>
      </c>
      <c r="L441" t="str">
        <f t="shared" si="149"/>
        <v>0.242524777246758-0.0969114339077757i</v>
      </c>
      <c r="M441" t="str">
        <f t="shared" si="150"/>
        <v>4.12069928710863-1.79729232174093i</v>
      </c>
      <c r="N441" t="str">
        <f t="shared" si="151"/>
        <v>-0.136151728380022i</v>
      </c>
      <c r="O441" t="str">
        <f t="shared" si="152"/>
        <v>0.99074566255349-0.13573147067444i</v>
      </c>
      <c r="P441" t="str">
        <f t="shared" si="153"/>
        <v>0.00925433744651005+0.13573147067444i</v>
      </c>
      <c r="Q441" t="str">
        <f t="shared" si="154"/>
        <v>-0.00925433744651005+0.000420257705582017i</v>
      </c>
      <c r="R441" t="str">
        <f t="shared" si="155"/>
        <v>-0.333264651432375-14.6819292572308i</v>
      </c>
      <c r="S441" t="str">
        <f t="shared" si="156"/>
        <v>0.0141221418633203i</v>
      </c>
      <c r="T441" t="str">
        <f t="shared" si="157"/>
        <v>0.207340287797846-0.00470641068555799i</v>
      </c>
      <c r="U441" t="str">
        <f t="shared" si="158"/>
        <v>0.0001-5184.20010071321i</v>
      </c>
      <c r="V441" t="str">
        <f t="shared" si="159"/>
        <v>0.00002-0.0831530410249659i</v>
      </c>
      <c r="W441" t="str">
        <f t="shared" si="160"/>
        <v>0.0000199993584529567-0.0831517072961757i</v>
      </c>
      <c r="X441" t="str">
        <f t="shared" si="161"/>
        <v>0.022623155768851-0.0764577228267975i</v>
      </c>
      <c r="Y441" t="str">
        <f t="shared" si="162"/>
        <v>0.009+0.192893788930413i</v>
      </c>
      <c r="Z441" t="str">
        <f t="shared" si="163"/>
        <v>-6.74875841395601-4.16447346619888i</v>
      </c>
      <c r="AA441" t="str">
        <f t="shared" si="164"/>
        <v>26.0677285950141-95.9810523670094i</v>
      </c>
      <c r="AB441" t="str">
        <f t="shared" si="165"/>
        <v>1.41158721673163-0.0320415739313535i</v>
      </c>
      <c r="AC441" t="str">
        <f t="shared" si="166"/>
        <v>6.75913836287437-2.66906855695618i</v>
      </c>
      <c r="AD441" t="str">
        <f t="shared" si="167"/>
        <v>0.182288518052701+0.0672421473709811i</v>
      </c>
      <c r="AE441" t="str">
        <f t="shared" si="168"/>
        <v>-0.950193031439052-1.21293670446557i</v>
      </c>
      <c r="AF441" t="str">
        <f t="shared" si="169"/>
        <v>-9.36891288580174-3.36307844121118i</v>
      </c>
      <c r="AG441" t="str">
        <f t="shared" si="170"/>
        <v>1.04056506725126-0.0569910853724955i</v>
      </c>
      <c r="AH441" t="str">
        <f t="shared" si="171"/>
        <v>3.85715606536093+14.2031440367375i</v>
      </c>
      <c r="AI441">
        <f t="shared" si="172"/>
        <v>23.356723940830477</v>
      </c>
      <c r="AJ441">
        <f t="shared" si="173"/>
        <v>74.806584823411796</v>
      </c>
      <c r="AK441"/>
      <c r="AL441"/>
      <c r="AM441"/>
      <c r="AN441"/>
    </row>
    <row r="442" spans="1:40" x14ac:dyDescent="0.25">
      <c r="A442"/>
      <c r="B442">
        <f t="shared" si="174"/>
        <v>30800</v>
      </c>
      <c r="C442" s="237" t="str">
        <f t="shared" si="142"/>
        <v>-0.0000805639700100326+0.0795136372350622i</v>
      </c>
      <c r="D442" s="208" t="str">
        <f t="shared" si="143"/>
        <v>-5.95762361410937+0.609604552135477i</v>
      </c>
      <c r="E442" t="str">
        <f t="shared" si="144"/>
        <v>2870</v>
      </c>
      <c r="F442" t="str">
        <f t="shared" si="145"/>
        <v>0.777000777000777</v>
      </c>
      <c r="G442" t="str">
        <f t="shared" si="140"/>
        <v>0.777000777000777</v>
      </c>
      <c r="H442" t="str">
        <f t="shared" si="146"/>
        <v>3.42340838832688+3.97916522085692i</v>
      </c>
      <c r="I442" t="str">
        <f t="shared" si="147"/>
        <v>120.951317163207i</v>
      </c>
      <c r="J442" t="str">
        <f t="shared" si="141"/>
        <v>-11.5132505802095+26.1589638318435i</v>
      </c>
      <c r="K442" t="str">
        <f t="shared" si="148"/>
        <v>3.87338600159794-1.70477943686694i</v>
      </c>
      <c r="L442" t="str">
        <f t="shared" si="149"/>
        <v>0.242307073526455-0.0971398298761148i</v>
      </c>
      <c r="M442" t="str">
        <f t="shared" si="150"/>
        <v>4.11569307512439-1.80191926674305i</v>
      </c>
      <c r="N442" t="str">
        <f t="shared" si="151"/>
        <v>-0.136595219351944i</v>
      </c>
      <c r="O442" t="str">
        <f t="shared" si="152"/>
        <v>0.990685369441585-0.13617084406873i</v>
      </c>
      <c r="P442" t="str">
        <f t="shared" si="153"/>
        <v>0.00931463055841497+0.13617084406873i</v>
      </c>
      <c r="Q442" t="str">
        <f t="shared" si="154"/>
        <v>-0.00931463055841497+0.000424375283213985i</v>
      </c>
      <c r="R442" t="str">
        <f t="shared" si="155"/>
        <v>-0.333264203099543-14.6342114488007i</v>
      </c>
      <c r="S442" t="str">
        <f t="shared" si="156"/>
        <v>0.0141681423254158i</v>
      </c>
      <c r="T442" t="str">
        <f t="shared" si="157"/>
        <v>0.207339590626838-0.0047217346614806i</v>
      </c>
      <c r="U442" t="str">
        <f t="shared" si="158"/>
        <v>0.0001-5167.3682822044i</v>
      </c>
      <c r="V442" t="str">
        <f t="shared" si="159"/>
        <v>0.00002-0.0828830636190406i</v>
      </c>
      <c r="W442" t="str">
        <f t="shared" si="160"/>
        <v>0.0000199993584529566-0.0828817342205393i</v>
      </c>
      <c r="X442" t="str">
        <f t="shared" si="161"/>
        <v>0.0224883274560443-0.0762492132796524i</v>
      </c>
      <c r="Y442" t="str">
        <f t="shared" si="162"/>
        <v>0.009+0.193522107461131i</v>
      </c>
      <c r="Z442" t="str">
        <f t="shared" si="163"/>
        <v>-6.70124533877011-4.10044401495601i</v>
      </c>
      <c r="AA442" t="str">
        <f t="shared" si="164"/>
        <v>25.6272712641876-95.4443920630733i</v>
      </c>
      <c r="AB442" t="str">
        <f t="shared" si="165"/>
        <v>1.41158247034252-0.032145900633856i</v>
      </c>
      <c r="AC442" t="str">
        <f t="shared" si="166"/>
        <v>6.75171588045674-2.67586031053933i</v>
      </c>
      <c r="AD442" t="str">
        <f t="shared" si="167"/>
        <v>0.182319810627785+0.0674963894391913i</v>
      </c>
      <c r="AE442" t="str">
        <f t="shared" si="168"/>
        <v>-0.945004615027822-1.19990204140981i</v>
      </c>
      <c r="AF442" t="str">
        <f t="shared" si="169"/>
        <v>-9.38103200243625-3.36956066872144i</v>
      </c>
      <c r="AG442" t="str">
        <f t="shared" si="170"/>
        <v>1.04023453018298-0.0567313918417821i</v>
      </c>
      <c r="AH442" t="str">
        <f t="shared" si="171"/>
        <v>3.86688256215211+14.0929213915567i</v>
      </c>
      <c r="AI442">
        <f t="shared" si="172"/>
        <v>23.295264483094584</v>
      </c>
      <c r="AJ442">
        <f t="shared" si="173"/>
        <v>74.656527259437965</v>
      </c>
      <c r="AK442"/>
      <c r="AL442"/>
      <c r="AM442"/>
      <c r="AN442"/>
    </row>
    <row r="443" spans="1:40" x14ac:dyDescent="0.25">
      <c r="A443"/>
      <c r="B443">
        <f t="shared" si="174"/>
        <v>30900</v>
      </c>
      <c r="C443" s="237" t="str">
        <f t="shared" si="142"/>
        <v>-0.000080043364666602+0.0792563120739926i</v>
      </c>
      <c r="D443" s="208" t="str">
        <f t="shared" si="143"/>
        <v>-5.95761962280174+0.60763172590061i</v>
      </c>
      <c r="E443" t="str">
        <f t="shared" si="144"/>
        <v>2870</v>
      </c>
      <c r="F443" t="str">
        <f t="shared" si="145"/>
        <v>0.777000777000777</v>
      </c>
      <c r="G443" t="str">
        <f t="shared" si="140"/>
        <v>0.777000777000777</v>
      </c>
      <c r="H443" t="str">
        <f t="shared" si="146"/>
        <v>3.43551945551994+3.9836153830543i</v>
      </c>
      <c r="I443" t="str">
        <f t="shared" si="147"/>
        <v>121.344016244906i</v>
      </c>
      <c r="J443" t="str">
        <f t="shared" si="141"/>
        <v>-11.5946373613698+26.2438955325963i</v>
      </c>
      <c r="K443" t="str">
        <f t="shared" si="148"/>
        <v>3.86859338949187-1.70915698829994i</v>
      </c>
      <c r="L443" t="str">
        <f t="shared" si="149"/>
        <v>0.24208905422774-0.0973675321894838i</v>
      </c>
      <c r="M443" t="str">
        <f t="shared" si="150"/>
        <v>4.11068244371961-1.80652452048942i</v>
      </c>
      <c r="N443" t="str">
        <f t="shared" si="151"/>
        <v>-0.137038710323866i</v>
      </c>
      <c r="O443" t="str">
        <f t="shared" si="152"/>
        <v>0.990624881477482-0.13661019068036i</v>
      </c>
      <c r="P443" t="str">
        <f t="shared" si="153"/>
        <v>0.00937511852251804+0.13661019068036i</v>
      </c>
      <c r="Q443" t="str">
        <f t="shared" si="154"/>
        <v>-0.00937511852251804+0.000428519643505987i</v>
      </c>
      <c r="R443" t="str">
        <f t="shared" si="155"/>
        <v>-0.333263753304706-14.5868023339282i</v>
      </c>
      <c r="S443" t="str">
        <f t="shared" si="156"/>
        <v>0.0142141427875113i</v>
      </c>
      <c r="T443" t="str">
        <f t="shared" si="157"/>
        <v>0.207338891187659-0.00473705857537503i</v>
      </c>
      <c r="U443" t="str">
        <f t="shared" si="158"/>
        <v>0.0001-5150.64540750471i</v>
      </c>
      <c r="V443" t="str">
        <f t="shared" si="159"/>
        <v>0.00002-0.0826148336396909i</v>
      </c>
      <c r="W443" t="str">
        <f t="shared" si="160"/>
        <v>0.0000199993584529566-0.0826135085434507i</v>
      </c>
      <c r="X443" t="str">
        <f t="shared" si="161"/>
        <v>0.0223546674240701-0.0760417101660519i</v>
      </c>
      <c r="Y443" t="str">
        <f t="shared" si="162"/>
        <v>0.009+0.194150425991849i</v>
      </c>
      <c r="Z443" t="str">
        <f t="shared" si="163"/>
        <v>-6.65402964402622-4.03772822583704i</v>
      </c>
      <c r="AA443" t="str">
        <f t="shared" si="164"/>
        <v>25.1966419002379-94.9122814064684i</v>
      </c>
      <c r="AB443" t="str">
        <f t="shared" si="165"/>
        <v>1.41157770851155-0.0322502269140662i</v>
      </c>
      <c r="AC443" t="str">
        <f t="shared" si="166"/>
        <v>6.74428687861278-2.68262018458401i</v>
      </c>
      <c r="AD443" t="str">
        <f t="shared" si="167"/>
        <v>0.182351206950439+0.0677504990162017i</v>
      </c>
      <c r="AE443" t="str">
        <f t="shared" si="168"/>
        <v>-0.939812234479919-1.18709844417061i</v>
      </c>
      <c r="AF443" t="str">
        <f t="shared" si="169"/>
        <v>-9.39313907832168-3.37598365715369i</v>
      </c>
      <c r="AG443" t="str">
        <f t="shared" si="170"/>
        <v>1.03991047281257-0.0564730281039484i</v>
      </c>
      <c r="AH443" t="str">
        <f t="shared" si="171"/>
        <v>3.87575258919027+13.984133629997i</v>
      </c>
      <c r="AI443">
        <f t="shared" si="172"/>
        <v>23.234118653906638</v>
      </c>
      <c r="AJ443">
        <f t="shared" si="173"/>
        <v>74.509096776140836</v>
      </c>
      <c r="AK443"/>
      <c r="AL443"/>
      <c r="AM443"/>
      <c r="AN443"/>
    </row>
    <row r="444" spans="1:40" x14ac:dyDescent="0.25">
      <c r="A444"/>
      <c r="B444">
        <f t="shared" si="174"/>
        <v>31000</v>
      </c>
      <c r="C444" s="237" t="str">
        <f t="shared" si="142"/>
        <v>-0.0000795277893022059+0.0790006470701886i</v>
      </c>
      <c r="D444" s="208" t="str">
        <f t="shared" si="143"/>
        <v>-5.95761567005727+0.605671627538113i</v>
      </c>
      <c r="E444" t="str">
        <f t="shared" si="144"/>
        <v>2870</v>
      </c>
      <c r="F444" t="str">
        <f t="shared" si="145"/>
        <v>0.777000777000777</v>
      </c>
      <c r="G444" t="str">
        <f t="shared" si="140"/>
        <v>0.777000777000777</v>
      </c>
      <c r="H444" t="str">
        <f t="shared" si="146"/>
        <v>3.44761827034874+3.988019361251i</v>
      </c>
      <c r="I444" t="str">
        <f t="shared" si="147"/>
        <v>121.736715326604i</v>
      </c>
      <c r="J444" t="str">
        <f t="shared" si="141"/>
        <v>-11.6762879570557+26.328827233349i</v>
      </c>
      <c r="K444" t="str">
        <f t="shared" si="148"/>
        <v>3.86379675167546-1.71351359786186i</v>
      </c>
      <c r="L444" t="str">
        <f t="shared" si="149"/>
        <v>0.241870722107574-0.097594540728034i</v>
      </c>
      <c r="M444" t="str">
        <f t="shared" si="150"/>
        <v>4.10566747378303-1.81110813858989i</v>
      </c>
      <c r="N444" t="str">
        <f t="shared" si="151"/>
        <v>-0.137482201295788i</v>
      </c>
      <c r="O444" t="str">
        <f t="shared" si="152"/>
        <v>0.990564198673078-0.137049510422919i</v>
      </c>
      <c r="P444" t="str">
        <f t="shared" si="153"/>
        <v>0.00943580132692201+0.137049510422919i</v>
      </c>
      <c r="Q444" t="str">
        <f t="shared" si="154"/>
        <v>-0.00943580132692201+0.000432690872869013i</v>
      </c>
      <c r="R444" t="str">
        <f t="shared" si="155"/>
        <v>-0.333263302050263-14.5396989252561i</v>
      </c>
      <c r="S444" t="str">
        <f t="shared" si="156"/>
        <v>0.0142601432496068i</v>
      </c>
      <c r="T444" t="str">
        <f t="shared" si="157"/>
        <v>0.207338189480306-0.00475238242707373i</v>
      </c>
      <c r="U444" t="str">
        <f t="shared" si="158"/>
        <v>0.0001-5134.03042231921i</v>
      </c>
      <c r="V444" t="str">
        <f t="shared" si="159"/>
        <v>0.00002-0.082348334176337i</v>
      </c>
      <c r="W444" t="str">
        <f t="shared" si="160"/>
        <v>0.0000199993584529566-0.0823470133546011i</v>
      </c>
      <c r="X444" t="str">
        <f t="shared" si="161"/>
        <v>0.0222221626331933-0.0758352075639413i</v>
      </c>
      <c r="Y444" t="str">
        <f t="shared" si="162"/>
        <v>0.009+0.194778744522567i</v>
      </c>
      <c r="Z444" t="str">
        <f t="shared" si="163"/>
        <v>-6.60711808575762-3.97629395511479i</v>
      </c>
      <c r="AA444" t="str">
        <f t="shared" si="164"/>
        <v>24.7755804903545-94.3847230682526i</v>
      </c>
      <c r="AB444" t="str">
        <f t="shared" si="165"/>
        <v>1.41157293123869-0.0323545527708436i</v>
      </c>
      <c r="AC444" t="str">
        <f t="shared" si="166"/>
        <v>6.73685147681555-2.68934825891963i</v>
      </c>
      <c r="AD444" t="str">
        <f t="shared" si="167"/>
        <v>0.182382706979891+0.0680044772070783i</v>
      </c>
      <c r="AE444" t="str">
        <f t="shared" si="168"/>
        <v>-0.934618290177025-1.17452086654899i</v>
      </c>
      <c r="AF444" t="str">
        <f t="shared" si="169"/>
        <v>-9.40523394040601-3.38234773371289i</v>
      </c>
      <c r="AG444" t="str">
        <f t="shared" si="170"/>
        <v>1.03959274069122-0.0562160330289923i</v>
      </c>
      <c r="AH444" t="str">
        <f t="shared" si="171"/>
        <v>3.88379900657444+13.8767603716511i</v>
      </c>
      <c r="AI444">
        <f t="shared" si="172"/>
        <v>23.173285328889108</v>
      </c>
      <c r="AJ444">
        <f t="shared" si="173"/>
        <v>74.364239223302462</v>
      </c>
      <c r="AK444"/>
      <c r="AL444"/>
      <c r="AM444"/>
      <c r="AN444"/>
    </row>
    <row r="445" spans="1:40" x14ac:dyDescent="0.25">
      <c r="A445"/>
      <c r="B445">
        <f t="shared" si="174"/>
        <v>31100</v>
      </c>
      <c r="C445" s="237" t="str">
        <f t="shared" si="142"/>
        <v>-0.0000790171793268128+0.078746626209337i</v>
      </c>
      <c r="D445" s="208" t="str">
        <f t="shared" si="143"/>
        <v>-5.9576117553808+0.603724134271584i</v>
      </c>
      <c r="E445" t="str">
        <f t="shared" si="144"/>
        <v>2870</v>
      </c>
      <c r="F445" t="str">
        <f t="shared" si="145"/>
        <v>0.777000777000777</v>
      </c>
      <c r="G445" t="str">
        <f t="shared" si="140"/>
        <v>0.777000777000777</v>
      </c>
      <c r="H445" t="str">
        <f t="shared" si="146"/>
        <v>3.45970466222765+3.9923773584578i</v>
      </c>
      <c r="I445" t="str">
        <f t="shared" si="147"/>
        <v>122.129414408303i</v>
      </c>
      <c r="J445" t="str">
        <f t="shared" si="141"/>
        <v>-11.7582023672673+26.4137589341017i</v>
      </c>
      <c r="K445" t="str">
        <f t="shared" si="148"/>
        <v>3.8589961659127-1.71784932112515i</v>
      </c>
      <c r="L445" t="str">
        <f t="shared" si="149"/>
        <v>0.241652079918461-0.0978208553844671i</v>
      </c>
      <c r="M445" t="str">
        <f t="shared" si="150"/>
        <v>4.10064824583116-1.81567017650962i</v>
      </c>
      <c r="N445" t="str">
        <f t="shared" si="151"/>
        <v>-0.13792569226771i</v>
      </c>
      <c r="O445" t="str">
        <f t="shared" si="152"/>
        <v>0.990503321040309-0.13748880321i</v>
      </c>
      <c r="P445" t="str">
        <f t="shared" si="153"/>
        <v>0.00949667895969097+0.13748880321i</v>
      </c>
      <c r="Q445" t="str">
        <f t="shared" si="154"/>
        <v>-0.00949667895969097+0.000436889057709999i</v>
      </c>
      <c r="R445" t="str">
        <f t="shared" si="155"/>
        <v>-0.333262849336606-14.4928982738504i</v>
      </c>
      <c r="S445" t="str">
        <f t="shared" si="156"/>
        <v>0.0143061437117023i</v>
      </c>
      <c r="T445" t="str">
        <f t="shared" si="157"/>
        <v>0.207337485504786-0.00476770621638088i</v>
      </c>
      <c r="U445" t="str">
        <f t="shared" si="158"/>
        <v>0.0001-5117.52228591304i</v>
      </c>
      <c r="V445" t="str">
        <f t="shared" si="159"/>
        <v>0.00002-0.0820835485358986i</v>
      </c>
      <c r="W445" t="str">
        <f t="shared" si="160"/>
        <v>0.0000199993584529565-0.0820822319611785i</v>
      </c>
      <c r="X445" t="str">
        <f t="shared" si="161"/>
        <v>0.022090800218714-0.0756296995763536i</v>
      </c>
      <c r="Y445" t="str">
        <f t="shared" si="162"/>
        <v>0.009+0.195407063053285i</v>
      </c>
      <c r="Z445" t="str">
        <f t="shared" si="163"/>
        <v>-6.5605167906378-3.91610990489156i</v>
      </c>
      <c r="AA445" t="str">
        <f t="shared" si="164"/>
        <v>24.363834528647-93.8617161186164i</v>
      </c>
      <c r="AB445" t="str">
        <f t="shared" si="165"/>
        <v>1.411568138524-0.0324588782028549i</v>
      </c>
      <c r="AC445" t="str">
        <f t="shared" si="166"/>
        <v>6.72940979399371-2.69604461319341i</v>
      </c>
      <c r="AD445" t="str">
        <f t="shared" si="167"/>
        <v>0.182414310675851+0.068258325102172i</v>
      </c>
      <c r="AE445" t="str">
        <f t="shared" si="168"/>
        <v>-0.929425045017616-1.16216437676528i</v>
      </c>
      <c r="AF445" t="str">
        <f t="shared" si="169"/>
        <v>-9.41731641760845-3.38865322418622i</v>
      </c>
      <c r="AG445" t="str">
        <f t="shared" si="170"/>
        <v>1.03928118332426-0.0559604422580292i</v>
      </c>
      <c r="AH445" t="str">
        <f t="shared" si="171"/>
        <v>3.89105347479173+13.7707813281397i</v>
      </c>
      <c r="AI445">
        <f t="shared" si="172"/>
        <v>23.11276331292018</v>
      </c>
      <c r="AJ445">
        <f t="shared" si="173"/>
        <v>74.221901695544361</v>
      </c>
      <c r="AK445"/>
      <c r="AL445"/>
      <c r="AM445"/>
      <c r="AN445"/>
    </row>
    <row r="446" spans="1:40" x14ac:dyDescent="0.25">
      <c r="A446"/>
      <c r="B446">
        <f t="shared" si="174"/>
        <v>31200</v>
      </c>
      <c r="C446" s="237" t="str">
        <f t="shared" si="142"/>
        <v>-0.0000785114711838219+0.0784942336824341i</v>
      </c>
      <c r="D446" s="208" t="str">
        <f t="shared" si="143"/>
        <v>-5.95760787828504+0.601789124898662i</v>
      </c>
      <c r="E446" t="str">
        <f t="shared" si="144"/>
        <v>2870</v>
      </c>
      <c r="F446" t="str">
        <f t="shared" si="145"/>
        <v>0.777000777000777</v>
      </c>
      <c r="G446" t="str">
        <f t="shared" si="140"/>
        <v>0.777000777000777</v>
      </c>
      <c r="H446" t="str">
        <f t="shared" si="146"/>
        <v>3.47177846252505+3.99668957785163i</v>
      </c>
      <c r="I446" t="str">
        <f t="shared" si="147"/>
        <v>122.522113490002i</v>
      </c>
      <c r="J446" t="str">
        <f t="shared" si="141"/>
        <v>-11.8403805920045+26.4986906348545i</v>
      </c>
      <c r="K446" t="str">
        <f t="shared" si="148"/>
        <v>3.85419170960016-1.72216421350982i</v>
      </c>
      <c r="L446" t="str">
        <f t="shared" si="149"/>
        <v>0.241433130408391-0.0980464760639811i</v>
      </c>
      <c r="M446" t="str">
        <f t="shared" si="150"/>
        <v>4.09562484000855-1.8202106895738i</v>
      </c>
      <c r="N446" t="str">
        <f t="shared" si="151"/>
        <v>-0.138369183239632i</v>
      </c>
      <c r="O446" t="str">
        <f t="shared" si="152"/>
        <v>0.990442248591148-0.1379280689552i</v>
      </c>
      <c r="P446" t="str">
        <f t="shared" si="153"/>
        <v>0.00955775140885196+0.1379280689552i</v>
      </c>
      <c r="Q446" t="str">
        <f t="shared" si="154"/>
        <v>-0.00955775140885196+0.000441114284431998i</v>
      </c>
      <c r="R446" t="str">
        <f t="shared" si="155"/>
        <v>-0.33326239516215-14.4463974685815i</v>
      </c>
      <c r="S446" t="str">
        <f t="shared" si="156"/>
        <v>0.0143521441737978i</v>
      </c>
      <c r="T446" t="str">
        <f t="shared" si="157"/>
        <v>0.207336779261069-0.00478302994307235i</v>
      </c>
      <c r="U446" t="str">
        <f t="shared" si="158"/>
        <v>0.0001-5101.11997089408i</v>
      </c>
      <c r="V446" t="str">
        <f t="shared" si="159"/>
        <v>0.00002-0.0818204602393091i</v>
      </c>
      <c r="W446" t="str">
        <f t="shared" si="160"/>
        <v>0.0000199993584529567-0.0818191478843803i</v>
      </c>
      <c r="X446" t="str">
        <f t="shared" si="161"/>
        <v>0.0219605674882728-0.0754251803317911i</v>
      </c>
      <c r="Y446" t="str">
        <f t="shared" si="162"/>
        <v>0.009+0.196035381584003i</v>
      </c>
      <c r="Z446" t="str">
        <f t="shared" si="163"/>
        <v>-6.51423129280266-3.8571456029784i</v>
      </c>
      <c r="AA446" t="str">
        <f t="shared" si="164"/>
        <v>23.9611588049203-93.3432562821179i</v>
      </c>
      <c r="AB446" t="str">
        <f t="shared" si="165"/>
        <v>1.41156333036725-0.0325632032085743i</v>
      </c>
      <c r="AC446" t="str">
        <f t="shared" si="166"/>
        <v>6.72196194853029-2.70270932687614i</v>
      </c>
      <c r="AD446" t="str">
        <f t="shared" si="167"/>
        <v>0.182446017998509+0.0685120437773531i</v>
      </c>
      <c r="AE446" t="str">
        <f t="shared" si="168"/>
        <v>-0.924234631286245-1.15002415561217i</v>
      </c>
      <c r="AF446" t="str">
        <f t="shared" si="169"/>
        <v>-9.42938634081009-3.39490045295297i</v>
      </c>
      <c r="AG446" t="str">
        <f t="shared" si="170"/>
        <v>1.03897565408214-0.0557062883859702i</v>
      </c>
      <c r="AH446" t="str">
        <f t="shared" si="171"/>
        <v>3.89754649780941+13.6661763212034i</v>
      </c>
      <c r="AI446">
        <f t="shared" si="172"/>
        <v>23.052551344890485</v>
      </c>
      <c r="AJ446">
        <f t="shared" si="173"/>
        <v>74.082032504007472</v>
      </c>
      <c r="AK446"/>
      <c r="AL446"/>
      <c r="AM446"/>
      <c r="AN446"/>
    </row>
    <row r="447" spans="1:40" x14ac:dyDescent="0.25">
      <c r="A447"/>
      <c r="B447">
        <f t="shared" si="174"/>
        <v>31300</v>
      </c>
      <c r="C447" s="237" t="str">
        <f t="shared" si="142"/>
        <v>-0.0000780106023302879+0.0782434538825076i</v>
      </c>
      <c r="D447" s="208" t="str">
        <f t="shared" si="143"/>
        <v>-5.95760403829049+0.599866479765892i</v>
      </c>
      <c r="E447" t="str">
        <f t="shared" si="144"/>
        <v>2870</v>
      </c>
      <c r="F447" t="str">
        <f t="shared" si="145"/>
        <v>0.777000777000777</v>
      </c>
      <c r="G447" t="str">
        <f t="shared" si="140"/>
        <v>0.777000777000777</v>
      </c>
      <c r="H447" t="str">
        <f t="shared" si="146"/>
        <v>3.48383950455416+4.00095622275987i</v>
      </c>
      <c r="I447" t="str">
        <f t="shared" si="147"/>
        <v>122.914812571701i</v>
      </c>
      <c r="J447" t="str">
        <f t="shared" si="141"/>
        <v>-11.9228226312674+26.5836223356072i</v>
      </c>
      <c r="K447" t="str">
        <f t="shared" si="148"/>
        <v>3.8493834597678-1.72645833028825i</v>
      </c>
      <c r="L447" t="str">
        <f t="shared" si="149"/>
        <v>0.241213876320776-0.0982714026842172i</v>
      </c>
      <c r="M447" t="str">
        <f t="shared" si="150"/>
        <v>4.09059733608858-1.82472973297247i</v>
      </c>
      <c r="N447" t="str">
        <f t="shared" si="151"/>
        <v>-0.138812674211554i</v>
      </c>
      <c r="O447" t="str">
        <f t="shared" si="152"/>
        <v>0.990380981337607-0.138367307572123i</v>
      </c>
      <c r="P447" t="str">
        <f t="shared" si="153"/>
        <v>0.00961901866239301+0.138367307572123i</v>
      </c>
      <c r="Q447" t="str">
        <f t="shared" si="154"/>
        <v>-0.00961901866239301+0.000445366639430983i</v>
      </c>
      <c r="R447" t="str">
        <f t="shared" si="155"/>
        <v>-0.333261939527898-14.4001936355242i</v>
      </c>
      <c r="S447" t="str">
        <f t="shared" si="156"/>
        <v>0.0143981446358933i</v>
      </c>
      <c r="T447" t="str">
        <f t="shared" si="157"/>
        <v>0.207336070749148-0.004798353606961i</v>
      </c>
      <c r="U447" t="str">
        <f t="shared" si="158"/>
        <v>0.0001-5084.82246299985i</v>
      </c>
      <c r="V447" t="str">
        <f t="shared" si="159"/>
        <v>0.00002-0.0815590530180972i</v>
      </c>
      <c r="W447" t="str">
        <f t="shared" si="160"/>
        <v>0.0000199993584529566-0.081557744855996i</v>
      </c>
      <c r="X447" t="str">
        <f t="shared" si="161"/>
        <v>0.0218314519192033-0.075221643984587i</v>
      </c>
      <c r="Y447" t="str">
        <f t="shared" si="162"/>
        <v>0.009+0.196663700114721i</v>
      </c>
      <c r="Z447" t="str">
        <f t="shared" si="163"/>
        <v>-6.46826656868906-3.79937138291812i</v>
      </c>
      <c r="AA447" t="str">
        <f t="shared" si="164"/>
        <v>23.5673151975391-92.829336177758i</v>
      </c>
      <c r="AB447" t="str">
        <f t="shared" si="165"/>
        <v>1.41155850676842-0.0326675277867277i</v>
      </c>
      <c r="AC447" t="str">
        <f t="shared" si="166"/>
        <v>6.71450805826493-2.70934247927155i</v>
      </c>
      <c r="AD447" t="str">
        <f t="shared" si="167"/>
        <v>0.182477828908525+0.0687656342942416i</v>
      </c>
      <c r="AE447" t="str">
        <f t="shared" si="168"/>
        <v>-0.919049057190222-1.13809549455222i</v>
      </c>
      <c r="AF447" t="str">
        <f t="shared" si="169"/>
        <v>-9.44144354284465-3.40108974299398i</v>
      </c>
      <c r="AG447" t="str">
        <f t="shared" si="170"/>
        <v>1.03867601011165-0.0554536011345681i</v>
      </c>
      <c r="AH447" t="str">
        <f t="shared" si="171"/>
        <v>3.90330746476421+13.562925299142i</v>
      </c>
      <c r="AI447">
        <f t="shared" si="172"/>
        <v>22.99264810221743</v>
      </c>
      <c r="AJ447">
        <f t="shared" si="173"/>
        <v>73.944581148463911</v>
      </c>
      <c r="AK447"/>
      <c r="AL447"/>
      <c r="AM447"/>
      <c r="AN447"/>
    </row>
    <row r="448" spans="1:40" x14ac:dyDescent="0.25">
      <c r="A448"/>
      <c r="B448">
        <f t="shared" si="174"/>
        <v>31400</v>
      </c>
      <c r="C448" s="237" t="str">
        <f t="shared" si="142"/>
        <v>-0.0000775145112175812+0.0779942714013988i</v>
      </c>
      <c r="D448" s="208" t="str">
        <f t="shared" si="143"/>
        <v>-5.9576002349253+0.597956080744058i</v>
      </c>
      <c r="E448" t="str">
        <f t="shared" si="144"/>
        <v>2870</v>
      </c>
      <c r="F448" t="str">
        <f t="shared" si="145"/>
        <v>0.777000777000777</v>
      </c>
      <c r="G448" t="str">
        <f t="shared" si="140"/>
        <v>0.777000777000777</v>
      </c>
      <c r="H448" t="str">
        <f t="shared" si="146"/>
        <v>3.4958876235638+4.00517749664502i</v>
      </c>
      <c r="I448" t="str">
        <f t="shared" si="147"/>
        <v>123.307511653399i</v>
      </c>
      <c r="J448" t="str">
        <f t="shared" si="141"/>
        <v>-12.0055284850559+26.66855403636i</v>
      </c>
      <c r="K448" t="str">
        <f t="shared" si="148"/>
        <v>3.84457149307939-1.73073172658964i</v>
      </c>
      <c r="L448" t="str">
        <f t="shared" si="149"/>
        <v>0.240994320394395-0.0984956351752059i</v>
      </c>
      <c r="M448" t="str">
        <f t="shared" si="150"/>
        <v>4.08556581347379-1.82922736176485i</v>
      </c>
      <c r="N448" t="str">
        <f t="shared" si="151"/>
        <v>-0.139256165183476i</v>
      </c>
      <c r="O448" t="str">
        <f t="shared" si="152"/>
        <v>0.990319519291736-0.138806518974377i</v>
      </c>
      <c r="P448" t="str">
        <f t="shared" si="153"/>
        <v>0.00968048070826399+0.138806518974377i</v>
      </c>
      <c r="Q448" t="str">
        <f t="shared" si="154"/>
        <v>-0.00968048070826399+0.000449646209098986i</v>
      </c>
      <c r="R448" t="str">
        <f t="shared" si="155"/>
        <v>-0.333261482432781-14.3542839373636i</v>
      </c>
      <c r="S448" t="str">
        <f t="shared" si="156"/>
        <v>0.0144441450979888i</v>
      </c>
      <c r="T448" t="str">
        <f t="shared" si="157"/>
        <v>0.20733535996901-0.00481367720782993i</v>
      </c>
      <c r="U448" t="str">
        <f t="shared" si="158"/>
        <v>0.0001-5068.62876088839i</v>
      </c>
      <c r="V448" t="str">
        <f t="shared" si="159"/>
        <v>0.00002-0.0812993108110331i</v>
      </c>
      <c r="W448" t="str">
        <f t="shared" si="160"/>
        <v>0.0000199993584529566-0.0812980068150539i</v>
      </c>
      <c r="X448" t="str">
        <f t="shared" si="161"/>
        <v>0.0217034411559281-0.0750190847152466i</v>
      </c>
      <c r="Y448" t="str">
        <f t="shared" si="162"/>
        <v>0.009+0.197292018645439i</v>
      </c>
      <c r="Z448" t="str">
        <f t="shared" si="163"/>
        <v>-6.42262706999078-3.7427583641883i</v>
      </c>
      <c r="AA448" t="str">
        <f t="shared" si="164"/>
        <v>23.1820724705054-92.3199455447274i</v>
      </c>
      <c r="AB448" t="str">
        <f t="shared" si="165"/>
        <v>1.4115536677274-0.0327718519358384i</v>
      </c>
      <c r="AC448" t="str">
        <f t="shared" si="166"/>
        <v>6.70704824049387-2.71594414951978i</v>
      </c>
      <c r="AD448" t="str">
        <f t="shared" si="167"/>
        <v>0.182509743367021+0.0690190977004354i</v>
      </c>
      <c r="AE448" t="str">
        <f t="shared" si="168"/>
        <v>-0.913870213079065-1.12637379376993i</v>
      </c>
      <c r="AF448" t="str">
        <f t="shared" si="169"/>
        <v>-9.4534878584891-3.40722141590096i</v>
      </c>
      <c r="AG448" t="str">
        <f t="shared" si="170"/>
        <v>1.03838211224758-0.0552024075163123i</v>
      </c>
      <c r="AH448" t="str">
        <f t="shared" si="171"/>
        <v>3.90836469027673+13.4610083517152i</v>
      </c>
      <c r="AI448">
        <f t="shared" si="172"/>
        <v>22.933052205129172</v>
      </c>
      <c r="AJ448">
        <f t="shared" si="173"/>
        <v>73.809498289875208</v>
      </c>
      <c r="AK448"/>
      <c r="AL448"/>
      <c r="AM448"/>
      <c r="AN448"/>
    </row>
    <row r="449" spans="1:40" x14ac:dyDescent="0.25">
      <c r="A449"/>
      <c r="B449">
        <f t="shared" si="174"/>
        <v>31500</v>
      </c>
      <c r="C449" s="237" t="str">
        <f t="shared" si="142"/>
        <v>-0.0000770231372724815+0.0777466710266082i</v>
      </c>
      <c r="D449" s="208" t="str">
        <f t="shared" si="143"/>
        <v>-5.95759646772505+0.596057811203996i</v>
      </c>
      <c r="E449" t="str">
        <f t="shared" si="144"/>
        <v>2870</v>
      </c>
      <c r="F449" t="str">
        <f t="shared" si="145"/>
        <v>0.777000777000777</v>
      </c>
      <c r="G449" t="str">
        <f t="shared" si="140"/>
        <v>0.777000777000777</v>
      </c>
      <c r="H449" t="str">
        <f t="shared" si="146"/>
        <v>3.50792265672901+4.00935360308929i</v>
      </c>
      <c r="I449" t="str">
        <f t="shared" si="147"/>
        <v>123.700210735098i</v>
      </c>
      <c r="J449" t="str">
        <f t="shared" si="141"/>
        <v>-12.08849815337+26.7534857371126i</v>
      </c>
      <c r="K449" t="str">
        <f t="shared" si="148"/>
        <v>3.83975588583333-1.73498445740467i</v>
      </c>
      <c r="L449" t="str">
        <f t="shared" si="149"/>
        <v>0.240774465363333-0.0987191734793126i</v>
      </c>
      <c r="M449" t="str">
        <f t="shared" si="150"/>
        <v>4.08053035119666-1.83370363088398i</v>
      </c>
      <c r="N449" t="str">
        <f t="shared" si="151"/>
        <v>-0.139699656155398i</v>
      </c>
      <c r="O449" t="str">
        <f t="shared" si="152"/>
        <v>0.990257862465625-0.139245703075576i</v>
      </c>
      <c r="P449" t="str">
        <f t="shared" si="153"/>
        <v>0.00974213753437503+0.139245703075576i</v>
      </c>
      <c r="Q449" t="str">
        <f t="shared" si="154"/>
        <v>-0.00974213753437503+0.000453953079822017i</v>
      </c>
      <c r="R449" t="str">
        <f t="shared" si="155"/>
        <v>-0.333261023876551-14.3086655728159i</v>
      </c>
      <c r="S449" t="str">
        <f t="shared" si="156"/>
        <v>0.0144901455600844i</v>
      </c>
      <c r="T449" t="str">
        <f t="shared" si="157"/>
        <v>0.207334646920671-0.00482900074547399i</v>
      </c>
      <c r="U449" t="str">
        <f t="shared" si="158"/>
        <v>0.0001-5052.53787593318i</v>
      </c>
      <c r="V449" t="str">
        <f t="shared" si="159"/>
        <v>0.00002-0.0810412177608393i</v>
      </c>
      <c r="W449" t="str">
        <f t="shared" si="160"/>
        <v>0.0000199993584529567-0.0810399179045303i</v>
      </c>
      <c r="X449" t="str">
        <f t="shared" si="161"/>
        <v>0.0215765230073992-0.0748174967307683i</v>
      </c>
      <c r="Y449" t="str">
        <f t="shared" si="162"/>
        <v>0.009+0.197920337176157i</v>
      </c>
      <c r="Z449" t="str">
        <f t="shared" si="163"/>
        <v>-6.3773167548303-3.68727843261827i</v>
      </c>
      <c r="AA449" t="str">
        <f t="shared" si="164"/>
        <v>22.8052060748703-91.8150714546458i</v>
      </c>
      <c r="AB449" t="str">
        <f t="shared" si="165"/>
        <v>1.41154881324432-0.0328761756545097i</v>
      </c>
      <c r="AC449" t="str">
        <f t="shared" si="166"/>
        <v>6.69958261197182-2.72251441660558i</v>
      </c>
      <c r="AD449" t="str">
        <f t="shared" si="167"/>
        <v>0.18254176133557+0.0692724350297342i</v>
      </c>
      <c r="AE449" t="str">
        <f t="shared" si="168"/>
        <v>-0.908699877361475-1.11485456018782i</v>
      </c>
      <c r="AF449" t="str">
        <f t="shared" si="169"/>
        <v>-9.46551912445406-3.41329579188529i</v>
      </c>
      <c r="AG449" t="str">
        <f t="shared" si="170"/>
        <v>1.03809382492496-0.0549527319896424i</v>
      </c>
      <c r="AH449" t="str">
        <f t="shared" si="171"/>
        <v>3.9127454534199+13.360405723611i</v>
      </c>
      <c r="AI449">
        <f t="shared" si="172"/>
        <v>22.873762220729059</v>
      </c>
      <c r="AJ449">
        <f t="shared" si="173"/>
        <v>73.676735723410772</v>
      </c>
      <c r="AK449"/>
      <c r="AL449"/>
      <c r="AM449"/>
      <c r="AN449"/>
    </row>
    <row r="450" spans="1:40" x14ac:dyDescent="0.25">
      <c r="A450"/>
      <c r="B450">
        <f t="shared" si="174"/>
        <v>31600</v>
      </c>
      <c r="C450" s="237" t="str">
        <f t="shared" si="142"/>
        <v>-0.0000765364208786826+0.0775006377381978i</v>
      </c>
      <c r="D450" s="208" t="str">
        <f t="shared" si="143"/>
        <v>-5.9575927362327+0.59417155599285i</v>
      </c>
      <c r="E450" t="str">
        <f t="shared" si="144"/>
        <v>2870</v>
      </c>
      <c r="F450" t="str">
        <f t="shared" si="145"/>
        <v>0.777000777000777</v>
      </c>
      <c r="G450" t="str">
        <f t="shared" si="140"/>
        <v>0.777000777000777</v>
      </c>
      <c r="H450" t="str">
        <f t="shared" si="146"/>
        <v>3.51994444314162+4.01348474577965i</v>
      </c>
      <c r="I450" t="str">
        <f t="shared" si="147"/>
        <v>124.092909816797i</v>
      </c>
      <c r="J450" t="str">
        <f t="shared" si="141"/>
        <v>-12.1717316362098+26.8384174378654i</v>
      </c>
      <c r="K450" t="str">
        <f t="shared" si="148"/>
        <v>3.83493671396282-1.73921657758954i</v>
      </c>
      <c r="L450" t="str">
        <f t="shared" si="149"/>
        <v>0.240554313956923-0.0989420175511833i</v>
      </c>
      <c r="M450" t="str">
        <f t="shared" si="150"/>
        <v>4.07549102791974-1.83815859514072i</v>
      </c>
      <c r="N450" t="str">
        <f t="shared" si="151"/>
        <v>-0.140143147127319i</v>
      </c>
      <c r="O450" t="str">
        <f t="shared" si="152"/>
        <v>0.990196010871399-0.13968485978934i</v>
      </c>
      <c r="P450" t="str">
        <f t="shared" si="153"/>
        <v>0.00980398912860103+0.13968485978934i</v>
      </c>
      <c r="Q450" t="str">
        <f t="shared" si="154"/>
        <v>-0.00980398912860103+0.000458287337979008i</v>
      </c>
      <c r="R450" t="str">
        <f t="shared" si="155"/>
        <v>-0.333260563861862-14.2633357760526i</v>
      </c>
      <c r="S450" t="str">
        <f t="shared" si="156"/>
        <v>0.0145361460221799i</v>
      </c>
      <c r="T450" t="str">
        <f t="shared" si="157"/>
        <v>0.207333931604083-0.00484432421973004i</v>
      </c>
      <c r="U450" t="str">
        <f t="shared" si="158"/>
        <v>0.0001-5036.548832022i</v>
      </c>
      <c r="V450" t="str">
        <f t="shared" si="159"/>
        <v>0.00002-0.0807847582109632i</v>
      </c>
      <c r="W450" t="str">
        <f t="shared" si="160"/>
        <v>0.0000199993584529566-0.080783462468124i</v>
      </c>
      <c r="X450" t="str">
        <f t="shared" si="161"/>
        <v>0.0214506854445826-0.0746168742649489i</v>
      </c>
      <c r="Y450" t="str">
        <f t="shared" si="162"/>
        <v>0.009+0.198548655706875i</v>
      </c>
      <c r="Z450" t="str">
        <f t="shared" si="163"/>
        <v>-6.33233911723986-3.63290422104894i</v>
      </c>
      <c r="AA450" t="str">
        <f t="shared" si="164"/>
        <v>22.4364979545626-91.3146985110563i</v>
      </c>
      <c r="AB450" t="str">
        <f t="shared" si="165"/>
        <v>1.41154394331883-0.0329804989416311i</v>
      </c>
      <c r="AC450" t="str">
        <f t="shared" si="166"/>
        <v>6.69211128890875-2.72905335936327i</v>
      </c>
      <c r="AD450" t="str">
        <f t="shared" si="167"/>
        <v>0.182573882776191+0.0695256473023477i</v>
      </c>
      <c r="AE450" t="str">
        <f t="shared" si="168"/>
        <v>-0.90353972213418-1.103533405455i</v>
      </c>
      <c r="AF450" t="str">
        <f t="shared" si="169"/>
        <v>-9.47753717937432-3.4193131897868i</v>
      </c>
      <c r="AG450" t="str">
        <f t="shared" si="170"/>
        <v>1.03781101609219-0.0547045966059276i</v>
      </c>
      <c r="AH450" t="str">
        <f t="shared" si="171"/>
        <v>3.91647603537256+13.2610978265818i</v>
      </c>
      <c r="AI450">
        <f t="shared" si="172"/>
        <v>22.81477666685133</v>
      </c>
      <c r="AJ450">
        <f t="shared" si="173"/>
        <v>73.546246351934414</v>
      </c>
      <c r="AK450"/>
      <c r="AL450"/>
      <c r="AM450"/>
      <c r="AN450"/>
    </row>
    <row r="451" spans="1:40" x14ac:dyDescent="0.25">
      <c r="A451"/>
      <c r="B451">
        <f t="shared" si="174"/>
        <v>31700</v>
      </c>
      <c r="C451" s="237" t="str">
        <f t="shared" si="142"/>
        <v>-0.0000760543033587113+0.0772561567057543i</v>
      </c>
      <c r="D451" s="208" t="str">
        <f t="shared" si="143"/>
        <v>-5.95758903999838+0.592297201410783i</v>
      </c>
      <c r="E451" t="str">
        <f t="shared" si="144"/>
        <v>2870</v>
      </c>
      <c r="F451" t="str">
        <f t="shared" si="145"/>
        <v>0.777000777000777</v>
      </c>
      <c r="G451" t="str">
        <f t="shared" si="140"/>
        <v>0.777000777000777</v>
      </c>
      <c r="H451" t="str">
        <f t="shared" si="146"/>
        <v>3.53195282380078+4.0175711284929i</v>
      </c>
      <c r="I451" t="str">
        <f t="shared" si="147"/>
        <v>124.485608898496i</v>
      </c>
      <c r="J451" t="str">
        <f t="shared" si="141"/>
        <v>-12.2552289335752+26.9233491386181i</v>
      </c>
      <c r="K451" t="str">
        <f t="shared" si="148"/>
        <v>3.83011405303677-1.74342814187041i</v>
      </c>
      <c r="L451" t="str">
        <f t="shared" si="149"/>
        <v>0.240333868899692-0.0991641673576902i</v>
      </c>
      <c r="M451" t="str">
        <f t="shared" si="150"/>
        <v>4.07044792193646-1.8425923092281i</v>
      </c>
      <c r="N451" t="str">
        <f t="shared" si="151"/>
        <v>-0.140586638099241i</v>
      </c>
      <c r="O451" t="str">
        <f t="shared" si="152"/>
        <v>0.990133964521225-0.140123989029294i</v>
      </c>
      <c r="P451" t="str">
        <f t="shared" si="153"/>
        <v>0.00986603547877496+0.140123989029294i</v>
      </c>
      <c r="Q451" t="str">
        <f t="shared" si="154"/>
        <v>-0.00986603547877496+0.000462649069947002i</v>
      </c>
      <c r="R451" t="str">
        <f t="shared" si="155"/>
        <v>-0.333260102385753-14.2182918161502i</v>
      </c>
      <c r="S451" t="str">
        <f t="shared" si="156"/>
        <v>0.0145821464842754i</v>
      </c>
      <c r="T451" t="str">
        <f t="shared" si="157"/>
        <v>0.207333214019276-0.00485964763035367i</v>
      </c>
      <c r="U451" t="str">
        <f t="shared" si="158"/>
        <v>0.0001-5020.66066535947i</v>
      </c>
      <c r="V451" t="str">
        <f t="shared" si="159"/>
        <v>0.00002-0.0805299167024112i</v>
      </c>
      <c r="W451" t="str">
        <f t="shared" si="160"/>
        <v>0.0000199993584529567-0.0805286250470895i</v>
      </c>
      <c r="X451" t="str">
        <f t="shared" si="161"/>
        <v>0.0213259165979836-0.0744172115786665i</v>
      </c>
      <c r="Y451" t="str">
        <f t="shared" si="162"/>
        <v>0.009+0.199176974237593i</v>
      </c>
      <c r="Z451" t="str">
        <f t="shared" si="163"/>
        <v>-6.28769721503868-3.57960909025891i</v>
      </c>
      <c r="AA451" t="str">
        <f t="shared" si="164"/>
        <v>22.0757363566826-90.8188090368848i</v>
      </c>
      <c r="AB451" t="str">
        <f t="shared" si="165"/>
        <v>1.41153905795115-0.0330848217955384i</v>
      </c>
      <c r="AC451" t="str">
        <f t="shared" si="166"/>
        <v>6.68463438697677-2.73556105648115i</v>
      </c>
      <c r="AD451" t="str">
        <f t="shared" si="167"/>
        <v>0.182606107651336+0.0697787355251327i</v>
      </c>
      <c r="AE451" t="str">
        <f t="shared" si="168"/>
        <v>-0.898391318535821-1.09240604391582i</v>
      </c>
      <c r="AF451" t="str">
        <f t="shared" si="169"/>
        <v>-9.48954186379916-3.42527392708212i</v>
      </c>
      <c r="AG451" t="str">
        <f t="shared" si="170"/>
        <v>1.03753355712497-0.05445802114862i</v>
      </c>
      <c r="AH451" t="str">
        <f t="shared" si="171"/>
        <v>3.91958175578705+13.1630652503411i</v>
      </c>
      <c r="AI451">
        <f t="shared" si="172"/>
        <v>22.756094015717302</v>
      </c>
      <c r="AJ451">
        <f t="shared" si="173"/>
        <v>73.417984159976839</v>
      </c>
      <c r="AK451"/>
      <c r="AL451"/>
      <c r="AM451"/>
      <c r="AN451"/>
    </row>
    <row r="452" spans="1:40" x14ac:dyDescent="0.25">
      <c r="A452"/>
      <c r="B452">
        <f t="shared" si="174"/>
        <v>31800</v>
      </c>
      <c r="C452" s="237" t="str">
        <f t="shared" si="142"/>
        <v>-0.0000755767269562437+0.077013213285411i</v>
      </c>
      <c r="D452" s="208" t="str">
        <f t="shared" si="143"/>
        <v>-5.95758537857929+0.590434635188151i</v>
      </c>
      <c r="E452" t="str">
        <f t="shared" si="144"/>
        <v>2870</v>
      </c>
      <c r="F452" t="str">
        <f t="shared" si="145"/>
        <v>0.777000777000777</v>
      </c>
      <c r="G452" t="str">
        <f t="shared" si="140"/>
        <v>0.777000777000777</v>
      </c>
      <c r="H452" t="str">
        <f t="shared" si="146"/>
        <v>3.54394764160343+4.02161295508091i</v>
      </c>
      <c r="I452" t="str">
        <f t="shared" si="147"/>
        <v>124.878307980194i</v>
      </c>
      <c r="J452" t="str">
        <f t="shared" si="141"/>
        <v>-12.3389900454662+27.0082808393709i</v>
      </c>
      <c r="K452" t="str">
        <f t="shared" si="148"/>
        <v>3.8252879782601-1.74761920484726i</v>
      </c>
      <c r="L452" t="str">
        <f t="shared" si="149"/>
        <v>0.2401131329113-0.099385622877877i</v>
      </c>
      <c r="M452" t="str">
        <f t="shared" si="150"/>
        <v>4.0654011111714-1.84700482772514i</v>
      </c>
      <c r="N452" t="str">
        <f t="shared" si="151"/>
        <v>-0.141030129071163i</v>
      </c>
      <c r="O452" t="str">
        <f t="shared" si="152"/>
        <v>0.990071723427305-0.140563090709068i</v>
      </c>
      <c r="P452" t="str">
        <f t="shared" si="153"/>
        <v>0.00992827657269502+0.140563090709068i</v>
      </c>
      <c r="Q452" t="str">
        <f t="shared" si="154"/>
        <v>-0.00992827657269502+0.000467038362094996i</v>
      </c>
      <c r="R452" t="str">
        <f t="shared" si="155"/>
        <v>-0.333259639449611-14.1735309965314i</v>
      </c>
      <c r="S452" t="str">
        <f t="shared" si="156"/>
        <v>0.0146281469463709i</v>
      </c>
      <c r="T452" t="str">
        <f t="shared" si="157"/>
        <v>0.207332494166204-0.00487497097716349i</v>
      </c>
      <c r="U452" t="str">
        <f t="shared" si="158"/>
        <v>0.0001-5004.87242427343i</v>
      </c>
      <c r="V452" t="str">
        <f t="shared" si="159"/>
        <v>0.00002-0.0802766779706432i</v>
      </c>
      <c r="W452" t="str">
        <f t="shared" si="160"/>
        <v>0.0000199993584529567-0.080275390377131i</v>
      </c>
      <c r="X452" t="str">
        <f t="shared" si="161"/>
        <v>0.0212022047552158-0.074218502960152i</v>
      </c>
      <c r="Y452" t="str">
        <f t="shared" si="162"/>
        <v>0.009+0.199805292768311i</v>
      </c>
      <c r="Z452" t="str">
        <f t="shared" si="163"/>
        <v>-6.24339369619276-3.5273671101803i</v>
      </c>
      <c r="AA452" t="str">
        <f t="shared" si="164"/>
        <v>21.7227156463185-90.3273832505716i</v>
      </c>
      <c r="AB452" t="str">
        <f t="shared" si="165"/>
        <v>1.41153415714097-0.0331891442149969i</v>
      </c>
      <c r="AC452" t="str">
        <f t="shared" si="166"/>
        <v>6.67715202130412-2.74203758650878i</v>
      </c>
      <c r="AD452" t="str">
        <f t="shared" si="167"/>
        <v>0.182638435923884+0.0700317006917776i</v>
      </c>
      <c r="AE452" t="str">
        <f t="shared" si="168"/>
        <v>-0.893256141839515-1.08146829056538i</v>
      </c>
      <c r="AF452" t="str">
        <f t="shared" si="169"/>
        <v>-9.50153302018272-3.43117831989276i</v>
      </c>
      <c r="AG452" t="str">
        <f t="shared" si="170"/>
        <v>1.03726132274141-0.0542130232650063i</v>
      </c>
      <c r="AH452" t="str">
        <f t="shared" si="171"/>
        <v>3.92208700790779+13.066288772308i</v>
      </c>
      <c r="AI452">
        <f t="shared" si="172"/>
        <v>22.697712697402022</v>
      </c>
      <c r="AJ452">
        <f t="shared" si="173"/>
        <v>73.291904188180553</v>
      </c>
      <c r="AK452"/>
      <c r="AL452"/>
      <c r="AM452"/>
      <c r="AN452"/>
    </row>
    <row r="453" spans="1:40" x14ac:dyDescent="0.25">
      <c r="A453"/>
      <c r="B453">
        <f t="shared" si="174"/>
        <v>31900</v>
      </c>
      <c r="C453" s="237" t="str">
        <f t="shared" si="142"/>
        <v>-0.000075103634818802+0.0767717930169213i</v>
      </c>
      <c r="D453" s="208" t="str">
        <f t="shared" si="143"/>
        <v>-5.95758175153957+0.588583746463064i</v>
      </c>
      <c r="E453" t="str">
        <f t="shared" si="144"/>
        <v>2870</v>
      </c>
      <c r="F453" t="str">
        <f t="shared" si="145"/>
        <v>0.777000777000777</v>
      </c>
      <c r="G453" t="str">
        <f t="shared" ref="G453:G516" si="175">IF($C$11=$C$7,$C$24,F453)</f>
        <v>0.777000777000777</v>
      </c>
      <c r="H453" t="str">
        <f t="shared" si="146"/>
        <v>3.55592874133455+4.02561042945617i</v>
      </c>
      <c r="I453" t="str">
        <f t="shared" si="147"/>
        <v>125.271007061893i</v>
      </c>
      <c r="J453" t="str">
        <f t="shared" ref="J453:J516" si="176">IMSUM(COMPLEX(0,2*PI()*B453*$C$113*$C$112),COMPLEX(0,2*PI()*B453*$C$113*$C$111),COMPLEX(0,2*PI()*B453*$C$28*10^-12*$C$111),COMPLEX(-1*2*PI()*B453*2*PI()*B453*$C$113*$C$112*$C$28*10^-12*$C$111,0),COMPLEX(1,0))</f>
        <v>-12.4230149718829+27.0932125401236i</v>
      </c>
      <c r="K453" t="str">
        <f t="shared" si="148"/>
        <v>3.82045856447447-1.75178982099803i</v>
      </c>
      <c r="L453" t="str">
        <f t="shared" si="149"/>
        <v>0.239892108706484-0.0996063841029029i</v>
      </c>
      <c r="M453" t="str">
        <f t="shared" si="150"/>
        <v>4.06035067318095-1.85139620510093i</v>
      </c>
      <c r="N453" t="str">
        <f t="shared" si="151"/>
        <v>-0.141473620043085i</v>
      </c>
      <c r="O453" t="str">
        <f t="shared" si="152"/>
        <v>0.990009287601882-0.141002164742297i</v>
      </c>
      <c r="P453" t="str">
        <f t="shared" si="153"/>
        <v>0.009990712398118+0.141002164742297i</v>
      </c>
      <c r="Q453" t="str">
        <f t="shared" si="154"/>
        <v>-0.009990712398118+0.000471455300788015i</v>
      </c>
      <c r="R453" t="str">
        <f t="shared" si="155"/>
        <v>-0.333259175052315-14.1290506544361i</v>
      </c>
      <c r="S453" t="str">
        <f t="shared" si="156"/>
        <v>0.0146741474084664i</v>
      </c>
      <c r="T453" t="str">
        <f t="shared" si="157"/>
        <v>0.207331772044884-0.00489029425994158i</v>
      </c>
      <c r="U453" t="str">
        <f t="shared" si="158"/>
        <v>0.0001-4989.18316902493i</v>
      </c>
      <c r="V453" t="str">
        <f t="shared" si="159"/>
        <v>0.00002-0.080025026942522i</v>
      </c>
      <c r="W453" t="str">
        <f t="shared" si="160"/>
        <v>0.0000199993584529566-0.0800237433853537i</v>
      </c>
      <c r="X453" t="str">
        <f t="shared" si="161"/>
        <v>0.0210795383586094-0.074020742725237i</v>
      </c>
      <c r="Y453" t="str">
        <f t="shared" si="162"/>
        <v>0.009+0.200433611299029i</v>
      </c>
      <c r="Z453" t="str">
        <f t="shared" si="163"/>
        <v>-6.19943082373448-3.47615304141973i</v>
      </c>
      <c r="AA453" t="str">
        <f t="shared" si="164"/>
        <v>21.3772361258849-89.8403994314937i</v>
      </c>
      <c r="AB453" t="str">
        <f t="shared" si="165"/>
        <v>1.41152924088839-0.0332934661985229i</v>
      </c>
      <c r="AC453" t="str">
        <f t="shared" si="166"/>
        <v>6.66966430648117-2.74848302786146i</v>
      </c>
      <c r="AD453" t="str">
        <f t="shared" si="167"/>
        <v>0.182670867557131+0.070284543783029i</v>
      </c>
      <c r="AE453" t="str">
        <f t="shared" si="168"/>
        <v>-0.888135576295823-1.07071605899813i</v>
      </c>
      <c r="AF453" t="str">
        <f t="shared" si="169"/>
        <v>-9.51351049287412-3.43702668299311i</v>
      </c>
      <c r="AG453" t="str">
        <f t="shared" si="170"/>
        <v>1.03699419091823-0.0539696185909164i</v>
      </c>
      <c r="AH453" t="str">
        <f t="shared" si="171"/>
        <v>3.92401529246711+12.9707493662823i</v>
      </c>
      <c r="AI453">
        <f t="shared" si="172"/>
        <v>22.639631103119914</v>
      </c>
      <c r="AJ453">
        <f t="shared" si="173"/>
        <v>73.167962508248095</v>
      </c>
      <c r="AK453"/>
      <c r="AL453"/>
      <c r="AM453"/>
      <c r="AN453"/>
    </row>
    <row r="454" spans="1:40" x14ac:dyDescent="0.25">
      <c r="A454"/>
      <c r="B454">
        <f t="shared" si="174"/>
        <v>32000</v>
      </c>
      <c r="C454" s="237" t="str">
        <f t="shared" ref="C454:C517" si="177">IMPRODUCT(COMPLEX(-1,0),IMDIV(IMPRODUCT(G454,COMPLEX($C$100+$C$101,0)),COMPLEX($C$100,2*PI()*B454*$C$103*$C$102*(2*$C$100+$C$101))))</f>
        <v>-0.0000746349709808371+0.0765318816207908i</v>
      </c>
      <c r="D454" s="208" t="str">
        <f t="shared" ref="D454:D517" si="178">IMPRODUCT(COMPLEX($C$106,0),IMSUB(C454,G454))</f>
        <v>-5.95757815845015+0.586744425759396i</v>
      </c>
      <c r="E454" t="str">
        <f t="shared" ref="E454:E517" si="179">IMDIV(COMPLEX($C$20*10^3,0),COMPLEX(1,2*PI()*B454*$C$20*1000*$C$29*10^-12))</f>
        <v>2870</v>
      </c>
      <c r="F454" t="str">
        <f t="shared" ref="F454:F517" si="180">IMDIV(COMPLEX($C$22*1000,0),IMSUM(COMPLEX($C$22*1000,0),E454))</f>
        <v>0.777000777000777</v>
      </c>
      <c r="G454" t="str">
        <f t="shared" si="175"/>
        <v>0.777000777000777</v>
      </c>
      <c r="H454" t="str">
        <f t="shared" ref="H454:H517" si="181">IMPRODUCT(COMPLEX($C$108,0),IMPRODUCT(COMPLEX(-1,0),D454),IMDIV(COMPLEX(0,2*PI()*B454*$C$109*$C$110),COMPLEX(1,2*PI()*B454*$C$109*$C$110)))</f>
        <v>3.56789596965756+4.02956375557737i</v>
      </c>
      <c r="I454" t="str">
        <f t="shared" ref="I454:I517" si="182">COMPLEX(0,2*PI()*B454*$C$113*$C$112*$C$114)</f>
        <v>125.663706143592i</v>
      </c>
      <c r="J454" t="str">
        <f t="shared" si="176"/>
        <v>-12.5073037128253+27.1781442408763i</v>
      </c>
      <c r="K454" t="str">
        <f t="shared" ref="K454:K517" si="183">IMDIV(I454,J454)</f>
        <v>3.81562588615859-1.7559400446822i</v>
      </c>
      <c r="L454" t="str">
        <f t="shared" ref="L454:L517" si="184">IMDIV(COMPLEX($C$117,0),COMPLEX(1,2*PI()*B454*$C$115*$C$116))</f>
        <v>0.239670798995007-0.0998264510359886i</v>
      </c>
      <c r="M454" t="str">
        <f t="shared" ref="M454:M517" si="185">IMSUM(K454,L454)</f>
        <v>4.0552966851536-1.85576649571819i</v>
      </c>
      <c r="N454" t="str">
        <f t="shared" ref="N454:N517" si="186">COMPLEX(0,-2*PI()*B454*$C$43)</f>
        <v>-0.141917111015007i</v>
      </c>
      <c r="O454" t="str">
        <f t="shared" ref="O454:O517" si="187">IMEXP(N454)</f>
        <v>0.989946657057236-0.141441211042623i</v>
      </c>
      <c r="P454" t="str">
        <f t="shared" ref="P454:P517" si="188">IMSUB(COMPLEX(1,0),O454)</f>
        <v>0.0100533429427641+0.141441211042623i</v>
      </c>
      <c r="Q454" t="str">
        <f t="shared" ref="Q454:Q517" si="189">IMSUM(COMPLEX(0,2*PI()*B454*$C$43),O454,COMPLEX(-1,0))</f>
        <v>-0.0100533429427641+0.000475899972384008i</v>
      </c>
      <c r="R454" t="str">
        <f t="shared" ref="R454:R517" si="190">IMDIV(P454,Q454)</f>
        <v>-0.333258709195296-14.0848481603865i</v>
      </c>
      <c r="S454" t="str">
        <f t="shared" ref="S454:S517" si="191">IMDIV(COMPLEX(0,2*PI()*B454*$C$123),COMPLEX($C$124,0))</f>
        <v>0.0147201478705619i</v>
      </c>
      <c r="T454" t="str">
        <f t="shared" ref="T454:T517" si="192">IMPRODUCT(R454,S454)</f>
        <v>0.207331047655301-0.00490561747850734i</v>
      </c>
      <c r="U454" t="str">
        <f t="shared" ref="U454:U517" si="193">IMDIV(COMPLEX(1,2*PI()*B454*$C$16*10^-3*$C$15*10^-6),COMPLEX(0,2*PI()*B454*$C$15*10^-6))</f>
        <v>0.0001-4973.59197162172i</v>
      </c>
      <c r="V454" t="str">
        <f t="shared" ref="V454:V517" si="194">IMSUM(COMPLEX($C$18*10^-3,0),IMDIV(COMPLEX(1,0),COMPLEX(0,2*PI()*B454*($C$17*1*10^-6))))</f>
        <v>0.00002-0.0797749487333266i</v>
      </c>
      <c r="W454" t="str">
        <f t="shared" ref="W454:W517" si="195">IMDIV(IMPRODUCT(U454,V454),IMSUM(U454,V454))</f>
        <v>0.0000199993584529566-0.0797736691872751i</v>
      </c>
      <c r="X454" t="str">
        <f t="shared" ref="X454:X517" si="196">IMDIV(IMPRODUCT(COMPLEX($C$19,0),W454),IMSUM(COMPLEX($C$19,0),W454))</f>
        <v>0.0209579060028612-0.0738239252175929i</v>
      </c>
      <c r="Y454" t="str">
        <f t="shared" ref="Y454:Y517" si="197">COMPLEX($C$13*10^-3,2*PI()*B454*$C$12*0.000001)</f>
        <v>0.009+0.201061929829747i</v>
      </c>
      <c r="Z454" t="str">
        <f t="shared" ref="Z454:Z517" si="198">IMPRODUCT(COMPLEX($C$6,0),IMDIV(X454,IMSUM(X454,Y454)))</f>
        <v>-6.15581049932094-3.42594231710215i</v>
      </c>
      <c r="AA454" t="str">
        <f t="shared" ref="AA454:AA517" si="199">IMDIV(COMPLEX($C$6,0),IMSUM(X454,Y454))</f>
        <v>21.039103859005-89.3578340753187i</v>
      </c>
      <c r="AB454" t="str">
        <f t="shared" ref="AB454:AB517" si="200">IMPRODUCT(COMPLEX($C$119,0),T454)</f>
        <v>1.41152430919332-0.0333977877448868i</v>
      </c>
      <c r="AC454" t="str">
        <f t="shared" ref="AC454:AC517" si="201">IMSUM(COMPLEX(1,0),IMPRODUCT(AB454,M454))</f>
        <v>6.66217135655733-2.75489745882603i</v>
      </c>
      <c r="AD454" t="str">
        <f t="shared" ref="AD454:AD517" si="202">IMDIV(AB454,AC454)</f>
        <v>0.182703402514791+0.0705372657668801i</v>
      </c>
      <c r="AE454" t="str">
        <f t="shared" ref="AE454:AE517" si="203">IMPRODUCT(AD454,AA454,X454)</f>
        <v>-0.883030919738775-1.06014535935512i</v>
      </c>
      <c r="AF454" t="str">
        <f t="shared" ref="AF454:AF517" si="204">IMSUB(D454,H454)</f>
        <v>-9.52547412810771-3.44281932981797i</v>
      </c>
      <c r="AG454" t="str">
        <f t="shared" ref="AG454:AG517" si="205">IMSUM(COMPLEX(1,0),IMPRODUCT(AD454,AA454,COMPLEX($C$127,0)))</f>
        <v>1.03673204280816-0.0537278208687779i</v>
      </c>
      <c r="AH454" t="str">
        <f t="shared" ref="AH454:AH517" si="206">IMDIV(IMPRODUCT(AE454,AF454),AG454)</f>
        <v>3.92538925039841+12.8764282101292i</v>
      </c>
      <c r="AI454">
        <f t="shared" ref="AI454:AI517" si="207">20*LOG10(IMABS(AH454))</f>
        <v>22.58184758834059</v>
      </c>
      <c r="AJ454">
        <f t="shared" ref="AJ454:AJ517" si="208">IMARGUMENT(AH454)*180/PI()</f>
        <v>73.046116198371294</v>
      </c>
      <c r="AK454"/>
      <c r="AL454"/>
      <c r="AM454"/>
      <c r="AN454"/>
    </row>
    <row r="455" spans="1:40" x14ac:dyDescent="0.25">
      <c r="A455"/>
      <c r="B455">
        <f t="shared" si="174"/>
        <v>32100</v>
      </c>
      <c r="C455" s="237" t="str">
        <f t="shared" si="177"/>
        <v>-0.0000741706803471773+0.0762934649954629i</v>
      </c>
      <c r="D455" s="208" t="str">
        <f t="shared" si="178"/>
        <v>-5.95757459888862+0.584916564965216i</v>
      </c>
      <c r="E455" t="str">
        <f t="shared" si="179"/>
        <v>2870</v>
      </c>
      <c r="F455" t="str">
        <f t="shared" si="180"/>
        <v>0.777000777000777</v>
      </c>
      <c r="G455" t="str">
        <f t="shared" si="175"/>
        <v>0.777000777000777</v>
      </c>
      <c r="H455" t="str">
        <f t="shared" si="181"/>
        <v>3.57984917510453+4.03347313743522i</v>
      </c>
      <c r="I455" t="str">
        <f t="shared" si="182"/>
        <v>126.05640522529i</v>
      </c>
      <c r="J455" t="str">
        <f t="shared" si="176"/>
        <v>-12.5918562682933+27.2630759416291i</v>
      </c>
      <c r="K455" t="str">
        <f t="shared" si="183"/>
        <v>3.81079001742882-1.76006993014462i</v>
      </c>
      <c r="L455" t="str">
        <f t="shared" si="184"/>
        <v>0.239449206481597-0.10004582369236i</v>
      </c>
      <c r="M455" t="str">
        <f t="shared" si="185"/>
        <v>4.05023922391042-1.86011575383698i</v>
      </c>
      <c r="N455" t="str">
        <f t="shared" si="186"/>
        <v>-0.142360601986929i</v>
      </c>
      <c r="O455" t="str">
        <f t="shared" si="187"/>
        <v>0.989883831805684-0.141880229523692i</v>
      </c>
      <c r="P455" t="str">
        <f t="shared" si="188"/>
        <v>0.010116168194316+0.141880229523692i</v>
      </c>
      <c r="Q455" t="str">
        <f t="shared" si="189"/>
        <v>-0.010116168194316+0.000480372463236983i</v>
      </c>
      <c r="R455" t="str">
        <f t="shared" si="190"/>
        <v>-0.333258241877942-14.0409209176697i</v>
      </c>
      <c r="S455" t="str">
        <f t="shared" si="191"/>
        <v>0.0147661483326574i</v>
      </c>
      <c r="T455" t="str">
        <f t="shared" si="192"/>
        <v>0.207330320997423-0.00492094063265031i</v>
      </c>
      <c r="U455" t="str">
        <f t="shared" si="193"/>
        <v>0.0001-4958.09791563536i</v>
      </c>
      <c r="V455" t="str">
        <f t="shared" si="194"/>
        <v>0.00002-0.0795264286438146i</v>
      </c>
      <c r="W455" t="str">
        <f t="shared" si="195"/>
        <v>0.0000199993584529566-0.0795251530838882i</v>
      </c>
      <c r="X455" t="str">
        <f t="shared" si="196"/>
        <v>0.0208372964327229-0.073628044808948i</v>
      </c>
      <c r="Y455" t="str">
        <f t="shared" si="197"/>
        <v>0.009+0.201690248360465i</v>
      </c>
      <c r="Z455" t="str">
        <f t="shared" si="198"/>
        <v>-6.1125342855004-3.37671102504787i</v>
      </c>
      <c r="AA455" t="str">
        <f t="shared" si="199"/>
        <v>20.7081304989119-88.8796620398433i</v>
      </c>
      <c r="AB455" t="str">
        <f t="shared" si="200"/>
        <v>1.41151936205554-0.0335021088526559i</v>
      </c>
      <c r="AC455" t="str">
        <f t="shared" si="201"/>
        <v>6.65467328504278-2.76128095756418i</v>
      </c>
      <c r="AD455" t="str">
        <f t="shared" si="202"/>
        <v>0.182736040760975+0.0707898675987768i</v>
      </c>
      <c r="AE455" t="str">
        <f t="shared" si="203"/>
        <v>-0.877943387965589-1.04975229627474i</v>
      </c>
      <c r="AF455" t="str">
        <f t="shared" si="204"/>
        <v>-9.53742377399315-3.44855657247i</v>
      </c>
      <c r="AG455" t="str">
        <f t="shared" si="205"/>
        <v>1.03647476265879-0.0534876420593359i</v>
      </c>
      <c r="AH455" t="str">
        <f t="shared" si="206"/>
        <v>3.92623069439251+12.7833066925391i</v>
      </c>
      <c r="AI455">
        <f t="shared" si="207"/>
        <v>22.524360475737769</v>
      </c>
      <c r="AJ455">
        <f t="shared" si="208"/>
        <v>72.926323319164567</v>
      </c>
      <c r="AK455"/>
      <c r="AL455"/>
      <c r="AM455"/>
      <c r="AN455"/>
    </row>
    <row r="456" spans="1:40" x14ac:dyDescent="0.25">
      <c r="A456"/>
      <c r="B456">
        <f t="shared" si="174"/>
        <v>32200</v>
      </c>
      <c r="C456" s="237" t="str">
        <f t="shared" si="177"/>
        <v>-0.0000737107086768322+0.0760565292145537i</v>
      </c>
      <c r="D456" s="208" t="str">
        <f t="shared" si="178"/>
        <v>-5.95757107243915+0.583100057311579i</v>
      </c>
      <c r="E456" t="str">
        <f t="shared" si="179"/>
        <v>2870</v>
      </c>
      <c r="F456" t="str">
        <f t="shared" si="180"/>
        <v>0.777000777000777</v>
      </c>
      <c r="G456" t="str">
        <f t="shared" si="175"/>
        <v>0.777000777000777</v>
      </c>
      <c r="H456" t="str">
        <f t="shared" si="181"/>
        <v>3.5917882080663+4.03733877903851i</v>
      </c>
      <c r="I456" t="str">
        <f t="shared" si="182"/>
        <v>126.449104306989i</v>
      </c>
      <c r="J456" t="str">
        <f t="shared" si="176"/>
        <v>-12.6766726382869+27.3480076423818i</v>
      </c>
      <c r="K456" t="str">
        <f t="shared" si="183"/>
        <v>3.80595103203978-1.76417953151912i</v>
      </c>
      <c r="L456" t="str">
        <f t="shared" si="184"/>
        <v>0.239227333865893-0.100264502099193i</v>
      </c>
      <c r="M456" t="str">
        <f t="shared" si="185"/>
        <v>4.04517836590567-1.86444403361831i</v>
      </c>
      <c r="N456" t="str">
        <f t="shared" si="186"/>
        <v>-0.142804092958851i</v>
      </c>
      <c r="O456" t="str">
        <f t="shared" si="187"/>
        <v>0.989820811859585-0.142319220099156i</v>
      </c>
      <c r="P456" t="str">
        <f t="shared" si="188"/>
        <v>0.010179188140415+0.142319220099156i</v>
      </c>
      <c r="Q456" t="str">
        <f t="shared" si="189"/>
        <v>-0.010179188140415+0.000484872859694979i</v>
      </c>
      <c r="R456" t="str">
        <f t="shared" si="190"/>
        <v>-0.33325777309994-13.9972663618344i</v>
      </c>
      <c r="S456" t="str">
        <f t="shared" si="191"/>
        <v>0.0148121487947529i</v>
      </c>
      <c r="T456" t="str">
        <f t="shared" si="192"/>
        <v>0.207329592071281-0.00493626372216431i</v>
      </c>
      <c r="U456" t="str">
        <f t="shared" si="193"/>
        <v>0.0001-4942.70009602159i</v>
      </c>
      <c r="V456" t="str">
        <f t="shared" si="194"/>
        <v>0.00002-0.0792794521573431i</v>
      </c>
      <c r="W456" t="str">
        <f t="shared" si="195"/>
        <v>0.0000199993584529566-0.0792781805587835i</v>
      </c>
      <c r="X456" t="str">
        <f t="shared" si="196"/>
        <v>0.0207176985407293-0.0734330958992936i</v>
      </c>
      <c r="Y456" t="str">
        <f t="shared" si="197"/>
        <v>0.009+0.202318566891183i</v>
      </c>
      <c r="Z456" t="str">
        <f t="shared" si="198"/>
        <v>-6.06960342675739-3.32843589029443i</v>
      </c>
      <c r="AA456" t="str">
        <f t="shared" si="199"/>
        <v>20.3841331213536-88.4058566818798i</v>
      </c>
      <c r="AB456" t="str">
        <f t="shared" si="200"/>
        <v>1.41151439947526-0.0336064295204263i</v>
      </c>
      <c r="AC456" t="str">
        <f t="shared" si="201"/>
        <v>6.64717020491108-2.76763360211934i</v>
      </c>
      <c r="AD456" t="str">
        <f t="shared" si="202"/>
        <v>0.182768782260192+0.0710423502218163i</v>
      </c>
      <c r="AE456" t="str">
        <f t="shared" si="203"/>
        <v>-0.872874118901576-1.03953306685147i</v>
      </c>
      <c r="AF456" t="str">
        <f t="shared" si="204"/>
        <v>-9.54935928050545-3.45423872172693i</v>
      </c>
      <c r="AG456" t="str">
        <f t="shared" si="205"/>
        <v>1.03622223773267-0.0532490924473921i</v>
      </c>
      <c r="AH456" t="str">
        <f t="shared" si="206"/>
        <v>3.92656063933632+12.6913664189386i</v>
      </c>
      <c r="AI456">
        <f t="shared" si="207"/>
        <v>22.46716805798566</v>
      </c>
      <c r="AJ456">
        <f t="shared" si="208"/>
        <v>72.808542890089782</v>
      </c>
      <c r="AK456"/>
      <c r="AL456"/>
      <c r="AM456"/>
      <c r="AN456"/>
    </row>
    <row r="457" spans="1:40" x14ac:dyDescent="0.25">
      <c r="A457"/>
      <c r="B457">
        <f t="shared" si="174"/>
        <v>32300</v>
      </c>
      <c r="C457" s="237" t="str">
        <f t="shared" si="177"/>
        <v>-0.0000732550025671516+0.0758210605241416i</v>
      </c>
      <c r="D457" s="208" t="str">
        <f t="shared" si="178"/>
        <v>-5.95756757869231+0.581294797351752i</v>
      </c>
      <c r="E457" t="str">
        <f t="shared" si="179"/>
        <v>2870</v>
      </c>
      <c r="F457" t="str">
        <f t="shared" si="180"/>
        <v>0.777000777000777</v>
      </c>
      <c r="G457" t="str">
        <f t="shared" si="175"/>
        <v>0.777000777000777</v>
      </c>
      <c r="H457" t="str">
        <f t="shared" si="181"/>
        <v>3.60371292078264+4.04116088440025i</v>
      </c>
      <c r="I457" t="str">
        <f t="shared" si="182"/>
        <v>126.841803388688i</v>
      </c>
      <c r="J457" t="str">
        <f t="shared" si="176"/>
        <v>-12.7617528228061+27.4329393431346i</v>
      </c>
      <c r="K457" t="str">
        <f t="shared" si="183"/>
        <v>3.80110900338463-1.76826890283186i</v>
      </c>
      <c r="L457" t="str">
        <f t="shared" si="184"/>
        <v>0.239005183842395-0.100482486295556i</v>
      </c>
      <c r="M457" t="str">
        <f t="shared" si="185"/>
        <v>4.04011418722702-1.86875138912742i</v>
      </c>
      <c r="N457" t="str">
        <f t="shared" si="186"/>
        <v>-0.143247583930773i</v>
      </c>
      <c r="O457" t="str">
        <f t="shared" si="187"/>
        <v>0.989757597231333-0.142758182682672i</v>
      </c>
      <c r="P457" t="str">
        <f t="shared" si="188"/>
        <v>0.0102424027686669+0.142758182682672i</v>
      </c>
      <c r="Q457" t="str">
        <f t="shared" si="189"/>
        <v>-0.0102424027686669+0.000489401248100985i</v>
      </c>
      <c r="R457" t="str">
        <f t="shared" si="190"/>
        <v>-0.333257302860755-13.9538819601831i</v>
      </c>
      <c r="S457" t="str">
        <f t="shared" si="191"/>
        <v>0.0148581492568484i</v>
      </c>
      <c r="T457" t="str">
        <f t="shared" si="192"/>
        <v>0.207328860876845-0.00495158674683983i</v>
      </c>
      <c r="U457" t="str">
        <f t="shared" si="193"/>
        <v>0.0001-4927.39761894412i</v>
      </c>
      <c r="V457" t="str">
        <f t="shared" si="194"/>
        <v>0.00002-0.0790340049370416i</v>
      </c>
      <c r="W457" t="str">
        <f t="shared" si="195"/>
        <v>0.0000199993584529566-0.0790327372753201i</v>
      </c>
      <c r="X457" t="str">
        <f t="shared" si="196"/>
        <v>0.0205991013649634-0.0732390729170735i</v>
      </c>
      <c r="Y457" t="str">
        <f t="shared" si="197"/>
        <v>0.009+0.202946885421901i</v>
      </c>
      <c r="Z457" t="str">
        <f t="shared" si="198"/>
        <v>-6.02701886940022-3.28109425797037i</v>
      </c>
      <c r="AA457" t="str">
        <f t="shared" si="199"/>
        <v>20.066934061961-87.9363899856958i</v>
      </c>
      <c r="AB457" t="str">
        <f t="shared" si="200"/>
        <v>1.41150942145227-0.0337107497467719i</v>
      </c>
      <c r="AC457" t="str">
        <f t="shared" si="201"/>
        <v>6.63966222859611-2.77395547041936i</v>
      </c>
      <c r="AD457" t="str">
        <f t="shared" si="202"/>
        <v>0.182801626977339+0.0712947145669285i</v>
      </c>
      <c r="AE457" t="str">
        <f t="shared" si="203"/>
        <v>-0.867824176560296-1.02948395860637i</v>
      </c>
      <c r="AF457" t="str">
        <f t="shared" si="204"/>
        <v>-9.56128049947495-3.4598660870485i</v>
      </c>
      <c r="AG457" t="str">
        <f t="shared" si="205"/>
        <v>1.03597435822896-0.0530121807418595i</v>
      </c>
      <c r="AH457" t="str">
        <f t="shared" si="206"/>
        <v>3.92639933166426+12.6005892166078i</v>
      </c>
      <c r="AI457">
        <f t="shared" si="207"/>
        <v>22.41026860040504</v>
      </c>
      <c r="AJ457">
        <f t="shared" si="208"/>
        <v>72.692734866372774</v>
      </c>
      <c r="AK457"/>
      <c r="AL457"/>
      <c r="AM457"/>
      <c r="AN457"/>
    </row>
    <row r="458" spans="1:40" x14ac:dyDescent="0.25">
      <c r="A458"/>
      <c r="B458">
        <f t="shared" si="174"/>
        <v>32400</v>
      </c>
      <c r="C458" s="237" t="str">
        <f t="shared" si="177"/>
        <v>-0.0000728035094383272+0.0755870453401067i</v>
      </c>
      <c r="D458" s="208" t="str">
        <f t="shared" si="178"/>
        <v>-5.95756411724498+0.579500680940818i</v>
      </c>
      <c r="E458" t="str">
        <f t="shared" si="179"/>
        <v>2870</v>
      </c>
      <c r="F458" t="str">
        <f t="shared" si="180"/>
        <v>0.777000777000777</v>
      </c>
      <c r="G458" t="str">
        <f t="shared" si="175"/>
        <v>0.777000777000777</v>
      </c>
      <c r="H458" t="str">
        <f t="shared" si="181"/>
        <v>3.61562316733228+4.04493965752405i</v>
      </c>
      <c r="I458" t="str">
        <f t="shared" si="182"/>
        <v>127.234502470387i</v>
      </c>
      <c r="J458" t="str">
        <f t="shared" si="176"/>
        <v>-12.847096821851+27.5178710438873i</v>
      </c>
      <c r="K458" t="str">
        <f t="shared" si="183"/>
        <v>3.79626400449571-1.77233809800479i</v>
      </c>
      <c r="L458" t="str">
        <f t="shared" si="184"/>
        <v>0.238782759100406-0.100699776332357i</v>
      </c>
      <c r="M458" t="str">
        <f t="shared" si="185"/>
        <v>4.03504676359612-1.87303787433715i</v>
      </c>
      <c r="N458" t="str">
        <f t="shared" si="186"/>
        <v>-0.143691074902695i</v>
      </c>
      <c r="O458" t="str">
        <f t="shared" si="187"/>
        <v>0.98969418793336-0.143197117187904i</v>
      </c>
      <c r="P458" t="str">
        <f t="shared" si="188"/>
        <v>0.0103058120666401+0.143197117187904i</v>
      </c>
      <c r="Q458" t="str">
        <f t="shared" si="189"/>
        <v>-0.0103058120666401+0.000493957714790993i</v>
      </c>
      <c r="R458" t="str">
        <f t="shared" si="190"/>
        <v>-0.33325683116199-13.9107652112855i</v>
      </c>
      <c r="S458" t="str">
        <f t="shared" si="191"/>
        <v>0.0149041497189439i</v>
      </c>
      <c r="T458" t="str">
        <f t="shared" si="192"/>
        <v>0.207328127414075-0.00496690970649911i</v>
      </c>
      <c r="U458" t="str">
        <f t="shared" si="193"/>
        <v>0.0001-4912.1896016017i</v>
      </c>
      <c r="V458" t="str">
        <f t="shared" si="194"/>
        <v>0.00002-0.0787900728230384i</v>
      </c>
      <c r="W458" t="str">
        <f t="shared" si="195"/>
        <v>0.0000199993584529566-0.0787888090738537i</v>
      </c>
      <c r="X458" t="str">
        <f t="shared" si="196"/>
        <v>0.0204814940868607-0.0730459703193618i</v>
      </c>
      <c r="Y458" t="str">
        <f t="shared" si="197"/>
        <v>0.009+0.203575203952619i</v>
      </c>
      <c r="Z458" t="str">
        <f t="shared" si="198"/>
        <v>-5.98478128035347-3.23466407652798i</v>
      </c>
      <c r="AA458" t="str">
        <f t="shared" si="199"/>
        <v>19.75636075804-87.4712326835031i</v>
      </c>
      <c r="AB458" t="str">
        <f t="shared" si="200"/>
        <v>1.41150442798631-0.0338150695304824i</v>
      </c>
      <c r="AC458" t="str">
        <f t="shared" si="201"/>
        <v>6.63214946799382-2.7802466402827i</v>
      </c>
      <c r="AD458" t="str">
        <f t="shared" si="202"/>
        <v>0.182834574877692+0.0715469615530655i</v>
      </c>
      <c r="AE458" t="str">
        <f t="shared" si="203"/>
        <v>-0.862794554808967-1.01960134747309i</v>
      </c>
      <c r="AF458" t="str">
        <f t="shared" si="204"/>
        <v>-9.57318728457726-3.46543897658323i</v>
      </c>
      <c r="AG458" t="str">
        <f t="shared" si="205"/>
        <v>1.03573101720652-0.0527769141704378i</v>
      </c>
      <c r="AH458" t="str">
        <f t="shared" si="206"/>
        <v>3.92576627765533+12.5109571390689i</v>
      </c>
      <c r="AI458">
        <f t="shared" si="207"/>
        <v>22.353660343469809</v>
      </c>
      <c r="AJ458">
        <f t="shared" si="208"/>
        <v>72.578860116417715</v>
      </c>
      <c r="AK458"/>
      <c r="AL458"/>
      <c r="AM458"/>
      <c r="AN458"/>
    </row>
    <row r="459" spans="1:40" x14ac:dyDescent="0.25">
      <c r="A459"/>
      <c r="B459">
        <f t="shared" si="174"/>
        <v>32500</v>
      </c>
      <c r="C459" s="237" t="str">
        <f t="shared" si="177"/>
        <v>-0.0000723561775182208+0.0753544702455164i</v>
      </c>
      <c r="D459" s="208" t="str">
        <f t="shared" si="178"/>
        <v>-5.95756068770026+0.577717605215626i</v>
      </c>
      <c r="E459" t="str">
        <f t="shared" si="179"/>
        <v>2870</v>
      </c>
      <c r="F459" t="str">
        <f t="shared" si="180"/>
        <v>0.777000777000777</v>
      </c>
      <c r="G459" t="str">
        <f t="shared" si="175"/>
        <v>0.777000777000777</v>
      </c>
      <c r="H459" t="str">
        <f t="shared" si="181"/>
        <v>3.62751880362293+4.04867530239063i</v>
      </c>
      <c r="I459" t="str">
        <f t="shared" si="182"/>
        <v>127.627201552085i</v>
      </c>
      <c r="J459" t="str">
        <f t="shared" si="176"/>
        <v>-12.9327046354216+27.6028027446401i</v>
      </c>
      <c r="K459" t="str">
        <f t="shared" si="183"/>
        <v>3.79141610804495-1.77638717085881i</v>
      </c>
      <c r="L459" t="str">
        <f t="shared" si="184"/>
        <v>0.238560062323979-0.100916372272284i</v>
      </c>
      <c r="M459" t="str">
        <f t="shared" si="185"/>
        <v>4.02997617036893-1.87730354313109i</v>
      </c>
      <c r="N459" t="str">
        <f t="shared" si="186"/>
        <v>-0.144134565874616i</v>
      </c>
      <c r="O459" t="str">
        <f t="shared" si="187"/>
        <v>0.98963058397814-0.143636023528519i</v>
      </c>
      <c r="P459" t="str">
        <f t="shared" si="188"/>
        <v>0.01036941602186+0.143636023528519i</v>
      </c>
      <c r="Q459" t="str">
        <f t="shared" si="189"/>
        <v>-0.01036941602186+0.000498542346097003i</v>
      </c>
      <c r="R459" t="str">
        <f t="shared" si="190"/>
        <v>-0.333256358002554-13.8679136445039i</v>
      </c>
      <c r="S459" t="str">
        <f t="shared" si="191"/>
        <v>0.0149501501810394i</v>
      </c>
      <c r="T459" t="str">
        <f t="shared" si="192"/>
        <v>0.207327391683019-0.00498223260092441i</v>
      </c>
      <c r="U459" t="str">
        <f t="shared" si="193"/>
        <v>0.0001-4897.07517205831i</v>
      </c>
      <c r="V459" t="str">
        <f t="shared" si="194"/>
        <v>0.00002-0.0785476418297367i</v>
      </c>
      <c r="W459" t="str">
        <f t="shared" si="195"/>
        <v>0.0000199993584529566-0.0785463819690114i</v>
      </c>
      <c r="X459" t="str">
        <f t="shared" si="196"/>
        <v>0.0203648660290478-0.072853782592023i</v>
      </c>
      <c r="Y459" t="str">
        <f t="shared" si="197"/>
        <v>0.009+0.204203522483337i</v>
      </c>
      <c r="Z459" t="str">
        <f t="shared" si="198"/>
        <v>-5.94289106491302-3.18912388133834i</v>
      </c>
      <c r="AA459" t="str">
        <f t="shared" si="199"/>
        <v>19.4522455947277-87.0103543684479i</v>
      </c>
      <c r="AB459" t="str">
        <f t="shared" si="200"/>
        <v>1.41149941907769-0.0339193888700753i</v>
      </c>
      <c r="AC459" t="str">
        <f t="shared" si="201"/>
        <v>6.62463203446604-2.7865071894219i</v>
      </c>
      <c r="AD459" t="str">
        <f t="shared" si="202"/>
        <v>0.182867625926913+0.0717990920874022i</v>
      </c>
      <c r="AE459" t="str">
        <f t="shared" si="203"/>
        <v>-0.857786180948562-1.00988169580225i</v>
      </c>
      <c r="AF459" t="str">
        <f t="shared" si="204"/>
        <v>-9.58507949132319-3.470957697175i</v>
      </c>
      <c r="AG459" t="str">
        <f t="shared" si="205"/>
        <v>1.0354921105085-0.0525432985691906i</v>
      </c>
      <c r="AH459" t="str">
        <f t="shared" si="206"/>
        <v>3.92468027070882+12.4224524697984i</v>
      </c>
      <c r="AI459">
        <f t="shared" si="207"/>
        <v>22.297341505179343</v>
      </c>
      <c r="AJ459">
        <f t="shared" si="208"/>
        <v>72.466880399711542</v>
      </c>
      <c r="AK459"/>
      <c r="AL459"/>
      <c r="AM459"/>
      <c r="AN459"/>
    </row>
    <row r="460" spans="1:40" x14ac:dyDescent="0.25">
      <c r="A460"/>
      <c r="B460">
        <f t="shared" si="174"/>
        <v>32600</v>
      </c>
      <c r="C460" s="237" t="str">
        <f t="shared" si="177"/>
        <v>-0.000071912955827524+0.0751233219880622i</v>
      </c>
      <c r="D460" s="208" t="str">
        <f t="shared" si="178"/>
        <v>-5.95755728966731+0.575945468575144i</v>
      </c>
      <c r="E460" t="str">
        <f t="shared" si="179"/>
        <v>2870</v>
      </c>
      <c r="F460" t="str">
        <f t="shared" si="180"/>
        <v>0.777000777000777</v>
      </c>
      <c r="G460" t="str">
        <f t="shared" si="175"/>
        <v>0.777000777000777</v>
      </c>
      <c r="H460" t="str">
        <f t="shared" si="181"/>
        <v>3.63939968738115+4.05236802294456i</v>
      </c>
      <c r="I460" t="str">
        <f t="shared" si="182"/>
        <v>128.019900633784i</v>
      </c>
      <c r="J460" t="str">
        <f t="shared" si="176"/>
        <v>-13.0185762635178+27.6877344453928i</v>
      </c>
      <c r="K460" t="str">
        <f t="shared" si="183"/>
        <v>3.78656538634448-1.78041617511703i</v>
      </c>
      <c r="L460" t="str">
        <f t="shared" si="184"/>
        <v>0.238337096191869-0.101132274189751i</v>
      </c>
      <c r="M460" t="str">
        <f t="shared" si="185"/>
        <v>4.02490248253635-1.88154844930678i</v>
      </c>
      <c r="N460" t="str">
        <f t="shared" si="186"/>
        <v>-0.144578056846538i</v>
      </c>
      <c r="O460" t="str">
        <f t="shared" si="187"/>
        <v>0.989566785378181-0.144074901618193i</v>
      </c>
      <c r="P460" t="str">
        <f t="shared" si="188"/>
        <v>0.010433214621819+0.144074901618193i</v>
      </c>
      <c r="Q460" t="str">
        <f t="shared" si="189"/>
        <v>-0.010433214621819+0.000503155228344987i</v>
      </c>
      <c r="R460" t="str">
        <f t="shared" si="190"/>
        <v>-0.333255883382697-13.8253248195085i</v>
      </c>
      <c r="S460" t="str">
        <f t="shared" si="191"/>
        <v>0.0149961506431349i</v>
      </c>
      <c r="T460" t="str">
        <f t="shared" si="192"/>
        <v>0.207326653683621-0.00499755542991792i</v>
      </c>
      <c r="U460" t="str">
        <f t="shared" si="193"/>
        <v>0.0000999999999999995-4882.05346907653i</v>
      </c>
      <c r="V460" t="str">
        <f t="shared" si="194"/>
        <v>0.00002-0.0783066981431423i</v>
      </c>
      <c r="W460" t="str">
        <f t="shared" si="195"/>
        <v>0.0000199993584529566-0.0783054421470211i</v>
      </c>
      <c r="X460" t="str">
        <f t="shared" si="196"/>
        <v>0.0202492066532198-0.0726625042498643i</v>
      </c>
      <c r="Y460" t="str">
        <f t="shared" si="197"/>
        <v>0.009+0.204831841014054i</v>
      </c>
      <c r="Z460" t="str">
        <f t="shared" si="198"/>
        <v>-5.90134838352-3.14445277865282i</v>
      </c>
      <c r="AA460" t="str">
        <f t="shared" si="199"/>
        <v>19.1544257554592-86.5537236005432i</v>
      </c>
      <c r="AB460" t="str">
        <f t="shared" si="200"/>
        <v>1.41149439472605-0.034023707764204i</v>
      </c>
      <c r="AC460" t="str">
        <f t="shared" si="201"/>
        <v>6.61711003883562-2.79273719544725i</v>
      </c>
      <c r="AD460" t="str">
        <f t="shared" si="202"/>
        <v>0.182900780091012+0.0720511070654913i</v>
      </c>
      <c r="AE460" t="str">
        <f t="shared" si="203"/>
        <v>-0.852799919117544-1.00032155038672i</v>
      </c>
      <c r="AF460" t="str">
        <f t="shared" si="204"/>
        <v>-9.59695697704846-3.47642255436942i</v>
      </c>
      <c r="AG460" t="str">
        <f t="shared" si="205"/>
        <v>1.03525753668852-0.0523113384672805i</v>
      </c>
      <c r="AH460" t="str">
        <f t="shared" si="206"/>
        <v>3.92315941763102+12.335057725312i</v>
      </c>
      <c r="AI460">
        <f t="shared" si="207"/>
        <v>22.241310283301623</v>
      </c>
      <c r="AJ460">
        <f t="shared" si="208"/>
        <v>72.356758345211233</v>
      </c>
      <c r="AK460"/>
      <c r="AL460"/>
      <c r="AM460"/>
      <c r="AN460"/>
    </row>
    <row r="461" spans="1:40" x14ac:dyDescent="0.25">
      <c r="A461"/>
      <c r="B461">
        <f t="shared" si="174"/>
        <v>32700</v>
      </c>
      <c r="C461" s="237" t="str">
        <f t="shared" si="177"/>
        <v>-0.0000714737941652358+0.0748935874775438i</v>
      </c>
      <c r="D461" s="208" t="str">
        <f t="shared" si="178"/>
        <v>-5.95755392276122+0.574184170661169i</v>
      </c>
      <c r="E461" t="str">
        <f t="shared" si="179"/>
        <v>2870</v>
      </c>
      <c r="F461" t="str">
        <f t="shared" si="180"/>
        <v>0.777000777000777</v>
      </c>
      <c r="G461" t="str">
        <f t="shared" si="175"/>
        <v>0.777000777000777</v>
      </c>
      <c r="H461" t="str">
        <f t="shared" si="181"/>
        <v>3.65126567814232+4.0560180230811i</v>
      </c>
      <c r="I461" t="str">
        <f t="shared" si="182"/>
        <v>128.412599715483i</v>
      </c>
      <c r="J461" t="str">
        <f t="shared" si="176"/>
        <v>-13.1047117061396+27.7726661461456i</v>
      </c>
      <c r="K461" t="str">
        <f t="shared" si="183"/>
        <v>3.7817119113469-1.78442516440767i</v>
      </c>
      <c r="L461" t="str">
        <f t="shared" si="184"/>
        <v>0.238113863377474-0.101347482170837i</v>
      </c>
      <c r="M461" t="str">
        <f t="shared" si="185"/>
        <v>4.01982577472437-1.88577264657851i</v>
      </c>
      <c r="N461" t="str">
        <f t="shared" si="186"/>
        <v>-0.14502154781846i</v>
      </c>
      <c r="O461" t="str">
        <f t="shared" si="187"/>
        <v>0.989502792146033-0.144513751370605i</v>
      </c>
      <c r="P461" t="str">
        <f t="shared" si="188"/>
        <v>0.010497207853967+0.144513751370605i</v>
      </c>
      <c r="Q461" t="str">
        <f t="shared" si="189"/>
        <v>-0.010497207853967+0.000507796447855008i</v>
      </c>
      <c r="R461" t="str">
        <f t="shared" si="190"/>
        <v>-0.333255407302597-13.7829963258263i</v>
      </c>
      <c r="S461" t="str">
        <f t="shared" si="191"/>
        <v>0.0150421511052304i</v>
      </c>
      <c r="T461" t="str">
        <f t="shared" si="192"/>
        <v>0.207325913415915-0.00501287819328077i</v>
      </c>
      <c r="U461" t="str">
        <f t="shared" si="193"/>
        <v>0.0001-4867.123641954i</v>
      </c>
      <c r="V461" t="str">
        <f t="shared" si="194"/>
        <v>0.00002-0.0780672281182397i</v>
      </c>
      <c r="W461" t="str">
        <f t="shared" si="195"/>
        <v>0.0000199993584529566-0.0780659759630857i</v>
      </c>
      <c r="X461" t="str">
        <f t="shared" si="196"/>
        <v>0.0201345055580515-0.0724721298367715i</v>
      </c>
      <c r="Y461" t="str">
        <f t="shared" si="197"/>
        <v>0.009+0.205460159544772i</v>
      </c>
      <c r="Z461" t="str">
        <f t="shared" si="198"/>
        <v>-5.86015316760554-3.10063042993147i</v>
      </c>
      <c r="AA461" t="str">
        <f t="shared" si="199"/>
        <v>18.8627430766717-86.1013080059476i</v>
      </c>
      <c r="AB461" t="str">
        <f t="shared" si="200"/>
        <v>1.4114893549316-0.0341280262115146i</v>
      </c>
      <c r="AC461" t="str">
        <f t="shared" si="201"/>
        <v>6.60958359139173-2.79893673587227i</v>
      </c>
      <c r="AD461" t="str">
        <f t="shared" si="202"/>
        <v>0.182934037336378+0.0723030073714639i</v>
      </c>
      <c r="AE461" t="str">
        <f t="shared" si="203"/>
        <v>-0.847836573528126-0.990917540510685i</v>
      </c>
      <c r="AF461" t="str">
        <f t="shared" si="204"/>
        <v>-9.60881960090354-3.48183385241993i</v>
      </c>
      <c r="AG461" t="str">
        <f t="shared" si="205"/>
        <v>1.0350271969384-0.0520810371671436i</v>
      </c>
      <c r="AH461" t="str">
        <f t="shared" si="206"/>
        <v>3.92122116396517+12.2487556576774i</v>
      </c>
      <c r="AI461">
        <f t="shared" si="207"/>
        <v>22.18556485749794</v>
      </c>
      <c r="AJ461">
        <f t="shared" si="208"/>
        <v>72.248457430217073</v>
      </c>
      <c r="AK461"/>
      <c r="AL461"/>
      <c r="AM461"/>
      <c r="AN461"/>
    </row>
    <row r="462" spans="1:40" x14ac:dyDescent="0.25">
      <c r="A462"/>
      <c r="B462">
        <f t="shared" si="174"/>
        <v>32800</v>
      </c>
      <c r="C462" s="237" t="str">
        <f t="shared" si="177"/>
        <v>-0.0000710386430944422+0.0746652537833958i</v>
      </c>
      <c r="D462" s="208" t="str">
        <f t="shared" si="178"/>
        <v>-5.95755058660301+0.572433612339368i</v>
      </c>
      <c r="E462" t="str">
        <f t="shared" si="179"/>
        <v>2870</v>
      </c>
      <c r="F462" t="str">
        <f t="shared" si="180"/>
        <v>0.777000777000777</v>
      </c>
      <c r="G462" t="str">
        <f t="shared" si="175"/>
        <v>0.777000777000777</v>
      </c>
      <c r="H462" t="str">
        <f t="shared" si="181"/>
        <v>3.66311663724047+4.05962550663335i</v>
      </c>
      <c r="I462" t="str">
        <f t="shared" si="182"/>
        <v>128.805298797182i</v>
      </c>
      <c r="J462" t="str">
        <f t="shared" si="176"/>
        <v>-13.191110963287+27.8575978468983i</v>
      </c>
      <c r="K462" t="str">
        <f t="shared" si="183"/>
        <v>3.7768557546459-1.78841419226713i</v>
      </c>
      <c r="L462" t="str">
        <f t="shared" si="184"/>
        <v>0.237890366548788-0.101561996313236i</v>
      </c>
      <c r="M462" t="str">
        <f t="shared" si="185"/>
        <v>4.01474612119469-1.88997618858037i</v>
      </c>
      <c r="N462" t="str">
        <f t="shared" si="186"/>
        <v>-0.145465038790382i</v>
      </c>
      <c r="O462" t="str">
        <f t="shared" si="187"/>
        <v>0.98943860429428-0.14495257269944i</v>
      </c>
      <c r="P462" t="str">
        <f t="shared" si="188"/>
        <v>0.01056139570572+0.14495257269944i</v>
      </c>
      <c r="Q462" t="str">
        <f t="shared" si="189"/>
        <v>-0.01056139570572+0.000512466090941993i</v>
      </c>
      <c r="R462" t="str">
        <f t="shared" si="190"/>
        <v>-0.333254929762409-13.740925782374i</v>
      </c>
      <c r="S462" t="str">
        <f t="shared" si="191"/>
        <v>0.0150881515673259i</v>
      </c>
      <c r="T462" t="str">
        <f t="shared" si="192"/>
        <v>0.207325170879835-0.00502820089081377i</v>
      </c>
      <c r="U462" t="str">
        <f t="shared" si="193"/>
        <v>0.0001-4852.28485036267i</v>
      </c>
      <c r="V462" t="str">
        <f t="shared" si="194"/>
        <v>0.00002-0.0778292182764157i</v>
      </c>
      <c r="W462" t="str">
        <f t="shared" si="195"/>
        <v>0.0000199993584529566-0.0778279699388082i</v>
      </c>
      <c r="X462" t="str">
        <f t="shared" si="196"/>
        <v>0.0200207524771435-0.0722826539258331i</v>
      </c>
      <c r="Y462" t="str">
        <f t="shared" si="197"/>
        <v>0.009+0.20608847807549i</v>
      </c>
      <c r="Z462" t="str">
        <f t="shared" si="198"/>
        <v>-5.81930513455636-3.05763703653928i</v>
      </c>
      <c r="AA462" t="str">
        <f t="shared" si="199"/>
        <v>18.5770439066794-85.6530743699815i</v>
      </c>
      <c r="AB462" t="str">
        <f t="shared" si="200"/>
        <v>1.41148429969391-0.034232344210651i</v>
      </c>
      <c r="AC462" t="str">
        <f t="shared" si="201"/>
        <v>6.60205280188591-2.80510588811564i</v>
      </c>
      <c r="AD462" t="str">
        <f t="shared" si="202"/>
        <v>0.18296739762974+0.0725547938781852i</v>
      </c>
      <c r="AE462" t="str">
        <f t="shared" si="203"/>
        <v>-0.842896891542749-0.981666376023903i</v>
      </c>
      <c r="AF462" t="str">
        <f t="shared" si="204"/>
        <v>-9.62066722384348-3.48719189429398i</v>
      </c>
      <c r="AG462" t="str">
        <f t="shared" si="205"/>
        <v>1.03480099501744-0.0518523968203081i</v>
      </c>
      <c r="AH462" t="str">
        <f t="shared" si="206"/>
        <v>3.91888231839399+12.1635292564916i</v>
      </c>
      <c r="AI462">
        <f t="shared" si="207"/>
        <v>22.130103391329527</v>
      </c>
      <c r="AJ462">
        <f t="shared" si="208"/>
        <v>72.141941959723908</v>
      </c>
      <c r="AK462"/>
      <c r="AL462"/>
      <c r="AM462"/>
      <c r="AN462"/>
    </row>
    <row r="463" spans="1:40" x14ac:dyDescent="0.25">
      <c r="A463"/>
      <c r="B463">
        <f t="shared" si="174"/>
        <v>32900</v>
      </c>
      <c r="C463" s="237" t="str">
        <f t="shared" si="177"/>
        <v>-0.0000706074539284055+0.0744383081322623i</v>
      </c>
      <c r="D463" s="208" t="str">
        <f t="shared" si="178"/>
        <v>-5.95754728081941+0.570693695680678i</v>
      </c>
      <c r="E463" t="str">
        <f t="shared" si="179"/>
        <v>2870</v>
      </c>
      <c r="F463" t="str">
        <f t="shared" si="180"/>
        <v>0.777000777000777</v>
      </c>
      <c r="G463" t="str">
        <f t="shared" si="175"/>
        <v>0.777000777000777</v>
      </c>
      <c r="H463" t="str">
        <f t="shared" si="181"/>
        <v>3.67495242779804+4.06319067735936i</v>
      </c>
      <c r="I463" t="str">
        <f t="shared" si="182"/>
        <v>129.19799787888i</v>
      </c>
      <c r="J463" t="str">
        <f t="shared" si="176"/>
        <v>-13.2777740349602+27.942529547651i</v>
      </c>
      <c r="K463" t="str">
        <f t="shared" si="183"/>
        <v>3.77199698747659-1.79238331214273i</v>
      </c>
      <c r="L463" t="str">
        <f t="shared" si="184"/>
        <v>0.237666608368349-0.101775816726195i</v>
      </c>
      <c r="M463" t="str">
        <f t="shared" si="185"/>
        <v>4.00966359584494-1.89415912886893i</v>
      </c>
      <c r="N463" t="str">
        <f t="shared" si="186"/>
        <v>-0.145908529762304i</v>
      </c>
      <c r="O463" t="str">
        <f t="shared" si="187"/>
        <v>0.989374221835549-0.145391365518387i</v>
      </c>
      <c r="P463" t="str">
        <f t="shared" si="188"/>
        <v>0.010625778164451+0.145391365518387i</v>
      </c>
      <c r="Q463" t="str">
        <f t="shared" si="189"/>
        <v>-0.010625778164451+0.000517164243917012i</v>
      </c>
      <c r="R463" t="str">
        <f t="shared" si="190"/>
        <v>-0.333254450759464-13.6991108370242i</v>
      </c>
      <c r="S463" t="str">
        <f t="shared" si="191"/>
        <v>0.0151341520294214i</v>
      </c>
      <c r="T463" t="str">
        <f t="shared" si="192"/>
        <v>0.207324426075419-0.00504352352227506i</v>
      </c>
      <c r="U463" t="str">
        <f t="shared" si="193"/>
        <v>0.0001-4837.53626419136i</v>
      </c>
      <c r="V463" t="str">
        <f t="shared" si="194"/>
        <v>0.00002-0.0775926553029317i</v>
      </c>
      <c r="W463" t="str">
        <f t="shared" si="195"/>
        <v>0.0000199993584529566-0.0775914107596641i</v>
      </c>
      <c r="X463" t="str">
        <f t="shared" si="196"/>
        <v>0.0199079372770042-0.0720940711194567i</v>
      </c>
      <c r="Y463" t="str">
        <f t="shared" si="197"/>
        <v>0.009+0.206716796606208i</v>
      </c>
      <c r="Z463" t="str">
        <f t="shared" si="198"/>
        <v>-5.77880380184918-3.0154533248101i</v>
      </c>
      <c r="AA463" t="str">
        <f t="shared" si="199"/>
        <v>18.2971789686429-85.2089887242499i</v>
      </c>
      <c r="AB463" t="str">
        <f t="shared" si="200"/>
        <v>1.41147922901322-0.0343366617599665i</v>
      </c>
      <c r="AC463" t="str">
        <f t="shared" si="201"/>
        <v>6.59451777953807-2.81124472950605i</v>
      </c>
      <c r="AD463" t="str">
        <f t="shared" si="202"/>
        <v>0.183000860938183+0.0728064674474502i</v>
      </c>
      <c r="AE463" t="str">
        <f t="shared" si="203"/>
        <v>-0.837981566599156-0.972564845443688i</v>
      </c>
      <c r="AF463" t="str">
        <f t="shared" si="204"/>
        <v>-9.63249970861745-3.49249698167868i</v>
      </c>
      <c r="AG463" t="str">
        <f t="shared" si="205"/>
        <v>1.03457883718338-0.0516254184991213i</v>
      </c>
      <c r="AH463" t="str">
        <f t="shared" si="206"/>
        <v>3.91615907624724+12.0793617503729i</v>
      </c>
      <c r="AI463">
        <f t="shared" si="207"/>
        <v>22.074924034157274</v>
      </c>
      <c r="AJ463">
        <f t="shared" si="208"/>
        <v>72.037177046248942</v>
      </c>
      <c r="AK463"/>
      <c r="AL463"/>
      <c r="AM463"/>
      <c r="AN463"/>
    </row>
    <row r="464" spans="1:40" x14ac:dyDescent="0.25">
      <c r="A464"/>
      <c r="B464">
        <f t="shared" si="174"/>
        <v>33000</v>
      </c>
      <c r="C464" s="237" t="str">
        <f t="shared" si="177"/>
        <v>-0.0000701801787169468+0.0742127379056166i</v>
      </c>
      <c r="D464" s="208" t="str">
        <f t="shared" si="178"/>
        <v>-5.95754400504279+0.568964323943061i</v>
      </c>
      <c r="E464" t="str">
        <f t="shared" si="179"/>
        <v>2870</v>
      </c>
      <c r="F464" t="str">
        <f t="shared" si="180"/>
        <v>0.777000777000777</v>
      </c>
      <c r="G464" t="str">
        <f t="shared" si="175"/>
        <v>0.777000777000777</v>
      </c>
      <c r="H464" t="str">
        <f t="shared" si="181"/>
        <v>3.68677291471564+4.06671373892963i</v>
      </c>
      <c r="I464" t="str">
        <f t="shared" si="182"/>
        <v>129.590696960579i</v>
      </c>
      <c r="J464" t="str">
        <f t="shared" si="176"/>
        <v>-13.3647009211589+28.0274612484038i</v>
      </c>
      <c r="K464" t="str">
        <f t="shared" si="183"/>
        <v>3.76713568071622-1.79633257739553i</v>
      </c>
      <c r="L464" t="str">
        <f t="shared" si="184"/>
        <v>0.237442591493185-0.101988943530457i</v>
      </c>
      <c r="M464" t="str">
        <f t="shared" si="185"/>
        <v>4.0045782722094-1.89832152092599i</v>
      </c>
      <c r="N464" t="str">
        <f t="shared" si="186"/>
        <v>-0.146352020734226i</v>
      </c>
      <c r="O464" t="str">
        <f t="shared" si="187"/>
        <v>0.989309644782502-0.145830129741145i</v>
      </c>
      <c r="P464" t="str">
        <f t="shared" si="188"/>
        <v>0.0106903552174979+0.145830129741145i</v>
      </c>
      <c r="Q464" t="str">
        <f t="shared" si="189"/>
        <v>-0.0106903552174979+0.000521890993081003i</v>
      </c>
      <c r="R464" t="str">
        <f t="shared" si="190"/>
        <v>-0.333253970297338-13.6575491661562i</v>
      </c>
      <c r="S464" t="str">
        <f t="shared" si="191"/>
        <v>0.0151801524915169i</v>
      </c>
      <c r="T464" t="str">
        <f t="shared" si="192"/>
        <v>0.207323679002641-0.00505884608751703i</v>
      </c>
      <c r="U464" t="str">
        <f t="shared" si="193"/>
        <v>0.0001-4822.87706339078i</v>
      </c>
      <c r="V464" t="str">
        <f t="shared" si="194"/>
        <v>0.00002-0.077357526044438i</v>
      </c>
      <c r="W464" t="str">
        <f t="shared" si="195"/>
        <v>0.0000199993584529566-0.0773562852725142i</v>
      </c>
      <c r="X464" t="str">
        <f t="shared" si="196"/>
        <v>0.0197960499550615-0.0719063760494658i</v>
      </c>
      <c r="Y464" t="str">
        <f t="shared" si="197"/>
        <v>0.009+0.207345115136926i</v>
      </c>
      <c r="Z464" t="str">
        <f t="shared" si="198"/>
        <v>-5.73864850039669-2.9740605314746i</v>
      </c>
      <c r="AA464" t="str">
        <f t="shared" si="199"/>
        <v>18.0230032275444-84.7690164281986i</v>
      </c>
      <c r="AB464" t="str">
        <f t="shared" si="200"/>
        <v>1.41147414288937-0.0344409788584563i</v>
      </c>
      <c r="AC464" t="str">
        <f t="shared" si="201"/>
        <v>6.58697863303139-2.81735333728765i</v>
      </c>
      <c r="AD464" t="str">
        <f t="shared" si="202"/>
        <v>0.183034427229134+0.0730580289301182i</v>
      </c>
      <c r="AE464" t="str">
        <f t="shared" si="203"/>
        <v>-0.833091240991043-0.963609814084986i</v>
      </c>
      <c r="AF464" t="str">
        <f t="shared" si="204"/>
        <v>-9.64431691975843-3.49774941498657i</v>
      </c>
      <c r="AG464" t="str">
        <f t="shared" si="205"/>
        <v>1.03436063212479-0.0514001022645747i</v>
      </c>
      <c r="AH464" t="str">
        <f t="shared" si="206"/>
        <v>3.9130670421455+11.9962366079971i</v>
      </c>
      <c r="AI464">
        <f t="shared" si="207"/>
        <v>22.020024922934191</v>
      </c>
      <c r="AJ464">
        <f t="shared" si="208"/>
        <v>71.934128590111868</v>
      </c>
      <c r="AK464"/>
      <c r="AL464"/>
      <c r="AM464"/>
      <c r="AN464"/>
    </row>
    <row r="465" spans="1:40" x14ac:dyDescent="0.25">
      <c r="A465"/>
      <c r="B465">
        <f t="shared" si="174"/>
        <v>33100</v>
      </c>
      <c r="C465" s="237" t="str">
        <f t="shared" si="177"/>
        <v>-0.0000697567702331113+0.0739885306374199i</v>
      </c>
      <c r="D465" s="208" t="str">
        <f t="shared" si="178"/>
        <v>-5.95754075891108+0.567245401553553i</v>
      </c>
      <c r="E465" t="str">
        <f t="shared" si="179"/>
        <v>2870</v>
      </c>
      <c r="F465" t="str">
        <f t="shared" si="180"/>
        <v>0.777000777000777</v>
      </c>
      <c r="G465" t="str">
        <f t="shared" si="175"/>
        <v>0.777000777000777</v>
      </c>
      <c r="H465" t="str">
        <f t="shared" si="181"/>
        <v>3.69857796466177+4.07019489491465i</v>
      </c>
      <c r="I465" t="str">
        <f t="shared" si="182"/>
        <v>129.983396042278i</v>
      </c>
      <c r="J465" t="str">
        <f t="shared" si="176"/>
        <v>-13.4518916218833+28.1123929491564i</v>
      </c>
      <c r="K465" t="str">
        <f t="shared" si="183"/>
        <v>3.76227190488433-1.800262041303i</v>
      </c>
      <c r="L465" t="str">
        <f t="shared" si="184"/>
        <v>0.237218318574772-0.102201376858204i</v>
      </c>
      <c r="M465" t="str">
        <f t="shared" si="185"/>
        <v>3.9994902234591-1.9024634181612i</v>
      </c>
      <c r="N465" t="str">
        <f t="shared" si="186"/>
        <v>-0.146795511706148i</v>
      </c>
      <c r="O465" t="str">
        <f t="shared" si="187"/>
        <v>0.989244873147841-0.146268865281415i</v>
      </c>
      <c r="P465" t="str">
        <f t="shared" si="188"/>
        <v>0.010755126852159+0.146268865281415i</v>
      </c>
      <c r="Q465" t="str">
        <f t="shared" si="189"/>
        <v>-0.010755126852159+0.000526646424732991i</v>
      </c>
      <c r="R465" t="str">
        <f t="shared" si="190"/>
        <v>-0.333253488374635-13.6162384742305i</v>
      </c>
      <c r="S465" t="str">
        <f t="shared" si="191"/>
        <v>0.0152261529536125i</v>
      </c>
      <c r="T465" t="str">
        <f t="shared" si="192"/>
        <v>0.207322929661497-0.00507416858631712i</v>
      </c>
      <c r="U465" t="str">
        <f t="shared" si="193"/>
        <v>0.0001-4808.30643782162i</v>
      </c>
      <c r="V465" t="str">
        <f t="shared" si="194"/>
        <v>0.00002-0.0771238175065393i</v>
      </c>
      <c r="W465" t="str">
        <f t="shared" si="195"/>
        <v>0.0000199993584529566-0.0771225804831716i</v>
      </c>
      <c r="X465" t="str">
        <f t="shared" si="196"/>
        <v>0.0196850806377128-0.0717195633771954i</v>
      </c>
      <c r="Y465" t="str">
        <f t="shared" si="197"/>
        <v>0.009+0.207973433667644i</v>
      </c>
      <c r="Z465" t="str">
        <f t="shared" si="198"/>
        <v>-5.69883838715003-2.93344038945265i</v>
      </c>
      <c r="AA465" t="str">
        <f t="shared" si="199"/>
        <v>17.7543757611008-84.3331222454533i</v>
      </c>
      <c r="AB465" t="str">
        <f t="shared" si="200"/>
        <v>1.41146904132232-0.034545295504605i</v>
      </c>
      <c r="AC465" t="str">
        <f t="shared" si="201"/>
        <v>6.57943547051673-2.82343178861995i</v>
      </c>
      <c r="AD465" t="str">
        <f t="shared" si="202"/>
        <v>0.183068096470349+0.0733094791663091i</v>
      </c>
      <c r="AE465" t="str">
        <f t="shared" si="203"/>
        <v>-0.828226508511521-0.954798222221274i</v>
      </c>
      <c r="AF465" t="str">
        <f t="shared" si="204"/>
        <v>-9.65611872357285-3.5029494933611i</v>
      </c>
      <c r="AG465" t="str">
        <f t="shared" si="205"/>
        <v>1.03414629089525-0.0511764472304438i</v>
      </c>
      <c r="AH465" t="str">
        <f t="shared" si="206"/>
        <v>3.90962125180425+11.9141375387243i</v>
      </c>
      <c r="AI465">
        <f t="shared" si="207"/>
        <v>21.965404183900752</v>
      </c>
      <c r="AJ465">
        <f t="shared" si="208"/>
        <v>71.832763260197453</v>
      </c>
      <c r="AK465"/>
      <c r="AL465"/>
      <c r="AM465"/>
      <c r="AN465"/>
    </row>
    <row r="466" spans="1:40" x14ac:dyDescent="0.25">
      <c r="A466"/>
      <c r="B466">
        <f t="shared" ref="B466:B529" si="209">B465+100</f>
        <v>33200</v>
      </c>
      <c r="C466" s="237" t="str">
        <f t="shared" si="177"/>
        <v>-0.0000693371819601194+0.0737656740118259i</v>
      </c>
      <c r="D466" s="208" t="str">
        <f t="shared" si="178"/>
        <v>-5.95753754206765+0.565536834090665i</v>
      </c>
      <c r="E466" t="str">
        <f t="shared" si="179"/>
        <v>2870</v>
      </c>
      <c r="F466" t="str">
        <f t="shared" si="180"/>
        <v>0.777000777000777</v>
      </c>
      <c r="G466" t="str">
        <f t="shared" si="175"/>
        <v>0.777000777000777</v>
      </c>
      <c r="H466" t="str">
        <f t="shared" si="181"/>
        <v>3.71036744606247+4.07363434877262i</v>
      </c>
      <c r="I466" t="str">
        <f t="shared" si="182"/>
        <v>130.376095123976i</v>
      </c>
      <c r="J466" t="str">
        <f t="shared" si="176"/>
        <v>-13.5393461371333+28.1973246499092i</v>
      </c>
      <c r="K466" t="str">
        <f t="shared" si="183"/>
        <v>3.75740573014335-1.80417175706145i</v>
      </c>
      <c r="L466" t="str">
        <f t="shared" si="184"/>
        <v>0.236993792258975-0.102413116853001i</v>
      </c>
      <c r="M466" t="str">
        <f t="shared" si="185"/>
        <v>3.99439952240232-1.90658487391445i</v>
      </c>
      <c r="N466" t="str">
        <f t="shared" si="186"/>
        <v>-0.14723900267807i</v>
      </c>
      <c r="O466" t="str">
        <f t="shared" si="187"/>
        <v>0.989179906944304-0.146707572052905i</v>
      </c>
      <c r="P466" t="str">
        <f t="shared" si="188"/>
        <v>0.010820093055696+0.146707572052905i</v>
      </c>
      <c r="Q466" t="str">
        <f t="shared" si="189"/>
        <v>-0.010820093055696+0.000531430625165003i</v>
      </c>
      <c r="R466" t="str">
        <f t="shared" si="190"/>
        <v>-0.333253004991909-13.5751764933631i</v>
      </c>
      <c r="S466" t="str">
        <f t="shared" si="191"/>
        <v>0.015272153415708i</v>
      </c>
      <c r="T466" t="str">
        <f t="shared" si="192"/>
        <v>0.207322178051954-0.00508949101848214i</v>
      </c>
      <c r="U466" t="str">
        <f t="shared" si="193"/>
        <v>0.0001-4793.82358710529i</v>
      </c>
      <c r="V466" t="str">
        <f t="shared" si="194"/>
        <v>0.00002-0.0768915168513991i</v>
      </c>
      <c r="W466" t="str">
        <f t="shared" si="195"/>
        <v>0.0000199993584529566-0.0768902835540059i</v>
      </c>
      <c r="X466" t="str">
        <f t="shared" si="196"/>
        <v>0.0195750195784036-0.071533627793571i</v>
      </c>
      <c r="Y466" t="str">
        <f t="shared" si="197"/>
        <v>0.009+0.208601752198362i</v>
      </c>
      <c r="Z466" t="str">
        <f t="shared" si="198"/>
        <v>-5.6593724569961-2.89357511400456i</v>
      </c>
      <c r="AA466" t="str">
        <f t="shared" si="199"/>
        <v>17.4911596345176-83.9012704152294i</v>
      </c>
      <c r="AB466" t="str">
        <f t="shared" si="200"/>
        <v>1.41146392431185-0.0346496116970976i</v>
      </c>
      <c r="AC466" t="str">
        <f t="shared" si="201"/>
        <v>6.57188839961066-2.82948016058322i</v>
      </c>
      <c r="AD466" t="str">
        <f t="shared" si="202"/>
        <v>0.183101868629918+0.0735608189855462i</v>
      </c>
      <c r="AE466" t="str">
        <f t="shared" si="203"/>
        <v>-0.823387916966306-0.94612708327614i</v>
      </c>
      <c r="AF466" t="str">
        <f t="shared" si="204"/>
        <v>-9.66790498813012-3.50809751468196i</v>
      </c>
      <c r="AG466" t="str">
        <f t="shared" si="205"/>
        <v>1.03393572684891-0.0509544516239445i</v>
      </c>
      <c r="AH466" t="str">
        <f t="shared" si="206"/>
        <v>3.90583619303444+11.8330484928449i</v>
      </c>
      <c r="AI466">
        <f t="shared" si="207"/>
        <v>21.911059934186298</v>
      </c>
      <c r="AJ466">
        <f t="shared" si="208"/>
        <v>71.73304847515449</v>
      </c>
      <c r="AK466"/>
      <c r="AL466"/>
      <c r="AM466"/>
      <c r="AN466"/>
    </row>
    <row r="467" spans="1:40" x14ac:dyDescent="0.25">
      <c r="A467"/>
      <c r="B467">
        <f t="shared" si="209"/>
        <v>33300</v>
      </c>
      <c r="C467" s="237" t="str">
        <f t="shared" si="177"/>
        <v>-0.000068921368078592+0.0735441558609269i</v>
      </c>
      <c r="D467" s="208" t="str">
        <f t="shared" si="178"/>
        <v>-5.95753435416123+0.563838528267106i</v>
      </c>
      <c r="E467" t="str">
        <f t="shared" si="179"/>
        <v>2870</v>
      </c>
      <c r="F467" t="str">
        <f t="shared" si="180"/>
        <v>0.777000777000777</v>
      </c>
      <c r="G467" t="str">
        <f t="shared" si="175"/>
        <v>0.777000777000777</v>
      </c>
      <c r="H467" t="str">
        <f t="shared" si="181"/>
        <v>3.72214122909103+4.07703230383744i</v>
      </c>
      <c r="I467" t="str">
        <f t="shared" si="182"/>
        <v>130.768794205675i</v>
      </c>
      <c r="J467" t="str">
        <f t="shared" si="176"/>
        <v>-13.627064466909+28.2822563506619i</v>
      </c>
      <c r="K467" t="str">
        <f t="shared" si="183"/>
        <v>3.75253722629914-1.80806177778873i</v>
      </c>
      <c r="L467" t="str">
        <f t="shared" si="184"/>
        <v>0.236769015186005-0.102624163669738i</v>
      </c>
      <c r="M467" t="str">
        <f t="shared" si="185"/>
        <v>3.98930624148515-1.91068594145847i</v>
      </c>
      <c r="N467" t="str">
        <f t="shared" si="186"/>
        <v>-0.147682493649992i</v>
      </c>
      <c r="O467" t="str">
        <f t="shared" si="187"/>
        <v>0.98911474618467-0.147146249969327i</v>
      </c>
      <c r="P467" t="str">
        <f t="shared" si="188"/>
        <v>0.01088525381533+0.147146249969327i</v>
      </c>
      <c r="Q467" t="str">
        <f t="shared" si="189"/>
        <v>-0.01088525381533+0.000536243680665016i</v>
      </c>
      <c r="R467" t="str">
        <f t="shared" si="190"/>
        <v>-0.333252520147419-13.5343609829143i</v>
      </c>
      <c r="S467" t="str">
        <f t="shared" si="191"/>
        <v>0.0153181538778035i</v>
      </c>
      <c r="T467" t="str">
        <f t="shared" si="192"/>
        <v>0.207321424174021-0.00510481338378398i</v>
      </c>
      <c r="U467" t="str">
        <f t="shared" si="193"/>
        <v>0.0001-4779.42772047734i</v>
      </c>
      <c r="V467" t="str">
        <f t="shared" si="194"/>
        <v>0.00002-0.0766606113953888i</v>
      </c>
      <c r="W467" t="str">
        <f t="shared" si="195"/>
        <v>0.0000199993584529566-0.0766593818015917i</v>
      </c>
      <c r="X467" t="str">
        <f t="shared" si="196"/>
        <v>0.0194658571557387-0.0713485640191778i</v>
      </c>
      <c r="Y467" t="str">
        <f t="shared" si="197"/>
        <v>0.009+0.20923007072908i</v>
      </c>
      <c r="Z467" t="str">
        <f t="shared" si="198"/>
        <v>-5.62024955398794-2.85444738923806i</v>
      </c>
      <c r="AA467" t="str">
        <f t="shared" si="199"/>
        <v>17.2332217789996-83.4734247191054i</v>
      </c>
      <c r="AB467" t="str">
        <f t="shared" si="200"/>
        <v>1.41145879185803-0.0347539274343809i</v>
      </c>
      <c r="AC467" t="str">
        <f t="shared" si="201"/>
        <v>6.56433752739899-2.83549853018119i</v>
      </c>
      <c r="AD467" t="str">
        <f t="shared" si="202"/>
        <v>0.183135743676249+0.0738120492069285i</v>
      </c>
      <c r="AE467" t="str">
        <f t="shared" si="203"/>
        <v>-0.81857597056266-0.937593482047014i</v>
      </c>
      <c r="AF467" t="str">
        <f t="shared" si="204"/>
        <v>-9.67967558325226-3.51319377557033i</v>
      </c>
      <c r="AG467" t="str">
        <f t="shared" si="205"/>
        <v>1.03372885557777-0.0507341128430726i</v>
      </c>
      <c r="AH467" t="str">
        <f t="shared" si="206"/>
        <v>3.9017258259609+11.752953661476i</v>
      </c>
      <c r="AI467">
        <f t="shared" si="207"/>
        <v>21.856990283319298</v>
      </c>
      <c r="AJ467">
        <f t="shared" si="208"/>
        <v>71.634952385052117</v>
      </c>
      <c r="AK467"/>
      <c r="AL467"/>
      <c r="AM467"/>
      <c r="AN467"/>
    </row>
    <row r="468" spans="1:40" x14ac:dyDescent="0.25">
      <c r="A468"/>
      <c r="B468">
        <f t="shared" si="209"/>
        <v>33400</v>
      </c>
      <c r="C468" s="237" t="str">
        <f t="shared" si="177"/>
        <v>-0.0000685092834540374+0.0733239641625369i</v>
      </c>
      <c r="D468" s="208" t="str">
        <f t="shared" si="178"/>
        <v>-5.95753119484577+0.562150391912783i</v>
      </c>
      <c r="E468" t="str">
        <f t="shared" si="179"/>
        <v>2870</v>
      </c>
      <c r="F468" t="str">
        <f t="shared" si="180"/>
        <v>0.777000777000777</v>
      </c>
      <c r="G468" t="str">
        <f t="shared" si="175"/>
        <v>0.777000777000777</v>
      </c>
      <c r="H468" t="str">
        <f t="shared" si="181"/>
        <v>3.73389918565739+4.08038896330672i</v>
      </c>
      <c r="I468" t="str">
        <f t="shared" si="182"/>
        <v>131.161493287374i</v>
      </c>
      <c r="J468" t="str">
        <f t="shared" si="176"/>
        <v>-13.7150466112103+28.3671880514147i</v>
      </c>
      <c r="K468" t="str">
        <f t="shared" si="183"/>
        <v>3.74766646280128-1.81193215652638i</v>
      </c>
      <c r="L468" t="str">
        <f t="shared" si="184"/>
        <v>0.236543989990369-0.102834517474569i</v>
      </c>
      <c r="M468" t="str">
        <f t="shared" si="185"/>
        <v>3.98421045279165-1.91476667400095i</v>
      </c>
      <c r="N468" t="str">
        <f t="shared" si="186"/>
        <v>-0.148125984621914i</v>
      </c>
      <c r="O468" t="str">
        <f t="shared" si="187"/>
        <v>0.989049390881755-0.147584898944401i</v>
      </c>
      <c r="P468" t="str">
        <f t="shared" si="188"/>
        <v>0.010950609118245+0.147584898944401i</v>
      </c>
      <c r="Q468" t="str">
        <f t="shared" si="189"/>
        <v>-0.010950609118245+0.000541085677513015i</v>
      </c>
      <c r="R468" t="str">
        <f t="shared" si="190"/>
        <v>-0.333252033842467-13.4937897290774i</v>
      </c>
      <c r="S468" t="str">
        <f t="shared" si="191"/>
        <v>0.015364154339899i</v>
      </c>
      <c r="T468" t="str">
        <f t="shared" si="192"/>
        <v>0.207320668027689-0.00512013568204091i</v>
      </c>
      <c r="U468" t="str">
        <f t="shared" si="193"/>
        <v>0.0001-4765.11805664358i</v>
      </c>
      <c r="V468" t="str">
        <f t="shared" si="194"/>
        <v>0.00002-0.0764310886067798i</v>
      </c>
      <c r="W468" t="str">
        <f t="shared" si="195"/>
        <v>0.0000199993584529566-0.0764298626944019i</v>
      </c>
      <c r="X468" t="str">
        <f t="shared" si="196"/>
        <v>0.0193575838716258-0.0711643668043234i</v>
      </c>
      <c r="Y468" t="str">
        <f t="shared" si="197"/>
        <v>0.009+0.209858389259798i</v>
      </c>
      <c r="Z468" t="str">
        <f t="shared" si="198"/>
        <v>-5.58146838194509-2.8160403549672i</v>
      </c>
      <c r="AA468" t="str">
        <f t="shared" si="199"/>
        <v>16.9804328739351-83.0495485434396i</v>
      </c>
      <c r="AB468" t="str">
        <f t="shared" si="200"/>
        <v>1.41145364396078-0.0348582427152178i</v>
      </c>
      <c r="AC468" t="str">
        <f t="shared" si="201"/>
        <v>6.55678296043407-2.84148697434522i</v>
      </c>
      <c r="AD468" t="str">
        <f t="shared" si="202"/>
        <v>0.183169721578075+0.0740631706392754i</v>
      </c>
      <c r="AE468" t="str">
        <f t="shared" si="203"/>
        <v>-0.813791132180689-0.929194572961685i</v>
      </c>
      <c r="AF468" t="str">
        <f t="shared" si="204"/>
        <v>-9.69143038050316-3.51823857139394i</v>
      </c>
      <c r="AG468" t="str">
        <f t="shared" si="205"/>
        <v>1.03352559485043-0.0505154275108246i</v>
      </c>
      <c r="AH468" t="str">
        <f t="shared" si="206"/>
        <v>3.89730360249092+11.6738374761405i</v>
      </c>
      <c r="AI468">
        <f t="shared" si="207"/>
        <v>21.803193334653741</v>
      </c>
      <c r="AJ468">
        <f t="shared" si="208"/>
        <v>71.538443853468266</v>
      </c>
      <c r="AK468"/>
      <c r="AL468"/>
      <c r="AM468"/>
      <c r="AN468"/>
    </row>
    <row r="469" spans="1:40" x14ac:dyDescent="0.25">
      <c r="A469"/>
      <c r="B469">
        <f t="shared" si="209"/>
        <v>33500</v>
      </c>
      <c r="C469" s="237" t="str">
        <f t="shared" si="177"/>
        <v>-0.0000681008836246056+0.0731050870380182i</v>
      </c>
      <c r="D469" s="208" t="str">
        <f t="shared" si="178"/>
        <v>-5.95752806378042+0.56047233395814i</v>
      </c>
      <c r="E469" t="str">
        <f t="shared" si="179"/>
        <v>2870</v>
      </c>
      <c r="F469" t="str">
        <f t="shared" si="180"/>
        <v>0.777000777000777</v>
      </c>
      <c r="G469" t="str">
        <f t="shared" si="175"/>
        <v>0.777000777000777</v>
      </c>
      <c r="H469" t="str">
        <f t="shared" si="181"/>
        <v>3.74564118939792+4.08370453023008i</v>
      </c>
      <c r="I469" t="str">
        <f t="shared" si="182"/>
        <v>131.554192369073i</v>
      </c>
      <c r="J469" t="str">
        <f t="shared" si="176"/>
        <v>-13.8032925700373+28.4521197521674i</v>
      </c>
      <c r="K469" t="str">
        <f t="shared" si="183"/>
        <v>3.74279350874363-1.81578294624214i</v>
      </c>
      <c r="L469" t="str">
        <f t="shared" si="184"/>
        <v>0.236318719300821-0.103044178444858i</v>
      </c>
      <c r="M469" t="str">
        <f t="shared" si="185"/>
        <v>3.97911222804445-1.918827124687i</v>
      </c>
      <c r="N469" t="str">
        <f t="shared" si="186"/>
        <v>-0.148569475593835i</v>
      </c>
      <c r="O469" t="str">
        <f t="shared" si="187"/>
        <v>0.988983841048414-0.14802351889185i</v>
      </c>
      <c r="P469" t="str">
        <f t="shared" si="188"/>
        <v>0.011016158951586+0.14802351889185i</v>
      </c>
      <c r="Q469" t="str">
        <f t="shared" si="189"/>
        <v>-0.011016158951586+0.000545956701984984i</v>
      </c>
      <c r="R469" t="str">
        <f t="shared" si="190"/>
        <v>-0.333251546076168-13.4534605444795i</v>
      </c>
      <c r="S469" t="str">
        <f t="shared" si="191"/>
        <v>0.0154101548019945i</v>
      </c>
      <c r="T469" t="str">
        <f t="shared" si="192"/>
        <v>0.207319909612954-0.00513545791303775i</v>
      </c>
      <c r="U469" t="str">
        <f t="shared" si="193"/>
        <v>0.0001-4750.89382363867i</v>
      </c>
      <c r="V469" t="str">
        <f t="shared" si="194"/>
        <v>0.00002-0.0762029361034759i</v>
      </c>
      <c r="W469" t="str">
        <f t="shared" si="195"/>
        <v>0.0000199993584529566-0.0762017138505385i</v>
      </c>
      <c r="X469" t="str">
        <f t="shared" si="196"/>
        <v>0.0192501903494485-0.070981030929088i</v>
      </c>
      <c r="Y469" t="str">
        <f t="shared" si="197"/>
        <v>0.009+0.210486707790516i</v>
      </c>
      <c r="Z469" t="str">
        <f t="shared" si="198"/>
        <v>-5.54302751445709-2.77833759391759i</v>
      </c>
      <c r="AA469" t="str">
        <f t="shared" si="199"/>
        <v>16.7326672326593-82.6296049376797i</v>
      </c>
      <c r="AB469" t="str">
        <f t="shared" si="200"/>
        <v>1.41144848062009-0.0349625575381433i</v>
      </c>
      <c r="AC469" t="str">
        <f t="shared" si="201"/>
        <v>6.54922480473754-2.84744556993582i</v>
      </c>
      <c r="AD469" t="str">
        <f t="shared" si="202"/>
        <v>0.183203802304433+0.0743141840812895i</v>
      </c>
      <c r="AE469" t="str">
        <f t="shared" si="203"/>
        <v>-0.809033825532271-0.920927578368069i</v>
      </c>
      <c r="AF469" t="str">
        <f t="shared" si="204"/>
        <v>-9.70316925317834-3.52323219627194i</v>
      </c>
      <c r="AG469" t="str">
        <f t="shared" si="205"/>
        <v>1.03332586455247-0.0502983915264421i</v>
      </c>
      <c r="AH469" t="str">
        <f t="shared" si="206"/>
        <v>3.89258248505551+11.5956846080545i</v>
      </c>
      <c r="AI469">
        <f t="shared" si="207"/>
        <v>21.749667186713836</v>
      </c>
      <c r="AJ469">
        <f t="shared" si="208"/>
        <v>71.443492440017664</v>
      </c>
      <c r="AK469"/>
      <c r="AL469"/>
      <c r="AM469"/>
      <c r="AN469"/>
    </row>
    <row r="470" spans="1:40" x14ac:dyDescent="0.25">
      <c r="A470"/>
      <c r="B470">
        <f t="shared" si="209"/>
        <v>33600</v>
      </c>
      <c r="C470" s="237" t="str">
        <f t="shared" si="177"/>
        <v>-0.0000676961247890932+0.0728875127501443i</v>
      </c>
      <c r="D470" s="208" t="str">
        <f t="shared" si="178"/>
        <v>-5.95752496062934+0.558804264417773i</v>
      </c>
      <c r="E470" t="str">
        <f t="shared" si="179"/>
        <v>2870</v>
      </c>
      <c r="F470" t="str">
        <f t="shared" si="180"/>
        <v>0.777000777000777</v>
      </c>
      <c r="G470" t="str">
        <f t="shared" si="175"/>
        <v>0.777000777000777</v>
      </c>
      <c r="H470" t="str">
        <f t="shared" si="181"/>
        <v>3.75736711566481+4.08697920749752i</v>
      </c>
      <c r="I470" t="str">
        <f t="shared" si="182"/>
        <v>131.946891450771i</v>
      </c>
      <c r="J470" t="str">
        <f t="shared" si="176"/>
        <v>-13.8918023433899+28.5370514529202i</v>
      </c>
      <c r="K470" t="str">
        <f t="shared" si="183"/>
        <v>3.73791843286471-1.81961419983201i</v>
      </c>
      <c r="L470" t="str">
        <f t="shared" si="184"/>
        <v>0.236093205740314-0.103253146769118i</v>
      </c>
      <c r="M470" t="str">
        <f t="shared" si="185"/>
        <v>3.97401163860502-1.92286734660113i</v>
      </c>
      <c r="N470" t="str">
        <f t="shared" si="186"/>
        <v>-0.149012966565757i</v>
      </c>
      <c r="O470" t="str">
        <f t="shared" si="187"/>
        <v>0.988918096697538-0.148462109725408i</v>
      </c>
      <c r="P470" t="str">
        <f t="shared" si="188"/>
        <v>0.0110819033024619+0.148462109725408i</v>
      </c>
      <c r="Q470" t="str">
        <f t="shared" si="189"/>
        <v>-0.0110819033024619+0.000550856840349001i</v>
      </c>
      <c r="R470" t="str">
        <f t="shared" si="190"/>
        <v>-0.333251056850557-13.4133712677862i</v>
      </c>
      <c r="S470" t="str">
        <f t="shared" si="191"/>
        <v>0.01545615526409i</v>
      </c>
      <c r="T470" t="str">
        <f t="shared" si="192"/>
        <v>0.207319148929787-0.00515078007660429i</v>
      </c>
      <c r="U470" t="str">
        <f t="shared" si="193"/>
        <v>0.0001-4736.75425868736i</v>
      </c>
      <c r="V470" t="str">
        <f t="shared" si="194"/>
        <v>0.00002-0.075976141650787i</v>
      </c>
      <c r="W470" t="str">
        <f t="shared" si="195"/>
        <v>0.0000199993584529566-0.0759749230355075i</v>
      </c>
      <c r="X470" t="str">
        <f t="shared" si="196"/>
        <v>0.0191436673322699-0.0707985512033652i</v>
      </c>
      <c r="Y470" t="str">
        <f t="shared" si="197"/>
        <v>0.009+0.211115026321234i</v>
      </c>
      <c r="Z470" t="str">
        <f t="shared" si="198"/>
        <v>-5.5049254043223-2.74132311927256i</v>
      </c>
      <c r="AA470" t="str">
        <f t="shared" si="199"/>
        <v>16.4898026917076-82.2135566688045i</v>
      </c>
      <c r="AB470" t="str">
        <f t="shared" si="200"/>
        <v>1.41144330183576-0.0350668719019985i</v>
      </c>
      <c r="AC470" t="str">
        <f t="shared" si="201"/>
        <v>6.54166316579861-2.85337439374688i</v>
      </c>
      <c r="AD470" t="str">
        <f t="shared" si="202"/>
        <v>0.183237985824676+0.074565090321696i</v>
      </c>
      <c r="AE470" t="str">
        <f t="shared" si="203"/>
        <v>-0.804304437213597-0.912789786857614i</v>
      </c>
      <c r="AF470" t="str">
        <f t="shared" si="204"/>
        <v>-9.71489207629415-3.52817494307975i</v>
      </c>
      <c r="AG470" t="str">
        <f t="shared" si="205"/>
        <v>1.0331295866282-0.0500830001138573i</v>
      </c>
      <c r="AH470" t="str">
        <f t="shared" si="206"/>
        <v>3.8875749646531+11.5184799671506i</v>
      </c>
      <c r="AI470">
        <f t="shared" si="207"/>
        <v>21.696409934463091</v>
      </c>
      <c r="AJ470">
        <f t="shared" si="208"/>
        <v>71.350068383297739</v>
      </c>
      <c r="AK470"/>
      <c r="AL470"/>
      <c r="AM470"/>
      <c r="AN470"/>
    </row>
    <row r="471" spans="1:40" x14ac:dyDescent="0.25">
      <c r="A471"/>
      <c r="B471">
        <f t="shared" si="209"/>
        <v>33700</v>
      </c>
      <c r="C471" s="237" t="str">
        <f t="shared" si="177"/>
        <v>-0.0000672949637952016+0.0726712297010037i</v>
      </c>
      <c r="D471" s="208" t="str">
        <f t="shared" si="178"/>
        <v>-5.95752188506172+0.557146094374362i</v>
      </c>
      <c r="E471" t="str">
        <f t="shared" si="179"/>
        <v>2870</v>
      </c>
      <c r="F471" t="str">
        <f t="shared" si="180"/>
        <v>0.777000777000777</v>
      </c>
      <c r="G471" t="str">
        <f t="shared" si="175"/>
        <v>0.777000777000777</v>
      </c>
      <c r="H471" t="str">
        <f t="shared" si="181"/>
        <v>3.76907684151561+4.09021319782807i</v>
      </c>
      <c r="I471" t="str">
        <f t="shared" si="182"/>
        <v>132.33959053247i</v>
      </c>
      <c r="J471" t="str">
        <f t="shared" si="176"/>
        <v>-13.9805759312681+28.6219831536729i</v>
      </c>
      <c r="K471" t="str">
        <f t="shared" si="183"/>
        <v>3.73304130354833-1.82342597012256i</v>
      </c>
      <c r="L471" t="str">
        <f t="shared" si="184"/>
        <v>0.235867451925958-0.103461422646954i</v>
      </c>
      <c r="M471" t="str">
        <f t="shared" si="185"/>
        <v>3.96890875547429-1.92688739276951i</v>
      </c>
      <c r="N471" t="str">
        <f t="shared" si="186"/>
        <v>-0.149456457537679i</v>
      </c>
      <c r="O471" t="str">
        <f t="shared" si="187"/>
        <v>0.988852157842059-0.148900671358808i</v>
      </c>
      <c r="P471" t="str">
        <f t="shared" si="188"/>
        <v>0.011147842157941+0.148900671358808i</v>
      </c>
      <c r="Q471" t="str">
        <f t="shared" si="189"/>
        <v>-0.011147842157941+0.000555786178871004i</v>
      </c>
      <c r="R471" t="str">
        <f t="shared" si="190"/>
        <v>-0.333250566163054-13.3735197633188i</v>
      </c>
      <c r="S471" t="str">
        <f t="shared" si="191"/>
        <v>0.0155021557261855i</v>
      </c>
      <c r="T471" t="str">
        <f t="shared" si="192"/>
        <v>0.207318385978187-0.00516610217249915i</v>
      </c>
      <c r="U471" t="str">
        <f t="shared" si="193"/>
        <v>0.0001-4722.69860806811i</v>
      </c>
      <c r="V471" t="str">
        <f t="shared" si="194"/>
        <v>0.00002-0.0757506931592416i</v>
      </c>
      <c r="W471" t="str">
        <f t="shared" si="195"/>
        <v>0.0000199993584529566-0.0757494781600318i</v>
      </c>
      <c r="X471" t="str">
        <f t="shared" si="196"/>
        <v>0.0190380056810667-0.0706169224668982i</v>
      </c>
      <c r="Y471" t="str">
        <f t="shared" si="197"/>
        <v>0.009+0.211743344851952i</v>
      </c>
      <c r="Z471" t="str">
        <f t="shared" si="198"/>
        <v>-5.46716039245374-2.70498136255561i</v>
      </c>
      <c r="AA471" t="str">
        <f t="shared" si="199"/>
        <v>16.2517205034751-81.8013662721394i</v>
      </c>
      <c r="AB471" t="str">
        <f t="shared" si="200"/>
        <v>1.41143810760777-0.0351711858051402i</v>
      </c>
      <c r="AC471" t="str">
        <f t="shared" si="201"/>
        <v>6.53409814857786-2.8592735225063i</v>
      </c>
      <c r="AD471" t="str">
        <f t="shared" si="202"/>
        <v>0.183272272108442+0.0748158901394059i</v>
      </c>
      <c r="AE471" t="str">
        <f t="shared" si="203"/>
        <v>-0.799603318656178-0.904778551622886i</v>
      </c>
      <c r="AF471" t="str">
        <f t="shared" si="204"/>
        <v>-9.72659872657733-3.53306710345371i</v>
      </c>
      <c r="AG471" t="str">
        <f t="shared" si="205"/>
        <v>1.0329366850241-0.04986924786747i</v>
      </c>
      <c r="AH471" t="str">
        <f t="shared" si="206"/>
        <v>3.88229307821604+11.4422087008577i</v>
      </c>
      <c r="AI471">
        <f t="shared" si="207"/>
        <v>21.643419670498464</v>
      </c>
      <c r="AJ471">
        <f t="shared" si="208"/>
        <v>71.258142584260497</v>
      </c>
      <c r="AK471"/>
      <c r="AL471"/>
      <c r="AM471"/>
      <c r="AN471"/>
    </row>
    <row r="472" spans="1:40" x14ac:dyDescent="0.25">
      <c r="A472"/>
      <c r="B472">
        <f t="shared" si="209"/>
        <v>33800</v>
      </c>
      <c r="C472" s="237" t="str">
        <f t="shared" si="177"/>
        <v>-0.0000668973581280313+0.0724562264299364i</v>
      </c>
      <c r="D472" s="208" t="str">
        <f t="shared" si="178"/>
        <v>-5.95751883675161+0.555497735962846i</v>
      </c>
      <c r="E472" t="str">
        <f t="shared" si="179"/>
        <v>2870</v>
      </c>
      <c r="F472" t="str">
        <f t="shared" si="180"/>
        <v>0.777000777000777</v>
      </c>
      <c r="G472" t="str">
        <f t="shared" si="175"/>
        <v>0.777000777000777</v>
      </c>
      <c r="H472" t="str">
        <f t="shared" si="181"/>
        <v>3.78077024570266+4.0934067037585i</v>
      </c>
      <c r="I472" t="str">
        <f t="shared" si="182"/>
        <v>132.732289614169i</v>
      </c>
      <c r="J472" t="str">
        <f t="shared" si="176"/>
        <v>-14.069613333672+28.7069148544257i</v>
      </c>
      <c r="K472" t="str">
        <f t="shared" si="183"/>
        <v>3.72816218882375-1.82721830987281i</v>
      </c>
      <c r="L472" t="str">
        <f t="shared" si="184"/>
        <v>0.235641460468966-0.103669006289004i</v>
      </c>
      <c r="M472" t="str">
        <f t="shared" si="185"/>
        <v>3.96380364929272-1.93088731616181i</v>
      </c>
      <c r="N472" t="str">
        <f t="shared" si="186"/>
        <v>-0.149899948509601i</v>
      </c>
      <c r="O472" t="str">
        <f t="shared" si="187"/>
        <v>0.988786024494946-0.149339203705793i</v>
      </c>
      <c r="P472" t="str">
        <f t="shared" si="188"/>
        <v>0.011213975505054+0.149339203705793i</v>
      </c>
      <c r="Q472" t="str">
        <f t="shared" si="189"/>
        <v>-0.011213975505054+0.000560744803807994i</v>
      </c>
      <c r="R472" t="str">
        <f t="shared" si="190"/>
        <v>-0.333250074015016-13.3339039206726i</v>
      </c>
      <c r="S472" t="str">
        <f t="shared" si="191"/>
        <v>0.015548156188281i</v>
      </c>
      <c r="T472" t="str">
        <f t="shared" si="192"/>
        <v>0.20731762075815-0.00518142420054167i</v>
      </c>
      <c r="U472" t="str">
        <f t="shared" si="193"/>
        <v>0.0001-4708.72612697915i</v>
      </c>
      <c r="V472" t="str">
        <f t="shared" si="194"/>
        <v>0.00002-0.075526578682439i</v>
      </c>
      <c r="W472" t="str">
        <f t="shared" si="195"/>
        <v>0.0000199993584529566-0.0755253672779019i</v>
      </c>
      <c r="X472" t="str">
        <f t="shared" si="196"/>
        <v>0.0189331963729907-0.0704361395893029i</v>
      </c>
      <c r="Y472" t="str">
        <f t="shared" si="197"/>
        <v>0.009+0.21237166338267i</v>
      </c>
      <c r="Z472" t="str">
        <f t="shared" si="198"/>
        <v>-5.42973071627932-2.6692971618419i</v>
      </c>
      <c r="AA472" t="str">
        <f t="shared" si="199"/>
        <v>16.0183052321857-81.392996098745i</v>
      </c>
      <c r="AB472" t="str">
        <f t="shared" si="200"/>
        <v>1.41143289793611-0.0352754992463385i</v>
      </c>
      <c r="AC472" t="str">
        <f t="shared" si="201"/>
        <v>6.52652985750492-2.8651430328816i</v>
      </c>
      <c r="AD472" t="str">
        <f t="shared" si="202"/>
        <v>0.18330666112568+0.0750665843036513i</v>
      </c>
      <c r="AE472" t="str">
        <f t="shared" si="203"/>
        <v>-0.794930787981806-0.896891288849198i</v>
      </c>
      <c r="AF472" t="str">
        <f t="shared" si="204"/>
        <v>-9.73828908245427-3.53790896779565i</v>
      </c>
      <c r="AG472" t="str">
        <f t="shared" si="205"/>
        <v>1.03274708563361-0.0496571287954219i</v>
      </c>
      <c r="AH472" t="str">
        <f t="shared" si="206"/>
        <v>3.8767484253302+11.3668561926642i</v>
      </c>
      <c r="AI472">
        <f t="shared" si="207"/>
        <v>21.590694486177689</v>
      </c>
      <c r="AJ472">
        <f t="shared" si="208"/>
        <v>71.167686589983504</v>
      </c>
      <c r="AK472"/>
      <c r="AL472"/>
      <c r="AM472"/>
      <c r="AN472"/>
    </row>
    <row r="473" spans="1:40" x14ac:dyDescent="0.25">
      <c r="A473"/>
      <c r="B473">
        <f t="shared" si="209"/>
        <v>33900</v>
      </c>
      <c r="C473" s="237" t="str">
        <f t="shared" si="177"/>
        <v>-0.0000665032658988185+0.0722424916115109i</v>
      </c>
      <c r="D473" s="208" t="str">
        <f t="shared" si="178"/>
        <v>-5.95751581537785+0.553859102354917i</v>
      </c>
      <c r="E473" t="str">
        <f t="shared" si="179"/>
        <v>2870</v>
      </c>
      <c r="F473" t="str">
        <f t="shared" si="180"/>
        <v>0.777000777000777</v>
      </c>
      <c r="G473" t="str">
        <f t="shared" si="175"/>
        <v>0.777000777000777</v>
      </c>
      <c r="H473" t="str">
        <f t="shared" si="181"/>
        <v>3.79244720866256+4.09655992763222i</v>
      </c>
      <c r="I473" t="str">
        <f t="shared" si="182"/>
        <v>133.124988695868i</v>
      </c>
      <c r="J473" t="str">
        <f t="shared" si="176"/>
        <v>-14.1589145506015+28.7918465551784i</v>
      </c>
      <c r="K473" t="str">
        <f t="shared" si="183"/>
        <v>3.72328115636641-1.83099127177639i</v>
      </c>
      <c r="L473" t="str">
        <f t="shared" si="184"/>
        <v>0.235415233974613-0.10387589791688i</v>
      </c>
      <c r="M473" t="str">
        <f t="shared" si="185"/>
        <v>3.95869639034102-1.93486716969327i</v>
      </c>
      <c r="N473" t="str">
        <f t="shared" si="186"/>
        <v>-0.150343439481523i</v>
      </c>
      <c r="O473" t="str">
        <f t="shared" si="187"/>
        <v>0.988719696669206-0.14977770668011i</v>
      </c>
      <c r="P473" t="str">
        <f t="shared" si="188"/>
        <v>0.011280303330794+0.14977770668011i</v>
      </c>
      <c r="Q473" t="str">
        <f t="shared" si="189"/>
        <v>-0.011280303330794+0.000565732801413005i</v>
      </c>
      <c r="R473" t="str">
        <f t="shared" si="190"/>
        <v>-0.33324958040573-13.2945216543434i</v>
      </c>
      <c r="S473" t="str">
        <f t="shared" si="191"/>
        <v>0.0155941566503765i</v>
      </c>
      <c r="T473" t="str">
        <f t="shared" si="192"/>
        <v>0.207316853269654-0.00519674616051919i</v>
      </c>
      <c r="U473" t="str">
        <f t="shared" si="193"/>
        <v>0.0001-4694.83607940694i</v>
      </c>
      <c r="V473" t="str">
        <f t="shared" si="194"/>
        <v>0.00002-0.0753037864149392i</v>
      </c>
      <c r="W473" t="str">
        <f t="shared" si="195"/>
        <v>0.0000199993584529566-0.0753025785838673i</v>
      </c>
      <c r="X473" t="str">
        <f t="shared" si="196"/>
        <v>0.0188292304996606-0.0702561974700854i</v>
      </c>
      <c r="Y473" t="str">
        <f t="shared" si="197"/>
        <v>0.009+0.212999981913388i</v>
      </c>
      <c r="Z473" t="str">
        <f t="shared" si="198"/>
        <v>-5.39263451766472-2.63425575029363i</v>
      </c>
      <c r="AA473" t="str">
        <f t="shared" si="199"/>
        <v>15.7894446530868-80.9884083595907i</v>
      </c>
      <c r="AB473" t="str">
        <f t="shared" si="200"/>
        <v>1.41142767282061-0.0353798122241454i</v>
      </c>
      <c r="AC473" t="str">
        <f t="shared" si="201"/>
        <v>6.51895839647996-2.87098300147984i</v>
      </c>
      <c r="AD473" t="str">
        <f t="shared" si="202"/>
        <v>0.183341152846618+0.0753171735741298i</v>
      </c>
      <c r="AE473" t="str">
        <f t="shared" si="203"/>
        <v>-0.7902871317656-0.889125476140463i</v>
      </c>
      <c r="AF473" t="str">
        <f t="shared" si="204"/>
        <v>-9.74996302404041-3.5427008252773i</v>
      </c>
      <c r="AG473" t="str">
        <f t="shared" si="205"/>
        <v>1.03256071624341-0.0494466363604695i</v>
      </c>
      <c r="AH473" t="str">
        <f t="shared" si="206"/>
        <v>3.87095218432549+11.292408060479i</v>
      </c>
      <c r="AI473">
        <f t="shared" si="207"/>
        <v>21.538232472677727</v>
      </c>
      <c r="AJ473">
        <f t="shared" si="208"/>
        <v>71.078672577848096</v>
      </c>
      <c r="AK473"/>
      <c r="AL473"/>
      <c r="AM473"/>
      <c r="AN473"/>
    </row>
    <row r="474" spans="1:40" x14ac:dyDescent="0.25">
      <c r="A474"/>
      <c r="B474">
        <f t="shared" si="209"/>
        <v>34000</v>
      </c>
      <c r="C474" s="237" t="str">
        <f t="shared" si="177"/>
        <v>-0.0000661126458339045+0.0720300140535366i</v>
      </c>
      <c r="D474" s="208" t="str">
        <f t="shared" si="178"/>
        <v>-5.95751282062402+0.552230107743781i</v>
      </c>
      <c r="E474" t="str">
        <f t="shared" si="179"/>
        <v>2870</v>
      </c>
      <c r="F474" t="str">
        <f t="shared" si="180"/>
        <v>0.777000777000777</v>
      </c>
      <c r="G474" t="str">
        <f t="shared" si="175"/>
        <v>0.777000777000777</v>
      </c>
      <c r="H474" t="str">
        <f t="shared" si="181"/>
        <v>3.80410761250559+4.09967307158841i</v>
      </c>
      <c r="I474" t="str">
        <f t="shared" si="182"/>
        <v>133.517687777566i</v>
      </c>
      <c r="J474" t="str">
        <f t="shared" si="176"/>
        <v>-14.2484795820566+28.8767782559311i</v>
      </c>
      <c r="K474" t="str">
        <f t="shared" si="183"/>
        <v>3.71839827349819-1.83474490846331i</v>
      </c>
      <c r="L474" t="str">
        <f t="shared" si="184"/>
        <v>0.235188775042192-0.104082097763111i</v>
      </c>
      <c r="M474" t="str">
        <f t="shared" si="185"/>
        <v>3.95358704854038-1.93882700622642i</v>
      </c>
      <c r="N474" t="str">
        <f t="shared" si="186"/>
        <v>-0.150786930453445i</v>
      </c>
      <c r="O474" t="str">
        <f t="shared" si="187"/>
        <v>0.988653174377885-0.150216180195514i</v>
      </c>
      <c r="P474" t="str">
        <f t="shared" si="188"/>
        <v>0.011346825622115+0.150216180195514i</v>
      </c>
      <c r="Q474" t="str">
        <f t="shared" si="189"/>
        <v>-0.011346825622115+0.000570750257930991i</v>
      </c>
      <c r="R474" t="str">
        <f t="shared" si="190"/>
        <v>-0.333249085337082-13.2553709033637i</v>
      </c>
      <c r="S474" t="str">
        <f t="shared" si="191"/>
        <v>0.015640157112472i</v>
      </c>
      <c r="T474" t="str">
        <f t="shared" si="192"/>
        <v>0.207316083512698-0.00521206805225955i</v>
      </c>
      <c r="U474" t="str">
        <f t="shared" si="193"/>
        <v>0.0001-4681.02773799692i</v>
      </c>
      <c r="V474" t="str">
        <f t="shared" si="194"/>
        <v>0.00002-0.0750823046901893i</v>
      </c>
      <c r="W474" t="str">
        <f t="shared" si="195"/>
        <v>0.0000199993584529566-0.0750811004115621i</v>
      </c>
      <c r="X474" t="str">
        <f t="shared" si="196"/>
        <v>0.0187260992654803-0.0700770910386502i</v>
      </c>
      <c r="Y474" t="str">
        <f t="shared" si="197"/>
        <v>0.009+0.213628300444106i</v>
      </c>
      <c r="Z474" t="str">
        <f t="shared" si="198"/>
        <v>-5.35586985038476-2.59984274501236i</v>
      </c>
      <c r="AA474" t="str">
        <f t="shared" si="199"/>
        <v>15.5650296547797-80.5875651667045i</v>
      </c>
      <c r="AB474" t="str">
        <f t="shared" si="200"/>
        <v>1.41142243226129-0.035484124737389i</v>
      </c>
      <c r="AC474" t="str">
        <f t="shared" si="201"/>
        <v>6.51138386887444-2.8767935048525i</v>
      </c>
      <c r="AD474" t="str">
        <f t="shared" si="202"/>
        <v>0.183375747241781+0.0755676587011442i</v>
      </c>
      <c r="AE474" t="str">
        <f t="shared" si="203"/>
        <v>-0.785672606712291-0.881478650979388i</v>
      </c>
      <c r="AF474" t="str">
        <f t="shared" si="204"/>
        <v>-9.76162043312961-3.54744296384463i</v>
      </c>
      <c r="AG474" t="str">
        <f t="shared" si="205"/>
        <v>1.03237750648117-0.0492377635186168i</v>
      </c>
      <c r="AH474" t="str">
        <f t="shared" si="206"/>
        <v>3.86491512776479+11.2188501548165i</v>
      </c>
      <c r="AI474">
        <f t="shared" si="207"/>
        <v>21.486031721993434</v>
      </c>
      <c r="AJ474">
        <f t="shared" si="208"/>
        <v>70.99107334010715</v>
      </c>
      <c r="AK474"/>
      <c r="AL474"/>
      <c r="AM474"/>
      <c r="AN474"/>
    </row>
    <row r="475" spans="1:40" x14ac:dyDescent="0.25">
      <c r="A475"/>
      <c r="B475">
        <f t="shared" si="209"/>
        <v>34100</v>
      </c>
      <c r="C475" s="237" t="str">
        <f t="shared" si="177"/>
        <v>-0.0000657254572639247+0.0718187826951081i</v>
      </c>
      <c r="D475" s="208" t="str">
        <f t="shared" si="178"/>
        <v>-5.95750985217832+0.550610667329162i</v>
      </c>
      <c r="E475" t="str">
        <f t="shared" si="179"/>
        <v>2870</v>
      </c>
      <c r="F475" t="str">
        <f t="shared" si="180"/>
        <v>0.777000777000777</v>
      </c>
      <c r="G475" t="str">
        <f t="shared" si="175"/>
        <v>0.777000777000777</v>
      </c>
      <c r="H475" t="str">
        <f t="shared" si="181"/>
        <v>3.81575134100508+4.1027463375512i</v>
      </c>
      <c r="I475" t="str">
        <f t="shared" si="182"/>
        <v>133.910386859265i</v>
      </c>
      <c r="J475" t="str">
        <f t="shared" si="176"/>
        <v>-14.3383084280375+28.9617099566839i</v>
      </c>
      <c r="K475" t="str">
        <f t="shared" si="183"/>
        <v>3.71351360718802-1.83847927250192i</v>
      </c>
      <c r="L475" t="str">
        <f t="shared" si="184"/>
        <v>0.234962086264962-0.104287606071081i</v>
      </c>
      <c r="M475" t="str">
        <f t="shared" si="185"/>
        <v>3.94847569345298-1.942766878573i</v>
      </c>
      <c r="N475" t="str">
        <f t="shared" si="186"/>
        <v>-0.151230421425367i</v>
      </c>
      <c r="O475" t="str">
        <f t="shared" si="187"/>
        <v>0.988586457634067-0.150654624165762i</v>
      </c>
      <c r="P475" t="str">
        <f t="shared" si="188"/>
        <v>0.0114135423659329+0.150654624165762i</v>
      </c>
      <c r="Q475" t="str">
        <f t="shared" si="189"/>
        <v>-0.0114135423659329+0.000575797259604993i</v>
      </c>
      <c r="R475" t="str">
        <f t="shared" si="190"/>
        <v>-0.333248588806437-13.2164496309411i</v>
      </c>
      <c r="S475" t="str">
        <f t="shared" si="191"/>
        <v>0.0156861575745675i</v>
      </c>
      <c r="T475" t="str">
        <f t="shared" si="192"/>
        <v>0.207315311487277-0.00522738987552002i</v>
      </c>
      <c r="U475" t="str">
        <f t="shared" si="193"/>
        <v>0.0001-4667.30038392655i</v>
      </c>
      <c r="V475" t="str">
        <f t="shared" si="194"/>
        <v>0.00002-0.0748621219784884i</v>
      </c>
      <c r="W475" t="str">
        <f t="shared" si="195"/>
        <v>0.0000199993584529566-0.0748609212314706i</v>
      </c>
      <c r="X475" t="str">
        <f t="shared" si="196"/>
        <v>0.018623793985987-0.069898815254305i</v>
      </c>
      <c r="Y475" t="str">
        <f t="shared" si="197"/>
        <v>0.009+0.214256618974824i</v>
      </c>
      <c r="Z475" t="str">
        <f t="shared" si="198"/>
        <v>-5.31943468716758-2.56604413620226i</v>
      </c>
      <c r="AA475" t="str">
        <f t="shared" si="199"/>
        <v>15.3449541445992-80.1904285714742i</v>
      </c>
      <c r="AB475" t="str">
        <f t="shared" si="200"/>
        <v>1.41141717625809-0.0355884367844167i</v>
      </c>
      <c r="AC475" t="str">
        <f t="shared" si="201"/>
        <v>6.50380637753216-2.8825746194945i</v>
      </c>
      <c r="AD475" t="str">
        <f t="shared" si="202"/>
        <v>0.18341044428196+0.0758180404257482i</v>
      </c>
      <c r="AE475" t="str">
        <f t="shared" si="203"/>
        <v>-0.781087441249438-0.873948409221774i</v>
      </c>
      <c r="AF475" t="str">
        <f t="shared" si="204"/>
        <v>-9.7732611931834-3.55213567022204i</v>
      </c>
      <c r="AG475" t="str">
        <f t="shared" si="205"/>
        <v>1.03219738776466-0.049030502755594i</v>
      </c>
      <c r="AH475" t="str">
        <f t="shared" si="206"/>
        <v>3.85864763734928+11.1461685568179i</v>
      </c>
      <c r="AI475">
        <f t="shared" si="207"/>
        <v>21.434090327874937</v>
      </c>
      <c r="AJ475">
        <f t="shared" si="208"/>
        <v>70.904862268844923</v>
      </c>
      <c r="AK475"/>
      <c r="AL475"/>
      <c r="AM475"/>
      <c r="AN475"/>
    </row>
    <row r="476" spans="1:40" x14ac:dyDescent="0.25">
      <c r="A476"/>
      <c r="B476">
        <f t="shared" si="209"/>
        <v>34200</v>
      </c>
      <c r="C476" s="237" t="str">
        <f t="shared" si="177"/>
        <v>-0.0000653416601132241+0.0716087866046865i</v>
      </c>
      <c r="D476" s="208" t="str">
        <f t="shared" si="178"/>
        <v>-5.95750690973349+0.549000697302597i</v>
      </c>
      <c r="E476" t="str">
        <f t="shared" si="179"/>
        <v>2870</v>
      </c>
      <c r="F476" t="str">
        <f t="shared" si="180"/>
        <v>0.777000777000777</v>
      </c>
      <c r="G476" t="str">
        <f t="shared" si="175"/>
        <v>0.777000777000777</v>
      </c>
      <c r="H476" t="str">
        <f t="shared" si="181"/>
        <v>3.82737827958677+4.1057799272191i</v>
      </c>
      <c r="I476" t="str">
        <f t="shared" si="182"/>
        <v>134.303085940964i</v>
      </c>
      <c r="J476" t="str">
        <f t="shared" si="176"/>
        <v>-14.4284010885439+29.0466416574366i</v>
      </c>
      <c r="K476" t="str">
        <f t="shared" si="183"/>
        <v>3.70862722405226-1.84219441640061i</v>
      </c>
      <c r="L476" t="str">
        <f t="shared" si="184"/>
        <v>0.234735170230112-0.104492423094975i</v>
      </c>
      <c r="M476" t="str">
        <f t="shared" si="185"/>
        <v>3.94336239428237-1.94668683949559i</v>
      </c>
      <c r="N476" t="str">
        <f t="shared" si="186"/>
        <v>-0.151673912397289i</v>
      </c>
      <c r="O476" t="str">
        <f t="shared" si="187"/>
        <v>0.988519546450874-0.15109303850462i</v>
      </c>
      <c r="P476" t="str">
        <f t="shared" si="188"/>
        <v>0.011480453549126+0.15109303850462i</v>
      </c>
      <c r="Q476" t="str">
        <f t="shared" si="189"/>
        <v>-0.011480453549126+0.000580873892669004i</v>
      </c>
      <c r="R476" t="str">
        <f t="shared" si="190"/>
        <v>-0.333248090815022-13.1777558241045i</v>
      </c>
      <c r="S476" t="str">
        <f t="shared" si="191"/>
        <v>0.015732158036663i</v>
      </c>
      <c r="T476" t="str">
        <f t="shared" si="192"/>
        <v>0.207314537193368-0.00524271163011815i</v>
      </c>
      <c r="U476" t="str">
        <f t="shared" si="193"/>
        <v>0.0001-4653.65330678056i</v>
      </c>
      <c r="V476" t="str">
        <f t="shared" si="194"/>
        <v>0.00002-0.074643226884984i</v>
      </c>
      <c r="W476" t="str">
        <f t="shared" si="195"/>
        <v>0.0000199993584529566-0.0746420296489228i</v>
      </c>
      <c r="X476" t="str">
        <f t="shared" si="196"/>
        <v>0.0185223060862227-0.0697213651062494i</v>
      </c>
      <c r="Y476" t="str">
        <f t="shared" si="197"/>
        <v>0.009+0.214884937505542i</v>
      </c>
      <c r="Z476" t="str">
        <f t="shared" si="198"/>
        <v>-5.28332692633421-2.53284627663665i</v>
      </c>
      <c r="AA476" t="str">
        <f t="shared" si="199"/>
        <v>15.1291149569534-79.7969606002717i</v>
      </c>
      <c r="AB476" t="str">
        <f t="shared" si="200"/>
        <v>1.41141190481087-0.0356927483639863i</v>
      </c>
      <c r="AC476" t="str">
        <f t="shared" si="201"/>
        <v>6.49622602476803-2.88832642184985i</v>
      </c>
      <c r="AD476" t="str">
        <f t="shared" si="202"/>
        <v>0.18344524393823+0.076068319479869i</v>
      </c>
      <c r="AE476" t="str">
        <f t="shared" si="203"/>
        <v>-0.776531837042203-0.866532403624633i</v>
      </c>
      <c r="AF476" t="str">
        <f t="shared" si="204"/>
        <v>-9.78488518932026-3.5567792299165i</v>
      </c>
      <c r="AG476" t="str">
        <f t="shared" si="205"/>
        <v>1.03202029325225-0.0488248461213278i</v>
      </c>
      <c r="AH476" t="str">
        <f t="shared" si="206"/>
        <v>3.85215971826659+11.074349576127i</v>
      </c>
      <c r="AI476">
        <f t="shared" si="207"/>
        <v>21.382406386708908</v>
      </c>
      <c r="AJ476">
        <f t="shared" si="208"/>
        <v>70.820013341300793</v>
      </c>
      <c r="AK476"/>
      <c r="AL476"/>
      <c r="AM476"/>
      <c r="AN476"/>
    </row>
    <row r="477" spans="1:40" x14ac:dyDescent="0.25">
      <c r="A477"/>
      <c r="B477">
        <f t="shared" si="209"/>
        <v>34300</v>
      </c>
      <c r="C477" s="237" t="str">
        <f t="shared" si="177"/>
        <v>-0.000064961214889489+0.0714000149782151i</v>
      </c>
      <c r="D477" s="208" t="str">
        <f t="shared" si="178"/>
        <v>-5.95750399298678+0.547400114832983i</v>
      </c>
      <c r="E477" t="str">
        <f t="shared" si="179"/>
        <v>2870</v>
      </c>
      <c r="F477" t="str">
        <f t="shared" si="180"/>
        <v>0.777000777000777</v>
      </c>
      <c r="G477" t="str">
        <f t="shared" si="175"/>
        <v>0.777000777000777</v>
      </c>
      <c r="H477" t="str">
        <f t="shared" si="181"/>
        <v>3.83898831531819+4.10877404205458i</v>
      </c>
      <c r="I477" t="str">
        <f t="shared" si="182"/>
        <v>134.695785022662i</v>
      </c>
      <c r="J477" t="str">
        <f t="shared" si="176"/>
        <v>-14.518757563576+29.1315733581894i</v>
      </c>
      <c r="K477" t="str">
        <f t="shared" si="183"/>
        <v>3.70373919035509-1.84589039260951i</v>
      </c>
      <c r="L477" t="str">
        <f t="shared" si="184"/>
        <v>0.234508029518712-0.104696549099713i</v>
      </c>
      <c r="M477" t="str">
        <f t="shared" si="185"/>
        <v>3.9382472198738-1.95058694170922i</v>
      </c>
      <c r="N477" t="str">
        <f t="shared" si="186"/>
        <v>-0.152117403369211i</v>
      </c>
      <c r="O477" t="str">
        <f t="shared" si="187"/>
        <v>0.988452440841466-0.151531423125858i</v>
      </c>
      <c r="P477" t="str">
        <f t="shared" si="188"/>
        <v>0.011547559158534+0.151531423125858i</v>
      </c>
      <c r="Q477" t="str">
        <f t="shared" si="189"/>
        <v>-0.011547559158534+0.000585980243353018i</v>
      </c>
      <c r="R477" t="str">
        <f t="shared" si="190"/>
        <v>-0.333247591361911-13.1392874933583i</v>
      </c>
      <c r="S477" t="str">
        <f t="shared" si="191"/>
        <v>0.0157781584987585i</v>
      </c>
      <c r="T477" t="str">
        <f t="shared" si="192"/>
        <v>0.207313760630963-0.00525803331583774i</v>
      </c>
      <c r="U477" t="str">
        <f t="shared" si="193"/>
        <v>0.0001-4640.08580442843i</v>
      </c>
      <c r="V477" t="str">
        <f t="shared" si="194"/>
        <v>0.00002-0.0744256081477099i</v>
      </c>
      <c r="W477" t="str">
        <f t="shared" si="195"/>
        <v>0.0000199993584529566-0.0744244144021336i</v>
      </c>
      <c r="X477" t="str">
        <f t="shared" si="196"/>
        <v>0.0184216270991372-0.069544735613569i</v>
      </c>
      <c r="Y477" t="str">
        <f t="shared" si="197"/>
        <v>0.009+0.21551325603626i</v>
      </c>
      <c r="Z477" t="str">
        <f t="shared" si="198"/>
        <v>-5.24754439805716-2.50023587142288i</v>
      </c>
      <c r="AA477" t="str">
        <f t="shared" si="199"/>
        <v>14.9174117645463-79.4071232875667i</v>
      </c>
      <c r="AB477" t="str">
        <f t="shared" si="200"/>
        <v>1.41140661791957-0.035797059474626i</v>
      </c>
      <c r="AC477" t="str">
        <f t="shared" si="201"/>
        <v>6.48864291237043-2.89404898831149i</v>
      </c>
      <c r="AD477" t="str">
        <f t="shared" si="202"/>
        <v>0.183480146181934+0.0763184965864513i</v>
      </c>
      <c r="AE477" t="str">
        <f t="shared" si="203"/>
        <v>-0.772005970433204-0.859228342408362i</v>
      </c>
      <c r="AF477" t="str">
        <f t="shared" si="204"/>
        <v>-9.79649230830497-3.5613739272216i</v>
      </c>
      <c r="AG477" t="str">
        <f t="shared" si="205"/>
        <v>1.03184615779477-0.0486207852624873i</v>
      </c>
      <c r="AH477" t="str">
        <f t="shared" si="206"/>
        <v>3.8454610129977+11.0033797486387i</v>
      </c>
      <c r="AI477">
        <f t="shared" si="207"/>
        <v>21.330977998347507</v>
      </c>
      <c r="AJ477">
        <f t="shared" si="208"/>
        <v>70.736501105575172</v>
      </c>
      <c r="AK477"/>
      <c r="AL477"/>
      <c r="AM477"/>
      <c r="AN477"/>
    </row>
    <row r="478" spans="1:40" x14ac:dyDescent="0.25">
      <c r="A478"/>
      <c r="B478">
        <f t="shared" si="209"/>
        <v>34400</v>
      </c>
      <c r="C478" s="237" t="str">
        <f t="shared" si="177"/>
        <v>-0.0000645840826735837+0.0711924571372643i</v>
      </c>
      <c r="D478" s="208" t="str">
        <f t="shared" si="178"/>
        <v>-5.95750110163979+0.54580883805236i</v>
      </c>
      <c r="E478" t="str">
        <f t="shared" si="179"/>
        <v>2870</v>
      </c>
      <c r="F478" t="str">
        <f t="shared" si="180"/>
        <v>0.777000777000777</v>
      </c>
      <c r="G478" t="str">
        <f t="shared" si="175"/>
        <v>0.777000777000777</v>
      </c>
      <c r="H478" t="str">
        <f t="shared" si="181"/>
        <v>3.85058133689794+4.11172888327373i</v>
      </c>
      <c r="I478" t="str">
        <f t="shared" si="182"/>
        <v>135.088484104361i</v>
      </c>
      <c r="J478" t="str">
        <f t="shared" si="176"/>
        <v>-14.6093778531337+29.2165050589421i</v>
      </c>
      <c r="K478" t="str">
        <f t="shared" si="183"/>
        <v>3.6988495720092-1.84956725352218i</v>
      </c>
      <c r="L478" t="str">
        <f t="shared" si="184"/>
        <v>0.234280666705669-0.104899984360898i</v>
      </c>
      <c r="M478" t="str">
        <f t="shared" si="185"/>
        <v>3.93313023871487-1.95446723788308i</v>
      </c>
      <c r="N478" t="str">
        <f t="shared" si="186"/>
        <v>-0.152560894341133i</v>
      </c>
      <c r="O478" t="str">
        <f t="shared" si="187"/>
        <v>0.988385140819042-0.151969777943254i</v>
      </c>
      <c r="P478" t="str">
        <f t="shared" si="188"/>
        <v>0.0116148591809579+0.151969777943254i</v>
      </c>
      <c r="Q478" t="str">
        <f t="shared" si="189"/>
        <v>-0.0116148591809579+0.00059111639787901i</v>
      </c>
      <c r="R478" t="str">
        <f t="shared" si="190"/>
        <v>-0.333247090448594-13.1010426723412i</v>
      </c>
      <c r="S478" t="str">
        <f t="shared" si="191"/>
        <v>0.015824158960854i</v>
      </c>
      <c r="T478" t="str">
        <f t="shared" si="192"/>
        <v>0.207312981800059-0.00527335493250064i</v>
      </c>
      <c r="U478" t="str">
        <f t="shared" si="193"/>
        <v>0.0001-4626.59718290393i</v>
      </c>
      <c r="V478" t="str">
        <f t="shared" si="194"/>
        <v>0.00002-0.0742092546356526i</v>
      </c>
      <c r="W478" t="str">
        <f t="shared" si="195"/>
        <v>0.0000199993584529566-0.0742080643602674i</v>
      </c>
      <c r="X478" t="str">
        <f t="shared" si="196"/>
        <v>0.0183217486640123-0.0693689218252105i</v>
      </c>
      <c r="Y478" t="str">
        <f t="shared" si="197"/>
        <v>0.009+0.216141574566978i</v>
      </c>
      <c r="Z478" t="str">
        <f t="shared" si="198"/>
        <v>-5.21208487025642-2.46819996805649i</v>
      </c>
      <c r="AA478" t="str">
        <f t="shared" si="199"/>
        <v>14.7097469923874-79.020878706666i</v>
      </c>
      <c r="AB478" t="str">
        <f t="shared" si="200"/>
        <v>1.41140131558417-0.035901370115123i</v>
      </c>
      <c r="AC478" t="str">
        <f t="shared" si="201"/>
        <v>6.48105714160093-2.89974239522542i</v>
      </c>
      <c r="AD478" t="str">
        <f t="shared" si="202"/>
        <v>0.18351515098468+0.07656857245958i</v>
      </c>
      <c r="AE478" t="str">
        <f t="shared" si="203"/>
        <v>-0.767509993811208-0.852033987851977i</v>
      </c>
      <c r="AF478" t="str">
        <f t="shared" si="204"/>
        <v>-9.80808243853773-3.56592004522137i</v>
      </c>
      <c r="AG478" t="str">
        <f t="shared" si="205"/>
        <v>1.03167491788872-0.0484183114532168i</v>
      </c>
      <c r="AH478" t="str">
        <f t="shared" si="206"/>
        <v>3.83856081460576+10.9332458341279i</v>
      </c>
      <c r="AI478">
        <f t="shared" si="207"/>
        <v>21.279803266883818</v>
      </c>
      <c r="AJ478">
        <f t="shared" si="208"/>
        <v>70.654300666685614</v>
      </c>
      <c r="AK478"/>
      <c r="AL478"/>
      <c r="AM478"/>
      <c r="AN478"/>
    </row>
    <row r="479" spans="1:40" x14ac:dyDescent="0.25">
      <c r="A479"/>
      <c r="B479">
        <f t="shared" si="209"/>
        <v>34500</v>
      </c>
      <c r="C479" s="237" t="str">
        <f t="shared" si="177"/>
        <v>-0.0000642102251095982+0.0709861025272116i</v>
      </c>
      <c r="D479" s="208" t="str">
        <f t="shared" si="178"/>
        <v>-5.95749823539847+0.544226786041956i</v>
      </c>
      <c r="E479" t="str">
        <f t="shared" si="179"/>
        <v>2870</v>
      </c>
      <c r="F479" t="str">
        <f t="shared" si="180"/>
        <v>0.777000777000777</v>
      </c>
      <c r="G479" t="str">
        <f t="shared" si="175"/>
        <v>0.777000777000777</v>
      </c>
      <c r="H479" t="str">
        <f t="shared" si="181"/>
        <v>3.86215723464507+4.11464465183622i</v>
      </c>
      <c r="I479" t="str">
        <f t="shared" si="182"/>
        <v>135.48118318606i</v>
      </c>
      <c r="J479" t="str">
        <f t="shared" si="176"/>
        <v>-14.7002619572171+29.3014367596949i</v>
      </c>
      <c r="K479" t="str">
        <f t="shared" si="183"/>
        <v>3.69395843457598-1.8532250514771i</v>
      </c>
      <c r="L479" t="str">
        <f t="shared" si="184"/>
        <v>0.23405308435969-0.10510272916475i</v>
      </c>
      <c r="M479" t="str">
        <f t="shared" si="185"/>
        <v>3.92801151893567-1.95832778064185i</v>
      </c>
      <c r="N479" t="str">
        <f t="shared" si="186"/>
        <v>-0.153004385313054i</v>
      </c>
      <c r="O479" t="str">
        <f t="shared" si="187"/>
        <v>0.988317646396839-0.152408102870589i</v>
      </c>
      <c r="P479" t="str">
        <f t="shared" si="188"/>
        <v>0.0116823536031611+0.152408102870589i</v>
      </c>
      <c r="Q479" t="str">
        <f t="shared" si="189"/>
        <v>-0.0116823536031611+0.000596282442464985i</v>
      </c>
      <c r="R479" t="str">
        <f t="shared" si="190"/>
        <v>-0.333246588074483-13.0630194174893i</v>
      </c>
      <c r="S479" t="str">
        <f t="shared" si="191"/>
        <v>0.0158701594229495i</v>
      </c>
      <c r="T479" t="str">
        <f t="shared" si="192"/>
        <v>0.20731220070064-0.00528867647989603i</v>
      </c>
      <c r="U479" t="str">
        <f t="shared" si="193"/>
        <v>0.0001-4613.18675628682i</v>
      </c>
      <c r="V479" t="str">
        <f t="shared" si="194"/>
        <v>0.00002-0.0739941553468535i</v>
      </c>
      <c r="W479" t="str">
        <f t="shared" si="195"/>
        <v>0.0000199993584529566-0.0739929685215423i</v>
      </c>
      <c r="X479" t="str">
        <f t="shared" si="196"/>
        <v>0.0182226625249157-0.0691939188199601i</v>
      </c>
      <c r="Y479" t="str">
        <f t="shared" si="197"/>
        <v>0.009+0.216769893097696i</v>
      </c>
      <c r="Z479" t="str">
        <f t="shared" si="198"/>
        <v>-5.17694605415476-2.43672594675995i</v>
      </c>
      <c r="AA479" t="str">
        <f t="shared" si="199"/>
        <v>14.5060257345188-78.6381889982362i</v>
      </c>
      <c r="AB479" t="str">
        <f t="shared" si="200"/>
        <v>1.41139599780456-0.0360056802840418i</v>
      </c>
      <c r="AC479" t="str">
        <f t="shared" si="201"/>
        <v>6.47346881319487-2.90540671889022i</v>
      </c>
      <c r="AD479" t="str">
        <f t="shared" si="202"/>
        <v>0.18355025831834+0.0768185478046159i</v>
      </c>
      <c r="AE479" t="str">
        <f t="shared" si="203"/>
        <v>-0.76304403691229-0.844947154921794i</v>
      </c>
      <c r="AF479" t="str">
        <f t="shared" si="204"/>
        <v>-9.81965547004354-3.57041786579426i</v>
      </c>
      <c r="AG479" t="str">
        <f t="shared" si="205"/>
        <v>1.03150651163069-0.0482174156241535i</v>
      </c>
      <c r="AH479" t="str">
        <f t="shared" si="206"/>
        <v>3.83146807952512+10.8639348137806i</v>
      </c>
      <c r="AI479">
        <f t="shared" si="207"/>
        <v>21.228880301382151</v>
      </c>
      <c r="AJ479">
        <f t="shared" si="208"/>
        <v>70.573387672983202</v>
      </c>
      <c r="AK479"/>
      <c r="AL479"/>
      <c r="AM479"/>
      <c r="AN479"/>
    </row>
    <row r="480" spans="1:40" x14ac:dyDescent="0.25">
      <c r="A480"/>
      <c r="B480">
        <f t="shared" si="209"/>
        <v>34600</v>
      </c>
      <c r="C480" s="237" t="str">
        <f t="shared" si="177"/>
        <v>-0.0000638396043950975+0.0707809407154541i</v>
      </c>
      <c r="D480" s="208" t="str">
        <f t="shared" si="178"/>
        <v>-5.95749539397299+0.542653878818482i</v>
      </c>
      <c r="E480" t="str">
        <f t="shared" si="179"/>
        <v>2870</v>
      </c>
      <c r="F480" t="str">
        <f t="shared" si="180"/>
        <v>0.777000777000777</v>
      </c>
      <c r="G480" t="str">
        <f t="shared" si="175"/>
        <v>0.777000777000777</v>
      </c>
      <c r="H480" t="str">
        <f t="shared" si="181"/>
        <v>3.87371590048833+4.11752154843522i</v>
      </c>
      <c r="I480" t="str">
        <f t="shared" si="182"/>
        <v>135.873882267759i</v>
      </c>
      <c r="J480" t="str">
        <f t="shared" si="176"/>
        <v>-14.7914098758261+29.3863684604475i</v>
      </c>
      <c r="K480" t="str">
        <f t="shared" si="183"/>
        <v>3.68906584326617-1.85686383875924i</v>
      </c>
      <c r="L480" t="str">
        <f t="shared" si="184"/>
        <v>0.233825285043231-0.105304783808051i</v>
      </c>
      <c r="M480" t="str">
        <f t="shared" si="185"/>
        <v>3.9228911283094-1.96216862256729i</v>
      </c>
      <c r="N480" t="str">
        <f t="shared" si="186"/>
        <v>-0.153447876284976i</v>
      </c>
      <c r="O480" t="str">
        <f t="shared" si="187"/>
        <v>0.988249957588132-0.152846397821654i</v>
      </c>
      <c r="P480" t="str">
        <f t="shared" si="188"/>
        <v>0.0117500424118679+0.152846397821654i</v>
      </c>
      <c r="Q480" t="str">
        <f t="shared" si="189"/>
        <v>-0.0117500424118679+0.000601478463322008i</v>
      </c>
      <c r="R480" t="str">
        <f t="shared" si="190"/>
        <v>-0.333246084240066-13.0252158077088i</v>
      </c>
      <c r="S480" t="str">
        <f t="shared" si="191"/>
        <v>0.015916159885045i</v>
      </c>
      <c r="T480" t="str">
        <f t="shared" si="192"/>
        <v>0.207311417332709-0.00530399795783007i</v>
      </c>
      <c r="U480" t="str">
        <f t="shared" si="193"/>
        <v>0.0001-4599.85384658656i</v>
      </c>
      <c r="V480" t="str">
        <f t="shared" si="194"/>
        <v>0.00002-0.0737802994065447i</v>
      </c>
      <c r="W480" t="str">
        <f t="shared" si="195"/>
        <v>0.0000199993584529566-0.073779116011365i</v>
      </c>
      <c r="X480" t="str">
        <f t="shared" si="196"/>
        <v>0.0181243605291778-0.0690197217064094i</v>
      </c>
      <c r="Y480" t="str">
        <f t="shared" si="197"/>
        <v>0.009+0.217398211628414i</v>
      </c>
      <c r="Z480" t="str">
        <f t="shared" si="198"/>
        <v>-5.14212560950926-2.40580151109787i</v>
      </c>
      <c r="AA480" t="str">
        <f t="shared" si="199"/>
        <v>14.3061556733707-78.2590163967349i</v>
      </c>
      <c r="AB480" t="str">
        <f t="shared" si="200"/>
        <v>1.41139066458076-0.036109989980063i</v>
      </c>
      <c r="AC480" t="str">
        <f t="shared" si="201"/>
        <v>6.46587802736247-2.91104203556089i</v>
      </c>
      <c r="AD480" t="str">
        <f t="shared" si="202"/>
        <v>0.183585468155041+0.0770684233183188i</v>
      </c>
      <c r="AE480" t="str">
        <f t="shared" si="203"/>
        <v>-0.758608208056641-0.837965709932636i</v>
      </c>
      <c r="AF480" t="str">
        <f t="shared" si="204"/>
        <v>-9.83121129446132-3.57486766961674i</v>
      </c>
      <c r="AG480" t="str">
        <f t="shared" si="205"/>
        <v>1.03134087867318-0.0480180883898173i</v>
      </c>
      <c r="AH480" t="str">
        <f t="shared" si="206"/>
        <v>3.82419143986923+10.7954338876312i</v>
      </c>
      <c r="AI480">
        <f t="shared" si="207"/>
        <v>21.178207216559898</v>
      </c>
      <c r="AJ480">
        <f t="shared" si="208"/>
        <v>70.493738302909165</v>
      </c>
      <c r="AK480"/>
      <c r="AL480"/>
      <c r="AM480"/>
      <c r="AN480"/>
    </row>
    <row r="481" spans="1:40" x14ac:dyDescent="0.25">
      <c r="A481"/>
      <c r="B481">
        <f t="shared" si="209"/>
        <v>34700</v>
      </c>
      <c r="C481" s="237" t="str">
        <f t="shared" si="177"/>
        <v>-0.0000634721832715617+0.0705769613896476i</v>
      </c>
      <c r="D481" s="208" t="str">
        <f t="shared" si="178"/>
        <v>-5.9574925770777+0.541090037320632i</v>
      </c>
      <c r="E481" t="str">
        <f t="shared" si="179"/>
        <v>2870</v>
      </c>
      <c r="F481" t="str">
        <f t="shared" si="180"/>
        <v>0.777000777000777</v>
      </c>
      <c r="G481" t="str">
        <f t="shared" si="175"/>
        <v>0.777000777000777</v>
      </c>
      <c r="H481" t="str">
        <f t="shared" si="181"/>
        <v>3.88525722795547+4.12035977348771i</v>
      </c>
      <c r="I481" t="str">
        <f t="shared" si="182"/>
        <v>136.266581349457i</v>
      </c>
      <c r="J481" t="str">
        <f t="shared" si="176"/>
        <v>-14.8828216089607+29.4713001612003i</v>
      </c>
      <c r="K481" t="str">
        <f t="shared" si="183"/>
        <v>3.68417186294024-1.86048366760141i</v>
      </c>
      <c r="L481" t="str">
        <f t="shared" si="184"/>
        <v>0.233597271312465-0.105506148598086i</v>
      </c>
      <c r="M481" t="str">
        <f t="shared" si="185"/>
        <v>3.9177691342527-1.9659898161995i</v>
      </c>
      <c r="N481" t="str">
        <f t="shared" si="186"/>
        <v>-0.153891367256898i</v>
      </c>
      <c r="O481" t="str">
        <f t="shared" si="187"/>
        <v>0.988182074406234-0.15328466271024i</v>
      </c>
      <c r="P481" t="str">
        <f t="shared" si="188"/>
        <v>0.011817925593766+0.15328466271024i</v>
      </c>
      <c r="Q481" t="str">
        <f t="shared" si="189"/>
        <v>-0.011817925593766+0.00060670454665801i</v>
      </c>
      <c r="R481" t="str">
        <f t="shared" si="190"/>
        <v>-0.333245578942992-12.987629944049i</v>
      </c>
      <c r="S481" t="str">
        <f t="shared" si="191"/>
        <v>0.0159621603471405i</v>
      </c>
      <c r="T481" t="str">
        <f t="shared" si="192"/>
        <v>0.207310631696234-0.00531931936606371i</v>
      </c>
      <c r="U481" t="str">
        <f t="shared" si="193"/>
        <v>0.0001-4586.5977836281i</v>
      </c>
      <c r="V481" t="str">
        <f t="shared" si="194"/>
        <v>0.00002-0.0735676760653154i</v>
      </c>
      <c r="W481" t="str">
        <f t="shared" si="195"/>
        <v>0.0000199993584529566-0.073566496080497i</v>
      </c>
      <c r="X481" t="str">
        <f t="shared" si="196"/>
        <v>0.0180268346258934-0.0688463256229189i</v>
      </c>
      <c r="Y481" t="str">
        <f t="shared" si="197"/>
        <v>0.009+0.218026530159132i</v>
      </c>
      <c r="Z481" t="str">
        <f t="shared" si="198"/>
        <v>-5.10762114953754-2.37541467886222i</v>
      </c>
      <c r="AA481" t="str">
        <f t="shared" si="199"/>
        <v>14.1100470016687-77.8833232548755i</v>
      </c>
      <c r="AB481" t="str">
        <f t="shared" si="200"/>
        <v>1.41138531591255-0.0362142992015589i</v>
      </c>
      <c r="AC481" t="str">
        <f t="shared" si="201"/>
        <v>6.45828488378862-2.91664842144805i</v>
      </c>
      <c r="AD481" t="str">
        <f t="shared" si="202"/>
        <v>0.183620780467157+0.0773181996889712i</v>
      </c>
      <c r="AE481" t="str">
        <f t="shared" si="203"/>
        <v>-0.75420259532426-0.831087569241377i</v>
      </c>
      <c r="AF481" t="str">
        <f t="shared" si="204"/>
        <v>-9.84274980503317-3.57926973616708i</v>
      </c>
      <c r="AG481" t="str">
        <f t="shared" si="205"/>
        <v>1.0311779601815-0.04782032007446i</v>
      </c>
      <c r="AH481" t="str">
        <f t="shared" si="206"/>
        <v>3.81673921527613+10.7277304719226i</v>
      </c>
      <c r="AI481">
        <f t="shared" si="207"/>
        <v>21.127782133427054</v>
      </c>
      <c r="AJ481">
        <f t="shared" si="208"/>
        <v>70.41532925208881</v>
      </c>
      <c r="AK481"/>
      <c r="AL481"/>
      <c r="AM481"/>
      <c r="AN481"/>
    </row>
    <row r="482" spans="1:40" x14ac:dyDescent="0.25">
      <c r="A482"/>
      <c r="B482">
        <f t="shared" si="209"/>
        <v>34800</v>
      </c>
      <c r="C482" s="237" t="str">
        <f t="shared" si="177"/>
        <v>-0.0000631079250150231+0.0703741543559804i</v>
      </c>
      <c r="D482" s="208" t="str">
        <f t="shared" si="178"/>
        <v>-5.95748978443107+0.53953518339585i</v>
      </c>
      <c r="E482" t="str">
        <f t="shared" si="179"/>
        <v>2870</v>
      </c>
      <c r="F482" t="str">
        <f t="shared" si="180"/>
        <v>0.777000777000777</v>
      </c>
      <c r="G482" t="str">
        <f t="shared" si="175"/>
        <v>0.777000777000777</v>
      </c>
      <c r="H482" t="str">
        <f t="shared" si="181"/>
        <v>3.89678111216253+4.12315952712476i</v>
      </c>
      <c r="I482" t="str">
        <f t="shared" si="182"/>
        <v>136.659280431156i</v>
      </c>
      <c r="J482" t="str">
        <f t="shared" si="176"/>
        <v>-14.974497156621+29.556231861953i</v>
      </c>
      <c r="K482" t="str">
        <f t="shared" si="183"/>
        <v>3.67927655810899-1.86408459018581i</v>
      </c>
      <c r="L482" t="str">
        <f t="shared" si="184"/>
        <v>0.233369045717231-0.105706823852579i</v>
      </c>
      <c r="M482" t="str">
        <f t="shared" si="185"/>
        <v>3.91264560382622-1.96979141403839i</v>
      </c>
      <c r="N482" t="str">
        <f t="shared" si="186"/>
        <v>-0.15433485822882i</v>
      </c>
      <c r="O482" t="str">
        <f t="shared" si="187"/>
        <v>0.988113996864497-0.15372289745015i</v>
      </c>
      <c r="P482" t="str">
        <f t="shared" si="188"/>
        <v>0.011886003135503+0.15372289745015i</v>
      </c>
      <c r="Q482" t="str">
        <f t="shared" si="189"/>
        <v>-0.011886003135503+0.000611960778670012i</v>
      </c>
      <c r="R482" t="str">
        <f t="shared" si="190"/>
        <v>-0.333245072186194-12.9502599493887i</v>
      </c>
      <c r="S482" t="str">
        <f t="shared" si="191"/>
        <v>0.016008160809236i</v>
      </c>
      <c r="T482" t="str">
        <f t="shared" si="192"/>
        <v>0.207309843791223-0.00533464070444205i</v>
      </c>
      <c r="U482" t="str">
        <f t="shared" si="193"/>
        <v>0.0001-4573.41790493951i</v>
      </c>
      <c r="V482" t="str">
        <f t="shared" si="194"/>
        <v>0.00002-0.0733562746973115i</v>
      </c>
      <c r="W482" t="str">
        <f t="shared" si="195"/>
        <v>0.0000199993584529566-0.0733550981032546i</v>
      </c>
      <c r="X482" t="str">
        <f t="shared" si="196"/>
        <v>0.017930076864449-0.0686737257375734i</v>
      </c>
      <c r="Y482" t="str">
        <f t="shared" si="197"/>
        <v>0.009+0.21865484868985i</v>
      </c>
      <c r="Z482" t="str">
        <f t="shared" si="198"/>
        <v>-5.07343024555475-2.34555377322074i</v>
      </c>
      <c r="AA482" t="str">
        <f t="shared" si="199"/>
        <v>13.9176123468157-77.5110720662474i</v>
      </c>
      <c r="AB482" t="str">
        <f t="shared" si="200"/>
        <v>1.4113799518-0.036318607947475i</v>
      </c>
      <c r="AC482" t="str">
        <f t="shared" si="201"/>
        <v>6.45068948163397-2.92222595272433i</v>
      </c>
      <c r="AD482" t="str">
        <f t="shared" si="202"/>
        <v>0.183656195227317+0.0775678775964976i</v>
      </c>
      <c r="AE482" t="str">
        <f t="shared" si="203"/>
        <v>-0.749827267672588-0.824310697972359i</v>
      </c>
      <c r="AF482" t="str">
        <f t="shared" si="204"/>
        <v>-9.8542708965936-3.58362434372891i</v>
      </c>
      <c r="AG482" t="str">
        <f t="shared" si="205"/>
        <v>1.03101769879204-0.0476241007364611i</v>
      </c>
      <c r="AH482" t="str">
        <f t="shared" si="206"/>
        <v>3.80911942430855+10.6608121963971i</v>
      </c>
      <c r="AI482">
        <f t="shared" si="207"/>
        <v>21.077603179883894</v>
      </c>
      <c r="AJ482">
        <f t="shared" si="208"/>
        <v>70.338137720753238</v>
      </c>
      <c r="AK482"/>
      <c r="AL482"/>
      <c r="AM482"/>
      <c r="AN482"/>
    </row>
    <row r="483" spans="1:40" x14ac:dyDescent="0.25">
      <c r="A483"/>
      <c r="B483">
        <f t="shared" si="209"/>
        <v>34900</v>
      </c>
      <c r="C483" s="237" t="str">
        <f t="shared" si="177"/>
        <v>-0.0000627467934268915+0.0701725095374757i</v>
      </c>
      <c r="D483" s="208" t="str">
        <f t="shared" si="178"/>
        <v>-5.95748701575557+0.537989239787314i</v>
      </c>
      <c r="E483" t="str">
        <f t="shared" si="179"/>
        <v>2870</v>
      </c>
      <c r="F483" t="str">
        <f t="shared" si="180"/>
        <v>0.777000777000777</v>
      </c>
      <c r="G483" t="str">
        <f t="shared" si="175"/>
        <v>0.777000777000777</v>
      </c>
      <c r="H483" t="str">
        <f t="shared" si="181"/>
        <v>3.90828744980306+4.12592100918202i</v>
      </c>
      <c r="I483" t="str">
        <f t="shared" si="182"/>
        <v>137.051979512855i</v>
      </c>
      <c r="J483" t="str">
        <f t="shared" si="176"/>
        <v>-15.0664365188069+29.6411635627057i</v>
      </c>
      <c r="K483" t="str">
        <f t="shared" si="183"/>
        <v>3.67437999293386-1.86766665864512i</v>
      </c>
      <c r="L483" t="str">
        <f t="shared" si="184"/>
        <v>0.233140610801-0.105906809899637i</v>
      </c>
      <c r="M483" t="str">
        <f t="shared" si="185"/>
        <v>3.90752060373486-1.97357346854476i</v>
      </c>
      <c r="N483" t="str">
        <f t="shared" si="186"/>
        <v>-0.154778349200742i</v>
      </c>
      <c r="O483" t="str">
        <f t="shared" si="187"/>
        <v>0.98804572497631-0.154161101955188i</v>
      </c>
      <c r="P483" t="str">
        <f t="shared" si="188"/>
        <v>0.01195427502369+0.154161101955188i</v>
      </c>
      <c r="Q483" t="str">
        <f t="shared" si="189"/>
        <v>-0.01195427502369+0.000617247245553981i</v>
      </c>
      <c r="R483" t="str">
        <f t="shared" si="190"/>
        <v>-0.333244563967454-12.9131039681186i</v>
      </c>
      <c r="S483" t="str">
        <f t="shared" si="191"/>
        <v>0.0160541612713315i</v>
      </c>
      <c r="T483" t="str">
        <f t="shared" si="192"/>
        <v>0.207309053617647-0.00534996197272805i</v>
      </c>
      <c r="U483" t="str">
        <f t="shared" si="193"/>
        <v>0.0001-4560.31355564169i</v>
      </c>
      <c r="V483" t="str">
        <f t="shared" si="194"/>
        <v>0.00002-0.0731460847984653i</v>
      </c>
      <c r="W483" t="str">
        <f t="shared" si="195"/>
        <v>0.0000199993584529566-0.0731449115757385i</v>
      </c>
      <c r="X483" t="str">
        <f t="shared" si="196"/>
        <v>0.0178340793930729-0.0685019172481341i</v>
      </c>
      <c r="Y483" t="str">
        <f t="shared" si="197"/>
        <v>0.009+0.219283167220568i</v>
      </c>
      <c r="Z483" t="str">
        <f t="shared" si="198"/>
        <v>-5.03955043133776-2.31620741412235i</v>
      </c>
      <c r="AA483" t="str">
        <f t="shared" si="199"/>
        <v>13.728766697674-77.142225486207i</v>
      </c>
      <c r="AB483" t="str">
        <f t="shared" si="200"/>
        <v>1.41137457224289-0.0364229162161976i</v>
      </c>
      <c r="AC483" t="str">
        <f t="shared" si="201"/>
        <v>6.44309191953525-2.92777470552018i</v>
      </c>
      <c r="AD483" t="str">
        <f t="shared" si="202"/>
        <v>0.183691712408388+0.0778174577125907i</v>
      </c>
      <c r="AE483" t="str">
        <f t="shared" si="203"/>
        <v>-0.745482275998808-0.817633108774233i</v>
      </c>
      <c r="AF483" t="str">
        <f t="shared" si="204"/>
        <v>-9.86577446555863-3.58793176939471i</v>
      </c>
      <c r="AG483" t="str">
        <f t="shared" si="205"/>
        <v>1.03086003857156-0.0474294201913394i</v>
      </c>
      <c r="AH483" t="str">
        <f t="shared" si="206"/>
        <v>3.80133979542516+10.5946669015301i</v>
      </c>
      <c r="AI483">
        <f t="shared" si="207"/>
        <v>21.027668491280401</v>
      </c>
      <c r="AJ483">
        <f t="shared" si="208"/>
        <v>70.262141401486602</v>
      </c>
      <c r="AK483"/>
      <c r="AL483"/>
      <c r="AM483"/>
      <c r="AN483"/>
    </row>
    <row r="484" spans="1:40" x14ac:dyDescent="0.25">
      <c r="A484"/>
      <c r="B484">
        <f t="shared" si="209"/>
        <v>35000</v>
      </c>
      <c r="C484" s="237" t="str">
        <f t="shared" si="177"/>
        <v>-0.0000623887528249571+0.0699720169723207i</v>
      </c>
      <c r="D484" s="208" t="str">
        <f t="shared" si="178"/>
        <v>-5.95748427077762+0.536452130121126i</v>
      </c>
      <c r="E484" t="str">
        <f t="shared" si="179"/>
        <v>2870</v>
      </c>
      <c r="F484" t="str">
        <f t="shared" si="180"/>
        <v>0.777000777000777</v>
      </c>
      <c r="G484" t="str">
        <f t="shared" si="175"/>
        <v>0.777000777000777</v>
      </c>
      <c r="H484" t="str">
        <f t="shared" si="181"/>
        <v>3.91977613913744+4.12864441919038i</v>
      </c>
      <c r="I484" t="str">
        <f t="shared" si="182"/>
        <v>137.444678594553i</v>
      </c>
      <c r="J484" t="str">
        <f t="shared" si="176"/>
        <v>-15.1586396955185+29.7260952634585i</v>
      </c>
      <c r="K484" t="str">
        <f t="shared" si="183"/>
        <v>3.66948223122749-1.87122992506394i</v>
      </c>
      <c r="L484" t="str">
        <f t="shared" si="184"/>
        <v>0.232911969100833-0.106106107077688i</v>
      </c>
      <c r="M484" t="str">
        <f t="shared" si="185"/>
        <v>3.90239420032832-1.97733603214163i</v>
      </c>
      <c r="N484" t="str">
        <f t="shared" si="186"/>
        <v>-0.155221840172664i</v>
      </c>
      <c r="O484" t="str">
        <f t="shared" si="187"/>
        <v>0.987977258755102-0.154599276139168i</v>
      </c>
      <c r="P484" t="str">
        <f t="shared" si="188"/>
        <v>0.012022741244898+0.154599276139168i</v>
      </c>
      <c r="Q484" t="str">
        <f t="shared" si="189"/>
        <v>-0.012022741244898+0.000622564033496004i</v>
      </c>
      <c r="R484" t="str">
        <f t="shared" si="190"/>
        <v>-0.333244054288613-12.8761601658389i</v>
      </c>
      <c r="S484" t="str">
        <f t="shared" si="191"/>
        <v>0.0161001617334271i</v>
      </c>
      <c r="T484" t="str">
        <f t="shared" si="192"/>
        <v>0.207308261175518-0.00536528317074963i</v>
      </c>
      <c r="U484" t="str">
        <f t="shared" si="193"/>
        <v>0.0001-4547.28408833986i</v>
      </c>
      <c r="V484" t="str">
        <f t="shared" si="194"/>
        <v>0.00002-0.0729370959847554i</v>
      </c>
      <c r="W484" t="str">
        <f t="shared" si="195"/>
        <v>0.0000199993584529566-0.0729359261140941i</v>
      </c>
      <c r="X484" t="str">
        <f t="shared" si="196"/>
        <v>0.0177388344574092-0.0683308953819843i</v>
      </c>
      <c r="Y484" t="str">
        <f t="shared" si="197"/>
        <v>0.009+0.219911485751285i</v>
      </c>
      <c r="Z484" t="str">
        <f t="shared" si="198"/>
        <v>-5.00597920723058-2.2873645099518i</v>
      </c>
      <c r="AA484" t="str">
        <f t="shared" si="199"/>
        <v>13.5434273336704-76.7767463511344i</v>
      </c>
      <c r="AB484" t="str">
        <f t="shared" si="200"/>
        <v>1.41136917724131-0.0365272240065551i</v>
      </c>
      <c r="AC484" t="str">
        <f t="shared" si="201"/>
        <v>6.43549229560637-2.9332947559306i</v>
      </c>
      <c r="AD484" t="str">
        <f t="shared" si="202"/>
        <v>0.183727331983485+0.0780669407008256i</v>
      </c>
      <c r="AE484" t="str">
        <f t="shared" si="203"/>
        <v>-0.741167654149695-0.811052860607593i</v>
      </c>
      <c r="AF484" t="str">
        <f t="shared" si="204"/>
        <v>-9.87726040991506-3.59219228906925i</v>
      </c>
      <c r="AG484" t="str">
        <f t="shared" si="205"/>
        <v>1.03070492497778-0.0472362680334616i</v>
      </c>
      <c r="AH484" t="str">
        <f t="shared" si="206"/>
        <v>3.79340777754016+10.5292826357125i</v>
      </c>
      <c r="AI484">
        <f t="shared" si="207"/>
        <v>20.977976210937591</v>
      </c>
      <c r="AJ484">
        <f t="shared" si="208"/>
        <v>70.187318467281159</v>
      </c>
      <c r="AK484"/>
      <c r="AL484"/>
      <c r="AM484"/>
      <c r="AN484"/>
    </row>
    <row r="485" spans="1:40" x14ac:dyDescent="0.25">
      <c r="A485"/>
      <c r="B485">
        <f t="shared" si="209"/>
        <v>35100</v>
      </c>
      <c r="C485" s="237" t="str">
        <f t="shared" si="177"/>
        <v>-0.0000620337680345778+0.0697726668122272i</v>
      </c>
      <c r="D485" s="208" t="str">
        <f t="shared" si="178"/>
        <v>-5.95748154922756+0.534923778893742i</v>
      </c>
      <c r="E485" t="str">
        <f t="shared" si="179"/>
        <v>2870</v>
      </c>
      <c r="F485" t="str">
        <f t="shared" si="180"/>
        <v>0.777000777000777</v>
      </c>
      <c r="G485" t="str">
        <f t="shared" si="175"/>
        <v>0.777000777000777</v>
      </c>
      <c r="H485" t="str">
        <f t="shared" si="181"/>
        <v>3.93124707998209+4.13132995636679i</v>
      </c>
      <c r="I485" t="str">
        <f t="shared" si="182"/>
        <v>137.837377676252i</v>
      </c>
      <c r="J485" t="str">
        <f t="shared" si="176"/>
        <v>-15.2511066867557+29.8110269642112i</v>
      </c>
      <c r="K485" t="str">
        <f t="shared" si="183"/>
        <v>3.66458333645432-1.87477444147992i</v>
      </c>
      <c r="L485" t="str">
        <f t="shared" si="184"/>
        <v>0.232683123147339-0.106304715735424i</v>
      </c>
      <c r="M485" t="str">
        <f t="shared" si="185"/>
        <v>3.89726645960166-1.98107915721534i</v>
      </c>
      <c r="N485" t="str">
        <f t="shared" si="186"/>
        <v>-0.155665331144586i</v>
      </c>
      <c r="O485" t="str">
        <f t="shared" si="187"/>
        <v>0.987908598214338-0.155037419915906i</v>
      </c>
      <c r="P485" t="str">
        <f t="shared" si="188"/>
        <v>0.012091401785662+0.155037419915906i</v>
      </c>
      <c r="Q485" t="str">
        <f t="shared" si="189"/>
        <v>-0.012091401785662+0.00062791122868i</v>
      </c>
      <c r="R485" t="str">
        <f t="shared" si="190"/>
        <v>-0.333243543147684-12.8394267290518i</v>
      </c>
      <c r="S485" t="str">
        <f t="shared" si="191"/>
        <v>0.0161461621955226i</v>
      </c>
      <c r="T485" t="str">
        <f t="shared" si="192"/>
        <v>0.207307466464799-0.00538060429827314i</v>
      </c>
      <c r="U485" t="str">
        <f t="shared" si="193"/>
        <v>0.0001-4534.32886301695i</v>
      </c>
      <c r="V485" t="str">
        <f t="shared" si="194"/>
        <v>0.00002-0.0727292979904968i</v>
      </c>
      <c r="W485" t="str">
        <f t="shared" si="195"/>
        <v>0.0000199993584529566-0.0727281314528007i</v>
      </c>
      <c r="X485" t="str">
        <f t="shared" si="196"/>
        <v>0.0176443343991146-0.0681606553960696i</v>
      </c>
      <c r="Y485" t="str">
        <f t="shared" si="197"/>
        <v>0.009+0.220539804282003i</v>
      </c>
      <c r="Z485" t="str">
        <f t="shared" si="198"/>
        <v>-4.97271404400568-2.25901424942802i</v>
      </c>
      <c r="AA485" t="str">
        <f t="shared" si="199"/>
        <v>13.3615137561541-76.4145976961654i</v>
      </c>
      <c r="AB485" t="str">
        <f t="shared" si="200"/>
        <v>1.41136376679502-0.0366315313169567i</v>
      </c>
      <c r="AC485" t="str">
        <f t="shared" si="201"/>
        <v>6.42789070743839-2.93878618001197i</v>
      </c>
      <c r="AD485" t="str">
        <f t="shared" si="202"/>
        <v>0.183763053925943+0.0783163272167731i</v>
      </c>
      <c r="AE485" t="str">
        <f t="shared" si="203"/>
        <v>-0.73688341988135-0.804568057562906i</v>
      </c>
      <c r="AF485" t="str">
        <f t="shared" si="204"/>
        <v>-9.88872862920965-3.59640617747305i</v>
      </c>
      <c r="AG485" t="str">
        <f t="shared" si="205"/>
        <v>1.03055230482098-0.0470446336565073i</v>
      </c>
      <c r="AH485" t="str">
        <f t="shared" si="206"/>
        <v>3.7853305501853+10.464647652391i</v>
      </c>
      <c r="AI485">
        <f t="shared" si="207"/>
        <v>20.928524490632835</v>
      </c>
      <c r="AJ485">
        <f t="shared" si="208"/>
        <v>70.113647559902162</v>
      </c>
      <c r="AK485"/>
      <c r="AL485"/>
      <c r="AM485"/>
      <c r="AN485"/>
    </row>
    <row r="486" spans="1:40" x14ac:dyDescent="0.25">
      <c r="A486"/>
      <c r="B486">
        <f t="shared" si="209"/>
        <v>35200</v>
      </c>
      <c r="C486" s="237" t="str">
        <f t="shared" si="177"/>
        <v>-0.0000616818043800413+0.0695744493208198i</v>
      </c>
      <c r="D486" s="208" t="str">
        <f t="shared" si="178"/>
        <v>-5.95747885083954+0.533404111459619i</v>
      </c>
      <c r="E486" t="str">
        <f t="shared" si="179"/>
        <v>2870</v>
      </c>
      <c r="F486" t="str">
        <f t="shared" si="180"/>
        <v>0.777000777000777</v>
      </c>
      <c r="G486" t="str">
        <f t="shared" si="175"/>
        <v>0.777000777000777</v>
      </c>
      <c r="H486" t="str">
        <f t="shared" si="181"/>
        <v>3.94270017369869+4.13397781960521i</v>
      </c>
      <c r="I486" t="str">
        <f t="shared" si="182"/>
        <v>138.230076757951i</v>
      </c>
      <c r="J486" t="str">
        <f t="shared" si="176"/>
        <v>-15.3438374925186+29.895958664964i</v>
      </c>
      <c r="K486" t="str">
        <f t="shared" si="183"/>
        <v>3.65968337173084-1.87830025988492i</v>
      </c>
      <c r="L486" t="str">
        <f t="shared" si="184"/>
        <v>0.232454075464638-0.106502636231738i</v>
      </c>
      <c r="M486" t="str">
        <f t="shared" si="185"/>
        <v>3.89213744719548-1.98480289611666i</v>
      </c>
      <c r="N486" t="str">
        <f t="shared" si="186"/>
        <v>-0.156108822116508i</v>
      </c>
      <c r="O486" t="str">
        <f t="shared" si="187"/>
        <v>0.987839743367524-0.155475533199228i</v>
      </c>
      <c r="P486" t="str">
        <f t="shared" si="188"/>
        <v>0.012160256632476+0.155475533199228i</v>
      </c>
      <c r="Q486" t="str">
        <f t="shared" si="189"/>
        <v>-0.012160256632476+0.000633288917280012i</v>
      </c>
      <c r="R486" t="str">
        <f t="shared" si="190"/>
        <v>-0.333243030546523-12.8029018648708i</v>
      </c>
      <c r="S486" t="str">
        <f t="shared" si="191"/>
        <v>0.0161921626576181i</v>
      </c>
      <c r="T486" t="str">
        <f t="shared" si="192"/>
        <v>0.20730666948551-0.0053959253551269i</v>
      </c>
      <c r="U486" t="str">
        <f t="shared" si="193"/>
        <v>0.0001-4521.44724692885i</v>
      </c>
      <c r="V486" t="str">
        <f t="shared" si="194"/>
        <v>0.00002-0.0725226806666606i</v>
      </c>
      <c r="W486" t="str">
        <f t="shared" si="195"/>
        <v>0.0000199993584529566-0.0725215174429927i</v>
      </c>
      <c r="X486" t="str">
        <f t="shared" si="196"/>
        <v>0.0175505716544788-0.0679911925768353i</v>
      </c>
      <c r="Y486" t="str">
        <f t="shared" si="197"/>
        <v>0.009+0.221168122812721i</v>
      </c>
      <c r="Z486" t="str">
        <f t="shared" si="198"/>
        <v>-4.93975238649433-2.23114609373911i</v>
      </c>
      <c r="AA486" t="str">
        <f t="shared" si="199"/>
        <v>13.1829476219382-76.0557427714866i</v>
      </c>
      <c r="AB486" t="str">
        <f t="shared" si="200"/>
        <v>1.41135834090414-0.0367358381462338i</v>
      </c>
      <c r="AC486" t="str">
        <f t="shared" si="201"/>
        <v>6.42028725210077-2.94424905378801i</v>
      </c>
      <c r="AD486" t="str">
        <f t="shared" si="202"/>
        <v>0.183798878209346+0.0785656179081211i</v>
      </c>
      <c r="AE486" t="str">
        <f t="shared" si="203"/>
        <v>-0.732629575771693-0.798176847708457i</v>
      </c>
      <c r="AF486" t="str">
        <f t="shared" si="204"/>
        <v>-9.90017902453823-3.60057370814559i</v>
      </c>
      <c r="AG486" t="str">
        <f t="shared" si="205"/>
        <v>1.03040212622676-0.0468545062727756i</v>
      </c>
      <c r="AH486" t="str">
        <f t="shared" si="206"/>
        <v>3.77711503329188+10.400750407177i</v>
      </c>
      <c r="AI486">
        <f t="shared" si="207"/>
        <v>20.879311491054008</v>
      </c>
      <c r="AJ486">
        <f t="shared" si="208"/>
        <v>70.041107778548394</v>
      </c>
      <c r="AK486"/>
      <c r="AL486"/>
      <c r="AM486"/>
      <c r="AN486"/>
    </row>
    <row r="487" spans="1:40" x14ac:dyDescent="0.25">
      <c r="A487"/>
      <c r="B487">
        <f t="shared" si="209"/>
        <v>35300</v>
      </c>
      <c r="C487" s="237" t="str">
        <f t="shared" si="177"/>
        <v>-0.0000613328276760938+0.0693773548720488i</v>
      </c>
      <c r="D487" s="208" t="str">
        <f t="shared" si="178"/>
        <v>-5.95747617535148+0.531893054019041i</v>
      </c>
      <c r="E487" t="str">
        <f t="shared" si="179"/>
        <v>2870</v>
      </c>
      <c r="F487" t="str">
        <f t="shared" si="180"/>
        <v>0.777000777000777</v>
      </c>
      <c r="G487" t="str">
        <f t="shared" si="175"/>
        <v>0.777000777000777</v>
      </c>
      <c r="H487" t="str">
        <f t="shared" si="181"/>
        <v>3.95413532318352+4.13658820746768i</v>
      </c>
      <c r="I487" t="str">
        <f t="shared" si="182"/>
        <v>138.62277583965i</v>
      </c>
      <c r="J487" t="str">
        <f t="shared" si="176"/>
        <v>-15.4368321128071+29.9808903657167i</v>
      </c>
      <c r="K487" t="str">
        <f t="shared" si="183"/>
        <v>3.6547823998263-1.88180743222608i</v>
      </c>
      <c r="L487" t="str">
        <f t="shared" si="184"/>
        <v>0.232224828570321-0.106699868935664i</v>
      </c>
      <c r="M487" t="str">
        <f t="shared" si="185"/>
        <v>3.88700722839662-1.98850730116174i</v>
      </c>
      <c r="N487" t="str">
        <f t="shared" si="186"/>
        <v>-0.15655231308843i</v>
      </c>
      <c r="O487" t="str">
        <f t="shared" si="187"/>
        <v>0.987770694228202-0.155913615902963i</v>
      </c>
      <c r="P487" t="str">
        <f t="shared" si="188"/>
        <v>0.012229305771798+0.155913615902963i</v>
      </c>
      <c r="Q487" t="str">
        <f t="shared" si="189"/>
        <v>-0.012229305771798+0.000638697185467024i</v>
      </c>
      <c r="R487" t="str">
        <f t="shared" si="190"/>
        <v>-0.333242516484108-12.7665838007226i</v>
      </c>
      <c r="S487" t="str">
        <f t="shared" si="191"/>
        <v>0.0162381631197136i</v>
      </c>
      <c r="T487" t="str">
        <f t="shared" si="192"/>
        <v>0.207305870237627-0.00541124634109279i</v>
      </c>
      <c r="U487" t="str">
        <f t="shared" si="193"/>
        <v>0.0001-4508.63861450129i</v>
      </c>
      <c r="V487" t="str">
        <f t="shared" si="194"/>
        <v>0.00002-0.0723172339792196i</v>
      </c>
      <c r="W487" t="str">
        <f t="shared" si="195"/>
        <v>0.0000199993584529566-0.0723160740508033i</v>
      </c>
      <c r="X487" t="str">
        <f t="shared" si="196"/>
        <v>0.0174575387530648-0.0678225022401548i</v>
      </c>
      <c r="Y487" t="str">
        <f t="shared" si="197"/>
        <v>0.009+0.221796441343439i</v>
      </c>
      <c r="Z487" t="str">
        <f t="shared" si="198"/>
        <v>-4.90709165699855-2.20374976890762i</v>
      </c>
      <c r="AA487" t="str">
        <f t="shared" si="199"/>
        <v>13.0076526789528-75.7001450572852i</v>
      </c>
      <c r="AB487" t="str">
        <f t="shared" si="200"/>
        <v>1.41135289956851-0.0368401444929013i</v>
      </c>
      <c r="AC487" t="str">
        <f t="shared" si="201"/>
        <v>6.41268202614134-2.94968345324686i</v>
      </c>
      <c r="AD487" t="str">
        <f t="shared" si="202"/>
        <v>0.183834804807492+0.0788148134147769i</v>
      </c>
      <c r="AE487" t="str">
        <f t="shared" si="203"/>
        <v>-0.728406110087488-0.791877421967236i</v>
      </c>
      <c r="AF487" t="str">
        <f t="shared" si="204"/>
        <v>-9.911611498535-3.60469515344864i</v>
      </c>
      <c r="AG487" t="str">
        <f t="shared" si="205"/>
        <v>1.03025433859983-0.0466658749313693i</v>
      </c>
      <c r="AH487" t="str">
        <f t="shared" si="206"/>
        <v>3.76876789660429+10.3375795549264i</v>
      </c>
      <c r="AI487">
        <f t="shared" si="207"/>
        <v>20.830335382219836</v>
      </c>
      <c r="AJ487">
        <f t="shared" si="208"/>
        <v>69.969678668807305</v>
      </c>
      <c r="AK487"/>
      <c r="AL487"/>
      <c r="AM487"/>
      <c r="AN487"/>
    </row>
    <row r="488" spans="1:40" x14ac:dyDescent="0.25">
      <c r="A488"/>
      <c r="B488">
        <f t="shared" si="209"/>
        <v>35400</v>
      </c>
      <c r="C488" s="237" t="str">
        <f t="shared" si="177"/>
        <v>-0.0000609868042196402+0.0691813739486333i</v>
      </c>
      <c r="D488" s="208" t="str">
        <f t="shared" si="178"/>
        <v>-5.95747352250498+0.530390533606189i</v>
      </c>
      <c r="E488" t="str">
        <f t="shared" si="179"/>
        <v>2870</v>
      </c>
      <c r="F488" t="str">
        <f t="shared" si="180"/>
        <v>0.777000777000777</v>
      </c>
      <c r="G488" t="str">
        <f t="shared" si="175"/>
        <v>0.777000777000777</v>
      </c>
      <c r="H488" t="str">
        <f t="shared" si="181"/>
        <v>3.96555243285656+4.13916131817559i</v>
      </c>
      <c r="I488" t="str">
        <f t="shared" si="182"/>
        <v>139.015474921348i</v>
      </c>
      <c r="J488" t="str">
        <f t="shared" si="176"/>
        <v>-15.5300905476212+30.0658220664695i</v>
      </c>
      <c r="K488" t="str">
        <f t="shared" si="183"/>
        <v>3.64988048316306-1.88529601040687i</v>
      </c>
      <c r="L488" t="str">
        <f t="shared" si="184"/>
        <v>0.231995384975412-0.10689641422632i</v>
      </c>
      <c r="M488" t="str">
        <f t="shared" si="185"/>
        <v>3.88187586813847-1.99219242463319i</v>
      </c>
      <c r="N488" t="str">
        <f t="shared" si="186"/>
        <v>-0.156995804060351i</v>
      </c>
      <c r="O488" t="str">
        <f t="shared" si="187"/>
        <v>0.987701450809952-0.156351667940945i</v>
      </c>
      <c r="P488" t="str">
        <f t="shared" si="188"/>
        <v>0.012298549190048+0.156351667940945i</v>
      </c>
      <c r="Q488" t="str">
        <f t="shared" si="189"/>
        <v>-0.012298549190048+0.000644136119406002i</v>
      </c>
      <c r="R488" t="str">
        <f t="shared" si="190"/>
        <v>-0.333242000959486-12.7304707840629i</v>
      </c>
      <c r="S488" t="str">
        <f t="shared" si="191"/>
        <v>0.0162841635818091i</v>
      </c>
      <c r="T488" t="str">
        <f t="shared" si="192"/>
        <v>0.207305068721122-0.00542656725595366i</v>
      </c>
      <c r="U488" t="str">
        <f t="shared" si="193"/>
        <v>0.0001-4495.90234722869i</v>
      </c>
      <c r="V488" t="str">
        <f t="shared" si="194"/>
        <v>0.00002-0.0721129480075269i</v>
      </c>
      <c r="W488" t="str">
        <f t="shared" si="195"/>
        <v>0.0000199993584529566-0.0721117913557451i</v>
      </c>
      <c r="X488" t="str">
        <f t="shared" si="196"/>
        <v>0.0173652283163749-0.0676545797312603i</v>
      </c>
      <c r="Y488" t="str">
        <f t="shared" si="197"/>
        <v>0.009+0.222424759874157i</v>
      </c>
      <c r="Z488" t="str">
        <f t="shared" si="198"/>
        <v>-4.87472925849659-2.17681525837997i</v>
      </c>
      <c r="AA488" t="str">
        <f t="shared" si="199"/>
        <v>12.8355547039462-75.3477682774302i</v>
      </c>
      <c r="AB488" t="str">
        <f t="shared" si="200"/>
        <v>1.41134744278795-0.0369444503554808i</v>
      </c>
      <c r="AC488" t="str">
        <f t="shared" si="201"/>
        <v>6.40507512558706-2.95508945434416i</v>
      </c>
      <c r="AD488" t="str">
        <f t="shared" si="202"/>
        <v>0.183870833694406+0.0790639143689844i</v>
      </c>
      <c r="AE488" t="str">
        <f t="shared" si="203"/>
        <v>-0.724212997608628-0.785668013022785i</v>
      </c>
      <c r="AF488" t="str">
        <f t="shared" si="204"/>
        <v>-9.92302595536154-3.6087707845694i</v>
      </c>
      <c r="AG488" t="str">
        <f t="shared" si="205"/>
        <v>1.03010889258884-0.0464787285353379i</v>
      </c>
      <c r="AH488" t="str">
        <f t="shared" si="206"/>
        <v>3.76029556874153+10.2751239467989i</v>
      </c>
      <c r="AI488">
        <f t="shared" si="207"/>
        <v>20.781594343870452</v>
      </c>
      <c r="AJ488">
        <f t="shared" si="208"/>
        <v>69.899340211889481</v>
      </c>
      <c r="AK488"/>
      <c r="AL488"/>
      <c r="AM488"/>
      <c r="AN488"/>
    </row>
    <row r="489" spans="1:40" x14ac:dyDescent="0.25">
      <c r="A489"/>
      <c r="B489">
        <f t="shared" si="209"/>
        <v>35500</v>
      </c>
      <c r="C489" s="237" t="str">
        <f t="shared" si="177"/>
        <v>-0.0000606437007816082+0.0689864971405296i</v>
      </c>
      <c r="D489" s="208" t="str">
        <f t="shared" si="178"/>
        <v>-5.95747089204529+0.528896478077394i</v>
      </c>
      <c r="E489" t="str">
        <f t="shared" si="179"/>
        <v>2870</v>
      </c>
      <c r="F489" t="str">
        <f t="shared" si="180"/>
        <v>0.777000777000777</v>
      </c>
      <c r="G489" t="str">
        <f t="shared" si="175"/>
        <v>0.777000777000777</v>
      </c>
      <c r="H489" t="str">
        <f t="shared" si="181"/>
        <v>3.97695140865087+4.14169734960107i</v>
      </c>
      <c r="I489" t="str">
        <f t="shared" si="182"/>
        <v>139.408174003047i</v>
      </c>
      <c r="J489" t="str">
        <f t="shared" si="176"/>
        <v>-15.623612796961+30.1507537672222i</v>
      </c>
      <c r="K489" t="str">
        <f t="shared" si="183"/>
        <v>3.64497768381725-1.88876604628817i</v>
      </c>
      <c r="L489" t="str">
        <f t="shared" si="184"/>
        <v>0.231765747184334-0.107092272492843i</v>
      </c>
      <c r="M489" t="str">
        <f t="shared" si="185"/>
        <v>3.87674343100158-1.99585831878101i</v>
      </c>
      <c r="N489" t="str">
        <f t="shared" si="186"/>
        <v>-0.157439295032273i</v>
      </c>
      <c r="O489" t="str">
        <f t="shared" si="187"/>
        <v>0.987632013126394-0.15678968922702i</v>
      </c>
      <c r="P489" t="str">
        <f t="shared" si="188"/>
        <v>0.012367986873606+0.15678968922702i</v>
      </c>
      <c r="Q489" t="str">
        <f t="shared" si="189"/>
        <v>-0.012367986873606+0.000649605805253001i</v>
      </c>
      <c r="R489" t="str">
        <f t="shared" si="190"/>
        <v>-0.333241483974467-12.6945610820966i</v>
      </c>
      <c r="S489" t="str">
        <f t="shared" si="191"/>
        <v>0.0163301640439046i</v>
      </c>
      <c r="T489" t="str">
        <f t="shared" si="192"/>
        <v>0.207304264936005-0.00544188809953725i</v>
      </c>
      <c r="U489" t="str">
        <f t="shared" si="193"/>
        <v>0.0001-4483.23783357452i</v>
      </c>
      <c r="V489" t="str">
        <f t="shared" si="194"/>
        <v>0.00002-0.0719098129427169i</v>
      </c>
      <c r="W489" t="str">
        <f t="shared" si="195"/>
        <v>0.0000199993584529566-0.0719086595491096i</v>
      </c>
      <c r="X489" t="str">
        <f t="shared" si="196"/>
        <v>0.0172736330565344-0.0674874204246627i</v>
      </c>
      <c r="Y489" t="str">
        <f t="shared" si="197"/>
        <v>0.009+0.223053078404875i</v>
      </c>
      <c r="Z489" t="str">
        <f t="shared" si="198"/>
        <v>-4.84266257765332-2.15033279583362i</v>
      </c>
      <c r="AA489" t="str">
        <f t="shared" si="199"/>
        <v>12.6665814421669-74.9985764119731i</v>
      </c>
      <c r="AB489" t="str">
        <f t="shared" si="200"/>
        <v>1.41134197056252-0.0370487557327996i</v>
      </c>
      <c r="AC489" t="str">
        <f t="shared" si="201"/>
        <v>6.39746664594528-2.9604671330059i</v>
      </c>
      <c r="AD489" t="str">
        <f t="shared" si="202"/>
        <v>0.183906964844337+0.079312921395428i</v>
      </c>
      <c r="AE489" t="str">
        <f t="shared" si="203"/>
        <v>-0.720050200411512-0.779546894252998i</v>
      </c>
      <c r="AF489" t="str">
        <f t="shared" si="204"/>
        <v>-9.93442230069616-3.61280087152368i</v>
      </c>
      <c r="AG489" t="str">
        <f t="shared" si="205"/>
        <v>1.02996574005225-0.0462930558578285i</v>
      </c>
      <c r="AH489" t="str">
        <f t="shared" si="206"/>
        <v>3.75170424591928+10.2133726273047i</v>
      </c>
      <c r="AI489">
        <f t="shared" si="207"/>
        <v>20.733086565830771</v>
      </c>
      <c r="AJ489">
        <f t="shared" si="208"/>
        <v>69.830072814143307</v>
      </c>
      <c r="AK489"/>
      <c r="AL489"/>
      <c r="AM489"/>
      <c r="AN489"/>
    </row>
    <row r="490" spans="1:40" x14ac:dyDescent="0.25">
      <c r="A490"/>
      <c r="B490">
        <f t="shared" si="209"/>
        <v>35600</v>
      </c>
      <c r="C490" s="237" t="str">
        <f t="shared" si="177"/>
        <v>-0.0000603034845989676+0.0687927151434236i</v>
      </c>
      <c r="D490" s="208" t="str">
        <f t="shared" si="178"/>
        <v>-5.95746828372122+0.527410816099581i</v>
      </c>
      <c r="E490" t="str">
        <f t="shared" si="179"/>
        <v>2870</v>
      </c>
      <c r="F490" t="str">
        <f t="shared" si="180"/>
        <v>0.777000777000777</v>
      </c>
      <c r="G490" t="str">
        <f t="shared" si="175"/>
        <v>0.777000777000777</v>
      </c>
      <c r="H490" t="str">
        <f t="shared" si="181"/>
        <v>3.98833215800169+4.14419649925854i</v>
      </c>
      <c r="I490" t="str">
        <f t="shared" si="182"/>
        <v>139.800873084746i</v>
      </c>
      <c r="J490" t="str">
        <f t="shared" si="176"/>
        <v>-15.7173988608264+30.235685467975i</v>
      </c>
      <c r="K490" t="str">
        <f t="shared" si="183"/>
        <v>3.6400740635191-1.89221759168903i</v>
      </c>
      <c r="L490" t="str">
        <f t="shared" si="184"/>
        <v>0.231535917694862-0.107287444134335i</v>
      </c>
      <c r="M490" t="str">
        <f t="shared" si="185"/>
        <v>3.87160998121396-1.99950503582337i</v>
      </c>
      <c r="N490" t="str">
        <f t="shared" si="186"/>
        <v>-0.157882786004195i</v>
      </c>
      <c r="O490" t="str">
        <f t="shared" si="187"/>
        <v>0.987562381191186-0.157227679675034i</v>
      </c>
      <c r="P490" t="str">
        <f t="shared" si="188"/>
        <v>0.012437618808814+0.157227679675034i</v>
      </c>
      <c r="Q490" t="str">
        <f t="shared" si="189"/>
        <v>-0.012437618808814+0.000655106329160993i</v>
      </c>
      <c r="R490" t="str">
        <f t="shared" si="190"/>
        <v>-0.333240965527836-12.6588529814977i</v>
      </c>
      <c r="S490" t="str">
        <f t="shared" si="191"/>
        <v>0.0163761645060001i</v>
      </c>
      <c r="T490" t="str">
        <f t="shared" si="192"/>
        <v>0.207303458882276-0.00545720887162215i</v>
      </c>
      <c r="U490" t="str">
        <f t="shared" si="193"/>
        <v>0.0001-4470.64446887347i</v>
      </c>
      <c r="V490" t="str">
        <f t="shared" si="194"/>
        <v>0.00002-0.0717078190861362i</v>
      </c>
      <c r="W490" t="str">
        <f t="shared" si="195"/>
        <v>0.0000199993584529566-0.071706668932399i</v>
      </c>
      <c r="X490" t="str">
        <f t="shared" si="196"/>
        <v>0.0171827457749987-0.0673210197240708i</v>
      </c>
      <c r="Y490" t="str">
        <f t="shared" si="197"/>
        <v>0.009+0.223681396935593i</v>
      </c>
      <c r="Z490" t="str">
        <f t="shared" si="198"/>
        <v>-4.81088898764584-2.12429285819592i</v>
      </c>
      <c r="AA490" t="str">
        <f t="shared" si="199"/>
        <v>12.5006625489638-74.6525337085288i</v>
      </c>
      <c r="AB490" t="str">
        <f t="shared" si="200"/>
        <v>1.41133648289221-0.0371530606233502i</v>
      </c>
      <c r="AC490" t="str">
        <f t="shared" si="201"/>
        <v>6.38985668220425-2.96581656512623i</v>
      </c>
      <c r="AD490" t="str">
        <f t="shared" si="202"/>
        <v>0.183943198231746+0.0795618351113448i</v>
      </c>
      <c r="AE490" t="str">
        <f t="shared" si="203"/>
        <v>-0.715917668613471-0.773512378691476i</v>
      </c>
      <c r="AF490" t="str">
        <f t="shared" si="204"/>
        <v>-9.94580044172291-3.61678568315896i</v>
      </c>
      <c r="AG490" t="str">
        <f t="shared" si="205"/>
        <v>1.02982483402514-0.0461088455572874i</v>
      </c>
      <c r="AH490" t="str">
        <f t="shared" si="206"/>
        <v>3.74299990034443+10.1523148313398i</v>
      </c>
      <c r="AI490">
        <f t="shared" si="207"/>
        <v>20.684810248344895</v>
      </c>
      <c r="AJ490">
        <f t="shared" si="208"/>
        <v>69.761857296840773</v>
      </c>
      <c r="AK490"/>
      <c r="AL490"/>
      <c r="AM490"/>
      <c r="AN490"/>
    </row>
    <row r="491" spans="1:40" x14ac:dyDescent="0.25">
      <c r="A491"/>
      <c r="B491">
        <f t="shared" si="209"/>
        <v>35700</v>
      </c>
      <c r="C491" s="237" t="str">
        <f t="shared" si="177"/>
        <v>-0.0000599661233669098+0.0686000187572511i</v>
      </c>
      <c r="D491" s="208" t="str">
        <f t="shared" si="178"/>
        <v>-5.95746569728511+0.525933477138925i</v>
      </c>
      <c r="E491" t="str">
        <f t="shared" si="179"/>
        <v>2870</v>
      </c>
      <c r="F491" t="str">
        <f t="shared" si="180"/>
        <v>0.777000777000777</v>
      </c>
      <c r="G491" t="str">
        <f t="shared" si="175"/>
        <v>0.777000777000777</v>
      </c>
      <c r="H491" t="str">
        <f t="shared" si="181"/>
        <v>3.9996945898358+4.14665896429641i</v>
      </c>
      <c r="I491" t="str">
        <f t="shared" si="182"/>
        <v>140.193572166445i</v>
      </c>
      <c r="J491" t="str">
        <f t="shared" si="176"/>
        <v>-15.8114487392175+30.3206171687277i</v>
      </c>
      <c r="K491" t="str">
        <f t="shared" si="183"/>
        <v>3.63516968365358-1.89565069838775i</v>
      </c>
      <c r="L491" t="str">
        <f t="shared" si="184"/>
        <v>0.231305898998098-0.107481929559795i</v>
      </c>
      <c r="M491" t="str">
        <f t="shared" si="185"/>
        <v>3.86647558265168-2.00313262794754i</v>
      </c>
      <c r="N491" t="str">
        <f t="shared" si="186"/>
        <v>-0.158326276976117i</v>
      </c>
      <c r="O491" t="str">
        <f t="shared" si="187"/>
        <v>0.987492555018022-0.157665639198842i</v>
      </c>
      <c r="P491" t="str">
        <f t="shared" si="188"/>
        <v>0.012507444981978+0.157665639198842i</v>
      </c>
      <c r="Q491" t="str">
        <f t="shared" si="189"/>
        <v>-0.012507444981978+0.000660637777275014i</v>
      </c>
      <c r="R491" t="str">
        <f t="shared" si="190"/>
        <v>-0.33324044562052-12.6233447881348i</v>
      </c>
      <c r="S491" t="str">
        <f t="shared" si="191"/>
        <v>0.0164221649680956i</v>
      </c>
      <c r="T491" t="str">
        <f t="shared" si="192"/>
        <v>0.207302650559899-0.00547252957202187i</v>
      </c>
      <c r="U491" t="str">
        <f t="shared" si="193"/>
        <v>0.0001-4458.12165523517i</v>
      </c>
      <c r="V491" t="str">
        <f t="shared" si="194"/>
        <v>0.00002-0.0715069568477996i</v>
      </c>
      <c r="W491" t="str">
        <f t="shared" si="195"/>
        <v>0.0000199993584529566-0.0715058099157821i</v>
      </c>
      <c r="X491" t="str">
        <f t="shared" si="196"/>
        <v>0.0170925593612804-0.067155373062307i</v>
      </c>
      <c r="Y491" t="str">
        <f t="shared" si="197"/>
        <v>0.009+0.224309715466311i</v>
      </c>
      <c r="Z491" t="str">
        <f t="shared" si="198"/>
        <v>-4.77940585081514-2.09868615886879i</v>
      </c>
      <c r="AA491" t="str">
        <f t="shared" si="199"/>
        <v>12.3377295332445-74.3096046926213i</v>
      </c>
      <c r="AB491" t="str">
        <f t="shared" si="200"/>
        <v>1.4113309797768-0.0372573650258632i</v>
      </c>
      <c r="AC491" t="str">
        <f t="shared" si="201"/>
        <v>6.38224532883221-2.97113782657052i</v>
      </c>
      <c r="AD491" t="str">
        <f t="shared" si="202"/>
        <v>0.183979533831308+0.0798106561266187i</v>
      </c>
      <c r="AE491" t="str">
        <f t="shared" si="203"/>
        <v>-0.711815341080424-0.767562818015854i</v>
      </c>
      <c r="AF491" t="str">
        <f t="shared" si="204"/>
        <v>-9.95716028712091-3.62072548715749i</v>
      </c>
      <c r="AG491" t="str">
        <f t="shared" si="205"/>
        <v>1.02968612868703-0.045926086191782i</v>
      </c>
      <c r="AH491" t="str">
        <f t="shared" si="206"/>
        <v>3.73418828829728+10.0919399812182i</v>
      </c>
      <c r="AI491">
        <f t="shared" si="207"/>
        <v>20.636763602386065</v>
      </c>
      <c r="AJ491">
        <f t="shared" si="208"/>
        <v>69.69467488621973</v>
      </c>
      <c r="AK491"/>
      <c r="AL491"/>
      <c r="AM491"/>
      <c r="AN491"/>
    </row>
    <row r="492" spans="1:40" x14ac:dyDescent="0.25">
      <c r="A492"/>
      <c r="B492">
        <f t="shared" si="209"/>
        <v>35800</v>
      </c>
      <c r="C492" s="237" t="str">
        <f t="shared" si="177"/>
        <v>-0.000059631585231179+0.0684083988847413i</v>
      </c>
      <c r="D492" s="208" t="str">
        <f t="shared" si="178"/>
        <v>-5.95746313249273+0.524464391449683i</v>
      </c>
      <c r="E492" t="str">
        <f t="shared" si="179"/>
        <v>2870</v>
      </c>
      <c r="F492" t="str">
        <f t="shared" si="180"/>
        <v>0.777000777000777</v>
      </c>
      <c r="G492" t="str">
        <f t="shared" si="175"/>
        <v>0.777000777000777</v>
      </c>
      <c r="H492" t="str">
        <f t="shared" si="181"/>
        <v>4.0110386145607+4.14908494148885i</v>
      </c>
      <c r="I492" t="str">
        <f t="shared" si="182"/>
        <v>140.586271248143i</v>
      </c>
      <c r="J492" t="str">
        <f t="shared" si="176"/>
        <v>-15.9057624321342+30.4055488694804i</v>
      </c>
      <c r="K492" t="str">
        <f t="shared" si="183"/>
        <v>3.63026460526087-1.89906541812253i</v>
      </c>
      <c r="L492" t="str">
        <f t="shared" si="184"/>
        <v>0.231075693578424-0.107675729188067i</v>
      </c>
      <c r="M492" t="str">
        <f t="shared" si="185"/>
        <v>3.86134029883929-2.0067411473106i</v>
      </c>
      <c r="N492" t="str">
        <f t="shared" si="186"/>
        <v>-0.158769767948039i</v>
      </c>
      <c r="O492" t="str">
        <f t="shared" si="187"/>
        <v>0.987422534620636-0.158103567712304i</v>
      </c>
      <c r="P492" t="str">
        <f t="shared" si="188"/>
        <v>0.012577465379364+0.158103567712304i</v>
      </c>
      <c r="Q492" t="str">
        <f t="shared" si="189"/>
        <v>-0.012577465379364+0.000666200235734993i</v>
      </c>
      <c r="R492" t="str">
        <f t="shared" si="190"/>
        <v>-0.333239924252259-12.5880348268073i</v>
      </c>
      <c r="S492" t="str">
        <f t="shared" si="191"/>
        <v>0.0164681654301911i</v>
      </c>
      <c r="T492" t="str">
        <f t="shared" si="192"/>
        <v>0.20730183996887-0.00548785020053055i</v>
      </c>
      <c r="U492" t="str">
        <f t="shared" si="193"/>
        <v>0.0001-4445.66880144959i</v>
      </c>
      <c r="V492" t="str">
        <f t="shared" si="194"/>
        <v>0.00002-0.0713072167448728i</v>
      </c>
      <c r="W492" t="str">
        <f t="shared" si="195"/>
        <v>0.0000199993584529566-0.0713060730165767i</v>
      </c>
      <c r="X492" t="str">
        <f t="shared" si="196"/>
        <v>0.0170030667916968-0.0669904759012169i</v>
      </c>
      <c r="Y492" t="str">
        <f t="shared" si="197"/>
        <v>0.009+0.224938033997029i</v>
      </c>
      <c r="Z492" t="str">
        <f t="shared" si="198"/>
        <v>-4.74821052115243-2.07350364115322i</v>
      </c>
      <c r="AA492" t="str">
        <f t="shared" si="199"/>
        <v>12.177715702729-73.9697541770443i</v>
      </c>
      <c r="AB492" t="str">
        <f t="shared" si="200"/>
        <v>1.41132546121624-0.0373616689389369i</v>
      </c>
      <c r="AC492" t="str">
        <f t="shared" si="201"/>
        <v>6.37463267978025-2.97643099317555i</v>
      </c>
      <c r="AD492" t="str">
        <f t="shared" si="202"/>
        <v>0.184015971617906+0.0800593850438932i</v>
      </c>
      <c r="AE492" t="str">
        <f t="shared" si="203"/>
        <v>-0.707743146099228-0.761696601562482i</v>
      </c>
      <c r="AF492" t="str">
        <f t="shared" si="204"/>
        <v>-9.96850174705343-3.62462055003917i</v>
      </c>
      <c r="AG492" t="str">
        <f t="shared" si="205"/>
        <v>1.02954957933056-0.0457447662324724i</v>
      </c>
      <c r="AH492" t="str">
        <f t="shared" si="206"/>
        <v>3.7252749579103+10.0322376837045i</v>
      </c>
      <c r="AI492">
        <f t="shared" si="207"/>
        <v>20.588944849941839</v>
      </c>
      <c r="AJ492">
        <f t="shared" si="208"/>
        <v>69.628507203790136</v>
      </c>
      <c r="AK492"/>
      <c r="AL492"/>
      <c r="AM492"/>
      <c r="AN492"/>
    </row>
    <row r="493" spans="1:40" x14ac:dyDescent="0.25">
      <c r="A493"/>
      <c r="B493">
        <f t="shared" si="209"/>
        <v>35900</v>
      </c>
      <c r="C493" s="237" t="str">
        <f t="shared" si="177"/>
        <v>-0.0000592998387805539+0.0682178465299862i</v>
      </c>
      <c r="D493" s="208" t="str">
        <f t="shared" si="178"/>
        <v>-5.95746058910327+0.523003490063228i</v>
      </c>
      <c r="E493" t="str">
        <f t="shared" si="179"/>
        <v>2870</v>
      </c>
      <c r="F493" t="str">
        <f t="shared" si="180"/>
        <v>0.777000777000777</v>
      </c>
      <c r="G493" t="str">
        <f t="shared" si="175"/>
        <v>0.777000777000777</v>
      </c>
      <c r="H493" t="str">
        <f t="shared" si="181"/>
        <v>4.02236414405387+4.15147462722783i</v>
      </c>
      <c r="I493" t="str">
        <f t="shared" si="182"/>
        <v>140.978970329842i</v>
      </c>
      <c r="J493" t="str">
        <f t="shared" si="176"/>
        <v>-16.0003399395765+30.4904805702332i</v>
      </c>
      <c r="K493" t="str">
        <f t="shared" si="183"/>
        <v>3.62535888903694-1.90246180259247i</v>
      </c>
      <c r="L493" t="str">
        <f t="shared" si="184"/>
        <v>0.230845303913477-0.107868843447772i</v>
      </c>
      <c r="M493" t="str">
        <f t="shared" si="185"/>
        <v>3.85620419295042-2.01033064604024i</v>
      </c>
      <c r="N493" t="str">
        <f t="shared" si="186"/>
        <v>-0.159213258919961i</v>
      </c>
      <c r="O493" t="str">
        <f t="shared" si="187"/>
        <v>0.9873523200128-0.158541465129285i</v>
      </c>
      <c r="P493" t="str">
        <f t="shared" si="188"/>
        <v>0.0126476799872+0.158541465129285i</v>
      </c>
      <c r="Q493" t="str">
        <f t="shared" si="189"/>
        <v>-0.0126476799872+0.000671793790676001i</v>
      </c>
      <c r="R493" t="str">
        <f t="shared" si="190"/>
        <v>-0.333239401421595-12.5529214409794i</v>
      </c>
      <c r="S493" t="str">
        <f t="shared" si="191"/>
        <v>0.0165141658922866i</v>
      </c>
      <c r="T493" t="str">
        <f t="shared" si="192"/>
        <v>0.207301027109175-0.00550317075692251i</v>
      </c>
      <c r="U493" t="str">
        <f t="shared" si="193"/>
        <v>0.0001-4433.28532289402i</v>
      </c>
      <c r="V493" t="str">
        <f t="shared" si="194"/>
        <v>0.00002-0.0711085894001795i</v>
      </c>
      <c r="W493" t="str">
        <f t="shared" si="195"/>
        <v>0.0000199993584529566-0.0711074488577564i</v>
      </c>
      <c r="X493" t="str">
        <f t="shared" si="196"/>
        <v>0.0169142611281371-0.0668263237315763i</v>
      </c>
      <c r="Y493" t="str">
        <f t="shared" si="197"/>
        <v>0.009+0.225566352527747i</v>
      </c>
      <c r="Z493" t="str">
        <f t="shared" si="198"/>
        <v>-4.71730034662976-2.0487364718678i</v>
      </c>
      <c r="AA493" t="str">
        <f t="shared" si="199"/>
        <v>12.0205561109432-73.6329472703078i</v>
      </c>
      <c r="AB493" t="str">
        <f t="shared" si="200"/>
        <v>1.41131992721044-0.037465972361035i</v>
      </c>
      <c r="AC493" t="str">
        <f t="shared" si="201"/>
        <v>6.3670188284823-2.98169614075002i</v>
      </c>
      <c r="AD493" t="str">
        <f t="shared" si="202"/>
        <v>0.184052511566626+0.0803080224586684i</v>
      </c>
      <c r="AE493" t="str">
        <f t="shared" si="203"/>
        <v>-0.70370100201667-0.755912155366845i</v>
      </c>
      <c r="AF493" t="str">
        <f t="shared" si="204"/>
        <v>-9.97982473315714-3.6284711371646i</v>
      </c>
      <c r="AG493" t="str">
        <f t="shared" si="205"/>
        <v>1.02941514233114-0.0455648740762878i</v>
      </c>
      <c r="AH493" t="str">
        <f t="shared" si="206"/>
        <v>3.71626525665709+9.97319772705135i</v>
      </c>
      <c r="AI493">
        <f t="shared" si="207"/>
        <v>20.541352224276622</v>
      </c>
      <c r="AJ493">
        <f t="shared" si="208"/>
        <v>69.563336256887268</v>
      </c>
      <c r="AK493"/>
      <c r="AL493"/>
      <c r="AM493"/>
      <c r="AN493"/>
    </row>
    <row r="494" spans="1:40" x14ac:dyDescent="0.25">
      <c r="A494"/>
      <c r="B494">
        <f t="shared" si="209"/>
        <v>36000</v>
      </c>
      <c r="C494" s="237" t="str">
        <f t="shared" si="177"/>
        <v>-0.000058970853039471+0.068028352797031i</v>
      </c>
      <c r="D494" s="208" t="str">
        <f t="shared" si="178"/>
        <v>-5.95745806687926+0.521550704777238i</v>
      </c>
      <c r="E494" t="str">
        <f t="shared" si="179"/>
        <v>2870</v>
      </c>
      <c r="F494" t="str">
        <f t="shared" si="180"/>
        <v>0.777000777000777</v>
      </c>
      <c r="G494" t="str">
        <f t="shared" si="175"/>
        <v>0.777000777000777</v>
      </c>
      <c r="H494" t="str">
        <f t="shared" si="181"/>
        <v>4.03367109165203+4.1538282175152i</v>
      </c>
      <c r="I494" t="str">
        <f t="shared" si="182"/>
        <v>141.371669411541i</v>
      </c>
      <c r="J494" t="str">
        <f t="shared" si="176"/>
        <v>-16.0951812615445+30.5754122709859i</v>
      </c>
      <c r="K494" t="str">
        <f t="shared" si="183"/>
        <v>3.62045259533398-1.90583990345817i</v>
      </c>
      <c r="L494" t="str">
        <f t="shared" si="184"/>
        <v>0.230614732474101-0.108061272777252i</v>
      </c>
      <c r="M494" t="str">
        <f t="shared" si="185"/>
        <v>3.85106732780808-2.01390117623542i</v>
      </c>
      <c r="N494" t="str">
        <f t="shared" si="186"/>
        <v>-0.159656749891883i</v>
      </c>
      <c r="O494" t="str">
        <f t="shared" si="187"/>
        <v>0.987281911208325-0.158979331363659i</v>
      </c>
      <c r="P494" t="str">
        <f t="shared" si="188"/>
        <v>0.012718088791675+0.158979331363659i</v>
      </c>
      <c r="Q494" t="str">
        <f t="shared" si="189"/>
        <v>-0.012718088791675+0.000677418528224005i</v>
      </c>
      <c r="R494" t="str">
        <f t="shared" si="190"/>
        <v>-0.333238877129958-12.5180029925223i</v>
      </c>
      <c r="S494" t="str">
        <f t="shared" si="191"/>
        <v>0.0165601663543821i</v>
      </c>
      <c r="T494" t="str">
        <f t="shared" si="192"/>
        <v>0.207300211980822-0.0055184912410196i</v>
      </c>
      <c r="U494" t="str">
        <f t="shared" si="193"/>
        <v>0.0001-4420.97064144154i</v>
      </c>
      <c r="V494" t="str">
        <f t="shared" si="194"/>
        <v>0.00002-0.0709110655407345i</v>
      </c>
      <c r="W494" t="str">
        <f t="shared" si="195"/>
        <v>0.0000199993584529566-0.0709099281664853i</v>
      </c>
      <c r="X494" t="str">
        <f t="shared" si="196"/>
        <v>0.0168261355168508-0.0666629120729973i</v>
      </c>
      <c r="Y494" t="str">
        <f t="shared" si="197"/>
        <v>0.009+0.226194671058465i</v>
      </c>
      <c r="Z494" t="str">
        <f t="shared" si="198"/>
        <v>-4.68667267138368-2.02437603515614i</v>
      </c>
      <c r="AA494" t="str">
        <f t="shared" si="199"/>
        <v>11.8661875058958-73.2991493842273i</v>
      </c>
      <c r="AB494" t="str">
        <f t="shared" si="200"/>
        <v>1.41131437775946-0.0375702752909445i</v>
      </c>
      <c r="AC494" t="str">
        <f t="shared" si="201"/>
        <v>6.35940386785532-2.98693334507745i</v>
      </c>
      <c r="AD494" t="str">
        <f t="shared" si="202"/>
        <v>0.184089153652762+0.0805565689594024i</v>
      </c>
      <c r="AE494" t="str">
        <f t="shared" si="203"/>
        <v>-0.699688817846733-0.750207941229292i</v>
      </c>
      <c r="AF494" t="str">
        <f t="shared" si="204"/>
        <v>-9.99112915853129-3.63227751273796i</v>
      </c>
      <c r="AG494" t="str">
        <f t="shared" si="205"/>
        <v>1.02928277511743-0.0453863980578513i</v>
      </c>
      <c r="AH494" t="str">
        <f t="shared" si="206"/>
        <v>3.70716433856255+9.91481007804505i</v>
      </c>
      <c r="AI494">
        <f t="shared" si="207"/>
        <v>20.493983970172252</v>
      </c>
      <c r="AJ494">
        <f t="shared" si="208"/>
        <v>69.499144429465815</v>
      </c>
      <c r="AK494"/>
      <c r="AL494"/>
      <c r="AM494"/>
      <c r="AN494"/>
    </row>
    <row r="495" spans="1:40" x14ac:dyDescent="0.25">
      <c r="A495"/>
      <c r="B495">
        <f t="shared" si="209"/>
        <v>36100</v>
      </c>
      <c r="C495" s="237" t="str">
        <f t="shared" si="177"/>
        <v>-0.0000586445974607958+0.0678399088884908i</v>
      </c>
      <c r="D495" s="208" t="str">
        <f t="shared" si="178"/>
        <v>-5.95745556558649+0.520105968145096i</v>
      </c>
      <c r="E495" t="str">
        <f t="shared" si="179"/>
        <v>2870</v>
      </c>
      <c r="F495" t="str">
        <f t="shared" si="180"/>
        <v>0.777000777000777</v>
      </c>
      <c r="G495" t="str">
        <f t="shared" si="175"/>
        <v>0.777000777000777</v>
      </c>
      <c r="H495" t="str">
        <f t="shared" si="181"/>
        <v>4.0449593721404+4.15614590795494i</v>
      </c>
      <c r="I495" t="str">
        <f t="shared" si="182"/>
        <v>141.764368493239i</v>
      </c>
      <c r="J495" t="str">
        <f t="shared" si="176"/>
        <v>-16.1902863980381+30.6603439717387i</v>
      </c>
      <c r="K495" t="str">
        <f t="shared" si="183"/>
        <v>3.61554578416097-1.90919977234247i</v>
      </c>
      <c r="L495" t="str">
        <f t="shared" si="184"/>
        <v>0.230383981724326-0.108253017624508i</v>
      </c>
      <c r="M495" t="str">
        <f t="shared" si="185"/>
        <v>3.8459297658853-2.01745278996698i</v>
      </c>
      <c r="N495" t="str">
        <f t="shared" si="186"/>
        <v>-0.160100240863805i</v>
      </c>
      <c r="O495" t="str">
        <f t="shared" si="187"/>
        <v>0.987211308221059-0.159417166329305i</v>
      </c>
      <c r="P495" t="str">
        <f t="shared" si="188"/>
        <v>0.012788691778941+0.159417166329305i</v>
      </c>
      <c r="Q495" t="str">
        <f t="shared" si="189"/>
        <v>-0.012788691778941+0.000683074534500006i</v>
      </c>
      <c r="R495" t="str">
        <f t="shared" si="190"/>
        <v>-0.33323835137772-12.4832778614569i</v>
      </c>
      <c r="S495" t="str">
        <f t="shared" si="191"/>
        <v>0.0166061668164776i</v>
      </c>
      <c r="T495" t="str">
        <f t="shared" si="192"/>
        <v>0.207299394583795-0.0055338116526264i</v>
      </c>
      <c r="U495" t="str">
        <f t="shared" si="193"/>
        <v>0.0001-4408.72418537106i</v>
      </c>
      <c r="V495" t="str">
        <f t="shared" si="194"/>
        <v>0.00002-0.0707146359963003i</v>
      </c>
      <c r="W495" t="str">
        <f t="shared" si="195"/>
        <v>0.0000199993584529566-0.0707135017726728i</v>
      </c>
      <c r="X495" t="str">
        <f t="shared" si="196"/>
        <v>0.016738683187253-0.0665002364738266i</v>
      </c>
      <c r="Y495" t="str">
        <f t="shared" si="197"/>
        <v>0.009+0.226822989589183i</v>
      </c>
      <c r="Z495" t="str">
        <f t="shared" si="198"/>
        <v>-4.65632483775918-2.00041392647678i</v>
      </c>
      <c r="AA495" t="str">
        <f t="shared" si="199"/>
        <v>11.7145482803823-72.968326240706i</v>
      </c>
      <c r="AB495" t="str">
        <f t="shared" si="200"/>
        <v>1.41130881286319-0.037674577727335i</v>
      </c>
      <c r="AC495" t="str">
        <f t="shared" si="201"/>
        <v>6.35178789029995-2.99214268191455i</v>
      </c>
      <c r="AD495" t="str">
        <f t="shared" si="202"/>
        <v>0.184125897851807+0.0808050251276033i</v>
      </c>
      <c r="AE495" t="str">
        <f t="shared" si="203"/>
        <v>-0.695706493847514-0.744582455805209i</v>
      </c>
      <c r="AF495" t="str">
        <f t="shared" si="204"/>
        <v>-10.0024149377269-3.63603993980984i</v>
      </c>
      <c r="AG495" t="str">
        <f t="shared" si="205"/>
        <v>1.02915243614274-0.0452093264606847i</v>
      </c>
      <c r="AH495" t="str">
        <f t="shared" si="206"/>
        <v>3.69797717114378+9.85706487906271i</v>
      </c>
      <c r="AI495">
        <f t="shared" si="207"/>
        <v>20.446838344147459</v>
      </c>
      <c r="AJ495">
        <f t="shared" si="208"/>
        <v>69.435914473133849</v>
      </c>
      <c r="AK495"/>
      <c r="AL495"/>
      <c r="AM495"/>
      <c r="AN495"/>
    </row>
    <row r="496" spans="1:40" x14ac:dyDescent="0.25">
      <c r="A496"/>
      <c r="B496">
        <f t="shared" si="209"/>
        <v>36200</v>
      </c>
      <c r="C496" s="237" t="str">
        <f t="shared" si="177"/>
        <v>-0.0000583210419187327+0.0676525061041898i</v>
      </c>
      <c r="D496" s="208" t="str">
        <f t="shared" si="178"/>
        <v>-5.957453084994+0.518669213465455i</v>
      </c>
      <c r="E496" t="str">
        <f t="shared" si="179"/>
        <v>2870</v>
      </c>
      <c r="F496" t="str">
        <f t="shared" si="180"/>
        <v>0.777000777000777</v>
      </c>
      <c r="G496" t="str">
        <f t="shared" si="175"/>
        <v>0.777000777000777</v>
      </c>
      <c r="H496" t="str">
        <f t="shared" si="181"/>
        <v>4.05622890174196+4.15842789374557i</v>
      </c>
      <c r="I496" t="str">
        <f t="shared" si="182"/>
        <v>142.157067574938i</v>
      </c>
      <c r="J496" t="str">
        <f t="shared" si="176"/>
        <v>-16.2856553490574+30.7452756724914i</v>
      </c>
      <c r="K496" t="str">
        <f t="shared" si="183"/>
        <v>3.61063851518436-1.91254146083121i</v>
      </c>
      <c r="L496" t="str">
        <f t="shared" si="184"/>
        <v>0.230153054121321-0.108444078447141i</v>
      </c>
      <c r="M496" t="str">
        <f t="shared" si="185"/>
        <v>3.84079156930568-2.02098553927835i</v>
      </c>
      <c r="N496" t="str">
        <f t="shared" si="186"/>
        <v>-0.160543731835727i</v>
      </c>
      <c r="O496" t="str">
        <f t="shared" si="187"/>
        <v>0.987140511064888-0.159854969940106i</v>
      </c>
      <c r="P496" t="str">
        <f t="shared" si="188"/>
        <v>0.012859488935112+0.159854969940106i</v>
      </c>
      <c r="Q496" t="str">
        <f t="shared" si="189"/>
        <v>-0.012859488935112+0.000688761895621004i</v>
      </c>
      <c r="R496" t="str">
        <f t="shared" si="190"/>
        <v>-0.333237824163193-12.4487444457041i</v>
      </c>
      <c r="S496" t="str">
        <f t="shared" si="191"/>
        <v>0.0166521672785731i</v>
      </c>
      <c r="T496" t="str">
        <f t="shared" si="192"/>
        <v>0.207298574918072-0.00554913199151322i</v>
      </c>
      <c r="U496" t="str">
        <f t="shared" si="193"/>
        <v>0.0001-4396.54538927888i</v>
      </c>
      <c r="V496" t="str">
        <f t="shared" si="194"/>
        <v>0.00002-0.0705192916979679i</v>
      </c>
      <c r="W496" t="str">
        <f t="shared" si="195"/>
        <v>0.0000199993584529566-0.0705181606075553i</v>
      </c>
      <c r="X496" t="str">
        <f t="shared" si="196"/>
        <v>0.0166518974507508-0.0663382925110444i</v>
      </c>
      <c r="Y496" t="str">
        <f t="shared" si="197"/>
        <v>0.009+0.227451308119901i</v>
      </c>
      <c r="Z496" t="str">
        <f t="shared" si="198"/>
        <v>-4.62625418822239-1.97684194677124i</v>
      </c>
      <c r="AA496" t="str">
        <f t="shared" si="199"/>
        <v>11.5655784238637-72.6404438777636i</v>
      </c>
      <c r="AB496" t="str">
        <f t="shared" si="200"/>
        <v>1.41130323252148-0.0377788796686428i</v>
      </c>
      <c r="AC496" t="str">
        <f t="shared" si="201"/>
        <v>6.34417098770189-2.99732422699184i</v>
      </c>
      <c r="AD496" t="str">
        <f t="shared" si="202"/>
        <v>0.184162744139437+0.081053391537932i</v>
      </c>
      <c r="AE496" t="str">
        <f t="shared" si="203"/>
        <v>-0.691753922069342-0.739034229719324i</v>
      </c>
      <c r="AF496" t="str">
        <f t="shared" si="204"/>
        <v>-10.013681986736-3.63975868028011i</v>
      </c>
      <c r="AG496" t="str">
        <f t="shared" si="205"/>
        <v>1.02902408485715-0.0450336475277347i</v>
      </c>
      <c r="AH496" t="str">
        <f t="shared" si="206"/>
        <v>3.68870854209252+9.79995244514464i</v>
      </c>
      <c r="AI496">
        <f t="shared" si="207"/>
        <v>20.399913614657823</v>
      </c>
      <c r="AJ496">
        <f t="shared" si="208"/>
        <v>69.373629498419234</v>
      </c>
      <c r="AK496"/>
      <c r="AL496"/>
      <c r="AM496"/>
      <c r="AN496"/>
    </row>
    <row r="497" spans="1:40" x14ac:dyDescent="0.25">
      <c r="A497"/>
      <c r="B497">
        <f t="shared" si="209"/>
        <v>36300</v>
      </c>
      <c r="C497" s="237" t="str">
        <f t="shared" si="177"/>
        <v>-0.0000580001567018677+0.0674661358398207i</v>
      </c>
      <c r="D497" s="208" t="str">
        <f t="shared" si="178"/>
        <v>-5.95745062487401+0.517240374771959i</v>
      </c>
      <c r="E497" t="str">
        <f t="shared" si="179"/>
        <v>2870</v>
      </c>
      <c r="F497" t="str">
        <f t="shared" si="180"/>
        <v>0.777000777000777</v>
      </c>
      <c r="G497" t="str">
        <f t="shared" si="175"/>
        <v>0.777000777000777</v>
      </c>
      <c r="H497" t="str">
        <f t="shared" si="181"/>
        <v>4.06747959810677+4.16067436967265i</v>
      </c>
      <c r="I497" t="str">
        <f t="shared" si="182"/>
        <v>142.549766656637i</v>
      </c>
      <c r="J497" t="str">
        <f t="shared" si="176"/>
        <v>-16.3812881146023+30.8302073732441i</v>
      </c>
      <c r="K497" t="str">
        <f t="shared" si="183"/>
        <v>3.60573084772838-1.91586502047367i</v>
      </c>
      <c r="L497" t="str">
        <f t="shared" si="184"/>
        <v>0.22992195211537-0.108634455712289i</v>
      </c>
      <c r="M497" t="str">
        <f t="shared" si="185"/>
        <v>3.83565279984375-2.02449947618596i</v>
      </c>
      <c r="N497" t="str">
        <f t="shared" si="186"/>
        <v>-0.160987222807649i</v>
      </c>
      <c r="O497" t="str">
        <f t="shared" si="187"/>
        <v>0.987069519753736-0.160292742109954i</v>
      </c>
      <c r="P497" t="str">
        <f t="shared" si="188"/>
        <v>0.012930480246264+0.160292742109954i</v>
      </c>
      <c r="Q497" t="str">
        <f t="shared" si="189"/>
        <v>-0.012930480246264+0.000694480697694982i</v>
      </c>
      <c r="R497" t="str">
        <f t="shared" si="190"/>
        <v>-0.333237295487482-12.4144011608387i</v>
      </c>
      <c r="S497" t="str">
        <f t="shared" si="191"/>
        <v>0.0166981677406686i</v>
      </c>
      <c r="T497" t="str">
        <f t="shared" si="192"/>
        <v>0.207297752983636-0.00556445225749672i</v>
      </c>
      <c r="U497" t="str">
        <f t="shared" si="193"/>
        <v>0.0001-4384.43369399161i</v>
      </c>
      <c r="V497" t="str">
        <f t="shared" si="194"/>
        <v>0.00002-0.0703250236767613i</v>
      </c>
      <c r="W497" t="str">
        <f t="shared" si="195"/>
        <v>0.0000199993584529566-0.0703238957023008i</v>
      </c>
      <c r="X497" t="str">
        <f t="shared" si="196"/>
        <v>0.0165657716995875-0.0661770757901585i</v>
      </c>
      <c r="Y497" t="str">
        <f t="shared" si="197"/>
        <v>0.009+0.228079626650619i</v>
      </c>
      <c r="Z497" t="str">
        <f t="shared" si="198"/>
        <v>-4.59645806714909-1.95365209680434i</v>
      </c>
      <c r="AA497" t="str">
        <f t="shared" si="199"/>
        <v>11.4192194758709-72.3154686548653i</v>
      </c>
      <c r="AB497" t="str">
        <f t="shared" si="200"/>
        <v>1.41129763673421-0.0378831811136196i</v>
      </c>
      <c r="AC497" t="str">
        <f t="shared" si="201"/>
        <v>6.33655325143166-3.00247805601633i</v>
      </c>
      <c r="AD497" t="str">
        <f t="shared" si="202"/>
        <v>0.184199692491533+0.0813016687582903i</v>
      </c>
      <c r="AE497" t="str">
        <f t="shared" si="203"/>
        <v>-0.687830986875763-0.733561826703524i</v>
      </c>
      <c r="AF497" t="str">
        <f t="shared" si="204"/>
        <v>-10.0249302229808-3.64343399490069i</v>
      </c>
      <c r="AG497" t="str">
        <f t="shared" si="205"/>
        <v>1.02889768168055-0.0448593494712725i</v>
      </c>
      <c r="AH497" t="str">
        <f t="shared" si="206"/>
        <v>3.67936306571084+9.74346326108583i</v>
      </c>
      <c r="AI497">
        <f t="shared" si="207"/>
        <v>20.353208062278515</v>
      </c>
      <c r="AJ497">
        <f t="shared" si="208"/>
        <v>69.312272966255264</v>
      </c>
      <c r="AK497"/>
      <c r="AL497"/>
      <c r="AM497"/>
      <c r="AN497"/>
    </row>
    <row r="498" spans="1:40" x14ac:dyDescent="0.25">
      <c r="A498"/>
      <c r="B498">
        <f t="shared" si="209"/>
        <v>36400</v>
      </c>
      <c r="C498" s="237" t="str">
        <f t="shared" si="177"/>
        <v>-0.0000576819125063484+0.0672807895856287i</v>
      </c>
      <c r="D498" s="208" t="str">
        <f t="shared" si="178"/>
        <v>-5.95744818500184+0.515819386823154i</v>
      </c>
      <c r="E498" t="str">
        <f t="shared" si="179"/>
        <v>2870</v>
      </c>
      <c r="F498" t="str">
        <f t="shared" si="180"/>
        <v>0.777000777000777</v>
      </c>
      <c r="G498" t="str">
        <f t="shared" si="175"/>
        <v>0.777000777000777</v>
      </c>
      <c r="H498" t="str">
        <f t="shared" si="181"/>
        <v>4.07871138030119+4.1628855301015i</v>
      </c>
      <c r="I498" t="str">
        <f t="shared" si="182"/>
        <v>142.942465738336i</v>
      </c>
      <c r="J498" t="str">
        <f t="shared" si="176"/>
        <v>-16.4771846946728+30.9151390739968i</v>
      </c>
      <c r="K498" t="str">
        <f t="shared" si="183"/>
        <v>3.60082284077577-1.91917050278332i</v>
      </c>
      <c r="L498" t="str">
        <f t="shared" si="184"/>
        <v>0.229690678149833-0.108824149896567i</v>
      </c>
      <c r="M498" t="str">
        <f t="shared" si="185"/>
        <v>3.8305135189256-2.02799465267989i</v>
      </c>
      <c r="N498" t="str">
        <f t="shared" si="186"/>
        <v>-0.16143071377957i</v>
      </c>
      <c r="O498" t="str">
        <f t="shared" si="187"/>
        <v>0.986998334301568-0.160730482752745i</v>
      </c>
      <c r="P498" t="str">
        <f t="shared" si="188"/>
        <v>0.013001665698432+0.160730482752745i</v>
      </c>
      <c r="Q498" t="str">
        <f t="shared" si="189"/>
        <v>-0.013001665698432+0.000700231026824982i</v>
      </c>
      <c r="R498" t="str">
        <f t="shared" si="190"/>
        <v>-0.333236765350196-12.3802464398492i</v>
      </c>
      <c r="S498" t="str">
        <f t="shared" si="191"/>
        <v>0.0167441682027641i</v>
      </c>
      <c r="T498" t="str">
        <f t="shared" si="192"/>
        <v>0.207296928780506-0.00557977245036871i</v>
      </c>
      <c r="U498" t="str">
        <f t="shared" si="193"/>
        <v>0.0001-4372.38854648064i</v>
      </c>
      <c r="V498" t="str">
        <f t="shared" si="194"/>
        <v>0.00002-0.0701318230622652i</v>
      </c>
      <c r="W498" t="str">
        <f t="shared" si="195"/>
        <v>0.0000199993584529566-0.0701306981866362i</v>
      </c>
      <c r="X498" t="str">
        <f t="shared" si="196"/>
        <v>0.0164802994057051-0.0660165819450963i</v>
      </c>
      <c r="Y498" t="str">
        <f t="shared" si="197"/>
        <v>0.009+0.228707945181337i</v>
      </c>
      <c r="Z498" t="str">
        <f t="shared" si="198"/>
        <v>-4.56693382249538-1.93083657167186i</v>
      </c>
      <c r="AA498" t="str">
        <f t="shared" si="199"/>
        <v>11.2754144808807-71.9933672575842i</v>
      </c>
      <c r="AB498" t="str">
        <f t="shared" si="200"/>
        <v>1.41129202550151-0.0379874820608482i</v>
      </c>
      <c r="AC498" t="str">
        <f t="shared" si="201"/>
        <v>6.32893477234725-3.00760424467086i</v>
      </c>
      <c r="AD498" t="str">
        <f t="shared" si="202"/>
        <v>0.184236742884162+0.0815498573499241i</v>
      </c>
      <c r="AE498" t="str">
        <f t="shared" si="203"/>
        <v>-0.683937565438208-0.728163842757487i</v>
      </c>
      <c r="AF498" t="str">
        <f t="shared" si="204"/>
        <v>-10.036159565303-3.64706614327835i</v>
      </c>
      <c r="AG498" t="str">
        <f t="shared" si="205"/>
        <v>1.02877318797642-0.0446864204821711i</v>
      </c>
      <c r="AH498" t="str">
        <f t="shared" si="206"/>
        <v>3.66994518910578+9.68758797854633i</v>
      </c>
      <c r="AI498">
        <f t="shared" si="207"/>
        <v>20.306719979867644</v>
      </c>
      <c r="AJ498">
        <f t="shared" si="208"/>
        <v>69.25182867969346</v>
      </c>
      <c r="AK498"/>
      <c r="AL498"/>
      <c r="AM498"/>
      <c r="AN498"/>
    </row>
    <row r="499" spans="1:40" x14ac:dyDescent="0.25">
      <c r="A499"/>
      <c r="B499">
        <f t="shared" si="209"/>
        <v>36500</v>
      </c>
      <c r="C499" s="237" t="str">
        <f t="shared" si="177"/>
        <v>-0.0000573662804291953+0.067096458925117i</v>
      </c>
      <c r="D499" s="208" t="str">
        <f t="shared" si="178"/>
        <v>-5.95744576515592+0.514406185092564i</v>
      </c>
      <c r="E499" t="str">
        <f t="shared" si="179"/>
        <v>2870</v>
      </c>
      <c r="F499" t="str">
        <f t="shared" si="180"/>
        <v>0.777000777000777</v>
      </c>
      <c r="G499" t="str">
        <f t="shared" si="175"/>
        <v>0.777000777000777</v>
      </c>
      <c r="H499" t="str">
        <f t="shared" si="181"/>
        <v>4.08992416879728+4.16506156896993i</v>
      </c>
      <c r="I499" t="str">
        <f t="shared" si="182"/>
        <v>143.335164820034i</v>
      </c>
      <c r="J499" t="str">
        <f t="shared" si="176"/>
        <v>-16.573345089269+31.0000707747496i</v>
      </c>
      <c r="K499" t="str">
        <f t="shared" si="183"/>
        <v>3.59591455296821-1.92245795923826i</v>
      </c>
      <c r="L499" t="str">
        <f t="shared" si="184"/>
        <v>0.229459234661114-0.109013161486007i</v>
      </c>
      <c r="M499" t="str">
        <f t="shared" si="185"/>
        <v>3.82537378762932-2.03147112072427i</v>
      </c>
      <c r="N499" t="str">
        <f t="shared" si="186"/>
        <v>-0.161874204751492i</v>
      </c>
      <c r="O499" t="str">
        <f t="shared" si="187"/>
        <v>0.986926954722383-0.161168191782385i</v>
      </c>
      <c r="P499" t="str">
        <f t="shared" si="188"/>
        <v>0.013073045277617+0.161168191782385i</v>
      </c>
      <c r="Q499" t="str">
        <f t="shared" si="189"/>
        <v>-0.013073045277617+0.000706012969106995i</v>
      </c>
      <c r="R499" t="str">
        <f t="shared" si="190"/>
        <v>-0.333236233752167-12.346278732893i</v>
      </c>
      <c r="S499" t="str">
        <f t="shared" si="191"/>
        <v>0.0167901686648596i</v>
      </c>
      <c r="T499" t="str">
        <f t="shared" si="192"/>
        <v>0.207296102308643-0.00559509256994146i</v>
      </c>
      <c r="U499" t="str">
        <f t="shared" si="193"/>
        <v>0.0001-4360.40939977795i</v>
      </c>
      <c r="V499" t="str">
        <f t="shared" si="194"/>
        <v>0.00002-0.0699396810812726i</v>
      </c>
      <c r="W499" t="str">
        <f t="shared" si="195"/>
        <v>0.0000199993584529566-0.0699385592874951i</v>
      </c>
      <c r="X499" t="str">
        <f t="shared" si="196"/>
        <v>0.0163954741196242-0.0658568066380926i</v>
      </c>
      <c r="Y499" t="str">
        <f t="shared" si="197"/>
        <v>0.009+0.229336263712055i</v>
      </c>
      <c r="Z499" t="str">
        <f t="shared" si="198"/>
        <v>-4.53767880735766-1.90838775547046i</v>
      </c>
      <c r="AA499" t="str">
        <f t="shared" si="199"/>
        <v>11.1341079446178-71.6741067016524i</v>
      </c>
      <c r="AB499" t="str">
        <f t="shared" si="200"/>
        <v>1.41128639882312-0.0380917825090505i</v>
      </c>
      <c r="AC499" t="str">
        <f t="shared" si="201"/>
        <v>6.3213156407917-3.01270286861432i</v>
      </c>
      <c r="AD499" t="str">
        <f t="shared" si="202"/>
        <v>0.184273895293578+0.0817979578675i</v>
      </c>
      <c r="AE499" t="str">
        <f t="shared" si="203"/>
        <v>-0.680073528206086-0.722838905331601i</v>
      </c>
      <c r="AF499" t="str">
        <f t="shared" si="204"/>
        <v>-10.0473699339532-3.65065538387737i</v>
      </c>
      <c r="AG499" t="str">
        <f t="shared" si="205"/>
        <v>1.02865056602632-0.0445148487386191i</v>
      </c>
      <c r="AH499" t="str">
        <f t="shared" si="206"/>
        <v>3.66045919815672+9.63231741318529i</v>
      </c>
      <c r="AI499">
        <f t="shared" si="207"/>
        <v>20.260447672714221</v>
      </c>
      <c r="AJ499">
        <f t="shared" si="208"/>
        <v>69.192280775819086</v>
      </c>
      <c r="AK499"/>
      <c r="AL499"/>
      <c r="AM499"/>
      <c r="AN499"/>
    </row>
    <row r="500" spans="1:40" x14ac:dyDescent="0.25">
      <c r="A500"/>
      <c r="B500">
        <f t="shared" si="209"/>
        <v>36600</v>
      </c>
      <c r="C500" s="237" t="str">
        <f t="shared" si="177"/>
        <v>-0.0000570532319617362+0.0669131355337714i</v>
      </c>
      <c r="D500" s="208" t="str">
        <f t="shared" si="178"/>
        <v>-5.95744336511767+0.513000705758914i</v>
      </c>
      <c r="E500" t="str">
        <f t="shared" si="179"/>
        <v>2870</v>
      </c>
      <c r="F500" t="str">
        <f t="shared" si="180"/>
        <v>0.777000777000777</v>
      </c>
      <c r="G500" t="str">
        <f t="shared" si="175"/>
        <v>0.777000777000777</v>
      </c>
      <c r="H500" t="str">
        <f t="shared" si="181"/>
        <v>4.10111788546201+4.16720267978124i</v>
      </c>
      <c r="I500" t="str">
        <f t="shared" si="182"/>
        <v>143.727863901733i</v>
      </c>
      <c r="J500" t="str">
        <f t="shared" si="176"/>
        <v>-16.6697692983908+31.0850024755023i</v>
      </c>
      <c r="K500" t="str">
        <f t="shared" si="183"/>
        <v>3.59100604260709-1.9257274412818i</v>
      </c>
      <c r="L500" t="str">
        <f t="shared" si="184"/>
        <v>0.22922762407863-0.109201490975998i</v>
      </c>
      <c r="M500" t="str">
        <f t="shared" si="185"/>
        <v>3.82023366668572-2.0349289322578i</v>
      </c>
      <c r="N500" t="str">
        <f t="shared" si="186"/>
        <v>-0.162317695723414i</v>
      </c>
      <c r="O500" t="str">
        <f t="shared" si="187"/>
        <v>0.986855381030221-0.161605869112781i</v>
      </c>
      <c r="P500" t="str">
        <f t="shared" si="188"/>
        <v>0.013144618969779+0.161605869112781i</v>
      </c>
      <c r="Q500" t="str">
        <f t="shared" si="189"/>
        <v>-0.013144618969779+0.000711826610633015i</v>
      </c>
      <c r="R500" t="str">
        <f t="shared" si="190"/>
        <v>-0.333235700691859-12.3124965070682i</v>
      </c>
      <c r="S500" t="str">
        <f t="shared" si="191"/>
        <v>0.0168361691269552i</v>
      </c>
      <c r="T500" t="str">
        <f t="shared" si="192"/>
        <v>0.207295273568045-0.00561041261598756i</v>
      </c>
      <c r="U500" t="str">
        <f t="shared" si="193"/>
        <v>0.0001-4348.49571289331i</v>
      </c>
      <c r="V500" t="str">
        <f t="shared" si="194"/>
        <v>0.00002-0.0697485890564604i</v>
      </c>
      <c r="W500" t="str">
        <f t="shared" si="195"/>
        <v>0.0000199993584529566-0.0697474703276936i</v>
      </c>
      <c r="X500" t="str">
        <f t="shared" si="196"/>
        <v>0.016311289469344-0.065697745559578i</v>
      </c>
      <c r="Y500" t="str">
        <f t="shared" si="197"/>
        <v>0.009+0.229964582242773i</v>
      </c>
      <c r="Z500" t="str">
        <f t="shared" si="198"/>
        <v>-4.5086903814277-1.88629821612551i</v>
      </c>
      <c r="AA500" t="str">
        <f t="shared" si="199"/>
        <v>10.995245791737-71.3576543364332i</v>
      </c>
      <c r="AB500" t="str">
        <f t="shared" si="200"/>
        <v>1.41128075669903-0.0381960824566781i</v>
      </c>
      <c r="AC500" t="str">
        <f t="shared" si="201"/>
        <v>6.31369594659733-3.01777400348204i</v>
      </c>
      <c r="AD500" t="str">
        <f t="shared" si="202"/>
        <v>0.184311149696211+0.0820459708592096i</v>
      </c>
      <c r="AE500" t="str">
        <f t="shared" si="203"/>
        <v>-0.676238739353174-0.71758567253182i</v>
      </c>
      <c r="AF500" t="str">
        <f t="shared" si="204"/>
        <v>-10.0585612505797-3.65420197402233i</v>
      </c>
      <c r="AG500" t="str">
        <f t="shared" si="205"/>
        <v>1.02852977900524-0.0443446224142859i</v>
      </c>
      <c r="AH500" t="str">
        <f t="shared" si="206"/>
        <v>3.65090922325902+9.57764254181944i</v>
      </c>
      <c r="AI500">
        <f t="shared" si="207"/>
        <v>20.214389458669253</v>
      </c>
      <c r="AJ500">
        <f t="shared" si="208"/>
        <v>69.13361371788821</v>
      </c>
      <c r="AK500"/>
      <c r="AL500"/>
      <c r="AM500"/>
      <c r="AN500"/>
    </row>
    <row r="501" spans="1:40" x14ac:dyDescent="0.25">
      <c r="A501"/>
      <c r="B501">
        <f t="shared" si="209"/>
        <v>36700</v>
      </c>
      <c r="C501" s="237" t="str">
        <f t="shared" si="177"/>
        <v>-0.0000567427389831701+0.0667308111778075i</v>
      </c>
      <c r="D501" s="208" t="str">
        <f t="shared" si="178"/>
        <v>-5.9574409846715+0.511602885696524i</v>
      </c>
      <c r="E501" t="str">
        <f t="shared" si="179"/>
        <v>2870</v>
      </c>
      <c r="F501" t="str">
        <f t="shared" si="180"/>
        <v>0.777000777000777</v>
      </c>
      <c r="G501" t="str">
        <f t="shared" si="175"/>
        <v>0.777000777000777</v>
      </c>
      <c r="H501" t="str">
        <f t="shared" si="181"/>
        <v>4.11229245354667+4.16930905559724i</v>
      </c>
      <c r="I501" t="str">
        <f t="shared" si="182"/>
        <v>144.120562983432i</v>
      </c>
      <c r="J501" t="str">
        <f t="shared" si="176"/>
        <v>-16.7664573220383+31.1699341762551i</v>
      </c>
      <c r="K501" t="str">
        <f t="shared" si="183"/>
        <v>3.58609736765381-1.92897900032285i</v>
      </c>
      <c r="L501" t="str">
        <f t="shared" si="184"/>
        <v>0.228995848824778-0.109389138871225i</v>
      </c>
      <c r="M501" t="str">
        <f t="shared" si="185"/>
        <v>3.81509321647859-2.03836813919408i</v>
      </c>
      <c r="N501" t="str">
        <f t="shared" si="186"/>
        <v>-0.162761186695336i</v>
      </c>
      <c r="O501" t="str">
        <f t="shared" si="187"/>
        <v>0.986783613239159-0.16204351465785i</v>
      </c>
      <c r="P501" t="str">
        <f t="shared" si="188"/>
        <v>0.013216386760841+0.16204351465785i</v>
      </c>
      <c r="Q501" t="str">
        <f t="shared" si="189"/>
        <v>-0.013216386760841+0.000717672037486017i</v>
      </c>
      <c r="R501" t="str">
        <f t="shared" si="190"/>
        <v>-0.333235166170469-12.2788982461793i</v>
      </c>
      <c r="S501" t="str">
        <f t="shared" si="191"/>
        <v>0.0168821695890507i</v>
      </c>
      <c r="T501" t="str">
        <f t="shared" si="192"/>
        <v>0.207294442558696-0.00562573258832535i</v>
      </c>
      <c r="U501" t="str">
        <f t="shared" si="193"/>
        <v>0.0001-4336.64695073284i</v>
      </c>
      <c r="V501" t="str">
        <f t="shared" si="194"/>
        <v>0.00002-0.0695585384050803i</v>
      </c>
      <c r="W501" t="str">
        <f t="shared" si="195"/>
        <v>0.0000199993584529566-0.0695574227246216i</v>
      </c>
      <c r="X501" t="str">
        <f t="shared" si="196"/>
        <v>0.0162277391592569-0.0655393944280623i</v>
      </c>
      <c r="Y501" t="str">
        <f t="shared" si="197"/>
        <v>0.009+0.230592900773491i</v>
      </c>
      <c r="Z501" t="str">
        <f t="shared" si="198"/>
        <v>-4.47996591234886-1.86456070037136i</v>
      </c>
      <c r="AA501" t="str">
        <f t="shared" si="199"/>
        <v>10.8587753248384-71.0439778478583i</v>
      </c>
      <c r="AB501" t="str">
        <f t="shared" si="200"/>
        <v>1.41127509912911-0.0383003819024944i</v>
      </c>
      <c r="AC501" t="str">
        <f t="shared" si="201"/>
        <v>6.30607577908361-3.02281772488749i</v>
      </c>
      <c r="AD501" t="str">
        <f t="shared" si="202"/>
        <v>0.184348506068678+0.082293896866848i</v>
      </c>
      <c r="AE501" t="str">
        <f t="shared" si="203"/>
        <v>-0.672433057201774-0.71240283234566i</v>
      </c>
      <c r="AF501" t="str">
        <f t="shared" si="204"/>
        <v>-10.0697334382182-3.65770616990072i</v>
      </c>
      <c r="AG501" t="str">
        <f t="shared" si="205"/>
        <v>1.02841079095751-0.044175729685982i</v>
      </c>
      <c r="AH501" t="str">
        <f t="shared" si="206"/>
        <v>3.64129924485861+9.52355449961034i</v>
      </c>
      <c r="AI501">
        <f t="shared" si="207"/>
        <v>20.16854366826432</v>
      </c>
      <c r="AJ501">
        <f t="shared" si="208"/>
        <v>69.075812287653406</v>
      </c>
      <c r="AK501"/>
      <c r="AL501"/>
      <c r="AM501"/>
      <c r="AN501"/>
    </row>
    <row r="502" spans="1:40" x14ac:dyDescent="0.25">
      <c r="A502"/>
      <c r="B502">
        <f t="shared" si="209"/>
        <v>36800</v>
      </c>
      <c r="C502" s="237" t="str">
        <f t="shared" si="177"/>
        <v>-0.0000564347737542529+0.0665494777129392i</v>
      </c>
      <c r="D502" s="208" t="str">
        <f t="shared" si="178"/>
        <v>-5.95743862360474+0.510212662465867i</v>
      </c>
      <c r="E502" t="str">
        <f t="shared" si="179"/>
        <v>2870</v>
      </c>
      <c r="F502" t="str">
        <f t="shared" si="180"/>
        <v>0.777000777000777</v>
      </c>
      <c r="G502" t="str">
        <f t="shared" si="175"/>
        <v>0.777000777000777</v>
      </c>
      <c r="H502" t="str">
        <f t="shared" si="181"/>
        <v>4.12344779767621+4.17138088903149i</v>
      </c>
      <c r="I502" t="str">
        <f t="shared" si="182"/>
        <v>144.51326206513i</v>
      </c>
      <c r="J502" t="str">
        <f t="shared" si="176"/>
        <v>-16.8634091602114+31.2548658770078i</v>
      </c>
      <c r="K502" t="str">
        <f t="shared" si="183"/>
        <v>3.58118858573055-1.93221268773637i</v>
      </c>
      <c r="L502" t="str">
        <f t="shared" si="184"/>
        <v>0.228763911314906-0.109576105685606i</v>
      </c>
      <c r="M502" t="str">
        <f t="shared" si="185"/>
        <v>3.80995249704546-2.04178879342198i</v>
      </c>
      <c r="N502" t="str">
        <f t="shared" si="186"/>
        <v>-0.163204677667258i</v>
      </c>
      <c r="O502" t="str">
        <f t="shared" si="187"/>
        <v>0.986711651363314-0.162481128331514i</v>
      </c>
      <c r="P502" t="str">
        <f t="shared" si="188"/>
        <v>0.013288348636686+0.162481128331514i</v>
      </c>
      <c r="Q502" t="str">
        <f t="shared" si="189"/>
        <v>-0.013288348636686+0.000723549335743978i</v>
      </c>
      <c r="R502" t="str">
        <f t="shared" si="190"/>
        <v>-0.333234630187826-12.2454824505127i</v>
      </c>
      <c r="S502" t="str">
        <f t="shared" si="191"/>
        <v>0.0169281700511462i</v>
      </c>
      <c r="T502" t="str">
        <f t="shared" si="192"/>
        <v>0.207293609280605-0.00564105248675034i</v>
      </c>
      <c r="U502" t="str">
        <f t="shared" si="193"/>
        <v>0.0001-4324.86258401889i</v>
      </c>
      <c r="V502" t="str">
        <f t="shared" si="194"/>
        <v>0.00002-0.0693695206376752i</v>
      </c>
      <c r="W502" t="str">
        <f t="shared" si="195"/>
        <v>0.0000199993584529566-0.0693684079889572i</v>
      </c>
      <c r="X502" t="str">
        <f t="shared" si="196"/>
        <v>0.0161448169690812-0.0653817489900146i</v>
      </c>
      <c r="Y502" t="str">
        <f t="shared" si="197"/>
        <v>0.009+0.231221219304209i</v>
      </c>
      <c r="Z502" t="str">
        <f t="shared" si="198"/>
        <v>-4.4515027769783-1.84316812887992i</v>
      </c>
      <c r="AA502" t="str">
        <f t="shared" si="199"/>
        <v>10.7246451847705-70.733045260858i</v>
      </c>
      <c r="AB502" t="str">
        <f t="shared" si="200"/>
        <v>1.41126942611345-0.0384046808451072i</v>
      </c>
      <c r="AC502" t="str">
        <f t="shared" si="201"/>
        <v>6.29845522706036-3.02783410842156i</v>
      </c>
      <c r="AD502" t="str">
        <f t="shared" si="202"/>
        <v>0.184385964387774+0.0825417364259081i</v>
      </c>
      <c r="AE502" t="str">
        <f t="shared" si="203"/>
        <v>-0.668656334625357-0.707289101888874i</v>
      </c>
      <c r="AF502" t="str">
        <f t="shared" si="204"/>
        <v>-10.080886421281-3.66116822656562i</v>
      </c>
      <c r="AG502" t="str">
        <f t="shared" si="205"/>
        <v>1.02829356677356-0.0440081587408249i</v>
      </c>
      <c r="AH502" t="str">
        <f t="shared" si="206"/>
        <v>3.6316330987797+9.47004457727751i</v>
      </c>
      <c r="AI502">
        <f t="shared" si="207"/>
        <v>20.122908644813332</v>
      </c>
      <c r="AJ502">
        <f t="shared" si="208"/>
        <v>69.018861577894825</v>
      </c>
      <c r="AK502"/>
      <c r="AL502"/>
      <c r="AM502"/>
      <c r="AN502"/>
    </row>
    <row r="503" spans="1:40" x14ac:dyDescent="0.25">
      <c r="A503"/>
      <c r="B503">
        <f t="shared" si="209"/>
        <v>36900</v>
      </c>
      <c r="C503" s="237" t="str">
        <f t="shared" si="177"/>
        <v>-0.0000561293089110994+0.0663691270831643i</v>
      </c>
      <c r="D503" s="208" t="str">
        <f t="shared" si="178"/>
        <v>-5.95743628170761+0.50882997430426i</v>
      </c>
      <c r="E503" t="str">
        <f t="shared" si="179"/>
        <v>2870</v>
      </c>
      <c r="F503" t="str">
        <f t="shared" si="180"/>
        <v>0.777000777000777</v>
      </c>
      <c r="G503" t="str">
        <f t="shared" si="175"/>
        <v>0.777000777000777</v>
      </c>
      <c r="H503" t="str">
        <f t="shared" si="181"/>
        <v>4.13458384383855+4.17341837224261i</v>
      </c>
      <c r="I503" t="str">
        <f t="shared" si="182"/>
        <v>144.905961146829i</v>
      </c>
      <c r="J503" t="str">
        <f t="shared" si="176"/>
        <v>-16.9606248129102+31.3397975777605i</v>
      </c>
      <c r="K503" t="str">
        <f t="shared" si="183"/>
        <v>3.57627975412084-1.93542855486384i</v>
      </c>
      <c r="L503" t="str">
        <f t="shared" si="184"/>
        <v>0.228531813957278-0.109762391942233i</v>
      </c>
      <c r="M503" t="str">
        <f t="shared" si="185"/>
        <v>3.80481156807812-2.04519094680607i</v>
      </c>
      <c r="N503" t="str">
        <f t="shared" si="186"/>
        <v>-0.16364816863918i</v>
      </c>
      <c r="O503" t="str">
        <f t="shared" si="187"/>
        <v>0.986639495416838-0.1629187100477i</v>
      </c>
      <c r="P503" t="str">
        <f t="shared" si="188"/>
        <v>0.013360504583162+0.1629187100477i</v>
      </c>
      <c r="Q503" t="str">
        <f t="shared" si="189"/>
        <v>-0.013360504583162+0.000729458591479992i</v>
      </c>
      <c r="R503" t="str">
        <f t="shared" si="190"/>
        <v>-0.333234092742819-12.2122476366091i</v>
      </c>
      <c r="S503" t="str">
        <f t="shared" si="191"/>
        <v>0.0169741705132417i</v>
      </c>
      <c r="T503" t="str">
        <f t="shared" si="192"/>
        <v>0.207292773733736-0.00565637231104201i</v>
      </c>
      <c r="U503" t="str">
        <f t="shared" si="193"/>
        <v>0.0001-4313.14208921125i</v>
      </c>
      <c r="V503" t="str">
        <f t="shared" si="194"/>
        <v>0.00002-0.0691815273568142i</v>
      </c>
      <c r="W503" t="str">
        <f t="shared" si="195"/>
        <v>0.0000199993584529566-0.0691804177234048i</v>
      </c>
      <c r="X503" t="str">
        <f t="shared" si="196"/>
        <v>0.0160625167528117-0.065224805019745i</v>
      </c>
      <c r="Y503" t="str">
        <f t="shared" si="197"/>
        <v>0.009+0.231849537834927i</v>
      </c>
      <c r="Z503" t="str">
        <f t="shared" si="198"/>
        <v>-4.42329836256134-1.82211359153312i</v>
      </c>
      <c r="AA503" t="str">
        <f t="shared" si="199"/>
        <v>10.5928053121832-70.4248249413243i</v>
      </c>
      <c r="AB503" t="str">
        <f t="shared" si="200"/>
        <v>1.41126373765178-0.0385089792830151i</v>
      </c>
      <c r="AC503" t="str">
        <f t="shared" si="201"/>
        <v>6.29083437882629-3.03282322965201i</v>
      </c>
      <c r="AD503" t="str">
        <f t="shared" si="202"/>
        <v>0.184423524630459+0.0827894900656582i</v>
      </c>
      <c r="AE503" t="str">
        <f t="shared" si="203"/>
        <v>-0.664908419430967-0.702243226672317i</v>
      </c>
      <c r="AF503" t="str">
        <f t="shared" si="204"/>
        <v>-10.0920201255462-3.66458839793835i</v>
      </c>
      <c r="AG503" t="str">
        <f t="shared" si="205"/>
        <v>1.02817807216723-0.0438418977829459i</v>
      </c>
      <c r="AH503" t="str">
        <f t="shared" si="206"/>
        <v>3.6219144813571+9.4171042183432i</v>
      </c>
      <c r="AI503">
        <f t="shared" si="207"/>
        <v>20.077482744502497</v>
      </c>
      <c r="AJ503">
        <f t="shared" si="208"/>
        <v>68.96274698514037</v>
      </c>
      <c r="AK503"/>
      <c r="AL503"/>
      <c r="AM503"/>
      <c r="AN503"/>
    </row>
    <row r="504" spans="1:40" x14ac:dyDescent="0.25">
      <c r="A504"/>
      <c r="B504">
        <f t="shared" si="209"/>
        <v>37000</v>
      </c>
      <c r="C504" s="237" t="str">
        <f t="shared" si="177"/>
        <v>-0.0000558263174591053+0.066189751319572i</v>
      </c>
      <c r="D504" s="208" t="str">
        <f t="shared" si="178"/>
        <v>-5.95743395877315+0.507454760116719i</v>
      </c>
      <c r="E504" t="str">
        <f t="shared" si="179"/>
        <v>2870</v>
      </c>
      <c r="F504" t="str">
        <f t="shared" si="180"/>
        <v>0.777000777000777</v>
      </c>
      <c r="G504" t="str">
        <f t="shared" si="175"/>
        <v>0.777000777000777</v>
      </c>
      <c r="H504" t="str">
        <f t="shared" si="181"/>
        <v>4.14570051937404+4.17542169692776i</v>
      </c>
      <c r="I504" t="str">
        <f t="shared" si="182"/>
        <v>145.298660228528i</v>
      </c>
      <c r="J504" t="str">
        <f t="shared" si="176"/>
        <v>-17.0581042801346+31.4247292785133i</v>
      </c>
      <c r="K504" t="str">
        <f t="shared" si="183"/>
        <v>3.57137092977004-1.93862665301347i</v>
      </c>
      <c r="L504" t="str">
        <f t="shared" si="184"/>
        <v>0.228299559153047-0.109947998173313i</v>
      </c>
      <c r="M504" t="str">
        <f t="shared" si="185"/>
        <v>3.79967048892309-2.04857465118678i</v>
      </c>
      <c r="N504" t="str">
        <f t="shared" si="186"/>
        <v>-0.164091659611102i</v>
      </c>
      <c r="O504" t="str">
        <f t="shared" si="187"/>
        <v>0.986567145413924-0.163356259720345i</v>
      </c>
      <c r="P504" t="str">
        <f t="shared" si="188"/>
        <v>0.013432854586076+0.163356259720345i</v>
      </c>
      <c r="Q504" t="str">
        <f t="shared" si="189"/>
        <v>-0.013432854586076+0.000735399890756994i</v>
      </c>
      <c r="R504" t="str">
        <f t="shared" si="190"/>
        <v>-0.333233553837582-12.1791923370493i</v>
      </c>
      <c r="S504" t="str">
        <f t="shared" si="191"/>
        <v>0.0170201709753372i</v>
      </c>
      <c r="T504" t="str">
        <f t="shared" si="192"/>
        <v>0.207291935918096-0.00567169206103488i</v>
      </c>
      <c r="U504" t="str">
        <f t="shared" si="193"/>
        <v>0.0001-4301.4849484296i</v>
      </c>
      <c r="V504" t="str">
        <f t="shared" si="194"/>
        <v>0.00002-0.0689945502558498i</v>
      </c>
      <c r="W504" t="str">
        <f t="shared" si="195"/>
        <v>0.0000199993584529566-0.0689934436214502i</v>
      </c>
      <c r="X504" t="str">
        <f t="shared" si="196"/>
        <v>0.0159808324376852-0.065068558319281i</v>
      </c>
      <c r="Y504" t="str">
        <f t="shared" si="197"/>
        <v>0.009+0.232477856365645i</v>
      </c>
      <c r="Z504" t="str">
        <f t="shared" si="198"/>
        <v>-4.3953500678222-1.8013903428347i</v>
      </c>
      <c r="AA504" t="str">
        <f t="shared" si="199"/>
        <v>10.4632069102859-70.1192855976393i</v>
      </c>
      <c r="AB504" t="str">
        <f t="shared" si="200"/>
        <v>1.41125803374416-0.0386132772150916i</v>
      </c>
      <c r="AC504" t="str">
        <f t="shared" si="201"/>
        <v>6.28321332217123-3.03778516412677i</v>
      </c>
      <c r="AD504" t="str">
        <f t="shared" si="202"/>
        <v>0.184461186773876+0.0830371583092315i</v>
      </c>
      <c r="AE504" t="str">
        <f t="shared" si="203"/>
        <v>-0.661189154722434-0.697263979888534i</v>
      </c>
      <c r="AF504" t="str">
        <f t="shared" si="204"/>
        <v>-10.1031344781472-3.66796693681104i</v>
      </c>
      <c r="AG504" t="str">
        <f t="shared" si="205"/>
        <v>1.02806427365386-0.0436769350397718i</v>
      </c>
      <c r="AH504" t="str">
        <f t="shared" si="206"/>
        <v>3.61214695438012+9.36472501640883i</v>
      </c>
      <c r="AI504">
        <f t="shared" si="207"/>
        <v>20.032264336468057</v>
      </c>
      <c r="AJ504">
        <f t="shared" si="208"/>
        <v>68.907454202570818</v>
      </c>
      <c r="AK504"/>
      <c r="AL504"/>
      <c r="AM504"/>
      <c r="AN504"/>
    </row>
    <row r="505" spans="1:40" x14ac:dyDescent="0.25">
      <c r="A505"/>
      <c r="B505">
        <f t="shared" si="209"/>
        <v>37100</v>
      </c>
      <c r="C505" s="237" t="str">
        <f t="shared" si="177"/>
        <v>-0.0000555257727669852+0.0660113425391704i</v>
      </c>
      <c r="D505" s="208" t="str">
        <f t="shared" si="178"/>
        <v>-5.95743165459717+0.506086959466973i</v>
      </c>
      <c r="E505" t="str">
        <f t="shared" si="179"/>
        <v>2870</v>
      </c>
      <c r="F505" t="str">
        <f t="shared" si="180"/>
        <v>0.777000777000777</v>
      </c>
      <c r="G505" t="str">
        <f t="shared" si="175"/>
        <v>0.777000777000777</v>
      </c>
      <c r="H505" t="str">
        <f t="shared" si="181"/>
        <v>4.15679775296479+4.17739105431618i</v>
      </c>
      <c r="I505" t="str">
        <f t="shared" si="182"/>
        <v>145.691359310227i</v>
      </c>
      <c r="J505" t="str">
        <f t="shared" si="176"/>
        <v>-17.1558475618846+31.509660979266i</v>
      </c>
      <c r="K505" t="str">
        <f t="shared" si="183"/>
        <v>3.56646216928604-1.94180703346066i</v>
      </c>
      <c r="L505" t="str">
        <f t="shared" si="184"/>
        <v>0.228067149296222-0.110132924920104i</v>
      </c>
      <c r="M505" t="str">
        <f t="shared" si="185"/>
        <v>3.79452931858226-2.05193995838076i</v>
      </c>
      <c r="N505" t="str">
        <f t="shared" si="186"/>
        <v>-0.164535150583024i</v>
      </c>
      <c r="O505" t="str">
        <f t="shared" si="187"/>
        <v>0.986494601368802-0.163793777263387i</v>
      </c>
      <c r="P505" t="str">
        <f t="shared" si="188"/>
        <v>0.013505398631198+0.163793777263387i</v>
      </c>
      <c r="Q505" t="str">
        <f t="shared" si="189"/>
        <v>-0.013505398631198+0.000741373319637001i</v>
      </c>
      <c r="R505" t="str">
        <f t="shared" si="190"/>
        <v>-0.333233013469482-12.1463151002337i</v>
      </c>
      <c r="S505" t="str">
        <f t="shared" si="191"/>
        <v>0.0170661714374327i</v>
      </c>
      <c r="T505" t="str">
        <f t="shared" si="192"/>
        <v>0.207291095833666-0.0056870117364825i</v>
      </c>
      <c r="U505" t="str">
        <f t="shared" si="193"/>
        <v>0.0001-4289.89064937723i</v>
      </c>
      <c r="V505" t="str">
        <f t="shared" si="194"/>
        <v>0.00002-0.0688085811176939i</v>
      </c>
      <c r="W505" t="str">
        <f t="shared" si="195"/>
        <v>0.0000199993584529566-0.068807477466137i</v>
      </c>
      <c r="X505" t="str">
        <f t="shared" si="196"/>
        <v>0.0158997580231629-0.064913004718242i</v>
      </c>
      <c r="Y505" t="str">
        <f t="shared" si="197"/>
        <v>0.009+0.233106174896363i</v>
      </c>
      <c r="Z505" t="str">
        <f t="shared" si="198"/>
        <v>-4.36765530397586-1.78099179745709i</v>
      </c>
      <c r="AA505" t="str">
        <f t="shared" si="199"/>
        <v>10.3358024087709-69.8163962817908i</v>
      </c>
      <c r="AB505" t="str">
        <f t="shared" si="200"/>
        <v>1.41125231439046-0.0387175746396588i</v>
      </c>
      <c r="AC505" t="str">
        <f t="shared" si="201"/>
        <v>6.27559214437696-3.04271998736969i</v>
      </c>
      <c r="AD505" t="str">
        <f t="shared" si="202"/>
        <v>0.184498950795325+0.0832847416737124i</v>
      </c>
      <c r="AE505" t="str">
        <f t="shared" si="203"/>
        <v>-0.657498379244968-0.692350161717362i</v>
      </c>
      <c r="AF505" t="str">
        <f t="shared" si="204"/>
        <v>-10.114229407562-3.67130409484921i</v>
      </c>
      <c r="AG505" t="str">
        <f t="shared" si="205"/>
        <v>1.02795213852885-0.0435132587678796i</v>
      </c>
      <c r="AH505" t="str">
        <f t="shared" si="206"/>
        <v>3.60233394985339+9.31289871246319i</v>
      </c>
      <c r="AI505">
        <f t="shared" si="207"/>
        <v>19.987251802861202</v>
      </c>
      <c r="AJ505">
        <f t="shared" si="208"/>
        <v>68.852969213111848</v>
      </c>
      <c r="AK505"/>
      <c r="AL505"/>
      <c r="AM505"/>
      <c r="AN505"/>
    </row>
    <row r="506" spans="1:40" x14ac:dyDescent="0.25">
      <c r="A506"/>
      <c r="B506">
        <f t="shared" si="209"/>
        <v>37200</v>
      </c>
      <c r="C506" s="237" t="str">
        <f t="shared" si="177"/>
        <v>-0.0000552276485609173+0.0658338929437296i</v>
      </c>
      <c r="D506" s="208" t="str">
        <f t="shared" si="178"/>
        <v>-5.95742936897826+0.504726512568594i</v>
      </c>
      <c r="E506" t="str">
        <f t="shared" si="179"/>
        <v>2870</v>
      </c>
      <c r="F506" t="str">
        <f t="shared" si="180"/>
        <v>0.777000777000777</v>
      </c>
      <c r="G506" t="str">
        <f t="shared" si="175"/>
        <v>0.777000777000777</v>
      </c>
      <c r="H506" t="str">
        <f t="shared" si="181"/>
        <v>4.16787547462413+4.17932663516297i</v>
      </c>
      <c r="I506" t="str">
        <f t="shared" si="182"/>
        <v>146.084058391925i</v>
      </c>
      <c r="J506" t="str">
        <f t="shared" si="176"/>
        <v>-17.2538546581603+31.5945926800188i</v>
      </c>
      <c r="K506" t="str">
        <f t="shared" si="183"/>
        <v>3.56155352893976-1.94496974744819i</v>
      </c>
      <c r="L506" t="str">
        <f t="shared" si="184"/>
        <v>0.227834586773641-0.110317172732856i</v>
      </c>
      <c r="M506" t="str">
        <f t="shared" si="185"/>
        <v>3.7893881157134-2.05528692018105i</v>
      </c>
      <c r="N506" t="str">
        <f t="shared" si="186"/>
        <v>-0.164978641554946i</v>
      </c>
      <c r="O506" t="str">
        <f t="shared" si="187"/>
        <v>0.98642186329574-0.164231262590775i</v>
      </c>
      <c r="P506" t="str">
        <f t="shared" si="188"/>
        <v>0.01357813670426+0.164231262590775i</v>
      </c>
      <c r="Q506" t="str">
        <f t="shared" si="189"/>
        <v>-0.01357813670426+0.000747378964170986i</v>
      </c>
      <c r="R506" t="str">
        <f t="shared" si="190"/>
        <v>-0.333232471640176-12.1136144901718i</v>
      </c>
      <c r="S506" t="str">
        <f t="shared" si="191"/>
        <v>0.0171121718995282i</v>
      </c>
      <c r="T506" t="str">
        <f t="shared" si="192"/>
        <v>0.207290253480436-0.00570233133721135i</v>
      </c>
      <c r="U506" t="str">
        <f t="shared" si="193"/>
        <v>0.0001-4278.358685266i</v>
      </c>
      <c r="V506" t="str">
        <f t="shared" si="194"/>
        <v>0.00002-0.068623611813614i</v>
      </c>
      <c r="W506" t="str">
        <f t="shared" si="195"/>
        <v>0.0000199993584529566-0.0686225111288628i</v>
      </c>
      <c r="X506" t="str">
        <f t="shared" si="196"/>
        <v>0.0158192875799291-0.0647581400737147i</v>
      </c>
      <c r="Y506" t="str">
        <f t="shared" si="197"/>
        <v>0.009+0.233734493427081i</v>
      </c>
      <c r="Z506" t="str">
        <f t="shared" si="198"/>
        <v>-4.34021149566582-1.76091152591953i</v>
      </c>
      <c r="AA506" t="str">
        <f t="shared" si="199"/>
        <v>10.2105454288675-69.5161263901131i</v>
      </c>
      <c r="AB506" t="str">
        <f t="shared" si="200"/>
        <v>1.41124657959061-0.0388218715555354i</v>
      </c>
      <c r="AC506" t="str">
        <f t="shared" si="201"/>
        <v>6.2679709322168-3.04762777488512i</v>
      </c>
      <c r="AD506" t="str">
        <f t="shared" si="202"/>
        <v>0.184536816672284+0.0835322406702078i</v>
      </c>
      <c r="AE506" t="str">
        <f t="shared" si="203"/>
        <v>-0.653835927712569-0.687500598650283i</v>
      </c>
      <c r="AF506" t="str">
        <f t="shared" si="204"/>
        <v>-10.1253048436024-3.67460012259438i</v>
      </c>
      <c r="AG506" t="str">
        <f t="shared" si="205"/>
        <v>1.02784163484704-0.0433508572584786i</v>
      </c>
      <c r="AH506" t="str">
        <f t="shared" si="206"/>
        <v>3.59247877458477+9.26161719222463i</v>
      </c>
      <c r="AI506">
        <f t="shared" si="207"/>
        <v>19.942443538902577</v>
      </c>
      <c r="AJ506">
        <f t="shared" si="208"/>
        <v>68.799278282694189</v>
      </c>
      <c r="AK506"/>
      <c r="AL506"/>
      <c r="AM506"/>
      <c r="AN506"/>
    </row>
    <row r="507" spans="1:40" x14ac:dyDescent="0.25">
      <c r="A507"/>
      <c r="B507">
        <f t="shared" si="209"/>
        <v>37300</v>
      </c>
      <c r="C507" s="237" t="str">
        <f t="shared" si="177"/>
        <v>-0.0000549319189188026+0.0656573948186468i</v>
      </c>
      <c r="D507" s="208" t="str">
        <f t="shared" si="178"/>
        <v>-5.95742710171767+0.503373360276292i</v>
      </c>
      <c r="E507" t="str">
        <f t="shared" si="179"/>
        <v>2870</v>
      </c>
      <c r="F507" t="str">
        <f t="shared" si="180"/>
        <v>0.777000777000777</v>
      </c>
      <c r="G507" t="str">
        <f t="shared" si="175"/>
        <v>0.777000777000777</v>
      </c>
      <c r="H507" t="str">
        <f t="shared" si="181"/>
        <v>4.17893361568606+4.1812286297429i</v>
      </c>
      <c r="I507" t="str">
        <f t="shared" si="182"/>
        <v>146.476757473624i</v>
      </c>
      <c r="J507" t="str">
        <f t="shared" si="176"/>
        <v>-17.3521255689616+31.6795243807715i</v>
      </c>
      <c r="K507" t="str">
        <f t="shared" si="183"/>
        <v>3.55664506466596-1.9481148461866i</v>
      </c>
      <c r="L507" t="str">
        <f t="shared" si="184"/>
        <v>0.227601873964942-0.11050074217075i</v>
      </c>
      <c r="M507" t="str">
        <f t="shared" si="185"/>
        <v>3.7842469386309-2.05861558835735i</v>
      </c>
      <c r="N507" t="str">
        <f t="shared" si="186"/>
        <v>-0.165422132526868i</v>
      </c>
      <c r="O507" t="str">
        <f t="shared" si="187"/>
        <v>0.986348931209045-0.164668715616462i</v>
      </c>
      <c r="P507" t="str">
        <f t="shared" si="188"/>
        <v>0.013651068790955+0.164668715616462i</v>
      </c>
      <c r="Q507" t="str">
        <f t="shared" si="189"/>
        <v>-0.013651068790955+0.00075341691040598i</v>
      </c>
      <c r="R507" t="str">
        <f t="shared" si="190"/>
        <v>-0.333231928349078-12.0810890862729i</v>
      </c>
      <c r="S507" t="str">
        <f t="shared" si="191"/>
        <v>0.0171581723616237i</v>
      </c>
      <c r="T507" t="str">
        <f t="shared" si="192"/>
        <v>0.207289408858401-0.00571765086300972i</v>
      </c>
      <c r="U507" t="str">
        <f t="shared" si="193"/>
        <v>0.0001-4266.8885547425i</v>
      </c>
      <c r="V507" t="str">
        <f t="shared" si="194"/>
        <v>0.00002-0.0684396343020493i</v>
      </c>
      <c r="W507" t="str">
        <f t="shared" si="195"/>
        <v>0.0000199993584529566-0.0684385365681959i</v>
      </c>
      <c r="X507" t="str">
        <f t="shared" si="196"/>
        <v>0.0157394152489051-0.0646039602701225i</v>
      </c>
      <c r="Y507" t="str">
        <f t="shared" si="197"/>
        <v>0.009+0.234362811957799i</v>
      </c>
      <c r="Z507" t="str">
        <f t="shared" si="198"/>
        <v>-4.3130160818313-1.74114325039315i</v>
      </c>
      <c r="AA507" t="str">
        <f t="shared" si="199"/>
        <v>10.0873907494841-69.2184456636704i</v>
      </c>
      <c r="AB507" t="str">
        <f t="shared" si="200"/>
        <v>1.41124082934457-0.03892616796128i</v>
      </c>
      <c r="AC507" t="str">
        <f t="shared" si="201"/>
        <v>6.26034977195801-3.05250860215519i</v>
      </c>
      <c r="AD507" t="str">
        <f t="shared" si="202"/>
        <v>0.184574784382384+0.0837796558039352i</v>
      </c>
      <c r="AE507" t="str">
        <f t="shared" si="203"/>
        <v>-0.650201631118484-0.682714142832823i</v>
      </c>
      <c r="AF507" t="str">
        <f t="shared" si="204"/>
        <v>-10.1363607174037-3.67785526946661i</v>
      </c>
      <c r="AG507" t="str">
        <f t="shared" si="205"/>
        <v>1.0277327314025-0.043189718842509i</v>
      </c>
      <c r="AH507" t="str">
        <f t="shared" si="206"/>
        <v>3.58258461460328+9.21087248351761i</v>
      </c>
      <c r="AI507">
        <f t="shared" si="207"/>
        <v>19.897837952925578</v>
      </c>
      <c r="AJ507">
        <f t="shared" si="208"/>
        <v>68.746367953695625</v>
      </c>
      <c r="AK507"/>
      <c r="AL507"/>
      <c r="AM507"/>
      <c r="AN507"/>
    </row>
    <row r="508" spans="1:40" x14ac:dyDescent="0.25">
      <c r="A508"/>
      <c r="B508">
        <f t="shared" si="209"/>
        <v>37400</v>
      </c>
      <c r="C508" s="237" t="str">
        <f t="shared" si="177"/>
        <v>-0.0000546385582646312+0.0654818405318286i</v>
      </c>
      <c r="D508" s="208" t="str">
        <f t="shared" si="178"/>
        <v>-5.95742485261932+0.502027444077353i</v>
      </c>
      <c r="E508" t="str">
        <f t="shared" si="179"/>
        <v>2870</v>
      </c>
      <c r="F508" t="str">
        <f t="shared" si="180"/>
        <v>0.777000777000777</v>
      </c>
      <c r="G508" t="str">
        <f t="shared" si="175"/>
        <v>0.777000777000777</v>
      </c>
      <c r="H508" t="str">
        <f t="shared" si="181"/>
        <v>4.18997210879469+4.18309722784437i</v>
      </c>
      <c r="I508" t="str">
        <f t="shared" si="182"/>
        <v>146.869456555323i</v>
      </c>
      <c r="J508" t="str">
        <f t="shared" si="176"/>
        <v>-17.4506602942886+31.7644560815243i</v>
      </c>
      <c r="K508" t="str">
        <f t="shared" si="183"/>
        <v>3.55173683206359-1.95124238085427i</v>
      </c>
      <c r="L508" t="str">
        <f t="shared" si="184"/>
        <v>0.227369013242534-0.110683633801837i</v>
      </c>
      <c r="M508" t="str">
        <f t="shared" si="185"/>
        <v>3.77910584530612-2.06192601465611i</v>
      </c>
      <c r="N508" t="str">
        <f t="shared" si="186"/>
        <v>-0.165865623498789i</v>
      </c>
      <c r="O508" t="str">
        <f t="shared" si="187"/>
        <v>0.98627580512306-0.165106136254407i</v>
      </c>
      <c r="P508" t="str">
        <f t="shared" si="188"/>
        <v>0.01372419487694+0.165106136254407i</v>
      </c>
      <c r="Q508" t="str">
        <f t="shared" si="189"/>
        <v>-0.01372419487694+0.00075948724438199i</v>
      </c>
      <c r="R508" t="str">
        <f t="shared" si="190"/>
        <v>-0.333231383596419-12.0487374831379i</v>
      </c>
      <c r="S508" t="str">
        <f t="shared" si="191"/>
        <v>0.0172041728237192i</v>
      </c>
      <c r="T508" t="str">
        <f t="shared" si="192"/>
        <v>0.207288561967528-0.00573297031367986i</v>
      </c>
      <c r="U508" t="str">
        <f t="shared" si="193"/>
        <v>0.0001-4255.47976181537i</v>
      </c>
      <c r="V508" t="str">
        <f t="shared" si="194"/>
        <v>0.00002-0.0682566406274449i</v>
      </c>
      <c r="W508" t="str">
        <f t="shared" si="195"/>
        <v>0.0000199993584529566-0.0682555458287094i</v>
      </c>
      <c r="X508" t="str">
        <f t="shared" si="196"/>
        <v>0.0156601352402789-0.0644504612190986i</v>
      </c>
      <c r="Y508" t="str">
        <f t="shared" si="197"/>
        <v>0.009+0.234991130488517i</v>
      </c>
      <c r="Z508" t="str">
        <f t="shared" si="198"/>
        <v>-4.28606651650885-1.72168084062948i</v>
      </c>
      <c r="AA508" t="str">
        <f t="shared" si="199"/>
        <v>9.96629427440788-68.9233241883172i</v>
      </c>
      <c r="AB508" t="str">
        <f t="shared" si="200"/>
        <v>1.41123506365213-0.0390304638555463i</v>
      </c>
      <c r="AC508" t="str">
        <f t="shared" si="201"/>
        <v>6.25272874936087-3.0573625446407i</v>
      </c>
      <c r="AD508" t="str">
        <f t="shared" si="202"/>
        <v>0.184612853903422+0.0840269875742978i</v>
      </c>
      <c r="AE508" t="str">
        <f t="shared" si="203"/>
        <v>-0.646595317030118-0.677989671424755i</v>
      </c>
      <c r="AF508" t="str">
        <f t="shared" si="204"/>
        <v>-10.147396961414-3.68106978376702i</v>
      </c>
      <c r="AG508" t="str">
        <f t="shared" si="205"/>
        <v>1.02762539770905-0.0430298318954059i</v>
      </c>
      <c r="AH508" t="str">
        <f t="shared" si="206"/>
        <v>3.57265453941712+9.16065675368529i</v>
      </c>
      <c r="AI508">
        <f t="shared" si="207"/>
        <v>19.853433466410841</v>
      </c>
      <c r="AJ508">
        <f t="shared" si="208"/>
        <v>68.694225038542612</v>
      </c>
      <c r="AK508"/>
      <c r="AL508"/>
      <c r="AM508"/>
      <c r="AN508"/>
    </row>
    <row r="509" spans="1:40" x14ac:dyDescent="0.25">
      <c r="A509"/>
      <c r="B509">
        <f t="shared" si="209"/>
        <v>37500</v>
      </c>
      <c r="C509" s="237" t="str">
        <f t="shared" si="177"/>
        <v>-0.0000543475413629494+0.0653072225325897i</v>
      </c>
      <c r="D509" s="208" t="str">
        <f t="shared" si="178"/>
        <v>-5.95742262148974+0.500688706083188i</v>
      </c>
      <c r="E509" t="str">
        <f t="shared" si="179"/>
        <v>2870</v>
      </c>
      <c r="F509" t="str">
        <f t="shared" si="180"/>
        <v>0.777000777000777</v>
      </c>
      <c r="G509" t="str">
        <f t="shared" si="175"/>
        <v>0.777000777000777</v>
      </c>
      <c r="H509" t="str">
        <f t="shared" si="181"/>
        <v>4.2009908878937+4.18493261876351i</v>
      </c>
      <c r="I509" t="str">
        <f t="shared" si="182"/>
        <v>147.262155637022i</v>
      </c>
      <c r="J509" t="str">
        <f t="shared" si="176"/>
        <v>-17.5494588341411+31.849387782277i</v>
      </c>
      <c r="K509" t="str">
        <f t="shared" si="183"/>
        <v>3.54682888639664-1.95435240259774i</v>
      </c>
      <c r="L509" t="str">
        <f t="shared" si="184"/>
        <v>0.227136006971566-0.110865848202977i</v>
      </c>
      <c r="M509" t="str">
        <f t="shared" si="185"/>
        <v>3.77396489336821-2.06521825080072i</v>
      </c>
      <c r="N509" t="str">
        <f t="shared" si="186"/>
        <v>-0.166309114470711i</v>
      </c>
      <c r="O509" t="str">
        <f t="shared" si="187"/>
        <v>0.98620248505217-0.165543524418579i</v>
      </c>
      <c r="P509" t="str">
        <f t="shared" si="188"/>
        <v>0.01379751494783+0.165543524418579i</v>
      </c>
      <c r="Q509" t="str">
        <f t="shared" si="189"/>
        <v>-0.01379751494783+0.000765590052132004i</v>
      </c>
      <c r="R509" t="str">
        <f t="shared" si="190"/>
        <v>-0.333230837382601-12.0165582903622i</v>
      </c>
      <c r="S509" t="str">
        <f t="shared" si="191"/>
        <v>0.0172501732858147i</v>
      </c>
      <c r="T509" t="str">
        <f t="shared" si="192"/>
        <v>0.207287712807841-0.00574828968902701i</v>
      </c>
      <c r="U509" t="str">
        <f t="shared" si="193"/>
        <v>0.0001-4244.13181578389i</v>
      </c>
      <c r="V509" t="str">
        <f t="shared" si="194"/>
        <v>0.00002-0.0680746229191054i</v>
      </c>
      <c r="W509" t="str">
        <f t="shared" si="195"/>
        <v>0.0000199993584529566-0.0680735310398335i</v>
      </c>
      <c r="X509" t="str">
        <f t="shared" si="196"/>
        <v>0.0155814418325494-0.0642976388593513i</v>
      </c>
      <c r="Y509" t="str">
        <f t="shared" si="197"/>
        <v>0.009+0.235619449019234i</v>
      </c>
      <c r="Z509" t="str">
        <f t="shared" si="198"/>
        <v>-4.2593602695705-1.70251831000798i</v>
      </c>
      <c r="AA509" t="str">
        <f t="shared" si="199"/>
        <v>9.84721300052181-68.6307323944456i</v>
      </c>
      <c r="AB509" t="str">
        <f t="shared" si="200"/>
        <v>1.41122928251344-0.0391347592370085i</v>
      </c>
      <c r="AC509" t="str">
        <f t="shared" si="201"/>
        <v>6.24510794968197-3.06218967778205i</v>
      </c>
      <c r="AD509" t="str">
        <f t="shared" si="202"/>
        <v>0.184651025213352+0.0842742364749667i</v>
      </c>
      <c r="AE509" t="str">
        <f t="shared" si="203"/>
        <v>-0.643016809868637-0.673326085977338i</v>
      </c>
      <c r="AF509" t="str">
        <f t="shared" si="204"/>
        <v>-10.1584135093834-3.68424391268032i</v>
      </c>
      <c r="AG509" t="str">
        <f t="shared" si="205"/>
        <v>1.02751960398123-0.0428711848415231i</v>
      </c>
      <c r="AH509" t="str">
        <f t="shared" si="206"/>
        <v>3.56269150611463+9.11096230703649i</v>
      </c>
      <c r="AI509">
        <f t="shared" si="207"/>
        <v>19.809228514009639</v>
      </c>
      <c r="AJ509">
        <f t="shared" si="208"/>
        <v>68.642836613480384</v>
      </c>
      <c r="AK509"/>
      <c r="AL509"/>
      <c r="AM509"/>
      <c r="AN509"/>
    </row>
    <row r="510" spans="1:40" x14ac:dyDescent="0.25">
      <c r="A510"/>
      <c r="B510">
        <f t="shared" si="209"/>
        <v>37600</v>
      </c>
      <c r="C510" s="237" t="str">
        <f t="shared" si="177"/>
        <v>-0.0000540588433134343+0.0651335333505709i</v>
      </c>
      <c r="D510" s="208" t="str">
        <f t="shared" si="178"/>
        <v>-5.95742040813803+0.499357089021044i</v>
      </c>
      <c r="E510" t="str">
        <f t="shared" si="179"/>
        <v>2870</v>
      </c>
      <c r="F510" t="str">
        <f t="shared" si="180"/>
        <v>0.777000777000777</v>
      </c>
      <c r="G510" t="str">
        <f t="shared" si="175"/>
        <v>0.777000777000777</v>
      </c>
      <c r="H510" t="str">
        <f t="shared" si="181"/>
        <v>4.21198988821597+4.18673499129843i</v>
      </c>
      <c r="I510" t="str">
        <f t="shared" si="182"/>
        <v>147.65485471872i</v>
      </c>
      <c r="J510" t="str">
        <f t="shared" si="176"/>
        <v>-17.6485211885194+31.9343194830298i</v>
      </c>
      <c r="K510" t="str">
        <f t="shared" si="183"/>
        <v>3.54192128259455-1.9574449625318i</v>
      </c>
      <c r="L510" t="str">
        <f t="shared" si="184"/>
        <v>0.226902857509905-0.111047385959781i</v>
      </c>
      <c r="M510" t="str">
        <f t="shared" si="185"/>
        <v>3.76882414010445-2.06849234849158i</v>
      </c>
      <c r="N510" t="str">
        <f t="shared" si="186"/>
        <v>-0.166752605442633i</v>
      </c>
      <c r="O510" t="str">
        <f t="shared" si="187"/>
        <v>0.986128971010794-0.165980880022948i</v>
      </c>
      <c r="P510" t="str">
        <f t="shared" si="188"/>
        <v>0.013871028989206+0.165980880022948i</v>
      </c>
      <c r="Q510" t="str">
        <f t="shared" si="189"/>
        <v>-0.013871028989206+0.00077172541968501i</v>
      </c>
      <c r="R510" t="str">
        <f t="shared" si="190"/>
        <v>-0.333230289706374-11.9845501323287i</v>
      </c>
      <c r="S510" t="str">
        <f t="shared" si="191"/>
        <v>0.0172961737479102i</v>
      </c>
      <c r="T510" t="str">
        <f t="shared" si="192"/>
        <v>0.207286861379297-0.0057636089888279i</v>
      </c>
      <c r="U510" t="str">
        <f t="shared" si="193"/>
        <v>0.0001-4232.84423116744i</v>
      </c>
      <c r="V510" t="str">
        <f t="shared" si="194"/>
        <v>0.00002-0.0678935733900652i</v>
      </c>
      <c r="W510" t="str">
        <f t="shared" si="195"/>
        <v>0.0000199993584529566-0.0678924844147282i</v>
      </c>
      <c r="X510" t="str">
        <f t="shared" si="196"/>
        <v>0.015503329371586-0.0641454891565323i</v>
      </c>
      <c r="Y510" t="str">
        <f t="shared" si="197"/>
        <v>0.009+0.236247767549952i</v>
      </c>
      <c r="Z510" t="str">
        <f t="shared" si="198"/>
        <v>-4.2328948274037-1.6836498116998i</v>
      </c>
      <c r="AA510" t="str">
        <f t="shared" si="199"/>
        <v>9.73010498701059-68.3406410564571i</v>
      </c>
      <c r="AB510" t="str">
        <f t="shared" si="200"/>
        <v>1.41122348592822-0.0392390541041464i</v>
      </c>
      <c r="AC510" t="str">
        <f t="shared" si="201"/>
        <v>6.23748745767215-3.06699007699671i</v>
      </c>
      <c r="AD510" t="str">
        <f t="shared" si="202"/>
        <v>0.184689298290285+0.0845214029939542i</v>
      </c>
      <c r="AE510" t="str">
        <f t="shared" si="203"/>
        <v>-0.639465931174393-0.668722311827418i</v>
      </c>
      <c r="AF510" t="str">
        <f t="shared" si="204"/>
        <v>-10.169410296354-3.68737790227739i</v>
      </c>
      <c r="AG510" t="str">
        <f t="shared" si="205"/>
        <v>1.0274153211159-0.0427137661582538i</v>
      </c>
      <c r="AH510" t="str">
        <f t="shared" si="206"/>
        <v>3.55269836331708+9.06178158233087i</v>
      </c>
      <c r="AI510">
        <f t="shared" si="207"/>
        <v>19.765221543560308</v>
      </c>
      <c r="AJ510">
        <f t="shared" si="208"/>
        <v>68.592190012497412</v>
      </c>
      <c r="AK510"/>
      <c r="AL510"/>
      <c r="AM510"/>
      <c r="AN510"/>
    </row>
    <row r="511" spans="1:40" x14ac:dyDescent="0.25">
      <c r="A511"/>
      <c r="B511">
        <f t="shared" si="209"/>
        <v>37700</v>
      </c>
      <c r="C511" s="237" t="str">
        <f t="shared" si="177"/>
        <v>-0.000053772439545568+0.0649607655946745i</v>
      </c>
      <c r="D511" s="208" t="str">
        <f t="shared" si="178"/>
        <v>-5.9574182123758+0.498032536225838i</v>
      </c>
      <c r="E511" t="str">
        <f t="shared" si="179"/>
        <v>2870</v>
      </c>
      <c r="F511" t="str">
        <f t="shared" si="180"/>
        <v>0.777000777000777</v>
      </c>
      <c r="G511" t="str">
        <f t="shared" si="175"/>
        <v>0.777000777000777</v>
      </c>
      <c r="H511" t="str">
        <f t="shared" si="181"/>
        <v>4.22296904627294+4.18850453374347i</v>
      </c>
      <c r="I511" t="str">
        <f t="shared" si="182"/>
        <v>148.047553800419i</v>
      </c>
      <c r="J511" t="str">
        <f t="shared" si="176"/>
        <v>-17.7478473574233+32.0192511837825i</v>
      </c>
      <c r="K511" t="str">
        <f t="shared" si="183"/>
        <v>3.53701407525314-1.96052011173969i</v>
      </c>
      <c r="L511" t="str">
        <f t="shared" si="184"/>
        <v>0.226669567208104-0.111228247666544i</v>
      </c>
      <c r="M511" t="str">
        <f t="shared" si="185"/>
        <v>3.76368364246124-2.07174835940623i</v>
      </c>
      <c r="N511" t="str">
        <f t="shared" si="186"/>
        <v>-0.167196096414555i</v>
      </c>
      <c r="O511" t="str">
        <f t="shared" si="187"/>
        <v>0.986055263013392-0.166418202981494i</v>
      </c>
      <c r="P511" t="str">
        <f t="shared" si="188"/>
        <v>0.013944736986608+0.166418202981494i</v>
      </c>
      <c r="Q511" t="str">
        <f t="shared" si="189"/>
        <v>-0.013944736986608+0.000777893433060978i</v>
      </c>
      <c r="R511" t="str">
        <f t="shared" si="190"/>
        <v>-0.333229740568475-11.9527116480184i</v>
      </c>
      <c r="S511" t="str">
        <f t="shared" si="191"/>
        <v>0.0173421742100057i</v>
      </c>
      <c r="T511" t="str">
        <f t="shared" si="192"/>
        <v>0.207286007681899-0.0057789282128935i</v>
      </c>
      <c r="U511" t="str">
        <f t="shared" si="193"/>
        <v>0.0001-4221.61652763649i</v>
      </c>
      <c r="V511" t="str">
        <f t="shared" si="194"/>
        <v>0.00002-0.0677134843359801i</v>
      </c>
      <c r="W511" t="str">
        <f t="shared" si="195"/>
        <v>0.0000199993584529566-0.0677123982491722i</v>
      </c>
      <c r="X511" t="str">
        <f t="shared" si="196"/>
        <v>0.0154257922697028-0.0639940081031029i</v>
      </c>
      <c r="Y511" t="str">
        <f t="shared" si="197"/>
        <v>0.009+0.23687608608067i</v>
      </c>
      <c r="Z511" t="str">
        <f t="shared" si="198"/>
        <v>-4.20666769353547-1.66506963494362i</v>
      </c>
      <c r="AA511" t="str">
        <f t="shared" si="199"/>
        <v>9.61492932551954-68.0530212919677i</v>
      </c>
      <c r="AB511" t="str">
        <f t="shared" si="200"/>
        <v>1.41121767389648-0.0393433484556732i</v>
      </c>
      <c r="AC511" t="str">
        <f t="shared" si="201"/>
        <v>6.22986735757979-3.07176381768238i</v>
      </c>
      <c r="AD511" t="str">
        <f t="shared" si="202"/>
        <v>0.18472767311248+0.0847684876136845i</v>
      </c>
      <c r="AE511" t="str">
        <f t="shared" si="203"/>
        <v>-0.635942499858612-0.664177297507729i</v>
      </c>
      <c r="AF511" t="str">
        <f t="shared" si="204"/>
        <v>-10.1803872586487-3.69047199751763i</v>
      </c>
      <c r="AG511" t="str">
        <f t="shared" si="205"/>
        <v>1.02731252067434-0.042557564379851i</v>
      </c>
      <c r="AH511" t="str">
        <f t="shared" si="206"/>
        <v>3.54267785498642+9.01310715029905i</v>
      </c>
      <c r="AI511">
        <f t="shared" si="207"/>
        <v>19.721411016094347</v>
      </c>
      <c r="AJ511">
        <f t="shared" si="208"/>
        <v>68.542272821406684</v>
      </c>
      <c r="AK511"/>
      <c r="AL511"/>
      <c r="AM511"/>
      <c r="AN511"/>
    </row>
    <row r="512" spans="1:40" x14ac:dyDescent="0.25">
      <c r="A512"/>
      <c r="B512">
        <f t="shared" si="209"/>
        <v>37800</v>
      </c>
      <c r="C512" s="237" t="str">
        <f t="shared" si="177"/>
        <v>-0.0000534883058134075+0.0647889119520146i</v>
      </c>
      <c r="D512" s="208" t="str">
        <f t="shared" si="178"/>
        <v>-5.95741603401719+0.496714991632112i</v>
      </c>
      <c r="E512" t="str">
        <f t="shared" si="179"/>
        <v>2870</v>
      </c>
      <c r="F512" t="str">
        <f t="shared" si="180"/>
        <v>0.777000777000777</v>
      </c>
      <c r="G512" t="str">
        <f t="shared" si="175"/>
        <v>0.777000777000777</v>
      </c>
      <c r="H512" t="str">
        <f t="shared" si="181"/>
        <v>4.23392829984433+4.19024143388375i</v>
      </c>
      <c r="I512" t="str">
        <f t="shared" si="182"/>
        <v>148.440252882118i</v>
      </c>
      <c r="J512" t="str">
        <f t="shared" si="176"/>
        <v>-17.8474373408528+32.1041828845351i</v>
      </c>
      <c r="K512" t="str">
        <f t="shared" si="183"/>
        <v>3.53210731863497-1.96357790127316i</v>
      </c>
      <c r="L512" t="str">
        <f t="shared" si="184"/>
        <v>0.226436138409377-0.111408433926192i</v>
      </c>
      <c r="M512" t="str">
        <f t="shared" si="185"/>
        <v>3.75854345704435-2.07498633519935i</v>
      </c>
      <c r="N512" t="str">
        <f t="shared" si="186"/>
        <v>-0.167639587386477i</v>
      </c>
      <c r="O512" t="str">
        <f t="shared" si="187"/>
        <v>0.985981361074461-0.166855493208203i</v>
      </c>
      <c r="P512" t="str">
        <f t="shared" si="188"/>
        <v>0.014018638925539+0.166855493208203i</v>
      </c>
      <c r="Q512" t="str">
        <f t="shared" si="189"/>
        <v>-0.014018638925539+0.000784094178273992i</v>
      </c>
      <c r="R512" t="str">
        <f t="shared" si="190"/>
        <v>-0.333229189969277-11.9210414908139i</v>
      </c>
      <c r="S512" t="str">
        <f t="shared" si="191"/>
        <v>0.0173881746721012i</v>
      </c>
      <c r="T512" t="str">
        <f t="shared" si="192"/>
        <v>0.207285151715638-0.00579424736102858i</v>
      </c>
      <c r="U512" t="str">
        <f t="shared" si="193"/>
        <v>0.0001-4210.44822994433i</v>
      </c>
      <c r="V512" t="str">
        <f t="shared" si="194"/>
        <v>0.00002-0.067534348134033i</v>
      </c>
      <c r="W512" t="str">
        <f t="shared" si="195"/>
        <v>0.0000199993584529566-0.0675332649204712i</v>
      </c>
      <c r="X512" t="str">
        <f t="shared" si="196"/>
        <v>0.0153488250047475-0.0638431917181972i</v>
      </c>
      <c r="Y512" t="str">
        <f t="shared" si="197"/>
        <v>0.009+0.237504404611388i</v>
      </c>
      <c r="Z512" t="str">
        <f t="shared" si="198"/>
        <v>-4.18067638920379-1.64677220143028i</v>
      </c>
      <c r="AA512" t="str">
        <f t="shared" si="199"/>
        <v>9.50164611123595-67.7678445607695i</v>
      </c>
      <c r="AB512" t="str">
        <f t="shared" si="200"/>
        <v>1.41121184641816-0.0394476422902596i</v>
      </c>
      <c r="AC512" t="str">
        <f t="shared" si="201"/>
        <v>6.22224773315033-3.07651097521501i</v>
      </c>
      <c r="AD512" t="str">
        <f t="shared" si="202"/>
        <v>0.184766149658352+0.0850154908110758i</v>
      </c>
      <c r="AE512" t="str">
        <f t="shared" si="203"/>
        <v>-0.632446332442136-0.659690014173118i</v>
      </c>
      <c r="AF512" t="str">
        <f t="shared" si="204"/>
        <v>-10.1913443338615-3.69352644225164i</v>
      </c>
      <c r="AG512" t="str">
        <f t="shared" si="205"/>
        <v>1.02721117486483-0.0424025681009747i</v>
      </c>
      <c r="AH512" t="str">
        <f t="shared" si="206"/>
        <v>3.53263262409556+8.96493171120247i</v>
      </c>
      <c r="AI512">
        <f t="shared" si="207"/>
        <v>19.677795405837138</v>
      </c>
      <c r="AJ512">
        <f t="shared" si="208"/>
        <v>68.493072872077249</v>
      </c>
      <c r="AK512"/>
      <c r="AL512"/>
      <c r="AM512"/>
      <c r="AN512"/>
    </row>
    <row r="513" spans="1:40" x14ac:dyDescent="0.25">
      <c r="A513"/>
      <c r="B513">
        <f t="shared" si="209"/>
        <v>37900</v>
      </c>
      <c r="C513" s="237" t="str">
        <f t="shared" si="177"/>
        <v>-0.0000532064181904544+0.064617965186886i</v>
      </c>
      <c r="D513" s="208" t="str">
        <f t="shared" si="178"/>
        <v>-5.95741387287875+0.495404399766126i</v>
      </c>
      <c r="E513" t="str">
        <f t="shared" si="179"/>
        <v>2870</v>
      </c>
      <c r="F513" t="str">
        <f t="shared" si="180"/>
        <v>0.777000777000777</v>
      </c>
      <c r="G513" t="str">
        <f t="shared" si="175"/>
        <v>0.777000777000777</v>
      </c>
      <c r="H513" t="str">
        <f t="shared" si="181"/>
        <v>4.24486758796766+4.19194587898968i</v>
      </c>
      <c r="I513" t="str">
        <f t="shared" si="182"/>
        <v>148.832951963816i</v>
      </c>
      <c r="J513" t="str">
        <f t="shared" si="176"/>
        <v>-17.947291138808+32.189114585288i</v>
      </c>
      <c r="K513" t="str">
        <f t="shared" si="183"/>
        <v>3.52720106667006-1.96661838215254i</v>
      </c>
      <c r="L513" t="str">
        <f t="shared" si="184"/>
        <v>0.226202573449574-0.111587945350216i</v>
      </c>
      <c r="M513" t="str">
        <f t="shared" si="185"/>
        <v>3.75340364011963-2.07820632750276i</v>
      </c>
      <c r="N513" t="str">
        <f t="shared" si="186"/>
        <v>-0.168083078358399i</v>
      </c>
      <c r="O513" t="str">
        <f t="shared" si="187"/>
        <v>0.985907265208537-0.167292750617066i</v>
      </c>
      <c r="P513" t="str">
        <f t="shared" si="188"/>
        <v>0.014092734791463+0.167292750617066i</v>
      </c>
      <c r="Q513" t="str">
        <f t="shared" si="189"/>
        <v>-0.014092734791463+0.000790327741333002i</v>
      </c>
      <c r="R513" t="str">
        <f t="shared" si="190"/>
        <v>-0.333228637907963-11.8895383283103i</v>
      </c>
      <c r="S513" t="str">
        <f t="shared" si="191"/>
        <v>0.0174341751341967i</v>
      </c>
      <c r="T513" t="str">
        <f t="shared" si="192"/>
        <v>0.207284293480506-0.00580956643301724i</v>
      </c>
      <c r="U513" t="str">
        <f t="shared" si="193"/>
        <v>0.0001-4199.33886786004i</v>
      </c>
      <c r="V513" t="str">
        <f t="shared" si="194"/>
        <v>0.00002-0.0673561572418588i</v>
      </c>
      <c r="W513" t="str">
        <f t="shared" si="195"/>
        <v>0.0000199993584529566-0.0673550768863808i</v>
      </c>
      <c r="X513" t="str">
        <f t="shared" si="196"/>
        <v>0.0152724221192034-0.0636930360474863i</v>
      </c>
      <c r="Y513" t="str">
        <f t="shared" si="197"/>
        <v>0.009+0.238132723142106i</v>
      </c>
      <c r="Z513" t="str">
        <f t="shared" si="198"/>
        <v>-4.15491845387992-1.62875206179296i</v>
      </c>
      <c r="AA513" t="str">
        <f t="shared" si="199"/>
        <v>9.39021641486327-67.4850826635703i</v>
      </c>
      <c r="AB513" t="str">
        <f t="shared" si="200"/>
        <v>1.41120600349321-0.0395519356064359i</v>
      </c>
      <c r="AC513" t="str">
        <f t="shared" si="201"/>
        <v>6.21462866762781-3.08123162494844i</v>
      </c>
      <c r="AD513" t="str">
        <f t="shared" si="202"/>
        <v>0.184804727906466+0.0852624130576118i</v>
      </c>
      <c r="AE513" t="str">
        <f t="shared" si="203"/>
        <v>-0.628977243281803-0.655259455042147i</v>
      </c>
      <c r="AF513" t="str">
        <f t="shared" si="204"/>
        <v>-10.2022814608464-3.69654147922355i</v>
      </c>
      <c r="AG513" t="str">
        <f t="shared" si="205"/>
        <v>1.02711125652581-0.0422487659799738i</v>
      </c>
      <c r="AH513" t="str">
        <f t="shared" si="206"/>
        <v>3.52256521616478+8.9172480924285i</v>
      </c>
      <c r="AI513">
        <f t="shared" si="207"/>
        <v>19.634373200199121</v>
      </c>
      <c r="AJ513">
        <f t="shared" si="208"/>
        <v>68.444578236811012</v>
      </c>
      <c r="AK513"/>
      <c r="AL513"/>
      <c r="AM513"/>
      <c r="AN513"/>
    </row>
    <row r="514" spans="1:40" x14ac:dyDescent="0.25">
      <c r="A514"/>
      <c r="B514">
        <f t="shared" si="209"/>
        <v>38000</v>
      </c>
      <c r="C514" s="237" t="str">
        <f t="shared" si="177"/>
        <v>-0.0000529267530646171+0.0644479181397485i</v>
      </c>
      <c r="D514" s="208" t="str">
        <f t="shared" si="178"/>
        <v>-5.95741172877946+0.494100705738072i</v>
      </c>
      <c r="E514" t="str">
        <f t="shared" si="179"/>
        <v>2870</v>
      </c>
      <c r="F514" t="str">
        <f t="shared" si="180"/>
        <v>0.777000777000777</v>
      </c>
      <c r="G514" t="str">
        <f t="shared" si="175"/>
        <v>0.777000777000777</v>
      </c>
      <c r="H514" t="str">
        <f t="shared" si="181"/>
        <v>4.25578685092782+4.19361805581167i</v>
      </c>
      <c r="I514" t="str">
        <f t="shared" si="182"/>
        <v>149.225651045515i</v>
      </c>
      <c r="J514" t="str">
        <f t="shared" si="176"/>
        <v>-18.0474087512888+32.2740462860406i</v>
      </c>
      <c r="K514" t="str">
        <f t="shared" si="183"/>
        <v>3.52229537295676-1.96964160536694i</v>
      </c>
      <c r="L514" t="str">
        <f t="shared" si="184"/>
        <v>0.225968874657155-0.111766782558611i</v>
      </c>
      <c r="M514" t="str">
        <f t="shared" si="185"/>
        <v>3.74826424761391-2.08140838792555i</v>
      </c>
      <c r="N514" t="str">
        <f t="shared" si="186"/>
        <v>-0.168526569330321i</v>
      </c>
      <c r="O514" t="str">
        <f t="shared" si="187"/>
        <v>0.985832975430192-0.167729975122081i</v>
      </c>
      <c r="P514" t="str">
        <f t="shared" si="188"/>
        <v>0.014167024569808+0.167729975122081i</v>
      </c>
      <c r="Q514" t="str">
        <f t="shared" si="189"/>
        <v>-0.014167024569808+0.00079659420824002i</v>
      </c>
      <c r="R514" t="str">
        <f t="shared" si="190"/>
        <v>-0.333228084384346-11.8582008421265i</v>
      </c>
      <c r="S514" t="str">
        <f t="shared" si="191"/>
        <v>0.0174801755962922i</v>
      </c>
      <c r="T514" t="str">
        <f t="shared" si="192"/>
        <v>0.207283432976471-0.00582488542865444i</v>
      </c>
      <c r="U514" t="str">
        <f t="shared" si="193"/>
        <v>0.0001-4188.28797610251i</v>
      </c>
      <c r="V514" t="str">
        <f t="shared" si="194"/>
        <v>0.00002-0.0671789041964854i</v>
      </c>
      <c r="W514" t="str">
        <f t="shared" si="195"/>
        <v>0.0000199993584529566-0.0671778266840485i</v>
      </c>
      <c r="X514" t="str">
        <f t="shared" si="196"/>
        <v>0.0151965782193059-0.0635435371630378i</v>
      </c>
      <c r="Y514" t="str">
        <f t="shared" si="197"/>
        <v>0.009+0.238761041672824i</v>
      </c>
      <c r="Z514" t="str">
        <f t="shared" si="198"/>
        <v>-4.12939144574356-1.61100389219944i</v>
      </c>
      <c r="AA514" t="str">
        <f t="shared" si="199"/>
        <v>9.28060225545722-67.2047077405209i</v>
      </c>
      <c r="AB514" t="str">
        <f t="shared" si="200"/>
        <v>1.4112001451214-0.0396562284028061i</v>
      </c>
      <c r="AC514" t="str">
        <f t="shared" si="201"/>
        <v>6.20701024375501-3.08592584221488i</v>
      </c>
      <c r="AD514" t="str">
        <f t="shared" si="202"/>
        <v>0.184843407835521+0.0855092548194033i</v>
      </c>
      <c r="AE514" t="str">
        <f t="shared" si="203"/>
        <v>-0.625535044784957-0.650884634853583i</v>
      </c>
      <c r="AF514" t="str">
        <f t="shared" si="204"/>
        <v>-10.2131985797073-3.6995173500736i</v>
      </c>
      <c r="AG514" t="str">
        <f t="shared" si="205"/>
        <v>1.02701273910942-0.0420961467419154i</v>
      </c>
      <c r="AH514" t="str">
        <f t="shared" si="206"/>
        <v>3.51247808267016+8.87004924612353i</v>
      </c>
      <c r="AI514">
        <f t="shared" si="207"/>
        <v>19.591142899760385</v>
      </c>
      <c r="AJ514">
        <f t="shared" si="208"/>
        <v>68.396777222861687</v>
      </c>
      <c r="AK514"/>
      <c r="AL514"/>
      <c r="AM514"/>
      <c r="AN514"/>
    </row>
    <row r="515" spans="1:40" x14ac:dyDescent="0.25">
      <c r="A515"/>
      <c r="B515">
        <f t="shared" si="209"/>
        <v>38100</v>
      </c>
      <c r="C515" s="237" t="str">
        <f t="shared" si="177"/>
        <v>-0.0000526492871332674+0.0642787637262279i</v>
      </c>
      <c r="D515" s="208" t="str">
        <f t="shared" si="178"/>
        <v>-5.95740960154065+0.492803855234414i</v>
      </c>
      <c r="E515" t="str">
        <f t="shared" si="179"/>
        <v>2870</v>
      </c>
      <c r="F515" t="str">
        <f t="shared" si="180"/>
        <v>0.777000777000777</v>
      </c>
      <c r="G515" t="str">
        <f t="shared" si="175"/>
        <v>0.777000777000777</v>
      </c>
      <c r="H515" t="str">
        <f t="shared" si="181"/>
        <v>4.26668603024681+4.19525815057492i</v>
      </c>
      <c r="I515" t="str">
        <f t="shared" si="182"/>
        <v>149.618350127214i</v>
      </c>
      <c r="J515" t="str">
        <f t="shared" si="176"/>
        <v>-18.1477901782952+32.3589779867934i</v>
      </c>
      <c r="K515" t="str">
        <f t="shared" si="183"/>
        <v>3.51739029076207-1.97264762187405i</v>
      </c>
      <c r="L515" t="str">
        <f t="shared" si="184"/>
        <v>0.22573504435316-0.111944946179821i</v>
      </c>
      <c r="M515" t="str">
        <f t="shared" si="185"/>
        <v>3.74312533511523-2.08459256805387i</v>
      </c>
      <c r="N515" t="str">
        <f t="shared" si="186"/>
        <v>-0.168970060302243i</v>
      </c>
      <c r="O515" t="str">
        <f t="shared" si="187"/>
        <v>0.985758491754039-0.168167166637254i</v>
      </c>
      <c r="P515" t="str">
        <f t="shared" si="188"/>
        <v>0.014241508245961+0.168167166637254i</v>
      </c>
      <c r="Q515" t="str">
        <f t="shared" si="189"/>
        <v>-0.014241508245961+0.000802893664989007i</v>
      </c>
      <c r="R515" t="str">
        <f t="shared" si="190"/>
        <v>-0.33322752939928-11.8270277277253i</v>
      </c>
      <c r="S515" t="str">
        <f t="shared" si="191"/>
        <v>0.0175261760583877i</v>
      </c>
      <c r="T515" t="str">
        <f t="shared" si="192"/>
        <v>0.207282570203547-0.00584020434775334i</v>
      </c>
      <c r="U515" t="str">
        <f t="shared" si="193"/>
        <v>0.0001-4177.29509427547i</v>
      </c>
      <c r="V515" t="str">
        <f t="shared" si="194"/>
        <v>0.00002-0.0670025816132925i</v>
      </c>
      <c r="W515" t="str">
        <f t="shared" si="195"/>
        <v>0.0000199993584529566-0.067001506928973i</v>
      </c>
      <c r="X515" t="str">
        <f t="shared" si="196"/>
        <v>0.0151212879741738-0.0633946911631805i</v>
      </c>
      <c r="Y515" t="str">
        <f t="shared" si="197"/>
        <v>0.009+0.239389360203542i</v>
      </c>
      <c r="Z515" t="str">
        <f t="shared" si="198"/>
        <v>-4.10409294211478-1.59352249104371i</v>
      </c>
      <c r="AA515" t="str">
        <f t="shared" si="199"/>
        <v>9.17276657409772-66.926692269554i</v>
      </c>
      <c r="AB515" t="str">
        <f t="shared" si="200"/>
        <v>1.41119427130284-0.0397605206780982i</v>
      </c>
      <c r="AC515" t="str">
        <f t="shared" si="201"/>
        <v>6.19939254377562-3.09059370232566i</v>
      </c>
      <c r="AD515" t="str">
        <f t="shared" si="202"/>
        <v>0.184882189424377+0.0857560165572737i</v>
      </c>
      <c r="AE515" t="str">
        <f t="shared" si="203"/>
        <v>-0.622119547612983-0.646564589337734i</v>
      </c>
      <c r="AF515" t="str">
        <f t="shared" si="204"/>
        <v>-10.2240956317875-3.70245429534051i</v>
      </c>
      <c r="AG515" t="str">
        <f t="shared" si="205"/>
        <v>1.02691559666564-0.0419446991813909i</v>
      </c>
      <c r="AH515" t="str">
        <f t="shared" si="206"/>
        <v>3.5023735843293+8.82332824686575i</v>
      </c>
      <c r="AI515">
        <f t="shared" si="207"/>
        <v>19.548103018250444</v>
      </c>
      <c r="AJ515">
        <f t="shared" si="208"/>
        <v>68.34965836709317</v>
      </c>
      <c r="AK515"/>
      <c r="AL515"/>
      <c r="AM515"/>
      <c r="AN515"/>
    </row>
    <row r="516" spans="1:40" x14ac:dyDescent="0.25">
      <c r="A516"/>
      <c r="B516">
        <f t="shared" si="209"/>
        <v>38200</v>
      </c>
      <c r="C516" s="237" t="str">
        <f t="shared" si="177"/>
        <v>-0.0000523739973983843+0.0641104949361312i</v>
      </c>
      <c r="D516" s="208" t="str">
        <f t="shared" si="178"/>
        <v>-5.95740749098601+0.491513794510339i</v>
      </c>
      <c r="E516" t="str">
        <f t="shared" si="179"/>
        <v>2870</v>
      </c>
      <c r="F516" t="str">
        <f t="shared" si="180"/>
        <v>0.777000777000777</v>
      </c>
      <c r="G516" t="str">
        <f t="shared" si="175"/>
        <v>0.777000777000777</v>
      </c>
      <c r="H516" t="str">
        <f t="shared" si="181"/>
        <v>4.27756506867336+4.1968663489744i</v>
      </c>
      <c r="I516" t="str">
        <f t="shared" si="182"/>
        <v>150.011049208913i</v>
      </c>
      <c r="J516" t="str">
        <f t="shared" si="176"/>
        <v>-18.2484354198273+32.4439096875461i</v>
      </c>
      <c r="K516" t="str">
        <f t="shared" si="183"/>
        <v>3.51248587302255-1.97563648260037i</v>
      </c>
      <c r="L516" t="str">
        <f t="shared" si="184"/>
        <v>0.225501084851194-0.112122436850672i</v>
      </c>
      <c r="M516" t="str">
        <f t="shared" si="185"/>
        <v>3.73798695787374-2.08775891945104i</v>
      </c>
      <c r="N516" t="str">
        <f t="shared" si="186"/>
        <v>-0.169413551274165i</v>
      </c>
      <c r="O516" t="str">
        <f t="shared" si="187"/>
        <v>0.985683814194727-0.168604325076596i</v>
      </c>
      <c r="P516" t="str">
        <f t="shared" si="188"/>
        <v>0.0143161858052731+0.168604325076596i</v>
      </c>
      <c r="Q516" t="str">
        <f t="shared" si="189"/>
        <v>-0.0143161858052731+0.000809226197568985i</v>
      </c>
      <c r="R516" t="str">
        <f t="shared" si="190"/>
        <v>-0.333226972952532-11.7960176942272i</v>
      </c>
      <c r="S516" t="str">
        <f t="shared" si="191"/>
        <v>0.0175721765204833i</v>
      </c>
      <c r="T516" t="str">
        <f t="shared" si="192"/>
        <v>0.207281705161705-0.00585552319010821i</v>
      </c>
      <c r="U516" t="str">
        <f t="shared" si="193"/>
        <v>0.0001-4166.35976680355i</v>
      </c>
      <c r="V516" t="str">
        <f t="shared" si="194"/>
        <v>0.00002-0.0668271821849854i</v>
      </c>
      <c r="W516" t="str">
        <f t="shared" si="195"/>
        <v>0.0000199993584529566-0.0668261103139759i</v>
      </c>
      <c r="X516" t="str">
        <f t="shared" si="196"/>
        <v>0.0150465461149508-0.0632464941723585i</v>
      </c>
      <c r="Y516" t="str">
        <f t="shared" si="197"/>
        <v>0.009+0.24001767873426i</v>
      </c>
      <c r="Z516" t="str">
        <f t="shared" si="198"/>
        <v>-4.07902053984376-1.57630277573333i</v>
      </c>
      <c r="AA516" t="str">
        <f t="shared" si="199"/>
        <v>9.06667320836659-66.6510090645461i</v>
      </c>
      <c r="AB516" t="str">
        <f t="shared" si="200"/>
        <v>1.41118838203733-0.0398648124309116i</v>
      </c>
      <c r="AC516" t="str">
        <f t="shared" si="201"/>
        <v>6.19177564943361-3.09523528056895i</v>
      </c>
      <c r="AD516" t="str">
        <f t="shared" si="202"/>
        <v>0.184921072652023+0.0860026987268177i</v>
      </c>
      <c r="AE516" t="str">
        <f t="shared" si="203"/>
        <v>-0.6187305608739-0.642298374701653i</v>
      </c>
      <c r="AF516" t="str">
        <f t="shared" si="204"/>
        <v>-10.2349725596594-3.70535255446406i</v>
      </c>
      <c r="AG516" t="str">
        <f t="shared" si="205"/>
        <v>1.02681980382672-0.0417944121650861i</v>
      </c>
      <c r="AH516" t="str">
        <f t="shared" si="206"/>
        <v>3.49225399426752+8.77707828937316i</v>
      </c>
      <c r="AI516">
        <f t="shared" si="207"/>
        <v>19.505252082519519</v>
      </c>
      <c r="AJ516">
        <f t="shared" si="208"/>
        <v>68.30321043077214</v>
      </c>
      <c r="AK516"/>
      <c r="AL516"/>
      <c r="AM516"/>
      <c r="AN516"/>
    </row>
    <row r="517" spans="1:40" x14ac:dyDescent="0.25">
      <c r="A517"/>
      <c r="B517">
        <f t="shared" si="209"/>
        <v>38300</v>
      </c>
      <c r="C517" s="237" t="str">
        <f t="shared" si="177"/>
        <v>-0.0000521008611617888+0.0639431048324785i</v>
      </c>
      <c r="D517" s="208" t="str">
        <f t="shared" si="178"/>
        <v>-5.95740539694153+0.490230470382335i</v>
      </c>
      <c r="E517" t="str">
        <f t="shared" si="179"/>
        <v>2870</v>
      </c>
      <c r="F517" t="str">
        <f t="shared" si="180"/>
        <v>0.777000777000777</v>
      </c>
      <c r="G517" t="str">
        <f t="shared" ref="G517:G580" si="210">IF($C$11=$C$7,$C$24,F517)</f>
        <v>0.777000777000777</v>
      </c>
      <c r="H517" t="str">
        <f t="shared" si="181"/>
        <v>4.28842391017263+4.19844283616983i</v>
      </c>
      <c r="I517" t="str">
        <f t="shared" si="182"/>
        <v>150.403748290611i</v>
      </c>
      <c r="J517" t="str">
        <f t="shared" ref="J517:J580" si="211">IMSUM(COMPLEX(0,2*PI()*B517*$C$113*$C$112),COMPLEX(0,2*PI()*B517*$C$113*$C$111),COMPLEX(0,2*PI()*B517*$C$28*10^-12*$C$111),COMPLEX(-1*2*PI()*B517*2*PI()*B517*$C$113*$C$112*$C$28*10^-12*$C$111,0),COMPLEX(1,0))</f>
        <v>-18.349344475885+32.5288413882989i</v>
      </c>
      <c r="K517" t="str">
        <f t="shared" si="183"/>
        <v>3.50758217234491-1.97860823844103i</v>
      </c>
      <c r="L517" t="str">
        <f t="shared" si="184"/>
        <v>0.225266998457391-0.112299255216315i</v>
      </c>
      <c r="M517" t="str">
        <f t="shared" si="185"/>
        <v>3.7328491708023-2.09090749365734i</v>
      </c>
      <c r="N517" t="str">
        <f t="shared" si="186"/>
        <v>-0.169857042246086i</v>
      </c>
      <c r="O517" t="str">
        <f t="shared" si="187"/>
        <v>0.985608942766945-0.169041450354124i</v>
      </c>
      <c r="P517" t="str">
        <f t="shared" si="188"/>
        <v>0.014391057233055+0.169041450354124i</v>
      </c>
      <c r="Q517" t="str">
        <f t="shared" si="189"/>
        <v>-0.014391057233055+0.000815591891962009i</v>
      </c>
      <c r="R517" t="str">
        <f t="shared" si="190"/>
        <v>-0.333226415044041-11.7651694642367i</v>
      </c>
      <c r="S517" t="str">
        <f t="shared" si="191"/>
        <v>0.0176181769825788i</v>
      </c>
      <c r="T517" t="str">
        <f t="shared" si="192"/>
        <v>0.207280837850954-0.00587084195551617i</v>
      </c>
      <c r="U517" t="str">
        <f t="shared" si="193"/>
        <v>0.0001-4155.48154286933i</v>
      </c>
      <c r="V517" t="str">
        <f t="shared" si="194"/>
        <v>0.00002-0.0666526986805859i</v>
      </c>
      <c r="W517" t="str">
        <f t="shared" si="195"/>
        <v>0.0000199993584529566-0.0666516296081959i</v>
      </c>
      <c r="X517" t="str">
        <f t="shared" si="196"/>
        <v>0.0149723474339652-0.0630989423409968i</v>
      </c>
      <c r="Y517" t="str">
        <f t="shared" si="197"/>
        <v>0.009+0.240645997264978i</v>
      </c>
      <c r="Z517" t="str">
        <f t="shared" si="198"/>
        <v>-4.05417185566212-1.55933977957031i</v>
      </c>
      <c r="AA517" t="str">
        <f t="shared" si="199"/>
        <v>8.96228686760714-66.3776312733141i</v>
      </c>
      <c r="AB517" t="str">
        <f t="shared" si="200"/>
        <v>1.41118247732493-0.039969103659865i</v>
      </c>
      <c r="AC517" t="str">
        <f t="shared" si="201"/>
        <v>6.18415964197592-3.09985065221106i</v>
      </c>
      <c r="AD517" t="str">
        <f t="shared" si="202"/>
        <v>0.184960057497595+0.0862493017784756i</v>
      </c>
      <c r="AE517" t="str">
        <f t="shared" si="203"/>
        <v>-0.615367892305055-0.638085067128416i</v>
      </c>
      <c r="AF517" t="str">
        <f t="shared" si="204"/>
        <v>-10.2458293071142-3.7082123657875i</v>
      </c>
      <c r="AG517" t="str">
        <f t="shared" si="205"/>
        <v>1.02672533579226-0.0416452746341525i</v>
      </c>
      <c r="AH517" t="str">
        <f t="shared" si="206"/>
        <v>3.48212150107062+8.73129268625145i</v>
      </c>
      <c r="AI517">
        <f t="shared" si="207"/>
        <v>19.462588632505899</v>
      </c>
      <c r="AJ517">
        <f t="shared" si="208"/>
        <v>68.257422394492181</v>
      </c>
      <c r="AK517"/>
      <c r="AL517"/>
      <c r="AM517"/>
      <c r="AN517"/>
    </row>
    <row r="518" spans="1:40" x14ac:dyDescent="0.25">
      <c r="A518"/>
      <c r="B518">
        <f t="shared" si="209"/>
        <v>38400</v>
      </c>
      <c r="C518" s="237" t="str">
        <f t="shared" ref="C518:C581" si="212">IMPRODUCT(COMPLEX(-1,0),IMDIV(IMPRODUCT(G518,COMPLEX($C$100+$C$101,0)),COMPLEX($C$100,2*PI()*B518*$C$103*$C$102*(2*$C$100+$C$101))))</f>
        <v>-0.0000518298560204669+0.0637765865505507i</v>
      </c>
      <c r="D518" s="208" t="str">
        <f t="shared" ref="D518:D581" si="213">IMPRODUCT(COMPLEX($C$106,0),IMSUB(C518,G518))</f>
        <v>-5.95740331923545+0.488953830220889i</v>
      </c>
      <c r="E518" t="str">
        <f t="shared" ref="E518:E581" si="214">IMDIV(COMPLEX($C$20*10^3,0),COMPLEX(1,2*PI()*B518*$C$20*1000*$C$29*10^-12))</f>
        <v>2870</v>
      </c>
      <c r="F518" t="str">
        <f t="shared" ref="F518:F581" si="215">IMDIV(COMPLEX($C$22*1000,0),IMSUM(COMPLEX($C$22*1000,0),E518))</f>
        <v>0.777000777000777</v>
      </c>
      <c r="G518" t="str">
        <f t="shared" si="210"/>
        <v>0.777000777000777</v>
      </c>
      <c r="H518" t="str">
        <f t="shared" ref="H518:H581" si="216">IMPRODUCT(COMPLEX($C$108,0),IMPRODUCT(COMPLEX(-1,0),D518),IMDIV(COMPLEX(0,2*PI()*B518*$C$109*$C$110),COMPLEX(1,2*PI()*B518*$C$109*$C$110)))</f>
        <v>4.29926249991598+4.19998779678086i</v>
      </c>
      <c r="I518" t="str">
        <f t="shared" ref="I518:I581" si="217">COMPLEX(0,2*PI()*B518*$C$113*$C$112*$C$114)</f>
        <v>150.79644737231i</v>
      </c>
      <c r="J518" t="str">
        <f t="shared" si="211"/>
        <v>-18.4505173464684+32.6137730890516i</v>
      </c>
      <c r="K518" t="str">
        <f t="shared" ref="K518:K581" si="218">IMDIV(I518,J518)</f>
        <v>3.50267924100676-1.98156294025989i</v>
      </c>
      <c r="L518" t="str">
        <f t="shared" ref="L518:L581" si="219">IMDIV(COMPLEX($C$117,0),COMPLEX(1,2*PI()*B518*$C$115*$C$116))</f>
        <v>0.225032787470399-0.112475401930164i</v>
      </c>
      <c r="M518" t="str">
        <f t="shared" ref="M518:M581" si="220">IMSUM(K518,L518)</f>
        <v>3.72771202847716-2.09403834219005i</v>
      </c>
      <c r="N518" t="str">
        <f t="shared" ref="N518:N581" si="221">COMPLEX(0,-2*PI()*B518*$C$43)</f>
        <v>-0.170300533218008i</v>
      </c>
      <c r="O518" t="str">
        <f t="shared" ref="O518:O581" si="222">IMEXP(N518)</f>
        <v>0.985533877485417-0.169478542383863i</v>
      </c>
      <c r="P518" t="str">
        <f t="shared" ref="P518:P581" si="223">IMSUB(COMPLEX(1,0),O518)</f>
        <v>0.014466122514583+0.169478542383863i</v>
      </c>
      <c r="Q518" t="str">
        <f t="shared" ref="Q518:Q581" si="224">IMSUM(COMPLEX(0,2*PI()*B518*$C$43),O518,COMPLEX(-1,0))</f>
        <v>-0.014466122514583+0.000821990834144998i</v>
      </c>
      <c r="R518" t="str">
        <f t="shared" ref="R518:R581" si="225">IMDIV(P518,Q518)</f>
        <v>-0.333225855672963-11.7344817736614i</v>
      </c>
      <c r="S518" t="str">
        <f t="shared" ref="S518:S581" si="226">IMDIV(COMPLEX(0,2*PI()*B518*$C$123),COMPLEX($C$124,0))</f>
        <v>0.0176641774446743i</v>
      </c>
      <c r="T518" t="str">
        <f t="shared" ref="T518:T581" si="227">IMPRODUCT(R518,S518)</f>
        <v>0.207279968271251-0.00588616064376065i</v>
      </c>
      <c r="U518" t="str">
        <f t="shared" ref="U518:U581" si="228">IMDIV(COMPLEX(1,2*PI()*B518*$C$16*10^-3*$C$15*10^-6),COMPLEX(0,2*PI()*B518*$C$15*10^-6))</f>
        <v>0.0001-4144.65997635144i</v>
      </c>
      <c r="V518" t="str">
        <f t="shared" ref="V518:V581" si="229">IMSUM(COMPLEX($C$18*10^-3,0),IMDIV(COMPLEX(1,0),COMPLEX(0,2*PI()*B518*($C$17*1*10^-6))))</f>
        <v>0.00002-0.0664791239444385i</v>
      </c>
      <c r="W518" t="str">
        <f t="shared" ref="W518:W581" si="230">IMDIV(IMPRODUCT(U518,V518),IMSUM(U518,V518))</f>
        <v>0.0000199993584529566-0.0664780576560917i</v>
      </c>
      <c r="X518" t="str">
        <f t="shared" ref="X518:X581" si="231">IMDIV(IMPRODUCT(COMPLEX($C$19,0),W518),IMSUM(COMPLEX($C$19,0),W518))</f>
        <v>0.0148986867838967-0.0629520318453534i</v>
      </c>
      <c r="Y518" t="str">
        <f t="shared" ref="Y518:Y581" si="232">COMPLEX($C$13*10^-3,2*PI()*B518*$C$12*0.000001)</f>
        <v>0.009+0.241274315795696i</v>
      </c>
      <c r="Z518" t="str">
        <f t="shared" ref="Z518:Z581" si="233">IMPRODUCT(COMPLEX($C$6,0),IMDIV(X518,IMSUM(X518,Y518)))</f>
        <v>-4.02954452649715-1.54262864872168i</v>
      </c>
      <c r="AA518" t="str">
        <f t="shared" ref="AA518:AA581" si="234">IMDIV(COMPLEX($C$6,0),IMSUM(X518,Y518))</f>
        <v>8.85957310893763-66.1065323754664i</v>
      </c>
      <c r="AB518" t="str">
        <f t="shared" ref="AB518:AB581" si="235">IMPRODUCT(COMPLEX($C$119,0),T518)</f>
        <v>1.41117655716534-0.040073394363484i</v>
      </c>
      <c r="AC518" t="str">
        <f t="shared" ref="AC518:AC581" si="236">IMSUM(COMPLEX(1,0),IMPRODUCT(AB518,M518))</f>
        <v>6.17654460215139-3.10443989249464i</v>
      </c>
      <c r="AD518" t="str">
        <f t="shared" ref="AD518:AD581" si="237">IMDIV(AB518,AC518)</f>
        <v>0.184999143940354+0.0864958261575937i</v>
      </c>
      <c r="AE518" t="str">
        <f t="shared" ref="AE518:AE581" si="238">IMPRODUCT(AD518,AA518,X518)</f>
        <v>-0.612031348445958-0.633923762289556i</v>
      </c>
      <c r="AF518" t="str">
        <f t="shared" ref="AF518:AF581" si="239">IMSUB(D518,H518)</f>
        <v>-10.2566658191514-3.71103396655997i</v>
      </c>
      <c r="AG518" t="str">
        <f t="shared" ref="AG518:AG581" si="240">IMSUM(COMPLEX(1,0),IMPRODUCT(AD518,AA518,COMPLEX($C$127,0)))</f>
        <v>1.02663216831448-0.0414972756063728i</v>
      </c>
      <c r="AH518" t="str">
        <f t="shared" ref="AH518:AH581" si="241">IMDIV(IMPRODUCT(AE518,AF518),AG518)</f>
        <v>3.47197821172738+8.68596486577792i</v>
      </c>
      <c r="AI518">
        <f t="shared" ref="AI518:AI581" si="242">20*LOG10(IMABS(AH518))</f>
        <v>19.420111221196386</v>
      </c>
      <c r="AJ518">
        <f t="shared" ref="AJ518:AJ581" si="243">IMARGUMENT(AH518)*180/PI()</f>
        <v>68.212283453224302</v>
      </c>
      <c r="AK518"/>
      <c r="AL518"/>
      <c r="AM518"/>
      <c r="AN518"/>
    </row>
    <row r="519" spans="1:40" x14ac:dyDescent="0.25">
      <c r="A519"/>
      <c r="B519">
        <f t="shared" si="209"/>
        <v>38500</v>
      </c>
      <c r="C519" s="237" t="str">
        <f t="shared" si="212"/>
        <v>-0.0000515609598619727+0.0636109332969494i</v>
      </c>
      <c r="D519" s="208" t="str">
        <f t="shared" si="213"/>
        <v>-5.95740125769823+0.487683821943279i</v>
      </c>
      <c r="E519" t="str">
        <f t="shared" si="214"/>
        <v>2870</v>
      </c>
      <c r="F519" t="str">
        <f t="shared" si="215"/>
        <v>0.777000777000777</v>
      </c>
      <c r="G519" t="str">
        <f t="shared" si="210"/>
        <v>0.777000777000777</v>
      </c>
      <c r="H519" t="str">
        <f t="shared" si="216"/>
        <v>4.31008078427068+4.20150141488229i</v>
      </c>
      <c r="I519" t="str">
        <f t="shared" si="217"/>
        <v>151.189146454009i</v>
      </c>
      <c r="J519" t="str">
        <f t="shared" si="211"/>
        <v>-18.5519540315774+32.6987047898044i</v>
      </c>
      <c r="K519" t="str">
        <f t="shared" si="218"/>
        <v>3.49777713095719-1.98450063888933i</v>
      </c>
      <c r="L519" t="str">
        <f t="shared" si="219"/>
        <v>0.224798454181353-0.112650877653836i</v>
      </c>
      <c r="M519" t="str">
        <f t="shared" si="220"/>
        <v>3.72257558513854-2.09715151654317i</v>
      </c>
      <c r="N519" t="str">
        <f t="shared" si="221"/>
        <v>-0.17074402418993i</v>
      </c>
      <c r="O519" t="str">
        <f t="shared" si="222"/>
        <v>0.985458618364909-0.169915601079845i</v>
      </c>
      <c r="P519" t="str">
        <f t="shared" si="223"/>
        <v>0.014541381635091+0.169915601079845i</v>
      </c>
      <c r="Q519" t="str">
        <f t="shared" si="224"/>
        <v>-0.014541381635091+0.000828423110085019i</v>
      </c>
      <c r="R519" t="str">
        <f t="shared" si="225"/>
        <v>-0.33322529484075-11.7039533715457i</v>
      </c>
      <c r="S519" t="str">
        <f t="shared" si="226"/>
        <v>0.0177101779067698i</v>
      </c>
      <c r="T519" t="str">
        <f t="shared" si="227"/>
        <v>0.207279096422613-0.0059014792546655i</v>
      </c>
      <c r="U519" t="str">
        <f t="shared" si="228"/>
        <v>0.0001-4133.89462576352i</v>
      </c>
      <c r="V519" t="str">
        <f t="shared" si="229"/>
        <v>0.00002-0.0663064508952322i</v>
      </c>
      <c r="W519" t="str">
        <f t="shared" si="230"/>
        <v>0.0000199993584529566-0.0663053873764658i</v>
      </c>
      <c r="X519" t="str">
        <f t="shared" si="231"/>
        <v>0.0148255590769609-0.0628057588873796i</v>
      </c>
      <c r="Y519" t="str">
        <f t="shared" si="232"/>
        <v>0.009+0.241902634326414i</v>
      </c>
      <c r="Z519" t="str">
        <f t="shared" si="233"/>
        <v>-4.0051362097517-1.52616463927808i</v>
      </c>
      <c r="AA519" t="str">
        <f t="shared" si="234"/>
        <v>8.75849831399618-65.8376861801159i</v>
      </c>
      <c r="AB519" t="str">
        <f t="shared" si="235"/>
        <v>1.41117062155869-0.0401776845405694i</v>
      </c>
      <c r="AC519" t="str">
        <f t="shared" si="236"/>
        <v>6.16893061021371-3.1090030766411i</v>
      </c>
      <c r="AD519" t="str">
        <f t="shared" si="237"/>
        <v>0.185038331959714+0.086742272304499i</v>
      </c>
      <c r="AE519" t="str">
        <f t="shared" si="238"/>
        <v>-0.60872073480215-0.629813574870807i</v>
      </c>
      <c r="AF519" t="str">
        <f t="shared" si="239"/>
        <v>-10.2674820419689-3.71381759293901i</v>
      </c>
      <c r="AG519" t="str">
        <f t="shared" si="240"/>
        <v>1.02654027768412-0.0413504041781511i</v>
      </c>
      <c r="AH519" t="str">
        <f t="shared" si="241"/>
        <v>3.4618261544672+8.64108836972541i</v>
      </c>
      <c r="AI519">
        <f t="shared" si="242"/>
        <v>19.377818414584016</v>
      </c>
      <c r="AJ519">
        <f t="shared" si="243"/>
        <v>68.167783011492006</v>
      </c>
      <c r="AK519"/>
      <c r="AL519"/>
      <c r="AM519"/>
      <c r="AN519"/>
    </row>
    <row r="520" spans="1:40" x14ac:dyDescent="0.25">
      <c r="A520"/>
      <c r="B520">
        <f t="shared" si="209"/>
        <v>38600</v>
      </c>
      <c r="C520" s="237" t="str">
        <f t="shared" si="212"/>
        <v>-0.0000512941508599193+0.063446138348674i</v>
      </c>
      <c r="D520" s="208" t="str">
        <f t="shared" si="213"/>
        <v>-5.95739921216255+0.486420394006501i</v>
      </c>
      <c r="E520" t="str">
        <f t="shared" si="214"/>
        <v>2870</v>
      </c>
      <c r="F520" t="str">
        <f t="shared" si="215"/>
        <v>0.777000777000777</v>
      </c>
      <c r="G520" t="str">
        <f t="shared" si="210"/>
        <v>0.777000777000777</v>
      </c>
      <c r="H520" t="str">
        <f t="shared" si="216"/>
        <v>4.32087871078977+4.20298387399954i</v>
      </c>
      <c r="I520" t="str">
        <f t="shared" si="217"/>
        <v>151.581845535708i</v>
      </c>
      <c r="J520" t="str">
        <f t="shared" si="211"/>
        <v>-18.6536545312121+32.7836364905571i</v>
      </c>
      <c r="K520" t="str">
        <f t="shared" si="218"/>
        <v>3.49287589381755-1.9874213851303i</v>
      </c>
      <c r="L520" t="str">
        <f t="shared" si="219"/>
        <v>0.224564000873853-0.112825683057092i</v>
      </c>
      <c r="M520" t="str">
        <f t="shared" si="220"/>
        <v>3.7174398946914-2.10024706818739i</v>
      </c>
      <c r="N520" t="str">
        <f t="shared" si="221"/>
        <v>-0.171187515161852i</v>
      </c>
      <c r="O520" t="str">
        <f t="shared" si="222"/>
        <v>0.985383165420222-0.170352626356105i</v>
      </c>
      <c r="P520" t="str">
        <f t="shared" si="223"/>
        <v>0.014616834579778+0.170352626356105i</v>
      </c>
      <c r="Q520" t="str">
        <f t="shared" si="224"/>
        <v>-0.014616834579778+0.000834888805746975i</v>
      </c>
      <c r="R520" t="str">
        <f t="shared" si="225"/>
        <v>-0.333224732545613-11.6735830198946i</v>
      </c>
      <c r="S520" t="str">
        <f t="shared" si="226"/>
        <v>0.0177561783688653i</v>
      </c>
      <c r="T520" t="str">
        <f t="shared" si="227"/>
        <v>0.207278222305006-0.00591679778799734i</v>
      </c>
      <c r="U520" t="str">
        <f t="shared" si="228"/>
        <v>0.0001-4123.18505419418i</v>
      </c>
      <c r="V520" t="str">
        <f t="shared" si="229"/>
        <v>0.00002-0.0661346725250372i</v>
      </c>
      <c r="W520" t="str">
        <f t="shared" si="230"/>
        <v>0.0000199993584529566-0.0661336117615015i</v>
      </c>
      <c r="X520" t="str">
        <f t="shared" si="231"/>
        <v>0.0147529592841041-0.0626601196945765i</v>
      </c>
      <c r="Y520" t="str">
        <f t="shared" si="232"/>
        <v>0.009+0.242530952857132i</v>
      </c>
      <c r="Z520" t="str">
        <f t="shared" si="233"/>
        <v>-3.9809445835513-1.5099431143968i</v>
      </c>
      <c r="AA520" t="str">
        <f t="shared" si="234"/>
        <v>8.65902966639103-65.5710668234654i</v>
      </c>
      <c r="AB520" t="str">
        <f t="shared" si="235"/>
        <v>1.41116467050473-0.0402819741895322i</v>
      </c>
      <c r="AC520" t="str">
        <f t="shared" si="236"/>
        <v>6.16131774592096-3.11354027984628i</v>
      </c>
      <c r="AD520" t="str">
        <f t="shared" si="237"/>
        <v>0.185077621535203+0.0869886406545578i</v>
      </c>
      <c r="AE520" t="str">
        <f t="shared" si="238"/>
        <v>-0.605435856000036-0.62575363811027i</v>
      </c>
      <c r="AF520" t="str">
        <f t="shared" si="239"/>
        <v>-10.2782779229523-3.71656347999304i</v>
      </c>
      <c r="AG520" t="str">
        <f t="shared" si="240"/>
        <v>1.02644964071662-0.0412046495263085i</v>
      </c>
      <c r="AH520" t="str">
        <f t="shared" si="241"/>
        <v>3.45166728149418+8.59665685122047i</v>
      </c>
      <c r="AI520">
        <f t="shared" si="242"/>
        <v>19.33570879161757</v>
      </c>
      <c r="AJ520">
        <f t="shared" si="243"/>
        <v>68.12391067867047</v>
      </c>
      <c r="AK520"/>
      <c r="AL520"/>
      <c r="AM520"/>
      <c r="AN520"/>
    </row>
    <row r="521" spans="1:40" x14ac:dyDescent="0.25">
      <c r="A521"/>
      <c r="B521">
        <f t="shared" si="209"/>
        <v>38700</v>
      </c>
      <c r="C521" s="237" t="str">
        <f t="shared" si="212"/>
        <v>-0.0000510294074695501+0.0632821950522126i</v>
      </c>
      <c r="D521" s="208" t="str">
        <f t="shared" si="213"/>
        <v>-5.95739718246323+0.485163495400297i</v>
      </c>
      <c r="E521" t="str">
        <f t="shared" si="214"/>
        <v>2870</v>
      </c>
      <c r="F521" t="str">
        <f t="shared" si="215"/>
        <v>0.777000777000777</v>
      </c>
      <c r="G521" t="str">
        <f t="shared" si="210"/>
        <v>0.777000777000777</v>
      </c>
      <c r="H521" t="str">
        <f t="shared" si="216"/>
        <v>4.33165622820186+4.204435357104i</v>
      </c>
      <c r="I521" t="str">
        <f t="shared" si="217"/>
        <v>151.974544617406i</v>
      </c>
      <c r="J521" t="str">
        <f t="shared" si="211"/>
        <v>-18.7556188453723+32.8685681913098i</v>
      </c>
      <c r="K521" t="str">
        <f t="shared" si="218"/>
        <v>3.48797558088213-1.9903252297521i</v>
      </c>
      <c r="L521" t="str">
        <f t="shared" si="219"/>
        <v>0.224329429823938-0.112999818817773i</v>
      </c>
      <c r="M521" t="str">
        <f t="shared" si="220"/>
        <v>3.71230501070607-2.10332504856987i</v>
      </c>
      <c r="N521" t="str">
        <f t="shared" si="221"/>
        <v>-0.171631006133774i</v>
      </c>
      <c r="O521" t="str">
        <f t="shared" si="222"/>
        <v>0.985307518666198-0.170789618126689i</v>
      </c>
      <c r="P521" t="str">
        <f t="shared" si="223"/>
        <v>0.014692481333802+0.170789618126689i</v>
      </c>
      <c r="Q521" t="str">
        <f t="shared" si="224"/>
        <v>-0.014692481333802+0.000841388007084998i</v>
      </c>
      <c r="R521" t="str">
        <f t="shared" si="225"/>
        <v>-0.33322416878886-11.6433694935116i</v>
      </c>
      <c r="S521" t="str">
        <f t="shared" si="226"/>
        <v>0.0178021788309608i</v>
      </c>
      <c r="T521" t="str">
        <f t="shared" si="227"/>
        <v>0.207277345918447-0.00593211624357755i</v>
      </c>
      <c r="U521" t="str">
        <f t="shared" si="228"/>
        <v>0.0001-4112.53082924794i</v>
      </c>
      <c r="V521" t="str">
        <f t="shared" si="229"/>
        <v>0.00002-0.0659637818983579i</v>
      </c>
      <c r="W521" t="str">
        <f t="shared" si="230"/>
        <v>0.0000199993584529566-0.0659627238758136i</v>
      </c>
      <c r="X521" t="str">
        <f t="shared" si="231"/>
        <v>0.0146808824342096-0.062515110519849i</v>
      </c>
      <c r="Y521" t="str">
        <f t="shared" si="232"/>
        <v>0.009+0.24315927138785i</v>
      </c>
      <c r="Z521" t="str">
        <f t="shared" si="233"/>
        <v>-3.95696734696084-1.49395954152707i</v>
      </c>
      <c r="AA521" t="str">
        <f t="shared" si="234"/>
        <v>8.56113512983515-65.3066487662859i</v>
      </c>
      <c r="AB521" t="str">
        <f t="shared" si="235"/>
        <v>1.41115870400359-0.0403862633091566i</v>
      </c>
      <c r="AC521" t="str">
        <f t="shared" si="236"/>
        <v>6.15370608853772-3.11805157728442i</v>
      </c>
      <c r="AD521" t="str">
        <f t="shared" si="237"/>
        <v>0.185117012646497+0.087234931638244i</v>
      </c>
      <c r="AE521" t="str">
        <f t="shared" si="238"/>
        <v>-0.602176515933708-0.621743103349113i</v>
      </c>
      <c r="AF521" t="str">
        <f t="shared" si="239"/>
        <v>-10.2890534106651-3.7192718617037i</v>
      </c>
      <c r="AG521" t="str">
        <f t="shared" si="240"/>
        <v>1.02636023473871-0.0410600009097344i</v>
      </c>
      <c r="AH521" t="str">
        <f t="shared" si="241"/>
        <v>3.44150347162596+8.55266407264233i</v>
      </c>
      <c r="AI521">
        <f t="shared" si="242"/>
        <v>19.293780944150704</v>
      </c>
      <c r="AJ521">
        <f t="shared" si="243"/>
        <v>68.080656264396012</v>
      </c>
      <c r="AK521"/>
      <c r="AL521"/>
      <c r="AM521"/>
      <c r="AN521"/>
    </row>
    <row r="522" spans="1:40" x14ac:dyDescent="0.25">
      <c r="A522"/>
      <c r="B522">
        <f t="shared" si="209"/>
        <v>38800</v>
      </c>
      <c r="C522" s="237" t="str">
        <f t="shared" si="212"/>
        <v>-0.0000507667084233877+0.0631190968226453i</v>
      </c>
      <c r="D522" s="208" t="str">
        <f t="shared" si="213"/>
        <v>-5.9573951684372+0.483913075640281i</v>
      </c>
      <c r="E522" t="str">
        <f t="shared" si="214"/>
        <v>2870</v>
      </c>
      <c r="F522" t="str">
        <f t="shared" si="215"/>
        <v>0.777000777000777</v>
      </c>
      <c r="G522" t="str">
        <f t="shared" si="210"/>
        <v>0.777000777000777</v>
      </c>
      <c r="H522" t="str">
        <f t="shared" si="216"/>
        <v>4.34241328640098+4.20585604660872i</v>
      </c>
      <c r="I522" t="str">
        <f t="shared" si="217"/>
        <v>152.367243699105i</v>
      </c>
      <c r="J522" t="str">
        <f t="shared" si="211"/>
        <v>-18.8578469740583+32.9534998920626i</v>
      </c>
      <c r="K522" t="str">
        <f t="shared" si="218"/>
        <v>3.48307624311887-1.99321222349237i</v>
      </c>
      <c r="L522" t="str">
        <f t="shared" si="219"/>
        <v>0.224094743300069-0.113173285621743i</v>
      </c>
      <c r="M522" t="str">
        <f t="shared" si="220"/>
        <v>3.70717098641894-2.10638550911411i</v>
      </c>
      <c r="N522" t="str">
        <f t="shared" si="221"/>
        <v>-0.172074497105696i</v>
      </c>
      <c r="O522" t="str">
        <f t="shared" si="222"/>
        <v>0.985231678117714-0.171226576305647i</v>
      </c>
      <c r="P522" t="str">
        <f t="shared" si="223"/>
        <v>0.0147683218822861+0.171226576305647i</v>
      </c>
      <c r="Q522" t="str">
        <f t="shared" si="224"/>
        <v>-0.0147683218822861+0.000847920800049001i</v>
      </c>
      <c r="R522" t="str">
        <f t="shared" si="225"/>
        <v>-0.333223603570196-11.6133115798281i</v>
      </c>
      <c r="S522" t="str">
        <f t="shared" si="226"/>
        <v>0.0178481792930563i</v>
      </c>
      <c r="T522" t="str">
        <f t="shared" si="227"/>
        <v>0.207276467262899-0.00594743462119917i</v>
      </c>
      <c r="U522" t="str">
        <f t="shared" si="228"/>
        <v>0.0001-4101.93152298699i</v>
      </c>
      <c r="V522" t="str">
        <f t="shared" si="229"/>
        <v>0.00002-0.0657937721511972i</v>
      </c>
      <c r="W522" t="str">
        <f t="shared" si="230"/>
        <v>0.0000199993584529566-0.0657927168555156i</v>
      </c>
      <c r="X522" t="str">
        <f t="shared" si="231"/>
        <v>0.0146093236133184-0.062370727641362i</v>
      </c>
      <c r="Y522" t="str">
        <f t="shared" si="232"/>
        <v>0.009+0.243787589918568i</v>
      </c>
      <c r="Z522" t="str">
        <f t="shared" si="233"/>
        <v>-3.93320222017222-1.47820948971503i</v>
      </c>
      <c r="AA522" t="str">
        <f t="shared" si="234"/>
        <v>8.46478342694093-65.0444067912827i</v>
      </c>
      <c r="AB522" t="str">
        <f t="shared" si="235"/>
        <v>1.41115272205501-0.0404905518980334i</v>
      </c>
      <c r="AC522" t="str">
        <f t="shared" si="236"/>
        <v>6.14609571683439-3.12253704410408i</v>
      </c>
      <c r="AD522" t="str">
        <f t="shared" si="237"/>
        <v>0.185156505273389+0.0874811456811982i</v>
      </c>
      <c r="AE522" t="str">
        <f t="shared" si="238"/>
        <v>-0.598942517903533-0.617781139594091i</v>
      </c>
      <c r="AF522" t="str">
        <f t="shared" si="239"/>
        <v>-10.2998084548382-3.72194297096844i</v>
      </c>
      <c r="AG522" t="str">
        <f t="shared" si="240"/>
        <v>1.02627203757541-0.0409164476708597i</v>
      </c>
      <c r="AH522" t="str">
        <f t="shared" si="241"/>
        <v>3.43133653283552+8.50910390355559i</v>
      </c>
      <c r="AI522">
        <f t="shared" si="242"/>
        <v>19.252033476883032</v>
      </c>
      <c r="AJ522">
        <f t="shared" si="243"/>
        <v>68.038009774098427</v>
      </c>
      <c r="AK522"/>
      <c r="AL522"/>
      <c r="AM522"/>
      <c r="AN522"/>
    </row>
    <row r="523" spans="1:40" x14ac:dyDescent="0.25">
      <c r="A523"/>
      <c r="B523">
        <f t="shared" si="209"/>
        <v>38900</v>
      </c>
      <c r="C523" s="237" t="str">
        <f t="shared" si="212"/>
        <v>-0.0000505060327269632+0.0629568371427635i</v>
      </c>
      <c r="D523" s="208" t="str">
        <f t="shared" si="213"/>
        <v>-5.95739316992353+0.482669084761187i</v>
      </c>
      <c r="E523" t="str">
        <f t="shared" si="214"/>
        <v>2870</v>
      </c>
      <c r="F523" t="str">
        <f t="shared" si="215"/>
        <v>0.777000777000777</v>
      </c>
      <c r="G523" t="str">
        <f t="shared" si="210"/>
        <v>0.777000777000777</v>
      </c>
      <c r="H523" t="str">
        <f t="shared" si="216"/>
        <v>4.35314983643652+4.2072461243641i</v>
      </c>
      <c r="I523" t="str">
        <f t="shared" si="217"/>
        <v>152.759942780804i</v>
      </c>
      <c r="J523" t="str">
        <f t="shared" si="211"/>
        <v>-18.9603389172698+33.0384315928153i</v>
      </c>
      <c r="K523" t="str">
        <f t="shared" si="218"/>
        <v>3.47817793117011-1.99608241705683i</v>
      </c>
      <c r="L523" t="str">
        <f t="shared" si="219"/>
        <v>0.223859943563104-0.113346084162828i</v>
      </c>
      <c r="M523" t="str">
        <f t="shared" si="220"/>
        <v>3.70203787473321-2.10942850121966i</v>
      </c>
      <c r="N523" t="str">
        <f t="shared" si="221"/>
        <v>-0.172517988077618i</v>
      </c>
      <c r="O523" t="str">
        <f t="shared" si="222"/>
        <v>0.985155643789687-0.171663500807036i</v>
      </c>
      <c r="P523" t="str">
        <f t="shared" si="223"/>
        <v>0.014844356210313+0.171663500807036i</v>
      </c>
      <c r="Q523" t="str">
        <f t="shared" si="224"/>
        <v>-0.014844356210313+0.000854487270582016i</v>
      </c>
      <c r="R523" t="str">
        <f t="shared" si="225"/>
        <v>-0.333223036889343-11.583408078746i</v>
      </c>
      <c r="S523" t="str">
        <f t="shared" si="226"/>
        <v>0.0178941797551518i</v>
      </c>
      <c r="T523" t="str">
        <f t="shared" si="227"/>
        <v>0.207275586338358-0.00596275292065548i</v>
      </c>
      <c r="U523" t="str">
        <f t="shared" si="228"/>
        <v>0.0001-4091.38671187391i</v>
      </c>
      <c r="V523" t="str">
        <f t="shared" si="229"/>
        <v>0.00002-0.0656246364901401i</v>
      </c>
      <c r="W523" t="str">
        <f t="shared" si="230"/>
        <v>0.0000199993584529566-0.0656235839073015i</v>
      </c>
      <c r="X523" t="str">
        <f t="shared" si="231"/>
        <v>0.0145382779638602-0.0622269673623955i</v>
      </c>
      <c r="Y523" t="str">
        <f t="shared" si="232"/>
        <v>0.009+0.244415908449286i</v>
      </c>
      <c r="Z523" t="str">
        <f t="shared" si="233"/>
        <v>-3.90964694466532-1.46268862698596i</v>
      </c>
      <c r="AA523" t="str">
        <f t="shared" si="234"/>
        <v>8.36994401865545-64.7843160003755i</v>
      </c>
      <c r="AB523" t="str">
        <f t="shared" si="235"/>
        <v>1.41114672465897-0.0405948399547553i</v>
      </c>
      <c r="AC523" t="str">
        <f t="shared" si="236"/>
        <v>6.13848670909021-3.12699675542964i</v>
      </c>
      <c r="AD523" t="str">
        <f t="shared" si="237"/>
        <v>0.185196099395803+0.0877272832042932i</v>
      </c>
      <c r="AE523" t="str">
        <f t="shared" si="238"/>
        <v>-0.59573366474744-0.613866933091858i</v>
      </c>
      <c r="AF523" t="str">
        <f t="shared" si="239"/>
        <v>-10.31054300636-3.72457703960291i</v>
      </c>
      <c r="AG523" t="str">
        <f t="shared" si="240"/>
        <v>1.02618502753739-0.0407739792369969i</v>
      </c>
      <c r="AH523" t="str">
        <f t="shared" si="241"/>
        <v>3.42116820470433+8.4659703186822i</v>
      </c>
      <c r="AI523">
        <f t="shared" si="242"/>
        <v>19.210465007300332</v>
      </c>
      <c r="AJ523">
        <f t="shared" si="243"/>
        <v>67.995961404638649</v>
      </c>
      <c r="AK523"/>
      <c r="AL523"/>
      <c r="AM523"/>
      <c r="AN523"/>
    </row>
    <row r="524" spans="1:40" x14ac:dyDescent="0.25">
      <c r="A524"/>
      <c r="B524">
        <f t="shared" si="209"/>
        <v>39000</v>
      </c>
      <c r="C524" s="237" t="str">
        <f t="shared" si="212"/>
        <v>-0.000050247359654623+0.0627954095622019i</v>
      </c>
      <c r="D524" s="208" t="str">
        <f t="shared" si="213"/>
        <v>-5.95739118676331+0.481431473310215i</v>
      </c>
      <c r="E524" t="str">
        <f t="shared" si="214"/>
        <v>2870</v>
      </c>
      <c r="F524" t="str">
        <f t="shared" si="215"/>
        <v>0.777000777000777</v>
      </c>
      <c r="G524" t="str">
        <f t="shared" si="210"/>
        <v>0.777000777000777</v>
      </c>
      <c r="H524" t="str">
        <f t="shared" si="216"/>
        <v>4.36386583050316+4.20860577165366i</v>
      </c>
      <c r="I524" t="str">
        <f t="shared" si="217"/>
        <v>153.152641862502i</v>
      </c>
      <c r="J524" t="str">
        <f t="shared" si="211"/>
        <v>-19.0630946750071+33.1233632935681i</v>
      </c>
      <c r="K524" t="str">
        <f t="shared" si="218"/>
        <v>3.47328069535318-1.99893586111918i</v>
      </c>
      <c r="L524" t="str">
        <f t="shared" si="219"/>
        <v>0.223625032866279-0.113518215142754i</v>
      </c>
      <c r="M524" t="str">
        <f t="shared" si="220"/>
        <v>3.69690572821946-2.11245407626193i</v>
      </c>
      <c r="N524" t="str">
        <f t="shared" si="221"/>
        <v>-0.17296147904954i</v>
      </c>
      <c r="O524" t="str">
        <f t="shared" si="222"/>
        <v>0.985079415697072-0.17210039154492i</v>
      </c>
      <c r="P524" t="str">
        <f t="shared" si="223"/>
        <v>0.014920584302928+0.17210039154492i</v>
      </c>
      <c r="Q524" t="str">
        <f t="shared" si="224"/>
        <v>-0.014920584302928+0.000861087504620023i</v>
      </c>
      <c r="R524" t="str">
        <f t="shared" si="225"/>
        <v>-0.333222468746423-11.5536578024754i</v>
      </c>
      <c r="S524" t="str">
        <f t="shared" si="226"/>
        <v>0.0179401802172473i</v>
      </c>
      <c r="T524" t="str">
        <f t="shared" si="227"/>
        <v>0.207274703144814-0.00597807114174688i</v>
      </c>
      <c r="U524" t="str">
        <f t="shared" si="228"/>
        <v>0.0001-4080.89597671526i</v>
      </c>
      <c r="V524" t="str">
        <f t="shared" si="229"/>
        <v>0.00002-0.0654563681914474i</v>
      </c>
      <c r="W524" t="str">
        <f t="shared" si="230"/>
        <v>0.0000199993584529566-0.0654553183075395i</v>
      </c>
      <c r="X524" t="str">
        <f t="shared" si="231"/>
        <v>0.0144677406838964-0.0620838260111986i</v>
      </c>
      <c r="Y524" t="str">
        <f t="shared" si="232"/>
        <v>0.009+0.245044226980004i</v>
      </c>
      <c r="Z524" t="str">
        <f t="shared" si="233"/>
        <v>-3.88629928334324-1.44739271780138i</v>
      </c>
      <c r="AA524" t="str">
        <f t="shared" si="234"/>
        <v>8.27658708431394-64.5263518118904i</v>
      </c>
      <c r="AB524" t="str">
        <f t="shared" si="235"/>
        <v>1.4111407118154-0.0406991274779634i</v>
      </c>
      <c r="AC524" t="str">
        <f t="shared" si="236"/>
        <v>6.13087914309291-3.13143078636042i</v>
      </c>
      <c r="AD524" t="str">
        <f t="shared" si="237"/>
        <v>0.185235794993791+0.0879733446236955i</v>
      </c>
      <c r="AE524" t="str">
        <f t="shared" si="238"/>
        <v>-0.59254975896492-0.609999686914539i</v>
      </c>
      <c r="AF524" t="str">
        <f t="shared" si="239"/>
        <v>-10.3212570172665-3.72717429834344i</v>
      </c>
      <c r="AG524" t="str">
        <f t="shared" si="240"/>
        <v>1.02609918340863-0.0406325851215344i</v>
      </c>
      <c r="AH524" t="str">
        <f t="shared" si="241"/>
        <v>3.41100016078769+8.42325739590953i</v>
      </c>
      <c r="AI524">
        <f t="shared" si="242"/>
        <v>19.169074165610649</v>
      </c>
      <c r="AJ524">
        <f t="shared" si="243"/>
        <v>67.954501540056995</v>
      </c>
      <c r="AK524"/>
      <c r="AL524"/>
      <c r="AM524"/>
      <c r="AN524"/>
    </row>
    <row r="525" spans="1:40" x14ac:dyDescent="0.25">
      <c r="A525"/>
      <c r="B525">
        <f t="shared" si="209"/>
        <v>39100</v>
      </c>
      <c r="C525" s="237" t="str">
        <f t="shared" si="212"/>
        <v>-0.0000499906687454063+0.062634807696583i</v>
      </c>
      <c r="D525" s="208" t="str">
        <f t="shared" si="213"/>
        <v>-5.95738921879967+0.48020019234047i</v>
      </c>
      <c r="E525" t="str">
        <f t="shared" si="214"/>
        <v>2870</v>
      </c>
      <c r="F525" t="str">
        <f t="shared" si="215"/>
        <v>0.777000777000777</v>
      </c>
      <c r="G525" t="str">
        <f t="shared" si="210"/>
        <v>0.777000777000777</v>
      </c>
      <c r="H525" t="str">
        <f t="shared" si="216"/>
        <v>4.37456122193077+4.20993516918994i</v>
      </c>
      <c r="I525" t="str">
        <f t="shared" si="217"/>
        <v>153.545340944201i</v>
      </c>
      <c r="J525" t="str">
        <f t="shared" si="211"/>
        <v>-19.1661142472699+33.2082949943208i</v>
      </c>
      <c r="K525" t="str">
        <f t="shared" si="218"/>
        <v>3.46838458566139-2.00177260632094i</v>
      </c>
      <c r="L525" t="str">
        <f t="shared" si="219"/>
        <v>0.223390013455185-0.113689679271089i</v>
      </c>
      <c r="M525" t="str">
        <f t="shared" si="220"/>
        <v>3.69177459911658-2.11546228559203i</v>
      </c>
      <c r="N525" t="str">
        <f t="shared" si="221"/>
        <v>-0.173404970021462i</v>
      </c>
      <c r="O525" t="str">
        <f t="shared" si="222"/>
        <v>0.985002993854862-0.17253724843337i</v>
      </c>
      <c r="P525" t="str">
        <f t="shared" si="223"/>
        <v>0.014997006145138+0.17253724843337i</v>
      </c>
      <c r="Q525" t="str">
        <f t="shared" si="224"/>
        <v>-0.014997006145138+0.00086772158809198i</v>
      </c>
      <c r="R525" t="str">
        <f t="shared" si="225"/>
        <v>-0.333221899141819-11.524059575378i</v>
      </c>
      <c r="S525" t="str">
        <f t="shared" si="226"/>
        <v>0.0179861806793428i</v>
      </c>
      <c r="T525" t="str">
        <f t="shared" si="227"/>
        <v>0.207273817682259-0.0059933892842785i</v>
      </c>
      <c r="U525" t="str">
        <f t="shared" si="228"/>
        <v>0.0001-4070.45890260602i</v>
      </c>
      <c r="V525" t="str">
        <f t="shared" si="229"/>
        <v>0.00002-0.0652889606001649i</v>
      </c>
      <c r="W525" t="str">
        <f t="shared" si="230"/>
        <v>0.0000199993584529566-0.0652879134013827i</v>
      </c>
      <c r="X525" t="str">
        <f t="shared" si="231"/>
        <v>0.014397707026375-0.0619412999408423i</v>
      </c>
      <c r="Y525" t="str">
        <f t="shared" si="232"/>
        <v>0.009+0.245672545510722i</v>
      </c>
      <c r="Z525" t="str">
        <f t="shared" si="233"/>
        <v>-3.86315702064354-1.43231762058845i</v>
      </c>
      <c r="AA525" t="str">
        <f t="shared" si="234"/>
        <v>8.18468350229124-64.2704899576733i</v>
      </c>
      <c r="AB525" t="str">
        <f t="shared" si="235"/>
        <v>1.41113468352424-0.040803414466331i</v>
      </c>
      <c r="AC525" t="str">
        <f t="shared" si="236"/>
        <v>6.1232730961403-3.1358392119704i</v>
      </c>
      <c r="AD525" t="str">
        <f t="shared" si="237"/>
        <v>0.18527559204752+0.0882193303509221i</v>
      </c>
      <c r="AE525" t="str">
        <f t="shared" si="238"/>
        <v>-0.589390602834127-0.606178620556255i</v>
      </c>
      <c r="AF525" t="str">
        <f t="shared" si="239"/>
        <v>-10.3319504407304-3.72973497684947i</v>
      </c>
      <c r="AG525" t="str">
        <f t="shared" si="240"/>
        <v>1.02601448443454-0.0404922549249964i</v>
      </c>
      <c r="AH525" t="str">
        <f t="shared" si="241"/>
        <v>3.40083401089457+8.38095931433192i</v>
      </c>
      <c r="AI525">
        <f t="shared" si="242"/>
        <v>19.127859594674185</v>
      </c>
      <c r="AJ525">
        <f t="shared" si="243"/>
        <v>67.913620747428567</v>
      </c>
      <c r="AK525"/>
      <c r="AL525"/>
      <c r="AM525"/>
      <c r="AN525"/>
    </row>
    <row r="526" spans="1:40" x14ac:dyDescent="0.25">
      <c r="A526"/>
      <c r="B526">
        <f t="shared" si="209"/>
        <v>39200</v>
      </c>
      <c r="C526" s="237" t="str">
        <f t="shared" si="212"/>
        <v>-0.0000497359397990008+0.0624750252266754i</v>
      </c>
      <c r="D526" s="208" t="str">
        <f t="shared" si="213"/>
        <v>-5.95738726587775+0.478975193404512i</v>
      </c>
      <c r="E526" t="str">
        <f t="shared" si="214"/>
        <v>2870</v>
      </c>
      <c r="F526" t="str">
        <f t="shared" si="215"/>
        <v>0.777000777000777</v>
      </c>
      <c r="G526" t="str">
        <f t="shared" si="210"/>
        <v>0.777000777000777</v>
      </c>
      <c r="H526" t="str">
        <f t="shared" si="216"/>
        <v>4.38523596517453+4.21123449711056i</v>
      </c>
      <c r="I526" t="str">
        <f t="shared" si="217"/>
        <v>153.9380400259i</v>
      </c>
      <c r="J526" t="str">
        <f t="shared" si="211"/>
        <v>-19.2693976340584+33.2932266950736i</v>
      </c>
      <c r="K526" t="str">
        <f t="shared" si="218"/>
        <v>3.46348965176448-2.00459270327113i</v>
      </c>
      <c r="L526" t="str">
        <f t="shared" si="219"/>
        <v>0.223154887567749-0.113860477265181i</v>
      </c>
      <c r="M526" t="str">
        <f t="shared" si="220"/>
        <v>3.68664453933223-2.11845318053631i</v>
      </c>
      <c r="N526" t="str">
        <f t="shared" si="221"/>
        <v>-0.173848460993384i</v>
      </c>
      <c r="O526" t="str">
        <f t="shared" si="222"/>
        <v>0.984926378278088-0.172974071386462i</v>
      </c>
      <c r="P526" t="str">
        <f t="shared" si="223"/>
        <v>0.015073621721912+0.172974071386462i</v>
      </c>
      <c r="Q526" t="str">
        <f t="shared" si="224"/>
        <v>-0.015073621721912+0.000874389606921988i</v>
      </c>
      <c r="R526" t="str">
        <f t="shared" si="225"/>
        <v>-0.333221328074554-11.4946122338114i</v>
      </c>
      <c r="S526" t="str">
        <f t="shared" si="226"/>
        <v>0.0180321811414383i</v>
      </c>
      <c r="T526" t="str">
        <f t="shared" si="227"/>
        <v>0.20727292995068-0.006008707348031i</v>
      </c>
      <c r="U526" t="str">
        <f t="shared" si="228"/>
        <v>0.0001-4060.07507887488i</v>
      </c>
      <c r="V526" t="str">
        <f t="shared" si="229"/>
        <v>0.00002-0.0651224071292461i</v>
      </c>
      <c r="W526" t="str">
        <f t="shared" si="230"/>
        <v>0.0000199993584529566-0.0651213626018899i</v>
      </c>
      <c r="X526" t="str">
        <f t="shared" si="231"/>
        <v>0.0143281722983961-0.0617993855290735i</v>
      </c>
      <c r="Y526" t="str">
        <f t="shared" si="232"/>
        <v>0.009+0.24630086404144i</v>
      </c>
      <c r="Z526" t="str">
        <f t="shared" si="233"/>
        <v>-3.84021796262742-1.41745928534004i</v>
      </c>
      <c r="AA526" t="str">
        <f t="shared" si="234"/>
        <v>8.09420483123395-64.0167064801422i</v>
      </c>
      <c r="AB526" t="str">
        <f t="shared" si="235"/>
        <v>1.41112863978541-0.0409077009183648i</v>
      </c>
      <c r="AC526" t="str">
        <f t="shared" si="236"/>
        <v>6.11566864504126-3.1402221073066i</v>
      </c>
      <c r="AD526" t="str">
        <f t="shared" si="237"/>
        <v>0.185315490537287+0.0884652407929047i</v>
      </c>
      <c r="AE526" t="str">
        <f t="shared" si="238"/>
        <v>-0.586255998522655-0.602402969540495i</v>
      </c>
      <c r="AF526" t="str">
        <f t="shared" si="239"/>
        <v>-10.3426232310523-3.73225930370605i</v>
      </c>
      <c r="AG526" t="str">
        <f t="shared" si="240"/>
        <v>1.02593091031028-0.0403529783359873i</v>
      </c>
      <c r="AH526" t="str">
        <f t="shared" si="241"/>
        <v>3.39067130328932+8.33907035233271i</v>
      </c>
      <c r="AI526">
        <f t="shared" si="242"/>
        <v>19.0868199499353</v>
      </c>
      <c r="AJ526">
        <f t="shared" si="243"/>
        <v>67.873309772816484</v>
      </c>
      <c r="AK526"/>
      <c r="AL526"/>
      <c r="AM526"/>
      <c r="AN526"/>
    </row>
    <row r="527" spans="1:40" x14ac:dyDescent="0.25">
      <c r="A527"/>
      <c r="B527">
        <f t="shared" si="209"/>
        <v>39300</v>
      </c>
      <c r="C527" s="237" t="str">
        <f t="shared" si="212"/>
        <v>-0.0000494831528717685+0.0623160558975665i</v>
      </c>
      <c r="D527" s="208" t="str">
        <f t="shared" si="213"/>
        <v>-5.95738532784464+0.47775642854801i</v>
      </c>
      <c r="E527" t="str">
        <f t="shared" si="214"/>
        <v>2870</v>
      </c>
      <c r="F527" t="str">
        <f t="shared" si="215"/>
        <v>0.777000777000777</v>
      </c>
      <c r="G527" t="str">
        <f t="shared" si="210"/>
        <v>0.777000777000777</v>
      </c>
      <c r="H527" t="str">
        <f t="shared" si="216"/>
        <v>4.3958900158049+4.21250393497433i</v>
      </c>
      <c r="I527" t="str">
        <f t="shared" si="217"/>
        <v>154.330739107599i</v>
      </c>
      <c r="J527" t="str">
        <f t="shared" si="211"/>
        <v>-19.3729448353726+33.3781583958263i</v>
      </c>
      <c r="K527" t="str">
        <f t="shared" si="218"/>
        <v>3.45859594300955-2.00739620254621i</v>
      </c>
      <c r="L527" t="str">
        <f t="shared" si="219"/>
        <v>0.222919657434213-0.114030609850099i</v>
      </c>
      <c r="M527" t="str">
        <f t="shared" si="220"/>
        <v>3.68151560044376-2.12142681239631i</v>
      </c>
      <c r="N527" t="str">
        <f t="shared" si="221"/>
        <v>-0.174291951965305i</v>
      </c>
      <c r="O527" t="str">
        <f t="shared" si="222"/>
        <v>0.984849568981819-0.17341086031828i</v>
      </c>
      <c r="P527" t="str">
        <f t="shared" si="223"/>
        <v>0.015150431018181+0.17341086031828i</v>
      </c>
      <c r="Q527" t="str">
        <f t="shared" si="224"/>
        <v>-0.015150431018181+0.00088109164702499i</v>
      </c>
      <c r="R527" t="str">
        <f t="shared" si="225"/>
        <v>-0.333220755545562-11.465314625977i</v>
      </c>
      <c r="S527" t="str">
        <f t="shared" si="226"/>
        <v>0.0180781816035338i</v>
      </c>
      <c r="T527" t="str">
        <f t="shared" si="227"/>
        <v>0.207272039950064-0.00602402533281941i</v>
      </c>
      <c r="U527" t="str">
        <f t="shared" si="228"/>
        <v>0.0001-4049.74409903041i</v>
      </c>
      <c r="V527" t="str">
        <f t="shared" si="229"/>
        <v>0.00002-0.0649567012586881i</v>
      </c>
      <c r="W527" t="str">
        <f t="shared" si="230"/>
        <v>0.0000199993584529566-0.0649556593891627i</v>
      </c>
      <c r="X527" t="str">
        <f t="shared" si="231"/>
        <v>0.0142591318604897-0.0616580791781684i</v>
      </c>
      <c r="Y527" t="str">
        <f t="shared" si="232"/>
        <v>0.009+0.246929182572158i</v>
      </c>
      <c r="Z527" t="str">
        <f t="shared" si="233"/>
        <v>-3.81747993704758-1.40281375128287i</v>
      </c>
      <c r="AA527" t="str">
        <f t="shared" si="234"/>
        <v>8.00512329185182-63.7649777292716i</v>
      </c>
      <c r="AB527" t="str">
        <f t="shared" si="235"/>
        <v>1.41112258059882-0.0410119868328055i</v>
      </c>
      <c r="AC527" t="str">
        <f t="shared" si="236"/>
        <v>6.10806586611626-3.14457954739038i</v>
      </c>
      <c r="AD527" t="str">
        <f t="shared" si="237"/>
        <v>0.185355490443503+0.088711076352043i</v>
      </c>
      <c r="AE527" t="str">
        <f t="shared" si="238"/>
        <v>-0.583145748191936-0.598671985037747i</v>
      </c>
      <c r="AF527" t="str">
        <f t="shared" si="239"/>
        <v>-10.3532753436495-3.73474750642632i</v>
      </c>
      <c r="AG527" t="str">
        <f t="shared" si="240"/>
        <v>1.02584844116953-0.0402147451320095i</v>
      </c>
      <c r="AH527" t="str">
        <f t="shared" si="241"/>
        <v>3.38051352681246+8.29758488569691i</v>
      </c>
      <c r="AI527">
        <f t="shared" si="242"/>
        <v>19.045953899346294</v>
      </c>
      <c r="AJ527">
        <f t="shared" si="243"/>
        <v>67.83355953733097</v>
      </c>
      <c r="AK527"/>
      <c r="AL527"/>
      <c r="AM527"/>
      <c r="AN527"/>
    </row>
    <row r="528" spans="1:40" x14ac:dyDescent="0.25">
      <c r="A528"/>
      <c r="B528">
        <f t="shared" si="209"/>
        <v>39400</v>
      </c>
      <c r="C528" s="237" t="str">
        <f t="shared" si="212"/>
        <v>-0.0000492322882728406+0.0621578935178442i</v>
      </c>
      <c r="D528" s="208" t="str">
        <f t="shared" si="213"/>
        <v>-5.95738340454939+0.476543850303472i</v>
      </c>
      <c r="E528" t="str">
        <f t="shared" si="214"/>
        <v>2870</v>
      </c>
      <c r="F528" t="str">
        <f t="shared" si="215"/>
        <v>0.777000777000777</v>
      </c>
      <c r="G528" t="str">
        <f t="shared" si="210"/>
        <v>0.777000777000777</v>
      </c>
      <c r="H528" t="str">
        <f t="shared" si="216"/>
        <v>4.40652333049772+4.21374366175743i</v>
      </c>
      <c r="I528" t="str">
        <f t="shared" si="217"/>
        <v>154.723438189297i</v>
      </c>
      <c r="J528" t="str">
        <f t="shared" si="211"/>
        <v>-19.4767558512123+33.4630900965791i</v>
      </c>
      <c r="K528" t="str">
        <f t="shared" si="218"/>
        <v>3.45370350842171-2.01018315468964i</v>
      </c>
      <c r="L528" t="str">
        <f t="shared" si="219"/>
        <v>0.222684325277115-0.114200077758575i</v>
      </c>
      <c r="M528" t="str">
        <f t="shared" si="220"/>
        <v>3.67638783369883-2.12438323244821i</v>
      </c>
      <c r="N528" t="str">
        <f t="shared" si="221"/>
        <v>-0.174735442937227i</v>
      </c>
      <c r="O528" t="str">
        <f t="shared" si="222"/>
        <v>0.984772565981161-0.173847615142915i</v>
      </c>
      <c r="P528" t="str">
        <f t="shared" si="223"/>
        <v>0.015227434018839+0.173847615142915i</v>
      </c>
      <c r="Q528" t="str">
        <f t="shared" si="224"/>
        <v>-0.015227434018839+0.000887827794312013i</v>
      </c>
      <c r="R528" t="str">
        <f t="shared" si="225"/>
        <v>-0.333220181553762-11.4361656117687i</v>
      </c>
      <c r="S528" t="str">
        <f t="shared" si="226"/>
        <v>0.0181241820656293i</v>
      </c>
      <c r="T528" t="str">
        <f t="shared" si="227"/>
        <v>0.207271147680385-0.00603934323842243i</v>
      </c>
      <c r="U528" t="str">
        <f t="shared" si="228"/>
        <v>0.0001-4039.465560708i</v>
      </c>
      <c r="V528" t="str">
        <f t="shared" si="229"/>
        <v>0.00002-0.0647918365346813i</v>
      </c>
      <c r="W528" t="str">
        <f t="shared" si="230"/>
        <v>0.0000199993584529566-0.0647907973094956i</v>
      </c>
      <c r="X528" t="str">
        <f t="shared" si="231"/>
        <v>0.0141905811259033-0.0615173773147849i</v>
      </c>
      <c r="Y528" t="str">
        <f t="shared" si="232"/>
        <v>0.009+0.247557501102876i</v>
      </c>
      <c r="Z528" t="str">
        <f t="shared" si="233"/>
        <v>-3.79494079339645-1.38837714461161i</v>
      </c>
      <c r="AA528" t="str">
        <f t="shared" si="234"/>
        <v>7.91741174925192-63.5152803595275i</v>
      </c>
      <c r="AB528" t="str">
        <f t="shared" si="235"/>
        <v>1.41111650596428-0.0411162722081466i</v>
      </c>
      <c r="AC528" t="str">
        <f t="shared" si="236"/>
        <v>6.10046483519892-3.1489116072145i</v>
      </c>
      <c r="AD528" t="str">
        <f t="shared" si="237"/>
        <v>0.185395591746698+0.0889568374262639i</v>
      </c>
      <c r="AE528" t="str">
        <f t="shared" si="238"/>
        <v>-0.580059654095865-0.594984933493326i</v>
      </c>
      <c r="AF528" t="str">
        <f t="shared" si="239"/>
        <v>-10.3639067350471-3.73719981145396i</v>
      </c>
      <c r="AG528" t="str">
        <f t="shared" si="240"/>
        <v>1.02576705757348-0.0400775451801773i</v>
      </c>
      <c r="AH528" t="str">
        <f t="shared" si="241"/>
        <v>3.3703621129288+8.25649738576239i</v>
      </c>
      <c r="AI528">
        <f t="shared" si="242"/>
        <v>19.00526012329253</v>
      </c>
      <c r="AJ528">
        <f t="shared" si="243"/>
        <v>67.794361133280404</v>
      </c>
      <c r="AK528"/>
      <c r="AL528"/>
      <c r="AM528"/>
      <c r="AN528"/>
    </row>
    <row r="529" spans="1:40" x14ac:dyDescent="0.25">
      <c r="A529"/>
      <c r="B529">
        <f t="shared" si="209"/>
        <v>39500</v>
      </c>
      <c r="C529" s="237" t="str">
        <f t="shared" si="212"/>
        <v>-0.0000489833265602834+0.062000531958794i</v>
      </c>
      <c r="D529" s="208" t="str">
        <f t="shared" si="213"/>
        <v>-5.95738149584292+0.475337411684087i</v>
      </c>
      <c r="E529" t="str">
        <f t="shared" si="214"/>
        <v>2870</v>
      </c>
      <c r="F529" t="str">
        <f t="shared" si="215"/>
        <v>0.777000777000777</v>
      </c>
      <c r="G529" t="str">
        <f t="shared" si="210"/>
        <v>0.777000777000777</v>
      </c>
      <c r="H529" t="str">
        <f t="shared" si="216"/>
        <v>4.41713586702434+4.21495385584972i</v>
      </c>
      <c r="I529" t="str">
        <f t="shared" si="217"/>
        <v>155.116137270996i</v>
      </c>
      <c r="J529" t="str">
        <f t="shared" si="211"/>
        <v>-19.5808306815778+33.5480217973317i</v>
      </c>
      <c r="K529" t="str">
        <f t="shared" si="218"/>
        <v>3.44881239670497-2.0129536102119i</v>
      </c>
      <c r="L529" t="str">
        <f t="shared" si="219"/>
        <v>0.222448893311272-0.114368881730939i</v>
      </c>
      <c r="M529" t="str">
        <f t="shared" si="220"/>
        <v>3.67126129001624-2.12732249194284i</v>
      </c>
      <c r="N529" t="str">
        <f t="shared" si="221"/>
        <v>-0.175178933909149i</v>
      </c>
      <c r="O529" t="str">
        <f t="shared" si="222"/>
        <v>0.984695369291261-0.174284335774465i</v>
      </c>
      <c r="P529" t="str">
        <f t="shared" si="223"/>
        <v>0.015304630708739+0.174284335774465i</v>
      </c>
      <c r="Q529" t="str">
        <f t="shared" si="224"/>
        <v>-0.015304630708739+0.000894598134683983i</v>
      </c>
      <c r="R529" t="str">
        <f t="shared" si="225"/>
        <v>-0.333219606100374-11.4071640626281i</v>
      </c>
      <c r="S529" t="str">
        <f t="shared" si="226"/>
        <v>0.0181701825277248i</v>
      </c>
      <c r="T529" t="str">
        <f t="shared" si="227"/>
        <v>0.207270253141655-0.00605466106466036i</v>
      </c>
      <c r="U529" t="str">
        <f t="shared" si="228"/>
        <v>0.0001-4029.2390656176i</v>
      </c>
      <c r="V529" t="str">
        <f t="shared" si="229"/>
        <v>0.00002-0.0646278065687707i</v>
      </c>
      <c r="W529" t="str">
        <f t="shared" si="230"/>
        <v>0.0000199993584529566-0.0646267699745352i</v>
      </c>
      <c r="X529" t="str">
        <f t="shared" si="231"/>
        <v>0.0141225155599002-0.0613772763898139i</v>
      </c>
      <c r="Y529" t="str">
        <f t="shared" si="232"/>
        <v>0.009+0.248185819633594i</v>
      </c>
      <c r="Z529" t="str">
        <f t="shared" si="233"/>
        <v>-3.7725984029358-1.37414567628714i</v>
      </c>
      <c r="AA529" t="str">
        <f t="shared" si="234"/>
        <v>7.83104369579724-63.2675913267537i</v>
      </c>
      <c r="AB529" t="str">
        <f t="shared" si="235"/>
        <v>1.41111041588189-0.0412205570431646i</v>
      </c>
      <c r="AC529" t="str">
        <f t="shared" si="236"/>
        <v>6.09286562763756-3.15321836174584i</v>
      </c>
      <c r="AD529" t="str">
        <f t="shared" si="237"/>
        <v>0.185435794427517+0.0892025244090842i</v>
      </c>
      <c r="AE529" t="str">
        <f t="shared" si="238"/>
        <v>-0.576997518673741-0.591341096264997i</v>
      </c>
      <c r="AF529" t="str">
        <f t="shared" si="239"/>
        <v>-10.3745173628673-3.73961644416563i</v>
      </c>
      <c r="AG529" t="str">
        <f t="shared" si="240"/>
        <v>1.02568674050017-0.0399413684378241i</v>
      </c>
      <c r="AH529" t="str">
        <f t="shared" si="241"/>
        <v>3.36021843770157+8.21580241760344i</v>
      </c>
      <c r="AI529">
        <f t="shared" si="242"/>
        <v>18.964737314512462</v>
      </c>
      <c r="AJ529">
        <f t="shared" si="243"/>
        <v>67.755705820421724</v>
      </c>
      <c r="AK529"/>
      <c r="AL529"/>
      <c r="AM529"/>
      <c r="AN529"/>
    </row>
    <row r="530" spans="1:40" x14ac:dyDescent="0.25">
      <c r="A530"/>
      <c r="B530">
        <f t="shared" ref="B530:B593" si="244">B529+100</f>
        <v>39600</v>
      </c>
      <c r="C530" s="237" t="str">
        <f t="shared" si="212"/>
        <v>-0.0000487362485373327+0.0618439651536085i</v>
      </c>
      <c r="D530" s="208" t="str">
        <f t="shared" si="213"/>
        <v>-5.95737960157808+0.474137066177665i</v>
      </c>
      <c r="E530" t="str">
        <f t="shared" si="214"/>
        <v>2870</v>
      </c>
      <c r="F530" t="str">
        <f t="shared" si="215"/>
        <v>0.777000777000777</v>
      </c>
      <c r="G530" t="str">
        <f t="shared" si="210"/>
        <v>0.777000777000777</v>
      </c>
      <c r="H530" t="str">
        <f t="shared" si="216"/>
        <v>4.42772758424177+4.21613469505124i</v>
      </c>
      <c r="I530" t="str">
        <f t="shared" si="217"/>
        <v>155.508836352695i</v>
      </c>
      <c r="J530" t="str">
        <f t="shared" si="211"/>
        <v>-19.6851693264688+33.6329534980845i</v>
      </c>
      <c r="K530" t="str">
        <f t="shared" si="218"/>
        <v>3.44392265624282-2.01570761958991i</v>
      </c>
      <c r="L530" t="str">
        <f t="shared" si="219"/>
        <v>0.222213363743758-0.114537022515064i</v>
      </c>
      <c r="M530" t="str">
        <f t="shared" si="220"/>
        <v>3.66613601998658-2.13024464210497i</v>
      </c>
      <c r="N530" t="str">
        <f t="shared" si="221"/>
        <v>-0.175622424881071i</v>
      </c>
      <c r="O530" t="str">
        <f t="shared" si="222"/>
        <v>0.984617978927302-0.174721022127032i</v>
      </c>
      <c r="P530" t="str">
        <f t="shared" si="223"/>
        <v>0.015382021072698+0.174721022127032i</v>
      </c>
      <c r="Q530" t="str">
        <f t="shared" si="224"/>
        <v>-0.015382021072698+0.000901402754038994i</v>
      </c>
      <c r="R530" t="str">
        <f t="shared" si="225"/>
        <v>-0.333219029183899-11.3783088613945i</v>
      </c>
      <c r="S530" t="str">
        <f t="shared" si="226"/>
        <v>0.0182161829898203i</v>
      </c>
      <c r="T530" t="str">
        <f t="shared" si="227"/>
        <v>0.207269356333856-0.00606997881130418i</v>
      </c>
      <c r="U530" t="str">
        <f t="shared" si="228"/>
        <v>0.0001-4019.0642194923i</v>
      </c>
      <c r="V530" t="str">
        <f t="shared" si="229"/>
        <v>0.00002-0.0644646050370313i</v>
      </c>
      <c r="W530" t="str">
        <f t="shared" si="230"/>
        <v>0.0000199993584529566-0.0644635710604585i</v>
      </c>
      <c r="X530" t="str">
        <f t="shared" si="231"/>
        <v>0.0140549306790701-0.0612377728782339i</v>
      </c>
      <c r="Y530" t="str">
        <f t="shared" si="232"/>
        <v>0.009+0.248814138164312i</v>
      </c>
      <c r="Z530" t="str">
        <f t="shared" si="233"/>
        <v>-3.75045065870926-1.36011563989715i</v>
      </c>
      <c r="AA530" t="str">
        <f t="shared" si="234"/>
        <v>7.74599323447435-63.0218878850194i</v>
      </c>
      <c r="AB530" t="str">
        <f t="shared" si="235"/>
        <v>1.41110431035151-0.0413248413363003i</v>
      </c>
      <c r="AC530" t="str">
        <f t="shared" si="236"/>
        <v>6.0852683182955-3.15749988592077i</v>
      </c>
      <c r="AD530" t="str">
        <f t="shared" si="237"/>
        <v>0.185476098466721+0.0894481376896566i</v>
      </c>
      <c r="AE530" t="str">
        <f t="shared" si="238"/>
        <v>-0.573959144637961-0.58773976927018i</v>
      </c>
      <c r="AF530" t="str">
        <f t="shared" si="239"/>
        <v>-10.3851071858198-3.74199762887358i</v>
      </c>
      <c r="AG530" t="str">
        <f t="shared" si="240"/>
        <v>1.02560747133415-0.0398062049530152i</v>
      </c>
      <c r="AH530" t="str">
        <f t="shared" si="241"/>
        <v>3.35008382369816+8.17549463824981i</v>
      </c>
      <c r="AI530">
        <f t="shared" si="242"/>
        <v>18.924384178017039</v>
      </c>
      <c r="AJ530">
        <f t="shared" si="243"/>
        <v>67.717585022299374</v>
      </c>
      <c r="AK530"/>
      <c r="AL530"/>
      <c r="AM530"/>
      <c r="AN530"/>
    </row>
    <row r="531" spans="1:40" x14ac:dyDescent="0.25">
      <c r="A531"/>
      <c r="B531">
        <f t="shared" si="244"/>
        <v>39700</v>
      </c>
      <c r="C531" s="237" t="str">
        <f t="shared" si="212"/>
        <v>-0.0000484910352486908+0.0616881870966054i</v>
      </c>
      <c r="D531" s="208" t="str">
        <f t="shared" si="213"/>
        <v>-5.95737772160953+0.472942767740642i</v>
      </c>
      <c r="E531" t="str">
        <f t="shared" si="214"/>
        <v>2870</v>
      </c>
      <c r="F531" t="str">
        <f t="shared" si="215"/>
        <v>0.777000777000777</v>
      </c>
      <c r="G531" t="str">
        <f t="shared" si="210"/>
        <v>0.777000777000777</v>
      </c>
      <c r="H531" t="str">
        <f t="shared" si="216"/>
        <v>4.43829844208287+4.21728635656866i</v>
      </c>
      <c r="I531" t="str">
        <f t="shared" si="217"/>
        <v>155.901535434393i</v>
      </c>
      <c r="J531" t="str">
        <f t="shared" si="211"/>
        <v>-19.7897717858855+33.7178851988372i</v>
      </c>
      <c r="K531" t="str">
        <f t="shared" si="218"/>
        <v>3.43903433509911-2.01844523326697i</v>
      </c>
      <c r="L531" t="str">
        <f t="shared" si="219"/>
        <v>0.221977738773888-0.114704500866302i</v>
      </c>
      <c r="M531" t="str">
        <f t="shared" si="220"/>
        <v>3.661012073873-2.13314973413327i</v>
      </c>
      <c r="N531" t="str">
        <f t="shared" si="221"/>
        <v>-0.176065915852993i</v>
      </c>
      <c r="O531" t="str">
        <f t="shared" si="222"/>
        <v>0.984540394904505-0.175157674114729i</v>
      </c>
      <c r="P531" t="str">
        <f t="shared" si="223"/>
        <v>0.015459605095495+0.175157674114729i</v>
      </c>
      <c r="Q531" t="str">
        <f t="shared" si="224"/>
        <v>-0.015459605095495+0.00090824173826401i</v>
      </c>
      <c r="R531" t="str">
        <f t="shared" si="225"/>
        <v>-0.333218450806089-11.3495989021635i</v>
      </c>
      <c r="S531" t="str">
        <f t="shared" si="226"/>
        <v>0.0182621834519158i</v>
      </c>
      <c r="T531" t="str">
        <f t="shared" si="227"/>
        <v>0.207268457256972-0.00608529647818398i</v>
      </c>
      <c r="U531" t="str">
        <f t="shared" si="228"/>
        <v>0.0001-4008.94063203766i</v>
      </c>
      <c r="V531" t="str">
        <f t="shared" si="229"/>
        <v>0.00002-0.0643022256792554i</v>
      </c>
      <c r="W531" t="str">
        <f t="shared" si="230"/>
        <v>0.0000199993584529566-0.0643011943071579i</v>
      </c>
      <c r="X531" t="str">
        <f t="shared" si="231"/>
        <v>0.0139878220506477-0.061098863278961i</v>
      </c>
      <c r="Y531" t="str">
        <f t="shared" si="232"/>
        <v>0.009+0.24944245669503i</v>
      </c>
      <c r="Z531" t="str">
        <f t="shared" si="233"/>
        <v>-3.72849547553834-1.3462834095766i</v>
      </c>
      <c r="AA531" t="str">
        <f t="shared" si="234"/>
        <v>7.66223506275117-62.7781475834286i</v>
      </c>
      <c r="AB531" t="str">
        <f t="shared" si="235"/>
        <v>1.41109818937305-0.0414291250863969i</v>
      </c>
      <c r="AC531" t="str">
        <f t="shared" si="236"/>
        <v>6.07767298155164-3.16175625464835i</v>
      </c>
      <c r="AD531" t="str">
        <f t="shared" si="237"/>
        <v>0.185516503845185+0.0896936776528306i</v>
      </c>
      <c r="AE531" t="str">
        <f t="shared" si="238"/>
        <v>-0.570944335056547-0.584180262642398i</v>
      </c>
      <c r="AF531" t="str">
        <f t="shared" si="239"/>
        <v>-10.3956761636924-3.74434358882802i</v>
      </c>
      <c r="AG531" t="str">
        <f t="shared" si="240"/>
        <v>1.02552923185637-0.0396720448649647i</v>
      </c>
      <c r="AH531" t="str">
        <f t="shared" si="241"/>
        <v>3.33995954182856+8.13556879493894i</v>
      </c>
      <c r="AI531">
        <f t="shared" si="242"/>
        <v>18.884199431006405</v>
      </c>
      <c r="AJ531">
        <f t="shared" si="243"/>
        <v>67.679990322674087</v>
      </c>
      <c r="AK531"/>
      <c r="AL531"/>
      <c r="AM531"/>
      <c r="AN531"/>
    </row>
    <row r="532" spans="1:40" x14ac:dyDescent="0.25">
      <c r="A532"/>
      <c r="B532">
        <f t="shared" si="244"/>
        <v>39800</v>
      </c>
      <c r="C532" s="237" t="str">
        <f t="shared" si="212"/>
        <v>-0.0000482476679768925+0.0615331918424614i</v>
      </c>
      <c r="D532" s="208" t="str">
        <f t="shared" si="213"/>
        <v>-5.95737585579378+0.471754470792204i</v>
      </c>
      <c r="E532" t="str">
        <f t="shared" si="214"/>
        <v>2870</v>
      </c>
      <c r="F532" t="str">
        <f t="shared" si="215"/>
        <v>0.777000777000777</v>
      </c>
      <c r="G532" t="str">
        <f t="shared" si="210"/>
        <v>0.777000777000777</v>
      </c>
      <c r="H532" t="str">
        <f t="shared" si="216"/>
        <v>4.44884840154665+4.21840901701188i</v>
      </c>
      <c r="I532" t="str">
        <f t="shared" si="217"/>
        <v>156.294234516092i</v>
      </c>
      <c r="J532" t="str">
        <f t="shared" si="211"/>
        <v>-19.8946380598279+33.8028168995899i</v>
      </c>
      <c r="K532" t="str">
        <f t="shared" si="218"/>
        <v>3.43414748101888-2.02116650165239i</v>
      </c>
      <c r="L532" t="str">
        <f t="shared" si="219"/>
        <v>0.2217420205932-0.11487131754743i</v>
      </c>
      <c r="M532" t="str">
        <f t="shared" si="220"/>
        <v>3.65588950161208-2.13603781919982i</v>
      </c>
      <c r="N532" t="str">
        <f t="shared" si="221"/>
        <v>-0.176509406824915i</v>
      </c>
      <c r="O532" t="str">
        <f t="shared" si="222"/>
        <v>0.984462617238129-0.175594291651671i</v>
      </c>
      <c r="P532" t="str">
        <f t="shared" si="223"/>
        <v>0.015537382761871+0.175594291651671i</v>
      </c>
      <c r="Q532" t="str">
        <f t="shared" si="224"/>
        <v>-0.015537382761871+0.000915115173243997i</v>
      </c>
      <c r="R532" t="str">
        <f t="shared" si="225"/>
        <v>-0.333217870965203-11.3210330901448i</v>
      </c>
      <c r="S532" t="str">
        <f t="shared" si="226"/>
        <v>0.0183081839140113i</v>
      </c>
      <c r="T532" t="str">
        <f t="shared" si="227"/>
        <v>0.207267555910979-0.00610061406506622i</v>
      </c>
      <c r="U532" t="str">
        <f t="shared" si="228"/>
        <v>0.0001-3998.8679168818i</v>
      </c>
      <c r="V532" t="str">
        <f t="shared" si="229"/>
        <v>0.00002-0.0641406622981517i</v>
      </c>
      <c r="W532" t="str">
        <f t="shared" si="230"/>
        <v>0.0000199993584529566-0.064139633517442i</v>
      </c>
      <c r="X532" t="str">
        <f t="shared" si="231"/>
        <v>0.0139211852918437-0.0609605441147026i</v>
      </c>
      <c r="Y532" t="str">
        <f t="shared" si="232"/>
        <v>0.009+0.250070775225747i</v>
      </c>
      <c r="Z532" t="str">
        <f t="shared" si="233"/>
        <v>-3.7067307900036-1.33264543798688i</v>
      </c>
      <c r="AA532" t="str">
        <f t="shared" si="234"/>
        <v>7.5797444569119-62.5363482629029i</v>
      </c>
      <c r="AB532" t="str">
        <f t="shared" si="235"/>
        <v>1.41109205294633-0.0415334082918646i</v>
      </c>
      <c r="AC532" t="str">
        <f t="shared" si="236"/>
        <v>6.07007969130304-3.16598754280607i</v>
      </c>
      <c r="AD532" t="str">
        <f t="shared" si="237"/>
        <v>0.185557010543884+0.0899391446792048i</v>
      </c>
      <c r="AE532" t="str">
        <f t="shared" si="238"/>
        <v>-0.567952893430853-0.580661900396789i</v>
      </c>
      <c r="AF532" t="str">
        <f t="shared" si="239"/>
        <v>-10.4062242573404-3.74665454621968i</v>
      </c>
      <c r="AG532" t="str">
        <f t="shared" si="240"/>
        <v>1.02545200423438-0.039538878404367i</v>
      </c>
      <c r="AH532" t="str">
        <f t="shared" si="241"/>
        <v>3.32984681311838+8.0960197234012i</v>
      </c>
      <c r="AI532">
        <f t="shared" si="242"/>
        <v>18.844181802784146</v>
      </c>
      <c r="AJ532">
        <f t="shared" si="243"/>
        <v>67.642913462043794</v>
      </c>
      <c r="AK532"/>
      <c r="AL532"/>
      <c r="AM532"/>
      <c r="AN532"/>
    </row>
    <row r="533" spans="1:40" x14ac:dyDescent="0.25">
      <c r="A533"/>
      <c r="B533">
        <f t="shared" si="244"/>
        <v>39900</v>
      </c>
      <c r="C533" s="237" t="str">
        <f t="shared" si="212"/>
        <v>-0.0000480061282387322+0.0613789735054549i</v>
      </c>
      <c r="D533" s="208" t="str">
        <f t="shared" si="213"/>
        <v>-5.95737400398913+0.470572130208488i</v>
      </c>
      <c r="E533" t="str">
        <f t="shared" si="214"/>
        <v>2870</v>
      </c>
      <c r="F533" t="str">
        <f t="shared" si="215"/>
        <v>0.777000777000777</v>
      </c>
      <c r="G533" t="str">
        <f t="shared" si="210"/>
        <v>0.777000777000777</v>
      </c>
      <c r="H533" t="str">
        <f t="shared" si="216"/>
        <v>4.45937742468845+4.21950285239079i</v>
      </c>
      <c r="I533" t="str">
        <f t="shared" si="217"/>
        <v>156.686933597791i</v>
      </c>
      <c r="J533" t="str">
        <f t="shared" si="211"/>
        <v>-19.9997681482959+33.8877486003427i</v>
      </c>
      <c r="K533" t="str">
        <f t="shared" si="218"/>
        <v>3.42926214142901-2.02387147512111i</v>
      </c>
      <c r="L533" t="str">
        <f t="shared" si="219"/>
        <v>0.221506211385435-0.115037473328584i</v>
      </c>
      <c r="M533" t="str">
        <f t="shared" si="220"/>
        <v>3.65076835281445-2.13890894844969i</v>
      </c>
      <c r="N533" t="str">
        <f t="shared" si="221"/>
        <v>-0.176952897796837i</v>
      </c>
      <c r="O533" t="str">
        <f t="shared" si="222"/>
        <v>0.984384645943473-0.176030874651984i</v>
      </c>
      <c r="P533" t="str">
        <f t="shared" si="223"/>
        <v>0.015615354056527+0.176030874651984i</v>
      </c>
      <c r="Q533" t="str">
        <f t="shared" si="224"/>
        <v>-0.015615354056527+0.000922023144853013i</v>
      </c>
      <c r="R533" t="str">
        <f t="shared" si="225"/>
        <v>-0.33321728966236-11.2926103415254i</v>
      </c>
      <c r="S533" t="str">
        <f t="shared" si="226"/>
        <v>0.0183541843761068i</v>
      </c>
      <c r="T533" t="str">
        <f t="shared" si="227"/>
        <v>0.207266652295888-0.00611593157176954i</v>
      </c>
      <c r="U533" t="str">
        <f t="shared" si="228"/>
        <v>0.0001-3988.84569152621i</v>
      </c>
      <c r="V533" t="str">
        <f t="shared" si="229"/>
        <v>0.00002-0.0639799087585577i</v>
      </c>
      <c r="W533" t="str">
        <f t="shared" si="230"/>
        <v>0.0000199993584529566-0.0639788825562463i</v>
      </c>
      <c r="X533" t="str">
        <f t="shared" si="231"/>
        <v>0.0138550160691839-0.0608228119318085i</v>
      </c>
      <c r="Y533" t="str">
        <f t="shared" si="232"/>
        <v>0.009+0.250699093756465i</v>
      </c>
      <c r="Z533" t="str">
        <f t="shared" si="233"/>
        <v>-3.68515456041124-1.31919825435146i</v>
      </c>
      <c r="AA533" t="str">
        <f t="shared" si="234"/>
        <v>7.49849725685101-62.2964680529359i</v>
      </c>
      <c r="AB533" t="str">
        <f t="shared" si="235"/>
        <v>1.41108590107144-0.0416376909514686i</v>
      </c>
      <c r="AC533" t="str">
        <f t="shared" si="236"/>
        <v>6.0624885209654-3.17019382524279i</v>
      </c>
      <c r="AD533" t="str">
        <f t="shared" si="237"/>
        <v>0.185597618543917+0.0901845391451828i</v>
      </c>
      <c r="AE533" t="str">
        <f t="shared" si="238"/>
        <v>-0.564984623768764-0.577184020104379i</v>
      </c>
      <c r="AF533" t="str">
        <f t="shared" si="239"/>
        <v>-10.4167514286776-3.7489307221823i</v>
      </c>
      <c r="AG533" t="str">
        <f t="shared" si="240"/>
        <v>1.02537577101283-0.0394066958936523i</v>
      </c>
      <c r="AH533" t="str">
        <f t="shared" si="241"/>
        <v>3.31974681042137+8.0568423461786i</v>
      </c>
      <c r="AI533">
        <f t="shared" si="242"/>
        <v>18.804330034671008</v>
      </c>
      <c r="AJ533">
        <f t="shared" si="243"/>
        <v>67.606346334240982</v>
      </c>
      <c r="AK533"/>
      <c r="AL533"/>
      <c r="AM533"/>
      <c r="AN533"/>
    </row>
    <row r="534" spans="1:40" x14ac:dyDescent="0.25">
      <c r="A534"/>
      <c r="B534">
        <f t="shared" si="244"/>
        <v>40000</v>
      </c>
      <c r="C534" s="237" t="str">
        <f t="shared" si="212"/>
        <v>-0.0000477663977817562+0.0612255262587222i</v>
      </c>
      <c r="D534" s="208" t="str">
        <f t="shared" si="213"/>
        <v>-5.95737216605562+0.46939570131687i</v>
      </c>
      <c r="E534" t="str">
        <f t="shared" si="214"/>
        <v>2870</v>
      </c>
      <c r="F534" t="str">
        <f t="shared" si="215"/>
        <v>0.777000777000777</v>
      </c>
      <c r="G534" t="str">
        <f t="shared" si="210"/>
        <v>0.777000777000777</v>
      </c>
      <c r="H534" t="str">
        <f t="shared" si="216"/>
        <v>4.46988547461032+4.22056803811203i</v>
      </c>
      <c r="I534" t="str">
        <f t="shared" si="217"/>
        <v>157.07963267949i</v>
      </c>
      <c r="J534" t="str">
        <f t="shared" si="211"/>
        <v>-20.1051620512895+33.9726803010954i</v>
      </c>
      <c r="K534" t="str">
        <f t="shared" si="218"/>
        <v>3.4243783634391-2.02656020401348i</v>
      </c>
      <c r="L534" t="str">
        <f t="shared" si="219"/>
        <v>0.221270313326525-0.115202968987204i</v>
      </c>
      <c r="M534" t="str">
        <f t="shared" si="220"/>
        <v>3.64564867676562-2.14176317300068i</v>
      </c>
      <c r="N534" t="str">
        <f t="shared" si="221"/>
        <v>-0.177396388768759i</v>
      </c>
      <c r="O534" t="str">
        <f t="shared" si="222"/>
        <v>0.984306481035872-0.176467423029799i</v>
      </c>
      <c r="P534" t="str">
        <f t="shared" si="223"/>
        <v>0.015693518964128+0.176467423029799i</v>
      </c>
      <c r="Q534" t="str">
        <f t="shared" si="224"/>
        <v>-0.015693518964128+0.00092896573895998i</v>
      </c>
      <c r="R534" t="str">
        <f t="shared" si="225"/>
        <v>-0.333216706897637-11.2643295833286i</v>
      </c>
      <c r="S534" t="str">
        <f t="shared" si="226"/>
        <v>0.0184001848382024i</v>
      </c>
      <c r="T534" t="str">
        <f t="shared" si="227"/>
        <v>0.207265746411678-0.00613124899809363i</v>
      </c>
      <c r="U534" t="str">
        <f t="shared" si="228"/>
        <v>0.0001-3978.87357729739i</v>
      </c>
      <c r="V534" t="str">
        <f t="shared" si="229"/>
        <v>0.00002-0.0638199589866613i</v>
      </c>
      <c r="W534" t="str">
        <f t="shared" si="230"/>
        <v>0.0000199993584529566-0.0638189353498562i</v>
      </c>
      <c r="X534" t="str">
        <f t="shared" si="231"/>
        <v>0.0137893100978598-0.0606856633001222i</v>
      </c>
      <c r="Y534" t="str">
        <f t="shared" si="232"/>
        <v>0.009+0.251327412287183i</v>
      </c>
      <c r="Z534" t="str">
        <f t="shared" si="233"/>
        <v>-3.66376476674676-1.30593846254641i</v>
      </c>
      <c r="AA534" t="str">
        <f t="shared" si="234"/>
        <v>7.41846985131469-62.0584853683321i</v>
      </c>
      <c r="AB534" t="str">
        <f t="shared" si="235"/>
        <v>1.41107973374822-0.0417419730638451i</v>
      </c>
      <c r="AC534" t="str">
        <f t="shared" si="236"/>
        <v>6.05489954347345-3.17437517677534i</v>
      </c>
      <c r="AD534" t="str">
        <f t="shared" si="237"/>
        <v>0.185638327826483+0.0904298614230222i</v>
      </c>
      <c r="AE534" t="str">
        <f t="shared" si="238"/>
        <v>-0.562039330653386-0.573745972574866i</v>
      </c>
      <c r="AF534" t="str">
        <f t="shared" si="239"/>
        <v>-10.4272576406659-3.75117233679516i</v>
      </c>
      <c r="AG534" t="str">
        <f t="shared" si="240"/>
        <v>1.02530051510416-0.0392754877471582i</v>
      </c>
      <c r="AH534" t="str">
        <f t="shared" si="241"/>
        <v>3.30966066007033+8.01803167097511i</v>
      </c>
      <c r="AI534">
        <f t="shared" si="242"/>
        <v>18.764642879915691</v>
      </c>
      <c r="AJ534">
        <f t="shared" si="243"/>
        <v>67.570280983121577</v>
      </c>
      <c r="AK534"/>
      <c r="AL534"/>
      <c r="AM534"/>
      <c r="AN534"/>
    </row>
    <row r="535" spans="1:40" x14ac:dyDescent="0.25">
      <c r="A535"/>
      <c r="B535">
        <f t="shared" si="244"/>
        <v>40100</v>
      </c>
      <c r="C535" s="237" t="str">
        <f t="shared" si="212"/>
        <v>-0.000047528458580812+0.0610728443335218i</v>
      </c>
      <c r="D535" s="208" t="str">
        <f t="shared" si="213"/>
        <v>-5.95737034185508+0.468225139890334i</v>
      </c>
      <c r="E535" t="str">
        <f t="shared" si="214"/>
        <v>2870</v>
      </c>
      <c r="F535" t="str">
        <f t="shared" si="215"/>
        <v>0.777000777000777</v>
      </c>
      <c r="G535" t="str">
        <f t="shared" si="210"/>
        <v>0.777000777000777</v>
      </c>
      <c r="H535" t="str">
        <f t="shared" si="216"/>
        <v>4.48037251545144+4.2216047489759i</v>
      </c>
      <c r="I535" t="str">
        <f t="shared" si="217"/>
        <v>157.472331761188i</v>
      </c>
      <c r="J535" t="str">
        <f t="shared" si="211"/>
        <v>-20.2108197688088+34.0576120018482i</v>
      </c>
      <c r="K535" t="str">
        <f t="shared" si="218"/>
        <v>3.41949619384218-2.0292327386348i</v>
      </c>
      <c r="L535" t="str">
        <f t="shared" si="219"/>
        <v>0.221034328584573-0.115367805307972i</v>
      </c>
      <c r="M535" t="str">
        <f t="shared" si="220"/>
        <v>3.64053052242675-2.14460054394277i</v>
      </c>
      <c r="N535" t="str">
        <f t="shared" si="221"/>
        <v>-0.177839879740681i</v>
      </c>
      <c r="O535" t="str">
        <f t="shared" si="222"/>
        <v>0.9842281225307-0.176903936699252i</v>
      </c>
      <c r="P535" t="str">
        <f t="shared" si="223"/>
        <v>0.0157718774693+0.176903936699252i</v>
      </c>
      <c r="Q535" t="str">
        <f t="shared" si="224"/>
        <v>-0.0157718774693+0.000935943041428994i</v>
      </c>
      <c r="R535" t="str">
        <f t="shared" si="225"/>
        <v>-0.333216122669628-11.2361897532813i</v>
      </c>
      <c r="S535" t="str">
        <f t="shared" si="226"/>
        <v>0.0184461853002979i</v>
      </c>
      <c r="T535" t="str">
        <f t="shared" si="227"/>
        <v>0.207264838258335-0.00614656634381076i</v>
      </c>
      <c r="U535" t="str">
        <f t="shared" si="228"/>
        <v>0.0001-3968.95119929914i</v>
      </c>
      <c r="V535" t="str">
        <f t="shared" si="229"/>
        <v>0.00002-0.0636608069692381i</v>
      </c>
      <c r="W535" t="str">
        <f t="shared" si="230"/>
        <v>0.0000199993584529566-0.0636597858851438i</v>
      </c>
      <c r="X535" t="str">
        <f t="shared" si="231"/>
        <v>0.013724063141088-0.0605490948128344i</v>
      </c>
      <c r="Y535" t="str">
        <f t="shared" si="232"/>
        <v>0.009+0.251955730817901i</v>
      </c>
      <c r="Z535" t="str">
        <f t="shared" si="233"/>
        <v>-3.64255941061628-1.29286273924439i</v>
      </c>
      <c r="AA535" t="str">
        <f t="shared" si="234"/>
        <v>7.33963916357304-61.8223789059273i</v>
      </c>
      <c r="AB535" t="str">
        <f t="shared" si="235"/>
        <v>1.41107355097659-0.0418462546274437i</v>
      </c>
      <c r="AC535" t="str">
        <f t="shared" si="236"/>
        <v>6.04731283128339-3.1785316721881i</v>
      </c>
      <c r="AD535" t="str">
        <f t="shared" si="237"/>
        <v>0.185679138372883+0.09067511188089i</v>
      </c>
      <c r="AE535" t="str">
        <f t="shared" si="238"/>
        <v>-0.55911681930765-0.570347121547724i</v>
      </c>
      <c r="AF535" t="str">
        <f t="shared" si="239"/>
        <v>-10.4377428573065-3.75337960908557i</v>
      </c>
      <c r="AG535" t="str">
        <f t="shared" si="240"/>
        <v>1.02522621977963-0.0391452444712335i</v>
      </c>
      <c r="AH535" t="str">
        <f t="shared" si="241"/>
        <v>3.29958944347152+7.97958278903952i</v>
      </c>
      <c r="AI535">
        <f t="shared" si="242"/>
        <v>18.725119103605291</v>
      </c>
      <c r="AJ535">
        <f t="shared" si="243"/>
        <v>67.534709599328764</v>
      </c>
      <c r="AK535"/>
      <c r="AL535"/>
      <c r="AM535"/>
      <c r="AN535"/>
    </row>
    <row r="536" spans="1:40" x14ac:dyDescent="0.25">
      <c r="A536"/>
      <c r="B536">
        <f t="shared" si="244"/>
        <v>40200</v>
      </c>
      <c r="C536" s="237" t="str">
        <f t="shared" si="212"/>
        <v>-0.0000472922928346608+0.0609209220185126i</v>
      </c>
      <c r="D536" s="208" t="str">
        <f t="shared" si="213"/>
        <v>-5.95736853125103+0.46706040214193i</v>
      </c>
      <c r="E536" t="str">
        <f t="shared" si="214"/>
        <v>2870</v>
      </c>
      <c r="F536" t="str">
        <f t="shared" si="215"/>
        <v>0.777000777000777</v>
      </c>
      <c r="G536" t="str">
        <f t="shared" si="210"/>
        <v>0.777000777000777</v>
      </c>
      <c r="H536" t="str">
        <f t="shared" si="216"/>
        <v>4.49083851237839+4.22261315917337i</v>
      </c>
      <c r="I536" t="str">
        <f t="shared" si="217"/>
        <v>157.865030842887i</v>
      </c>
      <c r="J536" t="str">
        <f t="shared" si="211"/>
        <v>-20.3167413008537+34.1425437026009i</v>
      </c>
      <c r="K536" t="str">
        <f t="shared" si="218"/>
        <v>3.4146156791157-2.03188912925512i</v>
      </c>
      <c r="L536" t="str">
        <f t="shared" si="219"/>
        <v>0.220798259319837-0.115531983082756i</v>
      </c>
      <c r="M536" t="str">
        <f t="shared" si="220"/>
        <v>3.63541393843554-2.14742111233788i</v>
      </c>
      <c r="N536" t="str">
        <f t="shared" si="221"/>
        <v>-0.178283370712603i</v>
      </c>
      <c r="O536" t="str">
        <f t="shared" si="222"/>
        <v>0.984149570443369-0.177340415574489i</v>
      </c>
      <c r="P536" t="str">
        <f t="shared" si="223"/>
        <v>0.015850429556631+0.177340415574489i</v>
      </c>
      <c r="Q536" t="str">
        <f t="shared" si="224"/>
        <v>-0.015850429556631+0.000942955138113988i</v>
      </c>
      <c r="R536" t="str">
        <f t="shared" si="225"/>
        <v>-0.333215536979318-11.2081897996803i</v>
      </c>
      <c r="S536" t="str">
        <f t="shared" si="226"/>
        <v>0.0184921857623934i</v>
      </c>
      <c r="T536" t="str">
        <f t="shared" si="227"/>
        <v>0.207263927835851-0.00616188360873722i</v>
      </c>
      <c r="U536" t="str">
        <f t="shared" si="228"/>
        <v>0.0001-3959.07818636556i</v>
      </c>
      <c r="V536" t="str">
        <f t="shared" si="229"/>
        <v>0.00002-0.0635024467528967i</v>
      </c>
      <c r="W536" t="str">
        <f t="shared" si="230"/>
        <v>0.0000199993584529566-0.0635014282088131i</v>
      </c>
      <c r="X536" t="str">
        <f t="shared" si="231"/>
        <v>0.0136592710094801-0.0604131030863346i</v>
      </c>
      <c r="Y536" t="str">
        <f t="shared" si="232"/>
        <v>0.009+0.252584049348619i</v>
      </c>
      <c r="Z536" t="str">
        <f t="shared" si="233"/>
        <v>-3.62153651517617-1.27996783211002i</v>
      </c>
      <c r="AA536" t="str">
        <f t="shared" si="234"/>
        <v>7.26198263751023-61.5881276412977i</v>
      </c>
      <c r="AB536" t="str">
        <f t="shared" si="235"/>
        <v>1.41106735275648-0.0419505356410139i</v>
      </c>
      <c r="AC536" t="str">
        <f t="shared" si="236"/>
        <v>6.03972845637285-3.18266338623417i</v>
      </c>
      <c r="AD536" t="str">
        <f t="shared" si="237"/>
        <v>0.185720050164527+0.0909202908829085i</v>
      </c>
      <c r="AE536" t="str">
        <f t="shared" si="238"/>
        <v>-0.556216895654975-0.566986843391344i</v>
      </c>
      <c r="AF536" t="str">
        <f t="shared" si="239"/>
        <v>-10.4482070436294-3.75555275703144i</v>
      </c>
      <c r="AG536" t="str">
        <f t="shared" si="240"/>
        <v>1.02515286866052-0.0390159566642772i</v>
      </c>
      <c r="AH536" t="str">
        <f t="shared" si="241"/>
        <v>3.28953419864299+7.94149087357921i</v>
      </c>
      <c r="AI536">
        <f t="shared" si="242"/>
        <v>18.685757482573802</v>
      </c>
      <c r="AJ536">
        <f t="shared" si="243"/>
        <v>67.49962451713715</v>
      </c>
      <c r="AK536"/>
      <c r="AL536"/>
      <c r="AM536"/>
      <c r="AN536"/>
    </row>
    <row r="537" spans="1:40" x14ac:dyDescent="0.25">
      <c r="A537"/>
      <c r="B537">
        <f t="shared" si="244"/>
        <v>40300</v>
      </c>
      <c r="C537" s="237" t="str">
        <f t="shared" si="212"/>
        <v>-0.0000470578829626496+0.0607697536590422i</v>
      </c>
      <c r="D537" s="208" t="str">
        <f t="shared" si="213"/>
        <v>-5.95736673410868+0.465901444719324i</v>
      </c>
      <c r="E537" t="str">
        <f t="shared" si="214"/>
        <v>2870</v>
      </c>
      <c r="F537" t="str">
        <f t="shared" si="215"/>
        <v>0.777000777000777</v>
      </c>
      <c r="G537" t="str">
        <f t="shared" si="210"/>
        <v>0.777000777000777</v>
      </c>
      <c r="H537" t="str">
        <f t="shared" si="216"/>
        <v>4.50128343157569+4.22359344228315i</v>
      </c>
      <c r="I537" t="str">
        <f t="shared" si="217"/>
        <v>158.257729924586i</v>
      </c>
      <c r="J537" t="str">
        <f t="shared" si="211"/>
        <v>-20.4229266474242+34.2274754033537i</v>
      </c>
      <c r="K537" t="str">
        <f t="shared" si="218"/>
        <v>3.40973686542209-2.03452942610866i</v>
      </c>
      <c r="L537" t="str">
        <f t="shared" si="219"/>
        <v>0.220562107684717-0.115695503110544i</v>
      </c>
      <c r="M537" t="str">
        <f t="shared" si="220"/>
        <v>3.63029897310681-2.1502249292192i</v>
      </c>
      <c r="N537" t="str">
        <f t="shared" si="221"/>
        <v>-0.178726861684524i</v>
      </c>
      <c r="O537" t="str">
        <f t="shared" si="222"/>
        <v>0.984070824789328-0.177776859569661i</v>
      </c>
      <c r="P537" t="str">
        <f t="shared" si="223"/>
        <v>0.0159291752106721+0.177776859569661i</v>
      </c>
      <c r="Q537" t="str">
        <f t="shared" si="224"/>
        <v>-0.0159291752106721+0.000950002114863013i</v>
      </c>
      <c r="R537" t="str">
        <f t="shared" si="225"/>
        <v>-0.333214949827091-11.1803286812605i</v>
      </c>
      <c r="S537" t="str">
        <f t="shared" si="226"/>
        <v>0.0185381862244889i</v>
      </c>
      <c r="T537" t="str">
        <f t="shared" si="227"/>
        <v>0.207263015144202-0.00617720079267834i</v>
      </c>
      <c r="U537" t="str">
        <f t="shared" si="228"/>
        <v>0.0001-3949.25417101478i</v>
      </c>
      <c r="V537" t="str">
        <f t="shared" si="229"/>
        <v>0.00002-0.0633448724433361i</v>
      </c>
      <c r="W537" t="str">
        <f t="shared" si="230"/>
        <v>0.0000199993584529566-0.0633438564266575i</v>
      </c>
      <c r="X537" t="str">
        <f t="shared" si="231"/>
        <v>0.0135949295604201-0.0602776847600618i</v>
      </c>
      <c r="Y537" t="str">
        <f t="shared" si="232"/>
        <v>0.009+0.253212367879337i</v>
      </c>
      <c r="Z537" t="str">
        <f t="shared" si="233"/>
        <v>-3.60069412505179-1.26725055804535i</v>
      </c>
      <c r="AA537" t="str">
        <f t="shared" si="234"/>
        <v>7.18547822411867-61.3557108254606i</v>
      </c>
      <c r="AB537" t="str">
        <f t="shared" si="235"/>
        <v>1.41106113908774-0.0420548161032301i</v>
      </c>
      <c r="AC537" t="str">
        <f t="shared" si="236"/>
        <v>6.03214649024225-3.18677039363265i</v>
      </c>
      <c r="AD537" t="str">
        <f t="shared" si="237"/>
        <v>0.18576106318293+0.0911653987892077i</v>
      </c>
      <c r="AE537" t="str">
        <f t="shared" si="238"/>
        <v>-0.553339366376101-0.563664526809971i</v>
      </c>
      <c r="AF537" t="str">
        <f t="shared" si="239"/>
        <v>-10.4586501656844-3.75769199756383i</v>
      </c>
      <c r="AG537" t="str">
        <f t="shared" si="240"/>
        <v>1.02508044570963-0.0388876150167103i</v>
      </c>
      <c r="AH537" t="str">
        <f t="shared" si="241"/>
        <v>3.27949592169965+7.90375117820458i</v>
      </c>
      <c r="AI537">
        <f t="shared" si="242"/>
        <v>18.646556805309331</v>
      </c>
      <c r="AJ537">
        <f t="shared" si="243"/>
        <v>67.465018211370875</v>
      </c>
      <c r="AK537"/>
      <c r="AL537"/>
      <c r="AM537"/>
      <c r="AN537"/>
    </row>
    <row r="538" spans="1:40" x14ac:dyDescent="0.25">
      <c r="A538"/>
      <c r="B538">
        <f t="shared" si="244"/>
        <v>40400</v>
      </c>
      <c r="C538" s="237" t="str">
        <f t="shared" si="212"/>
        <v>-0.0000468252116014367+0.0606193336564442i</v>
      </c>
      <c r="D538" s="208" t="str">
        <f t="shared" si="213"/>
        <v>-5.9573649502949+0.464748224699406i</v>
      </c>
      <c r="E538" t="str">
        <f t="shared" si="214"/>
        <v>2870</v>
      </c>
      <c r="F538" t="str">
        <f t="shared" si="215"/>
        <v>0.777000777000777</v>
      </c>
      <c r="G538" t="str">
        <f t="shared" si="210"/>
        <v>0.777000777000777</v>
      </c>
      <c r="H538" t="str">
        <f t="shared" si="216"/>
        <v>4.5117072402363+4.22454577126881i</v>
      </c>
      <c r="I538" t="str">
        <f t="shared" si="217"/>
        <v>158.650429006285i</v>
      </c>
      <c r="J538" t="str">
        <f t="shared" si="211"/>
        <v>-20.5293758085204+34.3124071041064i</v>
      </c>
      <c r="K538" t="str">
        <f t="shared" si="218"/>
        <v>3.40485979860974-2.03715367939363i</v>
      </c>
      <c r="L538" t="str">
        <f t="shared" si="219"/>
        <v>0.220325875823737-0.115858366197393i</v>
      </c>
      <c r="M538" t="str">
        <f t="shared" si="220"/>
        <v>3.62518567443348-2.15301204559102i</v>
      </c>
      <c r="N538" t="str">
        <f t="shared" si="221"/>
        <v>-0.179170352656446i</v>
      </c>
      <c r="O538" t="str">
        <f t="shared" si="222"/>
        <v>0.983991885584066-0.178213268598928i</v>
      </c>
      <c r="P538" t="str">
        <f t="shared" si="223"/>
        <v>0.016008114415934+0.178213268598928i</v>
      </c>
      <c r="Q538" t="str">
        <f t="shared" si="224"/>
        <v>-0.016008114415934+0.000957084057518015i</v>
      </c>
      <c r="R538" t="str">
        <f t="shared" si="225"/>
        <v>-0.333214361212595-11.1526053670678i</v>
      </c>
      <c r="S538" t="str">
        <f t="shared" si="226"/>
        <v>0.0185841866865844i</v>
      </c>
      <c r="T538" t="str">
        <f t="shared" si="227"/>
        <v>0.207262100183391-0.00619251789542583i</v>
      </c>
      <c r="U538" t="str">
        <f t="shared" si="228"/>
        <v>0.0001-3939.47878940335i</v>
      </c>
      <c r="V538" t="str">
        <f t="shared" si="229"/>
        <v>0.00002-0.063188078204615i</v>
      </c>
      <c r="W538" t="str">
        <f t="shared" si="230"/>
        <v>0.0000199993584529566-0.0631870647028297i</v>
      </c>
      <c r="X538" t="str">
        <f t="shared" si="231"/>
        <v>0.013531034697454-0.0601428364963597i</v>
      </c>
      <c r="Y538" t="str">
        <f t="shared" si="232"/>
        <v>0.009+0.253840686410055i</v>
      </c>
      <c r="Z538" t="str">
        <f t="shared" si="233"/>
        <v>-3.58003030624699-1.25470780148424i</v>
      </c>
      <c r="AA538" t="str">
        <f t="shared" si="234"/>
        <v>7.11010436838668-61.1251079815742i</v>
      </c>
      <c r="AB538" t="str">
        <f t="shared" si="235"/>
        <v>1.41105490997039-0.0421590960126745i</v>
      </c>
      <c r="AC538" t="str">
        <f t="shared" si="236"/>
        <v>6.02456700391716-3.19085276906882i</v>
      </c>
      <c r="AD538" t="str">
        <f t="shared" si="237"/>
        <v>0.185802177409703+0.0914104359559819i</v>
      </c>
      <c r="AE538" t="str">
        <f t="shared" si="238"/>
        <v>-0.550484038962371-0.560379572558377i</v>
      </c>
      <c r="AF538" t="str">
        <f t="shared" si="239"/>
        <v>-10.4690721905312-3.7597975465694i</v>
      </c>
      <c r="AG538" t="str">
        <f t="shared" si="240"/>
        <v>1.02500893522299-0.0387602103108901i</v>
      </c>
      <c r="AH538" t="str">
        <f t="shared" si="241"/>
        <v>3.26947556828598+7.86635903540486i</v>
      </c>
      <c r="AI538">
        <f t="shared" si="242"/>
        <v>18.60751587186089</v>
      </c>
      <c r="AJ538">
        <f t="shared" si="243"/>
        <v>67.430883294403415</v>
      </c>
      <c r="AK538"/>
      <c r="AL538"/>
      <c r="AM538"/>
      <c r="AN538"/>
    </row>
    <row r="539" spans="1:40" x14ac:dyDescent="0.25">
      <c r="A539"/>
      <c r="B539">
        <f t="shared" si="244"/>
        <v>40500</v>
      </c>
      <c r="C539" s="237" t="str">
        <f t="shared" si="212"/>
        <v>-0.0000465942616017773+0.0604696564673472i</v>
      </c>
      <c r="D539" s="208" t="str">
        <f t="shared" si="213"/>
        <v>-5.95736317967824+0.463600699582995i</v>
      </c>
      <c r="E539" t="str">
        <f t="shared" si="214"/>
        <v>2870</v>
      </c>
      <c r="F539" t="str">
        <f t="shared" si="215"/>
        <v>0.777000777000777</v>
      </c>
      <c r="G539" t="str">
        <f t="shared" si="210"/>
        <v>0.777000777000777</v>
      </c>
      <c r="H539" t="str">
        <f t="shared" si="216"/>
        <v>4.52210990655211+4.22547031847616i</v>
      </c>
      <c r="I539" t="str">
        <f t="shared" si="217"/>
        <v>159.043128087983i</v>
      </c>
      <c r="J539" t="str">
        <f t="shared" si="211"/>
        <v>-20.6360887841422+34.3973388048592i</v>
      </c>
      <c r="K539" t="str">
        <f t="shared" si="218"/>
        <v>3.39998452421376-2.03976193927168i</v>
      </c>
      <c r="L539" t="str">
        <f t="shared" si="219"/>
        <v>0.220089565873529-0.116020573156366i</v>
      </c>
      <c r="M539" t="str">
        <f t="shared" si="220"/>
        <v>3.62007409008729-2.15578251242805i</v>
      </c>
      <c r="N539" t="str">
        <f t="shared" si="221"/>
        <v>-0.179613843628368i</v>
      </c>
      <c r="O539" t="str">
        <f t="shared" si="222"/>
        <v>0.983912752843109-0.178649642576453i</v>
      </c>
      <c r="P539" t="str">
        <f t="shared" si="223"/>
        <v>0.016087247156891+0.178649642576453i</v>
      </c>
      <c r="Q539" t="str">
        <f t="shared" si="224"/>
        <v>-0.016087247156891+0.000964201051914998i</v>
      </c>
      <c r="R539" t="str">
        <f t="shared" si="225"/>
        <v>-0.333213771134992-11.1250188363291i</v>
      </c>
      <c r="S539" t="str">
        <f t="shared" si="226"/>
        <v>0.0186301871486799i</v>
      </c>
      <c r="T539" t="str">
        <f t="shared" si="227"/>
        <v>0.2072611829534-0.00620783491676229i</v>
      </c>
      <c r="U539" t="str">
        <f t="shared" si="228"/>
        <v>0.0001-3929.75168128137i</v>
      </c>
      <c r="V539" t="str">
        <f t="shared" si="229"/>
        <v>0.00002-0.0630320582584307i</v>
      </c>
      <c r="W539" t="str">
        <f t="shared" si="230"/>
        <v>0.0000199993584529566-0.0630310472591194i</v>
      </c>
      <c r="X539" t="str">
        <f t="shared" si="231"/>
        <v>0.013467582369685-0.0600085549803246i</v>
      </c>
      <c r="Y539" t="str">
        <f t="shared" si="232"/>
        <v>0.009+0.254469004940773i</v>
      </c>
      <c r="Z539" t="str">
        <f t="shared" si="233"/>
        <v>-3.55954314604322-1.2423365127332i</v>
      </c>
      <c r="AA539" t="str">
        <f t="shared" si="234"/>
        <v>7.03583999656309-60.896298901632i</v>
      </c>
      <c r="AB539" t="str">
        <f t="shared" si="235"/>
        <v>1.4110486654043-0.0422633753678668i</v>
      </c>
      <c r="AC539" t="str">
        <f t="shared" si="236"/>
        <v>6.01699006794813-3.19491058719238i</v>
      </c>
      <c r="AD539" t="str">
        <f t="shared" si="237"/>
        <v>0.185843392826558+0.0916554027355276i</v>
      </c>
      <c r="AE539" t="str">
        <f t="shared" si="238"/>
        <v>-0.54765072176558-0.557131393163733i</v>
      </c>
      <c r="AF539" t="str">
        <f t="shared" si="239"/>
        <v>-10.4794730862303-3.76186961889316i</v>
      </c>
      <c r="AG539" t="str">
        <f t="shared" si="240"/>
        <v>1.02493832182175-0.0386337334209702i</v>
      </c>
      <c r="AH539" t="str">
        <f t="shared" si="241"/>
        <v>3.25947405496021+7.82930985505258i</v>
      </c>
      <c r="AI539">
        <f t="shared" si="242"/>
        <v>18.568633493743548</v>
      </c>
      <c r="AJ539">
        <f t="shared" si="243"/>
        <v>67.397212513219188</v>
      </c>
      <c r="AK539"/>
      <c r="AL539"/>
      <c r="AM539"/>
      <c r="AN539"/>
    </row>
    <row r="540" spans="1:40" x14ac:dyDescent="0.25">
      <c r="A540"/>
      <c r="B540">
        <f t="shared" si="244"/>
        <v>40600</v>
      </c>
      <c r="C540" s="237" t="str">
        <f t="shared" si="212"/>
        <v>-0.0000463650160253647+0.060320716602995i</v>
      </c>
      <c r="D540" s="208" t="str">
        <f t="shared" si="213"/>
        <v>-5.95736142212882+0.462458827289629i</v>
      </c>
      <c r="E540" t="str">
        <f t="shared" si="214"/>
        <v>2870</v>
      </c>
      <c r="F540" t="str">
        <f t="shared" si="215"/>
        <v>0.777000777000777</v>
      </c>
      <c r="G540" t="str">
        <f t="shared" si="210"/>
        <v>0.777000777000777</v>
      </c>
      <c r="H540" t="str">
        <f t="shared" si="216"/>
        <v>4.53249139970454+4.22636725563046i</v>
      </c>
      <c r="I540" t="str">
        <f t="shared" si="217"/>
        <v>159.435827169682i</v>
      </c>
      <c r="J540" t="str">
        <f t="shared" si="211"/>
        <v>-20.7430655742897+34.4822705056119i</v>
      </c>
      <c r="K540" t="str">
        <f t="shared" si="218"/>
        <v>3.39511108745687-2.04235425586764i</v>
      </c>
      <c r="L540" t="str">
        <f t="shared" si="219"/>
        <v>0.219853179962823-0.11618212480747i</v>
      </c>
      <c r="M540" t="str">
        <f t="shared" si="220"/>
        <v>3.61496426741969-2.15853638067511i</v>
      </c>
      <c r="N540" t="str">
        <f t="shared" si="221"/>
        <v>-0.18005733460029i</v>
      </c>
      <c r="O540" t="str">
        <f t="shared" si="222"/>
        <v>0.983833426582021-0.179085981416409i</v>
      </c>
      <c r="P540" t="str">
        <f t="shared" si="223"/>
        <v>0.016166573417979+0.179085981416409i</v>
      </c>
      <c r="Q540" t="str">
        <f t="shared" si="224"/>
        <v>-0.016166573417979+0.000971353183881002i</v>
      </c>
      <c r="R540" t="str">
        <f t="shared" si="225"/>
        <v>-0.333213179594848-11.0975680783286i</v>
      </c>
      <c r="S540" t="str">
        <f t="shared" si="226"/>
        <v>0.0186761876107753i</v>
      </c>
      <c r="T540" t="str">
        <f t="shared" si="227"/>
        <v>0.207260263454216-0.00622315185649634i</v>
      </c>
      <c r="U540" t="str">
        <f t="shared" si="228"/>
        <v>0.0001-3920.07248994816i</v>
      </c>
      <c r="V540" t="str">
        <f t="shared" si="229"/>
        <v>0.00002-0.0628768068834099i</v>
      </c>
      <c r="W540" t="str">
        <f t="shared" si="230"/>
        <v>0.0000199993584529566-0.0628757983742453i</v>
      </c>
      <c r="X540" t="str">
        <f t="shared" si="231"/>
        <v>0.0134045685711812-0.0598748369196633i</v>
      </c>
      <c r="Y540" t="str">
        <f t="shared" si="232"/>
        <v>0.009+0.255097323471491i</v>
      </c>
      <c r="Z540" t="str">
        <f t="shared" si="233"/>
        <v>-3.53923075289124-1.23013370635868i</v>
      </c>
      <c r="AA540" t="str">
        <f t="shared" si="234"/>
        <v>6.96266450379143-60.6692636431629i</v>
      </c>
      <c r="AB540" t="str">
        <f t="shared" si="235"/>
        <v>1.41104240538939-0.0423676541675042i</v>
      </c>
      <c r="AC540" t="str">
        <f t="shared" si="236"/>
        <v>6.00941575241215-3.19894392261824i</v>
      </c>
      <c r="AD540" t="str">
        <f t="shared" si="237"/>
        <v>0.185884709415306+0.091900299476296i</v>
      </c>
      <c r="AE540" t="str">
        <f t="shared" si="238"/>
        <v>-0.544839224044652-0.553919412654879i</v>
      </c>
      <c r="AF540" t="str">
        <f t="shared" si="239"/>
        <v>-10.4898528218334-3.76390842834083i</v>
      </c>
      <c r="AG540" t="str">
        <f t="shared" si="240"/>
        <v>1.0248685904444-0.0385081753127086i</v>
      </c>
      <c r="AH540" t="str">
        <f t="shared" si="241"/>
        <v>3.24949226052987+7.79259912293846i</v>
      </c>
      <c r="AI540">
        <f t="shared" si="242"/>
        <v>18.529908493843411</v>
      </c>
      <c r="AJ540">
        <f t="shared" si="243"/>
        <v>67.363998746552568</v>
      </c>
      <c r="AK540"/>
      <c r="AL540"/>
      <c r="AM540"/>
      <c r="AN540"/>
    </row>
    <row r="541" spans="1:40" x14ac:dyDescent="0.25">
      <c r="A541"/>
      <c r="B541">
        <f t="shared" si="244"/>
        <v>40700</v>
      </c>
      <c r="C541" s="237" t="str">
        <f t="shared" si="212"/>
        <v>-0.0000461374581417223+0.0601725086285741i</v>
      </c>
      <c r="D541" s="208" t="str">
        <f t="shared" si="213"/>
        <v>-5.95735967751838+0.461322566152402i</v>
      </c>
      <c r="E541" t="str">
        <f t="shared" si="214"/>
        <v>2870</v>
      </c>
      <c r="F541" t="str">
        <f t="shared" si="215"/>
        <v>0.777000777000777</v>
      </c>
      <c r="G541" t="str">
        <f t="shared" si="210"/>
        <v>0.777000777000777</v>
      </c>
      <c r="H541" t="str">
        <f t="shared" si="216"/>
        <v>4.54285168985514+4.22723675383396i</v>
      </c>
      <c r="I541" t="str">
        <f t="shared" si="217"/>
        <v>159.828526251381i</v>
      </c>
      <c r="J541" t="str">
        <f t="shared" si="211"/>
        <v>-20.8503061789628+34.5672022063646i</v>
      </c>
      <c r="K541" t="str">
        <f t="shared" si="218"/>
        <v>3.39023953325013-2.04493067926898i</v>
      </c>
      <c r="L541" t="str">
        <f t="shared" si="219"/>
        <v>0.219616720212431-0.116343021977603i</v>
      </c>
      <c r="M541" t="str">
        <f t="shared" si="220"/>
        <v>3.60985625346256-2.16127370124658i</v>
      </c>
      <c r="N541" t="str">
        <f t="shared" si="221"/>
        <v>-0.180500825572212i</v>
      </c>
      <c r="O541" t="str">
        <f t="shared" si="222"/>
        <v>0.983753906816405-0.179522285032975i</v>
      </c>
      <c r="P541" t="str">
        <f t="shared" si="223"/>
        <v>0.016246093183595+0.179522285032975i</v>
      </c>
      <c r="Q541" t="str">
        <f t="shared" si="224"/>
        <v>-0.016246093183595+0.000978540539237016i</v>
      </c>
      <c r="R541" t="str">
        <f t="shared" si="225"/>
        <v>-0.333212586592062-11.0702520922844i</v>
      </c>
      <c r="S541" t="str">
        <f t="shared" si="226"/>
        <v>0.0187221880728709i</v>
      </c>
      <c r="T541" t="str">
        <f t="shared" si="227"/>
        <v>0.207259341685841-0.00623846871442437i</v>
      </c>
      <c r="U541" t="str">
        <f t="shared" si="228"/>
        <v>0.0001-3910.44086220873i</v>
      </c>
      <c r="V541" t="str">
        <f t="shared" si="229"/>
        <v>0.00002-0.0627223184144089i</v>
      </c>
      <c r="W541" t="str">
        <f t="shared" si="230"/>
        <v>0.0000199993584529566-0.0627213123831544i</v>
      </c>
      <c r="X541" t="str">
        <f t="shared" si="231"/>
        <v>0.013341989340389-0.059741679044541i</v>
      </c>
      <c r="Y541" t="str">
        <f t="shared" si="232"/>
        <v>0.009+0.255725642002209i</v>
      </c>
      <c r="Z541" t="str">
        <f t="shared" si="233"/>
        <v>-3.51909125629382-1.218096459618i</v>
      </c>
      <c r="AA541" t="str">
        <f t="shared" si="234"/>
        <v>6.89055774209843-60.4439825259346i</v>
      </c>
      <c r="AB541" t="str">
        <f t="shared" si="235"/>
        <v>1.41103612992566-0.0424719324102005i</v>
      </c>
      <c r="AC541" t="str">
        <f t="shared" si="236"/>
        <v>6.00184412691446-3.20295284992468i</v>
      </c>
      <c r="AD541" t="str">
        <f t="shared" si="237"/>
        <v>0.185926127157856+0.0921451265229427i</v>
      </c>
      <c r="AE541" t="str">
        <f t="shared" si="238"/>
        <v>-0.542049356009134-0.550743066298446i</v>
      </c>
      <c r="AF541" t="str">
        <f t="shared" si="239"/>
        <v>-10.5002113673735-3.76591418768156i</v>
      </c>
      <c r="AG541" t="str">
        <f t="shared" si="240"/>
        <v>1.0247997263391-0.0383835270432271i</v>
      </c>
      <c r="AH541" t="str">
        <f t="shared" si="241"/>
        <v>3.23953102734083+7.75622239933416i</v>
      </c>
      <c r="AI541">
        <f t="shared" si="242"/>
        <v>18.491339706320783</v>
      </c>
      <c r="AJ541">
        <f t="shared" si="243"/>
        <v>67.331235002095156</v>
      </c>
      <c r="AK541"/>
      <c r="AL541"/>
      <c r="AM541"/>
      <c r="AN541"/>
    </row>
    <row r="542" spans="1:40" x14ac:dyDescent="0.25">
      <c r="A542"/>
      <c r="B542">
        <f t="shared" si="244"/>
        <v>40800</v>
      </c>
      <c r="C542" s="237" t="str">
        <f t="shared" si="212"/>
        <v>-0.000045911571425152+0.0600250271625532i</v>
      </c>
      <c r="D542" s="208" t="str">
        <f t="shared" si="213"/>
        <v>-5.95735794572022+0.460191874912908i</v>
      </c>
      <c r="E542" t="str">
        <f t="shared" si="214"/>
        <v>2870</v>
      </c>
      <c r="F542" t="str">
        <f t="shared" si="215"/>
        <v>0.777000777000777</v>
      </c>
      <c r="G542" t="str">
        <f t="shared" si="210"/>
        <v>0.777000777000777</v>
      </c>
      <c r="H542" t="str">
        <f t="shared" si="216"/>
        <v>4.55319074813628+4.22807898356337i</v>
      </c>
      <c r="I542" t="str">
        <f t="shared" si="217"/>
        <v>160.221225333079i</v>
      </c>
      <c r="J542" t="str">
        <f t="shared" si="211"/>
        <v>-20.9578105981616+34.6521339071174i</v>
      </c>
      <c r="K542" t="str">
        <f t="shared" si="218"/>
        <v>3.38536990619384-2.0474912595254i</v>
      </c>
      <c r="L542" t="str">
        <f t="shared" si="219"/>
        <v>0.219380188735231-0.116503265500492i</v>
      </c>
      <c r="M542" t="str">
        <f t="shared" si="220"/>
        <v>3.60475009492907-2.16399452502589i</v>
      </c>
      <c r="N542" t="str">
        <f t="shared" si="221"/>
        <v>-0.180944316544134i</v>
      </c>
      <c r="O542" t="str">
        <f t="shared" si="222"/>
        <v>0.983674193561899-0.179958553340338i</v>
      </c>
      <c r="P542" t="str">
        <f t="shared" si="223"/>
        <v>0.016325806438101+0.179958553340338i</v>
      </c>
      <c r="Q542" t="str">
        <f t="shared" si="224"/>
        <v>-0.016325806438101+0.000985763203796008i</v>
      </c>
      <c r="R542" t="str">
        <f t="shared" si="225"/>
        <v>-0.333211992127515-11.043069887224i</v>
      </c>
      <c r="S542" t="str">
        <f t="shared" si="226"/>
        <v>0.0187681885349665i</v>
      </c>
      <c r="T542" t="str">
        <f t="shared" si="227"/>
        <v>0.207258417648231-0.00625378549036097i</v>
      </c>
      <c r="U542" t="str">
        <f t="shared" si="228"/>
        <v>0.0001-3900.85644833077i</v>
      </c>
      <c r="V542" t="str">
        <f t="shared" si="229"/>
        <v>0.00002-0.0625685872418245i</v>
      </c>
      <c r="W542" t="str">
        <f t="shared" si="230"/>
        <v>0.0000199993584529566-0.0625675836763332i</v>
      </c>
      <c r="X542" t="str">
        <f t="shared" si="231"/>
        <v>0.0132798407595573-0.0596090781074368i</v>
      </c>
      <c r="Y542" t="str">
        <f t="shared" si="232"/>
        <v>0.009+0.256353960532927i</v>
      </c>
      <c r="Z542" t="str">
        <f t="shared" si="233"/>
        <v>-3.49912280668175-1.20622191093366i</v>
      </c>
      <c r="AA542" t="str">
        <f t="shared" si="234"/>
        <v>6.81950000872754-60.2204361286641i</v>
      </c>
      <c r="AB542" t="str">
        <f t="shared" si="235"/>
        <v>1.41102983901283-0.0425762100946934i</v>
      </c>
      <c r="AC542" t="str">
        <f t="shared" si="236"/>
        <v>5.99427526058798-3.20693744365249i</v>
      </c>
      <c r="AD542" t="str">
        <f t="shared" si="237"/>
        <v>0.185967646036212+0.0923898842163656i</v>
      </c>
      <c r="AE542" t="str">
        <f t="shared" si="238"/>
        <v>-0.539280928859824-0.547601800341804i</v>
      </c>
      <c r="AF542" t="str">
        <f t="shared" si="239"/>
        <v>-10.5105486938565-3.76788710865046i</v>
      </c>
      <c r="AG542" t="str">
        <f t="shared" si="240"/>
        <v>1.02473171505625-0.0382597797607248i</v>
      </c>
      <c r="AH542" t="str">
        <f t="shared" si="241"/>
        <v>3.22959116252301+7.72017531758451i</v>
      </c>
      <c r="AI542">
        <f t="shared" si="242"/>
        <v>18.452925976514127</v>
      </c>
      <c r="AJ542">
        <f t="shared" si="243"/>
        <v>67.298914413765019</v>
      </c>
      <c r="AK542"/>
      <c r="AL542"/>
      <c r="AM542"/>
      <c r="AN542"/>
    </row>
    <row r="543" spans="1:40" x14ac:dyDescent="0.25">
      <c r="A543"/>
      <c r="B543">
        <f t="shared" si="244"/>
        <v>40900</v>
      </c>
      <c r="C543" s="237" t="str">
        <f t="shared" si="212"/>
        <v>-0.0000456873395517347+0.0598782668760329i</v>
      </c>
      <c r="D543" s="208" t="str">
        <f t="shared" si="213"/>
        <v>-5.95735622660919+0.459066712716252i</v>
      </c>
      <c r="E543" t="str">
        <f t="shared" si="214"/>
        <v>2870</v>
      </c>
      <c r="F543" t="str">
        <f t="shared" si="215"/>
        <v>0.777000777000777</v>
      </c>
      <c r="G543" t="str">
        <f t="shared" si="210"/>
        <v>0.777000777000777</v>
      </c>
      <c r="H543" t="str">
        <f t="shared" si="216"/>
        <v>4.56350854664186+4.22889411466748i</v>
      </c>
      <c r="I543" t="str">
        <f t="shared" si="217"/>
        <v>160.613924414778i</v>
      </c>
      <c r="J543" t="str">
        <f t="shared" si="211"/>
        <v>-21.065578831886+34.7370656078701i</v>
      </c>
      <c r="K543" t="str">
        <f t="shared" si="218"/>
        <v>3.38050225057844-2.05003604664852i</v>
      </c>
      <c r="L543" t="str">
        <f t="shared" si="219"/>
        <v>0.219143587636157-0.116662856216635i</v>
      </c>
      <c r="M543" t="str">
        <f t="shared" si="220"/>
        <v>3.5996458382146-2.16669890286516i</v>
      </c>
      <c r="N543" t="str">
        <f t="shared" si="221"/>
        <v>-0.181387807516056i</v>
      </c>
      <c r="O543" t="str">
        <f t="shared" si="222"/>
        <v>0.983594286834184-0.180394786252689i</v>
      </c>
      <c r="P543" t="str">
        <f t="shared" si="223"/>
        <v>0.016405713165816+0.180394786252689i</v>
      </c>
      <c r="Q543" t="str">
        <f t="shared" si="224"/>
        <v>-0.016405713165816+0.000993021263366978i</v>
      </c>
      <c r="R543" t="str">
        <f t="shared" si="225"/>
        <v>-0.333211396199682-11.0160204818699i</v>
      </c>
      <c r="S543" t="str">
        <f t="shared" si="226"/>
        <v>0.0188141889970619i</v>
      </c>
      <c r="T543" t="str">
        <f t="shared" si="227"/>
        <v>0.207257491341405-0.00626910218407569i</v>
      </c>
      <c r="U543" t="str">
        <f t="shared" si="228"/>
        <v>0.0001-3891.31890200233i</v>
      </c>
      <c r="V543" t="str">
        <f t="shared" si="229"/>
        <v>0.00002-0.0624156078109153i</v>
      </c>
      <c r="W543" t="str">
        <f t="shared" si="230"/>
        <v>0.0000199993584529566-0.0624146066991299i</v>
      </c>
      <c r="X543" t="str">
        <f t="shared" si="231"/>
        <v>0.0132181189541695-0.0594770308829979i</v>
      </c>
      <c r="Y543" t="str">
        <f t="shared" si="232"/>
        <v>0.009+0.256982279063645i</v>
      </c>
      <c r="Z543" t="str">
        <f t="shared" si="233"/>
        <v>-3.47932357528286-1.19450725840931i</v>
      </c>
      <c r="AA543" t="str">
        <f t="shared" si="234"/>
        <v>6.74947203480674-59.9986052857403i</v>
      </c>
      <c r="AB543" t="str">
        <f t="shared" si="235"/>
        <v>1.41102353265101-0.0426804872194139i</v>
      </c>
      <c r="AC543" t="str">
        <f t="shared" si="236"/>
        <v>5.98670922209802-3.2108977783042i</v>
      </c>
      <c r="AD543" t="str">
        <f t="shared" si="237"/>
        <v>0.186009266032467+0.0926345728937675i</v>
      </c>
      <c r="AE543" t="str">
        <f t="shared" si="238"/>
        <v>-0.536533754826572-0.544495071762714i</v>
      </c>
      <c r="AF543" t="str">
        <f t="shared" si="239"/>
        <v>-10.5208647732511-3.76982740195123i</v>
      </c>
      <c r="AG543" t="str">
        <f t="shared" si="240"/>
        <v>1.02466454244129-0.0381369247041496i</v>
      </c>
      <c r="AH543" t="str">
        <f t="shared" si="241"/>
        <v>3.21967343919151+7.68445358272726i</v>
      </c>
      <c r="AI543">
        <f t="shared" si="242"/>
        <v>18.414666160842501</v>
      </c>
      <c r="AJ543">
        <f t="shared" si="243"/>
        <v>67.267030239050769</v>
      </c>
      <c r="AK543"/>
      <c r="AL543"/>
      <c r="AM543"/>
      <c r="AN543"/>
    </row>
    <row r="544" spans="1:40" x14ac:dyDescent="0.25">
      <c r="A544"/>
      <c r="B544">
        <f t="shared" si="244"/>
        <v>41000</v>
      </c>
      <c r="C544" s="237" t="str">
        <f t="shared" si="212"/>
        <v>-0.0000454647463963794+0.059732222492102i</v>
      </c>
      <c r="D544" s="208" t="str">
        <f t="shared" si="213"/>
        <v>-5.95735452006166+0.457947039106116i</v>
      </c>
      <c r="E544" t="str">
        <f t="shared" si="214"/>
        <v>2870</v>
      </c>
      <c r="F544" t="str">
        <f t="shared" si="215"/>
        <v>0.777000777000777</v>
      </c>
      <c r="G544" t="str">
        <f t="shared" si="210"/>
        <v>0.777000777000777</v>
      </c>
      <c r="H544" t="str">
        <f t="shared" si="216"/>
        <v>4.57380505841807+4.22968231636486i</v>
      </c>
      <c r="I544" t="str">
        <f t="shared" si="217"/>
        <v>161.006623496477i</v>
      </c>
      <c r="J544" t="str">
        <f t="shared" si="211"/>
        <v>-21.173610880136+34.8219973086229i</v>
      </c>
      <c r="K544" t="str">
        <f t="shared" si="218"/>
        <v>3.37563661038523-2.05256509061125i</v>
      </c>
      <c r="L544" t="str">
        <f t="shared" si="219"/>
        <v>0.218906919012183-0.116821794973241i</v>
      </c>
      <c r="M544" t="str">
        <f t="shared" si="220"/>
        <v>3.59454352939741-2.16938688558449i</v>
      </c>
      <c r="N544" t="str">
        <f t="shared" si="221"/>
        <v>-0.181831298487978i</v>
      </c>
      <c r="O544" t="str">
        <f t="shared" si="222"/>
        <v>0.983514186648975-0.180830983684229i</v>
      </c>
      <c r="P544" t="str">
        <f t="shared" si="223"/>
        <v>0.0164858133510249+0.180830983684229i</v>
      </c>
      <c r="Q544" t="str">
        <f t="shared" si="224"/>
        <v>-0.0164858133510249+0.00100031480374899i</v>
      </c>
      <c r="R544" t="str">
        <f t="shared" si="225"/>
        <v>-0.333210798809364-10.9891029045154i</v>
      </c>
      <c r="S544" t="str">
        <f t="shared" si="226"/>
        <v>0.0188601894591575i</v>
      </c>
      <c r="T544" t="str">
        <f t="shared" si="227"/>
        <v>0.207256562765338-0.00628441879538182i</v>
      </c>
      <c r="U544" t="str">
        <f t="shared" si="228"/>
        <v>0.0001-3881.82788029013i</v>
      </c>
      <c r="V544" t="str">
        <f t="shared" si="229"/>
        <v>0.00002-0.062263374621133i</v>
      </c>
      <c r="W544" t="str">
        <f t="shared" si="230"/>
        <v>0.0000199993584529566-0.0622623759510842i</v>
      </c>
      <c r="X544" t="str">
        <f t="shared" si="231"/>
        <v>0.0131568200923836-0.0593455341678906i</v>
      </c>
      <c r="Y544" t="str">
        <f t="shared" si="232"/>
        <v>0.009+0.257610597594363i</v>
      </c>
      <c r="Z544" t="str">
        <f t="shared" si="233"/>
        <v>-3.4596917539846-1.18294975838607i</v>
      </c>
      <c r="AA544" t="str">
        <f t="shared" si="234"/>
        <v>6.68045497433892-59.7784710839572i</v>
      </c>
      <c r="AB544" t="str">
        <f t="shared" si="235"/>
        <v>1.41101721084004-0.042784763783091i</v>
      </c>
      <c r="AC544" t="str">
        <f t="shared" si="236"/>
        <v>5.97914607963958-3.21483392834369i</v>
      </c>
      <c r="AD544" t="str">
        <f t="shared" si="237"/>
        <v>0.186050987128814+0.0928791928886829i</v>
      </c>
      <c r="AE544" t="str">
        <f t="shared" si="238"/>
        <v>-0.533807647203492-0.54142234802524i</v>
      </c>
      <c r="AF544" t="str">
        <f t="shared" si="239"/>
        <v>-10.5311595784797-3.77173527725874i</v>
      </c>
      <c r="AG544" t="str">
        <f t="shared" si="240"/>
        <v>1.02459819462761-0.0380149532028341i</v>
      </c>
      <c r="AH544" t="str">
        <f t="shared" si="241"/>
        <v>3.20977859760833+7.64905297014002i</v>
      </c>
      <c r="AI544">
        <f t="shared" si="242"/>
        <v>18.376559126708035</v>
      </c>
      <c r="AJ544">
        <f t="shared" si="243"/>
        <v>67.23557585640603</v>
      </c>
      <c r="AK544"/>
      <c r="AL544"/>
      <c r="AM544"/>
      <c r="AN544"/>
    </row>
    <row r="545" spans="1:40" x14ac:dyDescent="0.25">
      <c r="A545"/>
      <c r="B545">
        <f t="shared" si="244"/>
        <v>41100</v>
      </c>
      <c r="C545" s="237" t="str">
        <f t="shared" si="212"/>
        <v>-0.0000452437760299248+0.0595868887852059i</v>
      </c>
      <c r="D545" s="208" t="str">
        <f t="shared" si="213"/>
        <v>-5.95735282595552+0.456832814019912i</v>
      </c>
      <c r="E545" t="str">
        <f t="shared" si="214"/>
        <v>2870</v>
      </c>
      <c r="F545" t="str">
        <f t="shared" si="215"/>
        <v>0.777000777000777</v>
      </c>
      <c r="G545" t="str">
        <f t="shared" si="210"/>
        <v>0.777000777000777</v>
      </c>
      <c r="H545" t="str">
        <f t="shared" si="216"/>
        <v>4.58408025745418+4.23044375724165i</v>
      </c>
      <c r="I545" t="str">
        <f t="shared" si="217"/>
        <v>161.399322578176i</v>
      </c>
      <c r="J545" t="str">
        <f t="shared" si="211"/>
        <v>-21.2819067429117+34.9069290093755i</v>
      </c>
      <c r="K545" t="str">
        <f t="shared" si="218"/>
        <v>3.37077302928733-2.05507844134749i</v>
      </c>
      <c r="L545" t="str">
        <f t="shared" si="219"/>
        <v>0.218670184952317-0.116980082624174i</v>
      </c>
      <c r="M545" t="str">
        <f t="shared" si="220"/>
        <v>3.58944321423965-2.17205852397166i</v>
      </c>
      <c r="N545" t="str">
        <f t="shared" si="221"/>
        <v>-0.1822747894599i</v>
      </c>
      <c r="O545" t="str">
        <f t="shared" si="222"/>
        <v>0.983433893022026-0.181267145549164i</v>
      </c>
      <c r="P545" t="str">
        <f t="shared" si="223"/>
        <v>0.016566106977974+0.181267145549164i</v>
      </c>
      <c r="Q545" t="str">
        <f t="shared" si="224"/>
        <v>-0.016566106977974+0.00100764391073599i</v>
      </c>
      <c r="R545" t="str">
        <f t="shared" si="225"/>
        <v>-0.333210199956073-10.9623161929113i</v>
      </c>
      <c r="S545" t="str">
        <f t="shared" si="226"/>
        <v>0.0189061899212529i</v>
      </c>
      <c r="T545" t="str">
        <f t="shared" si="227"/>
        <v>0.207255631920007-0.00629973532406817i</v>
      </c>
      <c r="U545" t="str">
        <f t="shared" si="228"/>
        <v>0.0001-3872.38304359843i</v>
      </c>
      <c r="V545" t="str">
        <f t="shared" si="229"/>
        <v>0.00002-0.0621118822254611i</v>
      </c>
      <c r="W545" t="str">
        <f t="shared" si="230"/>
        <v>0.0000199993584529566-0.0621108859852668i</v>
      </c>
      <c r="X545" t="str">
        <f t="shared" si="231"/>
        <v>0.0130959403844802-0.0592145847806554i</v>
      </c>
      <c r="Y545" t="str">
        <f t="shared" si="232"/>
        <v>0.009+0.258238916125081i</v>
      </c>
      <c r="Z545" t="str">
        <f t="shared" si="233"/>
        <v>-3.44022555519096-1.17154672403806i</v>
      </c>
      <c r="AA545" t="str">
        <f t="shared" si="234"/>
        <v>6.61243039350552-59.5600148592614i</v>
      </c>
      <c r="AB545" t="str">
        <f t="shared" si="235"/>
        <v>1.41101087357976-0.0428890397842869i</v>
      </c>
      <c r="AC545" t="str">
        <f t="shared" si="236"/>
        <v>5.97158590094081-3.21874596819458i</v>
      </c>
      <c r="AD545" t="str">
        <f t="shared" si="237"/>
        <v>0.18609280930753+0.0931237445310329i</v>
      </c>
      <c r="AE545" t="str">
        <f t="shared" si="238"/>
        <v>-0.531102420381554-0.538383106842009i</v>
      </c>
      <c r="AF545" t="str">
        <f t="shared" si="239"/>
        <v>-10.5414330834097-3.77361094322174i</v>
      </c>
      <c r="AG545" t="str">
        <f t="shared" si="240"/>
        <v>1.02453265802979-0.0378938566760882i</v>
      </c>
      <c r="AH545" t="str">
        <f t="shared" si="241"/>
        <v>3.19990734630261+7.61396932421394i</v>
      </c>
      <c r="AI545">
        <f t="shared" si="242"/>
        <v>18.338603752397262</v>
      </c>
      <c r="AJ545">
        <f t="shared" si="243"/>
        <v>67.204544762715386</v>
      </c>
      <c r="AK545"/>
      <c r="AL545"/>
      <c r="AM545"/>
      <c r="AN545"/>
    </row>
    <row r="546" spans="1:40" x14ac:dyDescent="0.25">
      <c r="A546"/>
      <c r="B546">
        <f t="shared" si="244"/>
        <v>41200</v>
      </c>
      <c r="C546" s="237" t="str">
        <f t="shared" si="212"/>
        <v>-0.0000450244127162906+0.0594422605805244i</v>
      </c>
      <c r="D546" s="208" t="str">
        <f t="shared" si="213"/>
        <v>-5.95735114417012+0.455723997784021i</v>
      </c>
      <c r="E546" t="str">
        <f t="shared" si="214"/>
        <v>2870</v>
      </c>
      <c r="F546" t="str">
        <f t="shared" si="215"/>
        <v>0.777000777000777</v>
      </c>
      <c r="G546" t="str">
        <f t="shared" si="210"/>
        <v>0.777000777000777</v>
      </c>
      <c r="H546" t="str">
        <f t="shared" si="216"/>
        <v>4.59433411867339+4.23117860524935i</v>
      </c>
      <c r="I546" t="str">
        <f t="shared" si="217"/>
        <v>161.792021659874i</v>
      </c>
      <c r="J546" t="str">
        <f t="shared" si="211"/>
        <v>-21.390466420213+34.9918607101283i</v>
      </c>
      <c r="K546" t="str">
        <f t="shared" si="218"/>
        <v>3.36591155065047-2.05757614875153i</v>
      </c>
      <c r="L546" t="str">
        <f t="shared" si="219"/>
        <v>0.218433387537579-0.117137720029894i</v>
      </c>
      <c r="M546" t="str">
        <f t="shared" si="220"/>
        <v>3.58434493818805-2.17471386878142i</v>
      </c>
      <c r="N546" t="str">
        <f t="shared" si="221"/>
        <v>-0.182718280431822i</v>
      </c>
      <c r="O546" t="str">
        <f t="shared" si="222"/>
        <v>0.983353405969131-0.181703271761709i</v>
      </c>
      <c r="P546" t="str">
        <f t="shared" si="223"/>
        <v>0.016646594030869+0.181703271761709i</v>
      </c>
      <c r="Q546" t="str">
        <f t="shared" si="224"/>
        <v>-0.016646594030869+0.001015008670113i</v>
      </c>
      <c r="R546" t="str">
        <f t="shared" si="225"/>
        <v>-0.333209599640388-10.9356593941521i</v>
      </c>
      <c r="S546" t="str">
        <f t="shared" si="226"/>
        <v>0.0189521903833485i</v>
      </c>
      <c r="T546" t="str">
        <f t="shared" si="227"/>
        <v>0.207254698805424-0.00631505176994396i</v>
      </c>
      <c r="U546" t="str">
        <f t="shared" si="228"/>
        <v>0.0001-3862.98405562853i</v>
      </c>
      <c r="V546" t="str">
        <f t="shared" si="229"/>
        <v>0.00002-0.0619611252297682i</v>
      </c>
      <c r="W546" t="str">
        <f t="shared" si="230"/>
        <v>0.0000199993584529566-0.0619601314076332i</v>
      </c>
      <c r="X546" t="str">
        <f t="shared" si="231"/>
        <v>0.0130354760823206-0.0590841795615616i</v>
      </c>
      <c r="Y546" t="str">
        <f t="shared" si="232"/>
        <v>0.009+0.258867234655799i</v>
      </c>
      <c r="Z546" t="str">
        <f t="shared" si="233"/>
        <v>-3.42092321167427-1.16029552400632i</v>
      </c>
      <c r="AA546" t="str">
        <f t="shared" si="234"/>
        <v>6.54538026027478-59.3432181935184i</v>
      </c>
      <c r="AB546" t="str">
        <f t="shared" si="235"/>
        <v>1.41100452087025-0.0429933152217026i</v>
      </c>
      <c r="AC546" t="str">
        <f t="shared" si="236"/>
        <v>5.96402875326421-3.22263397224065i</v>
      </c>
      <c r="AD546" t="str">
        <f t="shared" si="237"/>
        <v>0.186134732550993+0.0933682281471699i</v>
      </c>
      <c r="AE546" t="str">
        <f t="shared" si="238"/>
        <v>-0.528417889878911-0.535376835942582i</v>
      </c>
      <c r="AF546" t="str">
        <f t="shared" si="239"/>
        <v>-10.5516852628435-3.77545460746533i</v>
      </c>
      <c r="AG546" t="str">
        <f t="shared" si="240"/>
        <v>1.02446791933688-0.0377736266327663i</v>
      </c>
      <c r="AH546" t="str">
        <f t="shared" si="241"/>
        <v>3.19006036315332+7.57919855705509i</v>
      </c>
      <c r="AI546">
        <f t="shared" si="242"/>
        <v>18.300798926983678</v>
      </c>
      <c r="AJ546">
        <f t="shared" si="243"/>
        <v>67.173930570818072</v>
      </c>
      <c r="AK546"/>
      <c r="AL546"/>
      <c r="AM546"/>
      <c r="AN546"/>
    </row>
    <row r="547" spans="1:40" x14ac:dyDescent="0.25">
      <c r="A547"/>
      <c r="B547">
        <f t="shared" si="244"/>
        <v>41300</v>
      </c>
      <c r="C547" s="237" t="str">
        <f t="shared" si="212"/>
        <v>-0.0000448066409096737+0.0592983327533555i</v>
      </c>
      <c r="D547" s="208" t="str">
        <f t="shared" si="213"/>
        <v>-5.95734947458627+0.454620551109059i</v>
      </c>
      <c r="E547" t="str">
        <f t="shared" si="214"/>
        <v>2870</v>
      </c>
      <c r="F547" t="str">
        <f t="shared" si="215"/>
        <v>0.777000777000777</v>
      </c>
      <c r="G547" t="str">
        <f t="shared" si="210"/>
        <v>0.777000777000777</v>
      </c>
      <c r="H547" t="str">
        <f t="shared" si="216"/>
        <v>4.60456661792375+4.23188702770283i</v>
      </c>
      <c r="I547" t="str">
        <f t="shared" si="217"/>
        <v>162.184720741573i</v>
      </c>
      <c r="J547" t="str">
        <f t="shared" si="211"/>
        <v>-21.49928991204+35.076792410881i</v>
      </c>
      <c r="K547" t="str">
        <f t="shared" si="218"/>
        <v>3.36105221753397-2.06005826267776i</v>
      </c>
      <c r="L547" t="str">
        <f t="shared" si="219"/>
        <v>0.218196528840998-0.117294708057398i</v>
      </c>
      <c r="M547" t="str">
        <f t="shared" si="220"/>
        <v>3.57924874637497-2.17735297073516i</v>
      </c>
      <c r="N547" t="str">
        <f t="shared" si="221"/>
        <v>-0.183161771403743i</v>
      </c>
      <c r="O547" t="str">
        <f t="shared" si="222"/>
        <v>0.98327272550612-0.182139362236084i</v>
      </c>
      <c r="P547" t="str">
        <f t="shared" si="223"/>
        <v>0.01672727449388+0.182139362236084i</v>
      </c>
      <c r="Q547" t="str">
        <f t="shared" si="224"/>
        <v>-0.01672727449388+0.001022409167659i</v>
      </c>
      <c r="R547" t="str">
        <f t="shared" si="225"/>
        <v>-0.333208997862441-10.90913156456i</v>
      </c>
      <c r="S547" t="str">
        <f t="shared" si="226"/>
        <v>0.0189981908454439i</v>
      </c>
      <c r="T547" t="str">
        <f t="shared" si="227"/>
        <v>0.207253763421567-0.00633036813280976i</v>
      </c>
      <c r="U547" t="str">
        <f t="shared" si="228"/>
        <v>0.0001-3853.63058333887i</v>
      </c>
      <c r="V547" t="str">
        <f t="shared" si="229"/>
        <v>0.00002-0.0618110982921658i</v>
      </c>
      <c r="W547" t="str">
        <f t="shared" si="230"/>
        <v>0.0000199993584529566-0.0618101068763803i</v>
      </c>
      <c r="X547" t="str">
        <f t="shared" si="231"/>
        <v>0.0129754234788102-0.0589543153724621i</v>
      </c>
      <c r="Y547" t="str">
        <f t="shared" si="232"/>
        <v>0.009+0.259495553186517i</v>
      </c>
      <c r="Z547" t="str">
        <f t="shared" si="233"/>
        <v>-3.40178297642185-1.14919358106928i</v>
      </c>
      <c r="AA547" t="str">
        <f t="shared" si="234"/>
        <v>6.47928693430218-59.1280629112929i</v>
      </c>
      <c r="AB547" t="str">
        <f t="shared" si="235"/>
        <v>1.41099815271137-0.0430975900939805i</v>
      </c>
      <c r="AC547" t="str">
        <f t="shared" si="236"/>
        <v>5.95647470340691-3.22649801482359i</v>
      </c>
      <c r="AD547" t="str">
        <f t="shared" si="237"/>
        <v>0.186176756841657+0.093612644059915i</v>
      </c>
      <c r="AE547" t="str">
        <f t="shared" si="238"/>
        <v>-0.525753872368801-0.532403032847585i</v>
      </c>
      <c r="AF547" t="str">
        <f t="shared" si="239"/>
        <v>-10.56191609251-3.77726647659377i</v>
      </c>
      <c r="AG547" t="str">
        <f t="shared" si="240"/>
        <v>1.02440396550594-0.0376542546707921i</v>
      </c>
      <c r="AH547" t="str">
        <f t="shared" si="241"/>
        <v>3.18023829643449+7.54473664720991i</v>
      </c>
      <c r="AI547">
        <f t="shared" si="242"/>
        <v>18.263143550228115</v>
      </c>
      <c r="AJ547">
        <f t="shared" si="243"/>
        <v>67.143727007087946</v>
      </c>
      <c r="AK547"/>
      <c r="AL547"/>
      <c r="AM547"/>
      <c r="AN547"/>
    </row>
    <row r="548" spans="1:40" x14ac:dyDescent="0.25">
      <c r="A548"/>
      <c r="B548">
        <f t="shared" si="244"/>
        <v>41400</v>
      </c>
      <c r="C548" s="237" t="str">
        <f t="shared" si="212"/>
        <v>-0.0000445904452517952+0.0591551002285111i</v>
      </c>
      <c r="D548" s="208" t="str">
        <f t="shared" si="213"/>
        <v>-5.95734781708622+0.453522435085252i</v>
      </c>
      <c r="E548" t="str">
        <f t="shared" si="214"/>
        <v>2870</v>
      </c>
      <c r="F548" t="str">
        <f t="shared" si="215"/>
        <v>0.777000777000777</v>
      </c>
      <c r="G548" t="str">
        <f t="shared" si="210"/>
        <v>0.777000777000777</v>
      </c>
      <c r="H548" t="str">
        <f t="shared" si="216"/>
        <v>4.61477773196905+4.23256919127831i</v>
      </c>
      <c r="I548" t="str">
        <f t="shared" si="217"/>
        <v>162.577419823272i</v>
      </c>
      <c r="J548" t="str">
        <f t="shared" si="211"/>
        <v>-21.6083772183926+35.1617241116338i</v>
      </c>
      <c r="K548" t="str">
        <f t="shared" si="218"/>
        <v>3.3561950726915-2.06252483293996i</v>
      </c>
      <c r="L548" t="str">
        <f t="shared" si="219"/>
        <v>0.217959610927598-0.11745104758016i</v>
      </c>
      <c r="M548" t="str">
        <f t="shared" si="220"/>
        <v>3.5741546836191-2.17997588052012i</v>
      </c>
      <c r="N548" t="str">
        <f t="shared" si="221"/>
        <v>-0.183605262375665i</v>
      </c>
      <c r="O548" t="str">
        <f t="shared" si="222"/>
        <v>0.98319185164886-0.182575416886517i</v>
      </c>
      <c r="P548" t="str">
        <f t="shared" si="223"/>
        <v>0.01680814835114+0.182575416886517i</v>
      </c>
      <c r="Q548" t="str">
        <f t="shared" si="224"/>
        <v>-0.01680814835114+0.001029845489148i</v>
      </c>
      <c r="R548" t="str">
        <f t="shared" si="225"/>
        <v>-0.333208394621097-10.882731769574i</v>
      </c>
      <c r="S548" t="str">
        <f t="shared" si="226"/>
        <v>0.0190441913075395i</v>
      </c>
      <c r="T548" t="str">
        <f t="shared" si="227"/>
        <v>0.207252825768405-0.00634568441244229i</v>
      </c>
      <c r="U548" t="str">
        <f t="shared" si="228"/>
        <v>0.0001-3844.32229690568i</v>
      </c>
      <c r="V548" t="str">
        <f t="shared" si="229"/>
        <v>0.00002-0.0616617961223779i</v>
      </c>
      <c r="W548" t="str">
        <f t="shared" si="230"/>
        <v>0.0000199993584529566-0.0616608071013172i</v>
      </c>
      <c r="X548" t="str">
        <f t="shared" si="231"/>
        <v>0.0129157789073715-0.0588249890966466i</v>
      </c>
      <c r="Y548" t="str">
        <f t="shared" si="232"/>
        <v>0.009+0.260123871717235i</v>
      </c>
      <c r="Z548" t="str">
        <f t="shared" si="233"/>
        <v>-3.3828031224784-1.13823837084939i</v>
      </c>
      <c r="AA548" t="str">
        <f t="shared" si="234"/>
        <v>6.4141331571174-58.9145310766531i</v>
      </c>
      <c r="AB548" t="str">
        <f t="shared" si="235"/>
        <v>1.4109917691029-0.0432018643996005i</v>
      </c>
      <c r="AC548" t="str">
        <f t="shared" si="236"/>
        <v>5.9489238177025-3.23033817024165i</v>
      </c>
      <c r="AD548" t="str">
        <f t="shared" si="237"/>
        <v>0.186218882162067+0.093856992588601i</v>
      </c>
      <c r="AE548" t="str">
        <f t="shared" si="238"/>
        <v>-0.523110185705404-0.529461204648697i</v>
      </c>
      <c r="AF548" t="str">
        <f t="shared" si="239"/>
        <v>-10.5721255490553-3.77904675619306i</v>
      </c>
      <c r="AG548" t="str">
        <f t="shared" si="240"/>
        <v>1.02434078375571-0.0375357324766647i</v>
      </c>
      <c r="AH548" t="str">
        <f t="shared" si="241"/>
        <v>3.17044176582509+7.51057963841773i</v>
      </c>
      <c r="AI548">
        <f t="shared" si="242"/>
        <v>18.22563653248065</v>
      </c>
      <c r="AJ548">
        <f t="shared" si="243"/>
        <v>67.113927909072117</v>
      </c>
      <c r="AK548"/>
      <c r="AL548"/>
      <c r="AM548"/>
      <c r="AN548"/>
    </row>
    <row r="549" spans="1:40" x14ac:dyDescent="0.25">
      <c r="A549"/>
      <c r="B549">
        <f t="shared" si="244"/>
        <v>41500</v>
      </c>
      <c r="C549" s="237" t="str">
        <f t="shared" si="212"/>
        <v>-0.0000443758105691931+0.0590125579797213i</v>
      </c>
      <c r="D549" s="208" t="str">
        <f t="shared" si="213"/>
        <v>-5.95734617155366+0.452429611177863i</v>
      </c>
      <c r="E549" t="str">
        <f t="shared" si="214"/>
        <v>2870</v>
      </c>
      <c r="F549" t="str">
        <f t="shared" si="215"/>
        <v>0.777000777000777</v>
      </c>
      <c r="G549" t="str">
        <f t="shared" si="210"/>
        <v>0.777000777000777</v>
      </c>
      <c r="H549" t="str">
        <f t="shared" si="216"/>
        <v>4.62496743847991+4.23322526201148i</v>
      </c>
      <c r="I549" t="str">
        <f t="shared" si="217"/>
        <v>162.970118904971i</v>
      </c>
      <c r="J549" t="str">
        <f t="shared" si="211"/>
        <v>-21.7177283392708+35.2466558123865i</v>
      </c>
      <c r="K549" t="str">
        <f t="shared" si="218"/>
        <v>3.35134015857199-2.06497590931101i</v>
      </c>
      <c r="L549" t="str">
        <f t="shared" si="219"/>
        <v>0.217722635854385-0.117606739478079i</v>
      </c>
      <c r="M549" t="str">
        <f t="shared" si="220"/>
        <v>3.56906279442638-2.18258264878909i</v>
      </c>
      <c r="N549" t="str">
        <f t="shared" si="221"/>
        <v>-0.184048753347587i</v>
      </c>
      <c r="O549" t="str">
        <f t="shared" si="222"/>
        <v>0.98311078441326-0.183011435627244i</v>
      </c>
      <c r="P549" t="str">
        <f t="shared" si="223"/>
        <v>0.0168892155867399+0.183011435627244i</v>
      </c>
      <c r="Q549" t="str">
        <f t="shared" si="224"/>
        <v>-0.0168892155867399+0.00103731772034299i</v>
      </c>
      <c r="R549" t="str">
        <f t="shared" si="225"/>
        <v>-0.333207789917483-10.8564590836439i</v>
      </c>
      <c r="S549" t="str">
        <f t="shared" si="226"/>
        <v>0.0190901917696349i</v>
      </c>
      <c r="T549" t="str">
        <f t="shared" si="227"/>
        <v>0.207251885845957-0.00636100060866097i</v>
      </c>
      <c r="U549" t="str">
        <f t="shared" si="228"/>
        <v>0.0001-3835.05886968422i</v>
      </c>
      <c r="V549" t="str">
        <f t="shared" si="229"/>
        <v>0.00002-0.0615132134811192i</v>
      </c>
      <c r="W549" t="str">
        <f t="shared" si="230"/>
        <v>0.0000199993584529566-0.0615122268432421i</v>
      </c>
      <c r="X549" t="str">
        <f t="shared" si="231"/>
        <v>0.0128565387414241-0.0586961976386986i</v>
      </c>
      <c r="Y549" t="str">
        <f t="shared" si="232"/>
        <v>0.009+0.260752190247953i</v>
      </c>
      <c r="Z549" t="str">
        <f t="shared" si="233"/>
        <v>-3.36398194278432-1.12742742055438i</v>
      </c>
      <c r="AA549" t="str">
        <f t="shared" si="234"/>
        <v>6.34990204258626-58.7026049899929i</v>
      </c>
      <c r="AB549" t="str">
        <f t="shared" si="235"/>
        <v>1.41098537004498-0.0433061381373332i</v>
      </c>
      <c r="AC549" t="str">
        <f t="shared" si="236"/>
        <v>5.94137616202287-3.23415451275167i</v>
      </c>
      <c r="AD549" t="str">
        <f t="shared" si="237"/>
        <v>0.186261108494861+0.0941012740491245i</v>
      </c>
      <c r="AE549" t="str">
        <f t="shared" si="238"/>
        <v>-0.520486648947618-0.526550867794214i</v>
      </c>
      <c r="AF549" t="str">
        <f t="shared" si="239"/>
        <v>-10.5823136100336-3.78079565083362i</v>
      </c>
      <c r="AG549" t="str">
        <f t="shared" si="240"/>
        <v>1.02427836156051-0.0374180518249327i</v>
      </c>
      <c r="AH549" t="str">
        <f t="shared" si="241"/>
        <v>3.16067136338405+7.47672363838773i</v>
      </c>
      <c r="AI549">
        <f t="shared" si="242"/>
        <v>18.188276794581725</v>
      </c>
      <c r="AJ549">
        <f t="shared" si="243"/>
        <v>67.084527223186299</v>
      </c>
      <c r="AK549"/>
      <c r="AL549"/>
      <c r="AM549"/>
      <c r="AN549"/>
    </row>
    <row r="550" spans="1:40" x14ac:dyDescent="0.25">
      <c r="A550"/>
      <c r="B550">
        <f t="shared" si="244"/>
        <v>41600</v>
      </c>
      <c r="C550" s="237" t="str">
        <f t="shared" si="212"/>
        <v>-0.0000441627218705582+0.0588707010290449i</v>
      </c>
      <c r="D550" s="208" t="str">
        <f t="shared" si="213"/>
        <v>-5.95734453787364+0.451342041222678i</v>
      </c>
      <c r="E550" t="str">
        <f t="shared" si="214"/>
        <v>2870</v>
      </c>
      <c r="F550" t="str">
        <f t="shared" si="215"/>
        <v>0.777000777000777</v>
      </c>
      <c r="G550" t="str">
        <f t="shared" si="210"/>
        <v>0.777000777000777</v>
      </c>
      <c r="H550" t="str">
        <f t="shared" si="216"/>
        <v>4.63513571602468+4.23385540529564i</v>
      </c>
      <c r="I550" t="str">
        <f t="shared" si="217"/>
        <v>163.362817986669i</v>
      </c>
      <c r="J550" t="str">
        <f t="shared" si="211"/>
        <v>-21.8273432746747+35.3315875131392i</v>
      </c>
      <c r="K550" t="str">
        <f t="shared" si="218"/>
        <v>3.34648751732051-2.06741154152229i</v>
      </c>
      <c r="L550" t="str">
        <f t="shared" si="219"/>
        <v>0.217485605670338-0.117761784637414i</v>
      </c>
      <c r="M550" t="str">
        <f t="shared" si="220"/>
        <v>3.56397312299085-2.1851733261597i</v>
      </c>
      <c r="N550" t="str">
        <f t="shared" si="221"/>
        <v>-0.184492244319509i</v>
      </c>
      <c r="O550" t="str">
        <f t="shared" si="222"/>
        <v>0.983029523815263-0.183447418372505i</v>
      </c>
      <c r="P550" t="str">
        <f t="shared" si="223"/>
        <v>0.016970476184737+0.183447418372505i</v>
      </c>
      <c r="Q550" t="str">
        <f t="shared" si="224"/>
        <v>-0.016970476184737+0.001044825947004i</v>
      </c>
      <c r="R550" t="str">
        <f t="shared" si="225"/>
        <v>-0.333207183750434-10.8303125901157i</v>
      </c>
      <c r="S550" t="str">
        <f t="shared" si="226"/>
        <v>0.0191361922317305i</v>
      </c>
      <c r="T550" t="str">
        <f t="shared" si="227"/>
        <v>0.207250943654185-0.00637631672124185i</v>
      </c>
      <c r="U550" t="str">
        <f t="shared" si="228"/>
        <v>0.0001-3825.83997817056i</v>
      </c>
      <c r="V550" t="str">
        <f t="shared" si="229"/>
        <v>0.00002-0.0613653451794818i</v>
      </c>
      <c r="W550" t="str">
        <f t="shared" si="230"/>
        <v>0.0000199993584529566-0.061364360913331i</v>
      </c>
      <c r="X550" t="str">
        <f t="shared" si="231"/>
        <v>0.0127976993938732-0.0585679379243518i</v>
      </c>
      <c r="Y550" t="str">
        <f t="shared" si="232"/>
        <v>0.009+0.261380508778671i</v>
      </c>
      <c r="Z550" t="str">
        <f t="shared" si="233"/>
        <v>-3.34531775001054-1.11675830775247i</v>
      </c>
      <c r="AA550" t="str">
        <f t="shared" si="234"/>
        <v>6.2865770676412-58.4922671848795i</v>
      </c>
      <c r="AB550" t="str">
        <f t="shared" si="235"/>
        <v>1.41097895553733-0.0434104113056538i</v>
      </c>
      <c r="AC550" t="str">
        <f t="shared" si="236"/>
        <v>5.93383180177801-3.23794711656417i</v>
      </c>
      <c r="AD550" t="str">
        <f t="shared" si="237"/>
        <v>0.186303435822753+0.094345488753975i</v>
      </c>
      <c r="AE550" t="str">
        <f t="shared" si="238"/>
        <v>-0.517883082380835-0.523671547879979i</v>
      </c>
      <c r="AF550" t="str">
        <f t="shared" si="239"/>
        <v>-10.5924802538983-3.78251336407296i</v>
      </c>
      <c r="AG550" t="str">
        <f t="shared" si="240"/>
        <v>1.02421668664421-0.0373012045776411i</v>
      </c>
      <c r="AH550" t="str">
        <f t="shared" si="241"/>
        <v>3.15092765449236+7.44316481760037i</v>
      </c>
      <c r="AI550">
        <f t="shared" si="242"/>
        <v>18.151063267763295</v>
      </c>
      <c r="AJ550">
        <f t="shared" si="243"/>
        <v>67.055519002462205</v>
      </c>
      <c r="AK550"/>
      <c r="AL550"/>
      <c r="AM550"/>
      <c r="AN550"/>
    </row>
    <row r="551" spans="1:40" x14ac:dyDescent="0.25">
      <c r="A551"/>
      <c r="B551">
        <f t="shared" si="244"/>
        <v>41700</v>
      </c>
      <c r="C551" s="237" t="str">
        <f t="shared" si="212"/>
        <v>-0.0000439511643441171+0.0587295244462903i</v>
      </c>
      <c r="D551" s="208" t="str">
        <f t="shared" si="213"/>
        <v>-5.9573429159326+0.450259687421559i</v>
      </c>
      <c r="E551" t="str">
        <f t="shared" si="214"/>
        <v>2870</v>
      </c>
      <c r="F551" t="str">
        <f t="shared" si="215"/>
        <v>0.777000777000777</v>
      </c>
      <c r="G551" t="str">
        <f t="shared" si="210"/>
        <v>0.777000777000777</v>
      </c>
      <c r="H551" t="str">
        <f t="shared" si="216"/>
        <v>4.64528254406062+4.23445978587997i</v>
      </c>
      <c r="I551" t="str">
        <f t="shared" si="217"/>
        <v>163.755517068368i</v>
      </c>
      <c r="J551" t="str">
        <f t="shared" si="211"/>
        <v>-21.9372220246042+35.416519213892i</v>
      </c>
      <c r="K551" t="str">
        <f t="shared" si="218"/>
        <v>3.34163719077926-2.0698317792632i</v>
      </c>
      <c r="L551" t="str">
        <f t="shared" si="219"/>
        <v>0.217248522416402-0.117916183950733i</v>
      </c>
      <c r="M551" t="str">
        <f t="shared" si="220"/>
        <v>3.55888571319566-2.18774796321393i</v>
      </c>
      <c r="N551" t="str">
        <f t="shared" si="221"/>
        <v>-0.184935735291431i</v>
      </c>
      <c r="O551" t="str">
        <f t="shared" si="222"/>
        <v>0.982948069870853-0.183883365036551i</v>
      </c>
      <c r="P551" t="str">
        <f t="shared" si="223"/>
        <v>0.017051930129147+0.183883365036551i</v>
      </c>
      <c r="Q551" t="str">
        <f t="shared" si="224"/>
        <v>-0.017051930129147+0.00105237025488i</v>
      </c>
      <c r="R551" t="str">
        <f t="shared" si="225"/>
        <v>-0.333206576121045-10.804291381131i</v>
      </c>
      <c r="S551" t="str">
        <f t="shared" si="226"/>
        <v>0.019182192693826i</v>
      </c>
      <c r="T551" t="str">
        <f t="shared" si="227"/>
        <v>0.207249999193098-0.00639163275000389i</v>
      </c>
      <c r="U551" t="str">
        <f t="shared" si="228"/>
        <v>0.0001-3816.66530196391i</v>
      </c>
      <c r="V551" t="str">
        <f t="shared" si="229"/>
        <v>0.00002-0.061218186078332i</v>
      </c>
      <c r="W551" t="str">
        <f t="shared" si="230"/>
        <v>0.0000199993584529566-0.0612172041725321i</v>
      </c>
      <c r="X551" t="str">
        <f t="shared" si="231"/>
        <v>0.0127392573166037-0.0584402069003445i</v>
      </c>
      <c r="Y551" t="str">
        <f t="shared" si="232"/>
        <v>0.009+0.262008827309389i</v>
      </c>
      <c r="Z551" t="str">
        <f t="shared" si="233"/>
        <v>-3.32680887638971-1.10622865918011i</v>
      </c>
      <c r="AA551" t="str">
        <f t="shared" si="234"/>
        <v>6.22414206327002-58.2835004249229i</v>
      </c>
      <c r="AB551" t="str">
        <f t="shared" si="235"/>
        <v>1.41097252558003-0.0435146839033299i</v>
      </c>
      <c r="AC551" t="str">
        <f t="shared" si="236"/>
        <v>5.92629080191896-3.24171605584631i</v>
      </c>
      <c r="AD551" t="str">
        <f t="shared" si="237"/>
        <v>0.186345864128546+0.0945896370122809i</v>
      </c>
      <c r="AE551" t="str">
        <f t="shared" si="238"/>
        <v>-0.51529930753693-0.520822779445618i</v>
      </c>
      <c r="AF551" t="str">
        <f t="shared" si="239"/>
        <v>-10.6026254599932-3.78420009845841i</v>
      </c>
      <c r="AG551" t="str">
        <f t="shared" si="240"/>
        <v>1.02415574697446-0.037185182683761i</v>
      </c>
      <c r="AH551" t="str">
        <f t="shared" si="241"/>
        <v>3.14121117876317+7.40989940813285i</v>
      </c>
      <c r="AI551">
        <f t="shared" si="242"/>
        <v>18.113994893550021</v>
      </c>
      <c r="AJ551">
        <f t="shared" si="243"/>
        <v>67.026897404347096</v>
      </c>
      <c r="AK551"/>
      <c r="AL551"/>
      <c r="AM551"/>
      <c r="AN551"/>
    </row>
    <row r="552" spans="1:40" x14ac:dyDescent="0.25">
      <c r="A552"/>
      <c r="B552">
        <f t="shared" si="244"/>
        <v>41800</v>
      </c>
      <c r="C552" s="237" t="str">
        <f t="shared" si="212"/>
        <v>-0.0000437411233550595+0.0585890233484456i</v>
      </c>
      <c r="D552" s="208" t="str">
        <f t="shared" si="213"/>
        <v>-5.95734130561835+0.449182512338083i</v>
      </c>
      <c r="E552" t="str">
        <f t="shared" si="214"/>
        <v>2870</v>
      </c>
      <c r="F552" t="str">
        <f t="shared" si="215"/>
        <v>0.777000777000777</v>
      </c>
      <c r="G552" t="str">
        <f t="shared" si="210"/>
        <v>0.777000777000777</v>
      </c>
      <c r="H552" t="str">
        <f t="shared" si="216"/>
        <v>4.65540790292505+4.23503856786786i</v>
      </c>
      <c r="I552" t="str">
        <f t="shared" si="217"/>
        <v>164.148216150067i</v>
      </c>
      <c r="J552" t="str">
        <f t="shared" si="211"/>
        <v>-22.0473645890594+35.5014509146447i</v>
      </c>
      <c r="K552" t="str">
        <f t="shared" si="218"/>
        <v>3.33678922048829-2.07223667218067i</v>
      </c>
      <c r="L552" t="str">
        <f t="shared" si="219"/>
        <v>0.217011388125472-0.11806993831685i</v>
      </c>
      <c r="M552" t="str">
        <f t="shared" si="220"/>
        <v>3.55380060861376-2.19030661049752i</v>
      </c>
      <c r="N552" t="str">
        <f t="shared" si="221"/>
        <v>-0.185379226263353i</v>
      </c>
      <c r="O552" t="str">
        <f t="shared" si="222"/>
        <v>0.982866422596049-0.184319275533637i</v>
      </c>
      <c r="P552" t="str">
        <f t="shared" si="223"/>
        <v>0.0171335774039511+0.184319275533637i</v>
      </c>
      <c r="Q552" t="str">
        <f t="shared" si="224"/>
        <v>-0.0171335774039511+0.00105995072971599i</v>
      </c>
      <c r="R552" t="str">
        <f t="shared" si="225"/>
        <v>-0.333205967028699-10.7783945575165i</v>
      </c>
      <c r="S552" t="str">
        <f t="shared" si="226"/>
        <v>0.0192281931559215i</v>
      </c>
      <c r="T552" t="str">
        <f t="shared" si="227"/>
        <v>0.20724905246266-0.00640694869473343i</v>
      </c>
      <c r="U552" t="str">
        <f t="shared" si="228"/>
        <v>0.0001-3807.53452372955i</v>
      </c>
      <c r="V552" t="str">
        <f t="shared" si="229"/>
        <v>0.00002-0.0610717310877139i</v>
      </c>
      <c r="W552" t="str">
        <f t="shared" si="230"/>
        <v>0.0000199993584529566-0.0610707515309714i</v>
      </c>
      <c r="X552" t="str">
        <f t="shared" si="231"/>
        <v>0.0126812089999838-0.0583130015342763i</v>
      </c>
      <c r="Y552" t="str">
        <f t="shared" si="232"/>
        <v>0.009+0.262637145840107i</v>
      </c>
      <c r="Z552" t="str">
        <f t="shared" si="233"/>
        <v>-3.30845367354466-1.09583614958177i</v>
      </c>
      <c r="AA552" t="str">
        <f t="shared" si="234"/>
        <v>6.16258120575659-58.0762877006698i</v>
      </c>
      <c r="AB552" t="str">
        <f t="shared" si="235"/>
        <v>1.41096608017283-0.0436189559289068i</v>
      </c>
      <c r="AC552" t="str">
        <f t="shared" si="236"/>
        <v>5.91875322693749-3.24546140471757i</v>
      </c>
      <c r="AD552" t="str">
        <f t="shared" si="237"/>
        <v>0.186388393395123+0.0948337191298494i</v>
      </c>
      <c r="AE552" t="str">
        <f t="shared" si="238"/>
        <v>-0.512735147212409-0.518004105775896i</v>
      </c>
      <c r="AF552" t="str">
        <f t="shared" si="239"/>
        <v>-10.6127492085434-3.78585605552978i</v>
      </c>
      <c r="AG552" t="str">
        <f t="shared" si="240"/>
        <v>1.02409553075698-0.037069978178591i</v>
      </c>
      <c r="AH552" t="str">
        <f t="shared" si="241"/>
        <v>3.13152245092048+7.37692370250813i</v>
      </c>
      <c r="AI552">
        <f t="shared" si="242"/>
        <v>18.077070623660266</v>
      </c>
      <c r="AJ552">
        <f t="shared" si="243"/>
        <v>66.998656688557972</v>
      </c>
      <c r="AK552"/>
      <c r="AL552"/>
      <c r="AM552"/>
      <c r="AN552"/>
    </row>
    <row r="553" spans="1:40" x14ac:dyDescent="0.25">
      <c r="A553"/>
      <c r="B553">
        <f t="shared" si="244"/>
        <v>41900</v>
      </c>
      <c r="C553" s="237" t="str">
        <f t="shared" si="212"/>
        <v>-0.0000435325844430047+0.0584491928991138i</v>
      </c>
      <c r="D553" s="208" t="str">
        <f t="shared" si="213"/>
        <v>-5.95733970682002+0.448110478893206i</v>
      </c>
      <c r="E553" t="str">
        <f t="shared" si="214"/>
        <v>2870</v>
      </c>
      <c r="F553" t="str">
        <f t="shared" si="215"/>
        <v>0.777000777000777</v>
      </c>
      <c r="G553" t="str">
        <f t="shared" si="210"/>
        <v>0.777000777000777</v>
      </c>
      <c r="H553" t="str">
        <f t="shared" si="216"/>
        <v>4.66551177382642+4.23559191471532i</v>
      </c>
      <c r="I553" t="str">
        <f t="shared" si="217"/>
        <v>164.540915231765i</v>
      </c>
      <c r="J553" t="str">
        <f t="shared" si="211"/>
        <v>-22.1577709680402+35.5863826153975i</v>
      </c>
      <c r="K553" t="str">
        <f t="shared" si="218"/>
        <v>3.33194364768652-2.07462626987859i</v>
      </c>
      <c r="L553" t="str">
        <f t="shared" si="219"/>
        <v>0.21677420482239-0.11822304864077i</v>
      </c>
      <c r="M553" t="str">
        <f t="shared" si="220"/>
        <v>3.54871785250891-2.19284931851936i</v>
      </c>
      <c r="N553" t="str">
        <f t="shared" si="221"/>
        <v>-0.185822717235275i</v>
      </c>
      <c r="O553" t="str">
        <f t="shared" si="222"/>
        <v>0.982784582006911-0.184755149778026i</v>
      </c>
      <c r="P553" t="str">
        <f t="shared" si="223"/>
        <v>0.017215417993089+0.184755149778026i</v>
      </c>
      <c r="Q553" t="str">
        <f t="shared" si="224"/>
        <v>-0.017215417993089+0.00106756745724898i</v>
      </c>
      <c r="R553" t="str">
        <f t="shared" si="225"/>
        <v>-0.333205356473072-10.7526212286852i</v>
      </c>
      <c r="S553" t="str">
        <f t="shared" si="226"/>
        <v>0.019274193618017i</v>
      </c>
      <c r="T553" t="str">
        <f t="shared" si="227"/>
        <v>0.207248103462878-0.00642226455522236i</v>
      </c>
      <c r="U553" t="str">
        <f t="shared" si="228"/>
        <v>0.0001-3798.44732916218i</v>
      </c>
      <c r="V553" t="str">
        <f t="shared" si="229"/>
        <v>0.00002-0.0609259751662635i</v>
      </c>
      <c r="W553" t="str">
        <f t="shared" si="230"/>
        <v>0.0000199993584529566-0.0609249979473658i</v>
      </c>
      <c r="X553" t="str">
        <f t="shared" si="231"/>
        <v>0.0126235509723744-0.0581863188144682i</v>
      </c>
      <c r="Y553" t="str">
        <f t="shared" si="232"/>
        <v>0.009+0.263265464370825i</v>
      </c>
      <c r="Z553" t="str">
        <f t="shared" si="233"/>
        <v>-3.29025051231439-1.08557850058052i</v>
      </c>
      <c r="AA553" t="str">
        <f t="shared" si="234"/>
        <v>6.10187900816547-57.8706122265282i</v>
      </c>
      <c r="AB553" t="str">
        <f t="shared" si="235"/>
        <v>1.41095961931578-0.0437232273809678i</v>
      </c>
      <c r="AC553" t="str">
        <f t="shared" si="236"/>
        <v>5.91121914086926-3.24918323725109i</v>
      </c>
      <c r="AD553" t="str">
        <f t="shared" si="237"/>
        <v>0.18643102360545+0.0950777354092094i</v>
      </c>
      <c r="AE553" t="str">
        <f t="shared" si="238"/>
        <v>-0.510190425485008-0.515215078707139i</v>
      </c>
      <c r="AF553" t="str">
        <f t="shared" si="239"/>
        <v>-10.6228514806464-3.78748143582211i</v>
      </c>
      <c r="AG553" t="str">
        <f t="shared" si="240"/>
        <v>1.02403602643008-0.0369555831831467i</v>
      </c>
      <c r="AH553" t="str">
        <f t="shared" si="241"/>
        <v>3.1218619616487+7.34423405256792i</v>
      </c>
      <c r="AI553">
        <f t="shared" si="242"/>
        <v>18.040289419908333</v>
      </c>
      <c r="AJ553">
        <f t="shared" si="243"/>
        <v>66.970791214983549</v>
      </c>
      <c r="AK553"/>
      <c r="AL553"/>
      <c r="AM553"/>
      <c r="AN553"/>
    </row>
    <row r="554" spans="1:40" x14ac:dyDescent="0.25">
      <c r="A554"/>
      <c r="B554">
        <f t="shared" si="244"/>
        <v>42000</v>
      </c>
      <c r="C554" s="237" t="str">
        <f t="shared" si="212"/>
        <v>-0.0000433255333195148+0.0583100283079592i</v>
      </c>
      <c r="D554" s="208" t="str">
        <f t="shared" si="213"/>
        <v>-5.95733811942808+0.447043550361021i</v>
      </c>
      <c r="E554" t="str">
        <f t="shared" si="214"/>
        <v>2870</v>
      </c>
      <c r="F554" t="str">
        <f t="shared" si="215"/>
        <v>0.777000777000777</v>
      </c>
      <c r="G554" t="str">
        <f t="shared" si="210"/>
        <v>0.777000777000777</v>
      </c>
      <c r="H554" t="str">
        <f t="shared" si="216"/>
        <v>4.67559413883566+4.23611998922943i</v>
      </c>
      <c r="I554" t="str">
        <f t="shared" si="217"/>
        <v>164.933614313464i</v>
      </c>
      <c r="J554" t="str">
        <f t="shared" si="211"/>
        <v>-22.2684411615467+35.6713143161502i</v>
      </c>
      <c r="K554" t="str">
        <f t="shared" si="218"/>
        <v>3.32710051331266-2.07700062191739i</v>
      </c>
      <c r="L554" t="str">
        <f t="shared" si="219"/>
        <v>0.21653697452393-0.118375515833631i</v>
      </c>
      <c r="M554" t="str">
        <f t="shared" si="220"/>
        <v>3.54363748783659-2.19537613775102i</v>
      </c>
      <c r="N554" t="str">
        <f t="shared" si="221"/>
        <v>-0.186266208207197i</v>
      </c>
      <c r="O554" t="str">
        <f t="shared" si="222"/>
        <v>0.982702548119536-0.18519098768399i</v>
      </c>
      <c r="P554" t="str">
        <f t="shared" si="223"/>
        <v>0.0172974518804641+0.18519098768399i</v>
      </c>
      <c r="Q554" t="str">
        <f t="shared" si="224"/>
        <v>-0.0172974518804641+0.00107522052320699i</v>
      </c>
      <c r="R554" t="str">
        <f t="shared" si="225"/>
        <v>-0.333204744455123-10.7269705125308i</v>
      </c>
      <c r="S554" t="str">
        <f t="shared" si="226"/>
        <v>0.0193201940801124i</v>
      </c>
      <c r="T554" t="str">
        <f t="shared" si="227"/>
        <v>0.207247152193738-0.00643758033128723i</v>
      </c>
      <c r="U554" t="str">
        <f t="shared" si="228"/>
        <v>0.0001-3789.40340694988i</v>
      </c>
      <c r="V554" t="str">
        <f t="shared" si="229"/>
        <v>0.00002-0.0607809133206295i</v>
      </c>
      <c r="W554" t="str">
        <f t="shared" si="230"/>
        <v>0.0000199993584529566-0.060779938428444i</v>
      </c>
      <c r="X554" t="str">
        <f t="shared" si="231"/>
        <v>0.0125662797996463-0.0580601557498173i</v>
      </c>
      <c r="Y554" t="str">
        <f t="shared" si="232"/>
        <v>0.009+0.263893782901543i</v>
      </c>
      <c r="Z554" t="str">
        <f t="shared" si="233"/>
        <v>-3.27219778257726-1.07545347957856i</v>
      </c>
      <c r="AA554" t="str">
        <f t="shared" si="234"/>
        <v>6.04202031206186-57.6664574377122i</v>
      </c>
      <c r="AB554" t="str">
        <f t="shared" si="235"/>
        <v>1.41095314300877-0.0438274982582638i</v>
      </c>
      <c r="AC554" t="str">
        <f t="shared" si="236"/>
        <v>5.90368860729322-3.25288162747233i</v>
      </c>
      <c r="AD554" t="str">
        <f t="shared" si="237"/>
        <v>0.186473754742572+0.0953216861496434i</v>
      </c>
      <c r="AE554" t="str">
        <f t="shared" si="238"/>
        <v>-0.507664967728572-0.512455258438367i</v>
      </c>
      <c r="AF554" t="str">
        <f t="shared" si="239"/>
        <v>-10.6329322582637-3.78907643886841i</v>
      </c>
      <c r="AG554" t="str">
        <f t="shared" si="240"/>
        <v>1.02397722265924-0.0368419899035247i</v>
      </c>
      <c r="AH554" t="str">
        <f t="shared" si="241"/>
        <v>3.11223017841316+7.31182686836729i</v>
      </c>
      <c r="AI554">
        <f t="shared" si="242"/>
        <v>18.003650254105757</v>
      </c>
      <c r="AJ554">
        <f t="shared" si="243"/>
        <v>66.943295441633978</v>
      </c>
      <c r="AK554"/>
      <c r="AL554"/>
      <c r="AM554"/>
      <c r="AN554"/>
    </row>
    <row r="555" spans="1:40" x14ac:dyDescent="0.25">
      <c r="A555"/>
      <c r="B555">
        <f t="shared" si="244"/>
        <v>42100</v>
      </c>
      <c r="C555" s="237" t="str">
        <f t="shared" si="212"/>
        <v>-0.0000431199558656456+0.0581715248301593i</v>
      </c>
      <c r="D555" s="208" t="str">
        <f t="shared" si="213"/>
        <v>-5.95733654333427+0.445981690364555i</v>
      </c>
      <c r="E555" t="str">
        <f t="shared" si="214"/>
        <v>2870</v>
      </c>
      <c r="F555" t="str">
        <f t="shared" si="215"/>
        <v>0.777000777000777</v>
      </c>
      <c r="G555" t="str">
        <f t="shared" si="210"/>
        <v>0.777000777000777</v>
      </c>
      <c r="H555" t="str">
        <f t="shared" si="216"/>
        <v>4.68565498087739+4.2366229535669i</v>
      </c>
      <c r="I555" t="str">
        <f t="shared" si="217"/>
        <v>165.326313395163i</v>
      </c>
      <c r="J555" t="str">
        <f t="shared" si="211"/>
        <v>-22.3793751695787+35.756246016903i</v>
      </c>
      <c r="K555" t="str">
        <f t="shared" si="218"/>
        <v>3.32225985800604-2.07935977781339i</v>
      </c>
      <c r="L555" t="str">
        <f t="shared" si="219"/>
        <v>0.216299699238797-0.118527340812648i</v>
      </c>
      <c r="M555" t="str">
        <f t="shared" si="220"/>
        <v>3.53855955724484-2.19788711862604i</v>
      </c>
      <c r="N555" t="str">
        <f t="shared" si="221"/>
        <v>-0.186709699179119i</v>
      </c>
      <c r="O555" t="str">
        <f t="shared" si="222"/>
        <v>0.982620320950057-0.185626789165805i</v>
      </c>
      <c r="P555" t="str">
        <f t="shared" si="223"/>
        <v>0.017379679049943+0.185626789165805i</v>
      </c>
      <c r="Q555" t="str">
        <f t="shared" si="224"/>
        <v>-0.017379679049943+0.00108291001331401i</v>
      </c>
      <c r="R555" t="str">
        <f t="shared" si="225"/>
        <v>-0.333204130973973-10.7014415353271i</v>
      </c>
      <c r="S555" t="str">
        <f t="shared" si="226"/>
        <v>0.019366194542208i</v>
      </c>
      <c r="T555" t="str">
        <f t="shared" si="227"/>
        <v>0.20724619865521-0.00645289602270932i</v>
      </c>
      <c r="U555" t="str">
        <f t="shared" si="228"/>
        <v>0.0001-3780.4024487386i</v>
      </c>
      <c r="V555" t="str">
        <f t="shared" si="229"/>
        <v>0.00002-0.0606365406049035i</v>
      </c>
      <c r="W555" t="str">
        <f t="shared" si="230"/>
        <v>0.0000199993584529566-0.060635568028377i</v>
      </c>
      <c r="X555" t="str">
        <f t="shared" si="231"/>
        <v>0.0125093920847038-0.0579345093696555i</v>
      </c>
      <c r="Y555" t="str">
        <f t="shared" si="232"/>
        <v>0.009+0.264522101432261i</v>
      </c>
      <c r="Z555" t="str">
        <f t="shared" si="233"/>
        <v>-3.25429389307241-1.06545889868687i</v>
      </c>
      <c r="AA555" t="str">
        <f t="shared" si="234"/>
        <v>5.98299027946113-57.4638069872198i</v>
      </c>
      <c r="AB555" t="str">
        <f t="shared" si="235"/>
        <v>1.41094665125162-0.0439317685593059i</v>
      </c>
      <c r="AC555" t="str">
        <f t="shared" si="236"/>
        <v>5.89616168933406-3.25655664935668i</v>
      </c>
      <c r="AD555" t="str">
        <f t="shared" si="237"/>
        <v>0.186516586789611+0.0955655716472313i</v>
      </c>
      <c r="AE555" t="str">
        <f t="shared" si="238"/>
        <v>-0.505158600626501-0.509724213347252i</v>
      </c>
      <c r="AF555" t="str">
        <f t="shared" si="239"/>
        <v>-10.6429915242117-3.79064126320234i</v>
      </c>
      <c r="AG555" t="str">
        <f t="shared" si="240"/>
        <v>1.02391910833192-0.0367291906302557i</v>
      </c>
      <c r="AH555" t="str">
        <f t="shared" si="241"/>
        <v>3.10262754625266+7.2796986170917i</v>
      </c>
      <c r="AI555">
        <f t="shared" si="242"/>
        <v>17.967152107962786</v>
      </c>
      <c r="AJ555">
        <f t="shared" si="243"/>
        <v>66.916163922639896</v>
      </c>
      <c r="AK555"/>
      <c r="AL555"/>
      <c r="AM555"/>
      <c r="AN555"/>
    </row>
    <row r="556" spans="1:40" x14ac:dyDescent="0.25">
      <c r="A556"/>
      <c r="B556">
        <f t="shared" si="244"/>
        <v>42200</v>
      </c>
      <c r="C556" s="237" t="str">
        <f t="shared" si="212"/>
        <v>-0.0000429158381295416+0.0580336777658669i</v>
      </c>
      <c r="D556" s="208" t="str">
        <f t="shared" si="213"/>
        <v>-5.95733497843162+0.444924862871646i</v>
      </c>
      <c r="E556" t="str">
        <f t="shared" si="214"/>
        <v>2870</v>
      </c>
      <c r="F556" t="str">
        <f t="shared" si="215"/>
        <v>0.777000777000777</v>
      </c>
      <c r="G556" t="str">
        <f t="shared" si="210"/>
        <v>0.777000777000777</v>
      </c>
      <c r="H556" t="str">
        <f t="shared" si="216"/>
        <v>4.69569428372127+4.23710096923265i</v>
      </c>
      <c r="I556" t="str">
        <f t="shared" si="217"/>
        <v>165.719012476862i</v>
      </c>
      <c r="J556" t="str">
        <f t="shared" si="211"/>
        <v>-22.4905729921365+35.8411777176557i</v>
      </c>
      <c r="K556" t="str">
        <f t="shared" si="218"/>
        <v>3.31742172210756-2.08170378703837i</v>
      </c>
      <c r="L556" t="str">
        <f t="shared" si="219"/>
        <v>0.21606238096761-0.118678524501056i</v>
      </c>
      <c r="M556" t="str">
        <f t="shared" si="220"/>
        <v>3.53348410307517-2.20038231153943i</v>
      </c>
      <c r="N556" t="str">
        <f t="shared" si="221"/>
        <v>-0.18715319015104i</v>
      </c>
      <c r="O556" t="str">
        <f t="shared" si="222"/>
        <v>0.982537900514649-0.186062554137755i</v>
      </c>
      <c r="P556" t="str">
        <f t="shared" si="223"/>
        <v>0.017462099485351+0.186062554137755i</v>
      </c>
      <c r="Q556" t="str">
        <f t="shared" si="224"/>
        <v>-0.017462099485351+0.00109063601328502i</v>
      </c>
      <c r="R556" t="str">
        <f t="shared" si="225"/>
        <v>-0.333203516029642-10.6760334316319i</v>
      </c>
      <c r="S556" t="str">
        <f t="shared" si="226"/>
        <v>0.0194121950043034i</v>
      </c>
      <c r="T556" t="str">
        <f t="shared" si="227"/>
        <v>0.207245242847301-0.00646821162928694i</v>
      </c>
      <c r="U556" t="str">
        <f t="shared" si="228"/>
        <v>0.0001-3771.44414909705i</v>
      </c>
      <c r="V556" t="str">
        <f t="shared" si="229"/>
        <v>0.00002-0.0604928521200581i</v>
      </c>
      <c r="W556" t="str">
        <f t="shared" si="230"/>
        <v>0.0000199993584529566-0.0604918818482156i</v>
      </c>
      <c r="X556" t="str">
        <f t="shared" si="231"/>
        <v>0.0124528844670161-0.0578093767236101i</v>
      </c>
      <c r="Y556" t="str">
        <f t="shared" si="232"/>
        <v>0.009+0.265150419962979i</v>
      </c>
      <c r="Z556" t="str">
        <f t="shared" si="233"/>
        <v>-3.23653727121944-1.05559261368324i</v>
      </c>
      <c r="AA556" t="str">
        <f t="shared" si="234"/>
        <v>5.9247743850005-57.2626447428382i</v>
      </c>
      <c r="AB556" t="str">
        <f t="shared" si="235"/>
        <v>1.41094014404436-0.0440360382827208i</v>
      </c>
      <c r="AC556" t="str">
        <f t="shared" si="236"/>
        <v>5.88863844966376-3.26020837683051i</v>
      </c>
      <c r="AD556" t="str">
        <f t="shared" si="237"/>
        <v>0.186559519729771+0.0958093921948919i</v>
      </c>
      <c r="AE556" t="str">
        <f t="shared" si="238"/>
        <v>-0.502671152183793-0.507021519810687i</v>
      </c>
      <c r="AF556" t="str">
        <f t="shared" si="239"/>
        <v>-10.6530292621529-3.792176106361i</v>
      </c>
      <c r="AG556" t="str">
        <f t="shared" si="240"/>
        <v>1.02386167255244-0.0366171777376411i</v>
      </c>
      <c r="AH556" t="str">
        <f t="shared" si="241"/>
        <v>3.09305448854552+7.24784582199704i</v>
      </c>
      <c r="AI556">
        <f t="shared" si="242"/>
        <v>17.930793972991573</v>
      </c>
      <c r="AJ556">
        <f t="shared" si="243"/>
        <v>66.889391306299331</v>
      </c>
      <c r="AK556"/>
      <c r="AL556"/>
      <c r="AM556"/>
      <c r="AN556"/>
    </row>
    <row r="557" spans="1:40" x14ac:dyDescent="0.25">
      <c r="A557"/>
      <c r="B557">
        <f t="shared" si="244"/>
        <v>42300</v>
      </c>
      <c r="C557" s="237" t="str">
        <f t="shared" si="212"/>
        <v>-0.0000427131663240662+0.0578964824596769i</v>
      </c>
      <c r="D557" s="208" t="str">
        <f t="shared" si="213"/>
        <v>-5.95733342461444+0.443873032190856i</v>
      </c>
      <c r="E557" t="str">
        <f t="shared" si="214"/>
        <v>2870</v>
      </c>
      <c r="F557" t="str">
        <f t="shared" si="215"/>
        <v>0.777000777000777</v>
      </c>
      <c r="G557" t="str">
        <f t="shared" si="210"/>
        <v>0.777000777000777</v>
      </c>
      <c r="H557" t="str">
        <f t="shared" si="216"/>
        <v>4.70571203197335+4.23755419707861i</v>
      </c>
      <c r="I557" t="str">
        <f t="shared" si="217"/>
        <v>166.11171155856i</v>
      </c>
      <c r="J557" t="str">
        <f t="shared" si="211"/>
        <v>-22.6020346292199+35.9261094184085i</v>
      </c>
      <c r="K557" t="str">
        <f t="shared" si="218"/>
        <v>3.31258614566062-2.08403269901893i</v>
      </c>
      <c r="L557" t="str">
        <f t="shared" si="219"/>
        <v>0.215825021702902-0.118829067828049i</v>
      </c>
      <c r="M557" t="str">
        <f t="shared" si="220"/>
        <v>3.52841116736352-2.20286176684698i</v>
      </c>
      <c r="N557" t="str">
        <f t="shared" si="221"/>
        <v>-0.187596681122962i</v>
      </c>
      <c r="O557" t="str">
        <f t="shared" si="222"/>
        <v>0.982455286829522-0.186498282514135i</v>
      </c>
      <c r="P557" t="str">
        <f t="shared" si="223"/>
        <v>0.017544713170478+0.186498282514135i</v>
      </c>
      <c r="Q557" t="str">
        <f t="shared" si="224"/>
        <v>-0.017544713170478+0.00109839860882699i</v>
      </c>
      <c r="R557" t="str">
        <f t="shared" si="225"/>
        <v>-0.333202899622832-10.6507453441855i</v>
      </c>
      <c r="S557" t="str">
        <f t="shared" si="226"/>
        <v>0.019458195466399i</v>
      </c>
      <c r="T557" t="str">
        <f t="shared" si="227"/>
        <v>0.207244284770001-0.00648352715083199i</v>
      </c>
      <c r="U557" t="str">
        <f t="shared" si="228"/>
        <v>0.0001-3762.52820548217i</v>
      </c>
      <c r="V557" t="str">
        <f t="shared" si="229"/>
        <v>0.00002-0.0603498430133913i</v>
      </c>
      <c r="W557" t="str">
        <f t="shared" si="230"/>
        <v>0.0000199993584529566-0.0603488750353363i</v>
      </c>
      <c r="X557" t="str">
        <f t="shared" si="231"/>
        <v>0.0123967536221541-0.057684754881461i</v>
      </c>
      <c r="Y557" t="str">
        <f t="shared" si="232"/>
        <v>0.009+0.265778738493696i</v>
      </c>
      <c r="Z557" t="str">
        <f t="shared" si="233"/>
        <v>-3.21892636293625-1.04585252299748i</v>
      </c>
      <c r="AA557" t="str">
        <f t="shared" si="234"/>
        <v>5.86735840832528-57.0629547841768i</v>
      </c>
      <c r="AB557" t="str">
        <f t="shared" si="235"/>
        <v>1.41093362138693-0.0441403074272281i</v>
      </c>
      <c r="AC557" t="str">
        <f t="shared" si="236"/>
        <v>5.88111895050198-3.26383688376931i</v>
      </c>
      <c r="AD557" t="str">
        <f t="shared" si="237"/>
        <v>0.186602553546334+0.09605314808241i</v>
      </c>
      <c r="AE557" t="str">
        <f t="shared" si="238"/>
        <v>-0.500202451737678-0.504346762029695i</v>
      </c>
      <c r="AF557" t="str">
        <f t="shared" si="239"/>
        <v>-10.6630454565878-3.79368116488775i</v>
      </c>
      <c r="AG557" t="str">
        <f t="shared" si="240"/>
        <v>1.02380490463704-0.0365059436830758i</v>
      </c>
      <c r="AH557" t="str">
        <f t="shared" si="241"/>
        <v>3.08351140775014+7.21626506136936i</v>
      </c>
      <c r="AI557">
        <f t="shared" si="242"/>
        <v>17.894574850408041</v>
      </c>
      <c r="AJ557">
        <f t="shared" si="243"/>
        <v>66.862972333162858</v>
      </c>
      <c r="AK557"/>
      <c r="AL557"/>
      <c r="AM557"/>
      <c r="AN557"/>
    </row>
    <row r="558" spans="1:40" x14ac:dyDescent="0.25">
      <c r="A558"/>
      <c r="B558">
        <f t="shared" si="244"/>
        <v>42400</v>
      </c>
      <c r="C558" s="237" t="str">
        <f t="shared" si="212"/>
        <v>-0.0000425119268244753+0.0577599343001033i</v>
      </c>
      <c r="D558" s="208" t="str">
        <f t="shared" si="213"/>
        <v>-5.95733188177828+0.442826162967459i</v>
      </c>
      <c r="E558" t="str">
        <f t="shared" si="214"/>
        <v>2870</v>
      </c>
      <c r="F558" t="str">
        <f t="shared" si="215"/>
        <v>0.777000777000777</v>
      </c>
      <c r="G558" t="str">
        <f t="shared" si="210"/>
        <v>0.777000777000777</v>
      </c>
      <c r="H558" t="str">
        <f t="shared" si="216"/>
        <v>4.71570821106755+4.23798279730236i</v>
      </c>
      <c r="I558" t="str">
        <f t="shared" si="217"/>
        <v>166.504410640259i</v>
      </c>
      <c r="J558" t="str">
        <f t="shared" si="211"/>
        <v>-22.7137600808289+36.0110411191612i</v>
      </c>
      <c r="K558" t="str">
        <f t="shared" si="218"/>
        <v>3.3077531684121-2.08634656313608i</v>
      </c>
      <c r="L558" t="str">
        <f t="shared" si="219"/>
        <v>0.215587623429106-0.118978971728731i</v>
      </c>
      <c r="M558" t="str">
        <f t="shared" si="220"/>
        <v>3.52334079184121-2.20532553486481i</v>
      </c>
      <c r="N558" t="str">
        <f t="shared" si="221"/>
        <v>-0.188040172094884i</v>
      </c>
      <c r="O558" t="str">
        <f t="shared" si="222"/>
        <v>0.982372479910924-0.186933974209241i</v>
      </c>
      <c r="P558" t="str">
        <f t="shared" si="223"/>
        <v>0.017627520089076+0.186933974209241i</v>
      </c>
      <c r="Q558" t="str">
        <f t="shared" si="224"/>
        <v>-0.017627520089076+0.00110619788564301i</v>
      </c>
      <c r="R558" t="str">
        <f t="shared" si="225"/>
        <v>-0.333202281752259-10.6255764238147i</v>
      </c>
      <c r="S558" t="str">
        <f t="shared" si="226"/>
        <v>0.0195041959284944i</v>
      </c>
      <c r="T558" t="str">
        <f t="shared" si="227"/>
        <v>0.207243324423273-0.00649884258711745i</v>
      </c>
      <c r="U558" t="str">
        <f t="shared" si="228"/>
        <v>0.0001-3753.65431820509i</v>
      </c>
      <c r="V558" t="str">
        <f t="shared" si="229"/>
        <v>0.00002-0.0602075084779823i</v>
      </c>
      <c r="W558" t="str">
        <f t="shared" si="230"/>
        <v>0.0000199993584529566-0.0602065427828949i</v>
      </c>
      <c r="X558" t="str">
        <f t="shared" si="231"/>
        <v>0.0123409962613355-0.0575606409330018i</v>
      </c>
      <c r="Y558" t="str">
        <f t="shared" si="232"/>
        <v>0.009+0.266407057024414i</v>
      </c>
      <c r="Z558" t="str">
        <f t="shared" si="233"/>
        <v>-3.20145963245576-1.03623656672354i</v>
      </c>
      <c r="AA558" t="str">
        <f t="shared" si="234"/>
        <v>5.81072842668451-56.8647213997312i</v>
      </c>
      <c r="AB558" t="str">
        <f t="shared" si="235"/>
        <v>1.41092708327907-0.0442445759912821i</v>
      </c>
      <c r="AC558" t="str">
        <f t="shared" si="236"/>
        <v>5.87360325361785-3.26744224399546i</v>
      </c>
      <c r="AD558" t="str">
        <f t="shared" si="237"/>
        <v>0.186645688222646+0.0962968395964795i</v>
      </c>
      <c r="AE558" t="str">
        <f t="shared" si="238"/>
        <v>-0.497752329966942-0.501699531858784i</v>
      </c>
      <c r="AF558" t="str">
        <f t="shared" si="239"/>
        <v>-10.6730400928458-3.7951566343349i</v>
      </c>
      <c r="AG558" t="str">
        <f t="shared" si="240"/>
        <v>1.023748794109-0.0363954810063553i</v>
      </c>
      <c r="AH558" t="str">
        <f t="shared" si="241"/>
        <v>3.07399868611958+7.18495296750654i</v>
      </c>
      <c r="AI558">
        <f t="shared" si="242"/>
        <v>17.858493751034676</v>
      </c>
      <c r="AJ558">
        <f t="shared" si="243"/>
        <v>66.836901834172394</v>
      </c>
      <c r="AK558"/>
      <c r="AL558"/>
      <c r="AM558"/>
      <c r="AN558"/>
    </row>
    <row r="559" spans="1:40" x14ac:dyDescent="0.25">
      <c r="A559"/>
      <c r="B559">
        <f t="shared" si="244"/>
        <v>42500</v>
      </c>
      <c r="C559" s="237" t="str">
        <f t="shared" si="212"/>
        <v>-0.0000423121061661275+0.0576240287190625i</v>
      </c>
      <c r="D559" s="208" t="str">
        <f t="shared" si="213"/>
        <v>-5.9573303498199+0.441784220179479i</v>
      </c>
      <c r="E559" t="str">
        <f t="shared" si="214"/>
        <v>2870</v>
      </c>
      <c r="F559" t="str">
        <f t="shared" si="215"/>
        <v>0.777000777000777</v>
      </c>
      <c r="G559" t="str">
        <f t="shared" si="210"/>
        <v>0.777000777000777</v>
      </c>
      <c r="H559" t="str">
        <f t="shared" si="216"/>
        <v>4.72568280725707+4.23838692944602i</v>
      </c>
      <c r="I559" t="str">
        <f t="shared" si="217"/>
        <v>166.897109721958i</v>
      </c>
      <c r="J559" t="str">
        <f t="shared" si="211"/>
        <v>-22.8257493469635+36.095972819914i</v>
      </c>
      <c r="K559" t="str">
        <f t="shared" si="218"/>
        <v>3.30292282981319-2.08864542872455i</v>
      </c>
      <c r="L559" t="str">
        <f t="shared" si="219"/>
        <v>0.215350188122553-0.11912823714405i</v>
      </c>
      <c r="M559" t="str">
        <f t="shared" si="220"/>
        <v>3.51827301793574-2.2077736658686i</v>
      </c>
      <c r="N559" t="str">
        <f t="shared" si="221"/>
        <v>-0.188483663066806i</v>
      </c>
      <c r="O559" t="str">
        <f t="shared" si="222"/>
        <v>0.982289479775142-0.187369629137381i</v>
      </c>
      <c r="P559" t="str">
        <f t="shared" si="223"/>
        <v>0.017710520224858+0.187369629137381i</v>
      </c>
      <c r="Q559" t="str">
        <f t="shared" si="224"/>
        <v>-0.017710520224858+0.001114033929425i</v>
      </c>
      <c r="R559" t="str">
        <f t="shared" si="225"/>
        <v>-0.333201662418949-10.60052582934i</v>
      </c>
      <c r="S559" t="str">
        <f t="shared" si="226"/>
        <v>0.01955019639059i</v>
      </c>
      <c r="T559" t="str">
        <f t="shared" si="227"/>
        <v>0.207242361807119-0.00651415793796152i</v>
      </c>
      <c r="U559" t="str">
        <f t="shared" si="228"/>
        <v>0.0001-3744.82219039754i</v>
      </c>
      <c r="V559" t="str">
        <f t="shared" si="229"/>
        <v>0.00002-0.0600658437521517i</v>
      </c>
      <c r="W559" t="str">
        <f t="shared" si="230"/>
        <v>0.0000199993584529566-0.0600648803292885i</v>
      </c>
      <c r="X559" t="str">
        <f t="shared" si="231"/>
        <v>0.0122856091309752-0.0574370319878996i</v>
      </c>
      <c r="Y559" t="str">
        <f t="shared" si="232"/>
        <v>0.009+0.267035375555132i</v>
      </c>
      <c r="Z559" t="str">
        <f t="shared" si="233"/>
        <v>-3.18413556214152-1.02674272565735i</v>
      </c>
      <c r="AA559" t="str">
        <f t="shared" si="234"/>
        <v>5.75487080772894-56.6679290839793i</v>
      </c>
      <c r="AB559" t="str">
        <f t="shared" si="235"/>
        <v>1.4109205297208-0.0443488439736451i</v>
      </c>
      <c r="AC559" t="str">
        <f t="shared" si="236"/>
        <v>5.86609142033156-3.27102453128007i</v>
      </c>
      <c r="AD559" t="str">
        <f t="shared" si="237"/>
        <v>0.186688923742143+0.0965404670207423i</v>
      </c>
      <c r="AE559" t="str">
        <f t="shared" si="238"/>
        <v>-0.495320618900175-0.499079428639542i</v>
      </c>
      <c r="AF559" t="str">
        <f t="shared" si="239"/>
        <v>-10.683013157077-3.79660270926654i</v>
      </c>
      <c r="AG559" t="str">
        <f t="shared" si="240"/>
        <v>1.02369333069397-0.0362857823289824i</v>
      </c>
      <c r="AH559" t="str">
        <f t="shared" si="241"/>
        <v>3.06451668639363+7.15390622572103i</v>
      </c>
      <c r="AI559">
        <f t="shared" si="242"/>
        <v>17.822549695204884</v>
      </c>
      <c r="AJ559">
        <f t="shared" si="243"/>
        <v>66.811174728834203</v>
      </c>
      <c r="AK559"/>
      <c r="AL559"/>
      <c r="AM559"/>
      <c r="AN559"/>
    </row>
    <row r="560" spans="1:40" x14ac:dyDescent="0.25">
      <c r="A560"/>
      <c r="B560">
        <f t="shared" si="244"/>
        <v>42600</v>
      </c>
      <c r="C560" s="237" t="str">
        <f t="shared" si="212"/>
        <v>-0.0000421136910422304+0.0574887611913631i</v>
      </c>
      <c r="D560" s="208" t="str">
        <f t="shared" si="213"/>
        <v>-5.95732882863728+0.440747169133784i</v>
      </c>
      <c r="E560" t="str">
        <f t="shared" si="214"/>
        <v>2870</v>
      </c>
      <c r="F560" t="str">
        <f t="shared" si="215"/>
        <v>0.777000777000777</v>
      </c>
      <c r="G560" t="str">
        <f t="shared" si="210"/>
        <v>0.777000777000777</v>
      </c>
      <c r="H560" t="str">
        <f t="shared" si="216"/>
        <v>4.73563580760593+4.23876675239512i</v>
      </c>
      <c r="I560" t="str">
        <f t="shared" si="217"/>
        <v>167.289808803657i</v>
      </c>
      <c r="J560" t="str">
        <f t="shared" si="211"/>
        <v>-22.9380024276238+36.1809045206667i</v>
      </c>
      <c r="K560" t="str">
        <f t="shared" si="218"/>
        <v>3.29809516902035-2.09092934507236i</v>
      </c>
      <c r="L560" t="str">
        <f t="shared" si="219"/>
        <v>0.215112717751464-0.11927686502075i</v>
      </c>
      <c r="M560" t="str">
        <f t="shared" si="220"/>
        <v>3.51320788677181-2.21020621009311i</v>
      </c>
      <c r="N560" t="str">
        <f t="shared" si="221"/>
        <v>-0.188927154038728i</v>
      </c>
      <c r="O560" t="str">
        <f t="shared" si="222"/>
        <v>0.982206286438502-0.187805247212869i</v>
      </c>
      <c r="P560" t="str">
        <f t="shared" si="223"/>
        <v>0.0177937135614979+0.187805247212869i</v>
      </c>
      <c r="Q560" t="str">
        <f t="shared" si="224"/>
        <v>-0.0177937135614979+0.001121906825859i</v>
      </c>
      <c r="R560" t="str">
        <f t="shared" si="225"/>
        <v>-0.333201041623015-10.5755927274805i</v>
      </c>
      <c r="S560" t="str">
        <f t="shared" si="226"/>
        <v>0.0195961968526854i</v>
      </c>
      <c r="T560" t="str">
        <f t="shared" si="227"/>
        <v>0.207241396921536-0.00652947320316442i</v>
      </c>
      <c r="U560" t="str">
        <f t="shared" si="228"/>
        <v>0.0001-3736.03152797877i</v>
      </c>
      <c r="V560" t="str">
        <f t="shared" si="229"/>
        <v>0.00002-0.0599248441189307i</v>
      </c>
      <c r="W560" t="str">
        <f t="shared" si="230"/>
        <v>0.0000199993584529566-0.0599238829576239i</v>
      </c>
      <c r="X560" t="str">
        <f t="shared" si="231"/>
        <v>0.0122305890122426-0.0573139251755568i</v>
      </c>
      <c r="Y560" t="str">
        <f t="shared" si="232"/>
        <v>0.009+0.26766369408585i</v>
      </c>
      <c r="Z560" t="str">
        <f t="shared" si="233"/>
        <v>-3.16695265230233-1.01736902035979i</v>
      </c>
      <c r="AA560" t="str">
        <f t="shared" si="234"/>
        <v>5.69977220250504-56.4725625345051i</v>
      </c>
      <c r="AB560" t="str">
        <f t="shared" si="235"/>
        <v>1.4109139607121-0.044453111372957i</v>
      </c>
      <c r="AC560" t="str">
        <f t="shared" si="236"/>
        <v>5.85858351151573-3.27458381933997i</v>
      </c>
      <c r="AD560" t="str">
        <f t="shared" si="237"/>
        <v>0.186732260088326+0.0967840306358217i</v>
      </c>
      <c r="AE560" t="str">
        <f t="shared" si="238"/>
        <v>-0.492907151922695-0.496486059038256i</v>
      </c>
      <c r="AF560" t="str">
        <f t="shared" si="239"/>
        <v>-10.6929646362432-3.79801958326134i</v>
      </c>
      <c r="AG560" t="str">
        <f t="shared" si="240"/>
        <v>1.02363850431538-0.0361768403534505i</v>
      </c>
      <c r="AH560" t="str">
        <f t="shared" si="241"/>
        <v>3.05506575246605+7.12312157336117i</v>
      </c>
      <c r="AI560">
        <f t="shared" si="242"/>
        <v>17.786741712665513</v>
      </c>
      <c r="AJ560">
        <f t="shared" si="243"/>
        <v>66.785786023440181</v>
      </c>
      <c r="AK560"/>
      <c r="AL560"/>
      <c r="AM560"/>
      <c r="AN560"/>
    </row>
    <row r="561" spans="1:40" x14ac:dyDescent="0.25">
      <c r="A561"/>
      <c r="B561">
        <f t="shared" si="244"/>
        <v>42700</v>
      </c>
      <c r="C561" s="237" t="str">
        <f t="shared" si="212"/>
        <v>-0.000041916668301626+0.0573541272342043i</v>
      </c>
      <c r="D561" s="208" t="str">
        <f t="shared" si="213"/>
        <v>-5.95732731812961+0.439714975462233i</v>
      </c>
      <c r="E561" t="str">
        <f t="shared" si="214"/>
        <v>2870</v>
      </c>
      <c r="F561" t="str">
        <f t="shared" si="215"/>
        <v>0.777000777000777</v>
      </c>
      <c r="G561" t="str">
        <f t="shared" si="210"/>
        <v>0.777000777000777</v>
      </c>
      <c r="H561" t="str">
        <f t="shared" si="216"/>
        <v>4.74556719998061+4.23912242437763i</v>
      </c>
      <c r="I561" t="str">
        <f t="shared" si="217"/>
        <v>167.682507885355i</v>
      </c>
      <c r="J561" t="str">
        <f t="shared" si="211"/>
        <v>-23.0505193228097+36.2658362214193i</v>
      </c>
      <c r="K561" t="str">
        <f t="shared" si="218"/>
        <v>3.29327022489631-2.09319836142015i</v>
      </c>
      <c r="L561" t="str">
        <f t="shared" si="219"/>
        <v>0.214875214275941-0.119424856311309i</v>
      </c>
      <c r="M561" t="str">
        <f t="shared" si="220"/>
        <v>3.50814543917225-2.21262321773146i</v>
      </c>
      <c r="N561" t="str">
        <f t="shared" si="221"/>
        <v>-0.18937064501065i</v>
      </c>
      <c r="O561" t="str">
        <f t="shared" si="222"/>
        <v>0.982122899917366-0.188240828350024i</v>
      </c>
      <c r="P561" t="str">
        <f t="shared" si="223"/>
        <v>0.017877100082634+0.188240828350024i</v>
      </c>
      <c r="Q561" t="str">
        <f t="shared" si="224"/>
        <v>-0.017877100082634+0.001129816660626i</v>
      </c>
      <c r="R561" t="str">
        <f t="shared" si="225"/>
        <v>-0.33320041936346-10.5507762927598i</v>
      </c>
      <c r="S561" t="str">
        <f t="shared" si="226"/>
        <v>0.019642197314781i</v>
      </c>
      <c r="T561" t="str">
        <f t="shared" si="227"/>
        <v>0.207240429766502-0.00654478838250486i</v>
      </c>
      <c r="U561" t="str">
        <f t="shared" si="228"/>
        <v>0.0001-3727.28203962285i</v>
      </c>
      <c r="V561" t="str">
        <f t="shared" si="229"/>
        <v>0.00002-0.0597845049055373i</v>
      </c>
      <c r="W561" t="str">
        <f t="shared" si="230"/>
        <v>0.0000199993584529566-0.0597835459951942i</v>
      </c>
      <c r="X561" t="str">
        <f t="shared" si="231"/>
        <v>0.0121759327206254-0.0571913176449725i</v>
      </c>
      <c r="Y561" t="str">
        <f t="shared" si="232"/>
        <v>0.009+0.268292012616568i</v>
      </c>
      <c r="Z561" t="str">
        <f t="shared" si="233"/>
        <v>-3.1499094210062-1.00811351024415i</v>
      </c>
      <c r="AA561" t="str">
        <f t="shared" si="234"/>
        <v>5.64541953863977-56.2786066491567i</v>
      </c>
      <c r="AB561" t="str">
        <f t="shared" si="235"/>
        <v>1.41090737625282-0.0445573781877113i</v>
      </c>
      <c r="AC561" t="str">
        <f t="shared" si="236"/>
        <v>5.85107958759644-3.27812018183626i</v>
      </c>
      <c r="AD561" t="str">
        <f t="shared" si="237"/>
        <v>0.186775697244769+0.0970275307193554i</v>
      </c>
      <c r="AE561" t="str">
        <f t="shared" si="238"/>
        <v>-0.490511763782488-0.49391903688759i</v>
      </c>
      <c r="AF561" t="str">
        <f t="shared" si="239"/>
        <v>-10.7028945181102-3.7994074489154i</v>
      </c>
      <c r="AG561" t="str">
        <f t="shared" si="240"/>
        <v>1.02358430508995-0.0360686478625278i</v>
      </c>
      <c r="AH561" t="str">
        <f t="shared" si="241"/>
        <v>3.04564621003081+7.09259579885385i</v>
      </c>
      <c r="AI561">
        <f t="shared" si="242"/>
        <v>17.751068842482102</v>
      </c>
      <c r="AJ561">
        <f t="shared" si="243"/>
        <v>66.760730809324897</v>
      </c>
      <c r="AK561"/>
      <c r="AL561"/>
      <c r="AM561"/>
      <c r="AN561"/>
    </row>
    <row r="562" spans="1:40" x14ac:dyDescent="0.25">
      <c r="A562"/>
      <c r="B562">
        <f t="shared" si="244"/>
        <v>42800</v>
      </c>
      <c r="C562" s="237" t="str">
        <f t="shared" si="212"/>
        <v>-0.0000417210249466125+0.0572201224066808i</v>
      </c>
      <c r="D562" s="208" t="str">
        <f t="shared" si="213"/>
        <v>-5.95732581819722+0.438687605117886i</v>
      </c>
      <c r="E562" t="str">
        <f t="shared" si="214"/>
        <v>2870</v>
      </c>
      <c r="F562" t="str">
        <f t="shared" si="215"/>
        <v>0.777000777000777</v>
      </c>
      <c r="G562" t="str">
        <f t="shared" si="210"/>
        <v>0.777000777000777</v>
      </c>
      <c r="H562" t="str">
        <f t="shared" si="216"/>
        <v>4.75547697304156+4.23945410296286i</v>
      </c>
      <c r="I562" t="str">
        <f t="shared" si="217"/>
        <v>168.075206967054i</v>
      </c>
      <c r="J562" t="str">
        <f t="shared" si="211"/>
        <v>-23.1633000325213+36.3507679221721i</v>
      </c>
      <c r="K562" t="str">
        <f t="shared" si="218"/>
        <v>3.28844803601099-2.09545252696071i</v>
      </c>
      <c r="L562" t="str">
        <f t="shared" si="219"/>
        <v>0.214637679647963-0.119572211973887i</v>
      </c>
      <c r="M562" t="str">
        <f t="shared" si="220"/>
        <v>3.50308571565895-2.2150247389346i</v>
      </c>
      <c r="N562" t="str">
        <f t="shared" si="221"/>
        <v>-0.189814135982572i</v>
      </c>
      <c r="O562" t="str">
        <f t="shared" si="222"/>
        <v>0.982039320228135-0.188676372463175i</v>
      </c>
      <c r="P562" t="str">
        <f t="shared" si="223"/>
        <v>0.017960679771865+0.188676372463175i</v>
      </c>
      <c r="Q562" t="str">
        <f t="shared" si="224"/>
        <v>-0.017960679771865+0.00113776351939698i</v>
      </c>
      <c r="R562" t="str">
        <f t="shared" si="225"/>
        <v>-0.333199795640789-10.5260757074171i</v>
      </c>
      <c r="S562" t="str">
        <f t="shared" si="226"/>
        <v>0.0196881977768766i</v>
      </c>
      <c r="T562" t="str">
        <f t="shared" si="227"/>
        <v>0.207239460342004-0.00656010347579072i</v>
      </c>
      <c r="U562" t="str">
        <f t="shared" si="228"/>
        <v>0.0001-3718.57343672653i</v>
      </c>
      <c r="V562" t="str">
        <f t="shared" si="229"/>
        <v>0.00002-0.0596448214828608i</v>
      </c>
      <c r="W562" t="str">
        <f t="shared" si="230"/>
        <v>0.0000199993584529566-0.0596438648129631i</v>
      </c>
      <c r="X562" t="str">
        <f t="shared" si="231"/>
        <v>0.0121216371054994-0.0570692065646044i</v>
      </c>
      <c r="Y562" t="str">
        <f t="shared" si="232"/>
        <v>0.009+0.268920331147286i</v>
      </c>
      <c r="Z562" t="str">
        <f t="shared" si="233"/>
        <v>-3.13300440389377-0.99897429268718i</v>
      </c>
      <c r="AA562" t="str">
        <f t="shared" si="234"/>
        <v>5.59180001371-56.0860465232347i</v>
      </c>
      <c r="AB562" t="str">
        <f t="shared" si="235"/>
        <v>1.41090077634287-0.0446616444166i</v>
      </c>
      <c r="AC562" t="str">
        <f t="shared" si="236"/>
        <v>5.84357970855456-3.28163369237512i</v>
      </c>
      <c r="AD562" t="str">
        <f t="shared" si="237"/>
        <v>0.18681923519512+0.0972709675460314i</v>
      </c>
      <c r="AE562" t="str">
        <f t="shared" si="238"/>
        <v>-0.488134290595083-0.49137798303213i</v>
      </c>
      <c r="AF562" t="str">
        <f t="shared" si="239"/>
        <v>-10.7128027912388-3.80076649784497i</v>
      </c>
      <c r="AG562" t="str">
        <f t="shared" si="240"/>
        <v>1.02353072332332-0.0359611977185307i</v>
      </c>
      <c r="AH562" t="str">
        <f t="shared" si="241"/>
        <v>3.03625836720604+7.06232574076553i</v>
      </c>
      <c r="AI562">
        <f t="shared" si="242"/>
        <v>17.715530132943268</v>
      </c>
      <c r="AJ562">
        <f t="shared" si="243"/>
        <v>66.736004261164425</v>
      </c>
      <c r="AK562"/>
      <c r="AL562"/>
      <c r="AM562"/>
      <c r="AN562"/>
    </row>
    <row r="563" spans="1:40" x14ac:dyDescent="0.25">
      <c r="A563"/>
      <c r="B563">
        <f t="shared" si="244"/>
        <v>42900</v>
      </c>
      <c r="C563" s="237" t="str">
        <f t="shared" si="212"/>
        <v>-0.0000415267481307984+0.0570867423092939i</v>
      </c>
      <c r="D563" s="208" t="str">
        <f t="shared" si="213"/>
        <v>-5.95732432874163+0.437665024371253i</v>
      </c>
      <c r="E563" t="str">
        <f t="shared" si="214"/>
        <v>2870</v>
      </c>
      <c r="F563" t="str">
        <f t="shared" si="215"/>
        <v>0.777000777000777</v>
      </c>
      <c r="G563" t="str">
        <f t="shared" si="210"/>
        <v>0.777000777000777</v>
      </c>
      <c r="H563" t="str">
        <f t="shared" si="216"/>
        <v>4.76536511623496+4.23976194506069i</v>
      </c>
      <c r="I563" t="str">
        <f t="shared" si="217"/>
        <v>168.467906048753i</v>
      </c>
      <c r="J563" t="str">
        <f t="shared" si="211"/>
        <v>-23.2763445567585+36.4356996229248i</v>
      </c>
      <c r="K563" t="str">
        <f t="shared" si="218"/>
        <v>3.28362864064242-2.09769189083841i</v>
      </c>
      <c r="L563" t="str">
        <f t="shared" si="219"/>
        <v>0.21440011581138-0.119718932972264i</v>
      </c>
      <c r="M563" t="str">
        <f t="shared" si="220"/>
        <v>3.4980287564538-2.21741082381067i</v>
      </c>
      <c r="N563" t="str">
        <f t="shared" si="221"/>
        <v>-0.190257626954494i</v>
      </c>
      <c r="O563" t="str">
        <f t="shared" si="222"/>
        <v>0.981955547387247-0.189111879466658i</v>
      </c>
      <c r="P563" t="str">
        <f t="shared" si="223"/>
        <v>0.018044452612753+0.189111879466658i</v>
      </c>
      <c r="Q563" t="str">
        <f t="shared" si="224"/>
        <v>-0.018044452612753+0.001145747487836i</v>
      </c>
      <c r="R563" t="str">
        <f t="shared" si="225"/>
        <v>-0.333199170455388-10.5014901613159i</v>
      </c>
      <c r="S563" t="str">
        <f t="shared" si="226"/>
        <v>0.019734198238972i</v>
      </c>
      <c r="T563" t="str">
        <f t="shared" si="227"/>
        <v>0.207238488648022-0.00657541848282765i</v>
      </c>
      <c r="U563" t="str">
        <f t="shared" si="228"/>
        <v>0.0001-3709.90543337752i</v>
      </c>
      <c r="V563" t="str">
        <f t="shared" si="229"/>
        <v>0.00002-0.059505789264952i</v>
      </c>
      <c r="W563" t="str">
        <f t="shared" si="230"/>
        <v>0.0000199993584529566-0.0595048348250546i</v>
      </c>
      <c r="X563" t="str">
        <f t="shared" si="231"/>
        <v>0.0120676990497044-0.0569475891222314i</v>
      </c>
      <c r="Y563" t="str">
        <f t="shared" si="232"/>
        <v>0.009+0.269548649678004i</v>
      </c>
      <c r="Z563" t="str">
        <f t="shared" si="233"/>
        <v>-3.11623615399133-0.989949502163174i</v>
      </c>
      <c r="AA563" t="str">
        <f t="shared" si="234"/>
        <v>5.53890108879077-55.8948674467118i</v>
      </c>
      <c r="AB563" t="str">
        <f t="shared" si="235"/>
        <v>1.41089416098211-0.0447659100582999i</v>
      </c>
      <c r="AC563" t="str">
        <f t="shared" si="236"/>
        <v>5.83608393392717-3.28512442450576i</v>
      </c>
      <c r="AD563" t="str">
        <f t="shared" si="237"/>
        <v>0.186862873923095+0.0975143413876238i</v>
      </c>
      <c r="AE563" t="str">
        <f t="shared" si="238"/>
        <v>-0.485774569847423-0.488862525177714i</v>
      </c>
      <c r="AF563" t="str">
        <f t="shared" si="239"/>
        <v>-10.7226894449766-3.80209692068944i</v>
      </c>
      <c r="AG563" t="str">
        <f t="shared" si="240"/>
        <v>1.02347774950587-0.0358544828625894i</v>
      </c>
      <c r="AH563" t="str">
        <f t="shared" si="241"/>
        <v>3.02690251513683+7.03230828688204i</v>
      </c>
      <c r="AI563">
        <f t="shared" si="242"/>
        <v>17.680124641465415</v>
      </c>
      <c r="AJ563">
        <f t="shared" si="243"/>
        <v>66.711601635314977</v>
      </c>
      <c r="AK563"/>
      <c r="AL563"/>
      <c r="AM563"/>
      <c r="AN563"/>
    </row>
    <row r="564" spans="1:40" x14ac:dyDescent="0.25">
      <c r="A564"/>
      <c r="B564">
        <f t="shared" si="244"/>
        <v>43000</v>
      </c>
      <c r="C564" s="237" t="str">
        <f t="shared" si="212"/>
        <v>-0.000041333825156995+0.0569539825834703i</v>
      </c>
      <c r="D564" s="208" t="str">
        <f t="shared" si="213"/>
        <v>-5.9573228496655+0.436647199806606i</v>
      </c>
      <c r="E564" t="str">
        <f t="shared" si="214"/>
        <v>2870</v>
      </c>
      <c r="F564" t="str">
        <f t="shared" si="215"/>
        <v>0.777000777000777</v>
      </c>
      <c r="G564" t="str">
        <f t="shared" si="210"/>
        <v>0.777000777000777</v>
      </c>
      <c r="H564" t="str">
        <f t="shared" si="216"/>
        <v>4.77523161978445+4.24004610692065i</v>
      </c>
      <c r="I564" t="str">
        <f t="shared" si="217"/>
        <v>168.860605130451i</v>
      </c>
      <c r="J564" t="str">
        <f t="shared" si="211"/>
        <v>-23.3896528955214+36.5206313236776i</v>
      </c>
      <c r="K564" t="str">
        <f t="shared" si="218"/>
        <v>3.27881207677768-2.09991650214854i</v>
      </c>
      <c r="L564" t="str">
        <f t="shared" si="219"/>
        <v>0.21416252470191-0.119865020275792i</v>
      </c>
      <c r="M564" t="str">
        <f t="shared" si="220"/>
        <v>3.49297460147959-2.21978152242433i</v>
      </c>
      <c r="N564" t="str">
        <f t="shared" si="221"/>
        <v>-0.190701117926416i</v>
      </c>
      <c r="O564" t="str">
        <f t="shared" si="222"/>
        <v>0.98187158141118-0.189547349274814i</v>
      </c>
      <c r="P564" t="str">
        <f t="shared" si="223"/>
        <v>0.01812841858882+0.189547349274814i</v>
      </c>
      <c r="Q564" t="str">
        <f t="shared" si="224"/>
        <v>-0.01812841858882+0.00115376865160199i</v>
      </c>
      <c r="R564" t="str">
        <f t="shared" si="225"/>
        <v>-0.333198543806231-10.4770188518567i</v>
      </c>
      <c r="S564" t="str">
        <f t="shared" si="226"/>
        <v>0.0197801987010676i</v>
      </c>
      <c r="T564" t="str">
        <f t="shared" si="227"/>
        <v>0.207237514684557-0.00659073340339363i</v>
      </c>
      <c r="U564" t="str">
        <f t="shared" si="228"/>
        <v>0.0001-3701.27774632315i</v>
      </c>
      <c r="V564" t="str">
        <f t="shared" si="229"/>
        <v>0.00002-0.0593674037085219i</v>
      </c>
      <c r="W564" t="str">
        <f t="shared" si="230"/>
        <v>0.0000199993584529566-0.0593664514882527i</v>
      </c>
      <c r="X564" t="str">
        <f t="shared" si="231"/>
        <v>0.0120141154691264-0.0568264625248188i</v>
      </c>
      <c r="Y564" t="str">
        <f t="shared" si="232"/>
        <v>0.009+0.270176968208722i</v>
      </c>
      <c r="Z564" t="str">
        <f t="shared" si="233"/>
        <v>-3.09960324152377-0.981037309400516i</v>
      </c>
      <c r="AA564" t="str">
        <f t="shared" si="234"/>
        <v>5.48671048217813-55.7050549014871i</v>
      </c>
      <c r="AB564" t="str">
        <f t="shared" si="235"/>
        <v>1.41088753017055-0.0448701751112995i</v>
      </c>
      <c r="AC564" t="str">
        <f t="shared" si="236"/>
        <v>5.82859232280999-3.2885924517192i</v>
      </c>
      <c r="AD564" t="str">
        <f t="shared" si="237"/>
        <v>0.186906613412481+0.0977576525130321i</v>
      </c>
      <c r="AE564" t="str">
        <f t="shared" si="238"/>
        <v>-0.483432440400862-0.486372297744492i</v>
      </c>
      <c r="AF564" t="str">
        <f t="shared" si="239"/>
        <v>-10.73255446945-3.80339890711404i</v>
      </c>
      <c r="AG564" t="str">
        <f t="shared" si="240"/>
        <v>1.02342537430851-0.0357484963139096i</v>
      </c>
      <c r="AH564" t="str">
        <f t="shared" si="241"/>
        <v>3.0175789285788+7.00254037330846i</v>
      </c>
      <c r="AI564">
        <f t="shared" si="242"/>
        <v>17.644851434499891</v>
      </c>
      <c r="AJ564">
        <f t="shared" si="243"/>
        <v>66.687518268187901</v>
      </c>
      <c r="AK564"/>
      <c r="AL564"/>
      <c r="AM564"/>
      <c r="AN564"/>
    </row>
    <row r="565" spans="1:40" x14ac:dyDescent="0.25">
      <c r="A565"/>
      <c r="B565">
        <f t="shared" si="244"/>
        <v>43100</v>
      </c>
      <c r="C565" s="237" t="str">
        <f t="shared" si="212"/>
        <v>-0.0000411422434751423+0.0568218389110878i</v>
      </c>
      <c r="D565" s="208" t="str">
        <f t="shared" si="213"/>
        <v>-5.9573213808726+0.43563409831834i</v>
      </c>
      <c r="E565" t="str">
        <f t="shared" si="214"/>
        <v>2870</v>
      </c>
      <c r="F565" t="str">
        <f t="shared" si="215"/>
        <v>0.777000777000777</v>
      </c>
      <c r="G565" t="str">
        <f t="shared" si="210"/>
        <v>0.777000777000777</v>
      </c>
      <c r="H565" t="str">
        <f t="shared" si="216"/>
        <v>4.78507647468279+4.24030674413117i</v>
      </c>
      <c r="I565" t="str">
        <f t="shared" si="217"/>
        <v>169.25330421215i</v>
      </c>
      <c r="J565" t="str">
        <f t="shared" si="211"/>
        <v>-23.5032250488099+36.6055630244303i</v>
      </c>
      <c r="K565" t="str">
        <f t="shared" si="218"/>
        <v>3.27399838211398-2.1021264099369i</v>
      </c>
      <c r="L565" t="str">
        <f t="shared" si="219"/>
        <v>0.21392490824713-0.120010474859332i</v>
      </c>
      <c r="M565" t="str">
        <f t="shared" si="220"/>
        <v>3.48792329036111-2.22213688479623i</v>
      </c>
      <c r="N565" t="str">
        <f t="shared" si="221"/>
        <v>-0.191144608898338i</v>
      </c>
      <c r="O565" t="str">
        <f t="shared" si="222"/>
        <v>0.981787422316448-0.189982781801994i</v>
      </c>
      <c r="P565" t="str">
        <f t="shared" si="223"/>
        <v>0.018212577683552+0.189982781801994i</v>
      </c>
      <c r="Q565" t="str">
        <f t="shared" si="224"/>
        <v>-0.018212577683552+0.00116182709634402i</v>
      </c>
      <c r="R565" t="str">
        <f t="shared" si="225"/>
        <v>-0.333197915693914-10.452660983888i</v>
      </c>
      <c r="S565" t="str">
        <f t="shared" si="226"/>
        <v>0.019826199163163i</v>
      </c>
      <c r="T565" t="str">
        <f t="shared" si="227"/>
        <v>0.207236538451587-0.00660604823729833i</v>
      </c>
      <c r="U565" t="str">
        <f t="shared" si="228"/>
        <v>0.0001-3692.69009493957i</v>
      </c>
      <c r="V565" t="str">
        <f t="shared" si="229"/>
        <v>0.00002-0.0592296603124464i</v>
      </c>
      <c r="W565" t="str">
        <f t="shared" si="230"/>
        <v>0.0000199993584529566-0.0592287103015054i</v>
      </c>
      <c r="X565" t="str">
        <f t="shared" si="231"/>
        <v>0.0119608833122856-0.0567058239983801i</v>
      </c>
      <c r="Y565" t="str">
        <f t="shared" si="232"/>
        <v>0.009+0.27080528673944i</v>
      </c>
      <c r="Z565" t="str">
        <f t="shared" si="233"/>
        <v>-3.08310425372731-0.972235920559817i</v>
      </c>
      <c r="AA565" t="str">
        <f t="shared" si="234"/>
        <v>5.43521616327987-55.5165945586697i</v>
      </c>
      <c r="AB565" t="str">
        <f t="shared" si="235"/>
        <v>1.41088088390804-0.044974439574303i</v>
      </c>
      <c r="AC565" t="str">
        <f t="shared" si="236"/>
        <v>5.82110493385702-3.29203784744811i</v>
      </c>
      <c r="AD565" t="str">
        <f t="shared" si="237"/>
        <v>0.186950453647133+0.0980009011883006i</v>
      </c>
      <c r="AE565" t="str">
        <f t="shared" si="238"/>
        <v>-0.481107742493227-0.483906941723455i</v>
      </c>
      <c r="AF565" t="str">
        <f t="shared" si="239"/>
        <v>-10.7423978555554-3.80467264581283i</v>
      </c>
      <c r="AG565" t="str">
        <f t="shared" si="240"/>
        <v>1.02337358857868-0.0356432311690281i</v>
      </c>
      <c r="AH565" t="str">
        <f t="shared" si="241"/>
        <v>3.00828786646133+6.97301898358479i</v>
      </c>
      <c r="AI565">
        <f t="shared" si="242"/>
        <v>17.609709587437898</v>
      </c>
      <c r="AJ565">
        <f t="shared" si="243"/>
        <v>66.663749574660429</v>
      </c>
      <c r="AK565"/>
      <c r="AL565"/>
      <c r="AM565"/>
      <c r="AN565"/>
    </row>
    <row r="566" spans="1:40" x14ac:dyDescent="0.25">
      <c r="A566"/>
      <c r="B566">
        <f t="shared" si="244"/>
        <v>43200</v>
      </c>
      <c r="C566" s="237" t="str">
        <f t="shared" si="212"/>
        <v>-0.0000409519906802663+0.0566903070140064i</v>
      </c>
      <c r="D566" s="208" t="str">
        <f t="shared" si="213"/>
        <v>-5.95731992226784+0.434625687107383i</v>
      </c>
      <c r="E566" t="str">
        <f t="shared" si="214"/>
        <v>2870</v>
      </c>
      <c r="F566" t="str">
        <f t="shared" si="215"/>
        <v>0.777000777000777</v>
      </c>
      <c r="G566" t="str">
        <f t="shared" si="210"/>
        <v>0.777000777000777</v>
      </c>
      <c r="H566" t="str">
        <f t="shared" si="216"/>
        <v>4.79489967268385+4.24054401161889i</v>
      </c>
      <c r="I566" t="str">
        <f t="shared" si="217"/>
        <v>169.646003293849i</v>
      </c>
      <c r="J566" t="str">
        <f t="shared" si="211"/>
        <v>-23.6170610166241+36.6904947251831i</v>
      </c>
      <c r="K566" t="str">
        <f t="shared" si="218"/>
        <v>3.26918759405947-2.10432166319905i</v>
      </c>
      <c r="L566" t="str">
        <f t="shared" si="219"/>
        <v>0.213687268366473-0.120155297703204i</v>
      </c>
      <c r="M566" t="str">
        <f t="shared" si="220"/>
        <v>3.48287486242594-2.22447696090225i</v>
      </c>
      <c r="N566" t="str">
        <f t="shared" si="221"/>
        <v>-0.191588099870259i</v>
      </c>
      <c r="O566" t="str">
        <f t="shared" si="222"/>
        <v>0.981703070119605-0.190418176962554i</v>
      </c>
      <c r="P566" t="str">
        <f t="shared" si="223"/>
        <v>0.018296929880395+0.190418176962554i</v>
      </c>
      <c r="Q566" t="str">
        <f t="shared" si="224"/>
        <v>-0.018296929880395+0.00116992290770498i</v>
      </c>
      <c r="R566" t="str">
        <f t="shared" si="225"/>
        <v>-0.333197286118222-10.4284157696214i</v>
      </c>
      <c r="S566" t="str">
        <f t="shared" si="226"/>
        <v>0.0198721996252586i</v>
      </c>
      <c r="T566" t="str">
        <f t="shared" si="227"/>
        <v>0.207235559949111-0.00662136298433571i</v>
      </c>
      <c r="U566" t="str">
        <f t="shared" si="228"/>
        <v>0.0001-3684.14220120128i</v>
      </c>
      <c r="V566" t="str">
        <f t="shared" si="229"/>
        <v>0.00002-0.0590925546172787i</v>
      </c>
      <c r="W566" t="str">
        <f t="shared" si="230"/>
        <v>0.0000199993584529566-0.0590916068054375i</v>
      </c>
      <c r="X566" t="str">
        <f t="shared" si="231"/>
        <v>0.0119079995599305-0.0565856707878442i</v>
      </c>
      <c r="Y566" t="str">
        <f t="shared" si="232"/>
        <v>0.009+0.271433605270158i</v>
      </c>
      <c r="Z566" t="str">
        <f t="shared" si="233"/>
        <v>-3.06673779466252-0.963543576433282i</v>
      </c>
      <c r="AA566" t="str">
        <f t="shared" si="234"/>
        <v>5.38440634667078-55.3294722758988i</v>
      </c>
      <c r="AB566" t="str">
        <f t="shared" si="235"/>
        <v>1.41087422219458-0.0450787034459078i</v>
      </c>
      <c r="AC566" t="str">
        <f t="shared" si="236"/>
        <v>5.81362182528349-3.29546068506523i</v>
      </c>
      <c r="AD566" t="str">
        <f t="shared" si="237"/>
        <v>0.186994394610973+0.0982440876766656i</v>
      </c>
      <c r="AE566" t="str">
        <f t="shared" si="238"/>
        <v>-0.478800317740109-0.481466104536602i</v>
      </c>
      <c r="AF566" t="str">
        <f t="shared" si="239"/>
        <v>-10.7522195949517-3.80591832451151i</v>
      </c>
      <c r="AG566" t="str">
        <f t="shared" si="240"/>
        <v>1.02332238333645-0.0355386806010652i</v>
      </c>
      <c r="AH566" t="str">
        <f t="shared" si="241"/>
        <v>2.99902957243273+6.94374114782179i</v>
      </c>
      <c r="AI566">
        <f t="shared" si="242"/>
        <v>17.574698184518724</v>
      </c>
      <c r="AJ566">
        <f t="shared" si="243"/>
        <v>66.64029104652441</v>
      </c>
      <c r="AK566"/>
      <c r="AL566"/>
      <c r="AM566"/>
      <c r="AN566"/>
    </row>
    <row r="567" spans="1:40" x14ac:dyDescent="0.25">
      <c r="A567"/>
      <c r="B567">
        <f t="shared" si="244"/>
        <v>43300</v>
      </c>
      <c r="C567" s="237" t="str">
        <f t="shared" si="212"/>
        <v>-0.0000407630545104719+0.0565593826536068i</v>
      </c>
      <c r="D567" s="208" t="str">
        <f t="shared" si="213"/>
        <v>-5.9573184737572+0.433621933677652i</v>
      </c>
      <c r="E567" t="str">
        <f t="shared" si="214"/>
        <v>2870</v>
      </c>
      <c r="F567" t="str">
        <f t="shared" si="215"/>
        <v>0.777000777000777</v>
      </c>
      <c r="G567" t="str">
        <f t="shared" si="210"/>
        <v>0.777000777000777</v>
      </c>
      <c r="H567" t="str">
        <f t="shared" si="216"/>
        <v>4.80470120629436+4.24075806364794i</v>
      </c>
      <c r="I567" t="str">
        <f t="shared" si="217"/>
        <v>170.038702375548i</v>
      </c>
      <c r="J567" t="str">
        <f t="shared" si="211"/>
        <v>-23.7311607989638+36.7754264259358i</v>
      </c>
      <c r="K567" t="str">
        <f t="shared" si="218"/>
        <v>3.26437974973432-2.10650231087987i</v>
      </c>
      <c r="L567" t="str">
        <f t="shared" si="219"/>
        <v>0.213449606971224-0.120299489793127i</v>
      </c>
      <c r="M567" t="str">
        <f t="shared" si="220"/>
        <v>3.47782935670554-2.226801800673i</v>
      </c>
      <c r="N567" t="str">
        <f t="shared" si="221"/>
        <v>-0.192031590842181i</v>
      </c>
      <c r="O567" t="str">
        <f t="shared" si="222"/>
        <v>0.98161852483724-0.190853534670861i</v>
      </c>
      <c r="P567" t="str">
        <f t="shared" si="223"/>
        <v>0.01838147516276+0.190853534670861i</v>
      </c>
      <c r="Q567" t="str">
        <f t="shared" si="224"/>
        <v>-0.01838147516276+0.00117805617132i</v>
      </c>
      <c r="R567" t="str">
        <f t="shared" si="225"/>
        <v>-0.333196655079379-10.404282428545i</v>
      </c>
      <c r="S567" t="str">
        <f t="shared" si="226"/>
        <v>0.019918200087354i</v>
      </c>
      <c r="T567" t="str">
        <f t="shared" si="227"/>
        <v>0.207234579177101-0.00663667764430815i</v>
      </c>
      <c r="U567" t="str">
        <f t="shared" si="228"/>
        <v>0.0001-3675.63378965116i</v>
      </c>
      <c r="V567" t="str">
        <f t="shared" si="229"/>
        <v>0.00002-0.0589560822047679i</v>
      </c>
      <c r="W567" t="str">
        <f t="shared" si="230"/>
        <v>0.0000199993584529566-0.0589551365818692i</v>
      </c>
      <c r="X567" t="str">
        <f t="shared" si="231"/>
        <v>0.0118554612246374-0.0564660001569195i</v>
      </c>
      <c r="Y567" t="str">
        <f t="shared" si="232"/>
        <v>0.009+0.272061923800876i</v>
      </c>
      <c r="Z567" t="str">
        <f t="shared" si="233"/>
        <v>-3.05050248502736-0.95495855166447i</v>
      </c>
      <c r="AA567" t="str">
        <f t="shared" si="234"/>
        <v>5.33426948630593-55.1436740946925i</v>
      </c>
      <c r="AB567" t="str">
        <f t="shared" si="235"/>
        <v>1.41086754502997-0.0451829667247683i</v>
      </c>
      <c r="AC567" t="str">
        <f t="shared" si="236"/>
        <v>5.80614305486584-3.29886103788228i</v>
      </c>
      <c r="AD567" t="str">
        <f t="shared" si="237"/>
        <v>0.187038436287991+0.098487212238577i</v>
      </c>
      <c r="AE567" t="str">
        <f t="shared" si="238"/>
        <v>-0.476510009135325-0.479049439900363i</v>
      </c>
      <c r="AF567" t="str">
        <f t="shared" si="239"/>
        <v>-10.7620196800516-3.80713612997029i</v>
      </c>
      <c r="AG567" t="str">
        <f t="shared" si="240"/>
        <v>1.02327174977064-0.0354348378589733i</v>
      </c>
      <c r="AH567" t="str">
        <f t="shared" si="241"/>
        <v>2.98980427538689+6.91470394185252i</v>
      </c>
      <c r="AI567">
        <f t="shared" si="242"/>
        <v>17.539816318736673</v>
      </c>
      <c r="AJ567">
        <f t="shared" si="243"/>
        <v>66.617138250967713</v>
      </c>
      <c r="AK567"/>
      <c r="AL567"/>
      <c r="AM567"/>
      <c r="AN567"/>
    </row>
    <row r="568" spans="1:40" x14ac:dyDescent="0.25">
      <c r="A568"/>
      <c r="B568">
        <f t="shared" si="244"/>
        <v>43400</v>
      </c>
      <c r="C568" s="237" t="str">
        <f t="shared" si="212"/>
        <v>-0.0000405754228449676+0.0564290616303358i</v>
      </c>
      <c r="D568" s="208" t="str">
        <f t="shared" si="213"/>
        <v>-5.95731703524777+0.432622805832575i</v>
      </c>
      <c r="E568" t="str">
        <f t="shared" si="214"/>
        <v>2870</v>
      </c>
      <c r="F568" t="str">
        <f t="shared" si="215"/>
        <v>0.777000777000777</v>
      </c>
      <c r="G568" t="str">
        <f t="shared" si="210"/>
        <v>0.777000777000777</v>
      </c>
      <c r="H568" t="str">
        <f t="shared" si="216"/>
        <v>4.81448106876588+4.2409490538194i</v>
      </c>
      <c r="I568" t="str">
        <f t="shared" si="217"/>
        <v>170.431401457246i</v>
      </c>
      <c r="J568" t="str">
        <f t="shared" si="211"/>
        <v>-23.8455243958293+36.8603581266886i</v>
      </c>
      <c r="K568" t="str">
        <f t="shared" si="218"/>
        <v>3.25957488597155-2.1086684018729i</v>
      </c>
      <c r="L568" t="str">
        <f t="shared" si="219"/>
        <v>0.213211925964517-0.120443052120169i</v>
      </c>
      <c r="M568" t="str">
        <f t="shared" si="220"/>
        <v>3.47278681193607-2.22911145399307i</v>
      </c>
      <c r="N568" t="str">
        <f t="shared" si="221"/>
        <v>-0.192475081814103i</v>
      </c>
      <c r="O568" t="str">
        <f t="shared" si="222"/>
        <v>0.981533786485982-0.191288854841286i</v>
      </c>
      <c r="P568" t="str">
        <f t="shared" si="223"/>
        <v>0.018466213514018+0.191288854841286i</v>
      </c>
      <c r="Q568" t="str">
        <f t="shared" si="224"/>
        <v>-0.018466213514018+0.00118622697281701i</v>
      </c>
      <c r="R568" t="str">
        <f t="shared" si="225"/>
        <v>-0.333196022577374-10.3802601873412i</v>
      </c>
      <c r="S568" t="str">
        <f t="shared" si="226"/>
        <v>0.0199642005494496i</v>
      </c>
      <c r="T568" t="str">
        <f t="shared" si="227"/>
        <v>0.207233596135547-0.00665199221701363i</v>
      </c>
      <c r="U568" t="str">
        <f t="shared" si="228"/>
        <v>0.0001-3667.16458737086i</v>
      </c>
      <c r="V568" t="str">
        <f t="shared" si="229"/>
        <v>0.00002-0.0588202386973837i</v>
      </c>
      <c r="W568" t="str">
        <f t="shared" si="230"/>
        <v>0.0000199993584529566-0.0588192952533402i</v>
      </c>
      <c r="X568" t="str">
        <f t="shared" si="231"/>
        <v>0.0118032653504154-0.0563468093879597i</v>
      </c>
      <c r="Y568" t="str">
        <f t="shared" si="232"/>
        <v>0.009+0.272690242331594i</v>
      </c>
      <c r="Z568" t="str">
        <f t="shared" si="233"/>
        <v>-3.03439696197066-0.946479153988021i</v>
      </c>
      <c r="AA568" t="str">
        <f t="shared" si="234"/>
        <v>5.28479426988849-54.9591862378323i</v>
      </c>
      <c r="AB568" t="str">
        <f t="shared" si="235"/>
        <v>1.41086085241414-0.0452872294095093i</v>
      </c>
      <c r="AC568" t="str">
        <f t="shared" si="236"/>
        <v>5.79866867994436-3.30223897914925i</v>
      </c>
      <c r="AD568" t="str">
        <f t="shared" si="237"/>
        <v>0.187082578662244+0.0987302751317396i</v>
      </c>
      <c r="AE568" t="str">
        <f t="shared" si="238"/>
        <v>-0.474236661050658-0.476656607692417i</v>
      </c>
      <c r="AF568" t="str">
        <f t="shared" si="239"/>
        <v>-10.7717981040136-3.80832624798682i</v>
      </c>
      <c r="AG568" t="str">
        <f t="shared" si="240"/>
        <v>1.02322167923512-0.0353316962667826i</v>
      </c>
      <c r="AH568" t="str">
        <f t="shared" si="241"/>
        <v>2.98061218997238+6.88590448640186i</v>
      </c>
      <c r="AI568">
        <f t="shared" si="242"/>
        <v>17.505063091749452</v>
      </c>
      <c r="AJ568">
        <f t="shared" si="243"/>
        <v>66.594286829092738</v>
      </c>
      <c r="AK568"/>
      <c r="AL568"/>
      <c r="AM568"/>
      <c r="AN568"/>
    </row>
    <row r="569" spans="1:40" x14ac:dyDescent="0.25">
      <c r="A569"/>
      <c r="B569">
        <f t="shared" si="244"/>
        <v>43500</v>
      </c>
      <c r="C569" s="237" t="str">
        <f t="shared" si="212"/>
        <v>-0.0000403890837021203+0.0562993397832559i</v>
      </c>
      <c r="D569" s="208" t="str">
        <f t="shared" si="213"/>
        <v>-5.95731560664767+0.431628271671629i</v>
      </c>
      <c r="E569" t="str">
        <f t="shared" si="214"/>
        <v>2870</v>
      </c>
      <c r="F569" t="str">
        <f t="shared" si="215"/>
        <v>0.777000777000777</v>
      </c>
      <c r="G569" t="str">
        <f t="shared" si="210"/>
        <v>0.777000777000777</v>
      </c>
      <c r="H569" t="str">
        <f t="shared" si="216"/>
        <v>4.82423925408678+4.24111713507074i</v>
      </c>
      <c r="I569" t="str">
        <f t="shared" si="217"/>
        <v>170.824100538945i</v>
      </c>
      <c r="J569" t="str">
        <f t="shared" si="211"/>
        <v>-23.9601518072203+36.9452898274413i</v>
      </c>
      <c r="K569" t="str">
        <f t="shared" si="218"/>
        <v>3.25477303931826-2.11081998501984i</v>
      </c>
      <c r="L569" t="str">
        <f t="shared" si="219"/>
        <v>0.212974227241331-0.120585985680685i</v>
      </c>
      <c r="M569" t="str">
        <f t="shared" si="220"/>
        <v>3.46774726655959-2.23140597070052i</v>
      </c>
      <c r="N569" t="str">
        <f t="shared" si="221"/>
        <v>-0.192918572786025i</v>
      </c>
      <c r="O569" t="str">
        <f t="shared" si="222"/>
        <v>0.981448855082499-0.191724137388208i</v>
      </c>
      <c r="P569" t="str">
        <f t="shared" si="223"/>
        <v>0.018551144917501+0.191724137388208i</v>
      </c>
      <c r="Q569" t="str">
        <f t="shared" si="224"/>
        <v>-0.018551144917501+0.001194435397817i</v>
      </c>
      <c r="R569" t="str">
        <f t="shared" si="225"/>
        <v>-0.333195388611875-10.356348279804i</v>
      </c>
      <c r="S569" t="str">
        <f t="shared" si="226"/>
        <v>0.020010201011545i</v>
      </c>
      <c r="T569" t="str">
        <f t="shared" si="227"/>
        <v>0.207232610824446-0.00666730670224347i</v>
      </c>
      <c r="U569" t="str">
        <f t="shared" si="228"/>
        <v>0.0001-3658.73432395162i</v>
      </c>
      <c r="V569" t="str">
        <f t="shared" si="229"/>
        <v>0.00002-0.0586850197578494i</v>
      </c>
      <c r="W569" t="str">
        <f t="shared" si="230"/>
        <v>0.0000199993584529566-0.0586840784826433i</v>
      </c>
      <c r="X569" t="str">
        <f t="shared" si="231"/>
        <v>0.0117514090123177-0.056228095781832i</v>
      </c>
      <c r="Y569" t="str">
        <f t="shared" si="232"/>
        <v>0.009+0.273318560862312i</v>
      </c>
      <c r="Z569" t="str">
        <f t="shared" si="233"/>
        <v>-3.01841987890609-0.938103723488753i</v>
      </c>
      <c r="AA569" t="str">
        <f t="shared" si="234"/>
        <v>5.23596961338709-54.775995106778i</v>
      </c>
      <c r="AB569" t="str">
        <f t="shared" si="235"/>
        <v>1.41085414434709-0.0453914914987099i</v>
      </c>
      <c r="AC569" t="str">
        <f t="shared" si="236"/>
        <v>5.79119875742467-3.30559458205338i</v>
      </c>
      <c r="AD569" t="str">
        <f t="shared" si="237"/>
        <v>0.187126821717849+0.0989732766111398i</v>
      </c>
      <c r="AE569" t="str">
        <f t="shared" si="238"/>
        <v>-0.47198011923488-0.474287273821666i</v>
      </c>
      <c r="AF569" t="str">
        <f t="shared" si="239"/>
        <v>-10.7815548607344-3.80948886339911i</v>
      </c>
      <c r="AG569" t="str">
        <f t="shared" si="240"/>
        <v>1.02317216324514-0.0352292492228437i</v>
      </c>
      <c r="AH569" t="str">
        <f t="shared" si="241"/>
        <v>2.97145351708502+6.85733994627255i</v>
      </c>
      <c r="AI569">
        <f t="shared" si="242"/>
        <v>17.470437613787272</v>
      </c>
      <c r="AJ569">
        <f t="shared" si="243"/>
        <v>66.571732494465053</v>
      </c>
      <c r="AK569"/>
      <c r="AL569"/>
      <c r="AM569"/>
      <c r="AN569"/>
    </row>
    <row r="570" spans="1:40" x14ac:dyDescent="0.25">
      <c r="A570"/>
      <c r="B570">
        <f t="shared" si="244"/>
        <v>43600</v>
      </c>
      <c r="C570" s="237" t="str">
        <f t="shared" si="212"/>
        <v>-0.0000402040252375427+0.0561702129896036i</v>
      </c>
      <c r="D570" s="208" t="str">
        <f t="shared" si="213"/>
        <v>-5.95731418786611+0.430638299586961i</v>
      </c>
      <c r="E570" t="str">
        <f t="shared" si="214"/>
        <v>2870</v>
      </c>
      <c r="F570" t="str">
        <f t="shared" si="215"/>
        <v>0.777000777000777</v>
      </c>
      <c r="G570" t="str">
        <f t="shared" si="210"/>
        <v>0.777000777000777</v>
      </c>
      <c r="H570" t="str">
        <f t="shared" si="216"/>
        <v>4.83397575697427+4.24126245967539i</v>
      </c>
      <c r="I570" t="str">
        <f t="shared" si="217"/>
        <v>171.216799620644i</v>
      </c>
      <c r="J570" t="str">
        <f t="shared" si="211"/>
        <v>-24.075043033137+37.030221528194i</v>
      </c>
      <c r="K570" t="str">
        <f t="shared" si="218"/>
        <v>3.24997424603633-2.11295710910989i</v>
      </c>
      <c r="L570" t="str">
        <f t="shared" si="219"/>
        <v>0.212736512688483-0.120728291476268i</v>
      </c>
      <c r="M570" t="str">
        <f t="shared" si="220"/>
        <v>3.46271075872481-2.23368540058616i</v>
      </c>
      <c r="N570" t="str">
        <f t="shared" si="221"/>
        <v>-0.193362063757947i</v>
      </c>
      <c r="O570" t="str">
        <f t="shared" si="222"/>
        <v>0.981363730643494-0.192159382226014i</v>
      </c>
      <c r="P570" t="str">
        <f t="shared" si="223"/>
        <v>0.018636269356506+0.192159382226014i</v>
      </c>
      <c r="Q570" t="str">
        <f t="shared" si="224"/>
        <v>-0.018636269356506+0.00120268153193301i</v>
      </c>
      <c r="R570" t="str">
        <f t="shared" si="225"/>
        <v>-0.333194753183071-10.3325459467552i</v>
      </c>
      <c r="S570" t="str">
        <f t="shared" si="226"/>
        <v>0.0200562014736406i</v>
      </c>
      <c r="T570" t="str">
        <f t="shared" si="227"/>
        <v>0.207231623243771-0.00668262109979963i</v>
      </c>
      <c r="U570" t="str">
        <f t="shared" si="228"/>
        <v>0.0001-3650.34273146549i</v>
      </c>
      <c r="V570" t="str">
        <f t="shared" si="229"/>
        <v>0.00002-0.05855042108868i</v>
      </c>
      <c r="W570" t="str">
        <f t="shared" si="230"/>
        <v>0.0000199993584529566-0.0585494819723624i</v>
      </c>
      <c r="X570" t="str">
        <f t="shared" si="231"/>
        <v>0.0116998893160581-0.0561098566577837i</v>
      </c>
      <c r="Y570" t="str">
        <f t="shared" si="232"/>
        <v>0.009+0.27394687939303i</v>
      </c>
      <c r="Z570" t="str">
        <f t="shared" si="233"/>
        <v>-3.00256990532669-0.92983063187961i</v>
      </c>
      <c r="AA570" t="str">
        <f t="shared" si="234"/>
        <v>5.18778465569863-54.5940872791192i</v>
      </c>
      <c r="AB570" t="str">
        <f t="shared" si="235"/>
        <v>1.41084742082861-0.045495752991022i</v>
      </c>
      <c r="AC570" t="str">
        <f t="shared" si="236"/>
        <v>5.78373334377766-3.3089279197178i</v>
      </c>
      <c r="AD570" t="str">
        <f t="shared" si="237"/>
        <v>0.18717116543899+0.0992162169290757i</v>
      </c>
      <c r="AE570" t="str">
        <f t="shared" si="238"/>
        <v>-0.469740230812168-0.471941110101387i</v>
      </c>
      <c r="AF570" t="str">
        <f t="shared" si="239"/>
        <v>-10.7912899448404-3.81062416008843i</v>
      </c>
      <c r="AG570" t="str">
        <f t="shared" si="240"/>
        <v>1.02312319347383-0.035127490199073i</v>
      </c>
      <c r="AH570" t="str">
        <f t="shared" si="241"/>
        <v>2.96232844434389+6.82900752954744i</v>
      </c>
      <c r="AI570">
        <f t="shared" si="242"/>
        <v>17.435939003562233</v>
      </c>
      <c r="AJ570">
        <f t="shared" si="243"/>
        <v>66.549471031695759</v>
      </c>
      <c r="AK570"/>
      <c r="AL570"/>
      <c r="AM570"/>
      <c r="AN570"/>
    </row>
    <row r="571" spans="1:40" x14ac:dyDescent="0.25">
      <c r="A571"/>
      <c r="B571">
        <f t="shared" si="244"/>
        <v>43700</v>
      </c>
      <c r="C571" s="237" t="str">
        <f t="shared" si="212"/>
        <v>-0.0000400202357422126+0.0560416771643527i</v>
      </c>
      <c r="D571" s="208" t="str">
        <f t="shared" si="213"/>
        <v>-5.95731277881331+0.429652858260038i</v>
      </c>
      <c r="E571" t="str">
        <f t="shared" si="214"/>
        <v>2870</v>
      </c>
      <c r="F571" t="str">
        <f t="shared" si="215"/>
        <v>0.777000777000777</v>
      </c>
      <c r="G571" t="str">
        <f t="shared" si="210"/>
        <v>0.777000777000777</v>
      </c>
      <c r="H571" t="str">
        <f t="shared" si="216"/>
        <v>4.84369057286645+4.24138517924225i</v>
      </c>
      <c r="I571" t="str">
        <f t="shared" si="217"/>
        <v>171.609498702342i</v>
      </c>
      <c r="J571" t="str">
        <f t="shared" si="211"/>
        <v>-24.1901980735794+37.1151532289468i</v>
      </c>
      <c r="K571" t="str">
        <f t="shared" si="218"/>
        <v>3.24517854210355-2.11507982287918i</v>
      </c>
      <c r="L571" t="str">
        <f t="shared" si="219"/>
        <v>0.212498784184631-0.120869970513694i</v>
      </c>
      <c r="M571" t="str">
        <f t="shared" si="220"/>
        <v>3.45767732628818-2.23594979339287i</v>
      </c>
      <c r="N571" t="str">
        <f t="shared" si="221"/>
        <v>-0.193805554729869i</v>
      </c>
      <c r="O571" t="str">
        <f t="shared" si="222"/>
        <v>0.981278413185711-0.192594589269098i</v>
      </c>
      <c r="P571" t="str">
        <f t="shared" si="223"/>
        <v>0.018721586814289+0.192594589269098i</v>
      </c>
      <c r="Q571" t="str">
        <f t="shared" si="224"/>
        <v>-0.018721586814289+0.00121096546077099i</v>
      </c>
      <c r="R571" t="str">
        <f t="shared" si="225"/>
        <v>-0.333194116290751-10.3088524359674i</v>
      </c>
      <c r="S571" t="str">
        <f t="shared" si="226"/>
        <v>0.0201022019357361i</v>
      </c>
      <c r="T571" t="str">
        <f t="shared" si="227"/>
        <v>0.207230633393522-0.00669793540947581i</v>
      </c>
      <c r="U571" t="str">
        <f t="shared" si="228"/>
        <v>0.0001-3641.98954443696i</v>
      </c>
      <c r="V571" t="str">
        <f t="shared" si="229"/>
        <v>0.00002-0.0584164384317265i</v>
      </c>
      <c r="W571" t="str">
        <f t="shared" si="230"/>
        <v>0.0000199993584529566-0.0584155014644169i</v>
      </c>
      <c r="X571" t="str">
        <f t="shared" si="231"/>
        <v>0.0116487033976329-0.0559920893533113i</v>
      </c>
      <c r="Y571" t="str">
        <f t="shared" si="232"/>
        <v>0.009+0.274575197923748i</v>
      </c>
      <c r="Z571" t="str">
        <f t="shared" si="233"/>
        <v>-2.98684572661998-0.921658281797832i</v>
      </c>
      <c r="AA571" t="str">
        <f t="shared" si="234"/>
        <v>5.14022875345164-54.4134495060549i</v>
      </c>
      <c r="AB571" t="str">
        <f t="shared" si="235"/>
        <v>1.41084068185871-0.045600013885041i</v>
      </c>
      <c r="AC571" t="str">
        <f t="shared" si="236"/>
        <v>5.77627249504285-3.31223906520097i</v>
      </c>
      <c r="AD571" t="str">
        <f t="shared" si="237"/>
        <v>0.187215609809917+0.0994590963351924i</v>
      </c>
      <c r="AE571" t="str">
        <f t="shared" si="238"/>
        <v>-0.467516844279845-0.469617794125395i</v>
      </c>
      <c r="AF571" t="str">
        <f t="shared" si="239"/>
        <v>-10.8010033516798-3.81173232098221i</v>
      </c>
      <c r="AG571" t="str">
        <f t="shared" si="240"/>
        <v>1.02307476174871-0.0350264127401931i</v>
      </c>
      <c r="AH571" t="str">
        <f t="shared" si="241"/>
        <v>2.95323714655155+6.80090448680792i</v>
      </c>
      <c r="AI571">
        <f t="shared" si="242"/>
        <v>17.401566388178573</v>
      </c>
      <c r="AJ571">
        <f t="shared" si="243"/>
        <v>66.527498295055949</v>
      </c>
      <c r="AK571"/>
      <c r="AL571"/>
      <c r="AM571"/>
      <c r="AN571"/>
    </row>
    <row r="572" spans="1:40" x14ac:dyDescent="0.25">
      <c r="A572"/>
      <c r="B572">
        <f t="shared" si="244"/>
        <v>43800</v>
      </c>
      <c r="C572" s="237" t="str">
        <f t="shared" si="212"/>
        <v>-0.0000398377036406185+0.0559137282597824i</v>
      </c>
      <c r="D572" s="208" t="str">
        <f t="shared" si="213"/>
        <v>-5.95731137940054+0.428671916658332i</v>
      </c>
      <c r="E572" t="str">
        <f t="shared" si="214"/>
        <v>2870</v>
      </c>
      <c r="F572" t="str">
        <f t="shared" si="215"/>
        <v>0.777000777000777</v>
      </c>
      <c r="G572" t="str">
        <f t="shared" si="210"/>
        <v>0.777000777000777</v>
      </c>
      <c r="H572" t="str">
        <f t="shared" si="216"/>
        <v>4.85338369791448+4.24148544471542i</v>
      </c>
      <c r="I572" t="str">
        <f t="shared" si="217"/>
        <v>172.002197784041i</v>
      </c>
      <c r="J572" t="str">
        <f t="shared" si="211"/>
        <v>-24.3056169285474+37.2000849296995i</v>
      </c>
      <c r="K572" t="str">
        <f t="shared" si="218"/>
        <v>3.24038596321465-2.11718817501027i</v>
      </c>
      <c r="L572" t="str">
        <f t="shared" si="219"/>
        <v>0.212261043600267-0.121011023804861i</v>
      </c>
      <c r="M572" t="str">
        <f t="shared" si="220"/>
        <v>3.45264700681492-2.23819919881513i</v>
      </c>
      <c r="N572" t="str">
        <f t="shared" si="221"/>
        <v>-0.194249045701791i</v>
      </c>
      <c r="O572" t="str">
        <f t="shared" si="222"/>
        <v>0.98119290272593-0.193029758431862i</v>
      </c>
      <c r="P572" t="str">
        <f t="shared" si="223"/>
        <v>0.01880709727407+0.193029758431862i</v>
      </c>
      <c r="Q572" t="str">
        <f t="shared" si="224"/>
        <v>-0.01880709727407+0.00121928726992901i</v>
      </c>
      <c r="R572" t="str">
        <f t="shared" si="225"/>
        <v>-0.333193477935091-10.2852670020816i</v>
      </c>
      <c r="S572" t="str">
        <f t="shared" si="226"/>
        <v>0.0201482023978315i</v>
      </c>
      <c r="T572" t="str">
        <f t="shared" si="227"/>
        <v>0.207229641273678-0.00671324963107362i</v>
      </c>
      <c r="U572" t="str">
        <f t="shared" si="228"/>
        <v>0.0001-3633.67449981496i</v>
      </c>
      <c r="V572" t="str">
        <f t="shared" si="229"/>
        <v>0.00002-0.0582830675677271i</v>
      </c>
      <c r="W572" t="str">
        <f t="shared" si="230"/>
        <v>0.0000199993584529566-0.0582821327396127i</v>
      </c>
      <c r="X572" t="str">
        <f t="shared" si="231"/>
        <v>0.0115978484229473-0.0558747912240277i</v>
      </c>
      <c r="Y572" t="str">
        <f t="shared" si="232"/>
        <v>0.009+0.275203516454466i</v>
      </c>
      <c r="Z572" t="str">
        <f t="shared" si="233"/>
        <v>-2.97124604388388-0.913585106118886i</v>
      </c>
      <c r="AA572" t="str">
        <f t="shared" si="234"/>
        <v>5.09329147594666-54.2340687099101i</v>
      </c>
      <c r="AB572" t="str">
        <f t="shared" si="235"/>
        <v>1.41083392743725-0.0457042741794163i</v>
      </c>
      <c r="AC572" t="str">
        <f t="shared" si="236"/>
        <v>5.76881626682836-3.31552809149547i</v>
      </c>
      <c r="AD572" t="str">
        <f t="shared" si="237"/>
        <v>0.187260154814935+0.0997019150765068i</v>
      </c>
      <c r="AE572" t="str">
        <f t="shared" si="238"/>
        <v>-0.465309809505532-0.467317009147159i</v>
      </c>
      <c r="AF572" t="str">
        <f t="shared" si="239"/>
        <v>-10.810695077315-3.81281352805709i</v>
      </c>
      <c r="AG572" t="str">
        <f t="shared" si="240"/>
        <v>1.02302686004832-0.034926010462974i</v>
      </c>
      <c r="AH572" t="str">
        <f t="shared" si="241"/>
        <v>2.94417978613912+6.77302811036791i</v>
      </c>
      <c r="AI572">
        <f t="shared" si="242"/>
        <v>17.367318903043515</v>
      </c>
      <c r="AJ572">
        <f t="shared" si="243"/>
        <v>66.505810207121343</v>
      </c>
      <c r="AK572"/>
      <c r="AL572"/>
      <c r="AM572"/>
      <c r="AN572"/>
    </row>
    <row r="573" spans="1:40" x14ac:dyDescent="0.25">
      <c r="A573"/>
      <c r="B573">
        <f t="shared" si="244"/>
        <v>43900</v>
      </c>
      <c r="C573" s="237" t="str">
        <f t="shared" si="212"/>
        <v>-0.0000396564174889382+0.0557863622650531i</v>
      </c>
      <c r="D573" s="208" t="str">
        <f t="shared" si="213"/>
        <v>-5.95730998954004+0.427695444032074i</v>
      </c>
      <c r="E573" t="str">
        <f t="shared" si="214"/>
        <v>2870</v>
      </c>
      <c r="F573" t="str">
        <f t="shared" si="215"/>
        <v>0.777000777000777</v>
      </c>
      <c r="G573" t="str">
        <f t="shared" si="210"/>
        <v>0.777000777000777</v>
      </c>
      <c r="H573" t="str">
        <f t="shared" si="216"/>
        <v>4.86305512897473+4.24156340637381i</v>
      </c>
      <c r="I573" t="str">
        <f t="shared" si="217"/>
        <v>172.39489686574i</v>
      </c>
      <c r="J573" t="str">
        <f t="shared" si="211"/>
        <v>-24.421299598041+37.2850166304523i</v>
      </c>
      <c r="K573" t="str">
        <f t="shared" si="218"/>
        <v>3.23559654478217-2.11928221413141i</v>
      </c>
      <c r="L573" t="str">
        <f t="shared" si="219"/>
        <v>0.212023292797719-0.121151452366743i</v>
      </c>
      <c r="M573" t="str">
        <f t="shared" si="220"/>
        <v>3.44761983757989-2.24043366649815i</v>
      </c>
      <c r="N573" t="str">
        <f t="shared" si="221"/>
        <v>-0.194692536673713i</v>
      </c>
      <c r="O573" t="str">
        <f t="shared" si="222"/>
        <v>0.98110719928097-0.193464889628715i</v>
      </c>
      <c r="P573" t="str">
        <f t="shared" si="223"/>
        <v>0.01889280071903+0.193464889628715i</v>
      </c>
      <c r="Q573" t="str">
        <f t="shared" si="224"/>
        <v>-0.01889280071903+0.001227647044998i</v>
      </c>
      <c r="R573" t="str">
        <f t="shared" si="225"/>
        <v>-0.33319283811602-10.261788906531i</v>
      </c>
      <c r="S573" t="str">
        <f t="shared" si="226"/>
        <v>0.0201942028599271i</v>
      </c>
      <c r="T573" t="str">
        <f t="shared" si="227"/>
        <v>0.207228646884237-0.00672856376438976i</v>
      </c>
      <c r="U573" t="str">
        <f t="shared" si="228"/>
        <v>0.0001-3625.39733694522i</v>
      </c>
      <c r="V573" t="str">
        <f t="shared" si="229"/>
        <v>0.00002-0.0581503043158643i</v>
      </c>
      <c r="W573" t="str">
        <f t="shared" si="230"/>
        <v>0.0000199993584529566-0.0581493716171996i</v>
      </c>
      <c r="X573" t="str">
        <f t="shared" si="231"/>
        <v>0.0115473215874488-0.0557579596435343i</v>
      </c>
      <c r="Y573" t="str">
        <f t="shared" si="232"/>
        <v>0.009+0.275831834985184i</v>
      </c>
      <c r="Z573" t="str">
        <f t="shared" si="233"/>
        <v>-2.95576957374355-0.905609567287754i</v>
      </c>
      <c r="AA573" t="str">
        <f t="shared" si="234"/>
        <v>5.04696260022945-54.0559319816814i</v>
      </c>
      <c r="AB573" t="str">
        <f t="shared" si="235"/>
        <v>1.41082715756422-0.0458085338727638i</v>
      </c>
      <c r="AC573" t="str">
        <f t="shared" si="236"/>
        <v>5.76136471431339-3.31879507152696i</v>
      </c>
      <c r="AD573" t="str">
        <f t="shared" si="237"/>
        <v>0.187304800438419+0.0999446733974424i</v>
      </c>
      <c r="AE573" t="str">
        <f t="shared" si="238"/>
        <v>-0.463118977723813-0.465038443961852i</v>
      </c>
      <c r="AF573" t="str">
        <f t="shared" si="239"/>
        <v>-10.8203651185148-3.81386796234174i</v>
      </c>
      <c r="AG573" t="str">
        <f t="shared" si="240"/>
        <v>1.02297948049893-0.0348262770554774i</v>
      </c>
      <c r="AH573" t="str">
        <f t="shared" si="241"/>
        <v>2.93515651359711+6.74537573352379i</v>
      </c>
      <c r="AI573">
        <f t="shared" si="242"/>
        <v>17.333195691779579</v>
      </c>
      <c r="AJ573">
        <f t="shared" si="243"/>
        <v>66.484402757445366</v>
      </c>
      <c r="AK573"/>
      <c r="AL573"/>
      <c r="AM573"/>
      <c r="AN573"/>
    </row>
    <row r="574" spans="1:40" x14ac:dyDescent="0.25">
      <c r="A574"/>
      <c r="B574">
        <f t="shared" si="244"/>
        <v>44000</v>
      </c>
      <c r="C574" s="237" t="str">
        <f t="shared" si="212"/>
        <v>-0.0000394763659732454+0.0556595752057881i</v>
      </c>
      <c r="D574" s="208" t="str">
        <f t="shared" si="213"/>
        <v>-5.95730860914509+0.426723409911042i</v>
      </c>
      <c r="E574" t="str">
        <f t="shared" si="214"/>
        <v>2870</v>
      </c>
      <c r="F574" t="str">
        <f t="shared" si="215"/>
        <v>0.777000777000777</v>
      </c>
      <c r="G574" t="str">
        <f t="shared" si="210"/>
        <v>0.777000777000777</v>
      </c>
      <c r="H574" t="str">
        <f t="shared" si="216"/>
        <v>4.872704863601+4.24161921383097i</v>
      </c>
      <c r="I574" t="str">
        <f t="shared" si="217"/>
        <v>172.787595947439i</v>
      </c>
      <c r="J574" t="str">
        <f t="shared" si="211"/>
        <v>-24.5372460820603+37.369948331205i</v>
      </c>
      <c r="K574" t="str">
        <f t="shared" si="218"/>
        <v>3.23081032193751-2.12136198881613i</v>
      </c>
      <c r="L574" t="str">
        <f t="shared" si="219"/>
        <v>0.211785533631144-0.12129125722133i</v>
      </c>
      <c r="M574" t="str">
        <f t="shared" si="220"/>
        <v>3.44259585556865-2.24265324603746i</v>
      </c>
      <c r="N574" t="str">
        <f t="shared" si="221"/>
        <v>-0.195136027645635i</v>
      </c>
      <c r="O574" t="str">
        <f t="shared" si="222"/>
        <v>0.981021302867687-0.193899982774073i</v>
      </c>
      <c r="P574" t="str">
        <f t="shared" si="223"/>
        <v>0.018978697132313+0.193899982774073i</v>
      </c>
      <c r="Q574" t="str">
        <f t="shared" si="224"/>
        <v>-0.018978697132313+0.00123604487156201i</v>
      </c>
      <c r="R574" t="str">
        <f t="shared" si="225"/>
        <v>-0.33319219683322-10.2384174174622i</v>
      </c>
      <c r="S574" t="str">
        <f t="shared" si="226"/>
        <v>0.0202402033220225i</v>
      </c>
      <c r="T574" t="str">
        <f t="shared" si="227"/>
        <v>0.207227650225171-0.00674387780921571i</v>
      </c>
      <c r="U574" t="str">
        <f t="shared" si="228"/>
        <v>0.0001-3617.15779754307i</v>
      </c>
      <c r="V574" t="str">
        <f t="shared" si="229"/>
        <v>0.00002-0.0580181445333282i</v>
      </c>
      <c r="W574" t="str">
        <f t="shared" si="230"/>
        <v>0.0000199993584529566-0.0580172139544337i</v>
      </c>
      <c r="X574" t="str">
        <f t="shared" si="231"/>
        <v>0.0114971201157641-0.055641592003289i</v>
      </c>
      <c r="Y574" t="str">
        <f t="shared" si="232"/>
        <v>0.009+0.276460153515902i</v>
      </c>
      <c r="Z574" t="str">
        <f t="shared" si="233"/>
        <v>-2.94041504816902-0.897730156666955i</v>
      </c>
      <c r="AA574" t="str">
        <f t="shared" si="234"/>
        <v>5.00123210629338-53.879026578619i</v>
      </c>
      <c r="AB574" t="str">
        <f t="shared" si="235"/>
        <v>1.41082037223941-0.0459127929636639i</v>
      </c>
      <c r="AC574" t="str">
        <f t="shared" si="236"/>
        <v>5.75391789224861-3.32204007815278i</v>
      </c>
      <c r="AD574" t="str">
        <f t="shared" si="237"/>
        <v>0.187349546664794+0.100187371539856i</v>
      </c>
      <c r="AE574" t="str">
        <f t="shared" si="238"/>
        <v>-0.460944201532277-0.462781792791161i</v>
      </c>
      <c r="AF574" t="str">
        <f t="shared" si="239"/>
        <v>-10.8300134727461-3.81489580391993i</v>
      </c>
      <c r="AG574" t="str">
        <f t="shared" si="240"/>
        <v>1.02293261537134-0.0347272062762969i</v>
      </c>
      <c r="AH574" t="str">
        <f t="shared" si="241"/>
        <v>2.92616746789079+6.71794472981816i</v>
      </c>
      <c r="AI574">
        <f t="shared" si="242"/>
        <v>17.299195906135761</v>
      </c>
      <c r="AJ574">
        <f t="shared" si="243"/>
        <v>66.463272001266802</v>
      </c>
      <c r="AK574"/>
      <c r="AL574"/>
      <c r="AM574"/>
      <c r="AN574"/>
    </row>
    <row r="575" spans="1:40" x14ac:dyDescent="0.25">
      <c r="A575"/>
      <c r="B575">
        <f t="shared" si="244"/>
        <v>44100</v>
      </c>
      <c r="C575" s="237" t="str">
        <f t="shared" si="212"/>
        <v>-0.0000392975379077432+0.0555333631436585i</v>
      </c>
      <c r="D575" s="208" t="str">
        <f t="shared" si="213"/>
        <v>-5.95730723812992+0.425755784101382i</v>
      </c>
      <c r="E575" t="str">
        <f t="shared" si="214"/>
        <v>2870</v>
      </c>
      <c r="F575" t="str">
        <f t="shared" si="215"/>
        <v>0.777000777000777</v>
      </c>
      <c r="G575" t="str">
        <f t="shared" si="210"/>
        <v>0.777000777000777</v>
      </c>
      <c r="H575" t="str">
        <f t="shared" si="216"/>
        <v>4.88233290003686+4.24165301603482i</v>
      </c>
      <c r="I575" t="str">
        <f t="shared" si="217"/>
        <v>173.180295029137i</v>
      </c>
      <c r="J575" t="str">
        <f t="shared" si="211"/>
        <v>-24.6534563806052+37.4548800319578i</v>
      </c>
      <c r="K575" t="str">
        <f t="shared" si="218"/>
        <v>3.22602732953196-2.12342754758249i</v>
      </c>
      <c r="L575" t="str">
        <f t="shared" si="219"/>
        <v>0.211547767946529-0.121430439395577i</v>
      </c>
      <c r="M575" t="str">
        <f t="shared" si="220"/>
        <v>3.43757509747849-2.24485798697807i</v>
      </c>
      <c r="N575" t="str">
        <f t="shared" si="221"/>
        <v>-0.195579518617557i</v>
      </c>
      <c r="O575" t="str">
        <f t="shared" si="222"/>
        <v>0.980935213502976-0.194335037782361i</v>
      </c>
      <c r="P575" t="str">
        <f t="shared" si="223"/>
        <v>0.019064786497024+0.194335037782361i</v>
      </c>
      <c r="Q575" t="str">
        <f t="shared" si="224"/>
        <v>-0.019064786497024+0.00124448083519602i</v>
      </c>
      <c r="R575" t="str">
        <f t="shared" si="225"/>
        <v>-0.333191554087152-10.2151518096608i</v>
      </c>
      <c r="S575" t="str">
        <f t="shared" si="226"/>
        <v>0.0202862037841181i</v>
      </c>
      <c r="T575" t="str">
        <f t="shared" si="227"/>
        <v>0.207226651296482-0.00675919176535897i</v>
      </c>
      <c r="U575" t="str">
        <f t="shared" si="228"/>
        <v>0.0001-3608.95562566656i</v>
      </c>
      <c r="V575" t="str">
        <f t="shared" si="229"/>
        <v>0.00002-0.0578865841148853i</v>
      </c>
      <c r="W575" t="str">
        <f t="shared" si="230"/>
        <v>0.0000199993584529566-0.0578856556461476i</v>
      </c>
      <c r="X575" t="str">
        <f t="shared" si="231"/>
        <v>0.0114472412613418-0.0555256857124789i</v>
      </c>
      <c r="Y575" t="str">
        <f t="shared" si="232"/>
        <v>0.009+0.27708847204662i</v>
      </c>
      <c r="Z575" t="str">
        <f t="shared" si="233"/>
        <v>-2.92518121429387-0.889945393900878i</v>
      </c>
      <c r="AA575" t="str">
        <f t="shared" si="234"/>
        <v>4.95609017240661-53.7033399218375i</v>
      </c>
      <c r="AB575" t="str">
        <f t="shared" si="235"/>
        <v>1.41081357146286-0.046017051450806i</v>
      </c>
      <c r="AC575" t="str">
        <f t="shared" si="236"/>
        <v>5.7464758549589-3.32526318416213i</v>
      </c>
      <c r="AD575" t="str">
        <f t="shared" si="237"/>
        <v>0.187394393478556+0.100430009743068i</v>
      </c>
      <c r="AE575" t="str">
        <f t="shared" si="238"/>
        <v>-0.458785334887201-0.460546755170862i</v>
      </c>
      <c r="AF575" t="str">
        <f t="shared" si="239"/>
        <v>-10.8396401381668-3.81589723193344i</v>
      </c>
      <c r="AG575" t="str">
        <f t="shared" si="240"/>
        <v>1.02288625707776-0.0346287919538058i</v>
      </c>
      <c r="AH575" t="str">
        <f t="shared" si="241"/>
        <v>2.91721277686367+6.6907325123198i</v>
      </c>
      <c r="AI575">
        <f t="shared" si="242"/>
        <v>17.265318705901855</v>
      </c>
      <c r="AJ575">
        <f t="shared" si="243"/>
        <v>66.442414058237745</v>
      </c>
      <c r="AK575"/>
      <c r="AL575"/>
      <c r="AM575"/>
      <c r="AN575"/>
    </row>
    <row r="576" spans="1:40" x14ac:dyDescent="0.25">
      <c r="A576"/>
      <c r="B576">
        <f t="shared" si="244"/>
        <v>44200</v>
      </c>
      <c r="C576" s="237" t="str">
        <f t="shared" si="212"/>
        <v>-0.0000391199222330278+0.0554077221759767i</v>
      </c>
      <c r="D576" s="208" t="str">
        <f t="shared" si="213"/>
        <v>-5.95730587640975+0.424792536682488i</v>
      </c>
      <c r="E576" t="str">
        <f t="shared" si="214"/>
        <v>2870</v>
      </c>
      <c r="F576" t="str">
        <f t="shared" si="215"/>
        <v>0.777000777000777</v>
      </c>
      <c r="G576" t="str">
        <f t="shared" si="210"/>
        <v>0.777000777000777</v>
      </c>
      <c r="H576" t="str">
        <f t="shared" si="216"/>
        <v>4.89193923720793+4.24166496126758i</v>
      </c>
      <c r="I576" t="str">
        <f t="shared" si="217"/>
        <v>173.572994110836i</v>
      </c>
      <c r="J576" t="str">
        <f t="shared" si="211"/>
        <v>-24.7699304936757+37.5398117327104i</v>
      </c>
      <c r="K576" t="str">
        <f t="shared" si="218"/>
        <v>3.2212476021377-2.12547893889263i</v>
      </c>
      <c r="L576" t="str">
        <f t="shared" si="219"/>
        <v>0.211309997581689-0.121568999921348i</v>
      </c>
      <c r="M576" t="str">
        <f t="shared" si="220"/>
        <v>3.43255759971939-2.24704793881398i</v>
      </c>
      <c r="N576" t="str">
        <f t="shared" si="221"/>
        <v>-0.196023009589478i</v>
      </c>
      <c r="O576" t="str">
        <f t="shared" si="222"/>
        <v>0.980848931203768-0.194770054568009i</v>
      </c>
      <c r="P576" t="str">
        <f t="shared" si="223"/>
        <v>0.019151068796232+0.194770054568009i</v>
      </c>
      <c r="Q576" t="str">
        <f t="shared" si="224"/>
        <v>-0.019151068796232+0.00125295502146899i</v>
      </c>
      <c r="R576" t="str">
        <f t="shared" si="225"/>
        <v>-0.333190909877621-10.1919913644742i</v>
      </c>
      <c r="S576" t="str">
        <f t="shared" si="226"/>
        <v>0.0203322042462135i</v>
      </c>
      <c r="T576" t="str">
        <f t="shared" si="227"/>
        <v>0.207225650098134-0.00677450563261351i</v>
      </c>
      <c r="U576" t="str">
        <f t="shared" si="228"/>
        <v>0.0001-3600.79056768994i</v>
      </c>
      <c r="V576" t="str">
        <f t="shared" si="229"/>
        <v>0.00002-0.0577556189924534i</v>
      </c>
      <c r="W576" t="str">
        <f t="shared" si="230"/>
        <v>0.0000199993584529566-0.0577546926243241i</v>
      </c>
      <c r="X576" t="str">
        <f t="shared" si="231"/>
        <v>0.0113976823061004-0.0554102381978915i</v>
      </c>
      <c r="Y576" t="str">
        <f t="shared" si="232"/>
        <v>0.009+0.277716790577338i</v>
      </c>
      <c r="Z576" t="str">
        <f t="shared" si="233"/>
        <v>-2.91006683423508-0.882253826296058i</v>
      </c>
      <c r="AA576" t="str">
        <f t="shared" si="234"/>
        <v>4.91152717056144-53.5288595939619i</v>
      </c>
      <c r="AB576" t="str">
        <f t="shared" si="235"/>
        <v>1.41080675523431-0.0461213093327875i</v>
      </c>
      <c r="AC576" t="str">
        <f t="shared" si="236"/>
        <v>5.73903865634334-3.32846446227336i</v>
      </c>
      <c r="AD576" t="str">
        <f t="shared" si="237"/>
        <v>0.18743934086425+0.100672588243889i</v>
      </c>
      <c r="AE576" t="str">
        <f t="shared" si="238"/>
        <v>-0.456642233098639-0.458333035841041i</v>
      </c>
      <c r="AF576" t="str">
        <f t="shared" si="239"/>
        <v>-10.8492451136177-3.81687242458509i</v>
      </c>
      <c r="AG576" t="str">
        <f t="shared" si="240"/>
        <v>1.02284039816873-0.0345310279854001i</v>
      </c>
      <c r="AH576" t="str">
        <f t="shared" si="241"/>
        <v>2.90829255762603+6.66373653291691i</v>
      </c>
      <c r="AI576">
        <f t="shared" si="242"/>
        <v>17.231563258821442</v>
      </c>
      <c r="AJ576">
        <f t="shared" si="243"/>
        <v>66.421825111187871</v>
      </c>
      <c r="AK576"/>
      <c r="AL576"/>
      <c r="AM576"/>
      <c r="AN576"/>
    </row>
    <row r="577" spans="1:40" x14ac:dyDescent="0.25">
      <c r="A577"/>
      <c r="B577">
        <f t="shared" si="244"/>
        <v>44300</v>
      </c>
      <c r="C577" s="237" t="str">
        <f t="shared" si="212"/>
        <v>-0.0000389435080143777+0.0552826484352933i</v>
      </c>
      <c r="D577" s="208" t="str">
        <f t="shared" si="213"/>
        <v>-5.95730452390073+0.423833638003915i</v>
      </c>
      <c r="E577" t="str">
        <f t="shared" si="214"/>
        <v>2870</v>
      </c>
      <c r="F577" t="str">
        <f t="shared" si="215"/>
        <v>0.777000777000777</v>
      </c>
      <c r="G577" t="str">
        <f t="shared" si="210"/>
        <v>0.777000777000777</v>
      </c>
      <c r="H577" t="str">
        <f t="shared" si="216"/>
        <v>4.90152387471425+4.24165519714565i</v>
      </c>
      <c r="I577" t="str">
        <f t="shared" si="217"/>
        <v>173.965693192535i</v>
      </c>
      <c r="J577" t="str">
        <f t="shared" si="211"/>
        <v>-24.8866684212719+37.6247434334633i</v>
      </c>
      <c r="K577" t="str">
        <f t="shared" si="218"/>
        <v>3.21647117404872-2.12751621115204i</v>
      </c>
      <c r="L577" t="str">
        <f t="shared" si="219"/>
        <v>0.211072224366269-0.121706939835362i</v>
      </c>
      <c r="M577" t="str">
        <f t="shared" si="220"/>
        <v>3.42754339841499-2.2492231509874i</v>
      </c>
      <c r="N577" t="str">
        <f t="shared" si="221"/>
        <v>-0.1964665005614i</v>
      </c>
      <c r="O577" t="str">
        <f t="shared" si="222"/>
        <v>0.980762455987036-0.195205033045457i</v>
      </c>
      <c r="P577" t="str">
        <f t="shared" si="223"/>
        <v>0.019237544012964+0.195205033045457i</v>
      </c>
      <c r="Q577" t="str">
        <f t="shared" si="224"/>
        <v>-0.019237544012964+0.001261467515943i</v>
      </c>
      <c r="R577" t="str">
        <f t="shared" si="225"/>
        <v>-0.333190264203811-10.168935369741i</v>
      </c>
      <c r="S577" t="str">
        <f t="shared" si="226"/>
        <v>0.0203782047083091i</v>
      </c>
      <c r="T577" t="str">
        <f t="shared" si="227"/>
        <v>0.207224646630147-0.00678981941076085i</v>
      </c>
      <c r="U577" t="str">
        <f t="shared" si="228"/>
        <v>0.0001-3592.66237227754i</v>
      </c>
      <c r="V577" t="str">
        <f t="shared" si="229"/>
        <v>0.00002-0.0576252451346826i</v>
      </c>
      <c r="W577" t="str">
        <f t="shared" si="230"/>
        <v>0.0000199993584529566-0.0576243208576784i</v>
      </c>
      <c r="X577" t="str">
        <f t="shared" si="231"/>
        <v>0.0113484405600804-0.0552952469037869i</v>
      </c>
      <c r="Y577" t="str">
        <f t="shared" si="232"/>
        <v>0.009+0.278345109108056i</v>
      </c>
      <c r="Z577" t="str">
        <f t="shared" si="233"/>
        <v>-2.89507068491378-0.874654028216791i</v>
      </c>
      <c r="AA577" t="str">
        <f t="shared" si="234"/>
        <v>4.86753366204131-53.3555733368034i</v>
      </c>
      <c r="AB577" t="str">
        <f t="shared" si="235"/>
        <v>1.4107999235539-0.0462255666081209i</v>
      </c>
      <c r="AC577" t="str">
        <f t="shared" si="236"/>
        <v>5.73160634987905-3.33164398513434i</v>
      </c>
      <c r="AD577" t="str">
        <f t="shared" si="237"/>
        <v>0.187484388806486+0.100915107276654i</v>
      </c>
      <c r="AE577" t="str">
        <f t="shared" si="238"/>
        <v>-0.454514752825181-0.456140344638927i</v>
      </c>
      <c r="AF577" t="str">
        <f t="shared" si="239"/>
        <v>-10.858828398615-3.81782155914173i</v>
      </c>
      <c r="AG577" t="str">
        <f t="shared" si="240"/>
        <v>1.02279503133018-0.0344339083367492i</v>
      </c>
      <c r="AH577" t="str">
        <f t="shared" si="241"/>
        <v>2.89940691693165+6.63695428162511i</v>
      </c>
      <c r="AI577">
        <f t="shared" si="242"/>
        <v>17.197928740506843</v>
      </c>
      <c r="AJ577">
        <f t="shared" si="243"/>
        <v>66.401501404910988</v>
      </c>
      <c r="AK577"/>
      <c r="AL577"/>
      <c r="AM577"/>
      <c r="AN577"/>
    </row>
    <row r="578" spans="1:40" x14ac:dyDescent="0.25">
      <c r="A578"/>
      <c r="B578">
        <f t="shared" si="244"/>
        <v>44400</v>
      </c>
      <c r="C578" s="237" t="str">
        <f t="shared" si="212"/>
        <v>-0.0000387682844400723+0.0551581380890016i</v>
      </c>
      <c r="D578" s="208" t="str">
        <f t="shared" si="213"/>
        <v>-5.95730318052+0.422879058682346i</v>
      </c>
      <c r="E578" t="str">
        <f t="shared" si="214"/>
        <v>2870</v>
      </c>
      <c r="F578" t="str">
        <f t="shared" si="215"/>
        <v>0.777000777000777</v>
      </c>
      <c r="G578" t="str">
        <f t="shared" si="210"/>
        <v>0.777000777000777</v>
      </c>
      <c r="H578" t="str">
        <f t="shared" si="216"/>
        <v>4.91108681282284+4.24162387061958i</v>
      </c>
      <c r="I578" t="str">
        <f t="shared" si="217"/>
        <v>174.358392274233i</v>
      </c>
      <c r="J578" t="str">
        <f t="shared" si="211"/>
        <v>-25.0036701633938+37.7096751342159i</v>
      </c>
      <c r="K578" t="str">
        <f t="shared" si="218"/>
        <v>3.21169807928192-2.12953941270914i</v>
      </c>
      <c r="L578" t="str">
        <f t="shared" si="219"/>
        <v>0.210834450121739-0.121844260179144i</v>
      </c>
      <c r="M578" t="str">
        <f t="shared" si="220"/>
        <v>3.42253252940366-2.25138367288828i</v>
      </c>
      <c r="N578" t="str">
        <f t="shared" si="221"/>
        <v>-0.196909991533322i</v>
      </c>
      <c r="O578" t="str">
        <f t="shared" si="222"/>
        <v>0.980675787869785-0.195639973129153i</v>
      </c>
      <c r="P578" t="str">
        <f t="shared" si="223"/>
        <v>0.019324212130215+0.195639973129153i</v>
      </c>
      <c r="Q578" t="str">
        <f t="shared" si="224"/>
        <v>-0.019324212130215+0.00127001840416902i</v>
      </c>
      <c r="R578" t="str">
        <f t="shared" si="225"/>
        <v>-0.333189617067207-10.1459831197126i</v>
      </c>
      <c r="S578" t="str">
        <f t="shared" si="226"/>
        <v>0.0204242051704045i</v>
      </c>
      <c r="T578" t="str">
        <f t="shared" si="227"/>
        <v>0.207223640892471-0.00680513309962914i</v>
      </c>
      <c r="U578" t="str">
        <f t="shared" si="228"/>
        <v>0.0001-3584.570790358i</v>
      </c>
      <c r="V578" t="str">
        <f t="shared" si="229"/>
        <v>0.00002-0.0574954585465414i</v>
      </c>
      <c r="W578" t="str">
        <f t="shared" si="230"/>
        <v>0.0000199993584529566-0.0574945363512426i</v>
      </c>
      <c r="X578" t="str">
        <f t="shared" si="231"/>
        <v>0.0112995133611022-0.0551807092917722i</v>
      </c>
      <c r="Y578" t="str">
        <f t="shared" si="232"/>
        <v>0.009+0.278973427638774i</v>
      </c>
      <c r="Z578" t="str">
        <f t="shared" si="233"/>
        <v>-2.88019155787751-0.867144600495864i</v>
      </c>
      <c r="AA578" t="str">
        <f t="shared" si="234"/>
        <v>4.82410039310296-53.1834690490695i</v>
      </c>
      <c r="AB578" t="str">
        <f t="shared" si="235"/>
        <v>1.41079307642128-0.0463298232756363i</v>
      </c>
      <c r="AC578" t="str">
        <f t="shared" si="236"/>
        <v>5.72417898861873-3.33480182532108i</v>
      </c>
      <c r="AD578" t="str">
        <f t="shared" si="237"/>
        <v>0.187529537289928+0.10115756707324i</v>
      </c>
      <c r="AE578" t="str">
        <f t="shared" si="238"/>
        <v>-0.452402752068267-0.453968396394222i</v>
      </c>
      <c r="AF578" t="str">
        <f t="shared" si="239"/>
        <v>-10.8683899933428-3.81874481193723i</v>
      </c>
      <c r="AG578" t="str">
        <f t="shared" si="240"/>
        <v>1.02275014938052-0.0343374270410459i</v>
      </c>
      <c r="AH578" t="str">
        <f t="shared" si="241"/>
        <v>2.89055595154202+6.61038328590888i</v>
      </c>
      <c r="AI578">
        <f t="shared" si="242"/>
        <v>17.164414334354259</v>
      </c>
      <c r="AJ578">
        <f t="shared" si="243"/>
        <v>66.381439244977955</v>
      </c>
      <c r="AK578"/>
      <c r="AL578"/>
      <c r="AM578"/>
      <c r="AN578"/>
    </row>
    <row r="579" spans="1:40" x14ac:dyDescent="0.25">
      <c r="A579"/>
      <c r="B579">
        <f t="shared" si="244"/>
        <v>44500</v>
      </c>
      <c r="C579" s="237" t="str">
        <f t="shared" si="212"/>
        <v>-0.0000385942408197331+0.0550341873389445i</v>
      </c>
      <c r="D579" s="208" t="str">
        <f t="shared" si="213"/>
        <v>-5.95730184618558+0.421928769598575i</v>
      </c>
      <c r="E579" t="str">
        <f t="shared" si="214"/>
        <v>2870</v>
      </c>
      <c r="F579" t="str">
        <f t="shared" si="215"/>
        <v>0.777000777000777</v>
      </c>
      <c r="G579" t="str">
        <f t="shared" si="210"/>
        <v>0.777000777000777</v>
      </c>
      <c r="H579" t="str">
        <f t="shared" si="216"/>
        <v>4.92062805245993+4.24157112797409i</v>
      </c>
      <c r="I579" t="str">
        <f t="shared" si="217"/>
        <v>174.751091355932i</v>
      </c>
      <c r="J579" t="str">
        <f t="shared" si="211"/>
        <v>-25.1209357200413+37.7946068349687i</v>
      </c>
      <c r="K579" t="str">
        <f t="shared" si="218"/>
        <v>3.20692835157814-2.13154859185451i</v>
      </c>
      <c r="L579" t="str">
        <f t="shared" si="219"/>
        <v>0.210596676661396-0.121980961998966i</v>
      </c>
      <c r="M579" t="str">
        <f t="shared" si="220"/>
        <v>3.41752502823954-2.25352955385348i</v>
      </c>
      <c r="N579" t="str">
        <f t="shared" si="221"/>
        <v>-0.197353482505244i</v>
      </c>
      <c r="O579" t="str">
        <f t="shared" si="222"/>
        <v>0.980588926869064-0.196074874733549i</v>
      </c>
      <c r="P579" t="str">
        <f t="shared" si="223"/>
        <v>0.019411073130936+0.196074874733549i</v>
      </c>
      <c r="Q579" t="str">
        <f t="shared" si="224"/>
        <v>-0.019411073130936+0.001278607771695i</v>
      </c>
      <c r="R579" t="str">
        <f t="shared" si="225"/>
        <v>-0.333188968466494-10.1231339149871i</v>
      </c>
      <c r="S579" t="str">
        <f t="shared" si="226"/>
        <v>0.0204702056325001i</v>
      </c>
      <c r="T579" t="str">
        <f t="shared" si="227"/>
        <v>0.207222632885122-0.00682044669898972i</v>
      </c>
      <c r="U579" t="str">
        <f t="shared" si="228"/>
        <v>0.0001-3576.51557509877i</v>
      </c>
      <c r="V579" t="str">
        <f t="shared" si="229"/>
        <v>0.00002-0.057366255268909i</v>
      </c>
      <c r="W579" t="str">
        <f t="shared" si="230"/>
        <v>0.0000199993584529566-0.0573653351459596i</v>
      </c>
      <c r="X579" t="str">
        <f t="shared" si="231"/>
        <v>0.0112508980744277-0.0550666228406739i</v>
      </c>
      <c r="Y579" t="str">
        <f t="shared" si="232"/>
        <v>0.009+0.279601746169492i</v>
      </c>
      <c r="Z579" t="str">
        <f t="shared" si="233"/>
        <v>-2.86542825912332-0.859724169859745i</v>
      </c>
      <c r="AA579" t="str">
        <f t="shared" si="234"/>
        <v>4.78121829076955-53.012534784104i</v>
      </c>
      <c r="AB579" t="str">
        <f t="shared" si="235"/>
        <v>1.41078621383658-0.0464340793337769i</v>
      </c>
      <c r="AC579" t="str">
        <f t="shared" si="236"/>
        <v>5.71675662519717-3.33793805533623i</v>
      </c>
      <c r="AD579" t="str">
        <f t="shared" si="237"/>
        <v>0.187574786299296+0.101399967863108i</v>
      </c>
      <c r="AE579" t="str">
        <f t="shared" si="238"/>
        <v>-0.450306090166106-0.451816910826928i</v>
      </c>
      <c r="AF579" t="str">
        <f t="shared" si="239"/>
        <v>-10.8779298986455-3.81964235837552i</v>
      </c>
      <c r="AG579" t="str">
        <f t="shared" si="240"/>
        <v>1.02270574526778-0.03424157819826i</v>
      </c>
      <c r="AH579" t="str">
        <f t="shared" si="241"/>
        <v>2.88173974857823+6.58402111001705i</v>
      </c>
      <c r="AI579">
        <f t="shared" si="242"/>
        <v>17.131019231460115</v>
      </c>
      <c r="AJ579">
        <f t="shared" si="243"/>
        <v>66.361634996579753</v>
      </c>
      <c r="AK579"/>
      <c r="AL579"/>
      <c r="AM579"/>
      <c r="AN579"/>
    </row>
    <row r="580" spans="1:40" x14ac:dyDescent="0.25">
      <c r="A580"/>
      <c r="B580">
        <f t="shared" si="244"/>
        <v>44600</v>
      </c>
      <c r="C580" s="237" t="str">
        <f t="shared" si="212"/>
        <v>-0.0000384213665826946+0.0549107924210288i</v>
      </c>
      <c r="D580" s="208" t="str">
        <f t="shared" si="213"/>
        <v>-5.95730052081643+0.420982741894554i</v>
      </c>
      <c r="E580" t="str">
        <f t="shared" si="214"/>
        <v>2870</v>
      </c>
      <c r="F580" t="str">
        <f t="shared" si="215"/>
        <v>0.777000777000777</v>
      </c>
      <c r="G580" t="str">
        <f t="shared" si="210"/>
        <v>0.777000777000777</v>
      </c>
      <c r="H580" t="str">
        <f t="shared" si="216"/>
        <v>4.9301475952038+4.24149711482814i</v>
      </c>
      <c r="I580" t="str">
        <f t="shared" si="217"/>
        <v>175.143790437631i</v>
      </c>
      <c r="J580" t="str">
        <f t="shared" si="211"/>
        <v>-25.2384650912144+37.8795385357214i</v>
      </c>
      <c r="K580" t="str">
        <f t="shared" si="218"/>
        <v>3.2021620244031-2.13354379682046i</v>
      </c>
      <c r="L580" t="str">
        <f t="shared" si="219"/>
        <v>0.210358905790363-0.122117046345794i</v>
      </c>
      <c r="M580" t="str">
        <f t="shared" si="220"/>
        <v>3.41252093019346-2.25566084316625i</v>
      </c>
      <c r="N580" t="str">
        <f t="shared" si="221"/>
        <v>-0.197796973477166i</v>
      </c>
      <c r="O580" t="str">
        <f t="shared" si="222"/>
        <v>0.980501873001956-0.196509737773108i</v>
      </c>
      <c r="P580" t="str">
        <f t="shared" si="223"/>
        <v>0.019498126998044+0.196509737773108i</v>
      </c>
      <c r="Q580" t="str">
        <f t="shared" si="224"/>
        <v>-0.019498126998044+0.00128723570405798i</v>
      </c>
      <c r="R580" t="str">
        <f t="shared" si="225"/>
        <v>-0.333188318402373-10.1003870624336i</v>
      </c>
      <c r="S580" t="str">
        <f t="shared" si="226"/>
        <v>0.0205162060945957i</v>
      </c>
      <c r="T580" t="str">
        <f t="shared" si="227"/>
        <v>0.207221622608076-0.00683576020865486i</v>
      </c>
      <c r="U580" t="str">
        <f t="shared" si="228"/>
        <v>0.0001-3568.49648188106i</v>
      </c>
      <c r="V580" t="str">
        <f t="shared" si="229"/>
        <v>0.00002-0.0572376313781715i</v>
      </c>
      <c r="W580" t="str">
        <f t="shared" si="230"/>
        <v>0.0000199993584529566-0.0572367133182785i</v>
      </c>
      <c r="X580" t="str">
        <f t="shared" si="231"/>
        <v>0.0112025920924276-0.0549529850464139i</v>
      </c>
      <c r="Y580" t="str">
        <f t="shared" si="232"/>
        <v>0.009+0.28023006470021i</v>
      </c>
      <c r="Z580" t="str">
        <f t="shared" si="233"/>
        <v>-2.85077960892258-0.852391388368074i</v>
      </c>
      <c r="AA580" t="str">
        <f t="shared" si="234"/>
        <v>4.73887845873237-52.8427587476587i</v>
      </c>
      <c r="AB580" t="str">
        <f t="shared" si="235"/>
        <v>1.41077933579961-0.0465383347812647i</v>
      </c>
      <c r="AC580" t="str">
        <f t="shared" si="236"/>
        <v>5.70933931182834-3.34105274760869i</v>
      </c>
      <c r="AD580" t="str">
        <f t="shared" si="237"/>
        <v>0.187620135819367+0.101642309873313i</v>
      </c>
      <c r="AE580" t="str">
        <f t="shared" si="238"/>
        <v>-0.448224627787284-0.449685612447507i</v>
      </c>
      <c r="AF580" t="str">
        <f t="shared" si="239"/>
        <v>-10.8874481160202-3.82051437293359i</v>
      </c>
      <c r="AG580" t="str">
        <f t="shared" si="240"/>
        <v>1.02266181206688-0.0341463559743958i</v>
      </c>
      <c r="AH580" t="str">
        <f t="shared" si="241"/>
        <v>2.87295838586188+6.55786535433065i</v>
      </c>
      <c r="AI580">
        <f t="shared" si="242"/>
        <v>17.097742630537422</v>
      </c>
      <c r="AJ580">
        <f t="shared" si="243"/>
        <v>66.342085083389108</v>
      </c>
      <c r="AK580"/>
      <c r="AL580"/>
      <c r="AM580"/>
      <c r="AN580"/>
    </row>
    <row r="581" spans="1:40" x14ac:dyDescent="0.25">
      <c r="A581"/>
      <c r="B581">
        <f t="shared" si="244"/>
        <v>44700</v>
      </c>
      <c r="C581" s="237" t="str">
        <f t="shared" si="212"/>
        <v>-0.0000382496512763994+0.0547879496048452i</v>
      </c>
      <c r="D581" s="208" t="str">
        <f t="shared" si="213"/>
        <v>-5.95729920433241+0.42004094697048i</v>
      </c>
      <c r="E581" t="str">
        <f t="shared" si="214"/>
        <v>2870</v>
      </c>
      <c r="F581" t="str">
        <f t="shared" si="215"/>
        <v>0.777000777000777</v>
      </c>
      <c r="G581" t="str">
        <f t="shared" ref="G581:G644" si="245">IF($C$11=$C$7,$C$24,F581)</f>
        <v>0.777000777000777</v>
      </c>
      <c r="H581" t="str">
        <f t="shared" si="216"/>
        <v>4.93964544327725+4.241401976135i</v>
      </c>
      <c r="I581" t="str">
        <f t="shared" si="217"/>
        <v>175.53648951933i</v>
      </c>
      <c r="J581" t="str">
        <f t="shared" ref="J581:J644" si="246">IMSUM(COMPLEX(0,2*PI()*B581*$C$113*$C$112),COMPLEX(0,2*PI()*B581*$C$113*$C$111),COMPLEX(0,2*PI()*B581*$C$28*10^-12*$C$111),COMPLEX(-1*2*PI()*B581*2*PI()*B581*$C$113*$C$112*$C$28*10^-12*$C$111,0),COMPLEX(1,0))</f>
        <v>-25.3562582769131+37.9644702364741i</v>
      </c>
      <c r="K581" t="str">
        <f t="shared" si="218"/>
        <v>3.19739913094843-2.13552507578032i</v>
      </c>
      <c r="L581" t="str">
        <f t="shared" si="219"/>
        <v>0.210121139305591-0.12225251427524i</v>
      </c>
      <c r="M581" t="str">
        <f t="shared" si="220"/>
        <v>3.40752027025402-2.25777759005556i</v>
      </c>
      <c r="N581" t="str">
        <f t="shared" si="221"/>
        <v>-0.198240464449088i</v>
      </c>
      <c r="O581" t="str">
        <f t="shared" si="222"/>
        <v>0.980414626285584-0.196944562162298i</v>
      </c>
      <c r="P581" t="str">
        <f t="shared" si="223"/>
        <v>0.019585373714416+0.196944562162298i</v>
      </c>
      <c r="Q581" t="str">
        <f t="shared" si="224"/>
        <v>-0.019585373714416+0.00129590228679i</v>
      </c>
      <c r="R581" t="str">
        <f t="shared" si="225"/>
        <v>-0.333187666874069-10.0777418751244i</v>
      </c>
      <c r="S581" t="str">
        <f t="shared" si="226"/>
        <v>0.0205622065566911i</v>
      </c>
      <c r="T581" t="str">
        <f t="shared" si="227"/>
        <v>0.207220610061323-0.00685107362840659i</v>
      </c>
      <c r="U581" t="str">
        <f t="shared" si="228"/>
        <v>0.0001-3560.51326827506i</v>
      </c>
      <c r="V581" t="str">
        <f t="shared" si="229"/>
        <v>0.00002-0.0571095829858266i</v>
      </c>
      <c r="W581" t="str">
        <f t="shared" si="230"/>
        <v>0.0000199993584529566-0.0571086669797592i</v>
      </c>
      <c r="X581" t="str">
        <f t="shared" si="231"/>
        <v>0.0111545928342528-0.0548397934218845i</v>
      </c>
      <c r="Y581" t="str">
        <f t="shared" si="232"/>
        <v>0.009+0.280858383230927i</v>
      </c>
      <c r="Z581" t="str">
        <f t="shared" si="233"/>
        <v>-2.83624444164683-0.845144932866917i</v>
      </c>
      <c r="AA581" t="str">
        <f t="shared" si="234"/>
        <v>4.69707217335764-52.6741292956983i</v>
      </c>
      <c r="AB581" t="str">
        <f t="shared" si="235"/>
        <v>1.41077244231033-0.0466425896166157i</v>
      </c>
      <c r="AC581" t="str">
        <f t="shared" si="236"/>
        <v>5.70192710030967-3.34414597449197i</v>
      </c>
      <c r="AD581" t="str">
        <f t="shared" si="237"/>
        <v>0.187665585834971+0.101884593328549i</v>
      </c>
      <c r="AE581" t="str">
        <f t="shared" si="238"/>
        <v>-0.446158226924002-0.447574230459472i</v>
      </c>
      <c r="AF581" t="str">
        <f t="shared" si="239"/>
        <v>-10.8969446476097-3.82136102916452i</v>
      </c>
      <c r="AG581" t="str">
        <f t="shared" si="240"/>
        <v>1.02261834297693-0.0340517546007528i</v>
      </c>
      <c r="AH581" t="str">
        <f t="shared" si="241"/>
        <v>2.86421193224429+6.53191365472497i</v>
      </c>
      <c r="AI581">
        <f t="shared" si="242"/>
        <v>17.064583737834006</v>
      </c>
      <c r="AJ581">
        <f t="shared" si="243"/>
        <v>66.322785986454619</v>
      </c>
      <c r="AK581"/>
      <c r="AL581"/>
      <c r="AM581"/>
      <c r="AN581"/>
    </row>
    <row r="582" spans="1:40" x14ac:dyDescent="0.25">
      <c r="A582"/>
      <c r="B582">
        <f t="shared" si="244"/>
        <v>44800</v>
      </c>
      <c r="C582" s="237" t="str">
        <f t="shared" ref="C582:C645" si="247">IMPRODUCT(COMPLEX(-1,0),IMDIV(IMPRODUCT(G582,COMPLEX($C$100+$C$101,0)),COMPLEX($C$100,2*PI()*B582*$C$103*$C$102*(2*$C$100+$C$101))))</f>
        <v>-0.0000380790845648171+0.0546656551932909i</v>
      </c>
      <c r="D582" s="208" t="str">
        <f t="shared" ref="D582:D645" si="248">IMPRODUCT(COMPLEX($C$106,0),IMSUB(C582,G582))</f>
        <v>-5.95729789665429+0.419103356481897i</v>
      </c>
      <c r="E582" t="str">
        <f t="shared" ref="E582:E645" si="249">IMDIV(COMPLEX($C$20*10^3,0),COMPLEX(1,2*PI()*B582*$C$20*1000*$C$29*10^-12))</f>
        <v>2870</v>
      </c>
      <c r="F582" t="str">
        <f t="shared" ref="F582:F645" si="250">IMDIV(COMPLEX($C$22*1000,0),IMSUM(COMPLEX($C$22*1000,0),E582))</f>
        <v>0.777000777000777</v>
      </c>
      <c r="G582" t="str">
        <f t="shared" si="245"/>
        <v>0.777000777000777</v>
      </c>
      <c r="H582" t="str">
        <f t="shared" ref="H582:H645" si="251">IMPRODUCT(COMPLEX($C$108,0),IMPRODUCT(COMPLEX(-1,0),D582),IMDIV(COMPLEX(0,2*PI()*B582*$C$109*$C$110),COMPLEX(1,2*PI()*B582*$C$109*$C$110)))</f>
        <v>4.94912159954005+4.24128585618256i</v>
      </c>
      <c r="I582" t="str">
        <f t="shared" ref="I582:I645" si="252">COMPLEX(0,2*PI()*B582*$C$113*$C$112*$C$114)</f>
        <v>175.929188601028i</v>
      </c>
      <c r="J582" t="str">
        <f t="shared" si="246"/>
        <v>-25.4743152771375+38.0494019372269i</v>
      </c>
      <c r="K582" t="str">
        <f t="shared" ref="K582:K645" si="253">IMDIV(I582,J582)</f>
        <v>3.19263970413273-2.13749247684789i</v>
      </c>
      <c r="L582" t="str">
        <f t="shared" ref="L582:L645" si="254">IMDIV(COMPLEX($C$117,0),COMPLEX(1,2*PI()*B582*$C$115*$C$116))</f>
        <v>0.209883378995858-0.122387366847507i</v>
      </c>
      <c r="M582" t="str">
        <f t="shared" ref="M582:M645" si="255">IMSUM(K582,L582)</f>
        <v>3.40252308312859-2.2598798436954i</v>
      </c>
      <c r="N582" t="str">
        <f t="shared" ref="N582:N645" si="256">COMPLEX(0,-2*PI()*B582*$C$43)</f>
        <v>-0.19868395542101i</v>
      </c>
      <c r="O582" t="str">
        <f t="shared" ref="O582:O645" si="257">IMEXP(N582)</f>
        <v>0.980327186737107-0.197379347815597i</v>
      </c>
      <c r="P582" t="str">
        <f t="shared" ref="P582:P645" si="258">IMSUB(COMPLEX(1,0),O582)</f>
        <v>0.0196728132628931+0.197379347815597i</v>
      </c>
      <c r="Q582" t="str">
        <f t="shared" ref="Q582:Q645" si="259">IMSUM(COMPLEX(0,2*PI()*B582*$C$43),O582,COMPLEX(-1,0))</f>
        <v>-0.0196728132628931+0.00130460760541301i</v>
      </c>
      <c r="R582" t="str">
        <f t="shared" ref="R582:R645" si="260">IMDIV(P582,Q582)</f>
        <v>-0.333187013882222-10.0551976722643i</v>
      </c>
      <c r="S582" t="str">
        <f t="shared" ref="S582:S645" si="261">IMDIV(COMPLEX(0,2*PI()*B582*$C$123),COMPLEX($C$124,0))</f>
        <v>0.0206082070187867i</v>
      </c>
      <c r="T582" t="str">
        <f t="shared" ref="T582:T645" si="262">IMPRODUCT(R582,S582)</f>
        <v>0.207219595244845-0.00686638695805619i</v>
      </c>
      <c r="U582" t="str">
        <f t="shared" ref="U582:U645" si="263">IMDIV(COMPLEX(1,2*PI()*B582*$C$16*10^-3*$C$15*10^-6),COMPLEX(0,2*PI()*B582*$C$15*10^-6))</f>
        <v>0.0001-3552.56569401553i</v>
      </c>
      <c r="V582" t="str">
        <f t="shared" ref="V582:V645" si="264">IMSUM(COMPLEX($C$18*10^-3,0),IMDIV(COMPLEX(1,0),COMPLEX(0,2*PI()*B582*($C$17*1*10^-6))))</f>
        <v>0.00002-0.0569821062380903i</v>
      </c>
      <c r="W582" t="str">
        <f t="shared" ref="W582:W645" si="265">IMDIV(IMPRODUCT(U582,V582),IMSUM(U582,V582))</f>
        <v>0.0000199993584529566-0.05698119227668i</v>
      </c>
      <c r="X582" t="str">
        <f t="shared" ref="X582:X645" si="266">IMDIV(IMPRODUCT(COMPLEX($C$19,0),W582),IMSUM(COMPLEX($C$19,0),W582))</f>
        <v>0.0111068977455102-0.0547270454968245i</v>
      </c>
      <c r="Y582" t="str">
        <f t="shared" ref="Y582:Y645" si="267">COMPLEX($C$13*10^-3,2*PI()*B582*$C$12*0.000001)</f>
        <v>0.009+0.281486701761645i</v>
      </c>
      <c r="Z582" t="str">
        <f t="shared" ref="Z582:Z645" si="268">IMPRODUCT(COMPLEX($C$6,0),IMDIV(X582,IMSUM(X582,Y582)))</f>
        <v>-2.82182160559508-0.837983504455393i</v>
      </c>
      <c r="AA582" t="str">
        <f t="shared" ref="AA582:AA645" si="269">IMDIV(COMPLEX($C$6,0),IMSUM(X582,Y582))</f>
        <v>4.65579087979517-52.5066349322327i</v>
      </c>
      <c r="AB582" t="str">
        <f t="shared" ref="AB582:AB645" si="270">IMPRODUCT(COMPLEX($C$119,0),T582)</f>
        <v>1.41076553336859-0.046746843838545i</v>
      </c>
      <c r="AC582" t="str">
        <f t="shared" ref="AC582:AC645" si="271">IMSUM(COMPLEX(1,0),IMPRODUCT(AB582,M582))</f>
        <v>5.69452004202174-3.34721780826392i</v>
      </c>
      <c r="AD582" t="str">
        <f t="shared" ref="AD582:AD645" si="272">IMDIV(AB582,AC582)</f>
        <v>0.187711136330998+0.102126818451157i</v>
      </c>
      <c r="AE582" t="str">
        <f t="shared" ref="AE582:AE645" si="273">IMPRODUCT(AD582,AA582,X582)</f>
        <v>-0.444106750885035-0.445482498664116i</v>
      </c>
      <c r="AF582" t="str">
        <f t="shared" ref="AF582:AF645" si="274">IMSUB(D582,H582)</f>
        <v>-10.9064194961943-3.82218249970066i</v>
      </c>
      <c r="AG582" t="str">
        <f t="shared" ref="AG582:AG645" si="275">IMSUM(COMPLEX(1,0),IMPRODUCT(AD582,AA582,COMPLEX($C$127,0)))</f>
        <v>1.02257533131857-0.0339577683731903i</v>
      </c>
      <c r="AH582" t="str">
        <f t="shared" ref="AH582:AH645" si="276">IMDIV(IMPRODUCT(AE582,AF582),AG582)</f>
        <v>2.85550044792542+6.50616368194285i</v>
      </c>
      <c r="AI582">
        <f t="shared" ref="AI582:AI645" si="277">20*LOG10(IMABS(AH582))</f>
        <v>17.031541767050165</v>
      </c>
      <c r="AJ582">
        <f t="shared" ref="AJ582:AJ645" si="278">IMARGUMENT(AH582)*180/PI()</f>
        <v>66.303734243110611</v>
      </c>
      <c r="AK582"/>
      <c r="AL582"/>
      <c r="AM582"/>
      <c r="AN582"/>
    </row>
    <row r="583" spans="1:40" x14ac:dyDescent="0.25">
      <c r="A583"/>
      <c r="B583">
        <f t="shared" si="244"/>
        <v>44900</v>
      </c>
      <c r="C583" s="237" t="str">
        <f t="shared" si="247"/>
        <v>-0.0000379096562268892+0.0545439055221994i</v>
      </c>
      <c r="D583" s="208" t="str">
        <f t="shared" si="248"/>
        <v>-5.9572965977037+0.418169942336862i</v>
      </c>
      <c r="E583" t="str">
        <f t="shared" si="249"/>
        <v>2870</v>
      </c>
      <c r="F583" t="str">
        <f t="shared" si="250"/>
        <v>0.777000777000777</v>
      </c>
      <c r="G583" t="str">
        <f t="shared" si="245"/>
        <v>0.777000777000777</v>
      </c>
      <c r="H583" t="str">
        <f t="shared" si="251"/>
        <v>4.958576067482+4.24114889859332i</v>
      </c>
      <c r="I583" t="str">
        <f t="shared" si="252"/>
        <v>176.321887682727i</v>
      </c>
      <c r="J583" t="str">
        <f t="shared" si="246"/>
        <v>-25.5926360918876+38.1343336379796i</v>
      </c>
      <c r="K583" t="str">
        <f t="shared" si="253"/>
        <v>3.18788377660262-2.13944604807694i</v>
      </c>
      <c r="L583" t="str">
        <f t="shared" si="254"/>
        <v>0.209645626641769-0.122521605127331i</v>
      </c>
      <c r="M583" t="str">
        <f t="shared" si="255"/>
        <v>3.39752940324439-2.26196765320427i</v>
      </c>
      <c r="N583" t="str">
        <f t="shared" si="256"/>
        <v>-0.199127446392932i</v>
      </c>
      <c r="O583" t="str">
        <f t="shared" si="257"/>
        <v>0.980239554373723-0.197814094647489i</v>
      </c>
      <c r="P583" t="str">
        <f t="shared" si="258"/>
        <v>0.019760445626277+0.197814094647489i</v>
      </c>
      <c r="Q583" t="str">
        <f t="shared" si="259"/>
        <v>-0.019760445626277+0.001313351745443i</v>
      </c>
      <c r="R583" t="str">
        <f t="shared" si="260"/>
        <v>-0.333186359426523-10.0327537791237i</v>
      </c>
      <c r="S583" t="str">
        <f t="shared" si="261"/>
        <v>0.0206542074808821i</v>
      </c>
      <c r="T583" t="str">
        <f t="shared" si="262"/>
        <v>0.207218578158625-0.00688170019739516i</v>
      </c>
      <c r="U583" t="str">
        <f t="shared" si="263"/>
        <v>0.0001-3544.65352097763i</v>
      </c>
      <c r="V583" t="str">
        <f t="shared" si="264"/>
        <v>0.00002-0.0568551973155111i</v>
      </c>
      <c r="W583" t="str">
        <f t="shared" si="265"/>
        <v>0.0000199993584529566-0.0568542853896499i</v>
      </c>
      <c r="X583" t="str">
        <f t="shared" si="266"/>
        <v>0.0110595042979436-0.0546147388176968i</v>
      </c>
      <c r="Y583" t="str">
        <f t="shared" si="267"/>
        <v>0.009+0.282115020292363i</v>
      </c>
      <c r="Z583" t="str">
        <f t="shared" si="268"/>
        <v>-2.80750996282273-0.830905827965472i</v>
      </c>
      <c r="AA583" t="str">
        <f t="shared" si="269"/>
        <v>4.61502618818691-52.3402643071847i</v>
      </c>
      <c r="AB583" t="str">
        <f t="shared" si="270"/>
        <v>1.41075860897429-0.0468510974456333i</v>
      </c>
      <c r="AC583" t="str">
        <f t="shared" si="271"/>
        <v>5.68711818793116-3.3502683211251i</v>
      </c>
      <c r="AD583" t="str">
        <f t="shared" si="272"/>
        <v>0.187756787292382+0.102368985461166i</v>
      </c>
      <c r="AE583" t="str">
        <f t="shared" si="273"/>
        <v>-0.442070064288356-0.443410155367593i</v>
      </c>
      <c r="AF583" t="str">
        <f t="shared" si="274"/>
        <v>-10.9158726651857-3.82297895625646i</v>
      </c>
      <c r="AG583" t="str">
        <f t="shared" si="275"/>
        <v>1.02253277053146-0.0338643916513948i</v>
      </c>
      <c r="AH583" t="str">
        <f t="shared" si="276"/>
        <v>2.84682398476196+6.48061314098184i</v>
      </c>
      <c r="AI583">
        <f t="shared" si="277"/>
        <v>16.998615939258436</v>
      </c>
      <c r="AJ583">
        <f t="shared" si="278"/>
        <v>66.284926445918273</v>
      </c>
      <c r="AK583"/>
      <c r="AL583"/>
      <c r="AM583"/>
      <c r="AN583"/>
    </row>
    <row r="584" spans="1:40" x14ac:dyDescent="0.25">
      <c r="A584"/>
      <c r="B584">
        <f t="shared" si="244"/>
        <v>45000</v>
      </c>
      <c r="C584" s="237" t="str">
        <f t="shared" si="247"/>
        <v>-0.000037741356154999+0.0544226969599749i</v>
      </c>
      <c r="D584" s="208" t="str">
        <f t="shared" si="248"/>
        <v>-5.95729530740315+0.417240676693141i</v>
      </c>
      <c r="E584" t="str">
        <f t="shared" si="249"/>
        <v>2870</v>
      </c>
      <c r="F584" t="str">
        <f t="shared" si="250"/>
        <v>0.777000777000777</v>
      </c>
      <c r="G584" t="str">
        <f t="shared" si="245"/>
        <v>0.777000777000777</v>
      </c>
      <c r="H584" t="str">
        <f t="shared" si="251"/>
        <v>4.96800885121529+4.24099124632487i</v>
      </c>
      <c r="I584" t="str">
        <f t="shared" si="252"/>
        <v>176.714586764426i</v>
      </c>
      <c r="J584" t="str">
        <f t="shared" si="246"/>
        <v>-25.7112207211633+38.2192653387324i</v>
      </c>
      <c r="K584" t="str">
        <f t="shared" si="253"/>
        <v>3.1831313807337-2.14138583746047i</v>
      </c>
      <c r="L584" t="str">
        <f t="shared" si="254"/>
        <v>0.209407884015761-0.122655230183936i</v>
      </c>
      <c r="M584" t="str">
        <f t="shared" si="255"/>
        <v>3.39253926474946-2.26404106764441i</v>
      </c>
      <c r="N584" t="str">
        <f t="shared" si="256"/>
        <v>-0.199570937364854i</v>
      </c>
      <c r="O584" t="str">
        <f t="shared" si="257"/>
        <v>0.980151729212668-0.198248802572467i</v>
      </c>
      <c r="P584" t="str">
        <f t="shared" si="258"/>
        <v>0.019848270787332+0.198248802572467i</v>
      </c>
      <c r="Q584" t="str">
        <f t="shared" si="259"/>
        <v>-0.019848270787332+0.00132213479238702i</v>
      </c>
      <c r="R584" t="str">
        <f t="shared" si="260"/>
        <v>-0.333185703507356-10.0104095269706i</v>
      </c>
      <c r="S584" t="str">
        <f t="shared" si="261"/>
        <v>0.0207002079429777i</v>
      </c>
      <c r="T584" t="str">
        <f t="shared" si="262"/>
        <v>0.207217558802656-0.00689701334622958i</v>
      </c>
      <c r="U584" t="str">
        <f t="shared" si="263"/>
        <v>0.0001-3536.77651315323i</v>
      </c>
      <c r="V584" t="str">
        <f t="shared" si="264"/>
        <v>0.00002-0.0567288524325877i</v>
      </c>
      <c r="W584" t="str">
        <f t="shared" si="265"/>
        <v>0.0000199993584529566-0.0567279425332292i</v>
      </c>
      <c r="X584" t="str">
        <f t="shared" si="266"/>
        <v>0.0110124099891186-0.0545028709475656i</v>
      </c>
      <c r="Y584" t="str">
        <f t="shared" si="267"/>
        <v>0.009+0.282743338823081i</v>
      </c>
      <c r="Z584" t="str">
        <f t="shared" si="268"/>
        <v>-2.7933083889716-0.823910651454377i</v>
      </c>
      <c r="AA584" t="str">
        <f t="shared" si="269"/>
        <v>4.57476986997139-52.1750062142848i</v>
      </c>
      <c r="AB584" t="str">
        <f t="shared" si="270"/>
        <v>1.41075166912739-0.0469553504365602i</v>
      </c>
      <c r="AC584" t="str">
        <f t="shared" si="271"/>
        <v>5.6797215885915-3.35329758519841i</v>
      </c>
      <c r="AD584" t="str">
        <f t="shared" si="272"/>
        <v>0.187802538704119+0.102611094576313i</v>
      </c>
      <c r="AE584" t="str">
        <f t="shared" si="273"/>
        <v>-0.440048033053564-0.441356943290071i</v>
      </c>
      <c r="AF584" t="str">
        <f t="shared" si="274"/>
        <v>-10.9253041586184-3.82375056963173i</v>
      </c>
      <c r="AG584" t="str">
        <f t="shared" si="275"/>
        <v>1.02249065417172-0.0337716188581552i</v>
      </c>
      <c r="AH584" t="str">
        <f t="shared" si="276"/>
        <v>2.83818258656552+6.45525977049259i</v>
      </c>
      <c r="AI584">
        <f t="shared" si="277"/>
        <v>16.965805482823228</v>
      </c>
      <c r="AJ584">
        <f t="shared" si="278"/>
        <v>66.266359241625437</v>
      </c>
      <c r="AK584"/>
      <c r="AL584"/>
      <c r="AM584"/>
      <c r="AN584"/>
    </row>
    <row r="585" spans="1:40" x14ac:dyDescent="0.25">
      <c r="A585"/>
      <c r="B585">
        <f t="shared" si="244"/>
        <v>45100</v>
      </c>
      <c r="C585" s="237" t="str">
        <f t="shared" si="247"/>
        <v>-0.0000375741743534624+0.0543020259072304i</v>
      </c>
      <c r="D585" s="208" t="str">
        <f t="shared" si="248"/>
        <v>-5.957294025676+0.416315531955433i</v>
      </c>
      <c r="E585" t="str">
        <f t="shared" si="249"/>
        <v>2870</v>
      </c>
      <c r="F585" t="str">
        <f t="shared" si="250"/>
        <v>0.777000777000777</v>
      </c>
      <c r="G585" t="str">
        <f t="shared" si="245"/>
        <v>0.777000777000777</v>
      </c>
      <c r="H585" t="str">
        <f t="shared" si="251"/>
        <v>4.97741995546765+4.24081304167004i</v>
      </c>
      <c r="I585" t="str">
        <f t="shared" si="252"/>
        <v>177.107285846125i</v>
      </c>
      <c r="J585" t="str">
        <f t="shared" si="246"/>
        <v>-25.8300691649646+38.3041970394851i</v>
      </c>
      <c r="K585" t="str">
        <f t="shared" si="253"/>
        <v>3.17838254863161-2.14331189293022i</v>
      </c>
      <c r="L585" t="str">
        <f t="shared" si="254"/>
        <v>0.209170152882099-0.12278824309098i</v>
      </c>
      <c r="M585" t="str">
        <f t="shared" si="255"/>
        <v>3.38755270151371-2.2661001360212i</v>
      </c>
      <c r="N585" t="str">
        <f t="shared" si="256"/>
        <v>-0.200014428336775i</v>
      </c>
      <c r="O585" t="str">
        <f t="shared" si="257"/>
        <v>0.980063711271216-0.198683471505029i</v>
      </c>
      <c r="P585" t="str">
        <f t="shared" si="258"/>
        <v>0.0199362887287839+0.198683471505029i</v>
      </c>
      <c r="Q585" t="str">
        <f t="shared" si="259"/>
        <v>-0.0199362887287839+0.001330956831746i</v>
      </c>
      <c r="R585" t="str">
        <f t="shared" si="260"/>
        <v>-0.333185046124298-9.98816425300389i</v>
      </c>
      <c r="S585" t="str">
        <f t="shared" si="261"/>
        <v>0.0207462084050731i</v>
      </c>
      <c r="T585" t="str">
        <f t="shared" si="262"/>
        <v>0.20721653717692-0.00691232640434858i</v>
      </c>
      <c r="U585" t="str">
        <f t="shared" si="263"/>
        <v>0.0001-3528.9344366274i</v>
      </c>
      <c r="V585" t="str">
        <f t="shared" si="264"/>
        <v>0.00002-0.0566030678373934i</v>
      </c>
      <c r="W585" t="str">
        <f t="shared" si="265"/>
        <v>0.0000199993584529566-0.0566021599555504i</v>
      </c>
      <c r="X585" t="str">
        <f t="shared" si="266"/>
        <v>0.010965612342111-0.0543914394659741i</v>
      </c>
      <c r="Y585" t="str">
        <f t="shared" si="267"/>
        <v>0.009+0.283371657353799i</v>
      </c>
      <c r="Z585" t="str">
        <f t="shared" si="268"/>
        <v>-2.77921577310163-0.8169967457093i</v>
      </c>
      <c r="AA585" t="str">
        <f t="shared" si="269"/>
        <v>4.53501385428178-52.0108495889965i</v>
      </c>
      <c r="AB585" t="str">
        <f t="shared" si="270"/>
        <v>1.41074471382774-0.0470596028098902i</v>
      </c>
      <c r="AC585" t="str">
        <f t="shared" si="271"/>
        <v>5.67233029414475-3.35630567252704i</v>
      </c>
      <c r="AD585" t="str">
        <f t="shared" si="272"/>
        <v>0.187848390551249+0.102853146012067i</v>
      </c>
      <c r="AE585" t="str">
        <f t="shared" si="273"/>
        <v>-0.438040524393964-0.439322609476962i</v>
      </c>
      <c r="AF585" t="str">
        <f t="shared" si="274"/>
        <v>-10.9347139811437-3.82449750971461i</v>
      </c>
      <c r="AG585" t="str">
        <f t="shared" si="275"/>
        <v>1.02244897590953-0.0336794444786371i</v>
      </c>
      <c r="AH585" t="str">
        <f t="shared" si="276"/>
        <v>2.82957628939124+6.43010134218905i</v>
      </c>
      <c r="AI585">
        <f t="shared" si="277"/>
        <v>16.933109633321195</v>
      </c>
      <c r="AJ585">
        <f t="shared" si="278"/>
        <v>66.248029330147048</v>
      </c>
      <c r="AK585"/>
      <c r="AL585"/>
      <c r="AM585"/>
      <c r="AN585"/>
    </row>
    <row r="586" spans="1:40" x14ac:dyDescent="0.25">
      <c r="A586"/>
      <c r="B586">
        <f t="shared" si="244"/>
        <v>45200</v>
      </c>
      <c r="C586" s="237" t="str">
        <f t="shared" si="247"/>
        <v>-0.0000374081009370444+0.0541818887964317i</v>
      </c>
      <c r="D586" s="208" t="str">
        <f t="shared" si="248"/>
        <v>-5.95729275244648+0.415394480772643i</v>
      </c>
      <c r="E586" t="str">
        <f t="shared" si="249"/>
        <v>2870</v>
      </c>
      <c r="F586" t="str">
        <f t="shared" si="250"/>
        <v>0.777000777000777</v>
      </c>
      <c r="G586" t="str">
        <f t="shared" si="245"/>
        <v>0.777000777000777</v>
      </c>
      <c r="H586" t="str">
        <f t="shared" si="251"/>
        <v>4.98680938557485+4.24061442625737i</v>
      </c>
      <c r="I586" t="str">
        <f t="shared" si="252"/>
        <v>177.499984927823i</v>
      </c>
      <c r="J586" t="str">
        <f t="shared" si="246"/>
        <v>-25.9491814232915+38.3891287402379i</v>
      </c>
      <c r="K586" t="str">
        <f t="shared" si="253"/>
        <v>3.17363731213307-2.14522426235605i</v>
      </c>
      <c r="L586" t="str">
        <f t="shared" si="254"/>
        <v>0.208932434996885-0.122920644926499i</v>
      </c>
      <c r="M586" t="str">
        <f t="shared" si="255"/>
        <v>3.38256974712995-2.26814490728255i</v>
      </c>
      <c r="N586" t="str">
        <f t="shared" si="256"/>
        <v>-0.200457919308697i</v>
      </c>
      <c r="O586" t="str">
        <f t="shared" si="257"/>
        <v>0.97997550056668-0.199118101359684i</v>
      </c>
      <c r="P586" t="str">
        <f t="shared" si="258"/>
        <v>0.02002449943332+0.199118101359684i</v>
      </c>
      <c r="Q586" t="str">
        <f t="shared" si="259"/>
        <v>-0.02002449943332+0.001339817949013i</v>
      </c>
      <c r="R586" t="str">
        <f t="shared" si="260"/>
        <v>-0.333184387276987-9.96601730028871i</v>
      </c>
      <c r="S586" t="str">
        <f t="shared" si="261"/>
        <v>0.0207922088671687i</v>
      </c>
      <c r="T586" t="str">
        <f t="shared" si="262"/>
        <v>0.20721551328142-0.00692763937154274i</v>
      </c>
      <c r="U586" t="str">
        <f t="shared" si="263"/>
        <v>0.0001-3521.12705955521i</v>
      </c>
      <c r="V586" t="str">
        <f t="shared" si="264"/>
        <v>0.00002-0.0564778398112045i</v>
      </c>
      <c r="W586" t="str">
        <f t="shared" si="265"/>
        <v>0.0000199993584529566-0.0564769339379504i</v>
      </c>
      <c r="X586" t="str">
        <f t="shared" si="266"/>
        <v>0.0109191089052019-0.054280441968826i</v>
      </c>
      <c r="Y586" t="str">
        <f t="shared" si="267"/>
        <v>0.009+0.283999975884517i</v>
      </c>
      <c r="Z586" t="str">
        <f t="shared" si="268"/>
        <v>-2.76523101752422-0.810162903764353i</v>
      </c>
      <c r="AA586" t="str">
        <f t="shared" si="269"/>
        <v>4.49575022443594-51.8477835064741i</v>
      </c>
      <c r="AB586" t="str">
        <f t="shared" si="270"/>
        <v>1.41073774307539-0.0471638545641975i</v>
      </c>
      <c r="AC586" t="str">
        <f t="shared" si="271"/>
        <v>5.6649443543236-3.35929265507462i</v>
      </c>
      <c r="AD586" t="str">
        <f t="shared" si="272"/>
        <v>0.187894342818871+0.103095139981661i</v>
      </c>
      <c r="AE586" t="str">
        <f t="shared" si="273"/>
        <v>-0.436047406808536-0.437306905212322i</v>
      </c>
      <c r="AF586" t="str">
        <f t="shared" si="274"/>
        <v>-10.9441021380213-3.82521994548473i</v>
      </c>
      <c r="AG586" t="str">
        <f t="shared" si="275"/>
        <v>1.0224077295267-0.0335878630596687i</v>
      </c>
      <c r="AH586" t="str">
        <f t="shared" si="276"/>
        <v>2.82100512181666+6.40513566027158i</v>
      </c>
      <c r="AI586">
        <f t="shared" si="277"/>
        <v>16.900527633463579</v>
      </c>
      <c r="AJ586">
        <f t="shared" si="278"/>
        <v>66.229933463574454</v>
      </c>
      <c r="AK586"/>
      <c r="AL586"/>
      <c r="AM586"/>
      <c r="AN586"/>
    </row>
    <row r="587" spans="1:40" x14ac:dyDescent="0.25">
      <c r="A587"/>
      <c r="B587">
        <f t="shared" si="244"/>
        <v>45300</v>
      </c>
      <c r="C587" s="237" t="str">
        <f t="shared" si="247"/>
        <v>-0.0000372431261294987+0.0540622820915466i</v>
      </c>
      <c r="D587" s="208" t="str">
        <f t="shared" si="248"/>
        <v>-5.95729148763962+0.414477496035191i</v>
      </c>
      <c r="E587" t="str">
        <f t="shared" si="249"/>
        <v>2870</v>
      </c>
      <c r="F587" t="str">
        <f t="shared" si="250"/>
        <v>0.777000777000777</v>
      </c>
      <c r="G587" t="str">
        <f t="shared" si="245"/>
        <v>0.777000777000777</v>
      </c>
      <c r="H587" t="str">
        <f t="shared" si="251"/>
        <v>4.99617714747393+4.24039554105141i</v>
      </c>
      <c r="I587" t="str">
        <f t="shared" si="252"/>
        <v>177.892684009522i</v>
      </c>
      <c r="J587" t="str">
        <f t="shared" si="246"/>
        <v>-26.0685574961442+38.4740604409906i</v>
      </c>
      <c r="K587" t="str">
        <f t="shared" si="253"/>
        <v>3.16889570280695-2.14712299354542i</v>
      </c>
      <c r="L587" t="str">
        <f t="shared" si="254"/>
        <v>0.208694732108052-0.123052436772858i</v>
      </c>
      <c r="M587" t="str">
        <f t="shared" si="255"/>
        <v>3.377590434915-2.27017543031828i</v>
      </c>
      <c r="N587" t="str">
        <f t="shared" si="256"/>
        <v>-0.200901410280619i</v>
      </c>
      <c r="O587" t="str">
        <f t="shared" si="257"/>
        <v>0.979887097116408-0.199552692050947i</v>
      </c>
      <c r="P587" t="str">
        <f t="shared" si="258"/>
        <v>0.020112902883592+0.199552692050947i</v>
      </c>
      <c r="Q587" t="str">
        <f t="shared" si="259"/>
        <v>-0.020112902883592+0.001348718229672i</v>
      </c>
      <c r="R587" t="str">
        <f t="shared" si="260"/>
        <v>-0.333183726965915-9.94396801768961i</v>
      </c>
      <c r="S587" t="str">
        <f t="shared" si="261"/>
        <v>0.0208382093292641i</v>
      </c>
      <c r="T587" t="str">
        <f t="shared" si="262"/>
        <v>0.207214487116123-0.00694295224762011i</v>
      </c>
      <c r="U587" t="str">
        <f t="shared" si="263"/>
        <v>0.0001-3513.35415213897i</v>
      </c>
      <c r="V587" t="str">
        <f t="shared" si="264"/>
        <v>0.00002-0.0563531646681334i</v>
      </c>
      <c r="W587" t="str">
        <f t="shared" si="265"/>
        <v>0.0000199993584529566-0.0563522607945999i</v>
      </c>
      <c r="X587" t="str">
        <f t="shared" si="266"/>
        <v>0.0108728972515741-0.0541698760682623i</v>
      </c>
      <c r="Y587" t="str">
        <f t="shared" si="267"/>
        <v>0.009+0.284628294415235i</v>
      </c>
      <c r="Z587" t="str">
        <f t="shared" si="268"/>
        <v>-2.75135303763674-0.803407940428931i</v>
      </c>
      <c r="AA587" t="str">
        <f t="shared" si="269"/>
        <v>4.45697121451376-51.6857971795466i</v>
      </c>
      <c r="AB587" t="str">
        <f t="shared" si="270"/>
        <v>1.4107307568701-0.0472681056981753i</v>
      </c>
      <c r="AC587" t="str">
        <f t="shared" si="271"/>
        <v>5.65756381845116-3.36225860472352i</v>
      </c>
      <c r="AD587" t="str">
        <f t="shared" si="272"/>
        <v>0.187940395492127+0.103337076696101i</v>
      </c>
      <c r="AE587" t="str">
        <f t="shared" si="273"/>
        <v>-0.434068550073554-0.435309585934048i</v>
      </c>
      <c r="AF587" t="str">
        <f t="shared" si="274"/>
        <v>-10.9534686351136-3.82591804501622i</v>
      </c>
      <c r="AG587" t="str">
        <f t="shared" si="275"/>
        <v>1.02236690891438-0.0334968692090244i</v>
      </c>
      <c r="AH587" t="str">
        <f t="shared" si="276"/>
        <v>2.81246910521199+6.38036056085938i</v>
      </c>
      <c r="AI587">
        <f t="shared" si="277"/>
        <v>16.868058733017303</v>
      </c>
      <c r="AJ587">
        <f t="shared" si="278"/>
        <v>66.212068445195086</v>
      </c>
      <c r="AK587"/>
      <c r="AL587"/>
      <c r="AM587"/>
      <c r="AN587"/>
    </row>
    <row r="588" spans="1:40" x14ac:dyDescent="0.25">
      <c r="A588"/>
      <c r="B588">
        <f t="shared" si="244"/>
        <v>45400</v>
      </c>
      <c r="C588" s="237" t="str">
        <f t="shared" si="247"/>
        <v>-0.0000370792402621273+0.0539432022876966i</v>
      </c>
      <c r="D588" s="208" t="str">
        <f t="shared" si="248"/>
        <v>-5.9572902311813+0.413564550872341i</v>
      </c>
      <c r="E588" t="str">
        <f t="shared" si="249"/>
        <v>2870</v>
      </c>
      <c r="F588" t="str">
        <f t="shared" si="250"/>
        <v>0.777000777000777</v>
      </c>
      <c r="G588" t="str">
        <f t="shared" si="245"/>
        <v>0.777000777000777</v>
      </c>
      <c r="H588" t="str">
        <f t="shared" si="251"/>
        <v>5.00552324769581+4.24015652635323i</v>
      </c>
      <c r="I588" t="str">
        <f t="shared" si="252"/>
        <v>178.285383091221i</v>
      </c>
      <c r="J588" t="str">
        <f t="shared" si="246"/>
        <v>-26.1881973835224+38.5589921417434i</v>
      </c>
      <c r="K588" t="str">
        <f t="shared" si="253"/>
        <v>3.16415775195524-2.14900813424268i</v>
      </c>
      <c r="L588" t="str">
        <f t="shared" si="254"/>
        <v>0.208457045955372-0.123183619716699i</v>
      </c>
      <c r="M588" t="str">
        <f t="shared" si="255"/>
        <v>3.37261479791061-2.27219175395938i</v>
      </c>
      <c r="N588" t="str">
        <f t="shared" si="256"/>
        <v>-0.201344901252541i</v>
      </c>
      <c r="O588" t="str">
        <f t="shared" si="257"/>
        <v>0.979798500937787-0.199987243493341i</v>
      </c>
      <c r="P588" t="str">
        <f t="shared" si="258"/>
        <v>0.020201499062213+0.199987243493341i</v>
      </c>
      <c r="Q588" t="str">
        <f t="shared" si="259"/>
        <v>-0.020201499062213+0.00135765775920002i</v>
      </c>
      <c r="R588" t="str">
        <f t="shared" si="260"/>
        <v>-0.333183065191149-9.92201575980839i</v>
      </c>
      <c r="S588" t="str">
        <f t="shared" si="261"/>
        <v>0.0208842097913597i</v>
      </c>
      <c r="T588" t="str">
        <f t="shared" si="262"/>
        <v>0.207213458681016-0.00695826503238023i</v>
      </c>
      <c r="U588" t="str">
        <f t="shared" si="263"/>
        <v>0.0001-3505.61548660563i</v>
      </c>
      <c r="V588" t="str">
        <f t="shared" si="264"/>
        <v>0.00002-0.0562290387547674i</v>
      </c>
      <c r="W588" t="str">
        <f t="shared" si="265"/>
        <v>0.0000199993584529566-0.0562281368721454i</v>
      </c>
      <c r="X588" t="str">
        <f t="shared" si="266"/>
        <v>0.0108269749790148-0.054059739392546i</v>
      </c>
      <c r="Y588" t="str">
        <f t="shared" si="267"/>
        <v>0.009+0.285256612945953i</v>
      </c>
      <c r="Z588" t="str">
        <f t="shared" si="268"/>
        <v>-2.73758076175915-0.796730691827706i</v>
      </c>
      <c r="AA588" t="str">
        <f t="shared" si="269"/>
        <v>4.41866920602165-51.5248799567347i</v>
      </c>
      <c r="AB588" t="str">
        <f t="shared" si="270"/>
        <v>1.41072375521179-0.0473723562104589i</v>
      </c>
      <c r="AC588" t="str">
        <f t="shared" si="271"/>
        <v>5.65018873544428-3.36520359327413i</v>
      </c>
      <c r="AD588" t="str">
        <f t="shared" si="272"/>
        <v>0.187986548556215+0.103578956364207i</v>
      </c>
      <c r="AE588" t="str">
        <f t="shared" si="273"/>
        <v>-0.432103825234151-0.43333041115124i</v>
      </c>
      <c r="AF588" t="str">
        <f t="shared" si="274"/>
        <v>-10.9628134788771-3.82659197548089i</v>
      </c>
      <c r="AG588" t="str">
        <f t="shared" si="275"/>
        <v>1.02232650807078-0.0334064575947205i</v>
      </c>
      <c r="AH588" t="str">
        <f t="shared" si="276"/>
        <v>2.80396825400095+6.35577391143626i</v>
      </c>
      <c r="AI588">
        <f t="shared" si="277"/>
        <v>16.835702188728906</v>
      </c>
      <c r="AJ588">
        <f t="shared" si="278"/>
        <v>66.194431128544963</v>
      </c>
      <c r="AK588"/>
      <c r="AL588"/>
      <c r="AM588"/>
      <c r="AN588"/>
    </row>
    <row r="589" spans="1:40" x14ac:dyDescent="0.25">
      <c r="A589"/>
      <c r="B589">
        <f t="shared" si="244"/>
        <v>45500</v>
      </c>
      <c r="C589" s="237" t="str">
        <f t="shared" si="247"/>
        <v>-0.0000369164337723647+0.0538246459108153i</v>
      </c>
      <c r="D589" s="208" t="str">
        <f t="shared" si="248"/>
        <v>-5.95728898299821+0.412655618649584i</v>
      </c>
      <c r="E589" t="str">
        <f t="shared" si="249"/>
        <v>2870</v>
      </c>
      <c r="F589" t="str">
        <f t="shared" si="250"/>
        <v>0.777000777000777</v>
      </c>
      <c r="G589" t="str">
        <f t="shared" si="245"/>
        <v>0.777000777000777</v>
      </c>
      <c r="H589" t="str">
        <f t="shared" si="251"/>
        <v>5.01484769335863+4.23989752180088i</v>
      </c>
      <c r="I589" t="str">
        <f t="shared" si="252"/>
        <v>178.678082172919i</v>
      </c>
      <c r="J589" t="str">
        <f t="shared" si="246"/>
        <v>-26.3081010854263+38.6439238424961i</v>
      </c>
      <c r="K589" t="str">
        <f t="shared" si="253"/>
        <v>3.15942349061411-2.15087973212861i</v>
      </c>
      <c r="L589" t="str">
        <f t="shared" si="254"/>
        <v>0.208219378270457-0.123314194848892i</v>
      </c>
      <c r="M589" t="str">
        <f t="shared" si="255"/>
        <v>3.36764286888457-2.2741939269775i</v>
      </c>
      <c r="N589" t="str">
        <f t="shared" si="256"/>
        <v>-0.201788392224463i</v>
      </c>
      <c r="O589" t="str">
        <f t="shared" si="257"/>
        <v>0.979709712048245-0.200421755601396i</v>
      </c>
      <c r="P589" t="str">
        <f t="shared" si="258"/>
        <v>0.020290287951755+0.200421755601396i</v>
      </c>
      <c r="Q589" t="str">
        <f t="shared" si="259"/>
        <v>-0.020290287951755+0.00136663662306699i</v>
      </c>
      <c r="R589" t="str">
        <f t="shared" si="260"/>
        <v>-0.333182401952243-9.90015988692219i</v>
      </c>
      <c r="S589" t="str">
        <f t="shared" si="261"/>
        <v>0.0209302102534553i</v>
      </c>
      <c r="T589" t="str">
        <f t="shared" si="262"/>
        <v>0.207212427976106-0.0069735777256117i</v>
      </c>
      <c r="U589" t="str">
        <f t="shared" si="263"/>
        <v>0.0001-3497.91083718452i</v>
      </c>
      <c r="V589" t="str">
        <f t="shared" si="264"/>
        <v>0.00002-0.0561054584498118i</v>
      </c>
      <c r="W589" t="str">
        <f t="shared" si="265"/>
        <v>0.0000199993584529566-0.0561045585493496i</v>
      </c>
      <c r="X589" t="str">
        <f t="shared" si="266"/>
        <v>0.0107813397096211-0.0539500295859396i</v>
      </c>
      <c r="Y589" t="str">
        <f t="shared" si="267"/>
        <v>0.009+0.285884931476671i</v>
      </c>
      <c r="Z589" t="str">
        <f t="shared" si="268"/>
        <v>-2.72391313097152-0.790130014951501i</v>
      </c>
      <c r="AA589" t="str">
        <f t="shared" si="269"/>
        <v>4.38083672463983-51.3650213202932i</v>
      </c>
      <c r="AB589" t="str">
        <f t="shared" si="270"/>
        <v>1.41071673810049-0.047476606099609i</v>
      </c>
      <c r="AC589" t="str">
        <f t="shared" si="271"/>
        <v>5.64281915381498-3.36812769244383i</v>
      </c>
      <c r="AD589" t="str">
        <f t="shared" si="272"/>
        <v>0.18803280199638+0.103820779192637i</v>
      </c>
      <c r="AE589" t="str">
        <f t="shared" si="273"/>
        <v>-0.430153104595551-0.43136914436329i</v>
      </c>
      <c r="AF589" t="str">
        <f t="shared" si="274"/>
        <v>-10.9721366763568-3.8272419031513i</v>
      </c>
      <c r="AG589" t="str">
        <f t="shared" si="275"/>
        <v>1.02228652109893-0.0333166229443103i</v>
      </c>
      <c r="AH589" t="str">
        <f t="shared" si="276"/>
        <v>2.79550257591354+6.33137361030608i</v>
      </c>
      <c r="AI589">
        <f t="shared" si="277"/>
        <v>16.803457264248095</v>
      </c>
      <c r="AJ589">
        <f t="shared" si="278"/>
        <v>66.17701841647434</v>
      </c>
      <c r="AK589"/>
      <c r="AL589"/>
      <c r="AM589"/>
      <c r="AN589"/>
    </row>
    <row r="590" spans="1:40" x14ac:dyDescent="0.25">
      <c r="A590"/>
      <c r="B590">
        <f t="shared" si="244"/>
        <v>45600</v>
      </c>
      <c r="C590" s="237" t="str">
        <f t="shared" si="247"/>
        <v>-0.0000367546972023835+0.0537066095173112i</v>
      </c>
      <c r="D590" s="208" t="str">
        <f t="shared" si="248"/>
        <v>-5.95728774301784+0.411750672966053i</v>
      </c>
      <c r="E590" t="str">
        <f t="shared" si="249"/>
        <v>2870</v>
      </c>
      <c r="F590" t="str">
        <f t="shared" si="250"/>
        <v>0.777000777000777</v>
      </c>
      <c r="G590" t="str">
        <f t="shared" si="245"/>
        <v>0.777000777000777</v>
      </c>
      <c r="H590" t="str">
        <f t="shared" si="251"/>
        <v>5.02415049216046+4.23961866636992i</v>
      </c>
      <c r="I590" t="str">
        <f t="shared" si="252"/>
        <v>179.070781254618i</v>
      </c>
      <c r="J590" t="str">
        <f t="shared" si="246"/>
        <v>-26.4282686018558+38.7288555432488i</v>
      </c>
      <c r="K590" t="str">
        <f t="shared" si="253"/>
        <v>3.15469294955505-2.15273783481979i</v>
      </c>
      <c r="L590" t="str">
        <f t="shared" si="254"/>
        <v>0.207981730776762-0.123444163264477i</v>
      </c>
      <c r="M590" t="str">
        <f t="shared" si="255"/>
        <v>3.36267468033181-2.27618199808427i</v>
      </c>
      <c r="N590" t="str">
        <f t="shared" si="256"/>
        <v>-0.202231883196385i</v>
      </c>
      <c r="O590" t="str">
        <f t="shared" si="257"/>
        <v>0.979620730465243-0.20085622828965i</v>
      </c>
      <c r="P590" t="str">
        <f t="shared" si="258"/>
        <v>0.020379269534757+0.20085622828965i</v>
      </c>
      <c r="Q590" t="str">
        <f t="shared" si="259"/>
        <v>-0.020379269534757+0.001375654906735i</v>
      </c>
      <c r="R590" t="str">
        <f t="shared" si="260"/>
        <v>-0.333181737249127-9.87839976491737i</v>
      </c>
      <c r="S590" t="str">
        <f t="shared" si="261"/>
        <v>0.0209762107155507i</v>
      </c>
      <c r="T590" t="str">
        <f t="shared" si="262"/>
        <v>0.207211395001353-0.00698889032711093i</v>
      </c>
      <c r="U590" t="str">
        <f t="shared" si="263"/>
        <v>0.0001-3490.23998008543i</v>
      </c>
      <c r="V590" t="str">
        <f t="shared" si="264"/>
        <v>0.00002-0.055982420163738i</v>
      </c>
      <c r="W590" t="str">
        <f t="shared" si="265"/>
        <v>0.0000199993584529566-0.0559815222367424i</v>
      </c>
      <c r="X590" t="str">
        <f t="shared" si="266"/>
        <v>0.0107359890895107-0.0538407443085907i</v>
      </c>
      <c r="Y590" t="str">
        <f t="shared" si="267"/>
        <v>0.009+0.286513250007389i</v>
      </c>
      <c r="Z590" t="str">
        <f t="shared" si="268"/>
        <v>-2.71034909895373-0.783604787219112i</v>
      </c>
      <c r="AA590" t="str">
        <f t="shared" si="269"/>
        <v>4.34346643705164-51.2062108842852i</v>
      </c>
      <c r="AB590" t="str">
        <f t="shared" si="270"/>
        <v>1.41070970553595-0.0475808553642396i</v>
      </c>
      <c r="AC590" t="str">
        <f t="shared" si="271"/>
        <v>5.63545512167055-3.37103097386555i</v>
      </c>
      <c r="AD590" t="str">
        <f t="shared" si="272"/>
        <v>0.188079155797912+0.104062545385893i</v>
      </c>
      <c r="AE590" t="str">
        <f t="shared" si="273"/>
        <v>-0.428216261714257-0.42942555298086i</v>
      </c>
      <c r="AF590" t="str">
        <f t="shared" si="274"/>
        <v>-10.9814382351783-3.82786799340387i</v>
      </c>
      <c r="AG590" t="str">
        <f t="shared" si="275"/>
        <v>1.02224694220455-0.0332273600441881i</v>
      </c>
      <c r="AH590" t="str">
        <f t="shared" si="276"/>
        <v>2.78707207223063+6.30715758605873i</v>
      </c>
      <c r="AI590">
        <f t="shared" si="277"/>
        <v>16.771323230051884</v>
      </c>
      <c r="AJ590">
        <f t="shared" si="278"/>
        <v>66.159827260232035</v>
      </c>
      <c r="AK590"/>
      <c r="AL590"/>
      <c r="AM590"/>
      <c r="AN590"/>
    </row>
    <row r="591" spans="1:40" x14ac:dyDescent="0.25">
      <c r="A591"/>
      <c r="B591">
        <f t="shared" si="244"/>
        <v>45700</v>
      </c>
      <c r="C591" s="237" t="str">
        <f t="shared" si="247"/>
        <v>-0.0000365940211977196+0.0535890896937327i</v>
      </c>
      <c r="D591" s="208" t="str">
        <f t="shared" si="248"/>
        <v>-5.95728651116848+0.410849687651951i</v>
      </c>
      <c r="E591" t="str">
        <f t="shared" si="249"/>
        <v>2870</v>
      </c>
      <c r="F591" t="str">
        <f t="shared" si="250"/>
        <v>0.777000777000777</v>
      </c>
      <c r="G591" t="str">
        <f t="shared" si="245"/>
        <v>0.777000777000777</v>
      </c>
      <c r="H591" t="str">
        <f t="shared" si="251"/>
        <v>5.03343165237273+4.23932009837401i</v>
      </c>
      <c r="I591" t="str">
        <f t="shared" si="252"/>
        <v>179.463480336317i</v>
      </c>
      <c r="J591" t="str">
        <f t="shared" si="246"/>
        <v>-26.548699932811+38.8137872440016i</v>
      </c>
      <c r="K591" t="str">
        <f t="shared" si="253"/>
        <v>3.14996615928578-2.15458248986799i</v>
      </c>
      <c r="L591" t="str">
        <f t="shared" si="254"/>
        <v>0.207744105189588-0.12357352606262i</v>
      </c>
      <c r="M591" t="str">
        <f t="shared" si="255"/>
        <v>3.35771026447537-2.27815601593061i</v>
      </c>
      <c r="N591" t="str">
        <f t="shared" si="256"/>
        <v>-0.202675374168307i</v>
      </c>
      <c r="O591" t="str">
        <f t="shared" si="257"/>
        <v>0.979531556206283-0.20129066147265i</v>
      </c>
      <c r="P591" t="str">
        <f t="shared" si="258"/>
        <v>0.020468443793717+0.20129066147265i</v>
      </c>
      <c r="Q591" t="str">
        <f t="shared" si="259"/>
        <v>-0.020468443793717+0.00138471269565699i</v>
      </c>
      <c r="R591" t="str">
        <f t="shared" si="260"/>
        <v>-0.333181071082201-9.85673476523213i</v>
      </c>
      <c r="S591" t="str">
        <f t="shared" si="261"/>
        <v>0.0210222111776462i</v>
      </c>
      <c r="T591" t="str">
        <f t="shared" si="262"/>
        <v>0.207210359756757-0.00700420283668438i</v>
      </c>
      <c r="U591" t="str">
        <f t="shared" si="263"/>
        <v>0.0001-3482.60269347692i</v>
      </c>
      <c r="V591" t="str">
        <f t="shared" si="264"/>
        <v>0.00002-0.0558599203384344i</v>
      </c>
      <c r="W591" t="str">
        <f t="shared" si="265"/>
        <v>0.0000199993584529566-0.0558590243762686i</v>
      </c>
      <c r="X591" t="str">
        <f t="shared" si="266"/>
        <v>0.0106909207885346-0.0537318812364117i</v>
      </c>
      <c r="Y591" t="str">
        <f t="shared" si="267"/>
        <v>0.009+0.287141568538107i</v>
      </c>
      <c r="Z591" t="str">
        <f t="shared" si="268"/>
        <v>-2.69688763182646-0.77715390604943i</v>
      </c>
      <c r="AA591" t="str">
        <f t="shared" si="269"/>
        <v>4.30655114785119-51.0484383926826i</v>
      </c>
      <c r="AB591" t="str">
        <f t="shared" si="270"/>
        <v>1.41070265751815-0.047685104003033i</v>
      </c>
      <c r="AC591" t="str">
        <f t="shared" si="271"/>
        <v>5.62809668671659-3.37391350908783i</v>
      </c>
      <c r="AD591" t="str">
        <f t="shared" si="272"/>
        <v>0.188125609946155+0.104304255146363i</v>
      </c>
      <c r="AE591" t="str">
        <f t="shared" si="273"/>
        <v>-0.42629317138902-0.427499408248683i</v>
      </c>
      <c r="AF591" t="str">
        <f t="shared" si="274"/>
        <v>-10.9907181635412-3.82847041072206i</v>
      </c>
      <c r="AG591" t="str">
        <f t="shared" si="275"/>
        <v>1.02220776569388-0.0331386637388988i</v>
      </c>
      <c r="AH591" t="str">
        <f t="shared" si="276"/>
        <v>2.77867673802039+6.28312379704754i</v>
      </c>
      <c r="AI591">
        <f t="shared" si="277"/>
        <v>16.739299363370474</v>
      </c>
      <c r="AJ591">
        <f t="shared" si="278"/>
        <v>66.14285465857408</v>
      </c>
      <c r="AK591"/>
      <c r="AL591"/>
      <c r="AM591"/>
      <c r="AN591"/>
    </row>
    <row r="592" spans="1:40" x14ac:dyDescent="0.25">
      <c r="A592"/>
      <c r="B592">
        <f t="shared" si="244"/>
        <v>45800</v>
      </c>
      <c r="C592" s="237" t="str">
        <f t="shared" si="247"/>
        <v>-0.0000364343965059202+0.0534720830564402i</v>
      </c>
      <c r="D592" s="208" t="str">
        <f t="shared" si="248"/>
        <v>-5.95728528737917+0.409952636766042i</v>
      </c>
      <c r="E592" t="str">
        <f t="shared" si="249"/>
        <v>2870</v>
      </c>
      <c r="F592" t="str">
        <f t="shared" si="250"/>
        <v>0.777000777000777</v>
      </c>
      <c r="G592" t="str">
        <f t="shared" si="245"/>
        <v>0.777000777000777</v>
      </c>
      <c r="H592" t="str">
        <f t="shared" si="251"/>
        <v>5.04269118283302+4.23900195546548i</v>
      </c>
      <c r="I592" t="str">
        <f t="shared" si="252"/>
        <v>179.856179418016i</v>
      </c>
      <c r="J592" t="str">
        <f t="shared" si="246"/>
        <v>-26.6693950782918+38.8987189447543i</v>
      </c>
      <c r="K592" t="str">
        <f t="shared" si="253"/>
        <v>3.14524315005137-2.15641374475966i</v>
      </c>
      <c r="L592" t="str">
        <f t="shared" si="254"/>
        <v>0.207506503216087-0.123702284346558i</v>
      </c>
      <c r="M592" t="str">
        <f t="shared" si="255"/>
        <v>3.35274965326746-2.28011602910622i</v>
      </c>
      <c r="N592" t="str">
        <f t="shared" si="256"/>
        <v>-0.203118865140229i</v>
      </c>
      <c r="O592" t="str">
        <f t="shared" si="257"/>
        <v>0.979442189288905-0.20172505506495i</v>
      </c>
      <c r="P592" t="str">
        <f t="shared" si="258"/>
        <v>0.020557810711095+0.20172505506495i</v>
      </c>
      <c r="Q592" t="str">
        <f t="shared" si="259"/>
        <v>-0.020557810711095+0.001393810075279i</v>
      </c>
      <c r="R592" t="str">
        <f t="shared" si="260"/>
        <v>-0.333180403451431-9.83516426479426i</v>
      </c>
      <c r="S592" t="str">
        <f t="shared" si="261"/>
        <v>0.0210682116397416i</v>
      </c>
      <c r="T592" t="str">
        <f t="shared" si="262"/>
        <v>0.207209322242309-0.00701951525412924i</v>
      </c>
      <c r="U592" t="str">
        <f t="shared" si="263"/>
        <v>0.0001-3474.99875746496i</v>
      </c>
      <c r="V592" t="str">
        <f t="shared" si="264"/>
        <v>0.00002-0.0557379554468657i</v>
      </c>
      <c r="W592" t="str">
        <f t="shared" si="265"/>
        <v>0.0000199993584529566-0.0557370614409497i</v>
      </c>
      <c r="X592" t="str">
        <f t="shared" si="266"/>
        <v>0.0106461324999964-0.0536234380609673i</v>
      </c>
      <c r="Y592" t="str">
        <f t="shared" si="267"/>
        <v>0.009+0.287769887068825i</v>
      </c>
      <c r="Z592" t="str">
        <f t="shared" si="268"/>
        <v>-2.68352770799396-0.770776288443995i</v>
      </c>
      <c r="AA592" t="str">
        <f t="shared" si="269"/>
        <v>4.27008379652862-50.8916937174965i</v>
      </c>
      <c r="AB592" t="str">
        <f t="shared" si="270"/>
        <v>1.41069559404705-0.0477893520146085i</v>
      </c>
      <c r="AC592" t="str">
        <f t="shared" si="271"/>
        <v>5.62074389625807-3.37677536957306i</v>
      </c>
      <c r="AD592" t="str">
        <f t="shared" si="272"/>
        <v>0.188172164426498+0.104545908674339i</v>
      </c>
      <c r="AE592" t="str">
        <f t="shared" si="273"/>
        <v>-0.424383709651691-0.425590485170124i</v>
      </c>
      <c r="AF592" t="str">
        <f t="shared" si="274"/>
        <v>-10.9999764702122-3.82904931869944i</v>
      </c>
      <c r="AG592" t="str">
        <f t="shared" si="275"/>
        <v>1.02216898597169-0.0330505289304516i</v>
      </c>
      <c r="AH592" t="str">
        <f t="shared" si="276"/>
        <v>2.770316562367+6.25927023087622i</v>
      </c>
      <c r="AI592">
        <f t="shared" si="277"/>
        <v>16.70738494811313</v>
      </c>
      <c r="AJ592">
        <f t="shared" si="278"/>
        <v>66.126097656889129</v>
      </c>
      <c r="AK592"/>
      <c r="AL592"/>
      <c r="AM592"/>
      <c r="AN592"/>
    </row>
    <row r="593" spans="1:40" x14ac:dyDescent="0.25">
      <c r="A593"/>
      <c r="B593">
        <f t="shared" si="244"/>
        <v>45900</v>
      </c>
      <c r="C593" s="237" t="str">
        <f t="shared" si="247"/>
        <v>-0.0000362758139752123+0.0533555862512816i</v>
      </c>
      <c r="D593" s="208" t="str">
        <f t="shared" si="248"/>
        <v>-5.95728407157977+0.409059494593159i</v>
      </c>
      <c r="E593" t="str">
        <f t="shared" si="249"/>
        <v>2870</v>
      </c>
      <c r="F593" t="str">
        <f t="shared" si="250"/>
        <v>0.777000777000777</v>
      </c>
      <c r="G593" t="str">
        <f t="shared" si="245"/>
        <v>0.777000777000777</v>
      </c>
      <c r="H593" t="str">
        <f t="shared" si="251"/>
        <v>5.0519290929386+4.23866437463604i</v>
      </c>
      <c r="I593" t="str">
        <f t="shared" si="252"/>
        <v>180.248878499714i</v>
      </c>
      <c r="J593" t="str">
        <f t="shared" si="246"/>
        <v>-26.7903540382982+38.983650645507i</v>
      </c>
      <c r="K593" t="str">
        <f t="shared" si="253"/>
        <v>3.14052395183529-2.15823164691529i</v>
      </c>
      <c r="L593" t="str">
        <f t="shared" si="254"/>
        <v>0.207268926555263-0.123830439223548i</v>
      </c>
      <c r="M593" t="str">
        <f t="shared" si="255"/>
        <v>3.34779287839055-2.28206208613884i</v>
      </c>
      <c r="N593" t="str">
        <f t="shared" si="256"/>
        <v>-0.203562356112151i</v>
      </c>
      <c r="O593" t="str">
        <f t="shared" si="257"/>
        <v>0.979352629730685-0.20215940898111i</v>
      </c>
      <c r="P593" t="str">
        <f t="shared" si="258"/>
        <v>0.020647370269315+0.20215940898111i</v>
      </c>
      <c r="Q593" t="str">
        <f t="shared" si="259"/>
        <v>-0.020647370269315+0.001402947131041i</v>
      </c>
      <c r="R593" t="str">
        <f t="shared" si="260"/>
        <v>-0.3331797343561-9.81368764596036i</v>
      </c>
      <c r="S593" t="str">
        <f t="shared" si="261"/>
        <v>0.0211142121018372i</v>
      </c>
      <c r="T593" t="str">
        <f t="shared" si="262"/>
        <v>0.207208282457986-0.00703482757922847i</v>
      </c>
      <c r="U593" t="str">
        <f t="shared" si="263"/>
        <v>0.0001-3467.42795407179i</v>
      </c>
      <c r="V593" t="str">
        <f t="shared" si="264"/>
        <v>0.00002-0.0556165219927331i</v>
      </c>
      <c r="W593" t="str">
        <f t="shared" si="265"/>
        <v>0.0000199993584529566-0.0556156299345428i</v>
      </c>
      <c r="X593" t="str">
        <f t="shared" si="266"/>
        <v>0.0106016219403732-0.0535154124893559i</v>
      </c>
      <c r="Y593" t="str">
        <f t="shared" si="267"/>
        <v>0.009+0.288398205599543i</v>
      </c>
      <c r="Z593" t="str">
        <f t="shared" si="268"/>
        <v>-2.67026831798836-0.764470870579301i</v>
      </c>
      <c r="AA593" t="str">
        <f t="shared" si="269"/>
        <v>4.2340574545296-50.7359668569338i</v>
      </c>
      <c r="AB593" t="str">
        <f t="shared" si="270"/>
        <v>1.41068851512247-0.0478935993974885i</v>
      </c>
      <c r="AC593" t="str">
        <f t="shared" si="271"/>
        <v>5.61339679720061-3.37961662669589i</v>
      </c>
      <c r="AD593" t="str">
        <f t="shared" si="272"/>
        <v>0.188218819224375+0.104787506168033i</v>
      </c>
      <c r="AE593" t="str">
        <f t="shared" si="273"/>
        <v>-0.422487753757917-0.423698562433374i</v>
      </c>
      <c r="AF593" t="str">
        <f t="shared" si="274"/>
        <v>-11.0092131645184-3.82960488004288i</v>
      </c>
      <c r="AG593" t="str">
        <f t="shared" si="275"/>
        <v>1.02213059753919-0.0329629505776401i</v>
      </c>
      <c r="AH593" t="str">
        <f t="shared" si="276"/>
        <v>2.76199152859223+6.235594903896i</v>
      </c>
      <c r="AI593">
        <f t="shared" si="277"/>
        <v>16.675579274795105</v>
      </c>
      <c r="AJ593">
        <f t="shared" si="278"/>
        <v>66.109553346340547</v>
      </c>
      <c r="AK593"/>
      <c r="AL593"/>
      <c r="AM593"/>
      <c r="AN593"/>
    </row>
    <row r="594" spans="1:40" x14ac:dyDescent="0.25">
      <c r="A594"/>
      <c r="B594">
        <f t="shared" ref="B594:B657" si="279">B593+100</f>
        <v>46000</v>
      </c>
      <c r="C594" s="237" t="str">
        <f t="shared" si="247"/>
        <v>-0.0000361182645531897+0.0532395959532707i</v>
      </c>
      <c r="D594" s="208" t="str">
        <f t="shared" si="248"/>
        <v>-5.95728286370087+0.408170235641742i</v>
      </c>
      <c r="E594" t="str">
        <f t="shared" si="249"/>
        <v>2870</v>
      </c>
      <c r="F594" t="str">
        <f t="shared" si="250"/>
        <v>0.777000777000777</v>
      </c>
      <c r="G594" t="str">
        <f t="shared" si="245"/>
        <v>0.777000777000777</v>
      </c>
      <c r="H594" t="str">
        <f t="shared" si="251"/>
        <v>5.06114539263954+4.2383074922174i</v>
      </c>
      <c r="I594" t="str">
        <f t="shared" si="252"/>
        <v>180.641577581413i</v>
      </c>
      <c r="J594" t="str">
        <f t="shared" si="246"/>
        <v>-26.9115768128303+39.0685823462597i</v>
      </c>
      <c r="K594" t="str">
        <f t="shared" si="253"/>
        <v>3.13580859436049-2.16003624368891i</v>
      </c>
      <c r="L594" t="str">
        <f t="shared" si="254"/>
        <v>0.207031376897978-0.12395799180482i</v>
      </c>
      <c r="M594" t="str">
        <f t="shared" si="255"/>
        <v>3.34283997125847-2.28399423549373i</v>
      </c>
      <c r="N594" t="str">
        <f t="shared" si="256"/>
        <v>-0.204005847084073i</v>
      </c>
      <c r="O594" t="str">
        <f t="shared" si="257"/>
        <v>0.979262877549238-0.202593723135702i</v>
      </c>
      <c r="P594" t="str">
        <f t="shared" si="258"/>
        <v>0.020737122450762+0.202593723135702i</v>
      </c>
      <c r="Q594" t="str">
        <f t="shared" si="259"/>
        <v>-0.020737122450762+0.00141212394837098i</v>
      </c>
      <c r="R594" t="str">
        <f t="shared" si="260"/>
        <v>-0.333179063797388-9.79230429645866i</v>
      </c>
      <c r="S594" t="str">
        <f t="shared" si="261"/>
        <v>0.0211602125639326i</v>
      </c>
      <c r="T594" t="str">
        <f t="shared" si="262"/>
        <v>0.207207240403776-0.00705013981180479i</v>
      </c>
      <c r="U594" t="str">
        <f t="shared" si="263"/>
        <v>0.0001-3459.89006721512i</v>
      </c>
      <c r="V594" t="str">
        <f t="shared" si="264"/>
        <v>0.00002-0.0554956165101401i</v>
      </c>
      <c r="W594" t="str">
        <f t="shared" si="265"/>
        <v>0.0000199993584529566-0.0554947263912073i</v>
      </c>
      <c r="X594" t="str">
        <f t="shared" si="266"/>
        <v>0.0105573868490411-0.0534078022440966i</v>
      </c>
      <c r="Y594" t="str">
        <f t="shared" si="267"/>
        <v>0.009+0.289026524130261i</v>
      </c>
      <c r="Z594" t="str">
        <f t="shared" si="268"/>
        <v>-2.65710846431564-0.758236607408856i</v>
      </c>
      <c r="AA594" t="str">
        <f t="shared" si="269"/>
        <v>4.19846532238751-50.5812479335821i</v>
      </c>
      <c r="AB594" t="str">
        <f t="shared" si="270"/>
        <v>1.41068142074435-0.0479978461504661i</v>
      </c>
      <c r="AC594" t="str">
        <f t="shared" si="271"/>
        <v>5.60605543605212-3.38243735174429i</v>
      </c>
      <c r="AD594" t="str">
        <f t="shared" si="272"/>
        <v>0.188265574325268+0.105029047823607i</v>
      </c>
      <c r="AE594" t="str">
        <f t="shared" si="273"/>
        <v>-0.420605182177761-0.42182342233939i</v>
      </c>
      <c r="AF594" t="str">
        <f t="shared" si="274"/>
        <v>-11.0184282563404-3.83013725657566i</v>
      </c>
      <c r="AG594" t="str">
        <f t="shared" si="275"/>
        <v>1.0220925949921-0.0328759236953692i</v>
      </c>
      <c r="AH594" t="str">
        <f t="shared" si="276"/>
        <v>2.75370161446962+6.21209586071267i</v>
      </c>
      <c r="AI594">
        <f t="shared" si="277"/>
        <v>16.643881640465331</v>
      </c>
      <c r="AJ594">
        <f t="shared" si="278"/>
        <v>66.093218863028426</v>
      </c>
      <c r="AK594"/>
      <c r="AL594"/>
      <c r="AM594"/>
      <c r="AN594"/>
    </row>
    <row r="595" spans="1:40" x14ac:dyDescent="0.25">
      <c r="A595"/>
      <c r="B595">
        <f t="shared" si="279"/>
        <v>46100</v>
      </c>
      <c r="C595" s="237" t="str">
        <f t="shared" si="247"/>
        <v>-0.0000359617392855219+0.0531241088662713i</v>
      </c>
      <c r="D595" s="208" t="str">
        <f t="shared" si="248"/>
        <v>-5.95728166367382+0.407284834641413i</v>
      </c>
      <c r="E595" t="str">
        <f t="shared" si="249"/>
        <v>2870</v>
      </c>
      <c r="F595" t="str">
        <f t="shared" si="250"/>
        <v>0.777000777000777</v>
      </c>
      <c r="G595" t="str">
        <f t="shared" si="245"/>
        <v>0.777000777000777</v>
      </c>
      <c r="H595" t="str">
        <f t="shared" si="251"/>
        <v>5.07034009243182+4.23793144388212i</v>
      </c>
      <c r="I595" t="str">
        <f t="shared" si="252"/>
        <v>181.034276663112i</v>
      </c>
      <c r="J595" t="str">
        <f t="shared" si="246"/>
        <v>-27.0330634018881+39.1535140470125i</v>
      </c>
      <c r="K595" t="str">
        <f t="shared" si="253"/>
        <v>3.13109710709037-2.16182758236743i</v>
      </c>
      <c r="L595" t="str">
        <f t="shared" si="254"/>
        <v>0.206793855926957-0.124084943205522i</v>
      </c>
      <c r="M595" t="str">
        <f t="shared" si="255"/>
        <v>3.33789096301733-2.28591252557295i</v>
      </c>
      <c r="N595" t="str">
        <f t="shared" si="256"/>
        <v>-0.204449338055994i</v>
      </c>
      <c r="O595" t="str">
        <f t="shared" si="257"/>
        <v>0.979172932762218-0.203027997443299i</v>
      </c>
      <c r="P595" t="str">
        <f t="shared" si="258"/>
        <v>0.020827067237782+0.203027997443299i</v>
      </c>
      <c r="Q595" t="str">
        <f t="shared" si="259"/>
        <v>-0.020827067237782+0.001421340612695i</v>
      </c>
      <c r="R595" t="str">
        <f t="shared" si="260"/>
        <v>-0.333178391773641-9.77101360933002i</v>
      </c>
      <c r="S595" t="str">
        <f t="shared" si="261"/>
        <v>0.0212062130260282i</v>
      </c>
      <c r="T595" t="str">
        <f t="shared" si="262"/>
        <v>0.207206196079673-0.00706545195162131i</v>
      </c>
      <c r="U595" t="str">
        <f t="shared" si="263"/>
        <v>0.0001-3452.38488268753i</v>
      </c>
      <c r="V595" t="str">
        <f t="shared" si="264"/>
        <v>0.00002-0.0553752355632635i</v>
      </c>
      <c r="W595" t="str">
        <f t="shared" si="265"/>
        <v>0.0000199993584529566-0.055374347375175i</v>
      </c>
      <c r="X595" t="str">
        <f t="shared" si="266"/>
        <v>0.0105134249880049-0.0533006050630149i</v>
      </c>
      <c r="Y595" t="str">
        <f t="shared" si="267"/>
        <v>0.009+0.289654842660979i</v>
      </c>
      <c r="Z595" t="str">
        <f t="shared" si="268"/>
        <v>-2.6440471613033-0.752072472274681i</v>
      </c>
      <c r="AA595" t="str">
        <f t="shared" si="269"/>
        <v>4.16330072692663-50.4275271926213i</v>
      </c>
      <c r="AB595" t="str">
        <f t="shared" si="270"/>
        <v>1.41067431091263-0.0481020922719284i</v>
      </c>
      <c r="AC595" t="str">
        <f t="shared" si="271"/>
        <v>5.5987198589253-3.38523761591587i</v>
      </c>
      <c r="AD595" t="str">
        <f t="shared" si="272"/>
        <v>0.188312429714701+0.105270533835198i</v>
      </c>
      <c r="AE595" t="str">
        <f t="shared" si="273"/>
        <v>-0.41873587458617-0.419964850731426i</v>
      </c>
      <c r="AF595" t="str">
        <f t="shared" si="274"/>
        <v>-11.0276217561056-3.83064660924071i</v>
      </c>
      <c r="AG595" t="str">
        <f t="shared" si="275"/>
        <v>1.02205497301874-0.032789443353986i</v>
      </c>
      <c r="AH595" t="str">
        <f t="shared" si="276"/>
        <v>2.74544679243136+6.1887711737031i</v>
      </c>
      <c r="AI595">
        <f t="shared" si="277"/>
        <v>16.612291348634567</v>
      </c>
      <c r="AJ595">
        <f t="shared" si="278"/>
        <v>66.077091387171464</v>
      </c>
      <c r="AK595"/>
      <c r="AL595"/>
      <c r="AM595"/>
      <c r="AN595"/>
    </row>
    <row r="596" spans="1:40" x14ac:dyDescent="0.25">
      <c r="A596"/>
      <c r="B596">
        <f t="shared" si="279"/>
        <v>46200</v>
      </c>
      <c r="C596" s="237" t="str">
        <f t="shared" si="247"/>
        <v>-0.0000358062293146822+0.0530091217226858i</v>
      </c>
      <c r="D596" s="208" t="str">
        <f t="shared" si="248"/>
        <v>-5.95728047143071+0.406403266540591i</v>
      </c>
      <c r="E596" t="str">
        <f t="shared" si="249"/>
        <v>2870</v>
      </c>
      <c r="F596" t="str">
        <f t="shared" si="250"/>
        <v>0.777000777000777</v>
      </c>
      <c r="G596" t="str">
        <f t="shared" si="245"/>
        <v>0.777000777000777</v>
      </c>
      <c r="H596" t="str">
        <f t="shared" si="251"/>
        <v>5.07951320335109+4.23753636464422i</v>
      </c>
      <c r="I596" t="str">
        <f t="shared" si="252"/>
        <v>181.426975744811i</v>
      </c>
      <c r="J596" t="str">
        <f t="shared" si="246"/>
        <v>-27.1548138054715+39.2384457477652i</v>
      </c>
      <c r="K596" t="str">
        <f t="shared" si="253"/>
        <v>3.12638951922994-2.16360571017015i</v>
      </c>
      <c r="L596" t="str">
        <f t="shared" si="254"/>
        <v>0.206556365316791-0.124211294544674i</v>
      </c>
      <c r="M596" t="str">
        <f t="shared" si="255"/>
        <v>3.33294588454673-2.28781700471482i</v>
      </c>
      <c r="N596" t="str">
        <f t="shared" si="256"/>
        <v>-0.204892829027916i</v>
      </c>
      <c r="O596" t="str">
        <f t="shared" si="257"/>
        <v>0.979082795387315-0.203462231818491i</v>
      </c>
      <c r="P596" t="str">
        <f t="shared" si="258"/>
        <v>0.020917204612685+0.203462231818491i</v>
      </c>
      <c r="Q596" t="str">
        <f t="shared" si="259"/>
        <v>-0.020917204612685+0.00143059720942501i</v>
      </c>
      <c r="R596" t="str">
        <f t="shared" si="260"/>
        <v>-0.33317771828625-9.74981498287001i</v>
      </c>
      <c r="S596" t="str">
        <f t="shared" si="261"/>
        <v>0.0212522134881236i</v>
      </c>
      <c r="T596" t="str">
        <f t="shared" si="262"/>
        <v>0.20720514948566-0.00708076399850529i</v>
      </c>
      <c r="U596" t="str">
        <f t="shared" si="263"/>
        <v>0.0001-3444.91218813626i</v>
      </c>
      <c r="V596" t="str">
        <f t="shared" si="264"/>
        <v>0.00002-0.0552553757460269i</v>
      </c>
      <c r="W596" t="str">
        <f t="shared" si="265"/>
        <v>0.0000199993584529566-0.0552544894804238i</v>
      </c>
      <c r="X596" t="str">
        <f t="shared" si="266"/>
        <v>0.0104697341416301-0.0531938186991289i</v>
      </c>
      <c r="Y596" t="str">
        <f t="shared" si="267"/>
        <v>0.009+0.290283161191697i</v>
      </c>
      <c r="Z596" t="str">
        <f t="shared" si="268"/>
        <v>-2.63108343494965-0.745977456527899i</v>
      </c>
      <c r="AA596" t="str">
        <f t="shared" si="269"/>
        <v>4.12855711853377-50.2747950000631i</v>
      </c>
      <c r="AB596" t="str">
        <f t="shared" si="270"/>
        <v>1.41066718562721-0.0482063377606995i</v>
      </c>
      <c r="AC596" t="str">
        <f t="shared" si="271"/>
        <v>5.59139011153737-3.38801749031972i</v>
      </c>
      <c r="AD596" t="str">
        <f t="shared" si="272"/>
        <v>0.18835938537825+0.105511964394928i</v>
      </c>
      <c r="AE596" t="str">
        <f t="shared" si="273"/>
        <v>-0.41687971185342-0.418122636926117i</v>
      </c>
      <c r="AF596" t="str">
        <f t="shared" si="274"/>
        <v>-11.0367936747818-3.83113309810363i</v>
      </c>
      <c r="AG596" t="str">
        <f t="shared" si="275"/>
        <v>1.0220177263981-0.0327035046786212i</v>
      </c>
      <c r="AH596" t="str">
        <f t="shared" si="276"/>
        <v>2.73722702976971+6.1656189425415i</v>
      </c>
      <c r="AI596">
        <f t="shared" si="277"/>
        <v>16.580807709205317</v>
      </c>
      <c r="AJ596">
        <f t="shared" si="278"/>
        <v>66.061168142297348</v>
      </c>
      <c r="AK596"/>
      <c r="AL596"/>
      <c r="AM596"/>
      <c r="AN596"/>
    </row>
    <row r="597" spans="1:40" x14ac:dyDescent="0.25">
      <c r="A597"/>
      <c r="B597">
        <f t="shared" si="279"/>
        <v>46300</v>
      </c>
      <c r="C597" s="237" t="str">
        <f t="shared" si="247"/>
        <v>-0.0000356517258786934+0.0528946312831459i</v>
      </c>
      <c r="D597" s="208" t="str">
        <f t="shared" si="248"/>
        <v>-5.95727928690436+0.405525506504119i</v>
      </c>
      <c r="E597" t="str">
        <f t="shared" si="249"/>
        <v>2870</v>
      </c>
      <c r="F597" t="str">
        <f t="shared" si="250"/>
        <v>0.777000777000777</v>
      </c>
      <c r="G597" t="str">
        <f t="shared" si="245"/>
        <v>0.777000777000777</v>
      </c>
      <c r="H597" t="str">
        <f t="shared" si="251"/>
        <v>5.08866473696564+4.23712238886014i</v>
      </c>
      <c r="I597" t="str">
        <f t="shared" si="252"/>
        <v>181.819674826509i</v>
      </c>
      <c r="J597" t="str">
        <f t="shared" si="246"/>
        <v>-27.2768280235805+39.323377448518i</v>
      </c>
      <c r="K597" t="str">
        <f t="shared" si="253"/>
        <v>3.1216858597268-2.16537067424812i</v>
      </c>
      <c r="L597" t="str">
        <f t="shared" si="254"/>
        <v>0.206318906733944-0.124337046945116i</v>
      </c>
      <c r="M597" t="str">
        <f t="shared" si="255"/>
        <v>3.32800476646074-2.28970772119324i</v>
      </c>
      <c r="N597" t="str">
        <f t="shared" si="256"/>
        <v>-0.205336319999838i</v>
      </c>
      <c r="O597" t="str">
        <f t="shared" si="257"/>
        <v>0.978992465442257-0.203896426175869i</v>
      </c>
      <c r="P597" t="str">
        <f t="shared" si="258"/>
        <v>0.021007534557743+0.203896426175869i</v>
      </c>
      <c r="Q597" t="str">
        <f t="shared" si="259"/>
        <v>-0.021007534557743+0.001439893823969i</v>
      </c>
      <c r="R597" t="str">
        <f t="shared" si="260"/>
        <v>-0.333177043334787-9.7287078205722i</v>
      </c>
      <c r="S597" t="str">
        <f t="shared" si="261"/>
        <v>0.0212982139502192i</v>
      </c>
      <c r="T597" t="str">
        <f t="shared" si="262"/>
        <v>0.207204100621717-0.00709607595224575i</v>
      </c>
      <c r="U597" t="str">
        <f t="shared" si="263"/>
        <v>0.0001-3437.47177304309i</v>
      </c>
      <c r="V597" t="str">
        <f t="shared" si="264"/>
        <v>0.00002-0.0551360336817806i</v>
      </c>
      <c r="W597" t="str">
        <f t="shared" si="265"/>
        <v>0.0000199993584529566-0.0551351493303587i</v>
      </c>
      <c r="X597" t="str">
        <f t="shared" si="266"/>
        <v>0.0104263121163806-0.0530874409205387i</v>
      </c>
      <c r="Y597" t="str">
        <f t="shared" si="267"/>
        <v>0.009+0.290911479722415i</v>
      </c>
      <c r="Z597" t="str">
        <f t="shared" si="268"/>
        <v>-2.6182163227748-0.73995056915838i</v>
      </c>
      <c r="AA597" t="str">
        <f t="shared" si="269"/>
        <v>4.09422806849705-50.1230418410155i</v>
      </c>
      <c r="AB597" t="str">
        <f t="shared" si="270"/>
        <v>1.41066004488795-0.0483105826153429i</v>
      </c>
      <c r="AC597" t="str">
        <f t="shared" si="271"/>
        <v>5.58406623921312-3.3907770459731i</v>
      </c>
      <c r="AD597" t="str">
        <f t="shared" si="272"/>
        <v>0.188406441301528+0.105753339692935i</v>
      </c>
      <c r="AE597" t="str">
        <f t="shared" si="273"/>
        <v>-0.415036576035387-0.416296573646162i</v>
      </c>
      <c r="AF597" t="str">
        <f t="shared" si="274"/>
        <v>-11.04594402387-3.83159688235602i</v>
      </c>
      <c r="AG597" t="str">
        <f t="shared" si="275"/>
        <v>1.02198084999808-0.03261810284853i</v>
      </c>
      <c r="AH597" t="str">
        <f t="shared" si="276"/>
        <v>2.72904228882999+6.14263729373415i</v>
      </c>
      <c r="AI597">
        <f t="shared" si="277"/>
        <v>16.549430038400644</v>
      </c>
      <c r="AJ597">
        <f t="shared" si="278"/>
        <v>66.045446394462374</v>
      </c>
      <c r="AK597"/>
      <c r="AL597"/>
      <c r="AM597"/>
      <c r="AN597"/>
    </row>
    <row r="598" spans="1:40" x14ac:dyDescent="0.25">
      <c r="A598"/>
      <c r="B598">
        <f t="shared" si="279"/>
        <v>46400</v>
      </c>
      <c r="C598" s="237" t="str">
        <f t="shared" si="247"/>
        <v>-0.0000354982203098945+0.0527806343362087i</v>
      </c>
      <c r="D598" s="208" t="str">
        <f t="shared" si="248"/>
        <v>-5.95727811002834+0.404651529910934i</v>
      </c>
      <c r="E598" t="str">
        <f t="shared" si="249"/>
        <v>2870</v>
      </c>
      <c r="F598" t="str">
        <f t="shared" si="250"/>
        <v>0.777000777000777</v>
      </c>
      <c r="G598" t="str">
        <f t="shared" si="245"/>
        <v>0.777000777000777</v>
      </c>
      <c r="H598" t="str">
        <f t="shared" si="251"/>
        <v>5.09779470537022+4.23668965022948i</v>
      </c>
      <c r="I598" t="str">
        <f t="shared" si="252"/>
        <v>182.212373908208i</v>
      </c>
      <c r="J598" t="str">
        <f t="shared" si="246"/>
        <v>-27.3991060562151+39.4083091492707i</v>
      </c>
      <c r="K598" t="str">
        <f t="shared" si="253"/>
        <v>3.1169861572723-2.16712252168369i</v>
      </c>
      <c r="L598" t="str">
        <f t="shared" si="254"/>
        <v>0.206081481836754-0.124462201533456i</v>
      </c>
      <c r="M598" t="str">
        <f t="shared" si="255"/>
        <v>3.32306763910905-2.29158472321715i</v>
      </c>
      <c r="N598" t="str">
        <f t="shared" si="256"/>
        <v>-0.20577981097176i</v>
      </c>
      <c r="O598" t="str">
        <f t="shared" si="257"/>
        <v>0.978901942944811-0.204330580430033i</v>
      </c>
      <c r="P598" t="str">
        <f t="shared" si="258"/>
        <v>0.021098057055189+0.204330580430033i</v>
      </c>
      <c r="Q598" t="str">
        <f t="shared" si="259"/>
        <v>-0.021098057055189+0.00144923054172702i</v>
      </c>
      <c r="R598" t="str">
        <f t="shared" si="260"/>
        <v>-0.333176366918792-9.70769153107301i</v>
      </c>
      <c r="S598" t="str">
        <f t="shared" si="261"/>
        <v>0.0213442144123148i</v>
      </c>
      <c r="T598" t="str">
        <f t="shared" si="262"/>
        <v>0.207203049487835-0.00711138781263076i</v>
      </c>
      <c r="U598" t="str">
        <f t="shared" si="263"/>
        <v>0.0001-3430.06342870464i</v>
      </c>
      <c r="V598" t="str">
        <f t="shared" si="264"/>
        <v>0.00002-0.0550172060229837i</v>
      </c>
      <c r="W598" t="str">
        <f t="shared" si="265"/>
        <v>0.0000199993584529566-0.055016323577492i</v>
      </c>
      <c r="X598" t="str">
        <f t="shared" si="266"/>
        <v>0.0103831567405572-0.0529814695103118i</v>
      </c>
      <c r="Y598" t="str">
        <f t="shared" si="267"/>
        <v>0.009+0.291539798253133i</v>
      </c>
      <c r="Z598" t="str">
        <f t="shared" si="268"/>
        <v>-2.60544487367321-0.733990836432889i</v>
      </c>
      <c r="AA598" t="str">
        <f t="shared" si="269"/>
        <v>4.06030726640915-49.9722583179738i</v>
      </c>
      <c r="AB598" t="str">
        <f t="shared" si="270"/>
        <v>1.41065288869478-0.0484148268344159i</v>
      </c>
      <c r="AC598" t="str">
        <f t="shared" si="271"/>
        <v>5.57674828688637-3.39351635380162i</v>
      </c>
      <c r="AD598" t="str">
        <f t="shared" si="272"/>
        <v>0.188453597470192+0.105994659917393i</v>
      </c>
      <c r="AE598" t="str">
        <f t="shared" si="273"/>
        <v>-0.413206350363798-0.414486456954439i</v>
      </c>
      <c r="AF598" t="str">
        <f t="shared" si="274"/>
        <v>-11.0550728153986-3.83203812031855i</v>
      </c>
      <c r="AG598" t="str">
        <f t="shared" si="275"/>
        <v>1.0219443387736-0.0325332330964448i</v>
      </c>
      <c r="AH598" t="str">
        <f t="shared" si="276"/>
        <v>2.72089252719911+6.11982438016416i</v>
      </c>
      <c r="AI598">
        <f t="shared" si="277"/>
        <v>16.518157658695895</v>
      </c>
      <c r="AJ598">
        <f t="shared" si="278"/>
        <v>66.029923451476662</v>
      </c>
      <c r="AK598"/>
      <c r="AL598"/>
      <c r="AM598"/>
      <c r="AN598"/>
    </row>
    <row r="599" spans="1:40" x14ac:dyDescent="0.25">
      <c r="A599"/>
      <c r="B599">
        <f t="shared" si="279"/>
        <v>46500</v>
      </c>
      <c r="C599" s="237" t="str">
        <f t="shared" si="247"/>
        <v>-0.0000353457040337245+0.0526671276980566i</v>
      </c>
      <c r="D599" s="208" t="str">
        <f t="shared" si="248"/>
        <v>-5.95727694073689+0.403781312351767i</v>
      </c>
      <c r="E599" t="str">
        <f t="shared" si="249"/>
        <v>2870</v>
      </c>
      <c r="F599" t="str">
        <f t="shared" si="250"/>
        <v>0.777000777000777</v>
      </c>
      <c r="G599" t="str">
        <f t="shared" si="245"/>
        <v>0.777000777000777</v>
      </c>
      <c r="H599" t="str">
        <f t="shared" si="251"/>
        <v>5.10690312117918+4.23623828179597i</v>
      </c>
      <c r="I599" t="str">
        <f t="shared" si="252"/>
        <v>182.605072989907i</v>
      </c>
      <c r="J599" t="str">
        <f t="shared" si="246"/>
        <v>-27.5216479033754+39.4932408500234i</v>
      </c>
      <c r="K599" t="str">
        <f t="shared" si="253"/>
        <v>3.11229044030248-2.16886129948981i</v>
      </c>
      <c r="L599" t="str">
        <f t="shared" si="254"/>
        <v>0.205844092275445-0.124586759440026i</v>
      </c>
      <c r="M599" t="str">
        <f t="shared" si="255"/>
        <v>3.31813453257793-2.29344805892984i</v>
      </c>
      <c r="N599" t="str">
        <f t="shared" si="256"/>
        <v>-0.206223301943682i</v>
      </c>
      <c r="O599" t="str">
        <f t="shared" si="257"/>
        <v>0.978811227912781-0.204764694495592i</v>
      </c>
      <c r="P599" t="str">
        <f t="shared" si="258"/>
        <v>0.021188772087219+0.204764694495592i</v>
      </c>
      <c r="Q599" t="str">
        <f t="shared" si="259"/>
        <v>-0.021188772087219+0.00145860744808998i</v>
      </c>
      <c r="R599" t="str">
        <f t="shared" si="260"/>
        <v>-0.333175689038436-9.68676552809554i</v>
      </c>
      <c r="S599" t="str">
        <f t="shared" si="261"/>
        <v>0.0213902148744102i</v>
      </c>
      <c r="T599" t="str">
        <f t="shared" si="262"/>
        <v>0.207201996083993-0.00712669957946182i</v>
      </c>
      <c r="U599" t="str">
        <f t="shared" si="263"/>
        <v>0.0001-3422.6869482128i</v>
      </c>
      <c r="V599" t="str">
        <f t="shared" si="264"/>
        <v>0.00002-0.0548988894508912i</v>
      </c>
      <c r="W599" t="str">
        <f t="shared" si="265"/>
        <v>0.0000199993584529566-0.0548980089031323i</v>
      </c>
      <c r="X599" t="str">
        <f t="shared" si="266"/>
        <v>0.0103402658640427-0.0528759022663754i</v>
      </c>
      <c r="Y599" t="str">
        <f t="shared" si="267"/>
        <v>0.009+0.292168116783851i</v>
      </c>
      <c r="Z599" t="str">
        <f t="shared" si="268"/>
        <v>-2.59276814776805-0.728097301541935i</v>
      </c>
      <c r="AA599" t="str">
        <f t="shared" si="269"/>
        <v>4.02678851763475-49.8224351491384i</v>
      </c>
      <c r="AB599" t="str">
        <f t="shared" si="270"/>
        <v>1.41064571704757-0.0485190704165671i</v>
      </c>
      <c r="AC599" t="str">
        <f t="shared" si="271"/>
        <v>5.56943629910074-3.39623548463823i</v>
      </c>
      <c r="AD599" t="str">
        <f t="shared" si="272"/>
        <v>0.188500853869945+0.106235925254532i</v>
      </c>
      <c r="AE599" t="str">
        <f t="shared" si="273"/>
        <v>-0.411388919236438-0.412692086189676i</v>
      </c>
      <c r="AF599" t="str">
        <f t="shared" si="274"/>
        <v>-11.0641800619161-3.8324569694442i</v>
      </c>
      <c r="AG599" t="str">
        <f t="shared" si="275"/>
        <v>1.02190818776496-0.0324488907079326i</v>
      </c>
      <c r="AH599" t="str">
        <f t="shared" si="276"/>
        <v>2.71277769788673+6.09717838064422i</v>
      </c>
      <c r="AI599">
        <f t="shared" si="277"/>
        <v>16.486989898749496</v>
      </c>
      <c r="AJ599">
        <f t="shared" si="278"/>
        <v>66.014596662152556</v>
      </c>
      <c r="AK599"/>
      <c r="AL599"/>
      <c r="AM599"/>
      <c r="AN599"/>
    </row>
    <row r="600" spans="1:40" x14ac:dyDescent="0.25">
      <c r="A600"/>
      <c r="B600">
        <f t="shared" si="279"/>
        <v>46600</v>
      </c>
      <c r="C600" s="237" t="str">
        <f t="shared" si="247"/>
        <v>-0.0000351941685675259+0.0525541082122012i</v>
      </c>
      <c r="D600" s="208" t="str">
        <f t="shared" si="248"/>
        <v>-5.95727577896498+0.402914829626876i</v>
      </c>
      <c r="E600" t="str">
        <f t="shared" si="249"/>
        <v>2870</v>
      </c>
      <c r="F600" t="str">
        <f t="shared" si="250"/>
        <v>0.777000777000777</v>
      </c>
      <c r="G600" t="str">
        <f t="shared" si="245"/>
        <v>0.777000777000777</v>
      </c>
      <c r="H600" t="str">
        <f t="shared" si="251"/>
        <v>5.1159899975204+4.23576841594828i</v>
      </c>
      <c r="I600" t="str">
        <f t="shared" si="252"/>
        <v>182.997772071605i</v>
      </c>
      <c r="J600" t="str">
        <f t="shared" si="246"/>
        <v>-27.6444535650614+39.5781725507762i</v>
      </c>
      <c r="K600" t="str">
        <f t="shared" si="253"/>
        <v>3.10759873699919-2.17058705460954i</v>
      </c>
      <c r="L600" t="str">
        <f t="shared" si="254"/>
        <v>0.205606739692127-0.124710721798828i</v>
      </c>
      <c r="M600" t="str">
        <f t="shared" si="255"/>
        <v>3.31320547669132-2.29529777640837i</v>
      </c>
      <c r="N600" t="str">
        <f t="shared" si="256"/>
        <v>-0.206666792915604i</v>
      </c>
      <c r="O600" t="str">
        <f t="shared" si="257"/>
        <v>0.97872032036401-0.205198768287163i</v>
      </c>
      <c r="P600" t="str">
        <f t="shared" si="258"/>
        <v>0.02127967963599+0.205198768287163i</v>
      </c>
      <c r="Q600" t="str">
        <f t="shared" si="259"/>
        <v>-0.02127967963599+0.00146802462844101i</v>
      </c>
      <c r="R600" t="str">
        <f t="shared" si="260"/>
        <v>-0.33317500969376-9.66592923039582i</v>
      </c>
      <c r="S600" t="str">
        <f t="shared" si="261"/>
        <v>0.0214362153365058i</v>
      </c>
      <c r="T600" t="str">
        <f t="shared" si="262"/>
        <v>0.207200940410191-0.00714201125253785i</v>
      </c>
      <c r="U600" t="str">
        <f t="shared" si="263"/>
        <v>0.0001-3415.34212643552i</v>
      </c>
      <c r="V600" t="str">
        <f t="shared" si="264"/>
        <v>0.00002-0.0547810806752455i</v>
      </c>
      <c r="W600" t="str">
        <f t="shared" si="265"/>
        <v>0.0000199993584529566-0.0547802020170745i</v>
      </c>
      <c r="X600" t="str">
        <f t="shared" si="266"/>
        <v>0.0102976373580477-0.0527707370014032i</v>
      </c>
      <c r="Y600" t="str">
        <f t="shared" si="267"/>
        <v>0.009+0.292796435314569i</v>
      </c>
      <c r="Z600" t="str">
        <f t="shared" si="268"/>
        <v>-2.58018521626711-0.722269024254648i</v>
      </c>
      <c r="AA600" t="str">
        <f t="shared" si="269"/>
        <v>3.99366574083861-49.6735631667571i</v>
      </c>
      <c r="AB600" t="str">
        <f t="shared" si="270"/>
        <v>1.41063852994631-0.0486233133604274i</v>
      </c>
      <c r="AC600" t="str">
        <f t="shared" si="271"/>
        <v>5.56213032001211-3.39893450922238i</v>
      </c>
      <c r="AD600" t="str">
        <f t="shared" si="272"/>
        <v>0.188548210486534+0.106477135888662i</v>
      </c>
      <c r="AE600" t="str">
        <f t="shared" si="273"/>
        <v>-0.409584168207241-0.410913263903459i</v>
      </c>
      <c r="AF600" t="str">
        <f t="shared" si="274"/>
        <v>-11.0732657764854-3.8328535863214i</v>
      </c>
      <c r="AG600" t="str">
        <f t="shared" si="275"/>
        <v>1.02187239209603-0.0323650710207585i</v>
      </c>
      <c r="AH600" t="str">
        <f t="shared" si="276"/>
        <v>2.70469774950148+6.07469749947861i</v>
      </c>
      <c r="AI600">
        <f t="shared" si="277"/>
        <v>16.455926093335737</v>
      </c>
      <c r="AJ600">
        <f t="shared" si="278"/>
        <v>65.999463415563511</v>
      </c>
      <c r="AK600"/>
      <c r="AL600"/>
      <c r="AM600"/>
      <c r="AN600"/>
    </row>
    <row r="601" spans="1:40" x14ac:dyDescent="0.25">
      <c r="A601"/>
      <c r="B601">
        <f t="shared" si="279"/>
        <v>46700</v>
      </c>
      <c r="C601" s="237" t="str">
        <f t="shared" si="247"/>
        <v>-0.0000350436055193637+0.0524415727491901i</v>
      </c>
      <c r="D601" s="208" t="str">
        <f t="shared" si="248"/>
        <v>-5.95727462464827+0.402052057743791i</v>
      </c>
      <c r="E601" t="str">
        <f t="shared" si="249"/>
        <v>2870</v>
      </c>
      <c r="F601" t="str">
        <f t="shared" si="250"/>
        <v>0.777000777000777</v>
      </c>
      <c r="G601" t="str">
        <f t="shared" si="245"/>
        <v>0.777000777000777</v>
      </c>
      <c r="H601" t="str">
        <f t="shared" si="251"/>
        <v>5.12505534802853+4.23528018442108i</v>
      </c>
      <c r="I601" t="str">
        <f t="shared" si="252"/>
        <v>183.390471153304i</v>
      </c>
      <c r="J601" t="str">
        <f t="shared" si="246"/>
        <v>-27.7675230412729+39.6631042515289i</v>
      </c>
      <c r="K601" t="str">
        <f t="shared" si="253"/>
        <v>3.10291107529126-2.17229983391554i</v>
      </c>
      <c r="L601" t="str">
        <f t="shared" si="254"/>
        <v>0.205369425720803-0.124834089747486i</v>
      </c>
      <c r="M601" t="str">
        <f t="shared" si="255"/>
        <v>3.30828050101206-2.29713392366303i</v>
      </c>
      <c r="N601" t="str">
        <f t="shared" si="256"/>
        <v>-0.207110283887526i</v>
      </c>
      <c r="O601" t="str">
        <f t="shared" si="257"/>
        <v>0.978629220316378-0.205632801719371i</v>
      </c>
      <c r="P601" t="str">
        <f t="shared" si="258"/>
        <v>0.021370779683622+0.205632801719371i</v>
      </c>
      <c r="Q601" t="str">
        <f t="shared" si="259"/>
        <v>-0.021370779683622+0.00147748216815499i</v>
      </c>
      <c r="R601" t="str">
        <f t="shared" si="260"/>
        <v>-0.333174328885001-9.64518206170805i</v>
      </c>
      <c r="S601" t="str">
        <f t="shared" si="261"/>
        <v>0.0214822157986012i</v>
      </c>
      <c r="T601" t="str">
        <f t="shared" si="262"/>
        <v>0.20719988246641-0.00715732283166172i</v>
      </c>
      <c r="U601" t="str">
        <f t="shared" si="263"/>
        <v>0.0001-3408.02875999776i</v>
      </c>
      <c r="V601" t="str">
        <f t="shared" si="264"/>
        <v>0.00002-0.0546637764339708i</v>
      </c>
      <c r="W601" t="str">
        <f t="shared" si="265"/>
        <v>0.0000199993584529566-0.0546628996572953i</v>
      </c>
      <c r="X601" t="str">
        <f t="shared" si="266"/>
        <v>0.0102552691148619-0.0526659715427089i</v>
      </c>
      <c r="Y601" t="str">
        <f t="shared" si="267"/>
        <v>0.009+0.293424753845287i</v>
      </c>
      <c r="Z601" t="str">
        <f t="shared" si="268"/>
        <v>-2.56769516132047-0.716505080581852i</v>
      </c>
      <c r="AA601" t="str">
        <f t="shared" si="269"/>
        <v>3.96093296557417-49.5256333154924i</v>
      </c>
      <c r="AB601" t="str">
        <f t="shared" si="270"/>
        <v>1.41063132739087-0.0487275556646549i</v>
      </c>
      <c r="AC601" t="str">
        <f t="shared" si="271"/>
        <v>5.55483039338952-3.40161349819874i</v>
      </c>
      <c r="AD601" t="str">
        <f t="shared" si="272"/>
        <v>0.188595667305743+0.106718292002186i</v>
      </c>
      <c r="AE601" t="str">
        <f t="shared" si="273"/>
        <v>-0.407791983976377-0.409149795798687i</v>
      </c>
      <c r="AF601" t="str">
        <f t="shared" si="274"/>
        <v>-11.0823299726768-3.83322812667729i</v>
      </c>
      <c r="AG601" t="str">
        <f t="shared" si="275"/>
        <v>1.02183694697266-0.032281769424254i</v>
      </c>
      <c r="AH601" t="str">
        <f t="shared" si="276"/>
        <v>2.69665262642066+6.05237996603293i</v>
      </c>
      <c r="AI601">
        <f t="shared" si="277"/>
        <v>16.424965583277007</v>
      </c>
      <c r="AJ601">
        <f t="shared" si="278"/>
        <v>65.984521140321903</v>
      </c>
      <c r="AK601"/>
      <c r="AL601"/>
      <c r="AM601"/>
      <c r="AN601"/>
    </row>
    <row r="602" spans="1:40" x14ac:dyDescent="0.25">
      <c r="A602"/>
      <c r="B602">
        <f t="shared" si="279"/>
        <v>46800</v>
      </c>
      <c r="C602" s="237" t="str">
        <f t="shared" si="247"/>
        <v>-0.0000348940065868646+0.052329518206318i</v>
      </c>
      <c r="D602" s="208" t="str">
        <f t="shared" si="248"/>
        <v>-5.95727347772313+0.401192972915105i</v>
      </c>
      <c r="E602" t="str">
        <f t="shared" si="249"/>
        <v>2870</v>
      </c>
      <c r="F602" t="str">
        <f t="shared" si="250"/>
        <v>0.777000777000777</v>
      </c>
      <c r="G602" t="str">
        <f t="shared" si="245"/>
        <v>0.777000777000777</v>
      </c>
      <c r="H602" t="str">
        <f t="shared" si="251"/>
        <v>5.13409918683899+4.23477371829597i</v>
      </c>
      <c r="I602" t="str">
        <f t="shared" si="252"/>
        <v>183.783170235003i</v>
      </c>
      <c r="J602" t="str">
        <f t="shared" si="246"/>
        <v>-27.8908563320102+39.7480359522817i</v>
      </c>
      <c r="K602" t="str">
        <f t="shared" si="253"/>
        <v>3.09822748285538-2.17399968420941i</v>
      </c>
      <c r="L602" t="str">
        <f t="shared" si="254"/>
        <v>0.205132151987379-0.124956864427198i</v>
      </c>
      <c r="M602" t="str">
        <f t="shared" si="255"/>
        <v>3.30335963484276-2.29895654863661i</v>
      </c>
      <c r="N602" t="str">
        <f t="shared" si="256"/>
        <v>-0.207553774859448i</v>
      </c>
      <c r="O602" t="str">
        <f t="shared" si="257"/>
        <v>0.978537927787802-0.206066794706847i</v>
      </c>
      <c r="P602" t="str">
        <f t="shared" si="258"/>
        <v>0.021462072212198+0.206066794706847i</v>
      </c>
      <c r="Q602" t="str">
        <f t="shared" si="259"/>
        <v>-0.021462072212198+0.00148698015260101i</v>
      </c>
      <c r="R602" t="str">
        <f t="shared" si="260"/>
        <v>-0.333173646611492-9.62452345069122i</v>
      </c>
      <c r="S602" t="str">
        <f t="shared" si="261"/>
        <v>0.0215282162606968i</v>
      </c>
      <c r="T602" t="str">
        <f t="shared" si="262"/>
        <v>0.207198822252628-0.00717263431661717i</v>
      </c>
      <c r="U602" t="str">
        <f t="shared" si="263"/>
        <v>0.0001-3400.74664726272i</v>
      </c>
      <c r="V602" t="str">
        <f t="shared" si="264"/>
        <v>0.00002-0.0545469734928729i</v>
      </c>
      <c r="W602" t="str">
        <f t="shared" si="265"/>
        <v>0.0000199993584529566-0.0545460985896524i</v>
      </c>
      <c r="X602" t="str">
        <f t="shared" si="266"/>
        <v>0.0102131590476071-0.0525616037321359i</v>
      </c>
      <c r="Y602" t="str">
        <f t="shared" si="267"/>
        <v>0.009+0.294053072376005i</v>
      </c>
      <c r="Z602" t="str">
        <f t="shared" si="268"/>
        <v>-2.55529707587971-0.710804562446828i</v>
      </c>
      <c r="AA602" t="str">
        <f t="shared" si="269"/>
        <v>3.92858432993004-49.3786366508143i</v>
      </c>
      <c r="AB602" t="str">
        <f t="shared" si="270"/>
        <v>1.41062410938111-0.0488317973277771i</v>
      </c>
      <c r="AC602" t="str">
        <f t="shared" si="271"/>
        <v>5.54753656261719-3.40427252211579i</v>
      </c>
      <c r="AD602" t="str">
        <f t="shared" si="272"/>
        <v>0.1886432243134+0.106959393775626i</v>
      </c>
      <c r="AE602" t="str">
        <f t="shared" si="273"/>
        <v>-0.406012254380289-0.407401490669369i</v>
      </c>
      <c r="AF602" t="str">
        <f t="shared" si="274"/>
        <v>-11.0913726645621-3.83358074538087i</v>
      </c>
      <c r="AG602" t="str">
        <f t="shared" si="275"/>
        <v>1.02180184768098-0.032198981358695i</v>
      </c>
      <c r="AH602" t="str">
        <f t="shared" si="276"/>
        <v>2.6886422689552+6.03022403431306i</v>
      </c>
      <c r="AI602">
        <f t="shared" si="277"/>
        <v>16.394107715378247</v>
      </c>
      <c r="AJ602">
        <f t="shared" si="278"/>
        <v>65.969767303869403</v>
      </c>
      <c r="AK602"/>
      <c r="AL602"/>
      <c r="AM602"/>
      <c r="AN602"/>
    </row>
    <row r="603" spans="1:40" x14ac:dyDescent="0.25">
      <c r="A603"/>
      <c r="B603">
        <f t="shared" si="279"/>
        <v>46900</v>
      </c>
      <c r="C603" s="237" t="str">
        <f t="shared" si="247"/>
        <v>-0.0000347453635560727+0.0522179415073426i</v>
      </c>
      <c r="D603" s="208" t="str">
        <f t="shared" si="248"/>
        <v>-5.95727233812656+0.400337551556293i</v>
      </c>
      <c r="E603" t="str">
        <f t="shared" si="249"/>
        <v>2870</v>
      </c>
      <c r="F603" t="str">
        <f t="shared" si="250"/>
        <v>0.777000777000777</v>
      </c>
      <c r="G603" t="str">
        <f t="shared" si="245"/>
        <v>0.777000777000777</v>
      </c>
      <c r="H603" t="str">
        <f t="shared" si="251"/>
        <v>5.14312152858125+4.23424914800252i</v>
      </c>
      <c r="I603" t="str">
        <f t="shared" si="252"/>
        <v>184.175869316702i</v>
      </c>
      <c r="J603" t="str">
        <f t="shared" si="246"/>
        <v>-28.014453437273+39.8329676530344i</v>
      </c>
      <c r="K603" t="str">
        <f t="shared" si="253"/>
        <v>3.09354798711731-2.17568665222124i</v>
      </c>
      <c r="L603" t="str">
        <f t="shared" si="254"/>
        <v>0.204894920109667-0.125079046982686i</v>
      </c>
      <c r="M603" t="str">
        <f t="shared" si="255"/>
        <v>3.29844290722698-2.30076569920393i</v>
      </c>
      <c r="N603" t="str">
        <f t="shared" si="256"/>
        <v>-0.20799726583137i</v>
      </c>
      <c r="O603" t="str">
        <f t="shared" si="257"/>
        <v>0.978446442796239-0.206500747164233i</v>
      </c>
      <c r="P603" t="str">
        <f t="shared" si="258"/>
        <v>0.021553557203761+0.206500747164233i</v>
      </c>
      <c r="Q603" t="str">
        <f t="shared" si="259"/>
        <v>-0.021553557203761+0.00149651866713699i</v>
      </c>
      <c r="R603" t="str">
        <f t="shared" si="260"/>
        <v>-0.333172962873865-9.60395283087836i</v>
      </c>
      <c r="S603" t="str">
        <f t="shared" si="261"/>
        <v>0.0215742167227922i</v>
      </c>
      <c r="T603" t="str">
        <f t="shared" si="262"/>
        <v>0.207197759768843-0.00718794570721556i</v>
      </c>
      <c r="U603" t="str">
        <f t="shared" si="263"/>
        <v>0.0001-3393.49558831333i</v>
      </c>
      <c r="V603" t="str">
        <f t="shared" si="264"/>
        <v>0.00002-0.0544306686453401i</v>
      </c>
      <c r="W603" t="str">
        <f t="shared" si="265"/>
        <v>0.0000199993584529566-0.0544297956075853i</v>
      </c>
      <c r="X603" t="str">
        <f t="shared" si="266"/>
        <v>0.0101713050899943-0.0524576314259489i</v>
      </c>
      <c r="Y603" t="str">
        <f t="shared" si="267"/>
        <v>0.009+0.294681390906723i</v>
      </c>
      <c r="Z603" t="str">
        <f t="shared" si="268"/>
        <v>-2.54299006355886-0.70516657736377i</v>
      </c>
      <c r="AA603" t="str">
        <f t="shared" si="269"/>
        <v>3.89661407823335-49.232564337417i</v>
      </c>
      <c r="AB603" t="str">
        <f t="shared" si="270"/>
        <v>1.410616875917-0.0489360383485099i</v>
      </c>
      <c r="AC603" t="str">
        <f t="shared" si="271"/>
        <v>5.54024887069593-3.40691165142647i</v>
      </c>
      <c r="AD603" t="str">
        <f t="shared" si="272"/>
        <v>0.188690881495374+0.107200441387646i</v>
      </c>
      <c r="AE603" t="str">
        <f t="shared" si="273"/>
        <v>-0.404244868381686-0.405668160341753i</v>
      </c>
      <c r="AF603" t="str">
        <f t="shared" si="274"/>
        <v>-11.1003938667078-3.83391159644623i</v>
      </c>
      <c r="AG603" t="str">
        <f t="shared" si="275"/>
        <v>1.02176708958585-0.0321167023146836i</v>
      </c>
      <c r="AH603" t="str">
        <f t="shared" si="276"/>
        <v>2.68066661350852+6.00822798255122i</v>
      </c>
      <c r="AI603">
        <f t="shared" si="277"/>
        <v>16.363351842360604</v>
      </c>
      <c r="AJ603">
        <f t="shared" si="278"/>
        <v>65.955199411784122</v>
      </c>
      <c r="AK603"/>
      <c r="AL603"/>
      <c r="AM603"/>
      <c r="AN603"/>
    </row>
    <row r="604" spans="1:40" x14ac:dyDescent="0.25">
      <c r="A604"/>
      <c r="B604">
        <f t="shared" si="279"/>
        <v>47000</v>
      </c>
      <c r="C604" s="237" t="str">
        <f t="shared" si="247"/>
        <v>-0.0000345976683003209+0.0521068396022016i</v>
      </c>
      <c r="D604" s="208" t="str">
        <f t="shared" si="248"/>
        <v>-5.95727120579626+0.399485770283546i</v>
      </c>
      <c r="E604" t="str">
        <f t="shared" si="249"/>
        <v>2870</v>
      </c>
      <c r="F604" t="str">
        <f t="shared" si="250"/>
        <v>0.777000777000777</v>
      </c>
      <c r="G604" t="str">
        <f t="shared" si="245"/>
        <v>0.777000777000777</v>
      </c>
      <c r="H604" t="str">
        <f t="shared" si="251"/>
        <v>5.15212238837304+4.2337066033193i</v>
      </c>
      <c r="I604" t="str">
        <f t="shared" si="252"/>
        <v>184.5685683984i</v>
      </c>
      <c r="J604" t="str">
        <f t="shared" si="246"/>
        <v>-28.1383143570615+39.9178993537872i</v>
      </c>
      <c r="K604" t="str">
        <f t="shared" si="253"/>
        <v>3.08887261525289-2.17736078460898i</v>
      </c>
      <c r="L604" t="str">
        <f t="shared" si="254"/>
        <v>0.20465773169739-0.12520063856215i</v>
      </c>
      <c r="M604" t="str">
        <f t="shared" si="255"/>
        <v>3.29353034695028-2.30256142317113i</v>
      </c>
      <c r="N604" t="str">
        <f t="shared" si="256"/>
        <v>-0.208440756803292i</v>
      </c>
      <c r="O604" t="str">
        <f t="shared" si="257"/>
        <v>0.978354765359681-0.206934659006177i</v>
      </c>
      <c r="P604" t="str">
        <f t="shared" si="258"/>
        <v>0.021645234640319+0.206934659006177i</v>
      </c>
      <c r="Q604" t="str">
        <f t="shared" si="259"/>
        <v>-0.021645234640319+0.001506097797115i</v>
      </c>
      <c r="R604" t="str">
        <f t="shared" si="260"/>
        <v>-0.333172277671984-9.58346964062208i</v>
      </c>
      <c r="S604" t="str">
        <f t="shared" si="261"/>
        <v>0.0216202171848878i</v>
      </c>
      <c r="T604" t="str">
        <f t="shared" si="262"/>
        <v>0.207196695015028-0.00720325700325204i</v>
      </c>
      <c r="U604" t="str">
        <f t="shared" si="263"/>
        <v>0.0001-3386.27538493394i</v>
      </c>
      <c r="V604" t="str">
        <f t="shared" si="264"/>
        <v>0.00002-0.0543148587120521i</v>
      </c>
      <c r="W604" t="str">
        <f t="shared" si="265"/>
        <v>0.0000199993584529566-0.0543139875318251i</v>
      </c>
      <c r="X604" t="str">
        <f t="shared" si="266"/>
        <v>0.0101297051960847-0.0523540524947281i</v>
      </c>
      <c r="Y604" t="str">
        <f t="shared" si="267"/>
        <v>0.009+0.295309709437441i</v>
      </c>
      <c r="Z604" t="str">
        <f t="shared" si="268"/>
        <v>-2.530773238497-0.699590248123681i</v>
      </c>
      <c r="AA604" t="str">
        <f t="shared" si="269"/>
        <v>3.86501655880845-49.0874076476601i</v>
      </c>
      <c r="AB604" t="str">
        <f t="shared" si="270"/>
        <v>1.41060962699838-0.0490402787254585i</v>
      </c>
      <c r="AC604" t="str">
        <f t="shared" si="271"/>
        <v>5.53296736024458-3.40953095648548i</v>
      </c>
      <c r="AD604" t="str">
        <f t="shared" si="272"/>
        <v>0.188738638837576+0.107441435015064i</v>
      </c>
      <c r="AE604" t="str">
        <f t="shared" si="273"/>
        <v>-0.402489716059535-0.403949619616744i</v>
      </c>
      <c r="AF604" t="str">
        <f t="shared" si="274"/>
        <v>-11.1093935941693-3.83422083303575i</v>
      </c>
      <c r="AG604" t="str">
        <f t="shared" si="275"/>
        <v>1.02173266812929-0.0320349278325382i</v>
      </c>
      <c r="AH604" t="str">
        <f t="shared" si="276"/>
        <v>2.67272559273095+5.98639011280084i</v>
      </c>
      <c r="AI604">
        <f t="shared" si="277"/>
        <v>16.33269732279717</v>
      </c>
      <c r="AJ604">
        <f t="shared" si="278"/>
        <v>65.940815007099658</v>
      </c>
      <c r="AK604"/>
      <c r="AL604"/>
      <c r="AM604"/>
      <c r="AN604"/>
    </row>
    <row r="605" spans="1:40" x14ac:dyDescent="0.25">
      <c r="A605"/>
      <c r="B605">
        <f t="shared" si="279"/>
        <v>47100</v>
      </c>
      <c r="C605" s="237" t="str">
        <f t="shared" si="247"/>
        <v>-0.0000344509127791206+0.0519962094667356i</v>
      </c>
      <c r="D605" s="208" t="str">
        <f t="shared" si="248"/>
        <v>-5.9572700806706+0.39863760591164i</v>
      </c>
      <c r="E605" t="str">
        <f t="shared" si="249"/>
        <v>2870</v>
      </c>
      <c r="F605" t="str">
        <f t="shared" si="250"/>
        <v>0.777000777000777</v>
      </c>
      <c r="G605" t="str">
        <f t="shared" si="245"/>
        <v>0.777000777000777</v>
      </c>
      <c r="H605" t="str">
        <f t="shared" si="251"/>
        <v>5.16110178181373+4.233146213375i</v>
      </c>
      <c r="I605" t="str">
        <f t="shared" si="252"/>
        <v>184.961267480099i</v>
      </c>
      <c r="J605" t="str">
        <f t="shared" si="246"/>
        <v>-28.2624390913757+40.0028310545399i</v>
      </c>
      <c r="K605" t="str">
        <f t="shared" si="253"/>
        <v>3.08420139418918-2.179022127958i</v>
      </c>
      <c r="L605" t="str">
        <f t="shared" si="254"/>
        <v>0.204420588352194-0.125321640317215i</v>
      </c>
      <c r="M605" t="str">
        <f t="shared" si="255"/>
        <v>3.28862198254137-2.30434376827521i</v>
      </c>
      <c r="N605" t="str">
        <f t="shared" si="256"/>
        <v>-0.208884247775213i</v>
      </c>
      <c r="O605" t="str">
        <f t="shared" si="257"/>
        <v>0.978262895496162-0.207368530147334i</v>
      </c>
      <c r="P605" t="str">
        <f t="shared" si="258"/>
        <v>0.021737104503838+0.207368530147334i</v>
      </c>
      <c r="Q605" t="str">
        <f t="shared" si="259"/>
        <v>-0.021737104503838+0.001515717627879i</v>
      </c>
      <c r="R605" t="str">
        <f t="shared" si="260"/>
        <v>-0.333171591005514-9.56307332304661i</v>
      </c>
      <c r="S605" t="str">
        <f t="shared" si="261"/>
        <v>0.0216662176469832i</v>
      </c>
      <c r="T605" t="str">
        <f t="shared" si="262"/>
        <v>0.207195627991187-0.00721856820451714i</v>
      </c>
      <c r="U605" t="str">
        <f t="shared" si="263"/>
        <v>0.0001-3379.08584059225i</v>
      </c>
      <c r="V605" t="str">
        <f t="shared" si="264"/>
        <v>0.00002-0.0541995405406889i</v>
      </c>
      <c r="W605" t="str">
        <f t="shared" si="265"/>
        <v>0.0000199993584529566-0.0541986712101017i</v>
      </c>
      <c r="X605" t="str">
        <f t="shared" si="266"/>
        <v>0.0100883573400523-0.0522508648232623i</v>
      </c>
      <c r="Y605" t="str">
        <f t="shared" si="267"/>
        <v>0.009+0.295938027968159i</v>
      </c>
      <c r="Z605" t="str">
        <f t="shared" si="268"/>
        <v>-2.5186457252225-0.694074712487422i</v>
      </c>
      <c r="AA605" t="str">
        <f t="shared" si="269"/>
        <v>3.83378622178895-48.9431579600334i</v>
      </c>
      <c r="AB605" t="str">
        <f t="shared" si="270"/>
        <v>1.41060236262525-0.049144518457197i</v>
      </c>
      <c r="AC605" t="str">
        <f t="shared" si="271"/>
        <v>5.52569207350246-3.41213050754953i</v>
      </c>
      <c r="AD605" t="str">
        <f t="shared" si="272"/>
        <v>0.188786496325949+0.107682374832879i</v>
      </c>
      <c r="AE605" t="str">
        <f t="shared" si="273"/>
        <v>-0.400746688598992-0.402245686213579i</v>
      </c>
      <c r="AF605" t="str">
        <f t="shared" si="274"/>
        <v>-11.1183718624843-3.83450860746336i</v>
      </c>
      <c r="AG605" t="str">
        <f t="shared" si="275"/>
        <v>1.02169857882894-0.0319536535016869i</v>
      </c>
      <c r="AH605" t="str">
        <f t="shared" si="276"/>
        <v>2.66481913566846+5.9647087505386i</v>
      </c>
      <c r="AI605">
        <f t="shared" si="277"/>
        <v>16.302143521048393</v>
      </c>
      <c r="AJ605">
        <f t="shared" si="278"/>
        <v>65.926611669641375</v>
      </c>
      <c r="AK605"/>
      <c r="AL605"/>
      <c r="AM605"/>
      <c r="AN605"/>
    </row>
    <row r="606" spans="1:40" x14ac:dyDescent="0.25">
      <c r="A606"/>
      <c r="B606">
        <f t="shared" si="279"/>
        <v>47200</v>
      </c>
      <c r="C606" s="237" t="str">
        <f t="shared" si="247"/>
        <v>-0.0000343050890370683+0.0518860481024142i</v>
      </c>
      <c r="D606" s="208" t="str">
        <f t="shared" si="248"/>
        <v>-5.95726896268858+0.397793035451842i</v>
      </c>
      <c r="E606" t="str">
        <f t="shared" si="249"/>
        <v>2870</v>
      </c>
      <c r="F606" t="str">
        <f t="shared" si="250"/>
        <v>0.777000777000777</v>
      </c>
      <c r="G606" t="str">
        <f t="shared" si="245"/>
        <v>0.777000777000777</v>
      </c>
      <c r="H606" t="str">
        <f t="shared" si="251"/>
        <v>5.17005972497854+4.23256810664955i</v>
      </c>
      <c r="I606" t="str">
        <f t="shared" si="252"/>
        <v>185.353966561798i</v>
      </c>
      <c r="J606" t="str">
        <f t="shared" si="246"/>
        <v>-28.3868276402155+40.0877627552927i</v>
      </c>
      <c r="K606" t="str">
        <f t="shared" si="253"/>
        <v>3.07953435060545-2.1806707287804i</v>
      </c>
      <c r="L606" t="str">
        <f t="shared" si="254"/>
        <v>0.204183491667654-0.125442053402887i</v>
      </c>
      <c r="M606" t="str">
        <f t="shared" si="255"/>
        <v>3.2837178422731-2.30611278218329i</v>
      </c>
      <c r="N606" t="str">
        <f t="shared" si="256"/>
        <v>-0.209327738747135i</v>
      </c>
      <c r="O606" t="str">
        <f t="shared" si="257"/>
        <v>0.978170833223749-0.20780236050237i</v>
      </c>
      <c r="P606" t="str">
        <f t="shared" si="258"/>
        <v>0.021829166776251+0.20780236050237i</v>
      </c>
      <c r="Q606" t="str">
        <f t="shared" si="259"/>
        <v>-0.021829166776251+0.00152537824476501i</v>
      </c>
      <c r="R606" t="str">
        <f t="shared" si="260"/>
        <v>-0.333170902874389-9.54276332599348i</v>
      </c>
      <c r="S606" t="str">
        <f t="shared" si="261"/>
        <v>0.0217122181090788i</v>
      </c>
      <c r="T606" t="str">
        <f t="shared" si="262"/>
        <v>0.207194558697289-0.00723387931080744i</v>
      </c>
      <c r="U606" t="str">
        <f t="shared" si="263"/>
        <v>0.0001-3371.92676042152i</v>
      </c>
      <c r="V606" t="str">
        <f t="shared" si="264"/>
        <v>0.00002-0.054084711005645i</v>
      </c>
      <c r="W606" t="str">
        <f t="shared" si="265"/>
        <v>0.0000199993584529566-0.0540838435168606i</v>
      </c>
      <c r="X606" t="str">
        <f t="shared" si="266"/>
        <v>0.0100472595159512-0.0521480663104435i</v>
      </c>
      <c r="Y606" t="str">
        <f t="shared" si="267"/>
        <v>0.009+0.296566346498876i</v>
      </c>
      <c r="Z606" t="str">
        <f t="shared" si="268"/>
        <v>-2.50660665851892-0.688619122885889i</v>
      </c>
      <c r="AA606" t="str">
        <f t="shared" si="269"/>
        <v>3.80291761698246-48.7998067576456i</v>
      </c>
      <c r="AB606" t="str">
        <f t="shared" si="270"/>
        <v>1.41059508279742-0.0492487575423403i</v>
      </c>
      <c r="AC606" t="str">
        <f t="shared" si="271"/>
        <v>5.51842305232955-3.41471037477559i</v>
      </c>
      <c r="AD606" t="str">
        <f t="shared" si="272"/>
        <v>0.188834453946483+0.107923261014283i</v>
      </c>
      <c r="AE606" t="str">
        <f t="shared" si="273"/>
        <v>-0.399015678281399-0.400556180714741i</v>
      </c>
      <c r="AF606" t="str">
        <f t="shared" si="274"/>
        <v>-11.1273286876671-3.83477507119771i</v>
      </c>
      <c r="AG606" t="str">
        <f t="shared" si="275"/>
        <v>1.0216648172766-0.0318728749600734i</v>
      </c>
      <c r="AH606" t="str">
        <f t="shared" si="276"/>
        <v>2.65694716790751+5.94318224427455i</v>
      </c>
      <c r="AI606">
        <f t="shared" si="277"/>
        <v>16.27168980719928</v>
      </c>
      <c r="AJ606">
        <f t="shared" si="278"/>
        <v>65.912587015370505</v>
      </c>
      <c r="AK606"/>
      <c r="AL606"/>
      <c r="AM606"/>
      <c r="AN606"/>
    </row>
    <row r="607" spans="1:40" x14ac:dyDescent="0.25">
      <c r="A607"/>
      <c r="B607">
        <f t="shared" si="279"/>
        <v>47300</v>
      </c>
      <c r="C607" s="237" t="str">
        <f t="shared" si="247"/>
        <v>-0.0000341601892027657+0.0517763525360638i</v>
      </c>
      <c r="D607" s="208" t="str">
        <f t="shared" si="248"/>
        <v>-5.95726785178985+0.396952036109823i</v>
      </c>
      <c r="E607" t="str">
        <f t="shared" si="249"/>
        <v>2870</v>
      </c>
      <c r="F607" t="str">
        <f t="shared" si="250"/>
        <v>0.777000777000777</v>
      </c>
      <c r="G607" t="str">
        <f t="shared" si="245"/>
        <v>0.777000777000777</v>
      </c>
      <c r="H607" t="str">
        <f t="shared" si="251"/>
        <v>5.17899623441206+4.23197241097523i</v>
      </c>
      <c r="I607" t="str">
        <f t="shared" si="252"/>
        <v>185.746665643497i</v>
      </c>
      <c r="J607" t="str">
        <f t="shared" si="246"/>
        <v>-28.5114800035809+40.1726944560454i</v>
      </c>
      <c r="K607" t="str">
        <f t="shared" si="253"/>
        <v>3.07487151093431-2.18230663351463i</v>
      </c>
      <c r="L607" t="str">
        <f t="shared" si="254"/>
        <v>0.203946443229277-0.125561878977505i</v>
      </c>
      <c r="M607" t="str">
        <f t="shared" si="255"/>
        <v>3.27881795416359-2.30786851249213i</v>
      </c>
      <c r="N607" t="str">
        <f t="shared" si="256"/>
        <v>-0.209771229719057i</v>
      </c>
      <c r="O607" t="str">
        <f t="shared" si="257"/>
        <v>0.97807857856055-0.208236149985957i</v>
      </c>
      <c r="P607" t="str">
        <f t="shared" si="258"/>
        <v>0.02192142143945+0.208236149985957i</v>
      </c>
      <c r="Q607" t="str">
        <f t="shared" si="259"/>
        <v>-0.02192142143945+0.00153507973310002i</v>
      </c>
      <c r="R607" t="str">
        <f t="shared" si="260"/>
        <v>-0.333170213278792-9.52253910197492i</v>
      </c>
      <c r="S607" t="str">
        <f t="shared" si="261"/>
        <v>0.0217582185711744i</v>
      </c>
      <c r="T607" t="str">
        <f t="shared" si="262"/>
        <v>0.207193487133325-0.00724919032192475i</v>
      </c>
      <c r="U607" t="str">
        <f t="shared" si="263"/>
        <v>0.0001-3364.79795120287i</v>
      </c>
      <c r="V607" t="str">
        <f t="shared" si="264"/>
        <v>0.00002-0.0539703670077473i</v>
      </c>
      <c r="W607" t="str">
        <f t="shared" si="265"/>
        <v>0.0000199993584529566-0.0539695013529776i</v>
      </c>
      <c r="X607" t="str">
        <f t="shared" si="266"/>
        <v>0.0100064097374846-0.0520456548691617i</v>
      </c>
      <c r="Y607" t="str">
        <f t="shared" si="267"/>
        <v>0.009+0.297194665029594i</v>
      </c>
      <c r="Z607" t="str">
        <f t="shared" si="268"/>
        <v>-2.4946551832924-0.68322264612694i</v>
      </c>
      <c r="AA607" t="str">
        <f t="shared" si="269"/>
        <v>3.77240539178556-48.6573456267338i</v>
      </c>
      <c r="AB607" t="str">
        <f t="shared" si="270"/>
        <v>1.41058778751482-0.0493529959795393i</v>
      </c>
      <c r="AC607" t="str">
        <f t="shared" si="271"/>
        <v>5.51116033820916-3.41727062822087i</v>
      </c>
      <c r="AD607" t="str">
        <f t="shared" si="272"/>
        <v>0.188882511685203+0.108164093730685i</v>
      </c>
      <c r="AE607" t="str">
        <f t="shared" si="273"/>
        <v>-0.397296578474178-0.398880926512045i</v>
      </c>
      <c r="AF607" t="str">
        <f t="shared" si="274"/>
        <v>-11.1362640862019-3.83502037486541i</v>
      </c>
      <c r="AG607" t="str">
        <f t="shared" si="275"/>
        <v>1.02163137913676-0.0317925878935615i</v>
      </c>
      <c r="AH607" t="str">
        <f t="shared" si="276"/>
        <v>2.64910961171416+5.92180896516888i</v>
      </c>
      <c r="AI607">
        <f t="shared" si="277"/>
        <v>16.241335556995786</v>
      </c>
      <c r="AJ607">
        <f t="shared" si="278"/>
        <v>65.898738695747085</v>
      </c>
      <c r="AK607"/>
      <c r="AL607"/>
      <c r="AM607"/>
      <c r="AN607"/>
    </row>
    <row r="608" spans="1:40" x14ac:dyDescent="0.25">
      <c r="A608"/>
      <c r="B608">
        <f t="shared" si="279"/>
        <v>47400</v>
      </c>
      <c r="C608" s="237" t="str">
        <f t="shared" si="247"/>
        <v>-0.0000340162054877585+0.0516671198196011i</v>
      </c>
      <c r="D608" s="208" t="str">
        <f t="shared" si="248"/>
        <v>-5.9572667479147+0.396114585283609i</v>
      </c>
      <c r="E608" t="str">
        <f t="shared" si="249"/>
        <v>2870</v>
      </c>
      <c r="F608" t="str">
        <f t="shared" si="250"/>
        <v>0.777000777000777</v>
      </c>
      <c r="G608" t="str">
        <f t="shared" si="245"/>
        <v>0.777000777000777</v>
      </c>
      <c r="H608" t="str">
        <f t="shared" si="251"/>
        <v>5.18791132712254+4.23135925353789i</v>
      </c>
      <c r="I608" t="str">
        <f t="shared" si="252"/>
        <v>186.139364725195i</v>
      </c>
      <c r="J608" t="str">
        <f t="shared" si="246"/>
        <v>-28.636396181472+40.2576261567981i</v>
      </c>
      <c r="K608" t="str">
        <f t="shared" si="253"/>
        <v>3.07021290136275-2.18392988852483i</v>
      </c>
      <c r="L608" t="str">
        <f t="shared" si="254"/>
        <v>0.203709444614515-0.125681118202689i</v>
      </c>
      <c r="M608" t="str">
        <f t="shared" si="255"/>
        <v>3.27392234597726-2.30961100672752i</v>
      </c>
      <c r="N608" t="str">
        <f t="shared" si="256"/>
        <v>-0.210214720690979i</v>
      </c>
      <c r="O608" t="str">
        <f t="shared" si="257"/>
        <v>0.97798613152471-0.208669898512775i</v>
      </c>
      <c r="P608" t="str">
        <f t="shared" si="258"/>
        <v>0.02201386847529+0.208669898512775i</v>
      </c>
      <c r="Q608" t="str">
        <f t="shared" si="259"/>
        <v>-0.02201386847529+0.00154482217820398i</v>
      </c>
      <c r="R608" t="str">
        <f t="shared" si="260"/>
        <v>-0.333169522218524-9.50240010812294i</v>
      </c>
      <c r="S608" t="str">
        <f t="shared" si="261"/>
        <v>0.0218042190332698i</v>
      </c>
      <c r="T608" t="str">
        <f t="shared" si="262"/>
        <v>0.207192413299279-0.00726450123766255i</v>
      </c>
      <c r="U608" t="str">
        <f t="shared" si="263"/>
        <v>0.0001-3357.69922134801i</v>
      </c>
      <c r="V608" t="str">
        <f t="shared" si="264"/>
        <v>0.00002-0.0538565054739756i</v>
      </c>
      <c r="W608" t="str">
        <f t="shared" si="265"/>
        <v>0.0000199993584529566-0.0538556416454825i</v>
      </c>
      <c r="X608" t="str">
        <f t="shared" si="266"/>
        <v>0.00996580603777849-0.0519436284262001i</v>
      </c>
      <c r="Y608" t="str">
        <f t="shared" si="267"/>
        <v>0.009+0.297822983560312i</v>
      </c>
      <c r="Z608" t="str">
        <f t="shared" si="268"/>
        <v>-2.48279045444087-0.677884463109166i</v>
      </c>
      <c r="AA608" t="str">
        <f t="shared" si="269"/>
        <v>3.74224428914925-48.5157662552005i</v>
      </c>
      <c r="AB608" t="str">
        <f t="shared" si="270"/>
        <v>1.41058047677735-0.0494572337673879i</v>
      </c>
      <c r="AC608" t="str">
        <f t="shared" si="271"/>
        <v>5.50390397224917-3.41981133784119i</v>
      </c>
      <c r="AD608" t="str">
        <f t="shared" si="272"/>
        <v>0.188930669528175+0.108404873151733i</v>
      </c>
      <c r="AE608" t="str">
        <f t="shared" si="273"/>
        <v>-0.395589283620795-0.397219749753958i</v>
      </c>
      <c r="AF608" t="str">
        <f t="shared" si="274"/>
        <v>-11.1451780750372-3.83524466825428i</v>
      </c>
      <c r="AG608" t="str">
        <f t="shared" si="275"/>
        <v>1.02159826014514-0.031712788035354i</v>
      </c>
      <c r="AH608" t="str">
        <f t="shared" si="276"/>
        <v>2.64130638616936+5.90058730665748i</v>
      </c>
      <c r="AI608">
        <f t="shared" si="277"/>
        <v>16.211080151784046</v>
      </c>
      <c r="AJ608">
        <f t="shared" si="278"/>
        <v>65.885064397105751</v>
      </c>
      <c r="AK608"/>
      <c r="AL608"/>
      <c r="AM608"/>
      <c r="AN608"/>
    </row>
    <row r="609" spans="1:40" x14ac:dyDescent="0.25">
      <c r="A609"/>
      <c r="B609">
        <f t="shared" si="279"/>
        <v>47500</v>
      </c>
      <c r="C609" s="237" t="str">
        <f t="shared" si="247"/>
        <v>-0.0000338731301854905+0.0515583470297689i</v>
      </c>
      <c r="D609" s="208" t="str">
        <f t="shared" si="248"/>
        <v>-5.95726565100404+0.395280660561562i</v>
      </c>
      <c r="E609" t="str">
        <f t="shared" si="249"/>
        <v>2870</v>
      </c>
      <c r="F609" t="str">
        <f t="shared" si="250"/>
        <v>0.777000777000777</v>
      </c>
      <c r="G609" t="str">
        <f t="shared" si="245"/>
        <v>0.777000777000777</v>
      </c>
      <c r="H609" t="str">
        <f t="shared" si="251"/>
        <v>5.19680502057572+4.23072876087815i</v>
      </c>
      <c r="I609" t="str">
        <f t="shared" si="252"/>
        <v>186.532063806894i</v>
      </c>
      <c r="J609" t="str">
        <f t="shared" si="246"/>
        <v>-28.7615761738887+40.3425578575509i</v>
      </c>
      <c r="K609" t="str">
        <f t="shared" si="253"/>
        <v>3.0655585478333-2.18554054010039i</v>
      </c>
      <c r="L609" t="str">
        <f t="shared" si="254"/>
        <v>0.203472497392771-0.125799772243298i</v>
      </c>
      <c r="M609" t="str">
        <f t="shared" si="255"/>
        <v>3.26903104522607-2.31134031234369i</v>
      </c>
      <c r="N609" t="str">
        <f t="shared" si="256"/>
        <v>-0.210658211662901i</v>
      </c>
      <c r="O609" t="str">
        <f t="shared" si="257"/>
        <v>0.977893492134413-0.209103605997513i</v>
      </c>
      <c r="P609" t="str">
        <f t="shared" si="258"/>
        <v>0.022106507865587+0.209103605997513i</v>
      </c>
      <c r="Q609" t="str">
        <f t="shared" si="259"/>
        <v>-0.022106507865587+0.00155460566538801i</v>
      </c>
      <c r="R609" t="str">
        <f t="shared" si="260"/>
        <v>-0.333168829693647-9.48234580614161i</v>
      </c>
      <c r="S609" t="str">
        <f t="shared" si="261"/>
        <v>0.0218502194953654i</v>
      </c>
      <c r="T609" t="str">
        <f t="shared" si="262"/>
        <v>0.207191337195152-0.0072798120578202i</v>
      </c>
      <c r="U609" t="str">
        <f t="shared" si="263"/>
        <v>0.0001-3350.63038088201i</v>
      </c>
      <c r="V609" t="str">
        <f t="shared" si="264"/>
        <v>0.00002-0.0537431233571883i</v>
      </c>
      <c r="W609" t="str">
        <f t="shared" si="265"/>
        <v>0.0000199993584529566-0.0537422613472819i</v>
      </c>
      <c r="X609" t="str">
        <f t="shared" si="266"/>
        <v>0.00992544646915642-0.0518419849221325i</v>
      </c>
      <c r="Y609" t="str">
        <f t="shared" si="267"/>
        <v>0.009+0.29845130209103i</v>
      </c>
      <c r="Z609" t="str">
        <f t="shared" si="268"/>
        <v>-2.47101163672476-0.672603768542016i</v>
      </c>
      <c r="AA609" t="str">
        <f t="shared" si="269"/>
        <v>3.71242914559168-48.3750604311682i</v>
      </c>
      <c r="AB609" t="str">
        <f t="shared" si="270"/>
        <v>1.410573150585-0.0495614709045201i</v>
      </c>
      <c r="AC609" t="str">
        <f t="shared" si="271"/>
        <v>5.49665399518405-3.4223325734907i</v>
      </c>
      <c r="AD609" t="str">
        <f t="shared" si="272"/>
        <v>0.188978927461499+0.108645599445324i</v>
      </c>
      <c r="AE609" t="str">
        <f t="shared" si="273"/>
        <v>-0.393893689230698-0.395572479293966i</v>
      </c>
      <c r="AF609" t="str">
        <f t="shared" si="274"/>
        <v>-11.1540706715798-3.83544810031659i</v>
      </c>
      <c r="AG609" t="str">
        <f t="shared" si="275"/>
        <v>1.02156545610739-0.0316334711654115i</v>
      </c>
      <c r="AH609" t="str">
        <f t="shared" si="276"/>
        <v>2.63353740729963+5.87951568408256i</v>
      </c>
      <c r="AI609">
        <f t="shared" si="277"/>
        <v>16.180922978447786</v>
      </c>
      <c r="AJ609">
        <f t="shared" si="278"/>
        <v>65.871561840038666</v>
      </c>
      <c r="AK609"/>
      <c r="AL609"/>
      <c r="AM609"/>
      <c r="AN609"/>
    </row>
    <row r="610" spans="1:40" x14ac:dyDescent="0.25">
      <c r="A610"/>
      <c r="B610">
        <f t="shared" si="279"/>
        <v>47600</v>
      </c>
      <c r="C610" s="237" t="str">
        <f t="shared" si="247"/>
        <v>-0.0000337309556702705+0.0514500312678749i</v>
      </c>
      <c r="D610" s="208" t="str">
        <f t="shared" si="248"/>
        <v>-5.95726456099943+0.394450239720374i</v>
      </c>
      <c r="E610" t="str">
        <f t="shared" si="249"/>
        <v>2870</v>
      </c>
      <c r="F610" t="str">
        <f t="shared" si="250"/>
        <v>0.777000777000777</v>
      </c>
      <c r="G610" t="str">
        <f t="shared" si="245"/>
        <v>0.777000777000777</v>
      </c>
      <c r="H610" t="str">
        <f t="shared" si="251"/>
        <v>5.20567733268878+4.23008105889267i</v>
      </c>
      <c r="I610" t="str">
        <f t="shared" si="252"/>
        <v>186.924762888593i</v>
      </c>
      <c r="J610" t="str">
        <f t="shared" si="246"/>
        <v>-28.887019980831+40.4274895583035i</v>
      </c>
      <c r="K610" t="str">
        <f t="shared" si="253"/>
        <v>3.06090847604502-2.18713863445539i</v>
      </c>
      <c r="L610" t="str">
        <f t="shared" si="254"/>
        <v>0.203235603125408-0.125917842267379i</v>
      </c>
      <c r="M610" t="str">
        <f t="shared" si="255"/>
        <v>3.26414407917043-2.31305647672277i</v>
      </c>
      <c r="N610" t="str">
        <f t="shared" si="256"/>
        <v>-0.211101702634823i</v>
      </c>
      <c r="O610" t="str">
        <f t="shared" si="257"/>
        <v>0.977800660407878-0.209537272354868i</v>
      </c>
      <c r="P610" t="str">
        <f t="shared" si="258"/>
        <v>0.0221993395921219+0.209537272354868i</v>
      </c>
      <c r="Q610" t="str">
        <f t="shared" si="259"/>
        <v>-0.0221993395921219+0.00156443027995501i</v>
      </c>
      <c r="R610" t="str">
        <f t="shared" si="260"/>
        <v>-0.333168135704447-9.46237566225735i</v>
      </c>
      <c r="S610" t="str">
        <f t="shared" si="261"/>
        <v>0.0218962199574608i</v>
      </c>
      <c r="T610" t="str">
        <f t="shared" si="262"/>
        <v>0.207190258820911-0.00729512278220172i</v>
      </c>
      <c r="U610" t="str">
        <f t="shared" si="263"/>
        <v>0.0001-3343.59124142638i</v>
      </c>
      <c r="V610" t="str">
        <f t="shared" si="264"/>
        <v>0.00002-0.0536302176358496i</v>
      </c>
      <c r="W610" t="str">
        <f t="shared" si="265"/>
        <v>0.0000199993584529566-0.0536293574368887i</v>
      </c>
      <c r="X610" t="str">
        <f t="shared" si="266"/>
        <v>0.00988532910291925-0.0517407223112215i</v>
      </c>
      <c r="Y610" t="str">
        <f t="shared" si="267"/>
        <v>0.009+0.299079620621748i</v>
      </c>
      <c r="Z610" t="str">
        <f t="shared" si="268"/>
        <v>-2.45931790463947-0.667379770672426i</v>
      </c>
      <c r="AA610" t="str">
        <f t="shared" si="269"/>
        <v>3.68295488925856-48.2352200415596i</v>
      </c>
      <c r="AB610" t="str">
        <f t="shared" si="270"/>
        <v>1.41056580893756-0.0496657073896017i</v>
      </c>
      <c r="AC610" t="str">
        <f t="shared" si="271"/>
        <v>5.48941044737525-3.4248344049203i</v>
      </c>
      <c r="AD610" t="str">
        <f t="shared" si="272"/>
        <v>0.189027285471314+0.108886272777625i</v>
      </c>
      <c r="AE610" t="str">
        <f t="shared" si="273"/>
        <v>-0.392209691869293-0.393938946640148i</v>
      </c>
      <c r="AF610" t="str">
        <f t="shared" si="274"/>
        <v>-11.1629418936882-3.8356308191723i</v>
      </c>
      <c r="AG610" t="str">
        <f t="shared" si="275"/>
        <v>1.02153296289763-0.0315546331098823i</v>
      </c>
      <c r="AH610" t="str">
        <f t="shared" si="276"/>
        <v>2.62580258820361+5.85859253433228i</v>
      </c>
      <c r="AI610">
        <f t="shared" si="277"/>
        <v>16.150863429348785</v>
      </c>
      <c r="AJ610">
        <f t="shared" si="278"/>
        <v>65.858228778797084</v>
      </c>
      <c r="AK610"/>
      <c r="AL610"/>
      <c r="AM610"/>
      <c r="AN610"/>
    </row>
    <row r="611" spans="1:40" x14ac:dyDescent="0.25">
      <c r="A611"/>
      <c r="B611">
        <f t="shared" si="279"/>
        <v>47700</v>
      </c>
      <c r="C611" s="237" t="str">
        <f t="shared" si="247"/>
        <v>-0.0000335896743962577+0.0513421696595343i</v>
      </c>
      <c r="D611" s="208" t="str">
        <f t="shared" si="248"/>
        <v>-5.957263477843+0.393623300723096i</v>
      </c>
      <c r="E611" t="str">
        <f t="shared" si="249"/>
        <v>2870</v>
      </c>
      <c r="F611" t="str">
        <f t="shared" si="250"/>
        <v>0.777000777000777</v>
      </c>
      <c r="G611" t="str">
        <f t="shared" si="245"/>
        <v>0.777000777000777</v>
      </c>
      <c r="H611" t="str">
        <f t="shared" si="251"/>
        <v>5.21452828182464+4.22941627283534i</v>
      </c>
      <c r="I611" t="str">
        <f t="shared" si="252"/>
        <v>187.317461970291i</v>
      </c>
      <c r="J611" t="str">
        <f t="shared" si="246"/>
        <v>-29.012727602299+40.5124212590563i</v>
      </c>
      <c r="K611" t="str">
        <f t="shared" si="253"/>
        <v>3.05626271145458-2.188724217728i</v>
      </c>
      <c r="L611" t="str">
        <f t="shared" si="254"/>
        <v>0.202998763365755-0.126035329446123i</v>
      </c>
      <c r="M611" t="str">
        <f t="shared" si="255"/>
        <v>3.25926147482034-2.31475954717412i</v>
      </c>
      <c r="N611" t="str">
        <f t="shared" si="256"/>
        <v>-0.211545193606745i</v>
      </c>
      <c r="O611" t="str">
        <f t="shared" si="257"/>
        <v>0.977707636363364-0.209970897499543i</v>
      </c>
      <c r="P611" t="str">
        <f t="shared" si="258"/>
        <v>0.022292363636636+0.209970897499543i</v>
      </c>
      <c r="Q611" t="str">
        <f t="shared" si="259"/>
        <v>-0.022292363636636+0.001574296107202i</v>
      </c>
      <c r="R611" t="str">
        <f t="shared" si="260"/>
        <v>-0.333167440250171-9.44248914717326i</v>
      </c>
      <c r="S611" t="str">
        <f t="shared" si="261"/>
        <v>0.0219422204195563i</v>
      </c>
      <c r="T611" t="str">
        <f t="shared" si="262"/>
        <v>0.207189178176544-0.00731043341058861i</v>
      </c>
      <c r="U611" t="str">
        <f t="shared" si="263"/>
        <v>0.0001-3336.5816161823i</v>
      </c>
      <c r="V611" t="str">
        <f t="shared" si="264"/>
        <v>0.00002-0.0535177853137618i</v>
      </c>
      <c r="W611" t="str">
        <f t="shared" si="265"/>
        <v>0.0000199993584529566-0.0535169269181538i</v>
      </c>
      <c r="X611" t="str">
        <f t="shared" si="266"/>
        <v>0.00984545202912647-0.0516398385613156i</v>
      </c>
      <c r="Y611" t="str">
        <f t="shared" si="267"/>
        <v>0.009+0.299707939152466i</v>
      </c>
      <c r="Z611" t="str">
        <f t="shared" si="268"/>
        <v>-2.44770844228914-0.662211691017504i</v>
      </c>
      <c r="AA611" t="str">
        <f t="shared" si="269"/>
        <v>3.65381653802869-48.0962370706966i</v>
      </c>
      <c r="AB611" t="str">
        <f t="shared" si="270"/>
        <v>1.41055845183494-0.0497699432211451i</v>
      </c>
      <c r="AC611" t="str">
        <f t="shared" si="271"/>
        <v>5.48217336881438-3.42731690177675i</v>
      </c>
      <c r="AD611" t="str">
        <f t="shared" si="272"/>
        <v>0.189075743543795+0.109126893313097i</v>
      </c>
      <c r="AE611" t="str">
        <f t="shared" si="273"/>
        <v>-0.390537189147892-0.392318985905783i</v>
      </c>
      <c r="AF611" t="str">
        <f t="shared" si="274"/>
        <v>-11.1717917596676-3.83579297211224i</v>
      </c>
      <c r="AG611" t="str">
        <f t="shared" si="275"/>
        <v>1.0215007764572-0.0314762697405356i</v>
      </c>
      <c r="AH611" t="str">
        <f t="shared" si="276"/>
        <v>2.61810183917435+5.83781631548592i</v>
      </c>
      <c r="AI611">
        <f t="shared" si="277"/>
        <v>16.120900902266506</v>
      </c>
      <c r="AJ611">
        <f t="shared" si="278"/>
        <v>65.845063000701899</v>
      </c>
      <c r="AK611"/>
      <c r="AL611"/>
      <c r="AM611"/>
      <c r="AN611"/>
    </row>
    <row r="612" spans="1:40" x14ac:dyDescent="0.25">
      <c r="A612"/>
      <c r="B612">
        <f t="shared" si="279"/>
        <v>47800</v>
      </c>
      <c r="C612" s="237" t="str">
        <f t="shared" si="247"/>
        <v>-0.0000334492788964601+0.0512347593544161i</v>
      </c>
      <c r="D612" s="208" t="str">
        <f t="shared" si="248"/>
        <v>-5.9572624014775+0.39279982171719i</v>
      </c>
      <c r="E612" t="str">
        <f t="shared" si="249"/>
        <v>2870</v>
      </c>
      <c r="F612" t="str">
        <f t="shared" si="250"/>
        <v>0.777000777000777</v>
      </c>
      <c r="G612" t="str">
        <f t="shared" si="245"/>
        <v>0.777000777000777</v>
      </c>
      <c r="H612" t="str">
        <f t="shared" si="251"/>
        <v>5.22335788678584+4.22873452731866i</v>
      </c>
      <c r="I612" t="str">
        <f t="shared" si="252"/>
        <v>187.71016105199i</v>
      </c>
      <c r="J612" t="str">
        <f t="shared" si="246"/>
        <v>-29.1386990382927+40.597352959809i</v>
      </c>
      <c r="K612" t="str">
        <f t="shared" si="253"/>
        <v>3.05162127927745-2.19029733598014i</v>
      </c>
      <c r="L612" t="str">
        <f t="shared" si="254"/>
        <v>0.202761979659118-0.126152234953814i</v>
      </c>
      <c r="M612" t="str">
        <f t="shared" si="255"/>
        <v>3.25438325893657-2.31644957093395i</v>
      </c>
      <c r="N612" t="str">
        <f t="shared" si="256"/>
        <v>-0.211988684578667i</v>
      </c>
      <c r="O612" t="str">
        <f t="shared" si="257"/>
        <v>0.977614420019168-0.210404481346253i</v>
      </c>
      <c r="P612" t="str">
        <f t="shared" si="258"/>
        <v>0.022385579980832+0.210404481346253i</v>
      </c>
      <c r="Q612" t="str">
        <f t="shared" si="259"/>
        <v>-0.022385579980832+0.00158420323241401i</v>
      </c>
      <c r="R612" t="str">
        <f t="shared" si="260"/>
        <v>-0.333166743331656-9.42268573602229i</v>
      </c>
      <c r="S612" t="str">
        <f t="shared" si="261"/>
        <v>0.0219882208816517i</v>
      </c>
      <c r="T612" t="str">
        <f t="shared" si="262"/>
        <v>0.207188095262047-0.00732574394279701i</v>
      </c>
      <c r="U612" t="str">
        <f t="shared" si="263"/>
        <v>0.0001-3329.60131991413i</v>
      </c>
      <c r="V612" t="str">
        <f t="shared" si="264"/>
        <v>0.00002-0.0534058234198i</v>
      </c>
      <c r="W612" t="str">
        <f t="shared" si="265"/>
        <v>0.0000199993584529566-0.0534049668199991i</v>
      </c>
      <c r="X612" t="str">
        <f t="shared" si="266"/>
        <v>0.00980581335637998-0.0515393316537456i</v>
      </c>
      <c r="Y612" t="str">
        <f t="shared" si="267"/>
        <v>0.009+0.300336257683184i</v>
      </c>
      <c r="Z612" t="str">
        <f t="shared" si="268"/>
        <v>-2.43618244326217-0.657098764103276i</v>
      </c>
      <c r="AA612" t="str">
        <f t="shared" si="269"/>
        <v>3.62500919766422-47.9581035989238i</v>
      </c>
      <c r="AB612" t="str">
        <f t="shared" si="270"/>
        <v>1.41055107927712-0.0498741783978986i</v>
      </c>
      <c r="AC612" t="str">
        <f t="shared" si="271"/>
        <v>5.47494279912388-3.42978013360324i</v>
      </c>
      <c r="AD612" t="str">
        <f t="shared" si="272"/>
        <v>0.189124301665155+0.109367461214509i</v>
      </c>
      <c r="AE612" t="str">
        <f t="shared" si="273"/>
        <v>-0.388876079713702-0.390712433761012i</v>
      </c>
      <c r="AF612" t="str">
        <f t="shared" si="274"/>
        <v>-11.1806202882633-3.83593470560147i</v>
      </c>
      <c r="AG612" t="str">
        <f t="shared" si="275"/>
        <v>1.0214688927933-0.0313983769742039i</v>
      </c>
      <c r="AH612" t="str">
        <f t="shared" si="276"/>
        <v>2.61043506781768+5.8171855064661i</v>
      </c>
      <c r="AI612">
        <f t="shared" si="277"/>
        <v>16.091034800338754</v>
      </c>
      <c r="AJ612">
        <f t="shared" si="278"/>
        <v>65.832062325566682</v>
      </c>
      <c r="AK612"/>
      <c r="AL612"/>
      <c r="AM612"/>
      <c r="AN612"/>
    </row>
    <row r="613" spans="1:40" x14ac:dyDescent="0.25">
      <c r="A613"/>
      <c r="B613">
        <f t="shared" si="279"/>
        <v>47900</v>
      </c>
      <c r="C613" s="237" t="str">
        <f t="shared" si="247"/>
        <v>-0.0000333097617817475+0.0511277975259913i</v>
      </c>
      <c r="D613" s="208" t="str">
        <f t="shared" si="248"/>
        <v>-5.95726133184629+0.3919797810326i</v>
      </c>
      <c r="E613" t="str">
        <f t="shared" si="249"/>
        <v>2870</v>
      </c>
      <c r="F613" t="str">
        <f t="shared" si="250"/>
        <v>0.777000777000777</v>
      </c>
      <c r="G613" t="str">
        <f t="shared" si="245"/>
        <v>0.777000777000777</v>
      </c>
      <c r="H613" t="str">
        <f t="shared" si="251"/>
        <v>5.23216616680905+4.22803594631504i</v>
      </c>
      <c r="I613" t="str">
        <f t="shared" si="252"/>
        <v>188.102860133689i</v>
      </c>
      <c r="J613" t="str">
        <f t="shared" si="246"/>
        <v>-29.2649342888119+40.6822846605618i</v>
      </c>
      <c r="K613" t="str">
        <f t="shared" si="253"/>
        <v>3.04698420448886-2.19185803519676i</v>
      </c>
      <c r="L613" t="str">
        <f t="shared" si="254"/>
        <v>0.202525253542789-0.126268559967786i</v>
      </c>
      <c r="M613" t="str">
        <f t="shared" si="255"/>
        <v>3.24950945803165-2.31812659516455i</v>
      </c>
      <c r="N613" t="str">
        <f t="shared" si="256"/>
        <v>-0.212432175550589i</v>
      </c>
      <c r="O613" t="str">
        <f t="shared" si="257"/>
        <v>0.977521011393624-0.210838023809717i</v>
      </c>
      <c r="P613" t="str">
        <f t="shared" si="258"/>
        <v>0.022478988606376+0.210838023809717i</v>
      </c>
      <c r="Q613" t="str">
        <f t="shared" si="259"/>
        <v>-0.022478988606376+0.00159415174087199i</v>
      </c>
      <c r="R613" t="str">
        <f t="shared" si="260"/>
        <v>-0.333166044948114-9.40296490831964i</v>
      </c>
      <c r="S613" t="str">
        <f t="shared" si="261"/>
        <v>0.0220342213437473i</v>
      </c>
      <c r="T613" t="str">
        <f t="shared" si="262"/>
        <v>0.207187010077404-0.00734105437860761i</v>
      </c>
      <c r="U613" t="str">
        <f t="shared" si="263"/>
        <v>0.0001-3322.6501689331i</v>
      </c>
      <c r="V613" t="str">
        <f t="shared" si="264"/>
        <v>0.00002-0.0532943290076503i</v>
      </c>
      <c r="W613" t="str">
        <f t="shared" si="265"/>
        <v>0.0000199993584529566-0.0532934741961583i</v>
      </c>
      <c r="X613" t="str">
        <f t="shared" si="266"/>
        <v>0.00976641121161301-0.0514391995832296i</v>
      </c>
      <c r="Y613" t="str">
        <f t="shared" si="267"/>
        <v>0.009+0.300964576213902i</v>
      </c>
      <c r="Z613" t="str">
        <f t="shared" si="268"/>
        <v>-2.42473911050855-0.652040237209447i</v>
      </c>
      <c r="AA613" t="str">
        <f t="shared" si="269"/>
        <v>3.59652806000468-47.8208118012518i</v>
      </c>
      <c r="AB613" t="str">
        <f t="shared" si="270"/>
        <v>1.41054369126398-0.0499784129183692i</v>
      </c>
      <c r="AC613" t="str">
        <f t="shared" si="271"/>
        <v>5.46771877755899-3.43222416983626i</v>
      </c>
      <c r="AD613" t="str">
        <f t="shared" si="272"/>
        <v>0.189172959821639+0.109607976642953i</v>
      </c>
      <c r="AE613" t="str">
        <f t="shared" si="273"/>
        <v>-0.387226263239871-0.38911912938559i</v>
      </c>
      <c r="AF613" t="str">
        <f t="shared" si="274"/>
        <v>-11.1894274986553-3.83605616528244i</v>
      </c>
      <c r="AG613" t="str">
        <f t="shared" si="275"/>
        <v>1.02143730797777-0.0313209507722291i</v>
      </c>
      <c r="AH613" t="str">
        <f t="shared" si="276"/>
        <v>2.60280217916697+5.79669860669796i</v>
      </c>
      <c r="AI613">
        <f t="shared" si="277"/>
        <v>16.06126453200369</v>
      </c>
      <c r="AJ613">
        <f t="shared" si="278"/>
        <v>65.819224605132007</v>
      </c>
      <c r="AK613"/>
      <c r="AL613"/>
      <c r="AM613"/>
      <c r="AN613"/>
    </row>
    <row r="614" spans="1:40" x14ac:dyDescent="0.25">
      <c r="A614"/>
      <c r="B614">
        <f t="shared" si="279"/>
        <v>48000</v>
      </c>
      <c r="C614" s="237" t="str">
        <f t="shared" si="247"/>
        <v>-0.0000331711157398792+0.051021281371285i</v>
      </c>
      <c r="D614" s="208" t="str">
        <f t="shared" si="248"/>
        <v>-5.9572602688933+0.391163157179852i</v>
      </c>
      <c r="E614" t="str">
        <f t="shared" si="249"/>
        <v>2870</v>
      </c>
      <c r="F614" t="str">
        <f t="shared" si="250"/>
        <v>0.777000777000777</v>
      </c>
      <c r="G614" t="str">
        <f t="shared" si="245"/>
        <v>0.777000777000777</v>
      </c>
      <c r="H614" t="str">
        <f t="shared" si="251"/>
        <v>5.24095314155893+4.22732065315816i</v>
      </c>
      <c r="I614" t="str">
        <f t="shared" si="252"/>
        <v>188.495559215388i</v>
      </c>
      <c r="J614" t="str">
        <f t="shared" si="246"/>
        <v>-29.3914333538568+40.7672163613145i</v>
      </c>
      <c r="K614" t="str">
        <f t="shared" si="253"/>
        <v>3.04235151182496-2.19340636128548i</v>
      </c>
      <c r="L614" t="str">
        <f t="shared" si="254"/>
        <v>0.202288586546055-0.126384305668375i</v>
      </c>
      <c r="M614" t="str">
        <f t="shared" si="255"/>
        <v>3.24464009837102-2.31979066695386i</v>
      </c>
      <c r="N614" t="str">
        <f t="shared" si="256"/>
        <v>-0.21287566652251i</v>
      </c>
      <c r="O614" t="str">
        <f t="shared" si="257"/>
        <v>0.977427410505104-0.211271524804664i</v>
      </c>
      <c r="P614" t="str">
        <f t="shared" si="258"/>
        <v>0.022572589494896+0.211271524804664i</v>
      </c>
      <c r="Q614" t="str">
        <f t="shared" si="259"/>
        <v>-0.022572589494896+0.00160414171784601i</v>
      </c>
      <c r="R614" t="str">
        <f t="shared" si="260"/>
        <v>-0.333165345099894-9.38332614791811i</v>
      </c>
      <c r="S614" t="str">
        <f t="shared" si="261"/>
        <v>0.0220802218058427i</v>
      </c>
      <c r="T614" t="str">
        <f t="shared" si="262"/>
        <v>0.207185922622595-0.00735636471782579i</v>
      </c>
      <c r="U614" t="str">
        <f t="shared" si="263"/>
        <v>0.0001-3315.72798108115i</v>
      </c>
      <c r="V614" t="str">
        <f t="shared" si="264"/>
        <v>0.00002-0.053183299155551i</v>
      </c>
      <c r="W614" t="str">
        <f t="shared" si="265"/>
        <v>0.0000199993584529566-0.0531824461249169i</v>
      </c>
      <c r="X614" t="str">
        <f t="shared" si="266"/>
        <v>0.00972724373987905-0.0513394403577684i</v>
      </c>
      <c r="Y614" t="str">
        <f t="shared" si="267"/>
        <v>0.009+0.30159289474462i</v>
      </c>
      <c r="Z614" t="str">
        <f t="shared" si="268"/>
        <v>-2.41337765621827-0.647035370119685i</v>
      </c>
      <c r="AA614" t="str">
        <f t="shared" si="269"/>
        <v>3.56836840120243-47.6843539460207i</v>
      </c>
      <c r="AB614" t="str">
        <f t="shared" si="270"/>
        <v>1.4105362877954-0.0500826467812317i</v>
      </c>
      <c r="AC614" t="str">
        <f t="shared" si="271"/>
        <v>5.46050134300891-3.43464907980645i</v>
      </c>
      <c r="AD614" t="str">
        <f t="shared" si="272"/>
        <v>0.189221717999529+0.109848439757863i</v>
      </c>
      <c r="AE614" t="str">
        <f t="shared" si="273"/>
        <v>-0.385587640415499-0.387538914422573i</v>
      </c>
      <c r="AF614" t="str">
        <f t="shared" si="274"/>
        <v>-11.1982134104522-3.83615749597831i</v>
      </c>
      <c r="AG614" t="str">
        <f t="shared" si="275"/>
        <v>1.02140601814581-0.0312439871399173i</v>
      </c>
      <c r="AH614" t="str">
        <f t="shared" si="276"/>
        <v>2.59520307579377+5.77635413577402i</v>
      </c>
      <c r="AI614">
        <f t="shared" si="277"/>
        <v>16.03158951094138</v>
      </c>
      <c r="AJ614">
        <f t="shared" si="278"/>
        <v>65.806547722511681</v>
      </c>
      <c r="AK614"/>
      <c r="AL614"/>
      <c r="AM614"/>
      <c r="AN614"/>
    </row>
    <row r="615" spans="1:40" x14ac:dyDescent="0.25">
      <c r="A615"/>
      <c r="B615">
        <f t="shared" si="279"/>
        <v>48100</v>
      </c>
      <c r="C615" s="237" t="str">
        <f t="shared" si="247"/>
        <v>-0.0000330333335345471+0.0509152081106327i</v>
      </c>
      <c r="D615" s="208" t="str">
        <f t="shared" si="248"/>
        <v>-5.95725921256306+0.390349928848184i</v>
      </c>
      <c r="E615" t="str">
        <f t="shared" si="249"/>
        <v>2870</v>
      </c>
      <c r="F615" t="str">
        <f t="shared" si="250"/>
        <v>0.777000777000777</v>
      </c>
      <c r="G615" t="str">
        <f t="shared" si="245"/>
        <v>0.777000777000777</v>
      </c>
      <c r="H615" t="str">
        <f t="shared" si="251"/>
        <v>5.24971883112276+4.22658877054432i</v>
      </c>
      <c r="I615" t="str">
        <f t="shared" si="252"/>
        <v>188.888258297086i</v>
      </c>
      <c r="J615" t="str">
        <f t="shared" si="246"/>
        <v>-29.5181962334274+40.8521480620673i</v>
      </c>
      <c r="K615" t="str">
        <f t="shared" si="253"/>
        <v>3.03772322578382-2.19494236007597i</v>
      </c>
      <c r="L615" t="str">
        <f t="shared" si="254"/>
        <v>0.202051980190205-0.126499473238872i</v>
      </c>
      <c r="M615" t="str">
        <f t="shared" si="255"/>
        <v>3.23977520597402-2.32144183331484i</v>
      </c>
      <c r="N615" t="str">
        <f t="shared" si="256"/>
        <v>-0.213319157494432i</v>
      </c>
      <c r="O615" t="str">
        <f t="shared" si="257"/>
        <v>0.977333617372017-0.211704984245832i</v>
      </c>
      <c r="P615" t="str">
        <f t="shared" si="258"/>
        <v>0.022666382627983+0.211704984245832i</v>
      </c>
      <c r="Q615" t="str">
        <f t="shared" si="259"/>
        <v>-0.022666382627983+0.0016141732486i</v>
      </c>
      <c r="R615" t="str">
        <f t="shared" si="260"/>
        <v>-0.333164643786544-9.36376894296248i</v>
      </c>
      <c r="S615" t="str">
        <f t="shared" si="261"/>
        <v>0.0221262222679383i</v>
      </c>
      <c r="T615" t="str">
        <f t="shared" si="262"/>
        <v>0.207184832897606-0.00737167496023956i</v>
      </c>
      <c r="U615" t="str">
        <f t="shared" si="263"/>
        <v>0.0001-3308.83457571508i</v>
      </c>
      <c r="V615" t="str">
        <f t="shared" si="264"/>
        <v>0.00002-0.0530727309660384i</v>
      </c>
      <c r="W615" t="str">
        <f t="shared" si="265"/>
        <v>0.0000199993584529566-0.0530718797088571i</v>
      </c>
      <c r="X615" t="str">
        <f t="shared" si="266"/>
        <v>0.0096883091041452-0.051240051998548i</v>
      </c>
      <c r="Y615" t="str">
        <f t="shared" si="267"/>
        <v>0.009+0.302221213275338i</v>
      </c>
      <c r="Z615" t="str">
        <f t="shared" si="268"/>
        <v>-2.40209730170168-0.642083434877626i</v>
      </c>
      <c r="AA615" t="str">
        <f t="shared" si="269"/>
        <v>3.54052557999976-47.5487223935856i</v>
      </c>
      <c r="AB615" t="str">
        <f t="shared" si="270"/>
        <v>1.41052886887127-0.0501868799850431i</v>
      </c>
      <c r="AC615" t="str">
        <f t="shared" si="271"/>
        <v>5.45329053399889-3.43705493273676i</v>
      </c>
      <c r="AD615" t="str">
        <f t="shared" si="272"/>
        <v>0.189270576185143+0.110088850717037i</v>
      </c>
      <c r="AE615" t="str">
        <f t="shared" si="273"/>
        <v>-0.383960112935729-0.385971632933057i</v>
      </c>
      <c r="AF615" t="str">
        <f t="shared" si="274"/>
        <v>-11.2069780436858-3.83623884169614i</v>
      </c>
      <c r="AG615" t="str">
        <f t="shared" si="275"/>
        <v>1.02137501949479-0.031167482125999i</v>
      </c>
      <c r="AH615" t="str">
        <f t="shared" si="276"/>
        <v>2.58763765791526+5.75615063312602i</v>
      </c>
      <c r="AI615">
        <f t="shared" si="277"/>
        <v>16.002009156017039</v>
      </c>
      <c r="AJ615">
        <f t="shared" si="278"/>
        <v>65.794029591649107</v>
      </c>
      <c r="AK615"/>
      <c r="AL615"/>
      <c r="AM615"/>
      <c r="AN615"/>
    </row>
    <row r="616" spans="1:40" x14ac:dyDescent="0.25">
      <c r="A616"/>
      <c r="B616">
        <f t="shared" si="279"/>
        <v>48200</v>
      </c>
      <c r="C616" s="237" t="str">
        <f t="shared" si="247"/>
        <v>-0.0000328964080044296+0.0508095749874367i</v>
      </c>
      <c r="D616" s="208" t="str">
        <f t="shared" si="248"/>
        <v>-5.95725816280066+0.389540074903681i</v>
      </c>
      <c r="E616" t="str">
        <f t="shared" si="249"/>
        <v>2870</v>
      </c>
      <c r="F616" t="str">
        <f t="shared" si="250"/>
        <v>0.777000777000777</v>
      </c>
      <c r="G616" t="str">
        <f t="shared" si="245"/>
        <v>0.777000777000777</v>
      </c>
      <c r="H616" t="str">
        <f t="shared" si="251"/>
        <v>5.25846325600444+4.22584042053388i</v>
      </c>
      <c r="I616" t="str">
        <f t="shared" si="252"/>
        <v>189.280957378785i</v>
      </c>
      <c r="J616" t="str">
        <f t="shared" si="246"/>
        <v>-29.6452229275236+40.93707976282i</v>
      </c>
      <c r="K616" t="str">
        <f t="shared" si="253"/>
        <v>3.03309937062667-2.19646607731956i</v>
      </c>
      <c r="L616" t="str">
        <f t="shared" si="254"/>
        <v>0.201815435988544-0.12661406386548i</v>
      </c>
      <c r="M616" t="str">
        <f t="shared" si="255"/>
        <v>3.23491480661521-2.32308014118504i</v>
      </c>
      <c r="N616" t="str">
        <f t="shared" si="256"/>
        <v>-0.213762648466354i</v>
      </c>
      <c r="O616" t="str">
        <f t="shared" si="257"/>
        <v>0.977239632012811-0.212138402047968i</v>
      </c>
      <c r="P616" t="str">
        <f t="shared" si="258"/>
        <v>0.0227603679871889+0.212138402047968i</v>
      </c>
      <c r="Q616" t="str">
        <f t="shared" si="259"/>
        <v>-0.0227603679871889+0.00162424641838602i</v>
      </c>
      <c r="R616" t="str">
        <f t="shared" si="260"/>
        <v>-0.333163941009063-9.34429278584591i</v>
      </c>
      <c r="S616" t="str">
        <f t="shared" si="261"/>
        <v>0.0221722227300339i</v>
      </c>
      <c r="T616" t="str">
        <f t="shared" si="262"/>
        <v>0.207183740902424-0.00738698510566882i</v>
      </c>
      <c r="U616" t="str">
        <f t="shared" si="263"/>
        <v>0.0001-3301.96977369078i</v>
      </c>
      <c r="V616" t="str">
        <f t="shared" si="264"/>
        <v>0.00002-0.0529626215656939i</v>
      </c>
      <c r="W616" t="str">
        <f t="shared" si="265"/>
        <v>0.0000199993584529566-0.052961772074607i</v>
      </c>
      <c r="X616" t="str">
        <f t="shared" si="266"/>
        <v>0.00964960548508821-0.0511410325398424i</v>
      </c>
      <c r="Y616" t="str">
        <f t="shared" si="267"/>
        <v>0.009+0.302849531806056i</v>
      </c>
      <c r="Z616" t="str">
        <f t="shared" si="268"/>
        <v>-2.3908972772712-0.63718371554832i</v>
      </c>
      <c r="AA616" t="str">
        <f t="shared" si="269"/>
        <v>3.51299503604592-47.413909595021i</v>
      </c>
      <c r="AB616" t="str">
        <f t="shared" si="270"/>
        <v>1.41052143449151-0.0502911125285771i</v>
      </c>
      <c r="AC616" t="str">
        <f t="shared" si="271"/>
        <v>5.44608638869147-3.43944179774291i</v>
      </c>
      <c r="AD616" t="str">
        <f t="shared" si="272"/>
        <v>0.189319534364833+0.110329209676643i</v>
      </c>
      <c r="AE616" t="str">
        <f t="shared" si="273"/>
        <v>-0.382343583491857-0.384417131351831i</v>
      </c>
      <c r="AF616" t="str">
        <f t="shared" si="274"/>
        <v>-11.2157214188051-3.8363003456302i</v>
      </c>
      <c r="AG616" t="str">
        <f t="shared" si="275"/>
        <v>1.02134430828305-0.0310914318220951i</v>
      </c>
      <c r="AH616" t="str">
        <f t="shared" si="276"/>
        <v>2.5801058234979+5.73608665770243i</v>
      </c>
      <c r="AI616">
        <f t="shared" si="277"/>
        <v>15.972522891224228</v>
      </c>
      <c r="AJ616">
        <f t="shared" si="278"/>
        <v>65.781668156785358</v>
      </c>
      <c r="AK616"/>
      <c r="AL616"/>
      <c r="AM616"/>
      <c r="AN616"/>
    </row>
    <row r="617" spans="1:40" x14ac:dyDescent="0.25">
      <c r="A617"/>
      <c r="B617">
        <f t="shared" si="279"/>
        <v>48300</v>
      </c>
      <c r="C617" s="237" t="str">
        <f t="shared" si="247"/>
        <v>-0.0000327603320622621+0.0507043792679285i</v>
      </c>
      <c r="D617" s="208" t="str">
        <f t="shared" si="248"/>
        <v>-5.95725711955177+0.388733574387452i</v>
      </c>
      <c r="E617" t="str">
        <f t="shared" si="249"/>
        <v>2870</v>
      </c>
      <c r="F617" t="str">
        <f t="shared" si="250"/>
        <v>0.777000777000777</v>
      </c>
      <c r="G617" t="str">
        <f t="shared" si="245"/>
        <v>0.777000777000777</v>
      </c>
      <c r="H617" t="str">
        <f t="shared" si="251"/>
        <v>5.26718643711918+4.22507572455268i</v>
      </c>
      <c r="I617" t="str">
        <f t="shared" si="252"/>
        <v>189.673656460484i</v>
      </c>
      <c r="J617" t="str">
        <f t="shared" si="246"/>
        <v>-29.7725134361454+41.0220114635728i</v>
      </c>
      <c r="K617" t="str">
        <f t="shared" si="253"/>
        <v>3.02847997037882-2.19797755868863i</v>
      </c>
      <c r="L617" t="str">
        <f t="shared" si="254"/>
        <v>0.201578955446399-0.126728078737265i</v>
      </c>
      <c r="M617" t="str">
        <f t="shared" si="255"/>
        <v>3.23005892582522-2.32470563742589i</v>
      </c>
      <c r="N617" t="str">
        <f t="shared" si="256"/>
        <v>-0.214206139438276i</v>
      </c>
      <c r="O617" t="str">
        <f t="shared" si="257"/>
        <v>0.977145454445972-0.212571778125822i</v>
      </c>
      <c r="P617" t="str">
        <f t="shared" si="258"/>
        <v>0.022854545554028+0.212571778125822i</v>
      </c>
      <c r="Q617" t="str">
        <f t="shared" si="259"/>
        <v>-0.022854545554028+0.00163436131245398i</v>
      </c>
      <c r="R617" t="str">
        <f t="shared" si="260"/>
        <v>-0.333163236765993-9.32489717316491i</v>
      </c>
      <c r="S617" t="str">
        <f t="shared" si="261"/>
        <v>0.0222182231921293i</v>
      </c>
      <c r="T617" t="str">
        <f t="shared" si="262"/>
        <v>0.207182646637034-0.00740229515387905i</v>
      </c>
      <c r="U617" t="str">
        <f t="shared" si="263"/>
        <v>0.0001-3295.13339734773i</v>
      </c>
      <c r="V617" t="str">
        <f t="shared" si="264"/>
        <v>0.00002-0.0528529681048954i</v>
      </c>
      <c r="W617" t="str">
        <f t="shared" si="265"/>
        <v>0.0000199993584529566-0.0528521203725898i</v>
      </c>
      <c r="X617" t="str">
        <f t="shared" si="266"/>
        <v>0.0096111310808923-0.051042380028915i</v>
      </c>
      <c r="Y617" t="str">
        <f t="shared" si="267"/>
        <v>0.009+0.303477850336774i</v>
      </c>
      <c r="Z617" t="str">
        <f t="shared" si="268"/>
        <v>-2.37977682212461-0.632335507984944i</v>
      </c>
      <c r="AA617" t="str">
        <f t="shared" si="269"/>
        <v>3.48577228825314-47.2799080908465i</v>
      </c>
      <c r="AB617" t="str">
        <f t="shared" si="270"/>
        <v>1.41051398465601-0.0503953444102372i</v>
      </c>
      <c r="AC617" t="str">
        <f t="shared" si="271"/>
        <v>5.43888894488895-3.4418097438302i</v>
      </c>
      <c r="AD617" t="str">
        <f t="shared" si="272"/>
        <v>0.189368592524979+0.110569516791251i</v>
      </c>
      <c r="AE617" t="str">
        <f t="shared" si="273"/>
        <v>-0.380737955761461-0.382875258444014i</v>
      </c>
      <c r="AF617" t="str">
        <f t="shared" si="274"/>
        <v>-11.2244435566709-3.83634215016523i</v>
      </c>
      <c r="AG617" t="str">
        <f t="shared" si="275"/>
        <v>1.02131388082874-0.0310158323621893i</v>
      </c>
      <c r="AH617" t="str">
        <f t="shared" si="276"/>
        <v>2.57260746835775+5.71616078765242i</v>
      </c>
      <c r="AI617">
        <f t="shared" si="277"/>
        <v>15.943130145629201</v>
      </c>
      <c r="AJ617">
        <f t="shared" si="278"/>
        <v>65.769461391939075</v>
      </c>
      <c r="AK617"/>
      <c r="AL617"/>
      <c r="AM617"/>
      <c r="AN617"/>
    </row>
    <row r="618" spans="1:40" x14ac:dyDescent="0.25">
      <c r="A618"/>
      <c r="B618">
        <f t="shared" si="279"/>
        <v>48400</v>
      </c>
      <c r="C618" s="237" t="str">
        <f t="shared" si="247"/>
        <v>-0.0000326250986939204+0.050599618240933i</v>
      </c>
      <c r="D618" s="208" t="str">
        <f t="shared" si="248"/>
        <v>-5.95725608276261+0.38793040651382i</v>
      </c>
      <c r="E618" t="str">
        <f t="shared" si="249"/>
        <v>2870</v>
      </c>
      <c r="F618" t="str">
        <f t="shared" si="250"/>
        <v>0.777000777000777</v>
      </c>
      <c r="G618" t="str">
        <f t="shared" si="245"/>
        <v>0.777000777000777</v>
      </c>
      <c r="H618" t="str">
        <f t="shared" si="251"/>
        <v>5.27588839578761+4.22429480339351i</v>
      </c>
      <c r="I618" t="str">
        <f t="shared" si="252"/>
        <v>190.066355542182i</v>
      </c>
      <c r="J618" t="str">
        <f t="shared" si="246"/>
        <v>-29.9000677592929+41.1069431643255i</v>
      </c>
      <c r="K618" t="str">
        <f t="shared" si="253"/>
        <v>3.02386504883081-2.19947684977617i</v>
      </c>
      <c r="L618" t="str">
        <f t="shared" si="254"/>
        <v>0.20134254006113-0.126841519046111i</v>
      </c>
      <c r="M618" t="str">
        <f t="shared" si="255"/>
        <v>3.22520758889194-2.32631836882228i</v>
      </c>
      <c r="N618" t="str">
        <f t="shared" si="256"/>
        <v>-0.214649630410198i</v>
      </c>
      <c r="O618" t="str">
        <f t="shared" si="257"/>
        <v>0.977051084690024-0.213005112394159i</v>
      </c>
      <c r="P618" t="str">
        <f t="shared" si="258"/>
        <v>0.022948915309976+0.213005112394159i</v>
      </c>
      <c r="Q618" t="str">
        <f t="shared" si="259"/>
        <v>-0.022948915309976+0.00164451801603899i</v>
      </c>
      <c r="R618" t="str">
        <f t="shared" si="260"/>
        <v>-0.33316253105851-9.30558160567708i</v>
      </c>
      <c r="S618" t="str">
        <f t="shared" si="261"/>
        <v>0.0222642236542249i</v>
      </c>
      <c r="T618" t="str">
        <f t="shared" si="262"/>
        <v>0.207181550101436-0.00741760510469432i</v>
      </c>
      <c r="U618" t="str">
        <f t="shared" si="263"/>
        <v>0.0001-3288.32527049371i</v>
      </c>
      <c r="V618" t="str">
        <f t="shared" si="264"/>
        <v>0.00002-0.0527437677575712i</v>
      </c>
      <c r="W618" t="str">
        <f t="shared" si="265"/>
        <v>0.0000199993584529566-0.0527429217767791i</v>
      </c>
      <c r="X618" t="str">
        <f t="shared" si="266"/>
        <v>0.00957288410705016-0.050944092525921i</v>
      </c>
      <c r="Y618" t="str">
        <f t="shared" si="267"/>
        <v>0.009+0.304106168867492i</v>
      </c>
      <c r="Z618" t="str">
        <f t="shared" si="268"/>
        <v>-2.3687351842298-0.627538119600684i</v>
      </c>
      <c r="AA618" t="str">
        <f t="shared" si="269"/>
        <v>3.45885293319041-47.1467105097707i</v>
      </c>
      <c r="AB618" t="str">
        <f t="shared" si="270"/>
        <v>1.41050651936477-0.0504995756288255i</v>
      </c>
      <c r="AC618" t="str">
        <f t="shared" si="271"/>
        <v>5.43169824003374-3.44415883989575i</v>
      </c>
      <c r="AD618" t="str">
        <f t="shared" si="272"/>
        <v>0.189417750652005+0.110809772213838i</v>
      </c>
      <c r="AE618" t="str">
        <f t="shared" si="273"/>
        <v>-0.379143134398621-0.381345865262559i</v>
      </c>
      <c r="AF618" t="str">
        <f t="shared" si="274"/>
        <v>-11.2331444785502-3.83636439687969i</v>
      </c>
      <c r="AG618" t="str">
        <f t="shared" si="275"/>
        <v>1.02128373350867-0.0309406799221095i</v>
      </c>
      <c r="AH618" t="str">
        <f t="shared" si="276"/>
        <v>2.56514248625796+5.69637162001545i</v>
      </c>
      <c r="AI618">
        <f t="shared" si="277"/>
        <v>15.913830353315825</v>
      </c>
      <c r="AJ618">
        <f t="shared" si="278"/>
        <v>65.757407300391847</v>
      </c>
      <c r="AK618"/>
      <c r="AL618"/>
      <c r="AM618"/>
      <c r="AN618"/>
    </row>
    <row r="619" spans="1:40" x14ac:dyDescent="0.25">
      <c r="A619"/>
      <c r="B619">
        <f t="shared" si="279"/>
        <v>48500</v>
      </c>
      <c r="C619" s="237" t="str">
        <f t="shared" si="247"/>
        <v>-0.0000324907009575156+0.0504952892176348i</v>
      </c>
      <c r="D619" s="208" t="str">
        <f t="shared" si="248"/>
        <v>-5.95725505237997+0.387130550668534i</v>
      </c>
      <c r="E619" t="str">
        <f t="shared" si="249"/>
        <v>2870</v>
      </c>
      <c r="F619" t="str">
        <f t="shared" si="250"/>
        <v>0.777000777000777</v>
      </c>
      <c r="G619" t="str">
        <f t="shared" si="245"/>
        <v>0.777000777000777</v>
      </c>
      <c r="H619" t="str">
        <f t="shared" si="251"/>
        <v>5.28456915373055+4.22349777721758i</v>
      </c>
      <c r="I619" t="str">
        <f t="shared" si="252"/>
        <v>190.459054623881i</v>
      </c>
      <c r="J619" t="str">
        <f t="shared" si="246"/>
        <v>-30.0278858969661+41.1918748650782i</v>
      </c>
      <c r="K619" t="str">
        <f t="shared" si="253"/>
        <v>3.01925462953954-2.2009639960953i</v>
      </c>
      <c r="L619" t="str">
        <f t="shared" si="254"/>
        <v>0.201106191322143-0.126954385986678i</v>
      </c>
      <c r="M619" t="str">
        <f t="shared" si="255"/>
        <v>3.22036082086168-2.32791838208198i</v>
      </c>
      <c r="N619" t="str">
        <f t="shared" si="256"/>
        <v>-0.21509312138212i</v>
      </c>
      <c r="O619" t="str">
        <f t="shared" si="257"/>
        <v>0.976956522763526-0.213438404767747i</v>
      </c>
      <c r="P619" t="str">
        <f t="shared" si="258"/>
        <v>0.023043477236474+0.213438404767747i</v>
      </c>
      <c r="Q619" t="str">
        <f t="shared" si="259"/>
        <v>-0.023043477236474+0.001654716614373i</v>
      </c>
      <c r="R619" t="str">
        <f t="shared" si="260"/>
        <v>-0.333161823885928-9.28634558825591i</v>
      </c>
      <c r="S619" t="str">
        <f t="shared" si="261"/>
        <v>0.0223102241163203i</v>
      </c>
      <c r="T619" t="str">
        <f t="shared" si="262"/>
        <v>0.207180451295592-0.00743291495789709i</v>
      </c>
      <c r="U619" t="str">
        <f t="shared" si="263"/>
        <v>0.0001-3281.54521838959i</v>
      </c>
      <c r="V619" t="str">
        <f t="shared" si="264"/>
        <v>0.00002-0.0526350177209576i</v>
      </c>
      <c r="W619" t="str">
        <f t="shared" si="265"/>
        <v>0.0000199993584529566-0.0526341734844563i</v>
      </c>
      <c r="X619" t="str">
        <f t="shared" si="266"/>
        <v>0.00953486279616701-0.0508461681038133i</v>
      </c>
      <c r="Y619" t="str">
        <f t="shared" si="267"/>
        <v>0.009+0.30473448739821i</v>
      </c>
      <c r="Z619" t="str">
        <f t="shared" si="268"/>
        <v>-2.35777162021116-0.622790869145762i</v>
      </c>
      <c r="AA619" t="str">
        <f t="shared" si="269"/>
        <v>3.43223264351473-47.0143095674561i</v>
      </c>
      <c r="AB619" t="str">
        <f t="shared" si="270"/>
        <v>1.41049903861755-0.0506038061828611i</v>
      </c>
      <c r="AC619" t="str">
        <f t="shared" si="271"/>
        <v>5.42451431121063-3.44648915472452i</v>
      </c>
      <c r="AD619" t="str">
        <f t="shared" si="272"/>
        <v>0.189467008732356+0.111049976095806i</v>
      </c>
      <c r="AE619" t="str">
        <f t="shared" si="273"/>
        <v>-0.377559025024125-0.37982880510669i</v>
      </c>
      <c r="AF619" t="str">
        <f t="shared" si="274"/>
        <v>-11.2418242061105-3.83636722654905i</v>
      </c>
      <c r="AG619" t="str">
        <f t="shared" si="275"/>
        <v>1.02125386275724-0.0308659707190101i</v>
      </c>
      <c r="AH619" t="str">
        <f t="shared" si="276"/>
        <v>2.55771076900225+5.67671777041648i</v>
      </c>
      <c r="AI619">
        <f t="shared" si="277"/>
        <v>15.884622953330441</v>
      </c>
      <c r="AJ619">
        <f t="shared" si="278"/>
        <v>65.745503914190436</v>
      </c>
      <c r="AK619"/>
      <c r="AL619"/>
      <c r="AM619"/>
      <c r="AN619"/>
    </row>
    <row r="620" spans="1:40" x14ac:dyDescent="0.25">
      <c r="A620"/>
      <c r="B620">
        <f t="shared" si="279"/>
        <v>48600</v>
      </c>
      <c r="C620" s="237" t="str">
        <f t="shared" si="247"/>
        <v>-0.0000323571319825036+0.0503913895313488i</v>
      </c>
      <c r="D620" s="208" t="str">
        <f t="shared" si="248"/>
        <v>-5.95725402835115+0.386333986407008i</v>
      </c>
      <c r="E620" t="str">
        <f t="shared" si="249"/>
        <v>2870</v>
      </c>
      <c r="F620" t="str">
        <f t="shared" si="250"/>
        <v>0.777000777000777</v>
      </c>
      <c r="G620" t="str">
        <f t="shared" si="245"/>
        <v>0.777000777000777</v>
      </c>
      <c r="H620" t="str">
        <f t="shared" si="251"/>
        <v>5.2932287330632+4.222684765556i</v>
      </c>
      <c r="I620" t="str">
        <f t="shared" si="252"/>
        <v>190.85175370558i</v>
      </c>
      <c r="J620" t="str">
        <f t="shared" si="246"/>
        <v>-30.1559678491648+41.276806565831i</v>
      </c>
      <c r="K620" t="str">
        <f t="shared" si="253"/>
        <v>3.0146487358293-2.20243904307871i</v>
      </c>
      <c r="L620" t="str">
        <f t="shared" si="254"/>
        <v>0.200869910710896-0.12706668075635i</v>
      </c>
      <c r="M620" t="str">
        <f t="shared" si="255"/>
        <v>3.2155186465402-2.32950572383506i</v>
      </c>
      <c r="N620" t="str">
        <f t="shared" si="256"/>
        <v>-0.215536612354042i</v>
      </c>
      <c r="O620" t="str">
        <f t="shared" si="257"/>
        <v>0.976861768685078-0.213871655161365i</v>
      </c>
      <c r="P620" t="str">
        <f t="shared" si="258"/>
        <v>0.023138231314922+0.213871655161365i</v>
      </c>
      <c r="Q620" t="str">
        <f t="shared" si="259"/>
        <v>-0.023138231314922+0.00166495719267701i</v>
      </c>
      <c r="R620" t="str">
        <f t="shared" si="260"/>
        <v>-0.333161115248458-9.26718862985146i</v>
      </c>
      <c r="S620" t="str">
        <f t="shared" si="261"/>
        <v>0.0223562245784159i</v>
      </c>
      <c r="T620" t="str">
        <f t="shared" si="262"/>
        <v>0.207179350219502-0.00744822471329003i</v>
      </c>
      <c r="U620" t="str">
        <f t="shared" si="263"/>
        <v>0.0001-3274.79306773447i</v>
      </c>
      <c r="V620" t="str">
        <f t="shared" si="264"/>
        <v>0.00002-0.0525267152153589i</v>
      </c>
      <c r="W620" t="str">
        <f t="shared" si="265"/>
        <v>0.0000199993584529566-0.0525258727159703i</v>
      </c>
      <c r="X620" t="str">
        <f t="shared" si="266"/>
        <v>0.00949706539776621-0.0507486048482451i</v>
      </c>
      <c r="Y620" t="str">
        <f t="shared" si="267"/>
        <v>0.009+0.305362805928928i</v>
      </c>
      <c r="Z620" t="str">
        <f t="shared" si="268"/>
        <v>-2.3468853952372-0.618093086489272i</v>
      </c>
      <c r="AA620" t="str">
        <f t="shared" si="269"/>
        <v>3.40590716643811-46.8826980653017i</v>
      </c>
      <c r="AB620" t="str">
        <f t="shared" si="270"/>
        <v>1.41049154241433-0.0507080360710005i</v>
      </c>
      <c r="AC620" t="str">
        <f t="shared" si="271"/>
        <v>5.4173371951487-3.44880075699086i</v>
      </c>
      <c r="AD620" t="str">
        <f t="shared" si="272"/>
        <v>0.18951636675252+0.111290128587002i</v>
      </c>
      <c r="AE620" t="str">
        <f t="shared" si="273"/>
        <v>-0.375985534215778-0.378323933481203i</v>
      </c>
      <c r="AF620" t="str">
        <f t="shared" si="274"/>
        <v>-11.2504827614144-3.83635077914899i</v>
      </c>
      <c r="AG620" t="str">
        <f t="shared" si="275"/>
        <v>1.0212242650653-0.0307917010108668i</v>
      </c>
      <c r="AH620" t="str">
        <f t="shared" si="276"/>
        <v>2.55031220652632+5.65719787276746i</v>
      </c>
      <c r="AI620">
        <f t="shared" si="277"/>
        <v>15.855507389628695</v>
      </c>
      <c r="AJ620">
        <f t="shared" si="278"/>
        <v>65.733749293652679</v>
      </c>
      <c r="AK620"/>
      <c r="AL620"/>
      <c r="AM620"/>
      <c r="AN620"/>
    </row>
    <row r="621" spans="1:40" x14ac:dyDescent="0.25">
      <c r="A621"/>
      <c r="B621">
        <f t="shared" si="279"/>
        <v>48700</v>
      </c>
      <c r="C621" s="237" t="str">
        <f t="shared" si="247"/>
        <v>-0.000032224384968808+0.050287916537293i</v>
      </c>
      <c r="D621" s="208" t="str">
        <f t="shared" si="248"/>
        <v>-5.95725301062406+0.38554069345258i</v>
      </c>
      <c r="E621" t="str">
        <f t="shared" si="249"/>
        <v>2870</v>
      </c>
      <c r="F621" t="str">
        <f t="shared" si="250"/>
        <v>0.777000777000777</v>
      </c>
      <c r="G621" t="str">
        <f t="shared" si="245"/>
        <v>0.777000777000777</v>
      </c>
      <c r="H621" t="str">
        <f t="shared" si="251"/>
        <v>5.30186715629006+4.2218558873114i</v>
      </c>
      <c r="I621" t="str">
        <f t="shared" si="252"/>
        <v>191.244452787279i</v>
      </c>
      <c r="J621" t="str">
        <f t="shared" si="246"/>
        <v>-30.2843136158892+41.3617382665837i</v>
      </c>
      <c r="K621" t="str">
        <f t="shared" si="253"/>
        <v>3.01004739079287-2.20390203607827i</v>
      </c>
      <c r="L621" t="str">
        <f t="shared" si="254"/>
        <v>0.200633699700913-0.127178404555198i</v>
      </c>
      <c r="M621" t="str">
        <f t="shared" si="255"/>
        <v>3.21068109049378-2.33108044063347i</v>
      </c>
      <c r="N621" t="str">
        <f t="shared" si="256"/>
        <v>-0.215980103325964i</v>
      </c>
      <c r="O621" t="str">
        <f t="shared" si="257"/>
        <v>0.976766822473316-0.214304863489799i</v>
      </c>
      <c r="P621" t="str">
        <f t="shared" si="258"/>
        <v>0.023233177526684+0.214304863489799i</v>
      </c>
      <c r="Q621" t="str">
        <f t="shared" si="259"/>
        <v>-0.023233177526684+0.00167523983616502i</v>
      </c>
      <c r="R621" t="str">
        <f t="shared" si="260"/>
        <v>-0.333160405145915-9.24811024344629i</v>
      </c>
      <c r="S621" t="str">
        <f t="shared" si="261"/>
        <v>0.0224022250405113i</v>
      </c>
      <c r="T621" t="str">
        <f t="shared" si="262"/>
        <v>0.207178246873142-0.00746353437066671i</v>
      </c>
      <c r="U621" t="str">
        <f t="shared" si="263"/>
        <v>0.0001-3268.06864665083i</v>
      </c>
      <c r="V621" t="str">
        <f t="shared" si="264"/>
        <v>0.00002-0.0524188574839105i</v>
      </c>
      <c r="W621" t="str">
        <f t="shared" si="265"/>
        <v>0.0000199993584529566-0.0524180167145005i</v>
      </c>
      <c r="X621" t="str">
        <f t="shared" si="266"/>
        <v>0.00945949017809812-0.0506514008574763i</v>
      </c>
      <c r="Y621" t="str">
        <f t="shared" si="267"/>
        <v>0.009+0.305991124459646i</v>
      </c>
      <c r="Z621" t="str">
        <f t="shared" si="268"/>
        <v>-2.33607578290994-0.613444112405881i</v>
      </c>
      <c r="AA621" t="str">
        <f t="shared" si="269"/>
        <v>3.37987232222963-46.7518688892445i</v>
      </c>
      <c r="AB621" t="str">
        <f t="shared" si="270"/>
        <v>1.41048403075495-0.0508122652918384i</v>
      </c>
      <c r="AC621" t="str">
        <f t="shared" si="271"/>
        <v>5.41016692822228-3.45109371525638i</v>
      </c>
      <c r="AD621" t="str">
        <f t="shared" si="272"/>
        <v>0.189565824699009+0.111530229835731i</v>
      </c>
      <c r="AE621" t="str">
        <f t="shared" si="273"/>
        <v>-0.374422569498702-0.376831108056604i</v>
      </c>
      <c r="AF621" t="str">
        <f t="shared" si="274"/>
        <v>-11.2591201669141-3.83631519385882i</v>
      </c>
      <c r="AG621" t="str">
        <f t="shared" si="275"/>
        <v>1.02119493697912-0.0307178670959711i</v>
      </c>
      <c r="AH621" t="str">
        <f t="shared" si="276"/>
        <v>2.54294668698534+5.63781057897362i</v>
      </c>
      <c r="AI621">
        <f t="shared" si="277"/>
        <v>15.826483111021526</v>
      </c>
      <c r="AJ621">
        <f t="shared" si="278"/>
        <v>65.722141526888294</v>
      </c>
      <c r="AK621"/>
      <c r="AL621"/>
      <c r="AM621"/>
      <c r="AN621"/>
    </row>
    <row r="622" spans="1:40" x14ac:dyDescent="0.25">
      <c r="A622"/>
      <c r="B622">
        <f t="shared" si="279"/>
        <v>48800</v>
      </c>
      <c r="C622" s="237" t="str">
        <f t="shared" si="247"/>
        <v>-0.0000320924531859533+0.0501848676123637i</v>
      </c>
      <c r="D622" s="208" t="str">
        <f t="shared" si="248"/>
        <v>-5.95725199914705+0.384750651694789i</v>
      </c>
      <c r="E622" t="str">
        <f t="shared" si="249"/>
        <v>2870</v>
      </c>
      <c r="F622" t="str">
        <f t="shared" si="250"/>
        <v>0.777000777000777</v>
      </c>
      <c r="G622" t="str">
        <f t="shared" si="245"/>
        <v>0.777000777000777</v>
      </c>
      <c r="H622" t="str">
        <f t="shared" si="251"/>
        <v>5.31048444629913+4.22101126075933i</v>
      </c>
      <c r="I622" t="str">
        <f t="shared" si="252"/>
        <v>191.637151868977i</v>
      </c>
      <c r="J622" t="str">
        <f t="shared" si="246"/>
        <v>-30.4129231971393+41.4466699673365i</v>
      </c>
      <c r="K622" t="str">
        <f t="shared" si="253"/>
        <v>3.00545061729259-2.20535302036446i</v>
      </c>
      <c r="L622" t="str">
        <f t="shared" si="254"/>
        <v>0.200397559757793-0.12728955858593i</v>
      </c>
      <c r="M622" t="str">
        <f t="shared" si="255"/>
        <v>3.20584817705038-2.33264257895039i</v>
      </c>
      <c r="N622" t="str">
        <f t="shared" si="256"/>
        <v>-0.216423594297886i</v>
      </c>
      <c r="O622" t="str">
        <f t="shared" si="257"/>
        <v>0.976671684146915-0.214738029667844i</v>
      </c>
      <c r="P622" t="str">
        <f t="shared" si="258"/>
        <v>0.023328315853085+0.214738029667844i</v>
      </c>
      <c r="Q622" t="str">
        <f t="shared" si="259"/>
        <v>-0.023328315853085+0.00168556463004199i</v>
      </c>
      <c r="R622" t="str">
        <f t="shared" si="260"/>
        <v>-0.333159693578348-9.22910994601539i</v>
      </c>
      <c r="S622" t="str">
        <f t="shared" si="261"/>
        <v>0.0224482255026069i</v>
      </c>
      <c r="T622" t="str">
        <f t="shared" si="262"/>
        <v>0.207177141256506-0.00747884392982617i</v>
      </c>
      <c r="U622" t="str">
        <f t="shared" si="263"/>
        <v>0.0001-3261.37178466998i</v>
      </c>
      <c r="V622" t="str">
        <f t="shared" si="264"/>
        <v>0.00002-0.0523114417923451i</v>
      </c>
      <c r="W622" t="str">
        <f t="shared" si="265"/>
        <v>0.0000199993584529566-0.0523106027458237i</v>
      </c>
      <c r="X622" t="str">
        <f t="shared" si="266"/>
        <v>0.00942213541995112-0.0505545542422783i</v>
      </c>
      <c r="Y622" t="str">
        <f t="shared" si="267"/>
        <v>0.009+0.306619442990364i</v>
      </c>
      <c r="Z622" t="str">
        <f t="shared" si="268"/>
        <v>-2.32534206515551-0.608843298367208i</v>
      </c>
      <c r="AA622" t="str">
        <f t="shared" si="269"/>
        <v>3.35412400275201-46.6218150085804i</v>
      </c>
      <c r="AB622" t="str">
        <f t="shared" si="270"/>
        <v>1.41047650363937-0.0509164938440065i</v>
      </c>
      <c r="AC622" t="str">
        <f t="shared" si="271"/>
        <v>5.40300354645327-3.45336809796987i</v>
      </c>
      <c r="AD622" t="str">
        <f t="shared" si="272"/>
        <v>0.189615382558371+0.111770279988775i</v>
      </c>
      <c r="AE622" t="str">
        <f t="shared" si="273"/>
        <v>-0.372870039335741-0.375350188630106i</v>
      </c>
      <c r="AF622" t="str">
        <f t="shared" si="274"/>
        <v>-11.2677364454462-3.83626060906454i</v>
      </c>
      <c r="AG622" t="str">
        <f t="shared" si="275"/>
        <v>1.02116587509935-0.0306444653124367i</v>
      </c>
      <c r="AH622" t="str">
        <f t="shared" si="276"/>
        <v>2.53561409683936+5.61855455864574i</v>
      </c>
      <c r="AI622">
        <f t="shared" si="277"/>
        <v>15.797549571122909</v>
      </c>
      <c r="AJ622">
        <f t="shared" si="278"/>
        <v>65.710678729324698</v>
      </c>
      <c r="AK622"/>
      <c r="AL622"/>
      <c r="AM622"/>
      <c r="AN622"/>
    </row>
    <row r="623" spans="1:40" x14ac:dyDescent="0.25">
      <c r="A623"/>
      <c r="B623">
        <f t="shared" si="279"/>
        <v>48900</v>
      </c>
      <c r="C623" s="237" t="str">
        <f t="shared" si="247"/>
        <v>-0.0000319613299722121+0.050082240154914i</v>
      </c>
      <c r="D623" s="208" t="str">
        <f t="shared" si="248"/>
        <v>-5.95725099386908+0.383963841187674i</v>
      </c>
      <c r="E623" t="str">
        <f t="shared" si="249"/>
        <v>2870</v>
      </c>
      <c r="F623" t="str">
        <f t="shared" si="250"/>
        <v>0.777000777000777</v>
      </c>
      <c r="G623" t="str">
        <f t="shared" si="245"/>
        <v>0.777000777000777</v>
      </c>
      <c r="H623" t="str">
        <f t="shared" si="251"/>
        <v>5.31908062635696+4.22015100355001i</v>
      </c>
      <c r="I623" t="str">
        <f t="shared" si="252"/>
        <v>192.029850950676i</v>
      </c>
      <c r="J623" t="str">
        <f t="shared" si="246"/>
        <v>-30.541796592915+41.5316016680892i</v>
      </c>
      <c r="K623" t="str">
        <f t="shared" si="253"/>
        <v>3.00085843796153-2.20679204112598i</v>
      </c>
      <c r="L623" t="str">
        <f t="shared" si="254"/>
        <v>0.200161492339225-0.127400144053849i</v>
      </c>
      <c r="M623" t="str">
        <f t="shared" si="255"/>
        <v>3.20101993030076-2.33419218517983i</v>
      </c>
      <c r="N623" t="str">
        <f t="shared" si="256"/>
        <v>-0.216867085269808i</v>
      </c>
      <c r="O623" t="str">
        <f t="shared" si="257"/>
        <v>0.976576353724588-0.215171153610304i</v>
      </c>
      <c r="P623" t="str">
        <f t="shared" si="258"/>
        <v>0.023423646275412+0.215171153610304i</v>
      </c>
      <c r="Q623" t="str">
        <f t="shared" si="259"/>
        <v>-0.023423646275412+0.00169593165950399i</v>
      </c>
      <c r="R623" t="str">
        <f t="shared" si="260"/>
        <v>-0.333158980546026-9.21018725848504i</v>
      </c>
      <c r="S623" t="str">
        <f t="shared" si="261"/>
        <v>0.0224942259647023i</v>
      </c>
      <c r="T623" t="str">
        <f t="shared" si="262"/>
        <v>0.207176033369585-0.00749415339057217i</v>
      </c>
      <c r="U623" t="str">
        <f t="shared" si="263"/>
        <v>0.0001-3254.70231271769i</v>
      </c>
      <c r="V623" t="str">
        <f t="shared" si="264"/>
        <v>0.00002-0.0522044654287615i</v>
      </c>
      <c r="W623" t="str">
        <f t="shared" si="265"/>
        <v>0.0000199993584529566-0.0522036280980823i</v>
      </c>
      <c r="X623" t="str">
        <f t="shared" si="266"/>
        <v>0.00938499942246544-0.0504580631258425i</v>
      </c>
      <c r="Y623" t="str">
        <f t="shared" si="267"/>
        <v>0.009+0.307247761521082i</v>
      </c>
      <c r="Z623" t="str">
        <f t="shared" si="268"/>
        <v>-2.31468353211636-0.604290006337774i</v>
      </c>
      <c r="AA623" t="str">
        <f t="shared" si="269"/>
        <v>3.32865817003135-46.4925294748027i</v>
      </c>
      <c r="AB623" t="str">
        <f t="shared" si="270"/>
        <v>1.41046896106753-0.0510207217261689i</v>
      </c>
      <c r="AC623" t="str">
        <f t="shared" si="271"/>
        <v>5.39584708551231-3.45562397346634i</v>
      </c>
      <c r="AD623" t="str">
        <f t="shared" si="272"/>
        <v>0.189665040317185+0.112010279191404i</v>
      </c>
      <c r="AE623" t="str">
        <f t="shared" si="273"/>
        <v>-0.371327853117904-0.373881037087424i</v>
      </c>
      <c r="AF623" t="str">
        <f t="shared" si="274"/>
        <v>-11.276331620226-3.83618716236234i</v>
      </c>
      <c r="AG623" t="str">
        <f t="shared" si="275"/>
        <v>1.02113707607997-0.0305714920377088i</v>
      </c>
      <c r="AH623" t="str">
        <f t="shared" si="276"/>
        <v>2.52831432093554+5.59942849881772i</v>
      </c>
      <c r="AI623">
        <f t="shared" si="277"/>
        <v>15.768706228297951</v>
      </c>
      <c r="AJ623">
        <f t="shared" si="278"/>
        <v>65.699359043245153</v>
      </c>
      <c r="AK623"/>
      <c r="AL623"/>
      <c r="AM623"/>
      <c r="AN623"/>
    </row>
    <row r="624" spans="1:40" x14ac:dyDescent="0.25">
      <c r="A624"/>
      <c r="B624">
        <f t="shared" si="279"/>
        <v>49000</v>
      </c>
      <c r="C624" s="237" t="str">
        <f t="shared" si="247"/>
        <v>-0.0000318310087337645+0.0499800315845348i</v>
      </c>
      <c r="D624" s="208" t="str">
        <f t="shared" si="248"/>
        <v>-5.95724999473959+0.3831802421481i</v>
      </c>
      <c r="E624" t="str">
        <f t="shared" si="249"/>
        <v>2870</v>
      </c>
      <c r="F624" t="str">
        <f t="shared" si="250"/>
        <v>0.777000777000777</v>
      </c>
      <c r="G624" t="str">
        <f t="shared" si="245"/>
        <v>0.777000777000777</v>
      </c>
      <c r="H624" t="str">
        <f t="shared" si="251"/>
        <v>5.32765572010314+4.21927523270978i</v>
      </c>
      <c r="I624" t="str">
        <f t="shared" si="252"/>
        <v>192.422550032375i</v>
      </c>
      <c r="J624" t="str">
        <f t="shared" si="246"/>
        <v>-30.6709338032163+41.616533368842i</v>
      </c>
      <c r="K624" t="str">
        <f t="shared" si="253"/>
        <v>2.99627087520447-2.20821914346919i</v>
      </c>
      <c r="L624" t="str">
        <f t="shared" si="254"/>
        <v>0.199925498894992-0.127510162166805i</v>
      </c>
      <c r="M624" t="str">
        <f t="shared" si="255"/>
        <v>3.19619637409946-2.33572930563599i</v>
      </c>
      <c r="N624" t="str">
        <f t="shared" si="256"/>
        <v>-0.217310576241729i</v>
      </c>
      <c r="O624" t="str">
        <f t="shared" si="257"/>
        <v>0.976480831225083-0.215604235231987i</v>
      </c>
      <c r="P624" t="str">
        <f t="shared" si="258"/>
        <v>0.023519168774917+0.215604235231987i</v>
      </c>
      <c r="Q624" t="str">
        <f t="shared" si="259"/>
        <v>-0.023519168774917+0.00170634100974201i</v>
      </c>
      <c r="R624" t="str">
        <f t="shared" si="260"/>
        <v>-0.333158266048119-9.19134170569097i</v>
      </c>
      <c r="S624" t="str">
        <f t="shared" si="261"/>
        <v>0.0225402264267979i</v>
      </c>
      <c r="T624" t="str">
        <f t="shared" si="262"/>
        <v>0.207174923212345-0.00750946275268398i</v>
      </c>
      <c r="U624" t="str">
        <f t="shared" si="263"/>
        <v>0.0001-3248.0600630999i</v>
      </c>
      <c r="V624" t="str">
        <f t="shared" si="264"/>
        <v>0.00002-0.0520979257033967i</v>
      </c>
      <c r="W624" t="str">
        <f t="shared" si="265"/>
        <v>0.0000199993584529566-0.0520970900815562i</v>
      </c>
      <c r="X624" t="str">
        <f t="shared" si="266"/>
        <v>0.00934808050094888-0.0503619256436864i</v>
      </c>
      <c r="Y624" t="str">
        <f t="shared" si="267"/>
        <v>0.009+0.3078760800518i</v>
      </c>
      <c r="Z624" t="str">
        <f t="shared" si="268"/>
        <v>-2.30409948204482-0.599783608575394i</v>
      </c>
      <c r="AA624" t="str">
        <f t="shared" si="269"/>
        <v>3.30347085485952-46.3640054204582i</v>
      </c>
      <c r="AB624" t="str">
        <f t="shared" si="270"/>
        <v>1.41046140303921-0.0511249489368228i</v>
      </c>
      <c r="AC624" t="str">
        <f t="shared" si="271"/>
        <v>5.38869758072028-3.45786140996503i</v>
      </c>
      <c r="AD624" t="str">
        <f t="shared" si="272"/>
        <v>0.189714797962057+0.112250227587393i</v>
      </c>
      <c r="AE624" t="str">
        <f t="shared" si="273"/>
        <v>-0.369795921154838-0.37242351736536i</v>
      </c>
      <c r="AF624" t="str">
        <f t="shared" si="274"/>
        <v>-11.2849057148427-3.83609499056168i</v>
      </c>
      <c r="AG624" t="str">
        <f t="shared" si="275"/>
        <v>1.02110853662733-0.0304989436880789i</v>
      </c>
      <c r="AH624" t="str">
        <f t="shared" si="276"/>
        <v>2.52104724258773+5.58043110366897i</v>
      </c>
      <c r="AI624">
        <f t="shared" si="277"/>
        <v>15.739952545611146</v>
      </c>
      <c r="AJ624">
        <f t="shared" si="278"/>
        <v>65.688180637334312</v>
      </c>
      <c r="AK624"/>
      <c r="AL624"/>
      <c r="AM624"/>
      <c r="AN624"/>
    </row>
    <row r="625" spans="1:40" x14ac:dyDescent="0.25">
      <c r="A625"/>
      <c r="B625">
        <f t="shared" si="279"/>
        <v>49100</v>
      </c>
      <c r="C625" s="237" t="str">
        <f t="shared" si="247"/>
        <v>-0.0000317014829438694+0.0498782393418391i</v>
      </c>
      <c r="D625" s="208" t="str">
        <f t="shared" si="248"/>
        <v>-5.95724900170853+0.3823998349541i</v>
      </c>
      <c r="E625" t="str">
        <f t="shared" si="249"/>
        <v>2870</v>
      </c>
      <c r="F625" t="str">
        <f t="shared" si="250"/>
        <v>0.777000777000777</v>
      </c>
      <c r="G625" t="str">
        <f t="shared" si="245"/>
        <v>0.777000777000777</v>
      </c>
      <c r="H625" t="str">
        <f t="shared" si="251"/>
        <v>5.33620975154488+4.21838406464283i</v>
      </c>
      <c r="I625" t="str">
        <f t="shared" si="252"/>
        <v>192.815249114074i</v>
      </c>
      <c r="J625" t="str">
        <f t="shared" si="246"/>
        <v>-30.8003348280432+41.7014650695946i</v>
      </c>
      <c r="K625" t="str">
        <f t="shared" si="253"/>
        <v>2.99168795119906-2.20963437241773i</v>
      </c>
      <c r="L625" t="str">
        <f t="shared" si="254"/>
        <v>0.199689580866991-0.127619614135158i</v>
      </c>
      <c r="M625" t="str">
        <f t="shared" si="255"/>
        <v>3.19137753206605-2.33725398655289i</v>
      </c>
      <c r="N625" t="str">
        <f t="shared" si="256"/>
        <v>-0.217754067213651i</v>
      </c>
      <c r="O625" t="str">
        <f t="shared" si="257"/>
        <v>0.97638511666719-0.216037274447717i</v>
      </c>
      <c r="P625" t="str">
        <f t="shared" si="258"/>
        <v>0.02361488333281+0.216037274447717i</v>
      </c>
      <c r="Q625" t="str">
        <f t="shared" si="259"/>
        <v>-0.02361488333281+0.00171679276593401i</v>
      </c>
      <c r="R625" t="str">
        <f t="shared" si="260"/>
        <v>-0.333157550085385-9.17257281634196i</v>
      </c>
      <c r="S625" t="str">
        <f t="shared" si="261"/>
        <v>0.0225862268888935i</v>
      </c>
      <c r="T625" t="str">
        <f t="shared" si="262"/>
        <v>0.207173810784796-0.00752477201597641i</v>
      </c>
      <c r="U625" t="str">
        <f t="shared" si="263"/>
        <v>0.0001-3241.4448694887i</v>
      </c>
      <c r="V625" t="str">
        <f t="shared" si="264"/>
        <v>0.00002-0.0519918199484002i</v>
      </c>
      <c r="W625" t="str">
        <f t="shared" si="265"/>
        <v>0.0000199993584529566-0.0519909860284375i</v>
      </c>
      <c r="X625" t="str">
        <f t="shared" si="266"/>
        <v>0.00931137698669509-0.0502661399435607i</v>
      </c>
      <c r="Y625" t="str">
        <f t="shared" si="267"/>
        <v>0.009+0.308504398582518i</v>
      </c>
      <c r="Z625" t="str">
        <f t="shared" si="268"/>
        <v>-2.29358922119801-0.595323487435902i</v>
      </c>
      <c r="AA625" t="str">
        <f t="shared" si="269"/>
        <v>3.2785581554279-46.2362360580212i</v>
      </c>
      <c r="AB625" t="str">
        <f t="shared" si="270"/>
        <v>1.41045382955446-0.0512291754747074i</v>
      </c>
      <c r="AC625" t="str">
        <f t="shared" si="271"/>
        <v>5.38155506705054-3.4600804755712i</v>
      </c>
      <c r="AD625" t="str">
        <f t="shared" si="272"/>
        <v>0.189764655479626+0.112490125319042i</v>
      </c>
      <c r="AE625" t="str">
        <f t="shared" si="273"/>
        <v>-0.36827415466539-0.370977495415171i</v>
      </c>
      <c r="AF625" t="str">
        <f t="shared" si="274"/>
        <v>-11.2934587532534-3.83598422968873i</v>
      </c>
      <c r="AG625" t="str">
        <f t="shared" si="275"/>
        <v>1.02108025349916-0.0304268167182078i</v>
      </c>
      <c r="AH625" t="str">
        <f t="shared" si="276"/>
        <v>2.51381274365328+5.56156109425201i</v>
      </c>
      <c r="AI625">
        <f t="shared" si="277"/>
        <v>15.711287990775249</v>
      </c>
      <c r="AJ625">
        <f t="shared" si="278"/>
        <v>65.677141706234238</v>
      </c>
      <c r="AK625"/>
      <c r="AL625"/>
      <c r="AM625"/>
      <c r="AN625"/>
    </row>
    <row r="626" spans="1:40" x14ac:dyDescent="0.25">
      <c r="A626"/>
      <c r="B626">
        <f t="shared" si="279"/>
        <v>49200</v>
      </c>
      <c r="C626" s="237" t="str">
        <f t="shared" si="247"/>
        <v>-0.0000315727461420461+0.0497768608882474i</v>
      </c>
      <c r="D626" s="208" t="str">
        <f t="shared" si="248"/>
        <v>-5.95724801472638+0.38162260014323i</v>
      </c>
      <c r="E626" t="str">
        <f t="shared" si="249"/>
        <v>2870</v>
      </c>
      <c r="F626" t="str">
        <f t="shared" si="250"/>
        <v>0.777000777000777</v>
      </c>
      <c r="G626" t="str">
        <f t="shared" si="245"/>
        <v>0.777000777000777</v>
      </c>
      <c r="H626" t="str">
        <f t="shared" si="251"/>
        <v>5.34474274505224+4.21747761513274i</v>
      </c>
      <c r="I626" t="str">
        <f t="shared" si="252"/>
        <v>193.207948195772i</v>
      </c>
      <c r="J626" t="str">
        <f t="shared" si="246"/>
        <v>-30.9299996673959+41.7863967703473i</v>
      </c>
      <c r="K626" t="str">
        <f t="shared" si="253"/>
        <v>2.98710968789683-2.21103777291196i</v>
      </c>
      <c r="L626" t="str">
        <f t="shared" si="254"/>
        <v>0.199453739689238-0.127728501171727i</v>
      </c>
      <c r="M626" t="str">
        <f t="shared" si="255"/>
        <v>3.18656342758607-2.33876627408369i</v>
      </c>
      <c r="N626" t="str">
        <f t="shared" si="256"/>
        <v>-0.218197558185573i</v>
      </c>
      <c r="O626" t="str">
        <f t="shared" si="257"/>
        <v>0.976289210069733-0.21647027117232i</v>
      </c>
      <c r="P626" t="str">
        <f t="shared" si="258"/>
        <v>0.023710789930267+0.21647027117232i</v>
      </c>
      <c r="Q626" t="str">
        <f t="shared" si="259"/>
        <v>-0.023710789930267+0.00172728701325298i</v>
      </c>
      <c r="R626" t="str">
        <f t="shared" si="260"/>
        <v>-0.33315683265749-9.15388012297664i</v>
      </c>
      <c r="S626" t="str">
        <f t="shared" si="261"/>
        <v>0.0226322273509889i</v>
      </c>
      <c r="T626" t="str">
        <f t="shared" si="262"/>
        <v>0.207172696086906-0.00754008118023968i</v>
      </c>
      <c r="U626" t="str">
        <f t="shared" si="263"/>
        <v>0.0001-3234.85656690844i</v>
      </c>
      <c r="V626" t="str">
        <f t="shared" si="264"/>
        <v>0.00002-0.0518861455176108i</v>
      </c>
      <c r="W626" t="str">
        <f t="shared" si="265"/>
        <v>0.0000199993584529566-0.0518853132926078i</v>
      </c>
      <c r="X626" t="str">
        <f t="shared" si="266"/>
        <v>0.0092748872268047-0.0501707041853607i</v>
      </c>
      <c r="Y626" t="str">
        <f t="shared" si="267"/>
        <v>0.009+0.309132717113236i</v>
      </c>
      <c r="Z626" t="str">
        <f t="shared" si="268"/>
        <v>-2.28315206373433-0.590909035182187i</v>
      </c>
      <c r="AA626" t="str">
        <f t="shared" si="269"/>
        <v>3.25391623599257-46.1092146787853i</v>
      </c>
      <c r="AB626" t="str">
        <f t="shared" si="270"/>
        <v>1.41044624061307-0.0513334013383946i</v>
      </c>
      <c r="AC626" t="str">
        <f t="shared" si="271"/>
        <v>5.37441957912963-3.4622812382725i</v>
      </c>
      <c r="AD626" t="str">
        <f t="shared" si="272"/>
        <v>0.189814612856564+0.112729972527184i</v>
      </c>
      <c r="AE626" t="str">
        <f t="shared" si="273"/>
        <v>-0.366762465768244-0.369542839166707i</v>
      </c>
      <c r="AF626" t="str">
        <f t="shared" si="274"/>
        <v>-11.3019907597786-3.83585501498951i</v>
      </c>
      <c r="AG626" t="str">
        <f t="shared" si="275"/>
        <v>1.02105222350362-0.0303551076206544i</v>
      </c>
      <c r="AH626" t="str">
        <f t="shared" si="276"/>
        <v>2.50661070460795+5.54281720822569i</v>
      </c>
      <c r="AI626">
        <f t="shared" si="277"/>
        <v>15.682712036101913</v>
      </c>
      <c r="AJ626">
        <f t="shared" si="278"/>
        <v>65.66624047010626</v>
      </c>
      <c r="AK626"/>
      <c r="AL626"/>
      <c r="AM626"/>
      <c r="AN626"/>
    </row>
    <row r="627" spans="1:40" x14ac:dyDescent="0.25">
      <c r="A627"/>
      <c r="B627">
        <f t="shared" si="279"/>
        <v>49300</v>
      </c>
      <c r="C627" s="237" t="str">
        <f t="shared" si="247"/>
        <v>-0.0000314447919332697+0.0496758937057772i</v>
      </c>
      <c r="D627" s="208" t="str">
        <f t="shared" si="248"/>
        <v>-5.95724703374411+0.380848518410959i</v>
      </c>
      <c r="E627" t="str">
        <f t="shared" si="249"/>
        <v>2870</v>
      </c>
      <c r="F627" t="str">
        <f t="shared" si="250"/>
        <v>0.777000777000777</v>
      </c>
      <c r="G627" t="str">
        <f t="shared" si="245"/>
        <v>0.777000777000777</v>
      </c>
      <c r="H627" t="str">
        <f t="shared" si="251"/>
        <v>5.35325472535249+4.21655599934423i</v>
      </c>
      <c r="I627" t="str">
        <f t="shared" si="252"/>
        <v>193.600647277471i</v>
      </c>
      <c r="J627" t="str">
        <f t="shared" si="246"/>
        <v>-31.0599283212741+41.8713284711001i</v>
      </c>
      <c r="K627" t="str">
        <f t="shared" si="253"/>
        <v>2.98253610702443-2.21242938980858i</v>
      </c>
      <c r="L627" t="str">
        <f t="shared" si="254"/>
        <v>0.199217976787885-0.12783682449175i</v>
      </c>
      <c r="M627" t="str">
        <f t="shared" si="255"/>
        <v>3.18175408381232-2.34026621430033i</v>
      </c>
      <c r="N627" t="str">
        <f t="shared" si="256"/>
        <v>-0.218641049157495i</v>
      </c>
      <c r="O627" t="str">
        <f t="shared" si="257"/>
        <v>0.976193111451575-0.216903225320632i</v>
      </c>
      <c r="P627" t="str">
        <f t="shared" si="258"/>
        <v>0.0238068885484251+0.216903225320632i</v>
      </c>
      <c r="Q627" t="str">
        <f t="shared" si="259"/>
        <v>-0.0238068885484251+0.001737823836863i</v>
      </c>
      <c r="R627" t="str">
        <f t="shared" si="260"/>
        <v>-0.333156113764253-9.13526316192694i</v>
      </c>
      <c r="S627" t="str">
        <f t="shared" si="261"/>
        <v>0.0226782278130845i</v>
      </c>
      <c r="T627" t="str">
        <f t="shared" si="262"/>
        <v>0.207171579118658-0.00755539024526763i</v>
      </c>
      <c r="U627" t="str">
        <f t="shared" si="263"/>
        <v>0.0001-3228.29499172201i</v>
      </c>
      <c r="V627" t="str">
        <f t="shared" si="264"/>
        <v>0.00002-0.0517808997863377i</v>
      </c>
      <c r="W627" t="str">
        <f t="shared" si="265"/>
        <v>0.0000199993584529566-0.0517800692494183i</v>
      </c>
      <c r="X627" t="str">
        <f t="shared" si="266"/>
        <v>0.00923860958400799-0.0500756165410335i</v>
      </c>
      <c r="Y627" t="str">
        <f t="shared" si="267"/>
        <v>0.009+0.309761035643954i</v>
      </c>
      <c r="Z627" t="str">
        <f t="shared" si="268"/>
        <v>-2.27278733161116-0.586539653797289i</v>
      </c>
      <c r="AA627" t="str">
        <f t="shared" si="269"/>
        <v>3.2295413255691-45.9829346517716i</v>
      </c>
      <c r="AB627" t="str">
        <f t="shared" si="270"/>
        <v>1.41043863621492-0.0514376265264807i</v>
      </c>
      <c r="AC627" t="str">
        <f t="shared" si="271"/>
        <v>5.36729115123978-3.46446376593985i</v>
      </c>
      <c r="AD627" t="str">
        <f t="shared" si="272"/>
        <v>0.189864670079564+0.1129697693512i</v>
      </c>
      <c r="AE627" t="str">
        <f t="shared" si="273"/>
        <v>-0.365260767472554-0.368119418493247i</v>
      </c>
      <c r="AF627" t="str">
        <f t="shared" si="274"/>
        <v>-11.3105017590966-3.83570748093327i</v>
      </c>
      <c r="AG627" t="str">
        <f t="shared" si="275"/>
        <v>1.02102444349836-0.0302838129254064i</v>
      </c>
      <c r="AH627" t="str">
        <f t="shared" si="276"/>
        <v>2.49944100461756+5.52419819959225i</v>
      </c>
      <c r="AI627">
        <f t="shared" si="277"/>
        <v>15.654224158451079</v>
      </c>
      <c r="AJ627">
        <f t="shared" si="278"/>
        <v>65.655475174204</v>
      </c>
      <c r="AK627"/>
      <c r="AL627"/>
      <c r="AM627"/>
      <c r="AN627"/>
    </row>
    <row r="628" spans="1:40" x14ac:dyDescent="0.25">
      <c r="A628"/>
      <c r="B628">
        <f t="shared" si="279"/>
        <v>49400</v>
      </c>
      <c r="C628" s="237" t="str">
        <f t="shared" si="247"/>
        <v>-0.000031317613987177+0.0495753352968348i</v>
      </c>
      <c r="D628" s="208" t="str">
        <f t="shared" si="248"/>
        <v>-5.95724605871319+0.380077570609067i</v>
      </c>
      <c r="E628" t="str">
        <f t="shared" si="249"/>
        <v>2870</v>
      </c>
      <c r="F628" t="str">
        <f t="shared" si="250"/>
        <v>0.777000777000777</v>
      </c>
      <c r="G628" t="str">
        <f t="shared" si="245"/>
        <v>0.777000777000777</v>
      </c>
      <c r="H628" t="str">
        <f t="shared" si="251"/>
        <v>5.36174571752538+4.21561933182478i</v>
      </c>
      <c r="I628" t="str">
        <f t="shared" si="252"/>
        <v>193.99334635917i</v>
      </c>
      <c r="J628" t="str">
        <f t="shared" si="246"/>
        <v>-31.190120789678+41.9562601718529i</v>
      </c>
      <c r="K628" t="str">
        <f t="shared" si="253"/>
        <v>2.97796723008454-2.21380926788017i</v>
      </c>
      <c r="L628" t="str">
        <f t="shared" si="254"/>
        <v>0.198982293581227-0.12794458531284i</v>
      </c>
      <c r="M628" t="str">
        <f t="shared" si="255"/>
        <v>3.17694952366577-2.34175385319301i</v>
      </c>
      <c r="N628" t="str">
        <f t="shared" si="256"/>
        <v>-0.219084540129417i</v>
      </c>
      <c r="O628" t="str">
        <f t="shared" si="257"/>
        <v>0.976096820831618-0.217336136807498i</v>
      </c>
      <c r="P628" t="str">
        <f t="shared" si="258"/>
        <v>0.023903179168382+0.217336136807498i</v>
      </c>
      <c r="Q628" t="str">
        <f t="shared" si="259"/>
        <v>-0.023903179168382+0.001748403321919i</v>
      </c>
      <c r="R628" t="str">
        <f t="shared" si="260"/>
        <v>-0.3331553934057-9.11672147327985i</v>
      </c>
      <c r="S628" t="str">
        <f t="shared" si="261"/>
        <v>0.0227242282751799i</v>
      </c>
      <c r="T628" t="str">
        <f t="shared" si="262"/>
        <v>0.207170459880046-0.00757069921085849i</v>
      </c>
      <c r="U628" t="str">
        <f t="shared" si="263"/>
        <v>0.0001-3221.75998161731i</v>
      </c>
      <c r="V628" t="str">
        <f t="shared" si="264"/>
        <v>0.00002-0.0516760801511427i</v>
      </c>
      <c r="W628" t="str">
        <f t="shared" si="265"/>
        <v>0.0000199993584529566-0.0516752512954728i</v>
      </c>
      <c r="X628" t="str">
        <f t="shared" si="266"/>
        <v>0.00920254243649033-0.0499808751944889i</v>
      </c>
      <c r="Y628" t="str">
        <f t="shared" si="267"/>
        <v>0.009+0.310389354174672i</v>
      </c>
      <c r="Z628" t="str">
        <f t="shared" si="268"/>
        <v>-2.26249435448404-0.582214754801579i</v>
      </c>
      <c r="AA628" t="str">
        <f t="shared" si="269"/>
        <v>3.205429716657-45.8573894226544i</v>
      </c>
      <c r="AB628" t="str">
        <f t="shared" si="270"/>
        <v>1.41043101635997-0.0515418510375922i</v>
      </c>
      <c r="AC628" t="str">
        <f t="shared" si="271"/>
        <v>5.36016981732025-3.46662812632662i</v>
      </c>
      <c r="AD628" t="str">
        <f t="shared" si="272"/>
        <v>0.189914827135356+0.113209515929043i</v>
      </c>
      <c r="AE628" t="str">
        <f t="shared" si="273"/>
        <v>-0.363768973668722-0.366707105177127i</v>
      </c>
      <c r="AF628" t="str">
        <f t="shared" si="274"/>
        <v>-11.3189917762386-3.83554176121571i</v>
      </c>
      <c r="AG628" t="str">
        <f t="shared" si="275"/>
        <v>1.02099691038961-0.0302129291994236i</v>
      </c>
      <c r="AH628" t="str">
        <f t="shared" si="276"/>
        <v>2.49230352160785+5.50570283844039i</v>
      </c>
      <c r="AI628">
        <f t="shared" si="277"/>
        <v>15.625823839182866</v>
      </c>
      <c r="AJ628">
        <f t="shared" si="278"/>
        <v>65.644844088454718</v>
      </c>
      <c r="AK628"/>
      <c r="AL628"/>
      <c r="AM628"/>
      <c r="AN628"/>
    </row>
    <row r="629" spans="1:40" x14ac:dyDescent="0.25">
      <c r="A629"/>
      <c r="B629">
        <f t="shared" si="279"/>
        <v>49500</v>
      </c>
      <c r="C629" s="237" t="str">
        <f t="shared" si="247"/>
        <v>-0.0000311912060372827+0.0494751831840088i</v>
      </c>
      <c r="D629" s="208" t="str">
        <f t="shared" si="248"/>
        <v>-5.95724508958558+0.379309737744068i</v>
      </c>
      <c r="E629" t="str">
        <f t="shared" si="249"/>
        <v>2870</v>
      </c>
      <c r="F629" t="str">
        <f t="shared" si="250"/>
        <v>0.777000777000777</v>
      </c>
      <c r="G629" t="str">
        <f t="shared" si="245"/>
        <v>0.777000777000777</v>
      </c>
      <c r="H629" t="str">
        <f t="shared" si="251"/>
        <v>5.37021574699771+4.21466772650636i</v>
      </c>
      <c r="I629" t="str">
        <f t="shared" si="252"/>
        <v>194.386045440868i</v>
      </c>
      <c r="J629" t="str">
        <f t="shared" si="246"/>
        <v>-31.3205770726075+42.0411918726056i</v>
      </c>
      <c r="K629" t="str">
        <f t="shared" si="253"/>
        <v>2.97340307835704-2.21517745181467i</v>
      </c>
      <c r="L629" t="str">
        <f t="shared" si="254"/>
        <v>0.198746691479719-0.128051784854942i</v>
      </c>
      <c r="M629" t="str">
        <f t="shared" si="255"/>
        <v>3.17214976983676-2.34322923666961i</v>
      </c>
      <c r="N629" t="str">
        <f t="shared" si="256"/>
        <v>-0.219528031101339i</v>
      </c>
      <c r="O629" t="str">
        <f t="shared" si="257"/>
        <v>0.976000338228801-0.217769005547772i</v>
      </c>
      <c r="P629" t="str">
        <f t="shared" si="258"/>
        <v>0.0239996617711991+0.217769005547772i</v>
      </c>
      <c r="Q629" t="str">
        <f t="shared" si="259"/>
        <v>-0.0239996617711991+0.001759025553567i</v>
      </c>
      <c r="R629" t="str">
        <f t="shared" si="260"/>
        <v>-0.333154671582129-9.0982546008383i</v>
      </c>
      <c r="S629" t="str">
        <f t="shared" si="261"/>
        <v>0.0227702287372754i</v>
      </c>
      <c r="T629" t="str">
        <f t="shared" si="262"/>
        <v>0.207169338371056-0.00758600807681694i</v>
      </c>
      <c r="U629" t="str">
        <f t="shared" si="263"/>
        <v>0.0001-3215.25137559385i</v>
      </c>
      <c r="V629" t="str">
        <f t="shared" si="264"/>
        <v>0.00002-0.0515716840296252i</v>
      </c>
      <c r="W629" t="str">
        <f t="shared" si="265"/>
        <v>0.0000199993584529566-0.0515708568484117i</v>
      </c>
      <c r="X629" t="str">
        <f t="shared" si="266"/>
        <v>0.00916668417771949-0.0498864783415101i</v>
      </c>
      <c r="Y629" t="str">
        <f t="shared" si="267"/>
        <v>0.009+0.311017672705389i</v>
      </c>
      <c r="Z629" t="str">
        <f t="shared" si="268"/>
        <v>-2.2522724696071-0.57793375907384i</v>
      </c>
      <c r="AA629" t="str">
        <f t="shared" si="269"/>
        <v>3.1815777639925-45.7325725127024i</v>
      </c>
      <c r="AB629" t="str">
        <f t="shared" si="270"/>
        <v>1.41042338104814-0.0516460748703992i</v>
      </c>
      <c r="AC629" t="str">
        <f t="shared" si="271"/>
        <v>5.35305561096869-3.46877438706751i</v>
      </c>
      <c r="AD629" t="str">
        <f t="shared" si="272"/>
        <v>0.189965084010698+0.113449212397242i</v>
      </c>
      <c r="AE629" t="str">
        <f t="shared" si="273"/>
        <v>-0.362286999119189-0.365305772875997i</v>
      </c>
      <c r="AF629" t="str">
        <f t="shared" si="274"/>
        <v>-11.3274608365833-3.83535798876229i</v>
      </c>
      <c r="AG629" t="str">
        <f t="shared" si="275"/>
        <v>1.02096962113128-0.0301424530461811i</v>
      </c>
      <c r="AH629" t="str">
        <f t="shared" si="276"/>
        <v>2.48519813233186+5.48732991069187i</v>
      </c>
      <c r="AI629">
        <f t="shared" si="277"/>
        <v>15.597510564108394</v>
      </c>
      <c r="AJ629">
        <f t="shared" si="278"/>
        <v>65.63434550704541</v>
      </c>
      <c r="AK629"/>
      <c r="AL629"/>
      <c r="AM629"/>
      <c r="AN629"/>
    </row>
    <row r="630" spans="1:40" x14ac:dyDescent="0.25">
      <c r="A630"/>
      <c r="B630">
        <f t="shared" si="279"/>
        <v>49600</v>
      </c>
      <c r="C630" s="237" t="str">
        <f t="shared" si="247"/>
        <v>-0.000031065561880208+0.0493754349098667i</v>
      </c>
      <c r="D630" s="208" t="str">
        <f t="shared" si="248"/>
        <v>-5.95724412631371+0.378545000975645i</v>
      </c>
      <c r="E630" t="str">
        <f t="shared" si="249"/>
        <v>2870</v>
      </c>
      <c r="F630" t="str">
        <f t="shared" si="250"/>
        <v>0.777000777000777</v>
      </c>
      <c r="G630" t="str">
        <f t="shared" si="245"/>
        <v>0.777000777000777</v>
      </c>
      <c r="H630" t="str">
        <f t="shared" si="251"/>
        <v>5.37866483953862+4.21370129670711i</v>
      </c>
      <c r="I630" t="str">
        <f t="shared" si="252"/>
        <v>194.778744522567i</v>
      </c>
      <c r="J630" t="str">
        <f t="shared" si="246"/>
        <v>-31.4512971700627+42.1261235733583i</v>
      </c>
      <c r="K630" t="str">
        <f t="shared" si="253"/>
        <v>2.96884367290014-2.21653398621503i</v>
      </c>
      <c r="L630" t="str">
        <f t="shared" si="254"/>
        <v>0.198511171885988-0.12815842434029i</v>
      </c>
      <c r="M630" t="str">
        <f t="shared" si="255"/>
        <v>3.16735484478613-2.34469241055532i</v>
      </c>
      <c r="N630" t="str">
        <f t="shared" si="256"/>
        <v>-0.219971522073261i</v>
      </c>
      <c r="O630" t="str">
        <f t="shared" si="257"/>
        <v>0.9759036636621-0.218201831456315i</v>
      </c>
      <c r="P630" t="str">
        <f t="shared" si="258"/>
        <v>0.0240963363379+0.218201831456315i</v>
      </c>
      <c r="Q630" t="str">
        <f t="shared" si="259"/>
        <v>-0.0240963363379+0.00176969061694601i</v>
      </c>
      <c r="R630" t="str">
        <f t="shared" si="260"/>
        <v>-0.333153948293308-9.07986209208416i</v>
      </c>
      <c r="S630" t="str">
        <f t="shared" si="261"/>
        <v>0.0228162291993709i</v>
      </c>
      <c r="T630" t="str">
        <f t="shared" si="262"/>
        <v>0.207168214591672-0.00760131684293548i</v>
      </c>
      <c r="U630" t="str">
        <f t="shared" si="263"/>
        <v>0.0001-3208.76901394951i</v>
      </c>
      <c r="V630" t="str">
        <f t="shared" si="264"/>
        <v>0.00002-0.0514677088602106i</v>
      </c>
      <c r="W630" t="str">
        <f t="shared" si="265"/>
        <v>0.0000199993584529566-0.0514668833467015i</v>
      </c>
      <c r="X630" t="str">
        <f t="shared" si="266"/>
        <v>0.00913103321627563-0.049792424189665i</v>
      </c>
      <c r="Y630" t="str">
        <f t="shared" si="267"/>
        <v>0.009+0.311645991236107i</v>
      </c>
      <c r="Z630" t="str">
        <f t="shared" si="268"/>
        <v>-2.2421210217349-0.573696096676236i</v>
      </c>
      <c r="AA630" t="str">
        <f t="shared" si="269"/>
        <v>3.15798188332943-45.6084775177373i</v>
      </c>
      <c r="AB630" t="str">
        <f t="shared" si="270"/>
        <v>1.4104157302793-0.0517502980234892i</v>
      </c>
      <c r="AC630" t="str">
        <f t="shared" si="271"/>
        <v>5.34594856544306-3.47090261567754i</v>
      </c>
      <c r="AD630" t="str">
        <f t="shared" si="272"/>
        <v>0.19001544069237+0.113688858890921i</v>
      </c>
      <c r="AE630" t="str">
        <f t="shared" si="273"/>
        <v>-0.360814759449287-0.363915297089814i</v>
      </c>
      <c r="AF630" t="str">
        <f t="shared" si="274"/>
        <v>-11.3359089658523-3.83515629573147i</v>
      </c>
      <c r="AG630" t="str">
        <f t="shared" si="275"/>
        <v>1.02094257272409-0.0300723811052197i</v>
      </c>
      <c r="AH630" t="str">
        <f t="shared" si="276"/>
        <v>2.47812471243494+5.46907821785346i</v>
      </c>
      <c r="AI630">
        <f t="shared" si="277"/>
        <v>15.569283823442069</v>
      </c>
      <c r="AJ630">
        <f t="shared" si="278"/>
        <v>65.623977748021389</v>
      </c>
      <c r="AK630"/>
      <c r="AL630"/>
      <c r="AM630"/>
      <c r="AN630"/>
    </row>
    <row r="631" spans="1:40" x14ac:dyDescent="0.25">
      <c r="A631"/>
      <c r="B631">
        <f t="shared" si="279"/>
        <v>49700</v>
      </c>
      <c r="C631" s="237" t="str">
        <f t="shared" si="247"/>
        <v>-0.0000309406753749198+0.0492760880367547i</v>
      </c>
      <c r="D631" s="208" t="str">
        <f t="shared" si="248"/>
        <v>-5.9572431688505+0.37778334161512i</v>
      </c>
      <c r="E631" t="str">
        <f t="shared" si="249"/>
        <v>2870</v>
      </c>
      <c r="F631" t="str">
        <f t="shared" si="250"/>
        <v>0.777000777000777</v>
      </c>
      <c r="G631" t="str">
        <f t="shared" si="245"/>
        <v>0.777000777000777</v>
      </c>
      <c r="H631" t="str">
        <f t="shared" si="251"/>
        <v>5.38709302125432+4.21272015513313i</v>
      </c>
      <c r="I631" t="str">
        <f t="shared" si="252"/>
        <v>195.171443604266i</v>
      </c>
      <c r="J631" t="str">
        <f t="shared" si="246"/>
        <v>-31.5822810820435+42.2110552741111i</v>
      </c>
      <c r="K631" t="str">
        <f t="shared" si="253"/>
        <v>2.9642890345514-2.21787891559868i</v>
      </c>
      <c r="L631" t="str">
        <f t="shared" si="254"/>
        <v>0.198275736194841-0.128264504993365i</v>
      </c>
      <c r="M631" t="str">
        <f t="shared" si="255"/>
        <v>3.16256477074624-2.34614342059204i</v>
      </c>
      <c r="N631" t="str">
        <f t="shared" si="256"/>
        <v>-0.220415013045183i</v>
      </c>
      <c r="O631" t="str">
        <f t="shared" si="257"/>
        <v>0.97580679715053-0.218634614447997i</v>
      </c>
      <c r="P631" t="str">
        <f t="shared" si="258"/>
        <v>0.02419320284947+0.218634614447997i</v>
      </c>
      <c r="Q631" t="str">
        <f t="shared" si="259"/>
        <v>-0.02419320284947+0.00178039859718598i</v>
      </c>
      <c r="R631" t="str">
        <f t="shared" si="260"/>
        <v>-0.333153223539216-9.06154349814154i</v>
      </c>
      <c r="S631" t="str">
        <f t="shared" si="261"/>
        <v>0.0228622296614664i</v>
      </c>
      <c r="T631" t="str">
        <f t="shared" si="262"/>
        <v>0.20716708854188-0.00761662550901141i</v>
      </c>
      <c r="U631" t="str">
        <f t="shared" si="263"/>
        <v>0.0001-3202.31273826752i</v>
      </c>
      <c r="V631" t="str">
        <f t="shared" si="264"/>
        <v>0.00002-0.0513641521019405i</v>
      </c>
      <c r="W631" t="str">
        <f t="shared" si="265"/>
        <v>0.0000199993584529566-0.0513633282494249i</v>
      </c>
      <c r="X631" t="str">
        <f t="shared" si="266"/>
        <v>0.00909558797568331-0.0496987109582192i</v>
      </c>
      <c r="Y631" t="str">
        <f t="shared" si="267"/>
        <v>0.009+0.312274309766825i</v>
      </c>
      <c r="Z631" t="str">
        <f t="shared" si="268"/>
        <v>-2.23203936302566-0.569501206683023i</v>
      </c>
      <c r="AA631" t="str">
        <f t="shared" si="269"/>
        <v>3.13463855024742-45.4850981071078i</v>
      </c>
      <c r="AB631" t="str">
        <f t="shared" si="270"/>
        <v>1.41040806405336-0.051854520495482i</v>
      </c>
      <c r="AC631" t="str">
        <f t="shared" si="271"/>
        <v>5.33884871366313-3.4730128795517i</v>
      </c>
      <c r="AD631" t="str">
        <f t="shared" si="272"/>
        <v>0.190065897167187+0.113928455543812i</v>
      </c>
      <c r="AE631" t="str">
        <f t="shared" si="273"/>
        <v>-0.359352171138213-0.362535555128511i</v>
      </c>
      <c r="AF631" t="str">
        <f t="shared" si="274"/>
        <v>-11.3443361901048-3.83493681351801i</v>
      </c>
      <c r="AG631" t="str">
        <f t="shared" si="275"/>
        <v>1.02091576221474-0.0300027100517048i</v>
      </c>
      <c r="AH631" t="str">
        <f t="shared" si="276"/>
        <v>2.47108313651793+5.45094657677322i</v>
      </c>
      <c r="AI631">
        <f t="shared" si="277"/>
        <v>15.541143111754392</v>
      </c>
      <c r="AJ631">
        <f t="shared" si="278"/>
        <v>65.613739152888897</v>
      </c>
      <c r="AK631"/>
      <c r="AL631"/>
      <c r="AM631"/>
      <c r="AN631"/>
    </row>
    <row r="632" spans="1:40" x14ac:dyDescent="0.25">
      <c r="A632"/>
      <c r="B632">
        <f t="shared" si="279"/>
        <v>49800</v>
      </c>
      <c r="C632" s="237" t="str">
        <f t="shared" si="247"/>
        <v>-0.0000308165404419794+0.0491771401465978i</v>
      </c>
      <c r="D632" s="208" t="str">
        <f t="shared" si="248"/>
        <v>-5.95724221714935+0.377024741123917i</v>
      </c>
      <c r="E632" t="str">
        <f t="shared" si="249"/>
        <v>2870</v>
      </c>
      <c r="F632" t="str">
        <f t="shared" si="250"/>
        <v>0.777000777000777</v>
      </c>
      <c r="G632" t="str">
        <f t="shared" si="245"/>
        <v>0.777000777000777</v>
      </c>
      <c r="H632" t="str">
        <f t="shared" si="251"/>
        <v>5.39550031858342+4.21172441388021i</v>
      </c>
      <c r="I632" t="str">
        <f t="shared" si="252"/>
        <v>195.564142685965i</v>
      </c>
      <c r="J632" t="str">
        <f t="shared" si="246"/>
        <v>-31.71352880855+42.2959869748638i</v>
      </c>
      <c r="K632" t="str">
        <f t="shared" si="253"/>
        <v>2.95973918392881-2.21921228439718i</v>
      </c>
      <c r="L632" t="str">
        <f t="shared" si="254"/>
        <v>0.198040385793285-0.128370028040849i</v>
      </c>
      <c r="M632" t="str">
        <f t="shared" si="255"/>
        <v>3.15777956972209-2.34758231243803i</v>
      </c>
      <c r="N632" t="str">
        <f t="shared" si="256"/>
        <v>-0.220858504017105i</v>
      </c>
      <c r="O632" t="str">
        <f t="shared" si="257"/>
        <v>0.975709738713143-0.219067354437695i</v>
      </c>
      <c r="P632" t="str">
        <f t="shared" si="258"/>
        <v>0.024290261286857+0.219067354437695i</v>
      </c>
      <c r="Q632" t="str">
        <f t="shared" si="259"/>
        <v>-0.024290261286857+0.00179114957940998i</v>
      </c>
      <c r="R632" t="str">
        <f t="shared" si="260"/>
        <v>-0.333152497319273-9.04329837373976i</v>
      </c>
      <c r="S632" t="str">
        <f t="shared" si="261"/>
        <v>0.0229082301235618i</v>
      </c>
      <c r="T632" t="str">
        <f t="shared" si="262"/>
        <v>0.207165960221663-0.00763193407482921i</v>
      </c>
      <c r="U632" t="str">
        <f t="shared" si="263"/>
        <v>0.0001-3195.88239140353i</v>
      </c>
      <c r="V632" t="str">
        <f t="shared" si="264"/>
        <v>0.00002-0.0512610112342659i</v>
      </c>
      <c r="W632" t="str">
        <f t="shared" si="265"/>
        <v>0.0000199993584529566-0.0512601890360733i</v>
      </c>
      <c r="X632" t="str">
        <f t="shared" si="266"/>
        <v>0.00906034689424515-0.0496053368780472i</v>
      </c>
      <c r="Y632" t="str">
        <f t="shared" si="267"/>
        <v>0.009+0.312902628297543i</v>
      </c>
      <c r="Z632" t="str">
        <f t="shared" si="268"/>
        <v>-2.22202685294558-0.565348537012883i</v>
      </c>
      <c r="AA632" t="str">
        <f t="shared" si="269"/>
        <v>3.11154429898615-45.36242802268i</v>
      </c>
      <c r="AB632" t="str">
        <f t="shared" si="270"/>
        <v>1.41040038237022-0.0519587422849104i</v>
      </c>
      <c r="AC632" t="str">
        <f t="shared" si="271"/>
        <v>5.33175608821232-3.47510524596391i</v>
      </c>
      <c r="AD632" t="str">
        <f t="shared" si="272"/>
        <v>0.190116453421985+0.114168002488272i</v>
      </c>
      <c r="AE632" t="str">
        <f t="shared" si="273"/>
        <v>-0.357899151510001-0.361166426080296i</v>
      </c>
      <c r="AF632" t="str">
        <f t="shared" si="274"/>
        <v>-11.3527425357328-3.83469967275629i</v>
      </c>
      <c r="AG632" t="str">
        <f t="shared" si="275"/>
        <v>1.020889186695-0.029933436595987i</v>
      </c>
      <c r="AH632" t="str">
        <f t="shared" si="276"/>
        <v>2.46407327819792+5.43293381940128i</v>
      </c>
      <c r="AI632">
        <f t="shared" si="277"/>
        <v>15.513087927925234</v>
      </c>
      <c r="AJ632">
        <f t="shared" si="278"/>
        <v>65.603628086228625</v>
      </c>
      <c r="AK632"/>
      <c r="AL632"/>
      <c r="AM632"/>
      <c r="AN632"/>
    </row>
    <row r="633" spans="1:40" x14ac:dyDescent="0.25">
      <c r="A633"/>
      <c r="B633">
        <f t="shared" si="279"/>
        <v>49900</v>
      </c>
      <c r="C633" s="237" t="str">
        <f t="shared" si="247"/>
        <v>-0.0000306931510628035+0.0490785888407046i</v>
      </c>
      <c r="D633" s="208" t="str">
        <f t="shared" si="248"/>
        <v>-5.95724127116411+0.376269181112069i</v>
      </c>
      <c r="E633" t="str">
        <f t="shared" si="249"/>
        <v>2870</v>
      </c>
      <c r="F633" t="str">
        <f t="shared" si="250"/>
        <v>0.777000777000777</v>
      </c>
      <c r="G633" t="str">
        <f t="shared" si="245"/>
        <v>0.777000777000777</v>
      </c>
      <c r="H633" t="str">
        <f t="shared" si="251"/>
        <v>5.40388675829172+4.21071418443559i</v>
      </c>
      <c r="I633" t="str">
        <f t="shared" si="252"/>
        <v>195.956841767663i</v>
      </c>
      <c r="J633" t="str">
        <f t="shared" si="246"/>
        <v>-31.8450403495821+42.3809186756166i</v>
      </c>
      <c r="K633" t="str">
        <f t="shared" si="253"/>
        <v>2.95519414143193-2.22053413695567i</v>
      </c>
      <c r="L633" t="str">
        <f t="shared" si="254"/>
        <v>0.197805122060534-0.128474994711588i</v>
      </c>
      <c r="M633" t="str">
        <f t="shared" si="255"/>
        <v>3.15299926349246-2.34900913166726i</v>
      </c>
      <c r="N633" t="str">
        <f t="shared" si="256"/>
        <v>-0.221301994989027i</v>
      </c>
      <c r="O633" t="str">
        <f t="shared" si="257"/>
        <v>0.975612488369028-0.219500051340298i</v>
      </c>
      <c r="P633" t="str">
        <f t="shared" si="258"/>
        <v>0.024387511630972+0.219500051340298i</v>
      </c>
      <c r="Q633" t="str">
        <f t="shared" si="259"/>
        <v>-0.024387511630972+0.00180194364872899i</v>
      </c>
      <c r="R633" t="str">
        <f t="shared" si="260"/>
        <v>-0.333151769634291-9.02512627717734i</v>
      </c>
      <c r="S633" t="str">
        <f t="shared" si="261"/>
        <v>0.0229542305856574i</v>
      </c>
      <c r="T633" t="str">
        <f t="shared" si="262"/>
        <v>0.207164829631004-0.00764724254020533i</v>
      </c>
      <c r="U633" t="str">
        <f t="shared" si="263"/>
        <v>0.0001-3189.47781747286i</v>
      </c>
      <c r="V633" t="str">
        <f t="shared" si="264"/>
        <v>0.00002-0.0511582837568425i</v>
      </c>
      <c r="W633" t="str">
        <f t="shared" si="265"/>
        <v>0.0000199993584529566-0.051157463206342i</v>
      </c>
      <c r="X633" t="str">
        <f t="shared" si="266"/>
        <v>0.00902530842487825-0.0495123001915475i</v>
      </c>
      <c r="Y633" t="str">
        <f t="shared" si="267"/>
        <v>0.009+0.313530946828261i</v>
      </c>
      <c r="Z633" t="str">
        <f t="shared" si="268"/>
        <v>-2.21208285817477-0.561237544264878i</v>
      </c>
      <c r="AA633" t="str">
        <f t="shared" si="269"/>
        <v>3.08869572130597-45.2404610778425i</v>
      </c>
      <c r="AB633" t="str">
        <f t="shared" si="270"/>
        <v>1.41039268522974-0.0520629633905249i</v>
      </c>
      <c r="AC633" t="str">
        <f t="shared" si="271"/>
        <v>5.32467072133852-3.47717978206693i</v>
      </c>
      <c r="AD633" t="str">
        <f t="shared" si="272"/>
        <v>0.190167109443636+0.114407499855288i</v>
      </c>
      <c r="AE633" t="str">
        <f t="shared" si="273"/>
        <v>-0.356455618724646-0.359807790780612i</v>
      </c>
      <c r="AF633" t="str">
        <f t="shared" si="274"/>
        <v>-11.3611280294558-3.83444500332352i</v>
      </c>
      <c r="AG633" t="str">
        <f t="shared" si="275"/>
        <v>1.02086284330099-0.0298645574831719i</v>
      </c>
      <c r="AH633" t="str">
        <f t="shared" si="276"/>
        <v>2.45709501016738+5.4150387925544i</v>
      </c>
      <c r="AI633">
        <f t="shared" si="277"/>
        <v>15.485117775097152</v>
      </c>
      <c r="AJ633">
        <f t="shared" si="278"/>
        <v>65.593642935311053</v>
      </c>
      <c r="AK633"/>
      <c r="AL633"/>
      <c r="AM633"/>
      <c r="AN633"/>
    </row>
    <row r="634" spans="1:40" x14ac:dyDescent="0.25">
      <c r="A634"/>
      <c r="B634">
        <f t="shared" si="279"/>
        <v>50000</v>
      </c>
      <c r="C634" s="237" t="str">
        <f t="shared" si="247"/>
        <v>-0.0000305705012789344+0.0489804317395735i</v>
      </c>
      <c r="D634" s="208" t="str">
        <f t="shared" si="248"/>
        <v>-5.9572403308491+0.37551664333673i</v>
      </c>
      <c r="E634" t="str">
        <f t="shared" si="249"/>
        <v>2870</v>
      </c>
      <c r="F634" t="str">
        <f t="shared" si="250"/>
        <v>0.777000777000777</v>
      </c>
      <c r="G634" t="str">
        <f t="shared" si="245"/>
        <v>0.777000777000777</v>
      </c>
      <c r="H634" t="str">
        <f t="shared" si="251"/>
        <v>5.41225236746769+4.20968957767975i</v>
      </c>
      <c r="I634" t="str">
        <f t="shared" si="252"/>
        <v>196.349540849362i</v>
      </c>
      <c r="J634" t="str">
        <f t="shared" si="246"/>
        <v>-31.9768157051398+42.4658503763693i</v>
      </c>
      <c r="K634" t="str">
        <f t="shared" si="253"/>
        <v>2.95065392724298-2.2218445175326i</v>
      </c>
      <c r="L634" t="str">
        <f t="shared" si="254"/>
        <v>0.197569946368026-0.128579406236546i</v>
      </c>
      <c r="M634" t="str">
        <f t="shared" si="255"/>
        <v>3.14822387361101-2.35042392376915i</v>
      </c>
      <c r="N634" t="str">
        <f t="shared" si="256"/>
        <v>-0.221745485960948i</v>
      </c>
      <c r="O634" t="str">
        <f t="shared" si="257"/>
        <v>0.975515046137313-0.2199327050707i</v>
      </c>
      <c r="P634" t="str">
        <f t="shared" si="258"/>
        <v>0.024484953862687+0.2199327050707i</v>
      </c>
      <c r="Q634" t="str">
        <f t="shared" si="259"/>
        <v>-0.024484953862687+0.001812780890248i</v>
      </c>
      <c r="R634" t="str">
        <f t="shared" si="260"/>
        <v>-0.333151040484092-9.00702677028667i</v>
      </c>
      <c r="S634" t="str">
        <f t="shared" si="261"/>
        <v>0.023000231047753i</v>
      </c>
      <c r="T634" t="str">
        <f t="shared" si="262"/>
        <v>0.20716369676989-0.00766255090493343i</v>
      </c>
      <c r="U634" t="str">
        <f t="shared" si="263"/>
        <v>0.0001-3183.09886183791i</v>
      </c>
      <c r="V634" t="str">
        <f t="shared" si="264"/>
        <v>0.00002-0.0510559671893288i</v>
      </c>
      <c r="W634" t="str">
        <f t="shared" si="265"/>
        <v>0.0000199993584529566-0.0510551482799299i</v>
      </c>
      <c r="X634" t="str">
        <f t="shared" si="266"/>
        <v>0.00899047103495267-0.0494195991525558i</v>
      </c>
      <c r="Y634" t="str">
        <f t="shared" si="267"/>
        <v>0.009+0.314159265358979i</v>
      </c>
      <c r="Z634" t="str">
        <f t="shared" si="268"/>
        <v>-2.20220675251406-0.557167693557872i</v>
      </c>
      <c r="AA634" t="str">
        <f t="shared" si="269"/>
        <v>3.0660894653734-45.1191911565265i</v>
      </c>
      <c r="AB634" t="str">
        <f t="shared" si="270"/>
        <v>1.41038497263185-0.0521671838109206i</v>
      </c>
      <c r="AC634" t="str">
        <f t="shared" si="271"/>
        <v>5.31759264495695-3.47923655489099i</v>
      </c>
      <c r="AD634" t="str">
        <f t="shared" si="272"/>
        <v>0.19021786521903+0.114646947774502i</v>
      </c>
      <c r="AE634" t="str">
        <f t="shared" si="273"/>
        <v>-0.355021491769189-0.358459531781725i</v>
      </c>
      <c r="AF634" t="str">
        <f t="shared" si="274"/>
        <v>-11.3694926983168-3.83417293434302i</v>
      </c>
      <c r="AG634" t="str">
        <f t="shared" si="275"/>
        <v>1.02083672921226-0.0297960694926906i</v>
      </c>
      <c r="AH634" t="str">
        <f t="shared" si="276"/>
        <v>2.45014820425093+5.39726035768597i</v>
      </c>
      <c r="AI634">
        <f t="shared" si="277"/>
        <v>15.457232160630641</v>
      </c>
      <c r="AJ634">
        <f t="shared" si="278"/>
        <v>65.583782109727352</v>
      </c>
      <c r="AK634"/>
      <c r="AL634"/>
      <c r="AM634"/>
      <c r="AN634"/>
    </row>
    <row r="635" spans="1:40" x14ac:dyDescent="0.25">
      <c r="A635"/>
      <c r="B635">
        <f t="shared" si="279"/>
        <v>50100</v>
      </c>
      <c r="C635" s="237" t="str">
        <f t="shared" si="247"/>
        <v>-0.0000304485851913205+0.0488826664827005i</v>
      </c>
      <c r="D635" s="208" t="str">
        <f t="shared" si="248"/>
        <v>-5.95723939615909+0.374767109700704i</v>
      </c>
      <c r="E635" t="str">
        <f t="shared" si="249"/>
        <v>2870</v>
      </c>
      <c r="F635" t="str">
        <f t="shared" si="250"/>
        <v>0.777000777000777</v>
      </c>
      <c r="G635" t="str">
        <f t="shared" si="245"/>
        <v>0.777000777000777</v>
      </c>
      <c r="H635" t="str">
        <f t="shared" si="251"/>
        <v>5.42059717351731+4.20865070388827i</v>
      </c>
      <c r="I635" t="str">
        <f t="shared" si="252"/>
        <v>196.742239931061i</v>
      </c>
      <c r="J635" t="str">
        <f t="shared" si="246"/>
        <v>-32.1088548752232+42.5507820771221i</v>
      </c>
      <c r="K635" t="str">
        <f t="shared" si="253"/>
        <v>2.94611856132783-2.22314347029916i</v>
      </c>
      <c r="L635" t="str">
        <f t="shared" si="254"/>
        <v>0.197334860079434-0.128683263848765i</v>
      </c>
      <c r="M635" t="str">
        <f t="shared" si="255"/>
        <v>3.14345342140726-2.35182673414793i</v>
      </c>
      <c r="N635" t="str">
        <f t="shared" si="256"/>
        <v>-0.22218897693287i</v>
      </c>
      <c r="O635" t="str">
        <f t="shared" si="257"/>
        <v>0.975417412037164-0.220365315543805i</v>
      </c>
      <c r="P635" t="str">
        <f t="shared" si="258"/>
        <v>0.024582587962836+0.220365315543805i</v>
      </c>
      <c r="Q635" t="str">
        <f t="shared" si="259"/>
        <v>-0.024582587962836+0.00182366138906501i</v>
      </c>
      <c r="R635" t="str">
        <f t="shared" si="260"/>
        <v>-0.333150309867934-8.98899941839864i</v>
      </c>
      <c r="S635" t="str">
        <f t="shared" si="261"/>
        <v>0.0230462315098484i</v>
      </c>
      <c r="T635" t="str">
        <f t="shared" si="262"/>
        <v>0.207162561638308-0.00767785916879414i</v>
      </c>
      <c r="U635" t="str">
        <f t="shared" si="263"/>
        <v>0.0001-3176.74537109572i</v>
      </c>
      <c r="V635" t="str">
        <f t="shared" si="264"/>
        <v>0.00002-0.0509540590711864i</v>
      </c>
      <c r="W635" t="str">
        <f t="shared" si="265"/>
        <v>0.0000199993584529566-0.0509532417963377i</v>
      </c>
      <c r="X635" t="str">
        <f t="shared" si="266"/>
        <v>0.00895583320613128-0.0493272320262597i</v>
      </c>
      <c r="Y635" t="str">
        <f t="shared" si="267"/>
        <v>0.009+0.314787583889697i</v>
      </c>
      <c r="Z635" t="str">
        <f t="shared" si="268"/>
        <v>-2.1923979167935-0.553138458373352i</v>
      </c>
      <c r="AA635" t="str">
        <f t="shared" si="269"/>
        <v>3.04372223467135-44.9986122122432i</v>
      </c>
      <c r="AB635" t="str">
        <f t="shared" si="270"/>
        <v>1.41037724457645-0.052271403544604i</v>
      </c>
      <c r="AC635" t="str">
        <f t="shared" si="271"/>
        <v>5.31052189065115-3.48127563134283i</v>
      </c>
      <c r="AD635" t="str">
        <f t="shared" si="272"/>
        <v>0.190268720735086+0.11488634637422i</v>
      </c>
      <c r="AE635" t="str">
        <f t="shared" si="273"/>
        <v>-0.353596690448983-0.357121533322931i</v>
      </c>
      <c r="AF635" t="str">
        <f t="shared" si="274"/>
        <v>-11.3778365696764-3.83388359418757i</v>
      </c>
      <c r="AG635" t="str">
        <f t="shared" si="275"/>
        <v>1.02081084165112-0.0297279694378813i</v>
      </c>
      <c r="AH635" t="str">
        <f t="shared" si="276"/>
        <v>2.44323273146023+5.37959739065864i</v>
      </c>
      <c r="AI635">
        <f t="shared" si="277"/>
        <v>15.429430596057841</v>
      </c>
      <c r="AJ635">
        <f t="shared" si="278"/>
        <v>65.574044041021253</v>
      </c>
      <c r="AK635"/>
      <c r="AL635"/>
      <c r="AM635"/>
      <c r="AN635"/>
    </row>
    <row r="636" spans="1:40" x14ac:dyDescent="0.25">
      <c r="A636"/>
      <c r="B636">
        <f t="shared" si="279"/>
        <v>50200</v>
      </c>
      <c r="C636" s="237" t="str">
        <f t="shared" si="247"/>
        <v>-0.0000303273969596067+0.0487852907283903i</v>
      </c>
      <c r="D636" s="208" t="str">
        <f t="shared" si="248"/>
        <v>-5.95723846704932+0.374020562250992i</v>
      </c>
      <c r="E636" t="str">
        <f t="shared" si="249"/>
        <v>2870</v>
      </c>
      <c r="F636" t="str">
        <f t="shared" si="250"/>
        <v>0.777000777000777</v>
      </c>
      <c r="G636" t="str">
        <f t="shared" si="245"/>
        <v>0.777000777000777</v>
      </c>
      <c r="H636" t="str">
        <f t="shared" si="251"/>
        <v>5.42892120415961+4.20759767273358i</v>
      </c>
      <c r="I636" t="str">
        <f t="shared" si="252"/>
        <v>197.13493901276i</v>
      </c>
      <c r="J636" t="str">
        <f t="shared" si="246"/>
        <v>-32.2411578598322+42.6357137778748i</v>
      </c>
      <c r="K636" t="str">
        <f t="shared" si="253"/>
        <v>2.9415880634372-2.22443103933897i</v>
      </c>
      <c r="L636" t="str">
        <f t="shared" si="254"/>
        <v>0.197099864550684-0.128786568783324i</v>
      </c>
      <c r="M636" t="str">
        <f t="shared" si="255"/>
        <v>3.13868792798788-2.35321760812229i</v>
      </c>
      <c r="N636" t="str">
        <f t="shared" si="256"/>
        <v>-0.222632467904792i</v>
      </c>
      <c r="O636" t="str">
        <f t="shared" si="257"/>
        <v>0.975319586087784-0.220797882674526i</v>
      </c>
      <c r="P636" t="str">
        <f t="shared" si="258"/>
        <v>0.024680413912216+0.220797882674526i</v>
      </c>
      <c r="Q636" t="str">
        <f t="shared" si="259"/>
        <v>-0.024680413912216+0.001834585230266i</v>
      </c>
      <c r="R636" t="str">
        <f t="shared" si="260"/>
        <v>-0.333149577786405-8.97104379030742i</v>
      </c>
      <c r="S636" t="str">
        <f t="shared" si="261"/>
        <v>0.023092231971944i</v>
      </c>
      <c r="T636" t="str">
        <f t="shared" si="262"/>
        <v>0.207161424236247-0.00769316733159887i</v>
      </c>
      <c r="U636" t="str">
        <f t="shared" si="263"/>
        <v>0.0001-3170.41719306565i</v>
      </c>
      <c r="V636" t="str">
        <f t="shared" si="264"/>
        <v>0.00002-0.0508525569614828i</v>
      </c>
      <c r="W636" t="str">
        <f t="shared" si="265"/>
        <v>0.0000199993584529566-0.0508517413146721i</v>
      </c>
      <c r="X636" t="str">
        <f t="shared" si="266"/>
        <v>0.00892139343421243-0.0492351970891144i</v>
      </c>
      <c r="Y636" t="str">
        <f t="shared" si="267"/>
        <v>0.009+0.315415902420415i</v>
      </c>
      <c r="Z636" t="str">
        <f t="shared" si="268"/>
        <v>-2.18265573878171-0.549149320401582i</v>
      </c>
      <c r="AA636" t="str">
        <f t="shared" si="269"/>
        <v>3.02159078693329-44.8787182671329i</v>
      </c>
      <c r="AB636" t="str">
        <f t="shared" si="270"/>
        <v>1.41036950106347-0.0523756225902912i</v>
      </c>
      <c r="AC636" t="str">
        <f t="shared" si="271"/>
        <v>5.30345848967436-3.4832970782062i</v>
      </c>
      <c r="AD636" t="str">
        <f t="shared" si="272"/>
        <v>0.190319675978753+0.115125695781422i</v>
      </c>
      <c r="AE636" t="str">
        <f t="shared" si="273"/>
        <v>-0.352181135378972-0.355793681301339i</v>
      </c>
      <c r="AF636" t="str">
        <f t="shared" si="274"/>
        <v>-11.3861596712089-3.83357711048259i</v>
      </c>
      <c r="AG636" t="str">
        <f t="shared" si="275"/>
        <v>1.02078517788177-0.0296602541655728i</v>
      </c>
      <c r="AH636" t="str">
        <f t="shared" si="276"/>
        <v>2.43634846204767+5.36204878152242i</v>
      </c>
      <c r="AI636">
        <f t="shared" si="277"/>
        <v>15.401712597039079</v>
      </c>
      <c r="AJ636">
        <f t="shared" si="278"/>
        <v>65.564427182327719</v>
      </c>
      <c r="AK636"/>
      <c r="AL636"/>
      <c r="AM636"/>
      <c r="AN636"/>
    </row>
    <row r="637" spans="1:40" x14ac:dyDescent="0.25">
      <c r="A637"/>
      <c r="B637">
        <f t="shared" si="279"/>
        <v>50300</v>
      </c>
      <c r="C637" s="237" t="str">
        <f t="shared" si="247"/>
        <v>-0.0000302069308014361+0.0486883021535699i</v>
      </c>
      <c r="D637" s="208" t="str">
        <f t="shared" si="248"/>
        <v>-5.95723754347543+0.373276983177369i</v>
      </c>
      <c r="E637" t="str">
        <f t="shared" si="249"/>
        <v>2870</v>
      </c>
      <c r="F637" t="str">
        <f t="shared" si="250"/>
        <v>0.777000777000777</v>
      </c>
      <c r="G637" t="str">
        <f t="shared" si="245"/>
        <v>0.777000777000777</v>
      </c>
      <c r="H637" t="str">
        <f t="shared" si="251"/>
        <v>5.43722448742176+4.2065305932868i</v>
      </c>
      <c r="I637" t="str">
        <f t="shared" si="252"/>
        <v>197.527638094458i</v>
      </c>
      <c r="J637" t="str">
        <f t="shared" si="246"/>
        <v>-32.3737246589669+42.7206454786276i</v>
      </c>
      <c r="K637" t="str">
        <f t="shared" si="253"/>
        <v>2.93706245310766-2.22570726864756i</v>
      </c>
      <c r="L637" t="str">
        <f t="shared" si="254"/>
        <v>0.196864961129962-0.128889322277295i</v>
      </c>
      <c r="M637" t="str">
        <f t="shared" si="255"/>
        <v>3.13392741423762-2.35459659092486i</v>
      </c>
      <c r="N637" t="str">
        <f t="shared" si="256"/>
        <v>-0.223075958876714i</v>
      </c>
      <c r="O637" t="str">
        <f t="shared" si="257"/>
        <v>0.975221568308413-0.221230406377784i</v>
      </c>
      <c r="P637" t="str">
        <f t="shared" si="258"/>
        <v>0.024778431691587+0.221230406377784i</v>
      </c>
      <c r="Q637" t="str">
        <f t="shared" si="259"/>
        <v>-0.024778431691587+0.00184555249893001i</v>
      </c>
      <c r="R637" t="str">
        <f t="shared" si="260"/>
        <v>-0.333148844239546-8.95315945823597i</v>
      </c>
      <c r="S637" t="str">
        <f t="shared" si="261"/>
        <v>0.0231382324340394i</v>
      </c>
      <c r="T637" t="str">
        <f t="shared" si="262"/>
        <v>0.207160284563682-0.0077084753931462i</v>
      </c>
      <c r="U637" t="str">
        <f t="shared" si="263"/>
        <v>0.0001-3164.11417677725i</v>
      </c>
      <c r="V637" t="str">
        <f t="shared" si="264"/>
        <v>0.00002-0.0507514584386968i</v>
      </c>
      <c r="W637" t="str">
        <f t="shared" si="265"/>
        <v>0.0000199993584529566-0.0507506444134509i</v>
      </c>
      <c r="X637" t="str">
        <f t="shared" si="266"/>
        <v>0.00888715022897454-0.0491434926287601i</v>
      </c>
      <c r="Y637" t="str">
        <f t="shared" si="267"/>
        <v>0.009+0.316044220951133i</v>
      </c>
      <c r="Z637" t="str">
        <f t="shared" si="268"/>
        <v>-2.17297961309687-0.545199769391035i</v>
      </c>
      <c r="AA637" t="str">
        <f t="shared" si="269"/>
        <v>2.99969193310103-44.7595034110313i</v>
      </c>
      <c r="AB637" t="str">
        <f t="shared" si="270"/>
        <v>1.41036174209274-0.0524798409466109i</v>
      </c>
      <c r="AC637" t="str">
        <f t="shared" si="271"/>
        <v>5.2964024729512-3.48530096213983i</v>
      </c>
      <c r="AD637" t="str">
        <f t="shared" si="272"/>
        <v>0.190370730937+0.115364996121776i</v>
      </c>
      <c r="AE637" t="str">
        <f t="shared" si="273"/>
        <v>-0.35077474797506-0.354475863243274i</v>
      </c>
      <c r="AF637" t="str">
        <f t="shared" si="274"/>
        <v>-11.3944620308972-3.83325361010943i</v>
      </c>
      <c r="AG637" t="str">
        <f t="shared" si="275"/>
        <v>1.02075973520961-0.0295929205556733i</v>
      </c>
      <c r="AH637" t="str">
        <f t="shared" si="276"/>
        <v>2.42949526555754+5.34461343429594i</v>
      </c>
      <c r="AI637">
        <f t="shared" si="277"/>
        <v>15.374077683318371</v>
      </c>
      <c r="AJ637">
        <f t="shared" si="278"/>
        <v>65.554930008021813</v>
      </c>
      <c r="AK637"/>
      <c r="AL637"/>
      <c r="AM637"/>
      <c r="AN637"/>
    </row>
    <row r="638" spans="1:40" x14ac:dyDescent="0.25">
      <c r="A638"/>
      <c r="B638">
        <f t="shared" si="279"/>
        <v>50400</v>
      </c>
      <c r="C638" s="237" t="str">
        <f t="shared" si="247"/>
        <v>-0.0000300871809917589+0.0485916984536028i</v>
      </c>
      <c r="D638" s="208" t="str">
        <f t="shared" si="248"/>
        <v>-5.95723662539356+0.372536354810955i</v>
      </c>
      <c r="E638" t="str">
        <f t="shared" si="249"/>
        <v>2870</v>
      </c>
      <c r="F638" t="str">
        <f t="shared" si="250"/>
        <v>0.777000777000777</v>
      </c>
      <c r="G638" t="str">
        <f t="shared" si="245"/>
        <v>0.777000777000777</v>
      </c>
      <c r="H638" t="str">
        <f t="shared" si="251"/>
        <v>5.44550705163436+4.20544957401973i</v>
      </c>
      <c r="I638" t="str">
        <f t="shared" si="252"/>
        <v>197.920337176157i</v>
      </c>
      <c r="J638" t="str">
        <f t="shared" si="246"/>
        <v>-32.5065552726272+42.8055771793803i</v>
      </c>
      <c r="K638" t="str">
        <f t="shared" si="253"/>
        <v>2.93254174966279-2.2269722021321i</v>
      </c>
      <c r="L638" t="str">
        <f t="shared" si="254"/>
        <v>0.196630151157733-0.128991525569703i</v>
      </c>
      <c r="M638" t="str">
        <f t="shared" si="255"/>
        <v>3.12917190082052-2.3559637277018i</v>
      </c>
      <c r="N638" t="str">
        <f t="shared" si="256"/>
        <v>-0.223519449848636i</v>
      </c>
      <c r="O638" t="str">
        <f t="shared" si="257"/>
        <v>0.97512335871833-0.221662886568508i</v>
      </c>
      <c r="P638" t="str">
        <f t="shared" si="258"/>
        <v>0.02487664128167+0.221662886568508i</v>
      </c>
      <c r="Q638" t="str">
        <f t="shared" si="259"/>
        <v>-0.02487664128167+0.00185656328012801i</v>
      </c>
      <c r="R638" t="str">
        <f t="shared" si="260"/>
        <v>-0.333148109227163-8.93534599780269i</v>
      </c>
      <c r="S638" t="str">
        <f t="shared" si="261"/>
        <v>0.023184232896135i</v>
      </c>
      <c r="T638" t="str">
        <f t="shared" si="262"/>
        <v>0.207159142620605-0.00772378335322957i</v>
      </c>
      <c r="U638" t="str">
        <f t="shared" si="263"/>
        <v>0.0001-3157.83617245824i</v>
      </c>
      <c r="V638" t="str">
        <f t="shared" si="264"/>
        <v>0.00002-0.0506507611005248i</v>
      </c>
      <c r="W638" t="str">
        <f t="shared" si="265"/>
        <v>0.0000199993584529566-0.0506499486904089i</v>
      </c>
      <c r="X638" t="str">
        <f t="shared" si="266"/>
        <v>0.00885310211402148-0.049052116943935i</v>
      </c>
      <c r="Y638" t="str">
        <f t="shared" si="267"/>
        <v>0.009+0.316672539481851i</v>
      </c>
      <c r="Z638" t="str">
        <f t="shared" si="268"/>
        <v>-2.16336894111842-0.541289303000873i</v>
      </c>
      <c r="AA638" t="str">
        <f t="shared" si="269"/>
        <v>2.97802253630473-44.6409618005475i</v>
      </c>
      <c r="AB638" t="str">
        <f t="shared" si="270"/>
        <v>1.4103539676642-0.0525840586121569i</v>
      </c>
      <c r="AC638" t="str">
        <f t="shared" si="271"/>
        <v>5.28935387107996-3.48728734967743i</v>
      </c>
      <c r="AD638" t="str">
        <f t="shared" si="272"/>
        <v>0.190421885596827+0.115604247519657i</v>
      </c>
      <c r="AE638" t="str">
        <f t="shared" si="273"/>
        <v>-0.349377450445527-0.353167968276211i</v>
      </c>
      <c r="AF638" t="str">
        <f t="shared" si="274"/>
        <v>-11.4027436770279-3.83291321920878i</v>
      </c>
      <c r="AG638" t="str">
        <f t="shared" si="275"/>
        <v>1.02073451098047-0.0295259655207665i</v>
      </c>
      <c r="AH638" t="str">
        <f t="shared" si="276"/>
        <v>2.42267301087555+5.32729026675157i</v>
      </c>
      <c r="AI638">
        <f t="shared" si="277"/>
        <v>15.346525378679388</v>
      </c>
      <c r="AJ638">
        <f t="shared" si="278"/>
        <v>65.545551013373213</v>
      </c>
      <c r="AK638"/>
      <c r="AL638"/>
      <c r="AM638"/>
      <c r="AN638"/>
    </row>
    <row r="639" spans="1:40" x14ac:dyDescent="0.25">
      <c r="A639"/>
      <c r="B639">
        <f t="shared" si="279"/>
        <v>50500</v>
      </c>
      <c r="C639" s="237" t="str">
        <f t="shared" si="247"/>
        <v>-0.0000299681418621526+0.0484954773421073i</v>
      </c>
      <c r="D639" s="208" t="str">
        <f t="shared" si="248"/>
        <v>-5.95723571276023+0.371798659622823i</v>
      </c>
      <c r="E639" t="str">
        <f t="shared" si="249"/>
        <v>2870</v>
      </c>
      <c r="F639" t="str">
        <f t="shared" si="250"/>
        <v>0.777000777000777</v>
      </c>
      <c r="G639" t="str">
        <f t="shared" si="245"/>
        <v>0.777000777000777</v>
      </c>
      <c r="H639" t="str">
        <f t="shared" si="251"/>
        <v>5.453768925427+4.20435472280651i</v>
      </c>
      <c r="I639" t="str">
        <f t="shared" si="252"/>
        <v>198.313036257856i</v>
      </c>
      <c r="J639" t="str">
        <f t="shared" si="246"/>
        <v>-32.6396497008131+42.890508880133i</v>
      </c>
      <c r="K639" t="str">
        <f t="shared" si="253"/>
        <v>2.92802597221419-2.22822588361086i</v>
      </c>
      <c r="L639" t="str">
        <f t="shared" si="254"/>
        <v>0.196395435966757-0.129093179901488i</v>
      </c>
      <c r="M639" t="str">
        <f t="shared" si="255"/>
        <v>3.12442140818095-2.35731906351235i</v>
      </c>
      <c r="N639" t="str">
        <f t="shared" si="256"/>
        <v>-0.223962940820558i</v>
      </c>
      <c r="O639" t="str">
        <f t="shared" si="257"/>
        <v>0.975024957336851-0.222095323161635i</v>
      </c>
      <c r="P639" t="str">
        <f t="shared" si="258"/>
        <v>0.024975042663149+0.222095323161635i</v>
      </c>
      <c r="Q639" t="str">
        <f t="shared" si="259"/>
        <v>-0.024975042663149+0.00186761765892302i</v>
      </c>
      <c r="R639" t="str">
        <f t="shared" si="260"/>
        <v>-0.333147372748888-8.91760298798717i</v>
      </c>
      <c r="S639" t="str">
        <f t="shared" si="261"/>
        <v>0.0232302333582304i</v>
      </c>
      <c r="T639" t="str">
        <f t="shared" si="262"/>
        <v>0.207157998406995-0.00773909121163804i</v>
      </c>
      <c r="U639" t="str">
        <f t="shared" si="263"/>
        <v>0.0001-3151.58303152268i</v>
      </c>
      <c r="V639" t="str">
        <f t="shared" si="264"/>
        <v>0.00002-0.050550462563692i</v>
      </c>
      <c r="W639" t="str">
        <f t="shared" si="265"/>
        <v>0.0000199993584529566-0.0505496517623095i</v>
      </c>
      <c r="X639" t="str">
        <f t="shared" si="266"/>
        <v>0.0088192476266319-0.0489610683443969i</v>
      </c>
      <c r="Y639" t="str">
        <f t="shared" si="267"/>
        <v>0.009+0.317300858012569i</v>
      </c>
      <c r="Z639" t="str">
        <f t="shared" si="268"/>
        <v>-2.15382313090056-0.537417426656694i</v>
      </c>
      <c r="AA639" t="str">
        <f t="shared" si="269"/>
        <v>2.95657951086589-44.5230876581593i</v>
      </c>
      <c r="AB639" t="str">
        <f t="shared" si="270"/>
        <v>1.41034617777772-0.052688275585493i</v>
      </c>
      <c r="AC639" t="str">
        <f t="shared" si="271"/>
        <v>5.28231271433361-3.48925630722665i</v>
      </c>
      <c r="AD639" t="str">
        <f t="shared" si="272"/>
        <v>0.190473139945251+0.115843450098152i</v>
      </c>
      <c r="AE639" t="str">
        <f t="shared" si="273"/>
        <v>-0.347989165782559-0.351869887101322i</v>
      </c>
      <c r="AF639" t="str">
        <f t="shared" si="274"/>
        <v>-11.4110046381872-3.83255606318369i</v>
      </c>
      <c r="AG639" t="str">
        <f t="shared" si="275"/>
        <v>1.02070950257992-0.0294593860057101i</v>
      </c>
      <c r="AH639" t="str">
        <f t="shared" si="276"/>
        <v>2.4158815662772+5.31007821020499i</v>
      </c>
      <c r="AI639">
        <f t="shared" si="277"/>
        <v>15.31905521090313</v>
      </c>
      <c r="AJ639">
        <f t="shared" si="278"/>
        <v>65.536288714205298</v>
      </c>
      <c r="AK639"/>
      <c r="AL639"/>
      <c r="AM639"/>
      <c r="AN639"/>
    </row>
    <row r="640" spans="1:40" x14ac:dyDescent="0.25">
      <c r="A640"/>
      <c r="B640">
        <f t="shared" si="279"/>
        <v>50600</v>
      </c>
      <c r="C640" s="237" t="str">
        <f t="shared" si="247"/>
        <v>-0.0000298498078001516+0.0483996365507757i</v>
      </c>
      <c r="D640" s="208" t="str">
        <f t="shared" si="248"/>
        <v>-5.95723480553243+0.371063880222614i</v>
      </c>
      <c r="E640" t="str">
        <f t="shared" si="249"/>
        <v>2870</v>
      </c>
      <c r="F640" t="str">
        <f t="shared" si="250"/>
        <v>0.777000777000777</v>
      </c>
      <c r="G640" t="str">
        <f t="shared" si="245"/>
        <v>0.777000777000777</v>
      </c>
      <c r="H640" t="str">
        <f t="shared" si="251"/>
        <v>5.46201013772335+4.20324614692567i</v>
      </c>
      <c r="I640" t="str">
        <f t="shared" si="252"/>
        <v>198.705735339554i</v>
      </c>
      <c r="J640" t="str">
        <f t="shared" si="246"/>
        <v>-32.7730079435247+42.9754405808858i</v>
      </c>
      <c r="K640" t="str">
        <f t="shared" si="253"/>
        <v>2.92351513966258-2.22946835681286i</v>
      </c>
      <c r="L640" t="str">
        <f t="shared" si="254"/>
        <v>0.196160816882095-0.129194286515459i</v>
      </c>
      <c r="M640" t="str">
        <f t="shared" si="255"/>
        <v>3.11967595654467-2.35866264332832i</v>
      </c>
      <c r="N640" t="str">
        <f t="shared" si="256"/>
        <v>-0.22440643179248i</v>
      </c>
      <c r="O640" t="str">
        <f t="shared" si="257"/>
        <v>0.974926364183331-0.222527716072113i</v>
      </c>
      <c r="P640" t="str">
        <f t="shared" si="258"/>
        <v>0.025073635816669+0.222527716072113i</v>
      </c>
      <c r="Q640" t="str">
        <f t="shared" si="259"/>
        <v>-0.025073635816669+0.00187871572036699i</v>
      </c>
      <c r="R640" t="str">
        <f t="shared" si="260"/>
        <v>-0.333146634805169-8.89993001109779i</v>
      </c>
      <c r="S640" t="str">
        <f t="shared" si="261"/>
        <v>0.023276233820326i</v>
      </c>
      <c r="T640" t="str">
        <f t="shared" si="262"/>
        <v>0.207156851922849-0.00775439896817987i</v>
      </c>
      <c r="U640" t="str">
        <f t="shared" si="263"/>
        <v>0.0001-3145.3546065592i</v>
      </c>
      <c r="V640" t="str">
        <f t="shared" si="264"/>
        <v>0.00002-0.0504505604637638i</v>
      </c>
      <c r="W640" t="str">
        <f t="shared" si="265"/>
        <v>0.0000199993584529566-0.0504497512647561i</v>
      </c>
      <c r="X640" t="str">
        <f t="shared" si="266"/>
        <v>0.00878558531760905-0.0488703451508396i</v>
      </c>
      <c r="Y640" t="str">
        <f t="shared" si="267"/>
        <v>0.009+0.317929176543287i</v>
      </c>
      <c r="Z640" t="str">
        <f t="shared" si="268"/>
        <v>-2.14434159708642-0.533583653409182i</v>
      </c>
      <c r="AA640" t="str">
        <f t="shared" si="269"/>
        <v>2.9353598213217-44.4058752713196i</v>
      </c>
      <c r="AB640" t="str">
        <f t="shared" si="270"/>
        <v>1.41033837243327-0.0527924918653139i</v>
      </c>
      <c r="AC640" t="str">
        <f t="shared" si="271"/>
        <v>5.27527903266148-3.49120790106912i</v>
      </c>
      <c r="AD640" t="str">
        <f t="shared" si="272"/>
        <v>0.190524493969326+0.116082603979081i</v>
      </c>
      <c r="AE640" t="str">
        <f t="shared" si="273"/>
        <v>-0.346609817753857-0.350581511966542i</v>
      </c>
      <c r="AF640" t="str">
        <f t="shared" si="274"/>
        <v>-11.4192449432558-3.83218226670306i</v>
      </c>
      <c r="AG640" t="str">
        <f t="shared" si="275"/>
        <v>1.02068470743251-0.0293931789872441i</v>
      </c>
      <c r="AH640" t="str">
        <f t="shared" si="276"/>
        <v>2.40912079947429+5.29297620930848i</v>
      </c>
      <c r="AI640">
        <f t="shared" si="277"/>
        <v>15.291666711725885</v>
      </c>
      <c r="AJ640">
        <f t="shared" si="278"/>
        <v>65.527141646562484</v>
      </c>
      <c r="AK640"/>
      <c r="AL640"/>
      <c r="AM640"/>
      <c r="AN640"/>
    </row>
    <row r="641" spans="1:40" x14ac:dyDescent="0.25">
      <c r="A641"/>
      <c r="B641">
        <f t="shared" si="279"/>
        <v>50700</v>
      </c>
      <c r="C641" s="237" t="str">
        <f t="shared" si="247"/>
        <v>-0.0000297321732485856+0.0483041738291963i</v>
      </c>
      <c r="D641" s="208" t="str">
        <f t="shared" si="248"/>
        <v>-5.95723390366753+0.370331999357172i</v>
      </c>
      <c r="E641" t="str">
        <f t="shared" si="249"/>
        <v>2870</v>
      </c>
      <c r="F641" t="str">
        <f t="shared" si="250"/>
        <v>0.777000777000777</v>
      </c>
      <c r="G641" t="str">
        <f t="shared" si="245"/>
        <v>0.777000777000777</v>
      </c>
      <c r="H641" t="str">
        <f t="shared" si="251"/>
        <v>5.47023071773694+4.20212395306193i</v>
      </c>
      <c r="I641" t="str">
        <f t="shared" si="252"/>
        <v>199.098434421253i</v>
      </c>
      <c r="J641" t="str">
        <f t="shared" si="246"/>
        <v>-32.9066300007619+43.0603722816385i</v>
      </c>
      <c r="K641" t="str">
        <f t="shared" si="253"/>
        <v>2.91900927069894-2.23069966537755i</v>
      </c>
      <c r="L641" t="str">
        <f t="shared" si="254"/>
        <v>0.195926295221134-0.129294846656257i</v>
      </c>
      <c r="M641" t="str">
        <f t="shared" si="255"/>
        <v>3.11493556592007-2.35999451203381i</v>
      </c>
      <c r="N641" t="str">
        <f t="shared" si="256"/>
        <v>-0.224849922764402i</v>
      </c>
      <c r="O641" t="str">
        <f t="shared" si="257"/>
        <v>0.974827579277161-0.222960065214896i</v>
      </c>
      <c r="P641" t="str">
        <f t="shared" si="258"/>
        <v>0.025172420722839+0.222960065214896i</v>
      </c>
      <c r="Q641" t="str">
        <f t="shared" si="259"/>
        <v>-0.025172420722839+0.00188985754950599i</v>
      </c>
      <c r="R641" t="str">
        <f t="shared" si="260"/>
        <v>-0.333145895395588-8.88232665273757i</v>
      </c>
      <c r="S641" t="str">
        <f t="shared" si="261"/>
        <v>0.0233222342824214i</v>
      </c>
      <c r="T641" t="str">
        <f t="shared" si="262"/>
        <v>0.207155703168141-0.00776970662264296i</v>
      </c>
      <c r="U641" t="str">
        <f t="shared" si="263"/>
        <v>0.0001-3139.15075131944i</v>
      </c>
      <c r="V641" t="str">
        <f t="shared" si="264"/>
        <v>0.00002-0.0503510524549595i</v>
      </c>
      <c r="W641" t="str">
        <f t="shared" si="265"/>
        <v>0.0000199993584529566-0.0503502448520056i</v>
      </c>
      <c r="X641" t="str">
        <f t="shared" si="266"/>
        <v>0.00875211375113233-0.0487799456948097i</v>
      </c>
      <c r="Y641" t="str">
        <f t="shared" si="267"/>
        <v>0.009+0.318557495074005i</v>
      </c>
      <c r="Z641" t="str">
        <f t="shared" si="268"/>
        <v>-2.1349237608236-0.529787503795696i</v>
      </c>
      <c r="AA641" t="str">
        <f t="shared" si="269"/>
        <v>2.91436048147043-44.2893189915772i</v>
      </c>
      <c r="AB641" t="str">
        <f t="shared" si="270"/>
        <v>1.41033055163068-0.0528967074501756i</v>
      </c>
      <c r="AC641" t="str">
        <f t="shared" si="271"/>
        <v>5.268252855691-3.49314219735864i</v>
      </c>
      <c r="AD641" t="str">
        <f t="shared" si="272"/>
        <v>0.190575947656116+0.116321709282999i</v>
      </c>
      <c r="AE641" t="str">
        <f t="shared" si="273"/>
        <v>-0.345239330894229-0.349302736640123i</v>
      </c>
      <c r="AF641" t="str">
        <f t="shared" si="274"/>
        <v>-11.4274646214045-3.83179195370476i</v>
      </c>
      <c r="AG641" t="str">
        <f t="shared" si="275"/>
        <v>1.02066012300111-0.0293273414735964i</v>
      </c>
      <c r="AH641" t="str">
        <f t="shared" si="276"/>
        <v>2.40239057765928+5.27598322184652i</v>
      </c>
      <c r="AI641">
        <f t="shared" si="277"/>
        <v>15.264359416795486</v>
      </c>
      <c r="AJ641">
        <f t="shared" si="278"/>
        <v>65.518108366383629</v>
      </c>
      <c r="AK641"/>
      <c r="AL641"/>
      <c r="AM641"/>
      <c r="AN641"/>
    </row>
    <row r="642" spans="1:40" x14ac:dyDescent="0.25">
      <c r="A642"/>
      <c r="B642">
        <f t="shared" si="279"/>
        <v>50800</v>
      </c>
      <c r="C642" s="237" t="str">
        <f t="shared" si="247"/>
        <v>-0.0000296152327049265+0.0482090869446772i</v>
      </c>
      <c r="D642" s="208" t="str">
        <f t="shared" si="248"/>
        <v>-5.95723300712336+0.369602999909192i</v>
      </c>
      <c r="E642" t="str">
        <f t="shared" si="249"/>
        <v>2870</v>
      </c>
      <c r="F642" t="str">
        <f t="shared" si="250"/>
        <v>0.777000777000777</v>
      </c>
      <c r="G642" t="str">
        <f t="shared" si="245"/>
        <v>0.777000777000777</v>
      </c>
      <c r="H642" t="str">
        <f t="shared" si="251"/>
        <v>5.47843069496632+4.2009882473082i</v>
      </c>
      <c r="I642" t="str">
        <f t="shared" si="252"/>
        <v>199.491133502952i</v>
      </c>
      <c r="J642" t="str">
        <f t="shared" si="246"/>
        <v>-33.0405158725248+43.1453039823912i</v>
      </c>
      <c r="K642" t="str">
        <f t="shared" si="253"/>
        <v>2.91450838380551-2.2319198528543i</v>
      </c>
      <c r="L642" t="str">
        <f t="shared" si="254"/>
        <v>0.195691872293593-0.129394861570316i</v>
      </c>
      <c r="M642" t="str">
        <f t="shared" si="255"/>
        <v>3.1102002560991-2.36131471442462i</v>
      </c>
      <c r="N642" t="str">
        <f t="shared" si="256"/>
        <v>-0.225293413736324i</v>
      </c>
      <c r="O642" t="str">
        <f t="shared" si="257"/>
        <v>0.97472860263777-0.223392370504949i</v>
      </c>
      <c r="P642" t="str">
        <f t="shared" si="258"/>
        <v>0.0252713973622301+0.223392370504949i</v>
      </c>
      <c r="Q642" t="str">
        <f t="shared" si="259"/>
        <v>-0.0252713973622301+0.00190104323137499i</v>
      </c>
      <c r="R642" t="str">
        <f t="shared" si="260"/>
        <v>-0.333145154520589-8.8647925017727i</v>
      </c>
      <c r="S642" t="str">
        <f t="shared" si="261"/>
        <v>0.023368234744517i</v>
      </c>
      <c r="T642" t="str">
        <f t="shared" si="262"/>
        <v>0.207154552142859-0.00778501417483551i</v>
      </c>
      <c r="U642" t="str">
        <f t="shared" si="263"/>
        <v>0.0001-3132.9713207066i</v>
      </c>
      <c r="V642" t="str">
        <f t="shared" si="264"/>
        <v>0.00002-0.0502519362099694i</v>
      </c>
      <c r="W642" t="str">
        <f t="shared" si="265"/>
        <v>0.0000199993584529566-0.0502511301967856i</v>
      </c>
      <c r="X642" t="str">
        <f t="shared" si="266"/>
        <v>0.00871883150461194-0.0486898683186289i</v>
      </c>
      <c r="Y642" t="str">
        <f t="shared" si="267"/>
        <v>0.009+0.319185813604723i</v>
      </c>
      <c r="Z642" t="str">
        <f t="shared" si="268"/>
        <v>-2.12556904968104-0.526028505704831i</v>
      </c>
      <c r="AA642" t="str">
        <f t="shared" si="269"/>
        <v>2.89357855343786-44.1734132337123i</v>
      </c>
      <c r="AB642" t="str">
        <f t="shared" si="270"/>
        <v>1.41032271536985-0.0530009223387723i</v>
      </c>
      <c r="AC642" t="str">
        <f t="shared" si="271"/>
        <v>5.26123421272907-3.49505926212165i</v>
      </c>
      <c r="AD642" t="str">
        <f t="shared" si="272"/>
        <v>0.19062750099272+0.116560766129215i</v>
      </c>
      <c r="AE642" t="str">
        <f t="shared" si="273"/>
        <v>-0.343877630497408-0.348033456384817i</v>
      </c>
      <c r="AF642" t="str">
        <f t="shared" si="274"/>
        <v>-11.4356637020897-3.83138524739901i</v>
      </c>
      <c r="AG642" t="str">
        <f t="shared" si="275"/>
        <v>1.02063574678623-0.0292618705041035i</v>
      </c>
      <c r="AH642" t="str">
        <f t="shared" si="276"/>
        <v>2.3956907675493+5.25909821853723i</v>
      </c>
      <c r="AI642">
        <f t="shared" si="277"/>
        <v>15.237132865631827</v>
      </c>
      <c r="AJ642">
        <f t="shared" si="278"/>
        <v>65.509187449180004</v>
      </c>
      <c r="AK642"/>
      <c r="AL642"/>
      <c r="AM642"/>
      <c r="AN642"/>
    </row>
    <row r="643" spans="1:40" x14ac:dyDescent="0.25">
      <c r="A643"/>
      <c r="B643">
        <f t="shared" si="279"/>
        <v>50900</v>
      </c>
      <c r="C643" s="237" t="str">
        <f t="shared" si="247"/>
        <v>-0.0000294989807206453+0.0481143736820718i</v>
      </c>
      <c r="D643" s="208" t="str">
        <f t="shared" si="248"/>
        <v>-5.95723211585815+0.368876864895884i</v>
      </c>
      <c r="E643" t="str">
        <f t="shared" si="249"/>
        <v>2870</v>
      </c>
      <c r="F643" t="str">
        <f t="shared" si="250"/>
        <v>0.777000777000777</v>
      </c>
      <c r="G643" t="str">
        <f t="shared" si="245"/>
        <v>0.777000777000777</v>
      </c>
      <c r="H643" t="str">
        <f t="shared" si="251"/>
        <v>5.48661009919092+4.19983913516743i</v>
      </c>
      <c r="I643" t="str">
        <f t="shared" si="252"/>
        <v>199.883832584651i</v>
      </c>
      <c r="J643" t="str">
        <f t="shared" si="246"/>
        <v>-33.1746655588133+43.2302356831439i</v>
      </c>
      <c r="K643" t="str">
        <f t="shared" si="253"/>
        <v>2.91001249725691-2.23312896270207i</v>
      </c>
      <c r="L643" t="str">
        <f t="shared" si="254"/>
        <v>0.195457549401543-0.129494332505818i</v>
      </c>
      <c r="M643" t="str">
        <f t="shared" si="255"/>
        <v>3.10547004665845-2.36262329520789i</v>
      </c>
      <c r="N643" t="str">
        <f t="shared" si="256"/>
        <v>-0.225736904708246i</v>
      </c>
      <c r="O643" t="str">
        <f t="shared" si="257"/>
        <v>0.974629434284626-0.223824631857243i</v>
      </c>
      <c r="P643" t="str">
        <f t="shared" si="258"/>
        <v>0.025370565715374+0.223824631857243i</v>
      </c>
      <c r="Q643" t="str">
        <f t="shared" si="259"/>
        <v>-0.025370565715374+0.00191227285100301i</v>
      </c>
      <c r="R643" t="str">
        <f t="shared" si="260"/>
        <v>-0.333144412179596-8.84732715030074i</v>
      </c>
      <c r="S643" t="str">
        <f t="shared" si="261"/>
        <v>0.0234142352066126i</v>
      </c>
      <c r="T643" t="str">
        <f t="shared" si="262"/>
        <v>0.207153398846991-0.00780032162454176i</v>
      </c>
      <c r="U643" t="str">
        <f t="shared" si="263"/>
        <v>0.0001-3126.81617076415i</v>
      </c>
      <c r="V643" t="str">
        <f t="shared" si="264"/>
        <v>0.00002-0.050153209419773i</v>
      </c>
      <c r="W643" t="str">
        <f t="shared" si="265"/>
        <v>0.0000199993584529566-0.0501524049901125i</v>
      </c>
      <c r="X643" t="str">
        <f t="shared" si="266"/>
        <v>0.00868573716854409-0.0486001113753115i</v>
      </c>
      <c r="Y643" t="str">
        <f t="shared" si="267"/>
        <v>0.009+0.319814132135441i</v>
      </c>
      <c r="Z643" t="str">
        <f t="shared" si="268"/>
        <v>-2.11627689756671-0.522306194243702i</v>
      </c>
      <c r="AA643" t="str">
        <f t="shared" si="269"/>
        <v>2.87301114676361-44.0581524748835i</v>
      </c>
      <c r="AB643" t="str">
        <f t="shared" si="270"/>
        <v>1.41031486365072-0.053105136529635i</v>
      </c>
      <c r="AC643" t="str">
        <f t="shared" si="271"/>
        <v>5.2542231327644-3.49695916125562i</v>
      </c>
      <c r="AD643" t="str">
        <f t="shared" si="272"/>
        <v>0.190679153966255+0.116799774635808i</v>
      </c>
      <c r="AE643" t="str">
        <f t="shared" si="273"/>
        <v>-0.3425246426078-0.346773567932482i</v>
      </c>
      <c r="AF643" t="str">
        <f t="shared" si="274"/>
        <v>-11.4438422150491-3.83096227027155i</v>
      </c>
      <c r="AG643" t="str">
        <f t="shared" si="275"/>
        <v>1.02061157632535-0.0291967631488272i</v>
      </c>
      <c r="AH643" t="str">
        <f t="shared" si="276"/>
        <v>2.3890212354275+5.24232018283552i</v>
      </c>
      <c r="AI643">
        <f t="shared" si="277"/>
        <v>15.209986601584642</v>
      </c>
      <c r="AJ643">
        <f t="shared" si="278"/>
        <v>65.500377489722666</v>
      </c>
      <c r="AK643"/>
      <c r="AL643"/>
      <c r="AM643"/>
      <c r="AN643"/>
    </row>
    <row r="644" spans="1:40" x14ac:dyDescent="0.25">
      <c r="A644"/>
      <c r="B644">
        <f t="shared" si="279"/>
        <v>51000</v>
      </c>
      <c r="C644" s="237" t="str">
        <f t="shared" si="247"/>
        <v>-0.0000293834119005783+0.0480200318436078i</v>
      </c>
      <c r="D644" s="208" t="str">
        <f t="shared" si="248"/>
        <v>-5.95723122983053+0.36815357746766i</v>
      </c>
      <c r="E644" t="str">
        <f t="shared" si="249"/>
        <v>2870</v>
      </c>
      <c r="F644" t="str">
        <f t="shared" si="250"/>
        <v>0.777000777000777</v>
      </c>
      <c r="G644" t="str">
        <f t="shared" si="245"/>
        <v>0.777000777000777</v>
      </c>
      <c r="H644" t="str">
        <f t="shared" si="251"/>
        <v>5.49476896046623+4.19867672155459i</v>
      </c>
      <c r="I644" t="str">
        <f t="shared" si="252"/>
        <v>200.276531666349i</v>
      </c>
      <c r="J644" t="str">
        <f t="shared" si="246"/>
        <v>-33.3090790596275+43.3151673838967i</v>
      </c>
      <c r="K644" t="str">
        <f t="shared" si="253"/>
        <v>2.90552162912119-2.23432703828903i</v>
      </c>
      <c r="L644" t="str">
        <f t="shared" si="254"/>
        <v>0.195223327839421-0.129593260712659i</v>
      </c>
      <c r="M644" t="str">
        <f t="shared" si="255"/>
        <v>3.10074495696061-2.36392029900169i</v>
      </c>
      <c r="N644" t="str">
        <f t="shared" si="256"/>
        <v>-0.226180395680167i</v>
      </c>
      <c r="O644" t="str">
        <f t="shared" si="257"/>
        <v>0.974530074237233-0.224256849186759i</v>
      </c>
      <c r="P644" t="str">
        <f t="shared" si="258"/>
        <v>0.025469925762767+0.224256849186759i</v>
      </c>
      <c r="Q644" t="str">
        <f t="shared" si="259"/>
        <v>-0.025469925762767+0.00192354649340801i</v>
      </c>
      <c r="R644" t="str">
        <f t="shared" si="260"/>
        <v>-0.333143668372995-8.82993019361775i</v>
      </c>
      <c r="S644" t="str">
        <f t="shared" si="261"/>
        <v>0.023460235668708i</v>
      </c>
      <c r="T644" t="str">
        <f t="shared" si="262"/>
        <v>0.207152243280513-0.00781562897156837i</v>
      </c>
      <c r="U644" t="str">
        <f t="shared" si="263"/>
        <v>0.0001-3120.68515866461i</v>
      </c>
      <c r="V644" t="str">
        <f t="shared" si="264"/>
        <v>0.00002-0.0500548697934597i</v>
      </c>
      <c r="W644" t="str">
        <f t="shared" si="265"/>
        <v>0.0000199993584529566-0.0500540669411128i</v>
      </c>
      <c r="X644" t="str">
        <f t="shared" si="266"/>
        <v>0.00865282934636916-0.0485106732284875i</v>
      </c>
      <c r="Y644" t="str">
        <f t="shared" si="267"/>
        <v>0.009+0.320442450666159i</v>
      </c>
      <c r="Z644" t="str">
        <f t="shared" si="268"/>
        <v>-2.10704674464671-0.518620111608053i</v>
      </c>
      <c r="AA644" t="str">
        <f t="shared" si="269"/>
        <v>2.85265541750738-43.9435312537892i</v>
      </c>
      <c r="AB644" t="str">
        <f t="shared" si="270"/>
        <v>1.41030699647312-0.0532093500214476i</v>
      </c>
      <c r="AC644" t="str">
        <f t="shared" si="271"/>
        <v>5.24721964446791-3.49884196052907i</v>
      </c>
      <c r="AD644" t="str">
        <f t="shared" si="272"/>
        <v>0.190730906563864+0.117038734919629i</v>
      </c>
      <c r="AE644" t="str">
        <f t="shared" si="273"/>
        <v>-0.341180294012422-0.34552296945923i</v>
      </c>
      <c r="AF644" t="str">
        <f t="shared" si="274"/>
        <v>-11.4520001902968-3.83052314408693i</v>
      </c>
      <c r="AG644" t="str">
        <f t="shared" si="275"/>
        <v>1.02058760919226-0.0291320165081822i</v>
      </c>
      <c r="AH644" t="str">
        <f t="shared" si="276"/>
        <v>2.38238184718394+5.22564811074073i</v>
      </c>
      <c r="AI644">
        <f t="shared" si="277"/>
        <v>15.182920171793764</v>
      </c>
      <c r="AJ644">
        <f t="shared" si="278"/>
        <v>65.491677101731014</v>
      </c>
      <c r="AK644"/>
      <c r="AL644"/>
      <c r="AM644"/>
      <c r="AN644"/>
    </row>
    <row r="645" spans="1:40" x14ac:dyDescent="0.25">
      <c r="A645"/>
      <c r="B645">
        <f t="shared" si="279"/>
        <v>51100</v>
      </c>
      <c r="C645" s="237" t="str">
        <f t="shared" si="247"/>
        <v>-0.0000292685209022992+0.047926059248716i</v>
      </c>
      <c r="D645" s="208" t="str">
        <f t="shared" si="248"/>
        <v>-5.95723034899954+0.367433120906823i</v>
      </c>
      <c r="E645" t="str">
        <f t="shared" si="249"/>
        <v>2870</v>
      </c>
      <c r="F645" t="str">
        <f t="shared" si="250"/>
        <v>0.777000777000777</v>
      </c>
      <c r="G645" t="str">
        <f t="shared" ref="G645:G708" si="280">IF($C$11=$C$7,$C$24,F645)</f>
        <v>0.777000777000777</v>
      </c>
      <c r="H645" t="str">
        <f t="shared" si="251"/>
        <v>5.50290730911981+4.19750111079858i</v>
      </c>
      <c r="I645" t="str">
        <f t="shared" si="252"/>
        <v>200.669230748048i</v>
      </c>
      <c r="J645" t="str">
        <f t="shared" ref="J645:J708" si="281">IMSUM(COMPLEX(0,2*PI()*B645*$C$113*$C$112),COMPLEX(0,2*PI()*B645*$C$113*$C$111),COMPLEX(0,2*PI()*B645*$C$28*10^-12*$C$111),COMPLEX(-1*2*PI()*B645*2*PI()*B645*$C$113*$C$112*$C$28*10^-12*$C$111,0),COMPLEX(1,0))</f>
        <v>-33.4437563749673+43.4000990846494i</v>
      </c>
      <c r="K645" t="str">
        <f t="shared" si="253"/>
        <v>2.90103579726099-2.23551412289222i</v>
      </c>
      <c r="L645" t="str">
        <f t="shared" si="254"/>
        <v>0.194989208894043-0.129691647442404i</v>
      </c>
      <c r="M645" t="str">
        <f t="shared" si="255"/>
        <v>3.09602500615503-2.36520577033462i</v>
      </c>
      <c r="N645" t="str">
        <f t="shared" si="256"/>
        <v>-0.226623886652089i</v>
      </c>
      <c r="O645" t="str">
        <f t="shared" si="257"/>
        <v>0.974430522515134-0.224689022408488i</v>
      </c>
      <c r="P645" t="str">
        <f t="shared" si="258"/>
        <v>0.025569477484866+0.224689022408488i</v>
      </c>
      <c r="Q645" t="str">
        <f t="shared" si="259"/>
        <v>-0.025569477484866+0.00193486424360098i</v>
      </c>
      <c r="R645" t="str">
        <f t="shared" si="260"/>
        <v>-0.333142923100494-8.81260123018837i</v>
      </c>
      <c r="S645" t="str">
        <f t="shared" si="261"/>
        <v>0.0235062361308036i</v>
      </c>
      <c r="T645" t="str">
        <f t="shared" si="262"/>
        <v>0.207151085443418-0.00783093621570636i</v>
      </c>
      <c r="U645" t="str">
        <f t="shared" si="263"/>
        <v>0.0001-3114.57814269854i</v>
      </c>
      <c r="V645" t="str">
        <f t="shared" si="264"/>
        <v>0.00002-0.0499569150580517i</v>
      </c>
      <c r="W645" t="str">
        <f t="shared" si="265"/>
        <v>0.0000199993584529566-0.0499561137768448i</v>
      </c>
      <c r="X645" t="str">
        <f t="shared" si="266"/>
        <v>0.00862010665433012-0.04842155225232i</v>
      </c>
      <c r="Y645" t="str">
        <f t="shared" si="267"/>
        <v>0.009+0.321070769196877i</v>
      </c>
      <c r="Z645" t="str">
        <f t="shared" si="268"/>
        <v>-2.09787803726518-0.514969806954926i</v>
      </c>
      <c r="AA645" t="str">
        <f t="shared" si="269"/>
        <v>2.83250856737389-43.8295441698393i</v>
      </c>
      <c r="AB645" t="str">
        <f t="shared" si="270"/>
        <v>1.410299113837-0.0533135628127872i</v>
      </c>
      <c r="AC645" t="str">
        <f t="shared" si="271"/>
        <v>5.24022377619573-3.50070772558068i</v>
      </c>
      <c r="AD645" t="str">
        <f t="shared" si="272"/>
        <v>0.190782758772712+0.117277647096322i</v>
      </c>
      <c r="AE645" t="str">
        <f t="shared" si="273"/>
        <v>-0.339844512232811-0.344281560561022i</v>
      </c>
      <c r="AF645" t="str">
        <f t="shared" si="274"/>
        <v>-11.4601376581194-3.83006798989176i</v>
      </c>
      <c r="AG645" t="str">
        <f t="shared" si="275"/>
        <v>1.02056384299643-0.0290676277125643i</v>
      </c>
      <c r="AH645" t="str">
        <f t="shared" si="276"/>
        <v>2.37577246835431+5.20908101060683i</v>
      </c>
      <c r="AI645">
        <f t="shared" si="277"/>
        <v>15.155933127148248</v>
      </c>
      <c r="AJ645">
        <f t="shared" si="278"/>
        <v>65.483084917570977</v>
      </c>
      <c r="AK645"/>
      <c r="AL645"/>
      <c r="AM645"/>
      <c r="AN645"/>
    </row>
    <row r="646" spans="1:40" x14ac:dyDescent="0.25">
      <c r="A646"/>
      <c r="B646">
        <f t="shared" si="279"/>
        <v>51200</v>
      </c>
      <c r="C646" s="237" t="str">
        <f t="shared" ref="C646:C709" si="282">IMPRODUCT(COMPLEX(-1,0),IMDIV(IMPRODUCT(G646,COMPLEX($C$100+$C$101,0)),COMPLEX($C$100,2*PI()*B646*$C$103*$C$102*(2*$C$100+$C$101))))</f>
        <v>-0.0000291543024355034+0.0478324537338629i</v>
      </c>
      <c r="D646" s="208" t="str">
        <f t="shared" ref="D646:D709" si="283">IMPRODUCT(COMPLEX($C$106,0),IMSUB(C646,G646))</f>
        <v>-5.95722947332464+0.366715478626282i</v>
      </c>
      <c r="E646" t="str">
        <f t="shared" ref="E646:E709" si="284">IMDIV(COMPLEX($C$20*10^3,0),COMPLEX(1,2*PI()*B646*$C$20*1000*$C$29*10^-12))</f>
        <v>2870</v>
      </c>
      <c r="F646" t="str">
        <f t="shared" ref="F646:F709" si="285">IMDIV(COMPLEX($C$22*1000,0),IMSUM(COMPLEX($C$22*1000,0),E646))</f>
        <v>0.777000777000777</v>
      </c>
      <c r="G646" t="str">
        <f t="shared" si="280"/>
        <v>0.777000777000777</v>
      </c>
      <c r="H646" t="str">
        <f t="shared" ref="H646:H709" si="286">IMPRODUCT(COMPLEX($C$108,0),IMPRODUCT(COMPLEX(-1,0),D646),IMDIV(COMPLEX(0,2*PI()*B646*$C$109*$C$110),COMPLEX(1,2*PI()*B646*$C$109*$C$110)))</f>
        <v>5.51102517574658+4.1963124066443i</v>
      </c>
      <c r="I646" t="str">
        <f t="shared" ref="I646:I709" si="287">COMPLEX(0,2*PI()*B646*$C$113*$C$112*$C$114)</f>
        <v>201.061929829747i</v>
      </c>
      <c r="J646" t="str">
        <f t="shared" si="281"/>
        <v>-33.5786975048327+43.4850307854022i</v>
      </c>
      <c r="K646" t="str">
        <f t="shared" ref="K646:K709" si="288">IMDIV(I646,J646)</f>
        <v>2.8965550193345-2.23669025969711i</v>
      </c>
      <c r="L646" t="str">
        <f t="shared" ref="L646:L709" si="289">IMDIV(COMPLEX($C$117,0),COMPLEX(1,2*PI()*B646*$C$115*$C$116))</f>
        <v>0.194755193844623-0.129789493948253i</v>
      </c>
      <c r="M646" t="str">
        <f t="shared" ref="M646:M709" si="290">IMSUM(K646,L646)</f>
        <v>3.09131021317912-2.36647975364536i</v>
      </c>
      <c r="N646" t="str">
        <f t="shared" ref="N646:N709" si="291">COMPLEX(0,-2*PI()*B646*$C$43)</f>
        <v>-0.227067377624011i</v>
      </c>
      <c r="O646" t="str">
        <f t="shared" ref="O646:O709" si="292">IMEXP(N646)</f>
        <v>0.97433077913791-0.225121151437428i</v>
      </c>
      <c r="P646" t="str">
        <f t="shared" ref="P646:P709" si="293">IMSUB(COMPLEX(1,0),O646)</f>
        <v>0.02566922086209+0.225121151437428i</v>
      </c>
      <c r="Q646" t="str">
        <f t="shared" ref="Q646:Q709" si="294">IMSUM(COMPLEX(0,2*PI()*B646*$C$43),O646,COMPLEX(-1,0))</f>
        <v>-0.02566922086209+0.00194622618658299i</v>
      </c>
      <c r="R646" t="str">
        <f t="shared" ref="R646:R709" si="295">IMDIV(P646,Q646)</f>
        <v>-0.333142176362221-8.79533986161422i</v>
      </c>
      <c r="S646" t="str">
        <f t="shared" ref="S646:S709" si="296">IMDIV(COMPLEX(0,2*PI()*B646*$C$123),COMPLEX($C$124,0))</f>
        <v>0.023552236592899i</v>
      </c>
      <c r="T646" t="str">
        <f t="shared" ref="T646:T709" si="297">IMPRODUCT(R646,S646)</f>
        <v>0.207149925335694-0.00784624335675631i</v>
      </c>
      <c r="U646" t="str">
        <f t="shared" ref="U646:U709" si="298">IMDIV(COMPLEX(1,2*PI()*B646*$C$16*10^-3*$C$15*10^-6),COMPLEX(0,2*PI()*B646*$C$15*10^-6))</f>
        <v>0.0001-3108.49498226358i</v>
      </c>
      <c r="V646" t="str">
        <f t="shared" ref="V646:V709" si="299">IMSUM(COMPLEX($C$18*10^-3,0),IMDIV(COMPLEX(1,0),COMPLEX(0,2*PI()*B646*($C$17*1*10^-6))))</f>
        <v>0.00002-0.0498593429583289i</v>
      </c>
      <c r="W646" t="str">
        <f t="shared" ref="W646:W709" si="300">IMDIV(IMPRODUCT(U646,V646),IMSUM(U646,V646))</f>
        <v>0.0000199993584529566-0.0498585432421249i</v>
      </c>
      <c r="X646" t="str">
        <f t="shared" ref="X646:X709" si="301">IMDIV(IMPRODUCT(COMPLEX($C$19,0),W646),IMSUM(COMPLEX($C$19,0),W646))</f>
        <v>0.00858756772133459-0.0483327468314306i</v>
      </c>
      <c r="Y646" t="str">
        <f t="shared" ref="Y646:Y709" si="302">COMPLEX($C$13*10^-3,2*PI()*B646*$C$12*0.000001)</f>
        <v>0.009+0.321699087727595i</v>
      </c>
      <c r="Z646" t="str">
        <f t="shared" ref="Z646:Z709" si="303">IMPRODUCT(COMPLEX($C$6,0),IMDIV(X646,IMSUM(X646,Y646)))</f>
        <v>-2.0887702278657-0.511354836278135i</v>
      </c>
      <c r="AA646" t="str">
        <f t="shared" ref="AA646:AA709" si="304">IMDIV(COMPLEX($C$6,0),IMSUM(X646,Y646))</f>
        <v>2.81256784285751-43.7161858823439i</v>
      </c>
      <c r="AB646" t="str">
        <f t="shared" ref="AB646:AB709" si="305">IMPRODUCT(COMPLEX($C$119,0),T646)</f>
        <v>1.41029121574227-0.0534177749022963i</v>
      </c>
      <c r="AC646" t="str">
        <f t="shared" ref="AC646:AC709" si="306">IMSUM(COMPLEX(1,0),IMPRODUCT(AB646,M646))</f>
        <v>5.23323555598981-3.50255652191875i</v>
      </c>
      <c r="AD646" t="str">
        <f t="shared" ref="AD646:AD709" si="307">IMDIV(AB646,AC646)</f>
        <v>0.190834710579986+0.117516511280332i</v>
      </c>
      <c r="AE646" t="str">
        <f t="shared" ref="AE646:AE709" si="308">IMPRODUCT(AD646,AA646,X646)</f>
        <v>-0.338517225517111-0.343049242229815i</v>
      </c>
      <c r="AF646" t="str">
        <f t="shared" ref="AF646:AF709" si="309">IMSUB(D646,H646)</f>
        <v>-11.4682546490712-3.82959692801802i</v>
      </c>
      <c r="AG646" t="str">
        <f t="shared" ref="AG646:AG709" si="310">IMSUM(COMPLEX(1,0),IMPRODUCT(AD646,AA646,COMPLEX($C$127,0)))</f>
        <v>1.02054027538239-0.0290035939219877i</v>
      </c>
      <c r="AH646" t="str">
        <f t="shared" ref="AH646:AH709" si="311">IMDIV(IMPRODUCT(AE646,AF646),AG646)</f>
        <v>2.36919296415785+5.19261790295694i</v>
      </c>
      <c r="AI646">
        <f t="shared" ref="AI646:AI709" si="312">20*LOG10(IMABS(AH646))</f>
        <v>15.129025022247642</v>
      </c>
      <c r="AJ646">
        <f t="shared" ref="AJ646:AJ709" si="313">IMARGUMENT(AH646)*180/PI()</f>
        <v>65.474599587957883</v>
      </c>
      <c r="AK646"/>
      <c r="AL646"/>
      <c r="AM646"/>
      <c r="AN646"/>
    </row>
    <row r="647" spans="1:40" x14ac:dyDescent="0.25">
      <c r="A647"/>
      <c r="B647">
        <f t="shared" si="279"/>
        <v>51300</v>
      </c>
      <c r="C647" s="237" t="str">
        <f t="shared" si="282"/>
        <v>-0.0000290407512613986+0.0477392131523851i</v>
      </c>
      <c r="D647" s="208" t="str">
        <f t="shared" si="283"/>
        <v>-5.95722860276563+0.366000634168286i</v>
      </c>
      <c r="E647" t="str">
        <f t="shared" si="284"/>
        <v>2870</v>
      </c>
      <c r="F647" t="str">
        <f t="shared" si="285"/>
        <v>0.777000777000777</v>
      </c>
      <c r="G647" t="str">
        <f t="shared" si="280"/>
        <v>0.777000777000777</v>
      </c>
      <c r="H647" t="str">
        <f t="shared" si="286"/>
        <v>5.5191225912048+4.19511071225445i</v>
      </c>
      <c r="I647" t="str">
        <f t="shared" si="287"/>
        <v>201.454628911445i</v>
      </c>
      <c r="J647" t="str">
        <f t="shared" si="281"/>
        <v>-33.7139024492238+43.5699624861549i</v>
      </c>
      <c r="K647" t="str">
        <f t="shared" si="288"/>
        <v>2.89207931279659-2.23785549179727i</v>
      </c>
      <c r="L647" t="str">
        <f t="shared" si="289"/>
        <v>0.194521283962784-0.129886801484997i</v>
      </c>
      <c r="M647" t="str">
        <f t="shared" si="290"/>
        <v>3.08660059675937-2.36774229328227i</v>
      </c>
      <c r="N647" t="str">
        <f t="shared" si="291"/>
        <v>-0.227510868595933i</v>
      </c>
      <c r="O647" t="str">
        <f t="shared" si="292"/>
        <v>0.974230844125178-0.225553236188586i</v>
      </c>
      <c r="P647" t="str">
        <f t="shared" si="293"/>
        <v>0.025769155874822+0.225553236188586i</v>
      </c>
      <c r="Q647" t="str">
        <f t="shared" si="294"/>
        <v>-0.025769155874822+0.001957632407347i</v>
      </c>
      <c r="R647" t="str">
        <f t="shared" si="295"/>
        <v>-0.333141428158194-8.77814569260278i</v>
      </c>
      <c r="S647" t="str">
        <f t="shared" si="296"/>
        <v>0.0235982370549946i</v>
      </c>
      <c r="T647" t="str">
        <f t="shared" si="297"/>
        <v>0.20714876295732-0.00786155039451652i</v>
      </c>
      <c r="U647" t="str">
        <f t="shared" si="298"/>
        <v>0.0001-3102.43553785371i</v>
      </c>
      <c r="V647" t="str">
        <f t="shared" si="299"/>
        <v>0.00002-0.0497621512566557i</v>
      </c>
      <c r="W647" t="str">
        <f t="shared" si="300"/>
        <v>0.0000199993584529566-0.0497613530993532i</v>
      </c>
      <c r="X647" t="str">
        <f t="shared" si="301"/>
        <v>0.00855521118881709-0.0482442553608198i</v>
      </c>
      <c r="Y647" t="str">
        <f t="shared" si="302"/>
        <v>0.009+0.322327406258313i</v>
      </c>
      <c r="Z647" t="str">
        <f t="shared" si="303"/>
        <v>-2.07972277491344-0.507774762286112i</v>
      </c>
      <c r="AA647" t="str">
        <f t="shared" si="304"/>
        <v>2.79283053440412-43.6034511097095i</v>
      </c>
      <c r="AB647" t="str">
        <f t="shared" si="305"/>
        <v>1.4102833021888-0.0535219862886015i</v>
      </c>
      <c r="AC647" t="str">
        <f t="shared" si="306"/>
        <v>5.22625501157973-3.50438841492035i</v>
      </c>
      <c r="AD647" t="str">
        <f t="shared" si="307"/>
        <v>0.190886761972896+0.117755327584915i</v>
      </c>
      <c r="AE647" t="str">
        <f t="shared" si="308"/>
        <v>-0.33719836283216-0.341825916830094i</v>
      </c>
      <c r="AF647" t="str">
        <f t="shared" si="309"/>
        <v>-11.4763511939704-3.82911007808616i</v>
      </c>
      <c r="AG647" t="str">
        <f t="shared" si="310"/>
        <v>1.02051690402908-0.028939912325723i</v>
      </c>
      <c r="AH647" t="str">
        <f t="shared" si="311"/>
        <v>2.36264319953394+5.17625782030045i</v>
      </c>
      <c r="AI647">
        <f t="shared" si="312"/>
        <v>15.102195415362814</v>
      </c>
      <c r="AJ647">
        <f t="shared" si="313"/>
        <v>65.466219781662488</v>
      </c>
      <c r="AK647"/>
      <c r="AL647"/>
      <c r="AM647"/>
      <c r="AN647"/>
    </row>
    <row r="648" spans="1:40" x14ac:dyDescent="0.25">
      <c r="A648"/>
      <c r="B648">
        <f t="shared" si="279"/>
        <v>51400</v>
      </c>
      <c r="C648" s="237" t="str">
        <f t="shared" si="282"/>
        <v>-0.0000289278621921033+0.0476463353743244i</v>
      </c>
      <c r="D648" s="208" t="str">
        <f t="shared" si="283"/>
        <v>-5.95722773728276+0.365288571203154i</v>
      </c>
      <c r="E648" t="str">
        <f t="shared" si="284"/>
        <v>2870</v>
      </c>
      <c r="F648" t="str">
        <f t="shared" si="285"/>
        <v>0.777000777000777</v>
      </c>
      <c r="G648" t="str">
        <f t="shared" si="280"/>
        <v>0.777000777000777</v>
      </c>
      <c r="H648" t="str">
        <f t="shared" si="286"/>
        <v>5.52719958661151+4.19389613021171i</v>
      </c>
      <c r="I648" t="str">
        <f t="shared" si="287"/>
        <v>201.847327993144i</v>
      </c>
      <c r="J648" t="str">
        <f t="shared" si="281"/>
        <v>-33.8493712081405+43.6548941869076i</v>
      </c>
      <c r="K648" t="str">
        <f t="shared" si="288"/>
        <v>2.88760869489994-2.23900986219401i</v>
      </c>
      <c r="L648" t="str">
        <f t="shared" si="289"/>
        <v>0.194287480512579-0.129983571308981i</v>
      </c>
      <c r="M648" t="str">
        <f t="shared" si="290"/>
        <v>3.08189617541252-2.36899343350299i</v>
      </c>
      <c r="N648" t="str">
        <f t="shared" si="291"/>
        <v>-0.227954359567855i</v>
      </c>
      <c r="O648" t="str">
        <f t="shared" si="292"/>
        <v>0.974130717496593-0.225985276576977i</v>
      </c>
      <c r="P648" t="str">
        <f t="shared" si="293"/>
        <v>0.025869282503407+0.225985276576977i</v>
      </c>
      <c r="Q648" t="str">
        <f t="shared" si="294"/>
        <v>-0.025869282503407+0.001969082990878i</v>
      </c>
      <c r="R648" t="str">
        <f t="shared" si="295"/>
        <v>-0.333140678488164-8.76101833093781i</v>
      </c>
      <c r="S648" t="str">
        <f t="shared" si="296"/>
        <v>0.02364423751709i</v>
      </c>
      <c r="T648" t="str">
        <f t="shared" si="297"/>
        <v>0.207147598308273-0.00787685732877867i</v>
      </c>
      <c r="U648" t="str">
        <f t="shared" si="298"/>
        <v>0.0001-3096.39967104854i</v>
      </c>
      <c r="V648" t="str">
        <f t="shared" si="299"/>
        <v>0.00002-0.0496653377328103i</v>
      </c>
      <c r="W648" t="str">
        <f t="shared" si="300"/>
        <v>0.0000199993584529566-0.0496645411283435i</v>
      </c>
      <c r="X648" t="str">
        <f t="shared" si="301"/>
        <v>0.00852303571060372-0.0481560762457901i</v>
      </c>
      <c r="Y648" t="str">
        <f t="shared" si="302"/>
        <v>0.009+0.322955724789031i</v>
      </c>
      <c r="Z648" t="str">
        <f t="shared" si="303"/>
        <v>-2.0707351428185-0.504229154282386i</v>
      </c>
      <c r="AA648" t="str">
        <f t="shared" si="304"/>
        <v>2.77329397559161-43.4913346286507i</v>
      </c>
      <c r="AB648" t="str">
        <f t="shared" si="305"/>
        <v>1.41027537317643-0.0536261969702847i</v>
      </c>
      <c r="AC648" t="str">
        <f t="shared" si="306"/>
        <v>5.21928217038456-3.50620346983058i</v>
      </c>
      <c r="AD648" t="str">
        <f t="shared" si="307"/>
        <v>0.190938912938674+0.117994096122149i</v>
      </c>
      <c r="AE648" t="str">
        <f t="shared" si="308"/>
        <v>-0.335887853855689-0.340611488075904i</v>
      </c>
      <c r="AF648" t="str">
        <f t="shared" si="309"/>
        <v>-11.4844273238943-3.82860755900856i</v>
      </c>
      <c r="AG648" t="str">
        <f t="shared" si="310"/>
        <v>1.02049372664932-0.028876580141943i</v>
      </c>
      <c r="AH648" t="str">
        <f t="shared" si="311"/>
        <v>2.35612303917698+5.15999980695309i</v>
      </c>
      <c r="AI648">
        <f t="shared" si="312"/>
        <v>15.075443868396601</v>
      </c>
      <c r="AJ648">
        <f t="shared" si="313"/>
        <v>65.457944185225458</v>
      </c>
      <c r="AK648"/>
      <c r="AL648"/>
      <c r="AM648"/>
      <c r="AN648"/>
    </row>
    <row r="649" spans="1:40" x14ac:dyDescent="0.25">
      <c r="A649"/>
      <c r="B649">
        <f t="shared" si="279"/>
        <v>51500</v>
      </c>
      <c r="C649" s="237" t="str">
        <f t="shared" si="282"/>
        <v>-0.0000288156300900549+0.0475538182862656i</v>
      </c>
      <c r="D649" s="208" t="str">
        <f t="shared" si="283"/>
        <v>-5.95722687683665+0.364579273528036i</v>
      </c>
      <c r="E649" t="str">
        <f t="shared" si="284"/>
        <v>2870</v>
      </c>
      <c r="F649" t="str">
        <f t="shared" si="285"/>
        <v>0.777000777000777</v>
      </c>
      <c r="G649" t="str">
        <f t="shared" si="280"/>
        <v>0.777000777000777</v>
      </c>
      <c r="H649" t="str">
        <f t="shared" si="286"/>
        <v>5.53525619333866+4.19266876252061i</v>
      </c>
      <c r="I649" t="str">
        <f t="shared" si="287"/>
        <v>202.240027074843i</v>
      </c>
      <c r="J649" t="str">
        <f t="shared" si="281"/>
        <v>-33.9851037815828+43.7398258876604i</v>
      </c>
      <c r="K649" t="str">
        <f t="shared" si="288"/>
        <v>2.883143182696-2.24015341379603i</v>
      </c>
      <c r="L649" t="str">
        <f t="shared" si="289"/>
        <v>0.194053784750502-0.130079804678069i</v>
      </c>
      <c r="M649" t="str">
        <f t="shared" si="290"/>
        <v>3.0771969674465-2.3702332184741i</v>
      </c>
      <c r="N649" t="str">
        <f t="shared" si="291"/>
        <v>-0.228397850539777i</v>
      </c>
      <c r="O649" t="str">
        <f t="shared" si="292"/>
        <v>0.97403039927185-0.226417272517625i</v>
      </c>
      <c r="P649" t="str">
        <f t="shared" si="293"/>
        <v>0.02596960072815+0.226417272517625i</v>
      </c>
      <c r="Q649" t="str">
        <f t="shared" si="294"/>
        <v>-0.02596960072815+0.00198057802215199i</v>
      </c>
      <c r="R649" t="str">
        <f t="shared" si="295"/>
        <v>-0.333139927351856-8.7439573874502i</v>
      </c>
      <c r="S649" t="str">
        <f t="shared" si="296"/>
        <v>0.0236902379791855i</v>
      </c>
      <c r="T649" t="str">
        <f t="shared" si="297"/>
        <v>0.207146431388552-0.00789216415933404i</v>
      </c>
      <c r="U649" t="str">
        <f t="shared" si="298"/>
        <v>0.0001-3090.38724450282i</v>
      </c>
      <c r="V649" t="str">
        <f t="shared" si="299"/>
        <v>0.00002-0.0495689001838146i</v>
      </c>
      <c r="W649" t="str">
        <f t="shared" si="300"/>
        <v>0.0000199993584529566-0.0495681051261532i</v>
      </c>
      <c r="X649" t="str">
        <f t="shared" si="301"/>
        <v>0.00849103995277835-0.0480682079018699i</v>
      </c>
      <c r="Y649" t="str">
        <f t="shared" si="302"/>
        <v>0.009+0.323584043319749i</v>
      </c>
      <c r="Z649" t="str">
        <f t="shared" si="303"/>
        <v>-2.06180680186037-0.500717588048435i</v>
      </c>
      <c r="AA649" t="str">
        <f t="shared" si="304"/>
        <v>2.75395554232745-43.3798312734129i</v>
      </c>
      <c r="AB649" t="str">
        <f t="shared" si="305"/>
        <v>1.41026742870516-0.0537304069459249i</v>
      </c>
      <c r="AC649" t="str">
        <f t="shared" si="306"/>
        <v>5.21231705951473-3.50800175176269i</v>
      </c>
      <c r="AD649" t="str">
        <f t="shared" si="307"/>
        <v>0.190991163464572+0.118232817002955i</v>
      </c>
      <c r="AE649" t="str">
        <f t="shared" si="308"/>
        <v>-0.334585628968589-0.33940586100835i</v>
      </c>
      <c r="AF649" t="str">
        <f t="shared" si="309"/>
        <v>-11.4924830701753-3.82808948899257i</v>
      </c>
      <c r="AG649" t="str">
        <f t="shared" si="310"/>
        <v>1.02047074098913-0.0288135946173712i</v>
      </c>
      <c r="AH649" t="str">
        <f t="shared" si="311"/>
        <v>2.34963234757062+5.14384291886134i</v>
      </c>
      <c r="AI649">
        <f t="shared" si="312"/>
        <v>15.048769946846948</v>
      </c>
      <c r="AJ649">
        <f t="shared" si="313"/>
        <v>65.449771502677009</v>
      </c>
      <c r="AK649"/>
      <c r="AL649"/>
      <c r="AM649"/>
      <c r="AN649"/>
    </row>
    <row r="650" spans="1:40" x14ac:dyDescent="0.25">
      <c r="A650"/>
      <c r="B650">
        <f t="shared" si="279"/>
        <v>51600</v>
      </c>
      <c r="C650" s="237" t="str">
        <f t="shared" si="282"/>
        <v>-0.0000287040498674256+0.0474616597911773i</v>
      </c>
      <c r="D650" s="208" t="str">
        <f t="shared" si="283"/>
        <v>-5.95722602138827+0.363872725065693i</v>
      </c>
      <c r="E650" t="str">
        <f t="shared" si="284"/>
        <v>2870</v>
      </c>
      <c r="F650" t="str">
        <f t="shared" si="285"/>
        <v>0.777000777000777</v>
      </c>
      <c r="G650" t="str">
        <f t="shared" si="280"/>
        <v>0.777000777000777</v>
      </c>
      <c r="H650" t="str">
        <f t="shared" si="286"/>
        <v>5.54329244300847+4.19142871060959i</v>
      </c>
      <c r="I650" t="str">
        <f t="shared" si="287"/>
        <v>202.632726156542i</v>
      </c>
      <c r="J650" t="str">
        <f t="shared" si="281"/>
        <v>-34.1211001695508+43.8247575884131i</v>
      </c>
      <c r="K650" t="str">
        <f t="shared" si="288"/>
        <v>2.87868279303612-2.24128618941904i</v>
      </c>
      <c r="L650" t="str">
        <f t="shared" si="289"/>
        <v>0.193820197925508-0.130175502851597i</v>
      </c>
      <c r="M650" t="str">
        <f t="shared" si="290"/>
        <v>3.07250299096163-2.37146169227064i</v>
      </c>
      <c r="N650" t="str">
        <f t="shared" si="291"/>
        <v>-0.228841341511699i</v>
      </c>
      <c r="O650" t="str">
        <f t="shared" si="292"/>
        <v>0.973929889470679-0.226849223925565i</v>
      </c>
      <c r="P650" t="str">
        <f t="shared" si="293"/>
        <v>0.026070110529321+0.226849223925565i</v>
      </c>
      <c r="Q650" t="str">
        <f t="shared" si="294"/>
        <v>-0.026070110529321+0.00199211758613399i</v>
      </c>
      <c r="R650" t="str">
        <f t="shared" si="295"/>
        <v>-0.333139174749879-8.72696247598686i</v>
      </c>
      <c r="S650" t="str">
        <f t="shared" si="296"/>
        <v>0.0237362384412809i</v>
      </c>
      <c r="T650" t="str">
        <f t="shared" si="297"/>
        <v>0.207145262198135-0.00790747088599467i</v>
      </c>
      <c r="U650" t="str">
        <f t="shared" si="298"/>
        <v>0.0001-3084.39812193595i</v>
      </c>
      <c r="V650" t="str">
        <f t="shared" si="299"/>
        <v>0.00002-0.0494728364237684i</v>
      </c>
      <c r="W650" t="str">
        <f t="shared" si="300"/>
        <v>0.0000199993584529566-0.0494720429069171i</v>
      </c>
      <c r="X650" t="str">
        <f t="shared" si="301"/>
        <v>0.00845922259355055-0.0479806487547373i</v>
      </c>
      <c r="Y650" t="str">
        <f t="shared" si="302"/>
        <v>0.009+0.324212361850467i</v>
      </c>
      <c r="Z650" t="str">
        <f t="shared" si="303"/>
        <v>-2.05293722811326-0.497239645728953i</v>
      </c>
      <c r="AA650" t="str">
        <f t="shared" si="304"/>
        <v>2.73481265206336-43.2689359350055i</v>
      </c>
      <c r="AB650" t="str">
        <f t="shared" si="305"/>
        <v>1.41025946877482-0.0538346162142424i</v>
      </c>
      <c r="AC650" t="str">
        <f t="shared" si="306"/>
        <v>5.20535970577243-3.50978332569696i</v>
      </c>
      <c r="AD650" t="str">
        <f t="shared" si="307"/>
        <v>0.191043513537868+0.118471490337096i</v>
      </c>
      <c r="AE650" t="str">
        <f t="shared" si="308"/>
        <v>-0.333291619247251-0.33820894197347i</v>
      </c>
      <c r="AF650" t="str">
        <f t="shared" si="309"/>
        <v>-11.5005184643967-3.8275559855439i</v>
      </c>
      <c r="AG650" t="str">
        <f t="shared" si="310"/>
        <v>1.02044794482725-0.0287509530269361i</v>
      </c>
      <c r="AH650" t="str">
        <f t="shared" si="311"/>
        <v>2.3431709890204+5.12778622342821i</v>
      </c>
      <c r="AI650">
        <f t="shared" si="312"/>
        <v>15.022173219767872</v>
      </c>
      <c r="AJ650">
        <f t="shared" si="313"/>
        <v>65.441700455258299</v>
      </c>
      <c r="AK650"/>
      <c r="AL650"/>
      <c r="AM650"/>
      <c r="AN650"/>
    </row>
    <row r="651" spans="1:40" x14ac:dyDescent="0.25">
      <c r="A651"/>
      <c r="B651">
        <f t="shared" si="279"/>
        <v>51700</v>
      </c>
      <c r="C651" s="237" t="str">
        <f t="shared" si="282"/>
        <v>-0.0000285931164855446+0.047369857808252i</v>
      </c>
      <c r="D651" s="208" t="str">
        <f t="shared" si="283"/>
        <v>-5.95722517089901+0.363168909863265i</v>
      </c>
      <c r="E651" t="str">
        <f t="shared" si="284"/>
        <v>2870</v>
      </c>
      <c r="F651" t="str">
        <f t="shared" si="285"/>
        <v>0.777000777000777</v>
      </c>
      <c r="G651" t="str">
        <f t="shared" si="280"/>
        <v>0.777000777000777</v>
      </c>
      <c r="H651" t="str">
        <f t="shared" si="286"/>
        <v>5.55130836748975+4.190176075333i</v>
      </c>
      <c r="I651" t="str">
        <f t="shared" si="287"/>
        <v>203.02542523824i</v>
      </c>
      <c r="J651" t="str">
        <f t="shared" si="281"/>
        <v>-34.2573603720445+43.9096892891659i</v>
      </c>
      <c r="K651" t="str">
        <f t="shared" si="288"/>
        <v>2.87422754257263-2.24240823178544i</v>
      </c>
      <c r="L651" t="str">
        <f t="shared" si="289"/>
        <v>0.193586721279024-0.130270667090343i</v>
      </c>
      <c r="M651" t="str">
        <f t="shared" si="290"/>
        <v>3.06781426385165-2.37267889887578i</v>
      </c>
      <c r="N651" t="str">
        <f t="shared" si="291"/>
        <v>-0.229284832483621i</v>
      </c>
      <c r="O651" t="str">
        <f t="shared" si="292"/>
        <v>0.973829188112849-0.227281130715838i</v>
      </c>
      <c r="P651" t="str">
        <f t="shared" si="293"/>
        <v>0.026170811887151+0.227281130715838i</v>
      </c>
      <c r="Q651" t="str">
        <f t="shared" si="294"/>
        <v>-0.026170811887151+0.002003701767783i</v>
      </c>
      <c r="R651" t="str">
        <f t="shared" si="295"/>
        <v>-0.33313842068186-8.71003321338265i</v>
      </c>
      <c r="S651" t="str">
        <f t="shared" si="296"/>
        <v>0.0237822389033765i</v>
      </c>
      <c r="T651" t="str">
        <f t="shared" si="297"/>
        <v>0.20714409073701-0.00792277750854954i</v>
      </c>
      <c r="U651" t="str">
        <f t="shared" si="298"/>
        <v>0.0001-3078.43216812176i</v>
      </c>
      <c r="V651" t="str">
        <f t="shared" si="299"/>
        <v>0.00002-0.0493771442836837i</v>
      </c>
      <c r="W651" t="str">
        <f t="shared" si="300"/>
        <v>0.0000199993584529566-0.0493763523016815i</v>
      </c>
      <c r="X651" t="str">
        <f t="shared" si="301"/>
        <v>0.00842758232312507-0.0478933972401455i</v>
      </c>
      <c r="Y651" t="str">
        <f t="shared" si="302"/>
        <v>0.009+0.324840680381185i</v>
      </c>
      <c r="Z651" t="str">
        <f t="shared" si="303"/>
        <v>-2.04412590337274-0.493794915719454i</v>
      </c>
      <c r="AA651" t="str">
        <f t="shared" si="304"/>
        <v>2.71586276302664-43.1586435604495i</v>
      </c>
      <c r="AB651" t="str">
        <f t="shared" si="305"/>
        <v>1.41025149338535-0.0539388247738005i</v>
      </c>
      <c r="AC651" t="str">
        <f t="shared" si="306"/>
        <v>5.19841013565471-3.51154825647994i</v>
      </c>
      <c r="AD651" t="str">
        <f t="shared" si="307"/>
        <v>0.19109596314586+0.118710116233197i</v>
      </c>
      <c r="AE651" t="str">
        <f t="shared" si="308"/>
        <v>-0.332005756455997-0.337020638600604i</v>
      </c>
      <c r="AF651" t="str">
        <f t="shared" si="309"/>
        <v>-11.5085335383888-3.82700716546974i</v>
      </c>
      <c r="AG651" t="str">
        <f t="shared" si="310"/>
        <v>1.02042533597448-0.02868865267343i</v>
      </c>
      <c r="AH651" t="str">
        <f t="shared" si="311"/>
        <v>2.33673882768578+5.11182879934393i</v>
      </c>
      <c r="AI651">
        <f t="shared" si="312"/>
        <v>14.99565325973386</v>
      </c>
      <c r="AJ651">
        <f t="shared" si="313"/>
        <v>65.433729781150959</v>
      </c>
      <c r="AK651"/>
      <c r="AL651"/>
      <c r="AM651"/>
      <c r="AN651"/>
    </row>
    <row r="652" spans="1:40" x14ac:dyDescent="0.25">
      <c r="A652"/>
      <c r="B652">
        <f t="shared" si="279"/>
        <v>51800</v>
      </c>
      <c r="C652" s="237" t="str">
        <f t="shared" si="282"/>
        <v>-0.0000284828249543299+0.0472784102727505i</v>
      </c>
      <c r="D652" s="208" t="str">
        <f t="shared" si="283"/>
        <v>-5.95722432533061+0.362467812091087i</v>
      </c>
      <c r="E652" t="str">
        <f t="shared" si="284"/>
        <v>2870</v>
      </c>
      <c r="F652" t="str">
        <f t="shared" si="285"/>
        <v>0.777000777000777</v>
      </c>
      <c r="G652" t="str">
        <f t="shared" si="280"/>
        <v>0.777000777000777</v>
      </c>
      <c r="H652" t="str">
        <f t="shared" si="286"/>
        <v>5.55930399889345+4.18891095697316i</v>
      </c>
      <c r="I652" t="str">
        <f t="shared" si="287"/>
        <v>203.418124319939i</v>
      </c>
      <c r="J652" t="str">
        <f t="shared" si="281"/>
        <v>-34.3938843890637+43.9946209899186i</v>
      </c>
      <c r="K652" t="str">
        <f t="shared" si="288"/>
        <v>2.86977744775994-2.24351958352399i</v>
      </c>
      <c r="L652" t="str">
        <f t="shared" si="289"/>
        <v>0.193353356044971-0.130365298656486i</v>
      </c>
      <c r="M652" t="str">
        <f t="shared" si="290"/>
        <v>3.06313080380491-2.37388488218048i</v>
      </c>
      <c r="N652" t="str">
        <f t="shared" si="291"/>
        <v>-0.229728323455543i</v>
      </c>
      <c r="O652" t="str">
        <f t="shared" si="292"/>
        <v>0.973728295218166-0.227712992803494i</v>
      </c>
      <c r="P652" t="str">
        <f t="shared" si="293"/>
        <v>0.026271704781834+0.227712992803494i</v>
      </c>
      <c r="Q652" t="str">
        <f t="shared" si="294"/>
        <v>-0.026271704781834+0.00201533065204901i</v>
      </c>
      <c r="R652" t="str">
        <f t="shared" si="295"/>
        <v>-0.333137665147543-8.69316921943101i</v>
      </c>
      <c r="S652" t="str">
        <f t="shared" si="296"/>
        <v>0.0238282393654721i</v>
      </c>
      <c r="T652" t="str">
        <f t="shared" si="297"/>
        <v>0.207142917005156-0.00793808402679015i</v>
      </c>
      <c r="U652" t="str">
        <f t="shared" si="298"/>
        <v>0.0001-3072.48924887828i</v>
      </c>
      <c r="V652" t="str">
        <f t="shared" si="299"/>
        <v>0.00002-0.0492818216113214i</v>
      </c>
      <c r="W652" t="str">
        <f t="shared" si="300"/>
        <v>0.0000199993584529566-0.0492810311582425i</v>
      </c>
      <c r="X652" t="str">
        <f t="shared" si="301"/>
        <v>0.00839611784357329-0.0478064518038482i</v>
      </c>
      <c r="Y652" t="str">
        <f t="shared" si="302"/>
        <v>0.009+0.325468998911903i</v>
      </c>
      <c r="Z652" t="str">
        <f t="shared" si="303"/>
        <v>-2.03537231508308-0.490382992556152i</v>
      </c>
      <c r="AA652" t="str">
        <f t="shared" si="304"/>
        <v>2.69710337346772-43.0489491520338i</v>
      </c>
      <c r="AB652" t="str">
        <f t="shared" si="305"/>
        <v>1.41024350253659-0.0540430326231799i</v>
      </c>
      <c r="AC652" t="str">
        <f t="shared" si="306"/>
        <v>5.1914683753542-3.51329660882396i</v>
      </c>
      <c r="AD652" t="str">
        <f t="shared" si="307"/>
        <v>0.191148512275859+0.118948694798744i</v>
      </c>
      <c r="AE652" t="str">
        <f t="shared" si="308"/>
        <v>-0.330727973039546-0.335840859781122i</v>
      </c>
      <c r="AF652" t="str">
        <f t="shared" si="309"/>
        <v>-11.5165283242241-3.82644314488207i</v>
      </c>
      <c r="AG652" t="str">
        <f t="shared" si="310"/>
        <v>1.02040291227321-0.0286266908871695i</v>
      </c>
      <c r="AH652" t="str">
        <f t="shared" si="311"/>
        <v>2.33033572761003+5.09596973641754i</v>
      </c>
      <c r="AI652">
        <f t="shared" si="312"/>
        <v>14.969209642801166</v>
      </c>
      <c r="AJ652">
        <f t="shared" si="313"/>
        <v>65.425858235212544</v>
      </c>
      <c r="AK652"/>
      <c r="AL652"/>
      <c r="AM652"/>
      <c r="AN652"/>
    </row>
    <row r="653" spans="1:40" x14ac:dyDescent="0.25">
      <c r="A653"/>
      <c r="B653">
        <f t="shared" si="279"/>
        <v>51900</v>
      </c>
      <c r="C653" s="237" t="str">
        <f t="shared" si="282"/>
        <v>-0.0000283731703317279+0.0471873151358469i</v>
      </c>
      <c r="D653" s="208" t="str">
        <f t="shared" si="283"/>
        <v>-5.95722348464517+0.361769416041493i</v>
      </c>
      <c r="E653" t="str">
        <f t="shared" si="284"/>
        <v>2870</v>
      </c>
      <c r="F653" t="str">
        <f t="shared" si="285"/>
        <v>0.777000777000777</v>
      </c>
      <c r="G653" t="str">
        <f t="shared" si="280"/>
        <v>0.777000777000777</v>
      </c>
      <c r="H653" t="str">
        <f t="shared" si="286"/>
        <v>5.56727936956863+4.18763345524238i</v>
      </c>
      <c r="I653" t="str">
        <f t="shared" si="287"/>
        <v>203.810823401638i</v>
      </c>
      <c r="J653" t="str">
        <f t="shared" si="281"/>
        <v>-34.5306722206087+44.0795526906714i</v>
      </c>
      <c r="K653" t="str">
        <f t="shared" si="288"/>
        <v>2.8653325248555-2.24462028716942i</v>
      </c>
      <c r="L653" t="str">
        <f t="shared" si="289"/>
        <v>0.193120103449777-0.130459398813567i</v>
      </c>
      <c r="M653" t="str">
        <f t="shared" si="290"/>
        <v>3.05845262830528-2.37507968598299i</v>
      </c>
      <c r="N653" t="str">
        <f t="shared" si="291"/>
        <v>-0.230171814427464i</v>
      </c>
      <c r="O653" t="str">
        <f t="shared" si="292"/>
        <v>0.973627210806475-0.228144810103593i</v>
      </c>
      <c r="P653" t="str">
        <f t="shared" si="293"/>
        <v>0.026372789193525+0.228144810103593i</v>
      </c>
      <c r="Q653" t="str">
        <f t="shared" si="294"/>
        <v>-0.026372789193525+0.00202700432387101i</v>
      </c>
      <c r="R653" t="str">
        <f t="shared" si="295"/>
        <v>-0.33313690814733-8.67637011685621i</v>
      </c>
      <c r="S653" t="str">
        <f t="shared" si="296"/>
        <v>0.0238742398275675i</v>
      </c>
      <c r="T653" t="str">
        <f t="shared" si="297"/>
        <v>0.207141741002565-0.00795339044052368i</v>
      </c>
      <c r="U653" t="str">
        <f t="shared" si="298"/>
        <v>0.0001-3066.56923105772i</v>
      </c>
      <c r="V653" t="str">
        <f t="shared" si="299"/>
        <v>0.00002-0.0491868662710298i</v>
      </c>
      <c r="W653" t="str">
        <f t="shared" si="300"/>
        <v>0.0000199993584529566-0.0491860773409825i</v>
      </c>
      <c r="X653" t="str">
        <f t="shared" si="301"/>
        <v>0.00836482786870531-0.047719810901524i</v>
      </c>
      <c r="Y653" t="str">
        <f t="shared" si="302"/>
        <v>0.009+0.32609731744262i</v>
      </c>
      <c r="Z653" t="str">
        <f t="shared" si="303"/>
        <v>-2.02667595626576-0.487003476808025i</v>
      </c>
      <c r="AA653" t="str">
        <f t="shared" si="304"/>
        <v>2.6785320209234-42.9398477665838i</v>
      </c>
      <c r="AB653" t="str">
        <f t="shared" si="305"/>
        <v>1.4102354962285-0.0541472397610678i</v>
      </c>
      <c r="AC653" t="str">
        <f t="shared" si="306"/>
        <v>5.18453445076089-3.51502844730717i</v>
      </c>
      <c r="AD653" t="str">
        <f t="shared" si="307"/>
        <v>0.191201160915208+0.119187226140113i</v>
      </c>
      <c r="AE653" t="str">
        <f t="shared" si="308"/>
        <v>-0.329458202115615-0.334669515647615i</v>
      </c>
      <c r="AF653" t="str">
        <f t="shared" si="309"/>
        <v>-11.5245028542138-3.82586403920089i</v>
      </c>
      <c r="AG653" t="str">
        <f t="shared" si="310"/>
        <v>1.02038067159682-0.0285650650256663i</v>
      </c>
      <c r="AH653" t="str">
        <f t="shared" si="311"/>
        <v>2.32396155275032+5.08020813541331i</v>
      </c>
      <c r="AI653">
        <f t="shared" si="312"/>
        <v>14.942841948473077</v>
      </c>
      <c r="AJ653">
        <f t="shared" si="313"/>
        <v>65.418084588713086</v>
      </c>
      <c r="AK653"/>
      <c r="AL653"/>
      <c r="AM653"/>
      <c r="AN653"/>
    </row>
    <row r="654" spans="1:40" x14ac:dyDescent="0.25">
      <c r="A654"/>
      <c r="B654">
        <f t="shared" si="279"/>
        <v>52000</v>
      </c>
      <c r="C654" s="237" t="str">
        <f t="shared" si="282"/>
        <v>-0.000028264147723158+0.0470965703644752i</v>
      </c>
      <c r="D654" s="208" t="str">
        <f t="shared" si="283"/>
        <v>-5.95722264880517+0.361073706127643i</v>
      </c>
      <c r="E654" t="str">
        <f t="shared" si="284"/>
        <v>2870</v>
      </c>
      <c r="F654" t="str">
        <f t="shared" si="285"/>
        <v>0.777000777000777</v>
      </c>
      <c r="G654" t="str">
        <f t="shared" si="280"/>
        <v>0.777000777000777</v>
      </c>
      <c r="H654" t="str">
        <f t="shared" si="286"/>
        <v>5.57523451209863+4.18634366928499i</v>
      </c>
      <c r="I654" t="str">
        <f t="shared" si="287"/>
        <v>204.203522483337i</v>
      </c>
      <c r="J654" t="str">
        <f t="shared" si="281"/>
        <v>-34.6677238666792+44.1644843914241i</v>
      </c>
      <c r="K654" t="str">
        <f t="shared" si="288"/>
        <v>2.86089278992095-2.24571038516215i</v>
      </c>
      <c r="L654" t="str">
        <f t="shared" si="289"/>
        <v>0.192886964712393-0.130552968826452i</v>
      </c>
      <c r="M654" t="str">
        <f t="shared" si="290"/>
        <v>3.05377975463334-2.3762633539886i</v>
      </c>
      <c r="N654" t="str">
        <f t="shared" si="291"/>
        <v>-0.230615305399386i</v>
      </c>
      <c r="O654" t="str">
        <f t="shared" si="292"/>
        <v>0.973525934897656-0.228576582531205i</v>
      </c>
      <c r="P654" t="str">
        <f t="shared" si="293"/>
        <v>0.026474065102344+0.228576582531205i</v>
      </c>
      <c r="Q654" t="str">
        <f t="shared" si="294"/>
        <v>-0.026474065102344+0.00203872286818099i</v>
      </c>
      <c r="R654" t="str">
        <f t="shared" si="295"/>
        <v>-0.333136149681156-8.65963553128377i</v>
      </c>
      <c r="S654" t="str">
        <f t="shared" si="296"/>
        <v>0.0239202402896631i</v>
      </c>
      <c r="T654" t="str">
        <f t="shared" si="297"/>
        <v>0.207140562729212-0.00796869674954643i</v>
      </c>
      <c r="U654" t="str">
        <f t="shared" si="298"/>
        <v>0.0001-3060.67198253645i</v>
      </c>
      <c r="V654" t="str">
        <f t="shared" si="299"/>
        <v>0.00002-0.0490922761435855i</v>
      </c>
      <c r="W654" t="str">
        <f t="shared" si="300"/>
        <v>0.0000199993584529566-0.049091488730712i</v>
      </c>
      <c r="X654" t="str">
        <f t="shared" si="301"/>
        <v>0.00833371112394484-0.047633472998705i</v>
      </c>
      <c r="Y654" t="str">
        <f t="shared" si="302"/>
        <v>0.009+0.326725635973338i</v>
      </c>
      <c r="Z654" t="str">
        <f t="shared" si="303"/>
        <v>-2.01803632544899-0.483655974971131i</v>
      </c>
      <c r="AA654" t="str">
        <f t="shared" si="304"/>
        <v>2.66014628149572-42.831334514741i</v>
      </c>
      <c r="AB654" t="str">
        <f t="shared" si="305"/>
        <v>1.4102274744609-0.0542514461860773i</v>
      </c>
      <c r="AC654" t="str">
        <f t="shared" si="306"/>
        <v>5.17760838746354-3.51674383637195i</v>
      </c>
      <c r="AD654" t="str">
        <f t="shared" si="307"/>
        <v>0.191253909051264+0.119425710362563i</v>
      </c>
      <c r="AE654" t="str">
        <f t="shared" si="308"/>
        <v>-0.328196377467544-0.333506517553432i</v>
      </c>
      <c r="AF654" t="str">
        <f t="shared" si="309"/>
        <v>-11.5324571609038-3.82526996315735i</v>
      </c>
      <c r="AG654" t="str">
        <f t="shared" si="310"/>
        <v>1.02035861184917-0.0285037724732959i</v>
      </c>
      <c r="AH654" t="str">
        <f t="shared" si="311"/>
        <v>2.31761616700602+5.06454310788869i</v>
      </c>
      <c r="AI654">
        <f t="shared" si="312"/>
        <v>14.916549759663294</v>
      </c>
      <c r="AJ654">
        <f t="shared" si="313"/>
        <v>65.410407629077923</v>
      </c>
      <c r="AK654"/>
      <c r="AL654"/>
      <c r="AM654"/>
      <c r="AN654"/>
    </row>
    <row r="655" spans="1:40" x14ac:dyDescent="0.25">
      <c r="A655"/>
      <c r="B655">
        <f t="shared" si="279"/>
        <v>52100</v>
      </c>
      <c r="C655" s="237" t="str">
        <f t="shared" si="282"/>
        <v>-0.0000281557522809678+0.0470061739411782i</v>
      </c>
      <c r="D655" s="208" t="str">
        <f t="shared" si="283"/>
        <v>-5.95722181777345+0.360380666882366i</v>
      </c>
      <c r="E655" t="str">
        <f t="shared" si="284"/>
        <v>2870</v>
      </c>
      <c r="F655" t="str">
        <f t="shared" si="285"/>
        <v>0.777000777000777</v>
      </c>
      <c r="G655" t="str">
        <f t="shared" si="280"/>
        <v>0.777000777000777</v>
      </c>
      <c r="H655" t="str">
        <f t="shared" si="286"/>
        <v>5.58316945929682+4.18504169767948i</v>
      </c>
      <c r="I655" t="str">
        <f t="shared" si="287"/>
        <v>204.596221565035i</v>
      </c>
      <c r="J655" t="str">
        <f t="shared" si="281"/>
        <v>-34.8050393272754+44.2494160921768i</v>
      </c>
      <c r="K655" t="str">
        <f t="shared" si="288"/>
        <v>2.85645825882316-2.24678991984796i</v>
      </c>
      <c r="L655" t="str">
        <f t="shared" si="289"/>
        <v>0.192653941044314-0.130646009961297i</v>
      </c>
      <c r="M655" t="str">
        <f t="shared" si="290"/>
        <v>3.04911219986747-2.37743592980926i</v>
      </c>
      <c r="N655" t="str">
        <f t="shared" si="291"/>
        <v>-0.231058796371308i</v>
      </c>
      <c r="O655" t="str">
        <f t="shared" si="292"/>
        <v>0.97342446751163-0.229008310001405i</v>
      </c>
      <c r="P655" t="str">
        <f t="shared" si="293"/>
        <v>0.02657553248837+0.229008310001405i</v>
      </c>
      <c r="Q655" t="str">
        <f t="shared" si="294"/>
        <v>-0.02657553248837+0.00205048636990299i</v>
      </c>
      <c r="R655" t="str">
        <f t="shared" si="295"/>
        <v>-0.333135389748515-8.64296509121442i</v>
      </c>
      <c r="S655" t="str">
        <f t="shared" si="296"/>
        <v>0.0239662407517585i</v>
      </c>
      <c r="T655" t="str">
        <f t="shared" si="297"/>
        <v>0.207139382185089-0.00798400295364381i</v>
      </c>
      <c r="U655" t="str">
        <f t="shared" si="298"/>
        <v>0.0001-3054.79737220529i</v>
      </c>
      <c r="V655" t="str">
        <f t="shared" si="299"/>
        <v>0.00002-0.0489980491260354i</v>
      </c>
      <c r="W655" t="str">
        <f t="shared" si="300"/>
        <v>0.0000199993584529566-0.0489972632245114i</v>
      </c>
      <c r="X655" t="str">
        <f t="shared" si="301"/>
        <v>0.00830276634620441-0.0475474365707012i</v>
      </c>
      <c r="Y655" t="str">
        <f t="shared" si="302"/>
        <v>0.009+0.327353954504056i</v>
      </c>
      <c r="Z655" t="str">
        <f t="shared" si="303"/>
        <v>-2.00945292659804-0.480340099364976i</v>
      </c>
      <c r="AA655" t="str">
        <f t="shared" si="304"/>
        <v>2.6419437691459-42.7234045602539i</v>
      </c>
      <c r="AB655" t="str">
        <f t="shared" si="305"/>
        <v>1.41021943723373-0.0543556518967475i</v>
      </c>
      <c r="AC655" t="str">
        <f t="shared" si="306"/>
        <v>5.17069021075207-3.51844284032499i</v>
      </c>
      <c r="AD655" t="str">
        <f t="shared" si="307"/>
        <v>0.191306756671403+0.119664147570262i</v>
      </c>
      <c r="AE655" t="str">
        <f t="shared" si="308"/>
        <v>-0.326942433537007-0.332351778052657i</v>
      </c>
      <c r="AF655" t="str">
        <f t="shared" si="309"/>
        <v>-11.5403912770703-3.82466103079711i</v>
      </c>
      <c r="AG655" t="str">
        <f t="shared" si="310"/>
        <v>1.02033673096406-0.0284428106409748i</v>
      </c>
      <c r="AH655" t="str">
        <f t="shared" si="311"/>
        <v>2.31129943424582+5.04897377603566i</v>
      </c>
      <c r="AI655">
        <f t="shared" si="312"/>
        <v>14.890332662660473</v>
      </c>
      <c r="AJ655">
        <f t="shared" si="313"/>
        <v>65.402826159639346</v>
      </c>
      <c r="AK655"/>
      <c r="AL655"/>
      <c r="AM655"/>
      <c r="AN655"/>
    </row>
    <row r="656" spans="1:40" x14ac:dyDescent="0.25">
      <c r="A656"/>
      <c r="B656">
        <f t="shared" si="279"/>
        <v>52200</v>
      </c>
      <c r="C656" s="237" t="str">
        <f t="shared" si="282"/>
        <v>-0.000028047979203894+0.0469161238639587i</v>
      </c>
      <c r="D656" s="208" t="str">
        <f t="shared" si="283"/>
        <v>-5.95722099151319+0.359690282957017i</v>
      </c>
      <c r="E656" t="str">
        <f t="shared" si="284"/>
        <v>2870</v>
      </c>
      <c r="F656" t="str">
        <f t="shared" si="285"/>
        <v>0.777000777000777</v>
      </c>
      <c r="G656" t="str">
        <f t="shared" si="280"/>
        <v>0.777000777000777</v>
      </c>
      <c r="H656" t="str">
        <f t="shared" si="286"/>
        <v>5.59108424420284+4.18372763844044i</v>
      </c>
      <c r="I656" t="str">
        <f t="shared" si="287"/>
        <v>204.988920646734i</v>
      </c>
      <c r="J656" t="str">
        <f t="shared" si="281"/>
        <v>-34.9426186023973+44.3343477929296i</v>
      </c>
      <c r="K656" t="str">
        <f t="shared" si="288"/>
        <v>2.85202894723533-2.24785893347762i</v>
      </c>
      <c r="L656" t="str">
        <f t="shared" si="289"/>
        <v>0.19242103364959-0.130738523485507i</v>
      </c>
      <c r="M656" t="str">
        <f t="shared" si="290"/>
        <v>3.04444998088492-2.37859745696313i</v>
      </c>
      <c r="N656" t="str">
        <f t="shared" si="291"/>
        <v>-0.23150228734323i</v>
      </c>
      <c r="O656" t="str">
        <f t="shared" si="292"/>
        <v>0.973322808668353-0.229439992429281i</v>
      </c>
      <c r="P656" t="str">
        <f t="shared" si="293"/>
        <v>0.026677191331647+0.229439992429281i</v>
      </c>
      <c r="Q656" t="str">
        <f t="shared" si="294"/>
        <v>-0.026677191331647+0.00206229491394899i</v>
      </c>
      <c r="R656" t="str">
        <f t="shared" si="295"/>
        <v>-0.333134628350071-8.62635842799498i</v>
      </c>
      <c r="S656" t="str">
        <f t="shared" si="296"/>
        <v>0.0240122412138541i</v>
      </c>
      <c r="T656" t="str">
        <f t="shared" si="297"/>
        <v>0.207138199370179-0.00799930905262954i</v>
      </c>
      <c r="U656" t="str">
        <f t="shared" si="298"/>
        <v>0.0001-3048.94526995968i</v>
      </c>
      <c r="V656" t="str">
        <f t="shared" si="299"/>
        <v>0.00002-0.048904183131541i</v>
      </c>
      <c r="W656" t="str">
        <f t="shared" si="300"/>
        <v>0.0000199993584529566-0.0489033987355759i</v>
      </c>
      <c r="X656" t="str">
        <f t="shared" si="301"/>
        <v>0.00827199228376365-0.0474617001025318i</v>
      </c>
      <c r="Y656" t="str">
        <f t="shared" si="302"/>
        <v>0.009+0.327982273034774i</v>
      </c>
      <c r="Z656" t="str">
        <f t="shared" si="303"/>
        <v>-2.00092526904685-0.47705546803105i</v>
      </c>
      <c r="AA656" t="str">
        <f t="shared" si="304"/>
        <v>2.62392213500307-42.6160531192791i</v>
      </c>
      <c r="AB656" t="str">
        <f t="shared" si="305"/>
        <v>1.41021138454689-0.0544598568918103i</v>
      </c>
      <c r="AC656" t="str">
        <f t="shared" si="306"/>
        <v>5.16377994561804-3.52012552333695i</v>
      </c>
      <c r="AD656" t="str">
        <f t="shared" si="307"/>
        <v>0.191359703763025+0.119902537866281i</v>
      </c>
      <c r="AE656" t="str">
        <f t="shared" si="308"/>
        <v>-0.325696305416847-0.331205210880441i</v>
      </c>
      <c r="AF656" t="str">
        <f t="shared" si="309"/>
        <v>-11.548305235716-3.82403735548342i</v>
      </c>
      <c r="AG656" t="str">
        <f t="shared" si="310"/>
        <v>1.02031502690478-0.0283821769658412i</v>
      </c>
      <c r="AH656" t="str">
        <f t="shared" si="311"/>
        <v>2.30501121833465+5.03349927252448i</v>
      </c>
      <c r="AI656">
        <f t="shared" si="312"/>
        <v>14.864190247093255</v>
      </c>
      <c r="AJ656">
        <f t="shared" si="313"/>
        <v>65.395338999384222</v>
      </c>
      <c r="AK656"/>
      <c r="AL656"/>
      <c r="AM656"/>
      <c r="AN656"/>
    </row>
    <row r="657" spans="1:40" x14ac:dyDescent="0.25">
      <c r="A657"/>
      <c r="B657">
        <f t="shared" si="279"/>
        <v>52300</v>
      </c>
      <c r="C657" s="237" t="str">
        <f t="shared" si="282"/>
        <v>-0.0000279408237365303+0.0468264181461307i</v>
      </c>
      <c r="D657" s="208" t="str">
        <f t="shared" si="283"/>
        <v>-5.95722016998794+0.359002539120335i</v>
      </c>
      <c r="E657" t="str">
        <f t="shared" si="284"/>
        <v>2870</v>
      </c>
      <c r="F657" t="str">
        <f t="shared" si="285"/>
        <v>0.777000777000777</v>
      </c>
      <c r="G657" t="str">
        <f t="shared" si="280"/>
        <v>0.777000777000777</v>
      </c>
      <c r="H657" t="str">
        <f t="shared" si="286"/>
        <v>5.59897890007849+4.18240158902078i</v>
      </c>
      <c r="I657" t="str">
        <f t="shared" si="287"/>
        <v>205.381619728433i</v>
      </c>
      <c r="J657" t="str">
        <f t="shared" si="281"/>
        <v>-35.0804616920448+44.4192794936824i</v>
      </c>
      <c r="K657" t="str">
        <f t="shared" si="288"/>
        <v>2.84760487063797-2.24891746820665i</v>
      </c>
      <c r="L657" t="str">
        <f t="shared" si="289"/>
        <v>0.192188243724847-0.130830510667703i</v>
      </c>
      <c r="M657" t="str">
        <f t="shared" si="290"/>
        <v>3.03979311436282-2.37974797887435i</v>
      </c>
      <c r="N657" t="str">
        <f t="shared" si="291"/>
        <v>-0.231945778315152i</v>
      </c>
      <c r="O657" t="str">
        <f t="shared" si="292"/>
        <v>0.973220958387821-0.229871629729925i</v>
      </c>
      <c r="P657" t="str">
        <f t="shared" si="293"/>
        <v>0.026779041612179+0.229871629729925i</v>
      </c>
      <c r="Q657" t="str">
        <f t="shared" si="294"/>
        <v>-0.026779041612179+0.002074148585227i</v>
      </c>
      <c r="R657" t="str">
        <f t="shared" si="295"/>
        <v>-0.3331338654848-8.60981517579227i</v>
      </c>
      <c r="S657" t="str">
        <f t="shared" si="296"/>
        <v>0.0240582416759495i</v>
      </c>
      <c r="T657" t="str">
        <f t="shared" si="297"/>
        <v>0.207137014284468-0.00801461504627657i</v>
      </c>
      <c r="U657" t="str">
        <f t="shared" si="298"/>
        <v>0.0001-3043.11554669016i</v>
      </c>
      <c r="V657" t="str">
        <f t="shared" si="299"/>
        <v>0.00002-0.0488106760892245i</v>
      </c>
      <c r="W657" t="str">
        <f t="shared" si="300"/>
        <v>0.0000199993584529566-0.0488098931930611i</v>
      </c>
      <c r="X657" t="str">
        <f t="shared" si="301"/>
        <v>0.00824138769614743-0.0473762620888503i</v>
      </c>
      <c r="Y657" t="str">
        <f t="shared" si="302"/>
        <v>0.009+0.328610591565492i</v>
      </c>
      <c r="Z657" t="str">
        <f t="shared" si="303"/>
        <v>-1.99245286743013-0.473801704633288i</v>
      </c>
      <c r="AA657" t="str">
        <f t="shared" si="304"/>
        <v>2.60607906668717-42.5092754596923i</v>
      </c>
      <c r="AB657" t="str">
        <f t="shared" si="305"/>
        <v>1.41020331640028-0.0545640611697198i</v>
      </c>
      <c r="AC657" t="str">
        <f t="shared" si="306"/>
        <v>5.15687761675737-3.52179194944086i</v>
      </c>
      <c r="AD657" t="str">
        <f t="shared" si="307"/>
        <v>0.191412750313543+0.120140881352624i</v>
      </c>
      <c r="AE657" t="str">
        <f t="shared" si="308"/>
        <v>-0.324457928843888-0.330066730933722i</v>
      </c>
      <c r="AF657" t="str">
        <f t="shared" si="309"/>
        <v>-11.5561990700664-3.82339904990045i</v>
      </c>
      <c r="AG657" t="str">
        <f t="shared" si="310"/>
        <v>1.0202934976635-0.028321868910938i</v>
      </c>
      <c r="AH657" t="str">
        <f t="shared" si="311"/>
        <v>2.29875138315883+5.01811874035071i</v>
      </c>
      <c r="AI657">
        <f t="shared" si="312"/>
        <v>14.838122105895978</v>
      </c>
      <c r="AJ657">
        <f t="shared" si="313"/>
        <v>65.387944982716263</v>
      </c>
      <c r="AK657"/>
      <c r="AL657"/>
      <c r="AM657"/>
      <c r="AN657"/>
    </row>
    <row r="658" spans="1:40" x14ac:dyDescent="0.25">
      <c r="A658"/>
      <c r="B658">
        <f t="shared" ref="B658:B721" si="314">B657+100</f>
        <v>52400</v>
      </c>
      <c r="C658" s="237" t="str">
        <f t="shared" si="282"/>
        <v>-0.0000278342811688028+0.0467370548161734i</v>
      </c>
      <c r="D658" s="208" t="str">
        <f t="shared" si="283"/>
        <v>-5.95721935316159+0.35831742025733i</v>
      </c>
      <c r="E658" t="str">
        <f t="shared" si="284"/>
        <v>2870</v>
      </c>
      <c r="F658" t="str">
        <f t="shared" si="285"/>
        <v>0.777000777000777</v>
      </c>
      <c r="G658" t="str">
        <f t="shared" si="280"/>
        <v>0.777000777000777</v>
      </c>
      <c r="H658" t="str">
        <f t="shared" si="286"/>
        <v>5.60685346040411+4.18106364631371i</v>
      </c>
      <c r="I658" t="str">
        <f t="shared" si="287"/>
        <v>205.774318810131i</v>
      </c>
      <c r="J658" t="str">
        <f t="shared" si="281"/>
        <v>-35.2185685962179+44.5042111944351i</v>
      </c>
      <c r="K658" t="str">
        <f t="shared" si="288"/>
        <v>2.84318604432003-2.24996556609491i</v>
      </c>
      <c r="L658" t="str">
        <f t="shared" si="289"/>
        <v>0.191955572459303-0.130921972777683i</v>
      </c>
      <c r="M658" t="str">
        <f t="shared" si="290"/>
        <v>3.03514161677933-2.38088753887259i</v>
      </c>
      <c r="N658" t="str">
        <f t="shared" si="291"/>
        <v>-0.232389269287074i</v>
      </c>
      <c r="O658" t="str">
        <f t="shared" si="292"/>
        <v>0.973118916690064-0.230303221818444i</v>
      </c>
      <c r="P658" t="str">
        <f t="shared" si="293"/>
        <v>0.026881083309936+0.230303221818444i</v>
      </c>
      <c r="Q658" t="str">
        <f t="shared" si="294"/>
        <v>-0.026881083309936+0.00208604746863i</v>
      </c>
      <c r="R658" t="str">
        <f t="shared" si="295"/>
        <v>-0.333133101153827-8.59333497156491i</v>
      </c>
      <c r="S658" t="str">
        <f t="shared" si="296"/>
        <v>0.0241042421380451i</v>
      </c>
      <c r="T658" t="str">
        <f t="shared" si="297"/>
        <v>0.207135826927932-0.00802992093440972i</v>
      </c>
      <c r="U658" t="str">
        <f t="shared" si="298"/>
        <v>0.0001-3037.30807427281i</v>
      </c>
      <c r="V658" t="str">
        <f t="shared" si="299"/>
        <v>0.00002-0.048717525944016i</v>
      </c>
      <c r="W658" t="str">
        <f t="shared" si="300"/>
        <v>0.0000199993584529566-0.0487167445419297i</v>
      </c>
      <c r="X658" t="str">
        <f t="shared" si="301"/>
        <v>0.00821095135400626-0.0472911210338744i</v>
      </c>
      <c r="Y658" t="str">
        <f t="shared" si="302"/>
        <v>0.009+0.32923891009621i</v>
      </c>
      <c r="Z658" t="str">
        <f t="shared" si="303"/>
        <v>-1.98403524161683-0.470578438360595i</v>
      </c>
      <c r="AA658" t="str">
        <f t="shared" si="304"/>
        <v>2.58841228764627-42.403066900411i</v>
      </c>
      <c r="AB658" t="str">
        <f t="shared" si="305"/>
        <v>1.41019523279374-0.0546682647292834i</v>
      </c>
      <c r="AC658" t="str">
        <f t="shared" si="306"/>
        <v>5.14998324857036-3.5234421825331i</v>
      </c>
      <c r="AD658" t="str">
        <f t="shared" si="307"/>
        <v>0.191465896310399+0.120379178130217i</v>
      </c>
      <c r="AE658" t="str">
        <f t="shared" si="308"/>
        <v>-0.323227240191937-0.32893625425228i</v>
      </c>
      <c r="AF658" t="str">
        <f t="shared" si="309"/>
        <v>-11.5640728135657-3.82274622605638i</v>
      </c>
      <c r="AG658" t="str">
        <f t="shared" si="310"/>
        <v>1.0202721412609-0.0282618839649037i</v>
      </c>
      <c r="AH658" t="str">
        <f t="shared" si="311"/>
        <v>2.29251979265109+5.0028313326838i</v>
      </c>
      <c r="AI658">
        <f t="shared" si="312"/>
        <v>14.812127835273854</v>
      </c>
      <c r="AJ658">
        <f t="shared" si="313"/>
        <v>65.380642959210803</v>
      </c>
      <c r="AK658"/>
      <c r="AL658"/>
      <c r="AM658"/>
      <c r="AN658"/>
    </row>
    <row r="659" spans="1:40" x14ac:dyDescent="0.25">
      <c r="A659"/>
      <c r="B659">
        <f t="shared" si="314"/>
        <v>52500</v>
      </c>
      <c r="C659" s="237" t="str">
        <f t="shared" si="282"/>
        <v>-0.0000277283468354533+0.0466480319175879i</v>
      </c>
      <c r="D659" s="208" t="str">
        <f t="shared" si="283"/>
        <v>-5.95721854099836+0.357634911368174i</v>
      </c>
      <c r="E659" t="str">
        <f t="shared" si="284"/>
        <v>2870</v>
      </c>
      <c r="F659" t="str">
        <f t="shared" si="285"/>
        <v>0.777000777000777</v>
      </c>
      <c r="G659" t="str">
        <f t="shared" si="280"/>
        <v>0.777000777000777</v>
      </c>
      <c r="H659" t="str">
        <f t="shared" si="286"/>
        <v>5.61470795887439+4.17971390665487i</v>
      </c>
      <c r="I659" t="str">
        <f t="shared" si="287"/>
        <v>206.16701789183i</v>
      </c>
      <c r="J659" t="str">
        <f t="shared" si="281"/>
        <v>-35.3569393149167+44.5891428951877i</v>
      </c>
      <c r="K659" t="str">
        <f t="shared" si="288"/>
        <v>2.83877248337995-2.25100326910641i</v>
      </c>
      <c r="L659" t="str">
        <f t="shared" si="289"/>
        <v>0.191723021034784-0.131012911086384i</v>
      </c>
      <c r="M659" t="str">
        <f t="shared" si="290"/>
        <v>3.03049550441473-2.38201618019279i</v>
      </c>
      <c r="N659" t="str">
        <f t="shared" si="291"/>
        <v>-0.232832760258996i</v>
      </c>
      <c r="O659" t="str">
        <f t="shared" si="292"/>
        <v>0.973016683595155-0.230734768609948i</v>
      </c>
      <c r="P659" t="str">
        <f t="shared" si="293"/>
        <v>0.026983316404845+0.230734768609948i</v>
      </c>
      <c r="Q659" t="str">
        <f t="shared" si="294"/>
        <v>-0.026983316404845+0.002097991649048i</v>
      </c>
      <c r="R659" t="str">
        <f t="shared" si="295"/>
        <v>-0.333132335356128-8.57691745503891i</v>
      </c>
      <c r="S659" t="str">
        <f t="shared" si="296"/>
        <v>0.0241502426001405i</v>
      </c>
      <c r="T659" t="str">
        <f t="shared" si="297"/>
        <v>0.207134637300569-0.00804522671680185i</v>
      </c>
      <c r="U659" t="str">
        <f t="shared" si="298"/>
        <v>0.0001-3031.52272555991i</v>
      </c>
      <c r="V659" t="str">
        <f t="shared" si="299"/>
        <v>0.00002-0.0486247306565036i</v>
      </c>
      <c r="W659" t="str">
        <f t="shared" si="300"/>
        <v>0.0000199993584529566-0.0486239507428025i</v>
      </c>
      <c r="X659" t="str">
        <f t="shared" si="301"/>
        <v>0.0081806820389985-0.0472062754513153i</v>
      </c>
      <c r="Y659" t="str">
        <f t="shared" si="302"/>
        <v>0.009+0.329867228626928i</v>
      </c>
      <c r="Z659" t="str">
        <f t="shared" si="303"/>
        <v>-1.97567191664426-0.467385303831289i</v>
      </c>
      <c r="AA659" t="str">
        <f t="shared" si="304"/>
        <v>2.57091955650727-42.2974228107263i</v>
      </c>
      <c r="AB659" t="str">
        <f t="shared" si="305"/>
        <v>1.41018713372724-0.0547724675689547i</v>
      </c>
      <c r="AC659" t="str">
        <f t="shared" si="306"/>
        <v>5.14309686516556-3.5250762863714i</v>
      </c>
      <c r="AD659" t="str">
        <f t="shared" si="307"/>
        <v>0.191519141741042+0.120617428298937i</v>
      </c>
      <c r="AE659" t="str">
        <f t="shared" si="308"/>
        <v>-0.322004176464741-0.327813698000208i</v>
      </c>
      <c r="AF659" t="str">
        <f t="shared" si="309"/>
        <v>-11.5719264998727-3.8220789952867i</v>
      </c>
      <c r="AG659" t="str">
        <f t="shared" si="310"/>
        <v>1.02025095574558-0.0282022196416621i</v>
      </c>
      <c r="AH659" t="str">
        <f t="shared" si="311"/>
        <v>2.28631631081366+4.9876362127194i</v>
      </c>
      <c r="AI659">
        <f t="shared" si="312"/>
        <v>14.786207034669452</v>
      </c>
      <c r="AJ659">
        <f t="shared" si="313"/>
        <v>65.373431793388519</v>
      </c>
      <c r="AK659"/>
      <c r="AL659"/>
      <c r="AM659"/>
      <c r="AN659"/>
    </row>
    <row r="660" spans="1:40" x14ac:dyDescent="0.25">
      <c r="A660"/>
      <c r="B660">
        <f t="shared" si="314"/>
        <v>52600</v>
      </c>
      <c r="C660" s="237" t="str">
        <f t="shared" si="282"/>
        <v>-0.0000276230161155274+0.046559347508753i</v>
      </c>
      <c r="D660" s="208" t="str">
        <f t="shared" si="283"/>
        <v>-5.95721773346284+0.356954997567106i</v>
      </c>
      <c r="E660" t="str">
        <f t="shared" si="284"/>
        <v>2870</v>
      </c>
      <c r="F660" t="str">
        <f t="shared" si="285"/>
        <v>0.777000777000777</v>
      </c>
      <c r="G660" t="str">
        <f t="shared" si="280"/>
        <v>0.777000777000777</v>
      </c>
      <c r="H660" t="str">
        <f t="shared" si="286"/>
        <v>5.62254242939497+4.17835246582445i</v>
      </c>
      <c r="I660" t="str">
        <f t="shared" si="287"/>
        <v>206.559716973529i</v>
      </c>
      <c r="J660" t="str">
        <f t="shared" si="281"/>
        <v>-35.495573848141+44.6740745959405i</v>
      </c>
      <c r="K660" t="str">
        <f t="shared" si="288"/>
        <v>2.83436420272668-2.25203061910888i</v>
      </c>
      <c r="L660" t="str">
        <f t="shared" si="289"/>
        <v>0.191490590625744-0.131103326865851i</v>
      </c>
      <c r="M660" t="str">
        <f t="shared" si="290"/>
        <v>3.02585479335242-2.38313394597473i</v>
      </c>
      <c r="N660" t="str">
        <f t="shared" si="291"/>
        <v>-0.233276251230918i</v>
      </c>
      <c r="O660" t="str">
        <f t="shared" si="292"/>
        <v>0.972914259123199-0.23116627001956i</v>
      </c>
      <c r="P660" t="str">
        <f t="shared" si="293"/>
        <v>0.027085740876801+0.23116627001956i</v>
      </c>
      <c r="Q660" t="str">
        <f t="shared" si="294"/>
        <v>-0.027085740876801+0.002109981211358i</v>
      </c>
      <c r="R660" t="str">
        <f t="shared" si="295"/>
        <v>-0.333131568092255-8.56056226867848i</v>
      </c>
      <c r="S660" t="str">
        <f t="shared" si="296"/>
        <v>0.0241962430622361i</v>
      </c>
      <c r="T660" t="str">
        <f t="shared" si="297"/>
        <v>0.207133445402352-0.00806053239326406i</v>
      </c>
      <c r="U660" t="str">
        <f t="shared" si="298"/>
        <v>0.0001-3025.75937437064i</v>
      </c>
      <c r="V660" t="str">
        <f t="shared" si="299"/>
        <v>0.00002-0.0485322882027842i</v>
      </c>
      <c r="W660" t="str">
        <f t="shared" si="300"/>
        <v>0.0000199993584529566-0.0485315097718095i</v>
      </c>
      <c r="X660" t="str">
        <f t="shared" si="301"/>
        <v>0.00815057854367356-0.0471217238643083i</v>
      </c>
      <c r="Y660" t="str">
        <f t="shared" si="302"/>
        <v>0.009+0.330495547157646i</v>
      </c>
      <c r="Z660" t="str">
        <f t="shared" si="303"/>
        <v>-1.96736242265323-0.464221940999452i</v>
      </c>
      <c r="AA660" t="str">
        <f t="shared" si="304"/>
        <v>2.55359866644041-42.1923386096449i</v>
      </c>
      <c r="AB660" t="str">
        <f t="shared" si="305"/>
        <v>1.41017901920061-0.0548766696874477i</v>
      </c>
      <c r="AC660" t="str">
        <f t="shared" si="306"/>
        <v>5.13621849035898-3.52669432457531i</v>
      </c>
      <c r="AD660" t="str">
        <f t="shared" si="307"/>
        <v>0.191572486592949+0.120855631957608i</v>
      </c>
      <c r="AE660" t="str">
        <f t="shared" si="308"/>
        <v>-0.320788675289133-0.326698980447678i</v>
      </c>
      <c r="AF660" t="str">
        <f t="shared" si="309"/>
        <v>-11.5797601628578-3.82139746825734i</v>
      </c>
      <c r="AG660" t="str">
        <f t="shared" si="310"/>
        <v>1.02022993919368-0.0281428734801218i</v>
      </c>
      <c r="AH660" t="str">
        <f t="shared" si="311"/>
        <v>2.28014080174187+4.97253255353351i</v>
      </c>
      <c r="AI660">
        <f t="shared" si="312"/>
        <v>14.760359306729555</v>
      </c>
      <c r="AJ660">
        <f t="shared" si="313"/>
        <v>65.366310364477698</v>
      </c>
      <c r="AK660"/>
      <c r="AL660"/>
      <c r="AM660"/>
      <c r="AN660"/>
    </row>
    <row r="661" spans="1:40" x14ac:dyDescent="0.25">
      <c r="A661"/>
      <c r="B661">
        <f t="shared" si="314"/>
        <v>52700</v>
      </c>
      <c r="C661" s="237" t="str">
        <f t="shared" si="282"/>
        <v>-0.0000275182844318711+0.0464709996627848i</v>
      </c>
      <c r="D661" s="208" t="str">
        <f t="shared" si="283"/>
        <v>-5.95721693051994+0.35627766408135i</v>
      </c>
      <c r="E661" t="str">
        <f t="shared" si="284"/>
        <v>2870</v>
      </c>
      <c r="F661" t="str">
        <f t="shared" si="285"/>
        <v>0.777000777000777</v>
      </c>
      <c r="G661" t="str">
        <f t="shared" si="280"/>
        <v>0.777000777000777</v>
      </c>
      <c r="H661" t="str">
        <f t="shared" si="286"/>
        <v>5.63035690607825+4.17697941904925i</v>
      </c>
      <c r="I661" t="str">
        <f t="shared" si="287"/>
        <v>206.952416055228i</v>
      </c>
      <c r="J661" t="str">
        <f t="shared" si="281"/>
        <v>-35.6344721958911+44.7590062966932i</v>
      </c>
      <c r="K661" t="str">
        <f t="shared" si="288"/>
        <v>2.82996121708074-2.25304765787358i</v>
      </c>
      <c r="L661" t="str">
        <f t="shared" si="289"/>
        <v>0.191258282399281-0.131193221389196i</v>
      </c>
      <c r="M661" t="str">
        <f t="shared" si="290"/>
        <v>3.02121949948002-2.38424087926278i</v>
      </c>
      <c r="N661" t="str">
        <f t="shared" si="291"/>
        <v>-0.23371974220284i</v>
      </c>
      <c r="O661" t="str">
        <f t="shared" si="292"/>
        <v>0.972811643294343-0.231597725962411i</v>
      </c>
      <c r="P661" t="str">
        <f t="shared" si="293"/>
        <v>0.027188356705657+0.231597725962411i</v>
      </c>
      <c r="Q661" t="str">
        <f t="shared" si="294"/>
        <v>-0.027188356705657+0.00212201624042901i</v>
      </c>
      <c r="R661" t="str">
        <f t="shared" si="295"/>
        <v>-0.333130799362246-8.54426905766283i</v>
      </c>
      <c r="S661" t="str">
        <f t="shared" si="296"/>
        <v>0.0242422435243317i</v>
      </c>
      <c r="T661" t="str">
        <f t="shared" si="297"/>
        <v>0.207132251233274-0.00807583796359485i</v>
      </c>
      <c r="U661" t="str">
        <f t="shared" si="298"/>
        <v>0.0001-3020.01789548189i</v>
      </c>
      <c r="V661" t="str">
        <f t="shared" si="299"/>
        <v>0.00002-0.0484401965743159i</v>
      </c>
      <c r="W661" t="str">
        <f t="shared" si="300"/>
        <v>0.0000199993584529566-0.0484394196204405i</v>
      </c>
      <c r="X661" t="str">
        <f t="shared" si="301"/>
        <v>0.00812063967135603-0.0470374648053416i</v>
      </c>
      <c r="Y661" t="str">
        <f t="shared" si="302"/>
        <v>0.009+0.331123865688364i</v>
      </c>
      <c r="Z661" t="str">
        <f t="shared" si="303"/>
        <v>-1.95910629482405-0.461087995063084i</v>
      </c>
      <c r="AA661" t="str">
        <f t="shared" si="304"/>
        <v>2.53644744453638-42.0878097652415i</v>
      </c>
      <c r="AB661" t="str">
        <f t="shared" si="305"/>
        <v>1.4101708892138-0.0549808710833906i</v>
      </c>
      <c r="AC661" t="str">
        <f t="shared" si="306"/>
        <v>5.12934814767732-3.52829636062542i</v>
      </c>
      <c r="AD661" t="str">
        <f t="shared" si="307"/>
        <v>0.191625930853612+0.12109378920402i</v>
      </c>
      <c r="AE661" t="str">
        <f t="shared" si="308"/>
        <v>-0.319580674908156-0.325592020953081i</v>
      </c>
      <c r="AF661" t="str">
        <f t="shared" si="309"/>
        <v>-11.5875738365982-3.8207017549679i</v>
      </c>
      <c r="AG661" t="str">
        <f t="shared" si="310"/>
        <v>1.02020908970834-0.0280838430438757i</v>
      </c>
      <c r="AH661" t="str">
        <f t="shared" si="311"/>
        <v>2.27399312964557+4.95751953793923i</v>
      </c>
      <c r="AI661">
        <f t="shared" si="312"/>
        <v>14.734584257271663</v>
      </c>
      <c r="AJ661">
        <f t="shared" si="313"/>
        <v>65.35927756619347</v>
      </c>
      <c r="AK661"/>
      <c r="AL661"/>
      <c r="AM661"/>
      <c r="AN661"/>
    </row>
    <row r="662" spans="1:40" x14ac:dyDescent="0.25">
      <c r="A662"/>
      <c r="B662">
        <f t="shared" si="314"/>
        <v>52800</v>
      </c>
      <c r="C662" s="237" t="str">
        <f t="shared" si="282"/>
        <v>-0.0000274141472506338+0.0463829864673967i</v>
      </c>
      <c r="D662" s="208" t="str">
        <f t="shared" si="283"/>
        <v>-5.95721613213488+0.355602896250041i</v>
      </c>
      <c r="E662" t="str">
        <f t="shared" si="284"/>
        <v>2870</v>
      </c>
      <c r="F662" t="str">
        <f t="shared" si="285"/>
        <v>0.777000777000777</v>
      </c>
      <c r="G662" t="str">
        <f t="shared" si="280"/>
        <v>0.777000777000777</v>
      </c>
      <c r="H662" t="str">
        <f t="shared" si="286"/>
        <v>5.63815142324004+4.17559486100484i</v>
      </c>
      <c r="I662" t="str">
        <f t="shared" si="287"/>
        <v>207.345115136926i</v>
      </c>
      <c r="J662" t="str">
        <f t="shared" si="281"/>
        <v>-35.7736343581668+44.843937997446i</v>
      </c>
      <c r="K662" t="str">
        <f t="shared" si="288"/>
        <v>2.82556354097529-2.25405442707494i</v>
      </c>
      <c r="L662" t="str">
        <f t="shared" si="289"/>
        <v>0.191026097515152-0.131282595930565i</v>
      </c>
      <c r="M662" t="str">
        <f t="shared" si="290"/>
        <v>3.01658963849044-2.3853370230055i</v>
      </c>
      <c r="N662" t="str">
        <f t="shared" si="291"/>
        <v>-0.234163233174762i</v>
      </c>
      <c r="O662" t="str">
        <f t="shared" si="292"/>
        <v>0.972708836128769-0.232029136353638i</v>
      </c>
      <c r="P662" t="str">
        <f t="shared" si="293"/>
        <v>0.027291163871231+0.232029136353638i</v>
      </c>
      <c r="Q662" t="str">
        <f t="shared" si="294"/>
        <v>-0.027291163871231+0.002134096821124i</v>
      </c>
      <c r="R662" t="str">
        <f t="shared" si="295"/>
        <v>-0.33313002916537-8.52803746985829i</v>
      </c>
      <c r="S662" t="str">
        <f t="shared" si="296"/>
        <v>0.0242882439864271i</v>
      </c>
      <c r="T662" t="str">
        <f t="shared" si="297"/>
        <v>0.207131054793311-0.00809114342757408i</v>
      </c>
      <c r="U662" t="str">
        <f t="shared" si="298"/>
        <v>0.0001-3014.29816461923i</v>
      </c>
      <c r="V662" t="str">
        <f t="shared" si="299"/>
        <v>0.00002-0.0483484537777736i</v>
      </c>
      <c r="W662" t="str">
        <f t="shared" si="300"/>
        <v>0.0000199993584529566-0.0483476782954021i</v>
      </c>
      <c r="X662" t="str">
        <f t="shared" si="301"/>
        <v>0.00809086423603232-0.046953496816188i</v>
      </c>
      <c r="Y662" t="str">
        <f t="shared" si="302"/>
        <v>0.009+0.331752184219082i</v>
      </c>
      <c r="Z662" t="str">
        <f t="shared" si="303"/>
        <v>-1.95090307331334-0.457983116374148i</v>
      </c>
      <c r="AA662" t="str">
        <f t="shared" si="304"/>
        <v>2.51946375119675-41.9838317940197i</v>
      </c>
      <c r="AB662" t="str">
        <f t="shared" si="305"/>
        <v>1.41016274376664-0.0550850717552846i</v>
      </c>
      <c r="AC662" t="str">
        <f t="shared" si="306"/>
        <v>5.1224858603589-3.52988245786208i</v>
      </c>
      <c r="AD662" t="str">
        <f t="shared" si="307"/>
        <v>0.191679474510538+0.121331900134936i</v>
      </c>
      <c r="AE662" t="str">
        <f t="shared" si="308"/>
        <v>-0.318380114174299-0.324492739945489i</v>
      </c>
      <c r="AF662" t="str">
        <f t="shared" si="309"/>
        <v>-11.5953675553749-3.8199919647548i</v>
      </c>
      <c r="AG662" t="str">
        <f t="shared" si="310"/>
        <v>1.0201884054193-0.028025125920905i</v>
      </c>
      <c r="AH662" t="str">
        <f t="shared" si="311"/>
        <v>2.26787315887051+4.94259635834591i</v>
      </c>
      <c r="AI662">
        <f t="shared" si="312"/>
        <v>14.70888149525136</v>
      </c>
      <c r="AJ662">
        <f t="shared" si="313"/>
        <v>65.352332306514185</v>
      </c>
      <c r="AK662"/>
      <c r="AL662"/>
      <c r="AM662"/>
      <c r="AN662"/>
    </row>
    <row r="663" spans="1:40" x14ac:dyDescent="0.25">
      <c r="A663"/>
      <c r="B663">
        <f t="shared" si="314"/>
        <v>52900</v>
      </c>
      <c r="C663" s="237" t="str">
        <f t="shared" si="282"/>
        <v>-0.0000273106000807774+0.0462953060247624i</v>
      </c>
      <c r="D663" s="208" t="str">
        <f t="shared" si="283"/>
        <v>-5.95721533827325+0.354930679523179i</v>
      </c>
      <c r="E663" t="str">
        <f t="shared" si="284"/>
        <v>2870</v>
      </c>
      <c r="F663" t="str">
        <f t="shared" si="285"/>
        <v>0.777000777000777</v>
      </c>
      <c r="G663" t="str">
        <f t="shared" si="280"/>
        <v>0.777000777000777</v>
      </c>
      <c r="H663" t="str">
        <f t="shared" si="286"/>
        <v>5.64592601539552+4.1741988858177i</v>
      </c>
      <c r="I663" t="str">
        <f t="shared" si="287"/>
        <v>207.737814218625i</v>
      </c>
      <c r="J663" t="str">
        <f t="shared" si="281"/>
        <v>-35.9130603349681+44.9288696981987i</v>
      </c>
      <c r="K663" t="str">
        <f t="shared" si="288"/>
        <v>2.82117118875724-2.25505096829032i</v>
      </c>
      <c r="L663" t="str">
        <f t="shared" si="289"/>
        <v>0.190794037125797-0.131371451765101i</v>
      </c>
      <c r="M663" t="str">
        <f t="shared" si="290"/>
        <v>3.01196522588304-2.38642242005542i</v>
      </c>
      <c r="N663" t="str">
        <f t="shared" si="291"/>
        <v>-0.234606724146683i</v>
      </c>
      <c r="O663" t="str">
        <f t="shared" si="292"/>
        <v>0.972605837646698-0.232460501108391i</v>
      </c>
      <c r="P663" t="str">
        <f t="shared" si="293"/>
        <v>0.0273941623533021+0.232460501108391i</v>
      </c>
      <c r="Q663" t="str">
        <f t="shared" si="294"/>
        <v>-0.0273941623533021+0.00214622303829198i</v>
      </c>
      <c r="R663" t="str">
        <f t="shared" si="295"/>
        <v>-0.333129257502385-8.51186715579441i</v>
      </c>
      <c r="S663" t="str">
        <f t="shared" si="296"/>
        <v>0.0243342444485227i</v>
      </c>
      <c r="T663" t="str">
        <f t="shared" si="297"/>
        <v>0.207129856082453-0.0081064487850179i</v>
      </c>
      <c r="U663" t="str">
        <f t="shared" si="298"/>
        <v>0.0001-3008.60005844793i</v>
      </c>
      <c r="V663" t="str">
        <f t="shared" si="299"/>
        <v>0.00002-0.0482570578349045i</v>
      </c>
      <c r="W663" t="str">
        <f t="shared" si="300"/>
        <v>0.0000199993584529566-0.0482562838184738i</v>
      </c>
      <c r="X663" t="str">
        <f t="shared" si="301"/>
        <v>0.00806125106223848-0.0468698184478389i</v>
      </c>
      <c r="Y663" t="str">
        <f t="shared" si="302"/>
        <v>0.009+0.3323805027498i</v>
      </c>
      <c r="Z663" t="str">
        <f t="shared" si="303"/>
        <v>-1.94275230319204-0.454906960350384i</v>
      </c>
      <c r="AA663" t="str">
        <f t="shared" si="304"/>
        <v>2.50264547953677-41.8804002602845i</v>
      </c>
      <c r="AB663" t="str">
        <f t="shared" si="305"/>
        <v>1.41015458285908-0.055189271701878i</v>
      </c>
      <c r="AC663" t="str">
        <f t="shared" si="306"/>
        <v>5.11563165135526-3.53145267948667i</v>
      </c>
      <c r="AD663" t="str">
        <f t="shared" si="307"/>
        <v>0.191733117551257+0.121569964846097i</v>
      </c>
      <c r="AE663" t="str">
        <f t="shared" si="308"/>
        <v>-0.317186932542853-0.323401058907475i</v>
      </c>
      <c r="AF663" t="str">
        <f t="shared" si="309"/>
        <v>-11.6031413536688-3.81926820629452i</v>
      </c>
      <c r="AG663" t="str">
        <f t="shared" si="310"/>
        <v>1.02016788448243-0.02796671972329i</v>
      </c>
      <c r="AH663" t="str">
        <f t="shared" si="311"/>
        <v>2.26178075391914+4.9277622166213i</v>
      </c>
      <c r="AI663">
        <f t="shared" si="312"/>
        <v>14.683250632731117</v>
      </c>
      <c r="AJ663">
        <f t="shared" si="313"/>
        <v>65.345473507461975</v>
      </c>
      <c r="AK663"/>
      <c r="AL663"/>
      <c r="AM663"/>
      <c r="AN663"/>
    </row>
    <row r="664" spans="1:40" x14ac:dyDescent="0.25">
      <c r="A664"/>
      <c r="B664">
        <f t="shared" si="314"/>
        <v>53000</v>
      </c>
      <c r="C664" s="237" t="str">
        <f t="shared" si="282"/>
        <v>-0.0000272076384735918+0.0462079564513781i</v>
      </c>
      <c r="D664" s="208" t="str">
        <f t="shared" si="283"/>
        <v>-5.95721454890093+0.354260999460566i</v>
      </c>
      <c r="E664" t="str">
        <f t="shared" si="284"/>
        <v>2870</v>
      </c>
      <c r="F664" t="str">
        <f t="shared" si="285"/>
        <v>0.777000777000777</v>
      </c>
      <c r="G664" t="str">
        <f t="shared" si="280"/>
        <v>0.777000777000777</v>
      </c>
      <c r="H664" t="str">
        <f t="shared" si="286"/>
        <v>5.65368071725593+4.17279158706723i</v>
      </c>
      <c r="I664" t="str">
        <f t="shared" si="287"/>
        <v>208.130513300324i</v>
      </c>
      <c r="J664" t="str">
        <f t="shared" si="281"/>
        <v>-36.0527501262951+45.0138013989515i</v>
      </c>
      <c r="K664" t="str">
        <f t="shared" si="288"/>
        <v>2.81678417458816-2.25603732299967i</v>
      </c>
      <c r="L664" t="str">
        <f t="shared" si="289"/>
        <v>0.190562102376351-0.13145979016891i</v>
      </c>
      <c r="M664" t="str">
        <f t="shared" si="290"/>
        <v>3.00734627696451-2.38749711316858i</v>
      </c>
      <c r="N664" t="str">
        <f t="shared" si="291"/>
        <v>-0.235050215118605i</v>
      </c>
      <c r="O664" t="str">
        <f t="shared" si="292"/>
        <v>0.972502647868388-0.232891820141828i</v>
      </c>
      <c r="P664" t="str">
        <f t="shared" si="293"/>
        <v>0.027497352131612+0.232891820141828i</v>
      </c>
      <c r="Q664" t="str">
        <f t="shared" si="294"/>
        <v>-0.027497352131612+0.002158394976777i</v>
      </c>
      <c r="R664" t="str">
        <f t="shared" si="295"/>
        <v>-0.333128484372811-8.49575776863808i</v>
      </c>
      <c r="S664" t="str">
        <f t="shared" si="296"/>
        <v>0.0243802449106181i</v>
      </c>
      <c r="T664" t="str">
        <f t="shared" si="297"/>
        <v>0.207128655100683-0.00812175403571215i</v>
      </c>
      <c r="U664" t="str">
        <f t="shared" si="298"/>
        <v>0.0001-3002.92345456406i</v>
      </c>
      <c r="V664" t="str">
        <f t="shared" si="299"/>
        <v>0.00002-0.0481660067823858i</v>
      </c>
      <c r="W664" t="str">
        <f t="shared" si="300"/>
        <v>0.0000199993584529566-0.0481652342263638i</v>
      </c>
      <c r="X664" t="str">
        <f t="shared" si="301"/>
        <v>0.00803179898494789-0.0467864282604309i</v>
      </c>
      <c r="Y664" t="str">
        <f t="shared" si="302"/>
        <v>0.009+0.333008821280518i</v>
      </c>
      <c r="Z664" t="str">
        <f t="shared" si="303"/>
        <v>-1.93465353438367-0.451859187388738i</v>
      </c>
      <c r="AA664" t="str">
        <f t="shared" si="304"/>
        <v>2.48599055479994-41.7775107755213i</v>
      </c>
      <c r="AB664" t="str">
        <f t="shared" si="305"/>
        <v>1.41014640649098-0.0552934709217129i</v>
      </c>
      <c r="AC664" t="str">
        <f t="shared" si="306"/>
        <v>5.10878554333287-3.53300708855912i</v>
      </c>
      <c r="AD664" t="str">
        <f t="shared" si="307"/>
        <v>0.191786859963313+0.121807983432242i</v>
      </c>
      <c r="AE664" t="str">
        <f t="shared" si="308"/>
        <v>-0.316001070065216-0.322316900358195i</v>
      </c>
      <c r="AF664" t="str">
        <f t="shared" si="309"/>
        <v>-11.6108952661569-3.81853058760666i</v>
      </c>
      <c r="AG664" t="str">
        <f t="shared" si="310"/>
        <v>1.02014752507929-0.0279086220869203i</v>
      </c>
      <c r="AH664" t="str">
        <f t="shared" si="311"/>
        <v>2.25571577946966+4.91301632395467i</v>
      </c>
      <c r="AI664">
        <f t="shared" si="312"/>
        <v>14.657691284846813</v>
      </c>
      <c r="AJ664">
        <f t="shared" si="313"/>
        <v>65.338700104891117</v>
      </c>
      <c r="AK664"/>
      <c r="AL664"/>
      <c r="AM664"/>
      <c r="AN664"/>
    </row>
    <row r="665" spans="1:40" x14ac:dyDescent="0.25">
      <c r="A665"/>
      <c r="B665">
        <f t="shared" si="314"/>
        <v>53100</v>
      </c>
      <c r="C665" s="237" t="str">
        <f t="shared" si="282"/>
        <v>-0.0000271052580222173+0.0461209358779285i</v>
      </c>
      <c r="D665" s="208" t="str">
        <f t="shared" si="283"/>
        <v>-5.95721376398413+0.353593841730785i</v>
      </c>
      <c r="E665" t="str">
        <f t="shared" si="284"/>
        <v>2870</v>
      </c>
      <c r="F665" t="str">
        <f t="shared" si="285"/>
        <v>0.777000777000777</v>
      </c>
      <c r="G665" t="str">
        <f t="shared" si="280"/>
        <v>0.777000777000777</v>
      </c>
      <c r="H665" t="str">
        <f t="shared" si="286"/>
        <v>5.66141556372459+4.17137305778804i</v>
      </c>
      <c r="I665" t="str">
        <f t="shared" si="287"/>
        <v>208.523212382023i</v>
      </c>
      <c r="J665" t="str">
        <f t="shared" si="281"/>
        <v>-36.1927037321477+45.0987330997042i</v>
      </c>
      <c r="K665" t="str">
        <f t="shared" si="288"/>
        <v>2.81240251244544-2.25701353258532i</v>
      </c>
      <c r="L665" t="str">
        <f t="shared" si="289"/>
        <v>0.190330294404665-0.131547612419023i</v>
      </c>
      <c r="M665" t="str">
        <f t="shared" si="290"/>
        <v>3.0027328068501-2.38856114500434i</v>
      </c>
      <c r="N665" t="str">
        <f t="shared" si="291"/>
        <v>-0.235493706090527i</v>
      </c>
      <c r="O665" t="str">
        <f t="shared" si="292"/>
        <v>0.972399266814135-0.233323093369114i</v>
      </c>
      <c r="P665" t="str">
        <f t="shared" si="293"/>
        <v>0.027600733185865+0.233323093369114i</v>
      </c>
      <c r="Q665" t="str">
        <f t="shared" si="294"/>
        <v>-0.027600733185865+0.002170612721413i</v>
      </c>
      <c r="R665" t="str">
        <f t="shared" si="295"/>
        <v>-0.333127709776534-8.47970896416878i</v>
      </c>
      <c r="S665" t="str">
        <f t="shared" si="296"/>
        <v>0.0244262453727137i</v>
      </c>
      <c r="T665" t="str">
        <f t="shared" si="297"/>
        <v>0.207127451847987-0.00813705917945177i</v>
      </c>
      <c r="U665" t="str">
        <f t="shared" si="298"/>
        <v>0.0001-2997.26823148579i</v>
      </c>
      <c r="V665" t="str">
        <f t="shared" si="299"/>
        <v>0.00002-0.0480752986716845i</v>
      </c>
      <c r="W665" t="str">
        <f t="shared" si="300"/>
        <v>0.0000199993584529566-0.0480745275705708i</v>
      </c>
      <c r="X665" t="str">
        <f t="shared" si="301"/>
        <v>0.0080025068494628-0.0467033248231848i</v>
      </c>
      <c r="Y665" t="str">
        <f t="shared" si="302"/>
        <v>0.009+0.333637139811236i</v>
      </c>
      <c r="Z665" t="str">
        <f t="shared" si="303"/>
        <v>-1.92660632160416-0.448839462780677i</v>
      </c>
      <c r="AA665" t="str">
        <f t="shared" si="304"/>
        <v>2.46949693378534-41.6751589977869i</v>
      </c>
      <c r="AB665" t="str">
        <f t="shared" si="305"/>
        <v>1.41013821466226-0.0553976694133932i</v>
      </c>
      <c r="AC665" t="str">
        <f t="shared" si="306"/>
        <v>5.10194755867477-3.5345457479987i</v>
      </c>
      <c r="AD665" t="str">
        <f t="shared" si="307"/>
        <v>0.191840701734267+0.122045955987106i</v>
      </c>
      <c r="AE665" t="str">
        <f t="shared" si="308"/>
        <v>-0.314822467382412-0.321240187836859i</v>
      </c>
      <c r="AF665" t="str">
        <f t="shared" si="309"/>
        <v>-11.6186293277087-3.81777921605726i</v>
      </c>
      <c r="AG665" t="str">
        <f t="shared" si="310"/>
        <v>1.02012732541674-0.0278508306712121i</v>
      </c>
      <c r="AH665" t="str">
        <f t="shared" si="311"/>
        <v>2.2496781003954+4.89835790072374i</v>
      </c>
      <c r="AI665">
        <f t="shared" si="312"/>
        <v>14.632203069777548</v>
      </c>
      <c r="AJ665">
        <f t="shared" si="313"/>
        <v>65.332011048276371</v>
      </c>
      <c r="AK665"/>
      <c r="AL665"/>
      <c r="AM665"/>
      <c r="AN665"/>
    </row>
    <row r="666" spans="1:40" x14ac:dyDescent="0.25">
      <c r="A666"/>
      <c r="B666">
        <f t="shared" si="314"/>
        <v>53200</v>
      </c>
      <c r="C666" s="237" t="str">
        <f t="shared" si="282"/>
        <v>-0.0000270034543611734+0.0460342424491537i</v>
      </c>
      <c r="D666" s="208" t="str">
        <f t="shared" si="283"/>
        <v>-5.95721298348939+0.352929192110179i</v>
      </c>
      <c r="E666" t="str">
        <f t="shared" si="284"/>
        <v>2870</v>
      </c>
      <c r="F666" t="str">
        <f t="shared" si="285"/>
        <v>0.777000777000777</v>
      </c>
      <c r="G666" t="str">
        <f t="shared" si="280"/>
        <v>0.777000777000777</v>
      </c>
      <c r="H666" t="str">
        <f t="shared" si="286"/>
        <v>5.66913058989361+4.16994339047201i</v>
      </c>
      <c r="I666" t="str">
        <f t="shared" si="287"/>
        <v>208.915911463721i</v>
      </c>
      <c r="J666" t="str">
        <f t="shared" si="281"/>
        <v>-36.332921152526+45.183664800457i</v>
      </c>
      <c r="K666" t="str">
        <f t="shared" si="288"/>
        <v>2.80802621612327-2.25797963833161i</v>
      </c>
      <c r="L666" t="str">
        <f t="shared" si="289"/>
        <v>0.190098614341323-0.131634919793367i</v>
      </c>
      <c r="M666" t="str">
        <f t="shared" si="290"/>
        <v>2.99812483046459-2.38961455812498i</v>
      </c>
      <c r="N666" t="str">
        <f t="shared" si="291"/>
        <v>-0.235937197062449i</v>
      </c>
      <c r="O666" t="str">
        <f t="shared" si="292"/>
        <v>0.972295694504272-0.233754320705426i</v>
      </c>
      <c r="P666" t="str">
        <f t="shared" si="293"/>
        <v>0.027704305495728+0.233754320705426i</v>
      </c>
      <c r="Q666" t="str">
        <f t="shared" si="294"/>
        <v>-0.027704305495728+0.00218287635702299i</v>
      </c>
      <c r="R666" t="str">
        <f t="shared" si="295"/>
        <v>-0.333126933714031-8.46372040075413i</v>
      </c>
      <c r="S666" t="str">
        <f t="shared" si="296"/>
        <v>0.0244722458348091i</v>
      </c>
      <c r="T666" t="str">
        <f t="shared" si="297"/>
        <v>0.207126246324344-0.00815236421604592i</v>
      </c>
      <c r="U666" t="str">
        <f t="shared" si="298"/>
        <v>0.0001-2991.63426864465i</v>
      </c>
      <c r="V666" t="str">
        <f t="shared" si="299"/>
        <v>0.00002-0.0479849315689181i</v>
      </c>
      <c r="W666" t="str">
        <f t="shared" si="300"/>
        <v>0.0000199993584529566-0.047984161917243i</v>
      </c>
      <c r="X666" t="str">
        <f t="shared" si="301"/>
        <v>0.00797337351130482-0.0466205067143341i</v>
      </c>
      <c r="Y666" t="str">
        <f t="shared" si="302"/>
        <v>0.009+0.334265458341954i</v>
      </c>
      <c r="Z666" t="str">
        <f t="shared" si="303"/>
        <v>-1.91861022430192-0.445847456628988i</v>
      </c>
      <c r="AA666" t="str">
        <f t="shared" si="304"/>
        <v>2.45316260428586-41.5733406311075i</v>
      </c>
      <c r="AB666" t="str">
        <f t="shared" si="305"/>
        <v>1.41013000737278-0.0555018671756196i</v>
      </c>
      <c r="AC666" t="str">
        <f t="shared" si="306"/>
        <v>5.09511771948157-3.53606872058325i</v>
      </c>
      <c r="AD666" t="str">
        <f t="shared" si="307"/>
        <v>0.191894642851702+0.122283882603437i</v>
      </c>
      <c r="AE666" t="str">
        <f t="shared" si="308"/>
        <v>-0.313651065718579-0.320170845886448i</v>
      </c>
      <c r="AF666" t="str">
        <f t="shared" si="309"/>
        <v>-11.626343573383-3.81701419836183i</v>
      </c>
      <c r="AG666" t="str">
        <f t="shared" si="310"/>
        <v>1.02010728372644-0.027793343158829i</v>
      </c>
      <c r="AH666" t="str">
        <f t="shared" si="311"/>
        <v>2.24366758178311+4.88378617636308i</v>
      </c>
      <c r="AI666">
        <f t="shared" si="312"/>
        <v>14.606785608714453</v>
      </c>
      <c r="AJ666">
        <f t="shared" si="313"/>
        <v>65.325405300505324</v>
      </c>
      <c r="AK666"/>
      <c r="AL666"/>
      <c r="AM666"/>
      <c r="AN666"/>
    </row>
    <row r="667" spans="1:40" x14ac:dyDescent="0.25">
      <c r="A667"/>
      <c r="B667">
        <f t="shared" si="314"/>
        <v>53300</v>
      </c>
      <c r="C667" s="237" t="str">
        <f t="shared" si="282"/>
        <v>-0.0000269022231658929+0.0459478743237165i</v>
      </c>
      <c r="D667" s="208" t="str">
        <f t="shared" si="283"/>
        <v>-5.95721220738357+0.352267036481827i</v>
      </c>
      <c r="E667" t="str">
        <f t="shared" si="284"/>
        <v>2870</v>
      </c>
      <c r="F667" t="str">
        <f t="shared" si="285"/>
        <v>0.777000777000777</v>
      </c>
      <c r="G667" t="str">
        <f t="shared" si="280"/>
        <v>0.777000777000777</v>
      </c>
      <c r="H667" t="str">
        <f t="shared" si="286"/>
        <v>5.67682583104025+4.16850267707043i</v>
      </c>
      <c r="I667" t="str">
        <f t="shared" si="287"/>
        <v>209.30861054542i</v>
      </c>
      <c r="J667" t="str">
        <f t="shared" si="281"/>
        <v>-36.4734023874299+45.2685965012097i</v>
      </c>
      <c r="K667" t="str">
        <f t="shared" si="288"/>
        <v>2.80365529923376-2.25893568142477i</v>
      </c>
      <c r="L667" t="str">
        <f t="shared" si="289"/>
        <v>0.18986706330966-0.131721713570722i</v>
      </c>
      <c r="M667" t="str">
        <f t="shared" si="290"/>
        <v>2.99352236254342-2.39065739499549i</v>
      </c>
      <c r="N667" t="str">
        <f t="shared" si="291"/>
        <v>-0.236380688034371i</v>
      </c>
      <c r="O667" t="str">
        <f t="shared" si="292"/>
        <v>0.972191930959171-0.234185502065946i</v>
      </c>
      <c r="P667" t="str">
        <f t="shared" si="293"/>
        <v>0.027808069040829+0.234185502065946i</v>
      </c>
      <c r="Q667" t="str">
        <f t="shared" si="294"/>
        <v>-0.027808069040829+0.00219518596842502i</v>
      </c>
      <c r="R667" t="str">
        <f t="shared" si="295"/>
        <v>-0.333126156184485-8.44779173932583i</v>
      </c>
      <c r="S667" t="str">
        <f t="shared" si="296"/>
        <v>0.0245182462969047i</v>
      </c>
      <c r="T667" t="str">
        <f t="shared" si="297"/>
        <v>0.207125038529748-0.00816766914527235i</v>
      </c>
      <c r="U667" t="str">
        <f t="shared" si="298"/>
        <v>0.0001-2986.02144637702i</v>
      </c>
      <c r="V667" t="str">
        <f t="shared" si="299"/>
        <v>0.00002-0.0478949035547175i</v>
      </c>
      <c r="W667" t="str">
        <f t="shared" si="300"/>
        <v>0.0000199993584529566-0.0478941353470423i</v>
      </c>
      <c r="X667" t="str">
        <f t="shared" si="301"/>
        <v>0.00794439783610832-0.0465379725210601i</v>
      </c>
      <c r="Y667" t="str">
        <f t="shared" si="302"/>
        <v>0.009+0.334893776872672i</v>
      </c>
      <c r="Z667" t="str">
        <f t="shared" si="303"/>
        <v>-1.91066480659895-0.442882843766309i</v>
      </c>
      <c r="AA667" t="str">
        <f t="shared" si="304"/>
        <v>2.43698558453831-41.472051424887i</v>
      </c>
      <c r="AB667" t="str">
        <f t="shared" si="305"/>
        <v>1.41012178462248-0.055606064206879i</v>
      </c>
      <c r="AC667" t="str">
        <f t="shared" si="306"/>
        <v>5.08829604757426-3.53757606894829i</v>
      </c>
      <c r="AD667" t="str">
        <f t="shared" si="307"/>
        <v>0.191948683303208+0.122521763373004i</v>
      </c>
      <c r="AE667" t="str">
        <f t="shared" si="308"/>
        <v>-0.312486806874548-0.319108800037766i</v>
      </c>
      <c r="AF667" t="str">
        <f t="shared" si="309"/>
        <v>-11.6340380384238-3.8162356405886i</v>
      </c>
      <c r="AG667" t="str">
        <f t="shared" si="310"/>
        <v>1.02008739826454-0.0277361572554031i</v>
      </c>
      <c r="AH667" t="str">
        <f t="shared" si="311"/>
        <v>2.23768408894994+4.86930038923432i</v>
      </c>
      <c r="AI667">
        <f t="shared" si="312"/>
        <v>14.581438525828892</v>
      </c>
      <c r="AJ667">
        <f t="shared" si="313"/>
        <v>65.318881837678617</v>
      </c>
      <c r="AK667"/>
      <c r="AL667"/>
      <c r="AM667"/>
      <c r="AN667"/>
    </row>
    <row r="668" spans="1:40" x14ac:dyDescent="0.25">
      <c r="A668"/>
      <c r="B668">
        <f t="shared" si="314"/>
        <v>53400</v>
      </c>
      <c r="C668" s="237" t="str">
        <f t="shared" si="282"/>
        <v>-0.0000268015601522625+0.0458618296740723i</v>
      </c>
      <c r="D668" s="208" t="str">
        <f t="shared" si="283"/>
        <v>-5.95721143563379+0.351607360834554i</v>
      </c>
      <c r="E668" t="str">
        <f t="shared" si="284"/>
        <v>2870</v>
      </c>
      <c r="F668" t="str">
        <f t="shared" si="285"/>
        <v>0.777000777000777</v>
      </c>
      <c r="G668" t="str">
        <f t="shared" si="280"/>
        <v>0.777000777000777</v>
      </c>
      <c r="H668" t="str">
        <f t="shared" si="286"/>
        <v>5.6845013226232+4.16705100899617i</v>
      </c>
      <c r="I668" t="str">
        <f t="shared" si="287"/>
        <v>209.701309627119i</v>
      </c>
      <c r="J668" t="str">
        <f t="shared" si="281"/>
        <v>-36.6141474368594+45.3535282019624i</v>
      </c>
      <c r="K668" t="str">
        <f t="shared" si="288"/>
        <v>2.79928977520788-2.25988170295249i</v>
      </c>
      <c r="L668" t="str">
        <f t="shared" si="289"/>
        <v>0.189635642425782-0.131807995030697i</v>
      </c>
      <c r="M668" t="str">
        <f t="shared" si="290"/>
        <v>2.98892541763366-2.39168969798319i</v>
      </c>
      <c r="N668" t="str">
        <f t="shared" si="291"/>
        <v>-0.236824179006293i</v>
      </c>
      <c r="O668" t="str">
        <f t="shared" si="292"/>
        <v>0.972087976199239-0.23461663736587i</v>
      </c>
      <c r="P668" t="str">
        <f t="shared" si="293"/>
        <v>0.027912023800761+0.23461663736587i</v>
      </c>
      <c r="Q668" t="str">
        <f t="shared" si="294"/>
        <v>-0.027912023800761+0.002207541640423i</v>
      </c>
      <c r="R668" t="str">
        <f t="shared" si="295"/>
        <v>-0.333125377188741-8.43192264335483i</v>
      </c>
      <c r="S668" t="str">
        <f t="shared" si="296"/>
        <v>0.0245642467590001i</v>
      </c>
      <c r="T668" t="str">
        <f t="shared" si="297"/>
        <v>0.207123828464168-0.00818297396694922i</v>
      </c>
      <c r="U668" t="str">
        <f t="shared" si="298"/>
        <v>0.0001-2980.42964591564i</v>
      </c>
      <c r="V668" t="str">
        <f t="shared" si="299"/>
        <v>0.00002-0.0478052127240907i</v>
      </c>
      <c r="W668" t="str">
        <f t="shared" si="300"/>
        <v>0.0000199993584529566-0.0478044459550071i</v>
      </c>
      <c r="X668" t="str">
        <f t="shared" si="301"/>
        <v>0.00791557869951436-0.0464557208394272i</v>
      </c>
      <c r="Y668" t="str">
        <f t="shared" si="302"/>
        <v>0.009+0.33552209540339i</v>
      </c>
      <c r="Z668" t="str">
        <f t="shared" si="303"/>
        <v>-1.90276963723298-0.439945303675205i</v>
      </c>
      <c r="AA668" t="str">
        <f t="shared" si="304"/>
        <v>2.42096392268451-41.3712871733233i</v>
      </c>
      <c r="AB668" t="str">
        <f t="shared" si="305"/>
        <v>1.41011354641117-0.0557102605059335i</v>
      </c>
      <c r="AC668" t="str">
        <f t="shared" si="306"/>
        <v>5.08148256449389-3.53906785558731i</v>
      </c>
      <c r="AD668" t="str">
        <f t="shared" si="307"/>
        <v>0.192002823076403+0.1227595983866i</v>
      </c>
      <c r="AE668" t="str">
        <f t="shared" si="308"/>
        <v>-0.311329633221558-0.318053976793783i</v>
      </c>
      <c r="AF668" t="str">
        <f t="shared" si="309"/>
        <v>-11.641712758257-3.81544364816162i</v>
      </c>
      <c r="AG668" t="str">
        <f t="shared" si="310"/>
        <v>1.0200676673112-0.0276792706892662i</v>
      </c>
      <c r="AH668" t="str">
        <f t="shared" si="311"/>
        <v>2.23172748746109+4.85489978649966i</v>
      </c>
      <c r="AI668">
        <f t="shared" si="312"/>
        <v>14.556161448243511</v>
      </c>
      <c r="AJ668">
        <f t="shared" si="313"/>
        <v>65.312439648905837</v>
      </c>
      <c r="AK668"/>
      <c r="AL668"/>
      <c r="AM668"/>
      <c r="AN668"/>
    </row>
    <row r="669" spans="1:40" x14ac:dyDescent="0.25">
      <c r="A669"/>
      <c r="B669">
        <f t="shared" si="314"/>
        <v>53500</v>
      </c>
      <c r="C669" s="237" t="str">
        <f t="shared" si="282"/>
        <v>-0.0000267014610761705+0.0457761066863409i</v>
      </c>
      <c r="D669" s="208" t="str">
        <f t="shared" si="283"/>
        <v>-5.95721066820754+0.350950151261947i</v>
      </c>
      <c r="E669" t="str">
        <f t="shared" si="284"/>
        <v>2870</v>
      </c>
      <c r="F669" t="str">
        <f t="shared" si="285"/>
        <v>0.777000777000777</v>
      </c>
      <c r="G669" t="str">
        <f t="shared" si="280"/>
        <v>0.777000777000777</v>
      </c>
      <c r="H669" t="str">
        <f t="shared" si="286"/>
        <v>5.6921571002795+4.16558847712582i</v>
      </c>
      <c r="I669" t="str">
        <f t="shared" si="287"/>
        <v>210.094008708817i</v>
      </c>
      <c r="J669" t="str">
        <f t="shared" si="281"/>
        <v>-36.7551563008146+45.4384599027152i</v>
      </c>
      <c r="K669" t="str">
        <f t="shared" si="288"/>
        <v>2.79492965729657-2.26081774390375i</v>
      </c>
      <c r="L669" t="str">
        <f t="shared" si="289"/>
        <v>0.189404352798584-0.131893765453684i</v>
      </c>
      <c r="M669" t="str">
        <f t="shared" si="290"/>
        <v>2.98433401009515-2.39271150935743i</v>
      </c>
      <c r="N669" t="str">
        <f t="shared" si="291"/>
        <v>-0.237267669978215i</v>
      </c>
      <c r="O669" t="str">
        <f t="shared" si="292"/>
        <v>0.971983830244923-0.235047726520399i</v>
      </c>
      <c r="P669" t="str">
        <f t="shared" si="293"/>
        <v>0.028016169755077+0.235047726520399i</v>
      </c>
      <c r="Q669" t="str">
        <f t="shared" si="294"/>
        <v>-0.028016169755077+0.00221994345781601i</v>
      </c>
      <c r="R669" t="str">
        <f t="shared" si="295"/>
        <v>-0.333124596726258-8.41611277882875i</v>
      </c>
      <c r="S669" t="str">
        <f t="shared" si="296"/>
        <v>0.0246102472210956i</v>
      </c>
      <c r="T669" t="str">
        <f t="shared" si="297"/>
        <v>0.207122616127597-0.00819827868086098i</v>
      </c>
      <c r="U669" t="str">
        <f t="shared" si="298"/>
        <v>0.0001-2974.85874938122i</v>
      </c>
      <c r="V669" t="str">
        <f t="shared" si="299"/>
        <v>0.00002-0.0477158571862886i</v>
      </c>
      <c r="W669" t="str">
        <f t="shared" si="300"/>
        <v>0.0000199993584529566-0.0477150918504186i</v>
      </c>
      <c r="X669" t="str">
        <f t="shared" si="301"/>
        <v>0.00788691498706609-0.0463737502743159i</v>
      </c>
      <c r="Y669" t="str">
        <f t="shared" si="302"/>
        <v>0.009+0.336150413934108i</v>
      </c>
      <c r="Z669" t="str">
        <f t="shared" si="303"/>
        <v>-1.89492428950002-0.437034520409791i</v>
      </c>
      <c r="AA669" t="str">
        <f t="shared" si="304"/>
        <v>2.40509569624319-41.2710437148332i</v>
      </c>
      <c r="AB669" t="str">
        <f t="shared" si="305"/>
        <v>1.4101052927388-0.0558144560713155i</v>
      </c>
      <c r="AC669" t="str">
        <f t="shared" si="306"/>
        <v>5.07467729150522-3.54054414285054i</v>
      </c>
      <c r="AD669" t="str">
        <f t="shared" si="307"/>
        <v>0.192057062158914+0.122997387734063i</v>
      </c>
      <c r="AE669" t="str">
        <f t="shared" si="308"/>
        <v>-0.310179487694928-0.317006303614262i</v>
      </c>
      <c r="AF669" t="str">
        <f t="shared" si="309"/>
        <v>-11.649367768487-3.81463832586387i</v>
      </c>
      <c r="AG669" t="str">
        <f t="shared" si="310"/>
        <v>1.0200480891702-0.0276226812111769i</v>
      </c>
      <c r="AH669" t="str">
        <f t="shared" si="311"/>
        <v>2.2257976431454+4.84058362399658i</v>
      </c>
      <c r="AI669">
        <f t="shared" si="312"/>
        <v>14.530954006001471</v>
      </c>
      <c r="AJ669">
        <f t="shared" si="313"/>
        <v>65.30607773611446</v>
      </c>
      <c r="AK669"/>
      <c r="AL669"/>
      <c r="AM669"/>
      <c r="AN669"/>
    </row>
    <row r="670" spans="1:40" x14ac:dyDescent="0.25">
      <c r="A670"/>
      <c r="B670">
        <f t="shared" si="314"/>
        <v>53600</v>
      </c>
      <c r="C670" s="237" t="str">
        <f t="shared" si="282"/>
        <v>-0.0000266019217330583+0.0456907035601782i</v>
      </c>
      <c r="D670" s="208" t="str">
        <f t="shared" si="283"/>
        <v>-5.95720990507258+0.350295393961366i</v>
      </c>
      <c r="E670" t="str">
        <f t="shared" si="284"/>
        <v>2870</v>
      </c>
      <c r="F670" t="str">
        <f t="shared" si="285"/>
        <v>0.777000777000777</v>
      </c>
      <c r="G670" t="str">
        <f t="shared" si="280"/>
        <v>0.777000777000777</v>
      </c>
      <c r="H670" t="str">
        <f t="shared" si="286"/>
        <v>5.69979319982068+4.16411517180191i</v>
      </c>
      <c r="I670" t="str">
        <f t="shared" si="287"/>
        <v>210.486707790516i</v>
      </c>
      <c r="J670" t="str">
        <f t="shared" si="281"/>
        <v>-36.8964289792954+45.5233916034679i</v>
      </c>
      <c r="K670" t="str">
        <f t="shared" si="288"/>
        <v>2.79057495857177-2.2617438451686i</v>
      </c>
      <c r="L670" t="str">
        <f t="shared" si="289"/>
        <v>0.189173195529765-0.131979026120834i</v>
      </c>
      <c r="M670" t="str">
        <f t="shared" si="290"/>
        <v>2.97974815410153-2.39372287128943i</v>
      </c>
      <c r="N670" t="str">
        <f t="shared" si="291"/>
        <v>-0.237711160950137i</v>
      </c>
      <c r="O670" t="str">
        <f t="shared" si="292"/>
        <v>0.971879493116708-0.235478769444744i</v>
      </c>
      <c r="P670" t="str">
        <f t="shared" si="293"/>
        <v>0.028120506883292+0.235478769444744i</v>
      </c>
      <c r="Q670" t="str">
        <f t="shared" si="294"/>
        <v>-0.028120506883292+0.00223239150539301i</v>
      </c>
      <c r="R670" t="str">
        <f t="shared" si="295"/>
        <v>-0.333123814796793-8.40036181422795i</v>
      </c>
      <c r="S670" t="str">
        <f t="shared" si="296"/>
        <v>0.0246562476831912i</v>
      </c>
      <c r="T670" t="str">
        <f t="shared" si="297"/>
        <v>0.207121401520026-0.00821358328679924i</v>
      </c>
      <c r="U670" t="str">
        <f t="shared" si="298"/>
        <v>0.0001-2969.30863977416i</v>
      </c>
      <c r="V670" t="str">
        <f t="shared" si="299"/>
        <v>0.00002-0.0476268350646724i</v>
      </c>
      <c r="W670" t="str">
        <f t="shared" si="300"/>
        <v>0.0000199993584529566-0.0476260711566687i</v>
      </c>
      <c r="X670" t="str">
        <f t="shared" si="301"/>
        <v>0.00785840559410576-0.04629205943936i</v>
      </c>
      <c r="Y670" t="str">
        <f t="shared" si="302"/>
        <v>0.009+0.336778732464826i</v>
      </c>
      <c r="Z670" t="str">
        <f t="shared" si="303"/>
        <v>-1.88712834119796-0.434150182518908i</v>
      </c>
      <c r="AA670" t="str">
        <f t="shared" si="304"/>
        <v>2.38937901159282-41.1713169314864i</v>
      </c>
      <c r="AB670" t="str">
        <f t="shared" si="305"/>
        <v>1.41009702360529-0.0559186509016064i</v>
      </c>
      <c r="AC670" t="str">
        <f t="shared" si="306"/>
        <v>5.0678802495971-3.54200499294504i</v>
      </c>
      <c r="AD670" t="str">
        <f t="shared" si="307"/>
        <v>0.192111400538384+0.123235131504274i</v>
      </c>
      <c r="AE670" t="str">
        <f t="shared" si="308"/>
        <v>-0.309036313787895-0.315965708900675i</v>
      </c>
      <c r="AF670" t="str">
        <f t="shared" si="309"/>
        <v>-11.6570031048933-3.81381977784054i</v>
      </c>
      <c r="AG670" t="str">
        <f t="shared" si="310"/>
        <v>1.02002866216862-0.0275663865940574i</v>
      </c>
      <c r="AH670" t="str">
        <f t="shared" si="311"/>
        <v>2.2198944221112+4.82635116611486i</v>
      </c>
      <c r="AI670">
        <f t="shared" si="312"/>
        <v>14.505815832036832</v>
      </c>
      <c r="AJ670">
        <f t="shared" si="313"/>
        <v>65.299795113854628</v>
      </c>
      <c r="AK670"/>
      <c r="AL670"/>
      <c r="AM670"/>
      <c r="AN670"/>
    </row>
    <row r="671" spans="1:40" x14ac:dyDescent="0.25">
      <c r="A671"/>
      <c r="B671">
        <f t="shared" si="314"/>
        <v>53700</v>
      </c>
      <c r="C671" s="237" t="str">
        <f t="shared" si="282"/>
        <v>-0.0000265029379574795+0.0456056185086502i</v>
      </c>
      <c r="D671" s="208" t="str">
        <f t="shared" si="283"/>
        <v>-5.95720914619696+0.349643075232985i</v>
      </c>
      <c r="E671" t="str">
        <f t="shared" si="284"/>
        <v>2870</v>
      </c>
      <c r="F671" t="str">
        <f t="shared" si="285"/>
        <v>0.777000777000777</v>
      </c>
      <c r="G671" t="str">
        <f t="shared" si="280"/>
        <v>0.777000777000777</v>
      </c>
      <c r="H671" t="str">
        <f t="shared" si="286"/>
        <v>5.70740965722965+4.16263118283497i</v>
      </c>
      <c r="I671" t="str">
        <f t="shared" si="287"/>
        <v>210.879406872215i</v>
      </c>
      <c r="J671" t="str">
        <f t="shared" si="281"/>
        <v>-37.0379654723019+45.6083233042207i</v>
      </c>
      <c r="K671" t="str">
        <f t="shared" si="288"/>
        <v>2.78622569192743-2.26266004753782i</v>
      </c>
      <c r="L671" t="str">
        <f t="shared" si="289"/>
        <v>0.188942171713852-0.132063778314018i</v>
      </c>
      <c r="M671" t="str">
        <f t="shared" si="290"/>
        <v>2.97516786364128-2.39472382585184i</v>
      </c>
      <c r="N671" t="str">
        <f t="shared" si="291"/>
        <v>-0.238154651922059i</v>
      </c>
      <c r="O671" t="str">
        <f t="shared" si="292"/>
        <v>0.971774964835114-0.235909766054127i</v>
      </c>
      <c r="P671" t="str">
        <f t="shared" si="293"/>
        <v>0.0282250351648859+0.235909766054127i</v>
      </c>
      <c r="Q671" t="str">
        <f t="shared" si="294"/>
        <v>-0.0282250351648859+0.00224488586793201i</v>
      </c>
      <c r="R671" t="str">
        <f t="shared" si="295"/>
        <v>-0.333123031400772-8.3846694205016i</v>
      </c>
      <c r="S671" t="str">
        <f t="shared" si="296"/>
        <v>0.0247022481452866i</v>
      </c>
      <c r="T671" t="str">
        <f t="shared" si="297"/>
        <v>0.207120184641427-0.00822888778457197i</v>
      </c>
      <c r="U671" t="str">
        <f t="shared" si="298"/>
        <v>0.0001-2963.77920096639i</v>
      </c>
      <c r="V671" t="str">
        <f t="shared" si="299"/>
        <v>0.00002-0.0475381444965819i</v>
      </c>
      <c r="W671" t="str">
        <f t="shared" si="300"/>
        <v>0.0000199993584529566-0.0475373820111259i</v>
      </c>
      <c r="X671" t="str">
        <f t="shared" si="301"/>
        <v>0.00783004942567166-0.046210646956879i</v>
      </c>
      <c r="Y671" t="str">
        <f t="shared" si="302"/>
        <v>0.009+0.337407050995544i</v>
      </c>
      <c r="Z671" t="str">
        <f t="shared" si="303"/>
        <v>-1.87938137457078-0.4312919829707i</v>
      </c>
      <c r="AA671" t="str">
        <f t="shared" si="304"/>
        <v>2.37381200346434-41.0721027484474i</v>
      </c>
      <c r="AB671" t="str">
        <f t="shared" si="305"/>
        <v>1.41008873901047-0.0560228449954988i</v>
      </c>
      <c r="AC671" t="str">
        <f t="shared" si="306"/>
        <v>5.06109145948368-3.54345046793411i</v>
      </c>
      <c r="AD671" t="str">
        <f t="shared" si="307"/>
        <v>0.192165838202473+0.12347282978517i</v>
      </c>
      <c r="AE671" t="str">
        <f t="shared" si="308"/>
        <v>-0.307900055545461-0.314932121981369i</v>
      </c>
      <c r="AF671" t="str">
        <f t="shared" si="309"/>
        <v>-11.6646188034266-3.81298810760198i</v>
      </c>
      <c r="AG671" t="str">
        <f t="shared" si="310"/>
        <v>1.02000938465635-0.0275103846327308i</v>
      </c>
      <c r="AH671" t="str">
        <f t="shared" si="311"/>
        <v>2.21401769076124+4.81220168567564i</v>
      </c>
      <c r="AI671">
        <f t="shared" si="312"/>
        <v>14.480746562145161</v>
      </c>
      <c r="AJ671">
        <f t="shared" si="313"/>
        <v>65.29359080911037</v>
      </c>
      <c r="AK671"/>
      <c r="AL671"/>
      <c r="AM671"/>
      <c r="AN671"/>
    </row>
    <row r="672" spans="1:40" x14ac:dyDescent="0.25">
      <c r="A672"/>
      <c r="B672">
        <f t="shared" si="314"/>
        <v>53800</v>
      </c>
      <c r="C672" s="237" t="str">
        <f t="shared" si="282"/>
        <v>-0.0000264045056226642+0.0455208497581093i</v>
      </c>
      <c r="D672" s="208" t="str">
        <f t="shared" si="283"/>
        <v>-5.95720839154907+0.348993181478838i</v>
      </c>
      <c r="E672" t="str">
        <f t="shared" si="284"/>
        <v>2870</v>
      </c>
      <c r="F672" t="str">
        <f t="shared" si="285"/>
        <v>0.777000777000777</v>
      </c>
      <c r="G672" t="str">
        <f t="shared" si="280"/>
        <v>0.777000777000777</v>
      </c>
      <c r="H672" t="str">
        <f t="shared" si="286"/>
        <v>5.71500650865717+4.16113659950581i</v>
      </c>
      <c r="I672" t="str">
        <f t="shared" si="287"/>
        <v>211.272105953914i</v>
      </c>
      <c r="J672" t="str">
        <f t="shared" si="281"/>
        <v>-37.179765779834+45.6932550049734i</v>
      </c>
      <c r="K672" t="str">
        <f t="shared" si="288"/>
        <v>2.78188187008053-2.26356639170274i</v>
      </c>
      <c r="L672" t="str">
        <f t="shared" si="289"/>
        <v>0.188711282438217-0.132148023315795i</v>
      </c>
      <c r="M672" t="str">
        <f t="shared" si="290"/>
        <v>2.97059315251875-2.39571441501853i</v>
      </c>
      <c r="N672" t="str">
        <f t="shared" si="291"/>
        <v>-0.238598142893981i</v>
      </c>
      <c r="O672" t="str">
        <f t="shared" si="292"/>
        <v>0.971670245420701-0.236340716263777i</v>
      </c>
      <c r="P672" t="str">
        <f t="shared" si="293"/>
        <v>0.028329754579299+0.236340716263777i</v>
      </c>
      <c r="Q672" t="str">
        <f t="shared" si="294"/>
        <v>-0.028329754579299+0.00225742663020401i</v>
      </c>
      <c r="R672" t="str">
        <f t="shared" si="295"/>
        <v>-0.333122246537903-8.36903527104582i</v>
      </c>
      <c r="S672" t="str">
        <f t="shared" si="296"/>
        <v>0.0247482486073822i</v>
      </c>
      <c r="T672" t="str">
        <f t="shared" si="297"/>
        <v>0.207118965491792-0.00824419217396969i</v>
      </c>
      <c r="U672" t="str">
        <f t="shared" si="298"/>
        <v>0.0001-2958.27031769322i</v>
      </c>
      <c r="V672" t="str">
        <f t="shared" si="299"/>
        <v>0.00002-0.0474497836332054i</v>
      </c>
      <c r="W672" t="str">
        <f t="shared" si="300"/>
        <v>0.0000199993584529566-0.0474490225650093i</v>
      </c>
      <c r="X672" t="str">
        <f t="shared" si="301"/>
        <v>0.00780184539639865-0.0461295114578189i</v>
      </c>
      <c r="Y672" t="str">
        <f t="shared" si="302"/>
        <v>0.009+0.338035369526262i</v>
      </c>
      <c r="Z672" t="str">
        <f t="shared" si="303"/>
        <v>-1.87168297625381-0.428459619078787i</v>
      </c>
      <c r="AA672" t="str">
        <f t="shared" si="304"/>
        <v>2.35839283444474-40.9733971334256i</v>
      </c>
      <c r="AB672" t="str">
        <f t="shared" si="305"/>
        <v>1.41008043895428-0.0561270383515665i</v>
      </c>
      <c r="AC672" t="str">
        <f t="shared" si="306"/>
        <v>5.05431094160707-3.54488062973675i</v>
      </c>
      <c r="AD672" t="str">
        <f t="shared" si="307"/>
        <v>0.192220375138859+0.123710482663755i</v>
      </c>
      <c r="AE672" t="str">
        <f t="shared" si="308"/>
        <v>-0.306770657558358-0.313905473097069i</v>
      </c>
      <c r="AF672" t="str">
        <f t="shared" si="309"/>
        <v>-11.6722149002062-3.81214341802697i</v>
      </c>
      <c r="AG672" t="str">
        <f t="shared" si="310"/>
        <v>1.01999025500582-0.027454673143663i</v>
      </c>
      <c r="AH672" t="str">
        <f t="shared" si="311"/>
        <v>2.20816731580726+4.79813446381295i</v>
      </c>
      <c r="AI672">
        <f t="shared" si="312"/>
        <v>14.455745834955307</v>
      </c>
      <c r="AJ672">
        <f t="shared" si="313"/>
        <v>65.287463861113778</v>
      </c>
      <c r="AK672"/>
      <c r="AL672"/>
      <c r="AM672"/>
      <c r="AN672"/>
    </row>
    <row r="673" spans="1:40" x14ac:dyDescent="0.25">
      <c r="A673"/>
      <c r="B673">
        <f t="shared" si="314"/>
        <v>53900</v>
      </c>
      <c r="C673" s="237" t="str">
        <f t="shared" si="282"/>
        <v>-0.0000263066206400885+0.0454363955480699i</v>
      </c>
      <c r="D673" s="208" t="str">
        <f t="shared" si="283"/>
        <v>-5.95720764109753+0.348345699201869i</v>
      </c>
      <c r="E673" t="str">
        <f t="shared" si="284"/>
        <v>2870</v>
      </c>
      <c r="F673" t="str">
        <f t="shared" si="285"/>
        <v>0.777000777000777</v>
      </c>
      <c r="G673" t="str">
        <f t="shared" si="280"/>
        <v>0.777000777000777</v>
      </c>
      <c r="H673" t="str">
        <f t="shared" si="286"/>
        <v>5.72258379041859+4.1596315105676i</v>
      </c>
      <c r="I673" t="str">
        <f t="shared" si="287"/>
        <v>211.664805035612i</v>
      </c>
      <c r="J673" t="str">
        <f t="shared" si="281"/>
        <v>-37.3218299018917+45.7781867057262i</v>
      </c>
      <c r="K673" t="str">
        <f t="shared" si="288"/>
        <v>2.77754350557216-2.26446291825494i</v>
      </c>
      <c r="L673" t="str">
        <f t="shared" si="289"/>
        <v>0.188480528783093-0.132231762409379i</v>
      </c>
      <c r="M673" t="str">
        <f t="shared" si="290"/>
        <v>2.96602403435525-2.39669468066432i</v>
      </c>
      <c r="N673" t="str">
        <f t="shared" si="291"/>
        <v>-0.239041633865902i</v>
      </c>
      <c r="O673" t="str">
        <f t="shared" si="292"/>
        <v>0.971565334894065-0.236771619988933i</v>
      </c>
      <c r="P673" t="str">
        <f t="shared" si="293"/>
        <v>0.028434665105935+0.236771619988933i</v>
      </c>
      <c r="Q673" t="str">
        <f t="shared" si="294"/>
        <v>-0.028434665105935+0.00227001387696898i</v>
      </c>
      <c r="R673" t="str">
        <f t="shared" si="295"/>
        <v>-0.333121460208503-8.35345904168024i</v>
      </c>
      <c r="S673" t="str">
        <f t="shared" si="296"/>
        <v>0.0247942490694776i</v>
      </c>
      <c r="T673" t="str">
        <f t="shared" si="297"/>
        <v>0.2071177440711-0.00825949645479769i</v>
      </c>
      <c r="U673" t="str">
        <f t="shared" si="298"/>
        <v>0.0001-2952.78187554537i</v>
      </c>
      <c r="V673" t="str">
        <f t="shared" si="299"/>
        <v>0.00002-0.0473617506394517i</v>
      </c>
      <c r="W673" t="str">
        <f t="shared" si="300"/>
        <v>0.0000199993584529566-0.0473609909832563i</v>
      </c>
      <c r="X673" t="str">
        <f t="shared" si="301"/>
        <v>0.00777379243041715-0.0460486515816848i</v>
      </c>
      <c r="Y673" t="str">
        <f t="shared" si="302"/>
        <v>0.009+0.33866368805698i</v>
      </c>
      <c r="Z673" t="str">
        <f t="shared" si="303"/>
        <v>-1.86403273721932-0.42565279242969i</v>
      </c>
      <c r="AA673" t="str">
        <f t="shared" si="304"/>
        <v>2.34311969448989-40.8751960961337i</v>
      </c>
      <c r="AB673" t="str">
        <f t="shared" si="305"/>
        <v>1.41007212343657-0.056231230968484i</v>
      </c>
      <c r="AC673" t="str">
        <f t="shared" si="306"/>
        <v>5.04753871613784-3.54629554012738i</v>
      </c>
      <c r="AD673" t="str">
        <f t="shared" si="307"/>
        <v>0.192275011335234+0.123948090226103i</v>
      </c>
      <c r="AE673" t="str">
        <f t="shared" si="308"/>
        <v>-0.305648064957024-0.312885693386562i</v>
      </c>
      <c r="AF673" t="str">
        <f t="shared" si="309"/>
        <v>-11.6797914315161-3.81128581136573i</v>
      </c>
      <c r="AG673" t="str">
        <f t="shared" si="310"/>
        <v>1.01997127161157-0.0273992499647072i</v>
      </c>
      <c r="AH673" t="str">
        <f t="shared" si="311"/>
        <v>2.20234316428357+4.78414878985633i</v>
      </c>
      <c r="AI673">
        <f t="shared" si="312"/>
        <v>14.430813291899902</v>
      </c>
      <c r="AJ673">
        <f t="shared" si="313"/>
        <v>65.28141332116283</v>
      </c>
      <c r="AK673"/>
      <c r="AL673"/>
      <c r="AM673"/>
      <c r="AN673"/>
    </row>
    <row r="674" spans="1:40" x14ac:dyDescent="0.25">
      <c r="A674"/>
      <c r="B674">
        <f t="shared" si="314"/>
        <v>54000</v>
      </c>
      <c r="C674" s="237" t="str">
        <f t="shared" si="282"/>
        <v>-0.0000262092789590497+0.0453522541310868i</v>
      </c>
      <c r="D674" s="208" t="str">
        <f t="shared" si="283"/>
        <v>-5.95720689481131+0.347700615004999i</v>
      </c>
      <c r="E674" t="str">
        <f t="shared" si="284"/>
        <v>2870</v>
      </c>
      <c r="F674" t="str">
        <f t="shared" si="285"/>
        <v>0.777000777000777</v>
      </c>
      <c r="G674" t="str">
        <f t="shared" si="280"/>
        <v>0.777000777000777</v>
      </c>
      <c r="H674" t="str">
        <f t="shared" si="286"/>
        <v>5.73014153899043+4.15811600424814i</v>
      </c>
      <c r="I674" t="str">
        <f t="shared" si="287"/>
        <v>212.057504117311i</v>
      </c>
      <c r="J674" t="str">
        <f t="shared" si="281"/>
        <v>-37.4641578384751+45.8631184064788i</v>
      </c>
      <c r="K674" t="str">
        <f t="shared" si="288"/>
        <v>2.77321061076854-2.26534966768613i</v>
      </c>
      <c r="L674" t="str">
        <f t="shared" si="289"/>
        <v>0.188249911821597-0.132314996878604i</v>
      </c>
      <c r="M674" t="str">
        <f t="shared" si="290"/>
        <v>2.96146052259014-2.39766466456473i</v>
      </c>
      <c r="N674" t="str">
        <f t="shared" si="291"/>
        <v>-0.239485124837824i</v>
      </c>
      <c r="O674" t="str">
        <f t="shared" si="292"/>
        <v>0.97146023327584-0.237202477144843i</v>
      </c>
      <c r="P674" t="str">
        <f t="shared" si="293"/>
        <v>0.02853976672416+0.237202477144843i</v>
      </c>
      <c r="Q674" t="str">
        <f t="shared" si="294"/>
        <v>-0.02853976672416+0.002282647692981i</v>
      </c>
      <c r="R674" t="str">
        <f t="shared" si="295"/>
        <v>-0.333120672411932-8.33794041062584i</v>
      </c>
      <c r="S674" t="str">
        <f t="shared" si="296"/>
        <v>0.0248402495315732i</v>
      </c>
      <c r="T674" t="str">
        <f t="shared" si="297"/>
        <v>0.207116520379334-0.00827480062683784i</v>
      </c>
      <c r="U674" t="str">
        <f t="shared" si="298"/>
        <v>0.0001-2947.31376096102i</v>
      </c>
      <c r="V674" t="str">
        <f t="shared" si="299"/>
        <v>0.00002-0.0472740436938231i</v>
      </c>
      <c r="W674" t="str">
        <f t="shared" si="300"/>
        <v>0.0000199993584529566-0.047273285444399i</v>
      </c>
      <c r="X674" t="str">
        <f t="shared" si="301"/>
        <v>0.00774588946125594-0.0459680659764822i</v>
      </c>
      <c r="Y674" t="str">
        <f t="shared" si="302"/>
        <v>0.009+0.339292006587698i</v>
      </c>
      <c r="Z674" t="str">
        <f t="shared" si="303"/>
        <v>-1.85643025272331-0.422871208811806i</v>
      </c>
      <c r="AA674" t="str">
        <f t="shared" si="304"/>
        <v>2.32799080044767-40.777495687754i</v>
      </c>
      <c r="AB674" t="str">
        <f t="shared" si="305"/>
        <v>1.41006379245723-0.0563354228447661i</v>
      </c>
      <c r="AC674" t="str">
        <f t="shared" si="306"/>
        <v>5.04077480297761-3.54769526073503i</v>
      </c>
      <c r="AD674" t="str">
        <f t="shared" si="307"/>
        <v>0.1923297467793+0.12418565255737i</v>
      </c>
      <c r="AE674" t="str">
        <f t="shared" si="308"/>
        <v>-0.304532223405687-0.311872714872718i</v>
      </c>
      <c r="AF674" t="str">
        <f t="shared" si="309"/>
        <v>-11.6873484338017-3.81041538924314i</v>
      </c>
      <c r="AG674" t="str">
        <f t="shared" si="310"/>
        <v>1.01995243288991-0.0273441129548512i</v>
      </c>
      <c r="AH674" t="str">
        <f t="shared" si="311"/>
        <v>2.19654510356042+4.77024396121612i</v>
      </c>
      <c r="AI674">
        <f t="shared" si="312"/>
        <v>14.40594857718758</v>
      </c>
      <c r="AJ674">
        <f t="shared" si="313"/>
        <v>65.275438252442171</v>
      </c>
      <c r="AK674"/>
      <c r="AL674"/>
      <c r="AM674"/>
      <c r="AN674"/>
    </row>
    <row r="675" spans="1:40" x14ac:dyDescent="0.25">
      <c r="A675"/>
      <c r="B675">
        <f t="shared" si="314"/>
        <v>54100</v>
      </c>
      <c r="C675" s="237" t="str">
        <f t="shared" si="282"/>
        <v>-0.0000261124765662485+0.0452684237726357i</v>
      </c>
      <c r="D675" s="208" t="str">
        <f t="shared" si="283"/>
        <v>-5.95720615265963+0.347057915590207i</v>
      </c>
      <c r="E675" t="str">
        <f t="shared" si="284"/>
        <v>2870</v>
      </c>
      <c r="F675" t="str">
        <f t="shared" si="285"/>
        <v>0.777000777000777</v>
      </c>
      <c r="G675" t="str">
        <f t="shared" si="280"/>
        <v>0.777000777000777</v>
      </c>
      <c r="H675" t="str">
        <f t="shared" si="286"/>
        <v>5.7376797910073+4.15659016825193i</v>
      </c>
      <c r="I675" t="str">
        <f t="shared" si="287"/>
        <v>212.45020319901i</v>
      </c>
      <c r="J675" t="str">
        <f t="shared" si="281"/>
        <v>-37.6067495895841+45.9480501072316i</v>
      </c>
      <c r="K675" t="str">
        <f t="shared" si="288"/>
        <v>2.76888319786196-2.26622668038776i</v>
      </c>
      <c r="L675" t="str">
        <f t="shared" si="289"/>
        <v>0.188019432619747-0.132397728007894i</v>
      </c>
      <c r="M675" t="str">
        <f t="shared" si="290"/>
        <v>2.95690263048171-2.39862440839565i</v>
      </c>
      <c r="N675" t="str">
        <f t="shared" si="291"/>
        <v>-0.239928615809746i</v>
      </c>
      <c r="O675" t="str">
        <f t="shared" si="292"/>
        <v>0.971354940586699-0.237633287646765i</v>
      </c>
      <c r="P675" t="str">
        <f t="shared" si="293"/>
        <v>0.028645059413301+0.237633287646765i</v>
      </c>
      <c r="Q675" t="str">
        <f t="shared" si="294"/>
        <v>-0.028645059413301+0.002295328162981i</v>
      </c>
      <c r="R675" t="str">
        <f t="shared" si="295"/>
        <v>-0.333119883148647-8.32247905848321i</v>
      </c>
      <c r="S675" t="str">
        <f t="shared" si="296"/>
        <v>0.0248862499936686i</v>
      </c>
      <c r="T675" t="str">
        <f t="shared" si="297"/>
        <v>0.207115294416485-0.0082901046898989i</v>
      </c>
      <c r="U675" t="str">
        <f t="shared" si="298"/>
        <v>0.0001-2941.86586121803i</v>
      </c>
      <c r="V675" t="str">
        <f t="shared" si="299"/>
        <v>0.00002-0.0471866609882892i</v>
      </c>
      <c r="W675" t="str">
        <f t="shared" si="300"/>
        <v>0.0000199993584529566-0.0471859041404359i</v>
      </c>
      <c r="X675" t="str">
        <f t="shared" si="301"/>
        <v>0.00771813543174374-0.0458877532986511i</v>
      </c>
      <c r="Y675" t="str">
        <f t="shared" si="302"/>
        <v>0.009+0.339920325118416i</v>
      </c>
      <c r="Z675" t="str">
        <f t="shared" si="303"/>
        <v>-1.84887512225263-0.420114578145599i</v>
      </c>
      <c r="AA675" t="str">
        <f t="shared" si="304"/>
        <v>2.31300439559009-40.6802920004125i</v>
      </c>
      <c r="AB675" t="str">
        <f t="shared" si="305"/>
        <v>1.41005544601619-0.056439613979111i</v>
      </c>
      <c r="AC675" t="str">
        <f t="shared" si="306"/>
        <v>5.03401922175961-3.54907985304385i</v>
      </c>
      <c r="AD675" t="str">
        <f t="shared" si="307"/>
        <v>0.192384581458781+0.124423169741809i</v>
      </c>
      <c r="AE675" t="str">
        <f t="shared" si="308"/>
        <v>-0.303423079096508-0.310866470448721i</v>
      </c>
      <c r="AF675" t="str">
        <f t="shared" si="309"/>
        <v>-11.6948859436669-3.80953225266172i</v>
      </c>
      <c r="AG675" t="str">
        <f t="shared" si="310"/>
        <v>1.01993373727856-0.0272892599939714i</v>
      </c>
      <c r="AH675" t="str">
        <f t="shared" si="311"/>
        <v>2.19077300135685+4.75641928327057i</v>
      </c>
      <c r="AI675">
        <f t="shared" si="312"/>
        <v>14.381151337775385</v>
      </c>
      <c r="AJ675">
        <f t="shared" si="313"/>
        <v>65.269537729846476</v>
      </c>
      <c r="AK675"/>
      <c r="AL675"/>
      <c r="AM675"/>
      <c r="AN675"/>
    </row>
    <row r="676" spans="1:40" x14ac:dyDescent="0.25">
      <c r="A676"/>
      <c r="B676">
        <f t="shared" si="314"/>
        <v>54200</v>
      </c>
      <c r="C676" s="237" t="str">
        <f t="shared" si="282"/>
        <v>-0.0000260162094853738+0.0451849027509923i</v>
      </c>
      <c r="D676" s="208" t="str">
        <f t="shared" si="283"/>
        <v>-5.95720541461201+0.346417587757608i</v>
      </c>
      <c r="E676" t="str">
        <f t="shared" si="284"/>
        <v>2870</v>
      </c>
      <c r="F676" t="str">
        <f t="shared" si="285"/>
        <v>0.777000777000777</v>
      </c>
      <c r="G676" t="str">
        <f t="shared" si="280"/>
        <v>0.777000777000777</v>
      </c>
      <c r="H676" t="str">
        <f t="shared" si="286"/>
        <v>5.7451985832584+4.15505408976249i</v>
      </c>
      <c r="I676" t="str">
        <f t="shared" si="287"/>
        <v>212.842902280709i</v>
      </c>
      <c r="J676" t="str">
        <f t="shared" si="281"/>
        <v>-37.7496051552188+46.0329818079843i</v>
      </c>
      <c r="K676" t="str">
        <f t="shared" si="288"/>
        <v>2.76456127887194-2.26709399665092i</v>
      </c>
      <c r="L676" t="str">
        <f t="shared" si="289"/>
        <v>0.187789092236481-0.132479957082227i</v>
      </c>
      <c r="M676" t="str">
        <f t="shared" si="290"/>
        <v>2.95235037110842-2.39957395373315i</v>
      </c>
      <c r="N676" t="str">
        <f t="shared" si="291"/>
        <v>-0.240372106781668i</v>
      </c>
      <c r="O676" t="str">
        <f t="shared" si="292"/>
        <v>0.971249456847351-0.238064051409964i</v>
      </c>
      <c r="P676" t="str">
        <f t="shared" si="293"/>
        <v>0.028750543152649+0.238064051409964i</v>
      </c>
      <c r="Q676" t="str">
        <f t="shared" si="294"/>
        <v>-0.028750543152649+0.002308055371704i</v>
      </c>
      <c r="R676" t="str">
        <f t="shared" si="295"/>
        <v>-0.333119092418232-8.30707466820959i</v>
      </c>
      <c r="S676" t="str">
        <f t="shared" si="296"/>
        <v>0.0249322504557642i</v>
      </c>
      <c r="T676" t="str">
        <f t="shared" si="297"/>
        <v>0.207114066182536-0.00830540864376822i</v>
      </c>
      <c r="U676" t="str">
        <f t="shared" si="298"/>
        <v>0.0001-2936.43806442611i</v>
      </c>
      <c r="V676" t="str">
        <f t="shared" si="299"/>
        <v>0.00002-0.0470996007281632i</v>
      </c>
      <c r="W676" t="str">
        <f t="shared" si="300"/>
        <v>0.0000199993584529566-0.0470988452767084i</v>
      </c>
      <c r="X676" t="str">
        <f t="shared" si="301"/>
        <v>0.00769052929391349-0.0458077122130052i</v>
      </c>
      <c r="Y676" t="str">
        <f t="shared" si="302"/>
        <v>0.009+0.340548643649134i</v>
      </c>
      <c r="Z676" t="str">
        <f t="shared" si="303"/>
        <v>-1.84136694947306-0.417382614415212i</v>
      </c>
      <c r="AA676" t="str">
        <f t="shared" si="304"/>
        <v>2.29815874915508-40.5835811666602i</v>
      </c>
      <c r="AB676" t="str">
        <f t="shared" si="305"/>
        <v>1.41004708411335-0.0565438043700708i</v>
      </c>
      <c r="AC676" t="str">
        <f t="shared" si="306"/>
        <v>5.02727199185099-3.55044937839163i</v>
      </c>
      <c r="AD676" t="str">
        <f t="shared" si="307"/>
        <v>0.192439515361411+0.124660641862763i</v>
      </c>
      <c r="AE676" t="str">
        <f t="shared" si="308"/>
        <v>-0.302320578743758-0.309866893864532i</v>
      </c>
      <c r="AF676" t="str">
        <f t="shared" si="309"/>
        <v>-11.7024039978704-3.80863650200488i</v>
      </c>
      <c r="AG676" t="str">
        <f t="shared" si="310"/>
        <v>1.01991518323632-0.0272346889825848i</v>
      </c>
      <c r="AH676" t="str">
        <f t="shared" si="311"/>
        <v>2.1850267257526+4.74267406925387i</v>
      </c>
      <c r="AI676">
        <f t="shared" si="312"/>
        <v>14.356421223339858</v>
      </c>
      <c r="AJ676">
        <f t="shared" si="313"/>
        <v>65.263710839806976</v>
      </c>
      <c r="AK676"/>
      <c r="AL676"/>
      <c r="AM676"/>
      <c r="AN676"/>
    </row>
    <row r="677" spans="1:40" x14ac:dyDescent="0.25">
      <c r="A677"/>
      <c r="B677">
        <f t="shared" si="314"/>
        <v>54300</v>
      </c>
      <c r="C677" s="237" t="str">
        <f t="shared" si="282"/>
        <v>-0.0000259204737766948+0.0451016893571158i</v>
      </c>
      <c r="D677" s="208" t="str">
        <f t="shared" si="283"/>
        <v>-5.95720468063825+0.345779618404555i</v>
      </c>
      <c r="E677" t="str">
        <f t="shared" si="284"/>
        <v>2870</v>
      </c>
      <c r="F677" t="str">
        <f t="shared" si="285"/>
        <v>0.777000777000777</v>
      </c>
      <c r="G677" t="str">
        <f t="shared" si="280"/>
        <v>0.777000777000777</v>
      </c>
      <c r="H677" t="str">
        <f t="shared" si="286"/>
        <v>5.75269795268462+4.15350785544441i</v>
      </c>
      <c r="I677" t="str">
        <f t="shared" si="287"/>
        <v>213.235601362407i</v>
      </c>
      <c r="J677" t="str">
        <f t="shared" si="281"/>
        <v>-37.8927245353791+46.117913508737i</v>
      </c>
      <c r="K677" t="str">
        <f t="shared" si="288"/>
        <v>2.76024486564611-2.26795165666607i</v>
      </c>
      <c r="L677" t="str">
        <f t="shared" si="289"/>
        <v>0.187558891723678-0.132561685387106i</v>
      </c>
      <c r="M677" t="str">
        <f t="shared" si="290"/>
        <v>2.94780375736979-2.40051334205318i</v>
      </c>
      <c r="N677" t="str">
        <f t="shared" si="291"/>
        <v>-0.24081559775359i</v>
      </c>
      <c r="O677" t="str">
        <f t="shared" si="292"/>
        <v>0.971143782078542-0.238494768349717i</v>
      </c>
      <c r="P677" t="str">
        <f t="shared" si="293"/>
        <v>0.028856217921458+0.238494768349717i</v>
      </c>
      <c r="Q677" t="str">
        <f t="shared" si="294"/>
        <v>-0.028856217921458+0.00232082940387299i</v>
      </c>
      <c r="R677" t="str">
        <f t="shared" si="295"/>
        <v>-0.33311830022111-8.29172692509764i</v>
      </c>
      <c r="S677" t="str">
        <f t="shared" si="296"/>
        <v>0.0249782509178596i</v>
      </c>
      <c r="T677" t="str">
        <f t="shared" si="297"/>
        <v>0.207112835677461-0.00832071248825377i</v>
      </c>
      <c r="U677" t="str">
        <f t="shared" si="298"/>
        <v>0.0001-2931.03025951925i</v>
      </c>
      <c r="V677" t="str">
        <f t="shared" si="299"/>
        <v>0.00002-0.0470128611319787i</v>
      </c>
      <c r="W677" t="str">
        <f t="shared" si="300"/>
        <v>0.0000199993584529566-0.0470121070717795i</v>
      </c>
      <c r="X677" t="str">
        <f t="shared" si="301"/>
        <v>0.00766307000890796-0.0457279413926736i</v>
      </c>
      <c r="Y677" t="str">
        <f t="shared" si="302"/>
        <v>0.009+0.341176962179852i</v>
      </c>
      <c r="Z677" t="str">
        <f t="shared" si="303"/>
        <v>-1.83390534217816-0.414675035601396i</v>
      </c>
      <c r="AA677" t="str">
        <f t="shared" si="304"/>
        <v>2.28345215589728-40.4873593589633i</v>
      </c>
      <c r="AB677" t="str">
        <f t="shared" si="305"/>
        <v>1.41003870674853-0.0566479940163383i</v>
      </c>
      <c r="AC677" t="str">
        <f t="shared" si="306"/>
        <v>5.02053313235339-3.55180389797008i</v>
      </c>
      <c r="AD677" t="str">
        <f t="shared" si="307"/>
        <v>0.192494548474942+0.124898069002687i</v>
      </c>
      <c r="AE677" t="str">
        <f t="shared" si="308"/>
        <v>-0.301224669578133-0.308873919713685i</v>
      </c>
      <c r="AF677" t="str">
        <f t="shared" si="309"/>
        <v>-11.7099026333229-3.80772823703985i</v>
      </c>
      <c r="AG677" t="str">
        <f t="shared" si="310"/>
        <v>1.01989676924269-0.0271803978416094i</v>
      </c>
      <c r="AH677" t="str">
        <f t="shared" si="311"/>
        <v>2.17930614520036+4.72900764014797i</v>
      </c>
      <c r="AI677">
        <f t="shared" si="312"/>
        <v>14.33175788625193</v>
      </c>
      <c r="AJ677">
        <f t="shared" si="313"/>
        <v>65.257956680121254</v>
      </c>
      <c r="AK677"/>
      <c r="AL677"/>
      <c r="AM677"/>
      <c r="AN677"/>
    </row>
    <row r="678" spans="1:40" x14ac:dyDescent="0.25">
      <c r="A678"/>
      <c r="B678">
        <f t="shared" si="314"/>
        <v>54400</v>
      </c>
      <c r="C678" s="237" t="str">
        <f t="shared" si="282"/>
        <v>-0.0000258252655366591+0.045018781894532i</v>
      </c>
      <c r="D678" s="208" t="str">
        <f t="shared" si="283"/>
        <v>-5.95720395070841+0.345143994524745i</v>
      </c>
      <c r="E678" t="str">
        <f t="shared" si="284"/>
        <v>2870</v>
      </c>
      <c r="F678" t="str">
        <f t="shared" si="285"/>
        <v>0.777000777000777</v>
      </c>
      <c r="G678" t="str">
        <f t="shared" si="280"/>
        <v>0.777000777000777</v>
      </c>
      <c r="H678" t="str">
        <f t="shared" si="286"/>
        <v>5.76017793637504+4.15195155144563i</v>
      </c>
      <c r="I678" t="str">
        <f t="shared" si="287"/>
        <v>213.628300444106i</v>
      </c>
      <c r="J678" t="str">
        <f t="shared" si="281"/>
        <v>-38.036107730065+46.2028452094898i</v>
      </c>
      <c r="K678" t="str">
        <f t="shared" si="288"/>
        <v>2.75593396986138-2.26879970052283i</v>
      </c>
      <c r="L678" t="str">
        <f t="shared" si="289"/>
        <v>0.187328832126175-0.132642914208525i</v>
      </c>
      <c r="M678" t="str">
        <f t="shared" si="290"/>
        <v>2.94326280198755-2.40144261473136i</v>
      </c>
      <c r="N678" t="str">
        <f t="shared" si="291"/>
        <v>-0.241259088725512i</v>
      </c>
      <c r="O678" t="str">
        <f t="shared" si="292"/>
        <v>0.971037916301058-0.238925438381307i</v>
      </c>
      <c r="P678" t="str">
        <f t="shared" si="293"/>
        <v>0.028962083698942+0.238925438381307i</v>
      </c>
      <c r="Q678" t="str">
        <f t="shared" si="294"/>
        <v>-0.028962083698942+0.00233365034420499i</v>
      </c>
      <c r="R678" t="str">
        <f t="shared" si="295"/>
        <v>-0.333117506556671-8.27643551675462i</v>
      </c>
      <c r="S678" t="str">
        <f t="shared" si="296"/>
        <v>0.0250242513799552i</v>
      </c>
      <c r="T678" t="str">
        <f t="shared" si="297"/>
        <v>0.207111602901257-0.00833601622313801i</v>
      </c>
      <c r="U678" t="str">
        <f t="shared" si="298"/>
        <v>0.0001-2925.64233624808i</v>
      </c>
      <c r="V678" t="str">
        <f t="shared" si="299"/>
        <v>0.00002-0.0469264404313684i</v>
      </c>
      <c r="W678" t="str">
        <f t="shared" si="300"/>
        <v>0.0000199993584529566-0.0469256877573098i</v>
      </c>
      <c r="X678" t="str">
        <f t="shared" si="301"/>
        <v>0.00763575654688479-0.0456484395190353i</v>
      </c>
      <c r="Y678" t="str">
        <f t="shared" si="302"/>
        <v>0.009+0.341805280710569i</v>
      </c>
      <c r="Z678" t="str">
        <f t="shared" si="303"/>
        <v>-1.82648991223846-0.411991563615601i</v>
      </c>
      <c r="AA678" t="str">
        <f t="shared" si="304"/>
        <v>2.26888293564744-40.3916227891991i</v>
      </c>
      <c r="AB678" t="str">
        <f t="shared" si="305"/>
        <v>1.4100303139217-0.0567521829164324i</v>
      </c>
      <c r="AC678" t="str">
        <f t="shared" si="306"/>
        <v>5.01380266210602-3.55314347282414i</v>
      </c>
      <c r="AD678" t="str">
        <f t="shared" si="307"/>
        <v>0.192549680787134+0.12513545124315i</v>
      </c>
      <c r="AE678" t="str">
        <f t="shared" si="308"/>
        <v>-0.300135299341026-0.307887483420197i</v>
      </c>
      <c r="AF678" t="str">
        <f t="shared" si="309"/>
        <v>-11.7173818870834-3.80680755692089i</v>
      </c>
      <c r="AG678" t="str">
        <f t="shared" si="310"/>
        <v>1.0198784937976-0.0271263845121234i</v>
      </c>
      <c r="AH678" t="str">
        <f t="shared" si="311"/>
        <v>2.17361112853625+4.71541932457353i</v>
      </c>
      <c r="AI678">
        <f t="shared" si="312"/>
        <v>14.307160981547289</v>
      </c>
      <c r="AJ678">
        <f t="shared" si="313"/>
        <v>65.252274359786881</v>
      </c>
      <c r="AK678"/>
      <c r="AL678"/>
      <c r="AM678"/>
      <c r="AN678"/>
    </row>
    <row r="679" spans="1:40" x14ac:dyDescent="0.25">
      <c r="A679"/>
      <c r="B679">
        <f t="shared" si="314"/>
        <v>54500</v>
      </c>
      <c r="C679" s="237" t="str">
        <f t="shared" si="282"/>
        <v>-0.0000257305808974927+0.0449361786792175i</v>
      </c>
      <c r="D679" s="208" t="str">
        <f t="shared" si="283"/>
        <v>-5.95720322479284+0.344510703207334i</v>
      </c>
      <c r="E679" t="str">
        <f t="shared" si="284"/>
        <v>2870</v>
      </c>
      <c r="F679" t="str">
        <f t="shared" si="285"/>
        <v>0.777000777000777</v>
      </c>
      <c r="G679" t="str">
        <f t="shared" si="280"/>
        <v>0.777000777000777</v>
      </c>
      <c r="H679" t="str">
        <f t="shared" si="286"/>
        <v>5.76763857156404+4.15038526339961i</v>
      </c>
      <c r="I679" t="str">
        <f t="shared" si="287"/>
        <v>214.020999525805i</v>
      </c>
      <c r="J679" t="str">
        <f t="shared" si="281"/>
        <v>-38.1797547392766+46.2877769102425i</v>
      </c>
      <c r="K679" t="str">
        <f t="shared" si="288"/>
        <v>2.75162860302481-2.26963816820978i</v>
      </c>
      <c r="L679" t="str">
        <f t="shared" si="289"/>
        <v>0.187098914481789-0.132723644832936i</v>
      </c>
      <c r="M679" t="str">
        <f t="shared" si="290"/>
        <v>2.9387275175066-2.40236181304272i</v>
      </c>
      <c r="N679" t="str">
        <f t="shared" si="291"/>
        <v>-0.241702579697434i</v>
      </c>
      <c r="O679" t="str">
        <f t="shared" si="292"/>
        <v>0.97093185953572-0.23935606142003i</v>
      </c>
      <c r="P679" t="str">
        <f t="shared" si="293"/>
        <v>0.02906814046428+0.23935606142003i</v>
      </c>
      <c r="Q679" t="str">
        <f t="shared" si="294"/>
        <v>-0.02906814046428+0.00234651827740401i</v>
      </c>
      <c r="R679" t="str">
        <f t="shared" si="295"/>
        <v>-0.333116711425494-8.26120013308002i</v>
      </c>
      <c r="S679" t="str">
        <f t="shared" si="296"/>
        <v>0.0250702518420508i</v>
      </c>
      <c r="T679" t="str">
        <f t="shared" si="297"/>
        <v>0.2071103678539-0.00835131984823289i</v>
      </c>
      <c r="U679" t="str">
        <f t="shared" si="298"/>
        <v>0.0001-2920.2741851724i</v>
      </c>
      <c r="V679" t="str">
        <f t="shared" si="299"/>
        <v>0.00002-0.0468403368709439i</v>
      </c>
      <c r="W679" t="str">
        <f t="shared" si="300"/>
        <v>0.0000199993584529566-0.046839585577939i</v>
      </c>
      <c r="X679" t="str">
        <f t="shared" si="301"/>
        <v>0.00760858788692453-0.0455692052816625i</v>
      </c>
      <c r="Y679" t="str">
        <f t="shared" si="302"/>
        <v>0.009+0.342433599241287i</v>
      </c>
      <c r="Z679" t="str">
        <f t="shared" si="303"/>
        <v>-1.81912027555184-0.40933192423545i</v>
      </c>
      <c r="AA679" t="str">
        <f t="shared" si="304"/>
        <v>2.25444943288094-40.296367708161i</v>
      </c>
      <c r="AB679" t="str">
        <f t="shared" si="305"/>
        <v>1.4100219056327-0.0568563710690728i</v>
      </c>
      <c r="AC679" t="str">
        <f t="shared" si="306"/>
        <v>5.00708059968538-3.55446816385197i</v>
      </c>
      <c r="AD679" t="str">
        <f t="shared" si="307"/>
        <v>0.192604912285768+0.125372788664843i</v>
      </c>
      <c r="AE679" t="str">
        <f t="shared" si="308"/>
        <v>-0.29905241627898-0.306907521225826i</v>
      </c>
      <c r="AF679" t="str">
        <f t="shared" si="309"/>
        <v>-11.7248417963569-3.80587456019228i</v>
      </c>
      <c r="AG679" t="str">
        <f t="shared" si="310"/>
        <v>1.01986035542103-0.0270726469551317i</v>
      </c>
      <c r="AH679" t="str">
        <f t="shared" si="311"/>
        <v>2.16794154499138+4.70190845868534i</v>
      </c>
      <c r="AI679">
        <f t="shared" si="312"/>
        <v>14.282630166902212</v>
      </c>
      <c r="AJ679">
        <f t="shared" si="313"/>
        <v>65.246662998834552</v>
      </c>
      <c r="AK679"/>
      <c r="AL679"/>
      <c r="AM679"/>
      <c r="AN679"/>
    </row>
    <row r="680" spans="1:40" x14ac:dyDescent="0.25">
      <c r="A680"/>
      <c r="B680">
        <f t="shared" si="314"/>
        <v>54600</v>
      </c>
      <c r="C680" s="237" t="str">
        <f t="shared" si="282"/>
        <v>-0.0000256364160268089+0.044853878039486i</v>
      </c>
      <c r="D680" s="208" t="str">
        <f t="shared" si="283"/>
        <v>-5.95720250286217+0.343879731636059i</v>
      </c>
      <c r="E680" t="str">
        <f t="shared" si="284"/>
        <v>2870</v>
      </c>
      <c r="F680" t="str">
        <f t="shared" si="285"/>
        <v>0.777000777000777</v>
      </c>
      <c r="G680" t="str">
        <f t="shared" si="280"/>
        <v>0.777000777000777</v>
      </c>
      <c r="H680" t="str">
        <f t="shared" si="286"/>
        <v>5.77507989562816+4.14880907642752i</v>
      </c>
      <c r="I680" t="str">
        <f t="shared" si="287"/>
        <v>214.413698607503i</v>
      </c>
      <c r="J680" t="str">
        <f t="shared" si="281"/>
        <v>-38.3236655630139+46.3727086109953i</v>
      </c>
      <c r="K680" t="str">
        <f t="shared" si="288"/>
        <v>2.74732877647469-2.27046709961418i</v>
      </c>
      <c r="L680" t="str">
        <f t="shared" si="289"/>
        <v>0.186869139821335-0.13280387854722i</v>
      </c>
      <c r="M680" t="str">
        <f t="shared" si="290"/>
        <v>2.93419791629602-2.4032709781614i</v>
      </c>
      <c r="N680" t="str">
        <f t="shared" si="291"/>
        <v>-0.242146070669356i</v>
      </c>
      <c r="O680" t="str">
        <f t="shared" si="292"/>
        <v>0.970825611803388-0.239786637381188i</v>
      </c>
      <c r="P680" t="str">
        <f t="shared" si="293"/>
        <v>0.029174388196612+0.239786637381188i</v>
      </c>
      <c r="Q680" t="str">
        <f t="shared" si="294"/>
        <v>-0.029174388196612+0.00235943328816801i</v>
      </c>
      <c r="R680" t="str">
        <f t="shared" si="295"/>
        <v>-0.33311591482719-8.24602046624537i</v>
      </c>
      <c r="S680" t="str">
        <f t="shared" si="296"/>
        <v>0.0251162523041462i</v>
      </c>
      <c r="T680" t="str">
        <f t="shared" si="297"/>
        <v>0.207109130535372-0.00836662336332618i</v>
      </c>
      <c r="U680" t="str">
        <f t="shared" si="298"/>
        <v>0.0001-2914.92569765376i</v>
      </c>
      <c r="V680" t="str">
        <f t="shared" si="299"/>
        <v>0.00002-0.0467545487081766i</v>
      </c>
      <c r="W680" t="str">
        <f t="shared" si="300"/>
        <v>0.0000199993584529566-0.0467537987911667i</v>
      </c>
      <c r="X680" t="str">
        <f t="shared" si="301"/>
        <v>0.0075815630169389-0.0454902373782601i</v>
      </c>
      <c r="Y680" t="str">
        <f t="shared" si="302"/>
        <v>0.009+0.343061917772005i</v>
      </c>
      <c r="Z680" t="str">
        <f t="shared" si="303"/>
        <v>-1.81179605199424-0.406695847041344i</v>
      </c>
      <c r="AA680" t="str">
        <f t="shared" si="304"/>
        <v>2.24015001629446-40.2015904050689i</v>
      </c>
      <c r="AB680" t="str">
        <f t="shared" si="305"/>
        <v>1.4100134818814-0.0569605584728146i</v>
      </c>
      <c r="AC680" t="str">
        <f t="shared" si="306"/>
        <v>5.00036696340812-3.55577803180386i</v>
      </c>
      <c r="AD680" t="str">
        <f t="shared" si="307"/>
        <v>0.192660242958636+0.12561008134759i</v>
      </c>
      <c r="AE680" t="str">
        <f t="shared" si="308"/>
        <v>-0.297975969138117-0.305933970177492i</v>
      </c>
      <c r="AF680" t="str">
        <f t="shared" si="309"/>
        <v>-11.7322823984903-3.80492934479146i</v>
      </c>
      <c r="AG680" t="str">
        <f t="shared" si="310"/>
        <v>1.0198423526527-0.0270191831513315i</v>
      </c>
      <c r="AH680" t="str">
        <f t="shared" si="311"/>
        <v>2.16229726420158+4.68847438606752i</v>
      </c>
      <c r="AI680">
        <f t="shared" si="312"/>
        <v>14.258165102605812</v>
      </c>
      <c r="AJ680">
        <f t="shared" si="313"/>
        <v>65.241121728169162</v>
      </c>
      <c r="AK680"/>
      <c r="AL680"/>
      <c r="AM680"/>
      <c r="AN680"/>
    </row>
    <row r="681" spans="1:40" x14ac:dyDescent="0.25">
      <c r="A681"/>
      <c r="B681">
        <f t="shared" si="314"/>
        <v>54700</v>
      </c>
      <c r="C681" s="237" t="str">
        <f t="shared" si="282"/>
        <v>-0.0000255427671272199+0.0447718783158762i</v>
      </c>
      <c r="D681" s="208" t="str">
        <f t="shared" si="283"/>
        <v>-5.95720178488727+0.343251067088384i</v>
      </c>
      <c r="E681" t="str">
        <f t="shared" si="284"/>
        <v>2870</v>
      </c>
      <c r="F681" t="str">
        <f t="shared" si="285"/>
        <v>0.777000777000777</v>
      </c>
      <c r="G681" t="str">
        <f t="shared" si="280"/>
        <v>0.777000777000777</v>
      </c>
      <c r="H681" t="str">
        <f t="shared" si="286"/>
        <v>5.78250194608281+4.14722307514042i</v>
      </c>
      <c r="I681" t="str">
        <f t="shared" si="287"/>
        <v>214.806397689202i</v>
      </c>
      <c r="J681" t="str">
        <f t="shared" si="281"/>
        <v>-38.4678402012767+46.457640311748i</v>
      </c>
      <c r="K681" t="str">
        <f t="shared" si="288"/>
        <v>2.7430345013816-2.27128653452192i</v>
      </c>
      <c r="L681" t="str">
        <f t="shared" si="289"/>
        <v>0.186639509168645-0.132883616638654i</v>
      </c>
      <c r="M681" t="str">
        <f t="shared" si="290"/>
        <v>2.92967401055025-2.40417015116057i</v>
      </c>
      <c r="N681" t="str">
        <f t="shared" si="291"/>
        <v>-0.242589561641278i</v>
      </c>
      <c r="O681" t="str">
        <f t="shared" si="292"/>
        <v>0.97071917312496-0.240217166180093i</v>
      </c>
      <c r="P681" t="str">
        <f t="shared" si="293"/>
        <v>0.02928082687504+0.240217166180093i</v>
      </c>
      <c r="Q681" t="str">
        <f t="shared" si="294"/>
        <v>-0.02928082687504+0.00237239546118501i</v>
      </c>
      <c r="R681" t="str">
        <f t="shared" si="295"/>
        <v>-0.333115116761546-8.23089621067339i</v>
      </c>
      <c r="S681" t="str">
        <f t="shared" si="296"/>
        <v>0.0251622527662418i</v>
      </c>
      <c r="T681" t="str">
        <f t="shared" si="297"/>
        <v>0.207107890945666-0.00838192676821017i</v>
      </c>
      <c r="U681" t="str">
        <f t="shared" si="298"/>
        <v>0.0001-2909.59676584818i</v>
      </c>
      <c r="V681" t="str">
        <f t="shared" si="299"/>
        <v>0.00002-0.0466690742132804i</v>
      </c>
      <c r="W681" t="str">
        <f t="shared" si="300"/>
        <v>0.0000199993584529566-0.0466683256672345i</v>
      </c>
      <c r="X681" t="str">
        <f t="shared" si="301"/>
        <v>0.00755468093357993-0.0454115345146051i</v>
      </c>
      <c r="Y681" t="str">
        <f t="shared" si="302"/>
        <v>0.009+0.343690236302723i</v>
      </c>
      <c r="Z681" t="str">
        <f t="shared" si="303"/>
        <v>-1.8045168653711-0.404083065354293i</v>
      </c>
      <c r="AA681" t="str">
        <f t="shared" si="304"/>
        <v>2.22598307839108-40.107287207089i</v>
      </c>
      <c r="AB681" t="str">
        <f t="shared" si="305"/>
        <v>1.41000504266777-0.0570647451262438i</v>
      </c>
      <c r="AC681" t="str">
        <f t="shared" si="306"/>
        <v>4.99366177133246-3.55707313728277i</v>
      </c>
      <c r="AD681" t="str">
        <f t="shared" si="307"/>
        <v>0.192715672793538+0.125847329370355i</v>
      </c>
      <c r="AE681" t="str">
        <f t="shared" si="308"/>
        <v>-0.296905907158655-0.304966768114946i</v>
      </c>
      <c r="AF681" t="str">
        <f t="shared" si="309"/>
        <v>-11.7397037309701-3.80397200805204i</v>
      </c>
      <c r="AG681" t="str">
        <f t="shared" si="310"/>
        <v>1.01982448405177-0.0269659911008833i</v>
      </c>
      <c r="AH681" t="str">
        <f t="shared" si="311"/>
        <v>2.15667815621736+4.6751164576313i</v>
      </c>
      <c r="AI681">
        <f t="shared" si="312"/>
        <v>14.233765451534413</v>
      </c>
      <c r="AJ681">
        <f t="shared" si="313"/>
        <v>65.235649689410707</v>
      </c>
      <c r="AK681"/>
      <c r="AL681"/>
      <c r="AM681"/>
      <c r="AN681"/>
    </row>
    <row r="682" spans="1:40" x14ac:dyDescent="0.25">
      <c r="A682"/>
      <c r="B682">
        <f t="shared" si="314"/>
        <v>54800</v>
      </c>
      <c r="C682" s="237" t="str">
        <f t="shared" si="282"/>
        <v>-0.0000254496304359537+0.0446901778610389i</v>
      </c>
      <c r="D682" s="208" t="str">
        <f t="shared" si="283"/>
        <v>-5.9572010708393+0.342624696934632i</v>
      </c>
      <c r="E682" t="str">
        <f t="shared" si="284"/>
        <v>2870</v>
      </c>
      <c r="F682" t="str">
        <f t="shared" si="285"/>
        <v>0.777000777000777</v>
      </c>
      <c r="G682" t="str">
        <f t="shared" si="280"/>
        <v>0.777000777000777</v>
      </c>
      <c r="H682" t="str">
        <f t="shared" si="286"/>
        <v>5.78990476057956+4.14562734364149i</v>
      </c>
      <c r="I682" t="str">
        <f t="shared" si="287"/>
        <v>215.199096770901i</v>
      </c>
      <c r="J682" t="str">
        <f t="shared" si="281"/>
        <v>-38.6122786540652+46.5425720125008i</v>
      </c>
      <c r="K682" t="str">
        <f t="shared" si="288"/>
        <v>2.7387457887493-2.27209651261715i</v>
      </c>
      <c r="L682" t="str">
        <f t="shared" si="289"/>
        <v>0.186410023540591-0.132962860394877i</v>
      </c>
      <c r="M682" t="str">
        <f t="shared" si="290"/>
        <v>2.92515581228989-2.40505937301203i</v>
      </c>
      <c r="N682" t="str">
        <f t="shared" si="291"/>
        <v>-0.243033052613199i</v>
      </c>
      <c r="O682" t="str">
        <f t="shared" si="292"/>
        <v>0.97061254352137-0.240647647732067i</v>
      </c>
      <c r="P682" t="str">
        <f t="shared" si="293"/>
        <v>0.0293874564786299+0.240647647732067i</v>
      </c>
      <c r="Q682" t="str">
        <f t="shared" si="294"/>
        <v>-0.0293874564786299+0.00238540488113198i</v>
      </c>
      <c r="R682" t="str">
        <f t="shared" si="295"/>
        <v>-0.333114317228909-8.21582706301693i</v>
      </c>
      <c r="S682" t="str">
        <f t="shared" si="296"/>
        <v>0.0252082532283372i</v>
      </c>
      <c r="T682" t="str">
        <f t="shared" si="297"/>
        <v>0.207106649084757-0.00839723006269099i</v>
      </c>
      <c r="U682" t="str">
        <f t="shared" si="298"/>
        <v>0.0001-2904.28728269882i</v>
      </c>
      <c r="V682" t="str">
        <f t="shared" si="299"/>
        <v>0.00002-0.0465839116690956i</v>
      </c>
      <c r="W682" t="str">
        <f t="shared" si="300"/>
        <v>0.0000199993584529566-0.04658316448901i</v>
      </c>
      <c r="X682" t="str">
        <f t="shared" si="301"/>
        <v>0.00752794064215065-0.0453330954044889i</v>
      </c>
      <c r="Y682" t="str">
        <f t="shared" si="302"/>
        <v>0.009+0.344318554833441i</v>
      </c>
      <c r="Z682" t="str">
        <f t="shared" si="303"/>
        <v>-1.79728234336962-0.401493316174901i</v>
      </c>
      <c r="AA682" t="str">
        <f t="shared" si="304"/>
        <v>2.2119470350735-40.0134544788577i</v>
      </c>
      <c r="AB682" t="str">
        <f t="shared" si="305"/>
        <v>1.40999658799163-0.0571689310280405i</v>
      </c>
      <c r="AC682" t="str">
        <f t="shared" si="306"/>
        <v>4.98696504125856-3.55835354074332i</v>
      </c>
      <c r="AD682" t="str">
        <f t="shared" si="307"/>
        <v>0.192771201778296+0.126084532811247i</v>
      </c>
      <c r="AE682" t="str">
        <f t="shared" si="308"/>
        <v>-0.295842180069522-0.30400585365865i</v>
      </c>
      <c r="AF682" t="str">
        <f t="shared" si="309"/>
        <v>-11.7471058314189-3.80300264670686i</v>
      </c>
      <c r="AG682" t="str">
        <f t="shared" si="310"/>
        <v>1.01980674819651-0.0269130688231857i</v>
      </c>
      <c r="AH682" t="str">
        <f t="shared" si="311"/>
        <v>2.1510840915136+4.66183403151417i</v>
      </c>
      <c r="AI682">
        <f t="shared" si="312"/>
        <v>14.209430879125923</v>
      </c>
      <c r="AJ682">
        <f t="shared" si="313"/>
        <v>65.230246034735103</v>
      </c>
      <c r="AK682"/>
      <c r="AL682"/>
      <c r="AM682"/>
      <c r="AN682"/>
    </row>
    <row r="683" spans="1:40" x14ac:dyDescent="0.25">
      <c r="A683"/>
      <c r="B683">
        <f t="shared" si="314"/>
        <v>54900</v>
      </c>
      <c r="C683" s="237" t="str">
        <f t="shared" si="282"/>
        <v>-0.0000253570022244764+0.0446087750396279i</v>
      </c>
      <c r="D683" s="208" t="str">
        <f t="shared" si="283"/>
        <v>-5.95720036068968+0.342000608637147i</v>
      </c>
      <c r="E683" t="str">
        <f t="shared" si="284"/>
        <v>2870</v>
      </c>
      <c r="F683" t="str">
        <f t="shared" si="285"/>
        <v>0.777000777000777</v>
      </c>
      <c r="G683" t="str">
        <f t="shared" si="280"/>
        <v>0.777000777000777</v>
      </c>
      <c r="H683" t="str">
        <f t="shared" si="286"/>
        <v>5.79728837690279+4.14402196552825i</v>
      </c>
      <c r="I683" t="str">
        <f t="shared" si="287"/>
        <v>215.5917958526i</v>
      </c>
      <c r="J683" t="str">
        <f t="shared" si="281"/>
        <v>-38.7569809213794+46.6275037132535i</v>
      </c>
      <c r="K683" t="str">
        <f t="shared" si="288"/>
        <v>2.73446264941586-2.27289707348221i</v>
      </c>
      <c r="L683" t="str">
        <f t="shared" si="289"/>
        <v>0.186180683947101-0.133041611103864i</v>
      </c>
      <c r="M683" t="str">
        <f t="shared" si="290"/>
        <v>2.92064333336296-2.40593868458607i</v>
      </c>
      <c r="N683" t="str">
        <f t="shared" si="291"/>
        <v>-0.243476543585121i</v>
      </c>
      <c r="O683" t="str">
        <f t="shared" si="292"/>
        <v>0.97050572301359-0.241078081952443i</v>
      </c>
      <c r="P683" t="str">
        <f t="shared" si="293"/>
        <v>0.0294942769864101+0.241078081952443i</v>
      </c>
      <c r="Q683" t="str">
        <f t="shared" si="294"/>
        <v>-0.0294942769864101+0.00239846163267798i</v>
      </c>
      <c r="R683" t="str">
        <f t="shared" si="295"/>
        <v>-0.333113516229236-8.20081272213906i</v>
      </c>
      <c r="S683" t="str">
        <f t="shared" si="296"/>
        <v>0.0252542536904328i</v>
      </c>
      <c r="T683" t="str">
        <f t="shared" si="297"/>
        <v>0.207105404952629-0.00841253324656523i</v>
      </c>
      <c r="U683" t="str">
        <f t="shared" si="298"/>
        <v>0.0001-2898.99714192888i</v>
      </c>
      <c r="V683" t="str">
        <f t="shared" si="299"/>
        <v>0.00002-0.0464990593709736i</v>
      </c>
      <c r="W683" t="str">
        <f t="shared" si="300"/>
        <v>0.0000199993584529566-0.0464983135518726i</v>
      </c>
      <c r="X683" t="str">
        <f t="shared" si="301"/>
        <v>0.00750134115651687-0.0452549187696593i</v>
      </c>
      <c r="Y683" t="str">
        <f t="shared" si="302"/>
        <v>0.009+0.344946873364159i</v>
      </c>
      <c r="Z683" t="str">
        <f t="shared" si="303"/>
        <v>-1.79009211751145-0.398926340123528i</v>
      </c>
      <c r="AA683" t="str">
        <f t="shared" si="304"/>
        <v>2.19804032524518-39.920088622015i</v>
      </c>
      <c r="AB683" t="str">
        <f t="shared" si="305"/>
        <v>1.40998811785288-0.0572731161768199i</v>
      </c>
      <c r="AC683" t="str">
        <f t="shared" si="306"/>
        <v>4.9802767907314-3.5596193024917i</v>
      </c>
      <c r="AD683" t="str">
        <f t="shared" si="307"/>
        <v>0.192826829900741+0.126321691747528i</v>
      </c>
      <c r="AE683" t="str">
        <f t="shared" si="308"/>
        <v>-0.294784738082983-0.303051166197885i</v>
      </c>
      <c r="AF683" t="str">
        <f t="shared" si="309"/>
        <v>-11.7544887375925-3.8020213568911i</v>
      </c>
      <c r="AG683" t="str">
        <f t="shared" si="310"/>
        <v>1.01978914368403-0.0268604143566504i</v>
      </c>
      <c r="AH683" t="str">
        <f t="shared" si="311"/>
        <v>2.14551494099826+4.64862647298076i</v>
      </c>
      <c r="AI683">
        <f t="shared" si="312"/>
        <v>14.185161053354205</v>
      </c>
      <c r="AJ683">
        <f t="shared" si="313"/>
        <v>65.224909926723797</v>
      </c>
      <c r="AK683"/>
      <c r="AL683"/>
      <c r="AM683"/>
      <c r="AN683"/>
    </row>
    <row r="684" spans="1:40" x14ac:dyDescent="0.25">
      <c r="A684"/>
      <c r="B684">
        <f t="shared" si="314"/>
        <v>55000</v>
      </c>
      <c r="C684" s="237" t="str">
        <f t="shared" si="282"/>
        <v>-0.0000252648787981189+0.0445276682281899i</v>
      </c>
      <c r="D684" s="208" t="str">
        <f t="shared" si="283"/>
        <v>-5.95719965441008+0.341378789749456i</v>
      </c>
      <c r="E684" t="str">
        <f t="shared" si="284"/>
        <v>2870</v>
      </c>
      <c r="F684" t="str">
        <f t="shared" si="285"/>
        <v>0.777000777000777</v>
      </c>
      <c r="G684" t="str">
        <f t="shared" si="280"/>
        <v>0.777000777000777</v>
      </c>
      <c r="H684" t="str">
        <f t="shared" si="286"/>
        <v>5.80465283296704+4.14240702389467i</v>
      </c>
      <c r="I684" t="str">
        <f t="shared" si="287"/>
        <v>215.984494934298i</v>
      </c>
      <c r="J684" t="str">
        <f t="shared" si="281"/>
        <v>-38.9019470032192+46.7124354140063i</v>
      </c>
      <c r="K684" t="str">
        <f t="shared" si="288"/>
        <v>2.73018509405454-2.27368825659736i</v>
      </c>
      <c r="L684" t="str">
        <f t="shared" si="289"/>
        <v>0.185951491391181-0.133119870053892i</v>
      </c>
      <c r="M684" t="str">
        <f t="shared" si="290"/>
        <v>2.91613658544572-2.40680812665125i</v>
      </c>
      <c r="N684" t="str">
        <f t="shared" si="291"/>
        <v>-0.243920034557043i</v>
      </c>
      <c r="O684" t="str">
        <f t="shared" si="292"/>
        <v>0.970398711622631-0.241508468756559i</v>
      </c>
      <c r="P684" t="str">
        <f t="shared" si="293"/>
        <v>0.029601288377369+0.241508468756559i</v>
      </c>
      <c r="Q684" t="str">
        <f t="shared" si="294"/>
        <v>-0.029601288377369+0.00241156580048399i</v>
      </c>
      <c r="R684" t="str">
        <f t="shared" si="295"/>
        <v>-0.333112713762043-8.18585288909344i</v>
      </c>
      <c r="S684" t="str">
        <f t="shared" si="296"/>
        <v>0.0253002541525282i</v>
      </c>
      <c r="T684" t="str">
        <f t="shared" si="297"/>
        <v>0.207104158549271-0.00842783631961807i</v>
      </c>
      <c r="U684" t="str">
        <f t="shared" si="298"/>
        <v>0.0001-2893.72623803446i</v>
      </c>
      <c r="V684" t="str">
        <f t="shared" si="299"/>
        <v>0.00002-0.0464145156266627i</v>
      </c>
      <c r="W684" t="str">
        <f t="shared" si="300"/>
        <v>0.0000199993584529566-0.0464137711635966i</v>
      </c>
      <c r="X684" t="str">
        <f t="shared" si="301"/>
        <v>0.00747488149901883-0.0451770033397597i</v>
      </c>
      <c r="Y684" t="str">
        <f t="shared" si="302"/>
        <v>0.009+0.345575191894877i</v>
      </c>
      <c r="Z684" t="str">
        <f t="shared" si="303"/>
        <v>-1.78294582310615-0.396381881381495i</v>
      </c>
      <c r="AA684" t="str">
        <f t="shared" si="304"/>
        <v>2.18426141041918-39.8271860747433i</v>
      </c>
      <c r="AB684" t="str">
        <f t="shared" si="305"/>
        <v>1.40997963225142-0.0573773005711193i</v>
      </c>
      <c r="AC684" t="str">
        <f t="shared" si="306"/>
        <v>4.97359703704179-3.56087048268502i</v>
      </c>
      <c r="AD684" t="str">
        <f t="shared" si="307"/>
        <v>0.192882557148715+0.12655880625563i</v>
      </c>
      <c r="AE684" t="str">
        <f t="shared" si="308"/>
        <v>-0.293733531889331-0.302102645879057i</v>
      </c>
      <c r="AF684" t="str">
        <f t="shared" si="309"/>
        <v>-11.7618524873771-3.80102823414521i</v>
      </c>
      <c r="AG684" t="str">
        <f t="shared" si="310"/>
        <v>1.01977166912992-0.0268080257584823i</v>
      </c>
      <c r="AH684" t="str">
        <f t="shared" si="311"/>
        <v>2.13997057602105+4.63549315432537i</v>
      </c>
      <c r="AI684">
        <f t="shared" si="312"/>
        <v>14.160955644704135</v>
      </c>
      <c r="AJ684">
        <f t="shared" si="313"/>
        <v>65.219640538212388</v>
      </c>
      <c r="AK684"/>
      <c r="AL684"/>
      <c r="AM684"/>
      <c r="AN684"/>
    </row>
    <row r="685" spans="1:40" x14ac:dyDescent="0.25">
      <c r="A685"/>
      <c r="B685">
        <f t="shared" si="314"/>
        <v>55100</v>
      </c>
      <c r="C685" s="237" t="str">
        <f t="shared" si="282"/>
        <v>-0.0000251732564957091+0.0444468558150579i</v>
      </c>
      <c r="D685" s="208" t="str">
        <f t="shared" si="283"/>
        <v>-5.95719895197243+0.340759227915444i</v>
      </c>
      <c r="E685" t="str">
        <f t="shared" si="284"/>
        <v>2870</v>
      </c>
      <c r="F685" t="str">
        <f t="shared" si="285"/>
        <v>0.777000777000777</v>
      </c>
      <c r="G685" t="str">
        <f t="shared" si="280"/>
        <v>0.777000777000777</v>
      </c>
      <c r="H685" t="str">
        <f t="shared" si="286"/>
        <v>5.81199816681375+4.14078260133346i</v>
      </c>
      <c r="I685" t="str">
        <f t="shared" si="287"/>
        <v>216.377194015997i</v>
      </c>
      <c r="J685" t="str">
        <f t="shared" si="281"/>
        <v>-39.0471768995846+46.797367114759i</v>
      </c>
      <c r="K685" t="str">
        <f t="shared" si="288"/>
        <v>2.72591313317495-2.27447010134069i</v>
      </c>
      <c r="L685" t="str">
        <f t="shared" si="289"/>
        <v>0.185722446868936-0.13319763853351i</v>
      </c>
      <c r="M685" t="str">
        <f t="shared" si="290"/>
        <v>2.91163558004389-2.4076677398742i</v>
      </c>
      <c r="N685" t="str">
        <f t="shared" si="291"/>
        <v>-0.244363525528965i</v>
      </c>
      <c r="O685" t="str">
        <f t="shared" si="292"/>
        <v>0.97029150936954-0.241938808059766i</v>
      </c>
      <c r="P685" t="str">
        <f t="shared" si="293"/>
        <v>0.02970849063046+0.241938808059766i</v>
      </c>
      <c r="Q685" t="str">
        <f t="shared" si="294"/>
        <v>-0.02970849063046+0.00242471746919901i</v>
      </c>
      <c r="R685" t="str">
        <f t="shared" si="295"/>
        <v>-0.333111909827689-8.17094726710338i</v>
      </c>
      <c r="S685" t="str">
        <f t="shared" si="296"/>
        <v>0.0253462546146238i</v>
      </c>
      <c r="T685" t="str">
        <f t="shared" si="297"/>
        <v>0.207102909874667-0.00844313928165621i</v>
      </c>
      <c r="U685" t="str">
        <f t="shared" si="298"/>
        <v>0.0001-2888.47446627759i</v>
      </c>
      <c r="V685" t="str">
        <f t="shared" si="299"/>
        <v>0.00002-0.0463302787561969i</v>
      </c>
      <c r="W685" t="str">
        <f t="shared" si="300"/>
        <v>0.0000199993584529566-0.0463295356442442i</v>
      </c>
      <c r="X685" t="str">
        <f t="shared" si="301"/>
        <v>0.0074485607003867-0.0450993478522778i</v>
      </c>
      <c r="Y685" t="str">
        <f t="shared" si="302"/>
        <v>0.009+0.346203510425595i</v>
      </c>
      <c r="Z685" t="str">
        <f t="shared" si="303"/>
        <v>-1.77584309920544-0.393859687633536i</v>
      </c>
      <c r="AA685" t="str">
        <f t="shared" si="304"/>
        <v>2.17060877433493-39.7347433113128i</v>
      </c>
      <c r="AB685" t="str">
        <f t="shared" si="305"/>
        <v>1.40997113118717-0.057481484209623i</v>
      </c>
      <c r="AC685" t="str">
        <f t="shared" si="306"/>
        <v>4.9669257972277-3.56210714133175i</v>
      </c>
      <c r="AD685" t="str">
        <f t="shared" si="307"/>
        <v>0.192938383510076+0.126795876411147i</v>
      </c>
      <c r="AE685" t="str">
        <f t="shared" si="308"/>
        <v>-0.292688512651706-0.301160233594239i</v>
      </c>
      <c r="AF685" t="str">
        <f t="shared" si="309"/>
        <v>-11.7691971187862-3.80002337341802i</v>
      </c>
      <c r="AG685" t="str">
        <f t="shared" si="310"/>
        <v>1.01975432316802-0.0267559011044616i</v>
      </c>
      <c r="AH685" t="str">
        <f t="shared" si="311"/>
        <v>2.13445086838192+4.62243345477617i</v>
      </c>
      <c r="AI685">
        <f t="shared" si="312"/>
        <v>14.136814326147228</v>
      </c>
      <c r="AJ685">
        <f t="shared" si="313"/>
        <v>65.214437052140411</v>
      </c>
      <c r="AK685"/>
      <c r="AL685"/>
      <c r="AM685"/>
      <c r="AN685"/>
    </row>
    <row r="686" spans="1:40" x14ac:dyDescent="0.25">
      <c r="A686"/>
      <c r="B686">
        <f t="shared" si="314"/>
        <v>55200</v>
      </c>
      <c r="C686" s="237" t="str">
        <f t="shared" si="282"/>
        <v>-0.0000250821316892071+0.044366336200243i</v>
      </c>
      <c r="D686" s="208" t="str">
        <f t="shared" si="283"/>
        <v>-5.95719825334891+0.34014191086853i</v>
      </c>
      <c r="E686" t="str">
        <f t="shared" si="284"/>
        <v>2870</v>
      </c>
      <c r="F686" t="str">
        <f t="shared" si="285"/>
        <v>0.777000777000777</v>
      </c>
      <c r="G686" t="str">
        <f t="shared" si="280"/>
        <v>0.777000777000777</v>
      </c>
      <c r="H686" t="str">
        <f t="shared" si="286"/>
        <v>5.8193244166086+4.13914877993827i</v>
      </c>
      <c r="I686" t="str">
        <f t="shared" si="287"/>
        <v>216.769893097696i</v>
      </c>
      <c r="J686" t="str">
        <f t="shared" si="281"/>
        <v>-39.1926706104757+46.8822988155117i</v>
      </c>
      <c r="K686" t="str">
        <f t="shared" si="288"/>
        <v>2.72164677712387-2.27524264698782i</v>
      </c>
      <c r="L686" t="str">
        <f t="shared" si="289"/>
        <v>0.185493551369586-0.133274917831506i</v>
      </c>
      <c r="M686" t="str">
        <f t="shared" si="290"/>
        <v>2.90714032849346-2.40851756481933i</v>
      </c>
      <c r="N686" t="str">
        <f t="shared" si="291"/>
        <v>-0.244807016500887i</v>
      </c>
      <c r="O686" t="str">
        <f t="shared" si="292"/>
        <v>0.970184116275401-0.242369099777423i</v>
      </c>
      <c r="P686" t="str">
        <f t="shared" si="293"/>
        <v>0.029815883724599+0.242369099777423i</v>
      </c>
      <c r="Q686" t="str">
        <f t="shared" si="294"/>
        <v>-0.029815883724599+0.002437916723464i</v>
      </c>
      <c r="R686" t="str">
        <f t="shared" si="295"/>
        <v>-0.333111104426174-8.1560955615427i</v>
      </c>
      <c r="S686" t="str">
        <f t="shared" si="296"/>
        <v>0.0253922550767192i</v>
      </c>
      <c r="T686" t="str">
        <f t="shared" si="297"/>
        <v>0.20710165892879-0.00845844213247706i</v>
      </c>
      <c r="U686" t="str">
        <f t="shared" si="298"/>
        <v>0.0001-2883.24172267926i</v>
      </c>
      <c r="V686" t="str">
        <f t="shared" si="299"/>
        <v>0.00002-0.0462463470917835i</v>
      </c>
      <c r="W686" t="str">
        <f t="shared" si="300"/>
        <v>0.0000199993584529566-0.0462456053260486i</v>
      </c>
      <c r="X686" t="str">
        <f t="shared" si="301"/>
        <v>0.00742237779965304-0.045021951052481i</v>
      </c>
      <c r="Y686" t="str">
        <f t="shared" si="302"/>
        <v>0.009+0.346831828956313i</v>
      </c>
      <c r="Z686" t="str">
        <f t="shared" si="303"/>
        <v>-1.76878358855764-0.391359510011108i</v>
      </c>
      <c r="AA686" t="str">
        <f t="shared" si="304"/>
        <v>2.15708092258179-39.6427568416343i</v>
      </c>
      <c r="AB686" t="str">
        <f t="shared" si="305"/>
        <v>1.40996261465993-0.0575856670909515i</v>
      </c>
      <c r="AC686" t="str">
        <f t="shared" si="306"/>
        <v>4.96026308807557-3.56332933829033i</v>
      </c>
      <c r="AD686" t="str">
        <f t="shared" si="307"/>
        <v>0.192994308972691+0.127032902288853i</v>
      </c>
      <c r="AE686" t="str">
        <f t="shared" si="308"/>
        <v>-0.291649632000864-0.300223870969854i</v>
      </c>
      <c r="AF686" t="str">
        <f t="shared" si="309"/>
        <v>-11.7765226699575-3.79900686906974i</v>
      </c>
      <c r="AG686" t="str">
        <f t="shared" si="310"/>
        <v>1.01973710445012-0.0267040384887293i</v>
      </c>
      <c r="AH686" t="str">
        <f t="shared" si="311"/>
        <v>2.12895569033839+4.60944676040013i</v>
      </c>
      <c r="AI686">
        <f t="shared" si="312"/>
        <v>14.112736773115737</v>
      </c>
      <c r="AJ686">
        <f t="shared" si="313"/>
        <v>65.209298661407487</v>
      </c>
      <c r="AK686"/>
      <c r="AL686"/>
      <c r="AM686"/>
      <c r="AN686"/>
    </row>
    <row r="687" spans="1:40" x14ac:dyDescent="0.25">
      <c r="A687"/>
      <c r="B687">
        <f t="shared" si="314"/>
        <v>55300</v>
      </c>
      <c r="C687" s="237" t="str">
        <f t="shared" si="282"/>
        <v>-0.0000249915007833464+0.0442861077953294i</v>
      </c>
      <c r="D687" s="208" t="str">
        <f t="shared" si="283"/>
        <v>-5.95719755851196+0.339526826430859i</v>
      </c>
      <c r="E687" t="str">
        <f t="shared" si="284"/>
        <v>2870</v>
      </c>
      <c r="F687" t="str">
        <f t="shared" si="285"/>
        <v>0.777000777000777</v>
      </c>
      <c r="G687" t="str">
        <f t="shared" si="280"/>
        <v>0.777000777000777</v>
      </c>
      <c r="H687" t="str">
        <f t="shared" si="286"/>
        <v>5.82663162063841+4.13750564130584i</v>
      </c>
      <c r="I687" t="str">
        <f t="shared" si="287"/>
        <v>217.162592179394i</v>
      </c>
      <c r="J687" t="str">
        <f t="shared" si="281"/>
        <v>-39.3384281358924+46.9672305162645i</v>
      </c>
      <c r="K687" t="str">
        <f t="shared" si="288"/>
        <v>2.71738603608636-2.2760059327118i</v>
      </c>
      <c r="L687" t="str">
        <f t="shared" si="289"/>
        <v>0.185264805875492-0.133351709236884i</v>
      </c>
      <c r="M687" t="str">
        <f t="shared" si="290"/>
        <v>2.90265084196185-2.40935764194868i</v>
      </c>
      <c r="N687" t="str">
        <f t="shared" si="291"/>
        <v>-0.245250507472809i</v>
      </c>
      <c r="O687" t="str">
        <f t="shared" si="292"/>
        <v>0.970076532361339-0.242799343824898i</v>
      </c>
      <c r="P687" t="str">
        <f t="shared" si="293"/>
        <v>0.029923467638661+0.242799343824898i</v>
      </c>
      <c r="Q687" t="str">
        <f t="shared" si="294"/>
        <v>-0.029923467638661+0.00245116364791098i</v>
      </c>
      <c r="R687" t="str">
        <f t="shared" si="295"/>
        <v>-0.333110297557235-8.14129747991722i</v>
      </c>
      <c r="S687" t="str">
        <f t="shared" si="296"/>
        <v>0.0254382555388148i</v>
      </c>
      <c r="T687" t="str">
        <f t="shared" si="297"/>
        <v>0.207100405711643-0.00847374487187158i</v>
      </c>
      <c r="U687" t="str">
        <f t="shared" si="298"/>
        <v>0.0001-2878.02790401257i</v>
      </c>
      <c r="V687" t="str">
        <f t="shared" si="299"/>
        <v>0.00002-0.0461627189776934i</v>
      </c>
      <c r="W687" t="str">
        <f t="shared" si="300"/>
        <v>0.0000199993584529566-0.0461619785533074i</v>
      </c>
      <c r="X687" t="str">
        <f t="shared" si="301"/>
        <v>0.00739633184406993-0.0449448116933651i</v>
      </c>
      <c r="Y687" t="str">
        <f t="shared" si="302"/>
        <v>0.009+0.347460147487031i</v>
      </c>
      <c r="Z687" t="str">
        <f t="shared" si="303"/>
        <v>-1.76176693756316-0.388881103036955i</v>
      </c>
      <c r="AA687" t="str">
        <f t="shared" si="304"/>
        <v>2.1436763822306-39.5512232108174i</v>
      </c>
      <c r="AB687" t="str">
        <f t="shared" si="305"/>
        <v>1.40995408266973-0.0576898492136817i</v>
      </c>
      <c r="AC687" t="str">
        <f t="shared" si="306"/>
        <v>4.95360892612299-3.5645371332698i</v>
      </c>
      <c r="AD687" t="str">
        <f t="shared" si="307"/>
        <v>0.193050333524445+0.127269883962711i</v>
      </c>
      <c r="AE687" t="str">
        <f t="shared" si="308"/>
        <v>-0.290616842030105-0.299293500355643i</v>
      </c>
      <c r="AF687" t="str">
        <f t="shared" si="309"/>
        <v>-11.7838291791504-3.79797881487498i</v>
      </c>
      <c r="AG687" t="str">
        <f t="shared" si="310"/>
        <v>1.01972001164564-0.0266524360235753i</v>
      </c>
      <c r="AH687" t="str">
        <f t="shared" si="311"/>
        <v>2.12348491461352+4.59653246401099i</v>
      </c>
      <c r="AI687">
        <f t="shared" si="312"/>
        <v>14.088722663480144</v>
      </c>
      <c r="AJ687">
        <f t="shared" si="313"/>
        <v>65.204224568729046</v>
      </c>
      <c r="AK687"/>
      <c r="AL687"/>
      <c r="AM687"/>
      <c r="AN687"/>
    </row>
    <row r="688" spans="1:40" x14ac:dyDescent="0.25">
      <c r="A688"/>
      <c r="B688">
        <f t="shared" si="314"/>
        <v>55400</v>
      </c>
      <c r="C688" s="237" t="str">
        <f t="shared" si="282"/>
        <v>-0.00002490136021528+0.0442061690233704i</v>
      </c>
      <c r="D688" s="208" t="str">
        <f t="shared" si="283"/>
        <v>-5.95719686743427+0.338913962512507i</v>
      </c>
      <c r="E688" t="str">
        <f t="shared" si="284"/>
        <v>2870</v>
      </c>
      <c r="F688" t="str">
        <f t="shared" si="285"/>
        <v>0.777000777000777</v>
      </c>
      <c r="G688" t="str">
        <f t="shared" si="280"/>
        <v>0.777000777000777</v>
      </c>
      <c r="H688" t="str">
        <f t="shared" si="286"/>
        <v>5.83391981730851+4.13585326653827i</v>
      </c>
      <c r="I688" t="str">
        <f t="shared" si="287"/>
        <v>217.555291261093i</v>
      </c>
      <c r="J688" t="str">
        <f t="shared" si="281"/>
        <v>-39.4844494758348+47.0521622170172i</v>
      </c>
      <c r="K688" t="str">
        <f t="shared" si="288"/>
        <v>2.71313092008674-2.27675999758298i</v>
      </c>
      <c r="L688" t="str">
        <f t="shared" si="289"/>
        <v>0.185036211362172-0.133428014038823i</v>
      </c>
      <c r="M688" t="str">
        <f t="shared" si="290"/>
        <v>2.89816713144891-2.4101880116218i</v>
      </c>
      <c r="N688" t="str">
        <f t="shared" si="291"/>
        <v>-0.245693998444731i</v>
      </c>
      <c r="O688" t="str">
        <f t="shared" si="292"/>
        <v>0.969968757648511-0.243229540117568i</v>
      </c>
      <c r="P688" t="str">
        <f t="shared" si="293"/>
        <v>0.030031242351489+0.243229540117568i</v>
      </c>
      <c r="Q688" t="str">
        <f t="shared" si="294"/>
        <v>-0.030031242351489+0.00246445832716299i</v>
      </c>
      <c r="R688" t="str">
        <f t="shared" si="295"/>
        <v>-0.333109489220753-8.1265527318431i</v>
      </c>
      <c r="S688" t="str">
        <f t="shared" si="296"/>
        <v>0.0254842560009103i</v>
      </c>
      <c r="T688" t="str">
        <f t="shared" si="297"/>
        <v>0.207099150223187-0.00848904749963414i</v>
      </c>
      <c r="U688" t="str">
        <f t="shared" si="298"/>
        <v>0.0001-2872.83290779595i</v>
      </c>
      <c r="V688" t="str">
        <f t="shared" si="299"/>
        <v>0.00002-0.0460793927701524i</v>
      </c>
      <c r="W688" t="str">
        <f t="shared" si="300"/>
        <v>0.0000199993584529566-0.0460786536822732i</v>
      </c>
      <c r="X688" t="str">
        <f t="shared" si="301"/>
        <v>0.00737042188902532-0.0448679285355976i</v>
      </c>
      <c r="Y688" t="str">
        <f t="shared" si="302"/>
        <v>0.009+0.348088466017749i</v>
      </c>
      <c r="Z688" t="str">
        <f t="shared" si="303"/>
        <v>-1.75479279623047-0.386424224570594i</v>
      </c>
      <c r="AA688" t="str">
        <f t="shared" si="304"/>
        <v>2.13039370147188-39.4601389987362i</v>
      </c>
      <c r="AB688" t="str">
        <f t="shared" si="305"/>
        <v>1.40994553521629-0.0577940305764138i</v>
      </c>
      <c r="AC688" t="str">
        <f t="shared" si="306"/>
        <v>4.94696332765842-3.5657305858285i</v>
      </c>
      <c r="AD688" t="str">
        <f t="shared" si="307"/>
        <v>0.193106457153224+0.127506821505868i</v>
      </c>
      <c r="AE688" t="str">
        <f t="shared" si="308"/>
        <v>-0.2895900952902-0.298369064813751i</v>
      </c>
      <c r="AF688" t="str">
        <f t="shared" si="309"/>
        <v>-11.7911166847428-3.79693930402576i</v>
      </c>
      <c r="AG688" t="str">
        <f t="shared" si="310"/>
        <v>1.01970304344139-0.0266010918392279i</v>
      </c>
      <c r="AH688" t="str">
        <f t="shared" si="311"/>
        <v>2.11803841440271+4.58368996507721i</v>
      </c>
      <c r="AI688">
        <f t="shared" si="312"/>
        <v>14.064771677523975</v>
      </c>
      <c r="AJ688">
        <f t="shared" si="313"/>
        <v>65.199213986495607</v>
      </c>
      <c r="AK688"/>
      <c r="AL688"/>
      <c r="AM688"/>
      <c r="AN688"/>
    </row>
    <row r="689" spans="1:40" x14ac:dyDescent="0.25">
      <c r="A689"/>
      <c r="B689">
        <f t="shared" si="314"/>
        <v>55500</v>
      </c>
      <c r="C689" s="237" t="str">
        <f t="shared" si="282"/>
        <v>-0.0000248117064542293+0.0441265183187844i</v>
      </c>
      <c r="D689" s="208" t="str">
        <f t="shared" si="283"/>
        <v>-5.95719618008877+0.338303307110681i</v>
      </c>
      <c r="E689" t="str">
        <f t="shared" si="284"/>
        <v>2870</v>
      </c>
      <c r="F689" t="str">
        <f t="shared" si="285"/>
        <v>0.777000777000777</v>
      </c>
      <c r="G689" t="str">
        <f t="shared" si="280"/>
        <v>0.777000777000777</v>
      </c>
      <c r="H689" t="str">
        <f t="shared" si="286"/>
        <v>5.84118904513968+4.13419173624516i</v>
      </c>
      <c r="I689" t="str">
        <f t="shared" si="287"/>
        <v>217.947990342792i</v>
      </c>
      <c r="J689" t="str">
        <f t="shared" si="281"/>
        <v>-39.6307346303028+47.13709391777i</v>
      </c>
      <c r="K689" t="str">
        <f t="shared" si="288"/>
        <v>2.70888143898954-2.27750488056872i</v>
      </c>
      <c r="L689" t="str">
        <f t="shared" si="289"/>
        <v>0.184807768798322-0.133503833526659i</v>
      </c>
      <c r="M689" t="str">
        <f t="shared" si="290"/>
        <v>2.89368920778786-2.41100871409538i</v>
      </c>
      <c r="N689" t="str">
        <f t="shared" si="291"/>
        <v>-0.246137489416653i</v>
      </c>
      <c r="O689" t="str">
        <f t="shared" si="292"/>
        <v>0.969860792158117-0.243659688570822i</v>
      </c>
      <c r="P689" t="str">
        <f t="shared" si="293"/>
        <v>0.030139207841883+0.243659688570822i</v>
      </c>
      <c r="Q689" t="str">
        <f t="shared" si="294"/>
        <v>-0.030139207841883+0.00247780084583102i</v>
      </c>
      <c r="R689" t="str">
        <f t="shared" si="295"/>
        <v>-0.333108679417074-8.11186102903097i</v>
      </c>
      <c r="S689" t="str">
        <f t="shared" si="296"/>
        <v>0.0255302564630057i</v>
      </c>
      <c r="T689" t="str">
        <f t="shared" si="297"/>
        <v>0.207097892463422-0.00850435001557105i</v>
      </c>
      <c r="U689" t="str">
        <f t="shared" si="298"/>
        <v>0.0001-2867.6566322864i</v>
      </c>
      <c r="V689" t="str">
        <f t="shared" si="299"/>
        <v>0.00002-0.0459963668372332i</v>
      </c>
      <c r="W689" t="str">
        <f t="shared" si="300"/>
        <v>0.0000199993584529566-0.0459956290810442i</v>
      </c>
      <c r="X689" t="str">
        <f t="shared" si="301"/>
        <v>0.00734464699796012-0.0447913003474599i</v>
      </c>
      <c r="Y689" t="str">
        <f t="shared" si="302"/>
        <v>0.009+0.348716784548467i</v>
      </c>
      <c r="Z689" t="str">
        <f t="shared" si="303"/>
        <v>-1.74786081813247-0.383988635754802i</v>
      </c>
      <c r="AA689" t="str">
        <f t="shared" si="304"/>
        <v>2.11723144926104-39.3695008195999i</v>
      </c>
      <c r="AB689" t="str">
        <f t="shared" si="305"/>
        <v>1.40993697229963-0.057898211177829i</v>
      </c>
      <c r="AC689" t="str">
        <f t="shared" si="306"/>
        <v>4.94032630872425-3.56690975537517i</v>
      </c>
      <c r="AD689" t="str">
        <f t="shared" si="307"/>
        <v>0.193162679846938+0.12774371499068i</v>
      </c>
      <c r="AE689" t="str">
        <f t="shared" si="308"/>
        <v>-0.288569344784407-0.297450508108058i</v>
      </c>
      <c r="AF689" t="str">
        <f t="shared" si="309"/>
        <v>-11.7983852252285-3.79588842913448i</v>
      </c>
      <c r="AG689" t="str">
        <f t="shared" si="310"/>
        <v>1.01968619854128-0.0265500040836497i</v>
      </c>
      <c r="AH689" t="str">
        <f t="shared" si="311"/>
        <v>2.11261606338069+4.57091866963238i</v>
      </c>
      <c r="AI689">
        <f t="shared" si="312"/>
        <v>14.040883497920866</v>
      </c>
      <c r="AJ689">
        <f t="shared" si="313"/>
        <v>65.194266136633701</v>
      </c>
      <c r="AK689"/>
      <c r="AL689"/>
      <c r="AM689"/>
      <c r="AN689"/>
    </row>
    <row r="690" spans="1:40" x14ac:dyDescent="0.25">
      <c r="A690"/>
      <c r="B690">
        <f t="shared" si="314"/>
        <v>55600</v>
      </c>
      <c r="C690" s="237" t="str">
        <f t="shared" si="282"/>
        <v>-0.0000247225360011386+0.0440471541272528i</v>
      </c>
      <c r="D690" s="208" t="str">
        <f t="shared" si="283"/>
        <v>-5.95719549644863+0.337694848308938i</v>
      </c>
      <c r="E690" t="str">
        <f t="shared" si="284"/>
        <v>2870</v>
      </c>
      <c r="F690" t="str">
        <f t="shared" si="285"/>
        <v>0.777000777000777</v>
      </c>
      <c r="G690" t="str">
        <f t="shared" si="280"/>
        <v>0.777000777000777</v>
      </c>
      <c r="H690" t="str">
        <f t="shared" si="286"/>
        <v>5.84843934276558+4.13252113054587i</v>
      </c>
      <c r="I690" t="str">
        <f t="shared" si="287"/>
        <v>218.340689424491i</v>
      </c>
      <c r="J690" t="str">
        <f t="shared" si="281"/>
        <v>-39.7772835992964+47.2220256185227i</v>
      </c>
      <c r="K690" t="str">
        <f t="shared" si="288"/>
        <v>2.70463760250052-2.27824062053334i</v>
      </c>
      <c r="L690" t="str">
        <f t="shared" si="289"/>
        <v>0.184579479145839-0.133579168989847i</v>
      </c>
      <c r="M690" t="str">
        <f t="shared" si="290"/>
        <v>2.88921708164636-2.41181978952319i</v>
      </c>
      <c r="N690" t="str">
        <f t="shared" si="291"/>
        <v>-0.246580980388575i</v>
      </c>
      <c r="O690" t="str">
        <f t="shared" si="292"/>
        <v>0.969752635911391-0.244089789100055i</v>
      </c>
      <c r="P690" t="str">
        <f t="shared" si="293"/>
        <v>0.030247364088609+0.244089789100055i</v>
      </c>
      <c r="Q690" t="str">
        <f t="shared" si="294"/>
        <v>-0.030247364088609+0.00249119128852002i</v>
      </c>
      <c r="R690" t="str">
        <f t="shared" si="295"/>
        <v>-0.333107868145804-8.09722208526437i</v>
      </c>
      <c r="S690" t="str">
        <f t="shared" si="296"/>
        <v>0.0255762569251013i</v>
      </c>
      <c r="T690" t="str">
        <f t="shared" si="297"/>
        <v>0.207096632432326-0.00851965241946985i</v>
      </c>
      <c r="U690" t="str">
        <f t="shared" si="298"/>
        <v>0.0001-2862.49897647294i</v>
      </c>
      <c r="V690" t="str">
        <f t="shared" si="299"/>
        <v>0.00002-0.045913639558749i</v>
      </c>
      <c r="W690" t="str">
        <f t="shared" si="300"/>
        <v>0.0000199993584529566-0.04591290312946i</v>
      </c>
      <c r="X690" t="str">
        <f t="shared" si="301"/>
        <v>0.0073190062422873-0.0447149259047935i</v>
      </c>
      <c r="Y690" t="str">
        <f t="shared" si="302"/>
        <v>0.009+0.349345103079185i</v>
      </c>
      <c r="Z690" t="str">
        <f t="shared" si="303"/>
        <v>-1.74097066036369-0.381574100963143i</v>
      </c>
      <c r="AA690" t="str">
        <f t="shared" si="304"/>
        <v>2.10418821497062-39.2793053215307i</v>
      </c>
      <c r="AB690" t="str">
        <f t="shared" si="305"/>
        <v>1.40992839391958-0.0580023910164808i</v>
      </c>
      <c r="AC690" t="str">
        <f t="shared" si="306"/>
        <v>4.93369788511746-3.56807470116704i</v>
      </c>
      <c r="AD690" t="str">
        <f t="shared" si="307"/>
        <v>0.193219001593502+0.127980564488702i</v>
      </c>
      <c r="AE690" t="str">
        <f t="shared" si="308"/>
        <v>-0.28755454396352-0.29653777469365i</v>
      </c>
      <c r="AF690" t="str">
        <f t="shared" si="309"/>
        <v>-11.8056348392142-3.79482628223693i</v>
      </c>
      <c r="AG690" t="str">
        <f t="shared" si="310"/>
        <v>1.01966947566608-0.0264991709223317i</v>
      </c>
      <c r="AH690" t="str">
        <f t="shared" si="311"/>
        <v>2.10721773570774+4.55821799018626i</v>
      </c>
      <c r="AI690">
        <f t="shared" si="312"/>
        <v>14.017057809710323</v>
      </c>
      <c r="AJ690">
        <f t="shared" si="313"/>
        <v>65.189380250469824</v>
      </c>
      <c r="AK690"/>
      <c r="AL690"/>
      <c r="AM690"/>
      <c r="AN690"/>
    </row>
    <row r="691" spans="1:40" x14ac:dyDescent="0.25">
      <c r="A691"/>
      <c r="B691">
        <f t="shared" si="314"/>
        <v>55700</v>
      </c>
      <c r="C691" s="237" t="str">
        <f t="shared" si="282"/>
        <v>-0.0000246338453883342+0.0439680749056196i</v>
      </c>
      <c r="D691" s="208" t="str">
        <f t="shared" si="283"/>
        <v>-5.95719481648727+0.337088574276417i</v>
      </c>
      <c r="E691" t="str">
        <f t="shared" si="284"/>
        <v>2870</v>
      </c>
      <c r="F691" t="str">
        <f t="shared" si="285"/>
        <v>0.777000777000777</v>
      </c>
      <c r="G691" t="str">
        <f t="shared" si="280"/>
        <v>0.777000777000777</v>
      </c>
      <c r="H691" t="str">
        <f t="shared" si="286"/>
        <v>5.85567074892972+4.13084152907173i</v>
      </c>
      <c r="I691" t="str">
        <f t="shared" si="287"/>
        <v>218.733388506189i</v>
      </c>
      <c r="J691" t="str">
        <f t="shared" si="281"/>
        <v>-39.9240963828157+47.3069573192754i</v>
      </c>
      <c r="K691" t="str">
        <f t="shared" si="288"/>
        <v>2.70039942016763-2.27896725623789i</v>
      </c>
      <c r="L691" t="str">
        <f t="shared" si="289"/>
        <v>0.184351343359837-0.133654021717933i</v>
      </c>
      <c r="M691" t="str">
        <f t="shared" si="290"/>
        <v>2.88475076352747-2.41262127795582i</v>
      </c>
      <c r="N691" t="str">
        <f t="shared" si="291"/>
        <v>-0.247024471360497i</v>
      </c>
      <c r="O691" t="str">
        <f t="shared" si="292"/>
        <v>0.969644288929606-0.244519841620674i</v>
      </c>
      <c r="P691" t="str">
        <f t="shared" si="293"/>
        <v>0.030355711070394+0.244519841620674i</v>
      </c>
      <c r="Q691" t="str">
        <f t="shared" si="294"/>
        <v>-0.030355711070394+0.00250462973982299i</v>
      </c>
      <c r="R691" t="str">
        <f t="shared" si="295"/>
        <v>-0.33310705540715-8.08263561638278i</v>
      </c>
      <c r="S691" t="str">
        <f t="shared" si="296"/>
        <v>0.0256222573871967i</v>
      </c>
      <c r="T691" t="str">
        <f t="shared" si="297"/>
        <v>0.207095370129883-0.00853495471113319i</v>
      </c>
      <c r="U691" t="str">
        <f t="shared" si="298"/>
        <v>0.0001-2857.35984006993i</v>
      </c>
      <c r="V691" t="str">
        <f t="shared" si="299"/>
        <v>0.00002-0.045831209326148i</v>
      </c>
      <c r="W691" t="str">
        <f t="shared" si="300"/>
        <v>0.0000199993584529566-0.0458304742189949i</v>
      </c>
      <c r="X691" t="str">
        <f t="shared" si="301"/>
        <v>0.00729349870131137-0.0446388039909463i</v>
      </c>
      <c r="Y691" t="str">
        <f t="shared" si="302"/>
        <v>0.009+0.349973421609903i</v>
      </c>
      <c r="Z691" t="str">
        <f t="shared" si="303"/>
        <v>-1.73412198349808-0.379180387748441i</v>
      </c>
      <c r="AA691" t="str">
        <f t="shared" si="304"/>
        <v>2.09126260804903-39.1895491861475i</v>
      </c>
      <c r="AB691" t="str">
        <f t="shared" si="305"/>
        <v>1.40991980007604-0.0581065700910258i</v>
      </c>
      <c r="AC691" t="str">
        <f t="shared" si="306"/>
        <v>4.92707807239121-3.56922548231072i</v>
      </c>
      <c r="AD691" t="str">
        <f t="shared" si="307"/>
        <v>0.193275422380844+0.128217370070707i</v>
      </c>
      <c r="AE691" t="str">
        <f t="shared" si="308"/>
        <v>-0.286545646721003-0.295630809706534i</v>
      </c>
      <c r="AF691" t="str">
        <f t="shared" si="309"/>
        <v>-11.812865565417-3.79375295479531i</v>
      </c>
      <c r="AG691" t="str">
        <f t="shared" si="310"/>
        <v>1.01965287355312-0.0264485905380933i</v>
      </c>
      <c r="AH691" t="str">
        <f t="shared" si="311"/>
        <v>2.10184330603607+4.54558734563829i</v>
      </c>
      <c r="AI691">
        <f t="shared" si="312"/>
        <v>13.993294300275753</v>
      </c>
      <c r="AJ691">
        <f t="shared" si="313"/>
        <v>65.184555568596721</v>
      </c>
      <c r="AK691"/>
      <c r="AL691"/>
      <c r="AM691"/>
      <c r="AN691"/>
    </row>
    <row r="692" spans="1:40" x14ac:dyDescent="0.25">
      <c r="A692"/>
      <c r="B692">
        <f t="shared" si="314"/>
        <v>55800</v>
      </c>
      <c r="C692" s="237" t="str">
        <f t="shared" si="282"/>
        <v>-0.0000245456311791864+0.0438892791217904i</v>
      </c>
      <c r="D692" s="208" t="str">
        <f t="shared" si="283"/>
        <v>-5.95719414017833+0.33648447326706i</v>
      </c>
      <c r="E692" t="str">
        <f t="shared" si="284"/>
        <v>2870</v>
      </c>
      <c r="F692" t="str">
        <f t="shared" si="285"/>
        <v>0.777000777000777</v>
      </c>
      <c r="G692" t="str">
        <f t="shared" si="280"/>
        <v>0.777000777000777</v>
      </c>
      <c r="H692" t="str">
        <f t="shared" si="286"/>
        <v>5.86288330248307+4.12915301096817i</v>
      </c>
      <c r="I692" t="str">
        <f t="shared" si="287"/>
        <v>219.126087587888i</v>
      </c>
      <c r="J692" t="str">
        <f t="shared" si="281"/>
        <v>-40.0711729808606+47.3918890200281i</v>
      </c>
      <c r="K692" t="str">
        <f t="shared" si="288"/>
        <v>2.69616690138205-2.27968482634008i</v>
      </c>
      <c r="L692" t="str">
        <f t="shared" si="289"/>
        <v>0.184123362388673-0.133728393000528i</v>
      </c>
      <c r="M692" t="str">
        <f t="shared" si="290"/>
        <v>2.88029026377072-2.41341321934061i</v>
      </c>
      <c r="N692" t="str">
        <f t="shared" si="291"/>
        <v>-0.247467962332418i</v>
      </c>
      <c r="O692" t="str">
        <f t="shared" si="292"/>
        <v>0.969535751234072-0.244949846048093i</v>
      </c>
      <c r="P692" t="str">
        <f t="shared" si="293"/>
        <v>0.030464248765928+0.244949846048093i</v>
      </c>
      <c r="Q692" t="str">
        <f t="shared" si="294"/>
        <v>-0.030464248765928+0.00251811628432499i</v>
      </c>
      <c r="R692" t="str">
        <f t="shared" si="295"/>
        <v>-0.333106241200949-8.06810134026242i</v>
      </c>
      <c r="S692" t="str">
        <f t="shared" si="296"/>
        <v>0.0256682578492923i</v>
      </c>
      <c r="T692" t="str">
        <f t="shared" si="297"/>
        <v>0.207094105556077-0.00855025689035451i</v>
      </c>
      <c r="U692" t="str">
        <f t="shared" si="298"/>
        <v>0.0001-2852.23912351067i</v>
      </c>
      <c r="V692" t="str">
        <f t="shared" si="299"/>
        <v>0.00002-0.0457490745424093i</v>
      </c>
      <c r="W692" t="str">
        <f t="shared" si="300"/>
        <v>0.0000199993584529566-0.0457483407526531i</v>
      </c>
      <c r="X692" t="str">
        <f t="shared" si="301"/>
        <v>0.00726812346214835-0.0445629333967156i</v>
      </c>
      <c r="Y692" t="str">
        <f t="shared" si="302"/>
        <v>0.009+0.350601740140621i</v>
      </c>
      <c r="Z692" t="str">
        <f t="shared" si="303"/>
        <v>-1.72731445154711-0.376807266792149i</v>
      </c>
      <c r="AA692" t="str">
        <f t="shared" si="304"/>
        <v>2.07845325768567-39.1002291281545i</v>
      </c>
      <c r="AB692" t="str">
        <f t="shared" si="305"/>
        <v>1.40991119076891-0.0582107484000576i</v>
      </c>
      <c r="AC692" t="str">
        <f t="shared" si="306"/>
        <v>4.92046688585666-3.57036215776144i</v>
      </c>
      <c r="AD692" t="str">
        <f t="shared" si="307"/>
        <v>0.193331942196901+0.128454131806689i</v>
      </c>
      <c r="AE692" t="str">
        <f t="shared" si="308"/>
        <v>-0.28554260738814-0.294729558953462i</v>
      </c>
      <c r="AF692" t="str">
        <f t="shared" si="309"/>
        <v>-11.8200774426614-3.79266853770111i</v>
      </c>
      <c r="AG692" t="str">
        <f t="shared" si="310"/>
        <v>1.01963639095605-0.0263982611308828i</v>
      </c>
      <c r="AH692" t="str">
        <f t="shared" si="311"/>
        <v>2.09649264951533+4.53302616119123i</v>
      </c>
      <c r="AI692">
        <f t="shared" si="312"/>
        <v>13.969592659320424</v>
      </c>
      <c r="AJ692">
        <f t="shared" si="313"/>
        <v>65.17979134074173</v>
      </c>
      <c r="AK692"/>
      <c r="AL692"/>
      <c r="AM692"/>
      <c r="AN692"/>
    </row>
    <row r="693" spans="1:40" x14ac:dyDescent="0.25">
      <c r="A693"/>
      <c r="B693">
        <f t="shared" si="314"/>
        <v>55900</v>
      </c>
      <c r="C693" s="237" t="str">
        <f t="shared" si="282"/>
        <v>-0.0000244578899677772+0.0438107652546337i</v>
      </c>
      <c r="D693" s="208" t="str">
        <f t="shared" si="283"/>
        <v>-5.95719346749571+0.335882533618859i</v>
      </c>
      <c r="E693" t="str">
        <f t="shared" si="284"/>
        <v>2870</v>
      </c>
      <c r="F693" t="str">
        <f t="shared" si="285"/>
        <v>0.777000777000777</v>
      </c>
      <c r="G693" t="str">
        <f t="shared" si="280"/>
        <v>0.777000777000777</v>
      </c>
      <c r="H693" t="str">
        <f t="shared" si="286"/>
        <v>5.87007704238099+4.12745565489705i</v>
      </c>
      <c r="I693" t="str">
        <f t="shared" si="287"/>
        <v>219.518786669587i</v>
      </c>
      <c r="J693" t="str">
        <f t="shared" si="281"/>
        <v>-40.2185133934312+47.4768207207809i</v>
      </c>
      <c r="K693" t="str">
        <f t="shared" si="288"/>
        <v>2.69194005537908-2.28039336939402i</v>
      </c>
      <c r="L693" t="str">
        <f t="shared" si="289"/>
        <v>0.183895537173963-0.133802284127277i</v>
      </c>
      <c r="M693" t="str">
        <f t="shared" si="290"/>
        <v>2.87583559255304-2.4141956535213i</v>
      </c>
      <c r="N693" t="str">
        <f t="shared" si="291"/>
        <v>-0.24791145330434i</v>
      </c>
      <c r="O693" t="str">
        <f t="shared" si="292"/>
        <v>0.969427022846136-0.245379802297739i</v>
      </c>
      <c r="P693" t="str">
        <f t="shared" si="293"/>
        <v>0.030572977153864+0.245379802297739i</v>
      </c>
      <c r="Q693" t="str">
        <f t="shared" si="294"/>
        <v>-0.030572977153864+0.00253165100660099i</v>
      </c>
      <c r="R693" t="str">
        <f t="shared" si="295"/>
        <v>-0.333105425527219-8.05361897679828i</v>
      </c>
      <c r="S693" t="str">
        <f t="shared" si="296"/>
        <v>0.0257142583113877i</v>
      </c>
      <c r="T693" t="str">
        <f t="shared" si="297"/>
        <v>0.207092838710885-0.00856555895693163i</v>
      </c>
      <c r="U693" t="str">
        <f t="shared" si="298"/>
        <v>0.0001-2847.13672794088i</v>
      </c>
      <c r="V693" t="str">
        <f t="shared" si="299"/>
        <v>0.00002-0.0456672336219399i</v>
      </c>
      <c r="W693" t="str">
        <f t="shared" si="300"/>
        <v>0.0000199993584529566-0.0456665011448672i</v>
      </c>
      <c r="X693" t="str">
        <f t="shared" si="301"/>
        <v>0.00724287961964778-0.0444873129202966i</v>
      </c>
      <c r="Y693" t="str">
        <f t="shared" si="302"/>
        <v>0.009+0.351230058671339i</v>
      </c>
      <c r="Z693" t="str">
        <f t="shared" si="303"/>
        <v>-1.72054773191869-0.374454511854733i</v>
      </c>
      <c r="AA693" t="str">
        <f t="shared" si="304"/>
        <v>2.06575881248279-39.0113418949369i</v>
      </c>
      <c r="AB693" t="str">
        <f t="shared" si="305"/>
        <v>1.40990256599802-0.0583149259421998i</v>
      </c>
      <c r="AC693" t="str">
        <f t="shared" si="306"/>
        <v>4.91386434058389-3.57148478632262i</v>
      </c>
      <c r="AD693" t="str">
        <f t="shared" si="307"/>
        <v>0.193388561029624+0.128690849765866i</v>
      </c>
      <c r="AE693" t="str">
        <f t="shared" si="308"/>
        <v>-0.284545380729292-0.293833968901987i</v>
      </c>
      <c r="AF693" t="str">
        <f t="shared" si="309"/>
        <v>-11.8272705098767-3.79157312127819i</v>
      </c>
      <c r="AG693" t="str">
        <f t="shared" si="310"/>
        <v>1.01962002664459-0.0263481809175826i</v>
      </c>
      <c r="AH693" t="str">
        <f t="shared" si="311"/>
        <v>2.09116564179843+4.52053386826712i</v>
      </c>
      <c r="AI693">
        <f t="shared" si="312"/>
        <v>13.945952578845628</v>
      </c>
      <c r="AJ693">
        <f t="shared" si="313"/>
        <v>65.175086825635589</v>
      </c>
      <c r="AK693"/>
      <c r="AL693"/>
      <c r="AM693"/>
      <c r="AN693"/>
    </row>
    <row r="694" spans="1:40" x14ac:dyDescent="0.25">
      <c r="A694"/>
      <c r="B694">
        <f t="shared" si="314"/>
        <v>56000</v>
      </c>
      <c r="C694" s="237" t="str">
        <f t="shared" si="282"/>
        <v>-0.0000243706183785718+0.0437325317938839i</v>
      </c>
      <c r="D694" s="208" t="str">
        <f t="shared" si="283"/>
        <v>-5.95719279841353+0.33528274375311i</v>
      </c>
      <c r="E694" t="str">
        <f t="shared" si="284"/>
        <v>2870</v>
      </c>
      <c r="F694" t="str">
        <f t="shared" si="285"/>
        <v>0.777000777000777</v>
      </c>
      <c r="G694" t="str">
        <f t="shared" si="280"/>
        <v>0.777000777000777</v>
      </c>
      <c r="H694" t="str">
        <f t="shared" si="286"/>
        <v>5.87725200768084+4.12574953903876i</v>
      </c>
      <c r="I694" t="str">
        <f t="shared" si="287"/>
        <v>219.911485751285i</v>
      </c>
      <c r="J694" t="str">
        <f t="shared" si="281"/>
        <v>-40.3661176205274+47.5617524215336i</v>
      </c>
      <c r="K694" t="str">
        <f t="shared" si="288"/>
        <v>2.68771889123917-2.28109292385017i</v>
      </c>
      <c r="L694" t="str">
        <f t="shared" si="289"/>
        <v>0.183667868650605-0.133875696387831i</v>
      </c>
      <c r="M694" t="str">
        <f t="shared" si="290"/>
        <v>2.87138675988977-2.414968620238i</v>
      </c>
      <c r="N694" t="str">
        <f t="shared" si="291"/>
        <v>-0.248354944276262i</v>
      </c>
      <c r="O694" t="str">
        <f t="shared" si="292"/>
        <v>0.969318103787184-0.245809710285045i</v>
      </c>
      <c r="P694" t="str">
        <f t="shared" si="293"/>
        <v>0.030681896212816+0.245809710285045i</v>
      </c>
      <c r="Q694" t="str">
        <f t="shared" si="294"/>
        <v>-0.030681896212816+0.00254523399121701i</v>
      </c>
      <c r="R694" t="str">
        <f t="shared" si="295"/>
        <v>-0.333104608385783-8.03918824788636i</v>
      </c>
      <c r="S694" t="str">
        <f t="shared" si="296"/>
        <v>0.0257602587734833i</v>
      </c>
      <c r="T694" t="str">
        <f t="shared" si="297"/>
        <v>0.207091569594298-0.00858086091065758i</v>
      </c>
      <c r="U694" t="str">
        <f t="shared" si="298"/>
        <v>0.0001-2842.05255521242i</v>
      </c>
      <c r="V694" t="str">
        <f t="shared" si="299"/>
        <v>0.00002-0.0455856849904723i</v>
      </c>
      <c r="W694" t="str">
        <f t="shared" si="300"/>
        <v>0.0000199993584529566-0.0455849538213946i</v>
      </c>
      <c r="X694" t="str">
        <f t="shared" si="301"/>
        <v>0.00721776627631453-0.0444119413672277i</v>
      </c>
      <c r="Y694" t="str">
        <f t="shared" si="302"/>
        <v>0.009+0.351858377202057i</v>
      </c>
      <c r="Z694" t="str">
        <f t="shared" si="303"/>
        <v>-1.71382149537664-0.372121899726886i</v>
      </c>
      <c r="AA694" t="str">
        <f t="shared" si="304"/>
        <v>2.05317794013325-38.9228842661626i</v>
      </c>
      <c r="AB694" t="str">
        <f t="shared" si="305"/>
        <v>1.40989392576331-0.0584191027160434i</v>
      </c>
      <c r="AC694" t="str">
        <f t="shared" si="306"/>
        <v>4.90727045140407-3.57259342664605i</v>
      </c>
      <c r="AD694" t="str">
        <f t="shared" si="307"/>
        <v>0.193445278866973+0.128927524016695i</v>
      </c>
      <c r="AE694" t="str">
        <f t="shared" si="308"/>
        <v>-0.28355392193717-0.292943986670674i</v>
      </c>
      <c r="AF694" t="str">
        <f t="shared" si="309"/>
        <v>-11.8344448060944-3.79046679528565i</v>
      </c>
      <c r="AG694" t="str">
        <f t="shared" si="310"/>
        <v>1.01960377940429-0.0262983481318153i</v>
      </c>
      <c r="AH694" t="str">
        <f t="shared" si="311"/>
        <v>2.08586215904651+4.50810990442417i</v>
      </c>
      <c r="AI694">
        <f t="shared" si="312"/>
        <v>13.922373753128056</v>
      </c>
      <c r="AJ694">
        <f t="shared" si="313"/>
        <v>65.170441290887268</v>
      </c>
      <c r="AK694"/>
      <c r="AL694"/>
      <c r="AM694"/>
      <c r="AN694"/>
    </row>
    <row r="695" spans="1:40" x14ac:dyDescent="0.25">
      <c r="A695"/>
      <c r="B695">
        <f t="shared" si="314"/>
        <v>56100</v>
      </c>
      <c r="C695" s="237" t="str">
        <f t="shared" si="282"/>
        <v>-0.0000242838130660929+0.0436545772400432i</v>
      </c>
      <c r="D695" s="208" t="str">
        <f t="shared" si="283"/>
        <v>-5.95719213290613+0.334685092173665i</v>
      </c>
      <c r="E695" t="str">
        <f t="shared" si="284"/>
        <v>2870</v>
      </c>
      <c r="F695" t="str">
        <f t="shared" si="285"/>
        <v>0.777000777000777</v>
      </c>
      <c r="G695" t="str">
        <f t="shared" si="280"/>
        <v>0.777000777000777</v>
      </c>
      <c r="H695" t="str">
        <f t="shared" si="286"/>
        <v>5.88440823753921+4.12403474109443i</v>
      </c>
      <c r="I695" t="str">
        <f t="shared" si="287"/>
        <v>220.304184832984i</v>
      </c>
      <c r="J695" t="str">
        <f t="shared" si="281"/>
        <v>-40.5139856621492+47.6466841222863i</v>
      </c>
      <c r="K695" t="str">
        <f t="shared" si="288"/>
        <v>2.68350341788892-2.28178352805516i</v>
      </c>
      <c r="L695" t="str">
        <f t="shared" si="289"/>
        <v>0.1834403577468-0.133948631071816i</v>
      </c>
      <c r="M695" t="str">
        <f t="shared" si="290"/>
        <v>2.86694377563572-2.41573215912698i</v>
      </c>
      <c r="N695" t="str">
        <f t="shared" si="291"/>
        <v>-0.248798435248184i</v>
      </c>
      <c r="O695" t="str">
        <f t="shared" si="292"/>
        <v>0.969208994078639-0.246239569925456i</v>
      </c>
      <c r="P695" t="str">
        <f t="shared" si="293"/>
        <v>0.030791005921361+0.246239569925456i</v>
      </c>
      <c r="Q695" t="str">
        <f t="shared" si="294"/>
        <v>-0.030791005921361+0.002558865322728i</v>
      </c>
      <c r="R695" t="str">
        <f t="shared" si="295"/>
        <v>-0.333103789776892-8.02480887740557i</v>
      </c>
      <c r="S695" t="str">
        <f t="shared" si="296"/>
        <v>0.0258062592355787i</v>
      </c>
      <c r="T695" t="str">
        <f t="shared" si="297"/>
        <v>0.207090298206301-0.00859616275133619i</v>
      </c>
      <c r="U695" t="str">
        <f t="shared" si="298"/>
        <v>0.0001-2836.98650787692i</v>
      </c>
      <c r="V695" t="str">
        <f t="shared" si="299"/>
        <v>0.00002-0.0455044270849634i</v>
      </c>
      <c r="W695" t="str">
        <f t="shared" si="300"/>
        <v>0.0000199993584529566-0.045503697219218i</v>
      </c>
      <c r="X695" t="str">
        <f t="shared" si="301"/>
        <v>0.0071927825422325-0.0443368175503389i</v>
      </c>
      <c r="Y695" t="str">
        <f t="shared" si="302"/>
        <v>0.009+0.352486695732775i</v>
      </c>
      <c r="Z695" t="str">
        <f t="shared" si="303"/>
        <v>-1.70713541600051-0.369809210181688i</v>
      </c>
      <c r="AA695" t="str">
        <f t="shared" si="304"/>
        <v>2.04070932710467-38.8348530533879i</v>
      </c>
      <c r="AB695" t="str">
        <f t="shared" si="305"/>
        <v>1.40988527006468-0.0585232787202527i</v>
      </c>
      <c r="AC695" t="str">
        <f t="shared" si="306"/>
        <v>4.90068523291036-3.5736881372315i</v>
      </c>
      <c r="AD695" t="str">
        <f t="shared" si="307"/>
        <v>0.193502095696918+0.129164154626871i</v>
      </c>
      <c r="AE695" t="str">
        <f t="shared" si="308"/>
        <v>-0.28256818662818-0.292059560019476i</v>
      </c>
      <c r="AF695" t="str">
        <f t="shared" si="309"/>
        <v>-11.8416003704453-3.78934964892077i</v>
      </c>
      <c r="AG695" t="str">
        <f t="shared" si="310"/>
        <v>1.01958764803625-0.0262487610237527i</v>
      </c>
      <c r="AH695" t="str">
        <f t="shared" si="311"/>
        <v>2.08058207793405+4.49575371327509i</v>
      </c>
      <c r="AI695">
        <f t="shared" si="312"/>
        <v>13.898855878697985</v>
      </c>
      <c r="AJ695">
        <f t="shared" si="313"/>
        <v>65.165854012857082</v>
      </c>
      <c r="AK695"/>
      <c r="AL695"/>
      <c r="AM695"/>
      <c r="AN695"/>
    </row>
    <row r="696" spans="1:40" x14ac:dyDescent="0.25">
      <c r="A696"/>
      <c r="B696">
        <f t="shared" si="314"/>
        <v>56200</v>
      </c>
      <c r="C696" s="237" t="str">
        <f t="shared" si="282"/>
        <v>-0.0000241974707146008+0.0435769001042863i</v>
      </c>
      <c r="D696" s="208" t="str">
        <f t="shared" si="283"/>
        <v>-5.95719147094811+0.334089567466195i</v>
      </c>
      <c r="E696" t="str">
        <f t="shared" si="284"/>
        <v>2870</v>
      </c>
      <c r="F696" t="str">
        <f t="shared" si="285"/>
        <v>0.777000777000777</v>
      </c>
      <c r="G696" t="str">
        <f t="shared" si="280"/>
        <v>0.777000777000777</v>
      </c>
      <c r="H696" t="str">
        <f t="shared" si="286"/>
        <v>5.89154577120927+4.12231133828825i</v>
      </c>
      <c r="I696" t="str">
        <f t="shared" si="287"/>
        <v>220.696883914683i</v>
      </c>
      <c r="J696" t="str">
        <f t="shared" si="281"/>
        <v>-40.6621175182967+47.7316158230391i</v>
      </c>
      <c r="K696" t="str">
        <f t="shared" si="288"/>
        <v>2.67929364410197-2.28246522025164i</v>
      </c>
      <c r="L696" t="str">
        <f t="shared" si="289"/>
        <v>0.183213005384071-0.134021089468809i</v>
      </c>
      <c r="M696" t="str">
        <f t="shared" si="290"/>
        <v>2.86250664948604-2.41648630972045i</v>
      </c>
      <c r="N696" t="str">
        <f t="shared" si="291"/>
        <v>-0.249241926220106i</v>
      </c>
      <c r="O696" t="str">
        <f t="shared" si="292"/>
        <v>0.96909969374196-0.246669381134423i</v>
      </c>
      <c r="P696" t="str">
        <f t="shared" si="293"/>
        <v>0.03090030625804+0.246669381134423i</v>
      </c>
      <c r="Q696" t="str">
        <f t="shared" si="294"/>
        <v>-0.03090030625804+0.002572545085683i</v>
      </c>
      <c r="R696" t="str">
        <f t="shared" si="295"/>
        <v>-0.333102969699934-8.01048059119953i</v>
      </c>
      <c r="S696" t="str">
        <f t="shared" si="296"/>
        <v>0.0258522596976743i</v>
      </c>
      <c r="T696" t="str">
        <f t="shared" si="297"/>
        <v>0.20708902454687-0.00861146447874923i</v>
      </c>
      <c r="U696" t="str">
        <f t="shared" si="298"/>
        <v>0.0001-2831.93848917963i</v>
      </c>
      <c r="V696" t="str">
        <f t="shared" si="299"/>
        <v>0.00002-0.0454234583534955i</v>
      </c>
      <c r="W696" t="str">
        <f t="shared" si="300"/>
        <v>0.0000199993584529566-0.0454227297864442i</v>
      </c>
      <c r="X696" t="str">
        <f t="shared" si="301"/>
        <v>0.00716792753498798-0.0442619402896965i</v>
      </c>
      <c r="Y696" t="str">
        <f t="shared" si="302"/>
        <v>0.009+0.353115014263493i</v>
      </c>
      <c r="Z696" t="str">
        <f t="shared" si="303"/>
        <v>-1.7004891711461-0.367516225927568i</v>
      </c>
      <c r="AA696" t="str">
        <f t="shared" si="304"/>
        <v>2.02835167832921-38.7472450996703i</v>
      </c>
      <c r="AB696" t="str">
        <f t="shared" si="305"/>
        <v>1.40987659890198-0.0586274539533421i</v>
      </c>
      <c r="AC696" t="str">
        <f t="shared" si="306"/>
        <v>4.89410869945966-3.57476897642574i</v>
      </c>
      <c r="AD696" t="str">
        <f t="shared" si="307"/>
        <v>0.193559011507442+0.129400741663342i</v>
      </c>
      <c r="AE696" t="str">
        <f t="shared" si="308"/>
        <v>-0.28158813083781-0.291180637340274i</v>
      </c>
      <c r="AF696" t="str">
        <f t="shared" si="309"/>
        <v>-11.8487372421574-3.78822177082205i</v>
      </c>
      <c r="AG696" t="str">
        <f t="shared" si="310"/>
        <v>1.01957163135694-0.0261994178599279i</v>
      </c>
      <c r="AH696" t="str">
        <f t="shared" si="311"/>
        <v>2.07532527565339+4.48346474440646i</v>
      </c>
      <c r="AI696">
        <f t="shared" si="312"/>
        <v>13.875398654317067</v>
      </c>
      <c r="AJ696">
        <f t="shared" si="313"/>
        <v>65.161324276534089</v>
      </c>
      <c r="AK696"/>
      <c r="AL696"/>
      <c r="AM696"/>
      <c r="AN696"/>
    </row>
    <row r="697" spans="1:40" x14ac:dyDescent="0.25">
      <c r="A697"/>
      <c r="B697">
        <f t="shared" si="314"/>
        <v>56300</v>
      </c>
      <c r="C697" s="237" t="str">
        <f t="shared" si="282"/>
        <v>-0.0000241115880377773+0.0434994989083663i</v>
      </c>
      <c r="D697" s="208" t="str">
        <f t="shared" si="283"/>
        <v>-5.95719081251425+0.333496158297475i</v>
      </c>
      <c r="E697" t="str">
        <f t="shared" si="284"/>
        <v>2870</v>
      </c>
      <c r="F697" t="str">
        <f t="shared" si="285"/>
        <v>0.777000777000777</v>
      </c>
      <c r="G697" t="str">
        <f t="shared" si="280"/>
        <v>0.777000777000777</v>
      </c>
      <c r="H697" t="str">
        <f t="shared" si="286"/>
        <v>5.89866464803827+4.1205794073695i</v>
      </c>
      <c r="I697" t="str">
        <f t="shared" si="287"/>
        <v>221.089582996382i</v>
      </c>
      <c r="J697" t="str">
        <f t="shared" si="281"/>
        <v>-40.8105131889699+47.8165475237918i</v>
      </c>
      <c r="K697" t="str">
        <f t="shared" si="288"/>
        <v>2.67508957850004-2.28313803857821i</v>
      </c>
      <c r="L697" t="str">
        <f t="shared" si="289"/>
        <v>0.182985812477286-0.134093072868304i</v>
      </c>
      <c r="M697" t="str">
        <f t="shared" si="290"/>
        <v>2.85807539097733-2.41723111144651i</v>
      </c>
      <c r="N697" t="str">
        <f t="shared" si="291"/>
        <v>-0.249685417192028i</v>
      </c>
      <c r="O697" t="str">
        <f t="shared" si="292"/>
        <v>0.968990202798645-0.247099143827412i</v>
      </c>
      <c r="P697" t="str">
        <f t="shared" si="293"/>
        <v>0.031009797201355+0.247099143827412i</v>
      </c>
      <c r="Q697" t="str">
        <f t="shared" si="294"/>
        <v>-0.031009797201355+0.002586273364616i</v>
      </c>
      <c r="R697" t="str">
        <f t="shared" si="295"/>
        <v>-0.333102148155651-7.99620311706032i</v>
      </c>
      <c r="S697" t="str">
        <f t="shared" si="296"/>
        <v>0.0258982601597699i</v>
      </c>
      <c r="T697" t="str">
        <f t="shared" si="297"/>
        <v>0.207087748615991-0.00862676609271327i</v>
      </c>
      <c r="U697" t="str">
        <f t="shared" si="298"/>
        <v>0.0001-2826.9084030532i</v>
      </c>
      <c r="V697" t="str">
        <f t="shared" si="299"/>
        <v>0.00002-0.0453427772551767i</v>
      </c>
      <c r="W697" t="str">
        <f t="shared" si="300"/>
        <v>0.0000199993584529566-0.0453420499822061i</v>
      </c>
      <c r="X697" t="str">
        <f t="shared" si="301"/>
        <v>0.00714320037959539-0.0441873084125545i</v>
      </c>
      <c r="Y697" t="str">
        <f t="shared" si="302"/>
        <v>0.009+0.353743332794211i</v>
      </c>
      <c r="Z697" t="str">
        <f t="shared" si="303"/>
        <v>-1.69388244140657-0.365242732562206i</v>
      </c>
      <c r="AA697" t="str">
        <f t="shared" si="304"/>
        <v>2.01610371689966-38.6600572791863i</v>
      </c>
      <c r="AB697" t="str">
        <f t="shared" si="305"/>
        <v>1.40986791227509-0.0587316284140627i</v>
      </c>
      <c r="AC697" t="str">
        <f t="shared" si="306"/>
        <v>4.88754086517363-3.57583600242374i</v>
      </c>
      <c r="AD697" t="str">
        <f t="shared" si="307"/>
        <v>0.193616026286536+0.129637285192304i</v>
      </c>
      <c r="AE697" t="str">
        <f t="shared" si="308"/>
        <v>-0.280613711016092-0.290307167647589i</v>
      </c>
      <c r="AF697" t="str">
        <f t="shared" si="309"/>
        <v>-11.8558554605525-3.78708324907203i</v>
      </c>
      <c r="AG697" t="str">
        <f t="shared" si="310"/>
        <v>1.01955572819791-0.026150316923049i</v>
      </c>
      <c r="AH697" t="str">
        <f t="shared" si="311"/>
        <v>2.07009162991926+4.47124245329964i</v>
      </c>
      <c r="AI697">
        <f t="shared" si="312"/>
        <v>13.852001780957027</v>
      </c>
      <c r="AJ697">
        <f t="shared" si="313"/>
        <v>65.156851375413908</v>
      </c>
      <c r="AK697"/>
      <c r="AL697"/>
      <c r="AM697"/>
      <c r="AN697"/>
    </row>
    <row r="698" spans="1:40" x14ac:dyDescent="0.25">
      <c r="A698"/>
      <c r="B698">
        <f t="shared" si="314"/>
        <v>56400</v>
      </c>
      <c r="C698" s="237" t="str">
        <f t="shared" si="282"/>
        <v>-0.0000240261617784117+0.0434223721845197i</v>
      </c>
      <c r="D698" s="208" t="str">
        <f t="shared" si="283"/>
        <v>-5.95719015757959+0.332904853414651i</v>
      </c>
      <c r="E698" t="str">
        <f t="shared" si="284"/>
        <v>2870</v>
      </c>
      <c r="F698" t="str">
        <f t="shared" si="285"/>
        <v>0.777000777000777</v>
      </c>
      <c r="G698" t="str">
        <f t="shared" si="280"/>
        <v>0.777000777000777</v>
      </c>
      <c r="H698" t="str">
        <f t="shared" si="286"/>
        <v>5.90576490746488+4.11883902461491i</v>
      </c>
      <c r="I698" t="str">
        <f t="shared" si="287"/>
        <v>221.48228207808i</v>
      </c>
      <c r="J698" t="str">
        <f t="shared" si="281"/>
        <v>-40.9591726741686+47.9014792245446i</v>
      </c>
      <c r="K698" t="str">
        <f t="shared" si="288"/>
        <v>2.67089122955385-2.28380202106919i</v>
      </c>
      <c r="L698" t="str">
        <f t="shared" si="289"/>
        <v>0.182758779934679-0.134164582559691i</v>
      </c>
      <c r="M698" t="str">
        <f t="shared" si="290"/>
        <v>2.85365000948853-2.41796660362888i</v>
      </c>
      <c r="N698" t="str">
        <f t="shared" si="291"/>
        <v>-0.25012890816395i</v>
      </c>
      <c r="O698" t="str">
        <f t="shared" si="292"/>
        <v>0.96888052127023-0.247528857919893i</v>
      </c>
      <c r="P698" t="str">
        <f t="shared" si="293"/>
        <v>0.0311194787297699+0.247528857919893i</v>
      </c>
      <c r="Q698" t="str">
        <f t="shared" si="294"/>
        <v>-0.0311194787297699+0.00260005024405702i</v>
      </c>
      <c r="R698" t="str">
        <f t="shared" si="295"/>
        <v>-0.333101325143332-7.98197618471048i</v>
      </c>
      <c r="S698" t="str">
        <f t="shared" si="296"/>
        <v>0.0259442606218653i</v>
      </c>
      <c r="T698" t="str">
        <f t="shared" si="297"/>
        <v>0.207086470413651-0.0086420675930073i</v>
      </c>
      <c r="U698" t="str">
        <f t="shared" si="298"/>
        <v>0.0001-2821.89615411162i</v>
      </c>
      <c r="V698" t="str">
        <f t="shared" si="299"/>
        <v>0.00002-0.0452623822600434i</v>
      </c>
      <c r="W698" t="str">
        <f t="shared" si="300"/>
        <v>0.0000199993584529566-0.0452616562765639i</v>
      </c>
      <c r="X698" t="str">
        <f t="shared" si="301"/>
        <v>0.00711860020842217-0.0441129207532984i</v>
      </c>
      <c r="Y698" t="str">
        <f t="shared" si="302"/>
        <v>0.009+0.354371651324929i</v>
      </c>
      <c r="Z698" t="str">
        <f t="shared" si="303"/>
        <v>-1.68731491057374-0.36298851852716i</v>
      </c>
      <c r="AA698" t="str">
        <f t="shared" si="304"/>
        <v>2.00396418377073-38.5732864968541i</v>
      </c>
      <c r="AB698" t="str">
        <f t="shared" si="305"/>
        <v>1.40985921018394-0.0588358021009099i</v>
      </c>
      <c r="AC698" t="str">
        <f t="shared" si="306"/>
        <v>4.88098174394117-3.57688927326688i</v>
      </c>
      <c r="AD698" t="str">
        <f t="shared" si="307"/>
        <v>0.193673140022201+0.129873785279222i</v>
      </c>
      <c r="AE698" t="str">
        <f t="shared" si="308"/>
        <v>-0.279644884023076-0.289439100569445i</v>
      </c>
      <c r="AF698" t="str">
        <f t="shared" si="309"/>
        <v>-11.8629550650445-3.78593417120026i</v>
      </c>
      <c r="AG698" t="str">
        <f t="shared" si="310"/>
        <v>1.01953993740557-0.0261014565118153i</v>
      </c>
      <c r="AH698" t="str">
        <f t="shared" si="311"/>
        <v>2.06488101897274+4.4590863012528i</v>
      </c>
      <c r="AI698">
        <f t="shared" si="312"/>
        <v>13.828664961778191</v>
      </c>
      <c r="AJ698">
        <f t="shared" si="313"/>
        <v>65.152434611381267</v>
      </c>
      <c r="AK698"/>
      <c r="AL698"/>
      <c r="AM698"/>
      <c r="AN698"/>
    </row>
    <row r="699" spans="1:40" x14ac:dyDescent="0.25">
      <c r="A699"/>
      <c r="B699">
        <f t="shared" si="314"/>
        <v>56500</v>
      </c>
      <c r="C699" s="237" t="str">
        <f t="shared" si="282"/>
        <v>-0.0000239411887080926+0.0433455184753743i</v>
      </c>
      <c r="D699" s="208" t="str">
        <f t="shared" si="283"/>
        <v>-5.95718950611939+0.332315641644536i</v>
      </c>
      <c r="E699" t="str">
        <f t="shared" si="284"/>
        <v>2870</v>
      </c>
      <c r="F699" t="str">
        <f t="shared" si="285"/>
        <v>0.777000777000777</v>
      </c>
      <c r="G699" t="str">
        <f t="shared" si="280"/>
        <v>0.777000777000777</v>
      </c>
      <c r="H699" t="str">
        <f t="shared" si="286"/>
        <v>5.91284658901681+4.11709026583078i</v>
      </c>
      <c r="I699" t="str">
        <f t="shared" si="287"/>
        <v>221.874981159779i</v>
      </c>
      <c r="J699" t="str">
        <f t="shared" si="281"/>
        <v>-41.108095973893+47.9864109252973i</v>
      </c>
      <c r="K699" t="str">
        <f t="shared" si="288"/>
        <v>2.66669860558413-2.28445720565462i</v>
      </c>
      <c r="L699" t="str">
        <f t="shared" si="289"/>
        <v>0.182531908657869-0.134235619832223i</v>
      </c>
      <c r="M699" t="str">
        <f t="shared" si="290"/>
        <v>2.849230514242-2.41869282548684i</v>
      </c>
      <c r="N699" t="str">
        <f t="shared" si="291"/>
        <v>-0.250572399135872i</v>
      </c>
      <c r="O699" t="str">
        <f t="shared" si="292"/>
        <v>0.968770649178287-0.24795852332735i</v>
      </c>
      <c r="P699" t="str">
        <f t="shared" si="293"/>
        <v>0.031229350821713+0.24795852332735i</v>
      </c>
      <c r="Q699" t="str">
        <f t="shared" si="294"/>
        <v>-0.031229350821713+0.00261387580852199i</v>
      </c>
      <c r="R699" t="str">
        <f t="shared" si="295"/>
        <v>-0.333100500663501-7.96779952578573i</v>
      </c>
      <c r="S699" t="str">
        <f t="shared" si="296"/>
        <v>0.0259902610839609i</v>
      </c>
      <c r="T699" t="str">
        <f t="shared" si="297"/>
        <v>0.207085189939831-0.00865736897944248i</v>
      </c>
      <c r="U699" t="str">
        <f t="shared" si="298"/>
        <v>0.0001-2816.90164764416i</v>
      </c>
      <c r="V699" t="str">
        <f t="shared" si="299"/>
        <v>0.00002-0.0451822718489636i</v>
      </c>
      <c r="W699" t="str">
        <f t="shared" si="300"/>
        <v>0.0000199993584529566-0.0451815471504113i</v>
      </c>
      <c r="X699" t="str">
        <f t="shared" si="301"/>
        <v>0.00709412616111685-0.0440387761533995i</v>
      </c>
      <c r="Y699" t="str">
        <f t="shared" si="302"/>
        <v>0.009+0.354999969855647i</v>
      </c>
      <c r="Z699" t="str">
        <f t="shared" si="303"/>
        <v>-1.6807862656005-0.360753375063462i</v>
      </c>
      <c r="AA699" t="str">
        <f t="shared" si="304"/>
        <v>1.99193183746654-38.486929687963i</v>
      </c>
      <c r="AB699" t="str">
        <f t="shared" si="305"/>
        <v>1.4098504926284-0.0589399750125981i</v>
      </c>
      <c r="AC699" t="str">
        <f t="shared" si="306"/>
        <v>4.87443134941861-3.57792884684395i</v>
      </c>
      <c r="AD699" t="str">
        <f t="shared" si="307"/>
        <v>0.193730352702451+0.130110241988821i</v>
      </c>
      <c r="AE699" t="str">
        <f t="shared" si="308"/>
        <v>-0.278681607124429-0.288576386338411i</v>
      </c>
      <c r="AF699" t="str">
        <f t="shared" si="309"/>
        <v>-11.8700360951362-3.78477462418624i</v>
      </c>
      <c r="AG699" t="str">
        <f t="shared" si="310"/>
        <v>1.01952425784099-0.0260528349407375i</v>
      </c>
      <c r="AH699" t="str">
        <f t="shared" si="311"/>
        <v>2.05969332158546+4.44699575530435i</v>
      </c>
      <c r="AI699">
        <f t="shared" si="312"/>
        <v>13.805387902108917</v>
      </c>
      <c r="AJ699">
        <f t="shared" si="313"/>
        <v>65.148073294590318</v>
      </c>
      <c r="AK699"/>
      <c r="AL699"/>
      <c r="AM699"/>
      <c r="AN699"/>
    </row>
    <row r="700" spans="1:40" x14ac:dyDescent="0.25">
      <c r="A700"/>
      <c r="B700">
        <f t="shared" si="314"/>
        <v>56600</v>
      </c>
      <c r="C700" s="237" t="str">
        <f t="shared" si="282"/>
        <v>-0.0000238566656269035+0.0432689363338577i</v>
      </c>
      <c r="D700" s="208" t="str">
        <f t="shared" si="283"/>
        <v>-5.9571888581091+0.331728511892909i</v>
      </c>
      <c r="E700" t="str">
        <f t="shared" si="284"/>
        <v>2870</v>
      </c>
      <c r="F700" t="str">
        <f t="shared" si="285"/>
        <v>0.777000777000777</v>
      </c>
      <c r="G700" t="str">
        <f t="shared" si="280"/>
        <v>0.777000777000777</v>
      </c>
      <c r="H700" t="str">
        <f t="shared" si="286"/>
        <v>5.91990973230808+4.11533320635515i</v>
      </c>
      <c r="I700" t="str">
        <f t="shared" si="287"/>
        <v>222.267680241478i</v>
      </c>
      <c r="J700" t="str">
        <f t="shared" si="281"/>
        <v>-41.2572830881431+48.0713426260501i</v>
      </c>
      <c r="K700" t="str">
        <f t="shared" si="288"/>
        <v>2.66251171476252-2.28510363016005i</v>
      </c>
      <c r="L700" t="str">
        <f t="shared" si="289"/>
        <v>0.182305199541883-0.134306185974991i</v>
      </c>
      <c r="M700" t="str">
        <f t="shared" si="290"/>
        <v>2.8448169143044-2.41940981613504i</v>
      </c>
      <c r="N700" t="str">
        <f t="shared" si="291"/>
        <v>-0.251015890107794i</v>
      </c>
      <c r="O700" t="str">
        <f t="shared" si="292"/>
        <v>0.968660586544426-0.248388139965273i</v>
      </c>
      <c r="P700" t="str">
        <f t="shared" si="293"/>
        <v>0.031339413455574+0.248388139965273i</v>
      </c>
      <c r="Q700" t="str">
        <f t="shared" si="294"/>
        <v>-0.031339413455574+0.00262775014252101i</v>
      </c>
      <c r="R700" t="str">
        <f t="shared" si="295"/>
        <v>-0.333099674715683-7.95367287381848i</v>
      </c>
      <c r="S700" t="str">
        <f t="shared" si="296"/>
        <v>0.0260362615460563i</v>
      </c>
      <c r="T700" t="str">
        <f t="shared" si="297"/>
        <v>0.207083907194511-0.0086726702518038i</v>
      </c>
      <c r="U700" t="str">
        <f t="shared" si="298"/>
        <v>0.0001-2811.92478960945i</v>
      </c>
      <c r="V700" t="str">
        <f t="shared" si="299"/>
        <v>0.00002-0.0451024445135414i</v>
      </c>
      <c r="W700" t="str">
        <f t="shared" si="300"/>
        <v>0.0000199993584529566-0.0451017210953759i</v>
      </c>
      <c r="X700" t="str">
        <f t="shared" si="301"/>
        <v>0.00706977738453507-0.0439648734613586i</v>
      </c>
      <c r="Y700" t="str">
        <f t="shared" si="302"/>
        <v>0.009+0.355628288386365i</v>
      </c>
      <c r="Z700" t="str">
        <f t="shared" si="303"/>
        <v>-1.67429619656305-0.358537096167835i</v>
      </c>
      <c r="AA700" t="str">
        <f t="shared" si="304"/>
        <v>1.98000545379306-38.4009838178062i</v>
      </c>
      <c r="AB700" t="str">
        <f t="shared" si="305"/>
        <v>1.40984175960832-0.0590441471476635i</v>
      </c>
      <c r="AC700" t="str">
        <f t="shared" si="306"/>
        <v>4.86788969503205-3.57895478088982i</v>
      </c>
      <c r="AD700" t="str">
        <f t="shared" si="307"/>
        <v>0.193787664315302+0.130346655385108i</v>
      </c>
      <c r="AE700" t="str">
        <f t="shared" si="308"/>
        <v>-0.27772383798698-0.287718975782756i</v>
      </c>
      <c r="AF700" t="str">
        <f t="shared" si="309"/>
        <v>-11.8770985904172-3.78360469446224i</v>
      </c>
      <c r="AG700" t="str">
        <f t="shared" si="310"/>
        <v>1.01950868837966-0.0260044505399565i</v>
      </c>
      <c r="AH700" t="str">
        <f t="shared" si="311"/>
        <v>2.05452841706272+4.434970288157i</v>
      </c>
      <c r="AI700">
        <f t="shared" si="312"/>
        <v>13.782170309423702</v>
      </c>
      <c r="AJ700">
        <f t="shared" si="313"/>
        <v>65.143766743352884</v>
      </c>
      <c r="AK700"/>
      <c r="AL700"/>
      <c r="AM700"/>
      <c r="AN700"/>
    </row>
    <row r="701" spans="1:40" x14ac:dyDescent="0.25">
      <c r="A701"/>
      <c r="B701">
        <f t="shared" si="314"/>
        <v>56700</v>
      </c>
      <c r="C701" s="237" t="str">
        <f t="shared" si="282"/>
        <v>-0.0000237725893631204+0.0431926243231059i</v>
      </c>
      <c r="D701" s="208" t="str">
        <f t="shared" si="283"/>
        <v>-5.95718821352441+0.331143453143812i</v>
      </c>
      <c r="E701" t="str">
        <f t="shared" si="284"/>
        <v>2870</v>
      </c>
      <c r="F701" t="str">
        <f t="shared" si="285"/>
        <v>0.777000777000777</v>
      </c>
      <c r="G701" t="str">
        <f t="shared" si="280"/>
        <v>0.777000777000777</v>
      </c>
      <c r="H701" t="str">
        <f t="shared" si="286"/>
        <v>5.92695437703681+4.11356792106011i</v>
      </c>
      <c r="I701" t="str">
        <f t="shared" si="287"/>
        <v>222.660379323177i</v>
      </c>
      <c r="J701" t="str">
        <f t="shared" si="281"/>
        <v>-41.4067340169188+48.1562743268028i</v>
      </c>
      <c r="K701" t="str">
        <f t="shared" si="288"/>
        <v>2.65833056511257-2.28574133230646i</v>
      </c>
      <c r="L701" t="str">
        <f t="shared" si="289"/>
        <v>0.182078653475176-0.134376282276896i</v>
      </c>
      <c r="M701" t="str">
        <f t="shared" si="290"/>
        <v>2.84040921858775-2.42011761458336i</v>
      </c>
      <c r="N701" t="str">
        <f t="shared" si="291"/>
        <v>-0.251459381079716i</v>
      </c>
      <c r="O701" t="str">
        <f t="shared" si="292"/>
        <v>0.968550333390295-0.248817707749163i</v>
      </c>
      <c r="P701" t="str">
        <f t="shared" si="293"/>
        <v>0.0314496666097051+0.248817707749163i</v>
      </c>
      <c r="Q701" t="str">
        <f t="shared" si="294"/>
        <v>-0.0314496666097051+0.00264167333055298i</v>
      </c>
      <c r="R701" t="str">
        <f t="shared" si="295"/>
        <v>-0.333098847299814-7.93959596422107i</v>
      </c>
      <c r="S701" t="str">
        <f t="shared" si="296"/>
        <v>0.0260822620081519i</v>
      </c>
      <c r="T701" t="str">
        <f t="shared" si="297"/>
        <v>0.207082622177679-0.00868797140988713i</v>
      </c>
      <c r="U701" t="str">
        <f t="shared" si="298"/>
        <v>0.0001-2806.96548662954i</v>
      </c>
      <c r="V701" t="str">
        <f t="shared" si="299"/>
        <v>0.00002-0.0450228987560219i</v>
      </c>
      <c r="W701" t="str">
        <f t="shared" si="300"/>
        <v>0.0000199993584529566-0.0450221766137266i</v>
      </c>
      <c r="X701" t="str">
        <f t="shared" si="301"/>
        <v>0.00704555303266863-0.0438912115326579i</v>
      </c>
      <c r="Y701" t="str">
        <f t="shared" si="302"/>
        <v>0.009+0.356256606917083i</v>
      </c>
      <c r="Z701" t="str">
        <f t="shared" si="303"/>
        <v>-1.66784439662412-0.356339478549822i</v>
      </c>
      <c r="AA701" t="str">
        <f t="shared" si="304"/>
        <v>1.9681838255561-38.3154458813198i</v>
      </c>
      <c r="AB701" t="str">
        <f t="shared" si="305"/>
        <v>1.40983301112363-0.0591483185047163i</v>
      </c>
      <c r="AC701" t="str">
        <f t="shared" si="306"/>
        <v>4.86135679397863-3.57996713298616i</v>
      </c>
      <c r="AD701" t="str">
        <f t="shared" si="307"/>
        <v>0.193845074848788+0.130583025531365i</v>
      </c>
      <c r="AE701" t="str">
        <f t="shared" si="308"/>
        <v>-0.276771534674429-0.28686682031778i</v>
      </c>
      <c r="AF701" t="str">
        <f t="shared" si="309"/>
        <v>-11.8841425905612-3.7824244679163i</v>
      </c>
      <c r="AG701" t="str">
        <f t="shared" si="310"/>
        <v>1.01949322791126-0.0259563016550697i</v>
      </c>
      <c r="AH701" t="str">
        <f t="shared" si="311"/>
        <v>2.04938618524757+4.4230093781037i</v>
      </c>
      <c r="AI701">
        <f t="shared" si="312"/>
        <v>13.759011893323624</v>
      </c>
      <c r="AJ701">
        <f t="shared" si="313"/>
        <v>65.139514284019441</v>
      </c>
      <c r="AK701"/>
      <c r="AL701"/>
      <c r="AM701"/>
      <c r="AN701"/>
    </row>
    <row r="702" spans="1:40" x14ac:dyDescent="0.25">
      <c r="A702"/>
      <c r="B702">
        <f t="shared" si="314"/>
        <v>56800</v>
      </c>
      <c r="C702" s="237" t="str">
        <f t="shared" si="282"/>
        <v>-0.0000236889567729151+0.0431165810163735i</v>
      </c>
      <c r="D702" s="208" t="str">
        <f t="shared" si="283"/>
        <v>-5.95718757234122+0.330560454458864i</v>
      </c>
      <c r="E702" t="str">
        <f t="shared" si="284"/>
        <v>2870</v>
      </c>
      <c r="F702" t="str">
        <f t="shared" si="285"/>
        <v>0.777000777000777</v>
      </c>
      <c r="G702" t="str">
        <f t="shared" si="280"/>
        <v>0.777000777000777</v>
      </c>
      <c r="H702" t="str">
        <f t="shared" si="286"/>
        <v>5.9339805629825+4.11179448435388i</v>
      </c>
      <c r="I702" t="str">
        <f t="shared" si="287"/>
        <v>223.053078404875i</v>
      </c>
      <c r="J702" t="str">
        <f t="shared" si="281"/>
        <v>-41.5564487602201+48.2412060275556i</v>
      </c>
      <c r="K702" t="str">
        <f t="shared" si="288"/>
        <v>2.65415516451066-2.28637034971013i</v>
      </c>
      <c r="L702" t="str">
        <f t="shared" si="289"/>
        <v>0.181852271339653-0.134445910026622i</v>
      </c>
      <c r="M702" t="str">
        <f t="shared" si="290"/>
        <v>2.83600743585031-2.42081625973675i</v>
      </c>
      <c r="N702" t="str">
        <f t="shared" si="291"/>
        <v>-0.251902872051637i</v>
      </c>
      <c r="O702" t="str">
        <f t="shared" si="292"/>
        <v>0.968439889737579-0.249247226594531i</v>
      </c>
      <c r="P702" t="str">
        <f t="shared" si="293"/>
        <v>0.031560110262421+0.249247226594531i</v>
      </c>
      <c r="Q702" t="str">
        <f t="shared" si="294"/>
        <v>-0.031560110262421+0.00265564545710598i</v>
      </c>
      <c r="R702" t="str">
        <f t="shared" si="295"/>
        <v>-0.333098018416131-7.92556853426915i</v>
      </c>
      <c r="S702" t="str">
        <f t="shared" si="296"/>
        <v>0.0261282624702473i</v>
      </c>
      <c r="T702" t="str">
        <f t="shared" si="297"/>
        <v>0.207081334889318-0.00870327245349594i</v>
      </c>
      <c r="U702" t="str">
        <f t="shared" si="298"/>
        <v>0.0001-2802.02364598408i</v>
      </c>
      <c r="V702" t="str">
        <f t="shared" si="299"/>
        <v>0.00002-0.0449436330891979i</v>
      </c>
      <c r="W702" t="str">
        <f t="shared" si="300"/>
        <v>0.0000199993584529566-0.0449429122182803i</v>
      </c>
      <c r="X702" t="str">
        <f t="shared" si="301"/>
        <v>0.00702145226657488-0.0438177892297115i</v>
      </c>
      <c r="Y702" t="str">
        <f t="shared" si="302"/>
        <v>0.009+0.3568849254478i</v>
      </c>
      <c r="Z702" t="str">
        <f t="shared" si="303"/>
        <v>-1.66143056199656-0.354160321589671i</v>
      </c>
      <c r="AA702" t="str">
        <f t="shared" si="304"/>
        <v>1.9564657622849-38.2303129027276i</v>
      </c>
      <c r="AB702" t="str">
        <f t="shared" si="305"/>
        <v>1.40982424717421-0.0592524890824185i</v>
      </c>
      <c r="AC702" t="str">
        <f t="shared" si="306"/>
        <v>4.85483265922753-3.58096596056083i</v>
      </c>
      <c r="AD702" t="str">
        <f t="shared" si="307"/>
        <v>0.19390258429095+0.130819352490165i</v>
      </c>
      <c r="AE702" t="str">
        <f t="shared" si="308"/>
        <v>-0.27582465564303-0.286019871937313i</v>
      </c>
      <c r="AF702" t="str">
        <f t="shared" si="309"/>
        <v>-11.8911681353237-3.78123402989502i</v>
      </c>
      <c r="AG702" t="str">
        <f t="shared" si="310"/>
        <v>1.01947787533947-0.0259083866469553i</v>
      </c>
      <c r="AH702" t="str">
        <f t="shared" si="311"/>
        <v>2.04426650652352+4.41111250895448i</v>
      </c>
      <c r="AI702">
        <f t="shared" si="312"/>
        <v>13.735912365515686</v>
      </c>
      <c r="AJ702">
        <f t="shared" si="313"/>
        <v>65.135315250872964</v>
      </c>
      <c r="AK702"/>
      <c r="AL702"/>
      <c r="AM702"/>
      <c r="AN702"/>
    </row>
    <row r="703" spans="1:40" x14ac:dyDescent="0.25">
      <c r="A703"/>
      <c r="B703">
        <f t="shared" si="314"/>
        <v>56900</v>
      </c>
      <c r="C703" s="237" t="str">
        <f t="shared" si="282"/>
        <v>-0.0000236057647400605+0.043040804996945i</v>
      </c>
      <c r="D703" s="208" t="str">
        <f t="shared" si="283"/>
        <v>-5.95718693453563+0.329979504976578i</v>
      </c>
      <c r="E703" t="str">
        <f t="shared" si="284"/>
        <v>2870</v>
      </c>
      <c r="F703" t="str">
        <f t="shared" si="285"/>
        <v>0.777000777000777</v>
      </c>
      <c r="G703" t="str">
        <f t="shared" si="280"/>
        <v>0.777000777000777</v>
      </c>
      <c r="H703" t="str">
        <f t="shared" si="286"/>
        <v>5.94098833000387+4.11001297018303i</v>
      </c>
      <c r="I703" t="str">
        <f t="shared" si="287"/>
        <v>223.445777486574i</v>
      </c>
      <c r="J703" t="str">
        <f t="shared" si="281"/>
        <v>-41.7064273180471+48.3261377283083i</v>
      </c>
      <c r="K703" t="str">
        <f t="shared" si="288"/>
        <v>2.64998552068699-2.28699071988259i</v>
      </c>
      <c r="L703" t="str">
        <f t="shared" si="289"/>
        <v>0.181626054010692-0.134515070512609i</v>
      </c>
      <c r="M703" t="str">
        <f t="shared" si="290"/>
        <v>2.83161157469768-2.4215057903952i</v>
      </c>
      <c r="N703" t="str">
        <f t="shared" si="291"/>
        <v>-0.252346363023559i</v>
      </c>
      <c r="O703" t="str">
        <f t="shared" si="292"/>
        <v>0.968329255608-0.2496766964169i</v>
      </c>
      <c r="P703" t="str">
        <f t="shared" si="293"/>
        <v>0.031670744392+0.2496766964169i</v>
      </c>
      <c r="Q703" t="str">
        <f t="shared" si="294"/>
        <v>-0.031670744392+0.00266966660665902i</v>
      </c>
      <c r="R703" t="str">
        <f t="shared" si="295"/>
        <v>-0.333097188064764-7.91159032308509i</v>
      </c>
      <c r="S703" t="str">
        <f t="shared" si="296"/>
        <v>0.0261742629323429i</v>
      </c>
      <c r="T703" t="str">
        <f t="shared" si="297"/>
        <v>0.207080045329409-0.00871857338243121i</v>
      </c>
      <c r="U703" t="str">
        <f t="shared" si="298"/>
        <v>0.0001-2797.09917560449i</v>
      </c>
      <c r="V703" t="str">
        <f t="shared" si="299"/>
        <v>0.00002-0.0448646460363171i</v>
      </c>
      <c r="W703" t="str">
        <f t="shared" si="300"/>
        <v>0.0000199993584529566-0.0448639264323085i</v>
      </c>
      <c r="X703" t="str">
        <f t="shared" si="301"/>
        <v>0.00699747425430641-0.0437446054218148i</v>
      </c>
      <c r="Y703" t="str">
        <f t="shared" si="302"/>
        <v>0.009+0.357513243978518i</v>
      </c>
      <c r="Z703" t="str">
        <f t="shared" si="303"/>
        <v>-1.65505439190736-0.351999427296913i</v>
      </c>
      <c r="AA703" t="str">
        <f t="shared" si="304"/>
        <v>1.94485008996028-38.1455819351889i</v>
      </c>
      <c r="AB703" t="str">
        <f t="shared" si="305"/>
        <v>1.40981546775994-0.0593566588794153i</v>
      </c>
      <c r="AC703" t="str">
        <f t="shared" si="306"/>
        <v>4.84831730352185-3.58195132088775i</v>
      </c>
      <c r="AD703" t="str">
        <f t="shared" si="307"/>
        <v>0.193960192629835+0.13105563632337i</v>
      </c>
      <c r="AE703" t="str">
        <f t="shared" si="308"/>
        <v>-0.274883159737348-0.285178083205309i</v>
      </c>
      <c r="AF703" t="str">
        <f t="shared" si="309"/>
        <v>-11.8981752645395-3.78003346520645i</v>
      </c>
      <c r="AG703" t="str">
        <f t="shared" si="310"/>
        <v>1.01946262958173-0.0258607038915998i</v>
      </c>
      <c r="AH703" t="str">
        <f t="shared" si="311"/>
        <v>2.03916926181775+4.39927916996415i</v>
      </c>
      <c r="AI703">
        <f t="shared" si="312"/>
        <v>13.71287143979252</v>
      </c>
      <c r="AJ703">
        <f t="shared" si="313"/>
        <v>65.131168986015524</v>
      </c>
      <c r="AK703"/>
      <c r="AL703"/>
      <c r="AM703"/>
      <c r="AN703"/>
    </row>
    <row r="704" spans="1:40" x14ac:dyDescent="0.25">
      <c r="A704"/>
      <c r="B704">
        <f t="shared" si="314"/>
        <v>57000</v>
      </c>
      <c r="C704" s="237" t="str">
        <f t="shared" si="282"/>
        <v>-0.0000235230101756415+0.0429652948580471i</v>
      </c>
      <c r="D704" s="208" t="str">
        <f t="shared" si="283"/>
        <v>-5.95718630008398+0.329400593911695i</v>
      </c>
      <c r="E704" t="str">
        <f t="shared" si="284"/>
        <v>2870</v>
      </c>
      <c r="F704" t="str">
        <f t="shared" si="285"/>
        <v>0.777000777000777</v>
      </c>
      <c r="G704" t="str">
        <f t="shared" si="280"/>
        <v>0.777000777000777</v>
      </c>
      <c r="H704" t="str">
        <f t="shared" si="286"/>
        <v>5.94797771803621+4.1082234520348i</v>
      </c>
      <c r="I704" t="str">
        <f t="shared" si="287"/>
        <v>223.838476568273i</v>
      </c>
      <c r="J704" t="str">
        <f t="shared" si="281"/>
        <v>-41.8566696903997+48.411069429061i</v>
      </c>
      <c r="K704" t="str">
        <f t="shared" si="288"/>
        <v>2.64582164122649-2.28760248023045i</v>
      </c>
      <c r="L704" t="str">
        <f t="shared" si="289"/>
        <v>0.181400002357161-0.134583765023028i</v>
      </c>
      <c r="M704" t="str">
        <f t="shared" si="290"/>
        <v>2.82722164358365-2.42218624525348i</v>
      </c>
      <c r="N704" t="str">
        <f t="shared" si="291"/>
        <v>-0.252789853995481i</v>
      </c>
      <c r="O704" t="str">
        <f t="shared" si="292"/>
        <v>0.968218431023318-0.250106117131797i</v>
      </c>
      <c r="P704" t="str">
        <f t="shared" si="293"/>
        <v>0.0317815689766821+0.250106117131797i</v>
      </c>
      <c r="Q704" t="str">
        <f t="shared" si="294"/>
        <v>-0.0317815689766821+0.00268373686368401i</v>
      </c>
      <c r="R704" t="str">
        <f t="shared" si="295"/>
        <v>-0.333096356245192-7.89766107162198i</v>
      </c>
      <c r="S704" t="str">
        <f t="shared" si="296"/>
        <v>0.0262202633944383i</v>
      </c>
      <c r="T704" t="str">
        <f t="shared" si="297"/>
        <v>0.20707875349793-0.00873387419647659i</v>
      </c>
      <c r="U704" t="str">
        <f t="shared" si="298"/>
        <v>0.0001-2792.19198406834i</v>
      </c>
      <c r="V704" t="str">
        <f t="shared" si="299"/>
        <v>0.00002-0.0447859361309902i</v>
      </c>
      <c r="W704" t="str">
        <f t="shared" si="300"/>
        <v>0.0000199993584529566-0.0447852177894451i</v>
      </c>
      <c r="X704" t="str">
        <f t="shared" si="301"/>
        <v>0.0069736181708415-0.0436716589850935i</v>
      </c>
      <c r="Y704" t="str">
        <f t="shared" si="302"/>
        <v>0.009+0.358141562509236i</v>
      </c>
      <c r="Z704" t="str">
        <f t="shared" si="303"/>
        <v>-1.64871558856207-0.349856600269717i</v>
      </c>
      <c r="AA704" t="str">
        <f t="shared" si="304"/>
        <v>1.93333565074826-38.0612500604528i</v>
      </c>
      <c r="AB704" t="str">
        <f t="shared" si="305"/>
        <v>1.40980667288065-0.0594608278942336i</v>
      </c>
      <c r="AC704" t="str">
        <f t="shared" si="306"/>
        <v>4.84181073938003-3.58292327108606i</v>
      </c>
      <c r="AD704" t="str">
        <f t="shared" si="307"/>
        <v>0.194017899853499+0.131291877092146i</v>
      </c>
      <c r="AE704" t="str">
        <f t="shared" si="308"/>
        <v>-0.273947006186051-0.284341407247612i</v>
      </c>
      <c r="AF704" t="str">
        <f t="shared" si="309"/>
        <v>-11.9051640181202-3.77882285812311i</v>
      </c>
      <c r="AG704" t="str">
        <f t="shared" si="310"/>
        <v>1.01944748956904-0.0258132517799291i</v>
      </c>
      <c r="AH704" t="str">
        <f t="shared" si="311"/>
        <v>2.03409433260357+4.3875088557613i</v>
      </c>
      <c r="AI704">
        <f t="shared" si="312"/>
        <v>13.689888832012231</v>
      </c>
      <c r="AJ704">
        <f t="shared" si="313"/>
        <v>65.127074839263216</v>
      </c>
      <c r="AK704"/>
      <c r="AL704"/>
      <c r="AM704"/>
      <c r="AN704"/>
    </row>
    <row r="705" spans="1:40" x14ac:dyDescent="0.25">
      <c r="A705"/>
      <c r="B705">
        <f t="shared" si="314"/>
        <v>57100</v>
      </c>
      <c r="C705" s="237" t="str">
        <f t="shared" si="282"/>
        <v>-0.0000234406900177671+0.0428900492027607i</v>
      </c>
      <c r="D705" s="208" t="str">
        <f t="shared" si="283"/>
        <v>-5.95718566896276+0.328823710554499i</v>
      </c>
      <c r="E705" t="str">
        <f t="shared" si="284"/>
        <v>2870</v>
      </c>
      <c r="F705" t="str">
        <f t="shared" si="285"/>
        <v>0.777000777000777</v>
      </c>
      <c r="G705" t="str">
        <f t="shared" si="280"/>
        <v>0.777000777000777</v>
      </c>
      <c r="H705" t="str">
        <f t="shared" si="286"/>
        <v>5.95494876708926+4.10642600293903i</v>
      </c>
      <c r="I705" t="str">
        <f t="shared" si="287"/>
        <v>224.231175649972i</v>
      </c>
      <c r="J705" t="str">
        <f t="shared" si="281"/>
        <v>-42.007175877278+48.4960011298138i</v>
      </c>
      <c r="K705" t="str">
        <f t="shared" si="288"/>
        <v>2.64166353356977-2.28820566805532i</v>
      </c>
      <c r="L705" t="str">
        <f t="shared" si="289"/>
        <v>0.181174117241442-0.13465199484575i</v>
      </c>
      <c r="M705" t="str">
        <f t="shared" si="290"/>
        <v>2.82283765081121-2.42285766290107i</v>
      </c>
      <c r="N705" t="str">
        <f t="shared" si="291"/>
        <v>-0.253233344967403i</v>
      </c>
      <c r="O705" t="str">
        <f t="shared" si="292"/>
        <v>0.968107416005331-0.250535488654762i</v>
      </c>
      <c r="P705" t="str">
        <f t="shared" si="293"/>
        <v>0.031892583994669+0.250535488654762i</v>
      </c>
      <c r="Q705" t="str">
        <f t="shared" si="294"/>
        <v>-0.031892583994669+0.00269785631264102i</v>
      </c>
      <c r="R705" t="str">
        <f t="shared" si="295"/>
        <v>-0.333095522957395-7.88378052264795i</v>
      </c>
      <c r="S705" t="str">
        <f t="shared" si="296"/>
        <v>0.0262662638565339i</v>
      </c>
      <c r="T705" t="str">
        <f t="shared" si="297"/>
        <v>0.207077459394874-0.00874917489542908i</v>
      </c>
      <c r="U705" t="str">
        <f t="shared" si="298"/>
        <v>0.0001-2787.30198059362i</v>
      </c>
      <c r="V705" t="str">
        <f t="shared" si="299"/>
        <v>0.00002-0.0447075019171005i</v>
      </c>
      <c r="W705" t="str">
        <f t="shared" si="300"/>
        <v>0.0000199993584529566-0.0447067848335971i</v>
      </c>
      <c r="X705" t="str">
        <f t="shared" si="301"/>
        <v>0.00694988319801656-0.0435989488024589i</v>
      </c>
      <c r="Y705" t="str">
        <f t="shared" si="302"/>
        <v>0.009+0.358769881039954i</v>
      </c>
      <c r="Z705" t="str">
        <f t="shared" si="303"/>
        <v>-1.64241385711006-0.347731647655004i</v>
      </c>
      <c r="AA705" t="str">
        <f t="shared" si="304"/>
        <v>1.92192130273856-37.9773143885177i</v>
      </c>
      <c r="AB705" t="str">
        <f t="shared" si="305"/>
        <v>1.40979786253631-0.0595649961254914i</v>
      </c>
      <c r="AC705" t="str">
        <f t="shared" si="306"/>
        <v>4.83531297909734-3.58388186812111i</v>
      </c>
      <c r="AD705" t="str">
        <f t="shared" si="307"/>
        <v>0.194075705950011+0.131528074856962i</v>
      </c>
      <c r="AE705" t="str">
        <f t="shared" si="308"/>
        <v>-0.273016154597812-0.283509797743889i</v>
      </c>
      <c r="AF705" t="str">
        <f t="shared" si="309"/>
        <v>-11.912134436052-3.77760229238453i</v>
      </c>
      <c r="AG705" t="str">
        <f t="shared" si="310"/>
        <v>1.01943245424579-0.0257660287176419i</v>
      </c>
      <c r="AH705" t="str">
        <f t="shared" si="311"/>
        <v>2.02904160090351+4.37580106627885i</v>
      </c>
      <c r="AI705">
        <f t="shared" si="312"/>
        <v>13.666964260079812</v>
      </c>
      <c r="AJ705">
        <f t="shared" si="313"/>
        <v>65.123032168036545</v>
      </c>
      <c r="AK705"/>
      <c r="AL705"/>
      <c r="AM705"/>
      <c r="AN705"/>
    </row>
    <row r="706" spans="1:40" x14ac:dyDescent="0.25">
      <c r="A706"/>
      <c r="B706">
        <f t="shared" si="314"/>
        <v>57200</v>
      </c>
      <c r="C706" s="237" t="str">
        <f t="shared" si="282"/>
        <v>-0.0000233588012312879+0.0428150666439358i</v>
      </c>
      <c r="D706" s="208" t="str">
        <f t="shared" si="283"/>
        <v>-5.95718504114873+0.328248844270175i</v>
      </c>
      <c r="E706" t="str">
        <f t="shared" si="284"/>
        <v>2870</v>
      </c>
      <c r="F706" t="str">
        <f t="shared" si="285"/>
        <v>0.777000777000777</v>
      </c>
      <c r="G706" t="str">
        <f t="shared" si="280"/>
        <v>0.777000777000777</v>
      </c>
      <c r="H706" t="str">
        <f t="shared" si="286"/>
        <v>5.96190151724464+4.10462069547064i</v>
      </c>
      <c r="I706" t="str">
        <f t="shared" si="287"/>
        <v>224.62387473167i</v>
      </c>
      <c r="J706" t="str">
        <f t="shared" si="281"/>
        <v>-42.1579458786819+48.5809328305664i</v>
      </c>
      <c r="K706" t="str">
        <f t="shared" si="288"/>
        <v>2.63751120501408-2.28880032055375i</v>
      </c>
      <c r="L706" t="str">
        <f t="shared" si="289"/>
        <v>0.180948399519453-0.134719761268325i</v>
      </c>
      <c r="M706" t="str">
        <f t="shared" si="290"/>
        <v>2.81845960453353-2.42352008182207i</v>
      </c>
      <c r="N706" t="str">
        <f t="shared" si="291"/>
        <v>-0.253676835939325i</v>
      </c>
      <c r="O706" t="str">
        <f t="shared" si="292"/>
        <v>0.967996210575874-0.250964810901346i</v>
      </c>
      <c r="P706" t="str">
        <f t="shared" si="293"/>
        <v>0.032003789424126+0.250964810901346i</v>
      </c>
      <c r="Q706" t="str">
        <f t="shared" si="294"/>
        <v>-0.032003789424126+0.00271202503797902i</v>
      </c>
      <c r="R706" t="str">
        <f t="shared" si="295"/>
        <v>-0.333094688201745-7.86994842072972i</v>
      </c>
      <c r="S706" t="str">
        <f t="shared" si="296"/>
        <v>0.0263122643186295i</v>
      </c>
      <c r="T706" t="str">
        <f t="shared" si="297"/>
        <v>0.207076163020221-0.00876447547909579i</v>
      </c>
      <c r="U706" t="str">
        <f t="shared" si="298"/>
        <v>0.0001-2782.42907503314i</v>
      </c>
      <c r="V706" t="str">
        <f t="shared" si="299"/>
        <v>0.00002-0.0446293419487142i</v>
      </c>
      <c r="W706" t="str">
        <f t="shared" si="300"/>
        <v>0.0000199993584529566-0.0446286261188541i</v>
      </c>
      <c r="X706" t="str">
        <f t="shared" si="301"/>
        <v>0.00692626852445777-0.0435264737635552i</v>
      </c>
      <c r="Y706" t="str">
        <f t="shared" si="302"/>
        <v>0.009+0.359398199570672i</v>
      </c>
      <c r="Z706" t="str">
        <f t="shared" si="303"/>
        <v>-1.63614890560973-0.345624379109185i</v>
      </c>
      <c r="AA706" t="str">
        <f t="shared" si="304"/>
        <v>1.91060591968769-37.893772057293i</v>
      </c>
      <c r="AB706" t="str">
        <f t="shared" si="305"/>
        <v>1.40978903672678-0.0596691635718756i</v>
      </c>
      <c r="AC706" t="str">
        <f t="shared" si="306"/>
        <v>4.8288240347467-3.58482716880358i</v>
      </c>
      <c r="AD706" t="str">
        <f t="shared" si="307"/>
        <v>0.194133610907447+0.131764229677601i</v>
      </c>
      <c r="AE706" t="str">
        <f t="shared" si="308"/>
        <v>-0.272090564957163-0.282683208919626i</v>
      </c>
      <c r="AF706" t="str">
        <f t="shared" si="309"/>
        <v>-11.9190865583934-3.77637185120046i</v>
      </c>
      <c r="AG706" t="str">
        <f t="shared" si="310"/>
        <v>1.01941752256952-0.0257190331250424i</v>
      </c>
      <c r="AH706" t="str">
        <f t="shared" si="311"/>
        <v>2.02401094929122+4.36415530668472i</v>
      </c>
      <c r="AI706">
        <f t="shared" si="312"/>
        <v>13.644097443926507</v>
      </c>
      <c r="AJ706">
        <f t="shared" si="313"/>
        <v>65.119040337257999</v>
      </c>
      <c r="AK706"/>
      <c r="AL706"/>
      <c r="AM706"/>
      <c r="AN706"/>
    </row>
    <row r="707" spans="1:40" x14ac:dyDescent="0.25">
      <c r="A707"/>
      <c r="B707">
        <f t="shared" si="314"/>
        <v>57300</v>
      </c>
      <c r="C707" s="237" t="str">
        <f t="shared" si="282"/>
        <v>-0.0000232773408075159+0.0427403458041056i</v>
      </c>
      <c r="D707" s="208" t="str">
        <f t="shared" si="283"/>
        <v>-5.95718441661882+0.327675984498143i</v>
      </c>
      <c r="E707" t="str">
        <f t="shared" si="284"/>
        <v>2870</v>
      </c>
      <c r="F707" t="str">
        <f t="shared" si="285"/>
        <v>0.777000777000777</v>
      </c>
      <c r="G707" t="str">
        <f t="shared" si="280"/>
        <v>0.777000777000777</v>
      </c>
      <c r="H707" t="str">
        <f t="shared" si="286"/>
        <v>5.96883600865372+4.10280760175159i</v>
      </c>
      <c r="I707" t="str">
        <f t="shared" si="287"/>
        <v>225.016573813369i</v>
      </c>
      <c r="J707" t="str">
        <f t="shared" si="281"/>
        <v>-42.3089796946114+48.6658645313193i</v>
      </c>
      <c r="K707" t="str">
        <f t="shared" si="288"/>
        <v>2.63336466271423-2.2893864748171i</v>
      </c>
      <c r="L707" t="str">
        <f t="shared" si="289"/>
        <v>0.18072285004067-0.134787065577955i</v>
      </c>
      <c r="M707" t="str">
        <f t="shared" si="290"/>
        <v>2.8140875127549-2.42417354039505i</v>
      </c>
      <c r="N707" t="str">
        <f t="shared" si="291"/>
        <v>-0.254120326911247i</v>
      </c>
      <c r="O707" t="str">
        <f t="shared" si="292"/>
        <v>0.967884814756819-0.251394083787107i</v>
      </c>
      <c r="P707" t="str">
        <f t="shared" si="293"/>
        <v>0.032115185243181+0.251394083787107i</v>
      </c>
      <c r="Q707" t="str">
        <f t="shared" si="294"/>
        <v>-0.032115185243181+0.00272624312413999i</v>
      </c>
      <c r="R707" t="str">
        <f t="shared" si="295"/>
        <v>-0.333093851977953-7.85616451221705i</v>
      </c>
      <c r="S707" t="str">
        <f t="shared" si="296"/>
        <v>0.0263582647807249i</v>
      </c>
      <c r="T707" t="str">
        <f t="shared" si="297"/>
        <v>0.207074864373951-0.00877977594726647i</v>
      </c>
      <c r="U707" t="str">
        <f t="shared" si="298"/>
        <v>0.0001-2777.57317786903i</v>
      </c>
      <c r="V707" t="str">
        <f t="shared" si="299"/>
        <v>0.00002-0.0445514547899904i</v>
      </c>
      <c r="W707" t="str">
        <f t="shared" si="300"/>
        <v>0.0000199993584529566-0.0445507402093974i</v>
      </c>
      <c r="X707" t="str">
        <f t="shared" si="301"/>
        <v>0.006902773345514-0.0434542327647122i</v>
      </c>
      <c r="Y707" t="str">
        <f t="shared" si="302"/>
        <v>0.009+0.36002651810139i</v>
      </c>
      <c r="Z707" t="str">
        <f t="shared" si="303"/>
        <v>-1.62992044499458-0.343534606759639i</v>
      </c>
      <c r="AA707" t="str">
        <f t="shared" si="304"/>
        <v>1.89938839076703-37.8106202322687i</v>
      </c>
      <c r="AB707" t="str">
        <f t="shared" si="305"/>
        <v>1.40978019545192-0.0597733302319547i</v>
      </c>
      <c r="AC707" t="str">
        <f t="shared" si="306"/>
        <v>4.82234391818081-3.58575922978903i</v>
      </c>
      <c r="AD707" t="str">
        <f t="shared" si="307"/>
        <v>0.194191614713888+0.132000341613159i</v>
      </c>
      <c r="AE707" t="str">
        <f t="shared" si="308"/>
        <v>-0.271170197620461-0.281861595538311i</v>
      </c>
      <c r="AF707" t="str">
        <f t="shared" si="309"/>
        <v>-11.9260204252725-3.77513161725345i</v>
      </c>
      <c r="AG707" t="str">
        <f t="shared" si="310"/>
        <v>1.01940269351073-0.025672263436878i</v>
      </c>
      <c r="AH707" t="str">
        <f t="shared" si="311"/>
        <v>2.01900226089376+4.35257108731416i</v>
      </c>
      <c r="AI707">
        <f t="shared" si="312"/>
        <v>13.621288105490786</v>
      </c>
      <c r="AJ707">
        <f t="shared" si="313"/>
        <v>65.115098719248465</v>
      </c>
      <c r="AK707"/>
      <c r="AL707"/>
      <c r="AM707"/>
      <c r="AN707"/>
    </row>
    <row r="708" spans="1:40" x14ac:dyDescent="0.25">
      <c r="A708"/>
      <c r="B708">
        <f t="shared" si="314"/>
        <v>57400</v>
      </c>
      <c r="C708" s="237" t="str">
        <f t="shared" si="282"/>
        <v>-0.0000231963057639483+0.0426658853154025i</v>
      </c>
      <c r="D708" s="208" t="str">
        <f t="shared" si="283"/>
        <v>-5.95718379535015+0.327105120751419i</v>
      </c>
      <c r="E708" t="str">
        <f t="shared" si="284"/>
        <v>2870</v>
      </c>
      <c r="F708" t="str">
        <f t="shared" si="285"/>
        <v>0.777000777000777</v>
      </c>
      <c r="G708" t="str">
        <f t="shared" si="280"/>
        <v>0.777000777000777</v>
      </c>
      <c r="H708" t="str">
        <f t="shared" si="286"/>
        <v>5.97575228153527+4.10098679345317i</v>
      </c>
      <c r="I708" t="str">
        <f t="shared" si="287"/>
        <v>225.409272895068i</v>
      </c>
      <c r="J708" t="str">
        <f t="shared" si="281"/>
        <v>-42.4602773250666+48.7507962320719i</v>
      </c>
      <c r="K708" t="str">
        <f t="shared" si="288"/>
        <v>2.62922391368354-2.28996416783151i</v>
      </c>
      <c r="L708" t="str">
        <f t="shared" si="289"/>
        <v>0.180497469648146-0.134853909061464i</v>
      </c>
      <c r="M708" t="str">
        <f t="shared" si="290"/>
        <v>2.80972138333169-2.42481807689297i</v>
      </c>
      <c r="N708" t="str">
        <f t="shared" si="291"/>
        <v>-0.254563817883169i</v>
      </c>
      <c r="O708" t="str">
        <f t="shared" si="292"/>
        <v>0.967773228570075-0.251823307227614i</v>
      </c>
      <c r="P708" t="str">
        <f t="shared" si="293"/>
        <v>0.032226771429925+0.251823307227614i</v>
      </c>
      <c r="Q708" t="str">
        <f t="shared" si="294"/>
        <v>-0.032226771429925+0.00274051065555503i</v>
      </c>
      <c r="R708" t="str">
        <f t="shared" si="295"/>
        <v>-0.33309301428604-7.84242854522719i</v>
      </c>
      <c r="S708" t="str">
        <f t="shared" si="296"/>
        <v>0.0264042652428204i</v>
      </c>
      <c r="T708" t="str">
        <f t="shared" si="297"/>
        <v>0.207073563456045-0.00879507629973916i</v>
      </c>
      <c r="U708" t="str">
        <f t="shared" si="298"/>
        <v>0.0001-2772.73420020724i</v>
      </c>
      <c r="V708" t="str">
        <f t="shared" si="299"/>
        <v>0.00002-0.0444738390150949i</v>
      </c>
      <c r="W708" t="str">
        <f t="shared" si="300"/>
        <v>0.0000199993584529566-0.0444731256794164i</v>
      </c>
      <c r="X708" t="str">
        <f t="shared" si="301"/>
        <v>0.00687939686319176-0.0433822247089001i</v>
      </c>
      <c r="Y708" t="str">
        <f t="shared" si="302"/>
        <v>0.009+0.360654836632108i</v>
      </c>
      <c r="Z708" t="str">
        <f t="shared" si="303"/>
        <v>-1.62372818903962-0.341462145166928i</v>
      </c>
      <c r="AA708" t="str">
        <f t="shared" si="304"/>
        <v>1.88826762031559-37.7278561061876i</v>
      </c>
      <c r="AB708" t="str">
        <f t="shared" si="305"/>
        <v>1.4097713387116-0.0598774961043537i</v>
      </c>
      <c r="AC708" t="str">
        <f t="shared" si="306"/>
        <v>4.8158726410332-3.58667810757825i</v>
      </c>
      <c r="AD708" t="str">
        <f t="shared" si="307"/>
        <v>0.194249717357427+0.132236410722059i</v>
      </c>
      <c r="AE708" t="str">
        <f t="shared" si="308"/>
        <v>-0.270255013311902-0.281044912893764i</v>
      </c>
      <c r="AF708" t="str">
        <f t="shared" si="309"/>
        <v>-11.9329360768854-3.77388167270175i</v>
      </c>
      <c r="AG708" t="str">
        <f t="shared" si="310"/>
        <v>1.01938796605269-0.0256257181021781i</v>
      </c>
      <c r="AH708" t="str">
        <f t="shared" si="311"/>
        <v>2.01401541939379+4.34104792360357i</v>
      </c>
      <c r="AI708">
        <f t="shared" si="312"/>
        <v>13.598535968700398</v>
      </c>
      <c r="AJ708">
        <f t="shared" si="313"/>
        <v>65.111206693626386</v>
      </c>
      <c r="AK708"/>
      <c r="AL708"/>
      <c r="AM708"/>
      <c r="AN708"/>
    </row>
    <row r="709" spans="1:40" x14ac:dyDescent="0.25">
      <c r="A709"/>
      <c r="B709">
        <f t="shared" si="314"/>
        <v>57500</v>
      </c>
      <c r="C709" s="237" t="str">
        <f t="shared" si="282"/>
        <v>-0.0000231156931439946+0.0425916838194742i</v>
      </c>
      <c r="D709" s="208" t="str">
        <f t="shared" si="283"/>
        <v>-5.95718317732006+0.326536242615969i</v>
      </c>
      <c r="E709" t="str">
        <f t="shared" si="284"/>
        <v>2870</v>
      </c>
      <c r="F709" t="str">
        <f t="shared" si="285"/>
        <v>0.777000777000777</v>
      </c>
      <c r="G709" t="str">
        <f t="shared" ref="G709:G772" si="315">IF($C$11=$C$7,$C$24,F709)</f>
        <v>0.777000777000777</v>
      </c>
      <c r="H709" t="str">
        <f t="shared" si="286"/>
        <v>5.98265037617306+4.09915834179818i</v>
      </c>
      <c r="I709" t="str">
        <f t="shared" si="287"/>
        <v>225.801971976766i</v>
      </c>
      <c r="J709" t="str">
        <f t="shared" ref="J709:J772" si="316">IMSUM(COMPLEX(0,2*PI()*B709*$C$113*$C$112),COMPLEX(0,2*PI()*B709*$C$113*$C$111),COMPLEX(0,2*PI()*B709*$C$28*10^-12*$C$111),COMPLEX(-1*2*PI()*B709*2*PI()*B709*$C$113*$C$112*$C$28*10^-12*$C$111,0),COMPLEX(1,0))</f>
        <v>-42.6118387700474+48.8357279328247i</v>
      </c>
      <c r="K709" t="str">
        <f t="shared" si="288"/>
        <v>2.62508896479472-2.29053343647771i</v>
      </c>
      <c r="L709" t="str">
        <f t="shared" si="289"/>
        <v>0.180272259178534-0.134920293005278i</v>
      </c>
      <c r="M709" t="str">
        <f t="shared" si="290"/>
        <v>2.80536122397325-2.42545372948299i</v>
      </c>
      <c r="N709" t="str">
        <f t="shared" si="291"/>
        <v>-0.255007308855091i</v>
      </c>
      <c r="O709" t="str">
        <f t="shared" si="292"/>
        <v>0.967661452037591-0.252252481138446i</v>
      </c>
      <c r="P709" t="str">
        <f t="shared" si="293"/>
        <v>0.032338547962409+0.252252481138446i</v>
      </c>
      <c r="Q709" t="str">
        <f t="shared" si="294"/>
        <v>-0.032338547962409+0.00275482771664498i</v>
      </c>
      <c r="R709" t="str">
        <f t="shared" si="295"/>
        <v>-0.333092175126049-7.82874026963026i</v>
      </c>
      <c r="S709" t="str">
        <f t="shared" si="296"/>
        <v>0.0264502657049158i</v>
      </c>
      <c r="T709" t="str">
        <f t="shared" si="297"/>
        <v>0.207072260266495-0.00881037653631234i</v>
      </c>
      <c r="U709" t="str">
        <f t="shared" si="298"/>
        <v>0.0001-2767.91205377209i</v>
      </c>
      <c r="V709" t="str">
        <f t="shared" si="299"/>
        <v>0.00002-0.0443964932081121i</v>
      </c>
      <c r="W709" t="str">
        <f t="shared" si="300"/>
        <v>0.0000199993584529566-0.0443957811130178i</v>
      </c>
      <c r="X709" t="str">
        <f t="shared" si="301"/>
        <v>0.00685613828608868-0.0433104485056786i</v>
      </c>
      <c r="Y709" t="str">
        <f t="shared" si="302"/>
        <v>0.009+0.361283155162826i</v>
      </c>
      <c r="Z709" t="str">
        <f t="shared" si="303"/>
        <v>-1.6175718543281-0.339406811287555i</v>
      </c>
      <c r="AA709" t="str">
        <f t="shared" si="304"/>
        <v>1.87724252759694-37.6454768987225i</v>
      </c>
      <c r="AB709" t="str">
        <f t="shared" si="305"/>
        <v>1.40976246650578-0.0599816611877008i</v>
      </c>
      <c r="AC709" t="str">
        <f t="shared" si="306"/>
        <v>4.80941021471991-3.58758385851706i</v>
      </c>
      <c r="AD709" t="str">
        <f t="shared" si="307"/>
        <v>0.194307918826166+0.132472437062056i</v>
      </c>
      <c r="AE709" t="str">
        <f t="shared" si="308"/>
        <v>-0.269344973119552-0.280233116802543i</v>
      </c>
      <c r="AF709" t="str">
        <f t="shared" si="309"/>
        <v>-11.9398335534931-3.77262209918221i</v>
      </c>
      <c r="AG709" t="str">
        <f t="shared" si="310"/>
        <v>1.01937333919126-0.0255793955840956i</v>
      </c>
      <c r="AH709" t="str">
        <f t="shared" si="311"/>
        <v>2.00905030903111+4.32958533602416i</v>
      </c>
      <c r="AI709">
        <f t="shared" si="312"/>
        <v>13.5758407594523</v>
      </c>
      <c r="AJ709">
        <f t="shared" si="313"/>
        <v>65.107363647207904</v>
      </c>
      <c r="AK709"/>
      <c r="AL709"/>
      <c r="AM709"/>
      <c r="AN709"/>
    </row>
    <row r="710" spans="1:40" x14ac:dyDescent="0.25">
      <c r="A710"/>
      <c r="B710">
        <f t="shared" si="314"/>
        <v>57600</v>
      </c>
      <c r="C710" s="237" t="str">
        <f t="shared" ref="C710:C773" si="317">IMPRODUCT(COMPLEX(-1,0),IMDIV(IMPRODUCT(G710,COMPLEX($C$100+$C$101,0)),COMPLEX($C$100,2*PI()*B710*$C$103*$C$102*(2*$C$100+$C$101))))</f>
        <v>-0.0000230355000167069+0.0425177399674018i</v>
      </c>
      <c r="D710" s="208" t="str">
        <f t="shared" ref="D710:D773" si="318">IMPRODUCT(COMPLEX($C$106,0),IMSUB(C710,G710))</f>
        <v>-5.95718256250609+0.325969339750081i</v>
      </c>
      <c r="E710" t="str">
        <f t="shared" ref="E710:E773" si="319">IMDIV(COMPLEX($C$20*10^3,0),COMPLEX(1,2*PI()*B710*$C$20*1000*$C$29*10^-12))</f>
        <v>2870</v>
      </c>
      <c r="F710" t="str">
        <f t="shared" ref="F710:F773" si="320">IMDIV(COMPLEX($C$22*1000,0),IMSUM(COMPLEX($C$22*1000,0),E710))</f>
        <v>0.777000777000777</v>
      </c>
      <c r="G710" t="str">
        <f t="shared" si="315"/>
        <v>0.777000777000777</v>
      </c>
      <c r="H710" t="str">
        <f t="shared" ref="H710:H773" si="321">IMPRODUCT(COMPLEX($C$108,0),IMPRODUCT(COMPLEX(-1,0),D710),IMDIV(COMPLEX(0,2*PI()*B710*$C$109*$C$110),COMPLEX(1,2*PI()*B710*$C$109*$C$110)))</f>
        <v>5.98953033291392+4.09732231756307i</v>
      </c>
      <c r="I710" t="str">
        <f t="shared" ref="I710:I773" si="322">COMPLEX(0,2*PI()*B710*$C$113*$C$112*$C$114)</f>
        <v>226.194671058465i</v>
      </c>
      <c r="J710" t="str">
        <f t="shared" si="316"/>
        <v>-42.7636640295539+48.9206596335774i</v>
      </c>
      <c r="K710" t="str">
        <f t="shared" ref="K710:K773" si="323">IMDIV(I710,J710)</f>
        <v>2.6209598227809-2.29109431753108i</v>
      </c>
      <c r="L710" t="str">
        <f t="shared" ref="L710:L773" si="324">IMDIV(COMPLEX($C$117,0),COMPLEX(1,2*PI()*B710*$C$115*$C$116))</f>
        <v>0.18004721946211-0.134986218695396i</v>
      </c>
      <c r="M710" t="str">
        <f t="shared" ref="M710:M773" si="325">IMSUM(K710,L710)</f>
        <v>2.80100704224301-2.42608053622648i</v>
      </c>
      <c r="N710" t="str">
        <f t="shared" ref="N710:N773" si="326">COMPLEX(0,-2*PI()*B710*$C$43)</f>
        <v>-0.255450799827013i</v>
      </c>
      <c r="O710" t="str">
        <f t="shared" ref="O710:O773" si="327">IMEXP(N710)</f>
        <v>0.96754948518135-0.25268160543519i</v>
      </c>
      <c r="P710" t="str">
        <f t="shared" ref="P710:P773" si="328">IMSUB(COMPLEX(1,0),O710)</f>
        <v>0.03245051481865+0.25268160543519i</v>
      </c>
      <c r="Q710" t="str">
        <f t="shared" ref="Q710:Q773" si="329">IMSUM(COMPLEX(0,2*PI()*B710*$C$43),O710,COMPLEX(-1,0))</f>
        <v>-0.03245051481865+0.00276919439182299i</v>
      </c>
      <c r="R710" t="str">
        <f t="shared" ref="R710:R773" si="330">IMDIV(P710,Q710)</f>
        <v>-0.333091334497673-7.81509943703248i</v>
      </c>
      <c r="S710" t="str">
        <f t="shared" ref="S710:S773" si="331">IMDIV(COMPLEX(0,2*PI()*B710*$C$123),COMPLEX($C$124,0))</f>
        <v>0.0264962661670114i</v>
      </c>
      <c r="T710" t="str">
        <f t="shared" ref="T710:T773" si="332">IMPRODUCT(R710,S710)</f>
        <v>0.207070954805274-0.00882567665677537i</v>
      </c>
      <c r="U710" t="str">
        <f t="shared" ref="U710:U773" si="333">IMDIV(COMPLEX(1,2*PI()*B710*$C$16*10^-3*$C$15*10^-6),COMPLEX(0,2*PI()*B710*$C$15*10^-6))</f>
        <v>0.0001-2763.10665090096i</v>
      </c>
      <c r="V710" t="str">
        <f t="shared" ref="V710:V773" si="334">IMSUM(COMPLEX($C$18*10^-3,0),IMDIV(COMPLEX(1,0),COMPLEX(0,2*PI()*B710*($C$17*1*10^-6))))</f>
        <v>0.00002-0.0443194159629591i</v>
      </c>
      <c r="W710" t="str">
        <f t="shared" ref="W710:W773" si="335">IMDIV(IMPRODUCT(U710,V710),IMSUM(U710,V710))</f>
        <v>0.0000199993584529566-0.0443187051041415i</v>
      </c>
      <c r="X710" t="str">
        <f t="shared" ref="X710:X773" si="336">IMDIV(IMPRODUCT(COMPLEX($C$19,0),W710),IMSUM(COMPLEX($C$19,0),W710))</f>
        <v>0.00683299682932961-0.0432389030711523i</v>
      </c>
      <c r="Y710" t="str">
        <f t="shared" ref="Y710:Y773" si="337">COMPLEX($C$13*10^-3,2*PI()*B710*$C$12*0.000001)</f>
        <v>0.009+0.361911473693544i</v>
      </c>
      <c r="Z710" t="str">
        <f t="shared" ref="Z710:Z773" si="338">IMPRODUCT(COMPLEX($C$6,0),IMDIV(X710,IMSUM(X710,Y710)))</f>
        <v>-1.6114511602189-0.337368424437488i</v>
      </c>
      <c r="AA710" t="str">
        <f t="shared" ref="AA710:AA773" si="339">IMDIV(COMPLEX($C$6,0),IMSUM(X710,Y710))</f>
        <v>1.86631204656101-37.5634798561578i</v>
      </c>
      <c r="AB710" t="str">
        <f t="shared" ref="AB710:AB773" si="340">IMPRODUCT(COMPLEX($C$119,0),T710)</f>
        <v>1.40975357883425-0.0600858254805619i</v>
      </c>
      <c r="AC710" t="str">
        <f t="shared" ref="AC710:AC773" si="341">IMSUM(COMPLEX(1,0),IMPRODUCT(AB710,M710))</f>
        <v>4.80295665044053-3.58847653879543i</v>
      </c>
      <c r="AD710" t="str">
        <f t="shared" ref="AD710:AD773" si="342">IMDIV(AB710,AC710)</f>
        <v>0.194366219108209+0.132708420690234i</v>
      </c>
      <c r="AE710" t="str">
        <f t="shared" ref="AE710:AE773" si="343">IMPRODUCT(AD710,AA710,X710)</f>
        <v>-0.268440038491432-0.279426163596503i</v>
      </c>
      <c r="AF710" t="str">
        <f t="shared" ref="AF710:AF773" si="344">IMSUB(D710,H710)</f>
        <v>-11.94671289542-3.77135297781299i</v>
      </c>
      <c r="AG710" t="str">
        <f t="shared" ref="AG710:AG773" si="345">IMSUM(COMPLEX(1,0),IMPRODUCT(AD710,AA710,COMPLEX($C$127,0)))</f>
        <v>1.01935881193469-0.0255332943597477i</v>
      </c>
      <c r="AH710" t="str">
        <f t="shared" ref="AH710:AH773" si="346">IMDIV(IMPRODUCT(AE710,AF710),AG710)</f>
        <v>2.00410681460443+4.31818285001756i</v>
      </c>
      <c r="AI710">
        <f t="shared" ref="AI710:AI773" si="347">20*LOG10(IMABS(AH710))</f>
        <v>13.55320220559468</v>
      </c>
      <c r="AJ710">
        <f t="shared" ref="AJ710:AJ773" si="348">IMARGUMENT(AH710)*180/PI()</f>
        <v>65.103568973908907</v>
      </c>
      <c r="AK710"/>
      <c r="AL710"/>
      <c r="AM710"/>
      <c r="AN710"/>
    </row>
    <row r="711" spans="1:40" x14ac:dyDescent="0.25">
      <c r="A711"/>
      <c r="B711">
        <f t="shared" si="314"/>
        <v>57700</v>
      </c>
      <c r="C711" s="237" t="str">
        <f t="shared" si="317"/>
        <v>-0.0000229557234765135+0.0424440524196173i</v>
      </c>
      <c r="D711" s="208" t="str">
        <f t="shared" si="318"/>
        <v>-5.95718195088595+0.325404401883733i</v>
      </c>
      <c r="E711" t="str">
        <f t="shared" si="319"/>
        <v>2870</v>
      </c>
      <c r="F711" t="str">
        <f t="shared" si="320"/>
        <v>0.777000777000777</v>
      </c>
      <c r="G711" t="str">
        <f t="shared" si="315"/>
        <v>0.777000777000777</v>
      </c>
      <c r="H711" t="str">
        <f t="shared" si="321"/>
        <v>5.99639219216519+4.09547879108012i</v>
      </c>
      <c r="I711" t="str">
        <f t="shared" si="322"/>
        <v>226.587370140164i</v>
      </c>
      <c r="J711" t="str">
        <f t="shared" si="316"/>
        <v>-42.915753103586+49.0055913343302i</v>
      </c>
      <c r="K711" t="str">
        <f t="shared" si="323"/>
        <v>2.61683649423644-2.29164684766149i</v>
      </c>
      <c r="L711" t="str">
        <f t="shared" si="324"/>
        <v>0.179822351322791-0.135051687417365i</v>
      </c>
      <c r="M711" t="str">
        <f t="shared" si="325"/>
        <v>2.79665884555923-2.42669853507886i</v>
      </c>
      <c r="N711" t="str">
        <f t="shared" si="326"/>
        <v>-0.255894290798934i</v>
      </c>
      <c r="O711" t="str">
        <f t="shared" si="327"/>
        <v>0.967437328023375-0.253110680033444i</v>
      </c>
      <c r="P711" t="str">
        <f t="shared" si="328"/>
        <v>0.032562671976625+0.253110680033444i</v>
      </c>
      <c r="Q711" t="str">
        <f t="shared" si="329"/>
        <v>-0.032562671976625+0.00278361076549i</v>
      </c>
      <c r="R711" t="str">
        <f t="shared" si="330"/>
        <v>-0.333090492401089-7.80150580076273i</v>
      </c>
      <c r="S711" t="str">
        <f t="shared" si="331"/>
        <v>0.0265422666291068i</v>
      </c>
      <c r="T711" t="str">
        <f t="shared" si="332"/>
        <v>0.207069647072368-0.00884097666093018i</v>
      </c>
      <c r="U711" t="str">
        <f t="shared" si="333"/>
        <v>0.0001-2758.31790453892i</v>
      </c>
      <c r="V711" t="str">
        <f t="shared" si="334"/>
        <v>0.00002-0.0442426058833006i</v>
      </c>
      <c r="W711" t="str">
        <f t="shared" si="335"/>
        <v>0.0000199993584529566-0.0442418962564747i</v>
      </c>
      <c r="X711" t="str">
        <f t="shared" si="336"/>
        <v>0.00680997171450246-0.0431675873279233i</v>
      </c>
      <c r="Y711" t="str">
        <f t="shared" si="337"/>
        <v>0.009+0.362539792224262i</v>
      </c>
      <c r="Z711" t="str">
        <f t="shared" si="338"/>
        <v>-1.60536582881417-0.33534680625627i</v>
      </c>
      <c r="AA711" t="str">
        <f t="shared" si="339"/>
        <v>1.85547512561006-37.4818622510764i</v>
      </c>
      <c r="AB711" t="str">
        <f t="shared" si="340"/>
        <v>1.40974467569694-0.0601899889815884i</v>
      </c>
      <c r="AC711" t="str">
        <f t="shared" si="341"/>
        <v>4.79651195917984-3.58935620444846i</v>
      </c>
      <c r="AD711" t="str">
        <f t="shared" si="342"/>
        <v>0.194424618191673+0.132944361663022i</v>
      </c>
      <c r="AE711" t="str">
        <f t="shared" si="343"/>
        <v>-0.26754017123168-0.2786240101155i</v>
      </c>
      <c r="AF711" t="str">
        <f t="shared" si="344"/>
        <v>-11.9535741430511-3.77007438919639i</v>
      </c>
      <c r="AG711" t="str">
        <f t="shared" si="345"/>
        <v>1.01934438330345-0.0254874129200637i</v>
      </c>
      <c r="AH711" t="str">
        <f t="shared" si="346"/>
        <v>1.99918482147285+4.30683999593208i</v>
      </c>
      <c r="AI711">
        <f t="shared" si="347"/>
        <v>13.530620036908578</v>
      </c>
      <c r="AJ711">
        <f t="shared" si="348"/>
        <v>65.099822074648358</v>
      </c>
      <c r="AK711"/>
      <c r="AL711"/>
      <c r="AM711"/>
      <c r="AN711"/>
    </row>
    <row r="712" spans="1:40" x14ac:dyDescent="0.25">
      <c r="A712"/>
      <c r="B712">
        <f t="shared" si="314"/>
        <v>57800</v>
      </c>
      <c r="C712" s="237" t="str">
        <f t="shared" si="317"/>
        <v>-0.0000228763606429551+0.0423706198458231i</v>
      </c>
      <c r="D712" s="208" t="str">
        <f t="shared" si="318"/>
        <v>-5.95718134243756+0.324841418817977i</v>
      </c>
      <c r="E712" t="str">
        <f t="shared" si="319"/>
        <v>2870</v>
      </c>
      <c r="F712" t="str">
        <f t="shared" si="320"/>
        <v>0.777000777000777</v>
      </c>
      <c r="G712" t="str">
        <f t="shared" si="315"/>
        <v>0.777000777000777</v>
      </c>
      <c r="H712" t="str">
        <f t="shared" si="321"/>
        <v>6.00323599439283+4.09362783223962i</v>
      </c>
      <c r="I712" t="str">
        <f t="shared" si="322"/>
        <v>226.980069221863i</v>
      </c>
      <c r="J712" t="str">
        <f t="shared" si="316"/>
        <v>-43.0681059921437+49.0905230350829i</v>
      </c>
      <c r="K712" t="str">
        <f t="shared" si="323"/>
        <v>2.61271898561795-2.29219106343323i</v>
      </c>
      <c r="L712" t="str">
        <f t="shared" si="324"/>
        <v>0.179597655578162-0.135116700456257i</v>
      </c>
      <c r="M712" t="str">
        <f t="shared" si="325"/>
        <v>2.79231664119611-2.42730776388949i</v>
      </c>
      <c r="N712" t="str">
        <f t="shared" si="326"/>
        <v>-0.256337781770856i</v>
      </c>
      <c r="O712" t="str">
        <f t="shared" si="327"/>
        <v>0.967324980585726-0.253539704848817i</v>
      </c>
      <c r="P712" t="str">
        <f t="shared" si="328"/>
        <v>0.032675019414274+0.253539704848817i</v>
      </c>
      <c r="Q712" t="str">
        <f t="shared" si="329"/>
        <v>-0.032675019414274+0.00279807692203898i</v>
      </c>
      <c r="R712" t="str">
        <f t="shared" si="330"/>
        <v>-0.333089648836055-7.78795911585687i</v>
      </c>
      <c r="S712" t="str">
        <f t="shared" si="331"/>
        <v>0.0265882670912024i</v>
      </c>
      <c r="T712" t="str">
        <f t="shared" si="332"/>
        <v>0.207068337067767-0.00885627654856785i</v>
      </c>
      <c r="U712" t="str">
        <f t="shared" si="333"/>
        <v>0.0001-2753.54572823348i</v>
      </c>
      <c r="V712" t="str">
        <f t="shared" si="334"/>
        <v>0.00002-0.0441660615824644i</v>
      </c>
      <c r="W712" t="str">
        <f t="shared" si="335"/>
        <v>0.0000199993584529566-0.0441653531833671i</v>
      </c>
      <c r="X712" t="str">
        <f t="shared" si="336"/>
        <v>0.00678706216959486-0.0430965002050443i</v>
      </c>
      <c r="Y712" t="str">
        <f t="shared" si="337"/>
        <v>0.009+0.36316811075498i</v>
      </c>
      <c r="Z712" t="str">
        <f t="shared" si="338"/>
        <v>-1.59931558492746-0.333341780671748i</v>
      </c>
      <c r="AA712" t="str">
        <f t="shared" si="339"/>
        <v>1.84473072736881-37.4006213820492i</v>
      </c>
      <c r="AB712" t="str">
        <f t="shared" si="340"/>
        <v>1.40973575709377-0.0602941516893581i</v>
      </c>
      <c r="AC712" t="str">
        <f t="shared" si="341"/>
        <v>4.79007615170942-3.59022291135533i</v>
      </c>
      <c r="AD712" t="str">
        <f t="shared" si="342"/>
        <v>0.194483116064681+0.133180260036195i</v>
      </c>
      <c r="AE712" t="str">
        <f t="shared" si="343"/>
        <v>-0.266645333496707-0.277826613700169i</v>
      </c>
      <c r="AF712" t="str">
        <f t="shared" si="344"/>
        <v>-11.9604173368304-3.76878641342164i</v>
      </c>
      <c r="AG712" t="str">
        <f t="shared" si="345"/>
        <v>1.01933005233003-0.0254417497696301i</v>
      </c>
      <c r="AH712" t="str">
        <f t="shared" si="346"/>
        <v>1.99428421555721+4.29555630895999i</v>
      </c>
      <c r="AI712">
        <f t="shared" si="347"/>
        <v>13.508093985089772</v>
      </c>
      <c r="AJ712">
        <f t="shared" si="348"/>
        <v>65.09612235725308</v>
      </c>
      <c r="AK712"/>
      <c r="AL712"/>
      <c r="AM712"/>
      <c r="AN712"/>
    </row>
    <row r="713" spans="1:40" x14ac:dyDescent="0.25">
      <c r="A713"/>
      <c r="B713">
        <f t="shared" si="314"/>
        <v>57900</v>
      </c>
      <c r="C713" s="237" t="str">
        <f t="shared" si="317"/>
        <v>-0.0000227974086604261+0.0422974409249123i</v>
      </c>
      <c r="D713" s="208" t="str">
        <f t="shared" si="318"/>
        <v>-5.95718073713902+0.324280380424328i</v>
      </c>
      <c r="E713" t="str">
        <f t="shared" si="319"/>
        <v>2870</v>
      </c>
      <c r="F713" t="str">
        <f t="shared" si="320"/>
        <v>0.777000777000777</v>
      </c>
      <c r="G713" t="str">
        <f t="shared" si="315"/>
        <v>0.777000777000777</v>
      </c>
      <c r="H713" t="str">
        <f t="shared" si="321"/>
        <v>6.01006178011903+4.09176951049205i</v>
      </c>
      <c r="I713" t="str">
        <f t="shared" si="322"/>
        <v>227.372768303561i</v>
      </c>
      <c r="J713" t="str">
        <f t="shared" si="316"/>
        <v>-43.2207226952271+49.1754547358357i</v>
      </c>
      <c r="K713" t="str">
        <f t="shared" si="323"/>
        <v>2.6086073032451-2.29272700130496i</v>
      </c>
      <c r="L713" t="str">
        <f t="shared" si="324"/>
        <v>0.179373133039493-0.135181259096643i</v>
      </c>
      <c r="M713" t="str">
        <f t="shared" si="325"/>
        <v>2.78798043628459-2.4279082604016i</v>
      </c>
      <c r="N713" t="str">
        <f t="shared" si="326"/>
        <v>-0.256781272742778i</v>
      </c>
      <c r="O713" t="str">
        <f t="shared" si="327"/>
        <v>0.967212442890499-0.253968679796927i</v>
      </c>
      <c r="P713" t="str">
        <f t="shared" si="328"/>
        <v>0.032787557109501+0.253968679796927i</v>
      </c>
      <c r="Q713" t="str">
        <f t="shared" si="329"/>
        <v>-0.032787557109501+0.00281259294585101i</v>
      </c>
      <c r="R713" t="str">
        <f t="shared" si="330"/>
        <v>-0.333088803802888-7.77445913904271i</v>
      </c>
      <c r="S713" t="str">
        <f t="shared" si="331"/>
        <v>0.0266342675532978i</v>
      </c>
      <c r="T713" t="str">
        <f t="shared" si="332"/>
        <v>0.207067024791445-0.00887157631949404i</v>
      </c>
      <c r="U713" t="str">
        <f t="shared" si="333"/>
        <v>0.0001-2748.79003612945i</v>
      </c>
      <c r="V713" t="str">
        <f t="shared" si="334"/>
        <v>0.00002-0.0440897816833583i</v>
      </c>
      <c r="W713" t="str">
        <f t="shared" si="335"/>
        <v>0.0000199993584529566-0.0440890745077486i</v>
      </c>
      <c r="X713" t="str">
        <f t="shared" si="336"/>
        <v>0.00676426742893202-0.0430256406379733i</v>
      </c>
      <c r="Y713" t="str">
        <f t="shared" si="337"/>
        <v>0.009+0.363796429285698i</v>
      </c>
      <c r="Z713" t="str">
        <f t="shared" si="338"/>
        <v>-1.5933001560523-0.331353173865464i</v>
      </c>
      <c r="AA713" t="str">
        <f t="shared" si="339"/>
        <v>1.83407782845896-37.3197545733303i</v>
      </c>
      <c r="AB713" t="str">
        <f t="shared" si="340"/>
        <v>1.40972682302456-0.0603983136025478i</v>
      </c>
      <c r="AC713" t="str">
        <f t="shared" si="341"/>
        <v>4.78364923858815-3.59107671523952i</v>
      </c>
      <c r="AD713" t="str">
        <f t="shared" si="342"/>
        <v>0.194541712715366+0.133416115864879i</v>
      </c>
      <c r="AE713" t="str">
        <f t="shared" si="343"/>
        <v>-0.265755487791444-0.277033932184863i</v>
      </c>
      <c r="AF713" t="str">
        <f t="shared" si="344"/>
        <v>-11.9672425172581-3.76748913006772i</v>
      </c>
      <c r="AG713" t="str">
        <f t="shared" si="345"/>
        <v>1.01931581805879-0.0253963034265402i</v>
      </c>
      <c r="AH713" t="str">
        <f t="shared" si="346"/>
        <v>1.98940488334112+4.28433132907557i</v>
      </c>
      <c r="AI713">
        <f t="shared" si="347"/>
        <v>13.4856237837305</v>
      </c>
      <c r="AJ713">
        <f t="shared" si="348"/>
        <v>65.092469236365005</v>
      </c>
      <c r="AK713"/>
      <c r="AL713"/>
      <c r="AM713"/>
      <c r="AN713"/>
    </row>
    <row r="714" spans="1:40" x14ac:dyDescent="0.25">
      <c r="A714"/>
      <c r="B714">
        <f t="shared" si="314"/>
        <v>58000</v>
      </c>
      <c r="C714" s="237" t="str">
        <f t="shared" si="317"/>
        <v>-0.0000227188646979164+0.0422245143448885i</v>
      </c>
      <c r="D714" s="208" t="str">
        <f t="shared" si="318"/>
        <v>-5.95718013496864+0.323721276644145i</v>
      </c>
      <c r="E714" t="str">
        <f t="shared" si="319"/>
        <v>2870</v>
      </c>
      <c r="F714" t="str">
        <f t="shared" si="320"/>
        <v>0.777000777000777</v>
      </c>
      <c r="G714" t="str">
        <f t="shared" si="315"/>
        <v>0.777000777000777</v>
      </c>
      <c r="H714" t="str">
        <f t="shared" si="321"/>
        <v>6.01686958992026+4.08990389485021i</v>
      </c>
      <c r="I714" t="str">
        <f t="shared" si="322"/>
        <v>227.76546738526i</v>
      </c>
      <c r="J714" t="str">
        <f t="shared" si="316"/>
        <v>-43.3736032128362+49.2603864365884i</v>
      </c>
      <c r="K714" t="str">
        <f t="shared" si="323"/>
        <v>2.60450145330166-2.29325469762972i</v>
      </c>
      <c r="L714" t="str">
        <f t="shared" si="324"/>
        <v>0.179148784511763-0.135245364622568i</v>
      </c>
      <c r="M714" t="str">
        <f t="shared" si="325"/>
        <v>2.78365023781342-2.42850006225229i</v>
      </c>
      <c r="N714" t="str">
        <f t="shared" si="326"/>
        <v>-0.2572247637147i</v>
      </c>
      <c r="O714" t="str">
        <f t="shared" si="327"/>
        <v>0.967099714959828-0.2543976047934i</v>
      </c>
      <c r="P714" t="str">
        <f t="shared" si="328"/>
        <v>0.032900285040172+0.2543976047934i</v>
      </c>
      <c r="Q714" t="str">
        <f t="shared" si="329"/>
        <v>-0.032900285040172+0.00282715892129998i</v>
      </c>
      <c r="R714" t="str">
        <f t="shared" si="330"/>
        <v>-0.333087957301262-7.76100562872591i</v>
      </c>
      <c r="S714" t="str">
        <f t="shared" si="331"/>
        <v>0.0266802680153934i</v>
      </c>
      <c r="T714" t="str">
        <f t="shared" si="332"/>
        <v>0.207065710243384-0.00888687597349758i</v>
      </c>
      <c r="U714" t="str">
        <f t="shared" si="333"/>
        <v>0.0001-2744.05074296371i</v>
      </c>
      <c r="V714" t="str">
        <f t="shared" si="334"/>
        <v>0.00002-0.0440137648183869i</v>
      </c>
      <c r="W714" t="str">
        <f t="shared" si="335"/>
        <v>0.0000199993584529566-0.0440130588620461i</v>
      </c>
      <c r="X714" t="str">
        <f t="shared" si="336"/>
        <v>0.00674158673311486-0.0429550075685284i</v>
      </c>
      <c r="Y714" t="str">
        <f t="shared" si="337"/>
        <v>0.009+0.364424747816416i</v>
      </c>
      <c r="Z714" t="str">
        <f t="shared" si="338"/>
        <v>-1.58731927233121-0.329380814238613i</v>
      </c>
      <c r="AA714" t="str">
        <f t="shared" si="339"/>
        <v>1.82351541927769-37.2392591745559i</v>
      </c>
      <c r="AB714" t="str">
        <f t="shared" si="340"/>
        <v>1.40971787348919-0.0605024747197199i</v>
      </c>
      <c r="AC714" t="str">
        <f t="shared" si="341"/>
        <v>4.77723123016475-3.59191767166851i</v>
      </c>
      <c r="AD714" t="str">
        <f t="shared" si="342"/>
        <v>0.194600408131861+0.13365192920356i</v>
      </c>
      <c r="AE714" t="str">
        <f t="shared" si="343"/>
        <v>-0.264870596965591-0.276245923890696i</v>
      </c>
      <c r="AF714" t="str">
        <f t="shared" si="344"/>
        <v>-11.9740497248889-3.76618261820607i</v>
      </c>
      <c r="AG714" t="str">
        <f t="shared" si="345"/>
        <v>1.01930167954573-0.0253510724222437i</v>
      </c>
      <c r="AH714" t="str">
        <f t="shared" si="346"/>
        <v>1.98454671187202+4.27316460097456i</v>
      </c>
      <c r="AI714">
        <f t="shared" si="347"/>
        <v>13.463209168302262</v>
      </c>
      <c r="AJ714">
        <f t="shared" si="348"/>
        <v>65.088862133350162</v>
      </c>
      <c r="AK714"/>
      <c r="AL714"/>
      <c r="AM714"/>
      <c r="AN714"/>
    </row>
    <row r="715" spans="1:40" x14ac:dyDescent="0.25">
      <c r="A715"/>
      <c r="B715">
        <f t="shared" si="314"/>
        <v>58100</v>
      </c>
      <c r="C715" s="237" t="str">
        <f t="shared" si="317"/>
        <v>-0.000022640725948758+0.0421518388027882i</v>
      </c>
      <c r="D715" s="208" t="str">
        <f t="shared" si="318"/>
        <v>-5.9571795359049+0.323164097488043i</v>
      </c>
      <c r="E715" t="str">
        <f t="shared" si="319"/>
        <v>2870</v>
      </c>
      <c r="F715" t="str">
        <f t="shared" si="320"/>
        <v>0.777000777000777</v>
      </c>
      <c r="G715" t="str">
        <f t="shared" si="315"/>
        <v>0.777000777000777</v>
      </c>
      <c r="H715" t="str">
        <f t="shared" si="321"/>
        <v>6.023659464425+4.08803105389145i</v>
      </c>
      <c r="I715" t="str">
        <f t="shared" si="322"/>
        <v>228.158166466959i</v>
      </c>
      <c r="J715" t="str">
        <f t="shared" si="316"/>
        <v>-43.5267475449708+49.3453181373412i</v>
      </c>
      <c r="K715" t="str">
        <f t="shared" si="323"/>
        <v>2.60040144183634-2.29377418865471i</v>
      </c>
      <c r="L715" t="str">
        <f t="shared" si="324"/>
        <v>0.178924610793682-0.135309018317526i</v>
      </c>
      <c r="M715" t="str">
        <f t="shared" si="325"/>
        <v>2.77932605263002-2.42908320697224i</v>
      </c>
      <c r="N715" t="str">
        <f t="shared" si="326"/>
        <v>-0.257668254686622i</v>
      </c>
      <c r="O715" t="str">
        <f t="shared" si="327"/>
        <v>0.966986796815887-0.254826479753873i</v>
      </c>
      <c r="P715" t="str">
        <f t="shared" si="328"/>
        <v>0.033013203184113+0.254826479753873i</v>
      </c>
      <c r="Q715" t="str">
        <f t="shared" si="329"/>
        <v>-0.033013203184113+0.00284177493274901i</v>
      </c>
      <c r="R715" t="str">
        <f t="shared" si="330"/>
        <v>-0.333087109330976-7.74759834497604i</v>
      </c>
      <c r="S715" t="str">
        <f t="shared" si="331"/>
        <v>0.026726268477489i</v>
      </c>
      <c r="T715" t="str">
        <f t="shared" si="332"/>
        <v>0.207064393423579-0.0089021755103704i</v>
      </c>
      <c r="U715" t="str">
        <f t="shared" si="333"/>
        <v>0.0001-2739.32776406016i</v>
      </c>
      <c r="V715" t="str">
        <f t="shared" si="334"/>
        <v>0.00002-0.0439380096293708i</v>
      </c>
      <c r="W715" t="str">
        <f t="shared" si="335"/>
        <v>0.0000199993584529566-0.0439373048881015i</v>
      </c>
      <c r="X715" t="str">
        <f t="shared" si="336"/>
        <v>0.00671901932895868-0.0428845999448412i</v>
      </c>
      <c r="Y715" t="str">
        <f t="shared" si="337"/>
        <v>0.009+0.365053066347134i</v>
      </c>
      <c r="Z715" t="str">
        <f t="shared" si="338"/>
        <v>-1.58137266652499-0.327424532378587i</v>
      </c>
      <c r="AA715" t="str">
        <f t="shared" si="339"/>
        <v>1.81304250378011-37.1591325604474i</v>
      </c>
      <c r="AB715" t="str">
        <f t="shared" si="340"/>
        <v>1.40970890848763-0.0606066350394579i</v>
      </c>
      <c r="AC715" t="str">
        <f t="shared" si="341"/>
        <v>4.77082213657886-3.59274583605387i</v>
      </c>
      <c r="AD715" t="str">
        <f t="shared" si="342"/>
        <v>0.194659202302314+0.133887700106086i</v>
      </c>
      <c r="AE715" t="str">
        <f t="shared" si="343"/>
        <v>-0.263990624209957-0.275462547618683i</v>
      </c>
      <c r="AF715" t="str">
        <f t="shared" si="344"/>
        <v>-11.9808390003299-3.76486695640341i</v>
      </c>
      <c r="AG715" t="str">
        <f t="shared" si="345"/>
        <v>1.01928763585841-0.0253060553014017i</v>
      </c>
      <c r="AH715" t="str">
        <f t="shared" si="346"/>
        <v>1.97970958876212+4.26205567401381i</v>
      </c>
      <c r="AI715">
        <f t="shared" si="347"/>
        <v>13.440849876137664</v>
      </c>
      <c r="AJ715">
        <f t="shared" si="348"/>
        <v>65.085300476205276</v>
      </c>
      <c r="AK715"/>
      <c r="AL715"/>
      <c r="AM715"/>
      <c r="AN715"/>
    </row>
    <row r="716" spans="1:40" x14ac:dyDescent="0.25">
      <c r="A716"/>
      <c r="B716">
        <f t="shared" si="314"/>
        <v>58200</v>
      </c>
      <c r="C716" s="237" t="str">
        <f t="shared" si="317"/>
        <v>-0.0000225629896303752+0.0420794130046031i</v>
      </c>
      <c r="D716" s="208" t="str">
        <f t="shared" si="318"/>
        <v>-5.95717893992646+0.322608833035291i</v>
      </c>
      <c r="E716" t="str">
        <f t="shared" si="319"/>
        <v>2870</v>
      </c>
      <c r="F716" t="str">
        <f t="shared" si="320"/>
        <v>0.777000777000777</v>
      </c>
      <c r="G716" t="str">
        <f t="shared" si="315"/>
        <v>0.777000777000777</v>
      </c>
      <c r="H716" t="str">
        <f t="shared" si="321"/>
        <v>6.03043144431181+4.08615105575969i</v>
      </c>
      <c r="I716" t="str">
        <f t="shared" si="322"/>
        <v>228.550865548657i</v>
      </c>
      <c r="J716" t="str">
        <f t="shared" si="316"/>
        <v>-43.6801556916311+49.4302498380939i</v>
      </c>
      <c r="K716" t="str">
        <f t="shared" si="323"/>
        <v>2.59630727476367-2.2942855105214i</v>
      </c>
      <c r="L716" t="str">
        <f t="shared" si="324"/>
        <v>0.178700612677714-0.135372221464438i</v>
      </c>
      <c r="M716" t="str">
        <f t="shared" si="325"/>
        <v>2.77500788744138-2.42965773198584i</v>
      </c>
      <c r="N716" t="str">
        <f t="shared" si="326"/>
        <v>-0.258111745658544i</v>
      </c>
      <c r="O716" t="str">
        <f t="shared" si="327"/>
        <v>0.966873688480883-0.255255304593995i</v>
      </c>
      <c r="P716" t="str">
        <f t="shared" si="328"/>
        <v>0.033126311519117+0.255255304593995i</v>
      </c>
      <c r="Q716" t="str">
        <f t="shared" si="329"/>
        <v>-0.033126311519117+0.00285644106454902i</v>
      </c>
      <c r="R716" t="str">
        <f t="shared" si="330"/>
        <v>-0.333086259892547-7.73423704951074i</v>
      </c>
      <c r="S716" t="str">
        <f t="shared" si="331"/>
        <v>0.0267722689395844i</v>
      </c>
      <c r="T716" t="str">
        <f t="shared" si="332"/>
        <v>0.207063074331999-0.00891747492992357i</v>
      </c>
      <c r="U716" t="str">
        <f t="shared" si="333"/>
        <v>0.0001-2734.62101532466i</v>
      </c>
      <c r="V716" t="str">
        <f t="shared" si="334"/>
        <v>0.00002-0.0438625147674646i</v>
      </c>
      <c r="W716" t="str">
        <f t="shared" si="335"/>
        <v>0.0000199993584529566-0.0438618112370915i</v>
      </c>
      <c r="X716" t="str">
        <f t="shared" si="336"/>
        <v>0.00669656446943339-0.0428144167213146i</v>
      </c>
      <c r="Y716" t="str">
        <f t="shared" si="337"/>
        <v>0.009+0.365681384877852i</v>
      </c>
      <c r="Z716" t="str">
        <f t="shared" si="338"/>
        <v>-1.57546007398264-0.325484161026151i</v>
      </c>
      <c r="AA716" t="str">
        <f t="shared" si="339"/>
        <v>1.80265809926587-37.0793721305186i</v>
      </c>
      <c r="AB716" t="str">
        <f t="shared" si="340"/>
        <v>1.40969992801967-0.0607107945604755i</v>
      </c>
      <c r="AC716" t="str">
        <f t="shared" si="341"/>
        <v>4.76442196776127-3.59356126365103i</v>
      </c>
      <c r="AD716" t="str">
        <f t="shared" si="342"/>
        <v>0.194718095214876+0.134123428625673i</v>
      </c>
      <c r="AE716" t="str">
        <f t="shared" si="343"/>
        <v>-0.26311553305281-0.274683762643033i</v>
      </c>
      <c r="AF716" t="str">
        <f t="shared" si="344"/>
        <v>-11.9876103842383-3.7635422227244i</v>
      </c>
      <c r="AG716" t="str">
        <f t="shared" si="345"/>
        <v>1.0192736860757-0.0252612506217392i</v>
      </c>
      <c r="AH716" t="str">
        <f t="shared" si="346"/>
        <v>1.97489340218912+4.25100410215268i</v>
      </c>
      <c r="AI716">
        <f t="shared" si="347"/>
        <v>13.418545646413824</v>
      </c>
      <c r="AJ716">
        <f t="shared" si="348"/>
        <v>65.081783699471103</v>
      </c>
      <c r="AK716"/>
      <c r="AL716"/>
      <c r="AM716"/>
      <c r="AN716"/>
    </row>
    <row r="717" spans="1:40" x14ac:dyDescent="0.25">
      <c r="A717"/>
      <c r="B717">
        <f t="shared" si="314"/>
        <v>58300</v>
      </c>
      <c r="C717" s="237" t="str">
        <f t="shared" si="317"/>
        <v>-0.0000224856529840354+0.042007235665203i</v>
      </c>
      <c r="D717" s="208" t="str">
        <f t="shared" si="318"/>
        <v>-5.95717834701217+0.322055473433223i</v>
      </c>
      <c r="E717" t="str">
        <f t="shared" si="319"/>
        <v>2870</v>
      </c>
      <c r="F717" t="str">
        <f t="shared" si="320"/>
        <v>0.777000777000777</v>
      </c>
      <c r="G717" t="str">
        <f t="shared" si="315"/>
        <v>0.777000777000777</v>
      </c>
      <c r="H717" t="str">
        <f t="shared" si="321"/>
        <v>6.03718557030706+4.08426396816775i</v>
      </c>
      <c r="I717" t="str">
        <f t="shared" si="322"/>
        <v>228.943564630356i</v>
      </c>
      <c r="J717" t="str">
        <f t="shared" si="316"/>
        <v>-43.8338276528171+49.5151815388466i</v>
      </c>
      <c r="K717" t="str">
        <f t="shared" si="323"/>
        <v>2.59221895786499-2.29478869926538i</v>
      </c>
      <c r="L717" t="str">
        <f t="shared" si="324"/>
        <v>0.178476790950094-0.135434975345626i</v>
      </c>
      <c r="M717" t="str">
        <f t="shared" si="325"/>
        <v>2.77069574881508-2.43022367461101i</v>
      </c>
      <c r="N717" t="str">
        <f t="shared" si="326"/>
        <v>-0.258555236630466i</v>
      </c>
      <c r="O717" t="str">
        <f t="shared" si="327"/>
        <v>0.966760389977063-0.255684079229421i</v>
      </c>
      <c r="P717" t="str">
        <f t="shared" si="328"/>
        <v>0.033239610022937+0.255684079229421i</v>
      </c>
      <c r="Q717" t="str">
        <f t="shared" si="329"/>
        <v>-0.033239610022937+0.00287115740104499i</v>
      </c>
      <c r="R717" t="str">
        <f t="shared" si="330"/>
        <v>-0.333085408985482-7.72092150568298i</v>
      </c>
      <c r="S717" t="str">
        <f t="shared" si="331"/>
        <v>0.02681826940168i</v>
      </c>
      <c r="T717" t="str">
        <f t="shared" si="332"/>
        <v>0.207061752968631-0.00893277423194142i</v>
      </c>
      <c r="U717" t="str">
        <f t="shared" si="333"/>
        <v>0.0001-2729.93041324006i</v>
      </c>
      <c r="V717" t="str">
        <f t="shared" si="334"/>
        <v>0.00002-0.043787278893078i</v>
      </c>
      <c r="W717" t="str">
        <f t="shared" si="335"/>
        <v>0.0000199993584529566-0.043786576569447i</v>
      </c>
      <c r="X717" t="str">
        <f t="shared" si="336"/>
        <v>0.00667422141360309-0.0427444568585751i</v>
      </c>
      <c r="Y717" t="str">
        <f t="shared" si="337"/>
        <v>0.009+0.36630970340857i</v>
      </c>
      <c r="Z717" t="str">
        <f t="shared" si="338"/>
        <v>-1.5695812326114-0.323559535043106i</v>
      </c>
      <c r="AA717" t="str">
        <f t="shared" si="339"/>
        <v>1.79236123616927-36.9999753087862i</v>
      </c>
      <c r="AB717" t="str">
        <f t="shared" si="340"/>
        <v>1.40969093208521-0.0608149532813043i</v>
      </c>
      <c r="AC717" t="str">
        <f t="shared" si="341"/>
        <v>4.75803073343707-3.59436400955884i</v>
      </c>
      <c r="AD717" t="str">
        <f t="shared" si="342"/>
        <v>0.194777086857706+0.134359114814912i</v>
      </c>
      <c r="AE717" t="str">
        <f t="shared" si="343"/>
        <v>-0.26224528735626-0.273909528704497i</v>
      </c>
      <c r="AF717" t="str">
        <f t="shared" si="344"/>
        <v>-11.9943639173192-3.76220849473453i</v>
      </c>
      <c r="AG717" t="str">
        <f t="shared" si="345"/>
        <v>1.01925982928764-0.0252166569539024i</v>
      </c>
      <c r="AH717" t="str">
        <f t="shared" si="346"/>
        <v>1.97009804089657+4.24000944389441i</v>
      </c>
      <c r="AI717">
        <f t="shared" si="347"/>
        <v>13.396296220134241</v>
      </c>
      <c r="AJ717">
        <f t="shared" si="348"/>
        <v>65.078311244144729</v>
      </c>
      <c r="AK717"/>
      <c r="AL717"/>
      <c r="AM717"/>
      <c r="AN717"/>
    </row>
    <row r="718" spans="1:40" x14ac:dyDescent="0.25">
      <c r="A718"/>
      <c r="B718">
        <f t="shared" si="314"/>
        <v>58400</v>
      </c>
      <c r="C718" s="237" t="str">
        <f t="shared" si="317"/>
        <v>-0.000022408713274605+0.0419353055082599i</v>
      </c>
      <c r="D718" s="208" t="str">
        <f t="shared" si="318"/>
        <v>-5.95717775714107+0.321504008896659i</v>
      </c>
      <c r="E718" t="str">
        <f t="shared" si="319"/>
        <v>2870</v>
      </c>
      <c r="F718" t="str">
        <f t="shared" si="320"/>
        <v>0.777000777000777</v>
      </c>
      <c r="G718" t="str">
        <f t="shared" si="315"/>
        <v>0.777000777000777</v>
      </c>
      <c r="H718" t="str">
        <f t="shared" si="321"/>
        <v>6.04392188318318+4.08236985839935i</v>
      </c>
      <c r="I718" t="str">
        <f t="shared" si="322"/>
        <v>229.336263712055i</v>
      </c>
      <c r="J718" t="str">
        <f t="shared" si="316"/>
        <v>-43.9877634285287+49.6001132395994i</v>
      </c>
      <c r="K718" t="str">
        <f t="shared" si="323"/>
        <v>2.58813649678929-2.29528379081635i</v>
      </c>
      <c r="L718" t="str">
        <f t="shared" si="324"/>
        <v>0.178253146390858-0.135497281242792i</v>
      </c>
      <c r="M718" t="str">
        <f t="shared" si="325"/>
        <v>2.76638964318015-2.43078107205914i</v>
      </c>
      <c r="N718" t="str">
        <f t="shared" si="326"/>
        <v>-0.258998727602388i</v>
      </c>
      <c r="O718" t="str">
        <f t="shared" si="327"/>
        <v>0.966646901326712-0.256112803575819i</v>
      </c>
      <c r="P718" t="str">
        <f t="shared" si="328"/>
        <v>0.033353098673288+0.256112803575819i</v>
      </c>
      <c r="Q718" t="str">
        <f t="shared" si="329"/>
        <v>-0.033353098673288+0.00288592402656901i</v>
      </c>
      <c r="R718" t="str">
        <f t="shared" si="330"/>
        <v>-0.33308455660996-7.70765147846684i</v>
      </c>
      <c r="S718" t="str">
        <f t="shared" si="331"/>
        <v>0.0268642698637754i</v>
      </c>
      <c r="T718" t="str">
        <f t="shared" si="332"/>
        <v>0.207060429333461-0.00894807341622594i</v>
      </c>
      <c r="U718" t="str">
        <f t="shared" si="333"/>
        <v>0.0001-2725.25587486122i</v>
      </c>
      <c r="V718" t="str">
        <f t="shared" si="334"/>
        <v>0.00002-0.0437123006757954i</v>
      </c>
      <c r="W718" t="str">
        <f t="shared" si="335"/>
        <v>0.0000199993584529566-0.043711599554774i</v>
      </c>
      <c r="X718" t="str">
        <f t="shared" si="336"/>
        <v>0.00665198942656747-0.0426747193234306i</v>
      </c>
      <c r="Y718" t="str">
        <f t="shared" si="337"/>
        <v>0.009+0.366938021939288i</v>
      </c>
      <c r="Z718" t="str">
        <f t="shared" si="338"/>
        <v>-1.56373588284743-0.321650491380584i</v>
      </c>
      <c r="AA718" t="str">
        <f t="shared" si="339"/>
        <v>1.78215095785347-36.9209395434859i</v>
      </c>
      <c r="AB718" t="str">
        <f t="shared" si="340"/>
        <v>1.40968192068417-0.0609191112005964i</v>
      </c>
      <c r="AC718" t="str">
        <f t="shared" si="341"/>
        <v>4.75164844312591-3.59515412872012i</v>
      </c>
      <c r="AD718" t="str">
        <f t="shared" si="342"/>
        <v>0.194836177218969+0.134594758725773i</v>
      </c>
      <c r="AE718" t="str">
        <f t="shared" si="343"/>
        <v>-0.261379851312725-0.273139806003879i</v>
      </c>
      <c r="AF718" t="str">
        <f t="shared" si="344"/>
        <v>-12.0010996403242-3.76086584950269i</v>
      </c>
      <c r="AG718" t="str">
        <f t="shared" si="345"/>
        <v>1.0192460645953-0.025172272881317i</v>
      </c>
      <c r="AH718" t="str">
        <f t="shared" si="346"/>
        <v>1.96532339419467+4.2290712622292i</v>
      </c>
      <c r="AI718">
        <f t="shared" si="347"/>
        <v>13.374101340112738</v>
      </c>
      <c r="AJ718">
        <f t="shared" si="348"/>
        <v>65.074882557591536</v>
      </c>
      <c r="AK718"/>
      <c r="AL718"/>
      <c r="AM718"/>
      <c r="AN718"/>
    </row>
    <row r="719" spans="1:40" x14ac:dyDescent="0.25">
      <c r="A719"/>
      <c r="B719">
        <f t="shared" si="314"/>
        <v>58500</v>
      </c>
      <c r="C719" s="237" t="str">
        <f t="shared" si="317"/>
        <v>-0.0000223321677903081+0.0418636212661731i</v>
      </c>
      <c r="D719" s="208" t="str">
        <f t="shared" si="318"/>
        <v>-5.95717717029235+0.320954429707327i</v>
      </c>
      <c r="E719" t="str">
        <f t="shared" si="319"/>
        <v>2870</v>
      </c>
      <c r="F719" t="str">
        <f t="shared" si="320"/>
        <v>0.777000777000777</v>
      </c>
      <c r="G719" t="str">
        <f t="shared" si="315"/>
        <v>0.777000777000777</v>
      </c>
      <c r="H719" t="str">
        <f t="shared" si="321"/>
        <v>6.05064042375631+4.08046879331134i</v>
      </c>
      <c r="I719" t="str">
        <f t="shared" si="322"/>
        <v>229.728962793754i</v>
      </c>
      <c r="J719" t="str">
        <f t="shared" si="316"/>
        <v>-44.1419630187659+49.6850449403521i</v>
      </c>
      <c r="K719" t="str">
        <f t="shared" si="323"/>
        <v>2.58405989705411-2.29577082099808i</v>
      </c>
      <c r="L719" t="str">
        <f t="shared" si="324"/>
        <v>0.178029679773856-0.135559140436989i</v>
      </c>
      <c r="M719" t="str">
        <f t="shared" si="325"/>
        <v>2.76208957682797-2.43132996143507i</v>
      </c>
      <c r="N719" t="str">
        <f t="shared" si="326"/>
        <v>-0.25944221857431i</v>
      </c>
      <c r="O719" t="str">
        <f t="shared" si="327"/>
        <v>0.966533222552151-0.256541477548865i</v>
      </c>
      <c r="P719" t="str">
        <f t="shared" si="328"/>
        <v>0.033466777447849+0.256541477548865i</v>
      </c>
      <c r="Q719" t="str">
        <f t="shared" si="329"/>
        <v>-0.033466777447849+0.00290074102544496i</v>
      </c>
      <c r="R719" t="str">
        <f t="shared" si="330"/>
        <v>-0.333083702765831-7.69442673444305i</v>
      </c>
      <c r="S719" t="str">
        <f t="shared" si="331"/>
        <v>0.026910270325871i</v>
      </c>
      <c r="T719" t="str">
        <f t="shared" si="332"/>
        <v>0.207059103426471-0.00896337248257058i</v>
      </c>
      <c r="U719" t="str">
        <f t="shared" si="333"/>
        <v>0.0001-2720.59731781017i</v>
      </c>
      <c r="V719" t="str">
        <f t="shared" si="334"/>
        <v>0.00002-0.0436375787942983i</v>
      </c>
      <c r="W719" t="str">
        <f t="shared" si="335"/>
        <v>0.0000199993584529566-0.0436368788717749i</v>
      </c>
      <c r="X719" t="str">
        <f t="shared" si="336"/>
        <v>0.00662986777940327-0.0426052030888265i</v>
      </c>
      <c r="Y719" t="str">
        <f t="shared" si="337"/>
        <v>0.009+0.367566340470006i</v>
      </c>
      <c r="Z719" t="str">
        <f t="shared" si="338"/>
        <v>-1.5579237676267-0.31975686904785i</v>
      </c>
      <c r="AA719" t="str">
        <f t="shared" si="339"/>
        <v>1.77202632040818-36.8422623067904i</v>
      </c>
      <c r="AB719" t="str">
        <f t="shared" si="340"/>
        <v>1.40967289381642-0.0610232683169456i</v>
      </c>
      <c r="AC719" t="str">
        <f t="shared" si="341"/>
        <v>4.74527510614357-3.59593167592095i</v>
      </c>
      <c r="AD719" t="str">
        <f t="shared" si="342"/>
        <v>0.194895366286836+0.134830360409613i</v>
      </c>
      <c r="AE719" t="str">
        <f t="shared" si="343"/>
        <v>-0.260519189441401-0.272374555195622i</v>
      </c>
      <c r="AF719" t="str">
        <f t="shared" si="344"/>
        <v>-12.0078175940487-3.75951436360401i</v>
      </c>
      <c r="AG719" t="str">
        <f t="shared" si="345"/>
        <v>1.01923239111058-0.0251280970000476i</v>
      </c>
      <c r="AH719" t="str">
        <f t="shared" si="346"/>
        <v>1.96056935196032+4.21818912457771i</v>
      </c>
      <c r="AI719">
        <f t="shared" si="347"/>
        <v>13.351960750956355</v>
      </c>
      <c r="AJ719">
        <f t="shared" si="348"/>
        <v>65.071497093462881</v>
      </c>
      <c r="AK719"/>
      <c r="AL719"/>
      <c r="AM719"/>
      <c r="AN719"/>
    </row>
    <row r="720" spans="1:40" x14ac:dyDescent="0.25">
      <c r="A720"/>
      <c r="B720">
        <f t="shared" si="314"/>
        <v>58600</v>
      </c>
      <c r="C720" s="237" t="str">
        <f t="shared" si="317"/>
        <v>-0.0000222560138424868+0.0417921816799941i</v>
      </c>
      <c r="D720" s="208" t="str">
        <f t="shared" si="318"/>
        <v>-5.95717658644542+0.320406726213288i</v>
      </c>
      <c r="E720" t="str">
        <f t="shared" si="319"/>
        <v>2870</v>
      </c>
      <c r="F720" t="str">
        <f t="shared" si="320"/>
        <v>0.777000777000777</v>
      </c>
      <c r="G720" t="str">
        <f t="shared" si="315"/>
        <v>0.777000777000777</v>
      </c>
      <c r="H720" t="str">
        <f t="shared" si="321"/>
        <v>6.05734123288466+4.07856083933581i</v>
      </c>
      <c r="I720" t="str">
        <f t="shared" si="322"/>
        <v>230.121661875452i</v>
      </c>
      <c r="J720" t="str">
        <f t="shared" si="316"/>
        <v>-44.2964264235288+49.7699766411049i</v>
      </c>
      <c r="K720" t="str">
        <f t="shared" si="323"/>
        <v>2.57998916404646-2.29624982552832i</v>
      </c>
      <c r="L720" t="str">
        <f t="shared" si="324"/>
        <v>0.177806391866781-0.135620554208604i</v>
      </c>
      <c r="M720" t="str">
        <f t="shared" si="325"/>
        <v>2.75779555591324-2.43187037973692i</v>
      </c>
      <c r="N720" t="str">
        <f t="shared" si="326"/>
        <v>-0.259885709546232i</v>
      </c>
      <c r="O720" t="str">
        <f t="shared" si="327"/>
        <v>0.966419353675738-0.256970101064245i</v>
      </c>
      <c r="P720" t="str">
        <f t="shared" si="328"/>
        <v>0.0335806463242621+0.256970101064245i</v>
      </c>
      <c r="Q720" t="str">
        <f t="shared" si="329"/>
        <v>-0.0335806463242621+0.00291560848198702i</v>
      </c>
      <c r="R720" t="str">
        <f t="shared" si="330"/>
        <v>-0.333082847452919-7.68124704178549i</v>
      </c>
      <c r="S720" t="str">
        <f t="shared" si="331"/>
        <v>0.0269562707879664i</v>
      </c>
      <c r="T720" t="str">
        <f t="shared" si="332"/>
        <v>0.207057775247636-0.00897867143076779i</v>
      </c>
      <c r="U720" t="str">
        <f t="shared" si="333"/>
        <v>0.0001-2715.95466027125i</v>
      </c>
      <c r="V720" t="str">
        <f t="shared" si="334"/>
        <v>0.00002-0.0435631119362875i</v>
      </c>
      <c r="W720" t="str">
        <f t="shared" si="335"/>
        <v>0.0000199993584529566-0.0435624132081714i</v>
      </c>
      <c r="X720" t="str">
        <f t="shared" si="336"/>
        <v>0.00660785574910663-0.0425359071338017i</v>
      </c>
      <c r="Y720" t="str">
        <f t="shared" si="337"/>
        <v>0.009+0.368194659000724i</v>
      </c>
      <c r="Z720" t="str">
        <f t="shared" si="338"/>
        <v>-1.55214463235641-0.317878509081652i</v>
      </c>
      <c r="AA720" t="str">
        <f t="shared" si="339"/>
        <v>1.7619863924511-36.7639410945332i</v>
      </c>
      <c r="AB720" t="str">
        <f t="shared" si="340"/>
        <v>1.40966385148179-0.0611274246289387i</v>
      </c>
      <c r="AC720" t="str">
        <f t="shared" si="341"/>
        <v>4.73891073160331-3.59669670579054i</v>
      </c>
      <c r="AD720" t="str">
        <f t="shared" si="342"/>
        <v>0.194954654049485+0.135065919917176i</v>
      </c>
      <c r="AE720" t="str">
        <f t="shared" si="343"/>
        <v>-0.259663266584796-0.271613737381505i</v>
      </c>
      <c r="AF720" t="str">
        <f t="shared" si="344"/>
        <v>-12.0145178193301-3.75815411312252i</v>
      </c>
      <c r="AG720" t="str">
        <f t="shared" si="345"/>
        <v>1.01921880795609-0.0250841279186607i</v>
      </c>
      <c r="AH720" t="str">
        <f t="shared" si="346"/>
        <v>1.95583580463744+4.20736260273524i</v>
      </c>
      <c r="AI720">
        <f t="shared" si="347"/>
        <v>13.329874199048481</v>
      </c>
      <c r="AJ720">
        <f t="shared" si="348"/>
        <v>65.068154311610186</v>
      </c>
      <c r="AK720"/>
      <c r="AL720"/>
      <c r="AM720"/>
      <c r="AN720"/>
    </row>
    <row r="721" spans="1:40" x14ac:dyDescent="0.25">
      <c r="A721"/>
      <c r="B721">
        <f t="shared" si="314"/>
        <v>58700</v>
      </c>
      <c r="C721" s="237" t="str">
        <f t="shared" si="317"/>
        <v>-0.0000221802487653651+0.0417209854993533i</v>
      </c>
      <c r="D721" s="208" t="str">
        <f t="shared" si="318"/>
        <v>-5.95717600557982+0.319860888828375i</v>
      </c>
      <c r="E721" t="str">
        <f t="shared" si="319"/>
        <v>2870</v>
      </c>
      <c r="F721" t="str">
        <f t="shared" si="320"/>
        <v>0.777000777000777</v>
      </c>
      <c r="G721" t="str">
        <f t="shared" si="315"/>
        <v>0.777000777000777</v>
      </c>
      <c r="H721" t="str">
        <f t="shared" si="321"/>
        <v>6.06402435146618+4.07664606248222i</v>
      </c>
      <c r="I721" t="str">
        <f t="shared" si="322"/>
        <v>230.514360957151i</v>
      </c>
      <c r="J721" t="str">
        <f t="shared" si="316"/>
        <v>-44.4511536428173+49.8549083418576i</v>
      </c>
      <c r="K721" t="str">
        <f t="shared" si="323"/>
        <v>2.57592430302373-2.29672084001887i</v>
      </c>
      <c r="L721" t="str">
        <f t="shared" si="324"/>
        <v>0.17758328343119-0.13568152383733i</v>
      </c>
      <c r="M721" t="str">
        <f t="shared" si="325"/>
        <v>2.75350758645492-2.4324023638562i</v>
      </c>
      <c r="N721" t="str">
        <f t="shared" si="326"/>
        <v>-0.260329200518153i</v>
      </c>
      <c r="O721" t="str">
        <f t="shared" si="327"/>
        <v>0.966305294719871-0.257398674037656i</v>
      </c>
      <c r="P721" t="str">
        <f t="shared" si="328"/>
        <v>0.033694705280129+0.257398674037656i</v>
      </c>
      <c r="Q721" t="str">
        <f t="shared" si="329"/>
        <v>-0.033694705280129+0.00293052648049702i</v>
      </c>
      <c r="R721" t="str">
        <f t="shared" si="330"/>
        <v>-0.333081990671478-7.66811217024855i</v>
      </c>
      <c r="S721" t="str">
        <f t="shared" si="331"/>
        <v>0.027002271250062i</v>
      </c>
      <c r="T721" t="str">
        <f t="shared" si="332"/>
        <v>0.207056444796953-0.00899397026062187i</v>
      </c>
      <c r="U721" t="str">
        <f t="shared" si="333"/>
        <v>0.0001-2711.32782098629i</v>
      </c>
      <c r="V721" t="str">
        <f t="shared" si="334"/>
        <v>0.00002-0.0434888987984062i</v>
      </c>
      <c r="W721" t="str">
        <f t="shared" si="335"/>
        <v>0.0000199993584529566-0.0434882012606282i</v>
      </c>
      <c r="X721" t="str">
        <f t="shared" si="336"/>
        <v>0.00658595261853622-0.0424668304434469i</v>
      </c>
      <c r="Y721" t="str">
        <f t="shared" si="337"/>
        <v>0.009+0.368822977531442i</v>
      </c>
      <c r="Z721" t="str">
        <f t="shared" si="338"/>
        <v>-1.54639822488671-0.316015254516102i</v>
      </c>
      <c r="AA721" t="str">
        <f t="shared" si="339"/>
        <v>1.75203025493286-36.685973425934i</v>
      </c>
      <c r="AB721" t="str">
        <f t="shared" si="340"/>
        <v>1.40965479368025-0.0612315801352435i</v>
      </c>
      <c r="AC721" t="str">
        <f t="shared" si="341"/>
        <v>4.7325553284175-3.59744927280208i</v>
      </c>
      <c r="AD721" t="str">
        <f t="shared" si="342"/>
        <v>0.1950140404951+0.135301437298603i</v>
      </c>
      <c r="AE721" t="str">
        <f t="shared" si="343"/>
        <v>-0.258812047905295-0.270857314104453i</v>
      </c>
      <c r="AF721" t="str">
        <f t="shared" si="344"/>
        <v>-12.021200357046-3.75678517365384i</v>
      </c>
      <c r="AG721" t="str">
        <f t="shared" si="345"/>
        <v>1.01920531426497-0.0250403642580872i</v>
      </c>
      <c r="AH721" t="str">
        <f t="shared" si="346"/>
        <v>1.95112264323711+4.19659127281734i</v>
      </c>
      <c r="AI721">
        <f t="shared" si="347"/>
        <v>13.307841432533131</v>
      </c>
      <c r="AJ721">
        <f t="shared" si="348"/>
        <v>65.06485367800407</v>
      </c>
      <c r="AK721"/>
      <c r="AL721"/>
      <c r="AM721"/>
      <c r="AN721"/>
    </row>
    <row r="722" spans="1:40" x14ac:dyDescent="0.25">
      <c r="A722"/>
      <c r="B722">
        <f t="shared" ref="B722:B783" si="349">B721+100</f>
        <v>58800</v>
      </c>
      <c r="C722" s="237" t="str">
        <f t="shared" si="317"/>
        <v>-0.0000221048699158163+0.0416500314823873i</v>
      </c>
      <c r="D722" s="208" t="str">
        <f t="shared" si="318"/>
        <v>-5.95717542767532+0.319316908031636i</v>
      </c>
      <c r="E722" t="str">
        <f t="shared" si="319"/>
        <v>2870</v>
      </c>
      <c r="F722" t="str">
        <f t="shared" si="320"/>
        <v>0.777000777000777</v>
      </c>
      <c r="G722" t="str">
        <f t="shared" si="315"/>
        <v>0.777000777000777</v>
      </c>
      <c r="H722" t="str">
        <f t="shared" si="321"/>
        <v>6.07068982043698+4.07472452833959i</v>
      </c>
      <c r="I722" t="str">
        <f t="shared" si="322"/>
        <v>230.90706003885i</v>
      </c>
      <c r="J722" t="str">
        <f t="shared" si="316"/>
        <v>-44.6061446766314+49.9398400426103i</v>
      </c>
      <c r="K722" t="str">
        <f t="shared" si="323"/>
        <v>2.57186531911453-2.29718389997545i</v>
      </c>
      <c r="L722" t="str">
        <f t="shared" si="324"/>
        <v>0.177360355222521-0.135742050602145i</v>
      </c>
      <c r="M722" t="str">
        <f t="shared" si="325"/>
        <v>2.74922567433705-2.4329259505776i</v>
      </c>
      <c r="N722" t="str">
        <f t="shared" si="326"/>
        <v>-0.260772691490075i</v>
      </c>
      <c r="O722" t="str">
        <f t="shared" si="327"/>
        <v>0.966191045706982-0.257827196384805i</v>
      </c>
      <c r="P722" t="str">
        <f t="shared" si="328"/>
        <v>0.033808954293018+0.257827196384805i</v>
      </c>
      <c r="Q722" t="str">
        <f t="shared" si="329"/>
        <v>-0.033808954293018+0.00294549510526998i</v>
      </c>
      <c r="R722" t="str">
        <f t="shared" si="330"/>
        <v>-0.333081132421208-7.65502189115198i</v>
      </c>
      <c r="S722" t="str">
        <f t="shared" si="331"/>
        <v>0.0270482717121574i</v>
      </c>
      <c r="T722" t="str">
        <f t="shared" si="332"/>
        <v>0.207055112074392-0.00900926897192191i</v>
      </c>
      <c r="U722" t="str">
        <f t="shared" si="333"/>
        <v>0.0001-2706.71671924992i</v>
      </c>
      <c r="V722" t="str">
        <f t="shared" si="334"/>
        <v>0.00002-0.043414938086164i</v>
      </c>
      <c r="W722" t="str">
        <f t="shared" si="335"/>
        <v>0.0000199993584529566-0.0434142417346751i</v>
      </c>
      <c r="X722" t="str">
        <f t="shared" si="336"/>
        <v>0.00656415767635622-0.0423979720088592i</v>
      </c>
      <c r="Y722" t="str">
        <f t="shared" si="337"/>
        <v>0.009+0.36945129606216i</v>
      </c>
      <c r="Z722" t="str">
        <f t="shared" si="338"/>
        <v>-1.54068429548264-0.314166950353046i</v>
      </c>
      <c r="AA722" t="str">
        <f t="shared" si="339"/>
        <v>1.74215700094531-36.6083568433295i</v>
      </c>
      <c r="AB722" t="str">
        <f t="shared" si="340"/>
        <v>1.40964572041162-0.0613357348344241i</v>
      </c>
      <c r="AC722" t="str">
        <f t="shared" si="341"/>
        <v>4.72620890529855-3.59818943127121i</v>
      </c>
      <c r="AD722" t="str">
        <f t="shared" si="342"/>
        <v>0.195073525611871+0.135536912603435i</v>
      </c>
      <c r="AE722" t="str">
        <f t="shared" si="343"/>
        <v>-0.257965498881752-0.270105247342414i</v>
      </c>
      <c r="AF722" t="str">
        <f t="shared" si="344"/>
        <v>-12.0278652481123-3.75540762030795i</v>
      </c>
      <c r="AG722" t="str">
        <f t="shared" si="345"/>
        <v>1.01919190918075-0.0249968046514879i</v>
      </c>
      <c r="AH722" t="str">
        <f t="shared" si="346"/>
        <v>1.9464297593374+4.18587471520545i</v>
      </c>
      <c r="AI722">
        <f t="shared" si="347"/>
        <v>13.285862201297935</v>
      </c>
      <c r="AJ722">
        <f t="shared" si="348"/>
        <v>65.061594664652688</v>
      </c>
      <c r="AK722"/>
      <c r="AL722"/>
      <c r="AM722"/>
      <c r="AN722"/>
    </row>
    <row r="723" spans="1:40" x14ac:dyDescent="0.25">
      <c r="A723"/>
      <c r="B723">
        <f t="shared" si="349"/>
        <v>58900</v>
      </c>
      <c r="C723" s="237" t="str">
        <f t="shared" si="317"/>
        <v>-0.0000220298746731318+0.0415793183956663i</v>
      </c>
      <c r="D723" s="208" t="str">
        <f t="shared" si="318"/>
        <v>-5.95717485271179+0.318774774366775i</v>
      </c>
      <c r="E723" t="str">
        <f t="shared" si="319"/>
        <v>2870</v>
      </c>
      <c r="F723" t="str">
        <f t="shared" si="320"/>
        <v>0.777000777000777</v>
      </c>
      <c r="G723" t="str">
        <f t="shared" si="315"/>
        <v>0.777000777000777</v>
      </c>
      <c r="H723" t="str">
        <f t="shared" si="321"/>
        <v>6.07733768076915+4.07279630207849i</v>
      </c>
      <c r="I723" t="str">
        <f t="shared" si="322"/>
        <v>231.299759120548i</v>
      </c>
      <c r="J723" t="str">
        <f t="shared" si="316"/>
        <v>-44.7613995249712+50.024771743363i</v>
      </c>
      <c r="K723" t="str">
        <f t="shared" si="323"/>
        <v>2.56781221731958-2.29763904079769i</v>
      </c>
      <c r="L723" t="str">
        <f t="shared" si="324"/>
        <v>0.177137607990122-0.135802135781289i</v>
      </c>
      <c r="M723" t="str">
        <f t="shared" si="325"/>
        <v>2.7449498253097-2.43344117657898i</v>
      </c>
      <c r="N723" t="str">
        <f t="shared" si="326"/>
        <v>-0.261216182461997i</v>
      </c>
      <c r="O723" t="str">
        <f t="shared" si="327"/>
        <v>0.966076606659542-0.258255668021409i</v>
      </c>
      <c r="P723" t="str">
        <f t="shared" si="328"/>
        <v>0.033923393340458+0.258255668021409i</v>
      </c>
      <c r="Q723" t="str">
        <f t="shared" si="329"/>
        <v>-0.033923393340458+0.00296051444058804i</v>
      </c>
      <c r="R723" t="str">
        <f t="shared" si="330"/>
        <v>-0.33308027270239-7.641975977369i</v>
      </c>
      <c r="S723" t="str">
        <f t="shared" si="331"/>
        <v>0.027094272174253i</v>
      </c>
      <c r="T723" t="str">
        <f t="shared" si="332"/>
        <v>0.207053777079939-0.00902456756447297i</v>
      </c>
      <c r="U723" t="str">
        <f t="shared" si="333"/>
        <v>0.0001-2702.12127490484i</v>
      </c>
      <c r="V723" t="str">
        <f t="shared" si="334"/>
        <v>0.00002-0.0433412285138615i</v>
      </c>
      <c r="W723" t="str">
        <f t="shared" si="335"/>
        <v>0.0000199993584529566-0.0433405333446338i</v>
      </c>
      <c r="X723" t="str">
        <f t="shared" si="336"/>
        <v>0.00654247021698113-0.0423293308271028i</v>
      </c>
      <c r="Y723" t="str">
        <f t="shared" si="337"/>
        <v>0.009+0.370079614592878i</v>
      </c>
      <c r="Z723" t="str">
        <f t="shared" si="338"/>
        <v>-1.53500259679681-0.312333443532983i</v>
      </c>
      <c r="AA723" t="str">
        <f t="shared" si="339"/>
        <v>1.73236573553352-36.5310889119078i</v>
      </c>
      <c r="AB723" t="str">
        <f t="shared" si="340"/>
        <v>1.40963663167578-0.0614398887251534i</v>
      </c>
      <c r="AC723" t="str">
        <f t="shared" si="341"/>
        <v>4.71987147076037-3.5989172353571i</v>
      </c>
      <c r="AD723" t="str">
        <f t="shared" si="342"/>
        <v>0.195133109387996+0.135772345880616i</v>
      </c>
      <c r="AE723" t="str">
        <f t="shared" si="343"/>
        <v>-0.257123585306165-0.269357499502391i</v>
      </c>
      <c r="AF723" t="str">
        <f t="shared" si="344"/>
        <v>-12.0345125334809-3.75402152771171i</v>
      </c>
      <c r="AG723" t="str">
        <f t="shared" si="345"/>
        <v>1.01917859185721-0.0249534477441214i</v>
      </c>
      <c r="AH723" t="str">
        <f t="shared" si="346"/>
        <v>1.94175704508347+4.17521251449403i</v>
      </c>
      <c r="AI723">
        <f t="shared" si="347"/>
        <v>13.263936256958784</v>
      </c>
      <c r="AJ723">
        <f t="shared" si="348"/>
        <v>65.058376749521116</v>
      </c>
      <c r="AK723"/>
      <c r="AL723"/>
      <c r="AM723"/>
      <c r="AN723"/>
    </row>
    <row r="724" spans="1:40" x14ac:dyDescent="0.25">
      <c r="A724"/>
      <c r="B724">
        <f t="shared" si="349"/>
        <v>59000</v>
      </c>
      <c r="C724" s="237" t="str">
        <f t="shared" si="317"/>
        <v>-0.0000219552604387934+0.0415088450141223i</v>
      </c>
      <c r="D724" s="208" t="str">
        <f t="shared" si="318"/>
        <v>-5.95717428066933+0.318234478441604i</v>
      </c>
      <c r="E724" t="str">
        <f t="shared" si="319"/>
        <v>2870</v>
      </c>
      <c r="F724" t="str">
        <f t="shared" si="320"/>
        <v>0.777000777000777</v>
      </c>
      <c r="G724" t="str">
        <f t="shared" si="315"/>
        <v>0.777000777000777</v>
      </c>
      <c r="H724" t="str">
        <f t="shared" si="321"/>
        <v>6.0839679734689+4.07086144845338i</v>
      </c>
      <c r="I724" t="str">
        <f t="shared" si="322"/>
        <v>231.692458202247i</v>
      </c>
      <c r="J724" t="str">
        <f t="shared" si="316"/>
        <v>-44.9169181878367+50.1097034441157i</v>
      </c>
      <c r="K724" t="str">
        <f t="shared" si="323"/>
        <v>2.56376500251265-2.29808629777917i</v>
      </c>
      <c r="L724" t="str">
        <f t="shared" si="324"/>
        <v>0.17691504247727-0.135861780652242i</v>
      </c>
      <c r="M724" t="str">
        <f t="shared" si="325"/>
        <v>2.74068004498992-2.43394807843141i</v>
      </c>
      <c r="N724" t="str">
        <f t="shared" si="326"/>
        <v>-0.261659673433919i</v>
      </c>
      <c r="O724" t="str">
        <f t="shared" si="327"/>
        <v>0.965961977600061-0.258684088863193i</v>
      </c>
      <c r="P724" t="str">
        <f t="shared" si="328"/>
        <v>0.034038022399939+0.258684088863193i</v>
      </c>
      <c r="Q724" t="str">
        <f t="shared" si="329"/>
        <v>-0.034038022399939+0.002975584570726i</v>
      </c>
      <c r="R724" t="str">
        <f t="shared" si="330"/>
        <v>-0.333079411514656-7.62897420331294i</v>
      </c>
      <c r="S724" t="str">
        <f t="shared" si="331"/>
        <v>0.0271402726363486i</v>
      </c>
      <c r="T724" t="str">
        <f t="shared" si="332"/>
        <v>0.207052439813584-0.00903986603806231i</v>
      </c>
      <c r="U724" t="str">
        <f t="shared" si="333"/>
        <v>0.0001-2697.54140833721i</v>
      </c>
      <c r="V724" t="str">
        <f t="shared" si="334"/>
        <v>0.00002-0.043267768804516i</v>
      </c>
      <c r="W724" t="str">
        <f t="shared" si="335"/>
        <v>0.0000199993584529567-0.0432670748135419i</v>
      </c>
      <c r="X724" t="str">
        <f t="shared" si="336"/>
        <v>0.0065208895405201-0.0422609059011645i</v>
      </c>
      <c r="Y724" t="str">
        <f t="shared" si="337"/>
        <v>0.009+0.370707933123596i</v>
      </c>
      <c r="Z724" t="str">
        <f t="shared" si="338"/>
        <v>-1.52935288384201-0.310514582906425i</v>
      </c>
      <c r="AA724" t="str">
        <f t="shared" si="339"/>
        <v>1.72265557551075-36.454167219445i</v>
      </c>
      <c r="AB724" t="str">
        <f t="shared" si="340"/>
        <v>1.40962752747267-0.0615440418059828i</v>
      </c>
      <c r="AC724" t="str">
        <f t="shared" si="341"/>
        <v>4.71354303312025-3.59963273906181i</v>
      </c>
      <c r="AD724" t="str">
        <f t="shared" si="342"/>
        <v>0.195192791811674+0.136007737178506i</v>
      </c>
      <c r="AE724" t="str">
        <f t="shared" si="343"/>
        <v>-0.256286273280327-0.268614033414518i</v>
      </c>
      <c r="AF724" t="str">
        <f t="shared" si="344"/>
        <v>-12.0411422541382-3.75262697001178i</v>
      </c>
      <c r="AG724" t="str">
        <f t="shared" si="345"/>
        <v>1.01916536145819-0.0249102921932111i</v>
      </c>
      <c r="AH724" t="str">
        <f t="shared" si="346"/>
        <v>1.93710439318702+4.1646042594382i</v>
      </c>
      <c r="AI724">
        <f t="shared" si="347"/>
        <v>13.242063352843731</v>
      </c>
      <c r="AJ724">
        <f t="shared" si="348"/>
        <v>65.05519941645619</v>
      </c>
      <c r="AK724"/>
      <c r="AL724"/>
      <c r="AM724"/>
      <c r="AN724"/>
    </row>
    <row r="725" spans="1:40" x14ac:dyDescent="0.25">
      <c r="A725"/>
      <c r="B725">
        <f t="shared" si="349"/>
        <v>59100</v>
      </c>
      <c r="C725" s="237" t="str">
        <f t="shared" si="317"/>
        <v>-0.0000218810246362487+0.0414386101209794i</v>
      </c>
      <c r="D725" s="208" t="str">
        <f t="shared" si="318"/>
        <v>-5.95717371152817+0.317696010927509i</v>
      </c>
      <c r="E725" t="str">
        <f t="shared" si="319"/>
        <v>2870</v>
      </c>
      <c r="F725" t="str">
        <f t="shared" si="320"/>
        <v>0.777000777000777</v>
      </c>
      <c r="G725" t="str">
        <f t="shared" si="315"/>
        <v>0.777000777000777</v>
      </c>
      <c r="H725" t="str">
        <f t="shared" si="321"/>
        <v>6.09058073957482+4.06892003180448i</v>
      </c>
      <c r="I725" t="str">
        <f t="shared" si="322"/>
        <v>232.085157283946i</v>
      </c>
      <c r="J725" t="str">
        <f t="shared" si="316"/>
        <v>-45.0727006652278+50.1946351448685i</v>
      </c>
      <c r="K725" t="str">
        <f t="shared" si="323"/>
        <v>2.55972367944138-2.2985257061073i</v>
      </c>
      <c r="L725" t="str">
        <f t="shared" si="324"/>
        <v>0.176692659421191-0.1359209864917i</v>
      </c>
      <c r="M725" t="str">
        <f t="shared" si="325"/>
        <v>2.73641633886257-2.434446692599i</v>
      </c>
      <c r="N725" t="str">
        <f t="shared" si="326"/>
        <v>-0.262103164405841i</v>
      </c>
      <c r="O725" t="str">
        <f t="shared" si="327"/>
        <v>0.965847158551082-0.259112458825894i</v>
      </c>
      <c r="P725" t="str">
        <f t="shared" si="328"/>
        <v>0.0341528414489179+0.259112458825894i</v>
      </c>
      <c r="Q725" t="str">
        <f t="shared" si="329"/>
        <v>-0.0341528414489179+0.00299070557994702i</v>
      </c>
      <c r="R725" t="str">
        <f t="shared" si="330"/>
        <v>-0.333078548858171-7.61601634492307i</v>
      </c>
      <c r="S725" t="str">
        <f t="shared" si="331"/>
        <v>0.027186273098444i</v>
      </c>
      <c r="T725" t="str">
        <f t="shared" si="332"/>
        <v>0.207051100275292-0.00905516439249166i</v>
      </c>
      <c r="U725" t="str">
        <f t="shared" si="333"/>
        <v>0.0001-2692.97704047201i</v>
      </c>
      <c r="V725" t="str">
        <f t="shared" si="334"/>
        <v>0.00002-0.0431945576897875i</v>
      </c>
      <c r="W725" t="str">
        <f t="shared" si="335"/>
        <v>0.0000199993584529566-0.0431938648730792i</v>
      </c>
      <c r="X725" t="str">
        <f t="shared" si="336"/>
        <v>0.00649941495272238-0.0421926962399123i</v>
      </c>
      <c r="Y725" t="str">
        <f t="shared" si="337"/>
        <v>0.009+0.371336251654313i</v>
      </c>
      <c r="Z725" t="str">
        <f t="shared" si="338"/>
        <v>-1.52373491396449-0.308710219205797i</v>
      </c>
      <c r="AA725" t="str">
        <f t="shared" si="339"/>
        <v>1.713025649277-36.3775893760468i</v>
      </c>
      <c r="AB725" t="str">
        <f t="shared" si="340"/>
        <v>1.40961840780206-0.0616481940755628i</v>
      </c>
      <c r="AC725" t="str">
        <f t="shared" si="341"/>
        <v>4.70722360049904-3.60033599623013i</v>
      </c>
      <c r="AD725" t="str">
        <f t="shared" si="342"/>
        <v>0.195252572871113+0.136243086544871i</v>
      </c>
      <c r="AE725" t="str">
        <f t="shared" si="343"/>
        <v>-0.25545352921257-0.267874812326243i</v>
      </c>
      <c r="AF725" t="str">
        <f t="shared" si="344"/>
        <v>-12.047754451103-3.75122402087697i</v>
      </c>
      <c r="AG725" t="str">
        <f t="shared" si="345"/>
        <v>1.01915221715751-0.024867336667817i</v>
      </c>
      <c r="AH725" t="str">
        <f t="shared" si="346"/>
        <v>1.9324716969262+4.15404954290164i</v>
      </c>
      <c r="AI725">
        <f t="shared" si="347"/>
        <v>13.220243243976695</v>
      </c>
      <c r="AJ725">
        <f t="shared" si="348"/>
        <v>65.052062155103869</v>
      </c>
      <c r="AK725"/>
      <c r="AL725"/>
      <c r="AM725"/>
      <c r="AN725"/>
    </row>
    <row r="726" spans="1:40" x14ac:dyDescent="0.25">
      <c r="A726"/>
      <c r="B726">
        <f t="shared" si="349"/>
        <v>59200</v>
      </c>
      <c r="C726" s="237" t="str">
        <f t="shared" si="317"/>
        <v>-0.000021807164710688+0.0413686125076828i</v>
      </c>
      <c r="D726" s="208" t="str">
        <f t="shared" si="318"/>
        <v>-5.95717314526874+0.317159362558902i</v>
      </c>
      <c r="E726" t="str">
        <f t="shared" si="319"/>
        <v>2870</v>
      </c>
      <c r="F726" t="str">
        <f t="shared" si="320"/>
        <v>0.777000777000777</v>
      </c>
      <c r="G726" t="str">
        <f t="shared" si="315"/>
        <v>0.777000777000777</v>
      </c>
      <c r="H726" t="str">
        <f t="shared" si="321"/>
        <v>6.09717602015588+4.06697211606012i</v>
      </c>
      <c r="I726" t="str">
        <f t="shared" si="322"/>
        <v>232.477856365645i</v>
      </c>
      <c r="J726" t="str">
        <f t="shared" si="316"/>
        <v>-45.2287469571445+50.2795668456212i</v>
      </c>
      <c r="K726" t="str">
        <f t="shared" si="323"/>
        <v>2.55568825272817-2.29895730086338i</v>
      </c>
      <c r="L726" t="str">
        <f t="shared" si="324"/>
        <v>0.176470459553087-0.135979754575554i</v>
      </c>
      <c r="M726" t="str">
        <f t="shared" si="325"/>
        <v>2.73215871228126-2.43493705543893i</v>
      </c>
      <c r="N726" t="str">
        <f t="shared" si="326"/>
        <v>-0.262546655377763i</v>
      </c>
      <c r="O726" t="str">
        <f t="shared" si="327"/>
        <v>0.965732149535191-0.259540777825258i</v>
      </c>
      <c r="P726" t="str">
        <f t="shared" si="328"/>
        <v>0.034267850464809+0.259540777825258i</v>
      </c>
      <c r="Q726" t="str">
        <f t="shared" si="329"/>
        <v>-0.034267850464809+0.00300587755250503i</v>
      </c>
      <c r="R726" t="str">
        <f t="shared" si="330"/>
        <v>-0.333077684732726-7.6031021796537i</v>
      </c>
      <c r="S726" t="str">
        <f t="shared" si="331"/>
        <v>0.0272322735605395i</v>
      </c>
      <c r="T726" t="str">
        <f t="shared" si="332"/>
        <v>0.207049758465064-0.00907046262755272i</v>
      </c>
      <c r="U726" t="str">
        <f t="shared" si="333"/>
        <v>0.0001-2688.42809276851i</v>
      </c>
      <c r="V726" t="str">
        <f t="shared" si="334"/>
        <v>0.00002-0.0431215939099061i</v>
      </c>
      <c r="W726" t="str">
        <f t="shared" si="335"/>
        <v>0.0000199993584529566-0.043120902263497i</v>
      </c>
      <c r="X726" t="str">
        <f t="shared" si="336"/>
        <v>0.00647804576492407-0.0421247008580571i</v>
      </c>
      <c r="Y726" t="str">
        <f t="shared" si="337"/>
        <v>0.009+0.371964570185031i</v>
      </c>
      <c r="Z726" t="str">
        <f t="shared" si="338"/>
        <v>-1.51814844681752-0.306920205017798i</v>
      </c>
      <c r="AA726" t="str">
        <f t="shared" si="339"/>
        <v>1.70347509664063-36.3013530138929i</v>
      </c>
      <c r="AB726" t="str">
        <f t="shared" si="340"/>
        <v>1.40960927266395-0.061752345532475i</v>
      </c>
      <c r="AC726" t="str">
        <f t="shared" si="341"/>
        <v>4.70091318082397-3.60102706055012i</v>
      </c>
      <c r="AD726" t="str">
        <f t="shared" si="342"/>
        <v>0.195312452554526+0.136478394026909i</v>
      </c>
      <c r="AE726" t="str">
        <f t="shared" si="343"/>
        <v>-0.254625319814536-0.267139799896666i</v>
      </c>
      <c r="AF726" t="str">
        <f t="shared" si="344"/>
        <v>-12.0543491654246-3.74981275350122i</v>
      </c>
      <c r="AG726" t="str">
        <f t="shared" si="345"/>
        <v>1.01913915813878-0.0248245798487069i</v>
      </c>
      <c r="AH726" t="str">
        <f t="shared" si="346"/>
        <v>1.92785885014505+4.14354796180676i</v>
      </c>
      <c r="AI726">
        <f t="shared" si="347"/>
        <v>13.198475687063562</v>
      </c>
      <c r="AJ726">
        <f t="shared" si="348"/>
        <v>65.048964460839755</v>
      </c>
      <c r="AK726"/>
      <c r="AL726"/>
      <c r="AM726"/>
      <c r="AN726"/>
    </row>
    <row r="727" spans="1:40" x14ac:dyDescent="0.25">
      <c r="A727"/>
      <c r="B727">
        <f t="shared" si="349"/>
        <v>59300</v>
      </c>
      <c r="C727" s="237" t="str">
        <f t="shared" si="317"/>
        <v>-0.0000217336781288249+0.0412988509738297i</v>
      </c>
      <c r="D727" s="208" t="str">
        <f t="shared" si="318"/>
        <v>-5.95717258187162+0.316624524132694i</v>
      </c>
      <c r="E727" t="str">
        <f t="shared" si="319"/>
        <v>2870</v>
      </c>
      <c r="F727" t="str">
        <f t="shared" si="320"/>
        <v>0.777000777000777</v>
      </c>
      <c r="G727" t="str">
        <f t="shared" si="315"/>
        <v>0.777000777000777</v>
      </c>
      <c r="H727" t="str">
        <f t="shared" si="321"/>
        <v>6.10375385630972+4.06501776473867i</v>
      </c>
      <c r="I727" t="str">
        <f t="shared" si="322"/>
        <v>232.870555447343i</v>
      </c>
      <c r="J727" t="str">
        <f t="shared" si="316"/>
        <v>-45.3850570635868+50.364498546374i</v>
      </c>
      <c r="K727" t="str">
        <f t="shared" si="323"/>
        <v>2.55165872687106-2.29938111702256i</v>
      </c>
      <c r="L727" t="str">
        <f t="shared" si="324"/>
        <v>0.176248443598155-0.136038086178868i</v>
      </c>
      <c r="M727" t="str">
        <f t="shared" si="325"/>
        <v>2.72790717046921-2.43541920320143i</v>
      </c>
      <c r="N727" t="str">
        <f t="shared" si="326"/>
        <v>-0.262990146349685i</v>
      </c>
      <c r="O727" t="str">
        <f t="shared" si="327"/>
        <v>0.965616950575007-0.259969045777042i</v>
      </c>
      <c r="P727" t="str">
        <f t="shared" si="328"/>
        <v>0.034383049424993+0.259969045777042i</v>
      </c>
      <c r="Q727" t="str">
        <f t="shared" si="329"/>
        <v>-0.034383049424993+0.00302110057264299i</v>
      </c>
      <c r="R727" t="str">
        <f t="shared" si="330"/>
        <v>-0.333076819138466-7.59023148645951i</v>
      </c>
      <c r="S727" t="str">
        <f t="shared" si="331"/>
        <v>0.0272782740226349i</v>
      </c>
      <c r="T727" t="str">
        <f t="shared" si="332"/>
        <v>0.207048414382874-0.00908576074304668i</v>
      </c>
      <c r="U727" t="str">
        <f t="shared" si="333"/>
        <v>0.0001-2683.89448721578i</v>
      </c>
      <c r="V727" t="str">
        <f t="shared" si="334"/>
        <v>0.00002-0.0430488762135993i</v>
      </c>
      <c r="W727" t="str">
        <f t="shared" si="335"/>
        <v>0.0000199993584529566-0.0430481857335423i</v>
      </c>
      <c r="X727" t="str">
        <f t="shared" si="336"/>
        <v>0.00645678129399359-0.0420569187761069i</v>
      </c>
      <c r="Y727" t="str">
        <f t="shared" si="337"/>
        <v>0.009+0.372592888715749i</v>
      </c>
      <c r="Z727" t="str">
        <f t="shared" si="338"/>
        <v>-1.51259324433509-0.305144394756192i</v>
      </c>
      <c r="AA727" t="str">
        <f t="shared" si="339"/>
        <v>1.69400306864304-36.2254557869848i</v>
      </c>
      <c r="AB727" t="str">
        <f t="shared" si="340"/>
        <v>1.40960012205816-0.061856496175366i</v>
      </c>
      <c r="AC727" t="str">
        <f t="shared" si="341"/>
        <v>4.69461178182849-3.6017059855524i</v>
      </c>
      <c r="AD727" t="str">
        <f t="shared" si="342"/>
        <v>0.195372430850131+0.136713659671236i</v>
      </c>
      <c r="AE727" t="str">
        <f t="shared" si="343"/>
        <v>-0.253801612097949-0.266408960190847i</v>
      </c>
      <c r="AF727" t="str">
        <f t="shared" si="344"/>
        <v>-12.0609264381813-3.74839324060598i</v>
      </c>
      <c r="AG727" t="str">
        <f t="shared" si="345"/>
        <v>1.01912618359525-0.0247820204282302i</v>
      </c>
      <c r="AH727" t="str">
        <f t="shared" si="346"/>
        <v>1.92326574725306+4.13309911708366i</v>
      </c>
      <c r="AI727">
        <f t="shared" si="347"/>
        <v>13.176760440475325</v>
      </c>
      <c r="AJ727">
        <f t="shared" si="348"/>
        <v>65.045905834688185</v>
      </c>
      <c r="AK727"/>
      <c r="AL727"/>
      <c r="AM727"/>
      <c r="AN727"/>
    </row>
    <row r="728" spans="1:40" x14ac:dyDescent="0.25">
      <c r="A728"/>
      <c r="B728">
        <f t="shared" si="349"/>
        <v>59400</v>
      </c>
      <c r="C728" s="237" t="str">
        <f t="shared" si="317"/>
        <v>-0.0000216605623786793+0.0412293243271013i</v>
      </c>
      <c r="D728" s="208" t="str">
        <f t="shared" si="318"/>
        <v>-5.95717202131753+0.316091486507777i</v>
      </c>
      <c r="E728" t="str">
        <f t="shared" si="319"/>
        <v>2870</v>
      </c>
      <c r="F728" t="str">
        <f t="shared" si="320"/>
        <v>0.777000777000777</v>
      </c>
      <c r="G728" t="str">
        <f t="shared" si="315"/>
        <v>0.777000777000777</v>
      </c>
      <c r="H728" t="str">
        <f t="shared" si="321"/>
        <v>6.11031428916068+4.06305704095073i</v>
      </c>
      <c r="I728" t="str">
        <f t="shared" si="322"/>
        <v>233.263254529042i</v>
      </c>
      <c r="J728" t="str">
        <f t="shared" si="316"/>
        <v>-45.5416309845548+50.4494302471267i</v>
      </c>
      <c r="K728" t="str">
        <f t="shared" si="323"/>
        <v>2.54763510624462-2.29979718945384i</v>
      </c>
      <c r="L728" t="str">
        <f t="shared" si="324"/>
        <v>0.176026612275609-0.136095982575855i</v>
      </c>
      <c r="M728" t="str">
        <f t="shared" si="325"/>
        <v>2.72366171852023-2.4358931720297i</v>
      </c>
      <c r="N728" t="str">
        <f t="shared" si="326"/>
        <v>-0.263433637321607i</v>
      </c>
      <c r="O728" t="str">
        <f t="shared" si="327"/>
        <v>0.965501561693187-0.260397262597011i</v>
      </c>
      <c r="P728" t="str">
        <f t="shared" si="328"/>
        <v>0.034498438306813+0.260397262597011i</v>
      </c>
      <c r="Q728" t="str">
        <f t="shared" si="329"/>
        <v>-0.034498438306813+0.003036374724596i</v>
      </c>
      <c r="R728" t="str">
        <f t="shared" si="330"/>
        <v>-0.333075952075048-7.57740404578365i</v>
      </c>
      <c r="S728" t="str">
        <f t="shared" si="331"/>
        <v>0.0273242744847305i</v>
      </c>
      <c r="T728" t="str">
        <f t="shared" si="332"/>
        <v>0.2070470680287-0.00910105873876155i</v>
      </c>
      <c r="U728" t="str">
        <f t="shared" si="333"/>
        <v>0.0001-2679.37614632821i</v>
      </c>
      <c r="V728" t="str">
        <f t="shared" si="334"/>
        <v>0.00002-0.0429764033580209i</v>
      </c>
      <c r="W728" t="str">
        <f t="shared" si="335"/>
        <v>0.0000199993584529566-0.0429757140403886i</v>
      </c>
      <c r="X728" t="str">
        <f t="shared" si="336"/>
        <v>0.00643562086227949-0.0419893490203284i</v>
      </c>
      <c r="Y728" t="str">
        <f t="shared" si="337"/>
        <v>0.009+0.373221207246467i</v>
      </c>
      <c r="Z728" t="str">
        <f t="shared" si="338"/>
        <v>-1.5070690707062-0.303382644635095i</v>
      </c>
      <c r="AA728" t="str">
        <f t="shared" si="339"/>
        <v>1.68460872738662-36.1498953708972i</v>
      </c>
      <c r="AB728" t="str">
        <f t="shared" si="340"/>
        <v>1.40959095598455-0.0619606460027926i</v>
      </c>
      <c r="AC728" t="str">
        <f t="shared" si="341"/>
        <v>4.6883194110547-3.60237282461017i</v>
      </c>
      <c r="AD728" t="str">
        <f t="shared" si="342"/>
        <v>0.195432507746148+0.136948883523896i</v>
      </c>
      <c r="AE728" t="str">
        <f t="shared" si="343"/>
        <v>-0.252982373371468-0.265682257674306i</v>
      </c>
      <c r="AF728" t="str">
        <f t="shared" si="344"/>
        <v>-12.0674863104782-3.74696555444295i</v>
      </c>
      <c r="AG728" t="str">
        <f t="shared" si="345"/>
        <v>1.01911329272975-0.0247396571101925i</v>
      </c>
      <c r="AH728" t="str">
        <f t="shared" si="346"/>
        <v>1.91869228322436+4.12270261362084i</v>
      </c>
      <c r="AI728">
        <f t="shared" si="347"/>
        <v>13.155097264232909</v>
      </c>
      <c r="AJ728">
        <f t="shared" si="348"/>
        <v>65.042885783250867</v>
      </c>
      <c r="AK728"/>
      <c r="AL728"/>
      <c r="AM728"/>
      <c r="AN728"/>
    </row>
    <row r="729" spans="1:40" x14ac:dyDescent="0.25">
      <c r="A729"/>
      <c r="B729">
        <f t="shared" si="349"/>
        <v>59500</v>
      </c>
      <c r="C729" s="237" t="str">
        <f t="shared" si="317"/>
        <v>-0.0000215878149693618+0.0411600313831939i</v>
      </c>
      <c r="D729" s="208" t="str">
        <f t="shared" si="318"/>
        <v>-5.95717146358739+0.315560240604487i</v>
      </c>
      <c r="E729" t="str">
        <f t="shared" si="319"/>
        <v>2870</v>
      </c>
      <c r="F729" t="str">
        <f t="shared" si="320"/>
        <v>0.777000777000777</v>
      </c>
      <c r="G729" t="str">
        <f t="shared" si="315"/>
        <v>0.777000777000777</v>
      </c>
      <c r="H729" t="str">
        <f t="shared" si="321"/>
        <v>6.11685735985824+4.06109000740121i</v>
      </c>
      <c r="I729" t="str">
        <f t="shared" si="322"/>
        <v>233.655953610741i</v>
      </c>
      <c r="J729" t="str">
        <f t="shared" si="316"/>
        <v>-45.6984687200485+50.5343619478795i</v>
      </c>
      <c r="K729" t="str">
        <f t="shared" si="323"/>
        <v>2.54361739510075-2.30020555292002i</v>
      </c>
      <c r="L729" t="str">
        <f t="shared" si="324"/>
        <v>0.175804966298705-0.136153445039859i</v>
      </c>
      <c r="M729" t="str">
        <f t="shared" si="325"/>
        <v>2.71942236139946-2.43635899795988i</v>
      </c>
      <c r="N729" t="str">
        <f t="shared" si="326"/>
        <v>-0.263877128293529i</v>
      </c>
      <c r="O729" t="str">
        <f t="shared" si="327"/>
        <v>0.965385982912428-0.260825428200944i</v>
      </c>
      <c r="P729" t="str">
        <f t="shared" si="328"/>
        <v>0.0346140170875719+0.260825428200944i</v>
      </c>
      <c r="Q729" t="str">
        <f t="shared" si="329"/>
        <v>-0.0346140170875719+0.00305170009258499i</v>
      </c>
      <c r="R729" t="str">
        <f t="shared" si="330"/>
        <v>-0.333075083542916-7.56461963954607i</v>
      </c>
      <c r="S729" t="str">
        <f t="shared" si="331"/>
        <v>0.0273702749468259i</v>
      </c>
      <c r="T729" t="str">
        <f t="shared" si="332"/>
        <v>0.207045719402535-0.00911635661450662i</v>
      </c>
      <c r="U729" t="str">
        <f t="shared" si="333"/>
        <v>0.0001-2674.8729931411i</v>
      </c>
      <c r="V729" t="str">
        <f t="shared" si="334"/>
        <v>0.00002-0.0429041741086798i</v>
      </c>
      <c r="W729" t="str">
        <f t="shared" si="335"/>
        <v>0.0000199993584529566-0.0429034859495649i</v>
      </c>
      <c r="X729" t="str">
        <f t="shared" si="336"/>
        <v>0.00641456379755841-0.0419219906227073i</v>
      </c>
      <c r="Y729" t="str">
        <f t="shared" si="337"/>
        <v>0.009+0.373849525777185i</v>
      </c>
      <c r="Z729" t="str">
        <f t="shared" si="338"/>
        <v>-1.50157569234948-0.301634812642733i</v>
      </c>
      <c r="AA729" t="str">
        <f t="shared" si="339"/>
        <v>1.67529124586561-36.0746694625331i</v>
      </c>
      <c r="AB729" t="str">
        <f t="shared" si="340"/>
        <v>1.40958177444306-0.0620647950134564i</v>
      </c>
      <c r="AC729" t="str">
        <f t="shared" si="341"/>
        <v>4.68203607585402-3.60302763093987i</v>
      </c>
      <c r="AD729" t="str">
        <f t="shared" si="342"/>
        <v>0.195492683230811+0.137184065630373i</v>
      </c>
      <c r="AE729" t="str">
        <f t="shared" si="343"/>
        <v>-0.252167571237577-0.264959657207595i</v>
      </c>
      <c r="AF729" t="str">
        <f t="shared" si="344"/>
        <v>-12.0740288234456-3.74552976679672i</v>
      </c>
      <c r="AG729" t="str">
        <f t="shared" si="345"/>
        <v>1.01910048475444-0.024697488609734i</v>
      </c>
      <c r="AH729" t="str">
        <f t="shared" si="346"/>
        <v>1.91413835359733+4.11235806021738i</v>
      </c>
      <c r="AI729">
        <f t="shared" si="347"/>
        <v>13.133485919993834</v>
      </c>
      <c r="AJ729">
        <f t="shared" si="348"/>
        <v>65.03990381863494</v>
      </c>
      <c r="AK729"/>
      <c r="AL729"/>
      <c r="AM729"/>
      <c r="AN729"/>
    </row>
    <row r="730" spans="1:40" x14ac:dyDescent="0.25">
      <c r="A730"/>
      <c r="B730">
        <f t="shared" si="349"/>
        <v>59600</v>
      </c>
      <c r="C730" s="237" t="str">
        <f t="shared" si="317"/>
        <v>-0.0000215154334308627+0.0410909709657523i</v>
      </c>
      <c r="D730" s="208" t="str">
        <f t="shared" si="318"/>
        <v>-5.95717090866226+0.315030777404101i</v>
      </c>
      <c r="E730" t="str">
        <f t="shared" si="319"/>
        <v>2870</v>
      </c>
      <c r="F730" t="str">
        <f t="shared" si="320"/>
        <v>0.777000777000777</v>
      </c>
      <c r="G730" t="str">
        <f t="shared" si="315"/>
        <v>0.777000777000777</v>
      </c>
      <c r="H730" t="str">
        <f t="shared" si="321"/>
        <v>6.12338310957501+4.05911672639148i</v>
      </c>
      <c r="I730" t="str">
        <f t="shared" si="322"/>
        <v>234.04865269244i</v>
      </c>
      <c r="J730" t="str">
        <f t="shared" si="316"/>
        <v>-45.8555702700678+50.6192936486322i</v>
      </c>
      <c r="K730" t="str">
        <f t="shared" si="323"/>
        <v>2.53960559756961-2.30060624207777i</v>
      </c>
      <c r="L730" t="str">
        <f t="shared" si="324"/>
        <v>0.175583506374761-0.136210474843331i</v>
      </c>
      <c r="M730" t="str">
        <f t="shared" si="325"/>
        <v>2.71518910394437-2.4368167169211i</v>
      </c>
      <c r="N730" t="str">
        <f t="shared" si="326"/>
        <v>-0.264320619265451i</v>
      </c>
      <c r="O730" t="str">
        <f t="shared" si="327"/>
        <v>0.965270214255461-0.261253542504625i</v>
      </c>
      <c r="P730" t="str">
        <f t="shared" si="328"/>
        <v>0.034729785744539+0.261253542504625i</v>
      </c>
      <c r="Q730" t="str">
        <f t="shared" si="329"/>
        <v>-0.034729785744539+0.00306707676082596i</v>
      </c>
      <c r="R730" t="str">
        <f t="shared" si="330"/>
        <v>-0.333074213541541-7.55187805112934i</v>
      </c>
      <c r="S730" t="str">
        <f t="shared" si="331"/>
        <v>0.0274162754089215i</v>
      </c>
      <c r="T730" t="str">
        <f t="shared" si="332"/>
        <v>0.207044368504351-0.00913165437006482i</v>
      </c>
      <c r="U730" t="str">
        <f t="shared" si="333"/>
        <v>0.0001-2670.3849512063i</v>
      </c>
      <c r="V730" t="str">
        <f t="shared" si="334"/>
        <v>0.00002-0.0428321872393699i</v>
      </c>
      <c r="W730" t="str">
        <f t="shared" si="335"/>
        <v>0.0000199993584529566-0.042831500234885i</v>
      </c>
      <c r="X730" t="str">
        <f t="shared" si="336"/>
        <v>0.00639360943298316-0.0418548426209076i</v>
      </c>
      <c r="Y730" t="str">
        <f t="shared" si="337"/>
        <v>0.009+0.374477844307903i</v>
      </c>
      <c r="Z730" t="str">
        <f t="shared" si="338"/>
        <v>-1.49611287788791-0.299900758515587i</v>
      </c>
      <c r="AA730" t="str">
        <f t="shared" si="339"/>
        <v>1.66604980779994-35.9997757798811i</v>
      </c>
      <c r="AB730" t="str">
        <f t="shared" si="340"/>
        <v>1.4095725774335-0.0621689432058796i</v>
      </c>
      <c r="AC730" t="str">
        <f t="shared" si="341"/>
        <v>4.67576178338882-3.60367045759986i</v>
      </c>
      <c r="AD730" t="str">
        <f t="shared" si="342"/>
        <v>0.195552957292347+0.137419206035588i</v>
      </c>
      <c r="AE730" t="str">
        <f t="shared" si="343"/>
        <v>-0.251357173589463-0.264241124040917i</v>
      </c>
      <c r="AF730" t="str">
        <f t="shared" si="344"/>
        <v>-12.0805540182373-3.74408594898738i</v>
      </c>
      <c r="AG730" t="str">
        <f t="shared" si="345"/>
        <v>1.01908775889079-0.024655513653205i</v>
      </c>
      <c r="AH730" t="str">
        <f t="shared" si="346"/>
        <v>1.90960385447339+4.10206506953411i</v>
      </c>
      <c r="AI730">
        <f t="shared" si="347"/>
        <v>13.111926171035533</v>
      </c>
      <c r="AJ730">
        <f t="shared" si="348"/>
        <v>65.036959458381332</v>
      </c>
      <c r="AK730"/>
      <c r="AL730"/>
      <c r="AM730"/>
      <c r="AN730"/>
    </row>
    <row r="731" spans="1:40" x14ac:dyDescent="0.25">
      <c r="A731"/>
      <c r="B731">
        <f t="shared" si="349"/>
        <v>59700</v>
      </c>
      <c r="C731" s="237" t="str">
        <f t="shared" si="317"/>
        <v>-0.0000214434153138415+0.041022141906303i</v>
      </c>
      <c r="D731" s="208" t="str">
        <f t="shared" si="318"/>
        <v>-5.95717035652337+0.314503087948323i</v>
      </c>
      <c r="E731" t="str">
        <f t="shared" si="319"/>
        <v>2870</v>
      </c>
      <c r="F731" t="str">
        <f t="shared" si="320"/>
        <v>0.777000777000777</v>
      </c>
      <c r="G731" t="str">
        <f t="shared" si="315"/>
        <v>0.777000777000777</v>
      </c>
      <c r="H731" t="str">
        <f t="shared" si="321"/>
        <v>6.12989157950523+4.05713725982133i</v>
      </c>
      <c r="I731" t="str">
        <f t="shared" si="322"/>
        <v>234.441351774138i</v>
      </c>
      <c r="J731" t="str">
        <f t="shared" si="316"/>
        <v>-46.0129356346127+50.704225349385i</v>
      </c>
      <c r="K731" t="str">
        <f t="shared" si="323"/>
        <v>2.53559971766045-2.30099929147754i</v>
      </c>
      <c r="L731" t="str">
        <f t="shared" si="324"/>
        <v>0.17536223320518-0.136267073257808i</v>
      </c>
      <c r="M731" t="str">
        <f t="shared" si="325"/>
        <v>2.71096195086563-2.43726636473535i</v>
      </c>
      <c r="N731" t="str">
        <f t="shared" si="326"/>
        <v>-0.264764110237372i</v>
      </c>
      <c r="O731" t="str">
        <f t="shared" si="327"/>
        <v>0.965154255745057-0.261681605423852i</v>
      </c>
      <c r="P731" t="str">
        <f t="shared" si="328"/>
        <v>0.034845744254943+0.261681605423852i</v>
      </c>
      <c r="Q731" t="str">
        <f t="shared" si="329"/>
        <v>-0.034845744254943+0.00308250481352002i</v>
      </c>
      <c r="R731" t="str">
        <f t="shared" si="330"/>
        <v>-0.33307334207131-7.53917906536824i</v>
      </c>
      <c r="S731" t="str">
        <f t="shared" si="331"/>
        <v>0.0274622758710169i</v>
      </c>
      <c r="T731" t="str">
        <f t="shared" si="332"/>
        <v>0.207043015334138-0.00914695200524389i</v>
      </c>
      <c r="U731" t="str">
        <f t="shared" si="333"/>
        <v>0.0001-2665.91194458786i</v>
      </c>
      <c r="V731" t="str">
        <f t="shared" si="334"/>
        <v>0.00002-0.0427604415321013i</v>
      </c>
      <c r="W731" t="str">
        <f t="shared" si="335"/>
        <v>0.0000199993584529566-0.0427597556783783i</v>
      </c>
      <c r="X731" t="str">
        <f t="shared" si="336"/>
        <v>0.00637275710703156-0.0417879040582305i</v>
      </c>
      <c r="Y731" t="str">
        <f t="shared" si="337"/>
        <v>0.009+0.375106162838621i</v>
      </c>
      <c r="Z731" t="str">
        <f t="shared" si="338"/>
        <v>-1.49068039812407-0.298180343712992i</v>
      </c>
      <c r="AA731" t="str">
        <f t="shared" si="339"/>
        <v>1.65688360747187-35.9252120617767i</v>
      </c>
      <c r="AB731" t="str">
        <f t="shared" si="340"/>
        <v>1.40956336495582-0.0622730905787531i</v>
      </c>
      <c r="AC731" t="str">
        <f t="shared" si="341"/>
        <v>4.66949654063364-3.60430135749181i</v>
      </c>
      <c r="AD731" t="str">
        <f t="shared" si="342"/>
        <v>0.195613329918998+0.137654304783908i</v>
      </c>
      <c r="AE731" t="str">
        <f t="shared" si="343"/>
        <v>-0.250551148607988-0.263526623808858i</v>
      </c>
      <c r="AF731" t="str">
        <f t="shared" si="344"/>
        <v>-12.0870619360286-3.74263417187301i</v>
      </c>
      <c r="AG731" t="str">
        <f t="shared" si="345"/>
        <v>1.01907511436937-0.0246137309780483i</v>
      </c>
      <c r="AH731" t="str">
        <f t="shared" si="346"/>
        <v>1.90508868251642+4.09182325804675i</v>
      </c>
      <c r="AI731">
        <f t="shared" si="347"/>
        <v>13.090417782241559</v>
      </c>
      <c r="AJ731">
        <f t="shared" si="348"/>
        <v>65.034052225392955</v>
      </c>
      <c r="AK731"/>
      <c r="AL731"/>
      <c r="AM731"/>
      <c r="AN731"/>
    </row>
    <row r="732" spans="1:40" x14ac:dyDescent="0.25">
      <c r="A732"/>
      <c r="B732">
        <f t="shared" si="349"/>
        <v>59800</v>
      </c>
      <c r="C732" s="237" t="str">
        <f t="shared" si="317"/>
        <v>-0.0000213717581894201+0.0409535430441887i</v>
      </c>
      <c r="D732" s="208" t="str">
        <f t="shared" si="318"/>
        <v>-5.95716980715208+0.31397716333878i</v>
      </c>
      <c r="E732" t="str">
        <f t="shared" si="319"/>
        <v>2870</v>
      </c>
      <c r="F732" t="str">
        <f t="shared" si="320"/>
        <v>0.777000777000777</v>
      </c>
      <c r="G732" t="str">
        <f t="shared" si="315"/>
        <v>0.777000777000777</v>
      </c>
      <c r="H732" t="str">
        <f t="shared" si="321"/>
        <v>6.13638281086279+4.05515166919118i</v>
      </c>
      <c r="I732" t="str">
        <f t="shared" si="322"/>
        <v>234.834050855837i</v>
      </c>
      <c r="J732" t="str">
        <f t="shared" si="316"/>
        <v>-46.1705648136833+50.7891570501377i</v>
      </c>
      <c r="K732" t="str">
        <f t="shared" si="323"/>
        <v>2.53159975926248-2.30138473556368i</v>
      </c>
      <c r="L732" t="str">
        <f t="shared" si="324"/>
        <v>0.175141147485472-0.136323241553893i</v>
      </c>
      <c r="M732" t="str">
        <f t="shared" si="325"/>
        <v>2.70674090674795-2.43770797711757i</v>
      </c>
      <c r="N732" t="str">
        <f t="shared" si="326"/>
        <v>-0.265207601209294i</v>
      </c>
      <c r="O732" t="str">
        <f t="shared" si="327"/>
        <v>0.965038107404023-0.262109616874432i</v>
      </c>
      <c r="P732" t="str">
        <f t="shared" si="328"/>
        <v>0.034961892595977+0.262109616874432i</v>
      </c>
      <c r="Q732" t="str">
        <f t="shared" si="329"/>
        <v>-0.034961892595977+0.00309798433486197i</v>
      </c>
      <c r="R732" t="str">
        <f t="shared" si="330"/>
        <v>-0.333072469131852-7.52652246853637i</v>
      </c>
      <c r="S732" t="str">
        <f t="shared" si="331"/>
        <v>0.0275082763331125i</v>
      </c>
      <c r="T732" t="str">
        <f t="shared" si="332"/>
        <v>0.207041659891879-0.00916224951983107i</v>
      </c>
      <c r="U732" t="str">
        <f t="shared" si="333"/>
        <v>0.0001-2661.45389785778i</v>
      </c>
      <c r="V732" t="str">
        <f t="shared" si="334"/>
        <v>0.00002-0.0426889357770309i</v>
      </c>
      <c r="W732" t="str">
        <f t="shared" si="335"/>
        <v>0.0000199993584529566-0.0426882510702207i</v>
      </c>
      <c r="X732" t="str">
        <f t="shared" si="336"/>
        <v>0.006352006163456-0.0417211739835763i</v>
      </c>
      <c r="Y732" t="str">
        <f t="shared" si="337"/>
        <v>0.009+0.375734481369339i</v>
      </c>
      <c r="Z732" t="str">
        <f t="shared" si="338"/>
        <v>-1.48527802601564-0.296473431392185i</v>
      </c>
      <c r="AA732" t="str">
        <f t="shared" si="339"/>
        <v>1.64779184956569-35.8509760676672i</v>
      </c>
      <c r="AB732" t="str">
        <f t="shared" si="340"/>
        <v>1.40955413700988-0.0623772371306287i</v>
      </c>
      <c r="AC732" t="str">
        <f t="shared" si="341"/>
        <v>4.66324035437656-3.60492038335945i</v>
      </c>
      <c r="AD732" t="str">
        <f t="shared" si="342"/>
        <v>0.195673801099004+0.137889361919145i</v>
      </c>
      <c r="AE732" t="str">
        <f t="shared" si="343"/>
        <v>-0.249749464758658-0.262816122525197i</v>
      </c>
      <c r="AF732" t="str">
        <f t="shared" si="344"/>
        <v>-12.0935526180149-3.7411745058524i</v>
      </c>
      <c r="AG732" t="str">
        <f t="shared" si="345"/>
        <v>1.01906255042976-0.0245721393326788i</v>
      </c>
      <c r="AH732" t="str">
        <f t="shared" si="346"/>
        <v>1.90059273495174+4.08163224599931i</v>
      </c>
      <c r="AI732">
        <f t="shared" si="347"/>
        <v>13.068960520086975</v>
      </c>
      <c r="AJ732">
        <f t="shared" si="348"/>
        <v>65.031181647865722</v>
      </c>
      <c r="AK732"/>
      <c r="AL732"/>
      <c r="AM732"/>
      <c r="AN732"/>
    </row>
    <row r="733" spans="1:40" x14ac:dyDescent="0.25">
      <c r="A733"/>
      <c r="B733">
        <f t="shared" si="349"/>
        <v>59900</v>
      </c>
      <c r="C733" s="237" t="str">
        <f t="shared" si="317"/>
        <v>-0.0000213004596489779+0.0408851732265023i</v>
      </c>
      <c r="D733" s="208" t="str">
        <f t="shared" si="318"/>
        <v>-5.95716926052993+0.313452994736518i</v>
      </c>
      <c r="E733" t="str">
        <f t="shared" si="319"/>
        <v>2870</v>
      </c>
      <c r="F733" t="str">
        <f t="shared" si="320"/>
        <v>0.777000777000777</v>
      </c>
      <c r="G733" t="str">
        <f t="shared" si="315"/>
        <v>0.777000777000777</v>
      </c>
      <c r="H733" t="str">
        <f t="shared" si="321"/>
        <v>6.14285684487982+4.05316001560409i</v>
      </c>
      <c r="I733" t="str">
        <f t="shared" si="322"/>
        <v>235.226749937536i</v>
      </c>
      <c r="J733" t="str">
        <f t="shared" si="316"/>
        <v>-46.3284578072795+50.8740887508905i</v>
      </c>
      <c r="K733" t="str">
        <f t="shared" si="323"/>
        <v>2.52760572614568-2.30176260867431i</v>
      </c>
      <c r="L733" t="str">
        <f t="shared" si="324"/>
        <v>0.174920249905278-0.136378981001232i</v>
      </c>
      <c r="M733" t="str">
        <f t="shared" si="325"/>
        <v>2.70252597605096-2.43814158967554i</v>
      </c>
      <c r="N733" t="str">
        <f t="shared" si="326"/>
        <v>-0.265651092181216i</v>
      </c>
      <c r="O733" t="str">
        <f t="shared" si="327"/>
        <v>0.964921769255203-0.262537576772181i</v>
      </c>
      <c r="P733" t="str">
        <f t="shared" si="328"/>
        <v>0.035078230744797+0.262537576772181i</v>
      </c>
      <c r="Q733" t="str">
        <f t="shared" si="329"/>
        <v>-0.035078230744797+0.00311351540903504i</v>
      </c>
      <c r="R733" t="str">
        <f t="shared" si="330"/>
        <v>-0.333071594723124-7.51390804833446i</v>
      </c>
      <c r="S733" t="str">
        <f t="shared" si="331"/>
        <v>0.0275542767952081i</v>
      </c>
      <c r="T733" t="str">
        <f t="shared" si="332"/>
        <v>0.20704030217755-0.00917754691362233i</v>
      </c>
      <c r="U733" t="str">
        <f t="shared" si="333"/>
        <v>0.0001-2657.01073609174i</v>
      </c>
      <c r="V733" t="str">
        <f t="shared" si="334"/>
        <v>0.00002-0.0426176687723948i</v>
      </c>
      <c r="W733" t="str">
        <f t="shared" si="335"/>
        <v>0.0000199993584529566-0.0426169852086686i</v>
      </c>
      <c r="X733" t="str">
        <f t="shared" si="336"/>
        <v>0.00633135595123389-0.0416546514514056i</v>
      </c>
      <c r="Y733" t="str">
        <f t="shared" si="337"/>
        <v>0.009+0.376362799900057i</v>
      </c>
      <c r="Z733" t="str">
        <f t="shared" si="338"/>
        <v>-1.47990553665127-0.294779886383752i</v>
      </c>
      <c r="AA733" t="str">
        <f t="shared" si="339"/>
        <v>1.63877374901012-35.7770655773787i</v>
      </c>
      <c r="AB733" t="str">
        <f t="shared" si="340"/>
        <v>1.40954489359554-0.0624813828601171i</v>
      </c>
      <c r="AC733" t="str">
        <f t="shared" si="341"/>
        <v>4.65699323122024-3.60552758778912i</v>
      </c>
      <c r="AD733" t="str">
        <f t="shared" si="342"/>
        <v>0.19573437082061+0.138124377484567i</v>
      </c>
      <c r="AE733" t="str">
        <f t="shared" si="343"/>
        <v>-0.248952090788646-0.262109586577815i</v>
      </c>
      <c r="AF733" t="str">
        <f t="shared" si="344"/>
        <v>-12.1000261054097-3.73970702086757i</v>
      </c>
      <c r="AG733" t="str">
        <f t="shared" si="345"/>
        <v>1.0190500663204-0.0245307374763666i</v>
      </c>
      <c r="AH733" t="str">
        <f t="shared" si="346"/>
        <v>1.89611590956494+4.07149165735834i</v>
      </c>
      <c r="AI733">
        <f t="shared" si="347"/>
        <v>13.047554152624086</v>
      </c>
      <c r="AJ733">
        <f t="shared" si="348"/>
        <v>65.028347259222457</v>
      </c>
      <c r="AK733"/>
      <c r="AL733"/>
      <c r="AM733"/>
      <c r="AN733"/>
    </row>
    <row r="734" spans="1:40" x14ac:dyDescent="0.25">
      <c r="A734"/>
      <c r="B734">
        <f t="shared" si="349"/>
        <v>60000</v>
      </c>
      <c r="C734" s="237" t="str">
        <f t="shared" si="317"/>
        <v>-0.0000212295173039493+0.0408170313080229i</v>
      </c>
      <c r="D734" s="208" t="str">
        <f t="shared" si="318"/>
        <v>-5.95716871663862+0.312930573361509i</v>
      </c>
      <c r="E734" t="str">
        <f t="shared" si="319"/>
        <v>2870</v>
      </c>
      <c r="F734" t="str">
        <f t="shared" si="320"/>
        <v>0.777000777000777</v>
      </c>
      <c r="G734" t="str">
        <f t="shared" si="315"/>
        <v>0.777000777000777</v>
      </c>
      <c r="H734" t="str">
        <f t="shared" si="321"/>
        <v>6.14931372280472+4.0511623597679i</v>
      </c>
      <c r="I734" t="str">
        <f t="shared" si="322"/>
        <v>235.619449019234i</v>
      </c>
      <c r="J734" t="str">
        <f t="shared" si="316"/>
        <v>-46.4866146154013+50.9590204516432i</v>
      </c>
      <c r="K734" t="str">
        <f t="shared" si="323"/>
        <v>2.5236176219617-2.30213294504145i</v>
      </c>
      <c r="L734" t="str">
        <f t="shared" si="324"/>
        <v>0.17469954114839-0.136434292868497i</v>
      </c>
      <c r="M734" t="str">
        <f t="shared" si="325"/>
        <v>2.69831716311009-2.43856723790995i</v>
      </c>
      <c r="N734" t="str">
        <f t="shared" si="326"/>
        <v>-0.266094583153138i</v>
      </c>
      <c r="O734" t="str">
        <f t="shared" si="327"/>
        <v>0.964805241321479-0.262965485032927i</v>
      </c>
      <c r="P734" t="str">
        <f t="shared" si="328"/>
        <v>0.035194758678521+0.262965485032927i</v>
      </c>
      <c r="Q734" t="str">
        <f t="shared" si="329"/>
        <v>-0.035194758678521+0.003129098120211i</v>
      </c>
      <c r="R734" t="str">
        <f t="shared" si="330"/>
        <v>-0.333070718845335-7.50133559387877i</v>
      </c>
      <c r="S734" t="str">
        <f t="shared" si="331"/>
        <v>0.0276002772573035i</v>
      </c>
      <c r="T734" t="str">
        <f t="shared" si="332"/>
        <v>0.207038942191133-0.00919284418642063i</v>
      </c>
      <c r="U734" t="str">
        <f t="shared" si="333"/>
        <v>0.0001-2652.58238486492i</v>
      </c>
      <c r="V734" t="str">
        <f t="shared" si="334"/>
        <v>0.00002-0.0425466393244407i</v>
      </c>
      <c r="W734" t="str">
        <f t="shared" si="335"/>
        <v>0.0000199993584529567-0.042545956899988i</v>
      </c>
      <c r="X734" t="str">
        <f t="shared" si="336"/>
        <v>0.00631080582451748-0.0415883355216993i</v>
      </c>
      <c r="Y734" t="str">
        <f t="shared" si="337"/>
        <v>0.009+0.376991118430775i</v>
      </c>
      <c r="Z734" t="str">
        <f t="shared" si="338"/>
        <v>-1.47456270722663-0.293099575167452i</v>
      </c>
      <c r="AA734" t="str">
        <f t="shared" si="339"/>
        <v>1.62982853082321-35.7034783908862i</v>
      </c>
      <c r="AB734" t="str">
        <f t="shared" si="340"/>
        <v>1.40953563471266-0.062585527765877i</v>
      </c>
      <c r="AC734" t="str">
        <f t="shared" si="341"/>
        <v>4.65075517758327-3.60612302320987i</v>
      </c>
      <c r="AD734" t="str">
        <f t="shared" si="342"/>
        <v>0.195795039072069+0.138359351522899i</v>
      </c>
      <c r="AE734" t="str">
        <f t="shared" si="343"/>
        <v>-0.248158995723848-0.261406982723645i</v>
      </c>
      <c r="AF734" t="str">
        <f t="shared" si="344"/>
        <v>-12.1064824394433-3.73823178640639i</v>
      </c>
      <c r="AG734" t="str">
        <f t="shared" si="345"/>
        <v>1.0190376612985-0.0244895241791215i</v>
      </c>
      <c r="AH734" t="str">
        <f t="shared" si="346"/>
        <v>1.89165810470101+4.06140111976747i</v>
      </c>
      <c r="AI734">
        <f t="shared" si="347"/>
        <v>13.026198449468051</v>
      </c>
      <c r="AJ734">
        <f t="shared" si="348"/>
        <v>65.02554859804161</v>
      </c>
      <c r="AK734"/>
      <c r="AL734"/>
      <c r="AM734"/>
      <c r="AN734"/>
    </row>
    <row r="735" spans="1:40" x14ac:dyDescent="0.25">
      <c r="A735"/>
      <c r="B735">
        <f t="shared" si="349"/>
        <v>60100</v>
      </c>
      <c r="C735" s="237" t="str">
        <f t="shared" si="317"/>
        <v>-0.0000211589287856239+0.0407491161511518i</v>
      </c>
      <c r="D735" s="208" t="str">
        <f t="shared" si="318"/>
        <v>-5.95716817545999+0.312409890492164i</v>
      </c>
      <c r="E735" t="str">
        <f t="shared" si="319"/>
        <v>2870</v>
      </c>
      <c r="F735" t="str">
        <f t="shared" si="320"/>
        <v>0.777000777000777</v>
      </c>
      <c r="G735" t="str">
        <f t="shared" si="315"/>
        <v>0.777000777000777</v>
      </c>
      <c r="H735" t="str">
        <f t="shared" si="321"/>
        <v>6.15575348590076+4.04915876199719i</v>
      </c>
      <c r="I735" t="str">
        <f t="shared" si="322"/>
        <v>236.012148100933i</v>
      </c>
      <c r="J735" t="str">
        <f t="shared" si="316"/>
        <v>-46.6450352380488+51.0439521523959i</v>
      </c>
      <c r="K735" t="str">
        <f t="shared" si="323"/>
        <v>2.51963545024467-2.30249577879097i</v>
      </c>
      <c r="L735" t="str">
        <f t="shared" si="324"/>
        <v>0.174479021892775-0.136489178423359i</v>
      </c>
      <c r="M735" t="str">
        <f t="shared" si="325"/>
        <v>2.69411447213745-2.43898495721433i</v>
      </c>
      <c r="N735" t="str">
        <f t="shared" si="326"/>
        <v>-0.26653807412506i</v>
      </c>
      <c r="O735" t="str">
        <f t="shared" si="327"/>
        <v>0.964688523625771-0.263393341572507i</v>
      </c>
      <c r="P735" t="str">
        <f t="shared" si="328"/>
        <v>0.035311476374229+0.263393341572507i</v>
      </c>
      <c r="Q735" t="str">
        <f t="shared" si="329"/>
        <v>-0.035311476374229+0.00314473255255299i</v>
      </c>
      <c r="R735" t="str">
        <f t="shared" si="330"/>
        <v>-0.333069841498342-7.48880489568922i</v>
      </c>
      <c r="S735" t="str">
        <f t="shared" si="331"/>
        <v>0.0276462777193991i</v>
      </c>
      <c r="T735" t="str">
        <f t="shared" si="332"/>
        <v>0.20703757993262-0.0092081413380194i</v>
      </c>
      <c r="U735" t="str">
        <f t="shared" si="333"/>
        <v>0.0001-2648.16877024784i</v>
      </c>
      <c r="V735" t="str">
        <f t="shared" si="334"/>
        <v>0.00002-0.0424758462473618i</v>
      </c>
      <c r="W735" t="str">
        <f t="shared" si="335"/>
        <v>0.0000199993584529566-0.0424751649583907i</v>
      </c>
      <c r="X735" t="str">
        <f t="shared" si="336"/>
        <v>0.00629035514258545-0.0415222252599199i</v>
      </c>
      <c r="Y735" t="str">
        <f t="shared" si="337"/>
        <v>0.009+0.377619436961493i</v>
      </c>
      <c r="Z735" t="str">
        <f t="shared" si="338"/>
        <v>-1.46924931702092-0.291432365848508i</v>
      </c>
      <c r="AA735" t="str">
        <f t="shared" si="339"/>
        <v>1.62095542996036-35.6302123280886i</v>
      </c>
      <c r="AB735" t="str">
        <f t="shared" si="340"/>
        <v>1.40952636036119-0.062689671846502i</v>
      </c>
      <c r="AC735" t="str">
        <f t="shared" si="341"/>
        <v>4.64452619970199-3.60670674189322i</v>
      </c>
      <c r="AD735" t="str">
        <f t="shared" si="342"/>
        <v>0.195855805841636+0.13859428407633i</v>
      </c>
      <c r="AE735" t="str">
        <f t="shared" si="343"/>
        <v>-0.24737014886596-0.260708278083745i</v>
      </c>
      <c r="AF735" t="str">
        <f t="shared" si="344"/>
        <v>-12.1129216613608-3.73674887150503i</v>
      </c>
      <c r="AG735" t="str">
        <f t="shared" si="345"/>
        <v>1.01902533462986-0.0244484982215788i</v>
      </c>
      <c r="AH735" t="str">
        <f t="shared" si="346"/>
        <v>1.88721921926302+4.05136026450317i</v>
      </c>
      <c r="AI735">
        <f t="shared" si="347"/>
        <v>13.004893181783304</v>
      </c>
      <c r="AJ735">
        <f t="shared" si="348"/>
        <v>65.022785207994346</v>
      </c>
      <c r="AK735"/>
      <c r="AL735"/>
      <c r="AM735"/>
      <c r="AN735"/>
    </row>
    <row r="736" spans="1:40" x14ac:dyDescent="0.25">
      <c r="A736"/>
      <c r="B736">
        <f t="shared" si="349"/>
        <v>60200</v>
      </c>
      <c r="C736" s="237" t="str">
        <f t="shared" si="317"/>
        <v>-0.0000210886917449485+0.0406814266258488i</v>
      </c>
      <c r="D736" s="208" t="str">
        <f t="shared" si="318"/>
        <v>-5.957167636976+0.311890937464841i</v>
      </c>
      <c r="E736" t="str">
        <f t="shared" si="319"/>
        <v>2870</v>
      </c>
      <c r="F736" t="str">
        <f t="shared" si="320"/>
        <v>0.777000777000777</v>
      </c>
      <c r="G736" t="str">
        <f t="shared" si="315"/>
        <v>0.777000777000777</v>
      </c>
      <c r="H736" t="str">
        <f t="shared" si="321"/>
        <v>6.16217617544417+4.04714928221546i</v>
      </c>
      <c r="I736" t="str">
        <f t="shared" si="322"/>
        <v>236.404847182632i</v>
      </c>
      <c r="J736" t="str">
        <f t="shared" si="316"/>
        <v>-46.803719675222+51.1288838531487i</v>
      </c>
      <c r="K736" t="str">
        <f t="shared" si="323"/>
        <v>2.51565921441207-2.3028511439426i</v>
      </c>
      <c r="L736" t="str">
        <f t="shared" si="324"/>
        <v>0.174258692810597-0.136543638932476i</v>
      </c>
      <c r="M736" t="str">
        <f t="shared" si="325"/>
        <v>2.68991790722267-2.43939478287508i</v>
      </c>
      <c r="N736" t="str">
        <f t="shared" si="326"/>
        <v>-0.266981565096982i</v>
      </c>
      <c r="O736" t="str">
        <f t="shared" si="327"/>
        <v>0.964571616191034-0.263821146306768i</v>
      </c>
      <c r="P736" t="str">
        <f t="shared" si="328"/>
        <v>0.035428383808966+0.263821146306768i</v>
      </c>
      <c r="Q736" t="str">
        <f t="shared" si="329"/>
        <v>-0.035428383808966+0.003160418790214i</v>
      </c>
      <c r="R736" t="str">
        <f t="shared" si="330"/>
        <v>-0.333068962682087-7.47631574567714i</v>
      </c>
      <c r="S736" t="str">
        <f t="shared" si="331"/>
        <v>0.0276922781814945i</v>
      </c>
      <c r="T736" t="str">
        <f t="shared" si="332"/>
        <v>0.207036215401979-0.00922343836821416i</v>
      </c>
      <c r="U736" t="str">
        <f t="shared" si="333"/>
        <v>0.0001-2643.76981880225i</v>
      </c>
      <c r="V736" t="str">
        <f t="shared" si="334"/>
        <v>0.00002-0.04240528836323i</v>
      </c>
      <c r="W736" t="str">
        <f t="shared" si="335"/>
        <v>0.0000199993584529566-0.042404608205969i</v>
      </c>
      <c r="X736" t="str">
        <f t="shared" si="336"/>
        <v>0.00627000326979498-0.0414563197369758i</v>
      </c>
      <c r="Y736" t="str">
        <f t="shared" si="337"/>
        <v>0.009+0.378247755492211i</v>
      </c>
      <c r="Z736" t="str">
        <f t="shared" si="338"/>
        <v>-1.46396514737362-0.289778128134257i</v>
      </c>
      <c r="AA736" t="str">
        <f t="shared" si="339"/>
        <v>1.61215369116466-35.557265228584i</v>
      </c>
      <c r="AB736" t="str">
        <f t="shared" si="340"/>
        <v>1.40951707054091-0.0627938151006i</v>
      </c>
      <c r="AC736" t="str">
        <f t="shared" si="341"/>
        <v>4.63830630363081-3.60727879595279i</v>
      </c>
      <c r="AD736" t="str">
        <f t="shared" si="342"/>
        <v>0.19591667111757+0.138829175186512i</v>
      </c>
      <c r="AE736" t="str">
        <f t="shared" si="343"/>
        <v>-0.246585519789611-0.260013440138424i</v>
      </c>
      <c r="AF736" t="str">
        <f t="shared" si="344"/>
        <v>-12.1193438124202-3.73525834475062i</v>
      </c>
      <c r="AG736" t="str">
        <f t="shared" si="345"/>
        <v>1.01901308558883-0.0244076583948857i</v>
      </c>
      <c r="AH736" t="str">
        <f t="shared" si="346"/>
        <v>1.88279915271073+4.04136872643041i</v>
      </c>
      <c r="AI736">
        <f t="shared" si="347"/>
        <v>12.983638122268788</v>
      </c>
      <c r="AJ736">
        <f t="shared" si="348"/>
        <v>65.020056637778723</v>
      </c>
      <c r="AK736"/>
      <c r="AL736"/>
      <c r="AM736"/>
      <c r="AN736"/>
    </row>
    <row r="737" spans="1:40" x14ac:dyDescent="0.25">
      <c r="A737"/>
      <c r="B737">
        <f t="shared" si="349"/>
        <v>60300</v>
      </c>
      <c r="C737" s="237" t="str">
        <f t="shared" si="317"/>
        <v>-0.0000210188038523316+0.0406139616095701i</v>
      </c>
      <c r="D737" s="208" t="str">
        <f t="shared" si="318"/>
        <v>-5.95716710116883+0.311373705673371i</v>
      </c>
      <c r="E737" t="str">
        <f t="shared" si="319"/>
        <v>2870</v>
      </c>
      <c r="F737" t="str">
        <f t="shared" si="320"/>
        <v>0.777000777000777</v>
      </c>
      <c r="G737" t="str">
        <f t="shared" si="315"/>
        <v>0.777000777000777</v>
      </c>
      <c r="H737" t="str">
        <f t="shared" si="321"/>
        <v>6.16858183272285+4.04513397995712i</v>
      </c>
      <c r="I737" t="str">
        <f t="shared" si="322"/>
        <v>236.797546264331i</v>
      </c>
      <c r="J737" t="str">
        <f t="shared" si="316"/>
        <v>-46.9626679269207+51.2138155539014i</v>
      </c>
      <c r="K737" t="str">
        <f t="shared" si="323"/>
        <v>2.51168891776555-2.30319907441i</v>
      </c>
      <c r="L737" t="str">
        <f t="shared" si="324"/>
        <v>0.174038554568239-0.136597675661467i</v>
      </c>
      <c r="M737" t="str">
        <f t="shared" si="325"/>
        <v>2.68572747233379-2.43979675007147i</v>
      </c>
      <c r="N737" t="str">
        <f t="shared" si="326"/>
        <v>-0.267425056068904i</v>
      </c>
      <c r="O737" t="str">
        <f t="shared" si="327"/>
        <v>0.964454519040263-0.264248899151567i</v>
      </c>
      <c r="P737" t="str">
        <f t="shared" si="328"/>
        <v>0.035545480959737+0.264248899151567i</v>
      </c>
      <c r="Q737" t="str">
        <f t="shared" si="329"/>
        <v>-0.035545480959737+0.00317615691733697i</v>
      </c>
      <c r="R737" t="str">
        <f t="shared" si="330"/>
        <v>-0.333068082396386-7.46386793713474i</v>
      </c>
      <c r="S737" t="str">
        <f t="shared" si="331"/>
        <v>0.0277382786435901i</v>
      </c>
      <c r="T737" t="str">
        <f t="shared" si="332"/>
        <v>0.207034848599201-0.00923873527679718i</v>
      </c>
      <c r="U737" t="str">
        <f t="shared" si="333"/>
        <v>0.0001-2639.38545757704i</v>
      </c>
      <c r="V737" t="str">
        <f t="shared" si="334"/>
        <v>0.00002-0.042334964501931i</v>
      </c>
      <c r="W737" t="str">
        <f t="shared" si="335"/>
        <v>0.0000199993584529566-0.0423342854726261i</v>
      </c>
      <c r="X737" t="str">
        <f t="shared" si="336"/>
        <v>0.00624974957553269-0.0413906180291787i</v>
      </c>
      <c r="Y737" t="str">
        <f t="shared" si="337"/>
        <v>0.009+0.378876074022929i</v>
      </c>
      <c r="Z737" t="str">
        <f t="shared" si="338"/>
        <v>-1.45870998166141-0.288136733311138i</v>
      </c>
      <c r="AA737" t="str">
        <f t="shared" si="339"/>
        <v>1.60342256881975-35.4846349514496i</v>
      </c>
      <c r="AB737" t="str">
        <f t="shared" si="340"/>
        <v>1.40950776525177-0.0628979575267568i</v>
      </c>
      <c r="AC737" t="str">
        <f t="shared" si="341"/>
        <v>4.63209549524457-3.60783923734506i</v>
      </c>
      <c r="AD737" t="str">
        <f t="shared" si="342"/>
        <v>0.195977634888132+0.139064024894573i</v>
      </c>
      <c r="AE737" t="str">
        <f t="shared" si="343"/>
        <v>-0.245805078339493-0.259322436722434i</v>
      </c>
      <c r="AF737" t="str">
        <f t="shared" si="344"/>
        <v>-12.1257489338917-3.73376027428375i</v>
      </c>
      <c r="AG737" t="str">
        <f t="shared" si="345"/>
        <v>1.01900091345812-0.0243670035005896i</v>
      </c>
      <c r="AH737" t="str">
        <f t="shared" si="346"/>
        <v>1.8783978050595+4.03142614395966i</v>
      </c>
      <c r="AI737">
        <f t="shared" si="347"/>
        <v>12.962433045144975</v>
      </c>
      <c r="AJ737">
        <f t="shared" si="348"/>
        <v>65.017362441054445</v>
      </c>
      <c r="AK737"/>
      <c r="AL737"/>
      <c r="AM737"/>
      <c r="AN737"/>
    </row>
    <row r="738" spans="1:40" x14ac:dyDescent="0.25">
      <c r="A738"/>
      <c r="B738">
        <f t="shared" si="349"/>
        <v>60400</v>
      </c>
      <c r="C738" s="237" t="str">
        <f t="shared" si="317"/>
        <v>-0.0000209492627974509+0.0405467199872059i</v>
      </c>
      <c r="D738" s="208" t="str">
        <f t="shared" si="318"/>
        <v>-5.95716656802074+0.310858186568579i</v>
      </c>
      <c r="E738" t="str">
        <f t="shared" si="319"/>
        <v>2870</v>
      </c>
      <c r="F738" t="str">
        <f t="shared" si="320"/>
        <v>0.777000777000777</v>
      </c>
      <c r="G738" t="str">
        <f t="shared" si="315"/>
        <v>0.777000777000777</v>
      </c>
      <c r="H738" t="str">
        <f t="shared" si="321"/>
        <v>6.17497049903451+4.04311291436955i</v>
      </c>
      <c r="I738" t="str">
        <f t="shared" si="322"/>
        <v>237.190245346029i</v>
      </c>
      <c r="J738" t="str">
        <f t="shared" si="316"/>
        <v>-47.1218799931451+51.2987472546542i</v>
      </c>
      <c r="K738" t="str">
        <f t="shared" si="323"/>
        <v>2.50772456349172-2.30353960400072i</v>
      </c>
      <c r="L738" t="str">
        <f t="shared" si="324"/>
        <v>0.173818607826328-0.136651289874893i</v>
      </c>
      <c r="M738" t="str">
        <f t="shared" si="325"/>
        <v>2.68154317131805-2.44019089387561i</v>
      </c>
      <c r="N738" t="str">
        <f t="shared" si="326"/>
        <v>-0.267868547040826i</v>
      </c>
      <c r="O738" t="str">
        <f t="shared" si="327"/>
        <v>0.964337232196489-0.264676600022773i</v>
      </c>
      <c r="P738" t="str">
        <f t="shared" si="328"/>
        <v>0.035662767803511+0.264676600022773i</v>
      </c>
      <c r="Q738" t="str">
        <f t="shared" si="329"/>
        <v>-0.035662767803511+0.00319194701805303i</v>
      </c>
      <c r="R738" t="str">
        <f t="shared" si="330"/>
        <v>-0.333067200641434-7.45146126472297i</v>
      </c>
      <c r="S738" t="str">
        <f t="shared" si="331"/>
        <v>0.0277842791056855i</v>
      </c>
      <c r="T738" t="str">
        <f t="shared" si="332"/>
        <v>0.207033479524267-0.00925403206357096i</v>
      </c>
      <c r="U738" t="str">
        <f t="shared" si="333"/>
        <v>0.0001-2635.01561410423i</v>
      </c>
      <c r="V738" t="str">
        <f t="shared" si="334"/>
        <v>0.00002-0.0422648735011i</v>
      </c>
      <c r="W738" t="str">
        <f t="shared" si="335"/>
        <v>0.0000199993584529566-0.0422641955960164i</v>
      </c>
      <c r="X738" t="str">
        <f t="shared" si="336"/>
        <v>0.00622959343416874-0.0413251192182111i</v>
      </c>
      <c r="Y738" t="str">
        <f t="shared" si="337"/>
        <v>0.009+0.379504392553647i</v>
      </c>
      <c r="Z738" t="str">
        <f t="shared" si="338"/>
        <v>-1.45348360527572-0.286508054222172i</v>
      </c>
      <c r="AA738" t="str">
        <f t="shared" si="339"/>
        <v>1.59476132680556-35.4123193750246i</v>
      </c>
      <c r="AB738" t="str">
        <f t="shared" si="340"/>
        <v>1.40949844449363-0.0630020991236276i</v>
      </c>
      <c r="AC738" t="str">
        <f t="shared" si="341"/>
        <v>4.62589378023878-3.60838811786886i</v>
      </c>
      <c r="AD738" t="str">
        <f t="shared" si="342"/>
        <v>0.196038697141592+0.139298833241113i</v>
      </c>
      <c r="AE738" t="str">
        <f t="shared" si="343"/>
        <v>-0.245028794627587-0.258635236020282i</v>
      </c>
      <c r="AF738" t="str">
        <f t="shared" si="344"/>
        <v>-12.1321370670553-3.73225472780097i</v>
      </c>
      <c r="AG738" t="str">
        <f t="shared" si="345"/>
        <v>1.0189888175287-0.0243265323505294i</v>
      </c>
      <c r="AH738" t="str">
        <f t="shared" si="346"/>
        <v>1.87401507687901+4.02153215900438i</v>
      </c>
      <c r="AI738">
        <f t="shared" si="347"/>
        <v>12.941277726140608</v>
      </c>
      <c r="AJ738">
        <f t="shared" si="348"/>
        <v>65.014702176379316</v>
      </c>
      <c r="AK738"/>
      <c r="AL738"/>
      <c r="AM738"/>
      <c r="AN738"/>
    </row>
    <row r="739" spans="1:40" x14ac:dyDescent="0.25">
      <c r="A739"/>
      <c r="B739">
        <f t="shared" si="349"/>
        <v>60500</v>
      </c>
      <c r="C739" s="237" t="str">
        <f t="shared" si="317"/>
        <v>-0.0000208800662890613+0.0404797006510189i</v>
      </c>
      <c r="D739" s="208" t="str">
        <f t="shared" si="318"/>
        <v>-5.95716603751418+0.310344371657812i</v>
      </c>
      <c r="E739" t="str">
        <f t="shared" si="319"/>
        <v>2870</v>
      </c>
      <c r="F739" t="str">
        <f t="shared" si="320"/>
        <v>0.777000777000777</v>
      </c>
      <c r="G739" t="str">
        <f t="shared" si="315"/>
        <v>0.777000777000777</v>
      </c>
      <c r="H739" t="str">
        <f t="shared" si="321"/>
        <v>6.18134221568513+4.04108614421514i</v>
      </c>
      <c r="I739" t="str">
        <f t="shared" si="322"/>
        <v>237.582944427728i</v>
      </c>
      <c r="J739" t="str">
        <f t="shared" si="316"/>
        <v>-47.2813558738952+51.3836789554069i</v>
      </c>
      <c r="K739" t="str">
        <f t="shared" si="323"/>
        <v>2.50376615466311-2.30387276641631i</v>
      </c>
      <c r="L739" t="str">
        <f t="shared" si="324"/>
        <v>0.173598853239752-0.136704482836238i</v>
      </c>
      <c r="M739" t="str">
        <f t="shared" si="325"/>
        <v>2.67736500790286-2.44057724925255i</v>
      </c>
      <c r="N739" t="str">
        <f t="shared" si="326"/>
        <v>-0.268312038012748i</v>
      </c>
      <c r="O739" t="str">
        <f t="shared" si="327"/>
        <v>0.964219755682781-0.265104248836263i</v>
      </c>
      <c r="P739" t="str">
        <f t="shared" si="328"/>
        <v>0.035780244317219+0.265104248836263i</v>
      </c>
      <c r="Q739" t="str">
        <f t="shared" si="329"/>
        <v>-0.035780244317219+0.00320778917648501i</v>
      </c>
      <c r="R739" t="str">
        <f t="shared" si="330"/>
        <v>-0.333066317417001-7.43909552446044i</v>
      </c>
      <c r="S739" t="str">
        <f t="shared" si="331"/>
        <v>0.0278302795677811i</v>
      </c>
      <c r="T739" t="str">
        <f t="shared" si="332"/>
        <v>0.207032108177163-0.00926932872832646i</v>
      </c>
      <c r="U739" t="str">
        <f t="shared" si="333"/>
        <v>0.0001-2630.66021639496i</v>
      </c>
      <c r="V739" t="str">
        <f t="shared" si="334"/>
        <v>0.00002-0.0421950142060569i</v>
      </c>
      <c r="W739" t="str">
        <f t="shared" si="335"/>
        <v>0.0000199993584529566-0.0421943374214778i</v>
      </c>
      <c r="X739" t="str">
        <f t="shared" si="336"/>
        <v>0.00620953422500902-0.041259822391085i</v>
      </c>
      <c r="Y739" t="str">
        <f t="shared" si="337"/>
        <v>0.009+0.380132711084365i</v>
      </c>
      <c r="Z739" t="str">
        <f t="shared" si="338"/>
        <v>-1.44828580560016-0.284891965244705i</v>
      </c>
      <c r="AA739" t="str">
        <f t="shared" si="339"/>
        <v>1.58616923835619-35.3403163966951i</v>
      </c>
      <c r="AB739" t="str">
        <f t="shared" si="340"/>
        <v>1.40948910826639-0.0631062398897895i</v>
      </c>
      <c r="AC739" t="str">
        <f t="shared" si="341"/>
        <v>4.61970116413174-3.60892548916546i</v>
      </c>
      <c r="AD739" t="str">
        <f t="shared" si="342"/>
        <v>0.196099857866216+0.139533600266214i</v>
      </c>
      <c r="AE739" t="str">
        <f t="shared" si="343"/>
        <v>-0.244256639030339-0.257951806561558i</v>
      </c>
      <c r="AF739" t="str">
        <f t="shared" si="344"/>
        <v>-12.1385082531993-3.73074177255733i</v>
      </c>
      <c r="AG739" t="str">
        <f t="shared" si="345"/>
        <v>1.01897679709973-0.0242862437667243i</v>
      </c>
      <c r="AH739" t="str">
        <f t="shared" si="346"/>
        <v>1.86965086929136+4.01168641693837i</v>
      </c>
      <c r="AI739">
        <f t="shared" si="347"/>
        <v>12.920171942477882</v>
      </c>
      <c r="AJ739">
        <f t="shared" si="348"/>
        <v>65.012075407149197</v>
      </c>
      <c r="AK739"/>
      <c r="AL739"/>
      <c r="AM739"/>
      <c r="AN739"/>
    </row>
    <row r="740" spans="1:40" x14ac:dyDescent="0.25">
      <c r="A740"/>
      <c r="B740">
        <f t="shared" si="349"/>
        <v>60600</v>
      </c>
      <c r="C740" s="237" t="str">
        <f t="shared" si="317"/>
        <v>-0.0000208112120548071+0.0404129025005835i</v>
      </c>
      <c r="D740" s="208" t="str">
        <f t="shared" si="318"/>
        <v>-5.95716550963171+0.309832252504474i</v>
      </c>
      <c r="E740" t="str">
        <f t="shared" si="319"/>
        <v>2870</v>
      </c>
      <c r="F740" t="str">
        <f t="shared" si="320"/>
        <v>0.777000777000777</v>
      </c>
      <c r="G740" t="str">
        <f t="shared" si="315"/>
        <v>0.777000777000777</v>
      </c>
      <c r="H740" t="str">
        <f t="shared" si="321"/>
        <v>6.18769702398756+4.03905372787336i</v>
      </c>
      <c r="I740" t="str">
        <f t="shared" si="322"/>
        <v>237.975643509427i</v>
      </c>
      <c r="J740" t="str">
        <f t="shared" si="316"/>
        <v>-47.4410955691709+51.4686106561596i</v>
      </c>
      <c r="K740" t="str">
        <f t="shared" si="323"/>
        <v>2.49981369423886-2.30419859525225i</v>
      </c>
      <c r="L740" t="str">
        <f t="shared" si="324"/>
        <v>0.173379291457689-0.13675725580789i</v>
      </c>
      <c r="M740" t="str">
        <f t="shared" si="325"/>
        <v>2.67319298569655-2.44095585106014i</v>
      </c>
      <c r="N740" t="str">
        <f t="shared" si="326"/>
        <v>-0.26875552898467i</v>
      </c>
      <c r="O740" t="str">
        <f t="shared" si="327"/>
        <v>0.964102089522243-0.265531845507925i</v>
      </c>
      <c r="P740" t="str">
        <f t="shared" si="328"/>
        <v>0.035897910477757+0.265531845507925i</v>
      </c>
      <c r="Q740" t="str">
        <f t="shared" si="329"/>
        <v>-0.035897910477757+0.00322368347674495i</v>
      </c>
      <c r="R740" t="str">
        <f t="shared" si="330"/>
        <v>-0.333065432723062-7.42677051371174i</v>
      </c>
      <c r="S740" t="str">
        <f t="shared" si="331"/>
        <v>0.0278762800298765i</v>
      </c>
      <c r="T740" t="str">
        <f t="shared" si="332"/>
        <v>0.207030734557858-0.00928462527086007i</v>
      </c>
      <c r="U740" t="str">
        <f t="shared" si="333"/>
        <v>0.0001-2626.31919293557i</v>
      </c>
      <c r="V740" t="str">
        <f t="shared" si="334"/>
        <v>0.00002-0.0421253854697432i</v>
      </c>
      <c r="W740" t="str">
        <f t="shared" si="335"/>
        <v>0.0000199993584529566-0.042124709801971i</v>
      </c>
      <c r="X740" t="str">
        <f t="shared" si="336"/>
        <v>0.00618957133224961-0.0411947266401075i</v>
      </c>
      <c r="Y740" t="str">
        <f t="shared" si="337"/>
        <v>0.009+0.380761029615083i</v>
      </c>
      <c r="Z740" t="str">
        <f t="shared" si="338"/>
        <v>-1.44311637198853-0.283288342268584i</v>
      </c>
      <c r="AA740" t="str">
        <f t="shared" si="339"/>
        <v>1.57764558592035-35.2686239326822i</v>
      </c>
      <c r="AB740" t="str">
        <f t="shared" si="340"/>
        <v>1.40947975656985-0.0632103798238562i</v>
      </c>
      <c r="AC740" t="str">
        <f t="shared" si="341"/>
        <v>4.61351765226503-3.60945140271834i</v>
      </c>
      <c r="AD740" t="str">
        <f t="shared" si="342"/>
        <v>0.19616111705028+0.139768326009437i</v>
      </c>
      <c r="AE740" t="str">
        <f t="shared" si="343"/>
        <v>-0.24348858218595-0.257272117216377i</v>
      </c>
      <c r="AF740" t="str">
        <f t="shared" si="344"/>
        <v>-12.1448625336193-3.72922147536889i</v>
      </c>
      <c r="AG740" t="str">
        <f t="shared" si="345"/>
        <v>1.01896485147838-0.0242461365812689i</v>
      </c>
      <c r="AH740" t="str">
        <f t="shared" si="346"/>
        <v>1.86530508397022+4.00188856655499i</v>
      </c>
      <c r="AI740">
        <f t="shared" si="347"/>
        <v>12.899115472860883</v>
      </c>
      <c r="AJ740">
        <f t="shared" si="348"/>
        <v>65.009481701532806</v>
      </c>
      <c r="AK740"/>
      <c r="AL740"/>
      <c r="AM740"/>
      <c r="AN740"/>
    </row>
    <row r="741" spans="1:40" x14ac:dyDescent="0.25">
      <c r="A741"/>
      <c r="B741">
        <f t="shared" si="349"/>
        <v>60700</v>
      </c>
      <c r="C741" s="237" t="str">
        <f t="shared" si="317"/>
        <v>-0.0000207426978410351+0.0403463244427262i</v>
      </c>
      <c r="D741" s="208" t="str">
        <f t="shared" si="318"/>
        <v>-5.95716498435607+0.309321820727568i</v>
      </c>
      <c r="E741" t="str">
        <f t="shared" si="319"/>
        <v>2870</v>
      </c>
      <c r="F741" t="str">
        <f t="shared" si="320"/>
        <v>0.777000777000777</v>
      </c>
      <c r="G741" t="str">
        <f t="shared" si="315"/>
        <v>0.777000777000777</v>
      </c>
      <c r="H741" t="str">
        <f t="shared" si="321"/>
        <v>6.19403496525977+4.0370157233428i</v>
      </c>
      <c r="I741" t="str">
        <f t="shared" si="322"/>
        <v>238.368342591126i</v>
      </c>
      <c r="J741" t="str">
        <f t="shared" si="316"/>
        <v>-47.6010990789722+51.5535423569123i</v>
      </c>
      <c r="K741" t="str">
        <f t="shared" si="323"/>
        <v>2.4958671850656-2.30451712399805i</v>
      </c>
      <c r="L741" t="str">
        <f t="shared" si="324"/>
        <v>0.173159923123624-0.136809610051121i</v>
      </c>
      <c r="M741" t="str">
        <f t="shared" si="325"/>
        <v>2.66902710818922-2.44132673404917i</v>
      </c>
      <c r="N741" t="str">
        <f t="shared" si="326"/>
        <v>-0.269199019956591i</v>
      </c>
      <c r="O741" t="str">
        <f t="shared" si="327"/>
        <v>0.96398423373802-0.265959389953658i</v>
      </c>
      <c r="P741" t="str">
        <f t="shared" si="328"/>
        <v>0.03601576626198+0.265959389953658i</v>
      </c>
      <c r="Q741" t="str">
        <f t="shared" si="329"/>
        <v>-0.03601576626198+0.00323963000293304i</v>
      </c>
      <c r="R741" t="str">
        <f t="shared" si="330"/>
        <v>-0.333064546559777-7.41448603117755i</v>
      </c>
      <c r="S741" t="str">
        <f t="shared" si="331"/>
        <v>0.0279222804919721i</v>
      </c>
      <c r="T741" t="str">
        <f t="shared" si="332"/>
        <v>0.207029358666349-0.0092999216909736i</v>
      </c>
      <c r="U741" t="str">
        <f t="shared" si="333"/>
        <v>0.0001-2621.99247268361i</v>
      </c>
      <c r="V741" t="str">
        <f t="shared" si="334"/>
        <v>0.00002-0.0420559861526598i</v>
      </c>
      <c r="W741" t="str">
        <f t="shared" si="335"/>
        <v>0.0000199993584529566-0.0420553115980145i</v>
      </c>
      <c r="X741" t="str">
        <f t="shared" si="336"/>
        <v>0.00616970414493045-0.0411298310628425i</v>
      </c>
      <c r="Y741" t="str">
        <f t="shared" si="337"/>
        <v>0.009+0.381389348145801i</v>
      </c>
      <c r="Z741" t="str">
        <f t="shared" si="338"/>
        <v>-1.43797509574302-0.281697062674652i</v>
      </c>
      <c r="AA741" t="str">
        <f t="shared" si="339"/>
        <v>1.5691896610242-35.1972399178333i</v>
      </c>
      <c r="AB741" t="str">
        <f t="shared" si="340"/>
        <v>1.40947038940399-0.0633145189244784i</v>
      </c>
      <c r="AC741" t="str">
        <f t="shared" si="341"/>
        <v>4.60734324980547-3.60996590985405i</v>
      </c>
      <c r="AD741" t="str">
        <f t="shared" si="342"/>
        <v>0.196222474682062+0.140003010509842i</v>
      </c>
      <c r="AE741" t="str">
        <f t="shared" si="343"/>
        <v>-0.242724594991639-0.256596137190889i</v>
      </c>
      <c r="AF741" t="str">
        <f t="shared" si="344"/>
        <v>-12.1511999496158-3.72769390261523i</v>
      </c>
      <c r="AG741" t="str">
        <f t="shared" si="345"/>
        <v>1.01895297997977-0.0242062096362253i</v>
      </c>
      <c r="AH741" t="str">
        <f t="shared" si="346"/>
        <v>1.86097762313869+3.99213826002589i</v>
      </c>
      <c r="AI741">
        <f t="shared" si="347"/>
        <v>12.878108097461258</v>
      </c>
      <c r="AJ741">
        <f t="shared" si="348"/>
        <v>65.006920632415984</v>
      </c>
      <c r="AK741"/>
      <c r="AL741"/>
      <c r="AM741"/>
      <c r="AN741"/>
    </row>
    <row r="742" spans="1:40" x14ac:dyDescent="0.25">
      <c r="A742"/>
      <c r="B742">
        <f t="shared" si="349"/>
        <v>60800</v>
      </c>
      <c r="C742" s="237" t="str">
        <f t="shared" si="317"/>
        <v>-0.0000206745214126099+0.0402799653914647i</v>
      </c>
      <c r="D742" s="208" t="str">
        <f t="shared" si="318"/>
        <v>-5.95716446167013+0.308813068001229i</v>
      </c>
      <c r="E742" t="str">
        <f t="shared" si="319"/>
        <v>2870</v>
      </c>
      <c r="F742" t="str">
        <f t="shared" si="320"/>
        <v>0.777000777000777</v>
      </c>
      <c r="G742" t="str">
        <f t="shared" si="315"/>
        <v>0.777000777000777</v>
      </c>
      <c r="H742" t="str">
        <f t="shared" si="321"/>
        <v>6.20035608082356+4.03497218824315i</v>
      </c>
      <c r="I742" t="str">
        <f t="shared" si="322"/>
        <v>238.761041672824i</v>
      </c>
      <c r="J742" t="str">
        <f t="shared" si="316"/>
        <v>-47.7613664032992+51.6384740576651i</v>
      </c>
      <c r="K742" t="str">
        <f t="shared" si="323"/>
        <v>2.49192662987827-2.30482838603725i</v>
      </c>
      <c r="L742" t="str">
        <f t="shared" si="324"/>
        <v>0.172940748875375-0.136861546826067i</v>
      </c>
      <c r="M742" t="str">
        <f t="shared" si="325"/>
        <v>2.66486737875364-2.44168993286332i</v>
      </c>
      <c r="N742" t="str">
        <f t="shared" si="326"/>
        <v>-0.269642510928513i</v>
      </c>
      <c r="O742" t="str">
        <f t="shared" si="327"/>
        <v>0.963866188353292-0.266386882089372i</v>
      </c>
      <c r="P742" t="str">
        <f t="shared" si="328"/>
        <v>0.036133811646708+0.266386882089372i</v>
      </c>
      <c r="Q742" t="str">
        <f t="shared" si="329"/>
        <v>-0.036133811646708+0.00325562883914099i</v>
      </c>
      <c r="R742" t="str">
        <f t="shared" si="330"/>
        <v>-0.333063658927021-7.40224187688245i</v>
      </c>
      <c r="S742" t="str">
        <f t="shared" si="331"/>
        <v>0.0279682809540677i</v>
      </c>
      <c r="T742" t="str">
        <f t="shared" si="332"/>
        <v>0.207027980502614-0.0093152179884607i</v>
      </c>
      <c r="U742" t="str">
        <f t="shared" si="333"/>
        <v>0.0001-2617.67998506407i</v>
      </c>
      <c r="V742" t="str">
        <f t="shared" si="334"/>
        <v>0.00002-0.0419868151228034i</v>
      </c>
      <c r="W742" t="str">
        <f t="shared" si="335"/>
        <v>0.0000199993584529566-0.0419861416776236i</v>
      </c>
      <c r="X742" t="str">
        <f t="shared" si="336"/>
        <v>0.00614993205689016-0.0410651347620737i</v>
      </c>
      <c r="Y742" t="str">
        <f t="shared" si="337"/>
        <v>0.009+0.382017666676519i</v>
      </c>
      <c r="Z742" t="str">
        <f t="shared" si="338"/>
        <v>-1.43286177009256-0.280118005313611i</v>
      </c>
      <c r="AA742" t="str">
        <f t="shared" si="339"/>
        <v>1.56080076413649-35.126162305415i</v>
      </c>
      <c r="AB742" t="str">
        <f t="shared" si="340"/>
        <v>1.40946100676866-0.0634186571902513i</v>
      </c>
      <c r="AC742" t="str">
        <f t="shared" si="341"/>
        <v>4.60117796174592-3.6104690617411i</v>
      </c>
      <c r="AD742" t="str">
        <f t="shared" si="342"/>
        <v>0.196283930749843+0.140237653805972i</v>
      </c>
      <c r="AE742" t="str">
        <f t="shared" si="343"/>
        <v>-0.241964648600956-0.255923836022813i</v>
      </c>
      <c r="AF742" t="str">
        <f t="shared" si="344"/>
        <v>-12.1575205424937-3.72615912024192i</v>
      </c>
      <c r="AG742" t="str">
        <f t="shared" si="345"/>
        <v>1.01894118192684-0.0241664617835188i</v>
      </c>
      <c r="AH742" t="str">
        <f t="shared" si="346"/>
        <v>1.85666838956812+3.98243515286071i</v>
      </c>
      <c r="AI742">
        <f t="shared" si="347"/>
        <v>12.857149597905561</v>
      </c>
      <c r="AJ742">
        <f t="shared" si="348"/>
        <v>65.004391777337162</v>
      </c>
      <c r="AK742"/>
      <c r="AL742"/>
      <c r="AM742"/>
      <c r="AN742"/>
    </row>
    <row r="743" spans="1:40" x14ac:dyDescent="0.25">
      <c r="A743"/>
      <c r="B743">
        <f t="shared" si="349"/>
        <v>60900</v>
      </c>
      <c r="C743" s="237" t="str">
        <f t="shared" si="317"/>
        <v>-0.0000206066805527321+0.04021382426795i</v>
      </c>
      <c r="D743" s="208" t="str">
        <f t="shared" si="318"/>
        <v>-5.95716394155687+0.308305986054283i</v>
      </c>
      <c r="E743" t="str">
        <f t="shared" si="319"/>
        <v>2870</v>
      </c>
      <c r="F743" t="str">
        <f t="shared" si="320"/>
        <v>0.777000777000777</v>
      </c>
      <c r="G743" t="str">
        <f t="shared" si="315"/>
        <v>0.777000777000777</v>
      </c>
      <c r="H743" t="str">
        <f t="shared" si="321"/>
        <v>6.20666041200278+4.03292317981722i</v>
      </c>
      <c r="I743" t="str">
        <f t="shared" si="322"/>
        <v>239.153740754523i</v>
      </c>
      <c r="J743" t="str">
        <f t="shared" si="316"/>
        <v>-47.9218975421518+51.7234057584178i</v>
      </c>
      <c r="K743" t="str">
        <f t="shared" si="323"/>
        <v>2.48799203130098-2.30513241464753i</v>
      </c>
      <c r="L743" t="str">
        <f t="shared" si="324"/>
        <v>0.172721769345114-0.136913067391709i</v>
      </c>
      <c r="M743" t="str">
        <f t="shared" si="325"/>
        <v>2.66071380064609-2.44204548203924i</v>
      </c>
      <c r="N743" t="str">
        <f t="shared" si="326"/>
        <v>-0.270086001900435i</v>
      </c>
      <c r="O743" t="str">
        <f t="shared" si="327"/>
        <v>0.963747953391276-0.266814321830984i</v>
      </c>
      <c r="P743" t="str">
        <f t="shared" si="328"/>
        <v>0.0362520466087241+0.266814321830984i</v>
      </c>
      <c r="Q743" t="str">
        <f t="shared" si="329"/>
        <v>-0.0362520466087241+0.003271680069451i</v>
      </c>
      <c r="R743" t="str">
        <f t="shared" si="330"/>
        <v>-0.333062769824533-7.39003785216429i</v>
      </c>
      <c r="S743" t="str">
        <f t="shared" si="331"/>
        <v>0.0280142814161631i</v>
      </c>
      <c r="T743" t="str">
        <f t="shared" si="332"/>
        <v>0.207026600066628-0.00933051416311122i</v>
      </c>
      <c r="U743" t="str">
        <f t="shared" si="333"/>
        <v>0.0001-2613.38165996544i</v>
      </c>
      <c r="V743" t="str">
        <f t="shared" si="334"/>
        <v>0.00002-0.0419178712556067i</v>
      </c>
      <c r="W743" t="str">
        <f t="shared" si="335"/>
        <v>0.0000199993584529566-0.0419171989162485i</v>
      </c>
      <c r="X743" t="str">
        <f t="shared" si="336"/>
        <v>0.00613025446672159-0.0410006368457708i</v>
      </c>
      <c r="Y743" t="str">
        <f t="shared" si="337"/>
        <v>0.009+0.382645985207237i</v>
      </c>
      <c r="Z743" t="str">
        <f t="shared" si="338"/>
        <v>-1.42777619017175-0.278551050485245i</v>
      </c>
      <c r="AA743" t="str">
        <f t="shared" si="339"/>
        <v>1.552478204536-35.0553890669104i</v>
      </c>
      <c r="AB743" t="str">
        <f t="shared" si="340"/>
        <v>1.40945160866367-0.0635227946197441i</v>
      </c>
      <c r="AC743" t="str">
        <f t="shared" si="341"/>
        <v>4.59502179290661-3.61096090939041i</v>
      </c>
      <c r="AD743" t="str">
        <f t="shared" si="342"/>
        <v>0.196345485241904+0.140472255935867i</v>
      </c>
      <c r="AE743" t="str">
        <f t="shared" si="343"/>
        <v>-0.241208714421142-0.255255183577111i</v>
      </c>
      <c r="AF743" t="str">
        <f t="shared" si="344"/>
        <v>-12.1638243535597-3.72461719376294i</v>
      </c>
      <c r="AG743" t="str">
        <f t="shared" si="345"/>
        <v>1.01892945665023-0.0241268918848338i</v>
      </c>
      <c r="AH743" t="str">
        <f t="shared" si="346"/>
        <v>1.85237728657622+3.9727789038675i</v>
      </c>
      <c r="AI743">
        <f t="shared" si="347"/>
        <v>12.836239757262433</v>
      </c>
      <c r="AJ743">
        <f t="shared" si="348"/>
        <v>65.001894718432311</v>
      </c>
      <c r="AK743"/>
      <c r="AL743"/>
      <c r="AM743"/>
      <c r="AN743"/>
    </row>
    <row r="744" spans="1:40" x14ac:dyDescent="0.25">
      <c r="A744"/>
      <c r="B744">
        <f t="shared" si="349"/>
        <v>61000</v>
      </c>
      <c r="C744" s="237" t="str">
        <f t="shared" si="317"/>
        <v>-0.0000205391730627577+0.0401479000004073i</v>
      </c>
      <c r="D744" s="208" t="str">
        <f t="shared" si="318"/>
        <v>-5.95716342399944+0.307800566669789i</v>
      </c>
      <c r="E744" t="str">
        <f t="shared" si="319"/>
        <v>2870</v>
      </c>
      <c r="F744" t="str">
        <f t="shared" si="320"/>
        <v>0.777000777000777</v>
      </c>
      <c r="G744" t="str">
        <f t="shared" si="315"/>
        <v>0.777000777000777</v>
      </c>
      <c r="H744" t="str">
        <f t="shared" si="321"/>
        <v>6.21294800012215+4.03086875493302i</v>
      </c>
      <c r="I744" t="str">
        <f t="shared" si="322"/>
        <v>239.546439836222i</v>
      </c>
      <c r="J744" t="str">
        <f t="shared" si="316"/>
        <v>-48.0826924955301+51.8083374591706i</v>
      </c>
      <c r="K744" t="str">
        <f t="shared" si="323"/>
        <v>2.48406339184773-2.30542924300065i</v>
      </c>
      <c r="L744" t="str">
        <f t="shared" si="324"/>
        <v>0.17250298515939-0.136964173005855i</v>
      </c>
      <c r="M744" t="str">
        <f t="shared" si="325"/>
        <v>2.65656637700712-2.4423934160065i</v>
      </c>
      <c r="N744" t="str">
        <f t="shared" si="326"/>
        <v>-0.270529492872357i</v>
      </c>
      <c r="O744" t="str">
        <f t="shared" si="327"/>
        <v>0.963629528875227-0.267241709094424i</v>
      </c>
      <c r="P744" t="str">
        <f t="shared" si="328"/>
        <v>0.036370471124773+0.267241709094424i</v>
      </c>
      <c r="Q744" t="str">
        <f t="shared" si="329"/>
        <v>-0.036370471124773+0.00328778377793298i</v>
      </c>
      <c r="R744" t="str">
        <f t="shared" si="330"/>
        <v>-0.333061879252412-7.37787375966395i</v>
      </c>
      <c r="S744" t="str">
        <f t="shared" si="331"/>
        <v>0.0280602818782587i</v>
      </c>
      <c r="T744" t="str">
        <f t="shared" si="332"/>
        <v>0.207025217358379-0.00934581021472524i</v>
      </c>
      <c r="U744" t="str">
        <f t="shared" si="333"/>
        <v>0.0001-2609.09742773599i</v>
      </c>
      <c r="V744" t="str">
        <f t="shared" si="334"/>
        <v>0.00002-0.0418491534338762i</v>
      </c>
      <c r="W744" t="str">
        <f t="shared" si="335"/>
        <v>0.0000199993584529566-0.0418484821967143i</v>
      </c>
      <c r="X744" t="str">
        <f t="shared" si="336"/>
        <v>0.00611067077772727-0.0409363364270515i</v>
      </c>
      <c r="Y744" t="str">
        <f t="shared" si="337"/>
        <v>0.009+0.383274303737955i</v>
      </c>
      <c r="Z744" t="str">
        <f t="shared" si="338"/>
        <v>-1.42271815299974-0.27699607991796i</v>
      </c>
      <c r="AA744" t="str">
        <f t="shared" si="339"/>
        <v>1.54422130018133-34.9849181918174i</v>
      </c>
      <c r="AB744" t="str">
        <f t="shared" si="340"/>
        <v>1.40944219508897-0.0636269312115958i</v>
      </c>
      <c r="AC744" t="str">
        <f t="shared" si="341"/>
        <v>4.58887474793657-3.61144150365592i</v>
      </c>
      <c r="AD744" t="str">
        <f t="shared" si="342"/>
        <v>0.196407138146531+0.140706816937073i</v>
      </c>
      <c r="AE744" t="str">
        <f t="shared" si="343"/>
        <v>-0.240456764110496-0.254590150041681i</v>
      </c>
      <c r="AF744" t="str">
        <f t="shared" si="344"/>
        <v>-12.1701114241216-3.72306818826323i</v>
      </c>
      <c r="AG744" t="str">
        <f t="shared" si="345"/>
        <v>1.01891780348823-0.0240874988115125i</v>
      </c>
      <c r="AH744" t="str">
        <f t="shared" si="346"/>
        <v>1.84810421802537+3.96316917511343i</v>
      </c>
      <c r="AI744">
        <f t="shared" si="347"/>
        <v>12.815378360029685</v>
      </c>
      <c r="AJ744">
        <f t="shared" si="348"/>
        <v>64.999429042376164</v>
      </c>
      <c r="AK744"/>
      <c r="AL744"/>
      <c r="AM744"/>
      <c r="AN744"/>
    </row>
    <row r="745" spans="1:40" x14ac:dyDescent="0.25">
      <c r="A745"/>
      <c r="B745">
        <f t="shared" si="349"/>
        <v>61100</v>
      </c>
      <c r="C745" s="237" t="str">
        <f t="shared" si="317"/>
        <v>-0.0000204719967620205+0.0400821915240787i</v>
      </c>
      <c r="D745" s="208" t="str">
        <f t="shared" si="318"/>
        <v>-5.95716290898113+0.307296801684603i</v>
      </c>
      <c r="E745" t="str">
        <f t="shared" si="319"/>
        <v>2870</v>
      </c>
      <c r="F745" t="str">
        <f t="shared" si="320"/>
        <v>0.777000777000777</v>
      </c>
      <c r="G745" t="str">
        <f t="shared" si="315"/>
        <v>0.777000777000777</v>
      </c>
      <c r="H745" t="str">
        <f t="shared" si="321"/>
        <v>6.21921888650555+4.02880897008576i</v>
      </c>
      <c r="I745" t="str">
        <f t="shared" si="322"/>
        <v>239.93913891792i</v>
      </c>
      <c r="J745" t="str">
        <f t="shared" si="316"/>
        <v>-48.243751263434+51.8932691599233i</v>
      </c>
      <c r="K745" t="str">
        <f t="shared" si="323"/>
        <v>2.48014071392327-2.30571890416254i</v>
      </c>
      <c r="L745" t="str">
        <f t="shared" si="324"/>
        <v>0.172284396939151-0.137014864925121i</v>
      </c>
      <c r="M745" t="str">
        <f t="shared" si="325"/>
        <v>2.65242511086242-2.44273376908766i</v>
      </c>
      <c r="N745" t="str">
        <f t="shared" si="326"/>
        <v>-0.270972983844279i</v>
      </c>
      <c r="O745" t="str">
        <f t="shared" si="327"/>
        <v>0.963510914828437-0.267669043795633i</v>
      </c>
      <c r="P745" t="str">
        <f t="shared" si="328"/>
        <v>0.036489085171563+0.267669043795633i</v>
      </c>
      <c r="Q745" t="str">
        <f t="shared" si="329"/>
        <v>-0.036489085171563+0.00330394004864598i</v>
      </c>
      <c r="R745" t="str">
        <f t="shared" si="330"/>
        <v>-0.33306098721089-7.36574940331419i</v>
      </c>
      <c r="S745" t="str">
        <f t="shared" si="331"/>
        <v>0.0281062823403541i</v>
      </c>
      <c r="T745" t="str">
        <f t="shared" si="332"/>
        <v>0.207023832377843-0.00936110614310634i</v>
      </c>
      <c r="U745" t="str">
        <f t="shared" si="333"/>
        <v>0.0001-2604.82721917995i</v>
      </c>
      <c r="V745" t="str">
        <f t="shared" si="334"/>
        <v>0.00002-0.0417806605477323i</v>
      </c>
      <c r="W745" t="str">
        <f t="shared" si="335"/>
        <v>0.0000199993584529566-0.0417799904091587i</v>
      </c>
      <c r="X745" t="str">
        <f t="shared" si="336"/>
        <v>0.0060911803978754-0.0408722326241464i</v>
      </c>
      <c r="Y745" t="str">
        <f t="shared" si="337"/>
        <v>0.009+0.383902622268673i</v>
      </c>
      <c r="Z745" t="str">
        <f t="shared" si="338"/>
        <v>-1.41768745745956-0.275452976748644i</v>
      </c>
      <c r="AA745" t="str">
        <f t="shared" si="339"/>
        <v>1.53602937758265-34.9147476874504i</v>
      </c>
      <c r="AB745" t="str">
        <f t="shared" si="340"/>
        <v>1.40943276604437-0.0637310669644691i</v>
      </c>
      <c r="AC745" t="str">
        <f t="shared" si="341"/>
        <v>4.58273683131427-3.61191089523382i</v>
      </c>
      <c r="AD745" t="str">
        <f t="shared" si="342"/>
        <v>0.196468889452018+0.140941336846639i</v>
      </c>
      <c r="AE745" t="str">
        <f t="shared" si="343"/>
        <v>-0.239708769575794-0.253928705923121i</v>
      </c>
      <c r="AF745" t="str">
        <f t="shared" si="344"/>
        <v>-12.1763817954867-3.72151216840116i</v>
      </c>
      <c r="AG745" t="str">
        <f t="shared" si="345"/>
        <v>1.01890622178658-0.0240482814444537i</v>
      </c>
      <c r="AH745" t="str">
        <f t="shared" si="346"/>
        <v>1.84384908832119+3.9536056318865i</v>
      </c>
      <c r="AI745">
        <f t="shared" si="347"/>
        <v>12.794565192122533</v>
      </c>
      <c r="AJ745">
        <f t="shared" si="348"/>
        <v>64.996994340323425</v>
      </c>
      <c r="AK745"/>
      <c r="AL745"/>
      <c r="AM745"/>
      <c r="AN745"/>
    </row>
    <row r="746" spans="1:40" x14ac:dyDescent="0.25">
      <c r="A746"/>
      <c r="B746">
        <f t="shared" si="349"/>
        <v>61200</v>
      </c>
      <c r="C746" s="237" t="str">
        <f t="shared" si="317"/>
        <v>-0.000020405149487655+0.040016697781165i</v>
      </c>
      <c r="D746" s="208" t="str">
        <f t="shared" si="318"/>
        <v>-5.95716239648537+0.306794682988932i</v>
      </c>
      <c r="E746" t="str">
        <f t="shared" si="319"/>
        <v>2870</v>
      </c>
      <c r="F746" t="str">
        <f t="shared" si="320"/>
        <v>0.777000777000777</v>
      </c>
      <c r="G746" t="str">
        <f t="shared" si="315"/>
        <v>0.777000777000777</v>
      </c>
      <c r="H746" t="str">
        <f t="shared" si="321"/>
        <v>6.22547311247482+4.02674388139978i</v>
      </c>
      <c r="I746" t="str">
        <f t="shared" si="322"/>
        <v>240.331837999619i</v>
      </c>
      <c r="J746" t="str">
        <f t="shared" si="316"/>
        <v>-48.4050738458635+51.978200860676i</v>
      </c>
      <c r="K746" t="str">
        <f t="shared" si="323"/>
        <v>2.47622399982397-2.30600143109339i</v>
      </c>
      <c r="L746" t="str">
        <f t="shared" si="324"/>
        <v>0.172066005299767-0.137065144404914i</v>
      </c>
      <c r="M746" t="str">
        <f t="shared" si="325"/>
        <v>2.64829000512374-2.4430665754983i</v>
      </c>
      <c r="N746" t="str">
        <f t="shared" si="326"/>
        <v>-0.271416474816201i</v>
      </c>
      <c r="O746" t="str">
        <f t="shared" si="327"/>
        <v>0.963392111274237-0.268096325850559i</v>
      </c>
      <c r="P746" t="str">
        <f t="shared" si="328"/>
        <v>0.036607888725763+0.268096325850559i</v>
      </c>
      <c r="Q746" t="str">
        <f t="shared" si="329"/>
        <v>-0.036607888725763+0.00332014896564203i</v>
      </c>
      <c r="R746" t="str">
        <f t="shared" si="330"/>
        <v>-0.333060093699465-7.35366458832955i</v>
      </c>
      <c r="S746" t="str">
        <f t="shared" si="331"/>
        <v>0.0281522828024496i</v>
      </c>
      <c r="T746" t="str">
        <f t="shared" si="332"/>
        <v>0.207022445125013-0.0093764019480377i</v>
      </c>
      <c r="U746" t="str">
        <f t="shared" si="333"/>
        <v>0.0001-2600.57096555384i</v>
      </c>
      <c r="V746" t="str">
        <f t="shared" si="334"/>
        <v>0.00002-0.0417123914945497i</v>
      </c>
      <c r="W746" t="str">
        <f t="shared" si="335"/>
        <v>0.0000199993584529567-0.0417117224509744i</v>
      </c>
      <c r="X746" t="str">
        <f t="shared" si="336"/>
        <v>0.00607178273975693-0.0408083245603644i</v>
      </c>
      <c r="Y746" t="str">
        <f t="shared" si="337"/>
        <v>0.009+0.384530940799391i</v>
      </c>
      <c r="Z746" t="str">
        <f t="shared" si="338"/>
        <v>-1.41268390427764-0.27392162550291i</v>
      </c>
      <c r="AA746" t="str">
        <f t="shared" si="339"/>
        <v>1.52790177167596-34.844875578745i</v>
      </c>
      <c r="AB746" t="str">
        <f t="shared" si="340"/>
        <v>1.40942332152984-0.063835201876888i</v>
      </c>
      <c r="AC746" t="str">
        <f t="shared" si="341"/>
        <v>4.57660804735017-3.61236913466296i</v>
      </c>
      <c r="AD746" t="str">
        <f t="shared" si="342"/>
        <v>0.196530739146652+0.141175815701121i</v>
      </c>
      <c r="AE746" t="str">
        <f t="shared" si="343"/>
        <v>-0.238964702969712-0.253270822042579i</v>
      </c>
      <c r="AF746" t="str">
        <f t="shared" si="344"/>
        <v>-12.1826355089602-3.71994919841085i</v>
      </c>
      <c r="AG746" t="str">
        <f t="shared" si="345"/>
        <v>1.01889471089846-0.0240092386740115i</v>
      </c>
      <c r="AH746" t="str">
        <f t="shared" si="346"/>
        <v>1.83961180241031+3.94408794265712i</v>
      </c>
      <c r="AI746">
        <f t="shared" si="347"/>
        <v>12.773800040860175</v>
      </c>
      <c r="AJ746">
        <f t="shared" si="348"/>
        <v>64.994590207855751</v>
      </c>
      <c r="AK746"/>
      <c r="AL746"/>
      <c r="AM746"/>
      <c r="AN746"/>
    </row>
    <row r="747" spans="1:40" x14ac:dyDescent="0.25">
      <c r="A747"/>
      <c r="B747">
        <f t="shared" si="349"/>
        <v>61300</v>
      </c>
      <c r="C747" s="237" t="str">
        <f t="shared" si="317"/>
        <v>-0.0000203386290944236+0.0399514177207698i</v>
      </c>
      <c r="D747" s="208" t="str">
        <f t="shared" si="318"/>
        <v>-5.95716188649568+0.306294202525902i</v>
      </c>
      <c r="E747" t="str">
        <f t="shared" si="319"/>
        <v>2870</v>
      </c>
      <c r="F747" t="str">
        <f t="shared" si="320"/>
        <v>0.777000777000777</v>
      </c>
      <c r="G747" t="str">
        <f t="shared" si="315"/>
        <v>0.777000777000777</v>
      </c>
      <c r="H747" t="str">
        <f t="shared" si="321"/>
        <v>6.231710719348+4.0246735446306i</v>
      </c>
      <c r="I747" t="str">
        <f t="shared" si="322"/>
        <v>240.724537081318i</v>
      </c>
      <c r="J747" t="str">
        <f t="shared" si="316"/>
        <v>-48.5666602428187+52.0631325614288i</v>
      </c>
      <c r="K747" t="str">
        <f t="shared" si="323"/>
        <v>2.47231325173847-2.30627685664762i</v>
      </c>
      <c r="L747" t="str">
        <f t="shared" si="324"/>
        <v>0.171847810851053-0.13711501269941i</v>
      </c>
      <c r="M747" t="str">
        <f t="shared" si="325"/>
        <v>2.64416106258952-2.44339186934703i</v>
      </c>
      <c r="N747" t="str">
        <f t="shared" si="326"/>
        <v>-0.271859965788123i</v>
      </c>
      <c r="O747" t="str">
        <f t="shared" si="327"/>
        <v>0.963273118235992-0.268523555175163i</v>
      </c>
      <c r="P747" t="str">
        <f t="shared" si="328"/>
        <v>0.036726881764008+0.268523555175163i</v>
      </c>
      <c r="Q747" t="str">
        <f t="shared" si="329"/>
        <v>-0.036726881764008+0.00333641061295997i</v>
      </c>
      <c r="R747" t="str">
        <f t="shared" si="330"/>
        <v>-0.33305919871832-7.34161912119505i</v>
      </c>
      <c r="S747" t="str">
        <f t="shared" si="331"/>
        <v>0.028198283264545i</v>
      </c>
      <c r="T747" t="str">
        <f t="shared" si="332"/>
        <v>0.207021055599858-0.00939169762932157i</v>
      </c>
      <c r="U747" t="str">
        <f t="shared" si="333"/>
        <v>0.0001-2596.32859856273i</v>
      </c>
      <c r="V747" t="str">
        <f t="shared" si="334"/>
        <v>0.00002-0.0416443451788979i</v>
      </c>
      <c r="W747" t="str">
        <f t="shared" si="335"/>
        <v>0.0000199993584529566-0.0416436772267482i</v>
      </c>
      <c r="X747" t="str">
        <f t="shared" si="336"/>
        <v>0.00605247722054211-0.0407446113640558i</v>
      </c>
      <c r="Y747" t="str">
        <f t="shared" si="337"/>
        <v>0.009+0.385159259330109i</v>
      </c>
      <c r="Z747" t="str">
        <f t="shared" si="338"/>
        <v>-1.40770729600358-0.272401912075579i</v>
      </c>
      <c r="AA747" t="str">
        <f t="shared" si="339"/>
        <v>1.51983782569911-34.7752999080639i</v>
      </c>
      <c r="AB747" t="str">
        <f t="shared" si="340"/>
        <v>1.40941386154516-0.0639393359475061i</v>
      </c>
      <c r="AC747" t="str">
        <f t="shared" si="341"/>
        <v>4.57048840018606-3.61281627232467i</v>
      </c>
      <c r="AD747" t="str">
        <f t="shared" si="342"/>
        <v>0.19659268721873+0.14141025353659i</v>
      </c>
      <c r="AE747" t="str">
        <f t="shared" si="343"/>
        <v>-0.238224536688298-0.252616469531633i</v>
      </c>
      <c r="AF747" t="str">
        <f t="shared" si="344"/>
        <v>-12.1888726058437-3.7183793421047i</v>
      </c>
      <c r="AG747" t="str">
        <f t="shared" si="345"/>
        <v>1.01888327018435-0.0239703693998989i</v>
      </c>
      <c r="AH747" t="str">
        <f t="shared" si="346"/>
        <v>1.83539226577872+3.93461577904051i</v>
      </c>
      <c r="AI747">
        <f t="shared" si="347"/>
        <v>12.753082694953477</v>
      </c>
      <c r="AJ747">
        <f t="shared" si="348"/>
        <v>64.992216244924023</v>
      </c>
      <c r="AK747"/>
      <c r="AL747"/>
      <c r="AM747"/>
      <c r="AN747"/>
    </row>
    <row r="748" spans="1:40" x14ac:dyDescent="0.25">
      <c r="A748"/>
      <c r="B748">
        <f t="shared" si="349"/>
        <v>61400</v>
      </c>
      <c r="C748" s="237" t="str">
        <f t="shared" si="317"/>
        <v>-0.0000202724334545435+0.0398863502988428i</v>
      </c>
      <c r="D748" s="208" t="str">
        <f t="shared" si="318"/>
        <v>-5.95716137899578+0.305795352291128i</v>
      </c>
      <c r="E748" t="str">
        <f t="shared" si="319"/>
        <v>2870</v>
      </c>
      <c r="F748" t="str">
        <f t="shared" si="320"/>
        <v>0.777000777000777</v>
      </c>
      <c r="G748" t="str">
        <f t="shared" si="315"/>
        <v>0.777000777000777</v>
      </c>
      <c r="H748" t="str">
        <f t="shared" si="321"/>
        <v>6.23793174843835+4.02259801516695i</v>
      </c>
      <c r="I748" t="str">
        <f t="shared" si="322"/>
        <v>241.117236163017i</v>
      </c>
      <c r="J748" t="str">
        <f t="shared" si="316"/>
        <v>-48.7285104542996+52.1480642621815i</v>
      </c>
      <c r="K748" t="str">
        <f t="shared" si="323"/>
        <v>2.46840847174863-2.30654521357402i</v>
      </c>
      <c r="L748" t="str">
        <f t="shared" si="324"/>
        <v>0.171629814197289-0.137164471061538i</v>
      </c>
      <c r="M748" t="str">
        <f t="shared" si="325"/>
        <v>2.64003828594592-2.44370968463556i</v>
      </c>
      <c r="N748" t="str">
        <f t="shared" si="326"/>
        <v>-0.272303456760045i</v>
      </c>
      <c r="O748" t="str">
        <f t="shared" si="327"/>
        <v>0.963153935737107-0.268950731685417i</v>
      </c>
      <c r="P748" t="str">
        <f t="shared" si="328"/>
        <v>0.0368460642628931+0.268950731685417i</v>
      </c>
      <c r="Q748" t="str">
        <f t="shared" si="329"/>
        <v>-0.0368460642628931+0.00335272507462803i</v>
      </c>
      <c r="R748" t="str">
        <f t="shared" si="330"/>
        <v>-0.333058302267588-7.3296128096569i</v>
      </c>
      <c r="S748" t="str">
        <f t="shared" si="331"/>
        <v>0.0282442837266406i</v>
      </c>
      <c r="T748" t="str">
        <f t="shared" si="332"/>
        <v>0.207019663802369-0.00940699318675898i</v>
      </c>
      <c r="U748" t="str">
        <f t="shared" si="333"/>
        <v>0.0001-2592.1000503566i</v>
      </c>
      <c r="V748" t="str">
        <f t="shared" si="334"/>
        <v>0.00002-0.0415765205124828i</v>
      </c>
      <c r="W748" t="str">
        <f t="shared" si="335"/>
        <v>0.0000199993584529566-0.0415758536482035i</v>
      </c>
      <c r="X748" t="str">
        <f t="shared" si="336"/>
        <v>0.00603326326193867-0.0406810921685803i</v>
      </c>
      <c r="Y748" t="str">
        <f t="shared" si="337"/>
        <v>0.009+0.385787577860827i</v>
      </c>
      <c r="Z748" t="str">
        <f t="shared" si="338"/>
        <v>-1.40275743699035-0.270893723711558i</v>
      </c>
      <c r="AA748" t="str">
        <f t="shared" si="339"/>
        <v>1.51183689107021-34.7060187350067i</v>
      </c>
      <c r="AB748" t="str">
        <f t="shared" si="340"/>
        <v>1.40940438609027-0.0640434691749688i</v>
      </c>
      <c r="AC748" t="str">
        <f t="shared" si="341"/>
        <v>4.56437789379789-3.61325235844334i</v>
      </c>
      <c r="AD748" t="str">
        <f t="shared" si="342"/>
        <v>0.196654733656549+0.141644650388632i</v>
      </c>
      <c r="AE748" t="str">
        <f t="shared" si="343"/>
        <v>-0.237488243368481-0.251965619828278i</v>
      </c>
      <c r="AF748" t="str">
        <f t="shared" si="344"/>
        <v>-12.1950931274341-3.71680266287582i</v>
      </c>
      <c r="AG748" t="str">
        <f t="shared" si="345"/>
        <v>1.01887189901191-0.0239316725310886i</v>
      </c>
      <c r="AH748" t="str">
        <f t="shared" si="346"/>
        <v>1.83119038445007+3.92518881576021i</v>
      </c>
      <c r="AI748">
        <f t="shared" si="347"/>
        <v>12.732412944493889</v>
      </c>
      <c r="AJ748">
        <f t="shared" si="348"/>
        <v>64.989872055794521</v>
      </c>
      <c r="AK748"/>
      <c r="AL748"/>
      <c r="AM748"/>
      <c r="AN748"/>
    </row>
    <row r="749" spans="1:40" x14ac:dyDescent="0.25">
      <c r="A749"/>
      <c r="B749">
        <f t="shared" si="349"/>
        <v>61500</v>
      </c>
      <c r="C749" s="237" t="str">
        <f t="shared" si="317"/>
        <v>-0.0000202065604575166+0.0398214944781242i</v>
      </c>
      <c r="D749" s="208" t="str">
        <f t="shared" si="318"/>
        <v>-5.95716087396947+0.305298124332286i</v>
      </c>
      <c r="E749" t="str">
        <f t="shared" si="319"/>
        <v>2870</v>
      </c>
      <c r="F749" t="str">
        <f t="shared" si="320"/>
        <v>0.777000777000777</v>
      </c>
      <c r="G749" t="str">
        <f t="shared" si="315"/>
        <v>0.777000777000777</v>
      </c>
      <c r="H749" t="str">
        <f t="shared" si="321"/>
        <v>6.24413624105254+4.02051734803268i</v>
      </c>
      <c r="I749" t="str">
        <f t="shared" si="322"/>
        <v>241.509935244715i</v>
      </c>
      <c r="J749" t="str">
        <f t="shared" si="316"/>
        <v>-48.890624480306+52.2329959629343i</v>
      </c>
      <c r="K749" t="str">
        <f t="shared" si="323"/>
        <v>2.46450966183025-2.3068065345157i</v>
      </c>
      <c r="L749" t="str">
        <f t="shared" si="324"/>
        <v>0.171412015937247-0.137213520742964i</v>
      </c>
      <c r="M749" t="str">
        <f t="shared" si="325"/>
        <v>2.6359216777675-2.44402005525866i</v>
      </c>
      <c r="N749" t="str">
        <f t="shared" si="326"/>
        <v>-0.272746947731967i</v>
      </c>
      <c r="O749" t="str">
        <f t="shared" si="327"/>
        <v>0.963034563801023-0.2693778552973i</v>
      </c>
      <c r="P749" t="str">
        <f t="shared" si="328"/>
        <v>0.036965436198977+0.2693778552973i</v>
      </c>
      <c r="Q749" t="str">
        <f t="shared" si="329"/>
        <v>-0.036965436198977+0.00336909243466699i</v>
      </c>
      <c r="R749" t="str">
        <f t="shared" si="330"/>
        <v>-0.333057404346854-7.31764546271148i</v>
      </c>
      <c r="S749" t="str">
        <f t="shared" si="331"/>
        <v>0.028290284188736i</v>
      </c>
      <c r="T749" t="str">
        <f t="shared" si="332"/>
        <v>0.207018269732522-0.00942228862013526i</v>
      </c>
      <c r="U749" t="str">
        <f t="shared" si="333"/>
        <v>0.0001-2587.88525352675i</v>
      </c>
      <c r="V749" t="str">
        <f t="shared" si="334"/>
        <v>0.00002-0.0415089164140885i</v>
      </c>
      <c r="W749" t="str">
        <f t="shared" si="335"/>
        <v>0.0000199993584529566-0.0415082506341418i</v>
      </c>
      <c r="X749" t="str">
        <f t="shared" si="336"/>
        <v>0.00601414029014934-0.0406177661122701i</v>
      </c>
      <c r="Y749" t="str">
        <f t="shared" si="337"/>
        <v>0.009+0.386415896391545i</v>
      </c>
      <c r="Z749" t="str">
        <f t="shared" si="338"/>
        <v>-1.39783413337439-0.269396948986967i</v>
      </c>
      <c r="AA749" t="str">
        <f t="shared" si="339"/>
        <v>1.50389832726787-34.6370301362215i</v>
      </c>
      <c r="AB749" t="str">
        <f t="shared" si="340"/>
        <v>1.40939489516501-0.0641476015578146i</v>
      </c>
      <c r="AC749" t="str">
        <f t="shared" si="341"/>
        <v>4.55827653199626-3.6136774430855i</v>
      </c>
      <c r="AD749" t="str">
        <f t="shared" si="342"/>
        <v>0.196716878448408+0.141879006292355i</v>
      </c>
      <c r="AE749" t="str">
        <f t="shared" si="343"/>
        <v>-0.236755795885582-0.251318244672934i</v>
      </c>
      <c r="AF749" t="str">
        <f t="shared" si="344"/>
        <v>-12.201297115022-3.71521922370039i</v>
      </c>
      <c r="AG749" t="str">
        <f t="shared" si="345"/>
        <v>1.01886059675594-0.023893146985718i</v>
      </c>
      <c r="AH749" t="str">
        <f t="shared" si="346"/>
        <v>1.82700606498351+3.91580673061106i</v>
      </c>
      <c r="AI749">
        <f t="shared" si="347"/>
        <v>12.711790580940239</v>
      </c>
      <c r="AJ749">
        <f t="shared" si="348"/>
        <v>64.987557248995287</v>
      </c>
      <c r="AK749"/>
      <c r="AL749"/>
      <c r="AM749"/>
      <c r="AN749"/>
    </row>
    <row r="750" spans="1:40" x14ac:dyDescent="0.25">
      <c r="A750"/>
      <c r="B750">
        <f t="shared" si="349"/>
        <v>61600</v>
      </c>
      <c r="C750" s="237" t="str">
        <f t="shared" si="317"/>
        <v>-0.000020141008009962+0.0397568492280896i</v>
      </c>
      <c r="D750" s="208" t="str">
        <f t="shared" si="318"/>
        <v>-5.9571603714007+0.304802510748687i</v>
      </c>
      <c r="E750" t="str">
        <f t="shared" si="319"/>
        <v>2870</v>
      </c>
      <c r="F750" t="str">
        <f t="shared" si="320"/>
        <v>0.777000777000777</v>
      </c>
      <c r="G750" t="str">
        <f t="shared" si="315"/>
        <v>0.777000777000777</v>
      </c>
      <c r="H750" t="str">
        <f t="shared" si="321"/>
        <v>6.25032423848964+4.01843159788876i</v>
      </c>
      <c r="I750" t="str">
        <f t="shared" si="322"/>
        <v>241.902634326414i</v>
      </c>
      <c r="J750" t="str">
        <f t="shared" si="316"/>
        <v>-49.0530023208381+52.317927663687i</v>
      </c>
      <c r="K750" t="str">
        <f t="shared" si="323"/>
        <v>2.46061682385389-2.30706085201028i</v>
      </c>
      <c r="L750" t="str">
        <f t="shared" si="324"/>
        <v>0.171194416664208-0.137262162994068i</v>
      </c>
      <c r="M750" t="str">
        <f t="shared" si="325"/>
        <v>2.6318112405181-2.44432301500435i</v>
      </c>
      <c r="N750" t="str">
        <f t="shared" si="326"/>
        <v>-0.273190438703888i</v>
      </c>
      <c r="O750" t="str">
        <f t="shared" si="327"/>
        <v>0.96291500245122-0.269804925926804i</v>
      </c>
      <c r="P750" t="str">
        <f t="shared" si="328"/>
        <v>0.03708499754878+0.269804925926804i</v>
      </c>
      <c r="Q750" t="str">
        <f t="shared" si="329"/>
        <v>-0.03708499754878+0.00338551277708399i</v>
      </c>
      <c r="R750" t="str">
        <f t="shared" si="330"/>
        <v>-0.333056504956303-7.30571689059576i</v>
      </c>
      <c r="S750" t="str">
        <f t="shared" si="331"/>
        <v>0.0283362846508316i</v>
      </c>
      <c r="T750" t="str">
        <f t="shared" si="332"/>
        <v>0.20701687339031-0.00943758392925291i</v>
      </c>
      <c r="U750" t="str">
        <f t="shared" si="333"/>
        <v>0.0001-2583.68414110219i</v>
      </c>
      <c r="V750" t="str">
        <f t="shared" si="334"/>
        <v>0.00002-0.0414415318095201i</v>
      </c>
      <c r="W750" t="str">
        <f t="shared" si="335"/>
        <v>0.0000199993584529566-0.0414408671103855i</v>
      </c>
      <c r="X750" t="str">
        <f t="shared" si="336"/>
        <v>0.0059951077358305-0.0405546323383959i</v>
      </c>
      <c r="Y750" t="str">
        <f t="shared" si="337"/>
        <v>0.009+0.387044214922262i</v>
      </c>
      <c r="Z750" t="str">
        <f t="shared" si="338"/>
        <v>-1.39293719305628-0.267911477790596i</v>
      </c>
      <c r="AA750" t="str">
        <f t="shared" si="339"/>
        <v>1.49602150171361-34.5683322052188i</v>
      </c>
      <c r="AB750" t="str">
        <f t="shared" si="340"/>
        <v>1.40938538876933-0.0642517330946989i</v>
      </c>
      <c r="AC750" t="str">
        <f t="shared" si="341"/>
        <v>4.55218431842781-3.61409157616112i</v>
      </c>
      <c r="AD750" t="str">
        <f t="shared" si="342"/>
        <v>0.19677912158261+0.142113321282392i</v>
      </c>
      <c r="AE750" t="str">
        <f t="shared" si="343"/>
        <v>-0.236027167350867-0.250674316104534i</v>
      </c>
      <c r="AF750" t="str">
        <f t="shared" si="344"/>
        <v>-12.2074846098903-3.71362908714007i</v>
      </c>
      <c r="AG750" t="str">
        <f t="shared" si="345"/>
        <v>1.01884936279823-0.0238547916909935i</v>
      </c>
      <c r="AH750" t="str">
        <f t="shared" si="346"/>
        <v>1.82283921447175+3.90646920442344i</v>
      </c>
      <c r="AI750">
        <f t="shared" si="347"/>
        <v>12.691215397107181</v>
      </c>
      <c r="AJ750">
        <f t="shared" si="348"/>
        <v>64.985271437264245</v>
      </c>
      <c r="AK750"/>
      <c r="AL750"/>
      <c r="AM750"/>
      <c r="AN750"/>
    </row>
    <row r="751" spans="1:40" x14ac:dyDescent="0.25">
      <c r="A751"/>
      <c r="B751">
        <f t="shared" si="349"/>
        <v>61700</v>
      </c>
      <c r="C751" s="237" t="str">
        <f t="shared" si="317"/>
        <v>-0.0000200757740354491+0.0396924135248958i</v>
      </c>
      <c r="D751" s="208" t="str">
        <f t="shared" si="318"/>
        <v>-5.95715987127356+0.304308503690868i</v>
      </c>
      <c r="E751" t="str">
        <f t="shared" si="319"/>
        <v>2870</v>
      </c>
      <c r="F751" t="str">
        <f t="shared" si="320"/>
        <v>0.777000777000777</v>
      </c>
      <c r="G751" t="str">
        <f t="shared" si="315"/>
        <v>0.777000777000777</v>
      </c>
      <c r="H751" t="str">
        <f t="shared" si="321"/>
        <v>6.25649578203947+4.01634081903532i</v>
      </c>
      <c r="I751" t="str">
        <f t="shared" si="322"/>
        <v>242.295333408113i</v>
      </c>
      <c r="J751" t="str">
        <f t="shared" si="316"/>
        <v>-49.2156439758959+52.4028593644398i</v>
      </c>
      <c r="K751" t="str">
        <f t="shared" si="323"/>
        <v>2.45672995958561-2.30730819848985i</v>
      </c>
      <c r="L751" t="str">
        <f t="shared" si="324"/>
        <v>0.17097701696599-0.137310399063932i</v>
      </c>
      <c r="M751" t="str">
        <f t="shared" si="325"/>
        <v>2.6277069765516-2.44461859755378i</v>
      </c>
      <c r="N751" t="str">
        <f t="shared" si="326"/>
        <v>-0.27363392967581i</v>
      </c>
      <c r="O751" t="str">
        <f t="shared" si="327"/>
        <v>0.962795251711211-0.270231943489932i</v>
      </c>
      <c r="P751" t="str">
        <f t="shared" si="328"/>
        <v>0.0372047482887889+0.270231943489932i</v>
      </c>
      <c r="Q751" t="str">
        <f t="shared" si="329"/>
        <v>-0.0372047482887889+0.003401986185878i</v>
      </c>
      <c r="R751" t="str">
        <f t="shared" si="330"/>
        <v>-0.333055604095805-7.29382690477621i</v>
      </c>
      <c r="S751" t="str">
        <f t="shared" si="331"/>
        <v>0.0283822851129272i</v>
      </c>
      <c r="T751" t="str">
        <f t="shared" si="332"/>
        <v>0.207015474775698-0.00945287911390534i</v>
      </c>
      <c r="U751" t="str">
        <f t="shared" si="333"/>
        <v>0.0001-2579.49664654612i</v>
      </c>
      <c r="V751" t="str">
        <f t="shared" si="334"/>
        <v>0.00002-0.0413743656315468i</v>
      </c>
      <c r="W751" t="str">
        <f t="shared" si="335"/>
        <v>0.0000199993584529566-0.0413737020097209i</v>
      </c>
      <c r="X751" t="str">
        <f t="shared" si="336"/>
        <v>0.00597616503405123-0.0404916899951348i</v>
      </c>
      <c r="Y751" t="str">
        <f t="shared" si="337"/>
        <v>0.009+0.38767253345298i</v>
      </c>
      <c r="Z751" t="str">
        <f t="shared" si="338"/>
        <v>-1.3880664256816-0.266437201305664i</v>
      </c>
      <c r="AA751" t="str">
        <f t="shared" si="339"/>
        <v>1.48820578965606-34.4999230521883i</v>
      </c>
      <c r="AB751" t="str">
        <f t="shared" si="340"/>
        <v>1.40937586690299-0.0643558637842153i</v>
      </c>
      <c r="AC751" t="str">
        <f t="shared" si="341"/>
        <v>4.54610125657592-3.61449480742232i</v>
      </c>
      <c r="AD751" t="str">
        <f t="shared" si="342"/>
        <v>0.196841463047458+0.142347595392902i</v>
      </c>
      <c r="AE751" t="str">
        <f t="shared" si="343"/>
        <v>-0.235302331109146-0.250033806456673i</v>
      </c>
      <c r="AF751" t="str">
        <f t="shared" si="344"/>
        <v>-12.213655653313-3.71203231534445i</v>
      </c>
      <c r="AG751" t="str">
        <f t="shared" si="345"/>
        <v>1.01883819652747-0.0238166055830967i</v>
      </c>
      <c r="AH751" t="str">
        <f t="shared" si="346"/>
        <v>1.81868974053936+3.89717592102794i</v>
      </c>
      <c r="AI751">
        <f t="shared" si="347"/>
        <v>12.670687187153963</v>
      </c>
      <c r="AJ751">
        <f t="shared" si="348"/>
        <v>64.983014237494572</v>
      </c>
      <c r="AK751"/>
      <c r="AL751"/>
      <c r="AM751"/>
      <c r="AN751"/>
    </row>
    <row r="752" spans="1:40" x14ac:dyDescent="0.25">
      <c r="A752"/>
      <c r="B752">
        <f t="shared" si="349"/>
        <v>61800</v>
      </c>
      <c r="C752" s="237" t="str">
        <f t="shared" si="317"/>
        <v>-0.0000200108564743331+0.039628186351326i</v>
      </c>
      <c r="D752" s="208" t="str">
        <f t="shared" si="318"/>
        <v>-5.95715937357226+0.303816095360166i</v>
      </c>
      <c r="E752" t="str">
        <f t="shared" si="319"/>
        <v>2870</v>
      </c>
      <c r="F752" t="str">
        <f t="shared" si="320"/>
        <v>0.777000777000777</v>
      </c>
      <c r="G752" t="str">
        <f t="shared" si="315"/>
        <v>0.777000777000777</v>
      </c>
      <c r="H752" t="str">
        <f t="shared" si="321"/>
        <v>6.26265091298152+4.01424506541352i</v>
      </c>
      <c r="I752" t="str">
        <f t="shared" si="322"/>
        <v>242.688032489812i</v>
      </c>
      <c r="J752" t="str">
        <f t="shared" si="316"/>
        <v>-49.3785494454793+52.4877910651925i</v>
      </c>
      <c r="K752" t="str">
        <f t="shared" si="323"/>
        <v>2.45284907068784-2.30754860628108i</v>
      </c>
      <c r="L752" t="str">
        <f t="shared" si="324"/>
        <v>0.170759817424966-0.137358230200319i</v>
      </c>
      <c r="M752" t="str">
        <f t="shared" si="325"/>
        <v>2.62360888811281-2.4449068364814i</v>
      </c>
      <c r="N752" t="str">
        <f t="shared" si="326"/>
        <v>-0.274077420647732i</v>
      </c>
      <c r="O752" t="str">
        <f t="shared" si="327"/>
        <v>0.962675311604551-0.270658907902696i</v>
      </c>
      <c r="P752" t="str">
        <f t="shared" si="328"/>
        <v>0.037324688395449+0.270658907902696i</v>
      </c>
      <c r="Q752" t="str">
        <f t="shared" si="329"/>
        <v>-0.037324688395449+0.00341851274503602i</v>
      </c>
      <c r="R752" t="str">
        <f t="shared" si="330"/>
        <v>-0.333054701765383-7.28197531794037i</v>
      </c>
      <c r="S752" t="str">
        <f t="shared" si="331"/>
        <v>0.0284282855750226i</v>
      </c>
      <c r="T752" t="str">
        <f t="shared" si="332"/>
        <v>0.207014073888675-0.00946817417389029i</v>
      </c>
      <c r="U752" t="str">
        <f t="shared" si="333"/>
        <v>0.0001-2575.32270375235i</v>
      </c>
      <c r="V752" t="str">
        <f t="shared" si="334"/>
        <v>0.00002-0.0413074168198455i</v>
      </c>
      <c r="W752" t="str">
        <f t="shared" si="335"/>
        <v>0.0000199993584529566-0.0413067542718419i</v>
      </c>
      <c r="X752" t="str">
        <f t="shared" si="336"/>
        <v>0.00595731162425245-0.0404289382355345i</v>
      </c>
      <c r="Y752" t="str">
        <f t="shared" si="337"/>
        <v>0.009+0.388300851983698i</v>
      </c>
      <c r="Z752" t="str">
        <f t="shared" si="338"/>
        <v>-1.3832216426218-0.26497401199185i</v>
      </c>
      <c r="AA752" t="str">
        <f t="shared" si="339"/>
        <v>1.4804505740573-34.4318008038174i</v>
      </c>
      <c r="AB752" t="str">
        <f t="shared" si="340"/>
        <v>1.40936632956591-0.0644599936249868i</v>
      </c>
      <c r="AC752" t="str">
        <f t="shared" si="341"/>
        <v>4.54002734976277-3.6148871864646i</v>
      </c>
      <c r="AD752" t="str">
        <f t="shared" si="342"/>
        <v>0.196903902831257+0.142581828657578i</v>
      </c>
      <c r="AE752" t="str">
        <f t="shared" si="343"/>
        <v>-0.234581260736361-0.249396688353806i</v>
      </c>
      <c r="AF752" t="str">
        <f t="shared" si="344"/>
        <v>-12.2198102865538-3.71042897005335i</v>
      </c>
      <c r="AG752" t="str">
        <f t="shared" si="345"/>
        <v>1.0188270973392-0.0237785876070916i</v>
      </c>
      <c r="AH752" t="str">
        <f t="shared" si="346"/>
        <v>1.81455755134036+3.88792656722006i</v>
      </c>
      <c r="AI752">
        <f t="shared" si="347"/>
        <v>12.650205746571812</v>
      </c>
      <c r="AJ752">
        <f t="shared" si="348"/>
        <v>64.980785270686212</v>
      </c>
      <c r="AK752"/>
      <c r="AL752"/>
      <c r="AM752"/>
      <c r="AN752"/>
    </row>
    <row r="753" spans="1:40" x14ac:dyDescent="0.25">
      <c r="A753"/>
      <c r="B753">
        <f t="shared" si="349"/>
        <v>61900</v>
      </c>
      <c r="C753" s="237" t="str">
        <f t="shared" si="317"/>
        <v>-0.0000199462532835927+0.0395641666967367i</v>
      </c>
      <c r="D753" s="208" t="str">
        <f t="shared" si="318"/>
        <v>-5.95715887828114+0.303325278008315i</v>
      </c>
      <c r="E753" t="str">
        <f t="shared" si="319"/>
        <v>2870</v>
      </c>
      <c r="F753" t="str">
        <f t="shared" si="320"/>
        <v>0.777000777000777</v>
      </c>
      <c r="G753" t="str">
        <f t="shared" si="315"/>
        <v>0.777000777000777</v>
      </c>
      <c r="H753" t="str">
        <f t="shared" si="321"/>
        <v>6.26878967258352+4.01214439060754i</v>
      </c>
      <c r="I753" t="str">
        <f t="shared" si="322"/>
        <v>243.08073157151i</v>
      </c>
      <c r="J753" t="str">
        <f t="shared" si="316"/>
        <v>-49.5417187295883+52.5727227659452i</v>
      </c>
      <c r="K753" t="str">
        <f t="shared" si="323"/>
        <v>2.44897415872007-2.30778210760525i</v>
      </c>
      <c r="L753" t="str">
        <f t="shared" si="324"/>
        <v>0.17054281861809-0.137405657649658i</v>
      </c>
      <c r="M753" t="str">
        <f t="shared" si="325"/>
        <v>2.61951697733816-2.44518776525491i</v>
      </c>
      <c r="N753" t="str">
        <f t="shared" si="326"/>
        <v>-0.274520911619654i</v>
      </c>
      <c r="O753" t="str">
        <f t="shared" si="327"/>
        <v>0.96255518215483-0.271085819081119i</v>
      </c>
      <c r="P753" t="str">
        <f t="shared" si="328"/>
        <v>0.03744481784517+0.271085819081119i</v>
      </c>
      <c r="Q753" t="str">
        <f t="shared" si="329"/>
        <v>-0.03744481784517+0.00343509253853497i</v>
      </c>
      <c r="R753" t="str">
        <f t="shared" si="330"/>
        <v>-0.333053797965044-7.27016194398591i</v>
      </c>
      <c r="S753" t="str">
        <f t="shared" si="331"/>
        <v>0.0284742860371182i</v>
      </c>
      <c r="T753" t="str">
        <f t="shared" si="332"/>
        <v>0.207012670729226-0.00948346910900524i</v>
      </c>
      <c r="U753" t="str">
        <f t="shared" si="333"/>
        <v>0.0001-2571.16224704193i</v>
      </c>
      <c r="V753" t="str">
        <f t="shared" si="334"/>
        <v>0.00002-0.0412406843209442i</v>
      </c>
      <c r="W753" t="str">
        <f t="shared" si="335"/>
        <v>0.0000199993584529566-0.0412400228432933i</v>
      </c>
      <c r="X753" t="str">
        <f t="shared" si="336"/>
        <v>0.00593854695020658-0.0403663762174801i</v>
      </c>
      <c r="Y753" t="str">
        <f t="shared" si="337"/>
        <v>0.009+0.388929170514416i</v>
      </c>
      <c r="Z753" t="str">
        <f t="shared" si="338"/>
        <v>-1.3784026569556-0.263521803567625i</v>
      </c>
      <c r="AA753" t="str">
        <f t="shared" si="339"/>
        <v>1.4727552454809-34.3639636031129i</v>
      </c>
      <c r="AB753" t="str">
        <f t="shared" si="340"/>
        <v>1.409356776758-0.0645641226156345i</v>
      </c>
      <c r="AC753" t="str">
        <f t="shared" si="341"/>
        <v>4.53396260115-3.61526876272635i</v>
      </c>
      <c r="AD753" t="str">
        <f t="shared" si="342"/>
        <v>0.196966440922318+0.142816021109651i</v>
      </c>
      <c r="AE753" t="str">
        <f t="shared" si="343"/>
        <v>-0.233863930037243-0.248762934707515i</v>
      </c>
      <c r="AF753" t="str">
        <f t="shared" si="344"/>
        <v>-12.2259485508647-3.70881911259923i</v>
      </c>
      <c r="AG753" t="str">
        <f t="shared" si="345"/>
        <v>1.01881606463567-0.0237407367168338i</v>
      </c>
      <c r="AH753" t="str">
        <f t="shared" si="346"/>
        <v>1.81044255555648+3.87872083272602i</v>
      </c>
      <c r="AI753">
        <f t="shared" si="347"/>
        <v>12.629770872173262</v>
      </c>
      <c r="AJ753">
        <f t="shared" si="348"/>
        <v>64.978584161893124</v>
      </c>
      <c r="AK753"/>
      <c r="AL753"/>
      <c r="AM753"/>
      <c r="AN753"/>
    </row>
    <row r="754" spans="1:40" x14ac:dyDescent="0.25">
      <c r="A754"/>
      <c r="B754">
        <f t="shared" si="349"/>
        <v>62000</v>
      </c>
      <c r="C754" s="237" t="str">
        <f t="shared" si="317"/>
        <v>-0.0000198819624366695+0.0395003535570052i</v>
      </c>
      <c r="D754" s="208" t="str">
        <f t="shared" si="318"/>
        <v>-5.95715838538464+0.30283604393704i</v>
      </c>
      <c r="E754" t="str">
        <f t="shared" si="319"/>
        <v>2870</v>
      </c>
      <c r="F754" t="str">
        <f t="shared" si="320"/>
        <v>0.777000777000777</v>
      </c>
      <c r="G754" t="str">
        <f t="shared" si="315"/>
        <v>0.777000777000777</v>
      </c>
      <c r="H754" t="str">
        <f t="shared" si="321"/>
        <v>6.2749121021+4.01003884784659i</v>
      </c>
      <c r="I754" t="str">
        <f t="shared" si="322"/>
        <v>243.473430653209i</v>
      </c>
      <c r="J754" t="str">
        <f t="shared" si="316"/>
        <v>-49.705151828223+52.6576544666979i</v>
      </c>
      <c r="K754" t="str">
        <f t="shared" si="323"/>
        <v>2.44510522513971-2.30800873457841i</v>
      </c>
      <c r="L754" t="str">
        <f t="shared" si="324"/>
        <v>0.170326021116916-0.137452682657024i</v>
      </c>
      <c r="M754" t="str">
        <f t="shared" si="325"/>
        <v>2.61543124625663-2.44546141723543i</v>
      </c>
      <c r="N754" t="str">
        <f t="shared" si="326"/>
        <v>-0.274964402591576i</v>
      </c>
      <c r="O754" t="str">
        <f t="shared" si="327"/>
        <v>0.962434863385676-0.271512676941234i</v>
      </c>
      <c r="P754" t="str">
        <f t="shared" si="328"/>
        <v>0.037565136614324+0.271512676941234i</v>
      </c>
      <c r="Q754" t="str">
        <f t="shared" si="329"/>
        <v>-0.037565136614324+0.00345172565034202i</v>
      </c>
      <c r="R754" t="str">
        <f t="shared" si="330"/>
        <v>-0.333052892694642-7.25838659801119i</v>
      </c>
      <c r="S754" t="str">
        <f t="shared" si="331"/>
        <v>0.0285202864992136i</v>
      </c>
      <c r="T754" t="str">
        <f t="shared" si="332"/>
        <v>0.207011265297331-0.00949876391904303i</v>
      </c>
      <c r="U754" t="str">
        <f t="shared" si="333"/>
        <v>0.0001-2567.0152111596i</v>
      </c>
      <c r="V754" t="str">
        <f t="shared" si="334"/>
        <v>0.00002-0.0411741670881685i</v>
      </c>
      <c r="W754" t="str">
        <f t="shared" si="335"/>
        <v>0.0000199993584529566-0.0411735066774176i</v>
      </c>
      <c r="X754" t="str">
        <f t="shared" si="336"/>
        <v>0.00591987045997828-0.0403040031036628i</v>
      </c>
      <c r="Y754" t="str">
        <f t="shared" si="337"/>
        <v>0.009+0.389557489045134i</v>
      </c>
      <c r="Z754" t="str">
        <f t="shared" si="338"/>
        <v>-1.37360928345049-0.262080470992876i</v>
      </c>
      <c r="AA754" t="str">
        <f t="shared" si="339"/>
        <v>1.46511920198193-34.2964096092239i</v>
      </c>
      <c r="AB754" t="str">
        <f t="shared" si="340"/>
        <v>1.40934720847912-0.0646682507547482i</v>
      </c>
      <c r="AC754" t="str">
        <f t="shared" si="341"/>
        <v>4.52790701374-3.61563958548887i</v>
      </c>
      <c r="AD754" t="str">
        <f t="shared" si="342"/>
        <v>0.197029077308947+0.143050172781888i</v>
      </c>
      <c r="AE754" t="str">
        <f t="shared" si="343"/>
        <v>-0.233150313042965-0.248132518712819i</v>
      </c>
      <c r="AF754" t="str">
        <f t="shared" si="344"/>
        <v>-12.2320704874846-3.70720280390955i</v>
      </c>
      <c r="AG754" t="str">
        <f t="shared" si="345"/>
        <v>1.01880509782578-0.0237030518748784i</v>
      </c>
      <c r="AH754" t="str">
        <f t="shared" si="346"/>
        <v>1.80634466239484+3.86955841016843i</v>
      </c>
      <c r="AI754">
        <f t="shared" si="347"/>
        <v>12.609382362079941</v>
      </c>
      <c r="AJ754">
        <f t="shared" si="348"/>
        <v>64.976410540174655</v>
      </c>
      <c r="AK754"/>
      <c r="AL754"/>
      <c r="AM754"/>
      <c r="AN754"/>
    </row>
    <row r="755" spans="1:40" x14ac:dyDescent="0.25">
      <c r="A755"/>
      <c r="B755">
        <f t="shared" si="349"/>
        <v>62100</v>
      </c>
      <c r="C755" s="237" t="str">
        <f t="shared" si="317"/>
        <v>-0.0000198179819233085+0.0394367459344759i</v>
      </c>
      <c r="D755" s="208" t="str">
        <f t="shared" si="318"/>
        <v>-5.95715789486737+0.302348385497649i</v>
      </c>
      <c r="E755" t="str">
        <f t="shared" si="319"/>
        <v>2870</v>
      </c>
      <c r="F755" t="str">
        <f t="shared" si="320"/>
        <v>0.777000777000777</v>
      </c>
      <c r="G755" t="str">
        <f t="shared" si="315"/>
        <v>0.777000777000777</v>
      </c>
      <c r="H755" t="str">
        <f t="shared" si="321"/>
        <v>6.28101824277133+4.00792849000678i</v>
      </c>
      <c r="I755" t="str">
        <f t="shared" si="322"/>
        <v>243.866129734908i</v>
      </c>
      <c r="J755" t="str">
        <f t="shared" si="316"/>
        <v>-49.8688487413833+52.7425861674506i</v>
      </c>
      <c r="K755" t="str">
        <f t="shared" si="323"/>
        <v>2.4412422713028-2.30822851921133i</v>
      </c>
      <c r="L755" t="str">
        <f t="shared" si="324"/>
        <v>0.170109425487623-0.137499306466123i</v>
      </c>
      <c r="M755" t="str">
        <f t="shared" si="325"/>
        <v>2.61135169679042-2.44572782567745i</v>
      </c>
      <c r="N755" t="str">
        <f t="shared" si="326"/>
        <v>-0.275407893563498i</v>
      </c>
      <c r="O755" t="str">
        <f t="shared" si="327"/>
        <v>0.962314355320753-0.271939481399084i</v>
      </c>
      <c r="P755" t="str">
        <f t="shared" si="328"/>
        <v>0.037685644679247+0.271939481399084i</v>
      </c>
      <c r="Q755" t="str">
        <f t="shared" si="329"/>
        <v>-0.037685644679247+0.00346841216441396i</v>
      </c>
      <c r="R755" t="str">
        <f t="shared" si="330"/>
        <v>-0.333051985954057-7.24664909630534i</v>
      </c>
      <c r="S755" t="str">
        <f t="shared" si="331"/>
        <v>0.0285662869613092i</v>
      </c>
      <c r="T755" t="str">
        <f t="shared" si="332"/>
        <v>0.20700985759297-0.00951405860379751i</v>
      </c>
      <c r="U755" t="str">
        <f t="shared" si="333"/>
        <v>0.0001-2562.88153127046i</v>
      </c>
      <c r="V755" t="str">
        <f t="shared" si="334"/>
        <v>0.00002-0.0411078640815853i</v>
      </c>
      <c r="W755" t="str">
        <f t="shared" si="335"/>
        <v>0.0000199993584529566-0.041107204734298i</v>
      </c>
      <c r="X755" t="str">
        <f t="shared" si="336"/>
        <v>0.0059012816058844-0.040241818061544i</v>
      </c>
      <c r="Y755" t="str">
        <f t="shared" si="337"/>
        <v>0.009+0.390185807575852i</v>
      </c>
      <c r="Z755" t="str">
        <f t="shared" si="338"/>
        <v>-1.36884133854442-0.260649910451768i</v>
      </c>
      <c r="AA755" t="str">
        <f t="shared" si="339"/>
        <v>1.45754184899875-34.2291369972678i</v>
      </c>
      <c r="AB755" t="str">
        <f t="shared" si="340"/>
        <v>1.40933762472913-0.0647723780409243i</v>
      </c>
      <c r="AC755" t="str">
        <f t="shared" si="341"/>
        <v>4.52186059037701-3.61599970387652i</v>
      </c>
      <c r="AD755" t="str">
        <f t="shared" si="342"/>
        <v>0.197091811979457+0.143284283706601i</v>
      </c>
      <c r="AE755" t="str">
        <f t="shared" si="343"/>
        <v>-0.232440384008832-0.247505413844543i</v>
      </c>
      <c r="AF755" t="str">
        <f t="shared" si="344"/>
        <v>-12.2381761376387-3.70558010450913i</v>
      </c>
      <c r="AG755" t="str">
        <f t="shared" si="345"/>
        <v>1.01879419632499-0.0236655320523918i</v>
      </c>
      <c r="AH755" t="str">
        <f t="shared" si="346"/>
        <v>1.80226378158603+3.86043899503296i</v>
      </c>
      <c r="AI755">
        <f t="shared" si="347"/>
        <v>12.589040015711868</v>
      </c>
      <c r="AJ755">
        <f t="shared" si="348"/>
        <v>64.974264038545229</v>
      </c>
      <c r="AK755"/>
      <c r="AL755"/>
      <c r="AM755"/>
      <c r="AN755"/>
    </row>
    <row r="756" spans="1:40" x14ac:dyDescent="0.25">
      <c r="A756"/>
      <c r="B756">
        <f t="shared" si="349"/>
        <v>62200</v>
      </c>
      <c r="C756" s="237" t="str">
        <f t="shared" si="317"/>
        <v>-0.0000197543097494015+0.0393733428379093i</v>
      </c>
      <c r="D756" s="208" t="str">
        <f t="shared" si="318"/>
        <v>-5.95715740671403+0.301862295090638i</v>
      </c>
      <c r="E756" t="str">
        <f t="shared" si="319"/>
        <v>2870</v>
      </c>
      <c r="F756" t="str">
        <f t="shared" si="320"/>
        <v>0.777000777000777</v>
      </c>
      <c r="G756" t="str">
        <f t="shared" si="315"/>
        <v>0.777000777000777</v>
      </c>
      <c r="H756" t="str">
        <f t="shared" si="321"/>
        <v>6.28710813582213+4.0058133696131i</v>
      </c>
      <c r="I756" t="str">
        <f t="shared" si="322"/>
        <v>244.258828816606i</v>
      </c>
      <c r="J756" t="str">
        <f t="shared" si="316"/>
        <v>-50.0328094690693+52.8275178682034i</v>
      </c>
      <c r="K756" t="str">
        <f t="shared" si="323"/>
        <v>2.43738529846482-2.30844149340966i</v>
      </c>
      <c r="L756" t="str">
        <f t="shared" si="324"/>
        <v>0.169893032291039-0.137545530319275i</v>
      </c>
      <c r="M756" t="str">
        <f t="shared" si="325"/>
        <v>2.60727833075586-2.44598702372893i</v>
      </c>
      <c r="N756" t="str">
        <f t="shared" si="326"/>
        <v>-0.27585138453542i</v>
      </c>
      <c r="O756" t="str">
        <f t="shared" si="327"/>
        <v>0.962193657983764-0.272366232370725i</v>
      </c>
      <c r="P756" t="str">
        <f t="shared" si="328"/>
        <v>0.037806342016236+0.272366232370725i</v>
      </c>
      <c r="Q756" t="str">
        <f t="shared" si="329"/>
        <v>-0.037806342016236+0.00348515216469503i</v>
      </c>
      <c r="R756" t="str">
        <f t="shared" si="330"/>
        <v>-0.333051077743488-7.23494925633932i</v>
      </c>
      <c r="S756" t="str">
        <f t="shared" si="331"/>
        <v>0.0286122874234046i</v>
      </c>
      <c r="T756" t="str">
        <f t="shared" si="332"/>
        <v>0.207008447616128-0.00952935316307135i</v>
      </c>
      <c r="U756" t="str">
        <f t="shared" si="333"/>
        <v>0.0001-2558.76114295652i</v>
      </c>
      <c r="V756" t="str">
        <f t="shared" si="334"/>
        <v>0.00002-0.0410417742679493i</v>
      </c>
      <c r="W756" t="str">
        <f t="shared" si="335"/>
        <v>0.0000199993584529566-0.0410411159807063i</v>
      </c>
      <c r="X756" t="str">
        <f t="shared" si="336"/>
        <v>0.00588277984445569-0.0401798202633255i</v>
      </c>
      <c r="Y756" t="str">
        <f t="shared" si="337"/>
        <v>0.009+0.39081412610657i</v>
      </c>
      <c r="Z756" t="str">
        <f t="shared" si="338"/>
        <v>-1.36409864032781-0.259230019335941i</v>
      </c>
      <c r="AA756" t="str">
        <f t="shared" si="339"/>
        <v>1.45002259924668-34.1621439581585i</v>
      </c>
      <c r="AB756" t="str">
        <f t="shared" si="340"/>
        <v>1.40932802550793-0.0648765044728194i</v>
      </c>
      <c r="AC756" t="str">
        <f t="shared" si="341"/>
        <v>4.51582333374836-3.61634916685708i</v>
      </c>
      <c r="AD756" t="str">
        <f t="shared" si="342"/>
        <v>0.197154644922162+0.143518353915649i</v>
      </c>
      <c r="AE756" t="str">
        <f t="shared" si="343"/>
        <v>-0.231734117412017-0.246881593853764i</v>
      </c>
      <c r="AF756" t="str">
        <f t="shared" si="344"/>
        <v>-12.2442655425362-3.70395107452246i</v>
      </c>
      <c r="AG756" t="str">
        <f t="shared" si="345"/>
        <v>1.01878335955519-0.0236281762290635i</v>
      </c>
      <c r="AH756" t="str">
        <f t="shared" si="346"/>
        <v>1.79819982338191+3.85136228563536i</v>
      </c>
      <c r="AI756">
        <f t="shared" si="347"/>
        <v>12.568743633776418</v>
      </c>
      <c r="AJ756">
        <f t="shared" si="348"/>
        <v>64.972144293927272</v>
      </c>
      <c r="AK756"/>
      <c r="AL756"/>
      <c r="AM756"/>
      <c r="AN756"/>
    </row>
    <row r="757" spans="1:40" x14ac:dyDescent="0.25">
      <c r="A757"/>
      <c r="B757">
        <f t="shared" si="349"/>
        <v>62300</v>
      </c>
      <c r="C757" s="237" t="str">
        <f t="shared" si="317"/>
        <v>-0.0000196909439368314+0.0393101432824303i</v>
      </c>
      <c r="D757" s="208" t="str">
        <f t="shared" si="318"/>
        <v>-5.95715692090948+0.301377765165299i</v>
      </c>
      <c r="E757" t="str">
        <f t="shared" si="319"/>
        <v>2870</v>
      </c>
      <c r="F757" t="str">
        <f t="shared" si="320"/>
        <v>0.777000777000777</v>
      </c>
      <c r="G757" t="str">
        <f t="shared" si="315"/>
        <v>0.777000777000777</v>
      </c>
      <c r="H757" t="str">
        <f t="shared" si="321"/>
        <v>6.29318182246032+4.00369353884134i</v>
      </c>
      <c r="I757" t="str">
        <f t="shared" si="322"/>
        <v>244.651527898305i</v>
      </c>
      <c r="J757" t="str">
        <f t="shared" si="316"/>
        <v>-50.1970340112808+52.9124495689561i</v>
      </c>
      <c r="K757" t="str">
        <f t="shared" si="323"/>
        <v>2.43353430778147-2.30864768897402i</v>
      </c>
      <c r="L757" t="str">
        <f t="shared" si="324"/>
        <v>0.169676842082659-0.137591355457399i</v>
      </c>
      <c r="M757" t="str">
        <f t="shared" si="325"/>
        <v>2.60321114986413-2.44623904443142i</v>
      </c>
      <c r="N757" t="str">
        <f t="shared" si="326"/>
        <v>-0.276294875507342i</v>
      </c>
      <c r="O757" t="str">
        <f t="shared" si="327"/>
        <v>0.962072771398447-0.272792929772221i</v>
      </c>
      <c r="P757" t="str">
        <f t="shared" si="328"/>
        <v>0.037927228601553+0.272792929772221i</v>
      </c>
      <c r="Q757" t="str">
        <f t="shared" si="329"/>
        <v>-0.037927228601553+0.00350194573512097i</v>
      </c>
      <c r="R757" t="str">
        <f t="shared" si="330"/>
        <v>-0.333050168062833-7.22328689675555i</v>
      </c>
      <c r="S757" t="str">
        <f t="shared" si="331"/>
        <v>0.0286582878855002i</v>
      </c>
      <c r="T757" t="str">
        <f t="shared" si="332"/>
        <v>0.207007035366782-0.00954464759665889i</v>
      </c>
      <c r="U757" t="str">
        <f t="shared" si="333"/>
        <v>0.0001-2554.65398221341i</v>
      </c>
      <c r="V757" t="str">
        <f t="shared" si="334"/>
        <v>0.00002-0.0409758966206492i</v>
      </c>
      <c r="W757" t="str">
        <f t="shared" si="335"/>
        <v>0.0000199993584529566-0.0409752393900479i</v>
      </c>
      <c r="X757" t="str">
        <f t="shared" si="336"/>
        <v>0.00586436463639793-0.0401180088859162i</v>
      </c>
      <c r="Y757" t="str">
        <f t="shared" si="337"/>
        <v>0.009+0.391442444637288i</v>
      </c>
      <c r="Z757" t="str">
        <f t="shared" si="338"/>
        <v>-1.35938100852578-0.257820696227911i</v>
      </c>
      <c r="AA757" t="str">
        <f t="shared" si="339"/>
        <v>1.44256087261327-34.0954286984363i</v>
      </c>
      <c r="AB757" t="str">
        <f t="shared" si="340"/>
        <v>1.40931841081537-0.0649806300490334i</v>
      </c>
      <c r="AC757" t="str">
        <f t="shared" si="341"/>
        <v>4.50979524638567-3.61668802324144i</v>
      </c>
      <c r="AD757" t="str">
        <f t="shared" si="342"/>
        <v>0.197217576125374+0.143752383440441i</v>
      </c>
      <c r="AE757" t="str">
        <f t="shared" si="343"/>
        <v>-0.231031487949286-0.246261032764277i</v>
      </c>
      <c r="AF757" t="str">
        <f t="shared" si="344"/>
        <v>-12.2503387433698-3.70231577367604i</v>
      </c>
      <c r="AG757" t="str">
        <f t="shared" si="345"/>
        <v>1.01877258694469-0.0235909833930175i</v>
      </c>
      <c r="AH757" t="str">
        <f t="shared" si="346"/>
        <v>1.79415269855337+3.84232798308854i</v>
      </c>
      <c r="AI757">
        <f t="shared" si="347"/>
        <v>12.548493018256693</v>
      </c>
      <c r="AJ757">
        <f t="shared" si="348"/>
        <v>64.970050947102663</v>
      </c>
      <c r="AK757"/>
      <c r="AL757"/>
      <c r="AM757"/>
      <c r="AN757"/>
    </row>
    <row r="758" spans="1:40" x14ac:dyDescent="0.25">
      <c r="A758"/>
      <c r="B758">
        <f t="shared" si="349"/>
        <v>62400</v>
      </c>
      <c r="C758" s="237" t="str">
        <f t="shared" si="317"/>
        <v>-0.0000196278825233188+0.0392471462894769i</v>
      </c>
      <c r="D758" s="208" t="str">
        <f t="shared" si="318"/>
        <v>-5.95715643743864+0.300894788219323i</v>
      </c>
      <c r="E758" t="str">
        <f t="shared" si="319"/>
        <v>2870</v>
      </c>
      <c r="F758" t="str">
        <f t="shared" si="320"/>
        <v>0.777000777000777</v>
      </c>
      <c r="G758" t="str">
        <f t="shared" si="315"/>
        <v>0.777000777000777</v>
      </c>
      <c r="H758" t="str">
        <f t="shared" si="321"/>
        <v>6.29923934387558+4.00156904952003i</v>
      </c>
      <c r="I758" t="str">
        <f t="shared" si="322"/>
        <v>245.044226980004i</v>
      </c>
      <c r="J758" t="str">
        <f t="shared" si="316"/>
        <v>-50.3615223680181+52.9973812697089i</v>
      </c>
      <c r="K758" t="str">
        <f t="shared" si="323"/>
        <v>2.42968930030935-2.3088471376i</v>
      </c>
      <c r="L758" t="str">
        <f t="shared" si="324"/>
        <v>0.169460855412671-0.137636783119991i</v>
      </c>
      <c r="M758" t="str">
        <f t="shared" si="325"/>
        <v>2.59915015572202-2.44648392071999i</v>
      </c>
      <c r="N758" t="str">
        <f t="shared" si="326"/>
        <v>-0.276738366479264i</v>
      </c>
      <c r="O758" t="str">
        <f t="shared" si="327"/>
        <v>0.961951695588579-0.273219573519646i</v>
      </c>
      <c r="P758" t="str">
        <f t="shared" si="328"/>
        <v>0.038048304411421+0.273219573519646i</v>
      </c>
      <c r="Q758" t="str">
        <f t="shared" si="329"/>
        <v>-0.038048304411421+0.00351879295961799i</v>
      </c>
      <c r="R758" t="str">
        <f t="shared" si="330"/>
        <v>-0.333049256911741-7.21166183735927i</v>
      </c>
      <c r="S758" t="str">
        <f t="shared" si="331"/>
        <v>0.0287042883475956i</v>
      </c>
      <c r="T758" t="str">
        <f t="shared" si="332"/>
        <v>0.207005620844912-0.00955994190434706i</v>
      </c>
      <c r="U758" t="str">
        <f t="shared" si="333"/>
        <v>0.0001-2550.55998544704i</v>
      </c>
      <c r="V758" t="str">
        <f t="shared" si="334"/>
        <v>0.00002-0.0409102301196546i</v>
      </c>
      <c r="W758" t="str">
        <f t="shared" si="335"/>
        <v>0.0000199993584529566-0.0409095739423077i</v>
      </c>
      <c r="X758" t="str">
        <f t="shared" si="336"/>
        <v>0.00584603544655327-0.0400563831108968i</v>
      </c>
      <c r="Y758" t="str">
        <f t="shared" si="337"/>
        <v>0.009+0.392070763168006i</v>
      </c>
      <c r="Z758" t="str">
        <f t="shared" si="338"/>
        <v>-1.35468826448042-0.256421840884742i</v>
      </c>
      <c r="AA758" t="str">
        <f t="shared" si="339"/>
        <v>1.43515609605536-34.0289894400998i</v>
      </c>
      <c r="AB758" t="str">
        <f t="shared" si="340"/>
        <v>1.4093087806513-0.0650847547681156i</v>
      </c>
      <c r="AC758" t="str">
        <f t="shared" si="341"/>
        <v>4.50377633066604-3.61701632168358i</v>
      </c>
      <c r="AD758" t="str">
        <f t="shared" si="342"/>
        <v>0.197280605577409+0.143986372311942i</v>
      </c>
      <c r="AE758" t="str">
        <f t="shared" si="343"/>
        <v>-0.230332470534763-0.245643704869113i</v>
      </c>
      <c r="AF758" t="str">
        <f t="shared" si="344"/>
        <v>-12.2563957813142-3.70067426130071i</v>
      </c>
      <c r="AG758" t="str">
        <f t="shared" si="345"/>
        <v>1.01876187792807-0.0235539525407271i</v>
      </c>
      <c r="AH758" t="str">
        <f t="shared" si="346"/>
        <v>1.79012231838811+3.83333579127028i</v>
      </c>
      <c r="AI758">
        <f t="shared" si="347"/>
        <v>12.528287972400339</v>
      </c>
      <c r="AJ758">
        <f t="shared" si="348"/>
        <v>64.967983642665544</v>
      </c>
      <c r="AK758"/>
      <c r="AL758"/>
      <c r="AM758"/>
      <c r="AN758"/>
    </row>
    <row r="759" spans="1:40" x14ac:dyDescent="0.25">
      <c r="A759"/>
      <c r="B759">
        <f t="shared" si="349"/>
        <v>62500</v>
      </c>
      <c r="C759" s="237" t="str">
        <f t="shared" si="317"/>
        <v>-0.0000195651235622699+0.0391843508867498i</v>
      </c>
      <c r="D759" s="208" t="str">
        <f t="shared" si="318"/>
        <v>-5.9571559562866+0.300413356798415i</v>
      </c>
      <c r="E759" t="str">
        <f t="shared" si="319"/>
        <v>2870</v>
      </c>
      <c r="F759" t="str">
        <f t="shared" si="320"/>
        <v>0.777000777000777</v>
      </c>
      <c r="G759" t="str">
        <f t="shared" si="315"/>
        <v>0.777000777000777</v>
      </c>
      <c r="H759" t="str">
        <f t="shared" si="321"/>
        <v>6.30528074123844+3.99943995313232i</v>
      </c>
      <c r="I759" t="str">
        <f t="shared" si="322"/>
        <v>245.436926061703i</v>
      </c>
      <c r="J759" t="str">
        <f t="shared" si="316"/>
        <v>-50.526274539281+53.0823129704616i</v>
      </c>
      <c r="K759" t="str">
        <f t="shared" si="323"/>
        <v>2.42585027700684-2.30903987087834i</v>
      </c>
      <c r="L759" t="str">
        <f t="shared" si="324"/>
        <v>0.169245072825976-0.137681814545116i</v>
      </c>
      <c r="M759" t="str">
        <f t="shared" si="325"/>
        <v>2.59509534983282-2.44672168542346i</v>
      </c>
      <c r="N759" t="str">
        <f t="shared" si="326"/>
        <v>-0.277181857451186i</v>
      </c>
      <c r="O759" t="str">
        <f t="shared" si="327"/>
        <v>0.961830430577974-0.273646163529088i</v>
      </c>
      <c r="P759" t="str">
        <f t="shared" si="328"/>
        <v>0.038169569422026+0.273646163529088i</v>
      </c>
      <c r="Q759" t="str">
        <f t="shared" si="329"/>
        <v>-0.038169569422026+0.00353569392209802i</v>
      </c>
      <c r="R759" t="str">
        <f t="shared" si="330"/>
        <v>-0.333048344290563-7.20007389910907i</v>
      </c>
      <c r="S759" t="str">
        <f t="shared" si="331"/>
        <v>0.0287502888096912i</v>
      </c>
      <c r="T759" t="str">
        <f t="shared" si="332"/>
        <v>0.207004204050505-0.00957523608594315i</v>
      </c>
      <c r="U759" t="str">
        <f t="shared" si="333"/>
        <v>0.0001-2546.47908947033i</v>
      </c>
      <c r="V759" t="str">
        <f t="shared" si="334"/>
        <v>0.00002-0.0408447737514631i</v>
      </c>
      <c r="W759" t="str">
        <f t="shared" si="335"/>
        <v>0.0000199993584529566-0.0408441186240004i</v>
      </c>
      <c r="X759" t="str">
        <f t="shared" si="336"/>
        <v>0.00582779174386374-0.0399949421244939i</v>
      </c>
      <c r="Y759" t="str">
        <f t="shared" si="337"/>
        <v>0.009+0.392699081698724i</v>
      </c>
      <c r="Z759" t="str">
        <f t="shared" si="338"/>
        <v>-1.35002023113361-0.255033354222047i</v>
      </c>
      <c r="AA759" t="str">
        <f t="shared" si="339"/>
        <v>1.42780770349796-33.9628244204409i</v>
      </c>
      <c r="AB759" t="str">
        <f t="shared" si="340"/>
        <v>1.40929913501564-0.0651888786287542i</v>
      </c>
      <c r="AC759" t="str">
        <f t="shared" si="341"/>
        <v>4.49776658881309-3.61733411068159i</v>
      </c>
      <c r="AD759" t="str">
        <f t="shared" si="342"/>
        <v>0.197343733266584+0.144220320560673i</v>
      </c>
      <c r="AE759" t="str">
        <f t="shared" si="343"/>
        <v>-0.229637040297756-0.245029584727161i</v>
      </c>
      <c r="AF759" t="str">
        <f t="shared" si="344"/>
        <v>-12.262436697525-3.6990265963339i</v>
      </c>
      <c r="AG759" t="str">
        <f t="shared" si="345"/>
        <v>1.01875123194612-0.0235170826769296i</v>
      </c>
      <c r="AH759" t="str">
        <f t="shared" si="346"/>
        <v>1.7861085946887+3.82438541679209i</v>
      </c>
      <c r="AI759">
        <f t="shared" si="347"/>
        <v>12.508128300710116</v>
      </c>
      <c r="AJ759">
        <f t="shared" si="348"/>
        <v>64.965942028975874</v>
      </c>
      <c r="AK759"/>
      <c r="AL759"/>
      <c r="AM759"/>
      <c r="AN759"/>
    </row>
    <row r="760" spans="1:40" x14ac:dyDescent="0.25">
      <c r="A760"/>
      <c r="B760">
        <f t="shared" si="349"/>
        <v>62600</v>
      </c>
      <c r="C760" s="237" t="str">
        <f t="shared" si="317"/>
        <v>-0.0000195026651226263+0.0391217561081629i</v>
      </c>
      <c r="D760" s="208" t="str">
        <f t="shared" si="318"/>
        <v>-5.95715547743857+0.299933463495916i</v>
      </c>
      <c r="E760" t="str">
        <f t="shared" si="319"/>
        <v>2870</v>
      </c>
      <c r="F760" t="str">
        <f t="shared" si="320"/>
        <v>0.777000777000777</v>
      </c>
      <c r="G760" t="str">
        <f t="shared" si="315"/>
        <v>0.777000777000777</v>
      </c>
      <c r="H760" t="str">
        <f t="shared" si="321"/>
        <v>6.31130605569882+3.99730630081798i</v>
      </c>
      <c r="I760" t="str">
        <f t="shared" si="322"/>
        <v>245.829625143401i</v>
      </c>
      <c r="J760" t="str">
        <f t="shared" si="316"/>
        <v>-50.6912905250695+53.1672446712144i</v>
      </c>
      <c r="K760" t="str">
        <f t="shared" si="323"/>
        <v>2.42201723873476-2.30922592029492i</v>
      </c>
      <c r="L760" t="str">
        <f t="shared" si="324"/>
        <v>0.169029494862213-0.137726450969385i</v>
      </c>
      <c r="M760" t="str">
        <f t="shared" si="325"/>
        <v>2.59104673359697-2.44695237126431i</v>
      </c>
      <c r="N760" t="str">
        <f t="shared" si="326"/>
        <v>-0.277625348423107i</v>
      </c>
      <c r="O760" t="str">
        <f t="shared" si="327"/>
        <v>0.961708976390484-0.274072699716642i</v>
      </c>
      <c r="P760" t="str">
        <f t="shared" si="328"/>
        <v>0.038291023609516+0.274072699716642i</v>
      </c>
      <c r="Q760" t="str">
        <f t="shared" si="329"/>
        <v>-0.038291023609516+0.00355264870646499i</v>
      </c>
      <c r="R760" t="str">
        <f t="shared" si="330"/>
        <v>-0.333047430199148-7.1885229041076i</v>
      </c>
      <c r="S760" t="str">
        <f t="shared" si="331"/>
        <v>0.0287962892717868i</v>
      </c>
      <c r="T760" t="str">
        <f t="shared" si="332"/>
        <v>0.207002784983547-0.00959053014123989i</v>
      </c>
      <c r="U760" t="str">
        <f t="shared" si="333"/>
        <v>0.0001-2542.41123149993i</v>
      </c>
      <c r="V760" t="str">
        <f t="shared" si="334"/>
        <v>0.00002-0.0407795265090486i</v>
      </c>
      <c r="W760" t="str">
        <f t="shared" si="335"/>
        <v>0.0000199993584529566-0.0407788724281159i</v>
      </c>
      <c r="X760" t="str">
        <f t="shared" si="336"/>
        <v>0.00580963300133287-0.0399336851175433i</v>
      </c>
      <c r="Y760" t="str">
        <f t="shared" si="337"/>
        <v>0.009+0.393327400229442i</v>
      </c>
      <c r="Z760" t="str">
        <f t="shared" si="338"/>
        <v>-1.34537673300974-0.253655138298137i</v>
      </c>
      <c r="AA760" t="str">
        <f t="shared" si="339"/>
        <v>1.42051513573461-33.8969318918813i</v>
      </c>
      <c r="AB760" t="str">
        <f t="shared" si="340"/>
        <v>1.40928947390829-0.0652930016295378i</v>
      </c>
      <c r="AC760" t="str">
        <f t="shared" si="341"/>
        <v>4.4917660228983-3.61764143857668i</v>
      </c>
      <c r="AD760" t="str">
        <f t="shared" si="342"/>
        <v>0.197406959181219+0.144454228216719i</v>
      </c>
      <c r="AE760" t="str">
        <f t="shared" si="343"/>
        <v>-0.228945172580554-0.24441864715978i</v>
      </c>
      <c r="AF760" t="str">
        <f t="shared" si="344"/>
        <v>-12.2684615331374-3.69737283732206i</v>
      </c>
      <c r="AG760" t="str">
        <f t="shared" si="345"/>
        <v>1.01874064844576-0.0234803728145422i</v>
      </c>
      <c r="AH760" t="str">
        <f t="shared" si="346"/>
        <v>1.78211143977005+3.81547656896741i</v>
      </c>
      <c r="AI760">
        <f t="shared" si="347"/>
        <v>12.488013808932017</v>
      </c>
      <c r="AJ760">
        <f t="shared" si="348"/>
        <v>64.963925758114584</v>
      </c>
      <c r="AK760"/>
      <c r="AL760"/>
      <c r="AM760"/>
      <c r="AN760"/>
    </row>
    <row r="761" spans="1:40" x14ac:dyDescent="0.25">
      <c r="A761"/>
      <c r="B761">
        <f t="shared" si="349"/>
        <v>62700</v>
      </c>
      <c r="C761" s="237" t="str">
        <f t="shared" si="317"/>
        <v>-0.0000194405052887166+0.0390593609937928i</v>
      </c>
      <c r="D761" s="208" t="str">
        <f t="shared" si="318"/>
        <v>-5.95715500087984+0.299455100952412i</v>
      </c>
      <c r="E761" t="str">
        <f t="shared" si="319"/>
        <v>2870</v>
      </c>
      <c r="F761" t="str">
        <f t="shared" si="320"/>
        <v>0.777000777000777</v>
      </c>
      <c r="G761" t="str">
        <f t="shared" si="315"/>
        <v>0.777000777000777</v>
      </c>
      <c r="H761" t="str">
        <f t="shared" si="321"/>
        <v>6.31731532838509+3.9951681433752i</v>
      </c>
      <c r="I761" t="str">
        <f t="shared" si="322"/>
        <v>246.2223242251i</v>
      </c>
      <c r="J761" t="str">
        <f t="shared" si="316"/>
        <v>-50.8565703253836+53.2521763719671i</v>
      </c>
      <c r="K761" t="str">
        <f t="shared" si="323"/>
        <v>2.4181901862572-2.30940531723096i</v>
      </c>
      <c r="L761" t="str">
        <f t="shared" si="324"/>
        <v>0.168814122055781-0.137770693627942i</v>
      </c>
      <c r="M761" t="str">
        <f t="shared" si="325"/>
        <v>2.58700430831298-2.4471760108589i</v>
      </c>
      <c r="N761" t="str">
        <f t="shared" si="326"/>
        <v>-0.278068839395029i</v>
      </c>
      <c r="O761" t="str">
        <f t="shared" si="327"/>
        <v>0.961587333049994-0.274499181998416i</v>
      </c>
      <c r="P761" t="str">
        <f t="shared" si="328"/>
        <v>0.038412666950006+0.274499181998416i</v>
      </c>
      <c r="Q761" t="str">
        <f t="shared" si="329"/>
        <v>-0.038412666950006+0.00356965739661302i</v>
      </c>
      <c r="R761" t="str">
        <f t="shared" si="330"/>
        <v>-0.333046514637336-7.17700867559169i</v>
      </c>
      <c r="S761" t="str">
        <f t="shared" si="331"/>
        <v>0.0288422897338822i</v>
      </c>
      <c r="T761" t="str">
        <f t="shared" si="332"/>
        <v>0.207001363644002-0.00960582407002968i</v>
      </c>
      <c r="U761" t="str">
        <f t="shared" si="333"/>
        <v>0.0001-2538.35634915304i</v>
      </c>
      <c r="V761" t="str">
        <f t="shared" si="334"/>
        <v>0.00002-0.0407144873918093i</v>
      </c>
      <c r="W761" t="str">
        <f t="shared" si="335"/>
        <v>0.0000199993584529566-0.0407138343540687i</v>
      </c>
      <c r="X761" t="str">
        <f t="shared" si="336"/>
        <v>0.00579155869598918-0.0398726112854609i</v>
      </c>
      <c r="Y761" t="str">
        <f t="shared" si="337"/>
        <v>0.009+0.39395571876016i</v>
      </c>
      <c r="Z761" t="str">
        <f t="shared" si="338"/>
        <v>-1.34075759619883-0.252287096298492i</v>
      </c>
      <c r="AA761" t="str">
        <f t="shared" si="339"/>
        <v>1.41327784032944-33.8313101218109i</v>
      </c>
      <c r="AB761" t="str">
        <f t="shared" si="340"/>
        <v>1.40927979732902-0.0653971237690534i</v>
      </c>
      <c r="AC761" t="str">
        <f t="shared" si="341"/>
        <v>4.48577463484182-3.61793835355349i</v>
      </c>
      <c r="AD761" t="str">
        <f t="shared" si="342"/>
        <v>0.197470283309631+0.144688095309723i</v>
      </c>
      <c r="AE761" t="str">
        <f t="shared" si="343"/>
        <v>-0.228256842936275-0.24381086724748i</v>
      </c>
      <c r="AF761" t="str">
        <f t="shared" si="344"/>
        <v>-12.2744703292649-3.69571304242279i</v>
      </c>
      <c r="AG761" t="str">
        <f t="shared" si="345"/>
        <v>1.01873012687995-0.023443821974578i</v>
      </c>
      <c r="AH761" t="str">
        <f t="shared" si="346"/>
        <v>1.77813076645724+3.80660895978068i</v>
      </c>
      <c r="AI761">
        <f t="shared" si="347"/>
        <v>12.46794430404467</v>
      </c>
      <c r="AJ761">
        <f t="shared" si="348"/>
        <v>64.961934485837091</v>
      </c>
      <c r="AK761"/>
      <c r="AL761"/>
      <c r="AM761"/>
      <c r="AN761"/>
    </row>
    <row r="762" spans="1:40" x14ac:dyDescent="0.25">
      <c r="A762"/>
      <c r="B762">
        <f t="shared" si="349"/>
        <v>62800</v>
      </c>
      <c r="C762" s="237" t="str">
        <f t="shared" si="317"/>
        <v>-0.0000193786421601091+0.0389971645898306i</v>
      </c>
      <c r="D762" s="208" t="str">
        <f t="shared" si="318"/>
        <v>-5.95715452659585+0.298978261855368i</v>
      </c>
      <c r="E762" t="str">
        <f t="shared" si="319"/>
        <v>2870</v>
      </c>
      <c r="F762" t="str">
        <f t="shared" si="320"/>
        <v>0.777000777000777</v>
      </c>
      <c r="G762" t="str">
        <f t="shared" si="315"/>
        <v>0.777000777000777</v>
      </c>
      <c r="H762" t="str">
        <f t="shared" si="321"/>
        <v>6.32330860040263+3.99302553126256i</v>
      </c>
      <c r="I762" t="str">
        <f t="shared" si="322"/>
        <v>246.615023306799i</v>
      </c>
      <c r="J762" t="str">
        <f t="shared" si="316"/>
        <v>-51.0221139402234+53.3371080727199i</v>
      </c>
      <c r="K762" t="str">
        <f t="shared" si="323"/>
        <v>2.4143691202422-2.30957809296302i</v>
      </c>
      <c r="L762" t="str">
        <f t="shared" si="324"/>
        <v>0.168598954935859-0.137814543754448i</v>
      </c>
      <c r="M762" t="str">
        <f t="shared" si="325"/>
        <v>2.58296807517806-2.44739263671747i</v>
      </c>
      <c r="N762" t="str">
        <f t="shared" si="326"/>
        <v>-0.278512330366951i</v>
      </c>
      <c r="O762" t="str">
        <f t="shared" si="327"/>
        <v>0.961465500580432-0.274925610290527i</v>
      </c>
      <c r="P762" t="str">
        <f t="shared" si="328"/>
        <v>0.038534499419568+0.274925610290527i</v>
      </c>
      <c r="Q762" t="str">
        <f t="shared" si="329"/>
        <v>-0.038534499419568+0.00358672007642402i</v>
      </c>
      <c r="R762" t="str">
        <f t="shared" si="330"/>
        <v>-0.333045597605078-7.16553103792511i</v>
      </c>
      <c r="S762" t="str">
        <f t="shared" si="331"/>
        <v>0.0288882901959778i</v>
      </c>
      <c r="T762" t="str">
        <f t="shared" si="332"/>
        <v>0.206999940031867-0.00962111787210834i</v>
      </c>
      <c r="U762" t="str">
        <f t="shared" si="333"/>
        <v>0.0001-2534.31438044419i</v>
      </c>
      <c r="V762" t="str">
        <f t="shared" si="334"/>
        <v>0.00002-0.0406496554055166i</v>
      </c>
      <c r="W762" t="str">
        <f t="shared" si="335"/>
        <v>0.0000199993584529566-0.0406490034076454i</v>
      </c>
      <c r="X762" t="str">
        <f t="shared" si="336"/>
        <v>0.00577356830884933-0.0398117198282103i</v>
      </c>
      <c r="Y762" t="str">
        <f t="shared" si="337"/>
        <v>0.009+0.394584037290878i</v>
      </c>
      <c r="Z762" t="str">
        <f t="shared" si="338"/>
        <v>-1.33616264833976-0.250929132520438i</v>
      </c>
      <c r="AA762" t="str">
        <f t="shared" si="339"/>
        <v>1.4060952715208-33.7659573924281i</v>
      </c>
      <c r="AB762" t="str">
        <f t="shared" si="340"/>
        <v>1.40927010527779-0.0655012450459106i</v>
      </c>
      <c r="AC762" t="str">
        <f t="shared" si="341"/>
        <v>4.47979242641417-3.61822490364092i</v>
      </c>
      <c r="AD762" t="str">
        <f t="shared" si="342"/>
        <v>0.197533705640137+0.144921921868905i</v>
      </c>
      <c r="AE762" t="str">
        <f t="shared" si="343"/>
        <v>-0.227572027126733-0.243206220326671i</v>
      </c>
      <c r="AF762" t="str">
        <f t="shared" si="344"/>
        <v>-12.2804631269985-3.69404726940719i</v>
      </c>
      <c r="AG762" t="str">
        <f t="shared" si="345"/>
        <v>1.01871966670765-0.0234074291860641i</v>
      </c>
      <c r="AH762" t="str">
        <f t="shared" si="346"/>
        <v>1.77416648808314+3.797782303857i</v>
      </c>
      <c r="AI762">
        <f t="shared" si="347"/>
        <v>12.447919594248994</v>
      </c>
      <c r="AJ762">
        <f t="shared" si="348"/>
        <v>64.959967871530921</v>
      </c>
      <c r="AK762"/>
      <c r="AL762"/>
      <c r="AM762"/>
      <c r="AN762"/>
    </row>
    <row r="763" spans="1:40" x14ac:dyDescent="0.25">
      <c r="A763"/>
      <c r="B763">
        <f t="shared" si="349"/>
        <v>62900</v>
      </c>
      <c r="C763" s="237" t="str">
        <f t="shared" si="317"/>
        <v>-0.0000193170738514674+0.0389351659485328i</v>
      </c>
      <c r="D763" s="208" t="str">
        <f t="shared" si="318"/>
        <v>-5.95715405457215+0.298502938938752i</v>
      </c>
      <c r="E763" t="str">
        <f t="shared" si="319"/>
        <v>2870</v>
      </c>
      <c r="F763" t="str">
        <f t="shared" si="320"/>
        <v>0.777000777000777</v>
      </c>
      <c r="G763" t="str">
        <f t="shared" si="315"/>
        <v>0.777000777000777</v>
      </c>
      <c r="H763" t="str">
        <f t="shared" si="321"/>
        <v>6.32928591283303+3.9908785146009i</v>
      </c>
      <c r="I763" t="str">
        <f t="shared" si="322"/>
        <v>247.007722388497i</v>
      </c>
      <c r="J763" t="str">
        <f t="shared" si="316"/>
        <v>-51.1879213695889+53.4220397734726i</v>
      </c>
      <c r="K763" t="str">
        <f t="shared" si="323"/>
        <v>2.41055404126253-2.30974427866311i</v>
      </c>
      <c r="L763" t="str">
        <f t="shared" si="324"/>
        <v>0.168383994026431-0.137858002581064i</v>
      </c>
      <c r="M763" t="str">
        <f t="shared" si="325"/>
        <v>2.57893803528896-2.44760228124417i</v>
      </c>
      <c r="N763" t="str">
        <f t="shared" si="326"/>
        <v>-0.278955821338873i</v>
      </c>
      <c r="O763" t="str">
        <f t="shared" si="327"/>
        <v>0.96134347900576-0.275351984509104i</v>
      </c>
      <c r="P763" t="str">
        <f t="shared" si="328"/>
        <v>0.03865652099424+0.275351984509104i</v>
      </c>
      <c r="Q763" t="str">
        <f t="shared" si="329"/>
        <v>-0.03865652099424+0.003603836829769i</v>
      </c>
      <c r="R763" t="str">
        <f t="shared" si="330"/>
        <v>-0.333044679102478-7.15408981658799i</v>
      </c>
      <c r="S763" t="str">
        <f t="shared" si="331"/>
        <v>0.0289342906580732i</v>
      </c>
      <c r="T763" t="str">
        <f t="shared" si="332"/>
        <v>0.206998514147119-0.00963641154727582i</v>
      </c>
      <c r="U763" t="str">
        <f t="shared" si="333"/>
        <v>0.0001-2530.28526378212i</v>
      </c>
      <c r="V763" t="str">
        <f t="shared" si="334"/>
        <v>0.00002-0.0405850295622645i</v>
      </c>
      <c r="W763" t="str">
        <f t="shared" si="335"/>
        <v>0.0000199993584529566-0.0405843786009565i</v>
      </c>
      <c r="X763" t="str">
        <f t="shared" si="336"/>
        <v>0.00575566132488243-0.0397510099502728i</v>
      </c>
      <c r="Y763" t="str">
        <f t="shared" si="337"/>
        <v>0.009+0.395212355821596i</v>
      </c>
      <c r="Z763" t="str">
        <f t="shared" si="338"/>
        <v>-1.33159171860377-0.249581152358096i</v>
      </c>
      <c r="AA763" t="str">
        <f t="shared" si="339"/>
        <v>1.3989668901266-33.7008720005834i</v>
      </c>
      <c r="AB763" t="str">
        <f t="shared" si="340"/>
        <v>1.40926039775445-0.0656053654587476i</v>
      </c>
      <c r="AC763" t="str">
        <f t="shared" si="341"/>
        <v>4.47381939923671-3.61850113671145i</v>
      </c>
      <c r="AD763" t="str">
        <f t="shared" si="342"/>
        <v>0.197597226161063+0.145155707923052i</v>
      </c>
      <c r="AE763" t="str">
        <f t="shared" si="343"/>
        <v>-0.226890701120357-0.242604681986445i</v>
      </c>
      <c r="AF763" t="str">
        <f t="shared" si="344"/>
        <v>-12.2864399674052-3.69237557566215i</v>
      </c>
      <c r="AG763" t="str">
        <f t="shared" si="345"/>
        <v>1.01870926739365-0.023371193485962i</v>
      </c>
      <c r="AH763" t="str">
        <f t="shared" si="346"/>
        <v>1.77021851848647+3.78899631843242i</v>
      </c>
      <c r="AI763">
        <f t="shared" si="347"/>
        <v>12.427939488958785</v>
      </c>
      <c r="AJ763">
        <f t="shared" si="348"/>
        <v>64.958025578169298</v>
      </c>
      <c r="AK763"/>
      <c r="AL763"/>
      <c r="AM763"/>
      <c r="AN763"/>
    </row>
    <row r="764" spans="1:40" x14ac:dyDescent="0.25">
      <c r="A764"/>
      <c r="B764">
        <f t="shared" si="349"/>
        <v>63000</v>
      </c>
      <c r="C764" s="237" t="str">
        <f t="shared" si="317"/>
        <v>-0.0000192557984924058+0.0388733641281734i</v>
      </c>
      <c r="D764" s="208" t="str">
        <f t="shared" si="318"/>
        <v>-5.9571535847944+0.298029124982663i</v>
      </c>
      <c r="E764" t="str">
        <f t="shared" si="319"/>
        <v>2870</v>
      </c>
      <c r="F764" t="str">
        <f t="shared" si="320"/>
        <v>0.777000777000777</v>
      </c>
      <c r="G764" t="str">
        <f t="shared" si="315"/>
        <v>0.777000777000777</v>
      </c>
      <c r="H764" t="str">
        <f t="shared" si="321"/>
        <v>6.33524730673258+3.98872714317521i</v>
      </c>
      <c r="I764" t="str">
        <f t="shared" si="322"/>
        <v>247.400421470196i</v>
      </c>
      <c r="J764" t="str">
        <f t="shared" si="316"/>
        <v>-51.35399261348+53.5069714742253i</v>
      </c>
      <c r="K764" t="str">
        <f t="shared" si="323"/>
        <v>2.40674494979646-2.30990390539885i</v>
      </c>
      <c r="L764" t="str">
        <f t="shared" si="324"/>
        <v>0.168169239846307-0.137901071338439i</v>
      </c>
      <c r="M764" t="str">
        <f t="shared" si="325"/>
        <v>2.57491418964277-2.44780497673729i</v>
      </c>
      <c r="N764" t="str">
        <f t="shared" si="326"/>
        <v>-0.279399312310795i</v>
      </c>
      <c r="O764" t="str">
        <f t="shared" si="327"/>
        <v>0.961221268349977-0.275778304570285i</v>
      </c>
      <c r="P764" t="str">
        <f t="shared" si="328"/>
        <v>0.038778731650023+0.275778304570285i</v>
      </c>
      <c r="Q764" t="str">
        <f t="shared" si="329"/>
        <v>-0.038778731650023+0.00362100774051i</v>
      </c>
      <c r="R764" t="str">
        <f t="shared" si="330"/>
        <v>-0.333043759129345-7.14268483816841i</v>
      </c>
      <c r="S764" t="str">
        <f t="shared" si="331"/>
        <v>0.0289802911201688i</v>
      </c>
      <c r="T764" t="str">
        <f t="shared" si="332"/>
        <v>0.206997085989736-0.00965170509532379i</v>
      </c>
      <c r="U764" t="str">
        <f t="shared" si="333"/>
        <v>0.0001-2526.26893796659i</v>
      </c>
      <c r="V764" t="str">
        <f t="shared" si="334"/>
        <v>0.00002-0.0405206088804198i</v>
      </c>
      <c r="W764" t="str">
        <f t="shared" si="335"/>
        <v>0.0000199993584529566-0.0405199589523842i</v>
      </c>
      <c r="X764" t="str">
        <f t="shared" si="336"/>
        <v>0.00573783723297398-0.0396904808606173i</v>
      </c>
      <c r="Y764" t="str">
        <f t="shared" si="337"/>
        <v>0.009+0.395840674352314i</v>
      </c>
      <c r="Z764" t="str">
        <f t="shared" si="338"/>
        <v>-1.32704463767816-0.248243062287542i</v>
      </c>
      <c r="AA764" t="str">
        <f t="shared" si="339"/>
        <v>1.39189216345101-33.6360522576228i</v>
      </c>
      <c r="AB764" t="str">
        <f t="shared" si="340"/>
        <v>1.40925067475885-0.0657094850061461i</v>
      </c>
      <c r="AC764" t="str">
        <f t="shared" si="341"/>
        <v>4.46785555478332-3.61876710048154i</v>
      </c>
      <c r="AD764" t="str">
        <f t="shared" si="342"/>
        <v>0.197660844860726+0.145389453500525i</v>
      </c>
      <c r="AE764" t="str">
        <f t="shared" si="343"/>
        <v>-0.22621284109008-0.2420062280654i</v>
      </c>
      <c r="AF764" t="str">
        <f t="shared" si="344"/>
        <v>-12.292400891527-3.69069801819255i</v>
      </c>
      <c r="AG764" t="str">
        <f t="shared" si="345"/>
        <v>1.01869892840861-0.0233351139190845i</v>
      </c>
      <c r="AH764" t="str">
        <f t="shared" si="346"/>
        <v>1.766286772009+3.78025072332365i</v>
      </c>
      <c r="AI764">
        <f t="shared" si="347"/>
        <v>12.408003798788831</v>
      </c>
      <c r="AJ764">
        <f t="shared" si="348"/>
        <v>64.956107272270415</v>
      </c>
      <c r="AK764"/>
      <c r="AL764"/>
      <c r="AM764"/>
      <c r="AN764"/>
    </row>
    <row r="765" spans="1:40" x14ac:dyDescent="0.25">
      <c r="A765"/>
      <c r="B765">
        <f t="shared" si="349"/>
        <v>63100</v>
      </c>
      <c r="C765" s="237" t="str">
        <f t="shared" si="317"/>
        <v>-0.0000191948142273474+0.038811758192996i</v>
      </c>
      <c r="D765" s="208" t="str">
        <f t="shared" si="318"/>
        <v>-5.95715311724837+0.297556812812969i</v>
      </c>
      <c r="E765" t="str">
        <f t="shared" si="319"/>
        <v>2870</v>
      </c>
      <c r="F765" t="str">
        <f t="shared" si="320"/>
        <v>0.777000777000777</v>
      </c>
      <c r="G765" t="str">
        <f t="shared" si="315"/>
        <v>0.777000777000777</v>
      </c>
      <c r="H765" t="str">
        <f t="shared" si="321"/>
        <v>6.34119282313146+3.98657146643647i</v>
      </c>
      <c r="I765" t="str">
        <f t="shared" si="322"/>
        <v>247.793120551895i</v>
      </c>
      <c r="J765" t="str">
        <f t="shared" si="316"/>
        <v>-51.5203276718967+53.5919031749781i</v>
      </c>
      <c r="K765" t="str">
        <f t="shared" si="323"/>
        <v>2.40294184622844-2.31005700413349i</v>
      </c>
      <c r="L765" t="str">
        <f t="shared" si="324"/>
        <v>0.167954692909146-0.13794375125569i</v>
      </c>
      <c r="M765" t="str">
        <f t="shared" si="325"/>
        <v>2.57089653913759-2.44800075538918i</v>
      </c>
      <c r="N765" t="str">
        <f t="shared" si="326"/>
        <v>-0.279842803282717i</v>
      </c>
      <c r="O765" t="str">
        <f t="shared" si="327"/>
        <v>0.961098868637121-0.276204570390221i</v>
      </c>
      <c r="P765" t="str">
        <f t="shared" si="328"/>
        <v>0.038901131362879+0.276204570390221i</v>
      </c>
      <c r="Q765" t="str">
        <f t="shared" si="329"/>
        <v>-0.038901131362879+0.00363823289249599i</v>
      </c>
      <c r="R765" t="str">
        <f t="shared" si="330"/>
        <v>-0.333042837685863-7.13131593035419i</v>
      </c>
      <c r="S765" t="str">
        <f t="shared" si="331"/>
        <v>0.0290262915822642i</v>
      </c>
      <c r="T765" t="str">
        <f t="shared" si="332"/>
        <v>0.206995655559706-0.00966699851605455i</v>
      </c>
      <c r="U765" t="str">
        <f t="shared" si="333"/>
        <v>0.0001-2522.26534218535i</v>
      </c>
      <c r="V765" t="str">
        <f t="shared" si="334"/>
        <v>0.00002-0.0404563923845713i</v>
      </c>
      <c r="W765" t="str">
        <f t="shared" si="335"/>
        <v>0.0000199993584529567-0.0404557434865332i</v>
      </c>
      <c r="X765" t="str">
        <f t="shared" si="336"/>
        <v>0.00572009552589026-0.0396301317726676i</v>
      </c>
      <c r="Y765" t="str">
        <f t="shared" si="337"/>
        <v>0.009+0.396468992883032i</v>
      </c>
      <c r="Z765" t="str">
        <f t="shared" si="338"/>
        <v>-1.32252123775015-0.246914769852193i</v>
      </c>
      <c r="AA765" t="str">
        <f t="shared" si="339"/>
        <v>1.38487056519272-33.5714964892355i</v>
      </c>
      <c r="AB765" t="str">
        <f t="shared" si="340"/>
        <v>1.40924093629091-0.0658136036867601i</v>
      </c>
      <c r="AC765" t="str">
        <f t="shared" si="341"/>
        <v>4.46190089438124-3.61902284251197i</v>
      </c>
      <c r="AD765" t="str">
        <f t="shared" si="342"/>
        <v>0.19772456172745+0.145623158629267i</v>
      </c>
      <c r="AE765" t="str">
        <f t="shared" si="343"/>
        <v>-0.225538423411299-0.241410834648524i</v>
      </c>
      <c r="AF765" t="str">
        <f t="shared" si="344"/>
        <v>-12.2983459403798-3.6890146536235i</v>
      </c>
      <c r="AG765" t="str">
        <f t="shared" si="345"/>
        <v>1.0186886492289-0.023299189538019i</v>
      </c>
      <c r="AH765" t="str">
        <f t="shared" si="346"/>
        <v>1.76237116349354+3.77154524089928i</v>
      </c>
      <c r="AI765">
        <f t="shared" si="347"/>
        <v>12.388112335545882</v>
      </c>
      <c r="AJ765">
        <f t="shared" si="348"/>
        <v>64.95421262385338</v>
      </c>
      <c r="AK765"/>
      <c r="AL765"/>
      <c r="AM765"/>
      <c r="AN765"/>
    </row>
    <row r="766" spans="1:40" x14ac:dyDescent="0.25">
      <c r="A766"/>
      <c r="B766">
        <f t="shared" si="349"/>
        <v>63200</v>
      </c>
      <c r="C766" s="237" t="str">
        <f t="shared" si="317"/>
        <v>-0.0000191341192153846+0.038750347213167i</v>
      </c>
      <c r="D766" s="208" t="str">
        <f t="shared" si="318"/>
        <v>-5.95715265191994+0.297085995300947i</v>
      </c>
      <c r="E766" t="str">
        <f t="shared" si="319"/>
        <v>2870</v>
      </c>
      <c r="F766" t="str">
        <f t="shared" si="320"/>
        <v>0.777000777000777</v>
      </c>
      <c r="G766" t="str">
        <f t="shared" si="315"/>
        <v>0.777000777000777</v>
      </c>
      <c r="H766" t="str">
        <f t="shared" si="321"/>
        <v>6.34712250303241+3.98441153350361i</v>
      </c>
      <c r="I766" t="str">
        <f t="shared" si="322"/>
        <v>248.185819633594i</v>
      </c>
      <c r="J766" t="str">
        <f t="shared" si="316"/>
        <v>-51.6869265448391+53.6768348757308i</v>
      </c>
      <c r="K766" t="str">
        <f t="shared" si="323"/>
        <v>2.39914473084988-2.31020360572606i</v>
      </c>
      <c r="L766" t="str">
        <f t="shared" si="324"/>
        <v>0.167740353723479-0.137986043560393i</v>
      </c>
      <c r="M766" t="str">
        <f t="shared" si="325"/>
        <v>2.56688508457336-2.44818964928645i</v>
      </c>
      <c r="N766" t="str">
        <f t="shared" si="326"/>
        <v>-0.280286294254639i</v>
      </c>
      <c r="O766" t="str">
        <f t="shared" si="327"/>
        <v>0.960976279891265-0.276630781885071i</v>
      </c>
      <c r="P766" t="str">
        <f t="shared" si="328"/>
        <v>0.039023720108735+0.276630781885071i</v>
      </c>
      <c r="Q766" t="str">
        <f t="shared" si="329"/>
        <v>-0.039023720108735+0.00365551236956801i</v>
      </c>
      <c r="R766" t="str">
        <f t="shared" si="330"/>
        <v>-0.333041914771797-7.11998292192319i</v>
      </c>
      <c r="S766" t="str">
        <f t="shared" si="331"/>
        <v>0.0290722920443597i</v>
      </c>
      <c r="T766" t="str">
        <f t="shared" si="332"/>
        <v>0.206994222857004-0.00968229180925844i</v>
      </c>
      <c r="U766" t="str">
        <f t="shared" si="333"/>
        <v>0.0001-2518.274416011i</v>
      </c>
      <c r="V766" t="str">
        <f t="shared" si="334"/>
        <v>0.00002-0.0403923791054818i</v>
      </c>
      <c r="W766" t="str">
        <f t="shared" si="335"/>
        <v>0.0000199993584529566-0.0403917312341812i</v>
      </c>
      <c r="X766" t="str">
        <f t="shared" si="336"/>
        <v>0.00570243570024349-0.0395699619042737i</v>
      </c>
      <c r="Y766" t="str">
        <f t="shared" si="337"/>
        <v>0.009+0.39709731141375i</v>
      </c>
      <c r="Z766" t="str">
        <f t="shared" si="338"/>
        <v>-1.3180213524909-0.245596183648435i</v>
      </c>
      <c r="AA766" t="str">
        <f t="shared" si="339"/>
        <v>1.37790157535476-33.5072030353011i</v>
      </c>
      <c r="AB766" t="str">
        <f t="shared" si="340"/>
        <v>1.40923118235047-0.0659177214991623i</v>
      </c>
      <c r="AC766" t="str">
        <f t="shared" si="341"/>
        <v>4.45595541921231-3.61926841020739i</v>
      </c>
      <c r="AD766" t="str">
        <f t="shared" si="342"/>
        <v>0.197788376749556+0.1458568233368i</v>
      </c>
      <c r="AE766" t="str">
        <f t="shared" si="343"/>
        <v>-0.224867424659828-0.240818478064106i</v>
      </c>
      <c r="AF766" t="str">
        <f t="shared" si="344"/>
        <v>-12.3042751549524-3.68732553820266i</v>
      </c>
      <c r="AG766" t="str">
        <f t="shared" si="345"/>
        <v>1.01867842933654-0.0232634194030471i</v>
      </c>
      <c r="AH766" t="str">
        <f t="shared" si="346"/>
        <v>1.75847160828149+3.76287959605074i</v>
      </c>
      <c r="AI766">
        <f t="shared" si="347"/>
        <v>12.368264912218168</v>
      </c>
      <c r="AJ766">
        <f t="shared" si="348"/>
        <v>64.952341306396477</v>
      </c>
      <c r="AK766"/>
      <c r="AL766"/>
      <c r="AM766"/>
      <c r="AN766"/>
    </row>
    <row r="767" spans="1:40" x14ac:dyDescent="0.25">
      <c r="A767"/>
      <c r="B767">
        <f t="shared" si="349"/>
        <v>63300</v>
      </c>
      <c r="C767" s="237" t="str">
        <f t="shared" si="317"/>
        <v>-0.0000190737116301388+0.038689130264728i</v>
      </c>
      <c r="D767" s="208" t="str">
        <f t="shared" si="318"/>
        <v>-5.95715218879512+0.296616665362915i</v>
      </c>
      <c r="E767" t="str">
        <f t="shared" si="319"/>
        <v>2870</v>
      </c>
      <c r="F767" t="str">
        <f t="shared" si="320"/>
        <v>0.777000777000777</v>
      </c>
      <c r="G767" t="str">
        <f t="shared" si="315"/>
        <v>0.777000777000777</v>
      </c>
      <c r="H767" t="str">
        <f t="shared" si="321"/>
        <v>6.35303638740985+3.98224739316531i</v>
      </c>
      <c r="I767" t="str">
        <f t="shared" si="322"/>
        <v>248.578518715292i</v>
      </c>
      <c r="J767" t="str">
        <f t="shared" si="316"/>
        <v>-51.8537892323071+53.7617665764836i</v>
      </c>
      <c r="K767" t="str">
        <f t="shared" si="323"/>
        <v>2.39535360385986-2.31034374093145i</v>
      </c>
      <c r="L767" t="str">
        <f t="shared" si="324"/>
        <v>0.167526222792731-0.13802794947856i</v>
      </c>
      <c r="M767" t="str">
        <f t="shared" si="325"/>
        <v>2.56287982665259-2.44837169041001i</v>
      </c>
      <c r="N767" t="str">
        <f t="shared" si="326"/>
        <v>-0.280729785226561i</v>
      </c>
      <c r="O767" t="str">
        <f t="shared" si="327"/>
        <v>0.960853502136521-0.277056938971006i</v>
      </c>
      <c r="P767" t="str">
        <f t="shared" si="328"/>
        <v>0.039146497863479+0.277056938971006i</v>
      </c>
      <c r="Q767" t="str">
        <f t="shared" si="329"/>
        <v>-0.039146497863479+0.00367284625555503i</v>
      </c>
      <c r="R767" t="str">
        <f t="shared" si="330"/>
        <v>-0.333040990387099-7.10868564273567i</v>
      </c>
      <c r="S767" t="str">
        <f t="shared" si="331"/>
        <v>0.0291182925064551i</v>
      </c>
      <c r="T767" t="str">
        <f t="shared" si="332"/>
        <v>0.206992787881615-0.00969758497473105i</v>
      </c>
      <c r="U767" t="str">
        <f t="shared" si="333"/>
        <v>0.0001-2514.29609939803i</v>
      </c>
      <c r="V767" t="str">
        <f t="shared" si="334"/>
        <v>0.00002-0.0403285680800386i</v>
      </c>
      <c r="W767" t="str">
        <f t="shared" si="335"/>
        <v>0.0000199993584529566-0.040327921232232i</v>
      </c>
      <c r="X767" t="str">
        <f t="shared" si="336"/>
        <v>0.00568485725645753-0.039509970477683i</v>
      </c>
      <c r="Y767" t="str">
        <f t="shared" si="337"/>
        <v>0.009+0.397725629944468i</v>
      </c>
      <c r="Z767" t="str">
        <f t="shared" si="338"/>
        <v>-1.31354481703994-0.244287213311498i</v>
      </c>
      <c r="AA767" t="str">
        <f t="shared" si="339"/>
        <v>1.37098468015578-33.4431702497415i</v>
      </c>
      <c r="AB767" t="str">
        <f t="shared" si="340"/>
        <v>1.40922141293741-0.0660218384419609i</v>
      </c>
      <c r="AC767" t="str">
        <f t="shared" si="341"/>
        <v>4.45001913031403-3.61950385081697i</v>
      </c>
      <c r="AD767" t="str">
        <f t="shared" si="342"/>
        <v>0.197852289915368+0.146090447650231i</v>
      </c>
      <c r="AE767" t="str">
        <f t="shared" si="343"/>
        <v>-0.22419982160991-0.240229134880729i</v>
      </c>
      <c r="AF767" t="str">
        <f t="shared" si="344"/>
        <v>-12.310188576205-3.68563072780239i</v>
      </c>
      <c r="AG767" t="str">
        <f t="shared" si="345"/>
        <v>1.01866826821915-0.023227802582069i</v>
      </c>
      <c r="AH767" t="str">
        <f t="shared" si="346"/>
        <v>1.75458802221048+3.75425351616399i</v>
      </c>
      <c r="AI767">
        <f t="shared" si="347"/>
        <v>12.348461342965745</v>
      </c>
      <c r="AJ767">
        <f t="shared" si="348"/>
        <v>64.950492996796626</v>
      </c>
      <c r="AK767"/>
      <c r="AL767"/>
      <c r="AM767"/>
      <c r="AN767"/>
    </row>
    <row r="768" spans="1:40" x14ac:dyDescent="0.25">
      <c r="A768"/>
      <c r="B768">
        <f t="shared" si="349"/>
        <v>63400</v>
      </c>
      <c r="C768" s="237" t="str">
        <f t="shared" si="317"/>
        <v>-0.0000190135896596239+0.0386281064295505i</v>
      </c>
      <c r="D768" s="208" t="str">
        <f t="shared" si="318"/>
        <v>-5.95715172786002+0.296148815959887i</v>
      </c>
      <c r="E768" t="str">
        <f t="shared" si="319"/>
        <v>2870</v>
      </c>
      <c r="F768" t="str">
        <f t="shared" si="320"/>
        <v>0.777000777000777</v>
      </c>
      <c r="G768" t="str">
        <f t="shared" si="315"/>
        <v>0.777000777000777</v>
      </c>
      <c r="H768" t="str">
        <f t="shared" si="321"/>
        <v>6.35893451720868+3.98007909388182i</v>
      </c>
      <c r="I768" t="str">
        <f t="shared" si="322"/>
        <v>248.971217796991i</v>
      </c>
      <c r="J768" t="str">
        <f t="shared" si="316"/>
        <v>-52.0209157343007+53.8466982772363i</v>
      </c>
      <c r="K768" t="str">
        <f t="shared" si="323"/>
        <v>2.3915684653659-2.31047744040056i</v>
      </c>
      <c r="L768" t="str">
        <f t="shared" si="324"/>
        <v>0.167312300615241-0.138069470234631i</v>
      </c>
      <c r="M768" t="str">
        <f t="shared" si="325"/>
        <v>2.55888076598114-2.44854691063519i</v>
      </c>
      <c r="N768" t="str">
        <f t="shared" si="326"/>
        <v>-0.281173276198483i</v>
      </c>
      <c r="O768" t="str">
        <f t="shared" si="327"/>
        <v>0.960730535397037-0.277483041564207i</v>
      </c>
      <c r="P768" t="str">
        <f t="shared" si="328"/>
        <v>0.039269464602963+0.277483041564207i</v>
      </c>
      <c r="Q768" t="str">
        <f t="shared" si="329"/>
        <v>-0.039269464602963+0.00369023463427598i</v>
      </c>
      <c r="R768" t="str">
        <f t="shared" si="330"/>
        <v>-0.333040064531645-7.09742392372504i</v>
      </c>
      <c r="S768" t="str">
        <f t="shared" si="331"/>
        <v>0.0291642929685507i</v>
      </c>
      <c r="T768" t="str">
        <f t="shared" si="332"/>
        <v>0.206991350633518-0.00971287801226593i</v>
      </c>
      <c r="U768" t="str">
        <f t="shared" si="333"/>
        <v>0.0001-2510.33033267974i</v>
      </c>
      <c r="V768" t="str">
        <f t="shared" si="334"/>
        <v>0.00002-0.0402649583512058i</v>
      </c>
      <c r="W768" t="str">
        <f t="shared" si="335"/>
        <v>0.0000199993584529566-0.0402643125236643i</v>
      </c>
      <c r="X768" t="str">
        <f t="shared" si="336"/>
        <v>0.00566735969873277-0.0394501567195077i</v>
      </c>
      <c r="Y768" t="str">
        <f t="shared" si="337"/>
        <v>0.009+0.398353948475186i</v>
      </c>
      <c r="Z768" t="str">
        <f t="shared" si="338"/>
        <v>-1.30909146798946-0.242987769501482i</v>
      </c>
      <c r="AA768" t="str">
        <f t="shared" si="339"/>
        <v>1.36411937194262-33.379396500372i</v>
      </c>
      <c r="AB768" t="str">
        <f t="shared" si="340"/>
        <v>1.40921162805159-0.0661259545137505i</v>
      </c>
      <c r="AC768" t="str">
        <f t="shared" si="341"/>
        <v>4.44409202858074-3.61972921143429i</v>
      </c>
      <c r="AD768" t="str">
        <f t="shared" si="342"/>
        <v>0.197916301213205+0.146324031596256i</v>
      </c>
      <c r="AE768" t="str">
        <f t="shared" si="343"/>
        <v>-0.223535591232199-0.239642781904258i</v>
      </c>
      <c r="AF768" t="str">
        <f t="shared" si="344"/>
        <v>-12.3160862450687-3.68393027792193i</v>
      </c>
      <c r="AG768" t="str">
        <f t="shared" si="345"/>
        <v>1.01865816536987-0.0231923381505252i</v>
      </c>
      <c r="AH768" t="str">
        <f t="shared" si="346"/>
        <v>1.75072032161198+3.74566673109121i</v>
      </c>
      <c r="AI768">
        <f t="shared" si="347"/>
        <v>12.328701443110202</v>
      </c>
      <c r="AJ768">
        <f t="shared" si="348"/>
        <v>64.94866737532746</v>
      </c>
      <c r="AK768"/>
      <c r="AL768"/>
      <c r="AM768"/>
      <c r="AN768"/>
    </row>
    <row r="769" spans="1:40" x14ac:dyDescent="0.25">
      <c r="A769"/>
      <c r="B769">
        <f t="shared" si="349"/>
        <v>63500</v>
      </c>
      <c r="C769" s="237" t="str">
        <f t="shared" si="317"/>
        <v>-0.00001895375150611+0.0385672747952891i</v>
      </c>
      <c r="D769" s="208" t="str">
        <f t="shared" si="318"/>
        <v>-5.95715126910084+0.295682440097217i</v>
      </c>
      <c r="E769" t="str">
        <f t="shared" si="319"/>
        <v>2870</v>
      </c>
      <c r="F769" t="str">
        <f t="shared" si="320"/>
        <v>0.777000777000777</v>
      </c>
      <c r="G769" t="str">
        <f t="shared" si="315"/>
        <v>0.777000777000777</v>
      </c>
      <c r="H769" t="str">
        <f t="shared" si="321"/>
        <v>6.36481693334315+3.97790668378691i</v>
      </c>
      <c r="I769" t="str">
        <f t="shared" si="322"/>
        <v>249.36391687869i</v>
      </c>
      <c r="J769" t="str">
        <f t="shared" si="316"/>
        <v>-52.18830605082+53.9316299779891i</v>
      </c>
      <c r="K769" t="str">
        <f t="shared" si="323"/>
        <v>2.38778931538461-2.31060473468034i</v>
      </c>
      <c r="L769" t="str">
        <f t="shared" si="324"/>
        <v>0.167098587684288-0.138110607051458i</v>
      </c>
      <c r="M769" t="str">
        <f t="shared" si="325"/>
        <v>2.5548879030689-2.4487153417318i</v>
      </c>
      <c r="N769" t="str">
        <f t="shared" si="326"/>
        <v>-0.281616767170405i</v>
      </c>
      <c r="O769" t="str">
        <f t="shared" si="327"/>
        <v>0.960607379696998-0.277909089580868i</v>
      </c>
      <c r="P769" t="str">
        <f t="shared" si="328"/>
        <v>0.0393926203030019+0.277909089580868i</v>
      </c>
      <c r="Q769" t="str">
        <f t="shared" si="329"/>
        <v>-0.0393926203030019+0.003707677589537i</v>
      </c>
      <c r="R769" t="str">
        <f t="shared" si="330"/>
        <v>-0.333039137205679-7.0861975968898i</v>
      </c>
      <c r="S769" t="str">
        <f t="shared" si="331"/>
        <v>0.0292102934306463i</v>
      </c>
      <c r="T769" t="str">
        <f t="shared" si="332"/>
        <v>0.206989911112692-0.00972817092166716i</v>
      </c>
      <c r="U769" t="str">
        <f t="shared" si="333"/>
        <v>0.0001-2506.37705656528i</v>
      </c>
      <c r="V769" t="str">
        <f t="shared" si="334"/>
        <v>0.00002-0.0402015489679755i</v>
      </c>
      <c r="W769" t="str">
        <f t="shared" si="335"/>
        <v>0.0000199993584529566-0.0402009041574856i</v>
      </c>
      <c r="X769" t="str">
        <f t="shared" si="336"/>
        <v>0.0056499425350127-0.0393905198606973i</v>
      </c>
      <c r="Y769" t="str">
        <f t="shared" si="337"/>
        <v>0.009+0.398982267005904i</v>
      </c>
      <c r="Z769" t="str">
        <f t="shared" si="338"/>
        <v>-1.30466114336906-0.241697763889662i</v>
      </c>
      <c r="AA769" t="str">
        <f t="shared" si="339"/>
        <v>1.3573051491044-33.3158801687555i</v>
      </c>
      <c r="AB769" t="str">
        <f t="shared" si="340"/>
        <v>1.40920182769288-0.0662300697131972i</v>
      </c>
      <c r="AC769" t="str">
        <f t="shared" si="341"/>
        <v>4.43817411476445-3.61994453899771i</v>
      </c>
      <c r="AD769" t="str">
        <f t="shared" si="342"/>
        <v>0.197980410631394+0.146557575201162i</v>
      </c>
      <c r="AE769" t="str">
        <f t="shared" si="343"/>
        <v>-0.222874710691818-0.23905939617491i</v>
      </c>
      <c r="AF769" t="str">
        <f t="shared" si="344"/>
        <v>-12.321968202444-3.68222424368969i</v>
      </c>
      <c r="AG769" t="str">
        <f t="shared" si="345"/>
        <v>1.01864812028727-0.0231570251913226i</v>
      </c>
      <c r="AH769" t="str">
        <f t="shared" si="346"/>
        <v>1.74686842330893+3.73711897312329i</v>
      </c>
      <c r="AI769">
        <f t="shared" si="347"/>
        <v>12.308985029125296</v>
      </c>
      <c r="AJ769">
        <f t="shared" si="348"/>
        <v>64.946864125599873</v>
      </c>
      <c r="AK769"/>
      <c r="AL769"/>
      <c r="AM769"/>
      <c r="AN769"/>
    </row>
    <row r="770" spans="1:40" x14ac:dyDescent="0.25">
      <c r="A770"/>
      <c r="B770">
        <f t="shared" si="349"/>
        <v>63600</v>
      </c>
      <c r="C770" s="237" t="str">
        <f t="shared" si="317"/>
        <v>-0.0000188941953859895+0.0385066344553368i</v>
      </c>
      <c r="D770" s="208" t="str">
        <f t="shared" si="318"/>
        <v>-5.95715081250392+0.295217530824249i</v>
      </c>
      <c r="E770" t="str">
        <f t="shared" si="319"/>
        <v>2870</v>
      </c>
      <c r="F770" t="str">
        <f t="shared" si="320"/>
        <v>0.777000777000777</v>
      </c>
      <c r="G770" t="str">
        <f t="shared" si="315"/>
        <v>0.777000777000777</v>
      </c>
      <c r="H770" t="str">
        <f t="shared" si="321"/>
        <v>6.37068367669608+3.97573021068964i</v>
      </c>
      <c r="I770" t="str">
        <f t="shared" si="322"/>
        <v>249.756615960389i</v>
      </c>
      <c r="J770" t="str">
        <f t="shared" si="316"/>
        <v>-52.355960181865+54.0165616787418i</v>
      </c>
      <c r="K770" t="str">
        <f t="shared" si="323"/>
        <v>2.38401615384247-2.31072565421396i</v>
      </c>
      <c r="L770" t="str">
        <f t="shared" si="324"/>
        <v>0.166885084488111-0.138151361150288i</v>
      </c>
      <c r="M770" t="str">
        <f t="shared" si="325"/>
        <v>2.55090123833058-2.44887701536425i</v>
      </c>
      <c r="N770" t="str">
        <f t="shared" si="326"/>
        <v>-0.282060258142326i</v>
      </c>
      <c r="O770" t="str">
        <f t="shared" si="327"/>
        <v>0.960484035060629-0.27833508293719i</v>
      </c>
      <c r="P770" t="str">
        <f t="shared" si="328"/>
        <v>0.039515964939371+0.27833508293719i</v>
      </c>
      <c r="Q770" t="str">
        <f t="shared" si="329"/>
        <v>-0.039515964939371+0.00372517520513599i</v>
      </c>
      <c r="R770" t="str">
        <f t="shared" si="330"/>
        <v>-0.333038208408923-7.07500649528535i</v>
      </c>
      <c r="S770" t="str">
        <f t="shared" si="331"/>
        <v>0.0292562938927417i</v>
      </c>
      <c r="T770" t="str">
        <f t="shared" si="332"/>
        <v>0.206988469319125-0.00974346370272361i</v>
      </c>
      <c r="U770" t="str">
        <f t="shared" si="333"/>
        <v>0.0001-2502.43621213672i</v>
      </c>
      <c r="V770" t="str">
        <f t="shared" si="334"/>
        <v>0.00002-0.0401383389853214i</v>
      </c>
      <c r="W770" t="str">
        <f t="shared" si="335"/>
        <v>0.0000199993584529566-0.040137695188685i</v>
      </c>
      <c r="X770" t="str">
        <f t="shared" si="336"/>
        <v>0.00563260527695039-0.0393310591365094i</v>
      </c>
      <c r="Y770" t="str">
        <f t="shared" si="337"/>
        <v>0.009+0.399610585536622i</v>
      </c>
      <c r="Z770" t="str">
        <f t="shared" si="338"/>
        <v>-1.30025368263064-0.240417109144986i</v>
      </c>
      <c r="AA770" t="str">
        <f t="shared" si="339"/>
        <v>1.35054151598809-33.2526196500592i</v>
      </c>
      <c r="AB770" t="str">
        <f t="shared" si="340"/>
        <v>1.40919201186118-0.0663341840388636i</v>
      </c>
      <c r="AC770" t="str">
        <f t="shared" si="341"/>
        <v>4.43226538947653-3.62014988029013i</v>
      </c>
      <c r="AD770" t="str">
        <f t="shared" si="342"/>
        <v>0.198044618158256+0.146791078490833i</v>
      </c>
      <c r="AE770" t="str">
        <f t="shared" si="343"/>
        <v>-0.22221715734641-0.238478954964359i</v>
      </c>
      <c r="AF770" t="str">
        <f t="shared" si="344"/>
        <v>-12.3278344892-3.68051267986539i</v>
      </c>
      <c r="AG770" t="str">
        <f t="shared" si="345"/>
        <v>1.0186381324753-0.0231218627947586i</v>
      </c>
      <c r="AH770" t="str">
        <f t="shared" si="346"/>
        <v>1.74303224461337+3.72860997696254i</v>
      </c>
      <c r="AI770">
        <f t="shared" si="347"/>
        <v>12.289311918627428</v>
      </c>
      <c r="AJ770">
        <f t="shared" si="348"/>
        <v>64.945082934522304</v>
      </c>
      <c r="AK770"/>
      <c r="AL770"/>
      <c r="AM770"/>
      <c r="AN770"/>
    </row>
    <row r="771" spans="1:40" x14ac:dyDescent="0.25">
      <c r="A771"/>
      <c r="B771">
        <f t="shared" si="349"/>
        <v>63700</v>
      </c>
      <c r="C771" s="237" t="str">
        <f t="shared" si="317"/>
        <v>-0.0000188349195296435+0.0384461845087792i</v>
      </c>
      <c r="D771" s="208" t="str">
        <f t="shared" si="318"/>
        <v>-5.95715035805569+0.294754081233974i</v>
      </c>
      <c r="E771" t="str">
        <f t="shared" si="319"/>
        <v>2870</v>
      </c>
      <c r="F771" t="str">
        <f t="shared" si="320"/>
        <v>0.777000777000777</v>
      </c>
      <c r="G771" t="str">
        <f t="shared" si="315"/>
        <v>0.777000777000777</v>
      </c>
      <c r="H771" t="str">
        <f t="shared" si="321"/>
        <v>6.37653478811752+3.97354972207624i</v>
      </c>
      <c r="I771" t="str">
        <f t="shared" si="322"/>
        <v>250.149315042087i</v>
      </c>
      <c r="J771" t="str">
        <f t="shared" si="316"/>
        <v>-52.5238781274355+54.1014933794945i</v>
      </c>
      <c r="K771" t="str">
        <f t="shared" si="323"/>
        <v>2.38024898057656-2.31084022934089i</v>
      </c>
      <c r="L771" t="str">
        <f t="shared" si="324"/>
        <v>0.166671791509933-0.13819173375075i</v>
      </c>
      <c r="M771" t="str">
        <f t="shared" si="325"/>
        <v>2.54692077208649-2.44903196309164i</v>
      </c>
      <c r="N771" t="str">
        <f t="shared" si="326"/>
        <v>-0.282503749114248i</v>
      </c>
      <c r="O771" t="str">
        <f t="shared" si="327"/>
        <v>0.960360501512188-0.27876102154939i</v>
      </c>
      <c r="P771" t="str">
        <f t="shared" si="328"/>
        <v>0.039639498487812+0.27876102154939i</v>
      </c>
      <c r="Q771" t="str">
        <f t="shared" si="329"/>
        <v>-0.039639498487812+0.00374272756485805i</v>
      </c>
      <c r="R771" t="str">
        <f t="shared" si="330"/>
        <v>-0.333037278141575-7.06385045301494i</v>
      </c>
      <c r="S771" t="str">
        <f t="shared" si="331"/>
        <v>0.0293022943548373i</v>
      </c>
      <c r="T771" t="str">
        <f t="shared" si="332"/>
        <v>0.206987025252795-0.00975875635523825i</v>
      </c>
      <c r="U771" t="str">
        <f t="shared" si="333"/>
        <v>0.0001-2498.50774084608i</v>
      </c>
      <c r="V771" t="str">
        <f t="shared" si="334"/>
        <v>0.00002-0.0400753274641514i</v>
      </c>
      <c r="W771" t="str">
        <f t="shared" si="335"/>
        <v>0.0000199993584529566-0.0400746846781856i</v>
      </c>
      <c r="X771" t="str">
        <f t="shared" si="336"/>
        <v>0.0056153474398748-0.039271773786479i</v>
      </c>
      <c r="Y771" t="str">
        <f t="shared" si="337"/>
        <v>0.009+0.40023890406734i</v>
      </c>
      <c r="Z771" t="str">
        <f t="shared" si="338"/>
        <v>-1.2958689266333-0.239145718920762i</v>
      </c>
      <c r="AA771" t="str">
        <f t="shared" si="339"/>
        <v>1.34382798281516-33.1896133529113i</v>
      </c>
      <c r="AB771" t="str">
        <f t="shared" si="340"/>
        <v>1.40918218055636-0.0664382974894084i</v>
      </c>
      <c r="AC771" t="str">
        <f t="shared" si="341"/>
        <v>4.42636585318818-3.62034528193954i</v>
      </c>
      <c r="AD771" t="str">
        <f t="shared" si="342"/>
        <v>0.198108923782114+0.147024541490747i</v>
      </c>
      <c r="AE771" t="str">
        <f t="shared" si="343"/>
        <v>-0.221562908744207-0.23790143577286i</v>
      </c>
      <c r="AF771" t="str">
        <f t="shared" si="344"/>
        <v>-12.3336851461732-3.67879564084227i</v>
      </c>
      <c r="AG771" t="str">
        <f t="shared" si="345"/>
        <v>1.01862820144322-0.0230868500584475i</v>
      </c>
      <c r="AH771" t="str">
        <f t="shared" si="346"/>
        <v>1.73921170332388+3.72013947969541i</v>
      </c>
      <c r="AI771">
        <f t="shared" si="347"/>
        <v>12.269681930365383</v>
      </c>
      <c r="AJ771">
        <f t="shared" si="348"/>
        <v>64.943323492261641</v>
      </c>
      <c r="AK771"/>
      <c r="AL771"/>
      <c r="AM771"/>
      <c r="AN771"/>
    </row>
    <row r="772" spans="1:40" x14ac:dyDescent="0.25">
      <c r="A772"/>
      <c r="B772">
        <f t="shared" si="349"/>
        <v>63800</v>
      </c>
      <c r="C772" s="237" t="str">
        <f t="shared" si="317"/>
        <v>-0.0000187759221813107+0.0383859240603504i</v>
      </c>
      <c r="D772" s="208" t="str">
        <f t="shared" si="318"/>
        <v>-5.95714990574268+0.294292084462687i</v>
      </c>
      <c r="E772" t="str">
        <f t="shared" si="319"/>
        <v>2870</v>
      </c>
      <c r="F772" t="str">
        <f t="shared" si="320"/>
        <v>0.777000777000777</v>
      </c>
      <c r="G772" t="str">
        <f t="shared" si="315"/>
        <v>0.777000777000777</v>
      </c>
      <c r="H772" t="str">
        <f t="shared" si="321"/>
        <v>6.382370308424+3.97136526511186i</v>
      </c>
      <c r="I772" t="str">
        <f t="shared" si="322"/>
        <v>250.542014123786i</v>
      </c>
      <c r="J772" t="str">
        <f t="shared" si="316"/>
        <v>-52.6920598875317+54.1864250802472i</v>
      </c>
      <c r="K772" t="str">
        <f t="shared" si="323"/>
        <v>2.37648779533521-2.31094849029704i</v>
      </c>
      <c r="L772" t="str">
        <f t="shared" si="324"/>
        <v>0.166458709227981-0.138231726070841i</v>
      </c>
      <c r="M772" t="str">
        <f t="shared" si="325"/>
        <v>2.54294650456319-2.44918021636788i</v>
      </c>
      <c r="N772" t="str">
        <f t="shared" si="326"/>
        <v>-0.28294724008617i</v>
      </c>
      <c r="O772" t="str">
        <f t="shared" si="327"/>
        <v>0.960236779075972-0.279186905333689i</v>
      </c>
      <c r="P772" t="str">
        <f t="shared" si="328"/>
        <v>0.039763220924028+0.279186905333689i</v>
      </c>
      <c r="Q772" t="str">
        <f t="shared" si="329"/>
        <v>-0.039763220924028+0.003760334752481i</v>
      </c>
      <c r="R772" t="str">
        <f t="shared" si="330"/>
        <v>-0.333036346403176-7.05272930522198i</v>
      </c>
      <c r="S772" t="str">
        <f t="shared" si="331"/>
        <v>0.0293482948169327i</v>
      </c>
      <c r="T772" t="str">
        <f t="shared" si="332"/>
        <v>0.206985578913676-0.00977404887899453i</v>
      </c>
      <c r="U772" t="str">
        <f t="shared" si="333"/>
        <v>0.0001-2494.59158451246i</v>
      </c>
      <c r="V772" t="str">
        <f t="shared" si="334"/>
        <v>0.00002-0.0400125134712608i</v>
      </c>
      <c r="W772" t="str">
        <f t="shared" si="335"/>
        <v>0.0000199993584529566-0.0400118716927969i</v>
      </c>
      <c r="X772" t="str">
        <f t="shared" si="336"/>
        <v>0.00559816854275795-0.0392126630543904i</v>
      </c>
      <c r="Y772" t="str">
        <f t="shared" si="337"/>
        <v>0.009+0.400867222598058i</v>
      </c>
      <c r="Z772" t="str">
        <f t="shared" si="338"/>
        <v>-1.29150671762863-0.237883507841561i</v>
      </c>
      <c r="AA772" t="str">
        <f t="shared" si="339"/>
        <v>1.33716406559977-33.1268596992608i</v>
      </c>
      <c r="AB772" t="str">
        <f t="shared" si="340"/>
        <v>1.40917233377823-0.0665424100633573i</v>
      </c>
      <c r="AC772" t="str">
        <f t="shared" si="341"/>
        <v>4.42047550623189-3.62053079041842i</v>
      </c>
      <c r="AD772" t="str">
        <f t="shared" si="342"/>
        <v>0.198173327491291+0.147257964225984i</v>
      </c>
      <c r="AE772" t="str">
        <f t="shared" si="343"/>
        <v>-0.220911942622137-0.237326816326438i</v>
      </c>
      <c r="AF772" t="str">
        <f t="shared" si="344"/>
        <v>-12.3395202141667-3.67707318064917i</v>
      </c>
      <c r="AG772" t="str">
        <f t="shared" si="345"/>
        <v>1.01861832670552-0.0230519860872479i</v>
      </c>
      <c r="AH772" t="str">
        <f t="shared" si="346"/>
        <v>1.73540671772334+3.71170722076609i</v>
      </c>
      <c r="AI772">
        <f t="shared" si="347"/>
        <v>12.250094884211435</v>
      </c>
      <c r="AJ772">
        <f t="shared" si="348"/>
        <v>64.941585492203544</v>
      </c>
      <c r="AK772"/>
      <c r="AL772"/>
      <c r="AM772"/>
      <c r="AN772"/>
    </row>
    <row r="773" spans="1:40" x14ac:dyDescent="0.25">
      <c r="A773"/>
      <c r="B773">
        <f t="shared" si="349"/>
        <v>63900</v>
      </c>
      <c r="C773" s="237" t="str">
        <f t="shared" si="317"/>
        <v>-0.0000187172015989578+0.0383258522203887i</v>
      </c>
      <c r="D773" s="208" t="str">
        <f t="shared" si="318"/>
        <v>-5.95714945555155+0.293831533689647i</v>
      </c>
      <c r="E773" t="str">
        <f t="shared" si="319"/>
        <v>2870</v>
      </c>
      <c r="F773" t="str">
        <f t="shared" si="320"/>
        <v>0.777000777000777</v>
      </c>
      <c r="G773" t="str">
        <f t="shared" ref="G773:G836" si="350">IF($C$11=$C$7,$C$24,F773)</f>
        <v>0.777000777000777</v>
      </c>
      <c r="H773" t="str">
        <f t="shared" si="321"/>
        <v>6.38819027839733+3.96917688664252i</v>
      </c>
      <c r="I773" t="str">
        <f t="shared" si="322"/>
        <v>250.934713205485i</v>
      </c>
      <c r="J773" t="str">
        <f t="shared" ref="J773:J836" si="351">IMSUM(COMPLEX(0,2*PI()*B773*$C$113*$C$112),COMPLEX(0,2*PI()*B773*$C$113*$C$111),COMPLEX(0,2*PI()*B773*$C$28*10^-12*$C$111),COMPLEX(-1*2*PI()*B773*2*PI()*B773*$C$113*$C$112*$C$28*10^-12*$C$111,0),COMPLEX(1,0))</f>
        <v>-52.8605054621536+54.2713567809999i</v>
      </c>
      <c r="K773" t="str">
        <f t="shared" si="323"/>
        <v>2.37273259777877-2.31105046721487i</v>
      </c>
      <c r="L773" t="str">
        <f t="shared" si="324"/>
        <v>0.166245838115509-0.138271339326915i</v>
      </c>
      <c r="M773" t="str">
        <f t="shared" si="325"/>
        <v>2.53897843589428-2.44932180654179i</v>
      </c>
      <c r="N773" t="str">
        <f t="shared" si="326"/>
        <v>-0.283390731058092i</v>
      </c>
      <c r="O773" t="str">
        <f t="shared" si="327"/>
        <v>0.960112867776317-0.279612734206325i</v>
      </c>
      <c r="P773" t="str">
        <f t="shared" si="328"/>
        <v>0.039887132223683+0.279612734206325i</v>
      </c>
      <c r="Q773" t="str">
        <f t="shared" si="329"/>
        <v>-0.039887132223683+0.003777996851767i</v>
      </c>
      <c r="R773" t="str">
        <f t="shared" si="330"/>
        <v>-0.333035413194058-7.04164288808238i</v>
      </c>
      <c r="S773" t="str">
        <f t="shared" si="331"/>
        <v>0.0293942952790283i</v>
      </c>
      <c r="T773" t="str">
        <f t="shared" si="332"/>
        <v>0.206984130301763-0.00978934127379934i</v>
      </c>
      <c r="U773" t="str">
        <f t="shared" si="333"/>
        <v>0.0001-2490.68768531917i</v>
      </c>
      <c r="V773" t="str">
        <f t="shared" si="334"/>
        <v>0.00002-0.039949896079287i</v>
      </c>
      <c r="W773" t="str">
        <f t="shared" si="335"/>
        <v>0.0000199993584529566-0.0399492553051717i</v>
      </c>
      <c r="X773" t="str">
        <f t="shared" si="336"/>
        <v>0.00558106810818289-0.0391537261882501i</v>
      </c>
      <c r="Y773" t="str">
        <f t="shared" si="337"/>
        <v>0.009+0.401495541128776i</v>
      </c>
      <c r="Z773" t="str">
        <f t="shared" si="338"/>
        <v>-1.28716689924613-0.236630391490351i</v>
      </c>
      <c r="AA773" t="str">
        <f t="shared" si="339"/>
        <v>1.33054928606832-33.0643571242392i</v>
      </c>
      <c r="AB773" t="str">
        <f t="shared" si="340"/>
        <v>1.40916247152676-0.0666465217593955i</v>
      </c>
      <c r="AC773" t="str">
        <f t="shared" si="341"/>
        <v>4.41459434880248-3.62070645204528i</v>
      </c>
      <c r="AD773" t="str">
        <f t="shared" si="342"/>
        <v>0.198237829274108+0.147491346721232i</v>
      </c>
      <c r="AE773" t="str">
        <f t="shared" si="343"/>
        <v>-0.220264236903954-0.236755074574135i</v>
      </c>
      <c r="AF773" t="str">
        <f t="shared" si="344"/>
        <v>-12.3453397339489-3.67534535295287i</v>
      </c>
      <c r="AG773" t="str">
        <f t="shared" si="345"/>
        <v>1.01860850778184-0.0230172699931902i</v>
      </c>
      <c r="AH773" t="str">
        <f t="shared" si="346"/>
        <v>1.73161720657637+3.70331294195051i</v>
      </c>
      <c r="AI773">
        <f t="shared" si="347"/>
        <v>12.230550601152393</v>
      </c>
      <c r="AJ773">
        <f t="shared" si="348"/>
        <v>64.939868630917616</v>
      </c>
      <c r="AK773"/>
      <c r="AL773"/>
      <c r="AM773"/>
      <c r="AN773"/>
    </row>
    <row r="774" spans="1:40" x14ac:dyDescent="0.25">
      <c r="A774"/>
      <c r="B774">
        <f t="shared" si="349"/>
        <v>64000</v>
      </c>
      <c r="C774" s="237" t="str">
        <f t="shared" ref="C774:C837" si="352">IMPRODUCT(COMPLEX(-1,0),IMDIV(IMPRODUCT(G774,COMPLEX($C$100+$C$101,0)),COMPLEX($C$100,2*PI()*B774*$C$103*$C$102*(2*$C$100+$C$101))))</f>
        <v>-0.0000186587560541501+0.0382659681047929i</v>
      </c>
      <c r="D774" s="208" t="str">
        <f t="shared" ref="D774:D837" si="353">IMPRODUCT(COMPLEX($C$106,0),IMSUB(C774,G774))</f>
        <v>-5.95714900746904+0.293372422136746i</v>
      </c>
      <c r="E774" t="str">
        <f t="shared" ref="E774:E837" si="354">IMDIV(COMPLEX($C$20*10^3,0),COMPLEX(1,2*PI()*B774*$C$20*1000*$C$29*10^-12))</f>
        <v>2870</v>
      </c>
      <c r="F774" t="str">
        <f t="shared" ref="F774:F837" si="355">IMDIV(COMPLEX($C$22*1000,0),IMSUM(COMPLEX($C$22*1000,0),E774))</f>
        <v>0.777000777000777</v>
      </c>
      <c r="G774" t="str">
        <f t="shared" si="350"/>
        <v>0.777000777000777</v>
      </c>
      <c r="H774" t="str">
        <f t="shared" ref="H774:H837" si="356">IMPRODUCT(COMPLEX($C$108,0),IMPRODUCT(COMPLEX(-1,0),D774),IMDIV(COMPLEX(0,2*PI()*B774*$C$109*$C$110),COMPLEX(1,2*PI()*B774*$C$109*$C$110)))</f>
        <v>6.39399473878384+3.96698463319682i</v>
      </c>
      <c r="I774" t="str">
        <f t="shared" ref="I774:I837" si="357">COMPLEX(0,2*PI()*B774*$C$113*$C$112*$C$114)</f>
        <v>251.327412287183i</v>
      </c>
      <c r="J774" t="str">
        <f t="shared" si="351"/>
        <v>-53.0292148513011+54.3562884817527i</v>
      </c>
      <c r="K774" t="str">
        <f t="shared" ref="K774:K837" si="358">IMDIV(I774,J774)</f>
        <v>2.3689833874803-2.31114619012348i</v>
      </c>
      <c r="L774" t="str">
        <f t="shared" ref="L774:L837" si="359">IMDIV(COMPLEX($C$117,0),COMPLEX(1,2*PI()*B774*$C$115*$C$116))</f>
        <v>0.166033178640824-0.138310574733662i</v>
      </c>
      <c r="M774" t="str">
        <f t="shared" ref="M774:M837" si="360">IMSUM(K774,L774)</f>
        <v>2.53501656612112-2.44945676485714i</v>
      </c>
      <c r="N774" t="str">
        <f t="shared" ref="N774:N837" si="361">COMPLEX(0,-2*PI()*B774*$C$43)</f>
        <v>-0.283834222030014i</v>
      </c>
      <c r="O774" t="str">
        <f t="shared" ref="O774:O837" si="362">IMEXP(N774)</f>
        <v>0.959988767637592-0.280038508083543i</v>
      </c>
      <c r="P774" t="str">
        <f t="shared" ref="P774:P837" si="363">IMSUB(COMPLEX(1,0),O774)</f>
        <v>0.040011232362408+0.280038508083543i</v>
      </c>
      <c r="Q774" t="str">
        <f t="shared" ref="Q774:Q837" si="364">IMSUM(COMPLEX(0,2*PI()*B774*$C$43),O774,COMPLEX(-1,0))</f>
        <v>-0.040011232362408+0.00379571394647099i</v>
      </c>
      <c r="R774" t="str">
        <f t="shared" ref="R774:R837" si="365">IMDIV(P774,Q774)</f>
        <v>-0.33303447851406-7.03059103879511i</v>
      </c>
      <c r="S774" t="str">
        <f t="shared" ref="S774:S837" si="366">IMDIV(COMPLEX(0,2*PI()*B774*$C$123),COMPLEX($C$124,0))</f>
        <v>0.0294402957411237i</v>
      </c>
      <c r="T774" t="str">
        <f t="shared" ref="T774:T837" si="367">IMPRODUCT(R774,S774)</f>
        <v>0.206982679417022-0.00980463353944483i</v>
      </c>
      <c r="U774" t="str">
        <f t="shared" ref="U774:U837" si="368">IMDIV(COMPLEX(1,2*PI()*B774*$C$16*10^-3*$C$15*10^-6),COMPLEX(0,2*PI()*B774*$C$15*10^-6))</f>
        <v>0.0001-2486.79598581087i</v>
      </c>
      <c r="V774" t="str">
        <f t="shared" ref="V774:V837" si="369">IMSUM(COMPLEX($C$18*10^-3,0),IMDIV(COMPLEX(1,0),COMPLEX(0,2*PI()*B774*($C$17*1*10^-6))))</f>
        <v>0.00002-0.0398874743666631i</v>
      </c>
      <c r="W774" t="str">
        <f t="shared" ref="W774:W837" si="370">IMDIV(IMPRODUCT(U774,V774),IMSUM(U774,V774))</f>
        <v>0.0000199993584529566-0.0398868345937579i</v>
      </c>
      <c r="X774" t="str">
        <f t="shared" ref="X774:X837" si="371">IMDIV(IMPRODUCT(COMPLEX($C$19,0),W774),IMSUM(COMPLEX($C$19,0),W774))</f>
        <v>0.00556404566231087-0.0390949624402565i</v>
      </c>
      <c r="Y774" t="str">
        <f t="shared" ref="Y774:Y837" si="372">COMPLEX($C$13*10^-3,2*PI()*B774*$C$12*0.000001)</f>
        <v>0.009+0.402123859659493i</v>
      </c>
      <c r="Z774" t="str">
        <f t="shared" ref="Z774:Z837" si="373">IMPRODUCT(COMPLEX($C$6,0),IMDIV(X774,IMSUM(X774,Y774)))</f>
        <v>-1.28284931647874-0.23538628639578i</v>
      </c>
      <c r="AA774" t="str">
        <f t="shared" ref="AA774:AA837" si="374">IMDIV(COMPLEX($C$6,0),IMSUM(X774,Y774))</f>
        <v>1.32398317158005-33.0021040760227i</v>
      </c>
      <c r="AB774" t="str">
        <f t="shared" ref="AB774:AB837" si="375">IMPRODUCT(COMPLEX($C$119,0),T774)</f>
        <v>1.40915259380172-0.066750632576108i</v>
      </c>
      <c r="AC774" t="str">
        <f t="shared" ref="AC774:AC837" si="376">IMSUM(COMPLEX(1,0),IMPRODUCT(AB774,M774))</f>
        <v>4.40872238095786-3.62087231298311i</v>
      </c>
      <c r="AD774" t="str">
        <f t="shared" ref="AD774:AD837" si="377">IMDIV(AB774,AC774)</f>
        <v>0.19830242911889+0.147724689000779i</v>
      </c>
      <c r="AE774" t="str">
        <f t="shared" ref="AE774:AE837" si="378">IMPRODUCT(AD774,AA774,X774)</f>
        <v>-0.219619769698377-0.236186188685242i</v>
      </c>
      <c r="AF774" t="str">
        <f t="shared" ref="AF774:AF837" si="379">IMSUB(D774,H774)</f>
        <v>-12.3511437462529-3.67361221106007i</v>
      </c>
      <c r="AG774" t="str">
        <f t="shared" ref="AG774:AG837" si="380">IMSUM(COMPLEX(1,0),IMPRODUCT(AD774,AA774,COMPLEX($C$127,0)))</f>
        <v>1.01859874419694-0.0229827008954058i</v>
      </c>
      <c r="AH774" t="str">
        <f t="shared" ref="AH774:AH837" si="381">IMDIV(IMPRODUCT(AE774,AF774),AG774)</f>
        <v>1.72784308912707+3.69495638732999i</v>
      </c>
      <c r="AI774">
        <f t="shared" ref="AI774:AI837" si="382">20*LOG10(IMABS(AH774))</f>
        <v>12.211048903279654</v>
      </c>
      <c r="AJ774">
        <f t="shared" ref="AJ774:AJ837" si="383">IMARGUMENT(AH774)*180/PI()</f>
        <v>64.938172608114925</v>
      </c>
      <c r="AK774"/>
      <c r="AL774"/>
      <c r="AM774"/>
      <c r="AN774"/>
    </row>
    <row r="775" spans="1:40" x14ac:dyDescent="0.25">
      <c r="A775"/>
      <c r="B775">
        <f t="shared" si="349"/>
        <v>64100</v>
      </c>
      <c r="C775" s="237" t="str">
        <f t="shared" si="352"/>
        <v>-0.0000186005838319247+0.0382062708349783i</v>
      </c>
      <c r="D775" s="208" t="str">
        <f t="shared" si="353"/>
        <v>-5.95714856148201+0.292914743068167i</v>
      </c>
      <c r="E775" t="str">
        <f t="shared" si="354"/>
        <v>2870</v>
      </c>
      <c r="F775" t="str">
        <f t="shared" si="355"/>
        <v>0.777000777000777</v>
      </c>
      <c r="G775" t="str">
        <f t="shared" si="350"/>
        <v>0.777000777000777</v>
      </c>
      <c r="H775" t="str">
        <f t="shared" si="356"/>
        <v>6.39978373029311+3.96478855098779i</v>
      </c>
      <c r="I775" t="str">
        <f t="shared" si="357"/>
        <v>251.720111368882i</v>
      </c>
      <c r="J775" t="str">
        <f t="shared" si="351"/>
        <v>-53.1981880549742+54.4412201825054i</v>
      </c>
      <c r="K775" t="str">
        <f t="shared" si="358"/>
        <v>2.36524016392626-2.31123568894882i</v>
      </c>
      <c r="L775" t="str">
        <f t="shared" si="359"/>
        <v>0.165820731267301-0.138349433504102i</v>
      </c>
      <c r="M775" t="str">
        <f t="shared" si="360"/>
        <v>2.53106089519356-2.44958512245292i</v>
      </c>
      <c r="N775" t="str">
        <f t="shared" si="361"/>
        <v>-0.284277713001936i</v>
      </c>
      <c r="O775" t="str">
        <f t="shared" si="362"/>
        <v>0.959864478684208-0.2804642268816i</v>
      </c>
      <c r="P775" t="str">
        <f t="shared" si="363"/>
        <v>0.040135521315792+0.2804642268816i</v>
      </c>
      <c r="Q775" t="str">
        <f t="shared" si="364"/>
        <v>-0.040135521315792+0.003813486120336i</v>
      </c>
      <c r="R775" t="str">
        <f t="shared" si="365"/>
        <v>-0.333033542363056-7.01957359557592i</v>
      </c>
      <c r="S775" t="str">
        <f t="shared" si="366"/>
        <v>0.0294862962032193i</v>
      </c>
      <c r="T775" t="str">
        <f t="shared" si="367"/>
        <v>0.206981226259449-0.00981992567572445i</v>
      </c>
      <c r="U775" t="str">
        <f t="shared" si="368"/>
        <v>0.0001-2482.91642889073i</v>
      </c>
      <c r="V775" t="str">
        <f t="shared" si="369"/>
        <v>0.00002-0.0398252474175733i</v>
      </c>
      <c r="W775" t="str">
        <f t="shared" si="370"/>
        <v>0.0000199993584529566-0.0398246086427542i</v>
      </c>
      <c r="X775" t="str">
        <f t="shared" si="371"/>
        <v>0.0055471007348496-0.039036371066772i</v>
      </c>
      <c r="Y775" t="str">
        <f t="shared" si="372"/>
        <v>0.009+0.402752178190211i</v>
      </c>
      <c r="Z775" t="str">
        <f t="shared" si="373"/>
        <v>-1.27855381566853-0.234151110019664i</v>
      </c>
      <c r="AA775" t="str">
        <f t="shared" si="374"/>
        <v>1.31746525504907-32.9400990156967i</v>
      </c>
      <c r="AB775" t="str">
        <f t="shared" si="375"/>
        <v>1.40914270060307-0.0668547425120886i</v>
      </c>
      <c r="AC775" t="str">
        <f t="shared" si="376"/>
        <v>4.40285960262084-3.62102841924099i</v>
      </c>
      <c r="AD775" t="str">
        <f t="shared" si="377"/>
        <v>0.198367127013954+0.147957991088531i</v>
      </c>
      <c r="AE775" t="str">
        <f t="shared" si="378"/>
        <v>-0.218978519297235-0.23562013704662i</v>
      </c>
      <c r="AF775" t="str">
        <f t="shared" si="379"/>
        <v>-12.3569322917751-3.67187380791962i</v>
      </c>
      <c r="AG775" t="str">
        <f t="shared" si="380"/>
        <v>1.01858903548062-0.0229482779200552i</v>
      </c>
      <c r="AH775" t="str">
        <f t="shared" si="381"/>
        <v>1.72408428509616+3.68663730326579i</v>
      </c>
      <c r="AI775">
        <f t="shared" si="382"/>
        <v>12.191589613779904</v>
      </c>
      <c r="AJ775">
        <f t="shared" si="383"/>
        <v>64.936497126617041</v>
      </c>
      <c r="AK775"/>
      <c r="AL775"/>
      <c r="AM775"/>
      <c r="AN775"/>
    </row>
    <row r="776" spans="1:40" x14ac:dyDescent="0.25">
      <c r="A776"/>
      <c r="B776">
        <f t="shared" si="349"/>
        <v>64200</v>
      </c>
      <c r="C776" s="237" t="str">
        <f t="shared" si="352"/>
        <v>-0.000018542683230665+0.038146759537835i</v>
      </c>
      <c r="D776" s="208" t="str">
        <f t="shared" si="353"/>
        <v>-5.9571481175774+0.292458489790068i</v>
      </c>
      <c r="E776" t="str">
        <f t="shared" si="354"/>
        <v>2870</v>
      </c>
      <c r="F776" t="str">
        <f t="shared" si="355"/>
        <v>0.777000777000777</v>
      </c>
      <c r="G776" t="str">
        <f t="shared" si="350"/>
        <v>0.777000777000777</v>
      </c>
      <c r="H776" t="str">
        <f t="shared" si="356"/>
        <v>6.40555729359733+3.96258868591463i</v>
      </c>
      <c r="I776" t="str">
        <f t="shared" si="357"/>
        <v>252.112810450581i</v>
      </c>
      <c r="J776" t="str">
        <f t="shared" si="351"/>
        <v>-53.367425073173+54.5261518832582i</v>
      </c>
      <c r="K776" t="str">
        <f t="shared" si="358"/>
        <v>2.36150292651723-2.31131899351369i</v>
      </c>
      <c r="L776" t="str">
        <f t="shared" si="359"/>
        <v>0.165608496453412-0.138387916849566i</v>
      </c>
      <c r="M776" t="str">
        <f t="shared" si="360"/>
        <v>2.52711142297064-2.44970691036326i</v>
      </c>
      <c r="N776" t="str">
        <f t="shared" si="361"/>
        <v>-0.284721203973858i</v>
      </c>
      <c r="O776" t="str">
        <f t="shared" si="362"/>
        <v>0.959740000940609-0.280889890516764i</v>
      </c>
      <c r="P776" t="str">
        <f t="shared" si="363"/>
        <v>0.040259999059391+0.280889890516764i</v>
      </c>
      <c r="Q776" t="str">
        <f t="shared" si="364"/>
        <v>-0.040259999059391+0.00383131345709398i</v>
      </c>
      <c r="R776" t="str">
        <f t="shared" si="365"/>
        <v>-0.333032604741097-7.00859039764786i</v>
      </c>
      <c r="S776" t="str">
        <f t="shared" si="366"/>
        <v>0.0295322966653147i</v>
      </c>
      <c r="T776" t="str">
        <f t="shared" si="367"/>
        <v>0.206979770829013-0.00983521768243657i</v>
      </c>
      <c r="U776" t="str">
        <f t="shared" si="368"/>
        <v>0.0001-2479.04895781769i</v>
      </c>
      <c r="V776" t="str">
        <f t="shared" si="369"/>
        <v>0.00002-0.0397632143219073i</v>
      </c>
      <c r="W776" t="str">
        <f t="shared" si="370"/>
        <v>0.0000199993584529566-0.0397625765420651i</v>
      </c>
      <c r="X776" t="str">
        <f t="shared" si="371"/>
        <v>0.00553023285902172-0.0389779513282956i</v>
      </c>
      <c r="Y776" t="str">
        <f t="shared" si="372"/>
        <v>0.009+0.403380496720929i</v>
      </c>
      <c r="Z776" t="str">
        <f t="shared" si="373"/>
        <v>-1.2742802444927-0.232924780744703i</v>
      </c>
      <c r="AA776" t="str">
        <f t="shared" si="374"/>
        <v>1.31099507486767-32.8783404171231i</v>
      </c>
      <c r="AB776" t="str">
        <f t="shared" si="375"/>
        <v>1.40913279193062-0.0669588515659645i</v>
      </c>
      <c r="AC776" t="str">
        <f t="shared" si="376"/>
        <v>4.39700601357925-3.62117481667326i</v>
      </c>
      <c r="AD776" t="str">
        <f t="shared" si="377"/>
        <v>0.198431922947624+0.148191253008i</v>
      </c>
      <c r="AE776" t="str">
        <f t="shared" si="378"/>
        <v>-0.218340464173685-0.23505689826004i</v>
      </c>
      <c r="AF776" t="str">
        <f t="shared" si="379"/>
        <v>-12.3627054111747-3.67013019612456i</v>
      </c>
      <c r="AG776" t="str">
        <f t="shared" si="380"/>
        <v>1.01857938116764-0.022914000200261i</v>
      </c>
      <c r="AH776" t="str">
        <f t="shared" si="381"/>
        <v>1.72034071467909+3.67835543837409i</v>
      </c>
      <c r="AI776">
        <f t="shared" si="382"/>
        <v>12.172172556926972</v>
      </c>
      <c r="AJ776">
        <f t="shared" si="383"/>
        <v>64.934841892313543</v>
      </c>
      <c r="AK776"/>
      <c r="AL776"/>
      <c r="AM776"/>
      <c r="AN776"/>
    </row>
    <row r="777" spans="1:40" x14ac:dyDescent="0.25">
      <c r="A777"/>
      <c r="B777">
        <f t="shared" si="349"/>
        <v>64300</v>
      </c>
      <c r="C777" s="237" t="str">
        <f t="shared" si="352"/>
        <v>-0.0000184850525619757+0.038087433345684i</v>
      </c>
      <c r="D777" s="208" t="str">
        <f t="shared" si="353"/>
        <v>-5.95714767574227+0.292003655650244i</v>
      </c>
      <c r="E777" t="str">
        <f t="shared" si="354"/>
        <v>2870</v>
      </c>
      <c r="F777" t="str">
        <f t="shared" si="355"/>
        <v>0.777000777000777</v>
      </c>
      <c r="G777" t="str">
        <f t="shared" si="350"/>
        <v>0.777000777000777</v>
      </c>
      <c r="H777" t="str">
        <f t="shared" si="356"/>
        <v>6.4113154693301+3.96038508356465i</v>
      </c>
      <c r="I777" t="str">
        <f t="shared" si="357"/>
        <v>252.50550953228i</v>
      </c>
      <c r="J777" t="str">
        <f t="shared" si="351"/>
        <v>-53.5369259058974+54.6110835840109i</v>
      </c>
      <c r="K777" t="str">
        <f t="shared" si="358"/>
        <v>2.3577716745686-2.31139613353799i</v>
      </c>
      <c r="L777" t="str">
        <f t="shared" si="359"/>
        <v>0.165396474652743-0.138426025979685i</v>
      </c>
      <c r="M777" t="str">
        <f t="shared" si="360"/>
        <v>2.52316814922134-2.44982215951767i</v>
      </c>
      <c r="N777" t="str">
        <f t="shared" si="361"/>
        <v>-0.28516469494578i</v>
      </c>
      <c r="O777" t="str">
        <f t="shared" si="362"/>
        <v>0.959615334431278-0.281315498905314i</v>
      </c>
      <c r="P777" t="str">
        <f t="shared" si="363"/>
        <v>0.040384665568722+0.281315498905314i</v>
      </c>
      <c r="Q777" t="str">
        <f t="shared" si="364"/>
        <v>-0.040384665568722+0.00384919604046602i</v>
      </c>
      <c r="R777" t="str">
        <f t="shared" si="365"/>
        <v>-0.333031665648172-6.99764128523449i</v>
      </c>
      <c r="S777" t="str">
        <f t="shared" si="366"/>
        <v>0.0295782971274103i</v>
      </c>
      <c r="T777" t="str">
        <f t="shared" si="367"/>
        <v>0.206978313125699-0.00985050955937799i</v>
      </c>
      <c r="U777" t="str">
        <f t="shared" si="368"/>
        <v>0.0001-2475.19351620366i</v>
      </c>
      <c r="V777" t="str">
        <f t="shared" si="369"/>
        <v>0.00002-0.0397013741752169i</v>
      </c>
      <c r="W777" t="str">
        <f t="shared" si="370"/>
        <v>0.0000199993584529566-0.0397007373872567i</v>
      </c>
      <c r="X777" t="str">
        <f t="shared" si="371"/>
        <v>0.00551344157153351-0.0389197024894346i</v>
      </c>
      <c r="Y777" t="str">
        <f t="shared" si="372"/>
        <v>0.009+0.404008815251647i</v>
      </c>
      <c r="Z777" t="str">
        <f t="shared" si="373"/>
        <v>-1.27002845194966-0.23170721786233i</v>
      </c>
      <c r="AA777" t="str">
        <f t="shared" si="374"/>
        <v>1.30457217483064-32.8168267668069i</v>
      </c>
      <c r="AB777" t="str">
        <f t="shared" si="375"/>
        <v>1.40912286778425-0.0670629597363524i</v>
      </c>
      <c r="AC777" t="str">
        <f t="shared" si="376"/>
        <v>4.3911616134877-3.62131155098022i</v>
      </c>
      <c r="AD777" t="str">
        <f t="shared" si="377"/>
        <v>0.198496816908219+0.148424474782318i</v>
      </c>
      <c r="AE777" t="str">
        <f t="shared" si="378"/>
        <v>-0.217705582980392-0.234496451139561i</v>
      </c>
      <c r="AF777" t="str">
        <f t="shared" si="379"/>
        <v>-12.3684631450724-3.66838142791441i</v>
      </c>
      <c r="AG777" t="str">
        <f t="shared" si="380"/>
        <v>1.01856978079768-0.0228798668760366i</v>
      </c>
      <c r="AH777" t="str">
        <f t="shared" si="381"/>
        <v>1.7166122985431+3.67011054350085i</v>
      </c>
      <c r="AI777">
        <f t="shared" si="382"/>
        <v>12.152797558071939</v>
      </c>
      <c r="AJ777">
        <f t="shared" si="383"/>
        <v>64.933206614130668</v>
      </c>
      <c r="AK777"/>
      <c r="AL777"/>
      <c r="AM777"/>
      <c r="AN777"/>
    </row>
    <row r="778" spans="1:40" x14ac:dyDescent="0.25">
      <c r="A778"/>
      <c r="B778">
        <f t="shared" si="349"/>
        <v>64400</v>
      </c>
      <c r="C778" s="237" t="str">
        <f t="shared" si="352"/>
        <v>-0.0000184276901505599+0.0380282913962357i</v>
      </c>
      <c r="D778" s="208" t="str">
        <f t="shared" si="353"/>
        <v>-5.95714723596378+0.291550234037807i</v>
      </c>
      <c r="E778" t="str">
        <f t="shared" si="354"/>
        <v>2870</v>
      </c>
      <c r="F778" t="str">
        <f t="shared" si="355"/>
        <v>0.777000777000777</v>
      </c>
      <c r="G778" t="str">
        <f t="shared" si="350"/>
        <v>0.777000777000777</v>
      </c>
      <c r="H778" t="str">
        <f t="shared" si="356"/>
        <v>6.41705829808573+3.95817778921486i</v>
      </c>
      <c r="I778" t="str">
        <f t="shared" si="357"/>
        <v>252.898208613978i</v>
      </c>
      <c r="J778" t="str">
        <f t="shared" si="351"/>
        <v>-53.7066905531475+54.6960152847637i</v>
      </c>
      <c r="K778" t="str">
        <f t="shared" si="358"/>
        <v>2.35404640731123-2.31146713863873i</v>
      </c>
      <c r="L778" t="str">
        <f t="shared" si="359"/>
        <v>0.165184666314021-0.138463762102378i</v>
      </c>
      <c r="M778" t="str">
        <f t="shared" si="360"/>
        <v>2.51923107362525-2.44993090074111i</v>
      </c>
      <c r="N778" t="str">
        <f t="shared" si="361"/>
        <v>-0.285608185917702i</v>
      </c>
      <c r="O778" t="str">
        <f t="shared" si="362"/>
        <v>0.959490479180736-0.281741051963539i</v>
      </c>
      <c r="P778" t="str">
        <f t="shared" si="363"/>
        <v>0.040509520819264+0.281741051963539i</v>
      </c>
      <c r="Q778" t="str">
        <f t="shared" si="364"/>
        <v>-0.040509520819264+0.00386713395416299i</v>
      </c>
      <c r="R778" t="str">
        <f t="shared" si="365"/>
        <v>-0.333030725084132-6.98672609955186i</v>
      </c>
      <c r="S778" t="str">
        <f t="shared" si="366"/>
        <v>0.0296242975895059i</v>
      </c>
      <c r="T778" t="str">
        <f t="shared" si="367"/>
        <v>0.206976853149492-0.00986580130634125i</v>
      </c>
      <c r="U778" t="str">
        <f t="shared" si="368"/>
        <v>0.0001-2471.3500480108i</v>
      </c>
      <c r="V778" t="str">
        <f t="shared" si="369"/>
        <v>0.00002-0.0396397260786715i</v>
      </c>
      <c r="W778" t="str">
        <f t="shared" si="370"/>
        <v>0.0000199993584529566-0.039639090279513i</v>
      </c>
      <c r="X778" t="str">
        <f t="shared" si="371"/>
        <v>0.00549672641254417-0.0388616238188784i</v>
      </c>
      <c r="Y778" t="str">
        <f t="shared" si="372"/>
        <v>0.009+0.404637133782365i</v>
      </c>
      <c r="Z778" t="str">
        <f t="shared" si="373"/>
        <v>-1.26579828834524-0.230498341560794i</v>
      </c>
      <c r="AA778" t="str">
        <f t="shared" si="374"/>
        <v>1.29819610406105-32.7555565637667i</v>
      </c>
      <c r="AB778" t="str">
        <f t="shared" si="375"/>
        <v>1.40911292816387-0.06716706702184i</v>
      </c>
      <c r="AC778" t="str">
        <f t="shared" si="376"/>
        <v>4.38532640186853-3.62143866770814i</v>
      </c>
      <c r="AD778" t="str">
        <f t="shared" si="377"/>
        <v>0.198561808884061+0.148657656434239i</v>
      </c>
      <c r="AE778" t="str">
        <f t="shared" si="378"/>
        <v>-0.217073854547773-0.233938774708962i</v>
      </c>
      <c r="AF778" t="str">
        <f t="shared" si="379"/>
        <v>-12.3742055340495-3.66662755517705i</v>
      </c>
      <c r="AG778" t="str">
        <f t="shared" si="380"/>
        <v>1.01856023391525-0.0228458770942198i</v>
      </c>
      <c r="AH778" t="str">
        <f t="shared" si="381"/>
        <v>1.71289895782502+3.66190237169753i</v>
      </c>
      <c r="AI778">
        <f t="shared" si="382"/>
        <v>12.133464443635084</v>
      </c>
      <c r="AJ778">
        <f t="shared" si="383"/>
        <v>64.931591003994271</v>
      </c>
      <c r="AK778"/>
      <c r="AL778"/>
      <c r="AM778"/>
      <c r="AN778"/>
    </row>
    <row r="779" spans="1:40" x14ac:dyDescent="0.25">
      <c r="A779"/>
      <c r="B779">
        <f t="shared" si="349"/>
        <v>64500</v>
      </c>
      <c r="C779" s="237" t="str">
        <f t="shared" si="352"/>
        <v>-0.0000183705943340977+0.0379693328325482i</v>
      </c>
      <c r="D779" s="208" t="str">
        <f t="shared" si="353"/>
        <v>-5.95714679822919+0.29109821838287i</v>
      </c>
      <c r="E779" t="str">
        <f t="shared" si="354"/>
        <v>2870</v>
      </c>
      <c r="F779" t="str">
        <f t="shared" si="355"/>
        <v>0.777000777000777</v>
      </c>
      <c r="G779" t="str">
        <f t="shared" si="350"/>
        <v>0.777000777000777</v>
      </c>
      <c r="H779" t="str">
        <f t="shared" si="356"/>
        <v>6.4227858204181+3.95596684783393i</v>
      </c>
      <c r="I779" t="str">
        <f t="shared" si="357"/>
        <v>253.290907695677i</v>
      </c>
      <c r="J779" t="str">
        <f t="shared" si="351"/>
        <v>-53.8767190149232+54.7809469855164i</v>
      </c>
      <c r="K779" t="str">
        <f t="shared" si="358"/>
        <v>2.35032712389225-2.31153203833031i</v>
      </c>
      <c r="L779" t="str">
        <f t="shared" si="359"/>
        <v>0.164973071881131-0.138501126423836i</v>
      </c>
      <c r="M779" t="str">
        <f t="shared" si="360"/>
        <v>2.51530019577338-2.45003316475415i</v>
      </c>
      <c r="N779" t="str">
        <f t="shared" si="361"/>
        <v>-0.286051676889624i</v>
      </c>
      <c r="O779" t="str">
        <f t="shared" si="362"/>
        <v>0.959365435213539-0.282166549607739i</v>
      </c>
      <c r="P779" t="str">
        <f t="shared" si="363"/>
        <v>0.040634564786461+0.282166549607739i</v>
      </c>
      <c r="Q779" t="str">
        <f t="shared" si="364"/>
        <v>-0.040634564786461+0.003885127281885i</v>
      </c>
      <c r="R779" t="str">
        <f t="shared" si="365"/>
        <v>-0.333029783048879-6.9758446828004i</v>
      </c>
      <c r="S779" t="str">
        <f t="shared" si="366"/>
        <v>0.0296702980516013i</v>
      </c>
      <c r="T779" t="str">
        <f t="shared" si="367"/>
        <v>0.206975390900366-0.00988109292312036i</v>
      </c>
      <c r="U779" t="str">
        <f t="shared" si="368"/>
        <v>0.0001-2467.51849754877i</v>
      </c>
      <c r="V779" t="str">
        <f t="shared" si="369"/>
        <v>0.00002-0.0395782691390147i</v>
      </c>
      <c r="W779" t="str">
        <f t="shared" si="370"/>
        <v>0.0000199993584529566-0.0395776343255919i</v>
      </c>
      <c r="X779" t="str">
        <f t="shared" si="371"/>
        <v>0.00548008692563486-0.0388037145893692i</v>
      </c>
      <c r="Y779" t="str">
        <f t="shared" si="372"/>
        <v>0.009+0.405265452313083i</v>
      </c>
      <c r="Z779" t="str">
        <f t="shared" si="373"/>
        <v>-1.26158960527913-0.229298072913384i</v>
      </c>
      <c r="AA779" t="str">
        <f t="shared" si="374"/>
        <v>1.29186641693694-32.6945283194053i</v>
      </c>
      <c r="AB779" t="str">
        <f t="shared" si="375"/>
        <v>1.4091029730693-0.0672711734210246i</v>
      </c>
      <c r="AC779" t="str">
        <f t="shared" si="376"/>
        <v>4.37950037811262-3.62155621224927i</v>
      </c>
      <c r="AD779" t="str">
        <f t="shared" si="377"/>
        <v>0.198626898863463+0.148890797986132i</v>
      </c>
      <c r="AE779" t="str">
        <f t="shared" si="378"/>
        <v>-0.216445257882218-0.233383848199172i</v>
      </c>
      <c r="AF779" t="str">
        <f t="shared" si="379"/>
        <v>-12.3799326186473-3.66486862945106i</v>
      </c>
      <c r="AG779" t="str">
        <f t="shared" si="380"/>
        <v>1.01855074006966-0.0228120300084041i</v>
      </c>
      <c r="AH779" t="str">
        <f t="shared" si="381"/>
        <v>1.70920061412863+3.65373067819646i</v>
      </c>
      <c r="AI779">
        <f t="shared" si="382"/>
        <v>12.114173041096183</v>
      </c>
      <c r="AJ779">
        <f t="shared" si="383"/>
        <v>64.929994776794558</v>
      </c>
      <c r="AK779"/>
      <c r="AL779"/>
      <c r="AM779"/>
      <c r="AN779"/>
    </row>
    <row r="780" spans="1:40" x14ac:dyDescent="0.25">
      <c r="A780"/>
      <c r="B780">
        <f t="shared" si="349"/>
        <v>64600</v>
      </c>
      <c r="C780" s="237" t="str">
        <f t="shared" si="352"/>
        <v>-0.0000183137634631253+0.0379105568029857i</v>
      </c>
      <c r="D780" s="208" t="str">
        <f t="shared" si="353"/>
        <v>-5.95714636252584+0.290647602156224i</v>
      </c>
      <c r="E780" t="str">
        <f t="shared" si="354"/>
        <v>2870</v>
      </c>
      <c r="F780" t="str">
        <f t="shared" si="355"/>
        <v>0.777000777000777</v>
      </c>
      <c r="G780" t="str">
        <f t="shared" si="350"/>
        <v>0.777000777000777</v>
      </c>
      <c r="H780" t="str">
        <f t="shared" si="356"/>
        <v>6.42849807683995+3.95375230408382i</v>
      </c>
      <c r="I780" t="str">
        <f t="shared" si="357"/>
        <v>253.683606777376i</v>
      </c>
      <c r="J780" t="str">
        <f t="shared" si="351"/>
        <v>-54.0470112912245+54.8658786862692i</v>
      </c>
      <c r="K780" t="str">
        <f t="shared" si="358"/>
        <v>2.34661382337559-2.31159086202448i</v>
      </c>
      <c r="L780" t="str">
        <f t="shared" si="359"/>
        <v>0.164761691793143-0.138538120148509i</v>
      </c>
      <c r="M780" t="str">
        <f t="shared" si="360"/>
        <v>2.51137551516873-2.45012898217299i</v>
      </c>
      <c r="N780" t="str">
        <f t="shared" si="361"/>
        <v>-0.286495167861545i</v>
      </c>
      <c r="O780" t="str">
        <f t="shared" si="362"/>
        <v>0.959240202554282-0.282591991754226i</v>
      </c>
      <c r="P780" t="str">
        <f t="shared" si="363"/>
        <v>0.040759797445718+0.282591991754226i</v>
      </c>
      <c r="Q780" t="str">
        <f t="shared" si="364"/>
        <v>-0.040759797445718+0.003903176107319i</v>
      </c>
      <c r="R780" t="str">
        <f t="shared" si="365"/>
        <v>-0.333028839542637-6.96499687815797i</v>
      </c>
      <c r="S780" t="str">
        <f t="shared" si="366"/>
        <v>0.0297162985136969i</v>
      </c>
      <c r="T780" t="str">
        <f t="shared" si="367"/>
        <v>0.206973926378309-0.00989638440951907i</v>
      </c>
      <c r="U780" t="str">
        <f t="shared" si="368"/>
        <v>0.0001-2463.69880947207i</v>
      </c>
      <c r="V780" t="str">
        <f t="shared" si="369"/>
        <v>0.00002-0.0395170024685208i</v>
      </c>
      <c r="W780" t="str">
        <f t="shared" si="370"/>
        <v>0.0000199993584529566-0.0395163686377818i</v>
      </c>
      <c r="X780" t="str">
        <f t="shared" si="371"/>
        <v>0.00546352265777853-0.0387459740776756i</v>
      </c>
      <c r="Y780" t="str">
        <f t="shared" si="372"/>
        <v>0.009+0.405893770843801i</v>
      </c>
      <c r="Z780" t="str">
        <f t="shared" si="373"/>
        <v>-1.25740225563145-0.228106333866844i</v>
      </c>
      <c r="AA780" t="str">
        <f t="shared" si="374"/>
        <v>1.28558267301937-32.6337405573825i</v>
      </c>
      <c r="AB780" t="str">
        <f t="shared" si="375"/>
        <v>1.40909300250045-0.0673752789325704i</v>
      </c>
      <c r="AC780" t="str">
        <f t="shared" si="376"/>
        <v>4.37368354148054-3.62166422984243i</v>
      </c>
      <c r="AD780" t="str">
        <f t="shared" si="377"/>
        <v>0.198692086834749+0.149123899459996i</v>
      </c>
      <c r="AE780" t="str">
        <f t="shared" si="378"/>
        <v>-0.215819772164385-0.232831651045783i</v>
      </c>
      <c r="AF780" t="str">
        <f t="shared" si="379"/>
        <v>-12.3856444393658-3.6631047019276i</v>
      </c>
      <c r="AG780" t="str">
        <f t="shared" si="380"/>
        <v>1.01854129881494-0.0227783247788744i</v>
      </c>
      <c r="AH780" t="str">
        <f t="shared" si="381"/>
        <v>1.7055171895224+3.64559522038724i</v>
      </c>
      <c r="AI780">
        <f t="shared" si="382"/>
        <v>12.094923178986651</v>
      </c>
      <c r="AJ780">
        <f t="shared" si="383"/>
        <v>64.928417650350966</v>
      </c>
      <c r="AK780"/>
      <c r="AL780"/>
      <c r="AM780"/>
      <c r="AN780"/>
    </row>
    <row r="781" spans="1:40" x14ac:dyDescent="0.25">
      <c r="A781"/>
      <c r="B781">
        <f t="shared" si="349"/>
        <v>64700</v>
      </c>
      <c r="C781" s="237" t="str">
        <f t="shared" si="352"/>
        <v>-0.0000182571959009159+0.0378519624611772i</v>
      </c>
      <c r="D781" s="208" t="str">
        <f t="shared" si="353"/>
        <v>-5.9571459288412+0.290198378869025i</v>
      </c>
      <c r="E781" t="str">
        <f t="shared" si="354"/>
        <v>2870</v>
      </c>
      <c r="F781" t="str">
        <f t="shared" si="355"/>
        <v>0.777000777000777</v>
      </c>
      <c r="G781" t="str">
        <f t="shared" si="350"/>
        <v>0.777000777000777</v>
      </c>
      <c r="H781" t="str">
        <f t="shared" si="356"/>
        <v>6.43419510782192+3.95153420232162i</v>
      </c>
      <c r="I781" t="str">
        <f t="shared" si="357"/>
        <v>254.076305859075i</v>
      </c>
      <c r="J781" t="str">
        <f t="shared" si="351"/>
        <v>-54.2175673820515+54.9508103870219i</v>
      </c>
      <c r="K781" t="str">
        <f t="shared" si="358"/>
        <v>2.34290650474277-2.31164363903064i</v>
      </c>
      <c r="L781" t="str">
        <f t="shared" si="359"/>
        <v>0.16455052648433-0.138574744479099i</v>
      </c>
      <c r="M781" t="str">
        <f t="shared" si="360"/>
        <v>2.5074570312271-2.45021838350974i</v>
      </c>
      <c r="N781" t="str">
        <f t="shared" si="361"/>
        <v>-0.286938658833467i</v>
      </c>
      <c r="O781" t="str">
        <f t="shared" si="362"/>
        <v>0.959114781227595-0.283017378319323i</v>
      </c>
      <c r="P781" t="str">
        <f t="shared" si="363"/>
        <v>0.040885218772405+0.283017378319323i</v>
      </c>
      <c r="Q781" t="str">
        <f t="shared" si="364"/>
        <v>-0.040885218772405+0.00392128051414398i</v>
      </c>
      <c r="R781" t="str">
        <f t="shared" si="365"/>
        <v>-0.33302789456519-6.95418252977158i</v>
      </c>
      <c r="S781" t="str">
        <f t="shared" si="366"/>
        <v>0.0297622989757923i</v>
      </c>
      <c r="T781" t="str">
        <f t="shared" si="367"/>
        <v>0.206972459583293-0.00991167576532782i</v>
      </c>
      <c r="U781" t="str">
        <f t="shared" si="368"/>
        <v>0.0001-2459.89092877736i</v>
      </c>
      <c r="V781" t="str">
        <f t="shared" si="369"/>
        <v>0.00002-0.0394559251849528i</v>
      </c>
      <c r="W781" t="str">
        <f t="shared" si="370"/>
        <v>0.0000199993584529566-0.0394552923338601i</v>
      </c>
      <c r="X781" t="str">
        <f t="shared" si="371"/>
        <v>0.00544703315931024-0.0386884015645672i</v>
      </c>
      <c r="Y781" t="str">
        <f t="shared" si="372"/>
        <v>0.009+0.406522089374519i</v>
      </c>
      <c r="Z781" t="str">
        <f t="shared" si="373"/>
        <v>-1.25323609354954-0.226923047229985i</v>
      </c>
      <c r="AA781" t="str">
        <f t="shared" si="374"/>
        <v>1.2793444369815-32.5731918134894i</v>
      </c>
      <c r="AB781" t="str">
        <f t="shared" si="375"/>
        <v>1.40908301645714-0.0674793835550506i</v>
      </c>
      <c r="AC781" t="str">
        <f t="shared" si="376"/>
        <v>4.36787589110366-3.62176276557262i</v>
      </c>
      <c r="AD781" t="str">
        <f t="shared" si="377"/>
        <v>0.198757372786231+0.149356960877457i</v>
      </c>
      <c r="AE781" t="str">
        <f t="shared" si="378"/>
        <v>-0.215197376747462-0.232282162886572i</v>
      </c>
      <c r="AF781" t="str">
        <f t="shared" si="379"/>
        <v>-12.3913410366631-3.6613358234526i</v>
      </c>
      <c r="AG781" t="str">
        <f t="shared" si="380"/>
        <v>1.01853190970978-0.0227447605725389i</v>
      </c>
      <c r="AH781" t="str">
        <f t="shared" si="381"/>
        <v>1.70184860653674+3.63749575779301i</v>
      </c>
      <c r="AI781">
        <f t="shared" si="382"/>
        <v>12.075714686880461</v>
      </c>
      <c r="AJ781">
        <f t="shared" si="383"/>
        <v>64.926859345380677</v>
      </c>
      <c r="AK781"/>
      <c r="AL781"/>
      <c r="AM781"/>
      <c r="AN781"/>
    </row>
    <row r="782" spans="1:40" x14ac:dyDescent="0.25">
      <c r="A782"/>
      <c r="B782">
        <f t="shared" si="349"/>
        <v>64800</v>
      </c>
      <c r="C782" s="237" t="str">
        <f t="shared" si="352"/>
        <v>-0.0000182008900233624+0.0377935489659768i</v>
      </c>
      <c r="D782" s="208" t="str">
        <f t="shared" si="353"/>
        <v>-5.9571454971628+0.289750542072489i</v>
      </c>
      <c r="E782" t="str">
        <f t="shared" si="354"/>
        <v>2870</v>
      </c>
      <c r="F782" t="str">
        <f t="shared" si="355"/>
        <v>0.777000777000777</v>
      </c>
      <c r="G782" t="str">
        <f t="shared" si="350"/>
        <v>0.777000777000777</v>
      </c>
      <c r="H782" t="str">
        <f t="shared" si="356"/>
        <v>6.4398769537916+3.9493125866013i</v>
      </c>
      <c r="I782" t="str">
        <f t="shared" si="357"/>
        <v>254.469004940773i</v>
      </c>
      <c r="J782" t="str">
        <f t="shared" si="351"/>
        <v>-54.3883872874041+55.0357420877746i</v>
      </c>
      <c r="K782" t="str">
        <f t="shared" si="358"/>
        <v>2.33920516689357-2.31169039855584i</v>
      </c>
      <c r="L782" t="str">
        <f t="shared" si="359"/>
        <v>0.164339576384194-0.138611000616539i</v>
      </c>
      <c r="M782" t="str">
        <f t="shared" si="360"/>
        <v>2.50354474327776-2.45030139917238i</v>
      </c>
      <c r="N782" t="str">
        <f t="shared" si="361"/>
        <v>-0.287382149805389i</v>
      </c>
      <c r="O782" t="str">
        <f t="shared" si="362"/>
        <v>0.958989171258147-0.283442709219362i</v>
      </c>
      <c r="P782" t="str">
        <f t="shared" si="363"/>
        <v>0.041010828741853+0.283442709219362i</v>
      </c>
      <c r="Q782" t="str">
        <f t="shared" si="364"/>
        <v>-0.041010828741853+0.00393944058602702i</v>
      </c>
      <c r="R782" t="str">
        <f t="shared" si="365"/>
        <v>-0.333026948116436-6.94340148275059i</v>
      </c>
      <c r="S782" t="str">
        <f t="shared" si="366"/>
        <v>0.0298082994378879i</v>
      </c>
      <c r="T782" t="str">
        <f t="shared" si="367"/>
        <v>0.206970990515304-0.00992696699034068i</v>
      </c>
      <c r="U782" t="str">
        <f t="shared" si="368"/>
        <v>0.0001-2456.09480080086i</v>
      </c>
      <c r="V782" t="str">
        <f t="shared" si="369"/>
        <v>0.00002-0.0393950364115192i</v>
      </c>
      <c r="W782" t="str">
        <f t="shared" si="370"/>
        <v>0.0000199993584529566-0.0393944045370489i</v>
      </c>
      <c r="X782" t="str">
        <f t="shared" si="371"/>
        <v>0.00543061798389675-0.0386309963347844i</v>
      </c>
      <c r="Y782" t="str">
        <f t="shared" si="372"/>
        <v>0.009+0.407150407905237i</v>
      </c>
      <c r="Z782" t="str">
        <f t="shared" si="373"/>
        <v>-1.24909097443476-0.225748136662423i</v>
      </c>
      <c r="AA782" t="str">
        <f t="shared" si="374"/>
        <v>1.27315127853878-32.512880635524i</v>
      </c>
      <c r="AB782" t="str">
        <f t="shared" si="375"/>
        <v>1.40907301493927-0.0675834872870632i</v>
      </c>
      <c r="AC782" t="str">
        <f t="shared" si="376"/>
        <v>4.36207742598531-3.62185186437164i</v>
      </c>
      <c r="AD782" t="str">
        <f t="shared" si="377"/>
        <v>0.198822756706226+0.149589982259771i</v>
      </c>
      <c r="AE782" t="str">
        <f t="shared" si="378"/>
        <v>-0.214578051155476-0.231735363559052i</v>
      </c>
      <c r="AF782" t="str">
        <f t="shared" si="379"/>
        <v>-12.3970224509544-3.65956204452881i</v>
      </c>
      <c r="AG782" t="str">
        <f t="shared" si="380"/>
        <v>1.01852257231747-0.0227113365628659i</v>
      </c>
      <c r="AH782" t="str">
        <f t="shared" si="381"/>
        <v>1.69819478816172+3.62943205204705i</v>
      </c>
      <c r="AI782">
        <f t="shared" si="382"/>
        <v>12.056547395385628</v>
      </c>
      <c r="AJ782">
        <f t="shared" si="383"/>
        <v>64.925319585462148</v>
      </c>
      <c r="AK782"/>
      <c r="AL782"/>
      <c r="AM782"/>
      <c r="AN782"/>
    </row>
    <row r="783" spans="1:40" x14ac:dyDescent="0.25">
      <c r="A783"/>
      <c r="B783">
        <f t="shared" si="349"/>
        <v>64900</v>
      </c>
      <c r="C783" s="237" t="str">
        <f t="shared" si="352"/>
        <v>-0.0000181448442188601+0.0377353154814224i</v>
      </c>
      <c r="D783" s="208" t="str">
        <f t="shared" si="353"/>
        <v>-5.95714506747831+0.289304085357572i</v>
      </c>
      <c r="E783" t="str">
        <f t="shared" si="354"/>
        <v>2870</v>
      </c>
      <c r="F783" t="str">
        <f t="shared" si="355"/>
        <v>0.777000777000777</v>
      </c>
      <c r="G783" t="str">
        <f t="shared" si="350"/>
        <v>0.777000777000777</v>
      </c>
      <c r="H783" t="str">
        <f t="shared" si="356"/>
        <v>6.44554365513282+3.94708750067545i</v>
      </c>
      <c r="I783" t="str">
        <f t="shared" si="357"/>
        <v>254.861704022472i</v>
      </c>
      <c r="J783" t="str">
        <f t="shared" si="351"/>
        <v>-54.5594710072824+55.1206737885274i</v>
      </c>
      <c r="K783" t="str">
        <f t="shared" si="358"/>
        <v>2.33550980864667-2.31173116970503i</v>
      </c>
      <c r="L783" t="str">
        <f t="shared" si="359"/>
        <v>0.164128841917482-0.138646889759987i</v>
      </c>
      <c r="M783" t="str">
        <f t="shared" si="360"/>
        <v>2.49963865056415-2.45037805946502i</v>
      </c>
      <c r="N783" t="str">
        <f t="shared" si="361"/>
        <v>-0.287825640777311i</v>
      </c>
      <c r="O783" t="str">
        <f t="shared" si="362"/>
        <v>0.958863372670645-0.283867984370687i</v>
      </c>
      <c r="P783" t="str">
        <f t="shared" si="363"/>
        <v>0.041136627329355+0.283867984370687i</v>
      </c>
      <c r="Q783" t="str">
        <f t="shared" si="364"/>
        <v>-0.041136627329355+0.00395765640662399i</v>
      </c>
      <c r="R783" t="str">
        <f t="shared" si="365"/>
        <v>-0.333026000196287-6.93265358315917i</v>
      </c>
      <c r="S783" t="str">
        <f t="shared" si="366"/>
        <v>0.0298542998999833i</v>
      </c>
      <c r="T783" t="str">
        <f t="shared" si="367"/>
        <v>0.206969519174328-0.00994225808435185i</v>
      </c>
      <c r="U783" t="str">
        <f t="shared" si="368"/>
        <v>0.0001-2452.31037121565i</v>
      </c>
      <c r="V783" t="str">
        <f t="shared" si="369"/>
        <v>0.00002-0.0393343352768327i</v>
      </c>
      <c r="W783" t="str">
        <f t="shared" si="370"/>
        <v>0.0000199993584529566-0.0393337043759753i</v>
      </c>
      <c r="X783" t="str">
        <f t="shared" si="371"/>
        <v>0.00541427668850815-0.0385737576770166i</v>
      </c>
      <c r="Y783" t="str">
        <f t="shared" si="372"/>
        <v>0.009+0.407778726435955i</v>
      </c>
      <c r="Z783" t="str">
        <f t="shared" si="373"/>
        <v>-1.24496675492972-0.224581526663545i</v>
      </c>
      <c r="AA783" t="str">
        <f t="shared" si="374"/>
        <v>1.26700277238031-32.452805583169i</v>
      </c>
      <c r="AB783" t="str">
        <f t="shared" si="375"/>
        <v>1.40906299794674-0.0676875901272071i</v>
      </c>
      <c r="AC783" t="str">
        <f t="shared" si="376"/>
        <v>4.3562881450017-3.62193157101821i</v>
      </c>
      <c r="AD783" t="str">
        <f t="shared" si="377"/>
        <v>0.198888238583046+0.149822963627829i</v>
      </c>
      <c r="AE783" t="str">
        <f t="shared" si="378"/>
        <v>-0.213961775081628-0.231191233098095i</v>
      </c>
      <c r="AF783" t="str">
        <f t="shared" si="379"/>
        <v>-12.4026887226111-3.65778341531788i</v>
      </c>
      <c r="AG783" t="str">
        <f t="shared" si="380"/>
        <v>1.01851328620588-0.0226780519298192i</v>
      </c>
      <c r="AH783" t="str">
        <f t="shared" si="381"/>
        <v>1.69455565784447+3.62140386686997i</v>
      </c>
      <c r="AI783">
        <f t="shared" si="382"/>
        <v>12.037421136136057</v>
      </c>
      <c r="AJ783">
        <f t="shared" si="383"/>
        <v>64.923798097004536</v>
      </c>
      <c r="AK783"/>
      <c r="AL783"/>
      <c r="AM783"/>
      <c r="AN783"/>
    </row>
    <row r="784" spans="1:40" x14ac:dyDescent="0.25">
      <c r="A784"/>
      <c r="B784">
        <f>B783+100</f>
        <v>65000</v>
      </c>
      <c r="C784" s="237" t="str">
        <f t="shared" si="352"/>
        <v>-0.0000180890568881917+0.0376772611766962i</v>
      </c>
      <c r="D784" s="208" t="str">
        <f t="shared" si="353"/>
        <v>-5.95714463977543+0.288859002354671i</v>
      </c>
      <c r="E784" t="str">
        <f t="shared" si="354"/>
        <v>2870</v>
      </c>
      <c r="F784" t="str">
        <f t="shared" si="355"/>
        <v>0.777000777000777</v>
      </c>
      <c r="G784" t="str">
        <f t="shared" si="350"/>
        <v>0.777000777000777</v>
      </c>
      <c r="H784" t="str">
        <f t="shared" si="356"/>
        <v>6.45119525218463+3.944858987997i</v>
      </c>
      <c r="I784" t="str">
        <f t="shared" si="357"/>
        <v>255.254403104171i</v>
      </c>
      <c r="J784" t="str">
        <f t="shared" si="351"/>
        <v>-54.7308185416863+55.2056054892801i</v>
      </c>
      <c r="K784" t="str">
        <f t="shared" si="358"/>
        <v>2.33182042874036-2.31176598148113i</v>
      </c>
      <c r="L784" t="str">
        <f t="shared" si="359"/>
        <v>0.163918323504216-0.13868241310681i</v>
      </c>
      <c r="M784" t="str">
        <f t="shared" si="360"/>
        <v>2.49573875224458-2.45044839458794i</v>
      </c>
      <c r="N784" t="str">
        <f t="shared" si="361"/>
        <v>-0.288269131749233i</v>
      </c>
      <c r="O784" t="str">
        <f t="shared" si="362"/>
        <v>0.958737385489829-0.284293203689654i</v>
      </c>
      <c r="P784" t="str">
        <f t="shared" si="363"/>
        <v>0.041262614510171+0.284293203689654i</v>
      </c>
      <c r="Q784" t="str">
        <f t="shared" si="364"/>
        <v>-0.041262614510171+0.00397592805957903i</v>
      </c>
      <c r="R784" t="str">
        <f t="shared" si="365"/>
        <v>-0.33302505080491-6.92193867800813i</v>
      </c>
      <c r="S784" t="str">
        <f t="shared" si="366"/>
        <v>0.0299003003620789i</v>
      </c>
      <c r="T784" t="str">
        <f t="shared" si="367"/>
        <v>0.206968045560334-0.00995754904716339i</v>
      </c>
      <c r="U784" t="str">
        <f t="shared" si="368"/>
        <v>0.0001-2448.53758602916i</v>
      </c>
      <c r="V784" t="str">
        <f t="shared" si="369"/>
        <v>0.00002-0.0392738209148683i</v>
      </c>
      <c r="W784" t="str">
        <f t="shared" si="370"/>
        <v>0.0000199993584529566-0.0392731909846283i</v>
      </c>
      <c r="X784" t="str">
        <f t="shared" si="371"/>
        <v>0.00539800883338789-0.0385166848838718i</v>
      </c>
      <c r="Y784" t="str">
        <f t="shared" si="372"/>
        <v>0.009+0.408407044966673i</v>
      </c>
      <c r="Z784" t="str">
        <f t="shared" si="373"/>
        <v>-1.24086329290531-0.223423142561575i</v>
      </c>
      <c r="AA784" t="str">
        <f t="shared" si="374"/>
        <v>1.26089849810114-32.3929652278696i</v>
      </c>
      <c r="AB784" t="str">
        <f t="shared" si="375"/>
        <v>1.40905296547935-0.0677916920741347i</v>
      </c>
      <c r="AC784" t="str">
        <f t="shared" si="376"/>
        <v>4.3505080469025-3.6220019301379i</v>
      </c>
      <c r="AD784" t="str">
        <f t="shared" si="377"/>
        <v>0.198953818405007+0.150055905002153i</v>
      </c>
      <c r="AE784" t="str">
        <f t="shared" si="378"/>
        <v>-0.213348528386621-0.23064975173353i</v>
      </c>
      <c r="AF784" t="str">
        <f t="shared" si="379"/>
        <v>-12.4083398919601-3.65599998564233i</v>
      </c>
      <c r="AG784" t="str">
        <f t="shared" si="380"/>
        <v>1.01850405094732-0.0226449058597946i</v>
      </c>
      <c r="AH784" t="str">
        <f t="shared" si="381"/>
        <v>1.69093113948685+3.61341096804688i</v>
      </c>
      <c r="AI784">
        <f t="shared" si="382"/>
        <v>12.018335741783073</v>
      </c>
      <c r="AJ784">
        <f t="shared" si="383"/>
        <v>64.922294609212216</v>
      </c>
      <c r="AK784"/>
      <c r="AL784"/>
      <c r="AM784"/>
      <c r="AN784"/>
    </row>
    <row r="785" spans="1:40" x14ac:dyDescent="0.25">
      <c r="A785"/>
      <c r="B785">
        <f t="shared" ref="B785:B848" si="384">B784+100</f>
        <v>65100</v>
      </c>
      <c r="C785" s="237" t="str">
        <f t="shared" si="352"/>
        <v>-0.0000180335264444137+0.0376193852260858i</v>
      </c>
      <c r="D785" s="208" t="str">
        <f t="shared" si="353"/>
        <v>-5.95714421404203+0.288415286733325i</v>
      </c>
      <c r="E785" t="str">
        <f t="shared" si="354"/>
        <v>2870</v>
      </c>
      <c r="F785" t="str">
        <f t="shared" si="355"/>
        <v>0.777000777000777</v>
      </c>
      <c r="G785" t="str">
        <f t="shared" si="350"/>
        <v>0.777000777000777</v>
      </c>
      <c r="H785" t="str">
        <f t="shared" si="356"/>
        <v>6.4568317852407+3.94262709172098i</v>
      </c>
      <c r="I785" t="str">
        <f t="shared" si="357"/>
        <v>255.647102185869i</v>
      </c>
      <c r="J785" t="str">
        <f t="shared" si="351"/>
        <v>-54.9024298906158+55.2905371900329i</v>
      </c>
      <c r="K785" t="str">
        <f t="shared" si="358"/>
        <v>2.32813702583314-2.31179486278518i</v>
      </c>
      <c r="L785" t="str">
        <f t="shared" si="359"/>
        <v>0.163708021559709-0.138717571852574i</v>
      </c>
      <c r="M785" t="str">
        <f t="shared" si="360"/>
        <v>2.49184504739285-2.45051243463775i</v>
      </c>
      <c r="N785" t="str">
        <f t="shared" si="361"/>
        <v>-0.288712622721155i</v>
      </c>
      <c r="O785" t="str">
        <f t="shared" si="362"/>
        <v>0.95861120974048-0.284718367092629i</v>
      </c>
      <c r="P785" t="str">
        <f t="shared" si="363"/>
        <v>0.04138879025952+0.284718367092629i</v>
      </c>
      <c r="Q785" t="str">
        <f t="shared" si="364"/>
        <v>-0.04138879025952+0.00399425562852601i</v>
      </c>
      <c r="R785" t="str">
        <f t="shared" si="365"/>
        <v>-0.333024099942229-6.91125661524893i</v>
      </c>
      <c r="S785" t="str">
        <f t="shared" si="366"/>
        <v>0.0299463008241743i</v>
      </c>
      <c r="T785" t="str">
        <f t="shared" si="367"/>
        <v>0.206966569673309-0.00997283987856988i</v>
      </c>
      <c r="U785" t="str">
        <f t="shared" si="368"/>
        <v>0.0001-2444.77639158057i</v>
      </c>
      <c r="V785" t="str">
        <f t="shared" si="369"/>
        <v>0.00002-0.0392134924649223i</v>
      </c>
      <c r="W785" t="str">
        <f t="shared" si="370"/>
        <v>0.0000199993584529566-0.0392128635023175i</v>
      </c>
      <c r="X785" t="str">
        <f t="shared" si="371"/>
        <v>0.00538181398202443-0.0384597772518526i</v>
      </c>
      <c r="Y785" t="str">
        <f t="shared" si="372"/>
        <v>0.009+0.409035363497391i</v>
      </c>
      <c r="Z785" t="str">
        <f t="shared" si="373"/>
        <v>-1.2367804474482-0.222272910502856i</v>
      </c>
      <c r="AA785" t="str">
        <f t="shared" si="374"/>
        <v>1.25483804013577-32.3333581527147i</v>
      </c>
      <c r="AB785" t="str">
        <f t="shared" si="375"/>
        <v>1.409042917537-0.0678957931264475i</v>
      </c>
      <c r="AC785" t="str">
        <f t="shared" si="376"/>
        <v>4.34473713031259-3.62206298620362i</v>
      </c>
      <c r="AD785" t="str">
        <f t="shared" si="377"/>
        <v>0.19901949616042+0.150288806402915i</v>
      </c>
      <c r="AE785" t="str">
        <f t="shared" si="378"/>
        <v>-0.212738291097023-0.230110899887842i</v>
      </c>
      <c r="AF785" t="str">
        <f t="shared" si="379"/>
        <v>-12.4139759992827-3.65421180498765i</v>
      </c>
      <c r="AG785" t="str">
        <f t="shared" si="380"/>
        <v>1.01849486611857-0.0226118975455571i</v>
      </c>
      <c r="AH785" t="str">
        <f t="shared" si="381"/>
        <v>1.6873211574427+3.60545312340505i</v>
      </c>
      <c r="AI785">
        <f t="shared" si="382"/>
        <v>11.999291045987077</v>
      </c>
      <c r="AJ785">
        <f t="shared" si="383"/>
        <v>64.920808854056574</v>
      </c>
      <c r="AK785"/>
      <c r="AL785"/>
      <c r="AM785"/>
      <c r="AN785"/>
    </row>
    <row r="786" spans="1:40" x14ac:dyDescent="0.25">
      <c r="A786"/>
      <c r="B786">
        <f t="shared" si="384"/>
        <v>65200</v>
      </c>
      <c r="C786" s="237" t="str">
        <f t="shared" si="352"/>
        <v>-0.0000179782513127424+0.037561686808944i</v>
      </c>
      <c r="D786" s="208" t="str">
        <f t="shared" si="353"/>
        <v>-5.95714379026603+0.287972932201904i</v>
      </c>
      <c r="E786" t="str">
        <f t="shared" si="354"/>
        <v>2870</v>
      </c>
      <c r="F786" t="str">
        <f t="shared" si="355"/>
        <v>0.777000777000777</v>
      </c>
      <c r="G786" t="str">
        <f t="shared" si="350"/>
        <v>0.777000777000777</v>
      </c>
      <c r="H786" t="str">
        <f t="shared" si="356"/>
        <v>6.4624532945482+3.94039185470628i</v>
      </c>
      <c r="I786" t="str">
        <f t="shared" si="357"/>
        <v>256.039801267568i</v>
      </c>
      <c r="J786" t="str">
        <f t="shared" si="351"/>
        <v>-55.074305054071+55.3754688907856i</v>
      </c>
      <c r="K786" t="str">
        <f t="shared" si="358"/>
        <v>2.32445959850451-2.31181784241655i</v>
      </c>
      <c r="L786" t="str">
        <f t="shared" si="359"/>
        <v>0.163497936494588-0.13875236719103i</v>
      </c>
      <c r="M786" t="str">
        <f t="shared" si="360"/>
        <v>2.4879575349991-2.45057020960758i</v>
      </c>
      <c r="N786" t="str">
        <f t="shared" si="361"/>
        <v>-0.289156113693077i</v>
      </c>
      <c r="O786" t="str">
        <f t="shared" si="362"/>
        <v>0.958484845447416-0.285143474495988i</v>
      </c>
      <c r="P786" t="str">
        <f t="shared" si="363"/>
        <v>0.041515154552584+0.285143474495988i</v>
      </c>
      <c r="Q786" t="str">
        <f t="shared" si="364"/>
        <v>-0.041515154552584+0.004012639197089i</v>
      </c>
      <c r="R786" t="str">
        <f t="shared" si="365"/>
        <v>-0.333023147607975-6.9006072437658i</v>
      </c>
      <c r="S786" t="str">
        <f t="shared" si="366"/>
        <v>0.0299923012862698i</v>
      </c>
      <c r="T786" t="str">
        <f t="shared" si="367"/>
        <v>0.20696509151324-0.00998813057836029i</v>
      </c>
      <c r="U786" t="str">
        <f t="shared" si="368"/>
        <v>0.0001-2441.02673453827i</v>
      </c>
      <c r="V786" t="str">
        <f t="shared" si="369"/>
        <v>0.00002-0.0391533490715712i</v>
      </c>
      <c r="W786" t="str">
        <f t="shared" si="370"/>
        <v>0.0000199993584529566-0.0391527210736334i</v>
      </c>
      <c r="X786" t="str">
        <f t="shared" si="371"/>
        <v>0.00536569170112267-0.0384030340813296i</v>
      </c>
      <c r="Y786" t="str">
        <f t="shared" si="372"/>
        <v>0.009+0.409663682028109i</v>
      </c>
      <c r="Z786" t="str">
        <f t="shared" si="373"/>
        <v>-1.23271807884827-0.221130757441266i</v>
      </c>
      <c r="AA786" t="str">
        <f t="shared" si="374"/>
        <v>1.2488209876926-32.2739829523181i</v>
      </c>
      <c r="AB786" t="str">
        <f t="shared" si="375"/>
        <v>1.40903285411961-0.0679998932827089i</v>
      </c>
      <c r="AC786" t="str">
        <f t="shared" si="376"/>
        <v>4.33897539373307-3.62211478353571i</v>
      </c>
      <c r="AD786" t="str">
        <f t="shared" si="377"/>
        <v>0.199085271837592+0.150521667849918i</v>
      </c>
      <c r="AE786" t="str">
        <f t="shared" si="378"/>
        <v>-0.212131043403647-0.229574658173836i</v>
      </c>
      <c r="AF786" t="str">
        <f t="shared" si="379"/>
        <v>-12.4195970848142-3.65241892250438i</v>
      </c>
      <c r="AG786" t="str">
        <f t="shared" si="380"/>
        <v>1.01848573130079-0.0225790261861787i</v>
      </c>
      <c r="AH786" t="str">
        <f t="shared" si="381"/>
        <v>1.68372563651556+3.59753010279159i</v>
      </c>
      <c r="AI786">
        <f t="shared" si="382"/>
        <v>11.980286883409141</v>
      </c>
      <c r="AJ786">
        <f t="shared" si="383"/>
        <v>64.919340566240152</v>
      </c>
      <c r="AK786"/>
      <c r="AL786"/>
      <c r="AM786"/>
      <c r="AN786"/>
    </row>
    <row r="787" spans="1:40" x14ac:dyDescent="0.25">
      <c r="A787"/>
      <c r="B787">
        <f t="shared" si="384"/>
        <v>65300</v>
      </c>
      <c r="C787" s="237" t="str">
        <f t="shared" si="352"/>
        <v>-0.0000179232299304433+0.0375041651096508i</v>
      </c>
      <c r="D787" s="208" t="str">
        <f t="shared" si="353"/>
        <v>-5.95714336843542+0.287531932507323i</v>
      </c>
      <c r="E787" t="str">
        <f t="shared" si="354"/>
        <v>2870</v>
      </c>
      <c r="F787" t="str">
        <f t="shared" si="355"/>
        <v>0.777000777000777</v>
      </c>
      <c r="G787" t="str">
        <f t="shared" si="350"/>
        <v>0.777000777000777</v>
      </c>
      <c r="H787" t="str">
        <f t="shared" si="356"/>
        <v>6.46805982030725+3.93815331951725i</v>
      </c>
      <c r="I787" t="str">
        <f t="shared" si="357"/>
        <v>256.432500349267i</v>
      </c>
      <c r="J787" t="str">
        <f t="shared" si="351"/>
        <v>-55.2464440320518+55.4604005915383i</v>
      </c>
      <c r="K787" t="str">
        <f t="shared" si="358"/>
        <v>2.32078814525551-2.31183494907301i</v>
      </c>
      <c r="L787" t="str">
        <f t="shared" si="359"/>
        <v>0.163288068714817-0.138786800314106i</v>
      </c>
      <c r="M787" t="str">
        <f t="shared" si="360"/>
        <v>2.48407621397033-2.45062174938712i</v>
      </c>
      <c r="N787" t="str">
        <f t="shared" si="361"/>
        <v>-0.289599604664999i</v>
      </c>
      <c r="O787" t="str">
        <f t="shared" si="362"/>
        <v>0.958358292635488-0.28556852581612i</v>
      </c>
      <c r="P787" t="str">
        <f t="shared" si="363"/>
        <v>0.041641707364512+0.28556852581612i</v>
      </c>
      <c r="Q787" t="str">
        <f t="shared" si="364"/>
        <v>-0.041641707364512+0.00403107884887899i</v>
      </c>
      <c r="R787" t="str">
        <f t="shared" si="365"/>
        <v>-0.333022193802348-6.88999041336802i</v>
      </c>
      <c r="S787" t="str">
        <f t="shared" si="366"/>
        <v>0.0300383017483652i</v>
      </c>
      <c r="T787" t="str">
        <f t="shared" si="367"/>
        <v>0.206963611080092-0.0100034211463375i</v>
      </c>
      <c r="U787" t="str">
        <f t="shared" si="368"/>
        <v>0.0001-2437.28856189733i</v>
      </c>
      <c r="V787" t="str">
        <f t="shared" si="369"/>
        <v>0.00002-0.0390933898846317i</v>
      </c>
      <c r="W787" t="str">
        <f t="shared" si="370"/>
        <v>0.0000199993584529567-0.0390927628484065i</v>
      </c>
      <c r="X787" t="str">
        <f t="shared" si="371"/>
        <v>0.00534964156057584-0.0383464546765164i</v>
      </c>
      <c r="Y787" t="str">
        <f t="shared" si="372"/>
        <v>0.009+0.410292000558827i</v>
      </c>
      <c r="Z787" t="str">
        <f t="shared" si="373"/>
        <v>-1.22867604858635-0.219996611127802i</v>
      </c>
      <c r="AA787" t="str">
        <f t="shared" si="374"/>
        <v>1.24284693468939-32.2148382327016i</v>
      </c>
      <c r="AB787" t="str">
        <f t="shared" si="375"/>
        <v>1.40902277522694-0.0681039925415767i</v>
      </c>
      <c r="AC787" t="str">
        <f t="shared" si="376"/>
        <v>4.33322283554122-3.62215736630188i</v>
      </c>
      <c r="AD787" t="str">
        <f t="shared" si="377"/>
        <v>0.199151145424832+0.150754489362614i</v>
      </c>
      <c r="AE787" t="str">
        <f t="shared" si="378"/>
        <v>-0.211526765659951-0.229041007392393i</v>
      </c>
      <c r="AF787" t="str">
        <f t="shared" si="379"/>
        <v>-12.4252031887427-3.65062138700993i</v>
      </c>
      <c r="AG787" t="str">
        <f t="shared" si="380"/>
        <v>1.01847664607945-0.022546290986978i</v>
      </c>
      <c r="AH787" t="str">
        <f t="shared" si="381"/>
        <v>1.68014450195616+3.58964167805193i</v>
      </c>
      <c r="AI787">
        <f t="shared" si="382"/>
        <v>11.961323089703537</v>
      </c>
      <c r="AJ787">
        <f t="shared" si="383"/>
        <v>64.917889483167627</v>
      </c>
      <c r="AK787"/>
      <c r="AL787"/>
      <c r="AM787"/>
      <c r="AN787"/>
    </row>
    <row r="788" spans="1:40" x14ac:dyDescent="0.25">
      <c r="A788"/>
      <c r="B788">
        <f t="shared" si="384"/>
        <v>65400</v>
      </c>
      <c r="C788" s="237" t="str">
        <f t="shared" si="352"/>
        <v>-0.0000178684607467202+0.0374468193175744i</v>
      </c>
      <c r="D788" s="208" t="str">
        <f t="shared" si="353"/>
        <v>-5.95714294853835+0.287092281434737i</v>
      </c>
      <c r="E788" t="str">
        <f t="shared" si="354"/>
        <v>2870</v>
      </c>
      <c r="F788" t="str">
        <f t="shared" si="355"/>
        <v>0.777000777000777</v>
      </c>
      <c r="G788" t="str">
        <f t="shared" si="350"/>
        <v>0.777000777000777</v>
      </c>
      <c r="H788" t="str">
        <f t="shared" si="356"/>
        <v>6.47365140266998+3.93591152842558i</v>
      </c>
      <c r="I788" t="str">
        <f t="shared" si="357"/>
        <v>256.825199430966i</v>
      </c>
      <c r="J788" t="str">
        <f t="shared" si="351"/>
        <v>-55.4188468245583+55.545332292291i</v>
      </c>
      <c r="K788" t="str">
        <f t="shared" si="358"/>
        <v>2.31712266450942-2.31184621135091i</v>
      </c>
      <c r="L788" t="str">
        <f t="shared" si="359"/>
        <v>0.16307841862172-0.138820872411888i</v>
      </c>
      <c r="M788" t="str">
        <f t="shared" si="360"/>
        <v>2.48020108313114-2.4506670837628i</v>
      </c>
      <c r="N788" t="str">
        <f t="shared" si="361"/>
        <v>-0.290043095636921i</v>
      </c>
      <c r="O788" t="str">
        <f t="shared" si="362"/>
        <v>0.95823155132959-0.285993520969424i</v>
      </c>
      <c r="P788" t="str">
        <f t="shared" si="363"/>
        <v>0.04176844867041+0.285993520969424i</v>
      </c>
      <c r="Q788" t="str">
        <f t="shared" si="364"/>
        <v>-0.04176844867041+0.004049574667497i</v>
      </c>
      <c r="R788" t="str">
        <f t="shared" si="365"/>
        <v>-0.333021238525186-6.8794059747844i</v>
      </c>
      <c r="S788" t="str">
        <f t="shared" si="366"/>
        <v>0.0300843022104608i</v>
      </c>
      <c r="T788" t="str">
        <f t="shared" si="367"/>
        <v>0.206962128373864-0.0100187115822936i</v>
      </c>
      <c r="U788" t="str">
        <f t="shared" si="368"/>
        <v>0.0001-2433.56182097699i</v>
      </c>
      <c r="V788" t="str">
        <f t="shared" si="369"/>
        <v>0.00002-0.03903361405912i</v>
      </c>
      <c r="W788" t="str">
        <f t="shared" si="370"/>
        <v>0.0000199993584529566-0.0390329879816662i</v>
      </c>
      <c r="X788" t="str">
        <f t="shared" si="371"/>
        <v>0.00533366313343728-0.038290038345443i</v>
      </c>
      <c r="Y788" t="str">
        <f t="shared" si="372"/>
        <v>0.009+0.410920319089545i</v>
      </c>
      <c r="Z788" t="str">
        <f t="shared" si="373"/>
        <v>-1.22465421932197-0.218870400100307i</v>
      </c>
      <c r="AA788" t="str">
        <f t="shared" si="374"/>
        <v>1.23691547968979-32.1559226111799i</v>
      </c>
      <c r="AB788" t="str">
        <f t="shared" si="375"/>
        <v>1.40901268085899-0.0682080909016355i</v>
      </c>
      <c r="AC788" t="str">
        <f t="shared" si="376"/>
        <v>4.32747945399304-3.62219077851805i</v>
      </c>
      <c r="AD788" t="str">
        <f t="shared" si="377"/>
        <v>0.199217116910447+0.150987270960106i</v>
      </c>
      <c r="AE788" t="str">
        <f t="shared" si="378"/>
        <v>-0.210925438380447-0.228509928530223i</v>
      </c>
      <c r="AF788" t="str">
        <f t="shared" si="379"/>
        <v>-12.4307943512083-3.64881924699084i</v>
      </c>
      <c r="AG788" t="str">
        <f t="shared" si="380"/>
        <v>1.01846761004429-0.0225136911594591i</v>
      </c>
      <c r="AH788" t="str">
        <f t="shared" si="381"/>
        <v>1.67657767945982+3.58178762300808i</v>
      </c>
      <c r="AI788">
        <f t="shared" si="382"/>
        <v>11.942399501509218</v>
      </c>
      <c r="AJ788">
        <f t="shared" si="383"/>
        <v>64.916455344915136</v>
      </c>
      <c r="AK788"/>
      <c r="AL788"/>
      <c r="AM788"/>
      <c r="AN788"/>
    </row>
    <row r="789" spans="1:40" x14ac:dyDescent="0.25">
      <c r="A789"/>
      <c r="B789">
        <f t="shared" si="384"/>
        <v>65500</v>
      </c>
      <c r="C789" s="237" t="str">
        <f t="shared" si="352"/>
        <v>-0.000017813942222606+0.0373896486270339i</v>
      </c>
      <c r="D789" s="208" t="str">
        <f t="shared" si="353"/>
        <v>-5.957142530563+0.28665397280726i</v>
      </c>
      <c r="E789" t="str">
        <f t="shared" si="354"/>
        <v>2870</v>
      </c>
      <c r="F789" t="str">
        <f t="shared" si="355"/>
        <v>0.777000777000777</v>
      </c>
      <c r="G789" t="str">
        <f t="shared" si="350"/>
        <v>0.777000777000777</v>
      </c>
      <c r="H789" t="str">
        <f t="shared" si="356"/>
        <v>6.47922808173981+3.93366652341185i</v>
      </c>
      <c r="I789" t="str">
        <f t="shared" si="357"/>
        <v>257.217898512664i</v>
      </c>
      <c r="J789" t="str">
        <f t="shared" si="351"/>
        <v>-55.5915134315904+55.6302639930438i</v>
      </c>
      <c r="K789" t="str">
        <f t="shared" si="358"/>
        <v>2.31346315461246-2.31185165774531i</v>
      </c>
      <c r="L789" t="str">
        <f t="shared" si="359"/>
        <v>0.162868986611999-0.138854584672618i</v>
      </c>
      <c r="M789" t="str">
        <f t="shared" si="360"/>
        <v>2.47633214122446-2.45070624241793i</v>
      </c>
      <c r="N789" t="str">
        <f t="shared" si="361"/>
        <v>-0.290486586608842i</v>
      </c>
      <c r="O789" t="str">
        <f t="shared" si="362"/>
        <v>0.958104621554648-0.286418459872308i</v>
      </c>
      <c r="P789" t="str">
        <f t="shared" si="363"/>
        <v>0.041895378445352+0.286418459872308i</v>
      </c>
      <c r="Q789" t="str">
        <f t="shared" si="364"/>
        <v>-0.041895378445352+0.00406812673653401i</v>
      </c>
      <c r="R789" t="str">
        <f t="shared" si="365"/>
        <v>-0.333020281776327-6.86885377965447i</v>
      </c>
      <c r="S789" t="str">
        <f t="shared" si="366"/>
        <v>0.0301303026725564i</v>
      </c>
      <c r="T789" t="str">
        <f t="shared" si="367"/>
        <v>0.206960643394522-0.0100340018860208i</v>
      </c>
      <c r="U789" t="str">
        <f t="shared" si="368"/>
        <v>0.0001-2429.84645941825i</v>
      </c>
      <c r="V789" t="str">
        <f t="shared" si="369"/>
        <v>0.00002-0.0389740207552129i</v>
      </c>
      <c r="W789" t="str">
        <f t="shared" si="370"/>
        <v>0.0000199993584529566-0.038973395633603i</v>
      </c>
      <c r="X789" t="str">
        <f t="shared" si="371"/>
        <v>0.00531775599589321-0.0382337843999312i</v>
      </c>
      <c r="Y789" t="str">
        <f t="shared" si="372"/>
        <v>0.009+0.411548637620263i</v>
      </c>
      <c r="Z789" t="str">
        <f t="shared" si="373"/>
        <v>-1.22065245488136-0.217752053673365i</v>
      </c>
      <c r="AA789" t="str">
        <f t="shared" si="374"/>
        <v>1.23102622584075-32.0972347162459i</v>
      </c>
      <c r="AB789" t="str">
        <f t="shared" si="375"/>
        <v>1.40900257101551-0.0683121883614708i</v>
      </c>
      <c r="AC789" t="str">
        <f t="shared" si="376"/>
        <v>4.32174524722292-3.62221506404751i</v>
      </c>
      <c r="AD789" t="str">
        <f t="shared" si="377"/>
        <v>0.199283186282742+0.151220012661138i</v>
      </c>
      <c r="AE789" t="str">
        <f t="shared" si="378"/>
        <v>-0.210327042239135-0.227981402757648i</v>
      </c>
      <c r="AF789" t="str">
        <f t="shared" si="379"/>
        <v>-12.4363706123028-3.64701255060459i</v>
      </c>
      <c r="AG789" t="str">
        <f t="shared" si="380"/>
        <v>1.01845862278928-0.0224812259212517i</v>
      </c>
      <c r="AH789" t="str">
        <f t="shared" si="381"/>
        <v>1.67302509516409+3.57396771343735i</v>
      </c>
      <c r="AI789">
        <f t="shared" si="382"/>
        <v>11.923515956442014</v>
      </c>
      <c r="AJ789">
        <f t="shared" si="383"/>
        <v>64.915037894198164</v>
      </c>
      <c r="AK789"/>
      <c r="AL789"/>
      <c r="AM789"/>
      <c r="AN789"/>
    </row>
    <row r="790" spans="1:40" x14ac:dyDescent="0.25">
      <c r="A790"/>
      <c r="B790">
        <f t="shared" si="384"/>
        <v>65600</v>
      </c>
      <c r="C790" s="237" t="str">
        <f t="shared" si="352"/>
        <v>-0.0000177596728308546+0.0373326522372606i</v>
      </c>
      <c r="D790" s="208" t="str">
        <f t="shared" si="353"/>
        <v>-5.95714211449766+0.286217000485665i</v>
      </c>
      <c r="E790" t="str">
        <f t="shared" si="354"/>
        <v>2870</v>
      </c>
      <c r="F790" t="str">
        <f t="shared" si="355"/>
        <v>0.777000777000777</v>
      </c>
      <c r="G790" t="str">
        <f t="shared" si="350"/>
        <v>0.777000777000777</v>
      </c>
      <c r="H790" t="str">
        <f t="shared" si="356"/>
        <v>6.4847898975706+3.93141834616736i</v>
      </c>
      <c r="I790" t="str">
        <f t="shared" si="357"/>
        <v>257.610597594363i</v>
      </c>
      <c r="J790" t="str">
        <f t="shared" si="351"/>
        <v>-55.7644438531482+55.7151956937965i</v>
      </c>
      <c r="K790" t="str">
        <f t="shared" si="358"/>
        <v>2.30980961383437-2.31185131665023i</v>
      </c>
      <c r="L790" t="str">
        <f t="shared" si="359"/>
        <v>0.16265977307776-0.138887938282673i</v>
      </c>
      <c r="M790" t="str">
        <f t="shared" si="360"/>
        <v>2.47246938691213-2.4507392549329i</v>
      </c>
      <c r="N790" t="str">
        <f t="shared" si="361"/>
        <v>-0.290930077580764i</v>
      </c>
      <c r="O790" t="str">
        <f t="shared" si="362"/>
        <v>0.957977503335627-0.286843342441197i</v>
      </c>
      <c r="P790" t="str">
        <f t="shared" si="363"/>
        <v>0.042022496664373+0.286843342441197i</v>
      </c>
      <c r="Q790" t="str">
        <f t="shared" si="364"/>
        <v>-0.042022496664373+0.00408673513956698i</v>
      </c>
      <c r="R790" t="str">
        <f t="shared" si="365"/>
        <v>-0.333019323556019-6.85833368052285i</v>
      </c>
      <c r="S790" t="str">
        <f t="shared" si="366"/>
        <v>0.0301763031346518i</v>
      </c>
      <c r="T790" t="str">
        <f t="shared" si="367"/>
        <v>0.20695915614205-0.0100492920573231i</v>
      </c>
      <c r="U790" t="str">
        <f t="shared" si="368"/>
        <v>0.0001-2426.14242518133i</v>
      </c>
      <c r="V790" t="str">
        <f t="shared" si="369"/>
        <v>0.00002-0.038914609138208i</v>
      </c>
      <c r="W790" t="str">
        <f t="shared" si="370"/>
        <v>0.0000199993584529566-0.0389139849695279i</v>
      </c>
      <c r="X790" t="str">
        <f t="shared" si="371"/>
        <v>0.0053019197272352-0.0381776921555701i</v>
      </c>
      <c r="Y790" t="str">
        <f t="shared" si="372"/>
        <v>0.009+0.412176956150981i</v>
      </c>
      <c r="Z790" t="str">
        <f t="shared" si="373"/>
        <v>-1.21667062024554-0.216641501928341i</v>
      </c>
      <c r="AA790" t="str">
        <f t="shared" si="374"/>
        <v>1.22517878081104-32.0387731874583i</v>
      </c>
      <c r="AB790" t="str">
        <f t="shared" si="375"/>
        <v>1.4089924456964-0.068416284919748i</v>
      </c>
      <c r="AC790" t="str">
        <f t="shared" si="376"/>
        <v>4.3160202132453-3.62223026660241i</v>
      </c>
      <c r="AD790" t="str">
        <f t="shared" si="377"/>
        <v>0.199349353530019+0.151452714484115i</v>
      </c>
      <c r="AE790" t="str">
        <f t="shared" si="378"/>
        <v>-0.209731558067954-0.227455411426446i</v>
      </c>
      <c r="AF790" t="str">
        <f t="shared" si="379"/>
        <v>-12.4419320120683-3.64520134568169i</v>
      </c>
      <c r="AG790" t="str">
        <f t="shared" si="380"/>
        <v>1.01844968391254-0.0224488944960518i</v>
      </c>
      <c r="AH790" t="str">
        <f t="shared" si="381"/>
        <v>1.66948667564617+3.56618172705146i</v>
      </c>
      <c r="AI790">
        <f t="shared" si="382"/>
        <v>11.904672293086909</v>
      </c>
      <c r="AJ790">
        <f t="shared" si="383"/>
        <v>64.913636876343347</v>
      </c>
      <c r="AK790"/>
      <c r="AL790"/>
      <c r="AM790"/>
      <c r="AN790"/>
    </row>
    <row r="791" spans="1:40" x14ac:dyDescent="0.25">
      <c r="A791"/>
      <c r="B791">
        <f t="shared" si="384"/>
        <v>65700</v>
      </c>
      <c r="C791" s="237" t="str">
        <f t="shared" si="352"/>
        <v>-0.0000177056510558339+0.0372758293523614i</v>
      </c>
      <c r="D791" s="208" t="str">
        <f t="shared" si="353"/>
        <v>-5.95714170033072+0.285781358368104i</v>
      </c>
      <c r="E791" t="str">
        <f t="shared" si="354"/>
        <v>2870</v>
      </c>
      <c r="F791" t="str">
        <f t="shared" si="355"/>
        <v>0.777000777000777</v>
      </c>
      <c r="G791" t="str">
        <f t="shared" si="350"/>
        <v>0.777000777000777</v>
      </c>
      <c r="H791" t="str">
        <f t="shared" si="356"/>
        <v>6.49033689016603+3.92916703809568i</v>
      </c>
      <c r="I791" t="str">
        <f t="shared" si="357"/>
        <v>258.003296676062i</v>
      </c>
      <c r="J791" t="str">
        <f t="shared" si="351"/>
        <v>-55.9376380892316+55.8001273945492i</v>
      </c>
      <c r="K791" t="str">
        <f t="shared" si="358"/>
        <v>2.30616204036912-2.31184521635865i</v>
      </c>
      <c r="L791" t="str">
        <f t="shared" si="359"/>
        <v>0.162450778406531-0.138920934426562i</v>
      </c>
      <c r="M791" t="str">
        <f t="shared" si="360"/>
        <v>2.46861281877565-2.45076615078521i</v>
      </c>
      <c r="N791" t="str">
        <f t="shared" si="361"/>
        <v>-0.291373568552686i</v>
      </c>
      <c r="O791" t="str">
        <f t="shared" si="362"/>
        <v>0.957850196697531-0.287268168592522i</v>
      </c>
      <c r="P791" t="str">
        <f t="shared" si="363"/>
        <v>0.042149803302469+0.287268168592522i</v>
      </c>
      <c r="Q791" t="str">
        <f t="shared" si="364"/>
        <v>-0.042149803302469+0.00410539996016396i</v>
      </c>
      <c r="R791" t="str">
        <f t="shared" si="365"/>
        <v>-0.333018363864104-6.84784553083208i</v>
      </c>
      <c r="S791" t="str">
        <f t="shared" si="366"/>
        <v>0.0302223035967474i</v>
      </c>
      <c r="T791" t="str">
        <f t="shared" si="367"/>
        <v>0.206957666616437-0.010064582095993i</v>
      </c>
      <c r="U791" t="str">
        <f t="shared" si="368"/>
        <v>0.0001-2422.44966654331i</v>
      </c>
      <c r="V791" t="str">
        <f t="shared" si="369"/>
        <v>0.00002-0.0388553783784847i</v>
      </c>
      <c r="W791" t="str">
        <f t="shared" si="370"/>
        <v>0.0000199993584529566-0.0388547551598335i</v>
      </c>
      <c r="X791" t="str">
        <f t="shared" si="371"/>
        <v>0.00528615390983296-0.0381217609316896i</v>
      </c>
      <c r="Y791" t="str">
        <f t="shared" si="372"/>
        <v>0.009+0.412805274681699i</v>
      </c>
      <c r="Z791" t="str">
        <f t="shared" si="373"/>
        <v>-1.21270858153855-0.215538675703552i</v>
      </c>
      <c r="AA791" t="str">
        <f t="shared" si="374"/>
        <v>1.21937275673053-31.9805366753306i</v>
      </c>
      <c r="AB791" t="str">
        <f t="shared" si="375"/>
        <v>1.40898230490159-0.0685203805750545i</v>
      </c>
      <c r="AC791" t="str">
        <f t="shared" si="376"/>
        <v>4.31030434995586-3.62223642974311i</v>
      </c>
      <c r="AD791" t="str">
        <f t="shared" si="377"/>
        <v>0.199415618640578+0.151685376447095i</v>
      </c>
      <c r="AE791" t="str">
        <f t="shared" si="378"/>
        <v>-0.209138966855246-0.226931936067692i</v>
      </c>
      <c r="AF791" t="str">
        <f t="shared" si="379"/>
        <v>-12.4474785904968-3.64338567972758i</v>
      </c>
      <c r="AG791" t="str">
        <f t="shared" si="380"/>
        <v>1.01844079301632-0.0224166961135638i</v>
      </c>
      <c r="AH791" t="str">
        <f t="shared" si="381"/>
        <v>1.66596234792047+3.55842944347567i</v>
      </c>
      <c r="AI791">
        <f t="shared" si="382"/>
        <v>11.885868350990027</v>
      </c>
      <c r="AJ791">
        <f t="shared" si="383"/>
        <v>64.912252039257382</v>
      </c>
      <c r="AK791"/>
      <c r="AL791"/>
      <c r="AM791"/>
      <c r="AN791"/>
    </row>
    <row r="792" spans="1:40" x14ac:dyDescent="0.25">
      <c r="A792"/>
      <c r="B792">
        <f t="shared" si="384"/>
        <v>65800</v>
      </c>
      <c r="C792" s="237" t="str">
        <f t="shared" si="352"/>
        <v>-0.00001765187539342+0.0372191791812814i</v>
      </c>
      <c r="D792" s="208" t="str">
        <f t="shared" si="353"/>
        <v>-5.95714128805064+0.285347040389824i</v>
      </c>
      <c r="E792" t="str">
        <f t="shared" si="354"/>
        <v>2870</v>
      </c>
      <c r="F792" t="str">
        <f t="shared" si="355"/>
        <v>0.777000777000777</v>
      </c>
      <c r="G792" t="str">
        <f t="shared" si="350"/>
        <v>0.777000777000777</v>
      </c>
      <c r="H792" t="str">
        <f t="shared" si="356"/>
        <v>6.49586909947865+3.92691264031448i</v>
      </c>
      <c r="I792" t="str">
        <f t="shared" si="357"/>
        <v>258.39599575776i</v>
      </c>
      <c r="J792" t="str">
        <f t="shared" si="351"/>
        <v>-56.1110961398406+55.885059095302i</v>
      </c>
      <c r="K792" t="str">
        <f t="shared" si="358"/>
        <v>2.3025204323355-2.31183338506277i</v>
      </c>
      <c r="L792" t="str">
        <f t="shared" si="359"/>
        <v>0.162242002981287-0.138953574286907i</v>
      </c>
      <c r="M792" t="str">
        <f t="shared" si="360"/>
        <v>2.46476243531679-2.45078695934968i</v>
      </c>
      <c r="N792" t="str">
        <f t="shared" si="361"/>
        <v>-0.291817059524608i</v>
      </c>
      <c r="O792" t="str">
        <f t="shared" si="362"/>
        <v>0.957722701665397-0.287692938242725i</v>
      </c>
      <c r="P792" t="str">
        <f t="shared" si="363"/>
        <v>0.042277298334603+0.287692938242725i</v>
      </c>
      <c r="Q792" t="str">
        <f t="shared" si="364"/>
        <v>-0.042277298334603+0.004124121281883i</v>
      </c>
      <c r="R792" t="str">
        <f t="shared" si="365"/>
        <v>-0.333017402700376-6.83738918491499i</v>
      </c>
      <c r="S792" t="str">
        <f t="shared" si="366"/>
        <v>0.0302683040588428i</v>
      </c>
      <c r="T792" t="str">
        <f t="shared" si="367"/>
        <v>0.20695617481765-0.0100798720018211i</v>
      </c>
      <c r="U792" t="str">
        <f t="shared" si="368"/>
        <v>0.0001-2418.76813209567i</v>
      </c>
      <c r="V792" t="str">
        <f t="shared" si="369"/>
        <v>0.00002-0.0387963276514657i</v>
      </c>
      <c r="W792" t="str">
        <f t="shared" si="370"/>
        <v>0.0000199993584529566-0.0387957053799559i</v>
      </c>
      <c r="X792" t="str">
        <f t="shared" si="371"/>
        <v>0.00527045812910773-0.0380659900513367i</v>
      </c>
      <c r="Y792" t="str">
        <f t="shared" si="372"/>
        <v>0.009+0.413433593212417i</v>
      </c>
      <c r="Z792" t="str">
        <f t="shared" si="373"/>
        <v>-1.20876620601581-0.214443506584608i</v>
      </c>
      <c r="AA792" t="str">
        <f t="shared" si="374"/>
        <v>1.21360777013056-31.92252384122i</v>
      </c>
      <c r="AB792" t="str">
        <f t="shared" si="375"/>
        <v>1.40897214863085-0.0686244753259647i</v>
      </c>
      <c r="AC792" t="str">
        <f t="shared" si="376"/>
        <v>4.30459765513182-3.62223359687815i</v>
      </c>
      <c r="AD792" t="str">
        <f t="shared" si="377"/>
        <v>0.199481981602719+0.151917998567791i</v>
      </c>
      <c r="AE792" t="str">
        <f t="shared" si="378"/>
        <v>-0.208549249744241-0.226410958389637i</v>
      </c>
      <c r="AF792" t="str">
        <f t="shared" si="379"/>
        <v>-12.4530103875293-3.64156559992466i</v>
      </c>
      <c r="AG792" t="str">
        <f t="shared" si="380"/>
        <v>1.01843194970691-0.0223846300094418i</v>
      </c>
      <c r="AH792" t="str">
        <f t="shared" si="381"/>
        <v>1.66245203943613+3.55071064422835i</v>
      </c>
      <c r="AI792">
        <f t="shared" si="382"/>
        <v>11.867103970651012</v>
      </c>
      <c r="AJ792">
        <f t="shared" si="383"/>
        <v>64.910883133397959</v>
      </c>
      <c r="AK792"/>
      <c r="AL792"/>
      <c r="AM792"/>
      <c r="AN792"/>
    </row>
    <row r="793" spans="1:40" x14ac:dyDescent="0.25">
      <c r="A793"/>
      <c r="B793">
        <f t="shared" si="384"/>
        <v>65900</v>
      </c>
      <c r="C793" s="237" t="str">
        <f t="shared" si="352"/>
        <v>-0.0000175983443508925+0.0371627009377671i</v>
      </c>
      <c r="D793" s="208" t="str">
        <f t="shared" si="353"/>
        <v>-5.95714087764598+0.284914040522881i</v>
      </c>
      <c r="E793" t="str">
        <f t="shared" si="354"/>
        <v>2870</v>
      </c>
      <c r="F793" t="str">
        <f t="shared" si="355"/>
        <v>0.777000777000777</v>
      </c>
      <c r="G793" t="str">
        <f t="shared" si="350"/>
        <v>0.777000777000777</v>
      </c>
      <c r="H793" t="str">
        <f t="shared" si="356"/>
        <v>6.50138656540932+3.9246551936571i</v>
      </c>
      <c r="I793" t="str">
        <f t="shared" si="357"/>
        <v>258.788694839459i</v>
      </c>
      <c r="J793" t="str">
        <f t="shared" si="351"/>
        <v>-56.2848180049753+55.9699907960547i</v>
      </c>
      <c r="K793" t="str">
        <f t="shared" si="358"/>
        <v>2.29888478777783-2.31181585085417i</v>
      </c>
      <c r="L793" t="str">
        <f t="shared" si="359"/>
        <v>0.162033447180471-0.13898585904444i</v>
      </c>
      <c r="M793" t="str">
        <f t="shared" si="360"/>
        <v>2.4609182349583-2.45080170989861i</v>
      </c>
      <c r="N793" t="str">
        <f t="shared" si="361"/>
        <v>-0.29226055049653i</v>
      </c>
      <c r="O793" t="str">
        <f t="shared" si="362"/>
        <v>0.957595018264303-0.288117651308262i</v>
      </c>
      <c r="P793" t="str">
        <f t="shared" si="363"/>
        <v>0.042404981735697+0.288117651308262i</v>
      </c>
      <c r="Q793" t="str">
        <f t="shared" si="364"/>
        <v>-0.042404981735697+0.00414289918826799i</v>
      </c>
      <c r="R793" t="str">
        <f t="shared" si="365"/>
        <v>-0.333016440064992-6.82696449798928i</v>
      </c>
      <c r="S793" t="str">
        <f t="shared" si="366"/>
        <v>0.0303143045209384i</v>
      </c>
      <c r="T793" t="str">
        <f t="shared" si="367"/>
        <v>0.206954680745682-0.010095161774609i</v>
      </c>
      <c r="U793" t="str">
        <f t="shared" si="368"/>
        <v>0.0001-2415.09777074196i</v>
      </c>
      <c r="V793" t="str">
        <f t="shared" si="369"/>
        <v>0.00002-0.0387374561375788i</v>
      </c>
      <c r="W793" t="str">
        <f t="shared" si="370"/>
        <v>0.0000199993584529566-0.0387368348103358i</v>
      </c>
      <c r="X793" t="str">
        <f t="shared" si="371"/>
        <v>0.00525483197350563-0.0380103788412507i</v>
      </c>
      <c r="Y793" t="str">
        <f t="shared" si="372"/>
        <v>0.009+0.414061911743135i</v>
      </c>
      <c r="Z793" t="str">
        <f t="shared" si="373"/>
        <v>-1.20484336205268-0.213355926894881i</v>
      </c>
      <c r="AA793" t="str">
        <f t="shared" si="374"/>
        <v>1.20788344188519-31.8647333572199i</v>
      </c>
      <c r="AB793" t="str">
        <f t="shared" si="375"/>
        <v>1.40896197688414-0.068728569171128i</v>
      </c>
      <c r="AC793" t="str">
        <f t="shared" si="376"/>
        <v>4.29890012643359-3.6222218112656i</v>
      </c>
      <c r="AD793" t="str">
        <f t="shared" si="377"/>
        <v>0.199548442404737+0.15215058086358i</v>
      </c>
      <c r="AE793" t="str">
        <f t="shared" si="378"/>
        <v>-0.207962388031555-0.225892460275636i</v>
      </c>
      <c r="AF793" t="str">
        <f t="shared" si="379"/>
        <v>-12.4585274430553-3.63974115313422i</v>
      </c>
      <c r="AG793" t="str">
        <f t="shared" si="380"/>
        <v>1.01842315359465-0.0223526954252333i</v>
      </c>
      <c r="AH793" t="str">
        <f t="shared" si="381"/>
        <v>1.65895567807443+3.54302511270078i</v>
      </c>
      <c r="AI793">
        <f t="shared" si="382"/>
        <v>11.848378993515322</v>
      </c>
      <c r="AJ793">
        <f t="shared" si="383"/>
        <v>64.909529911746418</v>
      </c>
      <c r="AK793"/>
      <c r="AL793"/>
      <c r="AM793"/>
      <c r="AN793"/>
    </row>
    <row r="794" spans="1:40" x14ac:dyDescent="0.25">
      <c r="A794"/>
      <c r="B794">
        <f t="shared" si="384"/>
        <v>66000</v>
      </c>
      <c r="C794" s="237" t="str">
        <f t="shared" si="352"/>
        <v>-0.0000175450564468307+0.0371063938403303i</v>
      </c>
      <c r="D794" s="208" t="str">
        <f t="shared" si="353"/>
        <v>-5.95714046910539+0.284482352775866i</v>
      </c>
      <c r="E794" t="str">
        <f t="shared" si="354"/>
        <v>2870</v>
      </c>
      <c r="F794" t="str">
        <f t="shared" si="355"/>
        <v>0.777000777000777</v>
      </c>
      <c r="G794" t="str">
        <f t="shared" si="350"/>
        <v>0.777000777000777</v>
      </c>
      <c r="H794" t="str">
        <f t="shared" si="356"/>
        <v>6.5068893278065+3.92239473867424i</v>
      </c>
      <c r="I794" t="str">
        <f t="shared" si="357"/>
        <v>259.181393921158i</v>
      </c>
      <c r="J794" t="str">
        <f t="shared" si="351"/>
        <v>-56.4588036846356+56.0549224968075i</v>
      </c>
      <c r="K794" t="str">
        <f t="shared" si="358"/>
        <v>2.2952551046665-2.31179264172391i</v>
      </c>
      <c r="L794" t="str">
        <f t="shared" si="359"/>
        <v>0.161825111378013-0.139017789877986i</v>
      </c>
      <c r="M794" t="str">
        <f t="shared" si="360"/>
        <v>2.45708021604451-2.4508104316019i</v>
      </c>
      <c r="N794" t="str">
        <f t="shared" si="361"/>
        <v>-0.292704041468452i</v>
      </c>
      <c r="O794" t="str">
        <f t="shared" si="362"/>
        <v>0.957467146519361-0.288542307705598i</v>
      </c>
      <c r="P794" t="str">
        <f t="shared" si="363"/>
        <v>0.042532853480639+0.288542307705598i</v>
      </c>
      <c r="Q794" t="str">
        <f t="shared" si="364"/>
        <v>-0.042532853480639+0.004161733762854i</v>
      </c>
      <c r="R794" t="str">
        <f t="shared" si="365"/>
        <v>-0.333015475957836-6.81657132614957i</v>
      </c>
      <c r="S794" t="str">
        <f t="shared" si="366"/>
        <v>0.0303603049830338i</v>
      </c>
      <c r="T794" t="str">
        <f t="shared" si="367"/>
        <v>0.206953184400504-0.0101104514141501i</v>
      </c>
      <c r="U794" t="str">
        <f t="shared" si="368"/>
        <v>0.0001-2411.43853169538i</v>
      </c>
      <c r="V794" t="str">
        <f t="shared" si="369"/>
        <v>0.00002-0.0386787630222188i</v>
      </c>
      <c r="W794" t="str">
        <f t="shared" si="370"/>
        <v>0.0000199993584529566-0.0386781426363813i</v>
      </c>
      <c r="X794" t="str">
        <f t="shared" si="371"/>
        <v>0.00523927503447157-0.0379549266318397i</v>
      </c>
      <c r="Y794" t="str">
        <f t="shared" si="372"/>
        <v>0.009+0.414690230273853i</v>
      </c>
      <c r="Z794" t="str">
        <f t="shared" si="373"/>
        <v>-1.20093991913312-0.212275869686117i</v>
      </c>
      <c r="AA794" t="str">
        <f t="shared" si="374"/>
        <v>1.20219939715329-31.8071639060517i</v>
      </c>
      <c r="AB794" t="str">
        <f t="shared" si="375"/>
        <v>1.40895178966126-0.0688326621091377i</v>
      </c>
      <c r="AC794" t="str">
        <f t="shared" si="376"/>
        <v>4.29321176140518-3.62220111601202i</v>
      </c>
      <c r="AD794" t="str">
        <f t="shared" si="377"/>
        <v>0.199615001034928+0.1523831233515i</v>
      </c>
      <c r="AE794" t="str">
        <f t="shared" si="378"/>
        <v>-0.20737836316572-0.225376423782089i</v>
      </c>
      <c r="AF794" t="str">
        <f t="shared" si="379"/>
        <v>-12.4640297969119-3.63791238589837i</v>
      </c>
      <c r="AG794" t="str">
        <f t="shared" si="380"/>
        <v>1.01841440429381-0.0223208916083224i</v>
      </c>
      <c r="AH794" t="str">
        <f t="shared" si="381"/>
        <v>1.65547319214665+3.53537263413741i</v>
      </c>
      <c r="AI794">
        <f t="shared" si="382"/>
        <v>11.829693261967424</v>
      </c>
      <c r="AJ794">
        <f t="shared" si="383"/>
        <v>64.908192129776069</v>
      </c>
      <c r="AK794"/>
      <c r="AL794"/>
      <c r="AM794"/>
      <c r="AN794"/>
    </row>
    <row r="795" spans="1:40" x14ac:dyDescent="0.25">
      <c r="A795"/>
      <c r="B795">
        <f t="shared" si="384"/>
        <v>66100</v>
      </c>
      <c r="C795" s="237" t="str">
        <f t="shared" si="352"/>
        <v>-0.0000174920102110118+0.0370502571122119i</v>
      </c>
      <c r="D795" s="208" t="str">
        <f t="shared" si="353"/>
        <v>-5.95714006241758+0.284051971193625i</v>
      </c>
      <c r="E795" t="str">
        <f t="shared" si="354"/>
        <v>2870</v>
      </c>
      <c r="F795" t="str">
        <f t="shared" si="355"/>
        <v>0.777000777000777</v>
      </c>
      <c r="G795" t="str">
        <f t="shared" si="350"/>
        <v>0.777000777000777</v>
      </c>
      <c r="H795" t="str">
        <f t="shared" si="356"/>
        <v>6.51237742646524+3.92013131563567i</v>
      </c>
      <c r="I795" t="str">
        <f t="shared" si="357"/>
        <v>259.574093002857i</v>
      </c>
      <c r="J795" t="str">
        <f t="shared" si="351"/>
        <v>-56.6330531788216+56.1398541975602i</v>
      </c>
      <c r="K795" t="str">
        <f t="shared" si="358"/>
        <v>2.29163138089871-2.31176378556276i</v>
      </c>
      <c r="L795" t="str">
        <f t="shared" si="359"/>
        <v>0.161616995943356-0.139049367964454i</v>
      </c>
      <c r="M795" t="str">
        <f t="shared" si="360"/>
        <v>2.45324837684207-2.45081315352721i</v>
      </c>
      <c r="N795" t="str">
        <f t="shared" si="361"/>
        <v>-0.293147532440374i</v>
      </c>
      <c r="O795" t="str">
        <f t="shared" si="362"/>
        <v>0.957339086455723-0.288966907351209i</v>
      </c>
      <c r="P795" t="str">
        <f t="shared" si="363"/>
        <v>0.042660913544277+0.288966907351209i</v>
      </c>
      <c r="Q795" t="str">
        <f t="shared" si="364"/>
        <v>-0.042660913544277+0.004180625089165i</v>
      </c>
      <c r="R795" t="str">
        <f t="shared" si="365"/>
        <v>-0.333014510378692-6.80620952636177i</v>
      </c>
      <c r="S795" t="str">
        <f t="shared" si="366"/>
        <v>0.0304063054451294i</v>
      </c>
      <c r="T795" t="str">
        <f t="shared" si="367"/>
        <v>0.206951685782105-0.0101257409202347i</v>
      </c>
      <c r="U795" t="str">
        <f t="shared" si="368"/>
        <v>0.0001-2407.79036447648i</v>
      </c>
      <c r="V795" t="str">
        <f t="shared" si="369"/>
        <v>0.00002-0.0386202474957102i</v>
      </c>
      <c r="W795" t="str">
        <f t="shared" si="370"/>
        <v>0.0000199993584529566-0.0386196280484295i</v>
      </c>
      <c r="X795" t="str">
        <f t="shared" si="371"/>
        <v>0.00522378690642296-0.0378996327571546i</v>
      </c>
      <c r="Y795" t="str">
        <f t="shared" si="372"/>
        <v>0.009+0.415318548804571i</v>
      </c>
      <c r="Z795" t="str">
        <f t="shared" si="373"/>
        <v>-1.19705574783844-0.21120326872918i</v>
      </c>
      <c r="AA795" t="str">
        <f t="shared" si="374"/>
        <v>1.19655526532154-31.7498141809587i</v>
      </c>
      <c r="AB795" t="str">
        <f t="shared" si="375"/>
        <v>1.40894158696212-0.0689367541385661i</v>
      </c>
      <c r="AC795" t="str">
        <f t="shared" si="376"/>
        <v>4.28753255747584-3.62217155407346i</v>
      </c>
      <c r="AD795" t="str">
        <f t="shared" si="377"/>
        <v>0.19968165748158+0.152615626048256i</v>
      </c>
      <c r="AE795" t="str">
        <f t="shared" si="378"/>
        <v>-0.206797156745689-0.224862831136396i</v>
      </c>
      <c r="AF795" t="str">
        <f t="shared" si="379"/>
        <v>-12.4695174888828-3.63607934444205i</v>
      </c>
      <c r="AG795" t="str">
        <f t="shared" si="380"/>
        <v>1.01840570142258-0.0222892178118728i</v>
      </c>
      <c r="AH795" t="str">
        <f t="shared" si="381"/>
        <v>1.65200451039102+3.52775299561572i</v>
      </c>
      <c r="AI795">
        <f t="shared" si="382"/>
        <v>11.811046619321877</v>
      </c>
      <c r="AJ795">
        <f t="shared" si="383"/>
        <v>64.906869545428975</v>
      </c>
      <c r="AK795"/>
      <c r="AL795"/>
      <c r="AM795"/>
      <c r="AN795"/>
    </row>
    <row r="796" spans="1:40" x14ac:dyDescent="0.25">
      <c r="A796"/>
      <c r="B796">
        <f t="shared" si="384"/>
        <v>66200</v>
      </c>
      <c r="C796" s="237" t="str">
        <f t="shared" si="352"/>
        <v>-0.0000174392041843085+0.0369942899813462i</v>
      </c>
      <c r="D796" s="208" t="str">
        <f t="shared" si="353"/>
        <v>-5.95713965757137+0.283622889856988i</v>
      </c>
      <c r="E796" t="str">
        <f t="shared" si="354"/>
        <v>2870</v>
      </c>
      <c r="F796" t="str">
        <f t="shared" si="355"/>
        <v>0.777000777000777</v>
      </c>
      <c r="G796" t="str">
        <f t="shared" si="350"/>
        <v>0.777000777000777</v>
      </c>
      <c r="H796" t="str">
        <f t="shared" si="356"/>
        <v>6.51785090112693+3.91786496453178i</v>
      </c>
      <c r="I796" t="str">
        <f t="shared" si="357"/>
        <v>259.966792084555i</v>
      </c>
      <c r="J796" t="str">
        <f t="shared" si="351"/>
        <v>-56.8075664875332+56.224785898313i</v>
      </c>
      <c r="K796" t="str">
        <f t="shared" si="358"/>
        <v>2.28801361429903-2.31172931016129i</v>
      </c>
      <c r="L796" t="str">
        <f t="shared" si="359"/>
        <v>0.161409101241472-0.139080594478828i</v>
      </c>
      <c r="M796" t="str">
        <f t="shared" si="360"/>
        <v>2.4494227155405-2.45080990464012i</v>
      </c>
      <c r="N796" t="str">
        <f t="shared" si="361"/>
        <v>-0.293591023412296i</v>
      </c>
      <c r="O796" t="str">
        <f t="shared" si="362"/>
        <v>0.957210838098574-0.289391450161584i</v>
      </c>
      <c r="P796" t="str">
        <f t="shared" si="363"/>
        <v>0.042789161901426+0.289391450161584i</v>
      </c>
      <c r="Q796" t="str">
        <f t="shared" si="364"/>
        <v>-0.042789161901426+0.00419957325071196i</v>
      </c>
      <c r="R796" t="str">
        <f t="shared" si="365"/>
        <v>-0.333013543327763-6.79587895645549i</v>
      </c>
      <c r="S796" t="str">
        <f t="shared" si="366"/>
        <v>0.030452305907225i</v>
      </c>
      <c r="T796" t="str">
        <f t="shared" si="367"/>
        <v>0.206950184890456-0.010141030292666i</v>
      </c>
      <c r="U796" t="str">
        <f t="shared" si="368"/>
        <v>0.0001-2404.1532189108i</v>
      </c>
      <c r="V796" t="str">
        <f t="shared" si="369"/>
        <v>0.00002-0.0385619087532695i</v>
      </c>
      <c r="W796" t="str">
        <f t="shared" si="370"/>
        <v>0.0000199993584529566-0.0385612902417104i</v>
      </c>
      <c r="X796" t="str">
        <f t="shared" si="371"/>
        <v>0.00520836718672425-0.0378444965548667i</v>
      </c>
      <c r="Y796" t="str">
        <f t="shared" si="372"/>
        <v>0.009+0.415946867335289i</v>
      </c>
      <c r="Z796" t="str">
        <f t="shared" si="373"/>
        <v>-1.19319071983618-0.210138058504946i</v>
      </c>
      <c r="AA796" t="str">
        <f t="shared" si="374"/>
        <v>1.19095067994838-31.6926828856014i</v>
      </c>
      <c r="AB796" t="str">
        <f t="shared" si="375"/>
        <v>1.40893136878654-0.0690408452580736i</v>
      </c>
      <c r="AC796" t="str">
        <f t="shared" si="376"/>
        <v>4.28186251196011-3.62213316825546i</v>
      </c>
      <c r="AD796" t="str">
        <f t="shared" si="377"/>
        <v>0.199748411732986+0.152848088970219i</v>
      </c>
      <c r="AE796" t="str">
        <f t="shared" si="378"/>
        <v>-0.206218750519421-0.224351664734976i</v>
      </c>
      <c r="AF796" t="str">
        <f t="shared" si="379"/>
        <v>-12.4749905586983-3.63424207467479i</v>
      </c>
      <c r="AG796" t="str">
        <f t="shared" si="380"/>
        <v>1.01839704460303-0.0222576732947748i</v>
      </c>
      <c r="AH796" t="str">
        <f t="shared" si="381"/>
        <v>1.6485495619709+3.5201659860272i</v>
      </c>
      <c r="AI796">
        <f t="shared" si="382"/>
        <v>11.792438909817404</v>
      </c>
      <c r="AJ796">
        <f t="shared" si="383"/>
        <v>64.90556191908226</v>
      </c>
      <c r="AK796"/>
      <c r="AL796"/>
      <c r="AM796"/>
      <c r="AN796"/>
    </row>
    <row r="797" spans="1:40" x14ac:dyDescent="0.25">
      <c r="A797"/>
      <c r="B797">
        <f t="shared" si="384"/>
        <v>66300</v>
      </c>
      <c r="C797" s="237" t="str">
        <f t="shared" si="352"/>
        <v>-0.0000173866369185894+0.0369384916803254i</v>
      </c>
      <c r="D797" s="208" t="str">
        <f t="shared" si="353"/>
        <v>-5.95713925455567+0.283195102882495i</v>
      </c>
      <c r="E797" t="str">
        <f t="shared" si="354"/>
        <v>2870</v>
      </c>
      <c r="F797" t="str">
        <f t="shared" si="355"/>
        <v>0.777000777000777</v>
      </c>
      <c r="G797" t="str">
        <f t="shared" si="350"/>
        <v>0.777000777000777</v>
      </c>
      <c r="H797" t="str">
        <f t="shared" si="356"/>
        <v>6.5233097914782+3.9155957250754i</v>
      </c>
      <c r="I797" t="str">
        <f t="shared" si="357"/>
        <v>260.359491166254i</v>
      </c>
      <c r="J797" t="str">
        <f t="shared" si="351"/>
        <v>-56.9823436107704+56.3097175990657i</v>
      </c>
      <c r="K797" t="str">
        <f t="shared" si="358"/>
        <v>2.28440180262007-2.31168924321013i</v>
      </c>
      <c r="L797" t="str">
        <f t="shared" si="359"/>
        <v>0.161201427632891-0.139111470594155i</v>
      </c>
      <c r="M797" t="str">
        <f t="shared" si="360"/>
        <v>2.44560323025296-2.45080071380429i</v>
      </c>
      <c r="N797" t="str">
        <f t="shared" si="361"/>
        <v>-0.294034514384218i</v>
      </c>
      <c r="O797" t="str">
        <f t="shared" si="362"/>
        <v>0.957082401473141-0.289815936053223i</v>
      </c>
      <c r="P797" t="str">
        <f t="shared" si="363"/>
        <v>0.0429175985268589+0.289815936053223i</v>
      </c>
      <c r="Q797" t="str">
        <f t="shared" si="364"/>
        <v>-0.0429175985268589+0.00421857833099504i</v>
      </c>
      <c r="R797" t="str">
        <f t="shared" si="365"/>
        <v>-0.33301257480503-6.78557947511884i</v>
      </c>
      <c r="S797" t="str">
        <f t="shared" si="366"/>
        <v>0.0304983063693204i</v>
      </c>
      <c r="T797" t="str">
        <f t="shared" si="367"/>
        <v>0.206948681725547-0.01015631953124i</v>
      </c>
      <c r="U797" t="str">
        <f t="shared" si="368"/>
        <v>0.0001-2400.52704512662i</v>
      </c>
      <c r="V797" t="str">
        <f t="shared" si="369"/>
        <v>0.00002-0.0385037459949689i</v>
      </c>
      <c r="W797" t="str">
        <f t="shared" si="370"/>
        <v>0.0000199993584529566-0.0385031284163085i</v>
      </c>
      <c r="X797" t="str">
        <f t="shared" si="371"/>
        <v>0.00519301547566128-0.0377895173662434i</v>
      </c>
      <c r="Y797" t="str">
        <f t="shared" si="372"/>
        <v>0.009+0.416575185866007i</v>
      </c>
      <c r="Z797" t="str">
        <f t="shared" si="373"/>
        <v>-1.18934470786926-0.209080174195315i</v>
      </c>
      <c r="AA797" t="str">
        <f t="shared" si="374"/>
        <v>1.18538527870869-31.6357687339539i</v>
      </c>
      <c r="AB797" t="str">
        <f t="shared" si="375"/>
        <v>1.40892113513445-0.0691449354662711i</v>
      </c>
      <c r="AC797" t="str">
        <f t="shared" si="376"/>
        <v>4.27620162205979-3.62208600121341i</v>
      </c>
      <c r="AD797" t="str">
        <f t="shared" si="377"/>
        <v>0.199815263777432+0.153080512133433i</v>
      </c>
      <c r="AE797" t="str">
        <f t="shared" si="378"/>
        <v>-0.205643126382422-0.223842907141282i</v>
      </c>
      <c r="AF797" t="str">
        <f t="shared" si="379"/>
        <v>-12.4804490460339-3.6324006221929i</v>
      </c>
      <c r="AG797" t="str">
        <f t="shared" si="380"/>
        <v>1.01838843346105-0.0222262573215888i</v>
      </c>
      <c r="AH797" t="str">
        <f t="shared" si="381"/>
        <v>1.64510827647182+3.51261139605787i</v>
      </c>
      <c r="AI797">
        <f t="shared" si="382"/>
        <v>11.773869978608563</v>
      </c>
      <c r="AJ797">
        <f t="shared" si="383"/>
        <v>64.90426901352555</v>
      </c>
      <c r="AK797"/>
      <c r="AL797"/>
      <c r="AM797"/>
      <c r="AN797"/>
    </row>
    <row r="798" spans="1:40" x14ac:dyDescent="0.25">
      <c r="A798"/>
      <c r="B798">
        <f t="shared" si="384"/>
        <v>66400</v>
      </c>
      <c r="C798" s="237" t="str">
        <f t="shared" si="352"/>
        <v>-0.0000173343069766196+0.0368828614463649i</v>
      </c>
      <c r="D798" s="208" t="str">
        <f t="shared" si="353"/>
        <v>-5.95713885335945+0.282768604422131i</v>
      </c>
      <c r="E798" t="str">
        <f t="shared" si="354"/>
        <v>2870</v>
      </c>
      <c r="F798" t="str">
        <f t="shared" si="355"/>
        <v>0.777000777000777</v>
      </c>
      <c r="G798" t="str">
        <f t="shared" si="350"/>
        <v>0.777000777000777</v>
      </c>
      <c r="H798" t="str">
        <f t="shared" si="356"/>
        <v>6.52875413715053+3.9133236367032i</v>
      </c>
      <c r="I798" t="str">
        <f t="shared" si="357"/>
        <v>260.752190247953i</v>
      </c>
      <c r="J798" t="str">
        <f t="shared" si="351"/>
        <v>-57.1573845485333+56.3946492998185i</v>
      </c>
      <c r="K798" t="str">
        <f t="shared" si="358"/>
        <v>2.28079594354306-2.31164361230003i</v>
      </c>
      <c r="L798" t="str">
        <f t="shared" si="359"/>
        <v>0.160993975473715-0.139141997481534i</v>
      </c>
      <c r="M798" t="str">
        <f t="shared" si="360"/>
        <v>2.44178991901678-2.45078560978156i</v>
      </c>
      <c r="N798" t="str">
        <f t="shared" si="361"/>
        <v>-0.294478005356139i</v>
      </c>
      <c r="O798" t="str">
        <f t="shared" si="362"/>
        <v>0.956953776604684-0.290240364942633i</v>
      </c>
      <c r="P798" t="str">
        <f t="shared" si="363"/>
        <v>0.0430462233953161+0.290240364942633i</v>
      </c>
      <c r="Q798" t="str">
        <f t="shared" si="364"/>
        <v>-0.0430462233953161+0.00423764041350599i</v>
      </c>
      <c r="R798" t="str">
        <f t="shared" si="365"/>
        <v>-0.333011604810188-6.77531094189039i</v>
      </c>
      <c r="S798" t="str">
        <f t="shared" si="366"/>
        <v>0.030544306831416i</v>
      </c>
      <c r="T798" t="str">
        <f t="shared" si="367"/>
        <v>0.20694717628735-0.0101716086357446i</v>
      </c>
      <c r="U798" t="str">
        <f t="shared" si="368"/>
        <v>0.0001-2396.91179355264i</v>
      </c>
      <c r="V798" t="str">
        <f t="shared" si="369"/>
        <v>0.00002-0.0384457584256995i</v>
      </c>
      <c r="W798" t="str">
        <f t="shared" si="370"/>
        <v>0.0000199993584529566-0.0384451417771279i</v>
      </c>
      <c r="X798" t="str">
        <f t="shared" si="371"/>
        <v>0.00517773137641608-0.0377346945361239i</v>
      </c>
      <c r="Y798" t="str">
        <f t="shared" si="372"/>
        <v>0.009+0.417203504396724i</v>
      </c>
      <c r="Z798" t="str">
        <f t="shared" si="373"/>
        <v>-1.18551758574506-0.208029551674361i</v>
      </c>
      <c r="AA798" t="str">
        <f t="shared" si="374"/>
        <v>1.1798587033394-31.5790704502013i</v>
      </c>
      <c r="AB798" t="str">
        <f t="shared" si="375"/>
        <v>1.40891088600565-0.0692490247617148i</v>
      </c>
      <c r="AC798" t="str">
        <f t="shared" si="376"/>
        <v>4.27054988486418-3.62203009545213i</v>
      </c>
      <c r="AD798" t="str">
        <f t="shared" si="377"/>
        <v>0.199882213603203+0.153312895553613i</v>
      </c>
      <c r="AE798" t="str">
        <f t="shared" si="378"/>
        <v>-0.205070266376332-0.223336541083858i</v>
      </c>
      <c r="AF798" t="str">
        <f t="shared" si="379"/>
        <v>-12.48589299051-3.63055503228107i</v>
      </c>
      <c r="AG798" t="str">
        <f t="shared" si="380"/>
        <v>1.01837986762629-0.022194969162492i</v>
      </c>
      <c r="AH798" t="str">
        <f t="shared" si="381"/>
        <v>1.64168058389923+3.50508901816949i</v>
      </c>
      <c r="AI798">
        <f t="shared" si="382"/>
        <v>11.755339671759</v>
      </c>
      <c r="AJ798">
        <f t="shared" si="383"/>
        <v>64.902990593932245</v>
      </c>
      <c r="AK798"/>
      <c r="AL798"/>
      <c r="AM798"/>
      <c r="AN798"/>
    </row>
    <row r="799" spans="1:40" x14ac:dyDescent="0.25">
      <c r="A799"/>
      <c r="B799">
        <f t="shared" si="384"/>
        <v>66500</v>
      </c>
      <c r="C799" s="237" t="str">
        <f t="shared" si="352"/>
        <v>-0.0000172822129319621+0.036827398521268i</v>
      </c>
      <c r="D799" s="208" t="str">
        <f t="shared" si="353"/>
        <v>-5.95713845397177+0.282343388663055i</v>
      </c>
      <c r="E799" t="str">
        <f t="shared" si="354"/>
        <v>2870</v>
      </c>
      <c r="F799" t="str">
        <f t="shared" si="355"/>
        <v>0.777000777000777</v>
      </c>
      <c r="G799" t="str">
        <f t="shared" si="350"/>
        <v>0.777000777000777</v>
      </c>
      <c r="H799" t="str">
        <f t="shared" si="356"/>
        <v>6.53418397771935+3.91104873857755i</v>
      </c>
      <c r="I799" t="str">
        <f t="shared" si="357"/>
        <v>261.144889329652i</v>
      </c>
      <c r="J799" t="str">
        <f t="shared" si="351"/>
        <v>-57.3326893008218+56.4795810005712i</v>
      </c>
      <c r="K799" t="str">
        <f t="shared" si="358"/>
        <v>2.27719603467852-2.31159244492212i</v>
      </c>
      <c r="L799" t="str">
        <f t="shared" si="359"/>
        <v>0.160786745115644-0.139172176310108i</v>
      </c>
      <c r="M799" t="str">
        <f t="shared" si="360"/>
        <v>2.43798277979416-2.45076462123223i</v>
      </c>
      <c r="N799" t="str">
        <f t="shared" si="361"/>
        <v>-0.294921496328061i</v>
      </c>
      <c r="O799" t="str">
        <f t="shared" si="362"/>
        <v>0.956824963518501-0.290664736746339i</v>
      </c>
      <c r="P799" t="str">
        <f t="shared" si="363"/>
        <v>0.043175036481499+0.290664736746339i</v>
      </c>
      <c r="Q799" t="str">
        <f t="shared" si="364"/>
        <v>-0.043175036481499+0.00425675958172195i</v>
      </c>
      <c r="R799" t="str">
        <f t="shared" si="365"/>
        <v>-0.333010633343388-6.76507321715407i</v>
      </c>
      <c r="S799" t="str">
        <f t="shared" si="366"/>
        <v>0.0305903072935114i</v>
      </c>
      <c r="T799" t="str">
        <f t="shared" si="367"/>
        <v>0.206945668575847-0.0101868976059811i</v>
      </c>
      <c r="U799" t="str">
        <f t="shared" si="368"/>
        <v>0.0001-2393.30741491572i</v>
      </c>
      <c r="V799" t="str">
        <f t="shared" si="369"/>
        <v>0.00002-0.0383879452551346i</v>
      </c>
      <c r="W799" t="str">
        <f t="shared" si="370"/>
        <v>0.0000199993584529566-0.0383873295338546i</v>
      </c>
      <c r="X799" t="str">
        <f t="shared" si="371"/>
        <v>0.00516251449504197-0.0376800274128973i</v>
      </c>
      <c r="Y799" t="str">
        <f t="shared" si="372"/>
        <v>0.009+0.417831822927442i</v>
      </c>
      <c r="Z799" t="str">
        <f t="shared" si="373"/>
        <v>-1.1817092283248-0.206986127499608i</v>
      </c>
      <c r="AA799" t="str">
        <f t="shared" si="374"/>
        <v>1.17437059958586-31.5225867686381i</v>
      </c>
      <c r="AB799" t="str">
        <f t="shared" si="375"/>
        <v>1.40890062140003-0.0693531131430519i</v>
      </c>
      <c r="AC799" t="str">
        <f t="shared" si="376"/>
        <v>4.26490729735126-3.62196549332717i</v>
      </c>
      <c r="AD799" t="str">
        <f t="shared" si="377"/>
        <v>0.199949261198577+0.153545239246151i</v>
      </c>
      <c r="AE799" t="str">
        <f t="shared" si="378"/>
        <v>-0.204500152687523-0.222832549454418i</v>
      </c>
      <c r="AF799" t="str">
        <f t="shared" si="379"/>
        <v>-12.4913224316911-3.62870534991449i</v>
      </c>
      <c r="AG799" t="str">
        <f t="shared" si="380"/>
        <v>1.01837134673213-0.0221638080932242i</v>
      </c>
      <c r="AH799" t="str">
        <f t="shared" si="381"/>
        <v>1.63826641467603+3.49759864658072i</v>
      </c>
      <c r="AI799">
        <f t="shared" si="382"/>
        <v>11.736847836234041</v>
      </c>
      <c r="AJ799">
        <f t="shared" si="383"/>
        <v>64.901726427832301</v>
      </c>
      <c r="AK799"/>
      <c r="AL799"/>
      <c r="AM799"/>
      <c r="AN799"/>
    </row>
    <row r="800" spans="1:40" x14ac:dyDescent="0.25">
      <c r="A800"/>
      <c r="B800">
        <f t="shared" si="384"/>
        <v>66600</v>
      </c>
      <c r="C800" s="237" t="str">
        <f t="shared" si="352"/>
        <v>-0.000017230353368881+0.0367721021513917i</v>
      </c>
      <c r="D800" s="208" t="str">
        <f t="shared" si="353"/>
        <v>-5.95713805638179+0.281919449827336i</v>
      </c>
      <c r="E800" t="str">
        <f t="shared" si="354"/>
        <v>2870</v>
      </c>
      <c r="F800" t="str">
        <f t="shared" si="355"/>
        <v>0.777000777000777</v>
      </c>
      <c r="G800" t="str">
        <f t="shared" si="350"/>
        <v>0.777000777000777</v>
      </c>
      <c r="H800" t="str">
        <f t="shared" si="356"/>
        <v>6.53959935270363+3.908771069588i</v>
      </c>
      <c r="I800" t="str">
        <f t="shared" si="357"/>
        <v>261.53758841135i</v>
      </c>
      <c r="J800" t="str">
        <f t="shared" si="351"/>
        <v>-57.508257867636+56.564512701324i</v>
      </c>
      <c r="K800" t="str">
        <f t="shared" si="358"/>
        <v>2.27360207356683-2.31153576846801i</v>
      </c>
      <c r="L800" t="str">
        <f t="shared" si="359"/>
        <v>0.160579736905996-0.139202008247053i</v>
      </c>
      <c r="M800" t="str">
        <f t="shared" si="360"/>
        <v>2.43418181047283-2.45073777671506i</v>
      </c>
      <c r="N800" t="str">
        <f t="shared" si="361"/>
        <v>-0.295364987299983i</v>
      </c>
      <c r="O800" t="str">
        <f t="shared" si="362"/>
        <v>0.956695962239929-0.291089051380872i</v>
      </c>
      <c r="P800" t="str">
        <f t="shared" si="363"/>
        <v>0.043304037760071+0.291089051380872i</v>
      </c>
      <c r="Q800" t="str">
        <f t="shared" si="364"/>
        <v>-0.043304037760071+0.00427593591911102i</v>
      </c>
      <c r="R800" t="str">
        <f t="shared" si="365"/>
        <v>-0.333009660404424-6.75486616213237i</v>
      </c>
      <c r="S800" t="str">
        <f t="shared" si="366"/>
        <v>0.030636307755607i</v>
      </c>
      <c r="T800" t="str">
        <f t="shared" si="367"/>
        <v>0.206944158591023-0.0102021864417401i</v>
      </c>
      <c r="U800" t="str">
        <f t="shared" si="368"/>
        <v>0.0001-2389.71386023867i</v>
      </c>
      <c r="V800" t="str">
        <f t="shared" si="369"/>
        <v>0.00002-0.0383303056976944i</v>
      </c>
      <c r="W800" t="str">
        <f t="shared" si="370"/>
        <v>0.0000199993584529566-0.0383296909009214i</v>
      </c>
      <c r="X800" t="str">
        <f t="shared" si="371"/>
        <v>0.00514736444043866-0.0376255153484774i</v>
      </c>
      <c r="Y800" t="str">
        <f t="shared" si="372"/>
        <v>0.009+0.41846014145816i</v>
      </c>
      <c r="Z800" t="str">
        <f t="shared" si="373"/>
        <v>-1.17791951151289-0.205949838903438i</v>
      </c>
      <c r="AA800" t="str">
        <f t="shared" si="374"/>
        <v>1.16892061714907-31.4663164335691i</v>
      </c>
      <c r="AB800" t="str">
        <f t="shared" si="375"/>
        <v>1.40889034131748-0.0694572006088566i</v>
      </c>
      <c r="AC800" t="str">
        <f t="shared" si="376"/>
        <v>4.25927385638887-3.62189223704416i</v>
      </c>
      <c r="AD800" t="str">
        <f t="shared" si="377"/>
        <v>0.200016406551837+0.153777543226117i</v>
      </c>
      <c r="AE800" t="str">
        <f t="shared" si="378"/>
        <v>-0.203932767645719-0.222330915305956i</v>
      </c>
      <c r="AF800" t="str">
        <f t="shared" si="379"/>
        <v>-12.4967374090854-3.62685161976066i</v>
      </c>
      <c r="AG800" t="str">
        <f t="shared" si="380"/>
        <v>1.01836287041564-0.022132773395037i</v>
      </c>
      <c r="AH800" t="str">
        <f t="shared" si="381"/>
        <v>1.63486569964015+3.49014007724879i</v>
      </c>
      <c r="AI800">
        <f t="shared" si="382"/>
        <v>11.718394319893905</v>
      </c>
      <c r="AJ800">
        <f t="shared" si="383"/>
        <v>64.900476285086455</v>
      </c>
      <c r="AK800"/>
      <c r="AL800"/>
      <c r="AM800"/>
      <c r="AN800"/>
    </row>
    <row r="801" spans="1:40" x14ac:dyDescent="0.25">
      <c r="A801"/>
      <c r="B801">
        <f t="shared" si="384"/>
        <v>66700</v>
      </c>
      <c r="C801" s="237" t="str">
        <f t="shared" si="352"/>
        <v>-0.000017178726882245+0.0367169715876131i</v>
      </c>
      <c r="D801" s="208" t="str">
        <f t="shared" si="353"/>
        <v>-5.95713766057872+0.281496782171701i</v>
      </c>
      <c r="E801" t="str">
        <f t="shared" si="354"/>
        <v>2870</v>
      </c>
      <c r="F801" t="str">
        <f t="shared" si="355"/>
        <v>0.777000777000777</v>
      </c>
      <c r="G801" t="str">
        <f t="shared" si="350"/>
        <v>0.777000777000777</v>
      </c>
      <c r="H801" t="str">
        <f t="shared" si="356"/>
        <v>6.54500030156497+3.90649066835293i</v>
      </c>
      <c r="I801" t="str">
        <f t="shared" si="357"/>
        <v>261.930287493049i</v>
      </c>
      <c r="J801" t="str">
        <f t="shared" si="351"/>
        <v>-57.6840902489758+56.6494444020767i</v>
      </c>
      <c r="K801" t="str">
        <f t="shared" si="358"/>
        <v>2.27001405767891-2.31147361023003i</v>
      </c>
      <c r="L801" t="str">
        <f t="shared" si="359"/>
        <v>0.16037295118773-0.139231494457565i</v>
      </c>
      <c r="M801" t="str">
        <f t="shared" si="360"/>
        <v>2.43038700886664-2.45070510468759i</v>
      </c>
      <c r="N801" t="str">
        <f t="shared" si="361"/>
        <v>-0.295808478271905i</v>
      </c>
      <c r="O801" t="str">
        <f t="shared" si="362"/>
        <v>0.95656677279434-0.291513308762777i</v>
      </c>
      <c r="P801" t="str">
        <f t="shared" si="363"/>
        <v>0.04343322720566+0.291513308762777i</v>
      </c>
      <c r="Q801" t="str">
        <f t="shared" si="364"/>
        <v>-0.04343322720566+0.00429516950912801i</v>
      </c>
      <c r="R801" t="str">
        <f t="shared" si="365"/>
        <v>-0.333008685993444-6.74468963887988i</v>
      </c>
      <c r="S801" t="str">
        <f t="shared" si="366"/>
        <v>0.0306823082177024i</v>
      </c>
      <c r="T801" t="str">
        <f t="shared" si="367"/>
        <v>0.206942646332856-0.0102174751428229i</v>
      </c>
      <c r="U801" t="str">
        <f t="shared" si="368"/>
        <v>0.0001-2386.13108083801i</v>
      </c>
      <c r="V801" t="str">
        <f t="shared" si="369"/>
        <v>0.00002-0.0382728389725104i</v>
      </c>
      <c r="W801" t="str">
        <f t="shared" si="370"/>
        <v>0.0000199993584529566-0.0382722250974723i</v>
      </c>
      <c r="X801" t="str">
        <f t="shared" si="371"/>
        <v>0.00513228082432806-0.0375711576982815i</v>
      </c>
      <c r="Y801" t="str">
        <f t="shared" si="372"/>
        <v>0.009+0.419088459988878i</v>
      </c>
      <c r="Z801" t="str">
        <f t="shared" si="373"/>
        <v>-1.17414831224654-0.204920623784623i</v>
      </c>
      <c r="AA801" t="str">
        <f t="shared" si="374"/>
        <v>1.16350840963374-31.4102581992098i</v>
      </c>
      <c r="AB801" t="str">
        <f t="shared" si="375"/>
        <v>1.40888004575784-0.0695612871577764i</v>
      </c>
      <c r="AC801" t="str">
        <f t="shared" si="376"/>
        <v>4.25364955873509-3.62181036865953i</v>
      </c>
      <c r="AD801" t="str">
        <f t="shared" si="377"/>
        <v>0.200083649651256+0.154009807508259i</v>
      </c>
      <c r="AE801" t="str">
        <f t="shared" si="378"/>
        <v>-0.203368093722609-0.221831621850877i</v>
      </c>
      <c r="AF801" t="str">
        <f t="shared" si="379"/>
        <v>-12.5021379621437-3.62499388618123i</v>
      </c>
      <c r="AG801" t="str">
        <f t="shared" si="380"/>
        <v>1.01835443831752-0.022101864354639i</v>
      </c>
      <c r="AH801" t="str">
        <f t="shared" si="381"/>
        <v>1.63147837004198+3.48271310785106i</v>
      </c>
      <c r="AI801">
        <f t="shared" si="382"/>
        <v>11.699978971486178</v>
      </c>
      <c r="AJ801">
        <f t="shared" si="383"/>
        <v>64.899239937860798</v>
      </c>
      <c r="AK801"/>
      <c r="AL801"/>
      <c r="AM801"/>
      <c r="AN801"/>
    </row>
    <row r="802" spans="1:40" x14ac:dyDescent="0.25">
      <c r="A802"/>
      <c r="B802">
        <f t="shared" si="384"/>
        <v>66800</v>
      </c>
      <c r="C802" s="237" t="str">
        <f t="shared" si="352"/>
        <v>-0.0000171273320774326+0.0366620060852944i</v>
      </c>
      <c r="D802" s="208" t="str">
        <f t="shared" si="353"/>
        <v>-5.95713726655188+0.281075379987257i</v>
      </c>
      <c r="E802" t="str">
        <f t="shared" si="354"/>
        <v>2870</v>
      </c>
      <c r="F802" t="str">
        <f t="shared" si="355"/>
        <v>0.777000777000777</v>
      </c>
      <c r="G802" t="str">
        <f t="shared" si="350"/>
        <v>0.777000777000777</v>
      </c>
      <c r="H802" t="str">
        <f t="shared" si="356"/>
        <v>6.55038686370719+3.90420757322119i</v>
      </c>
      <c r="I802" t="str">
        <f t="shared" si="357"/>
        <v>262.322986574748i</v>
      </c>
      <c r="J802" t="str">
        <f t="shared" si="351"/>
        <v>-57.8601864448413+56.7343761028294i</v>
      </c>
      <c r="K802" t="str">
        <f t="shared" si="358"/>
        <v>2.26643198441674-2.31140599740136i</v>
      </c>
      <c r="L802" t="str">
        <f t="shared" si="359"/>
        <v>0.160166388299465-0.139260636104858i</v>
      </c>
      <c r="M802" t="str">
        <f t="shared" si="360"/>
        <v>2.4265983727162-2.45066663350622i</v>
      </c>
      <c r="N802" t="str">
        <f t="shared" si="361"/>
        <v>-0.296251969243827i</v>
      </c>
      <c r="O802" t="str">
        <f t="shared" si="362"/>
        <v>0.956437395207142-0.291937508808609i</v>
      </c>
      <c r="P802" t="str">
        <f t="shared" si="363"/>
        <v>0.043562604792858+0.291937508808609i</v>
      </c>
      <c r="Q802" t="str">
        <f t="shared" si="364"/>
        <v>-0.043562604792858+0.00431446043521799i</v>
      </c>
      <c r="R802" t="str">
        <f t="shared" si="365"/>
        <v>-0.333007710110398-6.73454351027698i</v>
      </c>
      <c r="S802" t="str">
        <f t="shared" si="366"/>
        <v>0.030728308679798i</v>
      </c>
      <c r="T802" t="str">
        <f t="shared" si="367"/>
        <v>0.206941131801321-0.010232763709025i</v>
      </c>
      <c r="U802" t="str">
        <f t="shared" si="368"/>
        <v>0.0001-2382.55902832179i</v>
      </c>
      <c r="V802" t="str">
        <f t="shared" si="369"/>
        <v>0.00002-0.0382155443033899i</v>
      </c>
      <c r="W802" t="str">
        <f t="shared" si="370"/>
        <v>0.0000199993584529566-0.0382149313473269i</v>
      </c>
      <c r="X802" t="str">
        <f t="shared" si="371"/>
        <v>0.00511726326122965-0.0375169538212056i</v>
      </c>
      <c r="Y802" t="str">
        <f t="shared" si="372"/>
        <v>0.009+0.419716778519596i</v>
      </c>
      <c r="Z802" t="str">
        <f t="shared" si="373"/>
        <v>-1.17039550848538-0.203898420699964i</v>
      </c>
      <c r="AA802" t="str">
        <f t="shared" si="374"/>
        <v>1.15813363449698-31.3544108295888i</v>
      </c>
      <c r="AB802" t="str">
        <f t="shared" si="375"/>
        <v>1.40886973472096-0.0696653727884189i</v>
      </c>
      <c r="AC802" t="str">
        <f t="shared" si="376"/>
        <v>4.24803440103964-3.62171993008046i</v>
      </c>
      <c r="AD802" t="str">
        <f t="shared" si="377"/>
        <v>0.200150990485107+0.15424203210701i</v>
      </c>
      <c r="AE802" t="str">
        <f t="shared" si="378"/>
        <v>-0.202806113530498-0.22133465245915i</v>
      </c>
      <c r="AF802" t="str">
        <f t="shared" si="379"/>
        <v>-12.5075241302591-3.62313219323393i</v>
      </c>
      <c r="AG802" t="str">
        <f t="shared" si="380"/>
        <v>1.01834605008208-0.022071080264146i</v>
      </c>
      <c r="AH802" t="str">
        <f t="shared" si="381"/>
        <v>1.62810435754201+3.47531753776704i</v>
      </c>
      <c r="AI802">
        <f t="shared" si="382"/>
        <v>11.681601640638991</v>
      </c>
      <c r="AJ802">
        <f t="shared" si="383"/>
        <v>64.898017160600375</v>
      </c>
      <c r="AK802"/>
      <c r="AL802"/>
      <c r="AM802"/>
      <c r="AN802"/>
    </row>
    <row r="803" spans="1:40" x14ac:dyDescent="0.25">
      <c r="A803"/>
      <c r="B803">
        <f t="shared" si="384"/>
        <v>66900</v>
      </c>
      <c r="C803" s="237" t="str">
        <f t="shared" si="352"/>
        <v>-0.0000170761675702374+0.0366072049042503i</v>
      </c>
      <c r="D803" s="208" t="str">
        <f t="shared" si="353"/>
        <v>-5.95713687429066+0.280655237599252i</v>
      </c>
      <c r="E803" t="str">
        <f t="shared" si="354"/>
        <v>2870</v>
      </c>
      <c r="F803" t="str">
        <f t="shared" si="355"/>
        <v>0.777000777000777</v>
      </c>
      <c r="G803" t="str">
        <f t="shared" si="350"/>
        <v>0.777000777000777</v>
      </c>
      <c r="H803" t="str">
        <f t="shared" si="356"/>
        <v>6.55575907847553+3.9019218222737i</v>
      </c>
      <c r="I803" t="str">
        <f t="shared" si="357"/>
        <v>262.715685656446i</v>
      </c>
      <c r="J803" t="str">
        <f t="shared" si="351"/>
        <v>-58.0365464552323+56.8193078035821i</v>
      </c>
      <c r="K803" t="str">
        <f t="shared" si="358"/>
        <v>2.26285585111404-2.31133295707617i</v>
      </c>
      <c r="L803" t="str">
        <f t="shared" si="359"/>
        <v>0.159960048575501-0.139289434350144i</v>
      </c>
      <c r="M803" t="str">
        <f t="shared" si="360"/>
        <v>2.42281589968954-2.45062239142631i</v>
      </c>
      <c r="N803" t="str">
        <f t="shared" si="361"/>
        <v>-0.296695460215749i</v>
      </c>
      <c r="O803" t="str">
        <f t="shared" si="362"/>
        <v>0.956307829503784-0.292361651434934i</v>
      </c>
      <c r="P803" t="str">
        <f t="shared" si="363"/>
        <v>0.043692170496216+0.292361651434934i</v>
      </c>
      <c r="Q803" t="str">
        <f t="shared" si="364"/>
        <v>-0.043692170496216+0.00433380878081502i</v>
      </c>
      <c r="R803" t="str">
        <f t="shared" si="365"/>
        <v>-0.333006732755074-6.72442764002451i</v>
      </c>
      <c r="S803" t="str">
        <f t="shared" si="366"/>
        <v>0.0307743091418934i</v>
      </c>
      <c r="T803" t="str">
        <f t="shared" si="367"/>
        <v>0.206939614996407-0.0102480521401365i</v>
      </c>
      <c r="U803" t="str">
        <f t="shared" si="368"/>
        <v>0.0001-2378.99765458738i</v>
      </c>
      <c r="V803" t="str">
        <f t="shared" si="369"/>
        <v>0.00002-0.0381584209187809i</v>
      </c>
      <c r="W803" t="str">
        <f t="shared" si="370"/>
        <v>0.0000199993584529566-0.0381578088789456i</v>
      </c>
      <c r="X803" t="str">
        <f t="shared" si="371"/>
        <v>0.0051023113684368-0.037462903079603i</v>
      </c>
      <c r="Y803" t="str">
        <f t="shared" si="372"/>
        <v>0.009+0.420345097050314i</v>
      </c>
      <c r="Z803" t="str">
        <f t="shared" si="373"/>
        <v>-1.1666609792013-0.202883168856073i</v>
      </c>
      <c r="AA803" t="str">
        <f t="shared" si="374"/>
        <v>1.15279595299796-31.2987730984514i</v>
      </c>
      <c r="AB803" t="str">
        <f t="shared" si="375"/>
        <v>1.40885940820676-0.0697694574993552i</v>
      </c>
      <c r="AC803" t="str">
        <f t="shared" si="376"/>
        <v>4.24242837984495-3.62162096306526i</v>
      </c>
      <c r="AD803" t="str">
        <f t="shared" si="377"/>
        <v>0.200218429041663+0.154474217036488i</v>
      </c>
      <c r="AE803" t="str">
        <f t="shared" si="378"/>
        <v>-0.202246809820969-0.220839990656501i</v>
      </c>
      <c r="AF803" t="str">
        <f t="shared" si="379"/>
        <v>-12.5128959527662-3.62126658467445i</v>
      </c>
      <c r="AG803" t="str">
        <f t="shared" si="380"/>
        <v>1.01833770535715-0.0220404204210296i</v>
      </c>
      <c r="AH803" t="str">
        <f t="shared" si="381"/>
        <v>1.62474359420846+3.46795316806078i</v>
      </c>
      <c r="AI803">
        <f t="shared" si="382"/>
        <v>11.663262177854573</v>
      </c>
      <c r="AJ803">
        <f t="shared" si="383"/>
        <v>64.89680773000417</v>
      </c>
      <c r="AK803"/>
      <c r="AL803"/>
      <c r="AM803"/>
      <c r="AN803"/>
    </row>
    <row r="804" spans="1:40" x14ac:dyDescent="0.25">
      <c r="A804"/>
      <c r="B804">
        <f t="shared" si="384"/>
        <v>67000</v>
      </c>
      <c r="C804" s="237" t="str">
        <f t="shared" si="352"/>
        <v>-0.0000170252319867754+0.0365525673087147i</v>
      </c>
      <c r="D804" s="208" t="str">
        <f t="shared" si="353"/>
        <v>-5.95713648378453+0.280236349366813i</v>
      </c>
      <c r="E804" t="str">
        <f t="shared" si="354"/>
        <v>2870</v>
      </c>
      <c r="F804" t="str">
        <f t="shared" si="355"/>
        <v>0.777000777000777</v>
      </c>
      <c r="G804" t="str">
        <f t="shared" si="350"/>
        <v>0.777000777000777</v>
      </c>
      <c r="H804" t="str">
        <f t="shared" si="356"/>
        <v>6.56111698515622+3.89963345332496i</v>
      </c>
      <c r="I804" t="str">
        <f t="shared" si="357"/>
        <v>263.108384738145i</v>
      </c>
      <c r="J804" t="str">
        <f t="shared" si="351"/>
        <v>-58.2131702801491+56.9042395043348i</v>
      </c>
      <c r="K804" t="str">
        <f t="shared" si="358"/>
        <v>2.25928565503687-2.3112545162499i</v>
      </c>
      <c r="L804" t="str">
        <f t="shared" si="359"/>
        <v>0.159753932345845-0.139317890352632i</v>
      </c>
      <c r="M804" t="str">
        <f t="shared" si="360"/>
        <v>2.41903958738271-2.45057240660253i</v>
      </c>
      <c r="N804" t="str">
        <f t="shared" si="361"/>
        <v>-0.297138951187671i</v>
      </c>
      <c r="O804" t="str">
        <f t="shared" si="362"/>
        <v>0.956178075709748-0.29278573655833i</v>
      </c>
      <c r="P804" t="str">
        <f t="shared" si="363"/>
        <v>0.043821924290252+0.29278573655833i</v>
      </c>
      <c r="Q804" t="str">
        <f t="shared" si="364"/>
        <v>-0.043821924290252+0.00435321462934096i</v>
      </c>
      <c r="R804" t="str">
        <f t="shared" si="365"/>
        <v>-0.333005753927521-6.71434189263645i</v>
      </c>
      <c r="S804" t="str">
        <f t="shared" si="366"/>
        <v>0.0308203096039889i</v>
      </c>
      <c r="T804" t="str">
        <f t="shared" si="367"/>
        <v>0.206938095918088-0.0102633404359559i</v>
      </c>
      <c r="U804" t="str">
        <f t="shared" si="368"/>
        <v>0.0001-2375.44691181934i</v>
      </c>
      <c r="V804" t="str">
        <f t="shared" si="369"/>
        <v>0.00002-0.038101468051738i</v>
      </c>
      <c r="W804" t="str">
        <f t="shared" si="370"/>
        <v>0.0000199993584529566-0.0381008569253956i</v>
      </c>
      <c r="X804" t="str">
        <f t="shared" si="371"/>
        <v>0.00508742476599311-0.0374090048392623i</v>
      </c>
      <c r="Y804" t="str">
        <f t="shared" si="372"/>
        <v>0.009+0.420973415581032i</v>
      </c>
      <c r="Z804" t="str">
        <f t="shared" si="373"/>
        <v>-1.16294460436836-0.201874808101277i</v>
      </c>
      <c r="AA804" t="str">
        <f t="shared" si="374"/>
        <v>1.14749503014822-31.2433437891645i</v>
      </c>
      <c r="AB804" t="str">
        <f t="shared" si="375"/>
        <v>1.40884906621506-0.0698735412892133i</v>
      </c>
      <c r="AC804" t="str">
        <f t="shared" si="376"/>
        <v>4.23683149158645-3.62151350922359i</v>
      </c>
      <c r="AD804" t="str">
        <f t="shared" si="377"/>
        <v>0.200285965309187+0.154706362310497i</v>
      </c>
      <c r="AE804" t="str">
        <f t="shared" si="378"/>
        <v>-0.201690165483549-0.22034762012262i</v>
      </c>
      <c r="AF804" t="str">
        <f t="shared" si="379"/>
        <v>-12.5182534689407-3.61939710395815i</v>
      </c>
      <c r="AG804" t="str">
        <f t="shared" si="380"/>
        <v>1.0183294037941-0.0220098841280659i</v>
      </c>
      <c r="AH804" t="str">
        <f t="shared" si="381"/>
        <v>1.62139601251476+3.46061980146309i</v>
      </c>
      <c r="AI804">
        <f t="shared" si="382"/>
        <v>11.644960434501916</v>
      </c>
      <c r="AJ804">
        <f t="shared" si="383"/>
        <v>64.895611425000268</v>
      </c>
      <c r="AK804"/>
      <c r="AL804"/>
      <c r="AM804"/>
      <c r="AN804"/>
    </row>
    <row r="805" spans="1:40" x14ac:dyDescent="0.25">
      <c r="A805"/>
      <c r="B805">
        <f t="shared" si="384"/>
        <v>67100</v>
      </c>
      <c r="C805" s="237" t="str">
        <f t="shared" si="352"/>
        <v>-0.0000169745239633925+0.0364980925673073i</v>
      </c>
      <c r="D805" s="208" t="str">
        <f t="shared" si="353"/>
        <v>-5.95713609502301+0.279818709682689i</v>
      </c>
      <c r="E805" t="str">
        <f t="shared" si="354"/>
        <v>2870</v>
      </c>
      <c r="F805" t="str">
        <f t="shared" si="355"/>
        <v>0.777000777000777</v>
      </c>
      <c r="G805" t="str">
        <f t="shared" si="350"/>
        <v>0.777000777000777</v>
      </c>
      <c r="H805" t="str">
        <f t="shared" si="356"/>
        <v>6.56646062297561+3.89734250392476i</v>
      </c>
      <c r="I805" t="str">
        <f t="shared" si="357"/>
        <v>263.501083819844i</v>
      </c>
      <c r="J805" t="str">
        <f t="shared" si="351"/>
        <v>-58.3900579195914+56.9891712050876i</v>
      </c>
      <c r="K805" t="str">
        <f t="shared" si="358"/>
        <v>2.25572139338419-2.31117070181933i</v>
      </c>
      <c r="L805" t="str">
        <f t="shared" si="359"/>
        <v>0.159548039936227-0.139346005269516i</v>
      </c>
      <c r="M805" t="str">
        <f t="shared" si="360"/>
        <v>2.41526943332042-2.45051670708885i</v>
      </c>
      <c r="N805" t="str">
        <f t="shared" si="361"/>
        <v>-0.297582442159593i</v>
      </c>
      <c r="O805" t="str">
        <f t="shared" si="362"/>
        <v>0.956048133850555-0.293209764095386i</v>
      </c>
      <c r="P805" t="str">
        <f t="shared" si="363"/>
        <v>0.043951866149445+0.293209764095386i</v>
      </c>
      <c r="Q805" t="str">
        <f t="shared" si="364"/>
        <v>-0.043951866149445+0.00437267806420699i</v>
      </c>
      <c r="R805" t="str">
        <f t="shared" si="365"/>
        <v>-0.33300477362763-6.70428613343474i</v>
      </c>
      <c r="S805" t="str">
        <f t="shared" si="366"/>
        <v>0.0308663100660844i</v>
      </c>
      <c r="T805" t="str">
        <f t="shared" si="367"/>
        <v>0.206936574566347-0.0102786285962767i</v>
      </c>
      <c r="U805" t="str">
        <f t="shared" si="368"/>
        <v>0.0001-2371.90675248726i</v>
      </c>
      <c r="V805" t="str">
        <f t="shared" si="369"/>
        <v>0.00002-0.0380446849398874i</v>
      </c>
      <c r="W805" t="str">
        <f t="shared" si="370"/>
        <v>0.0000199993584529566-0.0380440747243149i</v>
      </c>
      <c r="X805" t="str">
        <f t="shared" si="371"/>
        <v>0.00507260307666829-0.0373552584693824i</v>
      </c>
      <c r="Y805" t="str">
        <f t="shared" si="372"/>
        <v>0.009+0.42160173411175i</v>
      </c>
      <c r="Z805" t="str">
        <f t="shared" si="373"/>
        <v>-1.15924626495275-0.200873278917588i</v>
      </c>
      <c r="AA805" t="str">
        <f t="shared" si="374"/>
        <v>1.14223053466269-31.1881216946216i</v>
      </c>
      <c r="AB805" t="str">
        <f t="shared" si="375"/>
        <v>1.40883870874574-0.0699776241565875i</v>
      </c>
      <c r="AC805" t="str">
        <f t="shared" si="376"/>
        <v>4.23124373259409-3.62139761001671i</v>
      </c>
      <c r="AD805" t="str">
        <f t="shared" si="377"/>
        <v>0.200353599275945+0.154938467942531i</v>
      </c>
      <c r="AE805" t="str">
        <f t="shared" si="378"/>
        <v>-0.201136163544395-0.21985752468938i</v>
      </c>
      <c r="AF805" t="str">
        <f t="shared" si="379"/>
        <v>-12.5235967179986-3.61752379424207i</v>
      </c>
      <c r="AG805" t="str">
        <f t="shared" si="380"/>
        <v>1.01832114504774-0.0219794706932868i</v>
      </c>
      <c r="AH805" t="str">
        <f t="shared" si="381"/>
        <v>1.61806154533718+3.45331724235427i</v>
      </c>
      <c r="AI805">
        <f t="shared" si="382"/>
        <v>11.626696262810217</v>
      </c>
      <c r="AJ805">
        <f t="shared" si="383"/>
        <v>64.894428026720973</v>
      </c>
      <c r="AK805"/>
      <c r="AL805"/>
      <c r="AM805"/>
      <c r="AN805"/>
    </row>
    <row r="806" spans="1:40" x14ac:dyDescent="0.25">
      <c r="A806"/>
      <c r="B806">
        <f t="shared" si="384"/>
        <v>67200</v>
      </c>
      <c r="C806" s="237" t="str">
        <f t="shared" si="352"/>
        <v>-0.000016924042146573+0.0364437799530015i</v>
      </c>
      <c r="D806" s="208" t="str">
        <f t="shared" si="353"/>
        <v>-5.95713570799575+0.279402312973012i</v>
      </c>
      <c r="E806" t="str">
        <f t="shared" si="354"/>
        <v>2870</v>
      </c>
      <c r="F806" t="str">
        <f t="shared" si="355"/>
        <v>0.777000777000777</v>
      </c>
      <c r="G806" t="str">
        <f t="shared" si="350"/>
        <v>0.777000777000777</v>
      </c>
      <c r="H806" t="str">
        <f t="shared" si="356"/>
        <v>6.57179003109989+3.89504901135964i</v>
      </c>
      <c r="I806" t="str">
        <f t="shared" si="357"/>
        <v>263.893782901543i</v>
      </c>
      <c r="J806" t="str">
        <f t="shared" si="351"/>
        <v>-58.5672093735594+57.0741029058403i</v>
      </c>
      <c r="K806" t="str">
        <f t="shared" si="358"/>
        <v>2.25216306328848-2.31108154058285i</v>
      </c>
      <c r="L806" t="str">
        <f t="shared" si="359"/>
        <v>0.159342371668124-0.139373780255962i</v>
      </c>
      <c r="M806" t="str">
        <f t="shared" si="360"/>
        <v>2.4115054349566-2.45045532083881i</v>
      </c>
      <c r="N806" t="str">
        <f t="shared" si="361"/>
        <v>-0.298025933131515i</v>
      </c>
      <c r="O806" t="str">
        <f t="shared" si="362"/>
        <v>0.955918003951762-0.293633733962703i</v>
      </c>
      <c r="P806" t="str">
        <f t="shared" si="363"/>
        <v>0.044081996048238+0.293633733962703i</v>
      </c>
      <c r="Q806" t="str">
        <f t="shared" si="364"/>
        <v>-0.044081996048238+0.00439219916881201i</v>
      </c>
      <c r="R806" t="str">
        <f t="shared" si="365"/>
        <v>-0.333003791855465-6.69426022854283i</v>
      </c>
      <c r="S806" t="str">
        <f t="shared" si="366"/>
        <v>0.0309123105281799i</v>
      </c>
      <c r="T806" t="str">
        <f t="shared" si="367"/>
        <v>0.206935050941161-0.0102939166208975i</v>
      </c>
      <c r="U806" t="str">
        <f t="shared" si="368"/>
        <v>0.0001-2368.37712934368i</v>
      </c>
      <c r="V806" t="str">
        <f t="shared" si="369"/>
        <v>0.00002-0.0379880708253935i</v>
      </c>
      <c r="W806" t="str">
        <f t="shared" si="370"/>
        <v>0.0000199993584529565-0.0379874615178804i</v>
      </c>
      <c r="X806" t="str">
        <f t="shared" si="371"/>
        <v>0.00505784592593556-0.0373016633425528i</v>
      </c>
      <c r="Y806" t="str">
        <f t="shared" si="372"/>
        <v>0.009+0.422230052642468i</v>
      </c>
      <c r="Z806" t="str">
        <f t="shared" si="373"/>
        <v>-1.155565842903-0.199878522412865i</v>
      </c>
      <c r="AA806" t="str">
        <f t="shared" si="374"/>
        <v>1.13700213891154-31.1331056171501i</v>
      </c>
      <c r="AB806" t="str">
        <f t="shared" si="375"/>
        <v>1.40882833579864-0.0700817061001065i</v>
      </c>
      <c r="AC806" t="str">
        <f t="shared" si="376"/>
        <v>4.22566509909281-3.6212733067577i</v>
      </c>
      <c r="AD806" t="str">
        <f t="shared" si="377"/>
        <v>0.200421330930196+0.155170533945777i</v>
      </c>
      <c r="AE806" t="str">
        <f t="shared" si="378"/>
        <v>-0.200584787164996-0.219369688339108i</v>
      </c>
      <c r="AF806" t="str">
        <f t="shared" si="379"/>
        <v>-12.5289257390956-3.61564669838663i</v>
      </c>
      <c r="AG806" t="str">
        <f t="shared" si="380"/>
        <v>1.01831292877632-0.0219491794299296i</v>
      </c>
      <c r="AH806" t="str">
        <f t="shared" si="381"/>
        <v>1.61474012595234+3.44604529674687i</v>
      </c>
      <c r="AI806">
        <f t="shared" si="382"/>
        <v>11.608469515861913</v>
      </c>
      <c r="AJ806">
        <f t="shared" si="383"/>
        <v>64.893257318479002</v>
      </c>
      <c r="AK806"/>
      <c r="AL806"/>
      <c r="AM806"/>
      <c r="AN806"/>
    </row>
    <row r="807" spans="1:40" x14ac:dyDescent="0.25">
      <c r="A807"/>
      <c r="B807">
        <f t="shared" si="384"/>
        <v>67300</v>
      </c>
      <c r="C807" s="237" t="str">
        <f t="shared" si="352"/>
        <v>-0.0000168737851928501+0.0363896287430915i</v>
      </c>
      <c r="D807" s="208" t="str">
        <f t="shared" si="353"/>
        <v>-5.95713532269244+0.278987153697035i</v>
      </c>
      <c r="E807" t="str">
        <f t="shared" si="354"/>
        <v>2870</v>
      </c>
      <c r="F807" t="str">
        <f t="shared" si="355"/>
        <v>0.777000777000777</v>
      </c>
      <c r="G807" t="str">
        <f t="shared" si="350"/>
        <v>0.777000777000777</v>
      </c>
      <c r="H807" t="str">
        <f t="shared" si="356"/>
        <v>6.57710524863423+3.89275301265459i</v>
      </c>
      <c r="I807" t="str">
        <f t="shared" si="357"/>
        <v>264.286481983241i</v>
      </c>
      <c r="J807" t="str">
        <f t="shared" si="351"/>
        <v>-58.7446246420531+57.1590346065931i</v>
      </c>
      <c r="K807" t="str">
        <f t="shared" si="358"/>
        <v>2.24861066181633-2.31098705924054i</v>
      </c>
      <c r="L807" t="str">
        <f t="shared" si="359"/>
        <v>0.159136927858778-0.139401216465106i</v>
      </c>
      <c r="M807" t="str">
        <f t="shared" si="360"/>
        <v>2.40774758967511-2.45038827570565i</v>
      </c>
      <c r="N807" t="str">
        <f t="shared" si="361"/>
        <v>-0.298469424103437i</v>
      </c>
      <c r="O807" t="str">
        <f t="shared" si="362"/>
        <v>0.955787686038964-0.294057646076893i</v>
      </c>
      <c r="P807" t="str">
        <f t="shared" si="363"/>
        <v>0.044212313961036+0.294057646076893i</v>
      </c>
      <c r="Q807" t="str">
        <f t="shared" si="364"/>
        <v>-0.044212313961036+0.00441177802654402i</v>
      </c>
      <c r="R807" t="str">
        <f t="shared" si="365"/>
        <v>-0.333002808610993-6.68426404488003i</v>
      </c>
      <c r="S807" t="str">
        <f t="shared" si="366"/>
        <v>0.0309583109902755i</v>
      </c>
      <c r="T807" t="str">
        <f t="shared" si="367"/>
        <v>0.206933525042513-0.0103092045096143i</v>
      </c>
      <c r="U807" t="str">
        <f t="shared" si="368"/>
        <v>0.0001-2364.85799542192i</v>
      </c>
      <c r="V807" t="str">
        <f t="shared" si="369"/>
        <v>0.00002-0.0379316249549248i</v>
      </c>
      <c r="W807" t="str">
        <f t="shared" si="370"/>
        <v>0.0000199993584529566-0.0379310165527726i</v>
      </c>
      <c r="X807" t="str">
        <f t="shared" si="371"/>
        <v>0.00504315294194818-0.0372482188347303i</v>
      </c>
      <c r="Y807" t="str">
        <f t="shared" si="372"/>
        <v>0.009+0.422858371173186i</v>
      </c>
      <c r="Z807" t="str">
        <f t="shared" si="373"/>
        <v>-1.1519032211402-0.198890480313022i</v>
      </c>
      <c r="AA807" t="str">
        <f t="shared" si="374"/>
        <v>1.13180951887263-31.0782943684187i</v>
      </c>
      <c r="AB807" t="str">
        <f t="shared" si="375"/>
        <v>1.40881794737366-0.0701857871183816i</v>
      </c>
      <c r="AC807" t="str">
        <f t="shared" si="376"/>
        <v>4.22009558720391-3.62114064061185i</v>
      </c>
      <c r="AD807" t="str">
        <f t="shared" si="377"/>
        <v>0.200489160260199+0.155402560333115i</v>
      </c>
      <c r="AE807" t="str">
        <f t="shared" si="378"/>
        <v>-0.20003601964089-0.218884095202854i</v>
      </c>
      <c r="AF807" t="str">
        <f t="shared" si="379"/>
        <v>-12.5342405713267-3.61376585895756i</v>
      </c>
      <c r="AG807" t="str">
        <f t="shared" si="380"/>
        <v>1.01830475464146-0.0219190096563888i</v>
      </c>
      <c r="AH807" t="str">
        <f t="shared" si="381"/>
        <v>1.61143168803492+3.4388037722689i</v>
      </c>
      <c r="AI807">
        <f t="shared" si="382"/>
        <v>11.590280047586443</v>
      </c>
      <c r="AJ807">
        <f t="shared" si="383"/>
        <v>64.8920990857428</v>
      </c>
      <c r="AK807"/>
      <c r="AL807"/>
      <c r="AM807"/>
      <c r="AN807"/>
    </row>
    <row r="808" spans="1:40" x14ac:dyDescent="0.25">
      <c r="A808"/>
      <c r="B808">
        <f t="shared" si="384"/>
        <v>67400</v>
      </c>
      <c r="C808" s="237" t="str">
        <f t="shared" si="352"/>
        <v>-0.0000168237517687155+0.0363356382191609i</v>
      </c>
      <c r="D808" s="208" t="str">
        <f t="shared" si="353"/>
        <v>-5.95713493910285+0.2785732263469i</v>
      </c>
      <c r="E808" t="str">
        <f t="shared" si="354"/>
        <v>2870</v>
      </c>
      <c r="F808" t="str">
        <f t="shared" si="355"/>
        <v>0.777000777000777</v>
      </c>
      <c r="G808" t="str">
        <f t="shared" si="350"/>
        <v>0.777000777000777</v>
      </c>
      <c r="H808" t="str">
        <f t="shared" si="356"/>
        <v>6.58240631462238+3.89045454457447i</v>
      </c>
      <c r="I808" t="str">
        <f t="shared" si="357"/>
        <v>264.67918106494i</v>
      </c>
      <c r="J808" t="str">
        <f t="shared" si="351"/>
        <v>-58.9223037250724+57.2439663073458i</v>
      </c>
      <c r="K808" t="str">
        <f t="shared" si="358"/>
        <v>2.24506418596905-2.31088728439447i</v>
      </c>
      <c r="L808" t="str">
        <f t="shared" si="359"/>
        <v>0.158931708821223-0.139428315048038i</v>
      </c>
      <c r="M808" t="str">
        <f t="shared" si="360"/>
        <v>2.40399589479027-2.45031559944251i</v>
      </c>
      <c r="N808" t="str">
        <f t="shared" si="361"/>
        <v>-0.298912915075358i</v>
      </c>
      <c r="O808" t="str">
        <f t="shared" si="362"/>
        <v>0.955657180137793-0.294481500354577i</v>
      </c>
      <c r="P808" t="str">
        <f t="shared" si="363"/>
        <v>0.044342819862207+0.294481500354577i</v>
      </c>
      <c r="Q808" t="str">
        <f t="shared" si="364"/>
        <v>-0.044342819862207+0.00443141472078101i</v>
      </c>
      <c r="R808" t="str">
        <f t="shared" si="365"/>
        <v>-0.333001823893983-6.67429745015538i</v>
      </c>
      <c r="S808" t="str">
        <f t="shared" si="366"/>
        <v>0.0310043114523709i</v>
      </c>
      <c r="T808" t="str">
        <f t="shared" si="367"/>
        <v>0.206931996870382-0.0103244922622166i</v>
      </c>
      <c r="U808" t="str">
        <f t="shared" si="368"/>
        <v>0.0001-2361.34930403406i</v>
      </c>
      <c r="V808" t="str">
        <f t="shared" si="369"/>
        <v>0.00002-0.0378753465796208i</v>
      </c>
      <c r="W808" t="str">
        <f t="shared" si="370"/>
        <v>0.0000199993584529566-0.0378747390801429i</v>
      </c>
      <c r="X808" t="str">
        <f t="shared" si="371"/>
        <v>0.0050285237555168-0.0371949243252177i</v>
      </c>
      <c r="Y808" t="str">
        <f t="shared" si="372"/>
        <v>0.009+0.423486689703904i</v>
      </c>
      <c r="Z808" t="str">
        <f t="shared" si="373"/>
        <v>-1.1482582835484-0.19790909495439i</v>
      </c>
      <c r="AA808" t="str">
        <f t="shared" si="374"/>
        <v>1.12665235408488-31.0236867693472i</v>
      </c>
      <c r="AB808" t="str">
        <f t="shared" si="375"/>
        <v>1.40880754347065-0.0702898672099797i</v>
      </c>
      <c r="AC808" t="str">
        <f t="shared" si="376"/>
        <v>4.21453519294565-3.62099965259656i</v>
      </c>
      <c r="AD808" t="str">
        <f t="shared" si="377"/>
        <v>0.200557087254206+0.155634547117124i</v>
      </c>
      <c r="AE808" t="str">
        <f t="shared" si="378"/>
        <v>-0.199489844400395-0.21840072955871i</v>
      </c>
      <c r="AF808" t="str">
        <f t="shared" si="379"/>
        <v>-12.5395412537252-3.61188131822757i</v>
      </c>
      <c r="AG808" t="str">
        <f t="shared" si="380"/>
        <v>1.01829662230814-0.0218889606961677i</v>
      </c>
      <c r="AH808" t="str">
        <f t="shared" si="381"/>
        <v>1.60813616565512+3.43159247814704i</v>
      </c>
      <c r="AI808">
        <f t="shared" si="382"/>
        <v>11.572127712753389</v>
      </c>
      <c r="AJ808">
        <f t="shared" si="383"/>
        <v>64.890953116114304</v>
      </c>
      <c r="AK808"/>
      <c r="AL808"/>
      <c r="AM808"/>
      <c r="AN808"/>
    </row>
    <row r="809" spans="1:40" x14ac:dyDescent="0.25">
      <c r="A809"/>
      <c r="B809">
        <f t="shared" si="384"/>
        <v>67500</v>
      </c>
      <c r="C809" s="237" t="str">
        <f t="shared" si="352"/>
        <v>-0.0000167739405505316+0.0362818076670504i</v>
      </c>
      <c r="D809" s="208" t="str">
        <f t="shared" si="353"/>
        <v>-5.95713455721685+0.278160525447387i</v>
      </c>
      <c r="E809" t="str">
        <f t="shared" si="354"/>
        <v>2870</v>
      </c>
      <c r="F809" t="str">
        <f t="shared" si="355"/>
        <v>0.777000777000777</v>
      </c>
      <c r="G809" t="str">
        <f t="shared" si="350"/>
        <v>0.777000777000777</v>
      </c>
      <c r="H809" t="str">
        <f t="shared" si="356"/>
        <v>6.58769326804609+3.88815364362569i</v>
      </c>
      <c r="I809" t="str">
        <f t="shared" si="357"/>
        <v>265.071880146639i</v>
      </c>
      <c r="J809" t="str">
        <f t="shared" si="351"/>
        <v>-59.1002466226173+57.3288980080986i</v>
      </c>
      <c r="K809" t="str">
        <f t="shared" si="358"/>
        <v>2.24152363268325-2.31078224254879i</v>
      </c>
      <c r="L809" t="str">
        <f t="shared" si="359"/>
        <v>0.158726714864301-0.139455077153797i</v>
      </c>
      <c r="M809" t="str">
        <f t="shared" si="360"/>
        <v>2.40025034754755-2.45023731970259i</v>
      </c>
      <c r="N809" t="str">
        <f t="shared" si="361"/>
        <v>-0.29935640604728i</v>
      </c>
      <c r="O809" t="str">
        <f t="shared" si="362"/>
        <v>0.955526486273916-0.294905296712392i</v>
      </c>
      <c r="P809" t="str">
        <f t="shared" si="363"/>
        <v>0.044473513726084+0.294905296712392i</v>
      </c>
      <c r="Q809" t="str">
        <f t="shared" si="364"/>
        <v>-0.044473513726084+0.00445110933488796i</v>
      </c>
      <c r="R809" t="str">
        <f t="shared" si="365"/>
        <v>-0.333000837704498-6.6643603128617i</v>
      </c>
      <c r="S809" t="str">
        <f t="shared" si="366"/>
        <v>0.0310503119144665i</v>
      </c>
      <c r="T809" t="str">
        <f t="shared" si="367"/>
        <v>0.206930466424747-0.0103397798785033i</v>
      </c>
      <c r="U809" t="str">
        <f t="shared" si="368"/>
        <v>0.0001-2357.85100876882i</v>
      </c>
      <c r="V809" t="str">
        <f t="shared" si="369"/>
        <v>0.00002-0.0378192349550584i</v>
      </c>
      <c r="W809" t="str">
        <f t="shared" si="370"/>
        <v>0.0000199993584529566-0.0378186283555803i</v>
      </c>
      <c r="X809" t="str">
        <f t="shared" si="371"/>
        <v>0.00501395800008676-0.0371417791966418i</v>
      </c>
      <c r="Y809" t="str">
        <f t="shared" si="372"/>
        <v>0.009+0.424115008234622i</v>
      </c>
      <c r="Z809" t="str">
        <f t="shared" si="373"/>
        <v>-1.14463091496507-0.196934309276167i</v>
      </c>
      <c r="AA809" t="str">
        <f t="shared" si="374"/>
        <v>1.12153032760202-30.9692816500155i</v>
      </c>
      <c r="AB809" t="str">
        <f t="shared" si="375"/>
        <v>1.40879712408946-0.0703939463735315i</v>
      </c>
      <c r="AC809" t="str">
        <f t="shared" si="376"/>
        <v>4.20898391223415-3.62085038358199i</v>
      </c>
      <c r="AD809" t="str">
        <f t="shared" si="377"/>
        <v>0.200625111900466+0.155866494310077i</v>
      </c>
      <c r="AE809" t="str">
        <f t="shared" si="378"/>
        <v>-0.198946245003347-0.217919575830113i</v>
      </c>
      <c r="AF809" t="str">
        <f t="shared" si="379"/>
        <v>-12.5448278252629-3.6099931181783i</v>
      </c>
      <c r="AG809" t="str">
        <f t="shared" si="380"/>
        <v>1.01828853144462-0.02185903187783i</v>
      </c>
      <c r="AH809" t="str">
        <f t="shared" si="381"/>
        <v>1.60485349327649+3.42441122519017i</v>
      </c>
      <c r="AI809">
        <f t="shared" si="382"/>
        <v>11.554012366966269</v>
      </c>
      <c r="AJ809">
        <f t="shared" si="383"/>
        <v>64.889819199302906</v>
      </c>
      <c r="AK809"/>
      <c r="AL809"/>
      <c r="AM809"/>
      <c r="AN809"/>
    </row>
    <row r="810" spans="1:40" x14ac:dyDescent="0.25">
      <c r="A810"/>
      <c r="B810">
        <f t="shared" si="384"/>
        <v>67600</v>
      </c>
      <c r="C810" s="237" t="str">
        <f t="shared" si="352"/>
        <v>-0.0000167243502244437+0.0362281363768263i</v>
      </c>
      <c r="D810" s="208" t="str">
        <f t="shared" si="353"/>
        <v>-5.95713417702434+0.277749045555668i</v>
      </c>
      <c r="E810" t="str">
        <f t="shared" si="354"/>
        <v>2870</v>
      </c>
      <c r="F810" t="str">
        <f t="shared" si="355"/>
        <v>0.777000777000777</v>
      </c>
      <c r="G810" t="str">
        <f t="shared" si="350"/>
        <v>0.777000777000777</v>
      </c>
      <c r="H810" t="str">
        <f t="shared" si="356"/>
        <v>6.5929661478244+3.88585034605769i</v>
      </c>
      <c r="I810" t="str">
        <f t="shared" si="357"/>
        <v>265.464579228338i</v>
      </c>
      <c r="J810" t="str">
        <f t="shared" si="351"/>
        <v>-59.2784533346879+57.4138297088513i</v>
      </c>
      <c r="K810" t="str">
        <f t="shared" si="358"/>
        <v>2.23798899883138-2.31067196010996i</v>
      </c>
      <c r="L810" t="str">
        <f t="shared" si="359"/>
        <v>0.158521946292684-0.139481503929363i</v>
      </c>
      <c r="M810" t="str">
        <f t="shared" si="360"/>
        <v>2.39651094512406-2.45015346403932i</v>
      </c>
      <c r="N810" t="str">
        <f t="shared" si="361"/>
        <v>-0.299799897019202i</v>
      </c>
      <c r="O810" t="str">
        <f t="shared" si="362"/>
        <v>0.955395604473039-0.295329035066984i</v>
      </c>
      <c r="P810" t="str">
        <f t="shared" si="363"/>
        <v>0.044604395526961+0.295329035066984i</v>
      </c>
      <c r="Q810" t="str">
        <f t="shared" si="364"/>
        <v>-0.044604395526961+0.00447086195221802i</v>
      </c>
      <c r="R810" t="str">
        <f t="shared" si="365"/>
        <v>-0.332999850042611-6.65445250227017i</v>
      </c>
      <c r="S810" t="str">
        <f t="shared" si="366"/>
        <v>0.0310963123765619i</v>
      </c>
      <c r="T810" t="str">
        <f t="shared" si="367"/>
        <v>0.206928933705587-0.0103550673582733i</v>
      </c>
      <c r="U810" t="str">
        <f t="shared" si="368"/>
        <v>0.0001-2354.36306348958i</v>
      </c>
      <c r="V810" t="str">
        <f t="shared" si="369"/>
        <v>0.00002-0.0377632893412197i</v>
      </c>
      <c r="W810" t="str">
        <f t="shared" si="370"/>
        <v>0.0000199993584529566-0.0377626836390785i</v>
      </c>
      <c r="X810" t="str">
        <f t="shared" si="371"/>
        <v>0.00499945531171563-0.0370887828349307i</v>
      </c>
      <c r="Y810" t="str">
        <f t="shared" si="372"/>
        <v>0.009+0.42474332676534i</v>
      </c>
      <c r="Z810" t="str">
        <f t="shared" si="373"/>
        <v>-1.14102100117163-0.195966066812972i</v>
      </c>
      <c r="AA810" t="str">
        <f t="shared" si="374"/>
        <v>1.1164431259473-30.9150778495754i</v>
      </c>
      <c r="AB810" t="str">
        <f t="shared" si="375"/>
        <v>1.40878668922995-0.0704980246076681i</v>
      </c>
      <c r="AC810" t="str">
        <f t="shared" si="376"/>
        <v>4.20344174088426-3.62069287429115i</v>
      </c>
      <c r="AD810" t="str">
        <f t="shared" si="377"/>
        <v>0.200693234187228+0.156098401923954i</v>
      </c>
      <c r="AE810" t="str">
        <f t="shared" si="378"/>
        <v>-0.198405205139856-0.217440618584208i</v>
      </c>
      <c r="AF810" t="str">
        <f t="shared" si="379"/>
        <v>-12.5501003248487-3.60810130050202i</v>
      </c>
      <c r="AG810" t="str">
        <f t="shared" si="380"/>
        <v>1.01828048172245-0.0218292225349543i</v>
      </c>
      <c r="AH810" t="str">
        <f t="shared" si="381"/>
        <v>1.60158360575323+3.41725982577288i</v>
      </c>
      <c r="AI810">
        <f t="shared" si="382"/>
        <v>11.535933866655419</v>
      </c>
      <c r="AJ810">
        <f t="shared" si="383"/>
        <v>64.888697127105473</v>
      </c>
      <c r="AK810"/>
      <c r="AL810"/>
      <c r="AM810"/>
      <c r="AN810"/>
    </row>
    <row r="811" spans="1:40" x14ac:dyDescent="0.25">
      <c r="A811"/>
      <c r="B811">
        <f t="shared" si="384"/>
        <v>67700</v>
      </c>
      <c r="C811" s="237" t="str">
        <f t="shared" si="352"/>
        <v>-0.0000166749794862936+0.0361746236427498i</v>
      </c>
      <c r="D811" s="208" t="str">
        <f t="shared" si="353"/>
        <v>-5.95713379851535+0.277338781261082i</v>
      </c>
      <c r="E811" t="str">
        <f t="shared" si="354"/>
        <v>2870</v>
      </c>
      <c r="F811" t="str">
        <f t="shared" si="355"/>
        <v>0.777000777000777</v>
      </c>
      <c r="G811" t="str">
        <f t="shared" si="350"/>
        <v>0.777000777000777</v>
      </c>
      <c r="H811" t="str">
        <f t="shared" si="356"/>
        <v>6.59822499281334+3.8835446878645i</v>
      </c>
      <c r="I811" t="str">
        <f t="shared" si="357"/>
        <v>265.857278310036i</v>
      </c>
      <c r="J811" t="str">
        <f t="shared" si="351"/>
        <v>-59.4569238612841+57.498761409604i</v>
      </c>
      <c r="K811" t="str">
        <f t="shared" si="358"/>
        <v>2.23446028122238-2.31055646338691i</v>
      </c>
      <c r="L811" t="str">
        <f t="shared" si="359"/>
        <v>0.158317403406897-0.139507596519643i</v>
      </c>
      <c r="M811" t="str">
        <f t="shared" si="360"/>
        <v>2.39277768462928-2.45006405990655i</v>
      </c>
      <c r="N811" t="str">
        <f t="shared" si="361"/>
        <v>-0.300243387991124i</v>
      </c>
      <c r="O811" t="str">
        <f t="shared" si="362"/>
        <v>0.955264534760905-0.295752715335009i</v>
      </c>
      <c r="P811" t="str">
        <f t="shared" si="363"/>
        <v>0.044735465239095+0.295752715335009i</v>
      </c>
      <c r="Q811" t="str">
        <f t="shared" si="364"/>
        <v>-0.044735465239095+0.00449067265611497i</v>
      </c>
      <c r="R811" t="str">
        <f t="shared" si="365"/>
        <v>-0.332998860908092-6.64457388842436i</v>
      </c>
      <c r="S811" t="str">
        <f t="shared" si="366"/>
        <v>0.0311423128386575i</v>
      </c>
      <c r="T811" t="str">
        <f t="shared" si="367"/>
        <v>0.206927398712886-0.0103703547013164i</v>
      </c>
      <c r="U811" t="str">
        <f t="shared" si="368"/>
        <v>0.0001-2350.88542233228i</v>
      </c>
      <c r="V811" t="str">
        <f t="shared" si="369"/>
        <v>0.00002-0.0377075090024586i</v>
      </c>
      <c r="W811" t="str">
        <f t="shared" si="370"/>
        <v>0.0000199993584529566-0.0377069041950036i</v>
      </c>
      <c r="X811" t="str">
        <f t="shared" si="371"/>
        <v>0.00498501532905136-0.0370359346292954i</v>
      </c>
      <c r="Y811" t="str">
        <f t="shared" si="372"/>
        <v>0.009+0.425371645296058i</v>
      </c>
      <c r="Z811" t="str">
        <f t="shared" si="373"/>
        <v>-1.1374284288843-0.195004311687535i</v>
      </c>
      <c r="AA811" t="str">
        <f t="shared" si="374"/>
        <v>1.11139043906878-30.8610742161622i</v>
      </c>
      <c r="AB811" t="str">
        <f t="shared" si="375"/>
        <v>1.40877623889202-0.0706021019109584i</v>
      </c>
      <c r="AC811" t="str">
        <f t="shared" si="376"/>
        <v>4.19790867461089-3.62052716530013i</v>
      </c>
      <c r="AD811" t="str">
        <f t="shared" si="377"/>
        <v>0.200761454102734+0.156330269970433i</v>
      </c>
      <c r="AE811" t="str">
        <f t="shared" si="378"/>
        <v>-0.197866708629089-0.21696384253022i</v>
      </c>
      <c r="AF811" t="str">
        <f t="shared" si="379"/>
        <v>-12.5553587913287-3.60620590660342i</v>
      </c>
      <c r="AG811" t="str">
        <f t="shared" si="380"/>
        <v>1.01827247281638-0.0217995320060855i</v>
      </c>
      <c r="AH811" t="str">
        <f t="shared" si="381"/>
        <v>1.5983264383282+3.41013809381974i</v>
      </c>
      <c r="AI811">
        <f t="shared" si="382"/>
        <v>11.51789206907276</v>
      </c>
      <c r="AJ811">
        <f t="shared" si="383"/>
        <v>64.887586693380797</v>
      </c>
      <c r="AK811"/>
      <c r="AL811"/>
      <c r="AM811"/>
      <c r="AN811"/>
    </row>
    <row r="812" spans="1:40" x14ac:dyDescent="0.25">
      <c r="A812"/>
      <c r="B812">
        <f t="shared" si="384"/>
        <v>67800</v>
      </c>
      <c r="C812" s="237" t="str">
        <f t="shared" si="352"/>
        <v>-0.0000166258270415334+0.0361212687632457i</v>
      </c>
      <c r="D812" s="208" t="str">
        <f t="shared" si="353"/>
        <v>-5.95713342167995+0.276929727184884i</v>
      </c>
      <c r="E812" t="str">
        <f t="shared" si="354"/>
        <v>2870</v>
      </c>
      <c r="F812" t="str">
        <f t="shared" si="355"/>
        <v>0.777000777000777</v>
      </c>
      <c r="G812" t="str">
        <f t="shared" si="350"/>
        <v>0.777000777000777</v>
      </c>
      <c r="H812" t="str">
        <f t="shared" si="356"/>
        <v>6.60346984180517+3.88123670478631i</v>
      </c>
      <c r="I812" t="str">
        <f t="shared" si="357"/>
        <v>266.249977391735i</v>
      </c>
      <c r="J812" t="str">
        <f t="shared" si="351"/>
        <v>-59.635658202406+57.5836931103568i</v>
      </c>
      <c r="K812" t="str">
        <f t="shared" si="358"/>
        <v>2.23093747660222-2.31043577859127i</v>
      </c>
      <c r="L812" t="str">
        <f t="shared" si="359"/>
        <v>0.158113086503337-0.139533356067472i</v>
      </c>
      <c r="M812" t="str">
        <f t="shared" si="360"/>
        <v>2.38905056310556-2.44996913465874i</v>
      </c>
      <c r="N812" t="str">
        <f t="shared" si="361"/>
        <v>-0.300686878963046i</v>
      </c>
      <c r="O812" t="str">
        <f t="shared" si="362"/>
        <v>0.955133277163294-0.296176337433136i</v>
      </c>
      <c r="P812" t="str">
        <f t="shared" si="363"/>
        <v>0.044866722836706+0.296176337433136i</v>
      </c>
      <c r="Q812" t="str">
        <f t="shared" si="364"/>
        <v>-0.044866722836706+0.00451054152991004i</v>
      </c>
      <c r="R812" t="str">
        <f t="shared" si="365"/>
        <v>-0.332997870300877-6.6347243421346i</v>
      </c>
      <c r="S812" t="str">
        <f t="shared" si="366"/>
        <v>0.0311883133007529i</v>
      </c>
      <c r="T812" t="str">
        <f t="shared" si="367"/>
        <v>0.206925861446626-0.0103856419074272i</v>
      </c>
      <c r="U812" t="str">
        <f t="shared" si="368"/>
        <v>0.0001-2347.41803970347i</v>
      </c>
      <c r="V812" t="str">
        <f t="shared" si="369"/>
        <v>0.00002-0.0376518932074697i</v>
      </c>
      <c r="W812" t="str">
        <f t="shared" si="370"/>
        <v>0.0000199993584529566-0.0376512892920615i</v>
      </c>
      <c r="X812" t="str">
        <f t="shared" si="371"/>
        <v>0.00497063769330984-0.0369832339722045i</v>
      </c>
      <c r="Y812" t="str">
        <f t="shared" si="372"/>
        <v>0.009+0.425999963826776i</v>
      </c>
      <c r="Z812" t="str">
        <f t="shared" si="373"/>
        <v>-1.13385308574471-0.194048988603444i</v>
      </c>
      <c r="AA812" t="str">
        <f t="shared" si="374"/>
        <v>1.1063719602952-30.8072696068082i</v>
      </c>
      <c r="AB812" t="str">
        <f t="shared" si="375"/>
        <v>1.40876577307554-0.070706178282004i</v>
      </c>
      <c r="AC812" t="str">
        <f t="shared" si="376"/>
        <v>4.19238470902937-3.6203532970384i</v>
      </c>
      <c r="AD812" t="str">
        <f t="shared" si="377"/>
        <v>0.200829771635221+0.156562098460902i</v>
      </c>
      <c r="AE812" t="str">
        <f t="shared" si="378"/>
        <v>-0.19733073941803-0.216489232517836i</v>
      </c>
      <c r="AF812" t="str">
        <f t="shared" si="379"/>
        <v>-12.5606032634851-3.60430697760143i</v>
      </c>
      <c r="AG812" t="str">
        <f t="shared" si="380"/>
        <v>1.01826450440435-0.0217699596346894i</v>
      </c>
      <c r="AH812" t="str">
        <f t="shared" si="381"/>
        <v>1.59508192663013+3.40304584478898i</v>
      </c>
      <c r="AI812">
        <f t="shared" si="382"/>
        <v>11.49988683228422</v>
      </c>
      <c r="AJ812">
        <f t="shared" si="383"/>
        <v>64.886487694030322</v>
      </c>
      <c r="AK812"/>
      <c r="AL812"/>
      <c r="AM812"/>
      <c r="AN812"/>
    </row>
    <row r="813" spans="1:40" x14ac:dyDescent="0.25">
      <c r="A813"/>
      <c r="B813">
        <f t="shared" si="384"/>
        <v>67900</v>
      </c>
      <c r="C813" s="237" t="str">
        <f t="shared" si="352"/>
        <v>-0.0000165768916051412+0.0360680710408715i</v>
      </c>
      <c r="D813" s="208" t="str">
        <f t="shared" si="353"/>
        <v>-5.95713304650826+0.276521877980015i</v>
      </c>
      <c r="E813" t="str">
        <f t="shared" si="354"/>
        <v>2870</v>
      </c>
      <c r="F813" t="str">
        <f t="shared" si="355"/>
        <v>0.777000777000777</v>
      </c>
      <c r="G813" t="str">
        <f t="shared" si="350"/>
        <v>0.777000777000777</v>
      </c>
      <c r="H813" t="str">
        <f t="shared" si="356"/>
        <v>6.60870073352796+3.8789264323109i</v>
      </c>
      <c r="I813" t="str">
        <f t="shared" si="357"/>
        <v>266.642676473434i</v>
      </c>
      <c r="J813" t="str">
        <f t="shared" si="351"/>
        <v>-59.8146563580535+57.6686248111095i</v>
      </c>
      <c r="K813" t="str">
        <f t="shared" si="358"/>
        <v>2.22742058165447-2.31030993183752i</v>
      </c>
      <c r="L813" t="str">
        <f t="shared" si="359"/>
        <v>0.157908995874295-0.139558783713593i</v>
      </c>
      <c r="M813" t="str">
        <f t="shared" si="360"/>
        <v>2.38532957752876-2.44986871555111i</v>
      </c>
      <c r="N813" t="str">
        <f t="shared" si="361"/>
        <v>-0.301130369934968i</v>
      </c>
      <c r="O813" t="str">
        <f t="shared" si="362"/>
        <v>0.95500183170602-0.296599901278046i</v>
      </c>
      <c r="P813" t="str">
        <f t="shared" si="363"/>
        <v>0.04499816829398+0.296599901278046i</v>
      </c>
      <c r="Q813" t="str">
        <f t="shared" si="364"/>
        <v>-0.04499816829398+0.00453046865692203i</v>
      </c>
      <c r="R813" t="str">
        <f t="shared" si="365"/>
        <v>-0.33299687822113-6.62490373497184i</v>
      </c>
      <c r="S813" t="str">
        <f t="shared" si="366"/>
        <v>0.0312343137628485i</v>
      </c>
      <c r="T813" t="str">
        <f t="shared" si="367"/>
        <v>0.206924321906777-0.0104009289764078i</v>
      </c>
      <c r="U813" t="str">
        <f t="shared" si="368"/>
        <v>0.0001-2343.96087027828i</v>
      </c>
      <c r="V813" t="str">
        <f t="shared" si="369"/>
        <v>0.00002-0.0375964412292555i</v>
      </c>
      <c r="W813" t="str">
        <f t="shared" si="370"/>
        <v>0.0000199993584529566-0.0375958382032667i</v>
      </c>
      <c r="X813" t="str">
        <f t="shared" si="371"/>
        <v>0.00495632204825379-0.0369306802593669i</v>
      </c>
      <c r="Y813" t="str">
        <f t="shared" si="372"/>
        <v>0.009+0.426628282357494i</v>
      </c>
      <c r="Z813" t="str">
        <f t="shared" si="373"/>
        <v>-1.13029486031097-0.193100042838044i</v>
      </c>
      <c r="AA813" t="str">
        <f t="shared" si="374"/>
        <v>1.10138738629268-30.7536628873566i</v>
      </c>
      <c r="AB813" t="str">
        <f t="shared" si="375"/>
        <v>1.4087552917803-0.0708102537194576i</v>
      </c>
      <c r="AC813" t="str">
        <f t="shared" si="376"/>
        <v>4.18686983965617-3.62017130978897i</v>
      </c>
      <c r="AD813" t="str">
        <f t="shared" si="377"/>
        <v>0.200898186772927+0.156793887406452i</v>
      </c>
      <c r="AE813" t="str">
        <f t="shared" si="378"/>
        <v>-0.196797281580304-0.216016773535628i</v>
      </c>
      <c r="AF813" t="str">
        <f t="shared" si="379"/>
        <v>-12.5658337800362-3.60240455433088i</v>
      </c>
      <c r="AG813" t="str">
        <f t="shared" si="380"/>
        <v>1.01825657616747-0.0217405047691079i</v>
      </c>
      <c r="AH813" t="str">
        <f t="shared" si="381"/>
        <v>1.59185000667164+3.39598289565701i</v>
      </c>
      <c r="AI813">
        <f t="shared" si="382"/>
        <v>11.481918015164341</v>
      </c>
      <c r="AJ813">
        <f t="shared" si="383"/>
        <v>64.885399926972184</v>
      </c>
      <c r="AK813"/>
      <c r="AL813"/>
      <c r="AM813"/>
      <c r="AN813"/>
    </row>
    <row r="814" spans="1:40" x14ac:dyDescent="0.25">
      <c r="A814"/>
      <c r="B814">
        <f t="shared" si="384"/>
        <v>68000</v>
      </c>
      <c r="C814" s="237" t="str">
        <f t="shared" si="352"/>
        <v>-0.0000165281719015367+0.0360150297822877i</v>
      </c>
      <c r="D814" s="208" t="str">
        <f t="shared" si="353"/>
        <v>-5.95713267299054+0.276115228330872i</v>
      </c>
      <c r="E814" t="str">
        <f t="shared" si="354"/>
        <v>2870</v>
      </c>
      <c r="F814" t="str">
        <f t="shared" si="355"/>
        <v>0.777000777000777</v>
      </c>
      <c r="G814" t="str">
        <f t="shared" si="350"/>
        <v>0.777000777000777</v>
      </c>
      <c r="H814" t="str">
        <f t="shared" si="356"/>
        <v>6.61391770664511+3.87661390567528i</v>
      </c>
      <c r="I814" t="str">
        <f t="shared" si="357"/>
        <v>267.035375555132i</v>
      </c>
      <c r="J814" t="str">
        <f t="shared" si="351"/>
        <v>-59.9939183282266+57.7535565118623i</v>
      </c>
      <c r="K814" t="str">
        <f t="shared" si="358"/>
        <v>2.22390959300088-2.31017894914316i</v>
      </c>
      <c r="L814" t="str">
        <f t="shared" si="359"/>
        <v>0.157705131807974-0.139583880596659i</v>
      </c>
      <c r="M814" t="str">
        <f t="shared" si="360"/>
        <v>2.38161472480885-2.44976282973982i</v>
      </c>
      <c r="N814" t="str">
        <f t="shared" si="361"/>
        <v>-0.30157386090689i</v>
      </c>
      <c r="O814" t="str">
        <f t="shared" si="362"/>
        <v>0.954870198414938-0.29702340678643i</v>
      </c>
      <c r="P814" t="str">
        <f t="shared" si="363"/>
        <v>0.045129801585062+0.29702340678643i</v>
      </c>
      <c r="Q814" t="str">
        <f t="shared" si="364"/>
        <v>-0.045129801585062+0.00455045412045996i</v>
      </c>
      <c r="R814" t="str">
        <f t="shared" si="365"/>
        <v>-0.332995884668654-6.61511193926306i</v>
      </c>
      <c r="S814" t="str">
        <f t="shared" si="366"/>
        <v>0.0312803142249439i</v>
      </c>
      <c r="T814" t="str">
        <f t="shared" si="367"/>
        <v>0.206922780093327-0.0104162159080487i</v>
      </c>
      <c r="U814" t="str">
        <f t="shared" si="368"/>
        <v>0.0001-2340.51386899846i</v>
      </c>
      <c r="V814" t="str">
        <f t="shared" si="369"/>
        <v>0.00002-0.0375411523450948i</v>
      </c>
      <c r="W814" t="str">
        <f t="shared" si="370"/>
        <v>0.0000199993584529566-0.0375405502059093i</v>
      </c>
      <c r="X814" t="str">
        <f t="shared" si="371"/>
        <v>0.00494206804017052-0.0368782728897078i</v>
      </c>
      <c r="Y814" t="str">
        <f t="shared" si="372"/>
        <v>0.009+0.427256600888212i</v>
      </c>
      <c r="Z814" t="str">
        <f t="shared" si="373"/>
        <v>-1.12675364204858-0.19215742023539i</v>
      </c>
      <c r="AA814" t="str">
        <f t="shared" si="374"/>
        <v>1.09643641702178-30.7002529323761i</v>
      </c>
      <c r="AB814" t="str">
        <f t="shared" si="375"/>
        <v>1.40874479500623-0.0709143282218928i</v>
      </c>
      <c r="AC814" t="str">
        <f t="shared" si="376"/>
        <v>4.1813640619107-3.61998124368889i</v>
      </c>
      <c r="AD814" t="str">
        <f t="shared" si="377"/>
        <v>0.200966699504083+0.157025636817886i</v>
      </c>
      <c r="AE814" t="str">
        <f t="shared" si="378"/>
        <v>-0.196266319314963-0.215546450709475i</v>
      </c>
      <c r="AF814" t="str">
        <f t="shared" si="379"/>
        <v>-12.5710503796357-3.60049867734441i</v>
      </c>
      <c r="AG814" t="str">
        <f t="shared" si="380"/>
        <v>1.01824868778994-0.0217111667625122i</v>
      </c>
      <c r="AH814" t="str">
        <f t="shared" si="381"/>
        <v>1.58863061484668+3.3889490649028i</v>
      </c>
      <c r="AI814">
        <f t="shared" si="382"/>
        <v>11.463985477389659</v>
      </c>
      <c r="AJ814">
        <f t="shared" si="383"/>
        <v>64.88432319212167</v>
      </c>
      <c r="AK814"/>
      <c r="AL814"/>
      <c r="AM814"/>
      <c r="AN814"/>
    </row>
    <row r="815" spans="1:40" x14ac:dyDescent="0.25">
      <c r="A815"/>
      <c r="B815">
        <f t="shared" si="384"/>
        <v>68100</v>
      </c>
      <c r="C815" s="237" t="str">
        <f t="shared" si="352"/>
        <v>-0.0000164796666644982+0.035962144298227i</v>
      </c>
      <c r="D815" s="208" t="str">
        <f t="shared" si="353"/>
        <v>-5.95713230111705+0.275709772953074i</v>
      </c>
      <c r="E815" t="str">
        <f t="shared" si="354"/>
        <v>2870</v>
      </c>
      <c r="F815" t="str">
        <f t="shared" si="355"/>
        <v>0.777000777000777</v>
      </c>
      <c r="G815" t="str">
        <f t="shared" si="350"/>
        <v>0.777000777000777</v>
      </c>
      <c r="H815" t="str">
        <f t="shared" si="356"/>
        <v>6.61912079975479+3.87429915986709i</v>
      </c>
      <c r="I815" t="str">
        <f t="shared" si="357"/>
        <v>267.428074636831i</v>
      </c>
      <c r="J815" t="str">
        <f t="shared" si="351"/>
        <v>-60.1734441129254+57.838488212615i</v>
      </c>
      <c r="K815" t="str">
        <f t="shared" si="358"/>
        <v>2.22040450720196-2.31004285642901i</v>
      </c>
      <c r="L815" t="str">
        <f t="shared" si="359"/>
        <v>0.157501494588517-0.139608647853218i</v>
      </c>
      <c r="M815" t="str">
        <f t="shared" si="360"/>
        <v>2.37790600179048-2.44965150428223i</v>
      </c>
      <c r="N815" t="str">
        <f t="shared" si="361"/>
        <v>-0.302017351878812i</v>
      </c>
      <c r="O815" t="str">
        <f t="shared" si="362"/>
        <v>0.954738377315938-0.297446853874991i</v>
      </c>
      <c r="P815" t="str">
        <f t="shared" si="363"/>
        <v>0.045261622684062+0.297446853874991i</v>
      </c>
      <c r="Q815" t="str">
        <f t="shared" si="364"/>
        <v>-0.045261622684062+0.00457049800382103i</v>
      </c>
      <c r="R815" t="str">
        <f t="shared" si="365"/>
        <v>-0.332994889643358-6.60534882808487i</v>
      </c>
      <c r="S815" t="str">
        <f t="shared" si="366"/>
        <v>0.0313263146870395i</v>
      </c>
      <c r="T815" t="str">
        <f t="shared" si="367"/>
        <v>0.206921236006254-0.0104315027021438i</v>
      </c>
      <c r="U815" t="str">
        <f t="shared" si="368"/>
        <v>0.0001-2337.07699107042i</v>
      </c>
      <c r="V815" t="str">
        <f t="shared" si="369"/>
        <v>0.00002-0.0374860258365117i</v>
      </c>
      <c r="W815" t="str">
        <f t="shared" si="370"/>
        <v>0.0000199993584529566-0.0374854245815253i</v>
      </c>
      <c r="X815" t="str">
        <f t="shared" si="371"/>
        <v>0.00492787531785137-0.0368260112653505i</v>
      </c>
      <c r="Y815" t="str">
        <f t="shared" si="372"/>
        <v>0.009+0.42788491941893i</v>
      </c>
      <c r="Z815" t="str">
        <f t="shared" si="373"/>
        <v>-1.12322932132159-0.191221067199346i</v>
      </c>
      <c r="AA815" t="str">
        <f t="shared" si="374"/>
        <v>1.09151875569557-30.647038625078i</v>
      </c>
      <c r="AB815" t="str">
        <f t="shared" si="375"/>
        <v>1.40873428275318-0.0710184017879067i</v>
      </c>
      <c r="AC815" t="str">
        <f t="shared" si="376"/>
        <v>4.17586737111533-3.61978313872931i</v>
      </c>
      <c r="AD815" t="str">
        <f t="shared" si="377"/>
        <v>0.201035309816914+0.157257346705718i</v>
      </c>
      <c r="AE815" t="str">
        <f t="shared" si="378"/>
        <v>-0.195737836945323-0.215078249301039i</v>
      </c>
      <c r="AF815" t="str">
        <f t="shared" si="379"/>
        <v>-12.5762531008718-3.59858938691402i</v>
      </c>
      <c r="AG815" t="str">
        <f t="shared" si="380"/>
        <v>1.01824083895904-0.0216819449728591i</v>
      </c>
      <c r="AH815" t="str">
        <f t="shared" si="381"/>
        <v>1.58542368792818+3.38194417249264i</v>
      </c>
      <c r="AI815">
        <f t="shared" si="382"/>
        <v>11.446089079432758</v>
      </c>
      <c r="AJ815">
        <f t="shared" si="383"/>
        <v>64.883257291370256</v>
      </c>
      <c r="AK815"/>
      <c r="AL815"/>
      <c r="AM815"/>
      <c r="AN815"/>
    </row>
    <row r="816" spans="1:40" x14ac:dyDescent="0.25">
      <c r="A816"/>
      <c r="B816">
        <f t="shared" si="384"/>
        <v>68200</v>
      </c>
      <c r="C816" s="237" t="str">
        <f t="shared" si="352"/>
        <v>-0.0000164313746370803+0.0359094139034648i</v>
      </c>
      <c r="D816" s="208" t="str">
        <f t="shared" si="353"/>
        <v>-5.95713193087818+0.27530550659323i</v>
      </c>
      <c r="E816" t="str">
        <f t="shared" si="354"/>
        <v>2870</v>
      </c>
      <c r="F816" t="str">
        <f t="shared" si="355"/>
        <v>0.777000777000777</v>
      </c>
      <c r="G816" t="str">
        <f t="shared" si="350"/>
        <v>0.777000777000777</v>
      </c>
      <c r="H816" t="str">
        <f t="shared" si="356"/>
        <v>6.62431005138939+3.87198222962624i</v>
      </c>
      <c r="I816" t="str">
        <f t="shared" si="357"/>
        <v>267.82077371853i</v>
      </c>
      <c r="J816" t="str">
        <f t="shared" si="351"/>
        <v>-60.3532337121498+57.9234199133678i</v>
      </c>
      <c r="K816" t="str">
        <f t="shared" si="358"/>
        <v>2.21690532075752-2.30990167951925i</v>
      </c>
      <c r="L816" t="str">
        <f t="shared" si="359"/>
        <v>0.157298084496019-0.139633086617709i</v>
      </c>
      <c r="M816" t="str">
        <f t="shared" si="360"/>
        <v>2.37420340525354-2.44953476613696i</v>
      </c>
      <c r="N816" t="str">
        <f t="shared" si="361"/>
        <v>-0.302460842850734i</v>
      </c>
      <c r="O816" t="str">
        <f t="shared" si="362"/>
        <v>0.954606368434946-0.297870242460444i</v>
      </c>
      <c r="P816" t="str">
        <f t="shared" si="363"/>
        <v>0.045393631565054+0.297870242460444i</v>
      </c>
      <c r="Q816" t="str">
        <f t="shared" si="364"/>
        <v>-0.045393631565054+0.00459060039028997i</v>
      </c>
      <c r="R816" t="str">
        <f t="shared" si="365"/>
        <v>-0.33299389314532-6.59561427525819i</v>
      </c>
      <c r="S816" t="str">
        <f t="shared" si="366"/>
        <v>0.0313723151491351i</v>
      </c>
      <c r="T816" t="str">
        <f t="shared" si="367"/>
        <v>0.206919689645534-0.0104467893584924i</v>
      </c>
      <c r="U816" t="str">
        <f t="shared" si="368"/>
        <v>0.0001-2333.65019196327i</v>
      </c>
      <c r="V816" t="str">
        <f t="shared" si="369"/>
        <v>0.00002-0.037431060989244i</v>
      </c>
      <c r="W816" t="str">
        <f t="shared" si="370"/>
        <v>0.0000199993584529566-0.0374304606158636i</v>
      </c>
      <c r="X816" t="str">
        <f t="shared" si="371"/>
        <v>0.00491374353256991-0.0367738947915934i</v>
      </c>
      <c r="Y816" t="str">
        <f t="shared" si="372"/>
        <v>0.009+0.428513237949648i</v>
      </c>
      <c r="Z816" t="str">
        <f t="shared" si="373"/>
        <v>-1.1197217893838-0.190290930686732i</v>
      </c>
      <c r="AA816" t="str">
        <f t="shared" si="374"/>
        <v>1.08663410873793-30.5940188572322i</v>
      </c>
      <c r="AB816" t="str">
        <f t="shared" si="375"/>
        <v>1.40872375502098-0.0711224744161326i</v>
      </c>
      <c r="AC816" t="str">
        <f t="shared" si="376"/>
        <v>4.17037976249636-3.61957703475574i</v>
      </c>
      <c r="AD816" t="str">
        <f t="shared" si="377"/>
        <v>0.201104017699646+0.157489017080178i</v>
      </c>
      <c r="AE816" t="str">
        <f t="shared" si="378"/>
        <v>-0.195211818917793-0.21461215470622i</v>
      </c>
      <c r="AF816" t="str">
        <f t="shared" si="379"/>
        <v>-12.5814419822676-3.59667672303301i</v>
      </c>
      <c r="AG816" t="str">
        <f t="shared" si="380"/>
        <v>1.01823302936509-0.0216528387628471i</v>
      </c>
      <c r="AH816" t="str">
        <f t="shared" si="381"/>
        <v>1.58222916306588+3.37496803986495i</v>
      </c>
      <c r="AI816">
        <f t="shared" si="382"/>
        <v>11.428228682556261</v>
      </c>
      <c r="AJ816">
        <f t="shared" si="383"/>
        <v>64.882202028561849</v>
      </c>
      <c r="AK816"/>
      <c r="AL816"/>
      <c r="AM816"/>
      <c r="AN816"/>
    </row>
    <row r="817" spans="1:40" x14ac:dyDescent="0.25">
      <c r="A817"/>
      <c r="B817">
        <f t="shared" si="384"/>
        <v>68300</v>
      </c>
      <c r="C817" s="237" t="str">
        <f t="shared" si="352"/>
        <v>-0.0000163832945715326+0.0358568379167896i</v>
      </c>
      <c r="D817" s="208" t="str">
        <f t="shared" si="353"/>
        <v>-5.95713156226434+0.27490242402872i</v>
      </c>
      <c r="E817" t="str">
        <f t="shared" si="354"/>
        <v>2870</v>
      </c>
      <c r="F817" t="str">
        <f t="shared" si="355"/>
        <v>0.777000777000777</v>
      </c>
      <c r="G817" t="str">
        <f t="shared" si="350"/>
        <v>0.777000777000777</v>
      </c>
      <c r="H817" t="str">
        <f t="shared" si="356"/>
        <v>6.62948550001516+3.86966314944625i</v>
      </c>
      <c r="I817" t="str">
        <f t="shared" si="357"/>
        <v>268.213472800229i</v>
      </c>
      <c r="J817" t="str">
        <f t="shared" si="351"/>
        <v>-60.5332871258999+58.0083516141205i</v>
      </c>
      <c r="K817" t="str">
        <f t="shared" si="358"/>
        <v>2.21341203010726-2.30975544414175i</v>
      </c>
      <c r="L817" t="str">
        <f t="shared" si="359"/>
        <v>0.157094901806554-0.139657198022452i</v>
      </c>
      <c r="M817" t="str">
        <f t="shared" si="360"/>
        <v>2.37050693191381-2.4494126421642i</v>
      </c>
      <c r="N817" t="str">
        <f t="shared" si="361"/>
        <v>-0.302904333822656i</v>
      </c>
      <c r="O817" t="str">
        <f t="shared" si="362"/>
        <v>0.954474171797928-0.298293572459515i</v>
      </c>
      <c r="P817" t="str">
        <f t="shared" si="363"/>
        <v>0.045525828202072+0.298293572459515i</v>
      </c>
      <c r="Q817" t="str">
        <f t="shared" si="364"/>
        <v>-0.045525828202072+0.00461076136314104i</v>
      </c>
      <c r="R817" t="str">
        <f t="shared" si="365"/>
        <v>-0.332992895174382-6.58590815534333i</v>
      </c>
      <c r="S817" t="str">
        <f t="shared" si="366"/>
        <v>0.0314183156112305i</v>
      </c>
      <c r="T817" t="str">
        <f t="shared" si="367"/>
        <v>0.206918141011154-0.0104620758768861i</v>
      </c>
      <c r="U817" t="str">
        <f t="shared" si="368"/>
        <v>0.0001-2330.23342740696i</v>
      </c>
      <c r="V817" t="str">
        <f t="shared" si="369"/>
        <v>0.00002-0.0373762570932129i</v>
      </c>
      <c r="W817" t="str">
        <f t="shared" si="370"/>
        <v>0.0000199993584529566-0.0373756575988571i</v>
      </c>
      <c r="X817" t="str">
        <f t="shared" si="371"/>
        <v>0.00489967233806173-0.0367219228768921i</v>
      </c>
      <c r="Y817" t="str">
        <f t="shared" si="372"/>
        <v>0.009+0.429141556480366i</v>
      </c>
      <c r="Z817" t="str">
        <f t="shared" si="373"/>
        <v>-1.11623093837011-0.189366958200622i</v>
      </c>
      <c r="AA817" t="str">
        <f t="shared" si="374"/>
        <v>1.08178218574279-30.5411925290858i</v>
      </c>
      <c r="AB817" t="str">
        <f t="shared" si="375"/>
        <v>1.40871321180954-0.071226546105152i</v>
      </c>
      <c r="AC817" t="str">
        <f t="shared" si="376"/>
        <v>4.16490123118543-3.61936297146856i</v>
      </c>
      <c r="AD817" t="str">
        <f t="shared" si="377"/>
        <v>0.201172823140497+0.157720647951209i</v>
      </c>
      <c r="AE817" t="str">
        <f t="shared" si="378"/>
        <v>-0.19468824980073-0.214148152453667i</v>
      </c>
      <c r="AF817" t="str">
        <f t="shared" si="379"/>
        <v>-12.5866170622795-3.59476072541753i</v>
      </c>
      <c r="AG817" t="str">
        <f t="shared" si="380"/>
        <v>1.01822525870141-0.0216238474998719i</v>
      </c>
      <c r="AH817" t="str">
        <f t="shared" si="381"/>
        <v>1.57904697778387+3.36802048991528i</v>
      </c>
      <c r="AI817">
        <f t="shared" si="382"/>
        <v>11.410404148806588</v>
      </c>
      <c r="AJ817">
        <f t="shared" si="383"/>
        <v>64.881157209473258</v>
      </c>
      <c r="AK817"/>
      <c r="AL817"/>
      <c r="AM817"/>
      <c r="AN817"/>
    </row>
    <row r="818" spans="1:40" x14ac:dyDescent="0.25">
      <c r="A818"/>
      <c r="B818">
        <f t="shared" si="384"/>
        <v>68400</v>
      </c>
      <c r="C818" s="237" t="str">
        <f t="shared" si="352"/>
        <v>-0.0000163354252292191+0.0358044156609734i</v>
      </c>
      <c r="D818" s="208" t="str">
        <f t="shared" si="353"/>
        <v>-5.95713119526605+0.274500520067463i</v>
      </c>
      <c r="E818" t="str">
        <f t="shared" si="354"/>
        <v>2870</v>
      </c>
      <c r="F818" t="str">
        <f t="shared" si="355"/>
        <v>0.777000777000777</v>
      </c>
      <c r="G818" t="str">
        <f t="shared" si="350"/>
        <v>0.777000777000777</v>
      </c>
      <c r="H818" t="str">
        <f t="shared" si="356"/>
        <v>6.6346471840316+3.86734195357587i</v>
      </c>
      <c r="I818" t="str">
        <f t="shared" si="357"/>
        <v>268.606171881927i</v>
      </c>
      <c r="J818" t="str">
        <f t="shared" si="351"/>
        <v>-60.7136043541756+58.0932833148733i</v>
      </c>
      <c r="K818" t="str">
        <f t="shared" si="358"/>
        <v>2.20992463163128-2.30960417592816i</v>
      </c>
      <c r="L818" t="str">
        <f t="shared" si="359"/>
        <v>0.156891946792191-0.139680983197642i</v>
      </c>
      <c r="M818" t="str">
        <f t="shared" si="360"/>
        <v>2.36681657842347-2.4492851591258i</v>
      </c>
      <c r="N818" t="str">
        <f t="shared" si="361"/>
        <v>-0.303347824794577i</v>
      </c>
      <c r="O818" t="str">
        <f t="shared" si="362"/>
        <v>0.954341787430883-0.298716843788941i</v>
      </c>
      <c r="P818" t="str">
        <f t="shared" si="363"/>
        <v>0.045658212569117+0.298716843788941i</v>
      </c>
      <c r="Q818" t="str">
        <f t="shared" si="364"/>
        <v>-0.045658212569117+0.00463098100563603i</v>
      </c>
      <c r="R818" t="str">
        <f t="shared" si="365"/>
        <v>-0.332991895730633-6.5762303436336i</v>
      </c>
      <c r="S818" t="str">
        <f t="shared" si="366"/>
        <v>0.0314643160733261i</v>
      </c>
      <c r="T818" t="str">
        <f t="shared" si="367"/>
        <v>0.206916590103085-0.0104773622571247i</v>
      </c>
      <c r="U818" t="str">
        <f t="shared" si="368"/>
        <v>0.0001-2326.82665339028i</v>
      </c>
      <c r="V818" t="str">
        <f t="shared" si="369"/>
        <v>0.00002-0.0373216134424918i</v>
      </c>
      <c r="W818" t="str">
        <f t="shared" si="370"/>
        <v>0.0000199993584529566-0.0373210148245902i</v>
      </c>
      <c r="X818" t="str">
        <f t="shared" si="371"/>
        <v>0.00488566139050296-0.0366700949328357i</v>
      </c>
      <c r="Y818" t="str">
        <f t="shared" si="372"/>
        <v>0.009+0.429769875011084i</v>
      </c>
      <c r="Z818" t="str">
        <f t="shared" si="373"/>
        <v>-1.11275666128785-0.188449097783671i</v>
      </c>
      <c r="AA818" t="str">
        <f t="shared" si="374"/>
        <v>1.07696269943367-30.4885585492818i</v>
      </c>
      <c r="AB818" t="str">
        <f t="shared" si="375"/>
        <v>1.40870265311866-0.0713306168536017i</v>
      </c>
      <c r="AC818" t="str">
        <f t="shared" si="376"/>
        <v>4.15943177221956-3.61914098842295i</v>
      </c>
      <c r="AD818" t="str">
        <f t="shared" si="377"/>
        <v>0.201241726127683+0.157952239328473i</v>
      </c>
      <c r="AE818" t="str">
        <f t="shared" si="378"/>
        <v>-0.194167114283283-0.213686228203281i</v>
      </c>
      <c r="AF818" t="str">
        <f t="shared" si="379"/>
        <v>-12.5917783792977-3.59284143350841i</v>
      </c>
      <c r="AG818" t="str">
        <f t="shared" si="380"/>
        <v>1.0182175266643-0.0215949705559841i</v>
      </c>
      <c r="AH818" t="str">
        <f t="shared" si="381"/>
        <v>1.57587706997826+3.36110134698147i</v>
      </c>
      <c r="AI818">
        <f t="shared" si="382"/>
        <v>11.392615341007859</v>
      </c>
      <c r="AJ818">
        <f t="shared" si="383"/>
        <v>64.880122641793278</v>
      </c>
      <c r="AK818"/>
      <c r="AL818"/>
      <c r="AM818"/>
      <c r="AN818"/>
    </row>
    <row r="819" spans="1:40" x14ac:dyDescent="0.25">
      <c r="A819"/>
      <c r="B819">
        <f t="shared" si="384"/>
        <v>68500</v>
      </c>
      <c r="C819" s="237" t="str">
        <f t="shared" si="352"/>
        <v>-0.000016287765380538+0.035752146462743i</v>
      </c>
      <c r="D819" s="208" t="str">
        <f t="shared" si="353"/>
        <v>-5.95713082987388+0.274099789547696i</v>
      </c>
      <c r="E819" t="str">
        <f t="shared" si="354"/>
        <v>2870</v>
      </c>
      <c r="F819" t="str">
        <f t="shared" si="355"/>
        <v>0.777000777000777</v>
      </c>
      <c r="G819" t="str">
        <f t="shared" si="350"/>
        <v>0.777000777000777</v>
      </c>
      <c r="H819" t="str">
        <f t="shared" si="356"/>
        <v>6.63979514177112+3.86501867602047i</v>
      </c>
      <c r="I819" t="str">
        <f t="shared" si="357"/>
        <v>268.998870963626i</v>
      </c>
      <c r="J819" t="str">
        <f t="shared" si="351"/>
        <v>-60.8941853969769+58.178215015626i</v>
      </c>
      <c r="K819" t="str">
        <f t="shared" si="358"/>
        <v>2.20644312165072-2.3094479004142i</v>
      </c>
      <c r="L819" t="str">
        <f t="shared" si="359"/>
        <v>0.156689219721021-0.139704443271339i</v>
      </c>
      <c r="M819" t="str">
        <f t="shared" si="360"/>
        <v>2.36313234137174-2.44915234368554i</v>
      </c>
      <c r="N819" t="str">
        <f t="shared" si="361"/>
        <v>-0.303791315766499i</v>
      </c>
      <c r="O819" t="str">
        <f t="shared" si="362"/>
        <v>0.954209215359851-0.299140056365473i</v>
      </c>
      <c r="P819" t="str">
        <f t="shared" si="363"/>
        <v>0.045790784640149+0.299140056365473i</v>
      </c>
      <c r="Q819" t="str">
        <f t="shared" si="364"/>
        <v>-0.045790784640149+0.00465125940102601i</v>
      </c>
      <c r="R819" t="str">
        <f t="shared" si="365"/>
        <v>-0.332990894813924-6.56658071615114i</v>
      </c>
      <c r="S819" t="str">
        <f t="shared" si="366"/>
        <v>0.0315103165354215i</v>
      </c>
      <c r="T819" t="str">
        <f t="shared" si="367"/>
        <v>0.206915036921317-0.010492648499i</v>
      </c>
      <c r="U819" t="str">
        <f t="shared" si="368"/>
        <v>0.0001-2323.42982615905i</v>
      </c>
      <c r="V819" t="str">
        <f t="shared" si="369"/>
        <v>0.00002-0.0372671293352765i</v>
      </c>
      <c r="W819" t="str">
        <f t="shared" si="370"/>
        <v>0.0000199993584529565-0.0372665315912701i</v>
      </c>
      <c r="X819" t="str">
        <f t="shared" si="371"/>
        <v>0.00487171034849056-0.0366184103741302i</v>
      </c>
      <c r="Y819" t="str">
        <f t="shared" si="372"/>
        <v>0.009+0.430398193541802i</v>
      </c>
      <c r="Z819" t="str">
        <f t="shared" si="373"/>
        <v>-1.10929885200838-0.187537298011603i</v>
      </c>
      <c r="AA819" t="str">
        <f t="shared" si="374"/>
        <v>1.07217536562405-30.4361158347786i</v>
      </c>
      <c r="AB819" t="str">
        <f t="shared" si="375"/>
        <v>1.40869207894829-0.0714346866600644i</v>
      </c>
      <c r="AC819" t="str">
        <f t="shared" si="376"/>
        <v>4.15397138054296-3.61891112502961i</v>
      </c>
      <c r="AD819" t="str">
        <f t="shared" si="377"/>
        <v>0.201310726649413+0.158183791221355i</v>
      </c>
      <c r="AE819" t="str">
        <f t="shared" si="378"/>
        <v>-0.193648397174282-0.213226367744765i</v>
      </c>
      <c r="AF819" t="str">
        <f t="shared" si="379"/>
        <v>-12.596925971645-3.59091888647277i</v>
      </c>
      <c r="AG819" t="str">
        <f t="shared" si="380"/>
        <v>1.01820983295298-0.0215662073078451i</v>
      </c>
      <c r="AH819" t="str">
        <f t="shared" si="381"/>
        <v>1.57271937791493+3.35421043682925i</v>
      </c>
      <c r="AI819">
        <f t="shared" si="382"/>
        <v>11.374862122756465</v>
      </c>
      <c r="AJ819">
        <f t="shared" si="383"/>
        <v>64.879098135102794</v>
      </c>
      <c r="AK819"/>
      <c r="AL819"/>
      <c r="AM819"/>
      <c r="AN819"/>
    </row>
    <row r="820" spans="1:40" x14ac:dyDescent="0.25">
      <c r="A820"/>
      <c r="B820">
        <f t="shared" si="384"/>
        <v>68600</v>
      </c>
      <c r="C820" s="237" t="str">
        <f t="shared" si="352"/>
        <v>-0.0000162403138048435+0.0357000296527509i</v>
      </c>
      <c r="D820" s="208" t="str">
        <f t="shared" si="353"/>
        <v>-5.95713046607846+0.273700227337757i</v>
      </c>
      <c r="E820" t="str">
        <f t="shared" si="354"/>
        <v>2870</v>
      </c>
      <c r="F820" t="str">
        <f t="shared" si="355"/>
        <v>0.777000777000777</v>
      </c>
      <c r="G820" t="str">
        <f t="shared" si="350"/>
        <v>0.777000777000777</v>
      </c>
      <c r="H820" t="str">
        <f t="shared" si="356"/>
        <v>6.64492941149841+3.8626933505436i</v>
      </c>
      <c r="I820" t="str">
        <f t="shared" si="357"/>
        <v>269.391570045325i</v>
      </c>
      <c r="J820" t="str">
        <f t="shared" si="351"/>
        <v>-61.0750302543039+58.2631467163787i</v>
      </c>
      <c r="K820" t="str">
        <f t="shared" si="358"/>
        <v>2.20296749642821-2.30928664303979i</v>
      </c>
      <c r="L820" t="str">
        <f t="shared" si="359"/>
        <v>0.156486720857171-0.139727579369462i</v>
      </c>
      <c r="M820" t="str">
        <f t="shared" si="360"/>
        <v>2.35945421728538-2.44901422240925i</v>
      </c>
      <c r="N820" t="str">
        <f t="shared" si="361"/>
        <v>-0.304234806738421i</v>
      </c>
      <c r="O820" t="str">
        <f t="shared" si="362"/>
        <v>0.954076455610904-0.299563210105871i</v>
      </c>
      <c r="P820" t="str">
        <f t="shared" si="363"/>
        <v>0.045923544389096+0.299563210105871i</v>
      </c>
      <c r="Q820" t="str">
        <f t="shared" si="364"/>
        <v>-0.045923544389096+0.00467159663255001i</v>
      </c>
      <c r="R820" t="str">
        <f t="shared" si="365"/>
        <v>-0.332989892424321-6.55695914964026i</v>
      </c>
      <c r="S820" t="str">
        <f t="shared" si="366"/>
        <v>0.0315563169975171i</v>
      </c>
      <c r="T820" t="str">
        <f t="shared" si="367"/>
        <v>0.206913481465818-0.010507934602311i</v>
      </c>
      <c r="U820" t="str">
        <f t="shared" si="368"/>
        <v>0.0001-2320.04290221421i</v>
      </c>
      <c r="V820" t="str">
        <f t="shared" si="369"/>
        <v>0.00002-0.0372128040738548i</v>
      </c>
      <c r="W820" t="str">
        <f t="shared" si="370"/>
        <v>0.0000199993584529566-0.037212207201196i</v>
      </c>
      <c r="X820" t="str">
        <f t="shared" si="371"/>
        <v>0.00485781887302163-0.0365668686185765i</v>
      </c>
      <c r="Y820" t="str">
        <f t="shared" si="372"/>
        <v>0.009+0.43102651207252i</v>
      </c>
      <c r="Z820" t="str">
        <f t="shared" si="373"/>
        <v>-1.10585740525867-0.186631507986746i</v>
      </c>
      <c r="AA820" t="str">
        <f t="shared" si="374"/>
        <v>1.0674199031782-30.3838633107715i</v>
      </c>
      <c r="AB820" t="str">
        <f t="shared" si="375"/>
        <v>1.40868148929819-0.0715387555231716i</v>
      </c>
      <c r="AC820" t="str">
        <f t="shared" si="376"/>
        <v>4.14852005100676-3.61867342055441i</v>
      </c>
      <c r="AD820" t="str">
        <f t="shared" si="377"/>
        <v>0.201379824693894+0.158415303638955i</v>
      </c>
      <c r="AE820" t="str">
        <f t="shared" si="378"/>
        <v>-0.193132083401119-0.212768556996167i</v>
      </c>
      <c r="AF820" t="str">
        <f t="shared" si="379"/>
        <v>-12.6020598775769-3.58899312320584i</v>
      </c>
      <c r="AG820" t="str">
        <f t="shared" si="380"/>
        <v>1.01820217726958-0.0215375571366865i</v>
      </c>
      <c r="AH820" t="str">
        <f t="shared" si="381"/>
        <v>1.56957384022733+3.34734758663763i</v>
      </c>
      <c r="AI820">
        <f t="shared" si="382"/>
        <v>11.357144358414907</v>
      </c>
      <c r="AJ820">
        <f t="shared" si="383"/>
        <v>64.87808350085183</v>
      </c>
      <c r="AK820"/>
      <c r="AL820"/>
      <c r="AM820"/>
      <c r="AN820"/>
    </row>
    <row r="821" spans="1:40" x14ac:dyDescent="0.25">
      <c r="A821"/>
      <c r="B821">
        <f t="shared" si="384"/>
        <v>68700</v>
      </c>
      <c r="C821" s="237" t="str">
        <f t="shared" si="352"/>
        <v>-0.0000161930692903668+0.0356480645655468i</v>
      </c>
      <c r="D821" s="208" t="str">
        <f t="shared" si="353"/>
        <v>-5.95713010387052+0.273301828335859i</v>
      </c>
      <c r="E821" t="str">
        <f t="shared" si="354"/>
        <v>2870</v>
      </c>
      <c r="F821" t="str">
        <f t="shared" si="355"/>
        <v>0.777000777000777</v>
      </c>
      <c r="G821" t="str">
        <f t="shared" si="350"/>
        <v>0.777000777000777</v>
      </c>
      <c r="H821" t="str">
        <f t="shared" si="356"/>
        <v>6.65005003141022+3.8603660106684i</v>
      </c>
      <c r="I821" t="str">
        <f t="shared" si="357"/>
        <v>269.784269127023i</v>
      </c>
      <c r="J821" t="str">
        <f t="shared" si="351"/>
        <v>-61.2561389261565+58.3480784171314i</v>
      </c>
      <c r="K821" t="str">
        <f t="shared" si="358"/>
        <v>2.19949775216847-2.30912042914925i</v>
      </c>
      <c r="L821" t="str">
        <f t="shared" si="359"/>
        <v>0.156284450460826-0.139750392615781i</v>
      </c>
      <c r="M821" t="str">
        <f t="shared" si="360"/>
        <v>2.3557822026293-2.44887082176503i</v>
      </c>
      <c r="N821" t="str">
        <f t="shared" si="361"/>
        <v>-0.304678297710343i</v>
      </c>
      <c r="O821" t="str">
        <f t="shared" si="362"/>
        <v>0.953943508210157-0.299986304926906i</v>
      </c>
      <c r="P821" t="str">
        <f t="shared" si="363"/>
        <v>0.0460564917898429+0.299986304926906i</v>
      </c>
      <c r="Q821" t="str">
        <f t="shared" si="364"/>
        <v>-0.0460564917898429+0.00469199278343702i</v>
      </c>
      <c r="R821" t="str">
        <f t="shared" si="365"/>
        <v>-0.332988888561495-6.54736552156375i</v>
      </c>
      <c r="S821" t="str">
        <f t="shared" si="366"/>
        <v>0.0316023174596125i</v>
      </c>
      <c r="T821" t="str">
        <f t="shared" si="367"/>
        <v>0.206911923736579-0.0105232205668439i</v>
      </c>
      <c r="U821" t="str">
        <f t="shared" si="368"/>
        <v>0.0001-2316.66583830997i</v>
      </c>
      <c r="V821" t="str">
        <f t="shared" si="369"/>
        <v>0.00002-0.0371586369645771i</v>
      </c>
      <c r="W821" t="str">
        <f t="shared" si="370"/>
        <v>0.0000199993584529567-0.037158040960729i</v>
      </c>
      <c r="X821" t="str">
        <f t="shared" si="371"/>
        <v>0.00484398662747315-0.0365154690870499i</v>
      </c>
      <c r="Y821" t="str">
        <f t="shared" si="372"/>
        <v>0.009+0.431654830603238i</v>
      </c>
      <c r="Z821" t="str">
        <f t="shared" si="373"/>
        <v>-1.10243221661296-0.185731677331661i</v>
      </c>
      <c r="AA821" t="str">
        <f t="shared" si="374"/>
        <v>1.06269603397261-30.3317999106136i</v>
      </c>
      <c r="AB821" t="str">
        <f t="shared" si="375"/>
        <v>1.40867088416831-0.0716428234414678i</v>
      </c>
      <c r="AC821" t="str">
        <f t="shared" si="376"/>
        <v>4.14307777837111-3.61842791411924i</v>
      </c>
      <c r="AD821" t="str">
        <f t="shared" si="377"/>
        <v>0.201449020249329+0.158646776590107i</v>
      </c>
      <c r="AE821" t="str">
        <f t="shared" si="378"/>
        <v>-0.192618158008635-0.212312782002461i</v>
      </c>
      <c r="AF821" t="str">
        <f t="shared" si="379"/>
        <v>-12.6071801352807-3.58706418233254i</v>
      </c>
      <c r="AG821" t="str">
        <f t="shared" si="380"/>
        <v>1.01819455931908-0.0215090194282672i</v>
      </c>
      <c r="AH821" t="str">
        <f t="shared" si="381"/>
        <v>1.56644039591399+3.34051262498477i</v>
      </c>
      <c r="AI821">
        <f t="shared" si="382"/>
        <v>11.339461913106064</v>
      </c>
      <c r="AJ821">
        <f t="shared" si="383"/>
        <v>64.87707855234332</v>
      </c>
      <c r="AK821"/>
      <c r="AL821"/>
      <c r="AM821"/>
      <c r="AN821"/>
    </row>
    <row r="822" spans="1:40" x14ac:dyDescent="0.25">
      <c r="A822"/>
      <c r="B822">
        <f t="shared" si="384"/>
        <v>68800</v>
      </c>
      <c r="C822" s="237" t="str">
        <f t="shared" si="352"/>
        <v>-0.0000161460306341393+0.0355962505395492i</v>
      </c>
      <c r="D822" s="208" t="str">
        <f t="shared" si="353"/>
        <v>-5.95712974324082+0.272904587469877i</v>
      </c>
      <c r="E822" t="str">
        <f t="shared" si="354"/>
        <v>2870</v>
      </c>
      <c r="F822" t="str">
        <f t="shared" si="355"/>
        <v>0.777000777000777</v>
      </c>
      <c r="G822" t="str">
        <f t="shared" si="350"/>
        <v>0.777000777000777</v>
      </c>
      <c r="H822" t="str">
        <f t="shared" si="356"/>
        <v>6.65515703963462+3.85803668967908i</v>
      </c>
      <c r="I822" t="str">
        <f t="shared" si="357"/>
        <v>270.176968208722i</v>
      </c>
      <c r="J822" t="str">
        <f t="shared" si="351"/>
        <v>-61.4375114125348+58.4330101178841i</v>
      </c>
      <c r="K822" t="str">
        <f t="shared" si="358"/>
        <v>2.19603388501889-2.30894928399158i</v>
      </c>
      <c r="L822" t="str">
        <f t="shared" si="359"/>
        <v>0.156082408788255-0.139772884131912i</v>
      </c>
      <c r="M822" t="str">
        <f t="shared" si="360"/>
        <v>2.35211629380714-2.44872216812349i</v>
      </c>
      <c r="N822" t="str">
        <f t="shared" si="361"/>
        <v>-0.305121788682265i</v>
      </c>
      <c r="O822" t="str">
        <f t="shared" si="362"/>
        <v>0.953810373183756-0.300409340745363i</v>
      </c>
      <c r="P822" t="str">
        <f t="shared" si="363"/>
        <v>0.0461896268162439+0.300409340745363i</v>
      </c>
      <c r="Q822" t="str">
        <f t="shared" si="364"/>
        <v>-0.0461896268162439+0.00471244793690201i</v>
      </c>
      <c r="R822" t="str">
        <f t="shared" si="365"/>
        <v>-0.33298788322564-6.53779971009603i</v>
      </c>
      <c r="S822" t="str">
        <f t="shared" si="366"/>
        <v>0.0316483179217081i</v>
      </c>
      <c r="T822" t="str">
        <f t="shared" si="367"/>
        <v>0.20691036373357-0.0105385063924017i</v>
      </c>
      <c r="U822" t="str">
        <f t="shared" si="368"/>
        <v>0.0001-2313.29859145196i</v>
      </c>
      <c r="V822" t="str">
        <f t="shared" si="369"/>
        <v>0.00002-0.0371046273178263i</v>
      </c>
      <c r="W822" t="str">
        <f t="shared" si="370"/>
        <v>0.0000199993584529566-0.0371040321802633i</v>
      </c>
      <c r="X822" t="str">
        <f t="shared" si="371"/>
        <v>0.00483021327758258-0.0364642112034829i</v>
      </c>
      <c r="Y822" t="str">
        <f t="shared" si="372"/>
        <v>0.009+0.432283149133955i</v>
      </c>
      <c r="Z822" t="str">
        <f t="shared" si="373"/>
        <v>-1.09902318248463-0.184837756182884i</v>
      </c>
      <c r="AA822" t="str">
        <f t="shared" si="374"/>
        <v>1.05800348285796-30.2799245757386i</v>
      </c>
      <c r="AB822" t="str">
        <f t="shared" si="375"/>
        <v>1.40866026355845-0.0717468904136118i</v>
      </c>
      <c r="AC822" t="str">
        <f t="shared" si="376"/>
        <v>4.13764455730475-3.61817464470211i</v>
      </c>
      <c r="AD822" t="str">
        <f t="shared" si="377"/>
        <v>0.201518313303914+0.158878210083363i</v>
      </c>
      <c r="AE822" t="str">
        <f t="shared" si="378"/>
        <v>-0.192106606158042-0.211859028934135i</v>
      </c>
      <c r="AF822" t="str">
        <f t="shared" si="379"/>
        <v>-12.6122867828754-3.5851321022092i</v>
      </c>
      <c r="AG822" t="str">
        <f t="shared" si="380"/>
        <v>1.0181869788093-0.021480593572832i</v>
      </c>
      <c r="AH822" t="str">
        <f t="shared" si="381"/>
        <v>1.56331898433645+3.33370538183382i</v>
      </c>
      <c r="AI822">
        <f t="shared" si="382"/>
        <v>11.321814652707499</v>
      </c>
      <c r="AJ822">
        <f t="shared" si="383"/>
        <v>64.876083104709821</v>
      </c>
      <c r="AK822"/>
      <c r="AL822"/>
      <c r="AM822"/>
      <c r="AN822"/>
    </row>
    <row r="823" spans="1:40" x14ac:dyDescent="0.25">
      <c r="A823"/>
      <c r="B823">
        <f t="shared" si="384"/>
        <v>68900</v>
      </c>
      <c r="C823" s="237" t="str">
        <f t="shared" si="352"/>
        <v>-0.0000160991966419161+0.0355445869170179i</v>
      </c>
      <c r="D823" s="208" t="str">
        <f t="shared" si="353"/>
        <v>-5.95712938418021+0.272508499697137i</v>
      </c>
      <c r="E823" t="str">
        <f t="shared" si="354"/>
        <v>2870</v>
      </c>
      <c r="F823" t="str">
        <f t="shared" si="355"/>
        <v>0.777000777000777</v>
      </c>
      <c r="G823" t="str">
        <f t="shared" si="350"/>
        <v>0.777000777000777</v>
      </c>
      <c r="H823" t="str">
        <f t="shared" si="356"/>
        <v>6.66025047423085+3.85570542062237i</v>
      </c>
      <c r="I823" t="str">
        <f t="shared" si="357"/>
        <v>270.569667290421i</v>
      </c>
      <c r="J823" t="str">
        <f t="shared" si="351"/>
        <v>-61.6191477134387+58.5179418186369i</v>
      </c>
      <c r="K823" t="str">
        <f t="shared" si="358"/>
        <v>2.19257589107-2.30877323272054i</v>
      </c>
      <c r="L823" t="str">
        <f t="shared" si="359"/>
        <v>0.155880596091824-0.139795055037305i</v>
      </c>
      <c r="M823" t="str">
        <f t="shared" si="360"/>
        <v>2.34845648716182-2.44856828775784i</v>
      </c>
      <c r="N823" t="str">
        <f t="shared" si="361"/>
        <v>-0.305565279654187i</v>
      </c>
      <c r="O823" t="str">
        <f t="shared" si="362"/>
        <v>0.953677050557888-0.300832317478038i</v>
      </c>
      <c r="P823" t="str">
        <f t="shared" si="363"/>
        <v>0.046322949442112+0.300832317478038i</v>
      </c>
      <c r="Q823" t="str">
        <f t="shared" si="364"/>
        <v>-0.046322949442112+0.00473296217614899i</v>
      </c>
      <c r="R823" t="str">
        <f t="shared" si="365"/>
        <v>-0.33298687641673-6.52826159411936i</v>
      </c>
      <c r="S823" t="str">
        <f t="shared" si="366"/>
        <v>0.0316943183838036i</v>
      </c>
      <c r="T823" t="str">
        <f t="shared" si="367"/>
        <v>0.206908801456776-0.0105537920787801i</v>
      </c>
      <c r="U823" t="str">
        <f t="shared" si="368"/>
        <v>0.0001-2309.94111889544i</v>
      </c>
      <c r="V823" t="str">
        <f t="shared" si="369"/>
        <v>0.00002-0.0370507744479891i</v>
      </c>
      <c r="W823" t="str">
        <f t="shared" si="370"/>
        <v>0.0000199993584529566-0.0370501801741967i</v>
      </c>
      <c r="X823" t="str">
        <f t="shared" si="371"/>
        <v>0.00481649849142764-0.0364130943948426i</v>
      </c>
      <c r="Y823" t="str">
        <f t="shared" si="372"/>
        <v>0.009+0.432911467664673i</v>
      </c>
      <c r="Z823" t="str">
        <f t="shared" si="373"/>
        <v>-1.09563020011802-0.183949695184726i</v>
      </c>
      <c r="AA823" t="str">
        <f t="shared" si="374"/>
        <v>1.05334197762162-30.2282362555842i</v>
      </c>
      <c r="AB823" t="str">
        <f t="shared" si="375"/>
        <v>1.4086496274685-0.0718509564382126i</v>
      </c>
      <c r="AC823" t="str">
        <f t="shared" si="376"/>
        <v>4.1322203823868-3.61791365113737i</v>
      </c>
      <c r="AD823" t="str">
        <f t="shared" si="377"/>
        <v>0.201587703845844+0.159109604127004i</v>
      </c>
      <c r="AE823" t="str">
        <f t="shared" si="378"/>
        <v>-0.191597413125829-0.2114072840858i</v>
      </c>
      <c r="AF823" t="str">
        <f t="shared" si="379"/>
        <v>-12.6173798584111-3.58319692092523i</v>
      </c>
      <c r="AG823" t="str">
        <f t="shared" si="380"/>
        <v>1.01817943545087-0.0214522789650715i</v>
      </c>
      <c r="AH823" t="str">
        <f t="shared" si="381"/>
        <v>1.56020954521683+3.32692568851897i</v>
      </c>
      <c r="AI823">
        <f t="shared" si="382"/>
        <v>11.304202443845501</v>
      </c>
      <c r="AJ823">
        <f t="shared" si="383"/>
        <v>64.875096974896195</v>
      </c>
      <c r="AK823"/>
      <c r="AL823"/>
      <c r="AM823"/>
      <c r="AN823"/>
    </row>
    <row r="824" spans="1:40" x14ac:dyDescent="0.25">
      <c r="A824"/>
      <c r="B824">
        <f t="shared" si="384"/>
        <v>69000</v>
      </c>
      <c r="C824" s="237" t="str">
        <f t="shared" si="352"/>
        <v>-0.0000160525661280997+0.035493073044025i</v>
      </c>
      <c r="D824" s="208" t="str">
        <f t="shared" si="353"/>
        <v>-5.95712902667961+0.272113560004192i</v>
      </c>
      <c r="E824" t="str">
        <f t="shared" si="354"/>
        <v>2870</v>
      </c>
      <c r="F824" t="str">
        <f t="shared" si="355"/>
        <v>0.777000777000777</v>
      </c>
      <c r="G824" t="str">
        <f t="shared" si="350"/>
        <v>0.777000777000777</v>
      </c>
      <c r="H824" t="str">
        <f t="shared" si="356"/>
        <v>6.66533037318875+3.85337223630894i</v>
      </c>
      <c r="I824" t="str">
        <f t="shared" si="357"/>
        <v>270.96236637212i</v>
      </c>
      <c r="J824" t="str">
        <f t="shared" si="351"/>
        <v>-61.8010478288683+58.6028735193896i</v>
      </c>
      <c r="K824" t="str">
        <f t="shared" si="358"/>
        <v>2.18912376635605-2.30859230039497i</v>
      </c>
      <c r="L824" t="str">
        <f t="shared" si="359"/>
        <v>0.155679012620021-0.139816906449243i</v>
      </c>
      <c r="M824" t="str">
        <f t="shared" si="360"/>
        <v>2.34480277897607-2.44840920684421i</v>
      </c>
      <c r="N824" t="str">
        <f t="shared" si="361"/>
        <v>-0.306008770626109i</v>
      </c>
      <c r="O824" t="str">
        <f t="shared" si="362"/>
        <v>0.953543540358775-0.301255235041738i</v>
      </c>
      <c r="P824" t="str">
        <f t="shared" si="363"/>
        <v>0.046456459641225+0.301255235041738i</v>
      </c>
      <c r="Q824" t="str">
        <f t="shared" si="364"/>
        <v>-0.046456459641225+0.00475353558437097i</v>
      </c>
      <c r="R824" t="str">
        <f t="shared" si="365"/>
        <v>-0.332985868134703-6.51875105321787i</v>
      </c>
      <c r="S824" t="str">
        <f t="shared" si="366"/>
        <v>0.031740318845899i</v>
      </c>
      <c r="T824" t="str">
        <f t="shared" si="367"/>
        <v>0.206907236906175-0.010569077625774i</v>
      </c>
      <c r="U824" t="str">
        <f t="shared" si="368"/>
        <v>0.0001-2306.59337814341i</v>
      </c>
      <c r="V824" t="str">
        <f t="shared" si="369"/>
        <v>0.00002-0.0369970776734268i</v>
      </c>
      <c r="W824" t="str">
        <f t="shared" si="370"/>
        <v>0.0000199993584529566-0.0369964842609013i</v>
      </c>
      <c r="X824" t="str">
        <f t="shared" si="371"/>
        <v>0.00480284193940725-0.036362118091114i</v>
      </c>
      <c r="Y824" t="str">
        <f t="shared" si="372"/>
        <v>0.009+0.433539786195391i</v>
      </c>
      <c r="Z824" t="str">
        <f t="shared" si="373"/>
        <v>-1.09225316758045-0.183067445483182i</v>
      </c>
      <c r="AA824" t="str">
        <f t="shared" si="374"/>
        <v>1.04871124895079-30.1767339075165i</v>
      </c>
      <c r="AB824" t="str">
        <f t="shared" si="375"/>
        <v>1.40863897589831-0.071955021513874i</v>
      </c>
      <c r="AC824" t="str">
        <f t="shared" si="376"/>
        <v>4.12680524810712-3.61764497211604i</v>
      </c>
      <c r="AD824" t="str">
        <f t="shared" si="377"/>
        <v>0.201657191863304+0.159340958729046i</v>
      </c>
      <c r="AE824" t="str">
        <f t="shared" si="378"/>
        <v>-0.191090564302705-0.210957533874833i</v>
      </c>
      <c r="AF824" t="str">
        <f t="shared" si="379"/>
        <v>-12.6224593998684-3.58125867630475i</v>
      </c>
      <c r="AG824" t="str">
        <f t="shared" si="380"/>
        <v>1.01817192895718-0.0214240750040806i</v>
      </c>
      <c r="AH824" t="str">
        <f t="shared" si="381"/>
        <v>1.55711201863564+3.32017337773182i</v>
      </c>
      <c r="AI824">
        <f t="shared" si="382"/>
        <v>11.286625153889773</v>
      </c>
      <c r="AJ824">
        <f t="shared" si="383"/>
        <v>64.874119981640007</v>
      </c>
      <c r="AK824"/>
      <c r="AL824"/>
      <c r="AM824"/>
      <c r="AN824"/>
    </row>
    <row r="825" spans="1:40" x14ac:dyDescent="0.25">
      <c r="A825"/>
      <c r="B825">
        <f t="shared" si="384"/>
        <v>69100</v>
      </c>
      <c r="C825" s="237" t="str">
        <f t="shared" si="352"/>
        <v>-0.0000160061379156652+0.0354417082704283i</v>
      </c>
      <c r="D825" s="208" t="str">
        <f t="shared" si="353"/>
        <v>-5.95712867072998+0.271719763406617i</v>
      </c>
      <c r="E825" t="str">
        <f t="shared" si="354"/>
        <v>2870</v>
      </c>
      <c r="F825" t="str">
        <f t="shared" si="355"/>
        <v>0.777000777000777</v>
      </c>
      <c r="G825" t="str">
        <f t="shared" si="350"/>
        <v>0.777000777000777</v>
      </c>
      <c r="H825" t="str">
        <f t="shared" si="356"/>
        <v>6.67039677442828+3.85103716931494i</v>
      </c>
      <c r="I825" t="str">
        <f t="shared" si="357"/>
        <v>271.355065453818i</v>
      </c>
      <c r="J825" t="str">
        <f t="shared" si="351"/>
        <v>-61.9832117588235+58.6878052201424i</v>
      </c>
      <c r="K825" t="str">
        <f t="shared" si="358"/>
        <v>2.18567750685554-2.30840651197887i</v>
      </c>
      <c r="L825" t="str">
        <f t="shared" si="359"/>
        <v>0.155477658617474-0.139838439482829i</v>
      </c>
      <c r="M825" t="str">
        <f t="shared" si="360"/>
        <v>2.34115516547301-2.4482449514617i</v>
      </c>
      <c r="N825" t="str">
        <f t="shared" si="361"/>
        <v>-0.306452261598031i</v>
      </c>
      <c r="O825" t="str">
        <f t="shared" si="362"/>
        <v>0.953409842612677-0.30167809335328i</v>
      </c>
      <c r="P825" t="str">
        <f t="shared" si="363"/>
        <v>0.046590157387323+0.30167809335328i</v>
      </c>
      <c r="Q825" t="str">
        <f t="shared" si="364"/>
        <v>-0.046590157387323+0.00477416824475102i</v>
      </c>
      <c r="R825" t="str">
        <f t="shared" si="365"/>
        <v>-0.332984858379243-6.50926796767283i</v>
      </c>
      <c r="S825" t="str">
        <f t="shared" si="366"/>
        <v>0.0317863193079946i</v>
      </c>
      <c r="T825" t="str">
        <f t="shared" si="367"/>
        <v>0.20690567008175-0.01058436303317i</v>
      </c>
      <c r="U825" t="str">
        <f t="shared" si="368"/>
        <v>0.0001-2303.25532694494i</v>
      </c>
      <c r="V825" t="str">
        <f t="shared" si="369"/>
        <v>0.00002-0.0369435363164464i</v>
      </c>
      <c r="W825" t="str">
        <f t="shared" si="370"/>
        <v>0.0000199993584529566-0.0369429437626949i</v>
      </c>
      <c r="X825" t="str">
        <f t="shared" si="371"/>
        <v>0.00478924329422172-0.0363112817252782i</v>
      </c>
      <c r="Y825" t="str">
        <f t="shared" si="372"/>
        <v>0.009+0.434168104726109i</v>
      </c>
      <c r="Z825" t="str">
        <f t="shared" si="373"/>
        <v>-1.08889198375426-0.182190958719902i</v>
      </c>
      <c r="AA825" t="str">
        <f t="shared" si="374"/>
        <v>1.04411103039609-30.1254164967548i</v>
      </c>
      <c r="AB825" t="str">
        <f t="shared" si="375"/>
        <v>1.40862830884777-0.0720590856391432i</v>
      </c>
      <c r="AC825" t="str">
        <f t="shared" si="376"/>
        <v>4.12139914886749-3.61736864618593i</v>
      </c>
      <c r="AD825" t="str">
        <f t="shared" si="377"/>
        <v>0.20172677734448+0.159572273897234i</v>
      </c>
      <c r="AE825" t="str">
        <f t="shared" si="378"/>
        <v>-0.190586045192533-0.210509764840004i</v>
      </c>
      <c r="AF825" t="str">
        <f t="shared" si="379"/>
        <v>-12.6275254451583-3.57931740590832i</v>
      </c>
      <c r="AG825" t="str">
        <f t="shared" si="380"/>
        <v>1.01816445904434-0.0213959810933193i</v>
      </c>
      <c r="AH825" t="str">
        <f t="shared" si="381"/>
        <v>1.55402634502957+3.31344828350776i</v>
      </c>
      <c r="AI825">
        <f t="shared" si="382"/>
        <v>11.269082650947794</v>
      </c>
      <c r="AJ825">
        <f t="shared" si="383"/>
        <v>64.873151945451866</v>
      </c>
      <c r="AK825"/>
      <c r="AL825"/>
      <c r="AM825"/>
      <c r="AN825"/>
    </row>
    <row r="826" spans="1:40" x14ac:dyDescent="0.25">
      <c r="A826"/>
      <c r="B826">
        <f t="shared" si="384"/>
        <v>69200</v>
      </c>
      <c r="C826" s="237" t="str">
        <f t="shared" si="352"/>
        <v>-0.0000159599108360863+0.035390491949844i</v>
      </c>
      <c r="D826" s="208" t="str">
        <f t="shared" si="353"/>
        <v>-5.95712831632237+0.271327104948804i</v>
      </c>
      <c r="E826" t="str">
        <f t="shared" si="354"/>
        <v>2870</v>
      </c>
      <c r="F826" t="str">
        <f t="shared" si="355"/>
        <v>0.777000777000777</v>
      </c>
      <c r="G826" t="str">
        <f t="shared" si="350"/>
        <v>0.777000777000777</v>
      </c>
      <c r="H826" t="str">
        <f t="shared" si="356"/>
        <v>6.67544971579928+3.84870025198329i</v>
      </c>
      <c r="I826" t="str">
        <f t="shared" si="357"/>
        <v>271.747764535517i</v>
      </c>
      <c r="J826" t="str">
        <f t="shared" si="351"/>
        <v>-62.1656395033043+58.7727369208951i</v>
      </c>
      <c r="K826" t="str">
        <f t="shared" si="358"/>
        <v>2.18223710849176-2.30821589234177i</v>
      </c>
      <c r="L826" t="str">
        <f t="shared" si="359"/>
        <v>0.155276534324973-0.139859655250984i</v>
      </c>
      <c r="M826" t="str">
        <f t="shared" si="360"/>
        <v>2.33751364281673-2.44807554759275i</v>
      </c>
      <c r="N826" t="str">
        <f t="shared" si="361"/>
        <v>-0.306895752569953i</v>
      </c>
      <c r="O826" t="str">
        <f t="shared" si="362"/>
        <v>0.953275957345889-0.302100892329497i</v>
      </c>
      <c r="P826" t="str">
        <f t="shared" si="363"/>
        <v>0.046724042654111+0.302100892329497i</v>
      </c>
      <c r="Q826" t="str">
        <f t="shared" si="364"/>
        <v>-0.046724042654111+0.004794860240456i</v>
      </c>
      <c r="R826" t="str">
        <f t="shared" si="365"/>
        <v>-0.332983847150708-6.49981221845737i</v>
      </c>
      <c r="S826" t="str">
        <f t="shared" si="366"/>
        <v>0.03183231977009i</v>
      </c>
      <c r="T826" t="str">
        <f t="shared" si="367"/>
        <v>0.206904100983473-0.0105996483007761i</v>
      </c>
      <c r="U826" t="str">
        <f t="shared" si="368"/>
        <v>0.0001-2299.92692329329i</v>
      </c>
      <c r="V826" t="str">
        <f t="shared" si="369"/>
        <v>0.00002-0.0368901497032723i</v>
      </c>
      <c r="W826" t="str">
        <f t="shared" si="370"/>
        <v>0.0000199993584529566-0.0368895580058129i</v>
      </c>
      <c r="X826" t="str">
        <f t="shared" si="371"/>
        <v>0.00477570223085416-0.0362605847332961i</v>
      </c>
      <c r="Y826" t="str">
        <f t="shared" si="372"/>
        <v>0.009+0.434796423256827i</v>
      </c>
      <c r="Z826" t="str">
        <f t="shared" si="373"/>
        <v>-1.08554654832903-0.181320187026281i</v>
      </c>
      <c r="AA826" t="str">
        <f t="shared" si="374"/>
        <v>1.03954105833567-30.0742829962981i</v>
      </c>
      <c r="AB826" t="str">
        <f t="shared" si="375"/>
        <v>1.40861762631669-0.0721631488127128i</v>
      </c>
      <c r="AC826" t="str">
        <f t="shared" si="376"/>
        <v>4.11600207898168-3.61708471175236i</v>
      </c>
      <c r="AD826" t="str">
        <f t="shared" si="377"/>
        <v>0.201796460277551+0.159803549639044i</v>
      </c>
      <c r="AE826" t="str">
        <f t="shared" si="378"/>
        <v>-0.190083841411298-0.210063963640159i</v>
      </c>
      <c r="AF826" t="str">
        <f t="shared" si="379"/>
        <v>-12.6325780321216-3.57737314703449i</v>
      </c>
      <c r="AG826" t="str">
        <f t="shared" si="380"/>
        <v>1.01815702543119-0.021367996640573i</v>
      </c>
      <c r="AH826" t="str">
        <f t="shared" si="381"/>
        <v>1.55095246518926+3.30675024121256i</v>
      </c>
      <c r="AI826">
        <f t="shared" si="382"/>
        <v>11.25157480385932</v>
      </c>
      <c r="AJ826">
        <f t="shared" si="383"/>
        <v>64.872192688596471</v>
      </c>
      <c r="AK826"/>
      <c r="AL826"/>
      <c r="AM826"/>
      <c r="AN826"/>
    </row>
    <row r="827" spans="1:40" x14ac:dyDescent="0.25">
      <c r="A827"/>
      <c r="B827">
        <f t="shared" si="384"/>
        <v>69300</v>
      </c>
      <c r="C827" s="237" t="str">
        <f t="shared" si="352"/>
        <v>-0.0000159138837292615+0.0353394234396185i</v>
      </c>
      <c r="D827" s="208" t="str">
        <f t="shared" si="353"/>
        <v>-5.95712796344788+0.270935579703742i</v>
      </c>
      <c r="E827" t="str">
        <f t="shared" si="354"/>
        <v>2870</v>
      </c>
      <c r="F827" t="str">
        <f t="shared" si="355"/>
        <v>0.777000777000777</v>
      </c>
      <c r="G827" t="str">
        <f t="shared" si="350"/>
        <v>0.777000777000777</v>
      </c>
      <c r="H827" t="str">
        <f t="shared" si="356"/>
        <v>6.68048923508087+3.84636151642523i</v>
      </c>
      <c r="I827" t="str">
        <f t="shared" si="357"/>
        <v>272.140463617216i</v>
      </c>
      <c r="J827" t="str">
        <f t="shared" si="351"/>
        <v>-62.3483310623108+58.8576686216479i</v>
      </c>
      <c r="K827" t="str">
        <f t="shared" si="358"/>
        <v>2.17880256713329-2.30802046625875i</v>
      </c>
      <c r="L827" t="str">
        <f t="shared" si="359"/>
        <v>0.15507563997949-0.139880554864438i</v>
      </c>
      <c r="M827" t="str">
        <f t="shared" si="360"/>
        <v>2.33387820711278-2.44790102112319i</v>
      </c>
      <c r="N827" t="str">
        <f t="shared" si="361"/>
        <v>-0.307339243541875i</v>
      </c>
      <c r="O827" t="str">
        <f t="shared" si="362"/>
        <v>0.953141884584745-0.302523631887229i</v>
      </c>
      <c r="P827" t="str">
        <f t="shared" si="363"/>
        <v>0.046858115415255+0.302523631887229i</v>
      </c>
      <c r="Q827" t="str">
        <f t="shared" si="364"/>
        <v>-0.046858115415255+0.00481561165464595i</v>
      </c>
      <c r="R827" t="str">
        <f t="shared" si="365"/>
        <v>-0.332982834448732-6.49038368723183i</v>
      </c>
      <c r="S827" t="str">
        <f t="shared" si="366"/>
        <v>0.0318783202321856i</v>
      </c>
      <c r="T827" t="str">
        <f t="shared" si="367"/>
        <v>0.20690252961133-0.0106149334283775i</v>
      </c>
      <c r="U827" t="str">
        <f t="shared" si="368"/>
        <v>0.0001-2296.60812542418i</v>
      </c>
      <c r="V827" t="str">
        <f t="shared" si="369"/>
        <v>0.00002-0.036836917164018i</v>
      </c>
      <c r="W827" t="str">
        <f t="shared" si="370"/>
        <v>0.0000199993584529566-0.0368363263203794i</v>
      </c>
      <c r="X827" t="str">
        <f t="shared" si="371"/>
        <v>0.00476221842655099-0.036210026554086i</v>
      </c>
      <c r="Y827" t="str">
        <f t="shared" si="372"/>
        <v>0.009+0.435424741787545i</v>
      </c>
      <c r="Z827" t="str">
        <f t="shared" si="373"/>
        <v>-1.08221676179374-0.180455083017576i</v>
      </c>
      <c r="AA827" t="str">
        <f t="shared" si="374"/>
        <v>1.03500107193984-30.0233323868511i</v>
      </c>
      <c r="AB827" t="str">
        <f t="shared" si="375"/>
        <v>1.40860692830496-0.0722672110331207i</v>
      </c>
      <c r="AC827" t="str">
        <f t="shared" si="376"/>
        <v>4.11061403267732-3.61679320707793i</v>
      </c>
      <c r="AD827" t="str">
        <f t="shared" si="377"/>
        <v>0.201866240650689+0.160034785961693i</v>
      </c>
      <c r="AE827" t="str">
        <f t="shared" si="378"/>
        <v>-0.189583938686046-0.209620117052883i</v>
      </c>
      <c r="AF827" t="str">
        <f t="shared" si="379"/>
        <v>-12.6376171985288-3.57542593672149i</v>
      </c>
      <c r="AG827" t="str">
        <f t="shared" si="380"/>
        <v>1.01814962783921-0.0213401210579125i</v>
      </c>
      <c r="AH827" t="str">
        <f t="shared" si="381"/>
        <v>1.54789032025699+3.30007908752908i</v>
      </c>
      <c r="AI827">
        <f t="shared" si="382"/>
        <v>11.234101482190743</v>
      </c>
      <c r="AJ827">
        <f t="shared" si="383"/>
        <v>64.871242035075184</v>
      </c>
      <c r="AK827"/>
      <c r="AL827"/>
      <c r="AM827"/>
      <c r="AN827"/>
    </row>
    <row r="828" spans="1:40" x14ac:dyDescent="0.25">
      <c r="A828"/>
      <c r="B828">
        <f t="shared" si="384"/>
        <v>69400</v>
      </c>
      <c r="C828" s="237" t="str">
        <f t="shared" si="352"/>
        <v>-0.000015868055443441+0.0352885021008029i</v>
      </c>
      <c r="D828" s="208" t="str">
        <f t="shared" si="353"/>
        <v>-5.95712761209769+0.270545182772822i</v>
      </c>
      <c r="E828" t="str">
        <f t="shared" si="354"/>
        <v>2870</v>
      </c>
      <c r="F828" t="str">
        <f t="shared" si="355"/>
        <v>0.777000777000777</v>
      </c>
      <c r="G828" t="str">
        <f t="shared" si="350"/>
        <v>0.777000777000777</v>
      </c>
      <c r="H828" t="str">
        <f t="shared" si="356"/>
        <v>6.68551536998131+3.84402099452166i</v>
      </c>
      <c r="I828" t="str">
        <f t="shared" si="357"/>
        <v>272.533162698915i</v>
      </c>
      <c r="J828" t="str">
        <f t="shared" si="351"/>
        <v>-62.5312864358429+58.9426003224006i</v>
      </c>
      <c r="K828" t="str">
        <f t="shared" si="358"/>
        <v>2.17537387859455-2.30782025841079i</v>
      </c>
      <c r="L828" t="str">
        <f t="shared" si="359"/>
        <v>0.154874975814198-0.139901139431724i</v>
      </c>
      <c r="M828" t="str">
        <f t="shared" si="360"/>
        <v>2.33024885440875-2.44772139784251i</v>
      </c>
      <c r="N828" t="str">
        <f t="shared" si="361"/>
        <v>-0.307782734513796i</v>
      </c>
      <c r="O828" t="str">
        <f t="shared" si="362"/>
        <v>0.953007624355616-0.302946311943331i</v>
      </c>
      <c r="P828" t="str">
        <f t="shared" si="363"/>
        <v>0.046992375644384+0.302946311943331i</v>
      </c>
      <c r="Q828" t="str">
        <f t="shared" si="364"/>
        <v>-0.046992375644384+0.00483642257046502i</v>
      </c>
      <c r="R828" t="str">
        <f t="shared" si="365"/>
        <v>-0.332981820273522-6.48098225633872i</v>
      </c>
      <c r="S828" t="str">
        <f t="shared" si="366"/>
        <v>0.031924320694281i</v>
      </c>
      <c r="T828" t="str">
        <f t="shared" si="367"/>
        <v>0.206900955965302-0.0106302184157774i</v>
      </c>
      <c r="U828" t="str">
        <f t="shared" si="368"/>
        <v>0.0001-2293.29889181406i</v>
      </c>
      <c r="V828" t="str">
        <f t="shared" si="369"/>
        <v>0.00002-0.0367838380326577i</v>
      </c>
      <c r="W828" t="str">
        <f t="shared" si="370"/>
        <v>0.0000199993584529566-0.0367832480403793i</v>
      </c>
      <c r="X828" t="str">
        <f t="shared" si="371"/>
        <v>0.0047487915608035-0.0361596066295079i</v>
      </c>
      <c r="Y828" t="str">
        <f t="shared" si="372"/>
        <v>0.009+0.436053060318263i</v>
      </c>
      <c r="Z828" t="str">
        <f t="shared" si="373"/>
        <v>-1.07890252542915-0.179595599787163i</v>
      </c>
      <c r="AA828" t="str">
        <f t="shared" si="374"/>
        <v>1.03049081313629-29.9725636567526i</v>
      </c>
      <c r="AB828" t="str">
        <f t="shared" si="375"/>
        <v>1.40859621481247-0.0723712722990269i</v>
      </c>
      <c r="AC828" t="str">
        <f t="shared" si="376"/>
        <v>4.10523500409584-3.61649417028336i</v>
      </c>
      <c r="AD828" t="str">
        <f t="shared" si="377"/>
        <v>0.201936118452065+0.160265982872135i</v>
      </c>
      <c r="AE828" t="str">
        <f t="shared" si="378"/>
        <v>-0.189086322853893-0.209178211973222i</v>
      </c>
      <c r="AF828" t="str">
        <f t="shared" si="379"/>
        <v>-12.642642982079-3.57347581174884i</v>
      </c>
      <c r="AG828" t="str">
        <f t="shared" si="380"/>
        <v>1.01814226599256-0.0213123537616565i</v>
      </c>
      <c r="AH828" t="str">
        <f t="shared" si="381"/>
        <v>1.54483985172453+3.29343466044417i</v>
      </c>
      <c r="AI828">
        <f t="shared" si="382"/>
        <v>11.216662556229743</v>
      </c>
      <c r="AJ828">
        <f t="shared" si="383"/>
        <v>64.870299810606667</v>
      </c>
      <c r="AK828"/>
      <c r="AL828"/>
      <c r="AM828"/>
      <c r="AN828"/>
    </row>
    <row r="829" spans="1:40" x14ac:dyDescent="0.25">
      <c r="A829"/>
      <c r="B829">
        <f t="shared" si="384"/>
        <v>69500</v>
      </c>
      <c r="C829" s="237" t="str">
        <f t="shared" si="352"/>
        <v>-0.0000158224248351555+0.0352377272981253i</v>
      </c>
      <c r="D829" s="208" t="str">
        <f t="shared" si="353"/>
        <v>-5.95712726226303+0.270155909285627i</v>
      </c>
      <c r="E829" t="str">
        <f t="shared" si="354"/>
        <v>2870</v>
      </c>
      <c r="F829" t="str">
        <f t="shared" si="355"/>
        <v>0.777000777000777</v>
      </c>
      <c r="G829" t="str">
        <f t="shared" si="350"/>
        <v>0.777000777000777</v>
      </c>
      <c r="H829" t="str">
        <f t="shared" si="356"/>
        <v>6.6905281581373+3.84167871792458i</v>
      </c>
      <c r="I829" t="str">
        <f t="shared" si="357"/>
        <v>272.925861780613i</v>
      </c>
      <c r="J829" t="str">
        <f t="shared" si="351"/>
        <v>-62.7145056239006+59.0275320231534i</v>
      </c>
      <c r="K829" t="str">
        <f t="shared" si="358"/>
        <v>2.17195103863633-2.30761529338489i</v>
      </c>
      <c r="L829" t="str">
        <f t="shared" si="359"/>
        <v>0.154674542058493-0.139921410059171i</v>
      </c>
      <c r="M829" t="str">
        <f t="shared" si="360"/>
        <v>2.32662558069482-2.44753670344406i</v>
      </c>
      <c r="N829" t="str">
        <f t="shared" si="361"/>
        <v>-0.308226225485718i</v>
      </c>
      <c r="O829" t="str">
        <f t="shared" si="362"/>
        <v>0.952873176684906-0.303368932414668i</v>
      </c>
      <c r="P829" t="str">
        <f t="shared" si="363"/>
        <v>0.047126823315094+0.303368932414668i</v>
      </c>
      <c r="Q829" t="str">
        <f t="shared" si="364"/>
        <v>-0.047126823315094+0.00485729307104998i</v>
      </c>
      <c r="R829" t="str">
        <f t="shared" si="365"/>
        <v>-0.3329808046248-6.47160780879712i</v>
      </c>
      <c r="S829" t="str">
        <f t="shared" si="366"/>
        <v>0.0319703211563766i</v>
      </c>
      <c r="T829" t="str">
        <f t="shared" si="367"/>
        <v>0.206899380045359-0.0106455032627635i</v>
      </c>
      <c r="U829" t="str">
        <f t="shared" si="368"/>
        <v>0.0001-2289.99918117835i</v>
      </c>
      <c r="V829" t="str">
        <f t="shared" si="369"/>
        <v>0.00002-0.0367309116469992i</v>
      </c>
      <c r="W829" t="str">
        <f t="shared" si="370"/>
        <v>0.0000199993584529566-0.036730322503631i</v>
      </c>
      <c r="X829" t="str">
        <f t="shared" si="371"/>
        <v>0.00473542131532913-0.0361093244043425i</v>
      </c>
      <c r="Y829" t="str">
        <f t="shared" si="372"/>
        <v>0.009+0.436681378848981i</v>
      </c>
      <c r="Z829" t="str">
        <f t="shared" si="373"/>
        <v>-1.07560374130023-0.178741690900826i</v>
      </c>
      <c r="AA829" t="str">
        <f t="shared" si="374"/>
        <v>1.0260100265757-29.9219758019034i</v>
      </c>
      <c r="AB829" t="str">
        <f t="shared" si="375"/>
        <v>1.408585485839-0.0724753326089861i</v>
      </c>
      <c r="AC829" t="str">
        <f t="shared" si="376"/>
        <v>4.09986498729365-3.61618763934697i</v>
      </c>
      <c r="AD829" t="str">
        <f t="shared" si="377"/>
        <v>0.202006093669841+0.160497140377059i</v>
      </c>
      <c r="AE829" t="str">
        <f t="shared" si="378"/>
        <v>-0.188590979860983-0.208738235412371i</v>
      </c>
      <c r="AF829" t="str">
        <f t="shared" si="379"/>
        <v>-12.6476554204003-3.57152280863895i</v>
      </c>
      <c r="AG829" t="str">
        <f t="shared" si="380"/>
        <v>1.01813493961798-0.021284694172332i</v>
      </c>
      <c r="AH829" t="str">
        <f t="shared" si="381"/>
        <v>1.54180100143093+3.28681679923569i</v>
      </c>
      <c r="AI829">
        <f t="shared" si="382"/>
        <v>11.199257896979809</v>
      </c>
      <c r="AJ829">
        <f t="shared" si="383"/>
        <v>64.869365842608744</v>
      </c>
      <c r="AK829"/>
      <c r="AL829"/>
      <c r="AM829"/>
      <c r="AN829"/>
    </row>
    <row r="830" spans="1:40" x14ac:dyDescent="0.25">
      <c r="A830"/>
      <c r="B830">
        <f t="shared" si="384"/>
        <v>69600</v>
      </c>
      <c r="C830" s="237" t="str">
        <f t="shared" si="352"/>
        <v>-0.000015776990769144+0.035187098399965i</v>
      </c>
      <c r="D830" s="208" t="str">
        <f t="shared" si="353"/>
        <v>-5.95712691393519+0.269767754399732i</v>
      </c>
      <c r="E830" t="str">
        <f t="shared" si="354"/>
        <v>2870</v>
      </c>
      <c r="F830" t="str">
        <f t="shared" si="355"/>
        <v>0.777000777000777</v>
      </c>
      <c r="G830" t="str">
        <f t="shared" si="350"/>
        <v>0.777000777000777</v>
      </c>
      <c r="H830" t="str">
        <f t="shared" si="356"/>
        <v>6.69552763711388+3.83933471805846i</v>
      </c>
      <c r="I830" t="str">
        <f t="shared" si="357"/>
        <v>273.318560862312i</v>
      </c>
      <c r="J830" t="str">
        <f t="shared" si="351"/>
        <v>-62.897988626484+59.1124637239061i</v>
      </c>
      <c r="K830" t="str">
        <f t="shared" si="358"/>
        <v>2.1685340429663-2.30740559567435i</v>
      </c>
      <c r="L830" t="str">
        <f t="shared" si="359"/>
        <v>0.154474338938011-0.139941367850897i</v>
      </c>
      <c r="M830" t="str">
        <f t="shared" si="360"/>
        <v>2.32300838190431-2.44734696352525i</v>
      </c>
      <c r="N830" t="str">
        <f t="shared" si="361"/>
        <v>-0.30866971645764i</v>
      </c>
      <c r="O830" t="str">
        <f t="shared" si="362"/>
        <v>0.952738541599061-0.303791493218118i</v>
      </c>
      <c r="P830" t="str">
        <f t="shared" si="363"/>
        <v>0.047261458400939+0.303791493218118i</v>
      </c>
      <c r="Q830" t="str">
        <f t="shared" si="364"/>
        <v>-0.047261458400939+0.00487822323952203i</v>
      </c>
      <c r="R830" t="str">
        <f t="shared" si="365"/>
        <v>-0.332979787502671-6.46226022829919i</v>
      </c>
      <c r="S830" t="str">
        <f t="shared" si="366"/>
        <v>0.032016321618472i</v>
      </c>
      <c r="T830" t="str">
        <f t="shared" si="367"/>
        <v>0.206897801851487-0.010660787969136i</v>
      </c>
      <c r="U830" t="str">
        <f t="shared" si="368"/>
        <v>0.0001-2286.70895246976i</v>
      </c>
      <c r="V830" t="str">
        <f t="shared" si="369"/>
        <v>0.00002-0.0366781373486558i</v>
      </c>
      <c r="W830" t="str">
        <f t="shared" si="370"/>
        <v>0.0000199993584529566-0.0366775490517585i</v>
      </c>
      <c r="X830" t="str">
        <f t="shared" si="371"/>
        <v>0.00472210737405319-0.0360591793262746i</v>
      </c>
      <c r="Y830" t="str">
        <f t="shared" si="372"/>
        <v>0.009+0.437309697379699i</v>
      </c>
      <c r="Z830" t="str">
        <f t="shared" si="373"/>
        <v>-1.07232031224865-0.177893310391163i</v>
      </c>
      <c r="AA830" t="str">
        <f t="shared" si="374"/>
        <v>1.0215584595979-29.871567825696i</v>
      </c>
      <c r="AB830" t="str">
        <f t="shared" si="375"/>
        <v>1.40857474138447-0.0725793919616381i</v>
      </c>
      <c r="AC830" t="str">
        <f t="shared" si="376"/>
        <v>4.094503976243-3.61587365210605i</v>
      </c>
      <c r="AD830" t="str">
        <f t="shared" si="377"/>
        <v>0.202076166292177+0.1607282584829i</v>
      </c>
      <c r="AE830" t="str">
        <f t="shared" si="378"/>
        <v>-0.188097895761508-0.208300174496436i</v>
      </c>
      <c r="AF830" t="str">
        <f t="shared" si="379"/>
        <v>-12.6526545510491-3.56956696365873i</v>
      </c>
      <c r="AG830" t="str">
        <f t="shared" si="380"/>
        <v>1.01812764844481-0.0212571417146376i</v>
      </c>
      <c r="AH830" t="str">
        <f t="shared" si="381"/>
        <v>1.53877371156037+3.28022534445993i</v>
      </c>
      <c r="AI830">
        <f t="shared" si="382"/>
        <v>11.181887376155435</v>
      </c>
      <c r="AJ830">
        <f t="shared" si="383"/>
        <v>64.868439960181192</v>
      </c>
      <c r="AK830"/>
      <c r="AL830"/>
      <c r="AM830"/>
      <c r="AN830"/>
    </row>
    <row r="831" spans="1:40" x14ac:dyDescent="0.25">
      <c r="A831"/>
      <c r="B831">
        <f t="shared" si="384"/>
        <v>69700</v>
      </c>
      <c r="C831" s="237" t="str">
        <f t="shared" si="352"/>
        <v>-0.0000157317521182837+0.0351366147783259i</v>
      </c>
      <c r="D831" s="208" t="str">
        <f t="shared" si="353"/>
        <v>-5.95712656710553+0.269380713300499i</v>
      </c>
      <c r="E831" t="str">
        <f t="shared" si="354"/>
        <v>2870</v>
      </c>
      <c r="F831" t="str">
        <f t="shared" si="355"/>
        <v>0.777000777000777</v>
      </c>
      <c r="G831" t="str">
        <f t="shared" si="350"/>
        <v>0.777000777000777</v>
      </c>
      <c r="H831" t="str">
        <f t="shared" si="356"/>
        <v>6.70051384440384+3.83698902612174i</v>
      </c>
      <c r="I831" t="str">
        <f t="shared" si="357"/>
        <v>273.711259944011i</v>
      </c>
      <c r="J831" t="str">
        <f t="shared" si="351"/>
        <v>-63.0817354435931+59.1973954246588i</v>
      </c>
      <c r="K831" t="str">
        <f t="shared" si="358"/>
        <v>2.16512288723952-2.30719118967892i</v>
      </c>
      <c r="L831" t="str">
        <f t="shared" si="359"/>
        <v>0.154274366674653-0.139961013908806i</v>
      </c>
      <c r="M831" t="str">
        <f t="shared" si="360"/>
        <v>2.31939725391417-2.44715220358773i</v>
      </c>
      <c r="N831" t="str">
        <f t="shared" si="361"/>
        <v>-0.309113207429562i</v>
      </c>
      <c r="O831" t="str">
        <f t="shared" si="362"/>
        <v>0.952603719124561-0.304213994270569i</v>
      </c>
      <c r="P831" t="str">
        <f t="shared" si="363"/>
        <v>0.047396280875439+0.304213994270569i</v>
      </c>
      <c r="Q831" t="str">
        <f t="shared" si="364"/>
        <v>-0.047396280875439+0.004899213158993i</v>
      </c>
      <c r="R831" t="str">
        <f t="shared" si="365"/>
        <v>-0.332978768906998-6.45293939920409i</v>
      </c>
      <c r="S831" t="str">
        <f t="shared" si="366"/>
        <v>0.0320623220805676i</v>
      </c>
      <c r="T831" t="str">
        <f t="shared" si="367"/>
        <v>0.206896221383666-0.0106760725346871i</v>
      </c>
      <c r="U831" t="str">
        <f t="shared" si="368"/>
        <v>0.0001-2283.42816487655i</v>
      </c>
      <c r="V831" t="str">
        <f t="shared" si="369"/>
        <v>0.00002-0.0366255144830192i</v>
      </c>
      <c r="W831" t="str">
        <f t="shared" si="370"/>
        <v>0.0000199993584529566-0.0366249270301639i</v>
      </c>
      <c r="X831" t="str">
        <f t="shared" si="371"/>
        <v>0.00470884942309032-0.0360091708458722i</v>
      </c>
      <c r="Y831" t="str">
        <f t="shared" si="372"/>
        <v>0.009+0.437938015910417i</v>
      </c>
      <c r="Z831" t="str">
        <f t="shared" si="373"/>
        <v>-1.06905214188534-0.177050412752024i</v>
      </c>
      <c r="AA831" t="str">
        <f t="shared" si="374"/>
        <v>1.01713586219845-29.8213387389439i</v>
      </c>
      <c r="AB831" t="str">
        <f t="shared" si="375"/>
        <v>1.40856398144873-0.0726834503555681i</v>
      </c>
      <c r="AC831" t="str">
        <f t="shared" si="376"/>
        <v>4.08915196483261-3.61555224625628i</v>
      </c>
      <c r="AD831" t="str">
        <f t="shared" si="377"/>
        <v>0.202146336307226+0.160959337195835i</v>
      </c>
      <c r="AE831" t="str">
        <f t="shared" si="378"/>
        <v>-0.187607056716699-0.207864016465156i</v>
      </c>
      <c r="AF831" t="str">
        <f t="shared" si="379"/>
        <v>-12.6576404115094-3.56760831282124i</v>
      </c>
      <c r="AG831" t="str">
        <f t="shared" si="380"/>
        <v>1.01812039220493-0.0212296958174048i</v>
      </c>
      <c r="AH831" t="str">
        <f t="shared" si="381"/>
        <v>1.53575792463982+3.27366013793862i</v>
      </c>
      <c r="AI831">
        <f t="shared" si="382"/>
        <v>11.164550866175917</v>
      </c>
      <c r="AJ831">
        <f t="shared" si="383"/>
        <v>64.867521994088065</v>
      </c>
      <c r="AK831"/>
      <c r="AL831"/>
      <c r="AM831"/>
      <c r="AN831"/>
    </row>
    <row r="832" spans="1:40" x14ac:dyDescent="0.25">
      <c r="A832"/>
      <c r="B832">
        <f t="shared" si="384"/>
        <v>69800</v>
      </c>
      <c r="C832" s="237" t="str">
        <f t="shared" si="352"/>
        <v>-0.00001568670776352+0.035086275808811i</v>
      </c>
      <c r="D832" s="208" t="str">
        <f t="shared" si="353"/>
        <v>-5.95712622176548+0.268994781200884i</v>
      </c>
      <c r="E832" t="str">
        <f t="shared" si="354"/>
        <v>2870</v>
      </c>
      <c r="F832" t="str">
        <f t="shared" si="355"/>
        <v>0.777000777000777</v>
      </c>
      <c r="G832" t="str">
        <f t="shared" si="350"/>
        <v>0.777000777000777</v>
      </c>
      <c r="H832" t="str">
        <f t="shared" si="356"/>
        <v>6.70548681742761+3.83464167308806i</v>
      </c>
      <c r="I832" t="str">
        <f t="shared" si="357"/>
        <v>274.103959025709i</v>
      </c>
      <c r="J832" t="str">
        <f t="shared" si="351"/>
        <v>-63.2657460752278+59.2823271254116i</v>
      </c>
      <c r="K832" t="str">
        <f t="shared" si="358"/>
        <v>2.16171756705894-2.30697209970501i</v>
      </c>
      <c r="L832" t="str">
        <f t="shared" si="359"/>
        <v>0.154074625486601-0.139980349332577i</v>
      </c>
      <c r="M832" t="str">
        <f t="shared" si="360"/>
        <v>2.31579219254554-2.44695244903759i</v>
      </c>
      <c r="N832" t="str">
        <f t="shared" si="361"/>
        <v>-0.309556698401484i</v>
      </c>
      <c r="O832" t="str">
        <f t="shared" si="362"/>
        <v>0.952468709287924-0.304636435488922i</v>
      </c>
      <c r="P832" t="str">
        <f t="shared" si="363"/>
        <v>0.047531290712076+0.304636435488922i</v>
      </c>
      <c r="Q832" t="str">
        <f t="shared" si="364"/>
        <v>-0.047531290712076+0.00492026291256198i</v>
      </c>
      <c r="R832" t="str">
        <f t="shared" si="365"/>
        <v>-0.332977748837747-6.44364520653388i</v>
      </c>
      <c r="S832" t="str">
        <f t="shared" si="366"/>
        <v>0.032108322542663i</v>
      </c>
      <c r="T832" t="str">
        <f t="shared" si="367"/>
        <v>0.206894638641874-0.0106913569592122i</v>
      </c>
      <c r="U832" t="str">
        <f t="shared" si="368"/>
        <v>0.0001-2280.15677782085i</v>
      </c>
      <c r="V832" t="str">
        <f t="shared" si="369"/>
        <v>0.00002-0.0365730423992327i</v>
      </c>
      <c r="W832" t="str">
        <f t="shared" si="370"/>
        <v>0.0000199993584529566-0.0365724557880008i</v>
      </c>
      <c r="X832" t="str">
        <f t="shared" si="371"/>
        <v>0.00469564715072679-0.0359592984165705i</v>
      </c>
      <c r="Y832" t="str">
        <f t="shared" si="372"/>
        <v>0.009+0.438566334441135i</v>
      </c>
      <c r="Z832" t="str">
        <f t="shared" si="373"/>
        <v>-1.0657991345832-0.17621295293308i</v>
      </c>
      <c r="AA832" t="str">
        <f t="shared" si="374"/>
        <v>1.01274198699584-29.7712875598132i</v>
      </c>
      <c r="AB832" t="str">
        <f t="shared" si="375"/>
        <v>1.40855320603164-0.0727875077893832i</v>
      </c>
      <c r="AC832" t="str">
        <f t="shared" si="376"/>
        <v>4.08380894686849-3.61522345935237i</v>
      </c>
      <c r="AD832" t="str">
        <f t="shared" si="377"/>
        <v>0.202216603703139+0.161190376521785i</v>
      </c>
      <c r="AE832" t="str">
        <f t="shared" si="378"/>
        <v>-0.18711844899386-0.207429748670686i</v>
      </c>
      <c r="AF832" t="str">
        <f t="shared" si="379"/>
        <v>-12.6626130391931-3.56564689188718i</v>
      </c>
      <c r="AG832" t="str">
        <f t="shared" si="380"/>
        <v>1.01811317063276-0.0212023559135622i</v>
      </c>
      <c r="AH832" t="str">
        <f t="shared" si="381"/>
        <v>1.53275358353713+3.26712102274673i</v>
      </c>
      <c r="AI832">
        <f t="shared" si="382"/>
        <v>11.147248240161021</v>
      </c>
      <c r="AJ832">
        <f t="shared" si="383"/>
        <v>64.866611776738495</v>
      </c>
      <c r="AK832"/>
      <c r="AL832"/>
      <c r="AM832"/>
      <c r="AN832"/>
    </row>
    <row r="833" spans="1:40" x14ac:dyDescent="0.25">
      <c r="A833"/>
      <c r="B833">
        <f t="shared" si="384"/>
        <v>69900</v>
      </c>
      <c r="C833" s="237" t="str">
        <f t="shared" si="352"/>
        <v>-0.0000156418565937973+0.0350360808705962i</v>
      </c>
      <c r="D833" s="208" t="str">
        <f t="shared" si="353"/>
        <v>-5.95712587790651+0.268609953341238i</v>
      </c>
      <c r="E833" t="str">
        <f t="shared" si="354"/>
        <v>2870</v>
      </c>
      <c r="F833" t="str">
        <f t="shared" si="355"/>
        <v>0.777000777000777</v>
      </c>
      <c r="G833" t="str">
        <f t="shared" si="350"/>
        <v>0.777000777000777</v>
      </c>
      <c r="H833" t="str">
        <f t="shared" si="356"/>
        <v>6.71044659353257+3.8322926897078i</v>
      </c>
      <c r="I833" t="str">
        <f t="shared" si="357"/>
        <v>274.496658107408i</v>
      </c>
      <c r="J833" t="str">
        <f t="shared" si="351"/>
        <v>-63.4500205213881+59.3672588261643i</v>
      </c>
      <c r="K833" t="str">
        <f t="shared" si="358"/>
        <v>2.15831807797596-2.30674834996598i</v>
      </c>
      <c r="L833" t="str">
        <f t="shared" si="359"/>
        <v>0.153875115588337-0.139999375219662i</v>
      </c>
      <c r="M833" t="str">
        <f t="shared" si="360"/>
        <v>2.3121931935643-2.44674772518564i</v>
      </c>
      <c r="N833" t="str">
        <f t="shared" si="361"/>
        <v>-0.310000189373406i</v>
      </c>
      <c r="O833" t="str">
        <f t="shared" si="362"/>
        <v>0.952333512115703-0.30505881679009i</v>
      </c>
      <c r="P833" t="str">
        <f t="shared" si="363"/>
        <v>0.0476664878842969+0.30505881679009i</v>
      </c>
      <c r="Q833" t="str">
        <f t="shared" si="364"/>
        <v>-0.0476664878842969+0.00494137258331601i</v>
      </c>
      <c r="R833" t="str">
        <f t="shared" si="365"/>
        <v>-0.332976727294969-6.43437753596835i</v>
      </c>
      <c r="S833" t="str">
        <f t="shared" si="366"/>
        <v>0.0321543230047586i</v>
      </c>
      <c r="T833" t="str">
        <f t="shared" si="367"/>
        <v>0.206893053626089-0.0107066412425099i</v>
      </c>
      <c r="U833" t="str">
        <f t="shared" si="368"/>
        <v>0.0001-2276.89475095702i</v>
      </c>
      <c r="V833" t="str">
        <f t="shared" si="369"/>
        <v>0.00002-0.0365207204501638i</v>
      </c>
      <c r="W833" t="str">
        <f t="shared" si="370"/>
        <v>0.0000199993584529566-0.0365201346781474i</v>
      </c>
      <c r="X833" t="str">
        <f t="shared" si="371"/>
        <v>0.00468250024740244-0.0359095614946531i</v>
      </c>
      <c r="Y833" t="str">
        <f t="shared" si="372"/>
        <v>0.009+0.439194652971853i</v>
      </c>
      <c r="Z833" t="str">
        <f t="shared" si="373"/>
        <v>-1.06256119546984-0.175380886334412i</v>
      </c>
      <c r="AA833" t="str">
        <f t="shared" si="374"/>
        <v>1.00837658919899-29.7214133137537i</v>
      </c>
      <c r="AB833" t="str">
        <f t="shared" si="375"/>
        <v>1.40854241513304-0.0728915642617123i</v>
      </c>
      <c r="AC833" t="str">
        <f t="shared" si="376"/>
        <v>4.07847491607467-3.61488732880844i</v>
      </c>
      <c r="AD833" t="str">
        <f t="shared" si="377"/>
        <v>0.202286968468057+0.16142137646642i</v>
      </c>
      <c r="AE833" t="str">
        <f t="shared" si="378"/>
        <v>-0.186632058965387-0.206997358576375i</v>
      </c>
      <c r="AF833" t="str">
        <f t="shared" si="379"/>
        <v>-12.6675724714391-3.56368273636656i</v>
      </c>
      <c r="AG833" t="str">
        <f t="shared" si="380"/>
        <v>1.01810598346519-0.0211751214400973i</v>
      </c>
      <c r="AH833" t="str">
        <f t="shared" si="381"/>
        <v>1.52976063145864+3.26060784320016i</v>
      </c>
      <c r="AI833">
        <f t="shared" si="382"/>
        <v>11.129979371925652</v>
      </c>
      <c r="AJ833">
        <f t="shared" si="383"/>
        <v>64.865709142172832</v>
      </c>
      <c r="AK833"/>
      <c r="AL833"/>
      <c r="AM833"/>
      <c r="AN833"/>
    </row>
    <row r="834" spans="1:40" x14ac:dyDescent="0.25">
      <c r="A834"/>
      <c r="B834">
        <f t="shared" si="384"/>
        <v>70000</v>
      </c>
      <c r="C834" s="237" t="str">
        <f t="shared" si="352"/>
        <v>-0.0000155971975059901+0.0349860293464049i</v>
      </c>
      <c r="D834" s="208" t="str">
        <f t="shared" si="353"/>
        <v>-5.95712553552017+0.268226224989104i</v>
      </c>
      <c r="E834" t="str">
        <f t="shared" si="354"/>
        <v>2870</v>
      </c>
      <c r="F834" t="str">
        <f t="shared" si="355"/>
        <v>0.777000777000777</v>
      </c>
      <c r="G834" t="str">
        <f t="shared" si="350"/>
        <v>0.777000777000777</v>
      </c>
      <c r="H834" t="str">
        <f t="shared" si="356"/>
        <v>6.71539320999304+3.82994210650933i</v>
      </c>
      <c r="I834" t="str">
        <f t="shared" si="357"/>
        <v>274.889357189107i</v>
      </c>
      <c r="J834" t="str">
        <f t="shared" si="351"/>
        <v>-63.634558782074+59.4521905269171i</v>
      </c>
      <c r="K834" t="str">
        <f t="shared" si="358"/>
        <v>2.1549244154909-2.30651996458225i</v>
      </c>
      <c r="L834" t="str">
        <f t="shared" si="359"/>
        <v>0.153675837190669-0.140018092665279i</v>
      </c>
      <c r="M834" t="str">
        <f t="shared" si="360"/>
        <v>2.30860025268157-2.44653805724753i</v>
      </c>
      <c r="N834" t="str">
        <f t="shared" si="361"/>
        <v>-0.310443680345328i</v>
      </c>
      <c r="O834" t="str">
        <f t="shared" si="362"/>
        <v>0.952198127634491-0.305481138090996i</v>
      </c>
      <c r="P834" t="str">
        <f t="shared" si="363"/>
        <v>0.047801872365509+0.305481138090996i</v>
      </c>
      <c r="Q834" t="str">
        <f t="shared" si="364"/>
        <v>-0.047801872365509+0.00496254225433201i</v>
      </c>
      <c r="R834" t="str">
        <f t="shared" si="365"/>
        <v>-0.332975704278416-6.42513627384087i</v>
      </c>
      <c r="S834" t="str">
        <f t="shared" si="366"/>
        <v>0.0322003234668542i</v>
      </c>
      <c r="T834" t="str">
        <f t="shared" si="367"/>
        <v>0.206891466336294-0.0107219253843686i</v>
      </c>
      <c r="U834" t="str">
        <f t="shared" si="368"/>
        <v>0.0001-2273.64204416993i</v>
      </c>
      <c r="V834" t="str">
        <f t="shared" si="369"/>
        <v>0.00002-0.0364685479923778i</v>
      </c>
      <c r="W834" t="str">
        <f t="shared" si="370"/>
        <v>0.0000199993584529566-0.0364679630571791i</v>
      </c>
      <c r="X834" t="str">
        <f t="shared" si="371"/>
        <v>0.0046694084056927-0.0358599595392319i</v>
      </c>
      <c r="Y834" t="str">
        <f t="shared" si="372"/>
        <v>0.009+0.439822971502571i</v>
      </c>
      <c r="Z834" t="str">
        <f t="shared" si="373"/>
        <v>-1.05933823042036-0.174554168801206i</v>
      </c>
      <c r="AA834" t="str">
        <f t="shared" si="374"/>
        <v>1.0040394265753-29.6717150334311i</v>
      </c>
      <c r="AB834" t="str">
        <f t="shared" si="375"/>
        <v>1.40853160875283-0.0729956197711147i</v>
      </c>
      <c r="AC834" t="str">
        <f t="shared" si="376"/>
        <v>4.07314986609436-3.61454389189813i</v>
      </c>
      <c r="AD834" t="str">
        <f t="shared" si="377"/>
        <v>0.202357430590118+0.161652337035159i</v>
      </c>
      <c r="AE834" t="str">
        <f t="shared" si="378"/>
        <v>-0.186147873107802-0.206566833755547i</v>
      </c>
      <c r="AF834" t="str">
        <f t="shared" si="379"/>
        <v>-12.6725187455132-3.56171588152023i</v>
      </c>
      <c r="AG834" t="str">
        <f t="shared" si="380"/>
        <v>1.0180988304416-0.0211479918380212i</v>
      </c>
      <c r="AH834" t="str">
        <f t="shared" si="381"/>
        <v>1.52677901194705+3.25412044484311i</v>
      </c>
      <c r="AI834">
        <f t="shared" si="382"/>
        <v>11.112744135973793</v>
      </c>
      <c r="AJ834">
        <f t="shared" si="383"/>
        <v>64.864813926042586</v>
      </c>
      <c r="AK834"/>
      <c r="AL834"/>
      <c r="AM834"/>
      <c r="AN834"/>
    </row>
    <row r="835" spans="1:40" x14ac:dyDescent="0.25">
      <c r="A835"/>
      <c r="B835">
        <f t="shared" si="384"/>
        <v>70100</v>
      </c>
      <c r="C835" s="237" t="str">
        <f t="shared" si="352"/>
        <v>-0.0000155527294048358+0.0349361206224829i</v>
      </c>
      <c r="D835" s="208" t="str">
        <f t="shared" si="353"/>
        <v>-5.95712519459806+0.267843591439036i</v>
      </c>
      <c r="E835" t="str">
        <f t="shared" si="354"/>
        <v>2870</v>
      </c>
      <c r="F835" t="str">
        <f t="shared" si="355"/>
        <v>0.777000777000777</v>
      </c>
      <c r="G835" t="str">
        <f t="shared" si="350"/>
        <v>0.777000777000777</v>
      </c>
      <c r="H835" t="str">
        <f t="shared" si="356"/>
        <v>6.72032670400967+3.82758995380046i</v>
      </c>
      <c r="I835" t="str">
        <f t="shared" si="357"/>
        <v>275.282056270806i</v>
      </c>
      <c r="J835" t="str">
        <f t="shared" si="351"/>
        <v>-63.8193608572856+59.5371222276697i</v>
      </c>
      <c r="K835" t="str">
        <f t="shared" si="358"/>
        <v>2.15153657505349-2.30628696758159i</v>
      </c>
      <c r="L835" t="str">
        <f t="shared" si="359"/>
        <v>0.153476790500743-0.140036502762405i</v>
      </c>
      <c r="M835" t="str">
        <f t="shared" si="360"/>
        <v>2.30501336555423-2.44632347034399i</v>
      </c>
      <c r="N835" t="str">
        <f t="shared" si="361"/>
        <v>-0.31088717131725i</v>
      </c>
      <c r="O835" t="str">
        <f t="shared" si="362"/>
        <v>0.952062555870914-0.305903399308578i</v>
      </c>
      <c r="P835" t="str">
        <f t="shared" si="363"/>
        <v>0.047937444129086+0.305903399308578i</v>
      </c>
      <c r="Q835" t="str">
        <f t="shared" si="364"/>
        <v>-0.047937444129086+0.004983772008672i</v>
      </c>
      <c r="R835" t="str">
        <f t="shared" si="365"/>
        <v>-0.332974679788342-6.41592130713306i</v>
      </c>
      <c r="S835" t="str">
        <f t="shared" si="366"/>
        <v>0.0322463239289496i</v>
      </c>
      <c r="T835" t="str">
        <f t="shared" si="367"/>
        <v>0.206889876772462-0.0107372093845931i</v>
      </c>
      <c r="U835" t="str">
        <f t="shared" si="368"/>
        <v>0.0001-2270.3986175734i</v>
      </c>
      <c r="V835" t="str">
        <f t="shared" si="369"/>
        <v>0.00002-0.0364165243861119i</v>
      </c>
      <c r="W835" t="str">
        <f t="shared" si="370"/>
        <v>0.0000199993584529566-0.0364159402853433i</v>
      </c>
      <c r="X835" t="str">
        <f t="shared" si="371"/>
        <v>0.0046563713202916-0.035810492012233i</v>
      </c>
      <c r="Y835" t="str">
        <f t="shared" si="372"/>
        <v>0.009+0.440451290033289i</v>
      </c>
      <c r="Z835" t="str">
        <f t="shared" si="373"/>
        <v>-1.05613014605037-0.173732756618522i</v>
      </c>
      <c r="AA835" t="str">
        <f t="shared" si="374"/>
        <v>0.999730259419127-29.6221917586608i</v>
      </c>
      <c r="AB835" t="str">
        <f t="shared" si="375"/>
        <v>1.40852078689081-0.0730996743162616i</v>
      </c>
      <c r="AC835" t="str">
        <f t="shared" si="376"/>
        <v>4.06783379048991-3.61419318575502i</v>
      </c>
      <c r="AD835" t="str">
        <f t="shared" si="377"/>
        <v>0.202427990057456+0.161883258233167i</v>
      </c>
      <c r="AE835" t="str">
        <f t="shared" si="378"/>
        <v>-0.185665878000828-0.206138161890333i</v>
      </c>
      <c r="AF835" t="str">
        <f t="shared" si="379"/>
        <v>-12.6774518986077-3.55974636236142i</v>
      </c>
      <c r="AG835" t="str">
        <f t="shared" si="380"/>
        <v>1.01809171130379-0.0211209665523325i</v>
      </c>
      <c r="AH835" t="str">
        <f t="shared" si="381"/>
        <v>1.52380866887953+3.24765867443659i</v>
      </c>
      <c r="AI835">
        <f t="shared" si="382"/>
        <v>11.095542407494925</v>
      </c>
      <c r="AJ835">
        <f t="shared" si="383"/>
        <v>64.863925965593779</v>
      </c>
      <c r="AK835"/>
      <c r="AL835"/>
      <c r="AM835"/>
      <c r="AN835"/>
    </row>
    <row r="836" spans="1:40" x14ac:dyDescent="0.25">
      <c r="A836"/>
      <c r="B836">
        <f t="shared" si="384"/>
        <v>70200</v>
      </c>
      <c r="C836" s="237" t="str">
        <f t="shared" si="352"/>
        <v>-0.0000155084512028674+0.0348863540885732i</v>
      </c>
      <c r="D836" s="208" t="str">
        <f t="shared" si="353"/>
        <v>-5.95712485513185+0.267462048012395i</v>
      </c>
      <c r="E836" t="str">
        <f t="shared" si="354"/>
        <v>2870</v>
      </c>
      <c r="F836" t="str">
        <f t="shared" si="355"/>
        <v>0.777000777000777</v>
      </c>
      <c r="G836" t="str">
        <f t="shared" si="350"/>
        <v>0.777000777000777</v>
      </c>
      <c r="H836" t="str">
        <f t="shared" si="356"/>
        <v>6.72524711270933+3.82523626166978i</v>
      </c>
      <c r="I836" t="str">
        <f t="shared" si="357"/>
        <v>275.674755352504i</v>
      </c>
      <c r="J836" t="str">
        <f t="shared" si="351"/>
        <v>-64.0044267470229+59.6220539284225i</v>
      </c>
      <c r="K836" t="str">
        <f t="shared" si="358"/>
        <v>2.1481545520634-2.30604938289927i</v>
      </c>
      <c r="L836" t="str">
        <f t="shared" si="359"/>
        <v>0.15327797572207-0.140054606601771i</v>
      </c>
      <c r="M836" t="str">
        <f t="shared" si="360"/>
        <v>2.30143252778547-2.44610398950104i</v>
      </c>
      <c r="N836" t="str">
        <f t="shared" si="361"/>
        <v>-0.311330662289172i</v>
      </c>
      <c r="O836" t="str">
        <f t="shared" si="362"/>
        <v>0.951926796851638-0.306325600359782i</v>
      </c>
      <c r="P836" t="str">
        <f t="shared" si="363"/>
        <v>0.0480732031483621+0.306325600359782i</v>
      </c>
      <c r="Q836" t="str">
        <f t="shared" si="364"/>
        <v>-0.0480732031483621+0.00500506192938999i</v>
      </c>
      <c r="R836" t="str">
        <f t="shared" si="365"/>
        <v>-0.332973653824424-6.40673252347076i</v>
      </c>
      <c r="S836" t="str">
        <f t="shared" si="366"/>
        <v>0.0322923243910452i</v>
      </c>
      <c r="T836" t="str">
        <f t="shared" si="367"/>
        <v>0.206888284934577-0.0107524932429699i</v>
      </c>
      <c r="U836" t="str">
        <f t="shared" si="368"/>
        <v>0.0001-2267.16443150848i</v>
      </c>
      <c r="V836" t="str">
        <f t="shared" si="369"/>
        <v>0.00002-0.0363646489952485i</v>
      </c>
      <c r="W836" t="str">
        <f t="shared" si="370"/>
        <v>0.0000199993584529565-0.0363640657265327i</v>
      </c>
      <c r="X836" t="str">
        <f t="shared" si="371"/>
        <v>0.0046433886879939-0.0357611583783756i</v>
      </c>
      <c r="Y836" t="str">
        <f t="shared" si="372"/>
        <v>0.009+0.441079608564007i</v>
      </c>
      <c r="Z836" t="str">
        <f t="shared" si="373"/>
        <v>-1.05293684970886-0.172916606506114i</v>
      </c>
      <c r="AA836" t="str">
        <f t="shared" si="374"/>
        <v>0.995448850520744-29.5728425363407i</v>
      </c>
      <c r="AB836" t="str">
        <f t="shared" si="375"/>
        <v>1.40850994954688-0.0732037278956994i</v>
      </c>
      <c r="AC836" t="str">
        <f t="shared" si="376"/>
        <v>4.06252668274464-3.61383524737285i</v>
      </c>
      <c r="AD836" t="str">
        <f t="shared" si="377"/>
        <v>0.202498646858198+0.162114140065369i</v>
      </c>
      <c r="AE836" t="str">
        <f t="shared" si="378"/>
        <v>-0.185186060326417-0.20571133077049i</v>
      </c>
      <c r="AF836" t="str">
        <f t="shared" si="379"/>
        <v>-12.6823719678412-3.55777421365738i</v>
      </c>
      <c r="AG836" t="str">
        <f t="shared" si="380"/>
        <v>1.01808462579598-0.0210940450319815i</v>
      </c>
      <c r="AH836" t="str">
        <f t="shared" si="381"/>
        <v>1.52084954646525+3.24122237994622i</v>
      </c>
      <c r="AI836">
        <f t="shared" si="382"/>
        <v>11.078374062358002</v>
      </c>
      <c r="AJ836">
        <f t="shared" si="383"/>
        <v>64.863045099653306</v>
      </c>
      <c r="AK836"/>
      <c r="AL836"/>
      <c r="AM836"/>
      <c r="AN836"/>
    </row>
    <row r="837" spans="1:40" x14ac:dyDescent="0.25">
      <c r="A837"/>
      <c r="B837">
        <f t="shared" si="384"/>
        <v>70300</v>
      </c>
      <c r="C837" s="237" t="str">
        <f t="shared" si="352"/>
        <v>-0.0000154643618203464+0.0348367291378909i</v>
      </c>
      <c r="D837" s="208" t="str">
        <f t="shared" si="353"/>
        <v>-5.95712451711325+0.267081590057164i</v>
      </c>
      <c r="E837" t="str">
        <f t="shared" si="354"/>
        <v>2870</v>
      </c>
      <c r="F837" t="str">
        <f t="shared" si="355"/>
        <v>0.777000777000777</v>
      </c>
      <c r="G837" t="str">
        <f t="shared" ref="G837:G900" si="385">IF($C$11=$C$7,$C$24,F837)</f>
        <v>0.777000777000777</v>
      </c>
      <c r="H837" t="str">
        <f t="shared" si="356"/>
        <v>6.73015447314454+3.822881059988i</v>
      </c>
      <c r="I837" t="str">
        <f t="shared" si="357"/>
        <v>276.067454434203i</v>
      </c>
      <c r="J837" t="str">
        <f t="shared" ref="J837:J900" si="386">IMSUM(COMPLEX(0,2*PI()*B837*$C$113*$C$112),COMPLEX(0,2*PI()*B837*$C$113*$C$111),COMPLEX(0,2*PI()*B837*$C$28*10^-12*$C$111),COMPLEX(-1*2*PI()*B837*2*PI()*B837*$C$113*$C$112*$C$28*10^-12*$C$111,0),COMPLEX(1,0))</f>
        <v>-64.1897564512858+59.7069856291752i</v>
      </c>
      <c r="K837" t="str">
        <f t="shared" si="358"/>
        <v>2.14477834187076-2.30580723437835i</v>
      </c>
      <c r="L837" t="str">
        <f t="shared" si="359"/>
        <v>0.153079393054539-0.140072405271856i</v>
      </c>
      <c r="M837" t="str">
        <f t="shared" si="360"/>
        <v>2.2978577349253-2.44587963965021i</v>
      </c>
      <c r="N837" t="str">
        <f t="shared" si="361"/>
        <v>-0.311774153261093i</v>
      </c>
      <c r="O837" t="str">
        <f t="shared" si="362"/>
        <v>0.951790850603365-0.306747741161567i</v>
      </c>
      <c r="P837" t="str">
        <f t="shared" si="363"/>
        <v>0.048209149396635+0.306747741161567i</v>
      </c>
      <c r="Q837" t="str">
        <f t="shared" si="364"/>
        <v>-0.048209149396635+0.00502641209952598i</v>
      </c>
      <c r="R837" t="str">
        <f t="shared" si="365"/>
        <v>-0.332972626386636-6.3975698111192i</v>
      </c>
      <c r="S837" t="str">
        <f t="shared" si="366"/>
        <v>0.0323383248531406i</v>
      </c>
      <c r="T837" t="str">
        <f t="shared" si="367"/>
        <v>0.206886690822618-0.0107677769592945i</v>
      </c>
      <c r="U837" t="str">
        <f t="shared" si="368"/>
        <v>0.0001-2263.9394465419i</v>
      </c>
      <c r="V837" t="str">
        <f t="shared" si="369"/>
        <v>0.00002-0.0363129211872894i</v>
      </c>
      <c r="W837" t="str">
        <f t="shared" si="370"/>
        <v>0.0000199993584529566-0.0363123387482594i</v>
      </c>
      <c r="X837" t="str">
        <f t="shared" si="371"/>
        <v>0.00463046020767818-0.0357119581051564i</v>
      </c>
      <c r="Y837" t="str">
        <f t="shared" si="372"/>
        <v>0.009+0.441707927094725i</v>
      </c>
      <c r="Z837" t="str">
        <f t="shared" si="373"/>
        <v>-1.04975824947135-0.172105675613333i</v>
      </c>
      <c r="AA837" t="str">
        <f t="shared" si="374"/>
        <v>0.991194965135686-29.5236664203866i</v>
      </c>
      <c r="AB837" t="str">
        <f t="shared" si="375"/>
        <v>1.40849909672089-0.0733077805080358i</v>
      </c>
      <c r="AC837" t="str">
        <f t="shared" si="376"/>
        <v>4.05722853626284-3.61347011360593i</v>
      </c>
      <c r="AD837" t="str">
        <f t="shared" si="377"/>
        <v>0.202569400980462+0.162344982536436i</v>
      </c>
      <c r="AE837" t="str">
        <f t="shared" si="378"/>
        <v>-0.184708406867841-0.205286328292236i</v>
      </c>
      <c r="AF837" t="str">
        <f t="shared" si="379"/>
        <v>-12.6872789902578-3.55579946993084i</v>
      </c>
      <c r="AG837" t="str">
        <f t="shared" si="380"/>
        <v>1.01807757366477-0.0210672267298347i</v>
      </c>
      <c r="AH837" t="str">
        <f t="shared" si="381"/>
        <v>1.51790158924345+3.23481141053036i</v>
      </c>
      <c r="AI837">
        <f t="shared" si="382"/>
        <v>11.061238977106454</v>
      </c>
      <c r="AJ837">
        <f t="shared" si="383"/>
        <v>64.862171168609294</v>
      </c>
      <c r="AK837"/>
      <c r="AL837"/>
      <c r="AM837"/>
      <c r="AN837"/>
    </row>
    <row r="838" spans="1:40" x14ac:dyDescent="0.25">
      <c r="A838"/>
      <c r="B838">
        <f t="shared" si="384"/>
        <v>70400</v>
      </c>
      <c r="C838" s="237" t="str">
        <f t="shared" ref="C838:C901" si="387">IMPRODUCT(COMPLEX(-1,0),IMDIV(IMPRODUCT(G838,COMPLEX($C$100+$C$101,0)),COMPLEX($C$100,2*PI()*B838*$C$103*$C$102*(2*$C$100+$C$101))))</f>
        <v>-0.0000154204601851978+0.0347872451670988i</v>
      </c>
      <c r="D838" s="208" t="str">
        <f t="shared" ref="D838:D901" si="388">IMPRODUCT(COMPLEX($C$106,0),IMSUB(C838,G838))</f>
        <v>-5.95712418053404+0.266702212947758i</v>
      </c>
      <c r="E838" t="str">
        <f t="shared" ref="E838:E901" si="389">IMDIV(COMPLEX($C$20*10^3,0),COMPLEX(1,2*PI()*B838*$C$20*1000*$C$29*10^-12))</f>
        <v>2870</v>
      </c>
      <c r="F838" t="str">
        <f t="shared" ref="F838:F901" si="390">IMDIV(COMPLEX($C$22*1000,0),IMSUM(COMPLEX($C$22*1000,0),E838))</f>
        <v>0.777000777000777</v>
      </c>
      <c r="G838" t="str">
        <f t="shared" si="385"/>
        <v>0.777000777000777</v>
      </c>
      <c r="H838" t="str">
        <f t="shared" ref="H838:H901" si="391">IMPRODUCT(COMPLEX($C$108,0),IMPRODUCT(COMPLEX(-1,0),D838),IMDIV(COMPLEX(0,2*PI()*B838*$C$109*$C$110),COMPLEX(1,2*PI()*B838*$C$109*$C$110)))</f>
        <v>6.7350488222934+3.82052437840926i</v>
      </c>
      <c r="I838" t="str">
        <f t="shared" ref="I838:I901" si="392">COMPLEX(0,2*PI()*B838*$C$113*$C$112*$C$114)</f>
        <v>276.460153515902i</v>
      </c>
      <c r="J838" t="str">
        <f t="shared" si="386"/>
        <v>-64.3753499700743+59.791917329928i</v>
      </c>
      <c r="K838" t="str">
        <f t="shared" ref="K838:K901" si="393">IMDIV(I838,J838)</f>
        <v>2.14140793977659-2.30556054576984i</v>
      </c>
      <c r="L838" t="str">
        <f t="shared" ref="L838:L901" si="394">IMDIV(COMPLEX($C$117,0),COMPLEX(1,2*PI()*B838*$C$115*$C$116))</f>
        <v>0.152881042694444-0.140089899858883i</v>
      </c>
      <c r="M838" t="str">
        <f t="shared" ref="M838:M901" si="395">IMSUM(K838,L838)</f>
        <v>2.29428898247103-2.44565044562872i</v>
      </c>
      <c r="N838" t="str">
        <f t="shared" ref="N838:N901" si="396">COMPLEX(0,-2*PI()*B838*$C$43)</f>
        <v>-0.312217644233015i</v>
      </c>
      <c r="O838" t="str">
        <f t="shared" ref="O838:O901" si="397">IMEXP(N838)</f>
        <v>0.951654717152832-0.307169821630908i</v>
      </c>
      <c r="P838" t="str">
        <f t="shared" ref="P838:P901" si="398">IMSUB(COMPLEX(1,0),O838)</f>
        <v>0.048345282847168+0.307169821630908i</v>
      </c>
      <c r="Q838" t="str">
        <f t="shared" ref="Q838:Q901" si="399">IMSUM(COMPLEX(0,2*PI()*B838*$C$43),O838,COMPLEX(-1,0))</f>
        <v>-0.048345282847168+0.00504782260210701i</v>
      </c>
      <c r="R838" t="str">
        <f t="shared" ref="R838:R901" si="400">IMDIV(P838,Q838)</f>
        <v>-0.332971597475158-6.38843305897826i</v>
      </c>
      <c r="S838" t="str">
        <f t="shared" ref="S838:S901" si="401">IMDIV(COMPLEX(0,2*PI()*B838*$C$123),COMPLEX($C$124,0))</f>
        <v>0.0323843253152362i</v>
      </c>
      <c r="T838" t="str">
        <f t="shared" ref="T838:T901" si="402">IMPRODUCT(R838,S838)</f>
        <v>0.206885094436561-0.0107830605333694i</v>
      </c>
      <c r="U838" t="str">
        <f t="shared" ref="U838:U901" si="403">IMDIV(COMPLEX(1,2*PI()*B838*$C$16*10^-3*$C$15*10^-6),COMPLEX(0,2*PI()*B838*$C$15*10^-6))</f>
        <v>0.0001-2260.72362346442i</v>
      </c>
      <c r="V838" t="str">
        <f t="shared" ref="V838:V901" si="404">IMSUM(COMPLEX($C$18*10^-3,0),IMDIV(COMPLEX(1,0),COMPLEX(0,2*PI()*B838*($C$17*1*10^-6))))</f>
        <v>0.00002-0.0362613403333302i</v>
      </c>
      <c r="W838" t="str">
        <f t="shared" ref="W838:W901" si="405">IMDIV(IMPRODUCT(U838,V838),IMSUM(U838,V838))</f>
        <v>0.0000199993584529566-0.036260758721629i</v>
      </c>
      <c r="X838" t="str">
        <f t="shared" ref="X838:X901" si="406">IMDIV(IMPRODUCT(COMPLEX($C$19,0),W838),IMSUM(COMPLEX($C$19,0),W838))</f>
        <v>0.00461758558028946-0.0356628906628303i</v>
      </c>
      <c r="Y838" t="str">
        <f t="shared" ref="Y838:Y901" si="407">COMPLEX($C$13*10^-3,2*PI()*B838*$C$12*0.000001)</f>
        <v>0.009+0.442336245625443i</v>
      </c>
      <c r="Z838" t="str">
        <f t="shared" ref="Z838:Z901" si="408">IMPRODUCT(COMPLEX($C$6,0),IMDIV(X838,IMSUM(X838,Y838)))</f>
        <v>-1.04659425413297-0.171299921514094i</v>
      </c>
      <c r="AA838" t="str">
        <f t="shared" ref="AA838:AA901" si="409">IMDIV(COMPLEX($C$6,0),IMSUM(X838,Y838))</f>
        <v>0.986968370954556-29.4746624716671i</v>
      </c>
      <c r="AB838" t="str">
        <f t="shared" ref="AB838:AB901" si="410">IMPRODUCT(COMPLEX($C$119,0),T838)</f>
        <v>1.40848822841269-0.0734118321519264i</v>
      </c>
      <c r="AC838" t="str">
        <f t="shared" ref="AC838:AC901" si="411">IMSUM(COMPLEX(1,0),IMPRODUCT(AB838,M838))</f>
        <v>4.0519393443706-3.61309782116948i</v>
      </c>
      <c r="AD838" t="str">
        <f t="shared" ref="AD838:AD901" si="412">IMDIV(AB838,AC838)</f>
        <v>0.202640252412369+0.1625757856508i</v>
      </c>
      <c r="AE838" t="str">
        <f t="shared" ref="AE838:AE901" si="413">IMPRODUCT(AD838,AA838,X838)</f>
        <v>-0.184232904508766-0.204863142457115i</v>
      </c>
      <c r="AF838" t="str">
        <f t="shared" ref="AF838:AF901" si="414">IMSUB(D838,H838)</f>
        <v>-12.6921730028274-3.5538221654615i</v>
      </c>
      <c r="AG838" t="str">
        <f t="shared" ref="AG838:AG901" si="415">IMSUM(COMPLEX(1,0),IMPRODUCT(AD838,AA838,COMPLEX($C$127,0)))</f>
        <v>1.01807055465913-0.0210405111026414i</v>
      </c>
      <c r="AH838" t="str">
        <f t="shared" ref="AH838:AH901" si="416">IMDIV(IMPRODUCT(AE838,AF838),AG838)</f>
        <v>1.51496474208139+3.22842561652864i</v>
      </c>
      <c r="AI838">
        <f t="shared" ref="AI838:AI901" si="417">20*LOG10(IMABS(AH838))</f>
        <v>11.04413702895366</v>
      </c>
      <c r="AJ838">
        <f t="shared" ref="AJ838:AJ901" si="418">IMARGUMENT(AH838)*180/PI()</f>
        <v>64.861304014395074</v>
      </c>
      <c r="AK838"/>
      <c r="AL838"/>
      <c r="AM838"/>
      <c r="AN838"/>
    </row>
    <row r="839" spans="1:40" x14ac:dyDescent="0.25">
      <c r="A839"/>
      <c r="B839">
        <f t="shared" si="384"/>
        <v>70500</v>
      </c>
      <c r="C839" s="237" t="str">
        <f t="shared" si="387"/>
        <v>-0.0000153767452329446+0.0347379015762832i</v>
      </c>
      <c r="D839" s="208" t="str">
        <f t="shared" si="388"/>
        <v>-5.95712384538608+0.266323912084838i</v>
      </c>
      <c r="E839" t="str">
        <f t="shared" si="389"/>
        <v>2870</v>
      </c>
      <c r="F839" t="str">
        <f t="shared" si="390"/>
        <v>0.777000777000777</v>
      </c>
      <c r="G839" t="str">
        <f t="shared" si="385"/>
        <v>0.777000777000777</v>
      </c>
      <c r="H839" t="str">
        <f t="shared" si="391"/>
        <v>6.73993019705917+3.81816624637259i</v>
      </c>
      <c r="I839" t="str">
        <f t="shared" si="392"/>
        <v>276.852852597601i</v>
      </c>
      <c r="J839" t="str">
        <f t="shared" si="386"/>
        <v>-64.5612073033885+59.8768490306807i</v>
      </c>
      <c r="K839" t="str">
        <f t="shared" si="393"/>
        <v>2.13804334103334-2.30530934073291i</v>
      </c>
      <c r="L839" t="str">
        <f t="shared" si="394"/>
        <v>0.152682924834496-0.140107091446813i</v>
      </c>
      <c r="M839" t="str">
        <f t="shared" si="395"/>
        <v>2.29072626586784-2.44541643217972i</v>
      </c>
      <c r="N839" t="str">
        <f t="shared" si="396"/>
        <v>-0.312661135204937i</v>
      </c>
      <c r="O839" t="str">
        <f t="shared" si="397"/>
        <v>0.951518396526815-0.307591841684786i</v>
      </c>
      <c r="P839" t="str">
        <f t="shared" si="398"/>
        <v>0.048481603473185+0.307591841684786i</v>
      </c>
      <c r="Q839" t="str">
        <f t="shared" si="399"/>
        <v>-0.048481603473185+0.00506929352015101i</v>
      </c>
      <c r="R839" t="str">
        <f t="shared" si="400"/>
        <v>-0.332970567089746-6.37932215657835i</v>
      </c>
      <c r="S839" t="str">
        <f t="shared" si="401"/>
        <v>0.0324303257773316i</v>
      </c>
      <c r="T839" t="str">
        <f t="shared" si="402"/>
        <v>0.206883495776385-0.0107983439649833i</v>
      </c>
      <c r="U839" t="str">
        <f t="shared" si="403"/>
        <v>0.0001-2257.51692328929i</v>
      </c>
      <c r="V839" t="str">
        <f t="shared" si="404"/>
        <v>0.00002-0.0362099058080347i</v>
      </c>
      <c r="W839" t="str">
        <f t="shared" si="405"/>
        <v>0.0000199993584529566-0.036209325021315i</v>
      </c>
      <c r="X839" t="str">
        <f t="shared" si="406"/>
        <v>0.00460476450882249-0.0356139555243939i</v>
      </c>
      <c r="Y839" t="str">
        <f t="shared" si="407"/>
        <v>0.009+0.442964564156161i</v>
      </c>
      <c r="Z839" t="str">
        <f t="shared" si="408"/>
        <v>-1.04344477320171-0.170499302201912i</v>
      </c>
      <c r="AA839" t="str">
        <f t="shared" si="409"/>
        <v>0.982768838073238-29.4258297579395i</v>
      </c>
      <c r="AB839" t="str">
        <f t="shared" si="410"/>
        <v>1.40847734462212-0.0735158828259324i</v>
      </c>
      <c r="AC839" t="str">
        <f t="shared" si="411"/>
        <v>4.04665910031695-3.61271840663962i</v>
      </c>
      <c r="AD839" t="str">
        <f t="shared" si="412"/>
        <v>0.202711201142027+0.162806549412648i</v>
      </c>
      <c r="AE839" t="str">
        <f t="shared" si="413"/>
        <v>-0.18375954023233-0.20444176137086i</v>
      </c>
      <c r="AF839" t="str">
        <f t="shared" si="414"/>
        <v>-12.6970540424453-3.55184233428775i</v>
      </c>
      <c r="AG839" t="str">
        <f t="shared" si="415"/>
        <v>1.01806356853034-0.0210138976109974i</v>
      </c>
      <c r="AH839" t="str">
        <f t="shared" si="416"/>
        <v>1.5120389501721+3.22206484945047i</v>
      </c>
      <c r="AI839">
        <f t="shared" si="417"/>
        <v>11.027068095777924</v>
      </c>
      <c r="AJ839">
        <f t="shared" si="418"/>
        <v>64.860443480475638</v>
      </c>
      <c r="AK839"/>
      <c r="AL839"/>
      <c r="AM839"/>
      <c r="AN839"/>
    </row>
    <row r="840" spans="1:40" x14ac:dyDescent="0.25">
      <c r="A840"/>
      <c r="B840">
        <f t="shared" si="384"/>
        <v>70600</v>
      </c>
      <c r="C840" s="237" t="str">
        <f t="shared" si="387"/>
        <v>-0.0000153332159066429+0.0346886977689289i</v>
      </c>
      <c r="D840" s="208" t="str">
        <f t="shared" si="388"/>
        <v>-5.95712351166125+0.265946682895122i</v>
      </c>
      <c r="E840" t="str">
        <f t="shared" si="389"/>
        <v>2870</v>
      </c>
      <c r="F840" t="str">
        <f t="shared" si="390"/>
        <v>0.777000777000777</v>
      </c>
      <c r="G840" t="str">
        <f t="shared" si="385"/>
        <v>0.777000777000777</v>
      </c>
      <c r="H840" t="str">
        <f t="shared" si="391"/>
        <v>6.74479863426984+3.81580669310312i</v>
      </c>
      <c r="I840" t="str">
        <f t="shared" si="392"/>
        <v>277.245551679299i</v>
      </c>
      <c r="J840" t="str">
        <f t="shared" si="386"/>
        <v>-64.7473284512283+59.9617807314334i</v>
      </c>
      <c r="K840" t="str">
        <f t="shared" si="393"/>
        <v>2.13468454084536-2.30505364283517i</v>
      </c>
      <c r="L840" t="str">
        <f t="shared" si="394"/>
        <v>0.152485039663849-0.140123981117337i</v>
      </c>
      <c r="M840" t="str">
        <f t="shared" si="395"/>
        <v>2.28716958050921-2.44517762395251i</v>
      </c>
      <c r="N840" t="str">
        <f t="shared" si="396"/>
        <v>-0.313104626176859i</v>
      </c>
      <c r="O840" t="str">
        <f t="shared" si="397"/>
        <v>0.951381888752127-0.308013801240196i</v>
      </c>
      <c r="P840" t="str">
        <f t="shared" si="398"/>
        <v>0.048618111247873+0.308013801240196i</v>
      </c>
      <c r="Q840" t="str">
        <f t="shared" si="399"/>
        <v>-0.048618111247873+0.00509082493666302i</v>
      </c>
      <c r="R840" t="str">
        <f t="shared" si="400"/>
        <v>-0.332969535230282-6.37023699407584i</v>
      </c>
      <c r="S840" t="str">
        <f t="shared" si="401"/>
        <v>0.0324763262394272i</v>
      </c>
      <c r="T840" t="str">
        <f t="shared" si="402"/>
        <v>0.206881894842075-0.0108136272539291i</v>
      </c>
      <c r="U840" t="str">
        <f t="shared" si="403"/>
        <v>0.0001-2254.31930725064i</v>
      </c>
      <c r="V840" t="str">
        <f t="shared" si="404"/>
        <v>0.00002-0.0361586169896097i</v>
      </c>
      <c r="W840" t="str">
        <f t="shared" si="405"/>
        <v>0.0000199993584529566-0.0361580370255346i</v>
      </c>
      <c r="X840" t="str">
        <f t="shared" si="406"/>
        <v>0.00459199669830528-0.03556515216557i</v>
      </c>
      <c r="Y840" t="str">
        <f t="shared" si="407"/>
        <v>0.009+0.443592882686879i</v>
      </c>
      <c r="Z840" t="str">
        <f t="shared" si="408"/>
        <v>-1.04030971689174-0.169703776085029i</v>
      </c>
      <c r="AA840" t="str">
        <f t="shared" si="409"/>
        <v>0.978596138963591-29.3771673537866i</v>
      </c>
      <c r="AB840" t="str">
        <f t="shared" si="410"/>
        <v>1.40846644534909-0.073619932528644i</v>
      </c>
      <c r="AC840" t="str">
        <f t="shared" si="411"/>
        <v>4.04138779727444-3.61233190645418i</v>
      </c>
      <c r="AD840" t="str">
        <f t="shared" si="412"/>
        <v>0.202782247157539+0.163037273825932i</v>
      </c>
      <c r="AE840" t="str">
        <f t="shared" si="413"/>
        <v>-0.183288301120261-0.204022173242299i</v>
      </c>
      <c r="AF840" t="str">
        <f t="shared" si="414"/>
        <v>-12.7019221459311-3.549860010208i</v>
      </c>
      <c r="AG840" t="str">
        <f t="shared" si="415"/>
        <v>1.01805661503199-0.0209873857193117i</v>
      </c>
      <c r="AH840" t="str">
        <f t="shared" si="416"/>
        <v>1.50912415903235+3.21572896196367i</v>
      </c>
      <c r="AI840">
        <f t="shared" si="417"/>
        <v>11.010032056117664</v>
      </c>
      <c r="AJ840">
        <f t="shared" si="418"/>
        <v>64.859589411831024</v>
      </c>
      <c r="AK840"/>
      <c r="AL840"/>
      <c r="AM840"/>
      <c r="AN840"/>
    </row>
    <row r="841" spans="1:40" x14ac:dyDescent="0.25">
      <c r="A841"/>
      <c r="B841">
        <f t="shared" si="384"/>
        <v>70700</v>
      </c>
      <c r="C841" s="237" t="str">
        <f t="shared" si="387"/>
        <v>-0.0000152898711568186+0.0346396331518957i</v>
      </c>
      <c r="D841" s="208" t="str">
        <f t="shared" si="388"/>
        <v>-5.9571231793515+0.2655705208312i</v>
      </c>
      <c r="E841" t="str">
        <f t="shared" si="389"/>
        <v>2870</v>
      </c>
      <c r="F841" t="str">
        <f t="shared" si="390"/>
        <v>0.777000777000777</v>
      </c>
      <c r="G841" t="str">
        <f t="shared" si="385"/>
        <v>0.777000777000777</v>
      </c>
      <c r="H841" t="str">
        <f t="shared" si="391"/>
        <v>6.74965417067807+3.81344574761344i</v>
      </c>
      <c r="I841" t="str">
        <f t="shared" si="392"/>
        <v>277.638250760998i</v>
      </c>
      <c r="J841" t="str">
        <f t="shared" si="386"/>
        <v>-64.9337134135937+60.0467124321862i</v>
      </c>
      <c r="K841" t="str">
        <f t="shared" si="393"/>
        <v>2.13133153436942-2.30479347555282i</v>
      </c>
      <c r="L841" t="str">
        <f t="shared" si="394"/>
        <v>0.152287387368116-0.140140569949876i</v>
      </c>
      <c r="M841" t="str">
        <f t="shared" si="395"/>
        <v>2.28361892173754-2.4449340455027i</v>
      </c>
      <c r="N841" t="str">
        <f t="shared" si="396"/>
        <v>-0.313548117148781i</v>
      </c>
      <c r="O841" t="str">
        <f t="shared" si="397"/>
        <v>0.951245193855616-0.308435700214147i</v>
      </c>
      <c r="P841" t="str">
        <f t="shared" si="398"/>
        <v>0.048754806144384+0.308435700214147i</v>
      </c>
      <c r="Q841" t="str">
        <f t="shared" si="399"/>
        <v>-0.048754806144384+0.00511241693463399i</v>
      </c>
      <c r="R841" t="str">
        <f t="shared" si="400"/>
        <v>-0.332968501896981-6.36117746224839i</v>
      </c>
      <c r="S841" t="str">
        <f t="shared" si="401"/>
        <v>0.0325223267015226i</v>
      </c>
      <c r="T841" t="str">
        <f t="shared" si="402"/>
        <v>0.206880291633605-0.0108289104000102i</v>
      </c>
      <c r="U841" t="str">
        <f t="shared" si="403"/>
        <v>0.0001-2251.13073680191i</v>
      </c>
      <c r="V841" t="str">
        <f t="shared" si="404"/>
        <v>0.00002-0.0361074732597799i</v>
      </c>
      <c r="W841" t="str">
        <f t="shared" si="405"/>
        <v>0.0000199993584529566-0.0361068941160223i</v>
      </c>
      <c r="X841" t="str">
        <f t="shared" si="406"/>
        <v>0.00457928185578199-0.035516480064787i</v>
      </c>
      <c r="Y841" t="str">
        <f t="shared" si="407"/>
        <v>0.009+0.444221201217597i</v>
      </c>
      <c r="Z841" t="str">
        <f t="shared" si="408"/>
        <v>-1.03718899611672-0.168913301981546i</v>
      </c>
      <c r="AA841" t="str">
        <f t="shared" si="409"/>
        <v>0.97445004844444-29.3286743405542i</v>
      </c>
      <c r="AB841" t="str">
        <f t="shared" si="410"/>
        <v>1.40845553059342-0.0737239812587227i</v>
      </c>
      <c r="AC841" t="str">
        <f t="shared" si="411"/>
        <v>4.03612542833957-3.61193835691267i</v>
      </c>
      <c r="AD841" t="str">
        <f t="shared" si="412"/>
        <v>0.202853390447007+0.163267958894354i</v>
      </c>
      <c r="AE841" t="str">
        <f t="shared" si="413"/>
        <v>-0.182819174351971-0.203604366382216i</v>
      </c>
      <c r="AF841" t="str">
        <f t="shared" si="414"/>
        <v>-12.7067773500296-3.54787522678224i</v>
      </c>
      <c r="AG841" t="str">
        <f t="shared" si="415"/>
        <v>1.01804969391996-0.0209609748957736i</v>
      </c>
      <c r="AH841" t="str">
        <f t="shared" si="416"/>
        <v>1.50622031450073+3.20941780788301i</v>
      </c>
      <c r="AI841">
        <f t="shared" si="417"/>
        <v>10.993028789166278</v>
      </c>
      <c r="AJ841">
        <f t="shared" si="418"/>
        <v>64.85874165493685</v>
      </c>
      <c r="AK841"/>
      <c r="AL841"/>
      <c r="AM841"/>
      <c r="AN841"/>
    </row>
    <row r="842" spans="1:40" x14ac:dyDescent="0.25">
      <c r="A842"/>
      <c r="B842">
        <f t="shared" si="384"/>
        <v>70800</v>
      </c>
      <c r="C842" s="237" t="str">
        <f t="shared" si="387"/>
        <v>-0.0000152467099414041+0.0345907071353949i</v>
      </c>
      <c r="D842" s="208" t="str">
        <f t="shared" si="388"/>
        <v>-5.95712284844884+0.265195421371361i</v>
      </c>
      <c r="E842" t="str">
        <f t="shared" si="389"/>
        <v>2870</v>
      </c>
      <c r="F842" t="str">
        <f t="shared" si="390"/>
        <v>0.777000777000777</v>
      </c>
      <c r="G842" t="str">
        <f t="shared" si="385"/>
        <v>0.777000777000777</v>
      </c>
      <c r="H842" t="str">
        <f t="shared" si="391"/>
        <v>6.75449684296069+3.81108343870499i</v>
      </c>
      <c r="I842" t="str">
        <f t="shared" si="392"/>
        <v>278.030949842697i</v>
      </c>
      <c r="J842" t="str">
        <f t="shared" si="386"/>
        <v>-65.1203621904848+60.1316441329389i</v>
      </c>
      <c r="K842" t="str">
        <f t="shared" si="393"/>
        <v>2.12798431671513-2.30452886227091i</v>
      </c>
      <c r="L842" t="str">
        <f t="shared" si="394"/>
        <v>0.152089968129388-0.14015685902157i</v>
      </c>
      <c r="M842" t="str">
        <f t="shared" si="395"/>
        <v>2.28007428484452-2.44468572129248i</v>
      </c>
      <c r="N842" t="str">
        <f t="shared" si="396"/>
        <v>-0.313991608120703i</v>
      </c>
      <c r="O842" t="str">
        <f t="shared" si="397"/>
        <v>0.951108311864168-0.308857538523656i</v>
      </c>
      <c r="P842" t="str">
        <f t="shared" si="398"/>
        <v>0.048891688135832+0.308857538523656i</v>
      </c>
      <c r="Q842" t="str">
        <f t="shared" si="399"/>
        <v>-0.048891688135832+0.00513406959704699i</v>
      </c>
      <c r="R842" t="str">
        <f t="shared" si="400"/>
        <v>-0.332967467089506-6.35214345249077i</v>
      </c>
      <c r="S842" t="str">
        <f t="shared" si="401"/>
        <v>0.0325683271636182i</v>
      </c>
      <c r="T842" t="str">
        <f t="shared" si="402"/>
        <v>0.206878686150955-0.0108441934030123i</v>
      </c>
      <c r="U842" t="str">
        <f t="shared" si="403"/>
        <v>0.0001-2247.95117361434i</v>
      </c>
      <c r="V842" t="str">
        <f t="shared" si="404"/>
        <v>0.00002-0.0360564740037633i</v>
      </c>
      <c r="W842" t="str">
        <f t="shared" si="405"/>
        <v>0.0000199993584529566-0.0360558956780059i</v>
      </c>
      <c r="X842" t="str">
        <f t="shared" si="406"/>
        <v>0.00456661969029688-0.0354679387031645i</v>
      </c>
      <c r="Y842" t="str">
        <f t="shared" si="407"/>
        <v>0.009+0.444849519748315i</v>
      </c>
      <c r="Z842" t="str">
        <f t="shared" si="408"/>
        <v>-1.03408252248326-0.168127839114689i</v>
      </c>
      <c r="AA842" t="str">
        <f t="shared" si="409"/>
        <v>0.970330343653084-29.2803498062892i</v>
      </c>
      <c r="AB842" t="str">
        <f t="shared" si="410"/>
        <v>1.40844460035497-0.0738280290147096i</v>
      </c>
      <c r="AC842" t="str">
        <f t="shared" si="411"/>
        <v>4.03087198653406-3.61153779417648i</v>
      </c>
      <c r="AD842" t="str">
        <f t="shared" si="412"/>
        <v>0.202924630998522+0.16349860462139i</v>
      </c>
      <c r="AE842" t="str">
        <f t="shared" si="413"/>
        <v>-0.182352147203675-0.203188329202307i</v>
      </c>
      <c r="AF842" t="str">
        <f t="shared" si="414"/>
        <v>-12.7116196914095-3.54588801733363i</v>
      </c>
      <c r="AG842" t="str">
        <f t="shared" si="415"/>
        <v>1.01804280495237-0.0209346646123181i</v>
      </c>
      <c r="AH842" t="str">
        <f t="shared" si="416"/>
        <v>1.5033273627353+3.20313124215947i</v>
      </c>
      <c r="AI842">
        <f t="shared" si="417"/>
        <v>10.976058174767875</v>
      </c>
      <c r="AJ842">
        <f t="shared" si="418"/>
        <v>64.8579000577557</v>
      </c>
      <c r="AK842"/>
      <c r="AL842"/>
      <c r="AM842"/>
      <c r="AN842"/>
    </row>
    <row r="843" spans="1:40" x14ac:dyDescent="0.25">
      <c r="A843"/>
      <c r="B843">
        <f t="shared" si="384"/>
        <v>70900</v>
      </c>
      <c r="C843" s="237" t="str">
        <f t="shared" si="387"/>
        <v>-0.000015203731225675+0.0345419191329646i</v>
      </c>
      <c r="D843" s="208" t="str">
        <f t="shared" si="388"/>
        <v>-5.95712251894536+0.264821380019395i</v>
      </c>
      <c r="E843" t="str">
        <f t="shared" si="389"/>
        <v>2870</v>
      </c>
      <c r="F843" t="str">
        <f t="shared" si="390"/>
        <v>0.777000777000777</v>
      </c>
      <c r="G843" t="str">
        <f t="shared" si="385"/>
        <v>0.777000777000777</v>
      </c>
      <c r="H843" t="str">
        <f t="shared" si="391"/>
        <v>6.75932668771861+3.80871979496925i</v>
      </c>
      <c r="I843" t="str">
        <f t="shared" si="392"/>
        <v>278.423648924395i</v>
      </c>
      <c r="J843" t="str">
        <f t="shared" si="386"/>
        <v>-65.3072747819016+60.2165758336917i</v>
      </c>
      <c r="K843" t="str">
        <f t="shared" si="393"/>
        <v>2.12464288294547-2.30425982628353i</v>
      </c>
      <c r="L843" t="str">
        <f t="shared" si="394"/>
        <v>0.151892782126257-0.140172849407277i</v>
      </c>
      <c r="M843" t="str">
        <f t="shared" si="395"/>
        <v>2.27653566507173-2.44443267569081i</v>
      </c>
      <c r="N843" t="str">
        <f t="shared" si="396"/>
        <v>-0.314435099092625i</v>
      </c>
      <c r="O843" t="str">
        <f t="shared" si="397"/>
        <v>0.950971242804706-0.309279316085756i</v>
      </c>
      <c r="P843" t="str">
        <f t="shared" si="398"/>
        <v>0.049028757195294+0.309279316085756i</v>
      </c>
      <c r="Q843" t="str">
        <f t="shared" si="399"/>
        <v>-0.049028757195294+0.00515578300686903i</v>
      </c>
      <c r="R843" t="str">
        <f t="shared" si="400"/>
        <v>-0.332966430808043-6.34313485681062i</v>
      </c>
      <c r="S843" t="str">
        <f t="shared" si="401"/>
        <v>0.0326143276257137i</v>
      </c>
      <c r="T843" t="str">
        <f t="shared" si="402"/>
        <v>0.206877078394106-0.010859476262738i</v>
      </c>
      <c r="U843" t="str">
        <f t="shared" si="403"/>
        <v>0.0001-2244.78057957539i</v>
      </c>
      <c r="V843" t="str">
        <f t="shared" si="404"/>
        <v>0.00002-0.036005618610246i</v>
      </c>
      <c r="W843" t="str">
        <f t="shared" si="405"/>
        <v>0.0000199993584529566-0.0360050411001812i</v>
      </c>
      <c r="X843" t="str">
        <f t="shared" si="406"/>
        <v>0.00455400991287783-0.035419527564495i</v>
      </c>
      <c r="Y843" t="str">
        <f t="shared" si="407"/>
        <v>0.009+0.445477838279033i</v>
      </c>
      <c r="Z843" t="str">
        <f t="shared" si="408"/>
        <v>-1.03099020828443-0.167347347108085i</v>
      </c>
      <c r="AA843" t="str">
        <f t="shared" si="409"/>
        <v>0.966236804017109-29.2321928456776i</v>
      </c>
      <c r="AB843" t="str">
        <f t="shared" si="410"/>
        <v>1.40843365463362-0.0739320757952607i</v>
      </c>
      <c r="AC843" t="str">
        <f t="shared" si="411"/>
        <v>4.02562746480517-3.61113025426974i</v>
      </c>
      <c r="AD843" t="str">
        <f t="shared" si="412"/>
        <v>0.202995968800172+0.163729211010273i</v>
      </c>
      <c r="AE843" t="str">
        <f t="shared" si="413"/>
        <v>-0.18188720704752-0.202774050214071i</v>
      </c>
      <c r="AF843" t="str">
        <f t="shared" si="414"/>
        <v>-12.716449206664-3.54389841494985i</v>
      </c>
      <c r="AG843" t="str">
        <f t="shared" si="415"/>
        <v>1.01803594788958-0.0209084543445933i</v>
      </c>
      <c r="AH843" t="str">
        <f t="shared" si="416"/>
        <v>1.50044525021184+3.19686912086895i</v>
      </c>
      <c r="AI843">
        <f t="shared" si="417"/>
        <v>10.959120093412185</v>
      </c>
      <c r="AJ843">
        <f t="shared" si="418"/>
        <v>64.857064469715297</v>
      </c>
      <c r="AK843"/>
      <c r="AL843"/>
      <c r="AM843"/>
      <c r="AN843"/>
    </row>
    <row r="844" spans="1:40" x14ac:dyDescent="0.25">
      <c r="A844"/>
      <c r="B844">
        <f t="shared" si="384"/>
        <v>71000</v>
      </c>
      <c r="C844" s="237" t="str">
        <f t="shared" si="387"/>
        <v>-0.0000151609339821889+0.0344932685614472i</v>
      </c>
      <c r="D844" s="208" t="str">
        <f t="shared" si="388"/>
        <v>-5.95712219083315+0.264448392304429i</v>
      </c>
      <c r="E844" t="str">
        <f t="shared" si="389"/>
        <v>2870</v>
      </c>
      <c r="F844" t="str">
        <f t="shared" si="390"/>
        <v>0.777000777000777</v>
      </c>
      <c r="G844" t="str">
        <f t="shared" si="385"/>
        <v>0.777000777000777</v>
      </c>
      <c r="H844" t="str">
        <f t="shared" si="391"/>
        <v>6.7641437414763+3.80635484478916i</v>
      </c>
      <c r="I844" t="str">
        <f t="shared" si="392"/>
        <v>278.816348006094i</v>
      </c>
      <c r="J844" t="str">
        <f t="shared" si="386"/>
        <v>-65.4944511878439+60.3015075344444i</v>
      </c>
      <c r="K844" t="str">
        <f t="shared" si="393"/>
        <v>2.12130722807728-2.3039863907941i</v>
      </c>
      <c r="L844" t="str">
        <f t="shared" si="394"/>
        <v>0.151695829533833-0.140188542179569i</v>
      </c>
      <c r="M844" t="str">
        <f t="shared" si="395"/>
        <v>2.27300305761111-2.44417493297367i</v>
      </c>
      <c r="N844" t="str">
        <f t="shared" si="396"/>
        <v>-0.314878590064547i</v>
      </c>
      <c r="O844" t="str">
        <f t="shared" si="397"/>
        <v>0.950833986704189-0.309701032817488i</v>
      </c>
      <c r="P844" t="str">
        <f t="shared" si="398"/>
        <v>0.0491660132958111+0.309701032817488i</v>
      </c>
      <c r="Q844" t="str">
        <f t="shared" si="399"/>
        <v>-0.0491660132958111+0.00517755724705898i</v>
      </c>
      <c r="R844" t="str">
        <f t="shared" si="400"/>
        <v>-0.332965393052317-6.33415156782376i</v>
      </c>
      <c r="S844" t="str">
        <f t="shared" si="401"/>
        <v>0.0326603280878091i</v>
      </c>
      <c r="T844" t="str">
        <f t="shared" si="402"/>
        <v>0.206875468363034-0.010874758978975i</v>
      </c>
      <c r="U844" t="str">
        <f t="shared" si="403"/>
        <v>0.0001-2241.61891678726i</v>
      </c>
      <c r="V844" t="str">
        <f t="shared" si="404"/>
        <v>0.00002-0.0359549064713584i</v>
      </c>
      <c r="W844" t="str">
        <f t="shared" si="405"/>
        <v>0.0000199993584529566-0.0359543297746886i</v>
      </c>
      <c r="X844" t="str">
        <f t="shared" si="406"/>
        <v>0.00454145223652052-0.0353712461352283i</v>
      </c>
      <c r="Y844" t="str">
        <f t="shared" si="407"/>
        <v>0.009+0.446106156809751i</v>
      </c>
      <c r="Z844" t="str">
        <f t="shared" si="408"/>
        <v>-1.02791196649336-0.166571785981151i</v>
      </c>
      <c r="AA844" t="str">
        <f t="shared" si="409"/>
        <v>0.962169211226711-29.1842025599852i</v>
      </c>
      <c r="AB844" t="str">
        <f t="shared" si="410"/>
        <v>1.4084226934292-0.0740361215989307i</v>
      </c>
      <c r="AC844" t="str">
        <f t="shared" si="411"/>
        <v>4.02039185602675-3.61071577307895i</v>
      </c>
      <c r="AD844" t="str">
        <f t="shared" si="412"/>
        <v>0.203067403840035+0.163959778064005i</v>
      </c>
      <c r="AE844" t="str">
        <f t="shared" si="413"/>
        <v>-0.181424341350717-0.202361518027776i</v>
      </c>
      <c r="AF844" t="str">
        <f t="shared" si="414"/>
        <v>-12.7212659323094-3.54190645248473i</v>
      </c>
      <c r="AG844" t="str">
        <f t="shared" si="415"/>
        <v>1.01802912249413-0.0208823435719278i</v>
      </c>
      <c r="AH844" t="str">
        <f t="shared" si="416"/>
        <v>1.49757392372153+3.1906313012016i</v>
      </c>
      <c r="AI844">
        <f t="shared" si="417"/>
        <v>10.942214426229979</v>
      </c>
      <c r="AJ844">
        <f t="shared" si="418"/>
        <v>64.856234741698813</v>
      </c>
      <c r="AK844"/>
      <c r="AL844"/>
      <c r="AM844"/>
      <c r="AN844"/>
    </row>
    <row r="845" spans="1:40" x14ac:dyDescent="0.25">
      <c r="A845"/>
      <c r="B845">
        <f t="shared" si="384"/>
        <v>71100</v>
      </c>
      <c r="C845" s="237" t="str">
        <f t="shared" si="387"/>
        <v>-0.0000151183171907235+0.0344447548409661i</v>
      </c>
      <c r="D845" s="208" t="str">
        <f t="shared" si="388"/>
        <v>-5.95712186410442+0.26407645378074i</v>
      </c>
      <c r="E845" t="str">
        <f t="shared" si="389"/>
        <v>2870</v>
      </c>
      <c r="F845" t="str">
        <f t="shared" si="390"/>
        <v>0.777000777000777</v>
      </c>
      <c r="G845" t="str">
        <f t="shared" si="385"/>
        <v>0.777000777000777</v>
      </c>
      <c r="H845" t="str">
        <f t="shared" si="391"/>
        <v>6.76894804068183+3.80398861634035i</v>
      </c>
      <c r="I845" t="str">
        <f t="shared" si="392"/>
        <v>279.209047087793i</v>
      </c>
      <c r="J845" t="str">
        <f t="shared" si="386"/>
        <v>-65.6818914083119+60.3864392351972i</v>
      </c>
      <c r="K845" t="str">
        <f t="shared" si="393"/>
        <v>2.11797734708165-2.30370857891547i</v>
      </c>
      <c r="L845" t="str">
        <f t="shared" si="394"/>
        <v>0.151499110523762-0.140203938408723i</v>
      </c>
      <c r="M845" t="str">
        <f t="shared" si="395"/>
        <v>2.26947645760541-2.44391251732419i</v>
      </c>
      <c r="N845" t="str">
        <f t="shared" si="396"/>
        <v>-0.315322081036469i</v>
      </c>
      <c r="O845" t="str">
        <f t="shared" si="397"/>
        <v>0.950696543589612-0.310122688635909i</v>
      </c>
      <c r="P845" t="str">
        <f t="shared" si="398"/>
        <v>0.049303456410388+0.310122688635909i</v>
      </c>
      <c r="Q845" t="str">
        <f t="shared" si="399"/>
        <v>-0.049303456410388+0.00519939240056i</v>
      </c>
      <c r="R845" t="str">
        <f t="shared" si="400"/>
        <v>-0.332964353822538-6.32519347875021i</v>
      </c>
      <c r="S845" t="str">
        <f t="shared" si="401"/>
        <v>0.0327063285499047i</v>
      </c>
      <c r="T845" t="str">
        <f t="shared" si="402"/>
        <v>0.206873856057719-0.0108900415515266i</v>
      </c>
      <c r="U845" t="str">
        <f t="shared" si="403"/>
        <v>0.0001-2238.46614756533i</v>
      </c>
      <c r="V845" t="str">
        <f t="shared" si="404"/>
        <v>0.00002-0.0359043369826505i</v>
      </c>
      <c r="W845" t="str">
        <f t="shared" si="405"/>
        <v>0.0000199993584529566-0.0359037610970876i</v>
      </c>
      <c r="X845" t="str">
        <f t="shared" si="406"/>
        <v>0.0045289463761721-0.0353230939044538i</v>
      </c>
      <c r="Y845" t="str">
        <f t="shared" si="407"/>
        <v>0.009+0.446734475340469i</v>
      </c>
      <c r="Z845" t="str">
        <f t="shared" si="408"/>
        <v>-1.02484771075686-0.165801116144489i</v>
      </c>
      <c r="AA845" t="str">
        <f t="shared" si="409"/>
        <v>0.958127349207261-29.1363780569968i</v>
      </c>
      <c r="AB845" t="str">
        <f t="shared" si="410"/>
        <v>1.40841171674157-0.0741401664243803i</v>
      </c>
      <c r="AC845" t="str">
        <f t="shared" si="411"/>
        <v>4.01516515299957-3.61029438635385i</v>
      </c>
      <c r="AD845" t="str">
        <f t="shared" si="412"/>
        <v>0.203138936106191+0.164190305785354i</v>
      </c>
      <c r="AE845" t="str">
        <f t="shared" si="413"/>
        <v>-0.180963537674697-0.2019507213514i</v>
      </c>
      <c r="AF845" t="str">
        <f t="shared" si="414"/>
        <v>-12.7260699047863-3.53991216255961i</v>
      </c>
      <c r="AG845" t="str">
        <f t="shared" si="415"/>
        <v>1.01802232853076-0.0208563317772992i</v>
      </c>
      <c r="AH845" t="str">
        <f t="shared" si="416"/>
        <v>1.49471333036931+3.18441764145116i</v>
      </c>
      <c r="AI845">
        <f t="shared" si="417"/>
        <v>10.925341054988992</v>
      </c>
      <c r="AJ845">
        <f t="shared" si="418"/>
        <v>64.855410726024843</v>
      </c>
      <c r="AK845"/>
      <c r="AL845"/>
      <c r="AM845"/>
      <c r="AN845"/>
    </row>
    <row r="846" spans="1:40" x14ac:dyDescent="0.25">
      <c r="A846"/>
      <c r="B846">
        <f t="shared" si="384"/>
        <v>71200</v>
      </c>
      <c r="C846" s="237" t="str">
        <f t="shared" si="387"/>
        <v>-0.000015075879838216+0.0343963773949021i</v>
      </c>
      <c r="D846" s="208" t="str">
        <f t="shared" si="388"/>
        <v>-5.95712153875138+0.263705560027583i</v>
      </c>
      <c r="E846" t="str">
        <f t="shared" si="389"/>
        <v>2870</v>
      </c>
      <c r="F846" t="str">
        <f t="shared" si="390"/>
        <v>0.777000777000777</v>
      </c>
      <c r="G846" t="str">
        <f t="shared" si="385"/>
        <v>0.777000777000777</v>
      </c>
      <c r="H846" t="str">
        <f t="shared" si="391"/>
        <v>6.77373962170625+3.80162113759244i</v>
      </c>
      <c r="I846" t="str">
        <f t="shared" si="392"/>
        <v>279.601746169492i</v>
      </c>
      <c r="J846" t="str">
        <f t="shared" si="386"/>
        <v>-65.8695954433056+60.4713709359499i</v>
      </c>
      <c r="K846" t="str">
        <f t="shared" si="393"/>
        <v>2.1146532348845-2.30342641367027i</v>
      </c>
      <c r="L846" t="str">
        <f t="shared" si="394"/>
        <v>0.151302625264247-0.14021903916272i</v>
      </c>
      <c r="M846" t="str">
        <f t="shared" si="395"/>
        <v>2.26595586014875-2.44364545283299i</v>
      </c>
      <c r="N846" t="str">
        <f t="shared" si="396"/>
        <v>-0.315765572008391i</v>
      </c>
      <c r="O846" t="str">
        <f t="shared" si="397"/>
        <v>0.950558913488009-0.310544283458085i</v>
      </c>
      <c r="P846" t="str">
        <f t="shared" si="398"/>
        <v>0.049441086511991+0.310544283458085i</v>
      </c>
      <c r="Q846" t="str">
        <f t="shared" si="399"/>
        <v>-0.049441086511991+0.00522128855030601i</v>
      </c>
      <c r="R846" t="str">
        <f t="shared" si="400"/>
        <v>-0.332963313118526-6.31626048340998i</v>
      </c>
      <c r="S846" t="str">
        <f t="shared" si="401"/>
        <v>0.0327523290120001i</v>
      </c>
      <c r="T846" t="str">
        <f t="shared" si="402"/>
        <v>0.206872241478138-0.0109053239801836i</v>
      </c>
      <c r="U846" t="str">
        <f t="shared" si="403"/>
        <v>0.0001-2235.32223443673i</v>
      </c>
      <c r="V846" t="str">
        <f t="shared" si="404"/>
        <v>0.00002-0.0358539095430681i</v>
      </c>
      <c r="W846" t="str">
        <f t="shared" si="405"/>
        <v>0.0000199993584529566-0.0358533344663338i</v>
      </c>
      <c r="X846" t="str">
        <f t="shared" si="406"/>
        <v>0.00451649204871567-0.0352750703638848i</v>
      </c>
      <c r="Y846" t="str">
        <f t="shared" si="407"/>
        <v>0.009+0.447362793871187i</v>
      </c>
      <c r="Z846" t="str">
        <f t="shared" si="408"/>
        <v>-1.02179735538916-0.165035298395389i</v>
      </c>
      <c r="AA846" t="str">
        <f t="shared" si="409"/>
        <v>0.954111004092357-29.0887184509567i</v>
      </c>
      <c r="AB846" t="str">
        <f t="shared" si="410"/>
        <v>1.40840072457058-0.0742442102701855i</v>
      </c>
      <c r="AC846" t="str">
        <f t="shared" si="411"/>
        <v>4.00994734845254-3.60986612970743i</v>
      </c>
      <c r="AD846" t="str">
        <f t="shared" si="412"/>
        <v>0.203210565586705+0.164420794176857i</v>
      </c>
      <c r="AE846" t="str">
        <f t="shared" si="413"/>
        <v>-0.180504783674245-0.201541648989595i</v>
      </c>
      <c r="AF846" t="str">
        <f t="shared" si="414"/>
        <v>-12.7308611604576-3.53791557756486i</v>
      </c>
      <c r="AG846" t="str">
        <f t="shared" si="415"/>
        <v>1.01801556576636-0.0208304184472998i</v>
      </c>
      <c r="AH846" t="str">
        <f t="shared" si="416"/>
        <v>1.49186341757133+3.17822800100396i</v>
      </c>
      <c r="AI846">
        <f t="shared" si="417"/>
        <v>10.908499862087881</v>
      </c>
      <c r="AJ846">
        <f t="shared" si="418"/>
        <v>64.854592276437657</v>
      </c>
      <c r="AK846"/>
      <c r="AL846"/>
      <c r="AM846"/>
      <c r="AN846"/>
    </row>
    <row r="847" spans="1:40" x14ac:dyDescent="0.25">
      <c r="A847"/>
      <c r="B847">
        <f t="shared" si="384"/>
        <v>71300</v>
      </c>
      <c r="C847" s="237" t="str">
        <f t="shared" si="387"/>
        <v>-0.0000150336209187028+0.0343481356498709i</v>
      </c>
      <c r="D847" s="208" t="str">
        <f t="shared" si="388"/>
        <v>-5.95712121476634+0.26333570664901i</v>
      </c>
      <c r="E847" t="str">
        <f t="shared" si="389"/>
        <v>2870</v>
      </c>
      <c r="F847" t="str">
        <f t="shared" si="390"/>
        <v>0.777000777000777</v>
      </c>
      <c r="G847" t="str">
        <f t="shared" si="385"/>
        <v>0.777000777000777</v>
      </c>
      <c r="H847" t="str">
        <f t="shared" si="391"/>
        <v>6.77851852084367+3.79925243631035i</v>
      </c>
      <c r="I847" t="str">
        <f t="shared" si="392"/>
        <v>279.99444525119i</v>
      </c>
      <c r="J847" t="str">
        <f t="shared" si="386"/>
        <v>-66.0575632928249+60.5563026367027i</v>
      </c>
      <c r="K847" t="str">
        <f t="shared" si="393"/>
        <v>2.11133488636697-2.30313991799102i</v>
      </c>
      <c r="L847" t="str">
        <f t="shared" si="394"/>
        <v>0.151106373920068-0.140233845507237i</v>
      </c>
      <c r="M847" t="str">
        <f t="shared" si="395"/>
        <v>2.26244126028704-2.44337376349826i</v>
      </c>
      <c r="N847" t="str">
        <f t="shared" si="396"/>
        <v>-0.316209062980312i</v>
      </c>
      <c r="O847" t="str">
        <f t="shared" si="397"/>
        <v>0.95042109642645-0.310965817201094i</v>
      </c>
      <c r="P847" t="str">
        <f t="shared" si="398"/>
        <v>0.04957890357355+0.310965817201094i</v>
      </c>
      <c r="Q847" t="str">
        <f t="shared" si="399"/>
        <v>-0.04957890357355+0.00524324577921798i</v>
      </c>
      <c r="R847" t="str">
        <f t="shared" si="400"/>
        <v>-0.332962270940234-6.30735247621873i</v>
      </c>
      <c r="S847" t="str">
        <f t="shared" si="401"/>
        <v>0.0327983294740957i</v>
      </c>
      <c r="T847" t="str">
        <f t="shared" si="402"/>
        <v>0.206870624624275-0.0109206062647409i</v>
      </c>
      <c r="U847" t="str">
        <f t="shared" si="403"/>
        <v>0.0001-2232.18714013879i</v>
      </c>
      <c r="V847" t="str">
        <f t="shared" si="404"/>
        <v>0.00002-0.0358036235549291i</v>
      </c>
      <c r="W847" t="str">
        <f t="shared" si="405"/>
        <v>0.0000199993584529566-0.0358030492847545i</v>
      </c>
      <c r="X847" t="str">
        <f t="shared" si="406"/>
        <v>0.00450408897295441-0.0352271750078412i</v>
      </c>
      <c r="Y847" t="str">
        <f t="shared" si="407"/>
        <v>0.009+0.447991112401904i</v>
      </c>
      <c r="Z847" t="str">
        <f t="shared" si="408"/>
        <v>-1.01876081536567-0.164274293913366i</v>
      </c>
      <c r="AA847" t="str">
        <f t="shared" si="409"/>
        <v>0.950119964197207-29.041222862511i</v>
      </c>
      <c r="AB847" t="str">
        <f t="shared" si="410"/>
        <v>1.40838971691611-0.0743482531349498i</v>
      </c>
      <c r="AC847" t="str">
        <f t="shared" si="411"/>
        <v>4.00473843504313-3.60943103861634i</v>
      </c>
      <c r="AD847" t="str">
        <f t="shared" si="412"/>
        <v>0.203282292269641+0.164651243240826i</v>
      </c>
      <c r="AE847" t="str">
        <f t="shared" si="413"/>
        <v>-0.180048067096677-0.201134289842681i</v>
      </c>
      <c r="AF847" t="str">
        <f t="shared" si="414"/>
        <v>-12.73563973561-3.53591672966134i</v>
      </c>
      <c r="AG847" t="str">
        <f t="shared" si="415"/>
        <v>1.01800883396995-0.0208046030721077i</v>
      </c>
      <c r="AH847" t="str">
        <f t="shared" si="416"/>
        <v>1.48902413305346+3.172062240329i</v>
      </c>
      <c r="AI847">
        <f t="shared" si="417"/>
        <v>10.891690730553469</v>
      </c>
      <c r="AJ847">
        <f t="shared" si="418"/>
        <v>64.853779248089083</v>
      </c>
      <c r="AK847"/>
      <c r="AL847"/>
      <c r="AM847"/>
      <c r="AN847"/>
    </row>
    <row r="848" spans="1:40" x14ac:dyDescent="0.25">
      <c r="A848"/>
      <c r="B848">
        <f t="shared" si="384"/>
        <v>71400</v>
      </c>
      <c r="C848" s="237" t="str">
        <f t="shared" si="387"/>
        <v>-0.00001499153943326+0.0343000290357006i</v>
      </c>
      <c r="D848" s="208" t="str">
        <f t="shared" si="388"/>
        <v>-5.95712089214161+0.262966889273705i</v>
      </c>
      <c r="E848" t="str">
        <f t="shared" si="389"/>
        <v>2870</v>
      </c>
      <c r="F848" t="str">
        <f t="shared" si="390"/>
        <v>0.777000777000777</v>
      </c>
      <c r="G848" t="str">
        <f t="shared" si="385"/>
        <v>0.777000777000777</v>
      </c>
      <c r="H848" t="str">
        <f t="shared" si="391"/>
        <v>6.78328477431073+3.79688254005555i</v>
      </c>
      <c r="I848" t="str">
        <f t="shared" si="392"/>
        <v>280.387144332889i</v>
      </c>
      <c r="J848" t="str">
        <f t="shared" si="386"/>
        <v>-66.2457949568698+60.6412343374554i</v>
      </c>
      <c r="K848" t="str">
        <f t="shared" si="393"/>
        <v>2.10802229636592-2.30284911472048i</v>
      </c>
      <c r="L848" t="str">
        <f t="shared" si="394"/>
        <v>0.150910356652599-0.140248358505648i</v>
      </c>
      <c r="M848" t="str">
        <f t="shared" si="395"/>
        <v>2.25893265301852-2.44309747322613i</v>
      </c>
      <c r="N848" t="str">
        <f t="shared" si="396"/>
        <v>-0.316652553952234i</v>
      </c>
      <c r="O848" t="str">
        <f t="shared" si="397"/>
        <v>0.950283092432041-0.311387289782028i</v>
      </c>
      <c r="P848" t="str">
        <f t="shared" si="398"/>
        <v>0.049716907567959+0.311387289782028i</v>
      </c>
      <c r="Q848" t="str">
        <f t="shared" si="399"/>
        <v>-0.049716907567959+0.00526526417020601i</v>
      </c>
      <c r="R848" t="str">
        <f t="shared" si="400"/>
        <v>-0.332961227287488-6.29846935218356i</v>
      </c>
      <c r="S848" t="str">
        <f t="shared" si="401"/>
        <v>0.0328443299361911i</v>
      </c>
      <c r="T848" t="str">
        <f t="shared" si="402"/>
        <v>0.206869005496105-0.0109358884049894i</v>
      </c>
      <c r="U848" t="str">
        <f t="shared" si="403"/>
        <v>0.0001-2229.06082761758i</v>
      </c>
      <c r="V848" t="str">
        <f t="shared" si="404"/>
        <v>0.00002-0.0357534784238998i</v>
      </c>
      <c r="W848" t="str">
        <f t="shared" si="405"/>
        <v>0.0000199993584529566-0.0357529049580257i</v>
      </c>
      <c r="X848" t="str">
        <f t="shared" si="406"/>
        <v>0.0044917368695963-0.0351794073332343i</v>
      </c>
      <c r="Y848" t="str">
        <f t="shared" si="407"/>
        <v>0.009+0.448619430932622i</v>
      </c>
      <c r="Z848" t="str">
        <f t="shared" si="408"/>
        <v>-1.01573800631688-0.163518064255769i</v>
      </c>
      <c r="AA848" t="str">
        <f t="shared" si="409"/>
        <v>0.946154019992407-28.9938904186486i</v>
      </c>
      <c r="AB848" t="str">
        <f t="shared" si="410"/>
        <v>1.40837869377801-0.0744522950172496i</v>
      </c>
      <c r="AC848" t="str">
        <f t="shared" si="411"/>
        <v>3.99953840535819-3.60898914842121i</v>
      </c>
      <c r="AD848" t="str">
        <f t="shared" si="412"/>
        <v>0.203354116143054+0.164881652979342i</v>
      </c>
      <c r="AE848" t="str">
        <f t="shared" si="413"/>
        <v>-0.179593375781004-0.200728632905624i</v>
      </c>
      <c r="AF848" t="str">
        <f t="shared" si="414"/>
        <v>-12.7404056664523-3.53391565078185i</v>
      </c>
      <c r="AG848" t="str">
        <f t="shared" si="415"/>
        <v>1.01800213291266-0.0207788851454533i</v>
      </c>
      <c r="AH848" t="str">
        <f t="shared" si="416"/>
        <v>1.48619542484891+3.16592022096717i</v>
      </c>
      <c r="AI848">
        <f t="shared" si="417"/>
        <v>10.874913544034877</v>
      </c>
      <c r="AJ848">
        <f t="shared" si="418"/>
        <v>64.85297149752688</v>
      </c>
      <c r="AK848"/>
      <c r="AL848"/>
      <c r="AM848"/>
      <c r="AN848"/>
    </row>
    <row r="849" spans="1:40" x14ac:dyDescent="0.25">
      <c r="A849"/>
      <c r="B849">
        <f t="shared" ref="B849:B912" si="419">B848+100</f>
        <v>71500</v>
      </c>
      <c r="C849" s="237" t="str">
        <f t="shared" si="387"/>
        <v>-0.0000149496343899442+0.0342520569854091i</v>
      </c>
      <c r="D849" s="208" t="str">
        <f t="shared" si="388"/>
        <v>-5.95712057086962+0.262599103554803i</v>
      </c>
      <c r="E849" t="str">
        <f t="shared" si="389"/>
        <v>2870</v>
      </c>
      <c r="F849" t="str">
        <f t="shared" si="390"/>
        <v>0.777000777000777</v>
      </c>
      <c r="G849" t="str">
        <f t="shared" si="385"/>
        <v>0.777000777000777</v>
      </c>
      <c r="H849" t="str">
        <f t="shared" si="391"/>
        <v>6.78803841824661+3.79451147618736i</v>
      </c>
      <c r="I849" t="str">
        <f t="shared" si="392"/>
        <v>280.779843414588i</v>
      </c>
      <c r="J849" t="str">
        <f t="shared" si="386"/>
        <v>-66.4342904354404+60.7261660382082i</v>
      </c>
      <c r="K849" t="str">
        <f t="shared" si="393"/>
        <v>2.10471545967439-2.30255402661175i</v>
      </c>
      <c r="L849" t="str">
        <f t="shared" si="394"/>
        <v>0.150714573619829-0.140262579219014i</v>
      </c>
      <c r="M849" t="str">
        <f t="shared" si="395"/>
        <v>2.25543003329422-2.44281660583076i</v>
      </c>
      <c r="N849" t="str">
        <f t="shared" si="396"/>
        <v>-0.317096044924156i</v>
      </c>
      <c r="O849" t="str">
        <f t="shared" si="397"/>
        <v>0.950144901531925-0.311808701117991i</v>
      </c>
      <c r="P849" t="str">
        <f t="shared" si="398"/>
        <v>0.049855098468075+0.311808701117991i</v>
      </c>
      <c r="Q849" t="str">
        <f t="shared" si="399"/>
        <v>-0.049855098468075+0.00528734380616497i</v>
      </c>
      <c r="R849" t="str">
        <f t="shared" si="400"/>
        <v>-0.332960182160515-6.28961100689898i</v>
      </c>
      <c r="S849" t="str">
        <f t="shared" si="401"/>
        <v>0.0328903303982867i</v>
      </c>
      <c r="T849" t="str">
        <f t="shared" si="402"/>
        <v>0.206867384093608-0.0109511704007331i</v>
      </c>
      <c r="U849" t="str">
        <f t="shared" si="403"/>
        <v>0.0001-2225.94326002651i</v>
      </c>
      <c r="V849" t="str">
        <f t="shared" si="404"/>
        <v>0.00002-0.0357034735589713i</v>
      </c>
      <c r="W849" t="str">
        <f t="shared" si="405"/>
        <v>0.0000199993584529566-0.0357029008951478i</v>
      </c>
      <c r="X849" t="str">
        <f t="shared" si="406"/>
        <v>0.00447943546123849-0.0351317668395498i</v>
      </c>
      <c r="Y849" t="str">
        <f t="shared" si="407"/>
        <v>0.009+0.44924774946334i</v>
      </c>
      <c r="Z849" t="str">
        <f t="shared" si="408"/>
        <v>-1.01272884452226-0.162766571353439i</v>
      </c>
      <c r="AA849" t="str">
        <f t="shared" si="409"/>
        <v>0.94221296407804-28.9467202526448i</v>
      </c>
      <c r="AB849" t="str">
        <f t="shared" si="410"/>
        <v>1.40836765515613-0.0745563359157507i</v>
      </c>
      <c r="AC849" t="str">
        <f t="shared" si="411"/>
        <v>3.9943472519144-3.60854049432708i</v>
      </c>
      <c r="AD849" t="str">
        <f t="shared" si="412"/>
        <v>0.203426037194996+0.165112023394258i</v>
      </c>
      <c r="AE849" t="str">
        <f t="shared" si="413"/>
        <v>-0.179140697657119-0.200324667267046i</v>
      </c>
      <c r="AF849" t="str">
        <f t="shared" si="414"/>
        <v>-12.7451589891162-3.53191237263256i</v>
      </c>
      <c r="AG849" t="str">
        <f t="shared" si="415"/>
        <v>1.01799546236768-0.02075326416459i</v>
      </c>
      <c r="AH849" t="str">
        <f t="shared" si="416"/>
        <v>1.48337724129664+3.15980180552129i</v>
      </c>
      <c r="AI849">
        <f t="shared" si="417"/>
        <v>10.858168186800112</v>
      </c>
      <c r="AJ849">
        <f t="shared" si="418"/>
        <v>64.852168882676835</v>
      </c>
      <c r="AK849"/>
      <c r="AL849"/>
      <c r="AM849"/>
      <c r="AN849"/>
    </row>
    <row r="850" spans="1:40" x14ac:dyDescent="0.25">
      <c r="A850"/>
      <c r="B850">
        <f t="shared" si="419"/>
        <v>71600</v>
      </c>
      <c r="C850" s="237" t="str">
        <f t="shared" si="387"/>
        <v>-0.0000149079048037341+0.0342042189351815i</v>
      </c>
      <c r="D850" s="208" t="str">
        <f t="shared" si="388"/>
        <v>-5.95712025094279+0.262232345169725i</v>
      </c>
      <c r="E850" t="str">
        <f t="shared" si="389"/>
        <v>2870</v>
      </c>
      <c r="F850" t="str">
        <f t="shared" si="390"/>
        <v>0.777000777000777</v>
      </c>
      <c r="G850" t="str">
        <f t="shared" si="385"/>
        <v>0.777000777000777</v>
      </c>
      <c r="H850" t="str">
        <f t="shared" si="391"/>
        <v>6.79277948871249+3.79213927186418i</v>
      </c>
      <c r="I850" t="str">
        <f t="shared" si="392"/>
        <v>281.172542496286i</v>
      </c>
      <c r="J850" t="str">
        <f t="shared" si="386"/>
        <v>-66.6230497285366+60.8110977389609i</v>
      </c>
      <c r="K850" t="str">
        <f t="shared" si="393"/>
        <v>2.10141437104203-2.30225467632854i</v>
      </c>
      <c r="L850" t="str">
        <f t="shared" si="394"/>
        <v>0.15051902497638-0.140276508706079i</v>
      </c>
      <c r="M850" t="str">
        <f t="shared" si="395"/>
        <v>2.25193339601841-2.44253118503462i</v>
      </c>
      <c r="N850" t="str">
        <f t="shared" si="396"/>
        <v>-0.317539535896078i</v>
      </c>
      <c r="O850" t="str">
        <f t="shared" si="397"/>
        <v>0.950006523753282-0.312230051126096i</v>
      </c>
      <c r="P850" t="str">
        <f t="shared" si="398"/>
        <v>0.049993476246718+0.312230051126096i</v>
      </c>
      <c r="Q850" t="str">
        <f t="shared" si="399"/>
        <v>-0.049993476246718+0.005309484769982i</v>
      </c>
      <c r="R850" t="str">
        <f t="shared" si="400"/>
        <v>-0.332959135558995-6.28077733654271i</v>
      </c>
      <c r="S850" t="str">
        <f t="shared" si="401"/>
        <v>0.0329363308603821i</v>
      </c>
      <c r="T850" t="str">
        <f t="shared" si="402"/>
        <v>0.20686576041676-0.0109664522517579i</v>
      </c>
      <c r="U850" t="str">
        <f t="shared" si="403"/>
        <v>0.0001-2222.8344007248i</v>
      </c>
      <c r="V850" t="str">
        <f t="shared" si="404"/>
        <v>0.00002-0.0356536083724364i</v>
      </c>
      <c r="W850" t="str">
        <f t="shared" si="405"/>
        <v>0.0000199993584529566-0.0356530365084233i</v>
      </c>
      <c r="X850" t="str">
        <f t="shared" si="406"/>
        <v>0.00446718447235227-0.0350842530288323i</v>
      </c>
      <c r="Y850" t="str">
        <f t="shared" si="407"/>
        <v>0.009+0.449876067994058i</v>
      </c>
      <c r="Z850" t="str">
        <f t="shared" si="408"/>
        <v>-1.00973324690424-0.16201977750643i</v>
      </c>
      <c r="AA850" t="str">
        <f t="shared" si="409"/>
        <v>0.938296591158163-28.8997115040036i</v>
      </c>
      <c r="AB850" t="str">
        <f t="shared" si="410"/>
        <v>1.4083566010503-0.0746603758289953i</v>
      </c>
      <c r="AC850" t="str">
        <f t="shared" si="411"/>
        <v>3.98916496715942-3.60808511140332i</v>
      </c>
      <c r="AD850" t="str">
        <f t="shared" si="412"/>
        <v>0.20349805541351+0.165342354487206i</v>
      </c>
      <c r="AE850" t="str">
        <f t="shared" si="413"/>
        <v>-0.178690020744975-0.199922382108245i</v>
      </c>
      <c r="AF850" t="str">
        <f t="shared" si="414"/>
        <v>-12.7498997396553-3.52990692669446i</v>
      </c>
      <c r="AG850" t="str">
        <f t="shared" si="415"/>
        <v>1.0179888221103-0.0207277396302621i</v>
      </c>
      <c r="AH850" t="str">
        <f t="shared" si="416"/>
        <v>1.48056953103897+3.15370685764569i</v>
      </c>
      <c r="AI850">
        <f t="shared" si="417"/>
        <v>10.841454543730539</v>
      </c>
      <c r="AJ850">
        <f t="shared" si="418"/>
        <v>64.851371262832757</v>
      </c>
      <c r="AK850"/>
      <c r="AL850"/>
      <c r="AM850"/>
      <c r="AN850"/>
    </row>
    <row r="851" spans="1:40" x14ac:dyDescent="0.25">
      <c r="A851"/>
      <c r="B851">
        <f t="shared" si="419"/>
        <v>71700</v>
      </c>
      <c r="C851" s="237" t="str">
        <f t="shared" si="387"/>
        <v>-0.0000148663496964728+0.0341565143243487i</v>
      </c>
      <c r="D851" s="208" t="str">
        <f t="shared" si="388"/>
        <v>-5.95711993235363+0.261866609820007i</v>
      </c>
      <c r="E851" t="str">
        <f t="shared" si="389"/>
        <v>2870</v>
      </c>
      <c r="F851" t="str">
        <f t="shared" si="390"/>
        <v>0.777000777000777</v>
      </c>
      <c r="G851" t="str">
        <f t="shared" si="385"/>
        <v>0.777000777000777</v>
      </c>
      <c r="H851" t="str">
        <f t="shared" si="391"/>
        <v>6.79750802169163+3.78976595404477i</v>
      </c>
      <c r="I851" t="str">
        <f t="shared" si="392"/>
        <v>281.565241577985i</v>
      </c>
      <c r="J851" t="str">
        <f t="shared" si="386"/>
        <v>-66.8120728361585+60.8960294397136i</v>
      </c>
      <c r="K851" t="str">
        <f t="shared" si="393"/>
        <v>2.09811902517561-2.30195108644545i</v>
      </c>
      <c r="L851" t="str">
        <f t="shared" si="394"/>
        <v>0.150323710873526-0.140290148023273i</v>
      </c>
      <c r="M851" t="str">
        <f t="shared" si="395"/>
        <v>2.24844273604914-2.44224123446872i</v>
      </c>
      <c r="N851" t="str">
        <f t="shared" si="396"/>
        <v>-0.317983026868i</v>
      </c>
      <c r="O851" t="str">
        <f t="shared" si="397"/>
        <v>0.949867959123329-0.312651339723472i</v>
      </c>
      <c r="P851" t="str">
        <f t="shared" si="398"/>
        <v>0.050132040876671+0.312651339723472i</v>
      </c>
      <c r="Q851" t="str">
        <f t="shared" si="399"/>
        <v>-0.050132040876671+0.00533168714452803i</v>
      </c>
      <c r="R851" t="str">
        <f t="shared" si="400"/>
        <v>-0.332958087483115-6.27196823787182i</v>
      </c>
      <c r="S851" t="str">
        <f t="shared" si="401"/>
        <v>0.0329823313224777i</v>
      </c>
      <c r="T851" t="str">
        <f t="shared" si="402"/>
        <v>0.206864134465545-0.0109817339578666i</v>
      </c>
      <c r="U851" t="str">
        <f t="shared" si="403"/>
        <v>0.0001-2219.73421327609i</v>
      </c>
      <c r="V851" t="str">
        <f t="shared" si="404"/>
        <v>0.00002-0.0356038822798667i</v>
      </c>
      <c r="W851" t="str">
        <f t="shared" si="405"/>
        <v>0.0000199993584529566-0.0356033112134328i</v>
      </c>
      <c r="X851" t="str">
        <f t="shared" si="406"/>
        <v>0.00445498362926771-0.035036865405668i</v>
      </c>
      <c r="Y851" t="str">
        <f t="shared" si="407"/>
        <v>0.009+0.450504386524776i</v>
      </c>
      <c r="Z851" t="str">
        <f t="shared" si="408"/>
        <v>-1.00675113102223-0.16127764537978i</v>
      </c>
      <c r="AA851" t="str">
        <f t="shared" si="409"/>
        <v>0.934404698015631-28.8528633184024i</v>
      </c>
      <c r="AB851" t="str">
        <f t="shared" si="410"/>
        <v>1.40834553146043-0.074764414755641i</v>
      </c>
      <c r="AC851" t="str">
        <f t="shared" si="411"/>
        <v>3.98399154347232-3.60762303458471i</v>
      </c>
      <c r="AD851" t="str">
        <f t="shared" si="412"/>
        <v>0.203570170786634+0.165572646259596i</v>
      </c>
      <c r="AE851" t="str">
        <f t="shared" si="413"/>
        <v>-0.178241333153786-0.19952176670222i</v>
      </c>
      <c r="AF851" t="str">
        <f t="shared" si="414"/>
        <v>-12.7546279540453-3.52789934422476i</v>
      </c>
      <c r="AG851" t="str">
        <f t="shared" si="415"/>
        <v>1.01798221191783-0.0207023110466755i</v>
      </c>
      <c r="AH851" t="str">
        <f t="shared" si="416"/>
        <v>1.47777224301986+3.14763524203644i</v>
      </c>
      <c r="AI851">
        <f t="shared" si="417"/>
        <v>10.824772500317252</v>
      </c>
      <c r="AJ851">
        <f t="shared" si="418"/>
        <v>64.8505784986409</v>
      </c>
      <c r="AK851"/>
      <c r="AL851"/>
      <c r="AM851"/>
      <c r="AN851"/>
    </row>
    <row r="852" spans="1:40" x14ac:dyDescent="0.25">
      <c r="A852"/>
      <c r="B852">
        <f t="shared" si="419"/>
        <v>71800</v>
      </c>
      <c r="C852" s="237" t="str">
        <f t="shared" si="387"/>
        <v>-0.0000148249680968104+0.0341089425953648i</v>
      </c>
      <c r="D852" s="208" t="str">
        <f t="shared" si="388"/>
        <v>-5.9571196150947+0.26150189323113i</v>
      </c>
      <c r="E852" t="str">
        <f t="shared" si="389"/>
        <v>2870</v>
      </c>
      <c r="F852" t="str">
        <f t="shared" si="390"/>
        <v>0.777000777000777</v>
      </c>
      <c r="G852" t="str">
        <f t="shared" si="385"/>
        <v>0.777000777000777</v>
      </c>
      <c r="H852" t="str">
        <f t="shared" si="391"/>
        <v>6.80222405308899+3.7873915494895i</v>
      </c>
      <c r="I852" t="str">
        <f t="shared" si="392"/>
        <v>281.957940659684i</v>
      </c>
      <c r="J852" t="str">
        <f t="shared" si="386"/>
        <v>-67.001359758306+60.9809611404663i</v>
      </c>
      <c r="K852" t="str">
        <f t="shared" si="393"/>
        <v>2.09482941673944-2.30164327944812i</v>
      </c>
      <c r="L852" t="str">
        <f t="shared" si="394"/>
        <v>0.150128631459212-0.140303498224697i</v>
      </c>
      <c r="M852" t="str">
        <f t="shared" si="395"/>
        <v>2.24495804819865-2.44194677767282i</v>
      </c>
      <c r="N852" t="str">
        <f t="shared" si="396"/>
        <v>-0.318426517839922i</v>
      </c>
      <c r="O852" t="str">
        <f t="shared" si="397"/>
        <v>0.949729207669319-0.313072566827256i</v>
      </c>
      <c r="P852" t="str">
        <f t="shared" si="398"/>
        <v>0.050270792330681+0.313072566827256i</v>
      </c>
      <c r="Q852" t="str">
        <f t="shared" si="399"/>
        <v>-0.050270792330681+0.005353951012666i</v>
      </c>
      <c r="R852" t="str">
        <f t="shared" si="400"/>
        <v>-0.332957037932579-6.26318360821834i</v>
      </c>
      <c r="S852" t="str">
        <f t="shared" si="401"/>
        <v>0.0330283317845733i</v>
      </c>
      <c r="T852" t="str">
        <f t="shared" si="402"/>
        <v>0.206862506239936-0.010997015518846i</v>
      </c>
      <c r="U852" t="str">
        <f t="shared" si="403"/>
        <v>0.0001-2216.64266144701i</v>
      </c>
      <c r="V852" t="str">
        <f t="shared" si="404"/>
        <v>0.00002-0.0355542947000897i</v>
      </c>
      <c r="W852" t="str">
        <f t="shared" si="405"/>
        <v>0.0000199993584529566-0.0355537244290135i</v>
      </c>
      <c r="X852" t="str">
        <f t="shared" si="406"/>
        <v>0.00444283266015923-0.0349896034771714i</v>
      </c>
      <c r="Y852" t="str">
        <f t="shared" si="407"/>
        <v>0.009+0.451132705055494i</v>
      </c>
      <c r="Z852" t="str">
        <f t="shared" si="408"/>
        <v>-1.00378241506684-0.160540137999358i</v>
      </c>
      <c r="AA852" t="str">
        <f t="shared" si="409"/>
        <v>0.930537083487305-28.8061748476357i</v>
      </c>
      <c r="AB852" t="str">
        <f t="shared" si="410"/>
        <v>1.40833444638632-0.0748684526942362i</v>
      </c>
      <c r="AC852" t="str">
        <f t="shared" si="411"/>
        <v>3.97882697316432-3.60715429867081i</v>
      </c>
      <c r="AD852" t="str">
        <f t="shared" si="412"/>
        <v>0.203642383302396+0.165802898712612i</v>
      </c>
      <c r="AE852" t="str">
        <f t="shared" si="413"/>
        <v>-0.177794623081229-0.199122810412712i</v>
      </c>
      <c r="AF852" t="str">
        <f t="shared" si="414"/>
        <v>-12.7593436681837-3.52588965625837i</v>
      </c>
      <c r="AG852" t="str">
        <f t="shared" si="415"/>
        <v>1.01797563156957-0.0206769779214666i</v>
      </c>
      <c r="AH852" t="str">
        <f t="shared" si="416"/>
        <v>1.474985326483+3.1415868244214i</v>
      </c>
      <c r="AI852">
        <f t="shared" si="417"/>
        <v>10.808121942656697</v>
      </c>
      <c r="AJ852">
        <f t="shared" si="418"/>
        <v>64.849790452085216</v>
      </c>
      <c r="AK852"/>
      <c r="AL852"/>
      <c r="AM852"/>
      <c r="AN852"/>
    </row>
    <row r="853" spans="1:40" x14ac:dyDescent="0.25">
      <c r="A853"/>
      <c r="B853">
        <f t="shared" si="419"/>
        <v>71900</v>
      </c>
      <c r="C853" s="237" t="str">
        <f t="shared" si="387"/>
        <v>-0.0000147837590401466+0.0340615031937857i</v>
      </c>
      <c r="D853" s="208" t="str">
        <f t="shared" si="388"/>
        <v>-5.9571192991586+0.261138191152357i</v>
      </c>
      <c r="E853" t="str">
        <f t="shared" si="389"/>
        <v>2870</v>
      </c>
      <c r="F853" t="str">
        <f t="shared" si="390"/>
        <v>0.777000777000777</v>
      </c>
      <c r="G853" t="str">
        <f t="shared" si="385"/>
        <v>0.777000777000777</v>
      </c>
      <c r="H853" t="str">
        <f t="shared" si="391"/>
        <v>6.80692761873092+3.78501608476161i</v>
      </c>
      <c r="I853" t="str">
        <f t="shared" si="392"/>
        <v>282.350639741383i</v>
      </c>
      <c r="J853" t="str">
        <f t="shared" si="386"/>
        <v>-67.1909104949791+61.065892841219i</v>
      </c>
      <c r="K853" t="str">
        <f t="shared" si="393"/>
        <v>2.09154554035579-2.30133127773349i</v>
      </c>
      <c r="L853" t="str">
        <f t="shared" si="394"/>
        <v>0.149933786878074-0.140316560362128i</v>
      </c>
      <c r="M853" t="str">
        <f t="shared" si="395"/>
        <v>2.24147932723386-2.44164783809562i</v>
      </c>
      <c r="N853" t="str">
        <f t="shared" si="396"/>
        <v>-0.318870008811844i</v>
      </c>
      <c r="O853" t="str">
        <f t="shared" si="397"/>
        <v>0.949590269418543-0.313493732354601i</v>
      </c>
      <c r="P853" t="str">
        <f t="shared" si="398"/>
        <v>0.050409730581457+0.313493732354601i</v>
      </c>
      <c r="Q853" t="str">
        <f t="shared" si="399"/>
        <v>-0.050409730581457+0.00537627645724303i</v>
      </c>
      <c r="R853" t="str">
        <f t="shared" si="400"/>
        <v>-0.332955986907515-6.25442334548572i</v>
      </c>
      <c r="S853" t="str">
        <f t="shared" si="401"/>
        <v>0.0330743322466687i</v>
      </c>
      <c r="T853" t="str">
        <f t="shared" si="402"/>
        <v>0.206860875739916-0.0110122969344966i</v>
      </c>
      <c r="U853" t="str">
        <f t="shared" si="403"/>
        <v>0.0001-2213.55970920578i</v>
      </c>
      <c r="V853" t="str">
        <f t="shared" si="404"/>
        <v>0.00002-0.0355048450551661i</v>
      </c>
      <c r="W853" t="str">
        <f t="shared" si="405"/>
        <v>0.0000199993584529566-0.0355042755772351i</v>
      </c>
      <c r="X853" t="str">
        <f t="shared" si="406"/>
        <v>0.00443073129503022-0.0349424667529675i</v>
      </c>
      <c r="Y853" t="str">
        <f t="shared" si="407"/>
        <v>0.009+0.451761023586212i</v>
      </c>
      <c r="Z853" t="str">
        <f t="shared" si="408"/>
        <v>-1.00082701785395-0.159807218747735i</v>
      </c>
      <c r="AA853" t="str">
        <f t="shared" si="409"/>
        <v>0.926693548439532-28.7596452495609i</v>
      </c>
      <c r="AB853" t="str">
        <f t="shared" si="410"/>
        <v>1.40832334582787-0.0749724896434227i</v>
      </c>
      <c r="AC853" t="str">
        <f t="shared" si="411"/>
        <v>3.97367124847948-3.6066789383272i</v>
      </c>
      <c r="AD853" t="str">
        <f t="shared" si="412"/>
        <v>0.203714692948823+0.166033111847224i</v>
      </c>
      <c r="AE853" t="str">
        <f t="shared" si="413"/>
        <v>-0.177349878812667-0.198725502693268i</v>
      </c>
      <c r="AF853" t="str">
        <f t="shared" si="414"/>
        <v>-12.7640469178895-3.52387789360925i</v>
      </c>
      <c r="AG853" t="str">
        <f t="shared" si="415"/>
        <v>1.01796908084687-0.0206517397656739i</v>
      </c>
      <c r="AH853" t="str">
        <f t="shared" si="416"/>
        <v>1.47220873096971+3.13556147155041i</v>
      </c>
      <c r="AI853">
        <f t="shared" si="417"/>
        <v>10.791502757446068</v>
      </c>
      <c r="AJ853">
        <f t="shared" si="418"/>
        <v>64.849006986476198</v>
      </c>
      <c r="AK853"/>
      <c r="AL853"/>
      <c r="AM853"/>
      <c r="AN853"/>
    </row>
    <row r="854" spans="1:40" x14ac:dyDescent="0.25">
      <c r="A854"/>
      <c r="B854">
        <f t="shared" si="419"/>
        <v>72000</v>
      </c>
      <c r="C854" s="237" t="str">
        <f t="shared" si="387"/>
        <v>-0.0000147427215685759+0.0340141955682479i</v>
      </c>
      <c r="D854" s="208" t="str">
        <f t="shared" si="388"/>
        <v>-5.95711898453799+0.260775499356567i</v>
      </c>
      <c r="E854" t="str">
        <f t="shared" si="389"/>
        <v>2870</v>
      </c>
      <c r="F854" t="str">
        <f t="shared" si="390"/>
        <v>0.777000777000777</v>
      </c>
      <c r="G854" t="str">
        <f t="shared" si="385"/>
        <v>0.777000777000777</v>
      </c>
      <c r="H854" t="str">
        <f t="shared" si="391"/>
        <v>6.81161875436514+3.78263958622838i</v>
      </c>
      <c r="I854" t="str">
        <f t="shared" si="392"/>
        <v>282.743338823081i</v>
      </c>
      <c r="J854" t="str">
        <f t="shared" si="386"/>
        <v>-67.3807250461779+61.1508245419718i</v>
      </c>
      <c r="K854" t="str">
        <f t="shared" si="393"/>
        <v>2.08826739060541-2.30101510361001i</v>
      </c>
      <c r="L854" t="str">
        <f t="shared" si="394"/>
        <v>0.149739177271455-0.14032933548501i</v>
      </c>
      <c r="M854" t="str">
        <f t="shared" si="395"/>
        <v>2.23800656787687-2.44134443909502i</v>
      </c>
      <c r="N854" t="str">
        <f t="shared" si="396"/>
        <v>-0.319313499783766i</v>
      </c>
      <c r="O854" t="str">
        <f t="shared" si="397"/>
        <v>0.949451144398328-0.31391483622267i</v>
      </c>
      <c r="P854" t="str">
        <f t="shared" si="398"/>
        <v>0.050548855601672+0.31391483622267i</v>
      </c>
      <c r="Q854" t="str">
        <f t="shared" si="399"/>
        <v>-0.050548855601672+0.00539866356109597i</v>
      </c>
      <c r="R854" t="str">
        <f t="shared" si="400"/>
        <v>-0.332954934407845-6.24568734814447i</v>
      </c>
      <c r="S854" t="str">
        <f t="shared" si="401"/>
        <v>0.0331203327087643i</v>
      </c>
      <c r="T854" t="str">
        <f t="shared" si="402"/>
        <v>0.206859242965465-0.0110275782046126i</v>
      </c>
      <c r="U854" t="str">
        <f t="shared" si="403"/>
        <v>0.0001-2210.48532072077i</v>
      </c>
      <c r="V854" t="str">
        <f t="shared" si="404"/>
        <v>0.00002-0.0354555327703672i</v>
      </c>
      <c r="W854" t="str">
        <f t="shared" si="405"/>
        <v>0.0000199993584529566-0.0354549640833783i</v>
      </c>
      <c r="X854" t="str">
        <f t="shared" si="406"/>
        <v>0.00441867926569874-0.0348954547451769i</v>
      </c>
      <c r="Y854" t="str">
        <f t="shared" si="407"/>
        <v>0.009+0.45238934211693i</v>
      </c>
      <c r="Z854" t="str">
        <f t="shared" si="408"/>
        <v>-0.997884858819019-0.159078851360131i</v>
      </c>
      <c r="AA854" t="str">
        <f t="shared" si="409"/>
        <v>0.92287389574401-28.7132736880434i</v>
      </c>
      <c r="AB854" t="str">
        <f t="shared" si="410"/>
        <v>1.40831222978492-0.0750765256017995i</v>
      </c>
      <c r="AC854" t="str">
        <f t="shared" si="411"/>
        <v>3.96852436159544-3.60619698808513i</v>
      </c>
      <c r="AD854" t="str">
        <f t="shared" si="412"/>
        <v>0.203787099713934+0.166263285664178i</v>
      </c>
      <c r="AE854" t="str">
        <f t="shared" si="413"/>
        <v>-0.176907088720357-0.198329833086289i</v>
      </c>
      <c r="AF854" t="str">
        <f t="shared" si="414"/>
        <v>-12.7687377389031-3.52186408687181i</v>
      </c>
      <c r="AG854" t="str">
        <f t="shared" si="415"/>
        <v>1.01796255953299-0.0206265960937076i</v>
      </c>
      <c r="AH854" t="str">
        <f t="shared" si="416"/>
        <v>1.46944240631723+3.12955905118566i</v>
      </c>
      <c r="AI854">
        <f t="shared" si="417"/>
        <v>10.774914831979405</v>
      </c>
      <c r="AJ854">
        <f t="shared" si="418"/>
        <v>64.848227966434493</v>
      </c>
      <c r="AK854"/>
      <c r="AL854"/>
      <c r="AM854"/>
      <c r="AN854"/>
    </row>
    <row r="855" spans="1:40" x14ac:dyDescent="0.25">
      <c r="A855"/>
      <c r="B855">
        <f t="shared" si="419"/>
        <v>72100</v>
      </c>
      <c r="C855" s="237" t="str">
        <f t="shared" si="387"/>
        <v>-0.0000147018547308305+0.0339670191704462i</v>
      </c>
      <c r="D855" s="208" t="str">
        <f t="shared" si="388"/>
        <v>-5.95711867122556+0.260413813640088i</v>
      </c>
      <c r="E855" t="str">
        <f t="shared" si="389"/>
        <v>2870</v>
      </c>
      <c r="F855" t="str">
        <f t="shared" si="390"/>
        <v>0.777000777000777</v>
      </c>
      <c r="G855" t="str">
        <f t="shared" si="385"/>
        <v>0.777000777000777</v>
      </c>
      <c r="H855" t="str">
        <f t="shared" si="391"/>
        <v>6.81629749566037+3.78026208006246i</v>
      </c>
      <c r="I855" t="str">
        <f t="shared" si="392"/>
        <v>283.13603790478i</v>
      </c>
      <c r="J855" t="str">
        <f t="shared" si="386"/>
        <v>-67.5708034119023+61.2357562427245i</v>
      </c>
      <c r="K855" t="str">
        <f t="shared" si="393"/>
        <v>2.08499496202793-2.30069477929791i</v>
      </c>
      <c r="L855" t="str">
        <f t="shared" si="394"/>
        <v>0.149544802777428-0.140341824640453i</v>
      </c>
      <c r="M855" t="str">
        <f t="shared" si="395"/>
        <v>2.23453976480536-2.44103660393836i</v>
      </c>
      <c r="N855" t="str">
        <f t="shared" si="396"/>
        <v>-0.319756990755688i</v>
      </c>
      <c r="O855" t="str">
        <f t="shared" si="397"/>
        <v>0.949311832636036-0.314335878348639i</v>
      </c>
      <c r="P855" t="str">
        <f t="shared" si="398"/>
        <v>0.050688167363964+0.314335878348639i</v>
      </c>
      <c r="Q855" t="str">
        <f t="shared" si="399"/>
        <v>-0.050688167363964+0.00542111240704896i</v>
      </c>
      <c r="R855" t="str">
        <f t="shared" si="400"/>
        <v>-0.332953880433605-6.2369755152282i</v>
      </c>
      <c r="S855" t="str">
        <f t="shared" si="401"/>
        <v>0.0331663331708597i</v>
      </c>
      <c r="T855" t="str">
        <f t="shared" si="402"/>
        <v>0.206857607916553-0.0110428593289915i</v>
      </c>
      <c r="U855" t="str">
        <f t="shared" si="403"/>
        <v>0.0001-2207.41946035916i</v>
      </c>
      <c r="V855" t="str">
        <f t="shared" si="404"/>
        <v>0.00002-0.0354063572741531i</v>
      </c>
      <c r="W855" t="str">
        <f t="shared" si="405"/>
        <v>0.0000199993584529566-0.0354057893759124i</v>
      </c>
      <c r="X855" t="str">
        <f t="shared" si="406"/>
        <v>0.00440667630578287-0.0348485669684004i</v>
      </c>
      <c r="Y855" t="str">
        <f t="shared" si="407"/>
        <v>0.009+0.453017660647648i</v>
      </c>
      <c r="Z855" t="str">
        <f t="shared" si="408"/>
        <v>-0.994955858011362-0.15835499992041i</v>
      </c>
      <c r="AA855" t="str">
        <f t="shared" si="409"/>
        <v>0.919077930253975-28.6670593329031i</v>
      </c>
      <c r="AB855" t="str">
        <f t="shared" si="410"/>
        <v>1.40830109825729-0.0751805605679879i</v>
      </c>
      <c r="AC855" t="str">
        <f t="shared" si="411"/>
        <v>3.96338630462391-3.60570848234217i</v>
      </c>
      <c r="AD855" t="str">
        <f t="shared" si="412"/>
        <v>0.203859603585738+0.166493420164007i</v>
      </c>
      <c r="AE855" t="str">
        <f t="shared" si="413"/>
        <v>-0.176466241262684-0.19793579122212i</v>
      </c>
      <c r="AF855" t="str">
        <f t="shared" si="414"/>
        <v>-12.7734161668859-3.51984826642237i</v>
      </c>
      <c r="AG855" t="str">
        <f t="shared" si="415"/>
        <v>1.0179560674132-0.0206015464233206i</v>
      </c>
      <c r="AH855" t="str">
        <f t="shared" si="416"/>
        <v>1.46668630265655+3.12357943209201i</v>
      </c>
      <c r="AI855">
        <f t="shared" si="417"/>
        <v>10.758358054142803</v>
      </c>
      <c r="AJ855">
        <f t="shared" si="418"/>
        <v>64.847453257880815</v>
      </c>
      <c r="AK855"/>
      <c r="AL855"/>
      <c r="AM855"/>
      <c r="AN855"/>
    </row>
    <row r="856" spans="1:40" x14ac:dyDescent="0.25">
      <c r="A856"/>
      <c r="B856">
        <f t="shared" si="419"/>
        <v>72200</v>
      </c>
      <c r="C856" s="237" t="str">
        <f t="shared" si="387"/>
        <v>-0.0000146611575822259+0.0339199734551136i</v>
      </c>
      <c r="D856" s="208" t="str">
        <f t="shared" si="388"/>
        <v>-5.95711835921409+0.260053129822538i</v>
      </c>
      <c r="E856" t="str">
        <f t="shared" si="389"/>
        <v>2870</v>
      </c>
      <c r="F856" t="str">
        <f t="shared" si="390"/>
        <v>0.777000777000777</v>
      </c>
      <c r="G856" t="str">
        <f t="shared" si="385"/>
        <v>0.777000777000777</v>
      </c>
      <c r="H856" t="str">
        <f t="shared" si="391"/>
        <v>6.82096387820628+3.777883592243i</v>
      </c>
      <c r="I856" t="str">
        <f t="shared" si="392"/>
        <v>283.528736986479i</v>
      </c>
      <c r="J856" t="str">
        <f t="shared" si="386"/>
        <v>-67.7611455921524+61.3206879434773i</v>
      </c>
      <c r="K856" t="str">
        <f t="shared" si="393"/>
        <v>2.08172824912229-2.30037032692939i</v>
      </c>
      <c r="L856" t="str">
        <f t="shared" si="394"/>
        <v>0.149350663530809-0.140354028873229i</v>
      </c>
      <c r="M856" t="str">
        <f t="shared" si="395"/>
        <v>2.2310789126531-2.44072435580262i</v>
      </c>
      <c r="N856" t="str">
        <f t="shared" si="396"/>
        <v>-0.32020048172761i</v>
      </c>
      <c r="O856" t="str">
        <f t="shared" si="397"/>
        <v>0.94917233415907-0.314756858649694i</v>
      </c>
      <c r="P856" t="str">
        <f t="shared" si="398"/>
        <v>0.05082766584093+0.314756858649694i</v>
      </c>
      <c r="Q856" t="str">
        <f t="shared" si="399"/>
        <v>-0.05082766584093+0.00544362307791602i</v>
      </c>
      <c r="R856" t="str">
        <f t="shared" si="400"/>
        <v>-0.332952824984478-6.22828774633033i</v>
      </c>
      <c r="S856" t="str">
        <f t="shared" si="401"/>
        <v>0.0332123336329553i</v>
      </c>
      <c r="T856" t="str">
        <f t="shared" si="402"/>
        <v>0.20685597059317-0.0110581403074195i</v>
      </c>
      <c r="U856" t="str">
        <f t="shared" si="403"/>
        <v>0.0001-2204.36209268553i</v>
      </c>
      <c r="V856" t="str">
        <f t="shared" si="404"/>
        <v>0.00002-0.0353573179981503i</v>
      </c>
      <c r="W856" t="str">
        <f t="shared" si="405"/>
        <v>0.0000199993584529566-0.0353567508864726i</v>
      </c>
      <c r="X856" t="str">
        <f t="shared" si="406"/>
        <v>0.00439472215068622-0.0348018029397033i</v>
      </c>
      <c r="Y856" t="str">
        <f t="shared" si="407"/>
        <v>0.009+0.453645979178366i</v>
      </c>
      <c r="Z856" t="str">
        <f t="shared" si="408"/>
        <v>-0.992039936088515-0.157635628857121i</v>
      </c>
      <c r="AA856" t="str">
        <f t="shared" si="409"/>
        <v>0.91530545878069-28.621001359861i</v>
      </c>
      <c r="AB856" t="str">
        <f t="shared" si="410"/>
        <v>1.4082899512449-0.0752845945405324i</v>
      </c>
      <c r="AC856" t="str">
        <f t="shared" si="411"/>
        <v>3.95825706961196-3.60521345536253i</v>
      </c>
      <c r="AD856" t="str">
        <f t="shared" si="412"/>
        <v>0.203932204552238+0.16672351534703i</v>
      </c>
      <c r="AE856" t="str">
        <f t="shared" si="413"/>
        <v>-0.176027324983393-0.197543366818132i</v>
      </c>
      <c r="AF856" t="str">
        <f t="shared" si="414"/>
        <v>-12.7780822374204-3.51783046242046i</v>
      </c>
      <c r="AG856" t="str">
        <f t="shared" si="415"/>
        <v>1.01794960427465-0.0205765902755794i</v>
      </c>
      <c r="AH856" t="str">
        <f t="shared" si="416"/>
        <v>1.46394037041067+3.11762248402773i</v>
      </c>
      <c r="AI856">
        <f t="shared" si="417"/>
        <v>10.741832312410832</v>
      </c>
      <c r="AJ856">
        <f t="shared" si="418"/>
        <v>64.846682728021761</v>
      </c>
      <c r="AK856"/>
      <c r="AL856"/>
      <c r="AM856"/>
      <c r="AN856"/>
    </row>
    <row r="857" spans="1:40" x14ac:dyDescent="0.25">
      <c r="A857"/>
      <c r="B857">
        <f t="shared" si="419"/>
        <v>72300</v>
      </c>
      <c r="C857" s="237" t="str">
        <f t="shared" si="387"/>
        <v>-0.0000146206291846061+0.0338730578799995i</v>
      </c>
      <c r="D857" s="208" t="str">
        <f t="shared" si="388"/>
        <v>-5.95711804849638+0.259693443746663i</v>
      </c>
      <c r="E857" t="str">
        <f t="shared" si="389"/>
        <v>2870</v>
      </c>
      <c r="F857" t="str">
        <f t="shared" si="390"/>
        <v>0.777000777000777</v>
      </c>
      <c r="G857" t="str">
        <f t="shared" si="385"/>
        <v>0.777000777000777</v>
      </c>
      <c r="H857" t="str">
        <f t="shared" si="391"/>
        <v>6.8256179375131+3.77550414855694i</v>
      </c>
      <c r="I857" t="str">
        <f t="shared" si="392"/>
        <v>283.921436068178i</v>
      </c>
      <c r="J857" t="str">
        <f t="shared" si="386"/>
        <v>-67.9517515869281+61.40561964423i</v>
      </c>
      <c r="K857" t="str">
        <f t="shared" si="393"/>
        <v>2.07846724634722-2.30004176854885i</v>
      </c>
      <c r="L857" t="str">
        <f t="shared" si="394"/>
        <v>0.149156759663182-0.140365949225764i</v>
      </c>
      <c r="M857" t="str">
        <f t="shared" si="395"/>
        <v>2.2276240060104-2.44040771777461i</v>
      </c>
      <c r="N857" t="str">
        <f t="shared" si="396"/>
        <v>-0.320643972699531i</v>
      </c>
      <c r="O857" t="str">
        <f t="shared" si="397"/>
        <v>0.949032648994865-0.315177777043035i</v>
      </c>
      <c r="P857" t="str">
        <f t="shared" si="398"/>
        <v>0.0509673510051351+0.315177777043035i</v>
      </c>
      <c r="Q857" t="str">
        <f t="shared" si="399"/>
        <v>-0.0509673510051351+0.00546619565649598i</v>
      </c>
      <c r="R857" t="str">
        <f t="shared" si="400"/>
        <v>-0.332951768060638-6.21962394159925i</v>
      </c>
      <c r="S857" t="str">
        <f t="shared" si="401"/>
        <v>0.0332583340950507i</v>
      </c>
      <c r="T857" t="str">
        <f t="shared" si="402"/>
        <v>0.206854330995284-0.0110734211396985i</v>
      </c>
      <c r="U857" t="str">
        <f t="shared" si="403"/>
        <v>0.0001-2201.31318246052i</v>
      </c>
      <c r="V857" t="str">
        <f t="shared" si="404"/>
        <v>0.00002-0.0353084143771293i</v>
      </c>
      <c r="W857" t="str">
        <f t="shared" si="405"/>
        <v>0.0000199993584529566-0.0353078480498389i</v>
      </c>
      <c r="X857" t="str">
        <f t="shared" si="406"/>
        <v>0.00438281653758384-0.0347551621786004i</v>
      </c>
      <c r="Y857" t="str">
        <f t="shared" si="407"/>
        <v>0.009+0.454274297709084i</v>
      </c>
      <c r="Z857" t="str">
        <f t="shared" si="408"/>
        <v>-0.989137014310668-0.156920702939605i</v>
      </c>
      <c r="AA857" t="str">
        <f t="shared" si="409"/>
        <v>0.911556290070306-28.5750989504869i</v>
      </c>
      <c r="AB857" t="str">
        <f t="shared" si="410"/>
        <v>1.40827878874754-0.0753886275180841i</v>
      </c>
      <c r="AC857" t="str">
        <f t="shared" si="411"/>
        <v>3.9531366485417-3.60471194127724i</v>
      </c>
      <c r="AD857" t="str">
        <f t="shared" si="412"/>
        <v>0.204004902601433+0.166953571213348i</v>
      </c>
      <c r="AE857" t="str">
        <f t="shared" si="413"/>
        <v>-0.175590328510844-0.197152549677817i</v>
      </c>
      <c r="AF857" t="str">
        <f t="shared" si="414"/>
        <v>-12.7827359860095-3.51581070481028i</v>
      </c>
      <c r="AG857" t="str">
        <f t="shared" si="415"/>
        <v>1.01794316990642-0.0205517271748368i</v>
      </c>
      <c r="AH857" t="str">
        <f t="shared" si="416"/>
        <v>1.46120456029272+3.11168807773492i</v>
      </c>
      <c r="AI857">
        <f t="shared" si="417"/>
        <v>10.725337495841885</v>
      </c>
      <c r="AJ857">
        <f t="shared" si="418"/>
        <v>64.845916245335175</v>
      </c>
      <c r="AK857"/>
      <c r="AL857"/>
      <c r="AM857"/>
      <c r="AN857"/>
    </row>
    <row r="858" spans="1:40" x14ac:dyDescent="0.25">
      <c r="A858"/>
      <c r="B858">
        <f t="shared" si="419"/>
        <v>72400</v>
      </c>
      <c r="C858" s="237" t="str">
        <f t="shared" si="387"/>
        <v>-0.0000145802686062898+0.0338262719058494i</v>
      </c>
      <c r="D858" s="208" t="str">
        <f t="shared" si="388"/>
        <v>-5.95711773906527+0.259334751278179i</v>
      </c>
      <c r="E858" t="str">
        <f t="shared" si="389"/>
        <v>2870</v>
      </c>
      <c r="F858" t="str">
        <f t="shared" si="390"/>
        <v>0.777000777000777</v>
      </c>
      <c r="G858" t="str">
        <f t="shared" si="385"/>
        <v>0.777000777000777</v>
      </c>
      <c r="H858" t="str">
        <f t="shared" si="391"/>
        <v>6.83025970901161+3.77312377460016i</v>
      </c>
      <c r="I858" t="str">
        <f t="shared" si="392"/>
        <v>284.314135149876i</v>
      </c>
      <c r="J858" t="str">
        <f t="shared" si="386"/>
        <v>-68.1426213962295+61.4905513449828i</v>
      </c>
      <c r="K858" t="str">
        <f t="shared" si="393"/>
        <v>2.07521194812164-2.29970912611313i</v>
      </c>
      <c r="L858" t="str">
        <f t="shared" si="394"/>
        <v>0.148963091302914-0.140377586738141i</v>
      </c>
      <c r="M858" t="str">
        <f t="shared" si="395"/>
        <v>2.22417503942455-2.44008671285127i</v>
      </c>
      <c r="N858" t="str">
        <f t="shared" si="396"/>
        <v>-0.321087463671453i</v>
      </c>
      <c r="O858" t="str">
        <f t="shared" si="397"/>
        <v>0.948892777170896-0.315598633445876i</v>
      </c>
      <c r="P858" t="str">
        <f t="shared" si="398"/>
        <v>0.051107222829104+0.315598633445876i</v>
      </c>
      <c r="Q858" t="str">
        <f t="shared" si="399"/>
        <v>-0.051107222829104+0.005488830225577i</v>
      </c>
      <c r="R858" t="str">
        <f t="shared" si="400"/>
        <v>-0.332950709661978-6.2109840017355i</v>
      </c>
      <c r="S858" t="str">
        <f t="shared" si="401"/>
        <v>0.0333043345571463i</v>
      </c>
      <c r="T858" t="str">
        <f t="shared" si="402"/>
        <v>0.206852689122882-0.0110887018256218i</v>
      </c>
      <c r="U858" t="str">
        <f t="shared" si="403"/>
        <v>0.0001-2198.27269463944i</v>
      </c>
      <c r="V858" t="str">
        <f t="shared" si="404"/>
        <v>0.00002-0.0352596458489841i</v>
      </c>
      <c r="W858" t="str">
        <f t="shared" si="405"/>
        <v>0.0000199993584529566-0.0352590803039143i</v>
      </c>
      <c r="X858" t="str">
        <f t="shared" si="406"/>
        <v>0.00437095920540808-0.0347086442070413i</v>
      </c>
      <c r="Y858" t="str">
        <f t="shared" si="407"/>
        <v>0.009+0.454902616239802i</v>
      </c>
      <c r="Z858" t="str">
        <f t="shared" si="408"/>
        <v>-0.986247014535167-0.15621018727414i</v>
      </c>
      <c r="AA858" t="str">
        <f t="shared" si="409"/>
        <v>0.907830234780987-28.5293512921472i</v>
      </c>
      <c r="AB858" t="str">
        <f t="shared" si="410"/>
        <v>1.4082676107651-0.0754926594992361i</v>
      </c>
      <c r="AC858" t="str">
        <f t="shared" si="411"/>
        <v>3.94802503333189-3.6042039740847i</v>
      </c>
      <c r="AD858" t="str">
        <f t="shared" si="412"/>
        <v>0.204077697721314+0.167183587762853i</v>
      </c>
      <c r="AE858" t="str">
        <f t="shared" si="413"/>
        <v>-0.175155240557258-0.196763329689914i</v>
      </c>
      <c r="AF858" t="str">
        <f t="shared" si="414"/>
        <v>-12.7873774480769-3.51378902332198i</v>
      </c>
      <c r="AG858" t="str">
        <f t="shared" si="415"/>
        <v>1.01793676409949-0.0205269566487025i</v>
      </c>
      <c r="AH858" t="str">
        <f t="shared" si="416"/>
        <v>1.45847882330401+3.10577608493052i</v>
      </c>
      <c r="AI858">
        <f t="shared" si="417"/>
        <v>10.708873494074528</v>
      </c>
      <c r="AJ858">
        <f t="shared" si="418"/>
        <v>64.845153679560212</v>
      </c>
      <c r="AK858"/>
      <c r="AL858"/>
      <c r="AM858"/>
      <c r="AN858"/>
    </row>
    <row r="859" spans="1:40" x14ac:dyDescent="0.25">
      <c r="A859"/>
      <c r="B859">
        <f t="shared" si="419"/>
        <v>72500</v>
      </c>
      <c r="C859" s="237" t="str">
        <f t="shared" si="387"/>
        <v>-0.0000145400749220164+0.0337796149963836i</v>
      </c>
      <c r="D859" s="208" t="str">
        <f t="shared" si="388"/>
        <v>-5.9571174309137+0.258977048305608i</v>
      </c>
      <c r="E859" t="str">
        <f t="shared" si="389"/>
        <v>2870</v>
      </c>
      <c r="F859" t="str">
        <f t="shared" si="390"/>
        <v>0.777000777000777</v>
      </c>
      <c r="G859" t="str">
        <f t="shared" si="385"/>
        <v>0.777000777000777</v>
      </c>
      <c r="H859" t="str">
        <f t="shared" si="391"/>
        <v>6.83488922805286+3.77074249577876i</v>
      </c>
      <c r="I859" t="str">
        <f t="shared" si="392"/>
        <v>284.706834231575i</v>
      </c>
      <c r="J859" t="str">
        <f t="shared" si="386"/>
        <v>-68.3337550200565+61.5754830457355i</v>
      </c>
      <c r="K859" t="str">
        <f t="shared" si="393"/>
        <v>2.07196234882512-2.29937242149175i</v>
      </c>
      <c r="L859" t="str">
        <f t="shared" si="394"/>
        <v>0.148769658575172-0.140388942448093i</v>
      </c>
      <c r="M859" t="str">
        <f t="shared" si="395"/>
        <v>2.22073200740029-2.43976136393984i</v>
      </c>
      <c r="N859" t="str">
        <f t="shared" si="396"/>
        <v>-0.321530954643375i</v>
      </c>
      <c r="O859" t="str">
        <f t="shared" si="397"/>
        <v>0.948752718714673-0.31601942777544i</v>
      </c>
      <c r="P859" t="str">
        <f t="shared" si="398"/>
        <v>0.051247281285327+0.31601942777544i</v>
      </c>
      <c r="Q859" t="str">
        <f t="shared" si="399"/>
        <v>-0.051247281285327+0.00551152686793499i</v>
      </c>
      <c r="R859" t="str">
        <f t="shared" si="400"/>
        <v>-0.332949649788461-6.20236782798712i</v>
      </c>
      <c r="S859" t="str">
        <f t="shared" si="401"/>
        <v>0.0333503350192417i</v>
      </c>
      <c r="T859" t="str">
        <f t="shared" si="402"/>
        <v>0.206851044975937-0.0111039823649844i</v>
      </c>
      <c r="U859" t="str">
        <f t="shared" si="403"/>
        <v>0.0001-2195.24059437097i</v>
      </c>
      <c r="V859" t="str">
        <f t="shared" si="404"/>
        <v>0.00002-0.0352110118547096i</v>
      </c>
      <c r="W859" t="str">
        <f t="shared" si="405"/>
        <v>0.0000199993584529567-0.0352104470897025i</v>
      </c>
      <c r="X859" t="str">
        <f t="shared" si="406"/>
        <v>0.00435914989483436-0.0346622485493943i</v>
      </c>
      <c r="Y859" t="str">
        <f t="shared" si="407"/>
        <v>0.009+0.45553093477052i</v>
      </c>
      <c r="Z859" t="str">
        <f t="shared" si="408"/>
        <v>-0.98336985921102-0.155504047300133i</v>
      </c>
      <c r="AA859" t="str">
        <f t="shared" si="409"/>
        <v>0.904127105460336-28.4837575779531i</v>
      </c>
      <c r="AB859" t="str">
        <f t="shared" si="410"/>
        <v>1.40825641729743-0.0755966904825925i</v>
      </c>
      <c r="AC859" t="str">
        <f t="shared" si="411"/>
        <v>3.94292221583811-3.60368958765084i</v>
      </c>
      <c r="AD859" t="str">
        <f t="shared" si="412"/>
        <v>0.204150589899865+0.167413564995224i</v>
      </c>
      <c r="AE859" t="str">
        <f t="shared" si="413"/>
        <v>-0.174722049917976-0.196375696827507i</v>
      </c>
      <c r="AF859" t="str">
        <f t="shared" si="414"/>
        <v>-12.7920066589666-3.51176544747315i</v>
      </c>
      <c r="AG859" t="str">
        <f t="shared" si="415"/>
        <v>1.01793038664668-0.0205022782280152i</v>
      </c>
      <c r="AH859" t="str">
        <f t="shared" si="416"/>
        <v>1.45576311073226+3.09988637829697i</v>
      </c>
      <c r="AI859">
        <f t="shared" si="417"/>
        <v>10.692440197323084</v>
      </c>
      <c r="AJ859">
        <f t="shared" si="418"/>
        <v>64.844394901681852</v>
      </c>
      <c r="AK859"/>
      <c r="AL859"/>
      <c r="AM859"/>
      <c r="AN859"/>
    </row>
    <row r="860" spans="1:40" x14ac:dyDescent="0.25">
      <c r="A860"/>
      <c r="B860">
        <f t="shared" si="419"/>
        <v>72600</v>
      </c>
      <c r="C860" s="237" t="str">
        <f t="shared" si="387"/>
        <v>-0.0000145000472128935+0.0337330866182775i</v>
      </c>
      <c r="D860" s="208" t="str">
        <f t="shared" si="388"/>
        <v>-5.95711712403459+0.258620330740128i</v>
      </c>
      <c r="E860" t="str">
        <f t="shared" si="389"/>
        <v>2870</v>
      </c>
      <c r="F860" t="str">
        <f t="shared" si="390"/>
        <v>0.777000777000777</v>
      </c>
      <c r="G860" t="str">
        <f t="shared" si="385"/>
        <v>0.777000777000777</v>
      </c>
      <c r="H860" t="str">
        <f t="shared" si="391"/>
        <v>6.83950652990799+3.76836033731016i</v>
      </c>
      <c r="I860" t="str">
        <f t="shared" si="392"/>
        <v>285.099533313274i</v>
      </c>
      <c r="J860" t="str">
        <f t="shared" si="386"/>
        <v>-68.5251524584091+61.6604147464882i</v>
      </c>
      <c r="K860" t="str">
        <f t="shared" si="393"/>
        <v>2.06871844279831-2.29903167646712i</v>
      </c>
      <c r="L860" t="str">
        <f t="shared" si="394"/>
        <v>0.148576461601946-0.140400017390999i</v>
      </c>
      <c r="M860" t="str">
        <f t="shared" si="395"/>
        <v>2.21729490440026-2.43943169385812i</v>
      </c>
      <c r="N860" t="str">
        <f t="shared" si="396"/>
        <v>-0.321974445615297i</v>
      </c>
      <c r="O860" t="str">
        <f t="shared" si="397"/>
        <v>0.948612473653744-0.316440159948963i</v>
      </c>
      <c r="P860" t="str">
        <f t="shared" si="398"/>
        <v>0.051387526346256+0.316440159948963i</v>
      </c>
      <c r="Q860" t="str">
        <f t="shared" si="399"/>
        <v>-0.051387526346256+0.00553428566633396i</v>
      </c>
      <c r="R860" t="str">
        <f t="shared" si="400"/>
        <v>-0.332948588439971-6.19377532214648i</v>
      </c>
      <c r="S860" t="str">
        <f t="shared" si="401"/>
        <v>0.0333963354813373i</v>
      </c>
      <c r="T860" t="str">
        <f t="shared" si="402"/>
        <v>0.206849398554432-0.011119262757579i</v>
      </c>
      <c r="U860" t="str">
        <f t="shared" si="403"/>
        <v>0.0001-2192.2168469958i</v>
      </c>
      <c r="V860" t="str">
        <f t="shared" si="404"/>
        <v>0.00002-0.0351625118383808i</v>
      </c>
      <c r="W860" t="str">
        <f t="shared" si="405"/>
        <v>0.0000199993584529566-0.0351619478512874i</v>
      </c>
      <c r="X860" t="str">
        <f t="shared" si="406"/>
        <v>0.00434738834826757-0.0346159747324325i</v>
      </c>
      <c r="Y860" t="str">
        <f t="shared" si="407"/>
        <v>0.009+0.456159253301238i</v>
      </c>
      <c r="Z860" t="str">
        <f t="shared" si="408"/>
        <v>-0.980505471373536-0.15480224878638i</v>
      </c>
      <c r="AA860" t="str">
        <f t="shared" si="409"/>
        <v>0.900446716523195-28.4383170067102i</v>
      </c>
      <c r="AB860" t="str">
        <f t="shared" si="410"/>
        <v>1.40824520834438-0.0757007204667421i</v>
      </c>
      <c r="AC860" t="str">
        <f t="shared" si="411"/>
        <v>3.93782818785361-3.60316881570945i</v>
      </c>
      <c r="AD860" t="str">
        <f t="shared" si="412"/>
        <v>0.204223579125061+0.167643502909932i</v>
      </c>
      <c r="AE860" t="str">
        <f t="shared" si="413"/>
        <v>-0.174290745470725-0.195989641147176i</v>
      </c>
      <c r="AF860" t="str">
        <f t="shared" si="414"/>
        <v>-12.7966236539426-3.50974000657003i</v>
      </c>
      <c r="AG860" t="str">
        <f t="shared" si="415"/>
        <v>1.01792403734268-0.0204776914468155i</v>
      </c>
      <c r="AH860" t="str">
        <f t="shared" si="416"/>
        <v>1.45305737414956+3.09401883147326i</v>
      </c>
      <c r="AI860">
        <f t="shared" si="417"/>
        <v>10.676037496373592</v>
      </c>
      <c r="AJ860">
        <f t="shared" si="418"/>
        <v>64.843639783921844</v>
      </c>
      <c r="AK860"/>
      <c r="AL860"/>
      <c r="AM860"/>
      <c r="AN860"/>
    </row>
    <row r="861" spans="1:40" x14ac:dyDescent="0.25">
      <c r="A861"/>
      <c r="B861">
        <f t="shared" si="419"/>
        <v>72700</v>
      </c>
      <c r="C861" s="237" t="str">
        <f t="shared" si="387"/>
        <v>-0.0000144601845663438+0.0336866862411408i</v>
      </c>
      <c r="D861" s="208" t="str">
        <f t="shared" si="388"/>
        <v>-5.95711681842097+0.258264594515413i</v>
      </c>
      <c r="E861" t="str">
        <f t="shared" si="389"/>
        <v>2870</v>
      </c>
      <c r="F861" t="str">
        <f t="shared" si="390"/>
        <v>0.777000777000777</v>
      </c>
      <c r="G861" t="str">
        <f t="shared" si="385"/>
        <v>0.777000777000777</v>
      </c>
      <c r="H861" t="str">
        <f t="shared" si="391"/>
        <v>6.84411164976808+3.76597732422438i</v>
      </c>
      <c r="I861" t="str">
        <f t="shared" si="392"/>
        <v>285.492232394972i</v>
      </c>
      <c r="J861" t="str">
        <f t="shared" si="386"/>
        <v>-68.7168137112874+61.745346447241i</v>
      </c>
      <c r="K861" t="str">
        <f t="shared" si="393"/>
        <v>2.06548022434331-2.29868691273477i</v>
      </c>
      <c r="L861" t="str">
        <f t="shared" si="394"/>
        <v>0.148383500502063-0.140410812599883i</v>
      </c>
      <c r="M861" t="str">
        <f t="shared" si="395"/>
        <v>2.21386372484537-2.43909772533465i</v>
      </c>
      <c r="N861" t="str">
        <f t="shared" si="396"/>
        <v>-0.322417936587219i</v>
      </c>
      <c r="O861" t="str">
        <f t="shared" si="397"/>
        <v>0.948472042015692-0.316860829883694i</v>
      </c>
      <c r="P861" t="str">
        <f t="shared" si="398"/>
        <v>0.051527957984308+0.316860829883694i</v>
      </c>
      <c r="Q861" t="str">
        <f t="shared" si="399"/>
        <v>-0.051527957984308+0.00555710670352499i</v>
      </c>
      <c r="R861" t="str">
        <f t="shared" si="400"/>
        <v>-0.332947525616518-6.18520638654607i</v>
      </c>
      <c r="S861" t="str">
        <f t="shared" si="401"/>
        <v>0.0334423359434328i</v>
      </c>
      <c r="T861" t="str">
        <f t="shared" si="402"/>
        <v>0.20684774985834-0.0111345430032023i</v>
      </c>
      <c r="U861" t="str">
        <f t="shared" si="403"/>
        <v>0.0001-2189.20141804533i</v>
      </c>
      <c r="V861" t="str">
        <f t="shared" si="404"/>
        <v>0.00002-0.0351141452471313i</v>
      </c>
      <c r="W861" t="str">
        <f t="shared" si="405"/>
        <v>0.0000199993584529566-0.0351135820358115i</v>
      </c>
      <c r="X861" t="str">
        <f t="shared" si="406"/>
        <v>0.00433567430982819-0.0345698222853181i</v>
      </c>
      <c r="Y861" t="str">
        <f t="shared" si="407"/>
        <v>0.009+0.456787571831956i</v>
      </c>
      <c r="Z861" t="str">
        <f t="shared" si="408"/>
        <v>-0.977653774638958-0.15410475782736i</v>
      </c>
      <c r="AA861" t="str">
        <f t="shared" si="409"/>
        <v>0.896788884229687-28.3930287828675i</v>
      </c>
      <c r="AB861" t="str">
        <f t="shared" si="410"/>
        <v>1.40823398390579-0.0758047494503007i</v>
      </c>
      <c r="AC861" t="str">
        <f t="shared" si="411"/>
        <v>3.93274294110972-3.60264169186258i</v>
      </c>
      <c r="AD861" t="str">
        <f t="shared" si="412"/>
        <v>0.204296665384875+0.167873401506241i</v>
      </c>
      <c r="AE861" t="str">
        <f t="shared" si="413"/>
        <v>-0.173861316174901-0.195605152788131i</v>
      </c>
      <c r="AF861" t="str">
        <f t="shared" si="414"/>
        <v>-12.8012284681891-3.50771272970897i</v>
      </c>
      <c r="AG861" t="str">
        <f t="shared" si="415"/>
        <v>1.017917715984-0.0204531958423185i</v>
      </c>
      <c r="AH861" t="str">
        <f t="shared" si="416"/>
        <v>1.45036156541076+3.08817331904604i</v>
      </c>
      <c r="AI861">
        <f t="shared" si="417"/>
        <v>10.659665282580143</v>
      </c>
      <c r="AJ861">
        <f t="shared" si="418"/>
        <v>64.842888199723177</v>
      </c>
      <c r="AK861"/>
      <c r="AL861"/>
      <c r="AM861"/>
      <c r="AN861"/>
    </row>
    <row r="862" spans="1:40" x14ac:dyDescent="0.25">
      <c r="A862"/>
      <c r="B862">
        <f t="shared" si="419"/>
        <v>72800</v>
      </c>
      <c r="C862" s="237" t="str">
        <f t="shared" si="387"/>
        <v>-0.0000144204860760537+0.0336404133374973i</v>
      </c>
      <c r="D862" s="208" t="str">
        <f t="shared" si="388"/>
        <v>-5.95711651406588+0.257909835587479i</v>
      </c>
      <c r="E862" t="str">
        <f t="shared" si="389"/>
        <v>2870</v>
      </c>
      <c r="F862" t="str">
        <f t="shared" si="390"/>
        <v>0.777000777000777</v>
      </c>
      <c r="G862" t="str">
        <f t="shared" si="385"/>
        <v>0.777000777000777</v>
      </c>
      <c r="H862" t="str">
        <f t="shared" si="391"/>
        <v>6.84870462274403+3.76359348136516i</v>
      </c>
      <c r="I862" t="str">
        <f t="shared" si="392"/>
        <v>285.884931476671i</v>
      </c>
      <c r="J862" t="str">
        <f t="shared" si="386"/>
        <v>-68.9087387786913+61.8302781479937i</v>
      </c>
      <c r="K862" t="str">
        <f t="shared" si="393"/>
        <v>2.0622476877242-2.29833815190362i</v>
      </c>
      <c r="L862" t="str">
        <f t="shared" si="394"/>
        <v>0.148190775391208-0.14042132910541i</v>
      </c>
      <c r="M862" t="str">
        <f t="shared" si="395"/>
        <v>2.21043846311541-2.43875948100903i</v>
      </c>
      <c r="N862" t="str">
        <f t="shared" si="396"/>
        <v>-0.322861427559141i</v>
      </c>
      <c r="O862" t="str">
        <f t="shared" si="397"/>
        <v>0.948331423828139-0.317281437496894i</v>
      </c>
      <c r="P862" t="str">
        <f t="shared" si="398"/>
        <v>0.051668576171861+0.317281437496894i</v>
      </c>
      <c r="Q862" t="str">
        <f t="shared" si="399"/>
        <v>-0.051668576171861+0.00557999006224696i</v>
      </c>
      <c r="R862" t="str">
        <f t="shared" si="400"/>
        <v>-0.33294646131805-6.17666092405531i</v>
      </c>
      <c r="S862" t="str">
        <f t="shared" si="401"/>
        <v>0.0334883364055283i</v>
      </c>
      <c r="T862" t="str">
        <f t="shared" si="402"/>
        <v>0.206846098887645-0.0111498231016491i</v>
      </c>
      <c r="U862" t="str">
        <f t="shared" si="403"/>
        <v>0.0001-2186.19427324032i</v>
      </c>
      <c r="V862" t="str">
        <f t="shared" si="404"/>
        <v>0.00002-0.0350659115311325i</v>
      </c>
      <c r="W862" t="str">
        <f t="shared" si="405"/>
        <v>0.0000199993584529566-0.0350653490934552i</v>
      </c>
      <c r="X862" t="str">
        <f t="shared" si="406"/>
        <v>0.00432400752533875-0.0345237907395889i</v>
      </c>
      <c r="Y862" t="str">
        <f t="shared" si="407"/>
        <v>0.009+0.457415890362674i</v>
      </c>
      <c r="Z862" t="str">
        <f t="shared" si="408"/>
        <v>-0.974814693199208-0.153411540839579i</v>
      </c>
      <c r="AA862" t="str">
        <f t="shared" si="409"/>
        <v>0.893153426663575-28.347892116468i</v>
      </c>
      <c r="AB862" t="str">
        <f t="shared" si="410"/>
        <v>1.40822274398154-0.0759087774318715i</v>
      </c>
      <c r="AC862" t="str">
        <f t="shared" si="411"/>
        <v>3.92766646727694-3.60210824958101i</v>
      </c>
      <c r="AD862" t="str">
        <f t="shared" si="412"/>
        <v>0.204369848667266+0.168103260783206i</v>
      </c>
      <c r="AE862" t="str">
        <f t="shared" si="413"/>
        <v>-0.17343375107084-0.195222221971364i</v>
      </c>
      <c r="AF862" t="str">
        <f t="shared" si="414"/>
        <v>-12.8058211368099-3.50568364577768i</v>
      </c>
      <c r="AG862" t="str">
        <f t="shared" si="415"/>
        <v>1.01791142236894-0.0204287909548857i</v>
      </c>
      <c r="AH862" t="str">
        <f t="shared" si="416"/>
        <v>1.44767563665145+3.0823497165407i</v>
      </c>
      <c r="AI862">
        <f t="shared" si="417"/>
        <v>10.643323447860517</v>
      </c>
      <c r="AJ862">
        <f t="shared" si="418"/>
        <v>64.842140023740114</v>
      </c>
      <c r="AK862"/>
      <c r="AL862"/>
      <c r="AM862"/>
      <c r="AN862"/>
    </row>
    <row r="863" spans="1:40" x14ac:dyDescent="0.25">
      <c r="A863"/>
      <c r="B863">
        <f t="shared" si="419"/>
        <v>72900</v>
      </c>
      <c r="C863" s="237" t="str">
        <f t="shared" si="387"/>
        <v>-0.0000143809508419212+0.033594267382765i</v>
      </c>
      <c r="D863" s="208" t="str">
        <f t="shared" si="388"/>
        <v>-5.95711621096241+0.257556049934532i</v>
      </c>
      <c r="E863" t="str">
        <f t="shared" si="389"/>
        <v>2870</v>
      </c>
      <c r="F863" t="str">
        <f t="shared" si="390"/>
        <v>0.777000777000777</v>
      </c>
      <c r="G863" t="str">
        <f t="shared" si="385"/>
        <v>0.777000777000777</v>
      </c>
      <c r="H863" t="str">
        <f t="shared" si="391"/>
        <v>6.85328548386621+3.76120883339119i</v>
      </c>
      <c r="I863" t="str">
        <f t="shared" si="392"/>
        <v>286.27763055837i</v>
      </c>
      <c r="J863" t="str">
        <f t="shared" si="386"/>
        <v>-69.1009276606208+61.9152098487465i</v>
      </c>
      <c r="K863" t="str">
        <f t="shared" si="393"/>
        <v>2.05902082716737-2.29798541549617i</v>
      </c>
      <c r="L863" t="str">
        <f t="shared" si="394"/>
        <v>0.147998286381941-0.140431567935881i</v>
      </c>
      <c r="M863" t="str">
        <f t="shared" si="395"/>
        <v>2.20701911354931-2.43841698343205i</v>
      </c>
      <c r="N863" t="str">
        <f t="shared" si="396"/>
        <v>-0.323304918531063i</v>
      </c>
      <c r="O863" t="str">
        <f t="shared" si="397"/>
        <v>0.948190619118741-0.317701982705836i</v>
      </c>
      <c r="P863" t="str">
        <f t="shared" si="398"/>
        <v>0.051809380881259+0.317701982705836i</v>
      </c>
      <c r="Q863" t="str">
        <f t="shared" si="399"/>
        <v>-0.051809380881259+0.00560293582522703i</v>
      </c>
      <c r="R863" t="str">
        <f t="shared" si="400"/>
        <v>-0.332945395544522-6.16813883807621i</v>
      </c>
      <c r="S863" t="str">
        <f t="shared" si="401"/>
        <v>0.0335343368676238i</v>
      </c>
      <c r="T863" t="str">
        <f t="shared" si="402"/>
        <v>0.206844445642321-0.0111651030527143i</v>
      </c>
      <c r="U863" t="str">
        <f t="shared" si="403"/>
        <v>0.0001-2183.19537848965i</v>
      </c>
      <c r="V863" t="str">
        <f t="shared" si="404"/>
        <v>0.00002-0.0350178101435726i</v>
      </c>
      <c r="W863" t="str">
        <f t="shared" si="405"/>
        <v>0.0000199993584529567-0.0350172484774153i</v>
      </c>
      <c r="X863" t="str">
        <f t="shared" si="406"/>
        <v>0.00431238774231016-0.0344778796291421i</v>
      </c>
      <c r="Y863" t="str">
        <f t="shared" si="407"/>
        <v>0.009+0.458044208893392i</v>
      </c>
      <c r="Z863" t="str">
        <f t="shared" si="408"/>
        <v>-0.971988151816624-0.152722564557958i</v>
      </c>
      <c r="AA863" t="str">
        <f t="shared" si="409"/>
        <v>0.88954016371088-28.302906223099i</v>
      </c>
      <c r="AB863" t="str">
        <f t="shared" si="410"/>
        <v>1.40821148857146-0.0760128044100579i</v>
      </c>
      <c r="AC863" t="str">
        <f t="shared" si="411"/>
        <v>3.92259875796515-3.60156852220426i</v>
      </c>
      <c r="AD863" t="str">
        <f t="shared" si="412"/>
        <v>0.204443128960192+0.16833308073968i</v>
      </c>
      <c r="AE863" t="str">
        <f t="shared" si="413"/>
        <v>-0.173008039279119-0.194840838998814i</v>
      </c>
      <c r="AF863" t="str">
        <f t="shared" si="414"/>
        <v>-12.8104016948286-3.50365278345666i</v>
      </c>
      <c r="AG863" t="str">
        <f t="shared" si="415"/>
        <v>1.01790515629763-0.0204044763279996i</v>
      </c>
      <c r="AH863" t="str">
        <f t="shared" si="416"/>
        <v>1.44499954028622+3.07654790041261i</v>
      </c>
      <c r="AI863">
        <f t="shared" si="417"/>
        <v>10.627011884692285</v>
      </c>
      <c r="AJ863">
        <f t="shared" si="418"/>
        <v>64.841395131824711</v>
      </c>
      <c r="AK863"/>
      <c r="AL863"/>
      <c r="AM863"/>
      <c r="AN863"/>
    </row>
    <row r="864" spans="1:40" x14ac:dyDescent="0.25">
      <c r="A864"/>
      <c r="B864">
        <f t="shared" si="419"/>
        <v>73000</v>
      </c>
      <c r="C864" s="237" t="str">
        <f t="shared" si="387"/>
        <v>-0.0000143415779700053+0.0335482478552367i</v>
      </c>
      <c r="D864" s="208" t="str">
        <f t="shared" si="388"/>
        <v>-5.95711590910373+0.257203233556815i</v>
      </c>
      <c r="E864" t="str">
        <f t="shared" si="389"/>
        <v>2870</v>
      </c>
      <c r="F864" t="str">
        <f t="shared" si="390"/>
        <v>0.777000777000777</v>
      </c>
      <c r="G864" t="str">
        <f t="shared" si="385"/>
        <v>0.777000777000777</v>
      </c>
      <c r="H864" t="str">
        <f t="shared" si="391"/>
        <v>6.85785426808459+3.75882340477723i</v>
      </c>
      <c r="I864" t="str">
        <f t="shared" si="392"/>
        <v>286.670329640069i</v>
      </c>
      <c r="J864" t="str">
        <f t="shared" si="386"/>
        <v>-69.293380357076+62.0001415494992i</v>
      </c>
      <c r="K864" t="str">
        <f t="shared" si="393"/>
        <v>2.05579963686199-2.29762872494873i</v>
      </c>
      <c r="L864" t="str">
        <f t="shared" si="394"/>
        <v>0.147806033583718-0.140441530117232i</v>
      </c>
      <c r="M864" t="str">
        <f t="shared" si="395"/>
        <v>2.20360567044571-2.43807025506596i</v>
      </c>
      <c r="N864" t="str">
        <f t="shared" si="396"/>
        <v>-0.323748409502985i</v>
      </c>
      <c r="O864" t="str">
        <f t="shared" si="397"/>
        <v>0.948049627915193-0.318122465427805i</v>
      </c>
      <c r="P864" t="str">
        <f t="shared" si="398"/>
        <v>0.051950372084807+0.318122465427805i</v>
      </c>
      <c r="Q864" t="str">
        <f t="shared" si="399"/>
        <v>-0.051950372084807+0.00562594407518002i</v>
      </c>
      <c r="R864" t="str">
        <f t="shared" si="400"/>
        <v>-0.332944328295835-6.15964003254039i</v>
      </c>
      <c r="S864" t="str">
        <f t="shared" si="401"/>
        <v>0.0335803373297192i</v>
      </c>
      <c r="T864" t="str">
        <f t="shared" si="402"/>
        <v>0.206842790122349-0.0111803828561909i</v>
      </c>
      <c r="U864" t="str">
        <f t="shared" si="403"/>
        <v>0.0001-2180.20469988898i</v>
      </c>
      <c r="V864" t="str">
        <f t="shared" si="404"/>
        <v>0.00002-0.0349698405406362i</v>
      </c>
      <c r="W864" t="str">
        <f t="shared" si="405"/>
        <v>0.0000199993584529566-0.034969279643885i</v>
      </c>
      <c r="X864" t="str">
        <f t="shared" si="406"/>
        <v>0.00430081470992853-0.0344320884902209i</v>
      </c>
      <c r="Y864" t="str">
        <f t="shared" si="407"/>
        <v>0.009+0.45867252742411i</v>
      </c>
      <c r="Z864" t="str">
        <f t="shared" si="408"/>
        <v>-0.969174075818813-0.152037796032277i</v>
      </c>
      <c r="AA864" t="str">
        <f t="shared" si="409"/>
        <v>0.88594891703886-28.2580703238433i</v>
      </c>
      <c r="AB864" t="str">
        <f t="shared" si="410"/>
        <v>1.40820021767542-0.0761168303834508i</v>
      </c>
      <c r="AC864" t="str">
        <f t="shared" si="411"/>
        <v>3.91753980472465-3.60102254294118i</v>
      </c>
      <c r="AD864" t="str">
        <f t="shared" si="412"/>
        <v>0.204516506251601+0.168562861374308i</v>
      </c>
      <c r="AE864" t="str">
        <f t="shared" si="413"/>
        <v>-0.172584169999843-0.194460994252534i</v>
      </c>
      <c r="AF864" t="str">
        <f t="shared" si="414"/>
        <v>-12.8149701771883-3.50162017122042i</v>
      </c>
      <c r="AG864" t="str">
        <f t="shared" si="415"/>
        <v>1.01789891757192-0.0203802515082361i</v>
      </c>
      <c r="AH864" t="str">
        <f t="shared" si="416"/>
        <v>1.44233322900689+3.07076774803858i</v>
      </c>
      <c r="AI864">
        <f t="shared" si="417"/>
        <v>10.610730486109166</v>
      </c>
      <c r="AJ864">
        <f t="shared" si="418"/>
        <v>64.840653401015103</v>
      </c>
      <c r="AK864"/>
      <c r="AL864"/>
      <c r="AM864"/>
      <c r="AN864"/>
    </row>
    <row r="865" spans="1:40" x14ac:dyDescent="0.25">
      <c r="A865"/>
      <c r="B865">
        <f t="shared" si="419"/>
        <v>73100</v>
      </c>
      <c r="C865" s="237" t="str">
        <f t="shared" si="387"/>
        <v>-0.0000143023665724754+0.0335023542360594i</v>
      </c>
      <c r="D865" s="208" t="str">
        <f t="shared" si="388"/>
        <v>-5.95711560848301+0.256851382476456i</v>
      </c>
      <c r="E865" t="str">
        <f t="shared" si="389"/>
        <v>2870</v>
      </c>
      <c r="F865" t="str">
        <f t="shared" si="390"/>
        <v>0.777000777000777</v>
      </c>
      <c r="G865" t="str">
        <f t="shared" si="385"/>
        <v>0.777000777000777</v>
      </c>
      <c r="H865" t="str">
        <f t="shared" si="391"/>
        <v>6.86241101026828+3.75643721981535i</v>
      </c>
      <c r="I865" t="str">
        <f t="shared" si="392"/>
        <v>287.063028721767i</v>
      </c>
      <c r="J865" t="str">
        <f t="shared" si="386"/>
        <v>-69.4860968680569+62.085073250252i</v>
      </c>
      <c r="K865" t="str">
        <f t="shared" si="393"/>
        <v>2.0525841109604-2.29726810161169i</v>
      </c>
      <c r="L865" t="str">
        <f t="shared" si="394"/>
        <v>0.147614017102903-0.140451216673033i</v>
      </c>
      <c r="M865" t="str">
        <f t="shared" si="395"/>
        <v>2.2001981280633-2.43771931828472i</v>
      </c>
      <c r="N865" t="str">
        <f t="shared" si="396"/>
        <v>-0.324191900474907i</v>
      </c>
      <c r="O865" t="str">
        <f t="shared" si="397"/>
        <v>0.947908450245225-0.318542885580099i</v>
      </c>
      <c r="P865" t="str">
        <f t="shared" si="398"/>
        <v>0.052091549754775+0.318542885580099i</v>
      </c>
      <c r="Q865" t="str">
        <f t="shared" si="399"/>
        <v>-0.052091549754775+0.00564901489480796i</v>
      </c>
      <c r="R865" t="str">
        <f t="shared" si="400"/>
        <v>-0.332943259571992-6.15116441190493i</v>
      </c>
      <c r="S865" t="str">
        <f t="shared" si="401"/>
        <v>0.0336263377918148i</v>
      </c>
      <c r="T865" t="str">
        <f t="shared" si="402"/>
        <v>0.206841132327705-0.0111956625118757i</v>
      </c>
      <c r="U865" t="str">
        <f t="shared" si="403"/>
        <v>0.0001-2177.2222037195i</v>
      </c>
      <c r="V865" t="str">
        <f t="shared" si="404"/>
        <v>0.00002-0.0349220021814835i</v>
      </c>
      <c r="W865" t="str">
        <f t="shared" si="405"/>
        <v>0.0000199993584529566-0.0349214420520335i</v>
      </c>
      <c r="X865" t="str">
        <f t="shared" si="406"/>
        <v>0.00428928817904195-0.0343864168614002i</v>
      </c>
      <c r="Y865" t="str">
        <f t="shared" si="407"/>
        <v>0.009+0.459300845954828i</v>
      </c>
      <c r="Z865" t="str">
        <f t="shared" si="408"/>
        <v>-0.966372391093541-0.15135720262367i</v>
      </c>
      <c r="AA865" t="str">
        <f t="shared" si="409"/>
        <v>0.88237951007521-28.2133836452313i</v>
      </c>
      <c r="AB865" t="str">
        <f t="shared" si="410"/>
        <v>1.40818893129325-0.0762208553506668i</v>
      </c>
      <c r="AC865" t="str">
        <f t="shared" si="411"/>
        <v>3.91248959904636-3.60047034487019i</v>
      </c>
      <c r="AD865" t="str">
        <f t="shared" si="412"/>
        <v>0.204589980529435+0.168792602685538i</v>
      </c>
      <c r="AE865" t="str">
        <f t="shared" si="413"/>
        <v>-0.172162132511959-0.194082678193892i</v>
      </c>
      <c r="AF865" t="str">
        <f t="shared" si="414"/>
        <v>-12.8195266187513-3.49958583733889i</v>
      </c>
      <c r="AG865" t="str">
        <f t="shared" si="415"/>
        <v>1.01789270599544-0.020356116045239i</v>
      </c>
      <c r="AH865" t="str">
        <f t="shared" si="416"/>
        <v>1.43967665578061+3.06500913770839i</v>
      </c>
      <c r="AI865">
        <f t="shared" si="417"/>
        <v>10.594479145697239</v>
      </c>
      <c r="AJ865">
        <f t="shared" si="418"/>
        <v>64.839914709525729</v>
      </c>
      <c r="AK865"/>
      <c r="AL865"/>
      <c r="AM865"/>
      <c r="AN865"/>
    </row>
    <row r="866" spans="1:40" x14ac:dyDescent="0.25">
      <c r="A866"/>
      <c r="B866">
        <f t="shared" si="419"/>
        <v>73200</v>
      </c>
      <c r="C866" s="237" t="str">
        <f t="shared" si="387"/>
        <v>-0.0000142633157675609+0.0334565860092157i</v>
      </c>
      <c r="D866" s="208" t="str">
        <f t="shared" si="388"/>
        <v>-5.95711530909351+0.25650049273732i</v>
      </c>
      <c r="E866" t="str">
        <f t="shared" si="389"/>
        <v>2870</v>
      </c>
      <c r="F866" t="str">
        <f t="shared" si="390"/>
        <v>0.777000777000777</v>
      </c>
      <c r="G866" t="str">
        <f t="shared" si="385"/>
        <v>0.777000777000777</v>
      </c>
      <c r="H866" t="str">
        <f t="shared" si="391"/>
        <v>6.86695574520566+3.75405030261598i</v>
      </c>
      <c r="I866" t="str">
        <f t="shared" si="392"/>
        <v>287.455727803466i</v>
      </c>
      <c r="J866" t="str">
        <f t="shared" si="386"/>
        <v>-69.6790771935634+62.1700049510046i</v>
      </c>
      <c r="K866" t="str">
        <f t="shared" si="393"/>
        <v>2.04937424357856-2.29690356674973i</v>
      </c>
      <c r="L866" t="str">
        <f t="shared" si="394"/>
        <v>0.147422237042794-0.14046062862448i</v>
      </c>
      <c r="M866" t="str">
        <f t="shared" si="395"/>
        <v>2.19679648062135-2.43736419537421i</v>
      </c>
      <c r="N866" t="str">
        <f t="shared" si="396"/>
        <v>-0.324635391446829i</v>
      </c>
      <c r="O866" t="str">
        <f t="shared" si="397"/>
        <v>0.947767086136605-0.318963243080028i</v>
      </c>
      <c r="P866" t="str">
        <f t="shared" si="398"/>
        <v>0.052232913863395+0.318963243080028i</v>
      </c>
      <c r="Q866" t="str">
        <f t="shared" si="399"/>
        <v>-0.052232913863395+0.00567214836680102i</v>
      </c>
      <c r="R866" t="str">
        <f t="shared" si="400"/>
        <v>-0.332942189372911-6.14271188114919i</v>
      </c>
      <c r="S866" t="str">
        <f t="shared" si="401"/>
        <v>0.0336723382539102i</v>
      </c>
      <c r="T866" t="str">
        <f t="shared" si="402"/>
        <v>0.206839472258369-0.0112109420195621i</v>
      </c>
      <c r="U866" t="str">
        <f t="shared" si="403"/>
        <v>0.0001-2174.24785644666i</v>
      </c>
      <c r="V866" t="str">
        <f t="shared" si="404"/>
        <v>0.00002-0.0348742945282301i</v>
      </c>
      <c r="W866" t="str">
        <f t="shared" si="405"/>
        <v>0.0000199993584529566-0.0348737351639847i</v>
      </c>
      <c r="X866" t="str">
        <f t="shared" si="406"/>
        <v>0.0042778079021471-0.0343408642835713i</v>
      </c>
      <c r="Y866" t="str">
        <f t="shared" si="407"/>
        <v>0.009+0.459929164485546i</v>
      </c>
      <c r="Z866" t="str">
        <f t="shared" si="408"/>
        <v>-0.963583024083636-0.150680752001134i</v>
      </c>
      <c r="AA866" t="str">
        <f t="shared" si="409"/>
        <v>0.878831767987544-28.1688454191926i</v>
      </c>
      <c r="AB866" t="str">
        <f t="shared" si="410"/>
        <v>1.40817762942482-0.0763248793102993i</v>
      </c>
      <c r="AC866" t="str">
        <f t="shared" si="411"/>
        <v>3.90744813236298-3.5999119609397i</v>
      </c>
      <c r="AD866" t="str">
        <f t="shared" si="412"/>
        <v>0.204663551781626+0.169022304671612i</v>
      </c>
      <c r="AE866" t="str">
        <f t="shared" si="413"/>
        <v>-0.171741916172554-0.193705881362736i</v>
      </c>
      <c r="AF866" t="str">
        <f t="shared" si="414"/>
        <v>-12.8240710542992-3.49754980987866i</v>
      </c>
      <c r="AG866" t="str">
        <f t="shared" si="415"/>
        <v>1.01788652137356-0.0203320694916931i</v>
      </c>
      <c r="AH866" t="str">
        <f t="shared" si="416"/>
        <v>1.43702977384809+3.05927194861595i</v>
      </c>
      <c r="AI866">
        <f t="shared" si="417"/>
        <v>10.578257757590215</v>
      </c>
      <c r="AJ866">
        <f t="shared" si="418"/>
        <v>64.839178936732722</v>
      </c>
      <c r="AK866"/>
      <c r="AL866"/>
      <c r="AM866"/>
      <c r="AN866"/>
    </row>
    <row r="867" spans="1:40" x14ac:dyDescent="0.25">
      <c r="A867"/>
      <c r="B867">
        <f t="shared" si="419"/>
        <v>73300</v>
      </c>
      <c r="C867" s="237" t="str">
        <f t="shared" si="387"/>
        <v>-0.0000142244246795021+0.0334109426615042i</v>
      </c>
      <c r="D867" s="208" t="str">
        <f t="shared" si="388"/>
        <v>-5.9571150109285+0.256150560404866i</v>
      </c>
      <c r="E867" t="str">
        <f t="shared" si="389"/>
        <v>2870</v>
      </c>
      <c r="F867" t="str">
        <f t="shared" si="390"/>
        <v>0.777000777000777</v>
      </c>
      <c r="G867" t="str">
        <f t="shared" si="385"/>
        <v>0.777000777000777</v>
      </c>
      <c r="H867" t="str">
        <f t="shared" si="391"/>
        <v>6.87148850760402+3.75166267710913i</v>
      </c>
      <c r="I867" t="str">
        <f t="shared" si="392"/>
        <v>287.848426885165i</v>
      </c>
      <c r="J867" t="str">
        <f t="shared" si="386"/>
        <v>-69.8723213335955+62.2549366517574i</v>
      </c>
      <c r="K867" t="str">
        <f t="shared" si="393"/>
        <v>2.04617002879641-2.29653514154205i</v>
      </c>
      <c r="L867" t="str">
        <f t="shared" si="394"/>
        <v>0.147230693503634-0.140469766990396i</v>
      </c>
      <c r="M867" t="str">
        <f t="shared" si="395"/>
        <v>2.19340072230004-2.43700490853245i</v>
      </c>
      <c r="N867" t="str">
        <f t="shared" si="396"/>
        <v>-0.32507888241875i</v>
      </c>
      <c r="O867" t="str">
        <f t="shared" si="397"/>
        <v>0.947625535617137-0.319383537844914i</v>
      </c>
      <c r="P867" t="str">
        <f t="shared" si="398"/>
        <v>0.052374464382863+0.319383537844914i</v>
      </c>
      <c r="Q867" t="str">
        <f t="shared" si="399"/>
        <v>-0.052374464382863+0.00569534457383597i</v>
      </c>
      <c r="R867" t="str">
        <f t="shared" si="400"/>
        <v>-0.332941117698652-6.13428234577095i</v>
      </c>
      <c r="S867" t="str">
        <f t="shared" si="401"/>
        <v>0.0337183387160058i</v>
      </c>
      <c r="T867" t="str">
        <f t="shared" si="402"/>
        <v>0.206837809914319-0.0112262213790487i</v>
      </c>
      <c r="U867" t="str">
        <f t="shared" si="403"/>
        <v>0.0001-2171.2816247189i</v>
      </c>
      <c r="V867" t="str">
        <f t="shared" si="404"/>
        <v>0.00002-0.034826717045927i</v>
      </c>
      <c r="W867" t="str">
        <f t="shared" si="405"/>
        <v>0.0000199993584529566-0.0348261584447984i</v>
      </c>
      <c r="X867" t="str">
        <f t="shared" si="406"/>
        <v>0.0042663736333766-0.0342954302999289i</v>
      </c>
      <c r="Y867" t="str">
        <f t="shared" si="407"/>
        <v>0.009+0.460557483016264i</v>
      </c>
      <c r="Z867" t="str">
        <f t="shared" si="408"/>
        <v>-0.96080590178202-0.15000841213812i</v>
      </c>
      <c r="AA867" t="str">
        <f t="shared" si="409"/>
        <v>0.875305517663175-28.1244548830089i</v>
      </c>
      <c r="AB867" t="str">
        <f t="shared" si="410"/>
        <v>1.40816631206997-0.0764289022609772i</v>
      </c>
      <c r="AC867" t="str">
        <f t="shared" si="411"/>
        <v>3.90241539604911-3.59934742396838i</v>
      </c>
      <c r="AD867" t="str">
        <f t="shared" si="412"/>
        <v>0.204737219996102+0.169251967330576i</v>
      </c>
      <c r="AE867" t="str">
        <f t="shared" si="413"/>
        <v>-0.171323510416186-0.193330594376623i</v>
      </c>
      <c r="AF867" t="str">
        <f t="shared" si="414"/>
        <v>-12.8286035185325-3.49551211670426i</v>
      </c>
      <c r="AG867" t="str">
        <f t="shared" si="415"/>
        <v>1.01788036351333-0.0203081114032991i</v>
      </c>
      <c r="AH867" t="str">
        <f t="shared" si="416"/>
        <v>1.43439253672191+3.05355606085146i</v>
      </c>
      <c r="AI867">
        <f t="shared" si="417"/>
        <v>10.562066216466917</v>
      </c>
      <c r="AJ867">
        <f t="shared" si="418"/>
        <v>64.838445963164631</v>
      </c>
      <c r="AK867"/>
      <c r="AL867"/>
      <c r="AM867"/>
      <c r="AN867"/>
    </row>
    <row r="868" spans="1:40" x14ac:dyDescent="0.25">
      <c r="A868"/>
      <c r="B868">
        <f t="shared" si="419"/>
        <v>73400</v>
      </c>
      <c r="C868" s="237" t="str">
        <f t="shared" si="387"/>
        <v>-0.000014185692438501+0.0333654236825201i</v>
      </c>
      <c r="D868" s="208" t="str">
        <f t="shared" si="388"/>
        <v>-5.95711471398132+0.255801581565988i</v>
      </c>
      <c r="E868" t="str">
        <f t="shared" si="389"/>
        <v>2870</v>
      </c>
      <c r="F868" t="str">
        <f t="shared" si="390"/>
        <v>0.777000777000777</v>
      </c>
      <c r="G868" t="str">
        <f t="shared" si="385"/>
        <v>0.777000777000777</v>
      </c>
      <c r="H868" t="str">
        <f t="shared" si="391"/>
        <v>6.87600933208952+3.74927436704558i</v>
      </c>
      <c r="I868" t="str">
        <f t="shared" si="392"/>
        <v>288.241125966864i</v>
      </c>
      <c r="J868" t="str">
        <f t="shared" si="386"/>
        <v>-70.0658292881532+62.3398683525101i</v>
      </c>
      <c r="K868" t="str">
        <f t="shared" si="393"/>
        <v>2.04297146065831-2.2961628470826i</v>
      </c>
      <c r="L868" t="str">
        <f t="shared" si="394"/>
        <v>0.147039386582635-0.140478632787227i</v>
      </c>
      <c r="M868" t="str">
        <f t="shared" si="395"/>
        <v>2.19001084724094-2.43664147986983i</v>
      </c>
      <c r="N868" t="str">
        <f t="shared" si="396"/>
        <v>-0.325522373390672i</v>
      </c>
      <c r="O868" t="str">
        <f t="shared" si="397"/>
        <v>0.947483798714662-0.319803769792092i</v>
      </c>
      <c r="P868" t="str">
        <f t="shared" si="398"/>
        <v>0.052516201285338+0.319803769792092i</v>
      </c>
      <c r="Q868" t="str">
        <f t="shared" si="399"/>
        <v>-0.052516201285338+0.00571860359858001i</v>
      </c>
      <c r="R868" t="str">
        <f t="shared" si="400"/>
        <v>-0.332940044548942-6.12587571178303i</v>
      </c>
      <c r="S868" t="str">
        <f t="shared" si="401"/>
        <v>0.0337643391781012i</v>
      </c>
      <c r="T868" t="str">
        <f t="shared" si="402"/>
        <v>0.206836145295534-0.0112415005901226i</v>
      </c>
      <c r="U868" t="str">
        <f t="shared" si="403"/>
        <v>0.0001-2168.32347536642i</v>
      </c>
      <c r="V868" t="str">
        <f t="shared" si="404"/>
        <v>0.00002-0.0347792692025402i</v>
      </c>
      <c r="W868" t="str">
        <f t="shared" si="405"/>
        <v>0.0000199993584529566-0.0347787113624491i</v>
      </c>
      <c r="X868" t="str">
        <f t="shared" si="406"/>
        <v>0.00425498512848582-0.034250114455956i</v>
      </c>
      <c r="Y868" t="str">
        <f t="shared" si="407"/>
        <v>0.009+0.461185801546982i</v>
      </c>
      <c r="Z868" t="str">
        <f t="shared" si="408"/>
        <v>-0.958040951726711-0.149340151309145i</v>
      </c>
      <c r="AA868" t="str">
        <f t="shared" si="409"/>
        <v>0.87180058768915-28.0802112792673i</v>
      </c>
      <c r="AB868" t="str">
        <f t="shared" si="410"/>
        <v>1.40815497922857-0.076532924201251i</v>
      </c>
      <c r="AC868" t="str">
        <f t="shared" si="411"/>
        <v>3.89739138142241-3.59877676664538i</v>
      </c>
      <c r="AD868" t="str">
        <f t="shared" si="412"/>
        <v>0.204810985160782+0.169481590660277i</v>
      </c>
      <c r="AE868" t="str">
        <f t="shared" si="413"/>
        <v>-0.1709069047542-0.192956807930015i</v>
      </c>
      <c r="AF868" t="str">
        <f t="shared" si="414"/>
        <v>-12.8331240460708-3.49347278547959i</v>
      </c>
      <c r="AG868" t="str">
        <f t="shared" si="415"/>
        <v>1.01787423222351-0.020284241338748i</v>
      </c>
      <c r="AH868" t="str">
        <f t="shared" si="416"/>
        <v>1.43176489818468+3.04786135539286i</v>
      </c>
      <c r="AI868">
        <f t="shared" si="417"/>
        <v>10.545904417546787</v>
      </c>
      <c r="AJ868">
        <f t="shared" si="418"/>
        <v>64.837715670490283</v>
      </c>
      <c r="AK868"/>
      <c r="AL868"/>
      <c r="AM868"/>
      <c r="AN868"/>
    </row>
    <row r="869" spans="1:40" x14ac:dyDescent="0.25">
      <c r="A869"/>
      <c r="B869">
        <f t="shared" si="419"/>
        <v>73500</v>
      </c>
      <c r="C869" s="237" t="str">
        <f t="shared" si="387"/>
        <v>-0.0000141471181806722+0.0333200285646361i</v>
      </c>
      <c r="D869" s="208" t="str">
        <f t="shared" si="388"/>
        <v>-5.95711441824535+0.255453552328877i</v>
      </c>
      <c r="E869" t="str">
        <f t="shared" si="389"/>
        <v>2870</v>
      </c>
      <c r="F869" t="str">
        <f t="shared" si="390"/>
        <v>0.777000777000777</v>
      </c>
      <c r="G869" t="str">
        <f t="shared" si="385"/>
        <v>0.777000777000777</v>
      </c>
      <c r="H869" t="str">
        <f t="shared" si="391"/>
        <v>6.88051825320709+3.74688539599792i</v>
      </c>
      <c r="I869" t="str">
        <f t="shared" si="392"/>
        <v>288.633825048562i</v>
      </c>
      <c r="J869" t="str">
        <f t="shared" si="386"/>
        <v>-70.2596010572366+62.4248000532629i</v>
      </c>
      <c r="K869" t="str">
        <f t="shared" si="393"/>
        <v>2.03977853317346-2.29578670438034i</v>
      </c>
      <c r="L869" t="str">
        <f t="shared" si="394"/>
        <v>0.146848316373991-0.140487227029041i</v>
      </c>
      <c r="M869" t="str">
        <f t="shared" si="395"/>
        <v>2.18662684954745-2.43627393140938i</v>
      </c>
      <c r="N869" t="str">
        <f t="shared" si="396"/>
        <v>-0.325965864362594i</v>
      </c>
      <c r="O869" t="str">
        <f t="shared" si="397"/>
        <v>0.947341875457057-0.32022393883891i</v>
      </c>
      <c r="P869" t="str">
        <f t="shared" si="398"/>
        <v>0.0526581245429431+0.32022393883891i</v>
      </c>
      <c r="Q869" t="str">
        <f t="shared" si="399"/>
        <v>-0.0526581245429431+0.00574192552368402i</v>
      </c>
      <c r="R869" t="str">
        <f t="shared" si="400"/>
        <v>-0.33293896992399-6.11749188570971i</v>
      </c>
      <c r="S869" t="str">
        <f t="shared" si="401"/>
        <v>0.0338103396401968i</v>
      </c>
      <c r="T869" t="str">
        <f t="shared" si="402"/>
        <v>0.206834478401993-0.0112567796525874i</v>
      </c>
      <c r="U869" t="str">
        <f t="shared" si="403"/>
        <v>0.0001-2165.37337539993i</v>
      </c>
      <c r="V869" t="str">
        <f t="shared" si="404"/>
        <v>0.00002-0.0347319504689313i</v>
      </c>
      <c r="W869" t="str">
        <f t="shared" si="405"/>
        <v>0.0000199993584529566-0.0347313933878068i</v>
      </c>
      <c r="X869" t="str">
        <f t="shared" si="406"/>
        <v>0.00424364214484027-0.0342049162994105i</v>
      </c>
      <c r="Y869" t="str">
        <f t="shared" si="407"/>
        <v>0.009+0.4618141200777i</v>
      </c>
      <c r="Z869" t="str">
        <f t="shared" si="408"/>
        <v>-0.955288101995948-0.14867593808646i</v>
      </c>
      <c r="AA869" t="str">
        <f t="shared" si="409"/>
        <v>0.86831680833258-28.036113855814i</v>
      </c>
      <c r="AB869" t="str">
        <f t="shared" si="410"/>
        <v>1.40814363090047-0.0766369451297836i</v>
      </c>
      <c r="AC869" t="str">
        <f t="shared" si="411"/>
        <v>3.89237607974366-3.59820002153105i</v>
      </c>
      <c r="AD869" t="str">
        <f t="shared" si="412"/>
        <v>0.204884847263579+0.169711174658363i</v>
      </c>
      <c r="AE869" t="str">
        <f t="shared" si="413"/>
        <v>-0.170492088774067-0.192584512793504i</v>
      </c>
      <c r="AF869" t="str">
        <f t="shared" si="414"/>
        <v>-12.8376326714524-3.49143184366904i</v>
      </c>
      <c r="AG869" t="str">
        <f t="shared" si="415"/>
        <v>1.01786812731456-0.020260458859696i</v>
      </c>
      <c r="AH869" t="str">
        <f t="shared" si="416"/>
        <v>1.42914681228731+3.04218771409759i</v>
      </c>
      <c r="AI869">
        <f t="shared" si="417"/>
        <v>10.529772256586003</v>
      </c>
      <c r="AJ869">
        <f t="shared" si="418"/>
        <v>64.836987941506649</v>
      </c>
      <c r="AK869"/>
      <c r="AL869"/>
      <c r="AM869"/>
      <c r="AN869"/>
    </row>
    <row r="870" spans="1:40" x14ac:dyDescent="0.25">
      <c r="A870"/>
      <c r="B870">
        <f t="shared" si="419"/>
        <v>73600</v>
      </c>
      <c r="C870" s="237" t="str">
        <f t="shared" si="387"/>
        <v>-0.0000141087010479955+0.0332747568029841i</v>
      </c>
      <c r="D870" s="208" t="str">
        <f t="shared" si="388"/>
        <v>-5.95711412371399+0.255106468822878i</v>
      </c>
      <c r="E870" t="str">
        <f t="shared" si="389"/>
        <v>2870</v>
      </c>
      <c r="F870" t="str">
        <f t="shared" si="390"/>
        <v>0.777000777000777</v>
      </c>
      <c r="G870" t="str">
        <f t="shared" si="385"/>
        <v>0.777000777000777</v>
      </c>
      <c r="H870" t="str">
        <f t="shared" si="391"/>
        <v>6.88501530542015+3.74449578736174i</v>
      </c>
      <c r="I870" t="str">
        <f t="shared" si="392"/>
        <v>289.026524130261i</v>
      </c>
      <c r="J870" t="str">
        <f t="shared" si="386"/>
        <v>-70.4536366408457+62.5097317540156i</v>
      </c>
      <c r="K870" t="str">
        <f t="shared" si="393"/>
        <v>2.03659124031627-2.29540673435948i</v>
      </c>
      <c r="L870" t="str">
        <f t="shared" si="394"/>
        <v>0.146657482968899-0.140495550727523i</v>
      </c>
      <c r="M870" t="str">
        <f t="shared" si="395"/>
        <v>2.18324872328517-2.435902285087i</v>
      </c>
      <c r="N870" t="str">
        <f t="shared" si="396"/>
        <v>-0.326409355334516i</v>
      </c>
      <c r="O870" t="str">
        <f t="shared" si="397"/>
        <v>0.947199765872236-0.320644044902725i</v>
      </c>
      <c r="P870" t="str">
        <f t="shared" si="398"/>
        <v>0.052800234127764+0.320644044902725i</v>
      </c>
      <c r="Q870" t="str">
        <f t="shared" si="399"/>
        <v>-0.052800234127764+0.00576531043179096i</v>
      </c>
      <c r="R870" t="str">
        <f t="shared" si="400"/>
        <v>-0.332937893823473-6.10913077458325i</v>
      </c>
      <c r="S870" t="str">
        <f t="shared" si="401"/>
        <v>0.0338563401022924i</v>
      </c>
      <c r="T870" t="str">
        <f t="shared" si="402"/>
        <v>0.206832809233672-0.0112720585662284i</v>
      </c>
      <c r="U870" t="str">
        <f t="shared" si="403"/>
        <v>0.0001-2162.43129200945i</v>
      </c>
      <c r="V870" t="str">
        <f t="shared" si="404"/>
        <v>0.00002-0.0346847603188376i</v>
      </c>
      <c r="W870" t="str">
        <f t="shared" si="405"/>
        <v>0.0000199993584529566-0.0346842039946173i</v>
      </c>
      <c r="X870" t="str">
        <f t="shared" si="406"/>
        <v>0.00423234444140294-0.0341598353803113i</v>
      </c>
      <c r="Y870" t="str">
        <f t="shared" si="407"/>
        <v>0.009+0.462442438608417i</v>
      </c>
      <c r="Z870" t="str">
        <f t="shared" si="408"/>
        <v>-0.952547281203334-0.148015741336746i</v>
      </c>
      <c r="AA870" t="str">
        <f t="shared" si="409"/>
        <v>0.864854011521163-27.9921618657082i</v>
      </c>
      <c r="AB870" t="str">
        <f t="shared" si="410"/>
        <v>1.40813226708551-0.0767409650451134i</v>
      </c>
      <c r="AC870" t="str">
        <f t="shared" si="411"/>
        <v>3.88736948221792-3.59761722105675i</v>
      </c>
      <c r="AD870" t="str">
        <f t="shared" si="412"/>
        <v>0.204958806292393+0.169940719322291i</v>
      </c>
      <c r="AE870" t="str">
        <f t="shared" si="413"/>
        <v>-0.170079052138711-0.19221369981305i</v>
      </c>
      <c r="AF870" t="str">
        <f t="shared" si="414"/>
        <v>-12.8421294291341-3.48938931853886i</v>
      </c>
      <c r="AG870" t="str">
        <f t="shared" si="415"/>
        <v>1.01786204859856-0.0202367635307386i</v>
      </c>
      <c r="AH870" t="str">
        <f t="shared" si="416"/>
        <v>1.42653823334716+3.03653501969474i</v>
      </c>
      <c r="AI870">
        <f t="shared" si="417"/>
        <v>10.513669629874212</v>
      </c>
      <c r="AJ870">
        <f t="shared" si="418"/>
        <v>64.83626266013097</v>
      </c>
      <c r="AK870"/>
      <c r="AL870"/>
      <c r="AM870"/>
      <c r="AN870"/>
    </row>
    <row r="871" spans="1:40" x14ac:dyDescent="0.25">
      <c r="A871"/>
      <c r="B871">
        <f t="shared" si="419"/>
        <v>73700</v>
      </c>
      <c r="C871" s="237" t="str">
        <f t="shared" si="387"/>
        <v>-0.0000140704401882675+0.033229607895436i</v>
      </c>
      <c r="D871" s="208" t="str">
        <f t="shared" si="388"/>
        <v>-5.95711383038073+0.254760327198343i</v>
      </c>
      <c r="E871" t="str">
        <f t="shared" si="389"/>
        <v>2870</v>
      </c>
      <c r="F871" t="str">
        <f t="shared" si="390"/>
        <v>0.777000777000777</v>
      </c>
      <c r="G871" t="str">
        <f t="shared" si="385"/>
        <v>0.777000777000777</v>
      </c>
      <c r="H871" t="str">
        <f t="shared" si="391"/>
        <v>6.88950052311074+3.74210556435676i</v>
      </c>
      <c r="I871" t="str">
        <f t="shared" si="392"/>
        <v>289.41922321196i</v>
      </c>
      <c r="J871" t="str">
        <f t="shared" si="386"/>
        <v>-70.6479360389804+62.5946634547683i</v>
      </c>
      <c r="K871" t="str">
        <f t="shared" si="393"/>
        <v>2.03340957602679-2.29502295785964i</v>
      </c>
      <c r="L871" t="str">
        <f t="shared" si="394"/>
        <v>0.146466886455574-0.140503604891975i</v>
      </c>
      <c r="M871" t="str">
        <f t="shared" si="395"/>
        <v>2.17987646248236-2.43552656275161i</v>
      </c>
      <c r="N871" t="str">
        <f t="shared" si="396"/>
        <v>-0.326852846306438i</v>
      </c>
      <c r="O871" t="str">
        <f t="shared" si="397"/>
        <v>0.94705746998815-0.321064087900911i</v>
      </c>
      <c r="P871" t="str">
        <f t="shared" si="398"/>
        <v>0.05294253001185+0.321064087900911i</v>
      </c>
      <c r="Q871" t="str">
        <f t="shared" si="399"/>
        <v>-0.05294253001185+0.00578875840552701i</v>
      </c>
      <c r="R871" t="str">
        <f t="shared" si="400"/>
        <v>-0.332936816247574-6.10079228594061i</v>
      </c>
      <c r="S871" t="str">
        <f t="shared" si="401"/>
        <v>0.0339023405643878i</v>
      </c>
      <c r="T871" t="str">
        <f t="shared" si="402"/>
        <v>0.206831137790549-0.0112873373308483i</v>
      </c>
      <c r="U871" t="str">
        <f t="shared" si="403"/>
        <v>0.0001-2159.49719256303i</v>
      </c>
      <c r="V871" t="str">
        <f t="shared" si="404"/>
        <v>0.00002-0.0346376982288527i</v>
      </c>
      <c r="W871" t="str">
        <f t="shared" si="405"/>
        <v>0.0000199993584529566-0.0346371426594826i</v>
      </c>
      <c r="X871" t="str">
        <f t="shared" si="406"/>
        <v>0.00422109177872174-0.0341148712509241i</v>
      </c>
      <c r="Y871" t="str">
        <f t="shared" si="407"/>
        <v>0.009+0.463070757139135i</v>
      </c>
      <c r="Z871" t="str">
        <f t="shared" si="408"/>
        <v>-0.949818418493011-0.14735953021787i</v>
      </c>
      <c r="AA871" t="str">
        <f t="shared" si="409"/>
        <v>0.861412030824068-27.9483545671769i</v>
      </c>
      <c r="AB871" t="str">
        <f t="shared" si="410"/>
        <v>1.40812088778354-0.0768449839458971i</v>
      </c>
      <c r="AC871" t="str">
        <f t="shared" si="411"/>
        <v>3.88237157999465-3.59702839752569i</v>
      </c>
      <c r="AD871" t="str">
        <f t="shared" si="412"/>
        <v>0.205032862235126+0.17017022464932i</v>
      </c>
      <c r="AE871" t="str">
        <f t="shared" si="413"/>
        <v>-0.16966778458587-0.191844359909211i</v>
      </c>
      <c r="AF871" t="str">
        <f t="shared" si="414"/>
        <v>-12.8466143534915-3.48734523715842i</v>
      </c>
      <c r="AG871" t="str">
        <f t="shared" si="415"/>
        <v>1.01785599588926-0.0202131549193875i</v>
      </c>
      <c r="AH871" t="str">
        <f t="shared" si="416"/>
        <v>1.42393911594657+3.03090315577692i</v>
      </c>
      <c r="AI871">
        <f t="shared" si="417"/>
        <v>10.497596434230834</v>
      </c>
      <c r="AJ871">
        <f t="shared" si="418"/>
        <v>64.835539711384868</v>
      </c>
      <c r="AK871"/>
      <c r="AL871"/>
      <c r="AM871"/>
      <c r="AN871"/>
    </row>
    <row r="872" spans="1:40" x14ac:dyDescent="0.25">
      <c r="A872"/>
      <c r="B872">
        <f t="shared" si="419"/>
        <v>73800</v>
      </c>
      <c r="C872" s="237" t="str">
        <f t="shared" si="387"/>
        <v>-0.0000140323347550547+0.0331845813425851i</v>
      </c>
      <c r="D872" s="208" t="str">
        <f t="shared" si="388"/>
        <v>-5.95711353823908+0.254415123626486i</v>
      </c>
      <c r="E872" t="str">
        <f t="shared" si="389"/>
        <v>2870</v>
      </c>
      <c r="F872" t="str">
        <f t="shared" si="390"/>
        <v>0.777000777000777</v>
      </c>
      <c r="G872" t="str">
        <f t="shared" si="385"/>
        <v>0.777000777000777</v>
      </c>
      <c r="H872" t="str">
        <f t="shared" si="391"/>
        <v>6.89397394057913+3.73971475002793i</v>
      </c>
      <c r="I872" t="str">
        <f t="shared" si="392"/>
        <v>289.811922293658i</v>
      </c>
      <c r="J872" t="str">
        <f t="shared" si="386"/>
        <v>-70.8424992516407+62.6795951555211i</v>
      </c>
      <c r="K872" t="str">
        <f t="shared" si="393"/>
        <v>2.03023353421109-2.29463539563618i</v>
      </c>
      <c r="L872" t="str">
        <f t="shared" si="394"/>
        <v>0.14627652691927-0.140511390529312i</v>
      </c>
      <c r="M872" t="str">
        <f t="shared" si="395"/>
        <v>2.17651006113036-2.43514678616549i</v>
      </c>
      <c r="N872" t="str">
        <f t="shared" si="396"/>
        <v>-0.32729633727836i</v>
      </c>
      <c r="O872" t="str">
        <f t="shared" si="397"/>
        <v>0.946914987832787-0.321484067750851i</v>
      </c>
      <c r="P872" t="str">
        <f t="shared" si="398"/>
        <v>0.053085012167213+0.321484067750851i</v>
      </c>
      <c r="Q872" t="str">
        <f t="shared" si="399"/>
        <v>-0.053085012167213+0.00581226952750902i</v>
      </c>
      <c r="R872" t="str">
        <f t="shared" si="400"/>
        <v>-0.33293573719611-6.09247632781986i</v>
      </c>
      <c r="S872" t="str">
        <f t="shared" si="401"/>
        <v>0.0339483410264834i</v>
      </c>
      <c r="T872" t="str">
        <f t="shared" si="402"/>
        <v>0.206829464072606-0.0113026159462372i</v>
      </c>
      <c r="U872" t="str">
        <f t="shared" si="403"/>
        <v>0.0001-2156.57104460563i</v>
      </c>
      <c r="V872" t="str">
        <f t="shared" si="404"/>
        <v>0.00002-0.0345907636784071i</v>
      </c>
      <c r="W872" t="str">
        <f t="shared" si="405"/>
        <v>0.0000199993584529566-0.0345902088618415i</v>
      </c>
      <c r="X872" t="str">
        <f t="shared" si="406"/>
        <v>0.00420988391891707-0.0340700234657482i</v>
      </c>
      <c r="Y872" t="str">
        <f t="shared" si="407"/>
        <v>0.009+0.463699075669853i</v>
      </c>
      <c r="Z872" t="str">
        <f t="shared" si="408"/>
        <v>-0.947101443534942-0.146707274175668i</v>
      </c>
      <c r="AA872" t="str">
        <f t="shared" si="409"/>
        <v>0.857990701432974-27.9046912235699i</v>
      </c>
      <c r="AB872" t="str">
        <f t="shared" si="410"/>
        <v>1.40810949299443-0.0769490018307056i</v>
      </c>
      <c r="AC872" t="str">
        <f t="shared" si="411"/>
        <v>3.87738236416886-3.59643358311297i</v>
      </c>
      <c r="AD872" t="str">
        <f t="shared" si="412"/>
        <v>0.205107015079664+0.170399690636516i</v>
      </c>
      <c r="AE872" t="str">
        <f t="shared" si="413"/>
        <v>-0.169258275927432-0.191476484076397i</v>
      </c>
      <c r="AF872" t="str">
        <f t="shared" si="414"/>
        <v>-12.8510874788182-3.48529962640144i</v>
      </c>
      <c r="AG872" t="str">
        <f t="shared" si="415"/>
        <v>1.01784996900202-0.0201896325960444i</v>
      </c>
      <c r="AH872" t="str">
        <f t="shared" si="416"/>
        <v>1.42134941493081+3.0252920067923i</v>
      </c>
      <c r="AI872">
        <f t="shared" si="417"/>
        <v>10.481552567000922</v>
      </c>
      <c r="AJ872">
        <f t="shared" si="418"/>
        <v>64.834818981388068</v>
      </c>
      <c r="AK872"/>
      <c r="AL872"/>
      <c r="AM872"/>
      <c r="AN872"/>
    </row>
    <row r="873" spans="1:40" x14ac:dyDescent="0.25">
      <c r="A873"/>
      <c r="B873">
        <f t="shared" si="419"/>
        <v>73900</v>
      </c>
      <c r="C873" s="237" t="str">
        <f t="shared" si="387"/>
        <v>-0.0000139943839076467+0.0331396766477281i</v>
      </c>
      <c r="D873" s="208" t="str">
        <f t="shared" si="388"/>
        <v>-5.95711324728259+0.254070854299249i</v>
      </c>
      <c r="E873" t="str">
        <f t="shared" si="389"/>
        <v>2870</v>
      </c>
      <c r="F873" t="str">
        <f t="shared" si="390"/>
        <v>0.777000777000777</v>
      </c>
      <c r="G873" t="str">
        <f t="shared" si="385"/>
        <v>0.777000777000777</v>
      </c>
      <c r="H873" t="str">
        <f t="shared" si="391"/>
        <v>6.8984355920439+3.73732336724652i</v>
      </c>
      <c r="I873" t="str">
        <f t="shared" si="392"/>
        <v>290.204621375357i</v>
      </c>
      <c r="J873" t="str">
        <f t="shared" si="386"/>
        <v>-71.0373262788266+62.7645268562738i</v>
      </c>
      <c r="K873" t="str">
        <f t="shared" si="393"/>
        <v>2.02706310874165-2.2942440683604i</v>
      </c>
      <c r="L873" t="str">
        <f t="shared" si="394"/>
        <v>0.146086404442297-0.14051890864406i</v>
      </c>
      <c r="M873" t="str">
        <f t="shared" si="395"/>
        <v>2.17314951318395-2.43476297700446i</v>
      </c>
      <c r="N873" t="str">
        <f t="shared" si="396"/>
        <v>-0.327739828250282i</v>
      </c>
      <c r="O873" t="str">
        <f t="shared" si="397"/>
        <v>0.946772319434169-0.321903984369941i</v>
      </c>
      <c r="P873" t="str">
        <f t="shared" si="398"/>
        <v>0.053227680565831+0.321903984369941i</v>
      </c>
      <c r="Q873" t="str">
        <f t="shared" si="399"/>
        <v>-0.053227680565831+0.00583584388034097i</v>
      </c>
      <c r="R873" t="str">
        <f t="shared" si="400"/>
        <v>-0.332934656669018-6.08418280875659i</v>
      </c>
      <c r="S873" t="str">
        <f t="shared" si="401"/>
        <v>0.0339943414885788i</v>
      </c>
      <c r="T873" t="str">
        <f t="shared" si="402"/>
        <v>0.206827788079812-0.0113178944121893i</v>
      </c>
      <c r="U873" t="str">
        <f t="shared" si="403"/>
        <v>0.0001-2153.65281585785i</v>
      </c>
      <c r="V873" t="str">
        <f t="shared" si="404"/>
        <v>0.00002-0.0345439561497489i</v>
      </c>
      <c r="W873" t="str">
        <f t="shared" si="405"/>
        <v>0.0000199993584529566-0.0345434020839505i</v>
      </c>
      <c r="X873" t="str">
        <f t="shared" si="406"/>
        <v>0.00419872062566953-0.0340252915815026i</v>
      </c>
      <c r="Y873" t="str">
        <f t="shared" si="407"/>
        <v>0.009+0.464327394200571i</v>
      </c>
      <c r="Z873" t="str">
        <f t="shared" si="408"/>
        <v>-0.944396286520184-0.146058942940775i</v>
      </c>
      <c r="AA873" t="str">
        <f t="shared" si="409"/>
        <v>0.854589860143405-27.8611711033159i</v>
      </c>
      <c r="AB873" t="str">
        <f t="shared" si="410"/>
        <v>1.40809808271798-0.077053018698138i</v>
      </c>
      <c r="AC873" t="str">
        <f t="shared" si="411"/>
        <v>3.87240182578117-3.59583280986591i</v>
      </c>
      <c r="AD873" t="str">
        <f t="shared" si="412"/>
        <v>0.205181264813887+0.170629117280754i</v>
      </c>
      <c r="AE873" t="str">
        <f t="shared" si="413"/>
        <v>-0.168850516048805-0.191110063382129i</v>
      </c>
      <c r="AF873" t="str">
        <f t="shared" si="414"/>
        <v>-12.8555488393265-3.48325251294727i</v>
      </c>
      <c r="AG873" t="str">
        <f t="shared" si="415"/>
        <v>1.01784396775381-0.0201661961339781i</v>
      </c>
      <c r="AH873" t="str">
        <f t="shared" si="416"/>
        <v>1.41876908540665+3.01970145803698i</v>
      </c>
      <c r="AI873">
        <f t="shared" si="417"/>
        <v>10.465537926052324</v>
      </c>
      <c r="AJ873">
        <f t="shared" si="418"/>
        <v>64.834100357344767</v>
      </c>
      <c r="AK873"/>
      <c r="AL873"/>
      <c r="AM873"/>
      <c r="AN873"/>
    </row>
    <row r="874" spans="1:40" x14ac:dyDescent="0.25">
      <c r="A874"/>
      <c r="B874">
        <f t="shared" si="419"/>
        <v>74000</v>
      </c>
      <c r="C874" s="237" t="str">
        <f t="shared" si="387"/>
        <v>-0.0000139565868110097+0.0330948933168465i</v>
      </c>
      <c r="D874" s="208" t="str">
        <f t="shared" si="388"/>
        <v>-5.95711295750484+0.253727515429157i</v>
      </c>
      <c r="E874" t="str">
        <f t="shared" si="389"/>
        <v>2870</v>
      </c>
      <c r="F874" t="str">
        <f t="shared" si="390"/>
        <v>0.777000777000777</v>
      </c>
      <c r="G874" t="str">
        <f t="shared" si="385"/>
        <v>0.777000777000777</v>
      </c>
      <c r="H874" t="str">
        <f t="shared" si="391"/>
        <v>6.90288551164166+3.73493143871132i</v>
      </c>
      <c r="I874" t="str">
        <f t="shared" si="392"/>
        <v>290.597320457056i</v>
      </c>
      <c r="J874" t="str">
        <f t="shared" si="386"/>
        <v>-71.2324171205383+62.8494585570266i</v>
      </c>
      <c r="K874" t="str">
        <f t="shared" si="393"/>
        <v>2.02389829345777-2.29384899661974i</v>
      </c>
      <c r="L874" t="str">
        <f t="shared" si="394"/>
        <v>0.145896519104037-0.140526160238355i</v>
      </c>
      <c r="M874" t="str">
        <f t="shared" si="395"/>
        <v>2.16979481256181-2.4343751568581i</v>
      </c>
      <c r="N874" t="str">
        <f t="shared" si="396"/>
        <v>-0.328183319222204i</v>
      </c>
      <c r="O874" t="str">
        <f t="shared" si="397"/>
        <v>0.946629464820359-0.322323837675592i</v>
      </c>
      <c r="P874" t="str">
        <f t="shared" si="398"/>
        <v>0.053370535179641+0.322323837675592i</v>
      </c>
      <c r="Q874" t="str">
        <f t="shared" si="399"/>
        <v>-0.053370535179641+0.00585948154661203i</v>
      </c>
      <c r="R874" t="str">
        <f t="shared" si="400"/>
        <v>-0.332933574666389-6.0759116377813i</v>
      </c>
      <c r="S874" t="str">
        <f t="shared" si="401"/>
        <v>0.0340403419506744i</v>
      </c>
      <c r="T874" t="str">
        <f t="shared" si="402"/>
        <v>0.206826109812158-0.0113331727285043i</v>
      </c>
      <c r="U874" t="str">
        <f t="shared" si="403"/>
        <v>0.0001-2150.7424742148i</v>
      </c>
      <c r="V874" t="str">
        <f t="shared" si="404"/>
        <v>0.00002-0.0344972751279249i</v>
      </c>
      <c r="W874" t="str">
        <f t="shared" si="405"/>
        <v>0.0000199993584529566-0.0344967218108645i</v>
      </c>
      <c r="X874" t="str">
        <f t="shared" si="406"/>
        <v>0.00418760166420767-0.0339806751571122i</v>
      </c>
      <c r="Y874" t="str">
        <f t="shared" si="407"/>
        <v>0.009+0.464955712731289i</v>
      </c>
      <c r="Z874" t="str">
        <f t="shared" si="408"/>
        <v>-0.941702878156228-0.145414506525492i</v>
      </c>
      <c r="AA874" t="str">
        <f t="shared" si="409"/>
        <v>0.851209345336334-27.8177934798774i</v>
      </c>
      <c r="AB874" t="str">
        <f t="shared" si="410"/>
        <v>1.40808665695412-0.0771570345468305i</v>
      </c>
      <c r="AC874" t="str">
        <f t="shared" si="411"/>
        <v>3.8674299558189-3.59522610970485i</v>
      </c>
      <c r="AD874" t="str">
        <f t="shared" si="412"/>
        <v>0.205255611425672+0.170858504578724i</v>
      </c>
      <c r="AE874" t="str">
        <f t="shared" si="413"/>
        <v>-0.168444494908273-0.190745088966306i</v>
      </c>
      <c r="AF874" t="str">
        <f t="shared" si="414"/>
        <v>-12.8599984691465-3.48120392328216i</v>
      </c>
      <c r="AG874" t="str">
        <f t="shared" si="415"/>
        <v>1.01783799196319-0.0201428451092997i</v>
      </c>
      <c r="AH874" t="str">
        <f t="shared" si="416"/>
        <v>1.41619808274044+3.01413139564705i</v>
      </c>
      <c r="AI874">
        <f t="shared" si="417"/>
        <v>10.449552409771378</v>
      </c>
      <c r="AJ874">
        <f t="shared" si="418"/>
        <v>64.833383727534923</v>
      </c>
      <c r="AK874"/>
      <c r="AL874"/>
      <c r="AM874"/>
      <c r="AN874"/>
    </row>
    <row r="875" spans="1:40" x14ac:dyDescent="0.25">
      <c r="A875"/>
      <c r="B875">
        <f t="shared" si="419"/>
        <v>74100</v>
      </c>
      <c r="C875" s="237" t="str">
        <f t="shared" si="387"/>
        <v>-0.0000139189426357403+0.0330502308585883i</v>
      </c>
      <c r="D875" s="208" t="str">
        <f t="shared" si="388"/>
        <v>-5.9571126688995+0.253385103249177i</v>
      </c>
      <c r="E875" t="str">
        <f t="shared" si="389"/>
        <v>2870</v>
      </c>
      <c r="F875" t="str">
        <f t="shared" si="390"/>
        <v>0.777000777000777</v>
      </c>
      <c r="G875" t="str">
        <f t="shared" si="385"/>
        <v>0.777000777000777</v>
      </c>
      <c r="H875" t="str">
        <f t="shared" si="391"/>
        <v>6.90732373342722+3.73253898694964i</v>
      </c>
      <c r="I875" t="str">
        <f t="shared" si="392"/>
        <v>290.990019538755i</v>
      </c>
      <c r="J875" t="str">
        <f t="shared" si="386"/>
        <v>-71.4277717767755+62.9343902577793i</v>
      </c>
      <c r="K875" t="str">
        <f t="shared" si="393"/>
        <v>2.02073908216595-2.29345020091808i</v>
      </c>
      <c r="L875" t="str">
        <f t="shared" si="394"/>
        <v>0.145706870980961-0.140533146311939i</v>
      </c>
      <c r="M875" t="str">
        <f t="shared" si="395"/>
        <v>2.16644595314691-2.43398334723002i</v>
      </c>
      <c r="N875" t="str">
        <f t="shared" si="396"/>
        <v>-0.328626810194126i</v>
      </c>
      <c r="O875" t="str">
        <f t="shared" si="397"/>
        <v>0.946486424019452-0.322743627585224i</v>
      </c>
      <c r="P875" t="str">
        <f t="shared" si="398"/>
        <v>0.053513575980548+0.322743627585224i</v>
      </c>
      <c r="Q875" t="str">
        <f t="shared" si="399"/>
        <v>-0.053513575980548+0.00588318260890197i</v>
      </c>
      <c r="R875" t="str">
        <f t="shared" si="400"/>
        <v>-0.33293249118809-6.06766272441499i</v>
      </c>
      <c r="S875" t="str">
        <f t="shared" si="401"/>
        <v>0.0340863424127698i</v>
      </c>
      <c r="T875" t="str">
        <f t="shared" si="402"/>
        <v>0.206824429269609-0.0113484508949737i</v>
      </c>
      <c r="U875" t="str">
        <f t="shared" si="403"/>
        <v>0.0001-2147.83998774488i</v>
      </c>
      <c r="V875" t="str">
        <f t="shared" si="404"/>
        <v>0.00002-0.0344507201007617i</v>
      </c>
      <c r="W875" t="str">
        <f t="shared" si="405"/>
        <v>0.0000199993584529566-0.0344501675304185i</v>
      </c>
      <c r="X875" t="str">
        <f t="shared" si="406"/>
        <v>0.00417652680129602-0.0339361737536954i</v>
      </c>
      <c r="Y875" t="str">
        <f t="shared" si="407"/>
        <v>0.009+0.465584031262007i</v>
      </c>
      <c r="Z875" t="str">
        <f t="shared" si="408"/>
        <v>-0.93902114966243-0.144773935220701i</v>
      </c>
      <c r="AA875" t="str">
        <f t="shared" si="409"/>
        <v>0.847848996959981-27.7745576317085i</v>
      </c>
      <c r="AB875" t="str">
        <f t="shared" si="410"/>
        <v>1.40807521570262-0.0772610493753636i</v>
      </c>
      <c r="AC875" t="str">
        <f t="shared" si="411"/>
        <v>3.86246674521625-3.59461351442263i</v>
      </c>
      <c r="AD875" t="str">
        <f t="shared" si="412"/>
        <v>0.205330054902884+0.171087852526918i</v>
      </c>
      <c r="AE875" t="str">
        <f t="shared" si="413"/>
        <v>-0.168040202536375-0.190381552040476i</v>
      </c>
      <c r="AF875" t="str">
        <f t="shared" si="414"/>
        <v>-12.8644364023267-3.47915388370046i</v>
      </c>
      <c r="AG875" t="str">
        <f t="shared" si="415"/>
        <v>1.01783204145031-0.0201195791009394i</v>
      </c>
      <c r="AH875" t="str">
        <f t="shared" si="416"/>
        <v>1.41363636255658+3.00858170659105i</v>
      </c>
      <c r="AI875">
        <f t="shared" si="417"/>
        <v>10.433595917059797</v>
      </c>
      <c r="AJ875">
        <f t="shared" si="418"/>
        <v>64.832668981302021</v>
      </c>
      <c r="AK875"/>
      <c r="AL875"/>
      <c r="AM875"/>
      <c r="AN875"/>
    </row>
    <row r="876" spans="1:40" x14ac:dyDescent="0.25">
      <c r="A876"/>
      <c r="B876">
        <f t="shared" si="419"/>
        <v>74200</v>
      </c>
      <c r="C876" s="237" t="str">
        <f t="shared" si="387"/>
        <v>-0.0000138814505580208+0.0330056887842507i</v>
      </c>
      <c r="D876" s="208" t="str">
        <f t="shared" si="388"/>
        <v>-5.95711238146024+0.253043614012589i</v>
      </c>
      <c r="E876" t="str">
        <f t="shared" si="389"/>
        <v>2870</v>
      </c>
      <c r="F876" t="str">
        <f t="shared" si="390"/>
        <v>0.777000777000777</v>
      </c>
      <c r="G876" t="str">
        <f t="shared" si="385"/>
        <v>0.777000777000777</v>
      </c>
      <c r="H876" t="str">
        <f t="shared" si="391"/>
        <v>6.91175029137312+3.73014603431847i</v>
      </c>
      <c r="I876" t="str">
        <f t="shared" si="392"/>
        <v>291.382718620453i</v>
      </c>
      <c r="J876" t="str">
        <f t="shared" si="386"/>
        <v>-71.6233902475384+63.0193219585321i</v>
      </c>
      <c r="K876" t="str">
        <f t="shared" si="393"/>
        <v>2.01758546864029-2.29304770167591i</v>
      </c>
      <c r="L876" t="str">
        <f t="shared" si="394"/>
        <v>0.14551746014665-0.14053986786216i</v>
      </c>
      <c r="M876" t="str">
        <f t="shared" si="395"/>
        <v>2.16310292878694-2.43358756953807i</v>
      </c>
      <c r="N876" t="str">
        <f t="shared" si="396"/>
        <v>-0.329070301166047i</v>
      </c>
      <c r="O876" t="str">
        <f t="shared" si="397"/>
        <v>0.946343197059584-0.32316335401627i</v>
      </c>
      <c r="P876" t="str">
        <f t="shared" si="398"/>
        <v>0.053656802940416+0.32316335401627i</v>
      </c>
      <c r="Q876" t="str">
        <f t="shared" si="399"/>
        <v>-0.053656802940416+0.00590694714977702i</v>
      </c>
      <c r="R876" t="str">
        <f t="shared" si="400"/>
        <v>-0.332931406234001-6.05943597866687i</v>
      </c>
      <c r="S876" t="str">
        <f t="shared" si="401"/>
        <v>0.0341323428748654i</v>
      </c>
      <c r="T876" t="str">
        <f t="shared" si="402"/>
        <v>0.206822746452153-0.01136372891139i</v>
      </c>
      <c r="U876" t="str">
        <f t="shared" si="403"/>
        <v>0.0001-2144.94532468862i</v>
      </c>
      <c r="V876" t="str">
        <f t="shared" si="404"/>
        <v>0.00002-0.0344042905588469i</v>
      </c>
      <c r="W876" t="str">
        <f t="shared" si="405"/>
        <v>0.0000199993584529566-0.0344037387332082i</v>
      </c>
      <c r="X876" t="str">
        <f t="shared" si="406"/>
        <v>0.00416549580522297-0.0338917869345498i</v>
      </c>
      <c r="Y876" t="str">
        <f t="shared" si="407"/>
        <v>0.009+0.466212349792725i</v>
      </c>
      <c r="Z876" t="str">
        <f t="shared" si="408"/>
        <v>-0.936351032765425-0.144137199592811i</v>
      </c>
      <c r="AA876" t="str">
        <f t="shared" si="409"/>
        <v>0.844508656511901-27.731462842211i</v>
      </c>
      <c r="AB876" t="str">
        <f t="shared" si="410"/>
        <v>1.40806375896339-0.0773650631823247i</v>
      </c>
      <c r="AC876" t="str">
        <f t="shared" si="411"/>
        <v>3.85751218485542-3.59399505568583i</v>
      </c>
      <c r="AD876" t="str">
        <f t="shared" si="412"/>
        <v>0.20540459523338+0.171317161121647i</v>
      </c>
      <c r="AE876" t="str">
        <f t="shared" si="413"/>
        <v>-0.167637629035275-0.190019443887129i</v>
      </c>
      <c r="AF876" t="str">
        <f t="shared" si="414"/>
        <v>-12.8688626728334-3.47710242030588i</v>
      </c>
      <c r="AG876" t="str">
        <f t="shared" si="415"/>
        <v>1.01782611603684-0.0200963976906225i</v>
      </c>
      <c r="AH876" t="str">
        <f t="shared" si="416"/>
        <v>1.41108388073579+3.00305227866249i</v>
      </c>
      <c r="AI876">
        <f t="shared" si="417"/>
        <v>10.417668347331306</v>
      </c>
      <c r="AJ876">
        <f t="shared" si="418"/>
        <v>64.831956009044305</v>
      </c>
      <c r="AK876"/>
      <c r="AL876"/>
      <c r="AM876"/>
      <c r="AN876"/>
    </row>
    <row r="877" spans="1:40" x14ac:dyDescent="0.25">
      <c r="A877"/>
      <c r="B877">
        <f t="shared" si="419"/>
        <v>74300</v>
      </c>
      <c r="C877" s="237" t="str">
        <f t="shared" si="387"/>
        <v>-0.0000138441097595733+0.0329612666077617i</v>
      </c>
      <c r="D877" s="208" t="str">
        <f t="shared" si="388"/>
        <v>-5.95711209518079+0.25270304399284i</v>
      </c>
      <c r="E877" t="str">
        <f t="shared" si="389"/>
        <v>2870</v>
      </c>
      <c r="F877" t="str">
        <f t="shared" si="390"/>
        <v>0.777000777000777</v>
      </c>
      <c r="G877" t="str">
        <f t="shared" si="385"/>
        <v>0.777000777000777</v>
      </c>
      <c r="H877" t="str">
        <f t="shared" si="391"/>
        <v>6.9161652193699+3.7277526030055i</v>
      </c>
      <c r="I877" t="str">
        <f t="shared" si="392"/>
        <v>291.775417702152i</v>
      </c>
      <c r="J877" t="str">
        <f t="shared" si="386"/>
        <v>-71.8192725328269+63.1042536592848i</v>
      </c>
      <c r="K877" t="str">
        <f t="shared" si="393"/>
        <v>2.01443744662286-2.29264151923066i</v>
      </c>
      <c r="L877" t="str">
        <f t="shared" si="394"/>
        <v>0.14532828667181-0.140546325883969i</v>
      </c>
      <c r="M877" t="str">
        <f t="shared" si="395"/>
        <v>2.15976573329467-2.43318784511463i</v>
      </c>
      <c r="N877" t="str">
        <f t="shared" si="396"/>
        <v>-0.329513792137969i</v>
      </c>
      <c r="O877" t="str">
        <f t="shared" si="397"/>
        <v>0.946199783968924-0.323583016886178i</v>
      </c>
      <c r="P877" t="str">
        <f t="shared" si="398"/>
        <v>0.053800216031076+0.323583016886178i</v>
      </c>
      <c r="Q877" t="str">
        <f t="shared" si="399"/>
        <v>-0.053800216031076+0.00593077525179098i</v>
      </c>
      <c r="R877" t="str">
        <f t="shared" si="400"/>
        <v>-0.332930319804079-6.05123131103033i</v>
      </c>
      <c r="S877" t="str">
        <f t="shared" si="401"/>
        <v>0.0341783433369608i</v>
      </c>
      <c r="T877" t="str">
        <f t="shared" si="402"/>
        <v>0.206821061359762-0.011379006777548i</v>
      </c>
      <c r="U877" t="str">
        <f t="shared" si="403"/>
        <v>0.0001-2142.05845345754i</v>
      </c>
      <c r="V877" t="str">
        <f t="shared" si="404"/>
        <v>0.00002-0.0343579859955107i</v>
      </c>
      <c r="W877" t="str">
        <f t="shared" si="405"/>
        <v>0.0000199993584529566-0.0343574349125718i</v>
      </c>
      <c r="X877" t="str">
        <f t="shared" si="406"/>
        <v>0.00415450844578899-0.0338475142651391i</v>
      </c>
      <c r="Y877" t="str">
        <f t="shared" si="407"/>
        <v>0.009+0.466840668323443i</v>
      </c>
      <c r="Z877" t="str">
        <f t="shared" si="408"/>
        <v>-0.933692459694606-0.143504270480736i</v>
      </c>
      <c r="AA877" t="str">
        <f t="shared" si="409"/>
        <v>0.841188167021231-27.6885083996919i</v>
      </c>
      <c r="AB877" t="str">
        <f t="shared" si="410"/>
        <v>1.40805228673624-0.0774690759663168i</v>
      </c>
      <c r="AC877" t="str">
        <f t="shared" si="411"/>
        <v>3.85256626556663-3.59337076503453i</v>
      </c>
      <c r="AD877" t="str">
        <f t="shared" si="412"/>
        <v>0.205479232405009+0.171546430359031i</v>
      </c>
      <c r="AE877" t="str">
        <f t="shared" si="413"/>
        <v>-0.167236764578146-0.189658755858976i</v>
      </c>
      <c r="AF877" t="str">
        <f t="shared" si="414"/>
        <v>-12.8732773145507-3.47504955901266i</v>
      </c>
      <c r="AG877" t="str">
        <f t="shared" si="415"/>
        <v>1.01782021554602-0.020073300462846i</v>
      </c>
      <c r="AH877" t="str">
        <f t="shared" si="416"/>
        <v>1.40854059341336+2.99754300047209i</v>
      </c>
      <c r="AI877">
        <f t="shared" si="417"/>
        <v>10.401769600507425</v>
      </c>
      <c r="AJ877">
        <f t="shared" si="418"/>
        <v>64.83124470220362</v>
      </c>
      <c r="AK877"/>
      <c r="AL877"/>
      <c r="AM877"/>
      <c r="AN877"/>
    </row>
    <row r="878" spans="1:40" x14ac:dyDescent="0.25">
      <c r="A878"/>
      <c r="B878">
        <f t="shared" si="419"/>
        <v>74400</v>
      </c>
      <c r="C878" s="237" t="str">
        <f t="shared" si="387"/>
        <v>-0.0000138069194276154+0.0329169638456625i</v>
      </c>
      <c r="D878" s="208" t="str">
        <f t="shared" si="388"/>
        <v>-5.95711181005491+0.252363389483413i</v>
      </c>
      <c r="E878" t="str">
        <f t="shared" si="389"/>
        <v>2870</v>
      </c>
      <c r="F878" t="str">
        <f t="shared" si="390"/>
        <v>0.777000777000777</v>
      </c>
      <c r="G878" t="str">
        <f t="shared" si="385"/>
        <v>0.777000777000777</v>
      </c>
      <c r="H878" t="str">
        <f t="shared" si="391"/>
        <v>6.92056855122566+3.7253587150303i</v>
      </c>
      <c r="I878" t="str">
        <f t="shared" si="392"/>
        <v>292.168116783851i</v>
      </c>
      <c r="J878" t="str">
        <f t="shared" si="386"/>
        <v>-72.0154186326411+63.1891853600375i</v>
      </c>
      <c r="K878" t="str">
        <f t="shared" si="393"/>
        <v>2.01129500982409-2.29223167383682i</v>
      </c>
      <c r="L878" t="str">
        <f t="shared" si="394"/>
        <v>0.145139350624288-0.140552521369917i</v>
      </c>
      <c r="M878" t="str">
        <f t="shared" si="395"/>
        <v>2.15643436044838-2.43278419520674i</v>
      </c>
      <c r="N878" t="str">
        <f t="shared" si="396"/>
        <v>-0.329957283109891i</v>
      </c>
      <c r="O878" t="str">
        <f t="shared" si="397"/>
        <v>0.94605618477568-0.324002616112408i</v>
      </c>
      <c r="P878" t="str">
        <f t="shared" si="398"/>
        <v>0.05394381522432+0.324002616112408i</v>
      </c>
      <c r="Q878" t="str">
        <f t="shared" si="399"/>
        <v>-0.05394381522432+0.00595466699748298i</v>
      </c>
      <c r="R878" t="str">
        <f t="shared" si="400"/>
        <v>-0.332929231898464-6.04304863248019i</v>
      </c>
      <c r="S878" t="str">
        <f t="shared" si="401"/>
        <v>0.0342243437990564i</v>
      </c>
      <c r="T878" t="str">
        <f t="shared" si="402"/>
        <v>0.20681937399242-0.0113942844932488i</v>
      </c>
      <c r="U878" t="str">
        <f t="shared" si="403"/>
        <v>0.0001-2139.179342633i</v>
      </c>
      <c r="V878" t="str">
        <f t="shared" si="404"/>
        <v>0.00002-0.034311805906807i</v>
      </c>
      <c r="W878" t="str">
        <f t="shared" si="405"/>
        <v>0.0000199993584529566-0.0343112555645715i</v>
      </c>
      <c r="X878" t="str">
        <f t="shared" si="406"/>
        <v>0.00414356449429482-0.0338033553130805i</v>
      </c>
      <c r="Y878" t="str">
        <f t="shared" si="407"/>
        <v>0.009+0.467468986854161i</v>
      </c>
      <c r="Z878" t="str">
        <f t="shared" si="408"/>
        <v>-0.931045363177699-0.142875118992935i</v>
      </c>
      <c r="AA878" t="str">
        <f t="shared" si="409"/>
        <v>0.837887373031279-27.6456935973214i</v>
      </c>
      <c r="AB878" t="str">
        <f t="shared" si="410"/>
        <v>1.40804079902107-0.0775730877259857i</v>
      </c>
      <c r="AC878" t="str">
        <f t="shared" si="411"/>
        <v>3.84762897812906-3.59274067388312i</v>
      </c>
      <c r="AD878" t="str">
        <f t="shared" si="412"/>
        <v>0.205553966405617+0.171775660235011i</v>
      </c>
      <c r="AE878" t="str">
        <f t="shared" si="413"/>
        <v>-0.166837599408567-0.189299479378267i</v>
      </c>
      <c r="AF878" t="str">
        <f t="shared" si="414"/>
        <v>-12.8776803612806-3.47299532554689i</v>
      </c>
      <c r="AG878" t="str">
        <f t="shared" si="415"/>
        <v>1.01781433980261-0.0200502870048567i</v>
      </c>
      <c r="AH878" t="str">
        <f t="shared" si="416"/>
        <v>1.40600645697761+2.99205376144067i</v>
      </c>
      <c r="AI878">
        <f t="shared" si="417"/>
        <v>10.385899577014817</v>
      </c>
      <c r="AJ878">
        <f t="shared" si="418"/>
        <v>64.830534953255707</v>
      </c>
      <c r="AK878"/>
      <c r="AL878"/>
      <c r="AM878"/>
      <c r="AN878"/>
    </row>
    <row r="879" spans="1:40" x14ac:dyDescent="0.25">
      <c r="A879"/>
      <c r="B879">
        <f t="shared" si="419"/>
        <v>74500</v>
      </c>
      <c r="C879" s="237" t="str">
        <f t="shared" si="387"/>
        <v>-0.000013769878754816+0.03287278001709i</v>
      </c>
      <c r="D879" s="208" t="str">
        <f t="shared" si="388"/>
        <v>-5.95711152607641+0.25202464679769i</v>
      </c>
      <c r="E879" t="str">
        <f t="shared" si="389"/>
        <v>2870</v>
      </c>
      <c r="F879" t="str">
        <f t="shared" si="390"/>
        <v>0.777000777000777</v>
      </c>
      <c r="G879" t="str">
        <f t="shared" si="385"/>
        <v>0.777000777000777</v>
      </c>
      <c r="H879" t="str">
        <f t="shared" si="391"/>
        <v>6.92496032066628+3.72296439224533i</v>
      </c>
      <c r="I879" t="str">
        <f t="shared" si="392"/>
        <v>292.56081586555i</v>
      </c>
      <c r="J879" t="str">
        <f t="shared" si="386"/>
        <v>-72.2118285469809+63.2741170607903i</v>
      </c>
      <c r="K879" t="str">
        <f t="shared" si="393"/>
        <v>2.00815815192313-2.29181818566627i</v>
      </c>
      <c r="L879" t="str">
        <f t="shared" si="394"/>
        <v>0.144950652069095-0.140558455310156i</v>
      </c>
      <c r="M879" t="str">
        <f t="shared" si="395"/>
        <v>2.15310880399222-2.43237664097643i</v>
      </c>
      <c r="N879" t="str">
        <f t="shared" si="396"/>
        <v>-0.330400774081813i</v>
      </c>
      <c r="O879" t="str">
        <f t="shared" si="397"/>
        <v>0.945912399508095-0.324422151612429i</v>
      </c>
      <c r="P879" t="str">
        <f t="shared" si="398"/>
        <v>0.054087600491905+0.324422151612429i</v>
      </c>
      <c r="Q879" t="str">
        <f t="shared" si="399"/>
        <v>-0.054087600491905+0.00597862246938402i</v>
      </c>
      <c r="R879" t="str">
        <f t="shared" si="400"/>
        <v>-0.332928142516857-6.03488785446903i</v>
      </c>
      <c r="S879" t="str">
        <f t="shared" si="401"/>
        <v>0.034270344261152i</v>
      </c>
      <c r="T879" t="str">
        <f t="shared" si="402"/>
        <v>0.206817684350099-0.0114095620582786i</v>
      </c>
      <c r="U879" t="str">
        <f t="shared" si="403"/>
        <v>0.0001-2136.30796096504i</v>
      </c>
      <c r="V879" t="str">
        <f t="shared" si="404"/>
        <v>0.00002-0.034265749791496i</v>
      </c>
      <c r="W879" t="str">
        <f t="shared" si="405"/>
        <v>0.0000199993584529566-0.0342652001879755i</v>
      </c>
      <c r="X879" t="str">
        <f t="shared" si="406"/>
        <v>0.00413266372352996-0.0337593096481315i</v>
      </c>
      <c r="Y879" t="str">
        <f t="shared" si="407"/>
        <v>0.009+0.468097305384879i</v>
      </c>
      <c r="Z879" t="str">
        <f t="shared" si="408"/>
        <v>-0.928409676436331-0.142249716504463i</v>
      </c>
      <c r="AA879" t="str">
        <f t="shared" si="409"/>
        <v>0.834606120582269-27.6030177330914i</v>
      </c>
      <c r="AB879" t="str">
        <f t="shared" si="410"/>
        <v>1.40802929581768-0.0776770984598758i</v>
      </c>
      <c r="AC879" t="str">
        <f t="shared" si="411"/>
        <v>3.84270031327138-3.59210481351995i</v>
      </c>
      <c r="AD879" t="str">
        <f t="shared" si="412"/>
        <v>0.205628797223035+0.172004850745337i</v>
      </c>
      <c r="AE879" t="str">
        <f t="shared" si="413"/>
        <v>-0.166440123839913-0.188941605936088i</v>
      </c>
      <c r="AF879" t="str">
        <f t="shared" si="414"/>
        <v>-12.8820718467427-3.47093974544764i</v>
      </c>
      <c r="AG879" t="str">
        <f t="shared" si="415"/>
        <v>1.01780848863287-0.0200273569066268i</v>
      </c>
      <c r="AH879" t="str">
        <f t="shared" si="416"/>
        <v>1.40348142806823+2.98658445179172i</v>
      </c>
      <c r="AI879">
        <f t="shared" si="417"/>
        <v>10.370058177781619</v>
      </c>
      <c r="AJ879">
        <f t="shared" si="418"/>
        <v>64.829826655699605</v>
      </c>
      <c r="AK879"/>
      <c r="AL879"/>
      <c r="AM879"/>
      <c r="AN879"/>
    </row>
    <row r="880" spans="1:40" x14ac:dyDescent="0.25">
      <c r="A880"/>
      <c r="B880">
        <f t="shared" si="419"/>
        <v>74600</v>
      </c>
      <c r="C880" s="237" t="str">
        <f t="shared" si="387"/>
        <v>-0.0000137329869392516+0.0328287146437599i</v>
      </c>
      <c r="D880" s="208" t="str">
        <f t="shared" si="388"/>
        <v>-5.95711124323916+0.251686812268826i</v>
      </c>
      <c r="E880" t="str">
        <f t="shared" si="389"/>
        <v>2870</v>
      </c>
      <c r="F880" t="str">
        <f t="shared" si="390"/>
        <v>0.777000777000777</v>
      </c>
      <c r="G880" t="str">
        <f t="shared" si="385"/>
        <v>0.777000777000777</v>
      </c>
      <c r="H880" t="str">
        <f t="shared" si="391"/>
        <v>6.92934056133523+3.720569656337i</v>
      </c>
      <c r="I880" t="str">
        <f t="shared" si="392"/>
        <v>292.953514947248i</v>
      </c>
      <c r="J880" t="str">
        <f t="shared" si="386"/>
        <v>-72.4085022758464+63.359048761543i</v>
      </c>
      <c r="K880" t="str">
        <f t="shared" si="393"/>
        <v>2.00502686656827-2.29140107480846i</v>
      </c>
      <c r="L880" t="str">
        <f t="shared" si="394"/>
        <v>0.144762191068415-0.140564128692435i</v>
      </c>
      <c r="M880" t="str">
        <f t="shared" si="395"/>
        <v>2.14978905763668-2.43196520350089i</v>
      </c>
      <c r="N880" t="str">
        <f t="shared" si="396"/>
        <v>-0.330844265053735i</v>
      </c>
      <c r="O880" t="str">
        <f t="shared" si="397"/>
        <v>0.94576842819445-0.324841623303726i</v>
      </c>
      <c r="P880" t="str">
        <f t="shared" si="398"/>
        <v>0.05423157180555+0.324841623303726i</v>
      </c>
      <c r="Q880" t="str">
        <f t="shared" si="399"/>
        <v>-0.05423157180555+0.00600264175000897i</v>
      </c>
      <c r="R880" t="str">
        <f t="shared" si="400"/>
        <v>-0.332927051659313-6.02674888892442i</v>
      </c>
      <c r="S880" t="str">
        <f t="shared" si="401"/>
        <v>0.0343163447232474i</v>
      </c>
      <c r="T880" t="str">
        <f t="shared" si="402"/>
        <v>0.206815992432779-0.0114248394724354i</v>
      </c>
      <c r="U880" t="str">
        <f t="shared" si="403"/>
        <v>0.0001-2133.44427737125i</v>
      </c>
      <c r="V880" t="str">
        <f t="shared" si="404"/>
        <v>0.00002-0.0342198171510248i</v>
      </c>
      <c r="W880" t="str">
        <f t="shared" si="405"/>
        <v>0.0000199993584529566-0.0342192682842387i</v>
      </c>
      <c r="X880" t="str">
        <f t="shared" si="406"/>
        <v>0.00412180590776074-0.0337153768421762i</v>
      </c>
      <c r="Y880" t="str">
        <f t="shared" si="407"/>
        <v>0.009+0.468725623915597i</v>
      </c>
      <c r="Z880" t="str">
        <f t="shared" si="408"/>
        <v>-0.92578533318162-0.141628034654069i</v>
      </c>
      <c r="AA880" t="str">
        <f t="shared" si="409"/>
        <v>0.831344257194258-27.5604801097732i</v>
      </c>
      <c r="AB880" t="str">
        <f t="shared" si="410"/>
        <v>1.40801777712594-0.077781108166612i</v>
      </c>
      <c r="AC880" t="str">
        <f t="shared" si="411"/>
        <v>3.83778026167233-3.59146321510839i</v>
      </c>
      <c r="AD880" t="str">
        <f t="shared" si="412"/>
        <v>0.205703724845092+0.17223400188558i</v>
      </c>
      <c r="AE880" t="str">
        <f t="shared" si="413"/>
        <v>-0.166044328254754-0.188585127091677i</v>
      </c>
      <c r="AF880" t="str">
        <f t="shared" si="414"/>
        <v>-12.8864518045744-3.46888284406817i</v>
      </c>
      <c r="AG880" t="str">
        <f t="shared" si="415"/>
        <v>1.01780266186457-0.0200045097608325i</v>
      </c>
      <c r="AH880" t="str">
        <f t="shared" si="416"/>
        <v>1.40096546357455+2.98113496254402i</v>
      </c>
      <c r="AI880">
        <f t="shared" si="417"/>
        <v>10.354245304233604</v>
      </c>
      <c r="AJ880">
        <f t="shared" si="418"/>
        <v>64.829119704048125</v>
      </c>
      <c r="AK880"/>
      <c r="AL880"/>
      <c r="AM880"/>
      <c r="AN880"/>
    </row>
    <row r="881" spans="1:40" x14ac:dyDescent="0.25">
      <c r="A881"/>
      <c r="B881">
        <f t="shared" si="419"/>
        <v>74700</v>
      </c>
      <c r="C881" s="237" t="str">
        <f t="shared" si="387"/>
        <v>-0.0000136962431843625+0.0327847672499484i</v>
      </c>
      <c r="D881" s="208" t="str">
        <f t="shared" si="388"/>
        <v>-5.95711096153704+0.251349882249605i</v>
      </c>
      <c r="E881" t="str">
        <f t="shared" si="389"/>
        <v>2870</v>
      </c>
      <c r="F881" t="str">
        <f t="shared" si="390"/>
        <v>0.777000777000777</v>
      </c>
      <c r="G881" t="str">
        <f t="shared" si="385"/>
        <v>0.777000777000777</v>
      </c>
      <c r="H881" t="str">
        <f t="shared" si="391"/>
        <v>6.93370930679331+3.71817452882681i</v>
      </c>
      <c r="I881" t="str">
        <f t="shared" si="392"/>
        <v>293.346214028947i</v>
      </c>
      <c r="J881" t="str">
        <f t="shared" si="386"/>
        <v>-72.6054398192375+63.4439804622958i</v>
      </c>
      <c r="K881" t="str">
        <f t="shared" si="393"/>
        <v>2.00190114737727-2.29098036127072i</v>
      </c>
      <c r="L881" t="str">
        <f t="shared" si="394"/>
        <v>0.14457396768163-0.140569542502099i</v>
      </c>
      <c r="M881" t="str">
        <f t="shared" si="395"/>
        <v>2.1464751150589-2.43154990377282i</v>
      </c>
      <c r="N881" t="str">
        <f t="shared" si="396"/>
        <v>-0.331287756025657i</v>
      </c>
      <c r="O881" t="str">
        <f t="shared" si="397"/>
        <v>0.945624270863061-0.325261031103796i</v>
      </c>
      <c r="P881" t="str">
        <f t="shared" si="398"/>
        <v>0.054375729136939+0.325261031103796i</v>
      </c>
      <c r="Q881" t="str">
        <f t="shared" si="399"/>
        <v>-0.054375729136939+0.00602672492186102i</v>
      </c>
      <c r="R881" t="str">
        <f t="shared" si="400"/>
        <v>-0.332925959325834-6.01863164824538i</v>
      </c>
      <c r="S881" t="str">
        <f t="shared" si="401"/>
        <v>0.034362345185343i</v>
      </c>
      <c r="T881" t="str">
        <f t="shared" si="402"/>
        <v>0.206814298240438-0.0114401167355158i</v>
      </c>
      <c r="U881" t="str">
        <f t="shared" si="403"/>
        <v>0.0001-2130.58826093568i</v>
      </c>
      <c r="V881" t="str">
        <f t="shared" si="404"/>
        <v>0.00002-0.0341740074895107i</v>
      </c>
      <c r="W881" t="str">
        <f t="shared" si="405"/>
        <v>0.0000199993584529566-0.0341734593574865i</v>
      </c>
      <c r="X881" t="str">
        <f t="shared" si="406"/>
        <v>0.00411099082271937-0.0336715564692138i</v>
      </c>
      <c r="Y881" t="str">
        <f t="shared" si="407"/>
        <v>0.009+0.469353942446315i</v>
      </c>
      <c r="Z881" t="str">
        <f t="shared" si="408"/>
        <v>-0.923172267609928-0.141010045341342i</v>
      </c>
      <c r="AA881" t="str">
        <f t="shared" si="409"/>
        <v>0.828101631850473-27.5180800348781i</v>
      </c>
      <c r="AB881" t="str">
        <f t="shared" si="410"/>
        <v>1.4080062429457-0.0778851168448095i</v>
      </c>
      <c r="AC881" t="str">
        <f t="shared" si="411"/>
        <v>3.83286881396119-3.59081590968699i</v>
      </c>
      <c r="AD881" t="str">
        <f t="shared" si="412"/>
        <v>0.205778749259602+0.17246311365113i</v>
      </c>
      <c r="AE881" t="str">
        <f t="shared" si="413"/>
        <v>-0.165650203104266-0.188230034471763i</v>
      </c>
      <c r="AF881" t="str">
        <f t="shared" si="414"/>
        <v>-12.8908202683304-3.46682464657721i</v>
      </c>
      <c r="AG881" t="str">
        <f t="shared" si="415"/>
        <v>1.01779685932693-0.0199817451628307i</v>
      </c>
      <c r="AH881" t="str">
        <f t="shared" si="416"/>
        <v>1.39845852063399+2.97570518550477i</v>
      </c>
      <c r="AI881">
        <f t="shared" si="417"/>
        <v>10.33846085829161</v>
      </c>
      <c r="AJ881">
        <f t="shared" si="418"/>
        <v>64.828413993819225</v>
      </c>
      <c r="AK881"/>
      <c r="AL881"/>
      <c r="AM881"/>
      <c r="AN881"/>
    </row>
    <row r="882" spans="1:40" x14ac:dyDescent="0.25">
      <c r="A882"/>
      <c r="B882">
        <f t="shared" si="419"/>
        <v>74800</v>
      </c>
      <c r="C882" s="237" t="str">
        <f t="shared" si="387"/>
        <v>-0.00001365964669891+0.032740937362476i</v>
      </c>
      <c r="D882" s="208" t="str">
        <f t="shared" si="388"/>
        <v>-5.95711068096399+0.251013853112316i</v>
      </c>
      <c r="E882" t="str">
        <f t="shared" si="389"/>
        <v>2870</v>
      </c>
      <c r="F882" t="str">
        <f t="shared" si="390"/>
        <v>0.777000777000777</v>
      </c>
      <c r="G882" t="str">
        <f t="shared" si="385"/>
        <v>0.777000777000777</v>
      </c>
      <c r="H882" t="str">
        <f t="shared" si="391"/>
        <v>6.9380665905189+3.71577903107232i</v>
      </c>
      <c r="I882" t="str">
        <f t="shared" si="392"/>
        <v>293.738913110646i</v>
      </c>
      <c r="J882" t="str">
        <f t="shared" si="386"/>
        <v>-72.8026411771542+63.5289121630485i</v>
      </c>
      <c r="K882" t="str">
        <f t="shared" si="393"/>
        <v>1.99878098793776-2.2905560649784i</v>
      </c>
      <c r="L882" t="str">
        <f t="shared" si="394"/>
        <v>0.144385981965331-0.140574697722088i</v>
      </c>
      <c r="M882" t="str">
        <f t="shared" si="395"/>
        <v>2.14316696990309-2.43113076270049i</v>
      </c>
      <c r="N882" t="str">
        <f t="shared" si="396"/>
        <v>-0.331731246997579i</v>
      </c>
      <c r="O882" t="str">
        <f t="shared" si="397"/>
        <v>0.945479927542282-0.325680374930148i</v>
      </c>
      <c r="P882" t="str">
        <f t="shared" si="398"/>
        <v>0.0545200724577179+0.325680374930148i</v>
      </c>
      <c r="Q882" t="str">
        <f t="shared" si="399"/>
        <v>-0.0545200724577179+0.00605087206743099i</v>
      </c>
      <c r="R882" t="str">
        <f t="shared" si="400"/>
        <v>-0.332924865516361-6.0105360452995i</v>
      </c>
      <c r="S882" t="str">
        <f t="shared" si="401"/>
        <v>0.0344083456474384i</v>
      </c>
      <c r="T882" t="str">
        <f t="shared" si="402"/>
        <v>0.206812601773053-0.0114553938473139i</v>
      </c>
      <c r="U882" t="str">
        <f t="shared" si="403"/>
        <v>0.0001-2127.73988090769i</v>
      </c>
      <c r="V882" t="str">
        <f t="shared" si="404"/>
        <v>0.00002-0.0341283203137225i</v>
      </c>
      <c r="W882" t="str">
        <f t="shared" si="405"/>
        <v>0.0000199993584529567-0.0341277729144957i</v>
      </c>
      <c r="X882" t="str">
        <f t="shared" si="406"/>
        <v>0.00410021824559227-0.0336278481053448i</v>
      </c>
      <c r="Y882" t="str">
        <f t="shared" si="407"/>
        <v>0.009+0.469982260977033i</v>
      </c>
      <c r="Z882" t="str">
        <f t="shared" si="408"/>
        <v>-0.920570414398508-0.140395720723873i</v>
      </c>
      <c r="AA882" t="str">
        <f t="shared" si="409"/>
        <v>0.824878094980608-27.4758168206155i</v>
      </c>
      <c r="AB882" t="str">
        <f t="shared" si="410"/>
        <v>1.40799469327679-0.0779891244930665i</v>
      </c>
      <c r="AC882" t="str">
        <f t="shared" si="411"/>
        <v>3.82796596071848-3.59016292816944i</v>
      </c>
      <c r="AD882" t="str">
        <f t="shared" si="412"/>
        <v>0.20585387045438+0.172692186037194i</v>
      </c>
      <c r="AE882" t="str">
        <f t="shared" si="413"/>
        <v>-0.165257738907652-0.187876319769885i</v>
      </c>
      <c r="AF882" t="str">
        <f t="shared" si="414"/>
        <v>-12.8951772714829-3.46476517796i</v>
      </c>
      <c r="AG882" t="str">
        <f t="shared" si="415"/>
        <v>1.01779108085066-0.019959062710638i</v>
      </c>
      <c r="AH882" t="str">
        <f t="shared" si="416"/>
        <v>1.39596055663049+2.97029501326221i</v>
      </c>
      <c r="AI882">
        <f t="shared" si="417"/>
        <v>10.322704742367556</v>
      </c>
      <c r="AJ882">
        <f t="shared" si="418"/>
        <v>64.827709421523295</v>
      </c>
      <c r="AK882"/>
      <c r="AL882"/>
      <c r="AM882"/>
      <c r="AN882"/>
    </row>
    <row r="883" spans="1:40" x14ac:dyDescent="0.25">
      <c r="A883"/>
      <c r="B883">
        <f t="shared" si="419"/>
        <v>74900</v>
      </c>
      <c r="C883" s="237" t="str">
        <f t="shared" si="387"/>
        <v>-0.000013623196696934+0.0326972245106902i</v>
      </c>
      <c r="D883" s="208" t="str">
        <f t="shared" si="388"/>
        <v>-5.95711040151397+0.250678721248625i</v>
      </c>
      <c r="E883" t="str">
        <f t="shared" si="389"/>
        <v>2870</v>
      </c>
      <c r="F883" t="str">
        <f t="shared" si="390"/>
        <v>0.777000777000777</v>
      </c>
      <c r="G883" t="str">
        <f t="shared" si="385"/>
        <v>0.777000777000777</v>
      </c>
      <c r="H883" t="str">
        <f t="shared" si="391"/>
        <v>6.94241244590761+3.71338318426825i</v>
      </c>
      <c r="I883" t="str">
        <f t="shared" si="392"/>
        <v>294.131612192344i</v>
      </c>
      <c r="J883" t="str">
        <f t="shared" si="386"/>
        <v>-73.0001063495966+63.6138438638013i</v>
      </c>
      <c r="K883" t="str">
        <f t="shared" si="393"/>
        <v>1.9956663818076-2.29012820577517i</v>
      </c>
      <c r="L883" t="str">
        <f t="shared" si="394"/>
        <v>0.144198233973341-0.140579595332935i</v>
      </c>
      <c r="M883" t="str">
        <f t="shared" si="395"/>
        <v>2.13986461578094-2.43070780110811i</v>
      </c>
      <c r="N883" t="str">
        <f t="shared" si="396"/>
        <v>-0.332174737969501i</v>
      </c>
      <c r="O883" t="str">
        <f t="shared" si="397"/>
        <v>0.945335398260503-0.326099654700302i</v>
      </c>
      <c r="P883" t="str">
        <f t="shared" si="398"/>
        <v>0.0546646017394971+0.326099654700302i</v>
      </c>
      <c r="Q883" t="str">
        <f t="shared" si="399"/>
        <v>-0.0546646017394971+0.00607508326919898i</v>
      </c>
      <c r="R883" t="str">
        <f t="shared" si="400"/>
        <v>-0.332923770230664-6.00246199341957i</v>
      </c>
      <c r="S883" t="str">
        <f t="shared" si="401"/>
        <v>0.0344543461095339i</v>
      </c>
      <c r="T883" t="str">
        <f t="shared" si="402"/>
        <v>0.206810903030601-0.0114706708076182i</v>
      </c>
      <c r="U883" t="str">
        <f t="shared" si="403"/>
        <v>0.0001-2124.89910670087i</v>
      </c>
      <c r="V883" t="str">
        <f t="shared" si="404"/>
        <v>0.00002-0.0340827551330634i</v>
      </c>
      <c r="W883" t="str">
        <f t="shared" si="405"/>
        <v>0.0000199993584529566-0.0340822084646772i</v>
      </c>
      <c r="X883" t="str">
        <f t="shared" si="406"/>
        <v>0.00408948795500891-0.0335842513287586i</v>
      </c>
      <c r="Y883" t="str">
        <f t="shared" si="407"/>
        <v>0.009+0.470610579507751i</v>
      </c>
      <c r="Z883" t="str">
        <f t="shared" si="408"/>
        <v>-0.917979708701305-0.139785033214463i</v>
      </c>
      <c r="AA883" t="str">
        <f t="shared" si="409"/>
        <v>0.821673498444543-27.4336897838538i</v>
      </c>
      <c r="AB883" t="str">
        <f t="shared" si="410"/>
        <v>1.40798312811908-0.0780931311099431i</v>
      </c>
      <c r="AC883" t="str">
        <f t="shared" si="411"/>
        <v>3.82307169247668-3.58950430134536i</v>
      </c>
      <c r="AD883" t="str">
        <f t="shared" si="412"/>
        <v>0.205929088417223+0.172921219038803i</v>
      </c>
      <c r="AE883" t="str">
        <f t="shared" si="413"/>
        <v>-0.164866926251543-0.18752397474574i</v>
      </c>
      <c r="AF883" t="str">
        <f t="shared" si="414"/>
        <v>-12.8995228474216-3.46270446301962i</v>
      </c>
      <c r="AG883" t="str">
        <f t="shared" si="415"/>
        <v>1.0177853262679-0.0199364620049073i</v>
      </c>
      <c r="AH883" t="str">
        <f t="shared" si="416"/>
        <v>1.39347152919275+2.96490433917879i</v>
      </c>
      <c r="AI883">
        <f t="shared" si="417"/>
        <v>10.306976859361395</v>
      </c>
      <c r="AJ883">
        <f t="shared" si="418"/>
        <v>64.82700588465751</v>
      </c>
      <c r="AK883"/>
      <c r="AL883"/>
      <c r="AM883"/>
      <c r="AN883"/>
    </row>
    <row r="884" spans="1:40" x14ac:dyDescent="0.25">
      <c r="A884"/>
      <c r="B884">
        <f t="shared" si="419"/>
        <v>75000</v>
      </c>
      <c r="C884" s="237" t="str">
        <f t="shared" si="387"/>
        <v>-0.0000135868923977107+0.0326536282264485i</v>
      </c>
      <c r="D884" s="208" t="str">
        <f t="shared" si="388"/>
        <v>-5.95711012318101+0.250344483069439i</v>
      </c>
      <c r="E884" t="str">
        <f t="shared" si="389"/>
        <v>2870</v>
      </c>
      <c r="F884" t="str">
        <f t="shared" si="390"/>
        <v>0.777000777000777</v>
      </c>
      <c r="G884" t="str">
        <f t="shared" si="385"/>
        <v>0.777000777000777</v>
      </c>
      <c r="H884" t="str">
        <f t="shared" si="391"/>
        <v>6.9467469062724+3.71098700944754i</v>
      </c>
      <c r="I884" t="str">
        <f t="shared" si="392"/>
        <v>294.524311274043i</v>
      </c>
      <c r="J884" t="str">
        <f t="shared" si="386"/>
        <v>-73.1978353365646+63.6987755645539i</v>
      </c>
      <c r="K884" t="str">
        <f t="shared" si="393"/>
        <v>1.99255732251524-2.28969680342329i</v>
      </c>
      <c r="L884" t="str">
        <f t="shared" si="394"/>
        <v>0.144010723756727-0.140584236312764i</v>
      </c>
      <c r="M884" t="str">
        <f t="shared" si="395"/>
        <v>2.13656804627197-2.43028103973605i</v>
      </c>
      <c r="N884" t="str">
        <f t="shared" si="396"/>
        <v>-0.332618228941423i</v>
      </c>
      <c r="O884" t="str">
        <f t="shared" si="397"/>
        <v>0.945190683046151-0.326518870331795i</v>
      </c>
      <c r="P884" t="str">
        <f t="shared" si="398"/>
        <v>0.0548093169538491+0.326518870331795i</v>
      </c>
      <c r="Q884" t="str">
        <f t="shared" si="399"/>
        <v>-0.0548093169538491+0.00609935860962801i</v>
      </c>
      <c r="R884" t="str">
        <f t="shared" si="400"/>
        <v>-0.332922673468959-5.99440940640084i</v>
      </c>
      <c r="S884" t="str">
        <f t="shared" si="401"/>
        <v>0.0345003465716293i</v>
      </c>
      <c r="T884" t="str">
        <f t="shared" si="402"/>
        <v>0.206809202013064-0.0114859476162325i</v>
      </c>
      <c r="U884" t="str">
        <f t="shared" si="403"/>
        <v>0.0001-2122.06590789194i</v>
      </c>
      <c r="V884" t="str">
        <f t="shared" si="404"/>
        <v>0.00002-0.0340373114595526i</v>
      </c>
      <c r="W884" t="str">
        <f t="shared" si="405"/>
        <v>0.0000199993584529566-0.034036765520058i</v>
      </c>
      <c r="X884" t="str">
        <f t="shared" si="406"/>
        <v>0.00407879973103061-0.033540765719721i</v>
      </c>
      <c r="Y884" t="str">
        <f t="shared" si="407"/>
        <v>0.009+0.471238898038469i</v>
      </c>
      <c r="Z884" t="str">
        <f t="shared" si="408"/>
        <v>-0.915400086144745-0.139177955478366i</v>
      </c>
      <c r="AA884" t="str">
        <f t="shared" si="409"/>
        <v>0.818487695516173-27.3916982460802i</v>
      </c>
      <c r="AB884" t="str">
        <f t="shared" si="410"/>
        <v>1.40797154747242-0.0781971366941035i</v>
      </c>
      <c r="AC884" t="str">
        <f t="shared" si="411"/>
        <v>3.81818599972034-3.58884005988063i</v>
      </c>
      <c r="AD884" t="str">
        <f t="shared" si="412"/>
        <v>0.206004403135929+0.173150212650809i</v>
      </c>
      <c r="AE884" t="str">
        <f t="shared" si="413"/>
        <v>-0.164477755789442-0.187172991224531i</v>
      </c>
      <c r="AF884" t="str">
        <f t="shared" si="414"/>
        <v>-12.9038570294534-3.4606425263781i</v>
      </c>
      <c r="AG884" t="str">
        <f t="shared" si="415"/>
        <v>1.01777959541222-0.0199139426489078i</v>
      </c>
      <c r="AH884" t="str">
        <f t="shared" si="416"/>
        <v>1.39099139619282+2.95953305738419i</v>
      </c>
      <c r="AI884">
        <f t="shared" si="417"/>
        <v>10.291277112657927</v>
      </c>
      <c r="AJ884">
        <f t="shared" si="418"/>
        <v>64.826303281693058</v>
      </c>
      <c r="AK884"/>
      <c r="AL884"/>
      <c r="AM884"/>
      <c r="AN884"/>
    </row>
    <row r="885" spans="1:40" x14ac:dyDescent="0.25">
      <c r="A885"/>
      <c r="B885">
        <f t="shared" si="419"/>
        <v>75100</v>
      </c>
      <c r="C885" s="237" t="str">
        <f t="shared" si="387"/>
        <v>-0.0000135507330257104+0.0326101480441019i</v>
      </c>
      <c r="D885" s="208" t="str">
        <f t="shared" si="388"/>
        <v>-5.95710984595916+0.250011135004781i</v>
      </c>
      <c r="E885" t="str">
        <f t="shared" si="389"/>
        <v>2870</v>
      </c>
      <c r="F885" t="str">
        <f t="shared" si="390"/>
        <v>0.777000777000777</v>
      </c>
      <c r="G885" t="str">
        <f t="shared" si="385"/>
        <v>0.777000777000777</v>
      </c>
      <c r="H885" t="str">
        <f t="shared" si="391"/>
        <v>6.95107000484338+3.70859052748236i</v>
      </c>
      <c r="I885" t="str">
        <f t="shared" si="392"/>
        <v>294.917010355742i</v>
      </c>
      <c r="J885" t="str">
        <f t="shared" si="386"/>
        <v>-73.3958281380583+63.7837072653067i</v>
      </c>
      <c r="K885" t="str">
        <f t="shared" si="393"/>
        <v>1.9894538035601-2.28926187760375i</v>
      </c>
      <c r="L885" t="str">
        <f t="shared" si="394"/>
        <v>0.143823451363818-0.140588621637291i</v>
      </c>
      <c r="M885" t="str">
        <f t="shared" si="395"/>
        <v>2.13327725492392-2.42985049924104i</v>
      </c>
      <c r="N885" t="str">
        <f t="shared" si="396"/>
        <v>-0.333061719913345i</v>
      </c>
      <c r="O885" t="str">
        <f t="shared" si="397"/>
        <v>0.945045781927688-0.326938021742172i</v>
      </c>
      <c r="P885" t="str">
        <f t="shared" si="398"/>
        <v>0.054954218072312+0.326938021742172i</v>
      </c>
      <c r="Q885" t="str">
        <f t="shared" si="399"/>
        <v>-0.054954218072312+0.00612369817117298i</v>
      </c>
      <c r="R885" t="str">
        <f t="shared" si="400"/>
        <v>-0.332921575231035-5.98637819849736i</v>
      </c>
      <c r="S885" t="str">
        <f t="shared" si="401"/>
        <v>0.0345463470337249i</v>
      </c>
      <c r="T885" t="str">
        <f t="shared" si="402"/>
        <v>0.206807498720415-0.0115012242729457i</v>
      </c>
      <c r="U885" t="str">
        <f t="shared" si="403"/>
        <v>0.0001-2119.24025421964i</v>
      </c>
      <c r="V885" t="str">
        <f t="shared" si="404"/>
        <v>0.00002-0.0339919888078088i</v>
      </c>
      <c r="W885" t="str">
        <f t="shared" si="405"/>
        <v>0.0000199993584529566-0.0339914435952648i</v>
      </c>
      <c r="X885" t="str">
        <f t="shared" si="406"/>
        <v>0.00406815335513967-0.0334973908605619i</v>
      </c>
      <c r="Y885" t="str">
        <f t="shared" si="407"/>
        <v>0.009+0.471867216569187i</v>
      </c>
      <c r="Z885" t="str">
        <f t="shared" si="408"/>
        <v>-0.912831482823607-0.138574460430568i</v>
      </c>
      <c r="AA885" t="str">
        <f t="shared" si="409"/>
        <v>0.815320540867486-27.3498415333619i</v>
      </c>
      <c r="AB885" t="str">
        <f t="shared" si="410"/>
        <v>1.40795995133664-0.0783011412441105i</v>
      </c>
      <c r="AC885" t="str">
        <f t="shared" si="411"/>
        <v>3.8133088728871-3.58817023431737i</v>
      </c>
      <c r="AD885" t="str">
        <f t="shared" si="412"/>
        <v>0.20607981459828+0.173379166867885i</v>
      </c>
      <c r="AE885" t="str">
        <f t="shared" si="413"/>
        <v>-0.164090218241144-0.186823361096321i</v>
      </c>
      <c r="AF885" t="str">
        <f t="shared" si="414"/>
        <v>-12.9081798508025-3.45857939247758i</v>
      </c>
      <c r="AG885" t="str">
        <f t="shared" si="415"/>
        <v>1.01777388811862-0.0198915042485017i</v>
      </c>
      <c r="AH885" t="str">
        <f t="shared" si="416"/>
        <v>1.3885201157444+2.95418106276837i</v>
      </c>
      <c r="AI885">
        <f t="shared" si="417"/>
        <v>10.27560540612323</v>
      </c>
      <c r="AJ885">
        <f t="shared" si="418"/>
        <v>64.825601512067081</v>
      </c>
      <c r="AK885"/>
      <c r="AL885"/>
      <c r="AM885"/>
      <c r="AN885"/>
    </row>
    <row r="886" spans="1:40" x14ac:dyDescent="0.25">
      <c r="A886"/>
      <c r="B886">
        <f t="shared" si="419"/>
        <v>75200</v>
      </c>
      <c r="C886" s="237" t="str">
        <f t="shared" si="387"/>
        <v>-0.0000135147178105567+0.0325667835004784i</v>
      </c>
      <c r="D886" s="208" t="str">
        <f t="shared" si="388"/>
        <v>-5.9571095698425+0.249678673503668i</v>
      </c>
      <c r="E886" t="str">
        <f t="shared" si="389"/>
        <v>2870</v>
      </c>
      <c r="F886" t="str">
        <f t="shared" si="390"/>
        <v>0.777000777000777</v>
      </c>
      <c r="G886" t="str">
        <f t="shared" si="385"/>
        <v>0.777000777000777</v>
      </c>
      <c r="H886" t="str">
        <f t="shared" si="391"/>
        <v>6.9553817747679+3.70619375908512i</v>
      </c>
      <c r="I886" t="str">
        <f t="shared" si="392"/>
        <v>295.309709437441i</v>
      </c>
      <c r="J886" t="str">
        <f t="shared" si="386"/>
        <v>-73.5940847540776+63.8686389660595i</v>
      </c>
      <c r="K886" t="str">
        <f t="shared" si="393"/>
        <v>1.98635581841293-2.28882344791659i</v>
      </c>
      <c r="L886" t="str">
        <f t="shared" si="394"/>
        <v>0.143636416840226-0.140592752279818i</v>
      </c>
      <c r="M886" t="str">
        <f t="shared" si="395"/>
        <v>2.12999223525316-2.42941620019641i</v>
      </c>
      <c r="N886" t="str">
        <f t="shared" si="396"/>
        <v>-0.333505210885266i</v>
      </c>
      <c r="O886" t="str">
        <f t="shared" si="397"/>
        <v>0.944900694933616-0.327357108848992i</v>
      </c>
      <c r="P886" t="str">
        <f t="shared" si="398"/>
        <v>0.0550993050663841+0.327357108848992i</v>
      </c>
      <c r="Q886" t="str">
        <f t="shared" si="399"/>
        <v>-0.0550993050663841+0.00614810203627403i</v>
      </c>
      <c r="R886" t="str">
        <f t="shared" si="400"/>
        <v>-0.33292047551683-5.97836828441966i</v>
      </c>
      <c r="S886" t="str">
        <f t="shared" si="401"/>
        <v>0.0345923474958203i</v>
      </c>
      <c r="T886" t="str">
        <f t="shared" si="402"/>
        <v>0.206805793152636-0.0115165007775519i</v>
      </c>
      <c r="U886" t="str">
        <f t="shared" si="403"/>
        <v>0.0001-2116.42211558371i</v>
      </c>
      <c r="V886" t="str">
        <f t="shared" si="404"/>
        <v>0.00002-0.0339467866950325i</v>
      </c>
      <c r="W886" t="str">
        <f t="shared" si="405"/>
        <v>0.0000199993584529565-0.0339462422075056i</v>
      </c>
      <c r="X886" t="str">
        <f t="shared" si="406"/>
        <v>0.00405754861022823-0.0334541263356626i</v>
      </c>
      <c r="Y886" t="str">
        <f t="shared" si="407"/>
        <v>0.009+0.472495535099905i</v>
      </c>
      <c r="Z886" t="str">
        <f t="shared" si="408"/>
        <v>-0.910273835296892-0.137974521233088i</v>
      </c>
      <c r="AA886" t="str">
        <f t="shared" si="409"/>
        <v>0.812171890552803-27.3081189763068i</v>
      </c>
      <c r="AB886" t="str">
        <f t="shared" si="410"/>
        <v>1.40794833971162-0.0784051447585625i</v>
      </c>
      <c r="AC886" t="str">
        <f t="shared" si="411"/>
        <v>3.80844030236813-3.58749485507469i</v>
      </c>
      <c r="AD886" t="str">
        <f t="shared" si="412"/>
        <v>0.206155322792054+0.173608081684533i</v>
      </c>
      <c r="AE886" t="str">
        <f t="shared" si="413"/>
        <v>-0.163704304392174-0.186475076315403i</v>
      </c>
      <c r="AF886" t="str">
        <f t="shared" si="414"/>
        <v>-12.9124913446104-3.45651508558145i</v>
      </c>
      <c r="AG886" t="str">
        <f t="shared" si="415"/>
        <v>1.0177682042235-0.0198691464121243i</v>
      </c>
      <c r="AH886" t="str">
        <f t="shared" si="416"/>
        <v>1.38605764620126+2.94884825097495i</v>
      </c>
      <c r="AI886">
        <f t="shared" si="417"/>
        <v>10.259961644101809</v>
      </c>
      <c r="AJ886">
        <f t="shared" si="418"/>
        <v>64.82490047617469</v>
      </c>
      <c r="AK886"/>
      <c r="AL886"/>
      <c r="AM886"/>
      <c r="AN886"/>
    </row>
    <row r="887" spans="1:40" x14ac:dyDescent="0.25">
      <c r="A887"/>
      <c r="B887">
        <f t="shared" si="419"/>
        <v>75300</v>
      </c>
      <c r="C887" s="237" t="str">
        <f t="shared" si="387"/>
        <v>-0.0000134788459869853+0.0325235341348662i</v>
      </c>
      <c r="D887" s="208" t="str">
        <f t="shared" si="388"/>
        <v>-5.95710929482519+0.249347095033974i</v>
      </c>
      <c r="E887" t="str">
        <f t="shared" si="389"/>
        <v>2870</v>
      </c>
      <c r="F887" t="str">
        <f t="shared" si="390"/>
        <v>0.777000777000777</v>
      </c>
      <c r="G887" t="str">
        <f t="shared" si="385"/>
        <v>0.777000777000777</v>
      </c>
      <c r="H887" t="str">
        <f t="shared" si="391"/>
        <v>6.95968224911034+3.70379672480961i</v>
      </c>
      <c r="I887" t="str">
        <f t="shared" si="392"/>
        <v>295.702408519139i</v>
      </c>
      <c r="J887" t="str">
        <f t="shared" si="386"/>
        <v>-73.7926051846225+63.9535706668122i</v>
      </c>
      <c r="K887" t="str">
        <f t="shared" si="393"/>
        <v>1.98326336051614-2.28838153388113i</v>
      </c>
      <c r="L887" t="str">
        <f t="shared" si="394"/>
        <v>0.143449620228856-0.140596629211239i</v>
      </c>
      <c r="M887" t="str">
        <f t="shared" si="395"/>
        <v>2.126712980745-2.42897816309237i</v>
      </c>
      <c r="N887" t="str">
        <f t="shared" si="396"/>
        <v>-0.333948701857188i</v>
      </c>
      <c r="O887" t="str">
        <f t="shared" si="397"/>
        <v>0.944755422092469-0.327776131569829i</v>
      </c>
      <c r="P887" t="str">
        <f t="shared" si="398"/>
        <v>0.055244577907531+0.327776131569829i</v>
      </c>
      <c r="Q887" t="str">
        <f t="shared" si="399"/>
        <v>-0.055244577907531+0.00617257028735901i</v>
      </c>
      <c r="R887" t="str">
        <f t="shared" si="400"/>
        <v>-0.332919374326335-5.97037957933097i</v>
      </c>
      <c r="S887" t="str">
        <f t="shared" si="401"/>
        <v>0.0346383479579159i</v>
      </c>
      <c r="T887" t="str">
        <f t="shared" si="402"/>
        <v>0.206804085309702-0.0115317771298472i</v>
      </c>
      <c r="U887" t="str">
        <f t="shared" si="403"/>
        <v>0.0001-2113.61146204376i</v>
      </c>
      <c r="V887" t="str">
        <f t="shared" si="404"/>
        <v>0.00002-0.0339017046409886i</v>
      </c>
      <c r="W887" t="str">
        <f t="shared" si="405"/>
        <v>0.0000199993584529566-0.0339011608765533i</v>
      </c>
      <c r="X887" t="str">
        <f t="shared" si="406"/>
        <v>0.00404698528058756-0.0334109717314434i</v>
      </c>
      <c r="Y887" t="str">
        <f t="shared" si="407"/>
        <v>0.009+0.473123853630623i</v>
      </c>
      <c r="Z887" t="str">
        <f t="shared" si="408"/>
        <v>-0.907727080583761-0.137378111292332i</v>
      </c>
      <c r="AA887" t="str">
        <f t="shared" si="409"/>
        <v>0.809041601993296-27.2665299100253i</v>
      </c>
      <c r="AB887" t="str">
        <f t="shared" si="410"/>
        <v>1.40793671259718-0.0785091472360711i</v>
      </c>
      <c r="AC887" t="str">
        <f t="shared" si="411"/>
        <v>3.80358027850844-3.58681395244878i</v>
      </c>
      <c r="AD887" t="str">
        <f t="shared" si="412"/>
        <v>0.206230927705021+0.173836957095077i</v>
      </c>
      <c r="AE887" t="str">
        <f t="shared" si="413"/>
        <v>-0.163320005093232-0.18612812889966i</v>
      </c>
      <c r="AF887" t="str">
        <f t="shared" si="414"/>
        <v>-12.9167915439355-3.45444962977564i</v>
      </c>
      <c r="AG887" t="str">
        <f t="shared" si="415"/>
        <v>1.01776254356464-0.0198468687507623i</v>
      </c>
      <c r="AH887" t="str">
        <f t="shared" si="416"/>
        <v>1.38360394615579+2.94353451839433i</v>
      </c>
      <c r="AI887">
        <f t="shared" si="417"/>
        <v>10.24434573141315</v>
      </c>
      <c r="AJ887">
        <f t="shared" si="418"/>
        <v>64.824200075356828</v>
      </c>
      <c r="AK887"/>
      <c r="AL887"/>
      <c r="AM887"/>
      <c r="AN887"/>
    </row>
    <row r="888" spans="1:40" x14ac:dyDescent="0.25">
      <c r="A888"/>
      <c r="B888">
        <f t="shared" si="419"/>
        <v>75400</v>
      </c>
      <c r="C888" s="237" t="str">
        <f t="shared" si="387"/>
        <v>-0.0000134431167948027+0.0324803994889976i</v>
      </c>
      <c r="D888" s="208" t="str">
        <f t="shared" si="388"/>
        <v>-5.95710902090139+0.249016396082315i</v>
      </c>
      <c r="E888" t="str">
        <f t="shared" si="389"/>
        <v>2870</v>
      </c>
      <c r="F888" t="str">
        <f t="shared" si="390"/>
        <v>0.777000777000777</v>
      </c>
      <c r="G888" t="str">
        <f t="shared" si="385"/>
        <v>0.777000777000777</v>
      </c>
      <c r="H888" t="str">
        <f t="shared" si="391"/>
        <v>6.96397146085218+3.70139944505188i</v>
      </c>
      <c r="I888" t="str">
        <f t="shared" si="392"/>
        <v>296.095107600838i</v>
      </c>
      <c r="J888" t="str">
        <f t="shared" si="386"/>
        <v>-73.9913894296931+64.0385023675649i</v>
      </c>
      <c r="K888" t="str">
        <f t="shared" si="393"/>
        <v>1.98017642328419-2.28793615493617i</v>
      </c>
      <c r="L888" t="str">
        <f t="shared" si="394"/>
        <v>0.143263061569929-0.140600253400032i</v>
      </c>
      <c r="M888" t="str">
        <f t="shared" si="395"/>
        <v>2.12343948485412-2.4285364083362i</v>
      </c>
      <c r="N888" t="str">
        <f t="shared" si="396"/>
        <v>-0.33439219282911i</v>
      </c>
      <c r="O888" t="str">
        <f t="shared" si="397"/>
        <v>0.94460996343282-0.328195089822267i</v>
      </c>
      <c r="P888" t="str">
        <f t="shared" si="398"/>
        <v>0.05539003656718+0.328195089822267i</v>
      </c>
      <c r="Q888" t="str">
        <f t="shared" si="399"/>
        <v>-0.05539003656718+0.00619710300684295i</v>
      </c>
      <c r="R888" t="str">
        <f t="shared" si="400"/>
        <v>-0.332918271659516-5.96241199884471i</v>
      </c>
      <c r="S888" t="str">
        <f t="shared" si="401"/>
        <v>0.0346843484200115i</v>
      </c>
      <c r="T888" t="str">
        <f t="shared" si="402"/>
        <v>0.206802375191587-0.0115470533296267i</v>
      </c>
      <c r="U888" t="str">
        <f t="shared" si="403"/>
        <v>0.0001-2110.80826381824i</v>
      </c>
      <c r="V888" t="str">
        <f t="shared" si="404"/>
        <v>0.00002-0.0338567421679899i</v>
      </c>
      <c r="W888" t="str">
        <f t="shared" si="405"/>
        <v>0.0000199993584529566-0.0338561991247281i</v>
      </c>
      <c r="X888" t="str">
        <f t="shared" si="406"/>
        <v>0.00403646315189716-0.0333679266363516i</v>
      </c>
      <c r="Y888" t="str">
        <f t="shared" si="407"/>
        <v>0.009+0.473752172161341i</v>
      </c>
      <c r="Z888" t="str">
        <f t="shared" si="408"/>
        <v>-0.905191156159525-0.13678520425646i</v>
      </c>
      <c r="AA888" t="str">
        <f t="shared" si="409"/>
        <v>0.80592953396162-27.2250736740925i</v>
      </c>
      <c r="AB888" t="str">
        <f t="shared" si="410"/>
        <v>1.40792506999315-0.0786131486752415i</v>
      </c>
      <c r="AC888" t="str">
        <f t="shared" si="411"/>
        <v>3.79872879160768-3.58612755661337i</v>
      </c>
      <c r="AD888" t="str">
        <f t="shared" si="412"/>
        <v>0.20630662932494+0.174065793093669i</v>
      </c>
      <c r="AE888" t="str">
        <f t="shared" si="413"/>
        <v>-0.162937311259637-0.185782510929956i</v>
      </c>
      <c r="AF888" t="str">
        <f t="shared" si="414"/>
        <v>-12.9210804817536-3.45238304896957i</v>
      </c>
      <c r="AG888" t="str">
        <f t="shared" si="415"/>
        <v>1.0177569059812-0.0198246708779331i</v>
      </c>
      <c r="AH888" t="str">
        <f t="shared" si="416"/>
        <v>1.38115897443732+2.93823976215716i</v>
      </c>
      <c r="AI888">
        <f t="shared" si="417"/>
        <v>10.228757573348673</v>
      </c>
      <c r="AJ888">
        <f t="shared" si="418"/>
        <v>64.823500211894128</v>
      </c>
      <c r="AK888"/>
      <c r="AL888"/>
      <c r="AM888"/>
      <c r="AN888"/>
    </row>
    <row r="889" spans="1:40" x14ac:dyDescent="0.25">
      <c r="A889"/>
      <c r="B889">
        <f t="shared" si="419"/>
        <v>75500</v>
      </c>
      <c r="C889" s="237" t="str">
        <f t="shared" si="387"/>
        <v>-0.0000134075294788471+0.032437379107033i</v>
      </c>
      <c r="D889" s="208" t="str">
        <f t="shared" si="388"/>
        <v>-5.9571087480653+0.24868657315392i</v>
      </c>
      <c r="E889" t="str">
        <f t="shared" si="389"/>
        <v>2870</v>
      </c>
      <c r="F889" t="str">
        <f t="shared" si="390"/>
        <v>0.777000777000777</v>
      </c>
      <c r="G889" t="str">
        <f t="shared" si="385"/>
        <v>0.777000777000777</v>
      </c>
      <c r="H889" t="str">
        <f t="shared" si="391"/>
        <v>6.96824944289186+3.69900194005135i</v>
      </c>
      <c r="I889" t="str">
        <f t="shared" si="392"/>
        <v>296.487806682537i</v>
      </c>
      <c r="J889" t="str">
        <f t="shared" si="386"/>
        <v>-74.1904374892893+64.1234340683176i</v>
      </c>
      <c r="K889" t="str">
        <f t="shared" si="393"/>
        <v>1.97709500010396-2.28748733044028i</v>
      </c>
      <c r="L889" t="str">
        <f t="shared" si="394"/>
        <v>0.143076740900996-0.140603625812261i</v>
      </c>
      <c r="M889" t="str">
        <f t="shared" si="395"/>
        <v>2.12017174100496-2.42809095625254i</v>
      </c>
      <c r="N889" t="str">
        <f t="shared" si="396"/>
        <v>-0.334835683801032i</v>
      </c>
      <c r="O889" t="str">
        <f t="shared" si="397"/>
        <v>0.944464318983281-0.328613983523903i</v>
      </c>
      <c r="P889" t="str">
        <f t="shared" si="398"/>
        <v>0.055535681016719+0.328613983523903i</v>
      </c>
      <c r="Q889" t="str">
        <f t="shared" si="399"/>
        <v>-0.055535681016719+0.00622170027712904i</v>
      </c>
      <c r="R889" t="str">
        <f t="shared" si="400"/>
        <v>-0.332917167516186-5.95446545902168i</v>
      </c>
      <c r="S889" t="str">
        <f t="shared" si="401"/>
        <v>0.0347303488821069i</v>
      </c>
      <c r="T889" t="str">
        <f t="shared" si="402"/>
        <v>0.206800662798278-0.01156232937668i</v>
      </c>
      <c r="U889" t="str">
        <f t="shared" si="403"/>
        <v>0.0001-2108.01249128338i</v>
      </c>
      <c r="V889" t="str">
        <f t="shared" si="404"/>
        <v>0.00002-0.03381189880088i</v>
      </c>
      <c r="W889" t="str">
        <f t="shared" si="405"/>
        <v>0.0000199993584529566-0.0338113564768813i</v>
      </c>
      <c r="X889" t="str">
        <f t="shared" si="406"/>
        <v>0.0040259820112143-0.0333249906408495i</v>
      </c>
      <c r="Y889" t="str">
        <f t="shared" si="407"/>
        <v>0.009+0.474380490692059i</v>
      </c>
      <c r="Z889" t="str">
        <f t="shared" si="408"/>
        <v>-0.902665999951649-0.136195774012799i</v>
      </c>
      <c r="AA889" t="str">
        <f t="shared" si="409"/>
        <v>0.802835546566804-27.1837496125099i</v>
      </c>
      <c r="AB889" t="str">
        <f t="shared" si="410"/>
        <v>1.40791341189944-0.0787171490746412i</v>
      </c>
      <c r="AC889" t="str">
        <f t="shared" si="411"/>
        <v>3.79388583192095-3.58543569762022i</v>
      </c>
      <c r="AD889" t="str">
        <f t="shared" si="412"/>
        <v>0.20638242763956+0.174294589674289i</v>
      </c>
      <c r="AE889" t="str">
        <f t="shared" si="413"/>
        <v>-0.162556213870779-0.185438214549514i</v>
      </c>
      <c r="AF889" t="str">
        <f t="shared" si="414"/>
        <v>-12.9253581909572-3.45031536689743i</v>
      </c>
      <c r="AG889" t="str">
        <f t="shared" si="415"/>
        <v>1.01775129131369-0.0198025524096636i</v>
      </c>
      <c r="AH889" t="str">
        <f t="shared" si="416"/>
        <v>1.37872269011062+2.93296388012768i</v>
      </c>
      <c r="AI889">
        <f t="shared" si="417"/>
        <v>10.213197075668427</v>
      </c>
      <c r="AJ889">
        <f t="shared" si="418"/>
        <v>64.822800788996702</v>
      </c>
      <c r="AK889"/>
      <c r="AL889"/>
      <c r="AM889"/>
      <c r="AN889"/>
    </row>
    <row r="890" spans="1:40" x14ac:dyDescent="0.25">
      <c r="A890"/>
      <c r="B890">
        <f t="shared" si="419"/>
        <v>75600</v>
      </c>
      <c r="C890" s="237" t="str">
        <f t="shared" si="387"/>
        <v>-0.0000133720832889473+0.0323944725355444i</v>
      </c>
      <c r="D890" s="208" t="str">
        <f t="shared" si="388"/>
        <v>-5.95710847631117+0.248357622772507i</v>
      </c>
      <c r="E890" t="str">
        <f t="shared" si="389"/>
        <v>2870</v>
      </c>
      <c r="F890" t="str">
        <f t="shared" si="390"/>
        <v>0.777000777000777</v>
      </c>
      <c r="G890" t="str">
        <f t="shared" si="385"/>
        <v>0.777000777000777</v>
      </c>
      <c r="H890" t="str">
        <f t="shared" si="391"/>
        <v>6.97251622804481+3.69660422989178i</v>
      </c>
      <c r="I890" t="str">
        <f t="shared" si="392"/>
        <v>296.880505764235i</v>
      </c>
      <c r="J890" t="str">
        <f t="shared" si="386"/>
        <v>-74.3897493634112+64.2083657690704i</v>
      </c>
      <c r="K890" t="str">
        <f t="shared" si="393"/>
        <v>1.97401908433502-2.28703507967196i</v>
      </c>
      <c r="L890" t="str">
        <f t="shared" si="394"/>
        <v>0.142890658256954-0.140606747411576i</v>
      </c>
      <c r="M890" t="str">
        <f t="shared" si="395"/>
        <v>2.11690974259197-2.42764182708354i</v>
      </c>
      <c r="N890" t="str">
        <f t="shared" si="396"/>
        <v>-0.335279174772954i</v>
      </c>
      <c r="O890" t="str">
        <f t="shared" si="397"/>
        <v>0.944318488772495-0.329032812592349i</v>
      </c>
      <c r="P890" t="str">
        <f t="shared" si="398"/>
        <v>0.055681511227505+0.329032812592349i</v>
      </c>
      <c r="Q890" t="str">
        <f t="shared" si="399"/>
        <v>-0.055681511227505+0.00624636218060498i</v>
      </c>
      <c r="R890" t="str">
        <f t="shared" si="400"/>
        <v>-0.33291606189658-5.94653987636629i</v>
      </c>
      <c r="S890" t="str">
        <f t="shared" si="401"/>
        <v>0.0347763493442025i</v>
      </c>
      <c r="T890" t="str">
        <f t="shared" si="402"/>
        <v>0.206798948129745-0.0115776052708116i</v>
      </c>
      <c r="U890" t="str">
        <f t="shared" si="403"/>
        <v>0.0001-2105.22411497216i</v>
      </c>
      <c r="V890" t="str">
        <f t="shared" si="404"/>
        <v>0.00002-0.0337671740670164i</v>
      </c>
      <c r="W890" t="str">
        <f t="shared" si="405"/>
        <v>0.0000199993584529566-0.0337666324603779i</v>
      </c>
      <c r="X890" t="str">
        <f t="shared" si="406"/>
        <v>0.00401554164696329-0.0332821633374018i</v>
      </c>
      <c r="Y890" t="str">
        <f t="shared" si="407"/>
        <v>0.009+0.475008809222777i</v>
      </c>
      <c r="Z890" t="str">
        <f t="shared" si="408"/>
        <v>-0.900151550335813-0.135609794685282i</v>
      </c>
      <c r="AA890" t="str">
        <f t="shared" si="409"/>
        <v>0.79975950123934-27.1425570736688i</v>
      </c>
      <c r="AB890" t="str">
        <f t="shared" si="410"/>
        <v>1.40790173831585-0.0788211484329393i</v>
      </c>
      <c r="AC890" t="str">
        <f t="shared" si="411"/>
        <v>3.78905138965843-3.58473840539916i</v>
      </c>
      <c r="AD890" t="str">
        <f t="shared" si="412"/>
        <v>0.206458322636631+0.174523346830747i</v>
      </c>
      <c r="AE890" t="str">
        <f t="shared" si="413"/>
        <v>-0.162176703969589-0.185095231963313i</v>
      </c>
      <c r="AF890" t="str">
        <f t="shared" si="414"/>
        <v>-12.929624704356-3.44824660711927i</v>
      </c>
      <c r="AG890" t="str">
        <f t="shared" si="415"/>
        <v>1.01774569940399-0.0197805129644714i</v>
      </c>
      <c r="AH890" t="str">
        <f t="shared" si="416"/>
        <v>1.37629505247446+2.92770677089732i</v>
      </c>
      <c r="AI890">
        <f t="shared" si="417"/>
        <v>10.197664144598351</v>
      </c>
      <c r="AJ890">
        <f t="shared" si="418"/>
        <v>64.822101710794485</v>
      </c>
      <c r="AK890"/>
      <c r="AL890"/>
      <c r="AM890"/>
      <c r="AN890"/>
    </row>
    <row r="891" spans="1:40" x14ac:dyDescent="0.25">
      <c r="A891"/>
      <c r="B891">
        <f t="shared" si="419"/>
        <v>75700</v>
      </c>
      <c r="C891" s="237" t="str">
        <f t="shared" si="387"/>
        <v>-0.0000133367774798841+0.0323516793234998i</v>
      </c>
      <c r="D891" s="208" t="str">
        <f t="shared" si="388"/>
        <v>-5.95710820563331+0.248029541480165i</v>
      </c>
      <c r="E891" t="str">
        <f t="shared" si="389"/>
        <v>2870</v>
      </c>
      <c r="F891" t="str">
        <f t="shared" si="390"/>
        <v>0.777000777000777</v>
      </c>
      <c r="G891" t="str">
        <f t="shared" si="385"/>
        <v>0.777000777000777</v>
      </c>
      <c r="H891" t="str">
        <f t="shared" si="391"/>
        <v>6.97677184904343+3.69420633450233i</v>
      </c>
      <c r="I891" t="str">
        <f t="shared" si="392"/>
        <v>297.273204845934i</v>
      </c>
      <c r="J891" t="str">
        <f t="shared" si="386"/>
        <v>-74.5893250520587+64.2932974698231i</v>
      </c>
      <c r="K891" t="str">
        <f t="shared" si="393"/>
        <v>1.9709486693101-2.28657942183002i</v>
      </c>
      <c r="L891" t="str">
        <f t="shared" si="394"/>
        <v>0.142704813670063-0.140609619159209i</v>
      </c>
      <c r="M891" t="str">
        <f t="shared" si="395"/>
        <v>2.11365348298016-2.42718904098923i</v>
      </c>
      <c r="N891" t="str">
        <f t="shared" si="396"/>
        <v>-0.335722665744876i</v>
      </c>
      <c r="O891" t="str">
        <f t="shared" si="397"/>
        <v>0.944172472829146-0.329451576945226i</v>
      </c>
      <c r="P891" t="str">
        <f t="shared" si="398"/>
        <v>0.055827527170854+0.329451576945226i</v>
      </c>
      <c r="Q891" t="str">
        <f t="shared" si="399"/>
        <v>-0.055827527170854+0.00627108879965005i</v>
      </c>
      <c r="R891" t="str">
        <f t="shared" si="400"/>
        <v>-0.332914954800382-5.93863516782449i</v>
      </c>
      <c r="S891" t="str">
        <f t="shared" si="401"/>
        <v>0.0348223498062979i</v>
      </c>
      <c r="T891" t="str">
        <f t="shared" si="402"/>
        <v>0.206797231185967-0.0115928810118068i</v>
      </c>
      <c r="U891" t="str">
        <f t="shared" si="403"/>
        <v>0.0001-2102.44310557325i</v>
      </c>
      <c r="V891" t="str">
        <f t="shared" si="404"/>
        <v>0.00002-0.0337225674962543i</v>
      </c>
      <c r="W891" t="str">
        <f t="shared" si="405"/>
        <v>0.0000199993584529566-0.0337220266050808i</v>
      </c>
      <c r="X891" t="str">
        <f t="shared" si="406"/>
        <v>0.00400514184892519-0.0332394443204645i</v>
      </c>
      <c r="Y891" t="str">
        <f t="shared" si="407"/>
        <v>0.009+0.475637127753495i</v>
      </c>
      <c r="Z891" t="str">
        <f t="shared" si="408"/>
        <v>-0.897647746132021-0.135027240631924i</v>
      </c>
      <c r="AA891" t="str">
        <f t="shared" si="409"/>
        <v>0.7967012607164-27.1014954103125i</v>
      </c>
      <c r="AB891" t="str">
        <f t="shared" si="410"/>
        <v>1.40789004924222-0.078925146748674i</v>
      </c>
      <c r="AC891" t="str">
        <f t="shared" si="411"/>
        <v>3.78422545498708-3.58403570975856i</v>
      </c>
      <c r="AD891" t="str">
        <f t="shared" si="412"/>
        <v>0.206534314303881+0.17475206455668i</v>
      </c>
      <c r="AE891" t="str">
        <f t="shared" si="413"/>
        <v>-0.161798772661981-0.18475355543748i</v>
      </c>
      <c r="AF891" t="str">
        <f t="shared" si="414"/>
        <v>-12.9338800546767-3.44617679302217i</v>
      </c>
      <c r="AG891" t="str">
        <f t="shared" si="415"/>
        <v>1.01774013009529-0.0197585521633415i</v>
      </c>
      <c r="AH891" t="str">
        <f t="shared" si="416"/>
        <v>1.37387602105992+2.92246833377811i</v>
      </c>
      <c r="AI891">
        <f t="shared" si="417"/>
        <v>10.182158686826588</v>
      </c>
      <c r="AJ891">
        <f t="shared" si="418"/>
        <v>64.821402882330077</v>
      </c>
      <c r="AK891"/>
      <c r="AL891"/>
      <c r="AM891"/>
      <c r="AN891"/>
    </row>
    <row r="892" spans="1:40" x14ac:dyDescent="0.25">
      <c r="A892"/>
      <c r="B892">
        <f t="shared" si="419"/>
        <v>75800</v>
      </c>
      <c r="C892" s="237" t="str">
        <f t="shared" si="387"/>
        <v>-0.0000133016113113506+0.0323089990222475i</v>
      </c>
      <c r="D892" s="208" t="str">
        <f t="shared" si="388"/>
        <v>-5.95710793602601+0.247702325837231i</v>
      </c>
      <c r="E892" t="str">
        <f t="shared" si="389"/>
        <v>2870</v>
      </c>
      <c r="F892" t="str">
        <f t="shared" si="390"/>
        <v>0.777000777000777</v>
      </c>
      <c r="G892" t="str">
        <f t="shared" si="385"/>
        <v>0.777000777000777</v>
      </c>
      <c r="H892" t="str">
        <f t="shared" si="391"/>
        <v>6.98101633853692+3.69180827365846i</v>
      </c>
      <c r="I892" t="str">
        <f t="shared" si="392"/>
        <v>297.665903927633i</v>
      </c>
      <c r="J892" t="str">
        <f t="shared" si="386"/>
        <v>-74.7891645552318+64.3782291705759i</v>
      </c>
      <c r="K892" t="str">
        <f t="shared" si="393"/>
        <v>1.96788374833533-2.28612037603365i</v>
      </c>
      <c r="L892" t="str">
        <f t="shared" si="394"/>
        <v>0.142519207169964-0.140612242013977i</v>
      </c>
      <c r="M892" t="str">
        <f t="shared" si="395"/>
        <v>2.11040295550529-2.42673261804763i</v>
      </c>
      <c r="N892" t="str">
        <f t="shared" si="396"/>
        <v>-0.336166156716798i</v>
      </c>
      <c r="O892" t="str">
        <f t="shared" si="397"/>
        <v>0.944026271181953-0.32987027650017i</v>
      </c>
      <c r="P892" t="str">
        <f t="shared" si="398"/>
        <v>0.055973728818047+0.32987027650017i</v>
      </c>
      <c r="Q892" t="str">
        <f t="shared" si="399"/>
        <v>-0.055973728818047+0.00629588021662802i</v>
      </c>
      <c r="R892" t="str">
        <f t="shared" si="400"/>
        <v>-0.332913846227601-5.93075125078041i</v>
      </c>
      <c r="S892" t="str">
        <f t="shared" si="401"/>
        <v>0.0348683502683935i</v>
      </c>
      <c r="T892" t="str">
        <f t="shared" si="402"/>
        <v>0.206795511966924-0.0116081565994621i</v>
      </c>
      <c r="U892" t="str">
        <f t="shared" si="403"/>
        <v>0.0001-2099.66943393002i</v>
      </c>
      <c r="V892" t="str">
        <f t="shared" si="404"/>
        <v>0.00002-0.0336780786209294i</v>
      </c>
      <c r="W892" t="str">
        <f t="shared" si="405"/>
        <v>0.0000199993584529566-0.0336775384433333i</v>
      </c>
      <c r="X892" t="str">
        <f t="shared" si="406"/>
        <v>0.00399478240822722-0.0331968331864721i</v>
      </c>
      <c r="Y892" t="str">
        <f t="shared" si="407"/>
        <v>0.009+0.476265446284213i</v>
      </c>
      <c r="Z892" t="str">
        <f t="shared" si="408"/>
        <v>-0.895154526600718-0.134448086442317i</v>
      </c>
      <c r="AA892" t="str">
        <f t="shared" si="409"/>
        <v>0.793660689027302-27.0605639795008i</v>
      </c>
      <c r="AB892" t="str">
        <f t="shared" si="410"/>
        <v>1.40787834467844-0.0790291440204599i</v>
      </c>
      <c r="AC892" t="str">
        <f t="shared" si="411"/>
        <v>3.77940801803044-3.58332764038591i</v>
      </c>
      <c r="AD892" t="str">
        <f t="shared" si="412"/>
        <v>0.206610402629038+0.174980742845561i</v>
      </c>
      <c r="AE892" t="str">
        <f t="shared" si="413"/>
        <v>-0.161422411116339-0.184413177298711i</v>
      </c>
      <c r="AF892" t="str">
        <f t="shared" si="414"/>
        <v>-12.9381242745629-3.44410594782123i</v>
      </c>
      <c r="AG892" t="str">
        <f t="shared" si="415"/>
        <v>1.0177345832321-0.0197366696297095i</v>
      </c>
      <c r="AH892" t="str">
        <f t="shared" si="416"/>
        <v>1.37146555562901+2.91724846879654i</v>
      </c>
      <c r="AI892">
        <f t="shared" si="417"/>
        <v>10.166680609501153</v>
      </c>
      <c r="AJ892">
        <f t="shared" si="418"/>
        <v>64.820704209549746</v>
      </c>
      <c r="AK892"/>
      <c r="AL892"/>
      <c r="AM892"/>
      <c r="AN892"/>
    </row>
    <row r="893" spans="1:40" x14ac:dyDescent="0.25">
      <c r="A893"/>
      <c r="B893">
        <f t="shared" si="419"/>
        <v>75900</v>
      </c>
      <c r="C893" s="237" t="str">
        <f t="shared" si="387"/>
        <v>-0.0000132665840479135+0.0322664311855i</v>
      </c>
      <c r="D893" s="208" t="str">
        <f t="shared" si="388"/>
        <v>-5.95710766748366+0.247375972422167i</v>
      </c>
      <c r="E893" t="str">
        <f t="shared" si="389"/>
        <v>2870</v>
      </c>
      <c r="F893" t="str">
        <f t="shared" si="390"/>
        <v>0.777000777000777</v>
      </c>
      <c r="G893" t="str">
        <f t="shared" si="385"/>
        <v>0.777000777000777</v>
      </c>
      <c r="H893" t="str">
        <f t="shared" si="391"/>
        <v>6.9852497290914+3.68941006698305i</v>
      </c>
      <c r="I893" t="str">
        <f t="shared" si="392"/>
        <v>298.058603009332i</v>
      </c>
      <c r="J893" t="str">
        <f t="shared" si="386"/>
        <v>-74.9892678729306+64.4631608713286i</v>
      </c>
      <c r="K893" t="str">
        <f t="shared" si="393"/>
        <v>1.96482431469064-2.28565796132279i</v>
      </c>
      <c r="L893" t="str">
        <f t="shared" si="394"/>
        <v>0.142333838783695-0.140614616932278i</v>
      </c>
      <c r="M893" t="str">
        <f t="shared" si="395"/>
        <v>2.10715815347433-2.42627257825507i</v>
      </c>
      <c r="N893" t="str">
        <f t="shared" si="396"/>
        <v>-0.33660964768872i</v>
      </c>
      <c r="O893" t="str">
        <f t="shared" si="397"/>
        <v>0.943879883859671-0.33028891117483i</v>
      </c>
      <c r="P893" t="str">
        <f t="shared" si="398"/>
        <v>0.056120116140329+0.33028891117483i</v>
      </c>
      <c r="Q893" t="str">
        <f t="shared" si="399"/>
        <v>-0.056120116140329+0.00632073651388998i</v>
      </c>
      <c r="R893" t="str">
        <f t="shared" si="400"/>
        <v>-0.33291273617825-5.92288804305354i</v>
      </c>
      <c r="S893" t="str">
        <f t="shared" si="401"/>
        <v>0.0349143507304889i</v>
      </c>
      <c r="T893" t="str">
        <f t="shared" si="402"/>
        <v>0.20679379047259-0.0116234320335741i</v>
      </c>
      <c r="U893" t="str">
        <f t="shared" si="403"/>
        <v>0.0001-2096.90307103946i</v>
      </c>
      <c r="V893" t="str">
        <f t="shared" si="404"/>
        <v>0.00002-0.0336337069758425i</v>
      </c>
      <c r="W893" t="str">
        <f t="shared" si="405"/>
        <v>0.0000199993584529566-0.0336331675099433i</v>
      </c>
      <c r="X893" t="str">
        <f t="shared" si="406"/>
        <v>0.00398446311733259-0.0331543295338258i</v>
      </c>
      <c r="Y893" t="str">
        <f t="shared" si="407"/>
        <v>0.009+0.476893764814931i</v>
      </c>
      <c r="Z893" t="str">
        <f t="shared" si="408"/>
        <v>-0.892671831438968-0.133872306935172i</v>
      </c>
      <c r="AA893" t="str">
        <f t="shared" si="409"/>
        <v>0.790637651479159-27.0197621425732i</v>
      </c>
      <c r="AB893" t="str">
        <f t="shared" si="410"/>
        <v>1.40786662462431-0.0791331402469123i</v>
      </c>
      <c r="AC893" t="str">
        <f t="shared" si="411"/>
        <v>3.7745990688692-3.5826142268478i</v>
      </c>
      <c r="AD893" t="str">
        <f t="shared" si="412"/>
        <v>0.206686587599821+0.175209381690691i</v>
      </c>
      <c r="AE893" t="str">
        <f t="shared" si="413"/>
        <v>-0.161047610562985-0.184074089933665i</v>
      </c>
      <c r="AF893" t="str">
        <f t="shared" si="414"/>
        <v>-12.9423573965751-3.44203409456088i</v>
      </c>
      <c r="AG893" t="str">
        <f t="shared" si="415"/>
        <v>1.01772905866024-0.0197148649894399i</v>
      </c>
      <c r="AH893" t="str">
        <f t="shared" si="416"/>
        <v>1.36906361617314+2.912047076687i</v>
      </c>
      <c r="AI893">
        <f t="shared" si="417"/>
        <v>10.151229820226199</v>
      </c>
      <c r="AJ893">
        <f t="shared" si="418"/>
        <v>64.820005599293211</v>
      </c>
      <c r="AK893"/>
      <c r="AL893"/>
      <c r="AM893"/>
      <c r="AN893"/>
    </row>
    <row r="894" spans="1:40" x14ac:dyDescent="0.25">
      <c r="A894"/>
      <c r="B894">
        <f t="shared" si="419"/>
        <v>76000</v>
      </c>
      <c r="C894" s="237" t="str">
        <f t="shared" si="387"/>
        <v>-0.0000132316949589746+0.0322239753693188i</v>
      </c>
      <c r="D894" s="208" t="str">
        <f t="shared" si="388"/>
        <v>-5.95710740000064+0.247050477831444i</v>
      </c>
      <c r="E894" t="str">
        <f t="shared" si="389"/>
        <v>2870</v>
      </c>
      <c r="F894" t="str">
        <f t="shared" si="390"/>
        <v>0.777000777000777</v>
      </c>
      <c r="G894" t="str">
        <f t="shared" si="385"/>
        <v>0.777000777000777</v>
      </c>
      <c r="H894" t="str">
        <f t="shared" si="391"/>
        <v>6.98947205318982+3.68701173394727i</v>
      </c>
      <c r="I894" t="str">
        <f t="shared" si="392"/>
        <v>298.45130209103i</v>
      </c>
      <c r="J894" t="str">
        <f t="shared" si="386"/>
        <v>-75.189635005155+64.5480925720814i</v>
      </c>
      <c r="K894" t="str">
        <f t="shared" si="393"/>
        <v>1.96177036163009-2.28519219665829i</v>
      </c>
      <c r="L894" t="str">
        <f t="shared" si="394"/>
        <v>0.142148708535705-0.140616744868093i</v>
      </c>
      <c r="M894" t="str">
        <f t="shared" si="395"/>
        <v>2.1039190701658-2.42580894152638i</v>
      </c>
      <c r="N894" t="str">
        <f t="shared" si="396"/>
        <v>-0.337053138660642i</v>
      </c>
      <c r="O894" t="str">
        <f t="shared" si="397"/>
        <v>0.943733310891092-0.330707480886867i</v>
      </c>
      <c r="P894" t="str">
        <f t="shared" si="398"/>
        <v>0.056266689108908+0.330707480886867i</v>
      </c>
      <c r="Q894" t="str">
        <f t="shared" si="399"/>
        <v>-0.056266689108908+0.00634565777377499i</v>
      </c>
      <c r="R894" t="str">
        <f t="shared" si="400"/>
        <v>-0.332911624652257-5.91504546289592i</v>
      </c>
      <c r="S894" t="str">
        <f t="shared" si="401"/>
        <v>0.0349603511925845i</v>
      </c>
      <c r="T894" t="str">
        <f t="shared" si="402"/>
        <v>0.206792066702945-0.0116387073139368i</v>
      </c>
      <c r="U894" t="str">
        <f t="shared" si="403"/>
        <v>0.0001-2094.14398805126i</v>
      </c>
      <c r="V894" t="str">
        <f t="shared" si="404"/>
        <v>0.00002-0.0335894520982427i</v>
      </c>
      <c r="W894" t="str">
        <f t="shared" si="405"/>
        <v>0.0000199993584529566-0.0335889133421675i</v>
      </c>
      <c r="X894" t="str">
        <f t="shared" si="406"/>
        <v>0.00397418377003041-0.0331119329628829i</v>
      </c>
      <c r="Y894" t="str">
        <f t="shared" si="407"/>
        <v>0.009+0.477522083345648i</v>
      </c>
      <c r="Z894" t="str">
        <f t="shared" si="408"/>
        <v>-0.890199600776702-0.133299877155882i</v>
      </c>
      <c r="AA894" t="str">
        <f t="shared" si="409"/>
        <v>0.78763201464267-26.9790892651129i</v>
      </c>
      <c r="AB894" t="str">
        <f t="shared" si="410"/>
        <v>1.40785488907971-0.0792371354266287i</v>
      </c>
      <c r="AC894" t="str">
        <f t="shared" si="411"/>
        <v>3.76979859754211-3.58189549859058i</v>
      </c>
      <c r="AD894" t="str">
        <f t="shared" si="412"/>
        <v>0.206762869203938+0.175437981085207i</v>
      </c>
      <c r="AE894" t="str">
        <f t="shared" si="413"/>
        <v>-0.160674362293657-0.183736285788405i</v>
      </c>
      <c r="AF894" t="str">
        <f t="shared" si="414"/>
        <v>-12.9465794531905-3.43996125611583i</v>
      </c>
      <c r="AG894" t="str">
        <f t="shared" si="415"/>
        <v>1.01772355622684-0.0196931378708065i</v>
      </c>
      <c r="AH894" t="str">
        <f t="shared" si="416"/>
        <v>1.36667016291157+2.90686405888569i</v>
      </c>
      <c r="AI894">
        <f t="shared" si="417"/>
        <v>10.135806227059314</v>
      </c>
      <c r="AJ894">
        <f t="shared" si="418"/>
        <v>64.819306959287388</v>
      </c>
      <c r="AK894"/>
      <c r="AL894"/>
      <c r="AM894"/>
      <c r="AN894"/>
    </row>
    <row r="895" spans="1:40" x14ac:dyDescent="0.25">
      <c r="A895"/>
      <c r="B895">
        <f t="shared" si="419"/>
        <v>76100</v>
      </c>
      <c r="C895" s="237" t="str">
        <f t="shared" si="387"/>
        <v>-0.0000131969433187332+0.0321816311320988i</v>
      </c>
      <c r="D895" s="208" t="str">
        <f t="shared" si="388"/>
        <v>-5.95710713357141+0.246725838679424i</v>
      </c>
      <c r="E895" t="str">
        <f t="shared" si="389"/>
        <v>2870</v>
      </c>
      <c r="F895" t="str">
        <f t="shared" si="390"/>
        <v>0.777000777000777</v>
      </c>
      <c r="G895" t="str">
        <f t="shared" si="385"/>
        <v>0.777000777000777</v>
      </c>
      <c r="H895" t="str">
        <f t="shared" si="391"/>
        <v>6.99368334323195+3.68461329387164i</v>
      </c>
      <c r="I895" t="str">
        <f t="shared" si="392"/>
        <v>298.844001172729i</v>
      </c>
      <c r="J895" t="str">
        <f t="shared" si="386"/>
        <v>-75.3902659519051+64.6330242728341i</v>
      </c>
      <c r="K895" t="str">
        <f t="shared" si="393"/>
        <v>1.95872188238221-2.28472310092223i</v>
      </c>
      <c r="L895" t="str">
        <f t="shared" si="394"/>
        <v>0.141963816447875-0.140618626772981i</v>
      </c>
      <c r="M895" t="str">
        <f t="shared" si="395"/>
        <v>2.10068569883008-2.42534172769521i</v>
      </c>
      <c r="N895" t="str">
        <f t="shared" si="396"/>
        <v>-0.337496629632564i</v>
      </c>
      <c r="O895" t="str">
        <f t="shared" si="397"/>
        <v>0.943586552305045-0.331125985553955i</v>
      </c>
      <c r="P895" t="str">
        <f t="shared" si="398"/>
        <v>0.056413447694955+0.331125985553955i</v>
      </c>
      <c r="Q895" t="str">
        <f t="shared" si="399"/>
        <v>-0.056413447694955+0.00637064407860899i</v>
      </c>
      <c r="R895" t="str">
        <f t="shared" si="400"/>
        <v>-0.332910511649572-5.90722342898933i</v>
      </c>
      <c r="S895" t="str">
        <f t="shared" si="401"/>
        <v>0.0350063516546799i</v>
      </c>
      <c r="T895" t="str">
        <f t="shared" si="402"/>
        <v>0.206790340657965-0.0116539824403443i</v>
      </c>
      <c r="U895" t="str">
        <f t="shared" si="403"/>
        <v>0.0001-2091.3921562667i</v>
      </c>
      <c r="V895" t="str">
        <f t="shared" si="404"/>
        <v>0.00002-0.0335453135278114i</v>
      </c>
      <c r="W895" t="str">
        <f t="shared" si="405"/>
        <v>0.0000199993584529566-0.0335447754796948i</v>
      </c>
      <c r="X895" t="str">
        <f t="shared" si="406"/>
        <v>0.00396394416142547-0.0330696430759442i</v>
      </c>
      <c r="Y895" t="str">
        <f t="shared" si="407"/>
        <v>0.009+0.478150401876366i</v>
      </c>
      <c r="Z895" t="str">
        <f t="shared" si="408"/>
        <v>-0.887737775172937-0.132730772374111i</v>
      </c>
      <c r="AA895" t="str">
        <f t="shared" si="409"/>
        <v>0.784643646338141-26.9385447169119i</v>
      </c>
      <c r="AB895" t="str">
        <f t="shared" si="410"/>
        <v>1.40784313804447-0.0793411295582073i</v>
      </c>
      <c r="AC895" t="str">
        <f t="shared" si="411"/>
        <v>3.76500659404609-3.58117148494057i</v>
      </c>
      <c r="AD895" t="str">
        <f t="shared" si="412"/>
        <v>0.206839247429088+0.175666541022082i</v>
      </c>
      <c r="AE895" t="str">
        <f t="shared" si="413"/>
        <v>-0.160302657660994-0.183399757367811i</v>
      </c>
      <c r="AF895" t="str">
        <f t="shared" si="414"/>
        <v>-12.9507904768034-3.43788745519222i</v>
      </c>
      <c r="AG895" t="str">
        <f t="shared" si="415"/>
        <v>1.01771807578027-0.0196714879044733i</v>
      </c>
      <c r="AH895" t="str">
        <f t="shared" si="416"/>
        <v>1.36428515629003+2.90169931752456i</v>
      </c>
      <c r="AI895">
        <f t="shared" si="417"/>
        <v>10.120409738508897</v>
      </c>
      <c r="AJ895">
        <f t="shared" si="418"/>
        <v>64.818608198137042</v>
      </c>
      <c r="AK895"/>
      <c r="AL895"/>
      <c r="AM895"/>
      <c r="AN895"/>
    </row>
    <row r="896" spans="1:40" x14ac:dyDescent="0.25">
      <c r="A896"/>
      <c r="B896">
        <f t="shared" si="419"/>
        <v>76200</v>
      </c>
      <c r="C896" s="237" t="str">
        <f t="shared" si="387"/>
        <v>-0.0000131623284061476+0.0321393980345531i</v>
      </c>
      <c r="D896" s="208" t="str">
        <f t="shared" si="388"/>
        <v>-5.9571068681904+0.246402051598241i</v>
      </c>
      <c r="E896" t="str">
        <f t="shared" si="389"/>
        <v>2870</v>
      </c>
      <c r="F896" t="str">
        <f t="shared" si="390"/>
        <v>0.777000777000777</v>
      </c>
      <c r="G896" t="str">
        <f t="shared" si="385"/>
        <v>0.777000777000777</v>
      </c>
      <c r="H896" t="str">
        <f t="shared" si="391"/>
        <v>6.99788363153424+3.68221476592696i</v>
      </c>
      <c r="I896" t="str">
        <f t="shared" si="392"/>
        <v>299.236700254428i</v>
      </c>
      <c r="J896" t="str">
        <f t="shared" si="386"/>
        <v>-75.5911607131808+64.7179559735869i</v>
      </c>
      <c r="K896" t="str">
        <f t="shared" si="393"/>
        <v>1.95567887015034-2.28425069291806i</v>
      </c>
      <c r="L896" t="str">
        <f t="shared" si="394"/>
        <v>0.141779162539529-0.140620263596085i</v>
      </c>
      <c r="M896" t="str">
        <f t="shared" si="395"/>
        <v>2.09745803268987-2.42487095651415i</v>
      </c>
      <c r="N896" t="str">
        <f t="shared" si="396"/>
        <v>-0.337940120604485i</v>
      </c>
      <c r="O896" t="str">
        <f t="shared" si="397"/>
        <v>0.943439608130396-0.331544425093779i</v>
      </c>
      <c r="P896" t="str">
        <f t="shared" si="398"/>
        <v>0.056560391869604+0.331544425093779i</v>
      </c>
      <c r="Q896" t="str">
        <f t="shared" si="399"/>
        <v>-0.056560391869604+0.00639569551070596i</v>
      </c>
      <c r="R896" t="str">
        <f t="shared" si="400"/>
        <v>-0.332909397170053-5.89942186044242i</v>
      </c>
      <c r="S896" t="str">
        <f t="shared" si="401"/>
        <v>0.0350523521167755i</v>
      </c>
      <c r="T896" t="str">
        <f t="shared" si="402"/>
        <v>0.206788612337631-0.0116692574125882i</v>
      </c>
      <c r="U896" t="str">
        <f t="shared" si="403"/>
        <v>0.0001-2088.64754713774i</v>
      </c>
      <c r="V896" t="str">
        <f t="shared" si="404"/>
        <v>0.00002-0.0335012908066463i</v>
      </c>
      <c r="W896" t="str">
        <f t="shared" si="405"/>
        <v>0.0000199993584529566-0.03350075346463i</v>
      </c>
      <c r="X896" t="str">
        <f t="shared" si="406"/>
        <v>0.00395374408792818-0.0330274594772423i</v>
      </c>
      <c r="Y896" t="str">
        <f t="shared" si="407"/>
        <v>0.009+0.478778720407084i</v>
      </c>
      <c r="Z896" t="str">
        <f t="shared" si="408"/>
        <v>-0.885286295612076-0.132164968081423i</v>
      </c>
      <c r="AA896" t="str">
        <f t="shared" si="409"/>
        <v>0.781672415621644-26.8981278719356i</v>
      </c>
      <c r="AB896" t="str">
        <f t="shared" si="410"/>
        <v>1.40783137151845-0.0794451226402292i</v>
      </c>
      <c r="AC896" t="str">
        <f t="shared" si="411"/>
        <v>3.76022304833717-3.58044221510435i</v>
      </c>
      <c r="AD896" t="str">
        <f t="shared" si="412"/>
        <v>0.206915722262961+0.175895061494122i</v>
      </c>
      <c r="AE896" t="str">
        <f t="shared" si="413"/>
        <v>-0.159932488078023-0.183064497235018i</v>
      </c>
      <c r="AF896" t="str">
        <f t="shared" si="414"/>
        <v>-12.9549904997246-3.43581271432872i</v>
      </c>
      <c r="AG896" t="str">
        <f t="shared" si="415"/>
        <v>1.0177126171702-0.019649914723475i</v>
      </c>
      <c r="AH896" t="str">
        <f t="shared" si="416"/>
        <v>1.3619085569791+2.8965527554249i</v>
      </c>
      <c r="AI896">
        <f t="shared" si="417"/>
        <v>10.105040263530285</v>
      </c>
      <c r="AJ896">
        <f t="shared" si="418"/>
        <v>64.817909225316612</v>
      </c>
      <c r="AK896"/>
      <c r="AL896"/>
      <c r="AM896"/>
      <c r="AN896"/>
    </row>
    <row r="897" spans="1:40" x14ac:dyDescent="0.25">
      <c r="A897"/>
      <c r="B897">
        <f t="shared" si="419"/>
        <v>76300</v>
      </c>
      <c r="C897" s="237" t="str">
        <f t="shared" si="387"/>
        <v>-0.000013127849504898+0.0320972756396975i</v>
      </c>
      <c r="D897" s="208" t="str">
        <f t="shared" si="388"/>
        <v>-5.95710660385216+0.246079113237681i</v>
      </c>
      <c r="E897" t="str">
        <f t="shared" si="389"/>
        <v>2870</v>
      </c>
      <c r="F897" t="str">
        <f t="shared" si="390"/>
        <v>0.777000777000777</v>
      </c>
      <c r="G897" t="str">
        <f t="shared" si="385"/>
        <v>0.777000777000777</v>
      </c>
      <c r="H897" t="str">
        <f t="shared" si="391"/>
        <v>7.00207295033008+3.67981616913532i</v>
      </c>
      <c r="I897" t="str">
        <f t="shared" si="392"/>
        <v>299.629399336127i</v>
      </c>
      <c r="J897" t="str">
        <f t="shared" si="386"/>
        <v>-75.7923192889822+64.8028876743396i</v>
      </c>
      <c r="K897" t="str">
        <f t="shared" si="393"/>
        <v>1.95264131811296-2.28377499137093i</v>
      </c>
      <c r="L897" t="str">
        <f t="shared" si="394"/>
        <v>0.141594746827454-0.140621656284125i</v>
      </c>
      <c r="M897" t="str">
        <f t="shared" si="395"/>
        <v>2.09423606494041-2.42439664765506i</v>
      </c>
      <c r="N897" t="str">
        <f t="shared" si="396"/>
        <v>-0.338383611576407i</v>
      </c>
      <c r="O897" t="str">
        <f t="shared" si="397"/>
        <v>0.943292478396045-0.331962799424041i</v>
      </c>
      <c r="P897" t="str">
        <f t="shared" si="398"/>
        <v>0.056707521603955+0.331962799424041i</v>
      </c>
      <c r="Q897" t="str">
        <f t="shared" si="399"/>
        <v>-0.056707521603955+0.00642081215236601i</v>
      </c>
      <c r="R897" t="str">
        <f t="shared" si="400"/>
        <v>-0.332908281213716-5.89164067678775i</v>
      </c>
      <c r="S897" t="str">
        <f t="shared" si="401"/>
        <v>0.0350983525788711i</v>
      </c>
      <c r="T897" t="str">
        <f t="shared" si="402"/>
        <v>0.206786881741915-0.011684532230465i</v>
      </c>
      <c r="U897" t="str">
        <f t="shared" si="403"/>
        <v>0.0001-2085.910132266i</v>
      </c>
      <c r="V897" t="str">
        <f t="shared" si="404"/>
        <v>0.00002-0.0334573834792457i</v>
      </c>
      <c r="W897" t="str">
        <f t="shared" si="405"/>
        <v>0.0000199993584529566-0.033456846841479i</v>
      </c>
      <c r="X897" t="str">
        <f t="shared" si="406"/>
        <v>0.00394358334724482-0.0329853817729309i</v>
      </c>
      <c r="Y897" t="str">
        <f t="shared" si="407"/>
        <v>0.009+0.479407038937802i</v>
      </c>
      <c r="Z897" t="str">
        <f t="shared" si="408"/>
        <v>-0.882845103500249-0.131602439988934i</v>
      </c>
      <c r="AA897" t="str">
        <f t="shared" si="409"/>
        <v>0.778718192771387-26.8578381082882i</v>
      </c>
      <c r="AB897" t="str">
        <f t="shared" si="410"/>
        <v>1.40781958950148-0.0795491146713092i</v>
      </c>
      <c r="AC897" t="str">
        <f t="shared" si="411"/>
        <v>3.75544795033055-3.57970771816925i</v>
      </c>
      <c r="AD897" t="str">
        <f t="shared" si="412"/>
        <v>0.206992293693241+0.176123542493972i</v>
      </c>
      <c r="AE897" t="str">
        <f t="shared" si="413"/>
        <v>-0.159563845017662-0.182730498010858i</v>
      </c>
      <c r="AF897" t="str">
        <f t="shared" si="414"/>
        <v>-12.9591795541822-3.43373705589764i</v>
      </c>
      <c r="AG897" t="str">
        <f t="shared" si="415"/>
        <v>1.01770718024753-0.0196284179631985i</v>
      </c>
      <c r="AH897" t="str">
        <f t="shared" si="416"/>
        <v>1.35954032587298+2.89142427609172i</v>
      </c>
      <c r="AI897">
        <f t="shared" si="417"/>
        <v>10.089697711524092</v>
      </c>
      <c r="AJ897">
        <f t="shared" si="418"/>
        <v>64.817209951161487</v>
      </c>
      <c r="AK897"/>
      <c r="AL897"/>
      <c r="AM897"/>
      <c r="AN897"/>
    </row>
    <row r="898" spans="1:40" x14ac:dyDescent="0.25">
      <c r="A898"/>
      <c r="B898">
        <f t="shared" si="419"/>
        <v>76400</v>
      </c>
      <c r="C898" s="237" t="str">
        <f t="shared" si="387"/>
        <v>-0.0000130935059033496+0.0320552635128361i</v>
      </c>
      <c r="D898" s="208" t="str">
        <f t="shared" si="388"/>
        <v>-5.95710634055122+0.245757020265077i</v>
      </c>
      <c r="E898" t="str">
        <f t="shared" si="389"/>
        <v>2870</v>
      </c>
      <c r="F898" t="str">
        <f t="shared" si="390"/>
        <v>0.777000777000777</v>
      </c>
      <c r="G898" t="str">
        <f t="shared" si="385"/>
        <v>0.777000777000777</v>
      </c>
      <c r="H898" t="str">
        <f t="shared" si="391"/>
        <v>7.00625133176947+3.67741752237106i</v>
      </c>
      <c r="I898" t="str">
        <f t="shared" si="392"/>
        <v>300.022098417825i</v>
      </c>
      <c r="J898" t="str">
        <f t="shared" si="386"/>
        <v>-75.9937416793092+64.8878193750923i</v>
      </c>
      <c r="K898" t="str">
        <f t="shared" si="393"/>
        <v>1.94960921942401-2.28329601492787i</v>
      </c>
      <c r="L898" t="str">
        <f t="shared" si="394"/>
        <v>0.141410569325915-0.140622805781403i</v>
      </c>
      <c r="M898" t="str">
        <f t="shared" si="395"/>
        <v>2.09101978874993-2.42391882070927i</v>
      </c>
      <c r="N898" t="str">
        <f t="shared" si="396"/>
        <v>-0.338827102548329i</v>
      </c>
      <c r="O898" t="str">
        <f t="shared" si="397"/>
        <v>0.943145163130931-0.332381108462453i</v>
      </c>
      <c r="P898" t="str">
        <f t="shared" si="398"/>
        <v>0.056854836869069+0.332381108462453i</v>
      </c>
      <c r="Q898" t="str">
        <f t="shared" si="399"/>
        <v>-0.056854836869069+0.00644599408587598i</v>
      </c>
      <c r="R898" t="str">
        <f t="shared" si="400"/>
        <v>-0.332907163780571-5.88387979797938i</v>
      </c>
      <c r="S898" t="str">
        <f t="shared" si="401"/>
        <v>0.0351443530409665i</v>
      </c>
      <c r="T898" t="str">
        <f t="shared" si="402"/>
        <v>0.206785148870798-0.0116998068937712i</v>
      </c>
      <c r="U898" t="str">
        <f t="shared" si="403"/>
        <v>0.0001-2083.17988340177i</v>
      </c>
      <c r="V898" t="str">
        <f t="shared" si="404"/>
        <v>0.00002-0.0334135910924927i</v>
      </c>
      <c r="W898" t="str">
        <f t="shared" si="405"/>
        <v>0.0000199993584529566-0.033413055157132i</v>
      </c>
      <c r="X898" t="str">
        <f t="shared" si="406"/>
        <v>0.00393346173836752-0.0329434095710725i</v>
      </c>
      <c r="Y898" t="str">
        <f t="shared" si="407"/>
        <v>0.009+0.48003535746852i</v>
      </c>
      <c r="Z898" t="str">
        <f t="shared" si="408"/>
        <v>-0.88041414066166-0.131043164024986i</v>
      </c>
      <c r="AA898" t="str">
        <f t="shared" si="409"/>
        <v>0.775780849274229-26.8176748081779i</v>
      </c>
      <c r="AB898" t="str">
        <f t="shared" si="410"/>
        <v>1.40780779199342-0.0796531056500616i</v>
      </c>
      <c r="AC898" t="str">
        <f t="shared" si="411"/>
        <v>3.75068128990146-3.57896802310368i</v>
      </c>
      <c r="AD898" t="str">
        <f t="shared" si="412"/>
        <v>0.207068961707602+0.176351984014111i</v>
      </c>
      <c r="AE898" t="str">
        <f t="shared" si="413"/>
        <v>-0.159196720012208-0.182397752373295i</v>
      </c>
      <c r="AF898" t="str">
        <f t="shared" si="414"/>
        <v>-12.9633576723207-3.43166050210598i</v>
      </c>
      <c r="AG898" t="str">
        <f t="shared" si="415"/>
        <v>1.01770176486442-0.0196069972613629i</v>
      </c>
      <c r="AH898" t="str">
        <f t="shared" si="416"/>
        <v>1.35718042408782+2.88631378370726i</v>
      </c>
      <c r="AI898">
        <f t="shared" si="417"/>
        <v>10.074381992331807</v>
      </c>
      <c r="AJ898">
        <f t="shared" si="418"/>
        <v>64.816510286859511</v>
      </c>
      <c r="AK898"/>
      <c r="AL898"/>
      <c r="AM898"/>
      <c r="AN898"/>
    </row>
    <row r="899" spans="1:40" x14ac:dyDescent="0.25">
      <c r="A899"/>
      <c r="B899">
        <f t="shared" si="419"/>
        <v>76500</v>
      </c>
      <c r="C899" s="237" t="str">
        <f t="shared" si="387"/>
        <v>-0.0000130592968945159+0.0320133612215455i</v>
      </c>
      <c r="D899" s="208" t="str">
        <f t="shared" si="388"/>
        <v>-5.95710607828215+0.245435769365182i</v>
      </c>
      <c r="E899" t="str">
        <f t="shared" si="389"/>
        <v>2870</v>
      </c>
      <c r="F899" t="str">
        <f t="shared" si="390"/>
        <v>0.777000777000777</v>
      </c>
      <c r="G899" t="str">
        <f t="shared" si="385"/>
        <v>0.777000777000777</v>
      </c>
      <c r="H899" t="str">
        <f t="shared" si="391"/>
        <v>7.01041880791923+3.67501884436168i</v>
      </c>
      <c r="I899" t="str">
        <f t="shared" si="392"/>
        <v>300.414797499524i</v>
      </c>
      <c r="J899" t="str">
        <f t="shared" si="386"/>
        <v>-76.1954278841618+64.9727510758451i</v>
      </c>
      <c r="K899" t="str">
        <f t="shared" si="393"/>
        <v>1.94658256721327-2.28281378215808i</v>
      </c>
      <c r="L899" t="str">
        <f t="shared" si="394"/>
        <v>0.141226630046672-0.140623713029798i</v>
      </c>
      <c r="M899" t="str">
        <f t="shared" si="395"/>
        <v>2.08780919725994-2.42343749518788i</v>
      </c>
      <c r="N899" t="str">
        <f t="shared" si="396"/>
        <v>-0.339270593520251i</v>
      </c>
      <c r="O899" t="str">
        <f t="shared" si="397"/>
        <v>0.942997662364029-0.332799352126739i</v>
      </c>
      <c r="P899" t="str">
        <f t="shared" si="398"/>
        <v>0.057002337635971+0.332799352126739i</v>
      </c>
      <c r="Q899" t="str">
        <f t="shared" si="399"/>
        <v>-0.057002337635971+0.00647124139351202i</v>
      </c>
      <c r="R899" t="str">
        <f t="shared" si="400"/>
        <v>-0.332906044870417-5.87613914438983i</v>
      </c>
      <c r="S899" t="str">
        <f t="shared" si="401"/>
        <v>0.0351903535030621i</v>
      </c>
      <c r="T899" t="str">
        <f t="shared" si="402"/>
        <v>0.206783413724259-0.0117150814022962i</v>
      </c>
      <c r="U899" t="str">
        <f t="shared" si="403"/>
        <v>0.0001-2080.45677244308i</v>
      </c>
      <c r="V899" t="str">
        <f t="shared" si="404"/>
        <v>0.00002-0.0333699131956398i</v>
      </c>
      <c r="W899" t="str">
        <f t="shared" si="405"/>
        <v>0.0000199993584529566-0.0333693779608486i</v>
      </c>
      <c r="X899" t="str">
        <f t="shared" si="406"/>
        <v>0.00392337906156465-0.0329015424816281i</v>
      </c>
      <c r="Y899" t="str">
        <f t="shared" si="407"/>
        <v>0.009+0.480663675999238i</v>
      </c>
      <c r="Z899" t="str">
        <f t="shared" si="408"/>
        <v>-0.877993349335012-0.130487116332866i</v>
      </c>
      <c r="AA899" t="str">
        <f t="shared" si="409"/>
        <v>0.772860257812374-26.7776373578833i</v>
      </c>
      <c r="AB899" t="str">
        <f t="shared" si="410"/>
        <v>1.40779597899412-0.0797570955750528i</v>
      </c>
      <c r="AC899" t="str">
        <f t="shared" si="411"/>
        <v>3.74592305688562-3.57822315875741i</v>
      </c>
      <c r="AD899" t="str">
        <f t="shared" si="412"/>
        <v>0.207145726293706+0.176580386046863i</v>
      </c>
      <c r="AE899" t="str">
        <f t="shared" si="413"/>
        <v>-0.158831104652845-0.182066253056898i</v>
      </c>
      <c r="AF899" t="str">
        <f t="shared" si="414"/>
        <v>-12.9675248862014-3.4295830749965i</v>
      </c>
      <c r="AG899" t="str">
        <f t="shared" si="415"/>
        <v>1.01769637087425-0.0195856522580012i</v>
      </c>
      <c r="AH899" t="str">
        <f t="shared" si="416"/>
        <v>1.35482881296031+2.88122118312559i</v>
      </c>
      <c r="AI899">
        <f t="shared" si="417"/>
        <v>10.059093016234179</v>
      </c>
      <c r="AJ899">
        <f t="shared" si="418"/>
        <v>64.815810144446289</v>
      </c>
      <c r="AK899"/>
      <c r="AL899"/>
      <c r="AM899"/>
      <c r="AN899"/>
    </row>
    <row r="900" spans="1:40" x14ac:dyDescent="0.25">
      <c r="A900"/>
      <c r="B900">
        <f t="shared" si="419"/>
        <v>76600</v>
      </c>
      <c r="C900" s="237" t="str">
        <f t="shared" si="387"/>
        <v>-0.0000130252217760219+0.0319715683356607i</v>
      </c>
      <c r="D900" s="208" t="str">
        <f t="shared" si="388"/>
        <v>-5.95710581703957+0.245115357240065i</v>
      </c>
      <c r="E900" t="str">
        <f t="shared" si="389"/>
        <v>2870</v>
      </c>
      <c r="F900" t="str">
        <f t="shared" si="390"/>
        <v>0.777000777000777</v>
      </c>
      <c r="G900" t="str">
        <f t="shared" si="385"/>
        <v>0.777000777000777</v>
      </c>
      <c r="H900" t="str">
        <f t="shared" si="391"/>
        <v>7.01457541076287+3.67262015368887i</v>
      </c>
      <c r="I900" t="str">
        <f t="shared" si="392"/>
        <v>300.807496581223i</v>
      </c>
      <c r="J900" t="str">
        <f t="shared" si="386"/>
        <v>-76.3973779035401+65.0576827765977i</v>
      </c>
      <c r="K900" t="str">
        <f t="shared" si="393"/>
        <v>1.94356135458662-2.28232831155312i</v>
      </c>
      <c r="L900" t="str">
        <f t="shared" si="394"/>
        <v>0.141042928998993-0.140624378968768i</v>
      </c>
      <c r="M900" t="str">
        <f t="shared" si="395"/>
        <v>2.08460428358561-2.42295269052189i</v>
      </c>
      <c r="N900" t="str">
        <f t="shared" si="396"/>
        <v>-0.339714084492173i</v>
      </c>
      <c r="O900" t="str">
        <f t="shared" si="397"/>
        <v>0.942849976124348-0.333217530334639i</v>
      </c>
      <c r="P900" t="str">
        <f t="shared" si="398"/>
        <v>0.057150023875652+0.333217530334639i</v>
      </c>
      <c r="Q900" t="str">
        <f t="shared" si="399"/>
        <v>-0.057150023875652+0.00649655415753397i</v>
      </c>
      <c r="R900" t="str">
        <f t="shared" si="400"/>
        <v>-0.332904924483463-5.86841863680725i</v>
      </c>
      <c r="S900" t="str">
        <f t="shared" si="401"/>
        <v>0.0352363539651575i</v>
      </c>
      <c r="T900" t="str">
        <f t="shared" si="402"/>
        <v>0.206781676302267-0.0117303557558433i</v>
      </c>
      <c r="U900" t="str">
        <f t="shared" si="403"/>
        <v>0.0001-2077.74077143467i</v>
      </c>
      <c r="V900" t="str">
        <f t="shared" si="404"/>
        <v>0.00002-0.033326349340293i</v>
      </c>
      <c r="W900" t="str">
        <f t="shared" si="405"/>
        <v>0.0000199993584529566-0.0333258148042423i</v>
      </c>
      <c r="X900" t="str">
        <f t="shared" si="406"/>
        <v>0.00391333511837114-0.0328597801164449i</v>
      </c>
      <c r="Y900" t="str">
        <f t="shared" si="407"/>
        <v>0.009+0.481291994529956i</v>
      </c>
      <c r="Z900" t="str">
        <f t="shared" si="408"/>
        <v>-0.875582672169928-0.129934273268543i</v>
      </c>
      <c r="AA900" t="str">
        <f t="shared" si="409"/>
        <v>0.769956292250259-26.7377251477195i</v>
      </c>
      <c r="AB900" t="str">
        <f t="shared" si="410"/>
        <v>1.40778415050338-0.0798610844449436i</v>
      </c>
      <c r="AC900" t="str">
        <f t="shared" si="411"/>
        <v>3.7411732410794-3.57747315386196i</v>
      </c>
      <c r="AD900" t="str">
        <f t="shared" si="412"/>
        <v>0.20722258743921+0.176808748584387i</v>
      </c>
      <c r="AE900" t="str">
        <f t="shared" si="413"/>
        <v>-0.158466990589157-0.181735992852279i</v>
      </c>
      <c r="AF900" t="str">
        <f t="shared" si="414"/>
        <v>-12.9716812278024-3.42750479644881i</v>
      </c>
      <c r="AG900" t="str">
        <f t="shared" si="415"/>
        <v>1.01769099813161-0.0195643825954422i</v>
      </c>
      <c r="AH900" t="str">
        <f t="shared" si="416"/>
        <v>1.35248545404636+2.87614637986636i</v>
      </c>
      <c r="AI900">
        <f t="shared" si="417"/>
        <v>10.043830693947516</v>
      </c>
      <c r="AJ900">
        <f t="shared" si="418"/>
        <v>64.815109436792497</v>
      </c>
      <c r="AK900"/>
      <c r="AL900"/>
      <c r="AM900"/>
      <c r="AN900"/>
    </row>
    <row r="901" spans="1:40" x14ac:dyDescent="0.25">
      <c r="A901"/>
      <c r="B901">
        <f t="shared" si="419"/>
        <v>76700</v>
      </c>
      <c r="C901" s="237" t="str">
        <f t="shared" si="387"/>
        <v>-0.0000129912798500686+0.0319298844272598i</v>
      </c>
      <c r="D901" s="208" t="str">
        <f t="shared" si="388"/>
        <v>-5.95710555681814+0.244795780608992i</v>
      </c>
      <c r="E901" t="str">
        <f t="shared" si="389"/>
        <v>2870</v>
      </c>
      <c r="F901" t="str">
        <f t="shared" si="390"/>
        <v>0.777000777000777</v>
      </c>
      <c r="G901" t="str">
        <f t="shared" ref="G901:G964" si="420">IF($C$11=$C$7,$C$24,F901)</f>
        <v>0.777000777000777</v>
      </c>
      <c r="H901" t="str">
        <f t="shared" si="391"/>
        <v>7.01872117220071+3.67022146878939i</v>
      </c>
      <c r="I901" t="str">
        <f t="shared" si="392"/>
        <v>301.200195662921i</v>
      </c>
      <c r="J901" t="str">
        <f t="shared" ref="J901:J964" si="421">IMSUM(COMPLEX(0,2*PI()*B901*$C$113*$C$112),COMPLEX(0,2*PI()*B901*$C$113*$C$111),COMPLEX(0,2*PI()*B901*$C$28*10^-12*$C$111),COMPLEX(-1*2*PI()*B901*2*PI()*B901*$C$113*$C$112*$C$28*10^-12*$C$111,0),COMPLEX(1,0))</f>
        <v>-76.599591737444+65.1426144773505i</v>
      </c>
      <c r="K901" t="str">
        <f t="shared" si="393"/>
        <v>1.94054557462641-2.28183962152716i</v>
      </c>
      <c r="L901" t="str">
        <f t="shared" si="394"/>
        <v>0.140859466189675-0.140624804535352i</v>
      </c>
      <c r="M901" t="str">
        <f t="shared" si="395"/>
        <v>2.08140504081608-2.42246442606251i</v>
      </c>
      <c r="N901" t="str">
        <f t="shared" si="396"/>
        <v>-0.340157575464095i</v>
      </c>
      <c r="O901" t="str">
        <f t="shared" si="397"/>
        <v>0.942702104440938-0.333635643003901i</v>
      </c>
      <c r="P901" t="str">
        <f t="shared" si="398"/>
        <v>0.057297895559062+0.333635643003901i</v>
      </c>
      <c r="Q901" t="str">
        <f t="shared" si="399"/>
        <v>-0.057297895559062+0.006521932460194i</v>
      </c>
      <c r="R901" t="str">
        <f t="shared" si="400"/>
        <v>-0.332903802619286-5.86071819643324i</v>
      </c>
      <c r="S901" t="str">
        <f t="shared" si="401"/>
        <v>0.035282354427253i</v>
      </c>
      <c r="T901" t="str">
        <f t="shared" si="402"/>
        <v>0.206779936604809-0.0117456299541939i</v>
      </c>
      <c r="U901" t="str">
        <f t="shared" si="403"/>
        <v>0.0001-2075.03185256709i</v>
      </c>
      <c r="V901" t="str">
        <f t="shared" si="404"/>
        <v>0.00002-0.0332828990803969i</v>
      </c>
      <c r="W901" t="str">
        <f t="shared" si="405"/>
        <v>0.0000199993584529566-0.0332823652412647i</v>
      </c>
      <c r="X901" t="str">
        <f t="shared" si="406"/>
        <v>0.00390332971157879-0.032818122089246i</v>
      </c>
      <c r="Y901" t="str">
        <f t="shared" si="407"/>
        <v>0.009+0.481920313060674i</v>
      </c>
      <c r="Z901" t="str">
        <f t="shared" si="408"/>
        <v>-0.873182052223438-0.129384611398421i</v>
      </c>
      <c r="AA901" t="str">
        <f t="shared" si="409"/>
        <v>0.767068827621554-26.6979375720047i</v>
      </c>
      <c r="AB901" t="str">
        <f t="shared" si="410"/>
        <v>1.40777230652111-0.0799650722582457i</v>
      </c>
      <c r="AC901" t="str">
        <f t="shared" si="411"/>
        <v>3.7364318322412-3.57671803703089i</v>
      </c>
      <c r="AD901" t="str">
        <f t="shared" si="412"/>
        <v>0.20729954513176+0.177037071618685i</v>
      </c>
      <c r="AE901" t="str">
        <f t="shared" si="413"/>
        <v>-0.158104369528637-0.181406964605573i</v>
      </c>
      <c r="AF901" t="str">
        <f t="shared" si="414"/>
        <v>-12.9758267290189-3.4254256881804i</v>
      </c>
      <c r="AG901" t="str">
        <f t="shared" si="415"/>
        <v>1.01768564649231-0.0195431879182914i</v>
      </c>
      <c r="AH901" t="str">
        <f t="shared" si="416"/>
        <v>1.35015030911967+2.87108928010933i</v>
      </c>
      <c r="AI901">
        <f t="shared" si="417"/>
        <v>10.028594936621618</v>
      </c>
      <c r="AJ901">
        <f t="shared" si="418"/>
        <v>64.8144080775985</v>
      </c>
      <c r="AK901"/>
      <c r="AL901"/>
      <c r="AM901"/>
      <c r="AN901"/>
    </row>
    <row r="902" spans="1:40" x14ac:dyDescent="0.25">
      <c r="A902"/>
      <c r="B902">
        <f t="shared" si="419"/>
        <v>76800</v>
      </c>
      <c r="C902" s="237" t="str">
        <f t="shared" ref="C902:C965" si="422">IMPRODUCT(COMPLEX(-1,0),IMDIV(IMPRODUCT(G902,COMPLEX($C$100+$C$101,0)),COMPLEX($C$100,2*PI()*B902*$C$103*$C$102*(2*$C$100+$C$101))))</f>
        <v>-0.0000129574704233968+0.0318883090706499i</v>
      </c>
      <c r="D902" s="208" t="str">
        <f t="shared" ref="D902:D965" si="423">IMPRODUCT(COMPLEX($C$106,0),IMSUB(C902,G902))</f>
        <v>-5.95710529761254+0.244477036208316i</v>
      </c>
      <c r="E902" t="str">
        <f t="shared" ref="E902:E965" si="424">IMDIV(COMPLEX($C$20*10^3,0),COMPLEX(1,2*PI()*B902*$C$20*1000*$C$29*10^-12))</f>
        <v>2870</v>
      </c>
      <c r="F902" t="str">
        <f t="shared" ref="F902:F965" si="425">IMDIV(COMPLEX($C$22*1000,0),IMSUM(COMPLEX($C$22*1000,0),E902))</f>
        <v>0.777000777000777</v>
      </c>
      <c r="G902" t="str">
        <f t="shared" si="420"/>
        <v>0.777000777000777</v>
      </c>
      <c r="H902" t="str">
        <f t="shared" ref="H902:H965" si="426">IMPRODUCT(COMPLEX($C$108,0),IMPRODUCT(COMPLEX(-1,0),D902),IMDIV(COMPLEX(0,2*PI()*B902*$C$109*$C$110),COMPLEX(1,2*PI()*B902*$C$109*$C$110)))</f>
        <v>7.0228561240497+3.66782280795606i</v>
      </c>
      <c r="I902" t="str">
        <f t="shared" ref="I902:I965" si="427">COMPLEX(0,2*PI()*B902*$C$113*$C$112*$C$114)</f>
        <v>301.59289474462i</v>
      </c>
      <c r="J902" t="str">
        <f t="shared" si="421"/>
        <v>-76.8020693858735+65.2275461781032i</v>
      </c>
      <c r="K902" t="str">
        <f t="shared" ref="K902:K965" si="428">IMDIV(I902,J902)</f>
        <v>1.93753522039179-2.28134773041728i</v>
      </c>
      <c r="L902" t="str">
        <f t="shared" ref="L902:L965" si="429">IMDIV(COMPLEX($C$117,0),COMPLEX(1,2*PI()*B902*$C$115*$C$116))</f>
        <v>0.140676241623053-0.140624990664163i</v>
      </c>
      <c r="M902" t="str">
        <f t="shared" ref="M902:M965" si="430">IMSUM(K902,L902)</f>
        <v>2.07821146201484-2.42197272108144i</v>
      </c>
      <c r="N902" t="str">
        <f t="shared" ref="N902:N965" si="431">COMPLEX(0,-2*PI()*B902*$C$43)</f>
        <v>-0.340601066436017i</v>
      </c>
      <c r="O902" t="str">
        <f t="shared" ref="O902:O965" si="432">IMEXP(N902)</f>
        <v>0.942554047342882-0.334053690052291i</v>
      </c>
      <c r="P902" t="str">
        <f t="shared" ref="P902:P965" si="433">IMSUB(COMPLEX(1,0),O902)</f>
        <v>0.057445952657118+0.334053690052291i</v>
      </c>
      <c r="Q902" t="str">
        <f t="shared" ref="Q902:Q965" si="434">IMSUM(COMPLEX(0,2*PI()*B902*$C$43),O902,COMPLEX(-1,0))</f>
        <v>-0.057445952657118+0.00654737638372599i</v>
      </c>
      <c r="R902" t="str">
        <f t="shared" ref="R902:R965" si="435">IMDIV(P902,Q902)</f>
        <v>-0.332902679278088-5.85303774487955i</v>
      </c>
      <c r="S902" t="str">
        <f t="shared" ref="S902:S965" si="436">IMDIV(COMPLEX(0,2*PI()*B902*$C$123),COMPLEX($C$124,0))</f>
        <v>0.0353283548893484i</v>
      </c>
      <c r="T902" t="str">
        <f t="shared" ref="T902:T965" si="437">IMPRODUCT(R902,S902)</f>
        <v>0.206778194631856-0.0117609039971512i</v>
      </c>
      <c r="U902" t="str">
        <f t="shared" ref="U902:U965" si="438">IMDIV(COMPLEX(1,2*PI()*B902*$C$16*10^-3*$C$15*10^-6),COMPLEX(0,2*PI()*B902*$C$15*10^-6))</f>
        <v>0.0001-2072.32998817572i</v>
      </c>
      <c r="V902" t="str">
        <f t="shared" ref="V902:V965" si="439">IMSUM(COMPLEX($C$18*10^-3,0),IMDIV(COMPLEX(1,0),COMPLEX(0,2*PI()*B902*($C$17*1*10^-6))))</f>
        <v>0.00002-0.0332395619722194i</v>
      </c>
      <c r="W902" t="str">
        <f t="shared" ref="W902:W965" si="440">IMDIV(IMPRODUCT(U902,V902),IMSUM(U902,V902))</f>
        <v>0.0000199993584529566-0.0332390288281908i</v>
      </c>
      <c r="X902" t="str">
        <f t="shared" ref="X902:X965" si="441">IMDIV(IMPRODUCT(COMPLEX($C$19,0),W902),IMSUM(COMPLEX($C$19,0),W902))</f>
        <v>0.00389336264522692-0.0327765680156187i</v>
      </c>
      <c r="Y902" t="str">
        <f t="shared" ref="Y902:Y965" si="442">COMPLEX($C$13*10^-3,2*PI()*B902*$C$12*0.000001)</f>
        <v>0.009+0.482548631591392i</v>
      </c>
      <c r="Z902" t="str">
        <f t="shared" ref="Z902:Z965" si="443">IMPRODUCT(COMPLEX($C$6,0),IMDIV(X902,IMSUM(X902,Y902)))</f>
        <v>-0.870791432956477-0.128838107497144i</v>
      </c>
      <c r="AA902" t="str">
        <f t="shared" ref="AA902:AA965" si="444">IMDIV(COMPLEX($C$6,0),IMSUM(X902,Y902))</f>
        <v>0.76419774011637-26.6582740290272i</v>
      </c>
      <c r="AB902" t="str">
        <f t="shared" ref="AB902:AB965" si="445">IMPRODUCT(COMPLEX($C$119,0),T902)</f>
        <v>1.40776044704711-0.0800690590136193i</v>
      </c>
      <c r="AC902" t="str">
        <f t="shared" ref="AC902:AC965" si="446">IMSUM(COMPLEX(1,0),IMPRODUCT(AB902,M902))</f>
        <v>3.73169882009079-3.57595783676036i</v>
      </c>
      <c r="AD902" t="str">
        <f t="shared" ref="AD902:AD965" si="447">IMDIV(AB902,AC902)</f>
        <v>0.207376599358993+0.177265355141601i</v>
      </c>
      <c r="AE902" t="str">
        <f t="shared" ref="AE902:AE965" si="448">IMPRODUCT(AD902,AA902,X902)</f>
        <v>-0.157743233236206-0.181079161217899i</v>
      </c>
      <c r="AF902" t="str">
        <f t="shared" ref="AF902:AF965" si="449">IMSUB(D902,H902)</f>
        <v>-12.9799614216622-3.42334577174774i</v>
      </c>
      <c r="AG902" t="str">
        <f t="shared" ref="AG902:AG965" si="450">IMSUM(COMPLEX(1,0),IMPRODUCT(AD902,AA902,COMPLEX($C$127,0)))</f>
        <v>1.01768031581332-0.0195220678734133i</v>
      </c>
      <c r="AH902" t="str">
        <f t="shared" ref="AH902:AH965" si="451">IMDIV(IMPRODUCT(AE902,AF902),AG902)</f>
        <v>1.34782334017012+2.86604979068836i</v>
      </c>
      <c r="AI902">
        <f t="shared" ref="AI902:AI965" si="452">20*LOG10(IMABS(AH902))</f>
        <v>10.013385655836046</v>
      </c>
      <c r="AJ902">
        <f t="shared" ref="AJ902:AJ965" si="453">IMARGUMENT(AH902)*180/PI()</f>
        <v>64.813705981387699</v>
      </c>
      <c r="AK902"/>
      <c r="AL902"/>
      <c r="AM902"/>
      <c r="AN902"/>
    </row>
    <row r="903" spans="1:40" x14ac:dyDescent="0.25">
      <c r="A903"/>
      <c r="B903">
        <f t="shared" si="419"/>
        <v>76900</v>
      </c>
      <c r="C903" s="237" t="str">
        <f t="shared" si="422"/>
        <v>-0.000012923792807252+0.0318468418423523i</v>
      </c>
      <c r="D903" s="208" t="str">
        <f t="shared" si="423"/>
        <v>-5.95710503941748+0.244159120791368i</v>
      </c>
      <c r="E903" t="str">
        <f t="shared" si="424"/>
        <v>2870</v>
      </c>
      <c r="F903" t="str">
        <f t="shared" si="425"/>
        <v>0.777000777000777</v>
      </c>
      <c r="G903" t="str">
        <f t="shared" si="420"/>
        <v>0.777000777000777</v>
      </c>
      <c r="H903" t="str">
        <f t="shared" si="426"/>
        <v>7.02698029804361+3.66542418933865i</v>
      </c>
      <c r="I903" t="str">
        <f t="shared" si="427"/>
        <v>301.985593826319i</v>
      </c>
      <c r="J903" t="str">
        <f t="shared" si="421"/>
        <v>-77.0048108488288+65.312477878856i</v>
      </c>
      <c r="K903" t="str">
        <f t="shared" si="428"/>
        <v>1.93453028491898-2.28085265648363i</v>
      </c>
      <c r="L903" t="str">
        <f t="shared" si="429"/>
        <v>0.140493255301025-0.140624938287397i</v>
      </c>
      <c r="M903" t="str">
        <f t="shared" si="430"/>
        <v>2.07502354022001-2.42147759477103i</v>
      </c>
      <c r="N903" t="str">
        <f t="shared" si="431"/>
        <v>-0.341044557407939i</v>
      </c>
      <c r="O903" t="str">
        <f t="shared" si="432"/>
        <v>0.9424058048593-0.334471671397586i</v>
      </c>
      <c r="P903" t="str">
        <f t="shared" si="433"/>
        <v>0.0575941951407+0.334471671397586i</v>
      </c>
      <c r="Q903" t="str">
        <f t="shared" si="434"/>
        <v>-0.0575941951407+0.006572886010353i</v>
      </c>
      <c r="R903" t="str">
        <f t="shared" si="435"/>
        <v>-0.332901554459847-5.84537720416572i</v>
      </c>
      <c r="S903" t="str">
        <f t="shared" si="436"/>
        <v>0.035374355351444i</v>
      </c>
      <c r="T903" t="str">
        <f t="shared" si="437"/>
        <v>0.206776450383388-0.0117761778845107i</v>
      </c>
      <c r="U903" t="str">
        <f t="shared" si="438"/>
        <v>0.0001-2069.63515073986i</v>
      </c>
      <c r="V903" t="str">
        <f t="shared" si="439"/>
        <v>0.00002-0.0331963375743361i</v>
      </c>
      <c r="W903" t="str">
        <f t="shared" si="440"/>
        <v>0.0000199993584529566-0.0331958051236032i</v>
      </c>
      <c r="X903" t="str">
        <f t="shared" si="441"/>
        <v>0.00388343372459279-0.0327351175130035i</v>
      </c>
      <c r="Y903" t="str">
        <f t="shared" si="442"/>
        <v>0.009+0.48317695012211i</v>
      </c>
      <c r="Z903" t="str">
        <f t="shared" si="443"/>
        <v>-0.86841075823043-0.128294738545405i</v>
      </c>
      <c r="AA903" t="str">
        <f t="shared" si="444"/>
        <v>0.761342907068626-26.6187339210126i</v>
      </c>
      <c r="AB903" t="str">
        <f t="shared" si="445"/>
        <v>1.40774857208125-0.0801730447096722i</v>
      </c>
      <c r="AC903" t="str">
        <f t="shared" si="446"/>
        <v>3.72697419431065-3.57519258142934i</v>
      </c>
      <c r="AD903" t="str">
        <f t="shared" si="447"/>
        <v>0.207453750108538+0.177493599144821i</v>
      </c>
      <c r="AE903" t="str">
        <f t="shared" si="448"/>
        <v>-0.157383573533734-0.180752575644841i</v>
      </c>
      <c r="AF903" t="str">
        <f t="shared" si="449"/>
        <v>-12.9840853374611-3.42126506854728i</v>
      </c>
      <c r="AG903" t="str">
        <f t="shared" si="450"/>
        <v>1.01767500595282-0.019501022109913i</v>
      </c>
      <c r="AH903" t="str">
        <f t="shared" si="451"/>
        <v>1.34550450940263+2.86102781908593i</v>
      </c>
      <c r="AI903">
        <f t="shared" si="452"/>
        <v>9.9982027635981048</v>
      </c>
      <c r="AJ903">
        <f t="shared" si="453"/>
        <v>64.813003063496083</v>
      </c>
      <c r="AK903"/>
      <c r="AL903"/>
      <c r="AM903"/>
      <c r="AN903"/>
    </row>
    <row r="904" spans="1:40" x14ac:dyDescent="0.25">
      <c r="A904"/>
      <c r="B904">
        <f t="shared" si="419"/>
        <v>77000</v>
      </c>
      <c r="C904" s="237" t="str">
        <f t="shared" si="422"/>
        <v>-0.0000128902463173492+0.0318054823210879i</v>
      </c>
      <c r="D904" s="208" t="str">
        <f t="shared" si="423"/>
        <v>-5.95710478222772+0.243842031128341i</v>
      </c>
      <c r="E904" t="str">
        <f t="shared" si="424"/>
        <v>2870</v>
      </c>
      <c r="F904" t="str">
        <f t="shared" si="425"/>
        <v>0.777000777000777</v>
      </c>
      <c r="G904" t="str">
        <f t="shared" si="420"/>
        <v>0.777000777000777</v>
      </c>
      <c r="H904" t="str">
        <f t="shared" si="426"/>
        <v>7.03109372583288+3.6630256309449i</v>
      </c>
      <c r="I904" t="str">
        <f t="shared" si="427"/>
        <v>302.378292908018i</v>
      </c>
      <c r="J904" t="str">
        <f t="shared" si="421"/>
        <v>-77.2078161263096+65.3974095796087i</v>
      </c>
      <c r="K904" t="str">
        <f t="shared" si="428"/>
        <v>1.93153076122166-2.28035441790973i</v>
      </c>
      <c r="L904" t="str">
        <f t="shared" si="429"/>
        <v>0.14031050722306-0.140624648334825i</v>
      </c>
      <c r="M904" t="str">
        <f t="shared" si="430"/>
        <v>2.07184126844472-2.42097906624455i</v>
      </c>
      <c r="N904" t="str">
        <f t="shared" si="431"/>
        <v>-0.341488048379861i</v>
      </c>
      <c r="O904" t="str">
        <f t="shared" si="432"/>
        <v>0.94225737701935-0.334889586957574i</v>
      </c>
      <c r="P904" t="str">
        <f t="shared" si="433"/>
        <v>0.05774262298065+0.334889586957574i</v>
      </c>
      <c r="Q904" t="str">
        <f t="shared" si="434"/>
        <v>-0.05774262298065+0.00659846142228704i</v>
      </c>
      <c r="R904" t="str">
        <f t="shared" si="435"/>
        <v>-0.332900428164321-5.83773649671646i</v>
      </c>
      <c r="S904" t="str">
        <f t="shared" si="436"/>
        <v>0.0354203558135394i</v>
      </c>
      <c r="T904" t="str">
        <f t="shared" si="437"/>
        <v>0.206774703859382-0.0117914516160599i</v>
      </c>
      <c r="U904" t="str">
        <f t="shared" si="438"/>
        <v>0.0001-2066.94731288176i</v>
      </c>
      <c r="V904" t="str">
        <f t="shared" si="439"/>
        <v>0.00002-0.0331532254476162i</v>
      </c>
      <c r="W904" t="str">
        <f t="shared" si="440"/>
        <v>0.0000199993584529566-0.0331526936883782i</v>
      </c>
      <c r="X904" t="str">
        <f t="shared" si="441"/>
        <v>0.00387354275618253-0.0326937702006841i</v>
      </c>
      <c r="Y904" t="str">
        <f t="shared" si="442"/>
        <v>0.009+0.483805268652828i</v>
      </c>
      <c r="Z904" t="str">
        <f t="shared" si="443"/>
        <v>-0.866039972303737-0.127754481727801i</v>
      </c>
      <c r="AA904" t="str">
        <f t="shared" si="444"/>
        <v>0.758504206943546-26.5793166540913i</v>
      </c>
      <c r="AB904" t="str">
        <f t="shared" si="445"/>
        <v>1.40773668162336-0.0802770293449577i</v>
      </c>
      <c r="AC904" t="str">
        <f t="shared" si="446"/>
        <v>3.72225794454626-3.57442229929975i</v>
      </c>
      <c r="AD904" t="str">
        <f t="shared" si="447"/>
        <v>0.207530997368013+0.177721803619879i</v>
      </c>
      <c r="AE904" t="str">
        <f t="shared" si="448"/>
        <v>-0.157025382299573-0.180427200895934i</v>
      </c>
      <c r="AF904" t="str">
        <f t="shared" si="449"/>
        <v>-12.9881985080606-3.41918359981656i</v>
      </c>
      <c r="AG904" t="str">
        <f t="shared" si="450"/>
        <v>1.01766971677015-0.0194800502791186i</v>
      </c>
      <c r="AH904" t="str">
        <f t="shared" si="451"/>
        <v>1.34319377923555+2.85602327342744i</v>
      </c>
      <c r="AI904">
        <f t="shared" si="452"/>
        <v>9.9830461723395931</v>
      </c>
      <c r="AJ904">
        <f t="shared" si="453"/>
        <v>64.812299240067333</v>
      </c>
      <c r="AK904"/>
      <c r="AL904"/>
      <c r="AM904"/>
      <c r="AN904"/>
    </row>
    <row r="905" spans="1:40" x14ac:dyDescent="0.25">
      <c r="A905"/>
      <c r="B905">
        <f t="shared" si="419"/>
        <v>77100</v>
      </c>
      <c r="C905" s="237" t="str">
        <f t="shared" si="422"/>
        <v>-0.0000128568302738381+0.0317642300877636i</v>
      </c>
      <c r="D905" s="208" t="str">
        <f t="shared" si="423"/>
        <v>-5.95710452603806+0.243525764006188i</v>
      </c>
      <c r="E905" t="str">
        <f t="shared" si="424"/>
        <v>2870</v>
      </c>
      <c r="F905" t="str">
        <f t="shared" si="425"/>
        <v>0.777000777000777</v>
      </c>
      <c r="G905" t="str">
        <f t="shared" si="420"/>
        <v>0.777000777000777</v>
      </c>
      <c r="H905" t="str">
        <f t="shared" si="426"/>
        <v>7.03519643898479+3.66062715064132i</v>
      </c>
      <c r="I905" t="str">
        <f t="shared" si="427"/>
        <v>302.770991989716i</v>
      </c>
      <c r="J905" t="str">
        <f t="shared" si="421"/>
        <v>-77.4110852183161+65.4823412803615i</v>
      </c>
      <c r="K905" t="str">
        <f t="shared" si="428"/>
        <v>1.9285366422912-2.27985303280263i</v>
      </c>
      <c r="L905" t="str">
        <f t="shared" si="429"/>
        <v>0.140127997386215-0.140624121733797i</v>
      </c>
      <c r="M905" t="str">
        <f t="shared" si="430"/>
        <v>2.06866463967742-2.42047715453643i</v>
      </c>
      <c r="N905" t="str">
        <f t="shared" si="431"/>
        <v>-0.341931539351782i</v>
      </c>
      <c r="O905" t="str">
        <f t="shared" si="432"/>
        <v>0.942108763852225-0.335307436650058i</v>
      </c>
      <c r="P905" t="str">
        <f t="shared" si="433"/>
        <v>0.057891236147775+0.335307436650058i</v>
      </c>
      <c r="Q905" t="str">
        <f t="shared" si="434"/>
        <v>-0.057891236147775+0.00662410270172398i</v>
      </c>
      <c r="R905" t="str">
        <f t="shared" si="435"/>
        <v>-0.33289930039162-5.83011554535887i</v>
      </c>
      <c r="S905" t="str">
        <f t="shared" si="436"/>
        <v>0.035466356275635i</v>
      </c>
      <c r="T905" t="str">
        <f t="shared" si="437"/>
        <v>0.206772955059816-0.0118067251915988i</v>
      </c>
      <c r="U905" t="str">
        <f t="shared" si="438"/>
        <v>0.0001-2064.2664473657i</v>
      </c>
      <c r="V905" t="str">
        <f t="shared" si="439"/>
        <v>0.00002-0.0331102251552068i</v>
      </c>
      <c r="W905" t="str">
        <f t="shared" si="440"/>
        <v>0.0000199993584529565-0.0331096940856699i</v>
      </c>
      <c r="X905" t="str">
        <f t="shared" si="441"/>
        <v>0.00386368954772162-0.032652525699775i</v>
      </c>
      <c r="Y905" t="str">
        <f t="shared" si="442"/>
        <v>0.009+0.484433587183546i</v>
      </c>
      <c r="Z905" t="str">
        <f t="shared" si="443"/>
        <v>-0.863679019828469-0.127217314430694i</v>
      </c>
      <c r="AA905" t="str">
        <f t="shared" si="444"/>
        <v>0.755681519325356-26.5400216382669i</v>
      </c>
      <c r="AB905" t="str">
        <f t="shared" si="445"/>
        <v>1.4077247756733-0.0803810129181141i</v>
      </c>
      <c r="AC905" t="str">
        <f t="shared" si="446"/>
        <v>3.71755006040639-3.5736470185173i</v>
      </c>
      <c r="AD905" t="str">
        <f t="shared" si="447"/>
        <v>0.207608341125028+0.17794996855815i</v>
      </c>
      <c r="AE905" t="str">
        <f t="shared" si="448"/>
        <v>-0.156668651468085-0.180103030034148i</v>
      </c>
      <c r="AF905" t="str">
        <f t="shared" si="449"/>
        <v>-12.9923009650228-3.41710138663513i</v>
      </c>
      <c r="AG905" t="str">
        <f t="shared" si="450"/>
        <v>1.0176644481258-0.0194591520345632i</v>
      </c>
      <c r="AH905" t="str">
        <f t="shared" si="451"/>
        <v>1.34089111229945+2.85103606247568i</v>
      </c>
      <c r="AI905">
        <f t="shared" si="452"/>
        <v>9.9679157949143296</v>
      </c>
      <c r="AJ905">
        <f t="shared" si="453"/>
        <v>64.811594428042767</v>
      </c>
      <c r="AK905"/>
      <c r="AL905"/>
      <c r="AM905"/>
      <c r="AN905"/>
    </row>
    <row r="906" spans="1:40" x14ac:dyDescent="0.25">
      <c r="A906"/>
      <c r="B906">
        <f t="shared" si="419"/>
        <v>77200</v>
      </c>
      <c r="C906" s="237" t="str">
        <f t="shared" si="422"/>
        <v>-0.0000128235440012689+0.0317230847254578i</v>
      </c>
      <c r="D906" s="208" t="str">
        <f t="shared" si="423"/>
        <v>-5.9571042708433+0.24321031622851i</v>
      </c>
      <c r="E906" t="str">
        <f t="shared" si="424"/>
        <v>2870</v>
      </c>
      <c r="F906" t="str">
        <f t="shared" si="425"/>
        <v>0.777000777000777</v>
      </c>
      <c r="G906" t="str">
        <f t="shared" si="420"/>
        <v>0.777000777000777</v>
      </c>
      <c r="H906" t="str">
        <f t="shared" si="426"/>
        <v>7.03928846898327+3.65822876615423i</v>
      </c>
      <c r="I906" t="str">
        <f t="shared" si="427"/>
        <v>303.163691071415i</v>
      </c>
      <c r="J906" t="str">
        <f t="shared" si="421"/>
        <v>-77.6146181248482+65.5672729811142i</v>
      </c>
      <c r="K906" t="str">
        <f t="shared" si="428"/>
        <v>1.92554792109708-2.27934851919329i</v>
      </c>
      <c r="L906" t="str">
        <f t="shared" si="429"/>
        <v>0.139945725785155-0.140623359409243i</v>
      </c>
      <c r="M906" t="str">
        <f t="shared" si="430"/>
        <v>2.06549364688223-2.41997187860253i</v>
      </c>
      <c r="N906" t="str">
        <f t="shared" si="431"/>
        <v>-0.342375030323704i</v>
      </c>
      <c r="O906" t="str">
        <f t="shared" si="432"/>
        <v>0.941959965387154-0.335725220392855i</v>
      </c>
      <c r="P906" t="str">
        <f t="shared" si="433"/>
        <v>0.058040034612846+0.335725220392855i</v>
      </c>
      <c r="Q906" t="str">
        <f t="shared" si="434"/>
        <v>-0.058040034612846+0.00664980993084896i</v>
      </c>
      <c r="R906" t="str">
        <f t="shared" si="435"/>
        <v>-0.332898171141638-5.82251427331985i</v>
      </c>
      <c r="S906" t="str">
        <f t="shared" si="436"/>
        <v>0.0355123567377306i</v>
      </c>
      <c r="T906" t="str">
        <f t="shared" si="437"/>
        <v>0.206771203984663-0.0118219986109199i</v>
      </c>
      <c r="U906" t="str">
        <f t="shared" si="438"/>
        <v>0.0001-2061.59252709709i</v>
      </c>
      <c r="V906" t="str">
        <f t="shared" si="439"/>
        <v>0.00002-0.0330673362625187i</v>
      </c>
      <c r="W906" t="str">
        <f t="shared" si="440"/>
        <v>0.0000199993584529566-0.0330668058808963i</v>
      </c>
      <c r="X906" t="str">
        <f t="shared" si="441"/>
        <v>0.00385387390814596-0.0326113836332126i</v>
      </c>
      <c r="Y906" t="str">
        <f t="shared" si="442"/>
        <v>0.009+0.485061905714264i</v>
      </c>
      <c r="Z906" t="str">
        <f t="shared" si="443"/>
        <v>-0.861327845847018-0.126683214240112i</v>
      </c>
      <c r="AA906" t="str">
        <f t="shared" si="444"/>
        <v>0.75287472490509-26.5008482873836i</v>
      </c>
      <c r="AB906" t="str">
        <f t="shared" si="445"/>
        <v>1.40771285423088-0.0804849954277287i</v>
      </c>
      <c r="AC906" t="str">
        <f t="shared" si="446"/>
        <v>3.71285053146378-3.57286676711135i</v>
      </c>
      <c r="AD906" t="str">
        <f t="shared" si="447"/>
        <v>0.207685781367185+0.178178093950856i</v>
      </c>
      <c r="AE906" t="str">
        <f t="shared" si="448"/>
        <v>-0.156313373029181-0.179780056175382i</v>
      </c>
      <c r="AF906" t="str">
        <f t="shared" si="449"/>
        <v>-12.9963927398266-3.41501844992572i</v>
      </c>
      <c r="AG906" t="str">
        <f t="shared" si="450"/>
        <v>1.01765919988141-0.0194383270319679i</v>
      </c>
      <c r="AH906" t="str">
        <f t="shared" si="451"/>
        <v>1.33859647143565+2.84606609562538i</v>
      </c>
      <c r="AI906">
        <f t="shared" si="452"/>
        <v>9.9528115445954324</v>
      </c>
      <c r="AJ906">
        <f t="shared" si="453"/>
        <v>64.810888545155777</v>
      </c>
      <c r="AK906"/>
      <c r="AL906"/>
      <c r="AM906"/>
      <c r="AN906"/>
    </row>
    <row r="907" spans="1:40" x14ac:dyDescent="0.25">
      <c r="A907"/>
      <c r="B907">
        <f t="shared" si="419"/>
        <v>77300</v>
      </c>
      <c r="C907" s="237" t="str">
        <f t="shared" si="422"/>
        <v>-0.0000127903868285578+0.0316820458194058i</v>
      </c>
      <c r="D907" s="208" t="str">
        <f t="shared" si="423"/>
        <v>-5.95710401663831+0.242895684615445i</v>
      </c>
      <c r="E907" t="str">
        <f t="shared" si="424"/>
        <v>2870</v>
      </c>
      <c r="F907" t="str">
        <f t="shared" si="425"/>
        <v>0.777000777000777</v>
      </c>
      <c r="G907" t="str">
        <f t="shared" si="420"/>
        <v>0.777000777000777</v>
      </c>
      <c r="H907" t="str">
        <f t="shared" si="426"/>
        <v>7.04336984722912+3.6558304950706i</v>
      </c>
      <c r="I907" t="str">
        <f t="shared" si="427"/>
        <v>303.556390153114i</v>
      </c>
      <c r="J907" t="str">
        <f t="shared" si="421"/>
        <v>-77.818414845906+65.652204681867i</v>
      </c>
      <c r="K907" t="str">
        <f t="shared" si="428"/>
        <v>1.9225645905871-2.27884089503667i</v>
      </c>
      <c r="L907" t="str">
        <f t="shared" si="429"/>
        <v>0.139763692412166-0.140622362283668i</v>
      </c>
      <c r="M907" t="str">
        <f t="shared" si="430"/>
        <v>2.06232828299927-2.41946325732034i</v>
      </c>
      <c r="N907" t="str">
        <f t="shared" si="431"/>
        <v>-0.342818521295626i</v>
      </c>
      <c r="O907" t="str">
        <f t="shared" si="432"/>
        <v>0.941810981653405-0.336142938103792i</v>
      </c>
      <c r="P907" t="str">
        <f t="shared" si="433"/>
        <v>0.058189018346595+0.336142938103792i</v>
      </c>
      <c r="Q907" t="str">
        <f t="shared" si="434"/>
        <v>-0.058189018346595+0.00667558319183403i</v>
      </c>
      <c r="R907" t="str">
        <f t="shared" si="435"/>
        <v>-0.332897040414231-5.81493260422381i</v>
      </c>
      <c r="S907" t="str">
        <f t="shared" si="436"/>
        <v>0.035558357199826i</v>
      </c>
      <c r="T907" t="str">
        <f t="shared" si="437"/>
        <v>0.206769450633905-0.0118372718738141i</v>
      </c>
      <c r="U907" t="str">
        <f t="shared" si="438"/>
        <v>0.0001-2058.92552512154i</v>
      </c>
      <c r="V907" t="str">
        <f t="shared" si="439"/>
        <v>0.00002-0.0330245583372114i</v>
      </c>
      <c r="W907" t="str">
        <f t="shared" si="440"/>
        <v>0.0000199993584529566-0.0330240286417235i</v>
      </c>
      <c r="X907" t="str">
        <f t="shared" si="441"/>
        <v>0.00384409564759253-0.0325703436257422i</v>
      </c>
      <c r="Y907" t="str">
        <f t="shared" si="442"/>
        <v>0.009+0.485690224244982i</v>
      </c>
      <c r="Z907" t="str">
        <f t="shared" si="443"/>
        <v>-0.858986395788718-0.126152158939667i</v>
      </c>
      <c r="AA907" t="str">
        <f t="shared" si="444"/>
        <v>0.750083705468548-26.4617960190956i</v>
      </c>
      <c r="AB907" t="str">
        <f t="shared" si="445"/>
        <v>1.40770091729599-0.0805889768723781i</v>
      </c>
      <c r="AC907" t="str">
        <f t="shared" si="446"/>
        <v>3.70815934725578-3.57208157299567i</v>
      </c>
      <c r="AD907" t="str">
        <f t="shared" si="447"/>
        <v>0.207763318082071+0.178406179789068i</v>
      </c>
      <c r="AE907" t="str">
        <f t="shared" si="448"/>
        <v>-0.155959539027854-0.179458272487968i</v>
      </c>
      <c r="AF907" t="str">
        <f t="shared" si="449"/>
        <v>-13.0004738638674-3.41293481045515i</v>
      </c>
      <c r="AG907" t="str">
        <f t="shared" si="450"/>
        <v>1.01765397189975-0.0194175749292233i</v>
      </c>
      <c r="AH907" t="str">
        <f t="shared" si="451"/>
        <v>1.33630981969476+2.84111328289762i</v>
      </c>
      <c r="AI907">
        <f t="shared" si="452"/>
        <v>9.937733335072112</v>
      </c>
      <c r="AJ907">
        <f t="shared" si="453"/>
        <v>64.810181509924845</v>
      </c>
      <c r="AK907"/>
      <c r="AL907"/>
      <c r="AM907"/>
      <c r="AN907"/>
    </row>
    <row r="908" spans="1:40" x14ac:dyDescent="0.25">
      <c r="A908"/>
      <c r="B908">
        <f t="shared" si="419"/>
        <v>77400</v>
      </c>
      <c r="C908" s="237" t="str">
        <f t="shared" si="422"/>
        <v>-0.0000127573580889535+0.031641112956987i</v>
      </c>
      <c r="D908" s="208" t="str">
        <f t="shared" si="423"/>
        <v>-5.95710376341798+0.242581866003567i</v>
      </c>
      <c r="E908" t="str">
        <f t="shared" si="424"/>
        <v>2870</v>
      </c>
      <c r="F908" t="str">
        <f t="shared" si="425"/>
        <v>0.777000777000777</v>
      </c>
      <c r="G908" t="str">
        <f t="shared" si="420"/>
        <v>0.777000777000777</v>
      </c>
      <c r="H908" t="str">
        <f t="shared" si="426"/>
        <v>7.04744060503987+3.65343235483901i</v>
      </c>
      <c r="I908" t="str">
        <f t="shared" si="427"/>
        <v>303.949089234813i</v>
      </c>
      <c r="J908" t="str">
        <f t="shared" si="421"/>
        <v>-78.0224753814894+65.7371363826197i</v>
      </c>
      <c r="K908" t="str">
        <f t="shared" si="428"/>
        <v>1.91958664368777-2.27833017821206i</v>
      </c>
      <c r="L908" t="str">
        <f t="shared" si="429"/>
        <v>0.139581897257168-0.140621131277159i</v>
      </c>
      <c r="M908" t="str">
        <f t="shared" si="430"/>
        <v>2.05916854094494-2.41895130948922i</v>
      </c>
      <c r="N908" t="str">
        <f t="shared" si="431"/>
        <v>-0.343262012267548i</v>
      </c>
      <c r="O908" t="str">
        <f t="shared" si="432"/>
        <v>0.941661812680279-0.336560589700711i</v>
      </c>
      <c r="P908" t="str">
        <f t="shared" si="433"/>
        <v>0.058338187319721+0.336560589700711i</v>
      </c>
      <c r="Q908" t="str">
        <f t="shared" si="434"/>
        <v>-0.058338187319721+0.00670142256683698i</v>
      </c>
      <c r="R908" t="str">
        <f t="shared" si="435"/>
        <v>-0.332895908209453-5.80737046208953i</v>
      </c>
      <c r="S908" t="str">
        <f t="shared" si="436"/>
        <v>0.0356043576619216i</v>
      </c>
      <c r="T908" t="str">
        <f t="shared" si="437"/>
        <v>0.206767695007515-0.0118525449800796i</v>
      </c>
      <c r="U908" t="str">
        <f t="shared" si="438"/>
        <v>0.0001-2056.26541462397i</v>
      </c>
      <c r="V908" t="str">
        <f t="shared" si="439"/>
        <v>0.00002-0.0329818909491789i</v>
      </c>
      <c r="W908" t="str">
        <f t="shared" si="440"/>
        <v>0.0000199993584529566-0.0329813619380526i</v>
      </c>
      <c r="X908" t="str">
        <f t="shared" si="441"/>
        <v>0.00383435457739065-0.0325294053039097i</v>
      </c>
      <c r="Y908" t="str">
        <f t="shared" si="442"/>
        <v>0.009+0.4863185427757i</v>
      </c>
      <c r="Z908" t="str">
        <f t="shared" si="443"/>
        <v>-0.856654615466633-0.125624126508512i</v>
      </c>
      <c r="AA908" t="str">
        <f t="shared" si="444"/>
        <v>0.747308343884496-26.4228642548354i</v>
      </c>
      <c r="AB908" t="str">
        <f t="shared" si="445"/>
        <v>1.40768896486843-0.0806929572506883i</v>
      </c>
      <c r="AC908" t="str">
        <f t="shared" si="446"/>
        <v>3.70347649728431-3.57129146396845i</v>
      </c>
      <c r="AD908" t="str">
        <f t="shared" si="447"/>
        <v>0.207840951257272+0.178634226063702i</v>
      </c>
      <c r="AE908" t="str">
        <f t="shared" si="448"/>
        <v>-0.155607141563741-0.179137672192173i</v>
      </c>
      <c r="AF908" t="str">
        <f t="shared" si="449"/>
        <v>-13.0045443684579-3.41085048883544i</v>
      </c>
      <c r="AG908" t="str">
        <f t="shared" si="450"/>
        <v>1.01764876404472-0.0193968953863741i</v>
      </c>
      <c r="AH908" t="str">
        <f t="shared" si="451"/>
        <v>1.33403112033563+2.83617753493467i</v>
      </c>
      <c r="AI908">
        <f t="shared" si="452"/>
        <v>9.92268108044793</v>
      </c>
      <c r="AJ908">
        <f t="shared" si="453"/>
        <v>64.809473241643019</v>
      </c>
      <c r="AK908"/>
      <c r="AL908"/>
      <c r="AM908"/>
      <c r="AN908"/>
    </row>
    <row r="909" spans="1:40" x14ac:dyDescent="0.25">
      <c r="A909"/>
      <c r="B909">
        <f t="shared" si="419"/>
        <v>77500</v>
      </c>
      <c r="C909" s="237" t="str">
        <f t="shared" si="422"/>
        <v>-0.0000127244571200034+0.03160028572771i</v>
      </c>
      <c r="D909" s="208" t="str">
        <f t="shared" si="423"/>
        <v>-5.95710351117721+0.242268857245777i</v>
      </c>
      <c r="E909" t="str">
        <f t="shared" si="424"/>
        <v>2870</v>
      </c>
      <c r="F909" t="str">
        <f t="shared" si="425"/>
        <v>0.777000777000777</v>
      </c>
      <c r="G909" t="str">
        <f t="shared" si="420"/>
        <v>0.777000777000777</v>
      </c>
      <c r="H909" t="str">
        <f t="shared" si="426"/>
        <v>7.05150077364987+3.65103436277047i</v>
      </c>
      <c r="I909" t="str">
        <f t="shared" si="427"/>
        <v>304.341788316511i</v>
      </c>
      <c r="J909" t="str">
        <f t="shared" si="421"/>
        <v>-78.2267997315984+65.8220680833724i</v>
      </c>
      <c r="K909" t="str">
        <f t="shared" si="428"/>
        <v>1.91661407330454-2.27781638652328i</v>
      </c>
      <c r="L909" t="str">
        <f t="shared" si="429"/>
        <v>0.139400340307736-0.14061966730738i</v>
      </c>
      <c r="M909" t="str">
        <f t="shared" si="430"/>
        <v>2.05601441361228-2.41843605383066i</v>
      </c>
      <c r="N909" t="str">
        <f t="shared" si="431"/>
        <v>-0.34370550323947i</v>
      </c>
      <c r="O909" t="str">
        <f t="shared" si="432"/>
        <v>0.941512458497117-0.336978175101467i</v>
      </c>
      <c r="P909" t="str">
        <f t="shared" si="433"/>
        <v>0.058487541502883+0.336978175101467i</v>
      </c>
      <c r="Q909" t="str">
        <f t="shared" si="434"/>
        <v>-0.058487541502883+0.00672732813800303i</v>
      </c>
      <c r="R909" t="str">
        <f t="shared" si="435"/>
        <v>-0.332894774527237-5.79982777132831i</v>
      </c>
      <c r="S909" t="str">
        <f t="shared" si="436"/>
        <v>0.035650358124017i</v>
      </c>
      <c r="T909" t="str">
        <f t="shared" si="437"/>
        <v>0.206765937105474-0.0118678179295099i</v>
      </c>
      <c r="U909" t="str">
        <f t="shared" si="438"/>
        <v>0.0001-2053.61216892768i</v>
      </c>
      <c r="V909" t="str">
        <f t="shared" si="439"/>
        <v>0.00002-0.0329393336705348i</v>
      </c>
      <c r="W909" t="str">
        <f t="shared" si="440"/>
        <v>0.0000199993584529566-0.0329388053420041i</v>
      </c>
      <c r="X909" t="str">
        <f t="shared" si="441"/>
        <v>0.00382465051005283-0.0324885682960492i</v>
      </c>
      <c r="Y909" t="str">
        <f t="shared" si="442"/>
        <v>0.009+0.486946861306418i</v>
      </c>
      <c r="Z909" t="str">
        <f t="shared" si="443"/>
        <v>-0.854332451074235-0.125099095119298i</v>
      </c>
      <c r="AA909" t="str">
        <f t="shared" si="444"/>
        <v>0.744548524092862-26.3840524197831i</v>
      </c>
      <c r="AB909" t="str">
        <f t="shared" si="445"/>
        <v>1.40767699694808-0.0807969365612534i</v>
      </c>
      <c r="AC909" t="str">
        <f t="shared" si="446"/>
        <v>3.6988019710169-3.57049646771296i</v>
      </c>
      <c r="AD909" t="str">
        <f t="shared" si="447"/>
        <v>0.207918680880361+0.178862232765527i</v>
      </c>
      <c r="AE909" t="str">
        <f t="shared" si="448"/>
        <v>-0.155256172790656-0.178818248559714i</v>
      </c>
      <c r="AF909" t="str">
        <f t="shared" si="449"/>
        <v>-13.0086042848271-3.40876550552469i</v>
      </c>
      <c r="AG909" t="str">
        <f t="shared" si="450"/>
        <v>1.01764357618131-0.0193762880656006i</v>
      </c>
      <c r="AH909" t="str">
        <f t="shared" si="451"/>
        <v>1.33176033682366+2.83125876299448i</v>
      </c>
      <c r="AI909">
        <f t="shared" si="452"/>
        <v>9.907654695237273</v>
      </c>
      <c r="AJ909">
        <f t="shared" si="453"/>
        <v>64.808763660374794</v>
      </c>
      <c r="AK909"/>
      <c r="AL909"/>
      <c r="AM909"/>
      <c r="AN909"/>
    </row>
    <row r="910" spans="1:40" x14ac:dyDescent="0.25">
      <c r="A910"/>
      <c r="B910">
        <f t="shared" si="419"/>
        <v>77600</v>
      </c>
      <c r="C910" s="237" t="str">
        <f t="shared" si="422"/>
        <v>-0.0000126916832635205+0.0315595637231997i</v>
      </c>
      <c r="D910" s="208" t="str">
        <f t="shared" si="423"/>
        <v>-5.95710325991098+0.241956655211198i</v>
      </c>
      <c r="E910" t="str">
        <f t="shared" si="424"/>
        <v>2870</v>
      </c>
      <c r="F910" t="str">
        <f t="shared" si="425"/>
        <v>0.777000777000777</v>
      </c>
      <c r="G910" t="str">
        <f t="shared" si="420"/>
        <v>0.777000777000777</v>
      </c>
      <c r="H910" t="str">
        <f t="shared" si="426"/>
        <v>7.0555503842104+3.64863653603944i</v>
      </c>
      <c r="I910" t="str">
        <f t="shared" si="427"/>
        <v>304.73448739821i</v>
      </c>
      <c r="J910" t="str">
        <f t="shared" si="421"/>
        <v>-78.4313878962331+65.9069997841252i</v>
      </c>
      <c r="K910" t="str">
        <f t="shared" si="428"/>
        <v>1.91364687232218-2.27729953769897i</v>
      </c>
      <c r="L910" t="str">
        <f t="shared" si="429"/>
        <v>0.139219021549108-0.140617971289575i</v>
      </c>
      <c r="M910" t="str">
        <f t="shared" si="430"/>
        <v>2.05286589387129-2.41791750898855i</v>
      </c>
      <c r="N910" t="str">
        <f t="shared" si="431"/>
        <v>-0.344148994211392i</v>
      </c>
      <c r="O910" t="str">
        <f t="shared" si="432"/>
        <v>0.941362919133293-0.337395694223927i</v>
      </c>
      <c r="P910" t="str">
        <f t="shared" si="433"/>
        <v>0.058637080866707+0.337395694223927i</v>
      </c>
      <c r="Q910" t="str">
        <f t="shared" si="434"/>
        <v>-0.058637080866707+0.00675329998746499i</v>
      </c>
      <c r="R910" t="str">
        <f t="shared" si="435"/>
        <v>-0.33289363936753-5.79230445674075i</v>
      </c>
      <c r="S910" t="str">
        <f t="shared" si="436"/>
        <v>0.0356963585861126i</v>
      </c>
      <c r="T910" t="str">
        <f t="shared" si="437"/>
        <v>0.206764176927756-0.0118830907218994i</v>
      </c>
      <c r="U910" t="str">
        <f t="shared" si="438"/>
        <v>0.0001-2050.9657614935i</v>
      </c>
      <c r="V910" t="str">
        <f t="shared" si="439"/>
        <v>0.00002-0.0328968860755985i</v>
      </c>
      <c r="W910" t="str">
        <f t="shared" si="440"/>
        <v>0.0000199993584529566-0.0328963584279039i</v>
      </c>
      <c r="X910" t="str">
        <f t="shared" si="441"/>
        <v>0.00381498325926598-0.0324478322322733i</v>
      </c>
      <c r="Y910" t="str">
        <f t="shared" si="442"/>
        <v>0.009+0.487575179837136i</v>
      </c>
      <c r="Z910" t="str">
        <f t="shared" si="443"/>
        <v>-0.852019849182223-0.124577043136176i</v>
      </c>
      <c r="AA910" t="str">
        <f t="shared" si="444"/>
        <v>0.741804131093207-26.3453599428361i</v>
      </c>
      <c r="AB910" t="str">
        <f t="shared" si="445"/>
        <v>1.40766501353477-0.0809009148026738i</v>
      </c>
      <c r="AC910" t="str">
        <f t="shared" si="446"/>
        <v>3.69413575788682-3.56969661179772i</v>
      </c>
      <c r="AD910" t="str">
        <f t="shared" si="447"/>
        <v>0.207996506938898+0.179090199885161i</v>
      </c>
      <c r="AE910" t="str">
        <f t="shared" si="448"/>
        <v>-0.154906624916149-0.17849999491327i</v>
      </c>
      <c r="AF910" t="str">
        <f t="shared" si="449"/>
        <v>-13.0126536441214-3.40667988082824i</v>
      </c>
      <c r="AG910" t="str">
        <f t="shared" si="450"/>
        <v>1.01763840817564-0.019355752631202i</v>
      </c>
      <c r="AH910" t="str">
        <f t="shared" si="451"/>
        <v>1.32949743282961+2.82635687894547i</v>
      </c>
      <c r="AI910">
        <f t="shared" si="452"/>
        <v>9.892654094363051</v>
      </c>
      <c r="AJ910">
        <f t="shared" si="453"/>
        <v>64.808052686947264</v>
      </c>
      <c r="AK910"/>
      <c r="AL910"/>
      <c r="AM910"/>
      <c r="AN910"/>
    </row>
    <row r="911" spans="1:40" x14ac:dyDescent="0.25">
      <c r="A911"/>
      <c r="B911">
        <f t="shared" si="419"/>
        <v>77700</v>
      </c>
      <c r="C911" s="237" t="str">
        <f t="shared" si="422"/>
        <v>-0.0000126590358655509+0.031518946537183i</v>
      </c>
      <c r="D911" s="208" t="str">
        <f t="shared" si="423"/>
        <v>-5.95710300961426+0.24164525678507i</v>
      </c>
      <c r="E911" t="str">
        <f t="shared" si="424"/>
        <v>2870</v>
      </c>
      <c r="F911" t="str">
        <f t="shared" si="425"/>
        <v>0.777000777000777</v>
      </c>
      <c r="G911" t="str">
        <f t="shared" si="420"/>
        <v>0.777000777000777</v>
      </c>
      <c r="H911" t="str">
        <f t="shared" si="426"/>
        <v>7.05958946778944+3.64623889168465i</v>
      </c>
      <c r="I911" t="str">
        <f t="shared" si="427"/>
        <v>305.127186479909i</v>
      </c>
      <c r="J911" t="str">
        <f t="shared" si="421"/>
        <v>-78.6362398753934+65.9919314848779i</v>
      </c>
      <c r="K911" t="str">
        <f t="shared" si="428"/>
        <v>1.91068503360505-2.27677964939276i</v>
      </c>
      <c r="L911" t="str">
        <f t="shared" si="429"/>
        <v>0.139037940964208-0.140616044136567i</v>
      </c>
      <c r="M911" t="str">
        <f t="shared" si="430"/>
        <v>2.04972297456926-2.41739569352933i</v>
      </c>
      <c r="N911" t="str">
        <f t="shared" si="431"/>
        <v>-0.344592485183314i</v>
      </c>
      <c r="O911" t="str">
        <f t="shared" si="432"/>
        <v>0.94121319461822-0.337813146985972i</v>
      </c>
      <c r="P911" t="str">
        <f t="shared" si="433"/>
        <v>0.05878680538178+0.337813146985972i</v>
      </c>
      <c r="Q911" t="str">
        <f t="shared" si="434"/>
        <v>-0.05878680538178+0.006779338197342i</v>
      </c>
      <c r="R911" t="str">
        <f t="shared" si="435"/>
        <v>-0.332892502730287-5.78480044351482i</v>
      </c>
      <c r="S911" t="str">
        <f t="shared" si="436"/>
        <v>0.035742359048208i</v>
      </c>
      <c r="T911" t="str">
        <f t="shared" si="437"/>
        <v>0.20676241447434-0.0118983633570425i</v>
      </c>
      <c r="U911" t="str">
        <f t="shared" si="438"/>
        <v>0.0001-2048.32616591886i</v>
      </c>
      <c r="V911" t="str">
        <f t="shared" si="439"/>
        <v>0.00002-0.0328545477408808i</v>
      </c>
      <c r="W911" t="str">
        <f t="shared" si="440"/>
        <v>0.0000199993584529566-0.0328540207722701i</v>
      </c>
      <c r="X911" t="str">
        <f t="shared" si="441"/>
        <v>0.00380535263988284-0.0324071967444633i</v>
      </c>
      <c r="Y911" t="str">
        <f t="shared" si="442"/>
        <v>0.009+0.488203498367854i</v>
      </c>
      <c r="Z911" t="str">
        <f t="shared" si="443"/>
        <v>-0.849716756735337-0.124057949112823i</v>
      </c>
      <c r="AA911" t="str">
        <f t="shared" si="444"/>
        <v>0.739075050933279-26.3067862565783i</v>
      </c>
      <c r="AB911" t="str">
        <f t="shared" si="445"/>
        <v>1.40765301462834-0.0810048919735497i</v>
      </c>
      <c r="AC911" t="str">
        <f t="shared" si="446"/>
        <v>3.68947784729372-3.56889192367681i</v>
      </c>
      <c r="AD911" t="str">
        <f t="shared" si="447"/>
        <v>0.208074429420438+0.179318127413069i</v>
      </c>
      <c r="AE911" t="str">
        <f t="shared" si="448"/>
        <v>-0.154558490201073-0.178182904626007i</v>
      </c>
      <c r="AF911" t="str">
        <f t="shared" si="449"/>
        <v>-13.0166924774037-3.40459363489958i</v>
      </c>
      <c r="AG911" t="str">
        <f t="shared" si="450"/>
        <v>1.01763325989489-0.0193352887495802i</v>
      </c>
      <c r="AH911" t="str">
        <f t="shared" si="451"/>
        <v>1.32724237222837+2.82147179526132i</v>
      </c>
      <c r="AI911">
        <f t="shared" si="452"/>
        <v>9.8776791931542185</v>
      </c>
      <c r="AJ911">
        <f t="shared" si="453"/>
        <v>64.807340242941365</v>
      </c>
      <c r="AK911"/>
      <c r="AL911"/>
      <c r="AM911"/>
      <c r="AN911"/>
    </row>
    <row r="912" spans="1:40" x14ac:dyDescent="0.25">
      <c r="A912"/>
      <c r="B912">
        <f t="shared" si="419"/>
        <v>77800</v>
      </c>
      <c r="C912" s="237" t="str">
        <f t="shared" si="422"/>
        <v>-0.0000126265142763403+0.0314784337654758i</v>
      </c>
      <c r="D912" s="208" t="str">
        <f t="shared" si="423"/>
        <v>-5.95710276028208+0.241334658868648i</v>
      </c>
      <c r="E912" t="str">
        <f t="shared" si="424"/>
        <v>2870</v>
      </c>
      <c r="F912" t="str">
        <f t="shared" si="425"/>
        <v>0.777000777000777</v>
      </c>
      <c r="G912" t="str">
        <f t="shared" si="420"/>
        <v>0.777000777000777</v>
      </c>
      <c r="H912" t="str">
        <f t="shared" si="426"/>
        <v>7.06361805537202+3.64384144660998i</v>
      </c>
      <c r="I912" t="str">
        <f t="shared" si="427"/>
        <v>305.519885561607i</v>
      </c>
      <c r="J912" t="str">
        <f t="shared" si="421"/>
        <v>-78.8413556690794+66.0768631856307i</v>
      </c>
      <c r="K912" t="str">
        <f t="shared" si="428"/>
        <v>1.90772854999738-2.27625673918354i</v>
      </c>
      <c r="L912" t="str">
        <f t="shared" si="429"/>
        <v>0.13885709853366-0.14061388675876i</v>
      </c>
      <c r="M912" t="str">
        <f t="shared" si="430"/>
        <v>2.04658564853104-2.4168706259423i</v>
      </c>
      <c r="N912" t="str">
        <f t="shared" si="431"/>
        <v>-0.345035976155236i</v>
      </c>
      <c r="O912" t="str">
        <f t="shared" si="432"/>
        <v>0.941063284981345-0.338230533305495i</v>
      </c>
      <c r="P912" t="str">
        <f t="shared" si="433"/>
        <v>0.0589367150186551+0.338230533305495i</v>
      </c>
      <c r="Q912" t="str">
        <f t="shared" si="434"/>
        <v>-0.0589367150186551+0.00680544284974099i</v>
      </c>
      <c r="R912" t="str">
        <f t="shared" si="435"/>
        <v>-0.332891364615436-5.77731565722286i</v>
      </c>
      <c r="S912" t="str">
        <f t="shared" si="436"/>
        <v>0.0357883595103036i</v>
      </c>
      <c r="T912" t="str">
        <f t="shared" si="437"/>
        <v>0.206760649745198-0.0119136358347328i</v>
      </c>
      <c r="U912" t="str">
        <f t="shared" si="438"/>
        <v>0.0001-2045.69335593696i</v>
      </c>
      <c r="V912" t="str">
        <f t="shared" si="439"/>
        <v>0.00002-0.0328123182450699i</v>
      </c>
      <c r="W912" t="str">
        <f t="shared" si="440"/>
        <v>0.0000199993584529565-0.0328117919537971i</v>
      </c>
      <c r="X912" t="str">
        <f t="shared" si="441"/>
        <v>0.0037957584679129-0.0323666614662571i</v>
      </c>
      <c r="Y912" t="str">
        <f t="shared" si="442"/>
        <v>0.009+0.488831816898572i</v>
      </c>
      <c r="Z912" t="str">
        <f t="shared" si="443"/>
        <v>-0.847423121049157-0.123541791790472i</v>
      </c>
      <c r="AA912" t="str">
        <f t="shared" si="444"/>
        <v>0.73636117069773-26.2683307972509i</v>
      </c>
      <c r="AB912" t="str">
        <f t="shared" si="445"/>
        <v>1.40764100022861-0.0811088680724758i</v>
      </c>
      <c r="AC912" t="str">
        <f t="shared" si="446"/>
        <v>3.68482822860396-3.56808243069029i</v>
      </c>
      <c r="AD912" t="str">
        <f t="shared" si="447"/>
        <v>0.208152448312527+0.179546015339574i</v>
      </c>
      <c r="AE912" t="str">
        <f t="shared" si="448"/>
        <v>-0.154211760959134-0.177866971121105i</v>
      </c>
      <c r="AF912" t="str">
        <f t="shared" si="449"/>
        <v>-13.0207208156541-3.40250678774133i</v>
      </c>
      <c r="AG912" t="str">
        <f t="shared" si="450"/>
        <v>1.01762813120734-0.0193148960892233i</v>
      </c>
      <c r="AH912" t="str">
        <f t="shared" si="451"/>
        <v>1.32499511909745+2.81660342501579i</v>
      </c>
      <c r="AI912">
        <f t="shared" si="452"/>
        <v>9.8627299073429242</v>
      </c>
      <c r="AJ912">
        <f t="shared" si="453"/>
        <v>64.806626250687927</v>
      </c>
      <c r="AK912"/>
      <c r="AL912"/>
      <c r="AM912"/>
      <c r="AN912"/>
    </row>
    <row r="913" spans="1:40" x14ac:dyDescent="0.25">
      <c r="A913"/>
      <c r="B913">
        <f t="shared" ref="B913:B976" si="454">B912+100</f>
        <v>77900</v>
      </c>
      <c r="C913" s="237" t="str">
        <f t="shared" si="422"/>
        <v>-0.0000125941178503023+0.0314380250059692i</v>
      </c>
      <c r="D913" s="208" t="str">
        <f t="shared" si="423"/>
        <v>-5.95710251190948+0.241024858379097i</v>
      </c>
      <c r="E913" t="str">
        <f t="shared" si="424"/>
        <v>2870</v>
      </c>
      <c r="F913" t="str">
        <f t="shared" si="425"/>
        <v>0.777000777000777</v>
      </c>
      <c r="G913" t="str">
        <f t="shared" si="420"/>
        <v>0.777000777000777</v>
      </c>
      <c r="H913" t="str">
        <f t="shared" si="426"/>
        <v>7.06763617785997+3.64144421758539i</v>
      </c>
      <c r="I913" t="str">
        <f t="shared" si="427"/>
        <v>305.912584643306i</v>
      </c>
      <c r="J913" t="str">
        <f t="shared" si="421"/>
        <v>-79.046735277291+66.1617948863834i</v>
      </c>
      <c r="K913" t="str">
        <f t="shared" si="428"/>
        <v>1.90477741432361-2.27573082457576i</v>
      </c>
      <c r="L913" t="str">
        <f t="shared" si="429"/>
        <v>0.138676494235796-0.140611500064137i</v>
      </c>
      <c r="M913" t="str">
        <f t="shared" si="430"/>
        <v>2.04345390855941-2.4163423246399i</v>
      </c>
      <c r="N913" t="str">
        <f t="shared" si="431"/>
        <v>-0.345479467127158i</v>
      </c>
      <c r="O913" t="str">
        <f t="shared" si="432"/>
        <v>0.940913190252155-0.338647853100402i</v>
      </c>
      <c r="P913" t="str">
        <f t="shared" si="433"/>
        <v>0.059086809747845+0.338647853100402i</v>
      </c>
      <c r="Q913" t="str">
        <f t="shared" si="434"/>
        <v>-0.059086809747845+0.00683161402675597i</v>
      </c>
      <c r="R913" t="str">
        <f t="shared" si="435"/>
        <v>-0.332890225022802-5.76985002381977i</v>
      </c>
      <c r="S913" t="str">
        <f t="shared" si="436"/>
        <v>0.035834359972399i</v>
      </c>
      <c r="T913" t="str">
        <f t="shared" si="437"/>
        <v>0.206758882740313-0.01192890815476i</v>
      </c>
      <c r="U913" t="str">
        <f t="shared" si="438"/>
        <v>0.0001-2043.06730541586i</v>
      </c>
      <c r="V913" t="str">
        <f t="shared" si="439"/>
        <v>0.00002-0.0327701971690172i</v>
      </c>
      <c r="W913" t="str">
        <f t="shared" si="440"/>
        <v>0.0000199993584529566-0.0327696715533435i</v>
      </c>
      <c r="X913" t="str">
        <f t="shared" si="441"/>
        <v>0.00378620056051418-0.0323262260330413i</v>
      </c>
      <c r="Y913" t="str">
        <f t="shared" si="442"/>
        <v>0.009+0.48946013542929i</v>
      </c>
      <c r="Z913" t="str">
        <f t="shared" si="443"/>
        <v>-0.845138889807042-0.123028550095992i</v>
      </c>
      <c r="AA913" t="str">
        <f t="shared" si="444"/>
        <v>0.733662378496947-26.229993004722i</v>
      </c>
      <c r="AB913" t="str">
        <f t="shared" si="445"/>
        <v>1.40762897033546-0.0812128430980205i</v>
      </c>
      <c r="AC913" t="str">
        <f t="shared" si="446"/>
        <v>3.68018689115137-3.56726816006473i</v>
      </c>
      <c r="AD913" t="str">
        <f t="shared" si="447"/>
        <v>0.208230563602695+0.179773863654849i</v>
      </c>
      <c r="AE913" t="str">
        <f t="shared" si="448"/>
        <v>-0.153866429556466-0.177552187871293i</v>
      </c>
      <c r="AF913" t="str">
        <f t="shared" si="449"/>
        <v>-13.0247386897694-3.40041935920629i</v>
      </c>
      <c r="AG913" t="str">
        <f t="shared" si="450"/>
        <v>1.01762302198233-0.019294574320688i</v>
      </c>
      <c r="AH913" t="str">
        <f t="shared" si="451"/>
        <v>1.32275563771578+2.81175168187762i</v>
      </c>
      <c r="AI913">
        <f t="shared" si="452"/>
        <v>9.8478061530621002</v>
      </c>
      <c r="AJ913">
        <f t="shared" si="453"/>
        <v>64.805910633259188</v>
      </c>
      <c r="AK913"/>
      <c r="AL913"/>
      <c r="AM913"/>
      <c r="AN913"/>
    </row>
    <row r="914" spans="1:40" x14ac:dyDescent="0.25">
      <c r="A914"/>
      <c r="B914">
        <f t="shared" si="454"/>
        <v>78000</v>
      </c>
      <c r="C914" s="237" t="str">
        <f t="shared" si="422"/>
        <v>-0.0000125618459459865+0.0313977198586168i</v>
      </c>
      <c r="D914" s="208" t="str">
        <f t="shared" si="423"/>
        <v>-5.95710226449155+0.240715852249396i</v>
      </c>
      <c r="E914" t="str">
        <f t="shared" si="424"/>
        <v>2870</v>
      </c>
      <c r="F914" t="str">
        <f t="shared" si="425"/>
        <v>0.777000777000777</v>
      </c>
      <c r="G914" t="str">
        <f t="shared" si="420"/>
        <v>0.777000777000777</v>
      </c>
      <c r="H914" t="str">
        <f t="shared" si="426"/>
        <v>7.07164386607219+3.63904722124776i</v>
      </c>
      <c r="I914" t="str">
        <f t="shared" si="427"/>
        <v>306.305283725005i</v>
      </c>
      <c r="J914" t="str">
        <f t="shared" si="421"/>
        <v>-79.2523787000283+66.2467265871362i</v>
      </c>
      <c r="K914" t="str">
        <f t="shared" si="428"/>
        <v>1.90183161938866-2.27520192299956i</v>
      </c>
      <c r="L914" t="str">
        <f t="shared" si="429"/>
        <v>0.13849612804668-0.140608884958264i</v>
      </c>
      <c r="M914" t="str">
        <f t="shared" si="430"/>
        <v>2.04032774743534-2.41581080795782i</v>
      </c>
      <c r="N914" t="str">
        <f t="shared" si="431"/>
        <v>-0.34592295809908i</v>
      </c>
      <c r="O914" t="str">
        <f t="shared" si="432"/>
        <v>0.94076291046017-0.339065106288615i</v>
      </c>
      <c r="P914" t="str">
        <f t="shared" si="433"/>
        <v>0.05923708953983+0.339065106288615i</v>
      </c>
      <c r="Q914" t="str">
        <f t="shared" si="434"/>
        <v>-0.05923708953983+0.006857851810465i</v>
      </c>
      <c r="R914" t="str">
        <f t="shared" si="435"/>
        <v>-0.332889083952572-5.76240346963986i</v>
      </c>
      <c r="S914" t="str">
        <f t="shared" si="436"/>
        <v>0.0358803604344946i</v>
      </c>
      <c r="T914" t="str">
        <f t="shared" si="437"/>
        <v>0.20675711345966-0.011944180316927i</v>
      </c>
      <c r="U914" t="str">
        <f t="shared" si="438"/>
        <v>0.0001-2040.44798835763i</v>
      </c>
      <c r="V914" t="str">
        <f t="shared" si="439"/>
        <v>0.00002-0.0327281840957237i</v>
      </c>
      <c r="W914" t="str">
        <f t="shared" si="440"/>
        <v>0.0000199993584529566-0.0327276591539167i</v>
      </c>
      <c r="X914" t="str">
        <f t="shared" si="441"/>
        <v>0.00377667873598434-0.0322858900819385i</v>
      </c>
      <c r="Y914" t="str">
        <f t="shared" si="442"/>
        <v>0.009+0.490088453960008i</v>
      </c>
      <c r="Z914" t="str">
        <f t="shared" si="443"/>
        <v>-0.842864011056965-0.122518203139964i</v>
      </c>
      <c r="AA914" t="str">
        <f t="shared" si="444"/>
        <v>0.73097856345605-26.1917723224578i</v>
      </c>
      <c r="AB914" t="str">
        <f t="shared" si="445"/>
        <v>1.40761692494872-0.081316817048842i</v>
      </c>
      <c r="AC914" t="str">
        <f t="shared" si="446"/>
        <v>3.67555382423716-3.56644913891335i</v>
      </c>
      <c r="AD914" t="str">
        <f t="shared" si="447"/>
        <v>0.208308775278472+0.180001672348921i</v>
      </c>
      <c r="AE914" t="str">
        <f t="shared" si="448"/>
        <v>-0.153522488411199-0.177238548398379i</v>
      </c>
      <c r="AF914" t="str">
        <f t="shared" si="449"/>
        <v>-13.0287461305637-3.39833136899836i</v>
      </c>
      <c r="AG914" t="str">
        <f t="shared" si="450"/>
        <v>1.01761793209026-0.0192743231165855i</v>
      </c>
      <c r="AH914" t="str">
        <f t="shared" si="451"/>
        <v>1.32052389256242+2.80691648010546i</v>
      </c>
      <c r="AI914">
        <f t="shared" si="452"/>
        <v>9.8329078468429074</v>
      </c>
      <c r="AJ914">
        <f t="shared" si="453"/>
        <v>64.805193314461562</v>
      </c>
      <c r="AK914"/>
      <c r="AL914"/>
      <c r="AM914"/>
      <c r="AN914"/>
    </row>
    <row r="915" spans="1:40" x14ac:dyDescent="0.25">
      <c r="A915"/>
      <c r="B915">
        <f t="shared" si="454"/>
        <v>78100</v>
      </c>
      <c r="C915" s="237" t="str">
        <f t="shared" si="422"/>
        <v>-0.0000125296979260461+0.0313575179254206i</v>
      </c>
      <c r="D915" s="208" t="str">
        <f t="shared" si="423"/>
        <v>-5.95710201802339+0.240407637428225i</v>
      </c>
      <c r="E915" t="str">
        <f t="shared" si="424"/>
        <v>2870</v>
      </c>
      <c r="F915" t="str">
        <f t="shared" si="425"/>
        <v>0.777000777000777</v>
      </c>
      <c r="G915" t="str">
        <f t="shared" si="420"/>
        <v>0.777000777000777</v>
      </c>
      <c r="H915" t="str">
        <f t="shared" si="426"/>
        <v>7.07564115074446+3.63665047410177i</v>
      </c>
      <c r="I915" t="str">
        <f t="shared" si="427"/>
        <v>306.697982806704i</v>
      </c>
      <c r="J915" t="str">
        <f t="shared" si="421"/>
        <v>-79.4582859372912+66.3316582878888i</v>
      </c>
      <c r="K915" t="str">
        <f t="shared" si="428"/>
        <v>1.89889115797823-2.27467005181109i</v>
      </c>
      <c r="L915" t="str">
        <f t="shared" si="429"/>
        <v>0.138315999940118-0.140606042344287i</v>
      </c>
      <c r="M915" t="str">
        <f t="shared" si="430"/>
        <v>2.03720715791835-2.41527609415538i</v>
      </c>
      <c r="N915" t="str">
        <f t="shared" si="431"/>
        <v>-0.346366449071001i</v>
      </c>
      <c r="O915" t="str">
        <f t="shared" si="432"/>
        <v>0.940612445634949-0.339482292788064i</v>
      </c>
      <c r="P915" t="str">
        <f t="shared" si="433"/>
        <v>0.0593875543650511+0.339482292788064i</v>
      </c>
      <c r="Q915" t="str">
        <f t="shared" si="434"/>
        <v>-0.0593875543650511+0.00688415628293698i</v>
      </c>
      <c r="R915" t="str">
        <f t="shared" si="435"/>
        <v>-0.332887941404498-5.75497592139487i</v>
      </c>
      <c r="S915" t="str">
        <f t="shared" si="436"/>
        <v>0.0359263608965902i</v>
      </c>
      <c r="T915" t="str">
        <f t="shared" si="437"/>
        <v>0.206755341903219-0.011959452321021i</v>
      </c>
      <c r="U915" t="str">
        <f t="shared" si="438"/>
        <v>0.0001-2037.83537889751i</v>
      </c>
      <c r="V915" t="str">
        <f t="shared" si="439"/>
        <v>0.00002-0.0326862786103258i</v>
      </c>
      <c r="W915" t="str">
        <f t="shared" si="440"/>
        <v>0.0000199993584529566-0.03268575434066i</v>
      </c>
      <c r="X915" t="str">
        <f t="shared" si="441"/>
        <v>0.00376719281375238-0.032245653251799i</v>
      </c>
      <c r="Y915" t="str">
        <f t="shared" si="442"/>
        <v>0.009+0.490716772490726i</v>
      </c>
      <c r="Z915" t="str">
        <f t="shared" si="443"/>
        <v>-0.840598433208499-0.122010730214803i</v>
      </c>
      <c r="AA915" t="str">
        <f t="shared" si="444"/>
        <v>0.728309615704028-26.1536681974931i</v>
      </c>
      <c r="AB915" t="str">
        <f t="shared" si="445"/>
        <v>1.40760486406826-0.0814207899234913i</v>
      </c>
      <c r="AC915" t="str">
        <f t="shared" si="446"/>
        <v>3.67092901713109-3.5656253942364i</v>
      </c>
      <c r="AD915" t="str">
        <f t="shared" si="447"/>
        <v>0.20838708332737+0.180229441411673i</v>
      </c>
      <c r="AE915" t="str">
        <f t="shared" si="448"/>
        <v>-0.153179929993032-0.176926046272801i</v>
      </c>
      <c r="AF915" t="str">
        <f t="shared" si="449"/>
        <v>-13.0327431687678-3.39624283667354i</v>
      </c>
      <c r="AG915" t="str">
        <f t="shared" si="450"/>
        <v>1.01761286140257-0.0192541421515629i</v>
      </c>
      <c r="AH915" t="str">
        <f t="shared" si="451"/>
        <v>1.31829984831519+2.80209773454282i</v>
      </c>
      <c r="AI915">
        <f t="shared" si="452"/>
        <v>9.8180349056119987</v>
      </c>
      <c r="AJ915">
        <f t="shared" si="453"/>
        <v>64.804474218829938</v>
      </c>
      <c r="AK915"/>
      <c r="AL915"/>
      <c r="AM915"/>
      <c r="AN915"/>
    </row>
    <row r="916" spans="1:40" x14ac:dyDescent="0.25">
      <c r="A916"/>
      <c r="B916">
        <f t="shared" si="454"/>
        <v>78200</v>
      </c>
      <c r="C916" s="237" t="str">
        <f t="shared" si="422"/>
        <v>-0.0000124976731572068+0.0313174188104186i</v>
      </c>
      <c r="D916" s="208" t="str">
        <f t="shared" si="423"/>
        <v>-5.95710177250016+0.240100210879876i</v>
      </c>
      <c r="E916" t="str">
        <f t="shared" si="424"/>
        <v>2870</v>
      </c>
      <c r="F916" t="str">
        <f t="shared" si="425"/>
        <v>0.777000777000777</v>
      </c>
      <c r="G916" t="str">
        <f t="shared" si="420"/>
        <v>0.777000777000777</v>
      </c>
      <c r="H916" t="str">
        <f t="shared" si="426"/>
        <v>7.07962806252972+3.63425399252078i</v>
      </c>
      <c r="I916" t="str">
        <f t="shared" si="427"/>
        <v>307.090681888402i</v>
      </c>
      <c r="J916" t="str">
        <f t="shared" si="421"/>
        <v>-79.6644569890797+66.4165899886416i</v>
      </c>
      <c r="K916" t="str">
        <f t="shared" si="428"/>
        <v>1.89595602285907-2.27413522829271i</v>
      </c>
      <c r="L916" t="str">
        <f t="shared" si="429"/>
        <v>0.138136109887676-0.140602973122935i</v>
      </c>
      <c r="M916" t="str">
        <f t="shared" si="430"/>
        <v>2.03409213274675-2.41473820141564i</v>
      </c>
      <c r="N916" t="str">
        <f t="shared" si="431"/>
        <v>-0.346809940042923i</v>
      </c>
      <c r="O916" t="str">
        <f t="shared" si="432"/>
        <v>0.940461795806084-0.339899412516698i</v>
      </c>
      <c r="P916" t="str">
        <f t="shared" si="433"/>
        <v>0.059538204193916+0.339899412516698i</v>
      </c>
      <c r="Q916" t="str">
        <f t="shared" si="434"/>
        <v>-0.059538204193916+0.00691052752622501i</v>
      </c>
      <c r="R916" t="str">
        <f t="shared" si="435"/>
        <v>-0.332886797378647-5.74756730617126i</v>
      </c>
      <c r="S916" t="str">
        <f t="shared" si="436"/>
        <v>0.0359723613586856i</v>
      </c>
      <c r="T916" t="str">
        <f t="shared" si="437"/>
        <v>0.20675356807096-0.0119747241668402i</v>
      </c>
      <c r="U916" t="str">
        <f t="shared" si="438"/>
        <v>0.0001-2035.22945130301i</v>
      </c>
      <c r="V916" t="str">
        <f t="shared" si="439"/>
        <v>0.00002-0.0326444803000824i</v>
      </c>
      <c r="W916" t="str">
        <f t="shared" si="440"/>
        <v>0.0000199993584529566-0.0326439567008387i</v>
      </c>
      <c r="X916" t="str">
        <f t="shared" si="441"/>
        <v>0.00375774261437024-0.0322055151831899i</v>
      </c>
      <c r="Y916" t="str">
        <f t="shared" si="442"/>
        <v>0.009+0.491345091021444i</v>
      </c>
      <c r="Z916" t="str">
        <f t="shared" si="443"/>
        <v>-0.838342105029753-0.121506110792886i</v>
      </c>
      <c r="AA916" t="str">
        <f t="shared" si="444"/>
        <v>0.725655426362957-26.1156800804029i</v>
      </c>
      <c r="AB916" t="str">
        <f t="shared" si="445"/>
        <v>1.40759278769387-0.0815247617205947i</v>
      </c>
      <c r="AC916" t="str">
        <f t="shared" si="446"/>
        <v>3.66631245907114-3.56479695292144i</v>
      </c>
      <c r="AD916" t="str">
        <f t="shared" si="447"/>
        <v>0.208465487736898+0.180457170832842i</v>
      </c>
      <c r="AE916" t="str">
        <f t="shared" si="448"/>
        <v>-0.152838746822819-0.176614675113171i</v>
      </c>
      <c r="AF916" t="str">
        <f t="shared" si="449"/>
        <v>-13.0367298350299-3.3941537816409i</v>
      </c>
      <c r="AG916" t="str">
        <f t="shared" si="450"/>
        <v>1.01760780979174-0.0192340311022897i</v>
      </c>
      <c r="AH916" t="str">
        <f t="shared" si="451"/>
        <v>1.31608346984949+2.79729536061322i</v>
      </c>
      <c r="AI916">
        <f t="shared" si="452"/>
        <v>9.8031872466894132</v>
      </c>
      <c r="AJ916">
        <f t="shared" si="453"/>
        <v>64.803753271620025</v>
      </c>
      <c r="AK916"/>
      <c r="AL916"/>
      <c r="AM916"/>
      <c r="AN916"/>
    </row>
    <row r="917" spans="1:40" x14ac:dyDescent="0.25">
      <c r="A917"/>
      <c r="B917">
        <f t="shared" si="454"/>
        <v>78300</v>
      </c>
      <c r="C917" s="237" t="str">
        <f t="shared" si="422"/>
        <v>-0.000012465771010236+0.0312774221196718i</v>
      </c>
      <c r="D917" s="208" t="str">
        <f t="shared" si="423"/>
        <v>-5.95710152791704+0.239793569584151i</v>
      </c>
      <c r="E917" t="str">
        <f t="shared" si="424"/>
        <v>2870</v>
      </c>
      <c r="F917" t="str">
        <f t="shared" si="425"/>
        <v>0.777000777000777</v>
      </c>
      <c r="G917" t="str">
        <f t="shared" si="420"/>
        <v>0.777000777000777</v>
      </c>
      <c r="H917" t="str">
        <f t="shared" si="426"/>
        <v>7.08360463199789+3.63185779274773i</v>
      </c>
      <c r="I917" t="str">
        <f t="shared" si="427"/>
        <v>307.483380970101i</v>
      </c>
      <c r="J917" t="str">
        <f t="shared" si="421"/>
        <v>-79.8708918553938+66.5015216893943i</v>
      </c>
      <c r="K917" t="str">
        <f t="shared" si="428"/>
        <v>1.89302620677934-2.27359746965327i</v>
      </c>
      <c r="L917" t="str">
        <f t="shared" si="429"/>
        <v>0.137956457858694-0.14059967819252i</v>
      </c>
      <c r="M917" t="str">
        <f t="shared" si="430"/>
        <v>2.03098266463803-2.41419714784579i</v>
      </c>
      <c r="N917" t="str">
        <f t="shared" si="431"/>
        <v>-0.347253431014845i</v>
      </c>
      <c r="O917" t="str">
        <f t="shared" si="432"/>
        <v>0.940310961003206-0.340316465392475i</v>
      </c>
      <c r="P917" t="str">
        <f t="shared" si="433"/>
        <v>0.059689038996794+0.340316465392475i</v>
      </c>
      <c r="Q917" t="str">
        <f t="shared" si="434"/>
        <v>-0.059689038996794+0.00693696562237001i</v>
      </c>
      <c r="R917" t="str">
        <f t="shared" si="435"/>
        <v>-0.332885651874955-5.74017755142807i</v>
      </c>
      <c r="S917" t="str">
        <f t="shared" si="436"/>
        <v>0.0360183618207812i</v>
      </c>
      <c r="T917" t="str">
        <f t="shared" si="437"/>
        <v>0.206751791962862-0.0119899958541787i</v>
      </c>
      <c r="U917" t="str">
        <f t="shared" si="438"/>
        <v>0.0001-2032.63017997312i</v>
      </c>
      <c r="V917" t="str">
        <f t="shared" si="439"/>
        <v>0.00002-0.0326027887543607i</v>
      </c>
      <c r="W917" t="str">
        <f t="shared" si="440"/>
        <v>0.0000199993584529566-0.0326022658238267i</v>
      </c>
      <c r="X917" t="str">
        <f t="shared" si="441"/>
        <v>0.00374832795950445-0.0321654755183855i</v>
      </c>
      <c r="Y917" t="str">
        <f t="shared" si="442"/>
        <v>0.009+0.491973409552162i</v>
      </c>
      <c r="Z917" t="str">
        <f t="shared" si="443"/>
        <v>-0.836094975644387-0.121004324524715i</v>
      </c>
      <c r="AA917" t="str">
        <f t="shared" si="444"/>
        <v>0.723015887537438-26.0778074252736i</v>
      </c>
      <c r="AB917" t="str">
        <f t="shared" si="445"/>
        <v>1.40758069582541-0.0816287324387504i</v>
      </c>
      <c r="AC917" t="str">
        <f t="shared" si="446"/>
        <v>3.66170413926464-3.56396384174398i</v>
      </c>
      <c r="AD917" t="str">
        <f t="shared" si="447"/>
        <v>0.208543988494547+0.180684860602025i</v>
      </c>
      <c r="AE917" t="str">
        <f t="shared" si="448"/>
        <v>-0.152498931472141-0.176304428585832i</v>
      </c>
      <c r="AF917" t="str">
        <f t="shared" si="449"/>
        <v>-13.0407061599149-3.39206422316358i</v>
      </c>
      <c r="AG917" t="str">
        <f t="shared" si="450"/>
        <v>1.01760277713127-0.0192139896474396i</v>
      </c>
      <c r="AH917" t="str">
        <f t="shared" si="451"/>
        <v>1.31387472223687+2.79250927431518i</v>
      </c>
      <c r="AI917">
        <f t="shared" si="452"/>
        <v>9.7883647877856532</v>
      </c>
      <c r="AJ917">
        <f t="shared" si="453"/>
        <v>64.803030398803685</v>
      </c>
      <c r="AK917"/>
      <c r="AL917"/>
      <c r="AM917"/>
      <c r="AN917"/>
    </row>
    <row r="918" spans="1:40" x14ac:dyDescent="0.25">
      <c r="A918"/>
      <c r="B918">
        <f t="shared" si="454"/>
        <v>78400</v>
      </c>
      <c r="C918" s="237" t="str">
        <f t="shared" si="422"/>
        <v>-0.0000124339908599112+0.0312375274612508i</v>
      </c>
      <c r="D918" s="208" t="str">
        <f t="shared" si="423"/>
        <v>-5.95710128426922+0.239487710536256i</v>
      </c>
      <c r="E918" t="str">
        <f t="shared" si="424"/>
        <v>2870</v>
      </c>
      <c r="F918" t="str">
        <f t="shared" si="425"/>
        <v>0.777000777000777</v>
      </c>
      <c r="G918" t="str">
        <f t="shared" si="420"/>
        <v>0.777000777000777</v>
      </c>
      <c r="H918" t="str">
        <f t="shared" si="426"/>
        <v>7.08757088963608+3.62946189089585i</v>
      </c>
      <c r="I918" t="str">
        <f t="shared" si="427"/>
        <v>307.8760800518i</v>
      </c>
      <c r="J918" t="str">
        <f t="shared" si="421"/>
        <v>-80.0775905362337+66.586453390147i</v>
      </c>
      <c r="K918" t="str">
        <f t="shared" si="428"/>
        <v>1.8901017024688-2.27305679302829i</v>
      </c>
      <c r="L918" t="str">
        <f t="shared" si="429"/>
        <v>0.137777043820299-0.140596158448937i</v>
      </c>
      <c r="M918" t="str">
        <f t="shared" si="430"/>
        <v>2.0278787462891-2.41365295147723i</v>
      </c>
      <c r="N918" t="str">
        <f t="shared" si="431"/>
        <v>-0.347696921986767i</v>
      </c>
      <c r="O918" t="str">
        <f t="shared" si="432"/>
        <v>0.940159941255983-0.340733451333366i</v>
      </c>
      <c r="P918" t="str">
        <f t="shared" si="433"/>
        <v>0.059840058744017+0.340733451333366i</v>
      </c>
      <c r="Q918" t="str">
        <f t="shared" si="434"/>
        <v>-0.059840058744017+0.00696347065340097i</v>
      </c>
      <c r="R918" t="str">
        <f t="shared" si="435"/>
        <v>-0.332884504893224-5.73280658499456i</v>
      </c>
      <c r="S918" t="str">
        <f t="shared" si="436"/>
        <v>0.0360643622828766i</v>
      </c>
      <c r="T918" t="str">
        <f t="shared" si="437"/>
        <v>0.206750013578904-0.0120052673828252i</v>
      </c>
      <c r="U918" t="str">
        <f t="shared" si="438"/>
        <v>0.0001-2030.03753943744i</v>
      </c>
      <c r="V918" t="str">
        <f t="shared" si="439"/>
        <v>0.00002-0.032561203564623i</v>
      </c>
      <c r="W918" t="str">
        <f t="shared" si="440"/>
        <v>0.0000199993584529567-0.0325606813010927i</v>
      </c>
      <c r="X918" t="str">
        <f t="shared" si="441"/>
        <v>0.00373894867192778-0.0321255339013566i</v>
      </c>
      <c r="Y918" t="str">
        <f t="shared" si="442"/>
        <v>0.009+0.49260172808288i</v>
      </c>
      <c r="Z918" t="str">
        <f t="shared" si="443"/>
        <v>-0.833856994528609-0.120505351237086i</v>
      </c>
      <c r="AA918" t="str">
        <f t="shared" si="444"/>
        <v>0.720390892304086-26.0400496896748i</v>
      </c>
      <c r="AB918" t="str">
        <f t="shared" si="445"/>
        <v>1.40756858846274-0.0817327020765198i</v>
      </c>
      <c r="AC918" t="str">
        <f t="shared" si="446"/>
        <v>3.65710404688854-3.56312608736748i</v>
      </c>
      <c r="AD918" t="str">
        <f t="shared" si="447"/>
        <v>0.208622585587807+0.180912510708672i</v>
      </c>
      <c r="AE918" t="str">
        <f t="shared" si="448"/>
        <v>-0.152160476562905-0.175995300404406i</v>
      </c>
      <c r="AF918" t="str">
        <f t="shared" si="449"/>
        <v>-13.0446721739053-3.38997418035959i</v>
      </c>
      <c r="AG918" t="str">
        <f t="shared" si="450"/>
        <v>1.0175977632957-0.0191940174676771i</v>
      </c>
      <c r="AH918" t="str">
        <f t="shared" si="451"/>
        <v>1.311673570744+2.78773939221733i</v>
      </c>
      <c r="AI918">
        <f t="shared" si="452"/>
        <v>9.7735674469993956</v>
      </c>
      <c r="AJ918">
        <f t="shared" si="453"/>
        <v>64.802305527058024</v>
      </c>
      <c r="AK918"/>
      <c r="AL918"/>
      <c r="AM918"/>
      <c r="AN918"/>
    </row>
    <row r="919" spans="1:40" x14ac:dyDescent="0.25">
      <c r="A919"/>
      <c r="B919">
        <f t="shared" si="454"/>
        <v>78500</v>
      </c>
      <c r="C919" s="237" t="str">
        <f t="shared" si="422"/>
        <v>-0.0000124023320849896+0.0311977344452234i</v>
      </c>
      <c r="D919" s="208" t="str">
        <f t="shared" si="423"/>
        <v>-5.95710104155194+0.239182630746713i</v>
      </c>
      <c r="E919" t="str">
        <f t="shared" si="424"/>
        <v>2870</v>
      </c>
      <c r="F919" t="str">
        <f t="shared" si="425"/>
        <v>0.777000777000777</v>
      </c>
      <c r="G919" t="str">
        <f t="shared" si="420"/>
        <v>0.777000777000777</v>
      </c>
      <c r="H919" t="str">
        <f t="shared" si="426"/>
        <v>7.09152686584849+3.62706630294975i</v>
      </c>
      <c r="I919" t="str">
        <f t="shared" si="427"/>
        <v>308.268779133498i</v>
      </c>
      <c r="J919" t="str">
        <f t="shared" si="421"/>
        <v>-80.2845530315991+66.6713850908998i</v>
      </c>
      <c r="K919" t="str">
        <f t="shared" si="428"/>
        <v>1.88718250263919-2.27251321548024i</v>
      </c>
      <c r="L919" t="str">
        <f t="shared" si="429"/>
        <v>0.137597867737423-0.140592414785666i</v>
      </c>
      <c r="M919" t="str">
        <f t="shared" si="430"/>
        <v>2.02478037037661-2.41310563026591i</v>
      </c>
      <c r="N919" t="str">
        <f t="shared" si="431"/>
        <v>-0.348140412958689i</v>
      </c>
      <c r="O919" t="str">
        <f t="shared" si="432"/>
        <v>0.940008736594117-0.341150370257358i</v>
      </c>
      <c r="P919" t="str">
        <f t="shared" si="433"/>
        <v>0.059991263405883+0.341150370257358i</v>
      </c>
      <c r="Q919" t="str">
        <f t="shared" si="434"/>
        <v>-0.059991263405883+0.00699004270133102i</v>
      </c>
      <c r="R919" t="str">
        <f t="shared" si="435"/>
        <v>-0.33288335643356-5.72545433506753i</v>
      </c>
      <c r="S919" t="str">
        <f t="shared" si="436"/>
        <v>0.0361103627449722i</v>
      </c>
      <c r="T919" t="str">
        <f t="shared" si="437"/>
        <v>0.206748232919062-0.0120205387525797i</v>
      </c>
      <c r="U919" t="str">
        <f t="shared" si="438"/>
        <v>0.0001-2027.45150435535i</v>
      </c>
      <c r="V919" t="str">
        <f t="shared" si="439"/>
        <v>0.00002-0.0325197243244133i</v>
      </c>
      <c r="W919" t="str">
        <f t="shared" si="440"/>
        <v>0.0000199993584529566-0.0325192027261874i</v>
      </c>
      <c r="X919" t="str">
        <f t="shared" si="441"/>
        <v>0.00372960457551126-0.032085689977762i</v>
      </c>
      <c r="Y919" t="str">
        <f t="shared" si="442"/>
        <v>0.009+0.493230046613598i</v>
      </c>
      <c r="Z919" t="str">
        <f t="shared" si="443"/>
        <v>-0.831628111508264-0.1200091709313i</v>
      </c>
      <c r="AA919" t="str">
        <f t="shared" si="444"/>
        <v>0.717780334701174-26.0024063346314i</v>
      </c>
      <c r="AB919" t="str">
        <f t="shared" si="445"/>
        <v>1.40755646560568-0.0818366706325414i</v>
      </c>
      <c r="AC919" t="str">
        <f t="shared" si="446"/>
        <v>3.65251217108946-3.562283716344i</v>
      </c>
      <c r="AD919" t="str">
        <f t="shared" si="447"/>
        <v>0.208701279004155+0.181140121142096i</v>
      </c>
      <c r="AE919" t="str">
        <f t="shared" si="448"/>
        <v>-0.151823374766927-0.17568728432937i</v>
      </c>
      <c r="AF919" t="str">
        <f t="shared" si="449"/>
        <v>-13.0486279074004-3.38788367220304i</v>
      </c>
      <c r="AG919" t="str">
        <f t="shared" si="450"/>
        <v>1.01759276816056-0.0191741142456405i</v>
      </c>
      <c r="AH919" t="str">
        <f t="shared" si="451"/>
        <v>1.30947998083114+2.78298563145374i</v>
      </c>
      <c r="AI919">
        <f t="shared" si="452"/>
        <v>9.7587951428150923</v>
      </c>
      <c r="AJ919">
        <f t="shared" si="453"/>
        <v>64.80157858376468</v>
      </c>
      <c r="AK919"/>
      <c r="AL919"/>
      <c r="AM919"/>
      <c r="AN919"/>
    </row>
    <row r="920" spans="1:40" x14ac:dyDescent="0.25">
      <c r="A920"/>
      <c r="B920">
        <f t="shared" si="454"/>
        <v>78600</v>
      </c>
      <c r="C920" s="237" t="str">
        <f t="shared" si="422"/>
        <v>-0.000012370794068178+0.0311580426836417i</v>
      </c>
      <c r="D920" s="208" t="str">
        <f t="shared" si="423"/>
        <v>-5.95710079976048+0.238878327241253i</v>
      </c>
      <c r="E920" t="str">
        <f t="shared" si="424"/>
        <v>2870</v>
      </c>
      <c r="F920" t="str">
        <f t="shared" si="425"/>
        <v>0.777000777000777</v>
      </c>
      <c r="G920" t="str">
        <f t="shared" si="420"/>
        <v>0.777000777000777</v>
      </c>
      <c r="H920" t="str">
        <f t="shared" si="426"/>
        <v>7.09547259095667+3.62467104476602i</v>
      </c>
      <c r="I920" t="str">
        <f t="shared" si="427"/>
        <v>308.661478215197i</v>
      </c>
      <c r="J920" t="str">
        <f t="shared" si="421"/>
        <v>-80.4917793414902+66.7563167916525i</v>
      </c>
      <c r="K920" t="str">
        <f t="shared" si="428"/>
        <v>1.88426859998444-2.27196675399879i</v>
      </c>
      <c r="L920" t="str">
        <f t="shared" si="429"/>
        <v>0.137418929572814-0.140588448093774i</v>
      </c>
      <c r="M920" t="str">
        <f t="shared" si="430"/>
        <v>2.02168752955725-2.41255520209256i</v>
      </c>
      <c r="N920" t="str">
        <f t="shared" si="431"/>
        <v>-0.348583903930611i</v>
      </c>
      <c r="O920" t="str">
        <f t="shared" si="432"/>
        <v>0.939857347047348-0.341567222082449i</v>
      </c>
      <c r="P920" t="str">
        <f t="shared" si="433"/>
        <v>0.060142652952652+0.341567222082449i</v>
      </c>
      <c r="Q920" t="str">
        <f t="shared" si="434"/>
        <v>-0.060142652952652+0.00701668184816201i</v>
      </c>
      <c r="R920" t="str">
        <f t="shared" si="435"/>
        <v>-0.332882206495856-5.71812073020933i</v>
      </c>
      <c r="S920" t="str">
        <f t="shared" si="436"/>
        <v>0.0361563632070676i</v>
      </c>
      <c r="T920" t="str">
        <f t="shared" si="437"/>
        <v>0.206746449983311-0.0120358099632342i</v>
      </c>
      <c r="U920" t="str">
        <f t="shared" si="438"/>
        <v>0.0000999999999999998-2024.87204951521i</v>
      </c>
      <c r="V920" t="str">
        <f t="shared" si="439"/>
        <v>0.00002-0.0324783506293441i</v>
      </c>
      <c r="W920" t="str">
        <f t="shared" si="440"/>
        <v>0.0000199993584529566-0.0324778296947296i</v>
      </c>
      <c r="X920" t="str">
        <f t="shared" si="441"/>
        <v>0.00372029549521582-0.0320459433949372i</v>
      </c>
      <c r="Y920" t="str">
        <f t="shared" si="442"/>
        <v>0.009+0.493858365144315i</v>
      </c>
      <c r="Z920" t="str">
        <f t="shared" si="443"/>
        <v>-0.82940827675588-0.119515763781373i</v>
      </c>
      <c r="AA920" t="str">
        <f t="shared" si="444"/>
        <v>0.715184109718427-25.9648768245958i</v>
      </c>
      <c r="AB920" t="str">
        <f t="shared" si="445"/>
        <v>1.40754432725408-0.0819406381053989i</v>
      </c>
      <c r="AC920" t="str">
        <f t="shared" si="446"/>
        <v>3.64792850098466-3.56143675511435i</v>
      </c>
      <c r="AD920" t="str">
        <f t="shared" si="447"/>
        <v>0.208780068731056+0.181367691891467i</v>
      </c>
      <c r="AE920" t="str">
        <f t="shared" si="448"/>
        <v>-0.151487618805526-0.175380374167612i</v>
      </c>
      <c r="AF920" t="str">
        <f t="shared" si="449"/>
        <v>-13.0525733907171-3.38579271752477i</v>
      </c>
      <c r="AG920" t="str">
        <f t="shared" si="450"/>
        <v>1.01758779160237-0.0191542796659271i</v>
      </c>
      <c r="AH920" t="str">
        <f t="shared" si="451"/>
        <v>1.30729391815111+2.77824790971907i</v>
      </c>
      <c r="AI920">
        <f t="shared" si="452"/>
        <v>9.744047794100549</v>
      </c>
      <c r="AJ920">
        <f t="shared" si="453"/>
        <v>64.800849496999007</v>
      </c>
      <c r="AK920"/>
      <c r="AL920"/>
      <c r="AM920"/>
      <c r="AN920"/>
    </row>
    <row r="921" spans="1:40" x14ac:dyDescent="0.25">
      <c r="A921"/>
      <c r="B921">
        <f t="shared" si="454"/>
        <v>78700</v>
      </c>
      <c r="C921" s="237" t="str">
        <f t="shared" si="422"/>
        <v>-0.0000123393761961025+0.0311184517905297i</v>
      </c>
      <c r="D921" s="208" t="str">
        <f t="shared" si="423"/>
        <v>-5.95710055889013+0.238574797060728i</v>
      </c>
      <c r="E921" t="str">
        <f t="shared" si="424"/>
        <v>2870</v>
      </c>
      <c r="F921" t="str">
        <f t="shared" si="425"/>
        <v>0.777000777000777</v>
      </c>
      <c r="G921" t="str">
        <f t="shared" si="420"/>
        <v>0.777000777000777</v>
      </c>
      <c r="H921" t="str">
        <f t="shared" si="426"/>
        <v>7.09940809519932+3.62227613207426i</v>
      </c>
      <c r="I921" t="str">
        <f t="shared" si="427"/>
        <v>309.054177296896i</v>
      </c>
      <c r="J921" t="str">
        <f t="shared" si="421"/>
        <v>-80.699269465907+66.8412484924053i</v>
      </c>
      <c r="K921" t="str">
        <f t="shared" si="428"/>
        <v>1.88135998718098-2.27141742550102i</v>
      </c>
      <c r="L921" t="str">
        <f t="shared" si="429"/>
        <v>0.137240229287058-0.140584259261913i</v>
      </c>
      <c r="M921" t="str">
        <f t="shared" si="430"/>
        <v>2.01860021646804-2.41200168476293i</v>
      </c>
      <c r="N921" t="str">
        <f t="shared" si="431"/>
        <v>-0.349027394902533i</v>
      </c>
      <c r="O921" t="str">
        <f t="shared" si="432"/>
        <v>0.939705772645452-0.341984006726651i</v>
      </c>
      <c r="P921" t="str">
        <f t="shared" si="433"/>
        <v>0.060294227354548+0.341984006726651i</v>
      </c>
      <c r="Q921" t="str">
        <f t="shared" si="434"/>
        <v>-0.060294227354548+0.00704338817588196i</v>
      </c>
      <c r="R921" t="str">
        <f t="shared" si="435"/>
        <v>-0.332881055080071-5.71080569934535i</v>
      </c>
      <c r="S921" t="str">
        <f t="shared" si="436"/>
        <v>0.0362023636691631i</v>
      </c>
      <c r="T921" t="str">
        <f t="shared" si="437"/>
        <v>0.20674466477163-0.0120510810145834i</v>
      </c>
      <c r="U921" t="str">
        <f t="shared" si="438"/>
        <v>0.0001-2022.29914983348i</v>
      </c>
      <c r="V921" t="str">
        <f t="shared" si="439"/>
        <v>0.00002-0.0324370820770831i</v>
      </c>
      <c r="W921" t="str">
        <f t="shared" si="440"/>
        <v>0.0000199993584529566-0.0324365618043936i</v>
      </c>
      <c r="X921" t="str">
        <f t="shared" si="441"/>
        <v>0.00371102125708442-0.0320062938018858i</v>
      </c>
      <c r="Y921" t="str">
        <f t="shared" si="442"/>
        <v>0.009+0.494486683675033i</v>
      </c>
      <c r="Z921" t="str">
        <f t="shared" si="443"/>
        <v>-0.8271974407878-0.119025110132283i</v>
      </c>
      <c r="AA921" t="str">
        <f t="shared" si="444"/>
        <v>0.712602113286919-25.9274606274206i</v>
      </c>
      <c r="AB921" t="str">
        <f t="shared" si="445"/>
        <v>1.40753217340779-0.0820446044936949i</v>
      </c>
      <c r="AC921" t="str">
        <f t="shared" si="446"/>
        <v>3.6433530256622-3.56058523000863i</v>
      </c>
      <c r="AD921" t="str">
        <f t="shared" si="447"/>
        <v>0.208858954755966+0.181595222945816i</v>
      </c>
      <c r="AE921" t="str">
        <f t="shared" si="448"/>
        <v>-0.151153201449128-0.175074563772011i</v>
      </c>
      <c r="AF921" t="str">
        <f t="shared" si="449"/>
        <v>-13.0565086540895-3.38370133501353i</v>
      </c>
      <c r="AG921" t="str">
        <f t="shared" si="450"/>
        <v>1.01758283349865-0.0191345134150776i</v>
      </c>
      <c r="AH921" t="str">
        <f t="shared" si="451"/>
        <v>1.30511534854794+2.77352614526388i</v>
      </c>
      <c r="AI921">
        <f t="shared" si="452"/>
        <v>9.7293253201044738</v>
      </c>
      <c r="AJ921">
        <f t="shared" si="453"/>
        <v>64.800118195525798</v>
      </c>
      <c r="AK921"/>
      <c r="AL921"/>
      <c r="AM921"/>
      <c r="AN921"/>
    </row>
    <row r="922" spans="1:40" x14ac:dyDescent="0.25">
      <c r="A922"/>
      <c r="B922">
        <f t="shared" si="454"/>
        <v>78800</v>
      </c>
      <c r="C922" s="237" t="str">
        <f t="shared" si="422"/>
        <v>-0.0000123080778592785+0.0310789613818707i</v>
      </c>
      <c r="D922" s="208" t="str">
        <f t="shared" si="423"/>
        <v>-5.95710031893621+0.238272037261009i</v>
      </c>
      <c r="E922" t="str">
        <f t="shared" si="424"/>
        <v>2870</v>
      </c>
      <c r="F922" t="str">
        <f t="shared" si="425"/>
        <v>0.777000777000777</v>
      </c>
      <c r="G922" t="str">
        <f t="shared" si="420"/>
        <v>0.777000777000777</v>
      </c>
      <c r="H922" t="str">
        <f t="shared" si="426"/>
        <v>7.10333340873254+3.61988158047781i</v>
      </c>
      <c r="I922" t="str">
        <f t="shared" si="427"/>
        <v>309.446876378595i</v>
      </c>
      <c r="J922" t="str">
        <f t="shared" si="421"/>
        <v>-80.9070234048494+66.926180193158i</v>
      </c>
      <c r="K922" t="str">
        <f t="shared" si="428"/>
        <v>1.87845665688804-2.27086524683166i</v>
      </c>
      <c r="L922" t="str">
        <f t="shared" si="429"/>
        <v>0.137061766838583-0.140579849176322i</v>
      </c>
      <c r="M922" t="str">
        <f t="shared" si="430"/>
        <v>2.01551842372662-2.41144509600798i</v>
      </c>
      <c r="N922" t="str">
        <f t="shared" si="431"/>
        <v>-0.349470885874455i</v>
      </c>
      <c r="O922" t="str">
        <f t="shared" si="432"/>
        <v>0.939554013418241-0.342400724107989i</v>
      </c>
      <c r="P922" t="str">
        <f t="shared" si="433"/>
        <v>0.060445986581759+0.342400724107989i</v>
      </c>
      <c r="Q922" t="str">
        <f t="shared" si="434"/>
        <v>-0.060445986581759+0.00707016176646602i</v>
      </c>
      <c r="R922" t="str">
        <f t="shared" si="435"/>
        <v>-0.332879902186142-5.70350917176175i</v>
      </c>
      <c r="S922" t="str">
        <f t="shared" si="436"/>
        <v>0.0362483641312586i</v>
      </c>
      <c r="T922" t="str">
        <f t="shared" si="437"/>
        <v>0.206742877283993-0.012066351906421i</v>
      </c>
      <c r="U922" t="str">
        <f t="shared" si="438"/>
        <v>0.0001-2019.732780354i</v>
      </c>
      <c r="V922" t="str">
        <f t="shared" si="439"/>
        <v>0.00002-0.0323959182673406i</v>
      </c>
      <c r="W922" t="str">
        <f t="shared" si="440"/>
        <v>0.0000199993584529566-0.0323953986548961i</v>
      </c>
      <c r="X922" t="str">
        <f t="shared" si="441"/>
        <v>0.00370178168823405-0.0319667408492692i</v>
      </c>
      <c r="Y922" t="str">
        <f t="shared" si="442"/>
        <v>0.009+0.495115002205751i</v>
      </c>
      <c r="Z922" t="str">
        <f t="shared" si="443"/>
        <v>-0.824995554461316-0.118537190498235i</v>
      </c>
      <c r="AA922" t="str">
        <f t="shared" si="444"/>
        <v>0.710034242269083-25.8901572143313i</v>
      </c>
      <c r="AB922" t="str">
        <f t="shared" si="445"/>
        <v>1.40752000406663-0.0821485697960247i</v>
      </c>
      <c r="AC922" t="str">
        <f t="shared" si="446"/>
        <v>3.63878573418137-3.55972916724629i</v>
      </c>
      <c r="AD922" t="str">
        <f t="shared" si="447"/>
        <v>0.208937937066334+0.181822714294036i</v>
      </c>
      <c r="AE922" t="str">
        <f t="shared" si="448"/>
        <v>-0.150820115516865-0.17476984704101i</v>
      </c>
      <c r="AF922" t="str">
        <f t="shared" si="449"/>
        <v>-13.0604337276688-3.3816095432168i</v>
      </c>
      <c r="AG922" t="str">
        <f t="shared" si="450"/>
        <v>1.01757789372789-0.019114815181562i</v>
      </c>
      <c r="AH922" t="str">
        <f t="shared" si="451"/>
        <v>1.30294423805563+2.76882025688989i</v>
      </c>
      <c r="AI922">
        <f t="shared" si="452"/>
        <v>9.714627640453859</v>
      </c>
      <c r="AJ922">
        <f t="shared" si="453"/>
        <v>64.799384608792479</v>
      </c>
      <c r="AK922"/>
      <c r="AL922"/>
      <c r="AM922"/>
      <c r="AN922"/>
    </row>
    <row r="923" spans="1:40" x14ac:dyDescent="0.25">
      <c r="A923"/>
      <c r="B923">
        <f t="shared" si="454"/>
        <v>78900</v>
      </c>
      <c r="C923" s="237" t="str">
        <f t="shared" si="422"/>
        <v>-0.0000122768984520816+0.0310395710755947i</v>
      </c>
      <c r="D923" s="208" t="str">
        <f t="shared" si="423"/>
        <v>-5.95710007989409+0.237970044912893i</v>
      </c>
      <c r="E923" t="str">
        <f t="shared" si="424"/>
        <v>2870</v>
      </c>
      <c r="F923" t="str">
        <f t="shared" si="425"/>
        <v>0.777000777000777</v>
      </c>
      <c r="G923" t="str">
        <f t="shared" si="420"/>
        <v>0.777000777000777</v>
      </c>
      <c r="H923" t="str">
        <f t="shared" si="426"/>
        <v>7.10724856162981+3.6174874054546i</v>
      </c>
      <c r="I923" t="str">
        <f t="shared" si="427"/>
        <v>309.839575460293i</v>
      </c>
      <c r="J923" t="str">
        <f t="shared" si="421"/>
        <v>-81.1150411583174+67.0111118939108i</v>
      </c>
      <c r="K923" t="str">
        <f t="shared" si="428"/>
        <v>1.8755586017479-2.27031023476334i</v>
      </c>
      <c r="L923" t="str">
        <f t="shared" si="429"/>
        <v>0.136883542183684-0.140575218720828i</v>
      </c>
      <c r="M923" t="str">
        <f t="shared" si="430"/>
        <v>2.01244214393158-2.41088545348417i</v>
      </c>
      <c r="N923" t="str">
        <f t="shared" si="431"/>
        <v>-0.349914376846377i</v>
      </c>
      <c r="O923" t="str">
        <f t="shared" si="432"/>
        <v>0.939402069395565-0.342817374144501i</v>
      </c>
      <c r="P923" t="str">
        <f t="shared" si="433"/>
        <v>0.060597930604435+0.342817374144501i</v>
      </c>
      <c r="Q923" t="str">
        <f t="shared" si="434"/>
        <v>-0.060597930604435+0.00709700270187602i</v>
      </c>
      <c r="R923" t="str">
        <f t="shared" si="435"/>
        <v>-0.332878747813975-5.69623107710333i</v>
      </c>
      <c r="S923" t="str">
        <f t="shared" si="436"/>
        <v>0.0362943645933541i</v>
      </c>
      <c r="T923" t="str">
        <f t="shared" si="437"/>
        <v>0.206741087520382-0.0120816226385396i</v>
      </c>
      <c r="U923" t="str">
        <f t="shared" si="438"/>
        <v>0.0001-2017.17291624709i</v>
      </c>
      <c r="V923" t="str">
        <f t="shared" si="439"/>
        <v>0.00002-0.032354858801856i</v>
      </c>
      <c r="W923" t="str">
        <f t="shared" si="440"/>
        <v>0.0000199993584529566-0.032354339847983i</v>
      </c>
      <c r="X923" t="str">
        <f t="shared" si="441"/>
        <v>0.00369257661684773-0.0319272841893976i</v>
      </c>
      <c r="Y923" t="str">
        <f t="shared" si="442"/>
        <v>0.009+0.495743320736469i</v>
      </c>
      <c r="Z923" t="str">
        <f t="shared" si="443"/>
        <v>-0.822802568971842-0.118051985560939i</v>
      </c>
      <c r="AA923" t="str">
        <f t="shared" si="444"/>
        <v>0.70748039444888-25.8529660598995i</v>
      </c>
      <c r="AB923" t="str">
        <f t="shared" si="445"/>
        <v>1.40750781923048-0.0822525340109763i</v>
      </c>
      <c r="AC923" t="str">
        <f t="shared" si="446"/>
        <v>3.63422661557337-3.55886859293685i</v>
      </c>
      <c r="AD923" t="str">
        <f t="shared" si="447"/>
        <v>0.209017015649595+0.182050165924883i</v>
      </c>
      <c r="AE923" t="str">
        <f t="shared" si="448"/>
        <v>-0.150488353876184-0.1744662179182i</v>
      </c>
      <c r="AF923" t="str">
        <f t="shared" si="449"/>
        <v>-13.0643486415239-3.37951736054171i</v>
      </c>
      <c r="AG923" t="str">
        <f t="shared" si="450"/>
        <v>1.01757297216955-0.0190951846557634i</v>
      </c>
      <c r="AH923" t="str">
        <f t="shared" si="451"/>
        <v>1.30078055289702+2.76413016394553i</v>
      </c>
      <c r="AI923">
        <f t="shared" si="452"/>
        <v>9.6999546751521599</v>
      </c>
      <c r="AJ923">
        <f t="shared" si="453"/>
        <v>64.798648666922759</v>
      </c>
      <c r="AK923"/>
      <c r="AL923"/>
      <c r="AM923"/>
      <c r="AN923"/>
    </row>
    <row r="924" spans="1:40" x14ac:dyDescent="0.25">
      <c r="A924"/>
      <c r="B924">
        <f t="shared" si="454"/>
        <v>79000</v>
      </c>
      <c r="C924" s="237" t="str">
        <f t="shared" si="422"/>
        <v>-0.0000122458373727179+0.0310002804915664i</v>
      </c>
      <c r="D924" s="208" t="str">
        <f t="shared" si="423"/>
        <v>-5.95709984175915+0.237668817102009i</v>
      </c>
      <c r="E924" t="str">
        <f t="shared" si="424"/>
        <v>2870</v>
      </c>
      <c r="F924" t="str">
        <f t="shared" si="425"/>
        <v>0.777000777000777</v>
      </c>
      <c r="G924" t="str">
        <f t="shared" si="420"/>
        <v>0.777000777000777</v>
      </c>
      <c r="H924" t="str">
        <f t="shared" si="426"/>
        <v>7.11115358388204+3.61509362235806i</v>
      </c>
      <c r="I924" t="str">
        <f t="shared" si="427"/>
        <v>310.232274541992i</v>
      </c>
      <c r="J924" t="str">
        <f t="shared" si="421"/>
        <v>-81.323322726311+67.0960435946635i</v>
      </c>
      <c r="K924" t="str">
        <f t="shared" si="428"/>
        <v>1.87266581438617-2.26975240599684i</v>
      </c>
      <c r="L924" t="str">
        <f t="shared" si="429"/>
        <v>0.136705555276531-0.14057036877685i</v>
      </c>
      <c r="M924" t="str">
        <f t="shared" si="430"/>
        <v>2.0093713696627-2.41032277477369i</v>
      </c>
      <c r="N924" t="str">
        <f t="shared" si="431"/>
        <v>-0.350357867818299i</v>
      </c>
      <c r="O924" t="str">
        <f t="shared" si="432"/>
        <v>0.939249940607307-0.343233956754238i</v>
      </c>
      <c r="P924" t="str">
        <f t="shared" si="433"/>
        <v>0.060750059392693+0.343233956754238i</v>
      </c>
      <c r="Q924" t="str">
        <f t="shared" si="434"/>
        <v>-0.060750059392693+0.00712391106406096i</v>
      </c>
      <c r="R924" t="str">
        <f t="shared" si="435"/>
        <v>-0.332877591963515-5.6889713453708i</v>
      </c>
      <c r="S924" t="str">
        <f t="shared" si="436"/>
        <v>0.0363403650554497i</v>
      </c>
      <c r="T924" t="str">
        <f t="shared" si="437"/>
        <v>0.206739295480768-0.0120968932107332i</v>
      </c>
      <c r="U924" t="str">
        <f t="shared" si="438"/>
        <v>0.0001-2014.6195328088i</v>
      </c>
      <c r="V924" t="str">
        <f t="shared" si="439"/>
        <v>0.00002-0.0323139032843853i</v>
      </c>
      <c r="W924" t="str">
        <f t="shared" si="440"/>
        <v>0.0000199993584529566-0.0323133849874165i</v>
      </c>
      <c r="X924" t="str">
        <f t="shared" si="441"/>
        <v>0.00368340587216671-0.0318879234762195i</v>
      </c>
      <c r="Y924" t="str">
        <f t="shared" si="442"/>
        <v>0.009+0.496371639267187i</v>
      </c>
      <c r="Z924" t="str">
        <f t="shared" si="443"/>
        <v>-0.820618435850082-0.117569476167913i</v>
      </c>
      <c r="AA924" t="str">
        <f t="shared" si="444"/>
        <v>0.704940468522025-25.815886642016i</v>
      </c>
      <c r="AB924" t="str">
        <f t="shared" si="445"/>
        <v>1.40749561889914-0.0823564971371473i</v>
      </c>
      <c r="AC924" t="str">
        <f t="shared" si="446"/>
        <v>3.62967565884136-3.55800353307988i</v>
      </c>
      <c r="AD924" t="str">
        <f t="shared" si="447"/>
        <v>0.209096190493176+0.18227757782697i</v>
      </c>
      <c r="AE924" t="str">
        <f t="shared" si="448"/>
        <v>-0.150157909442448-0.174163670391898i</v>
      </c>
      <c r="AF924" t="str">
        <f t="shared" si="449"/>
        <v>-13.0682534256412-3.37742480525605i</v>
      </c>
      <c r="AG924" t="str">
        <f t="shared" si="450"/>
        <v>1.01756806870406-0.019075621529964i</v>
      </c>
      <c r="AH924" t="str">
        <f t="shared" si="451"/>
        <v>1.29862425948248+2.75945578632109i</v>
      </c>
      <c r="AI924">
        <f t="shared" si="452"/>
        <v>9.6853063445761194</v>
      </c>
      <c r="AJ924">
        <f t="shared" si="453"/>
        <v>64.79791030070983</v>
      </c>
      <c r="AK924"/>
      <c r="AL924"/>
      <c r="AM924"/>
      <c r="AN924"/>
    </row>
    <row r="925" spans="1:40" x14ac:dyDescent="0.25">
      <c r="A925"/>
      <c r="B925">
        <f t="shared" si="454"/>
        <v>79100</v>
      </c>
      <c r="C925" s="237" t="str">
        <f t="shared" si="422"/>
        <v>-0.0000122148940231951+0.0309610892515725i</v>
      </c>
      <c r="D925" s="208" t="str">
        <f t="shared" si="423"/>
        <v>-5.9570996045268+0.237368350928723i</v>
      </c>
      <c r="E925" t="str">
        <f t="shared" si="424"/>
        <v>2870</v>
      </c>
      <c r="F925" t="str">
        <f t="shared" si="425"/>
        <v>0.777000777000777</v>
      </c>
      <c r="G925" t="str">
        <f t="shared" si="420"/>
        <v>0.777000777000777</v>
      </c>
      <c r="H925" t="str">
        <f t="shared" si="426"/>
        <v>7.11504850539767+3.61270024641779i</v>
      </c>
      <c r="I925" t="str">
        <f t="shared" si="427"/>
        <v>310.624973623691i</v>
      </c>
      <c r="J925" t="str">
        <f t="shared" si="421"/>
        <v>-81.5318681088303+67.1809752954163i</v>
      </c>
      <c r="K925" t="str">
        <f t="shared" si="428"/>
        <v>1.86977828741205-2.26919177716128i</v>
      </c>
      <c r="L925" t="str">
        <f t="shared" si="429"/>
        <v>0.136527806069184-0.140565300223395i</v>
      </c>
      <c r="M925" t="str">
        <f t="shared" si="430"/>
        <v>2.00630609348123-2.40975707738468i</v>
      </c>
      <c r="N925" t="str">
        <f t="shared" si="431"/>
        <v>-0.35080135879022i</v>
      </c>
      <c r="O925" t="str">
        <f t="shared" si="432"/>
        <v>0.93909762708339-0.343650471855265i</v>
      </c>
      <c r="P925" t="str">
        <f t="shared" si="433"/>
        <v>0.06090237291661+0.343650471855265i</v>
      </c>
      <c r="Q925" t="str">
        <f t="shared" si="434"/>
        <v>-0.06090237291661+0.00715088693495503i</v>
      </c>
      <c r="R925" t="str">
        <f t="shared" si="435"/>
        <v>-0.332876434634768-5.6817299069192i</v>
      </c>
      <c r="S925" t="str">
        <f t="shared" si="436"/>
        <v>0.0363863655175451i</v>
      </c>
      <c r="T925" t="str">
        <f t="shared" si="437"/>
        <v>0.20673750116513-0.0121121636227979i</v>
      </c>
      <c r="U925" t="str">
        <f t="shared" si="438"/>
        <v>0.0001-2012.07260546012i</v>
      </c>
      <c r="V925" t="str">
        <f t="shared" si="439"/>
        <v>0.00002-0.0322730513206883i</v>
      </c>
      <c r="W925" t="str">
        <f t="shared" si="440"/>
        <v>0.0000199993584529566-0.0322725336789626i</v>
      </c>
      <c r="X925" t="str">
        <f t="shared" si="441"/>
        <v>0.0036742692844827-0.031848658365313i</v>
      </c>
      <c r="Y925" t="str">
        <f t="shared" si="442"/>
        <v>0.009+0.496999957797905i</v>
      </c>
      <c r="Z925" t="str">
        <f t="shared" si="443"/>
        <v>-0.81844310695928-0.117089643330806i</v>
      </c>
      <c r="AA925" t="str">
        <f t="shared" si="444"/>
        <v>0.702414364086414-25.7789184418649i</v>
      </c>
      <c r="AB925" t="str">
        <f t="shared" si="445"/>
        <v>1.40748340307247-0.0824604591731496i</v>
      </c>
      <c r="AC925" t="str">
        <f t="shared" si="446"/>
        <v>3.62513285296111-3.55713401356571i</v>
      </c>
      <c r="AD925" t="str">
        <f t="shared" si="447"/>
        <v>0.209175461584495+0.182504949988784i</v>
      </c>
      <c r="AE925" t="str">
        <f t="shared" si="448"/>
        <v>-0.149828775178562-0.173862198494754i</v>
      </c>
      <c r="AF925" t="str">
        <f t="shared" si="449"/>
        <v>-13.0721481099245-3.37533189548907i</v>
      </c>
      <c r="AG925" t="str">
        <f t="shared" si="450"/>
        <v>1.01756318321278-0.0190561254983305i</v>
      </c>
      <c r="AH925" t="str">
        <f t="shared" si="451"/>
        <v>1.29647532440874+2.7547970444446i</v>
      </c>
      <c r="AI925">
        <f t="shared" si="452"/>
        <v>9.6706825694745184</v>
      </c>
      <c r="AJ925">
        <f t="shared" si="453"/>
        <v>64.797169441612922</v>
      </c>
      <c r="AK925"/>
      <c r="AL925"/>
      <c r="AM925"/>
      <c r="AN925"/>
    </row>
    <row r="926" spans="1:40" x14ac:dyDescent="0.25">
      <c r="A926"/>
      <c r="B926">
        <f t="shared" si="454"/>
        <v>79200</v>
      </c>
      <c r="C926" s="237" t="str">
        <f t="shared" si="422"/>
        <v>-0.0000121840678092936+0.0309219969793103i</v>
      </c>
      <c r="D926" s="208" t="str">
        <f t="shared" si="423"/>
        <v>-5.95709936819249+0.237068643508046i</v>
      </c>
      <c r="E926" t="str">
        <f t="shared" si="424"/>
        <v>2870</v>
      </c>
      <c r="F926" t="str">
        <f t="shared" si="425"/>
        <v>0.777000777000777</v>
      </c>
      <c r="G926" t="str">
        <f t="shared" si="420"/>
        <v>0.777000777000777</v>
      </c>
      <c r="H926" t="str">
        <f t="shared" si="426"/>
        <v>7.11893335600268+3.61030729274054i</v>
      </c>
      <c r="I926" t="str">
        <f t="shared" si="427"/>
        <v>311.01767270539i</v>
      </c>
      <c r="J926" t="str">
        <f t="shared" si="421"/>
        <v>-81.7406773058753+67.265906996169i</v>
      </c>
      <c r="K926" t="str">
        <f t="shared" si="428"/>
        <v>1.86689601341865-2.26862836481444i</v>
      </c>
      <c r="L926" t="str">
        <f t="shared" si="429"/>
        <v>0.136350294511614-0.140560013937064i</v>
      </c>
      <c r="M926" t="str">
        <f t="shared" si="430"/>
        <v>2.00324630793026-2.4091883787515i</v>
      </c>
      <c r="N926" t="str">
        <f t="shared" si="431"/>
        <v>-0.351244849762142i</v>
      </c>
      <c r="O926" t="str">
        <f t="shared" si="432"/>
        <v>0.93894512885377-0.344066919365662i</v>
      </c>
      <c r="P926" t="str">
        <f t="shared" si="433"/>
        <v>0.06105487114623+0.344066919365662i</v>
      </c>
      <c r="Q926" t="str">
        <f t="shared" si="434"/>
        <v>-0.06105487114623+0.00717793039647996i</v>
      </c>
      <c r="R926" t="str">
        <f t="shared" si="435"/>
        <v>-0.332875275827732-5.67450669245505i</v>
      </c>
      <c r="S926" t="str">
        <f t="shared" si="436"/>
        <v>0.0364323659796407i</v>
      </c>
      <c r="T926" t="str">
        <f t="shared" si="437"/>
        <v>0.206735704573443-0.0121274338745298i</v>
      </c>
      <c r="U926" t="str">
        <f t="shared" si="438"/>
        <v>0.0001-2009.53210974615i</v>
      </c>
      <c r="V926" t="str">
        <f t="shared" si="439"/>
        <v>0.00002-0.0322323025185158i</v>
      </c>
      <c r="W926" t="str">
        <f t="shared" si="440"/>
        <v>0.0000199993584529566-0.0322317855303786i</v>
      </c>
      <c r="X926" t="str">
        <f t="shared" si="441"/>
        <v>0.00366516668513023-0.0318094885138765i</v>
      </c>
      <c r="Y926" t="str">
        <f t="shared" si="442"/>
        <v>0.009+0.497628276328623i</v>
      </c>
      <c r="Z926" t="str">
        <f t="shared" si="443"/>
        <v>-0.81627653449246-0.116612468223744i</v>
      </c>
      <c r="AA926" t="str">
        <f t="shared" si="444"/>
        <v>0.699901981632593-25.7420609438968i</v>
      </c>
      <c r="AB926" t="str">
        <f t="shared" si="445"/>
        <v>1.4074711717503-0.0825644201175949i</v>
      </c>
      <c r="AC926" t="str">
        <f t="shared" si="446"/>
        <v>3.6205981868814-3.55626006017555i</v>
      </c>
      <c r="AD926" t="str">
        <f t="shared" si="447"/>
        <v>0.209254828910959+0.182732282398668i</v>
      </c>
      <c r="AE926" t="str">
        <f t="shared" si="448"/>
        <v>-0.149500944094583-0.173561796303326i</v>
      </c>
      <c r="AF926" t="str">
        <f t="shared" si="449"/>
        <v>-13.0760327241952-3.37323864923249i</v>
      </c>
      <c r="AG926" t="str">
        <f t="shared" si="450"/>
        <v>1.01755831557803-0.0190366962568989i</v>
      </c>
      <c r="AH926" t="str">
        <f t="shared" si="451"/>
        <v>1.29433371445773+2.75015385927687i</v>
      </c>
      <c r="AI926">
        <f t="shared" si="452"/>
        <v>9.6560832709646682</v>
      </c>
      <c r="AJ926">
        <f t="shared" si="453"/>
        <v>64.796426021746825</v>
      </c>
      <c r="AK926"/>
      <c r="AL926"/>
      <c r="AM926"/>
      <c r="AN926"/>
    </row>
    <row r="927" spans="1:40" x14ac:dyDescent="0.25">
      <c r="A927"/>
      <c r="B927">
        <f t="shared" si="454"/>
        <v>79300</v>
      </c>
      <c r="C927" s="237" t="str">
        <f t="shared" si="422"/>
        <v>-0.0000121533581405385+0.0308830033003749i</v>
      </c>
      <c r="D927" s="208" t="str">
        <f t="shared" si="423"/>
        <v>-5.9570991327517+0.236769691969541i</v>
      </c>
      <c r="E927" t="str">
        <f t="shared" si="424"/>
        <v>2870</v>
      </c>
      <c r="F927" t="str">
        <f t="shared" si="425"/>
        <v>0.777000777000777</v>
      </c>
      <c r="G927" t="str">
        <f t="shared" si="420"/>
        <v>0.777000777000777</v>
      </c>
      <c r="H927" t="str">
        <f t="shared" si="426"/>
        <v>7.12280816544076+3.60791477631088i</v>
      </c>
      <c r="I927" t="str">
        <f t="shared" si="427"/>
        <v>311.410371787088i</v>
      </c>
      <c r="J927" t="str">
        <f t="shared" si="421"/>
        <v>-81.9497503174459+67.3508386969217i</v>
      </c>
      <c r="K927" t="str">
        <f t="shared" si="428"/>
        <v>1.86401898498319-2.26806218544289i</v>
      </c>
      <c r="L927" t="str">
        <f t="shared" si="429"/>
        <v>0.136173020551707-0.140554510792048i</v>
      </c>
      <c r="M927" t="str">
        <f t="shared" si="430"/>
        <v>2.0001920055349-2.40861669623494i</v>
      </c>
      <c r="N927" t="str">
        <f t="shared" si="431"/>
        <v>-0.351688340734064i</v>
      </c>
      <c r="O927" t="str">
        <f t="shared" si="432"/>
        <v>0.938792445948442-0.344483299203518i</v>
      </c>
      <c r="P927" t="str">
        <f t="shared" si="433"/>
        <v>0.061207554051558+0.344483299203518i</v>
      </c>
      <c r="Q927" t="str">
        <f t="shared" si="434"/>
        <v>-0.061207554051558+0.00720504153054602i</v>
      </c>
      <c r="R927" t="str">
        <f t="shared" si="435"/>
        <v>-0.332874115542188-5.66730163303452i</v>
      </c>
      <c r="S927" t="str">
        <f t="shared" si="436"/>
        <v>0.0364783664417361i</v>
      </c>
      <c r="T927" t="str">
        <f t="shared" si="437"/>
        <v>0.206733905705683-0.0121427039657167i</v>
      </c>
      <c r="U927" t="str">
        <f t="shared" si="438"/>
        <v>0.0001-2006.99802133538i</v>
      </c>
      <c r="V927" t="str">
        <f t="shared" si="439"/>
        <v>0.00002-0.0321916564875971i</v>
      </c>
      <c r="W927" t="str">
        <f t="shared" si="440"/>
        <v>0.0000199993584529566-0.0321911401514i</v>
      </c>
      <c r="X927" t="str">
        <f t="shared" si="441"/>
        <v>0.00365609790647887-0.0317704135807187i</v>
      </c>
      <c r="Y927" t="str">
        <f t="shared" si="442"/>
        <v>0.009+0.498256594859341i</v>
      </c>
      <c r="Z927" t="str">
        <f t="shared" si="443"/>
        <v>-0.814118670969689-0.116137932181688i</v>
      </c>
      <c r="AA927" t="str">
        <f t="shared" si="444"/>
        <v>0.6974032225344-25.7053136358036i</v>
      </c>
      <c r="AB927" t="str">
        <f t="shared" si="445"/>
        <v>1.40745892493246-0.0826683799690386i</v>
      </c>
      <c r="AC927" t="str">
        <f t="shared" si="446"/>
        <v>3.61607164952453-3.55538169858179i</v>
      </c>
      <c r="AD927" t="str">
        <f t="shared" si="447"/>
        <v>0.209334292459964+0.182959575044835i</v>
      </c>
      <c r="AE927" t="str">
        <f t="shared" si="448"/>
        <v>-0.149174409247338-0.173262457937697i</v>
      </c>
      <c r="AF927" t="str">
        <f t="shared" si="449"/>
        <v>-13.0799072981925-3.37114508434134i</v>
      </c>
      <c r="AG927" t="str">
        <f t="shared" si="450"/>
        <v>1.01755346568304-0.0190173335035611i</v>
      </c>
      <c r="AH927" t="str">
        <f t="shared" si="451"/>
        <v>1.29219939659529+2.74552615230747i</v>
      </c>
      <c r="AI927">
        <f t="shared" si="452"/>
        <v>9.6415083705310742</v>
      </c>
      <c r="AJ927">
        <f t="shared" si="453"/>
        <v>64.795679973880922</v>
      </c>
      <c r="AK927"/>
      <c r="AL927"/>
      <c r="AM927"/>
      <c r="AN927"/>
    </row>
    <row r="928" spans="1:40" x14ac:dyDescent="0.25">
      <c r="A928"/>
      <c r="B928">
        <f t="shared" si="454"/>
        <v>79400</v>
      </c>
      <c r="C928" s="237" t="str">
        <f t="shared" si="422"/>
        <v>-0.0000121227644301704+0.0308441078422476i</v>
      </c>
      <c r="D928" s="208" t="str">
        <f t="shared" si="423"/>
        <v>-5.95709889819992+0.236471493457232i</v>
      </c>
      <c r="E928" t="str">
        <f t="shared" si="424"/>
        <v>2870</v>
      </c>
      <c r="F928" t="str">
        <f t="shared" si="425"/>
        <v>0.777000777000777</v>
      </c>
      <c r="G928" t="str">
        <f t="shared" si="420"/>
        <v>0.777000777000777</v>
      </c>
      <c r="H928" t="str">
        <f t="shared" si="426"/>
        <v>7.1266729633732+3.60552271199213i</v>
      </c>
      <c r="I928" t="str">
        <f t="shared" si="427"/>
        <v>311.803070868787i</v>
      </c>
      <c r="J928" t="str">
        <f t="shared" si="421"/>
        <v>-82.1590871435421+67.4357703976745i</v>
      </c>
      <c r="K928" t="str">
        <f t="shared" si="428"/>
        <v>1.86114719466735-2.26749325546233i</v>
      </c>
      <c r="L928" t="str">
        <f t="shared" si="429"/>
        <v>0.135995984135287-0.140548791660136i</v>
      </c>
      <c r="M928" t="str">
        <f t="shared" si="430"/>
        <v>1.99714317880264-2.40804204712247i</v>
      </c>
      <c r="N928" t="str">
        <f t="shared" si="431"/>
        <v>-0.352131831705986i</v>
      </c>
      <c r="O928" t="str">
        <f t="shared" si="432"/>
        <v>0.938639578397437-0.344899611286939i</v>
      </c>
      <c r="P928" t="str">
        <f t="shared" si="433"/>
        <v>0.0613604216025631+0.344899611286939i</v>
      </c>
      <c r="Q928" t="str">
        <f t="shared" si="434"/>
        <v>-0.0613604216025631+0.00723222041904698i</v>
      </c>
      <c r="R928" t="str">
        <f t="shared" si="435"/>
        <v>-0.33287295377821-5.66011466006118i</v>
      </c>
      <c r="S928" t="str">
        <f t="shared" si="436"/>
        <v>0.0365243669038317i</v>
      </c>
      <c r="T928" t="str">
        <f t="shared" si="437"/>
        <v>0.206732104561831-0.0121579738961576i</v>
      </c>
      <c r="U928" t="str">
        <f t="shared" si="438"/>
        <v>0.0001-2004.47031601883i</v>
      </c>
      <c r="V928" t="str">
        <f t="shared" si="439"/>
        <v>0.00002-0.0321511128396278i</v>
      </c>
      <c r="W928" t="str">
        <f t="shared" si="440"/>
        <v>0.0000199993584529566-0.0321505971537287i</v>
      </c>
      <c r="X928" t="str">
        <f t="shared" si="441"/>
        <v>0.00364706278192578-0.0317314332262501i</v>
      </c>
      <c r="Y928" t="str">
        <f t="shared" si="442"/>
        <v>0.009+0.498884913390059i</v>
      </c>
      <c r="Z928" t="str">
        <f t="shared" si="443"/>
        <v>-0.811969469235396-0.115666016698814i</v>
      </c>
      <c r="AA928" t="str">
        <f t="shared" si="444"/>
        <v>0.694917989039657-25.668676008492i</v>
      </c>
      <c r="AB928" t="str">
        <f t="shared" si="445"/>
        <v>1.40744666261883-0.0827723387261122i</v>
      </c>
      <c r="AC928" t="str">
        <f t="shared" si="446"/>
        <v>3.6115532297866-3.55449895434873i</v>
      </c>
      <c r="AD928" t="str">
        <f t="shared" si="447"/>
        <v>0.209413852218896+0.183186827915364i</v>
      </c>
      <c r="AE928" t="str">
        <f t="shared" si="448"/>
        <v>-0.148849163740055-0.172964177561067i</v>
      </c>
      <c r="AF928" t="str">
        <f t="shared" si="449"/>
        <v>-13.0837718615731-3.3690512185349i</v>
      </c>
      <c r="AG928" t="str">
        <f t="shared" si="450"/>
        <v>1.01754863341199-0.0189980369380493i</v>
      </c>
      <c r="AH928" t="str">
        <f t="shared" si="451"/>
        <v>1.29007233797006+2.74091384555005i</v>
      </c>
      <c r="AI928">
        <f t="shared" si="452"/>
        <v>9.6269577900224963</v>
      </c>
      <c r="AJ928">
        <f t="shared" si="453"/>
        <v>64.794931231429899</v>
      </c>
      <c r="AK928"/>
      <c r="AL928"/>
      <c r="AM928"/>
      <c r="AN928"/>
    </row>
    <row r="929" spans="1:40" x14ac:dyDescent="0.25">
      <c r="A929"/>
      <c r="B929">
        <f t="shared" si="454"/>
        <v>79500</v>
      </c>
      <c r="C929" s="237" t="str">
        <f t="shared" si="422"/>
        <v>-0.0000120922860951182+0.0308053102342842i</v>
      </c>
      <c r="D929" s="208" t="str">
        <f t="shared" si="423"/>
        <v>-5.95709866453269+0.236174045129512i</v>
      </c>
      <c r="E929" t="str">
        <f t="shared" si="424"/>
        <v>2870</v>
      </c>
      <c r="F929" t="str">
        <f t="shared" si="425"/>
        <v>0.777000777000777</v>
      </c>
      <c r="G929" t="str">
        <f t="shared" si="420"/>
        <v>0.777000777000777</v>
      </c>
      <c r="H929" t="str">
        <f t="shared" si="426"/>
        <v>7.13052777937922+3.60313111452705i</v>
      </c>
      <c r="I929" t="str">
        <f t="shared" si="427"/>
        <v>312.195769950486i</v>
      </c>
      <c r="J929" t="str">
        <f t="shared" si="421"/>
        <v>-82.368687784164+67.5207020984272i</v>
      </c>
      <c r="K929" t="str">
        <f t="shared" si="428"/>
        <v>1.85828063501743-2.26692159121779i</v>
      </c>
      <c r="L929" t="str">
        <f t="shared" si="429"/>
        <v>0.135819185206127-0.140542857410709i</v>
      </c>
      <c r="M929" t="str">
        <f t="shared" si="430"/>
        <v>1.99409982022356-2.4074644486285i</v>
      </c>
      <c r="N929" t="str">
        <f t="shared" si="431"/>
        <v>-0.352575322677908i</v>
      </c>
      <c r="O929" t="str">
        <f t="shared" si="432"/>
        <v>0.93848652623082-0.345315855534042i</v>
      </c>
      <c r="P929" t="str">
        <f t="shared" si="433"/>
        <v>0.06151347376918+0.345315855534042i</v>
      </c>
      <c r="Q929" t="str">
        <f t="shared" si="434"/>
        <v>-0.06151347376918+0.00725946714386599i</v>
      </c>
      <c r="R929" t="str">
        <f t="shared" si="435"/>
        <v>-0.332871790535672-5.6529457052835i</v>
      </c>
      <c r="S929" t="str">
        <f t="shared" si="436"/>
        <v>0.0365703673659271i</v>
      </c>
      <c r="T929" t="str">
        <f t="shared" si="437"/>
        <v>0.206730301141857-0.0121732436656435i</v>
      </c>
      <c r="U929" t="str">
        <f t="shared" si="438"/>
        <v>0.0001-2001.94896970938i</v>
      </c>
      <c r="V929" t="str">
        <f t="shared" si="439"/>
        <v>0.00002-0.0321106711882572i</v>
      </c>
      <c r="W929" t="str">
        <f t="shared" si="440"/>
        <v>0.0000199993584529566-0.0321101561510202i</v>
      </c>
      <c r="X929" t="str">
        <f t="shared" si="441"/>
        <v>0.00363806114588812-0.0316925471124729i</v>
      </c>
      <c r="Y929" t="str">
        <f t="shared" si="442"/>
        <v>0.009+0.499513231920777i</v>
      </c>
      <c r="Z929" t="str">
        <f t="shared" si="443"/>
        <v>-0.809828882455682-0.115196703426915i</v>
      </c>
      <c r="AA929" t="str">
        <f t="shared" si="444"/>
        <v>0.69244618426105-25.6321475560591i</v>
      </c>
      <c r="AB929" t="str">
        <f t="shared" si="445"/>
        <v>1.40743438480921-0.0828762963873929i</v>
      </c>
      <c r="AC929" t="str">
        <f t="shared" si="446"/>
        <v>3.60704291653786-3.55361185293239i</v>
      </c>
      <c r="AD929" t="str">
        <f t="shared" si="447"/>
        <v>0.209493508175132+0.183414040998201i</v>
      </c>
      <c r="AE929" t="str">
        <f t="shared" si="448"/>
        <v>-0.148525200721985-0.172666949379368i</v>
      </c>
      <c r="AF929" t="str">
        <f t="shared" si="449"/>
        <v>-13.0876264439119-3.36695706939754i</v>
      </c>
      <c r="AG929" t="str">
        <f t="shared" si="450"/>
        <v>1.01754381864996-0.0189788062619235i</v>
      </c>
      <c r="AH929" t="str">
        <f t="shared" si="451"/>
        <v>1.28795250591234+2.73631686153821i</v>
      </c>
      <c r="AI929">
        <f t="shared" si="452"/>
        <v>9.6124314516502949</v>
      </c>
      <c r="AJ929">
        <f t="shared" si="453"/>
        <v>64.794179728448938</v>
      </c>
      <c r="AK929"/>
      <c r="AL929"/>
      <c r="AM929"/>
      <c r="AN929"/>
    </row>
    <row r="930" spans="1:40" x14ac:dyDescent="0.25">
      <c r="A930"/>
      <c r="B930">
        <f t="shared" si="454"/>
        <v>79600</v>
      </c>
      <c r="C930" s="237" t="str">
        <f t="shared" si="422"/>
        <v>-0.000012061922555971+0.0307666101077028i</v>
      </c>
      <c r="D930" s="208" t="str">
        <f t="shared" si="423"/>
        <v>-5.95709843174556+0.235877344159055i</v>
      </c>
      <c r="E930" t="str">
        <f t="shared" si="424"/>
        <v>2870</v>
      </c>
      <c r="F930" t="str">
        <f t="shared" si="425"/>
        <v>0.777000777000777</v>
      </c>
      <c r="G930" t="str">
        <f t="shared" si="420"/>
        <v>0.777000777000777</v>
      </c>
      <c r="H930" t="str">
        <f t="shared" si="426"/>
        <v>7.13437264295573+3.60073999853874i</v>
      </c>
      <c r="I930" t="str">
        <f t="shared" si="427"/>
        <v>312.588469032184i</v>
      </c>
      <c r="J930" t="str">
        <f t="shared" si="421"/>
        <v>-82.5785522393115+67.60563379918i</v>
      </c>
      <c r="K930" t="str">
        <f t="shared" si="428"/>
        <v>1.85541929856471-2.2663472089838i</v>
      </c>
      <c r="L930" t="str">
        <f t="shared" si="429"/>
        <v>0.13564262370596-0.140536708910749i</v>
      </c>
      <c r="M930" t="str">
        <f t="shared" si="430"/>
        <v>1.99106192227067-2.40688391789455i</v>
      </c>
      <c r="N930" t="str">
        <f t="shared" si="431"/>
        <v>-0.35301881364983i</v>
      </c>
      <c r="O930" t="str">
        <f t="shared" si="432"/>
        <v>0.938333289478696-0.345732031862959i</v>
      </c>
      <c r="P930" t="str">
        <f t="shared" si="433"/>
        <v>0.061666710521304+0.345732031862959i</v>
      </c>
      <c r="Q930" t="str">
        <f t="shared" si="434"/>
        <v>-0.061666710521304+0.00728678178687103i</v>
      </c>
      <c r="R930" t="str">
        <f t="shared" si="435"/>
        <v>-0.332870625814545-5.64579470079324i</v>
      </c>
      <c r="S930" t="str">
        <f t="shared" si="436"/>
        <v>0.0366163678280227i</v>
      </c>
      <c r="T930" t="str">
        <f t="shared" si="437"/>
        <v>0.206728495445747-0.0121885132739695i</v>
      </c>
      <c r="U930" t="str">
        <f t="shared" si="438"/>
        <v>0.0001-1999.4339584409i</v>
      </c>
      <c r="V930" t="str">
        <f t="shared" si="439"/>
        <v>0.00002-0.0320703311490759i</v>
      </c>
      <c r="W930" t="str">
        <f t="shared" si="440"/>
        <v>0.0000199993584529566-0.032069816758871i</v>
      </c>
      <c r="X930" t="str">
        <f t="shared" si="441"/>
        <v>0.00362909283379554-0.0316537549029725i</v>
      </c>
      <c r="Y930" t="str">
        <f t="shared" si="442"/>
        <v>0.009+0.500141550451495i</v>
      </c>
      <c r="Z930" t="str">
        <f t="shared" si="443"/>
        <v>-0.807696864115682-0.114729974173814i</v>
      </c>
      <c r="AA930" t="str">
        <f t="shared" si="444"/>
        <v>0.689987712167055-25.5957277757664i</v>
      </c>
      <c r="AB930" t="str">
        <f t="shared" si="445"/>
        <v>1.40742209150349-0.0829802529514857i</v>
      </c>
      <c r="AC930" t="str">
        <f t="shared" si="446"/>
        <v>3.60254069862339-3.55272041968135i</v>
      </c>
      <c r="AD930" t="str">
        <f t="shared" si="447"/>
        <v>0.20957326031604+0.183641214281162i</v>
      </c>
      <c r="AE930" t="str">
        <f t="shared" si="448"/>
        <v>-0.14820251338804-0.172370767640872i</v>
      </c>
      <c r="AF930" t="str">
        <f t="shared" si="449"/>
        <v>-13.0914710747013-3.36486265437969i</v>
      </c>
      <c r="AG930" t="str">
        <f t="shared" si="450"/>
        <v>1.01753902128292-0.0189596411785565i</v>
      </c>
      <c r="AH930" t="str">
        <f t="shared" si="451"/>
        <v>1.2858398679329+2.73173512332102i</v>
      </c>
      <c r="AI930">
        <f t="shared" si="452"/>
        <v>9.5979292779857008</v>
      </c>
      <c r="AJ930">
        <f t="shared" si="453"/>
        <v>64.793425399627083</v>
      </c>
      <c r="AK930"/>
      <c r="AL930"/>
      <c r="AM930"/>
      <c r="AN930"/>
    </row>
    <row r="931" spans="1:40" x14ac:dyDescent="0.25">
      <c r="A931"/>
      <c r="B931">
        <f t="shared" si="454"/>
        <v>79700</v>
      </c>
      <c r="C931" s="237" t="str">
        <f t="shared" si="422"/>
        <v>-0.0000120316732369503+0.0307280070955725i</v>
      </c>
      <c r="D931" s="208" t="str">
        <f t="shared" si="423"/>
        <v>-5.95709819983411+0.235581387732723i</v>
      </c>
      <c r="E931" t="str">
        <f t="shared" si="424"/>
        <v>2870</v>
      </c>
      <c r="F931" t="str">
        <f t="shared" si="425"/>
        <v>0.777000777000777</v>
      </c>
      <c r="G931" t="str">
        <f t="shared" si="420"/>
        <v>0.777000777000777</v>
      </c>
      <c r="H931" t="str">
        <f t="shared" si="426"/>
        <v>7.13820758351771+3.59834937853133i</v>
      </c>
      <c r="I931" t="str">
        <f t="shared" si="427"/>
        <v>312.981168113883i</v>
      </c>
      <c r="J931" t="str">
        <f t="shared" si="421"/>
        <v>-82.7886805089846+67.6905654999327i</v>
      </c>
      <c r="K931" t="str">
        <f t="shared" si="428"/>
        <v>1.85256317782567-2.26577012496477i</v>
      </c>
      <c r="L931" t="str">
        <f t="shared" si="429"/>
        <v>0.135466299574502-0.140530347024833i</v>
      </c>
      <c r="M931" t="str">
        <f t="shared" si="430"/>
        <v>1.98802947740017-2.4063004719896i</v>
      </c>
      <c r="N931" t="str">
        <f t="shared" si="431"/>
        <v>-0.353462304621752i</v>
      </c>
      <c r="O931" t="str">
        <f t="shared" si="432"/>
        <v>0.938179868171202-0.346148140191835i</v>
      </c>
      <c r="P931" t="str">
        <f t="shared" si="433"/>
        <v>0.061820131828798+0.346148140191835i</v>
      </c>
      <c r="Q931" t="str">
        <f t="shared" si="434"/>
        <v>-0.061820131828798+0.007314164429917i</v>
      </c>
      <c r="R931" t="str">
        <f t="shared" si="435"/>
        <v>-0.332869459614858-5.6386615790226i</v>
      </c>
      <c r="S931" t="str">
        <f t="shared" si="436"/>
        <v>0.0366623682901181i</v>
      </c>
      <c r="T931" t="str">
        <f t="shared" si="437"/>
        <v>0.206726687473465-0.0122037827209325i</v>
      </c>
      <c r="U931" t="str">
        <f t="shared" si="438"/>
        <v>0.0001-1996.92525836757i</v>
      </c>
      <c r="V931" t="str">
        <f t="shared" si="439"/>
        <v>0.00002-0.0320300923396041i</v>
      </c>
      <c r="W931" t="str">
        <f t="shared" si="440"/>
        <v>0.0000199993584529566-0.0320295785948078i</v>
      </c>
      <c r="X931" t="str">
        <f t="shared" si="441"/>
        <v>0.00362015768208307-0.0316150562629088i</v>
      </c>
      <c r="Y931" t="str">
        <f t="shared" si="442"/>
        <v>0.009+0.500769868982213i</v>
      </c>
      <c r="Z931" t="str">
        <f t="shared" si="443"/>
        <v>-0.805573368016956-0.114265810901809i</v>
      </c>
      <c r="AA931" t="str">
        <f t="shared" si="444"/>
        <v>0.687542477573018-25.5594161680152i</v>
      </c>
      <c r="AB931" t="str">
        <f t="shared" si="445"/>
        <v>1.40740978270143-0.0830842084170079i</v>
      </c>
      <c r="AC931" t="str">
        <f t="shared" si="446"/>
        <v>3.59804656486308-3.5518246798367i</v>
      </c>
      <c r="AD931" t="str">
        <f t="shared" si="447"/>
        <v>0.209653108628974+0.183868347751925i</v>
      </c>
      <c r="AE931" t="str">
        <f t="shared" si="448"/>
        <v>-0.147881094978418-0.172075626635806i</v>
      </c>
      <c r="AF931" t="str">
        <f t="shared" si="449"/>
        <v>-13.0953057833518-3.36276799079861i</v>
      </c>
      <c r="AG931" t="str">
        <f t="shared" si="450"/>
        <v>1.01753424119776-0.0189405413931197i</v>
      </c>
      <c r="AH931" t="str">
        <f t="shared" si="451"/>
        <v>1.28373439172172+2.72716855445878i</v>
      </c>
      <c r="AI931">
        <f t="shared" si="452"/>
        <v>9.5834511919575291</v>
      </c>
      <c r="AJ931">
        <f t="shared" si="453"/>
        <v>64.7926681802834</v>
      </c>
      <c r="AK931"/>
      <c r="AL931"/>
      <c r="AM931"/>
      <c r="AN931"/>
    </row>
    <row r="932" spans="1:40" x14ac:dyDescent="0.25">
      <c r="A932"/>
      <c r="B932">
        <f t="shared" si="454"/>
        <v>79800</v>
      </c>
      <c r="C932" s="237" t="str">
        <f t="shared" si="422"/>
        <v>-0.0000120015375658834+0.0306895008328016i</v>
      </c>
      <c r="D932" s="208" t="str">
        <f t="shared" si="423"/>
        <v>-5.95709796879397+0.235286173051479i</v>
      </c>
      <c r="E932" t="str">
        <f t="shared" si="424"/>
        <v>2870</v>
      </c>
      <c r="F932" t="str">
        <f t="shared" si="425"/>
        <v>0.777000777000777</v>
      </c>
      <c r="G932" t="str">
        <f t="shared" si="420"/>
        <v>0.777000777000777</v>
      </c>
      <c r="H932" t="str">
        <f t="shared" si="426"/>
        <v>7.14203263039807+3.59595926889091i</v>
      </c>
      <c r="I932" t="str">
        <f t="shared" si="427"/>
        <v>313.373867195582i</v>
      </c>
      <c r="J932" t="str">
        <f t="shared" si="421"/>
        <v>-82.9990725931834+67.7754972006854i</v>
      </c>
      <c r="K932" t="str">
        <f t="shared" si="428"/>
        <v>1.84971226530224-2.2651903552951i</v>
      </c>
      <c r="L932" t="str">
        <f t="shared" si="429"/>
        <v>0.135290212749455-0.140523772615139i</v>
      </c>
      <c r="M932" t="str">
        <f t="shared" si="430"/>
        <v>1.9850024780517-2.40571412791024i</v>
      </c>
      <c r="N932" t="str">
        <f t="shared" si="431"/>
        <v>-0.353905795593674i</v>
      </c>
      <c r="O932" t="str">
        <f t="shared" si="432"/>
        <v>0.938026262338515-0.346564180438827i</v>
      </c>
      <c r="P932" t="str">
        <f t="shared" si="433"/>
        <v>0.061973737661485+0.346564180438827i</v>
      </c>
      <c r="Q932" t="str">
        <f t="shared" si="434"/>
        <v>-0.061973737661485+0.00734161515484705i</v>
      </c>
      <c r="R932" t="str">
        <f t="shared" si="435"/>
        <v>-0.332868291936417-5.63154627274279i</v>
      </c>
      <c r="S932" t="str">
        <f t="shared" si="436"/>
        <v>0.0367083687522137i</v>
      </c>
      <c r="T932" t="str">
        <f t="shared" si="437"/>
        <v>0.206724877224997-0.0122190520063215i</v>
      </c>
      <c r="U932" t="str">
        <f t="shared" si="438"/>
        <v>0.0001-1994.4228457631i</v>
      </c>
      <c r="V932" t="str">
        <f t="shared" si="439"/>
        <v>0.00002-0.0319899543792787i</v>
      </c>
      <c r="W932" t="str">
        <f t="shared" si="440"/>
        <v>0.0000199993584529566-0.0319894412782734i</v>
      </c>
      <c r="X932" t="str">
        <f t="shared" si="441"/>
        <v>0.00361125552818335-0.0315764508590056i</v>
      </c>
      <c r="Y932" t="str">
        <f t="shared" si="442"/>
        <v>0.009+0.501398187512931i</v>
      </c>
      <c r="Z932" t="str">
        <f t="shared" si="443"/>
        <v>-0.803458348274854-0.113804195726115i</v>
      </c>
      <c r="AA932" t="str">
        <f t="shared" si="444"/>
        <v>0.685110386132283-25.5232122363219i</v>
      </c>
      <c r="AB932" t="str">
        <f t="shared" si="445"/>
        <v>1.40739745840293-0.083188162782523i</v>
      </c>
      <c r="AC932" t="str">
        <f t="shared" si="446"/>
        <v>3.59356050405267-3.55092465853277i</v>
      </c>
      <c r="AD932" t="str">
        <f t="shared" si="447"/>
        <v>0.209733053101277+0.184095441398047i</v>
      </c>
      <c r="AE932" t="str">
        <f t="shared" si="448"/>
        <v>-0.147560938778245-0.171781520695978i</v>
      </c>
      <c r="AF932" t="str">
        <f t="shared" si="449"/>
        <v>-13.099130599192-3.36067309583943i</v>
      </c>
      <c r="AG932" t="str">
        <f t="shared" si="450"/>
        <v>1.01752947828224-0.01892150661257i</v>
      </c>
      <c r="AH932" t="str">
        <f t="shared" si="451"/>
        <v>1.28163604514696+2.72261707901892i</v>
      </c>
      <c r="AI932">
        <f t="shared" si="452"/>
        <v>9.5689971168504293</v>
      </c>
      <c r="AJ932">
        <f t="shared" si="453"/>
        <v>64.791908006360288</v>
      </c>
      <c r="AK932"/>
      <c r="AL932"/>
      <c r="AM932"/>
      <c r="AN932"/>
    </row>
    <row r="933" spans="1:40" x14ac:dyDescent="0.25">
      <c r="A933"/>
      <c r="B933">
        <f t="shared" si="454"/>
        <v>79900</v>
      </c>
      <c r="C933" s="237" t="str">
        <f t="shared" si="422"/>
        <v>-0.0000119715149741755+0.0306510909561262i</v>
      </c>
      <c r="D933" s="208" t="str">
        <f t="shared" si="423"/>
        <v>-5.95709773862076+0.234991697330301i</v>
      </c>
      <c r="E933" t="str">
        <f t="shared" si="424"/>
        <v>2870</v>
      </c>
      <c r="F933" t="str">
        <f t="shared" si="425"/>
        <v>0.777000777000777</v>
      </c>
      <c r="G933" t="str">
        <f t="shared" si="420"/>
        <v>0.777000777000777</v>
      </c>
      <c r="H933" t="str">
        <f t="shared" si="426"/>
        <v>7.14584781284782+3.59356968388612i</v>
      </c>
      <c r="I933" t="str">
        <f t="shared" si="427"/>
        <v>313.766566277281i</v>
      </c>
      <c r="J933" t="str">
        <f t="shared" si="421"/>
        <v>-83.2097284919079+67.8604289014381i</v>
      </c>
      <c r="K933" t="str">
        <f t="shared" si="428"/>
        <v>1.84686655348207-2.26460791603944i</v>
      </c>
      <c r="L933" t="str">
        <f t="shared" si="429"/>
        <v>0.135114363166531-0.140516986541448i</v>
      </c>
      <c r="M933" t="str">
        <f t="shared" si="430"/>
        <v>1.9819809166486-2.40512490258089i</v>
      </c>
      <c r="N933" t="str">
        <f t="shared" si="431"/>
        <v>-0.354349286565596i</v>
      </c>
      <c r="O933" t="str">
        <f t="shared" si="432"/>
        <v>0.937872472010846-0.346980152522107i</v>
      </c>
      <c r="P933" t="str">
        <f t="shared" si="433"/>
        <v>0.062127527989154+0.346980152522107i</v>
      </c>
      <c r="Q933" t="str">
        <f t="shared" si="434"/>
        <v>-0.062127527989154+0.00736913404348899i</v>
      </c>
      <c r="R933" t="str">
        <f t="shared" si="435"/>
        <v>-0.332867122779253-5.62444871506139i</v>
      </c>
      <c r="S933" t="str">
        <f t="shared" si="436"/>
        <v>0.0367543692143093i</v>
      </c>
      <c r="T933" t="str">
        <f t="shared" si="437"/>
        <v>0.206723064700314-0.0122343211299335i</v>
      </c>
      <c r="U933" t="str">
        <f t="shared" si="438"/>
        <v>0.0001-1991.92669701997i</v>
      </c>
      <c r="V933" t="str">
        <f t="shared" si="439"/>
        <v>0.00002-0.0319499168894423i</v>
      </c>
      <c r="W933" t="str">
        <f t="shared" si="440"/>
        <v>0.0000199993584529566-0.0319494044306165i</v>
      </c>
      <c r="X933" t="str">
        <f t="shared" si="441"/>
        <v>0.00360238621051979-0.0315379383595435i</v>
      </c>
      <c r="Y933" t="str">
        <f t="shared" si="442"/>
        <v>0.009+0.502026506043649i</v>
      </c>
      <c r="Z933" t="str">
        <f t="shared" si="443"/>
        <v>-0.80135175931599-0.113345110913348i</v>
      </c>
      <c r="AA933" t="str">
        <f t="shared" si="444"/>
        <v>0.682691344327531-25.4871154872937i</v>
      </c>
      <c r="AB933" t="str">
        <f t="shared" si="445"/>
        <v>1.40738511860781-0.0832921160466489i</v>
      </c>
      <c r="AC933" t="str">
        <f t="shared" si="446"/>
        <v>3.58908250496345-3.55002038079714i</v>
      </c>
      <c r="AD933" t="str">
        <f t="shared" si="447"/>
        <v>0.20981309372029+0.184322495206952i</v>
      </c>
      <c r="AE933" t="str">
        <f t="shared" si="448"/>
        <v>-0.147242038117228-0.171488444194403i</v>
      </c>
      <c r="AF933" t="str">
        <f t="shared" si="449"/>
        <v>-13.1029455514686-3.35857798655582i</v>
      </c>
      <c r="AG933" t="str">
        <f t="shared" si="450"/>
        <v>1.01752473242502-0.018902536545637i</v>
      </c>
      <c r="AH933" t="str">
        <f t="shared" si="451"/>
        <v>1.27954479625385+2.71808062157175i</v>
      </c>
      <c r="AI933">
        <f t="shared" si="452"/>
        <v>9.5545669763025423</v>
      </c>
      <c r="AJ933">
        <f t="shared" si="453"/>
        <v>64.791144814416768</v>
      </c>
      <c r="AK933"/>
      <c r="AL933"/>
      <c r="AM933"/>
      <c r="AN933"/>
    </row>
    <row r="934" spans="1:40" x14ac:dyDescent="0.25">
      <c r="A934"/>
      <c r="B934">
        <f t="shared" si="454"/>
        <v>80000</v>
      </c>
      <c r="C934" s="237" t="str">
        <f t="shared" si="422"/>
        <v>-0.0000119416048967835+0.0306127771040985i</v>
      </c>
      <c r="D934" s="208" t="str">
        <f t="shared" si="423"/>
        <v>-5.95709750931017+0.234697957798089i</v>
      </c>
      <c r="E934" t="str">
        <f t="shared" si="424"/>
        <v>2870</v>
      </c>
      <c r="F934" t="str">
        <f t="shared" si="425"/>
        <v>0.777000777000777</v>
      </c>
      <c r="G934" t="str">
        <f t="shared" si="420"/>
        <v>0.777000777000777</v>
      </c>
      <c r="H934" t="str">
        <f t="shared" si="426"/>
        <v>7.14965316003617+3.59118063766913i</v>
      </c>
      <c r="I934" t="str">
        <f t="shared" si="427"/>
        <v>314.159265358979i</v>
      </c>
      <c r="J934" t="str">
        <f t="shared" si="421"/>
        <v>-83.4206482051579+67.9453606021909i</v>
      </c>
      <c r="K934" t="str">
        <f t="shared" si="428"/>
        <v>1.84402603483877-2.26402282319298i</v>
      </c>
      <c r="L934" t="str">
        <f t="shared" si="429"/>
        <v>0.134938750759459-0.140509989661143i</v>
      </c>
      <c r="M934" t="str">
        <f t="shared" si="430"/>
        <v>1.97896478559823-2.40453281285412i</v>
      </c>
      <c r="N934" t="str">
        <f t="shared" si="431"/>
        <v>-0.354792777537518i</v>
      </c>
      <c r="O934" t="str">
        <f t="shared" si="432"/>
        <v>0.937718497218444-0.347396056359859i</v>
      </c>
      <c r="P934" t="str">
        <f t="shared" si="433"/>
        <v>0.062281502781556+0.347396056359859i</v>
      </c>
      <c r="Q934" t="str">
        <f t="shared" si="434"/>
        <v>-0.062281502781556+0.00739672117765899i</v>
      </c>
      <c r="R934" t="str">
        <f t="shared" si="435"/>
        <v>-0.332865952143203-5.61736883942057i</v>
      </c>
      <c r="S934" t="str">
        <f t="shared" si="436"/>
        <v>0.0368003696764047i</v>
      </c>
      <c r="T934" t="str">
        <f t="shared" si="437"/>
        <v>0.206721249899393-0.0122495900915583i</v>
      </c>
      <c r="U934" t="str">
        <f t="shared" si="438"/>
        <v>0.0001-1989.43678864869i</v>
      </c>
      <c r="V934" t="str">
        <f t="shared" si="439"/>
        <v>0.00002-0.0319099794933305i</v>
      </c>
      <c r="W934" t="str">
        <f t="shared" si="440"/>
        <v>0.0000199993584529566-0.0319094676750788i</v>
      </c>
      <c r="X934" t="str">
        <f t="shared" si="441"/>
        <v>0.00359354956849914-0.0314995184343496i</v>
      </c>
      <c r="Y934" t="str">
        <f t="shared" si="442"/>
        <v>0.009+0.502654824574367i</v>
      </c>
      <c r="Z934" t="str">
        <f t="shared" si="443"/>
        <v>-0.799253555875662-0.112888538880007i</v>
      </c>
      <c r="AA934" t="str">
        <f t="shared" si="444"/>
        <v>0.680285259462088-25.4511254306041i</v>
      </c>
      <c r="AB934" t="str">
        <f t="shared" si="445"/>
        <v>1.4073727633159-0.0833960682079546i</v>
      </c>
      <c r="AC934" t="str">
        <f t="shared" si="446"/>
        <v>3.58461255634319-3.54911187155115i</v>
      </c>
      <c r="AD934" t="str">
        <f t="shared" si="447"/>
        <v>0.209893230473334+0.184549509165933i</v>
      </c>
      <c r="AE934" t="str">
        <f t="shared" si="448"/>
        <v>-0.146924386369277-0.171196391544919i</v>
      </c>
      <c r="AF934" t="str">
        <f t="shared" si="449"/>
        <v>-13.1067506693463-3.35648267987104i</v>
      </c>
      <c r="AG934" t="str">
        <f t="shared" si="450"/>
        <v>1.01752000351562-0.0188836309028076i</v>
      </c>
      <c r="AH934" t="str">
        <f t="shared" si="451"/>
        <v>1.27746061326337+2.7135591071862i</v>
      </c>
      <c r="AI934">
        <f t="shared" si="452"/>
        <v>9.5401606943027843</v>
      </c>
      <c r="AJ934">
        <f t="shared" si="453"/>
        <v>64.790378541625159</v>
      </c>
      <c r="AK934"/>
      <c r="AL934"/>
      <c r="AM934"/>
      <c r="AN934"/>
    </row>
    <row r="935" spans="1:40" x14ac:dyDescent="0.25">
      <c r="A935"/>
      <c r="B935">
        <f t="shared" si="454"/>
        <v>80100</v>
      </c>
      <c r="C935" s="237" t="str">
        <f t="shared" si="422"/>
        <v>-0.0000119118067721892+0.0305745589170759i</v>
      </c>
      <c r="D935" s="208" t="str">
        <f t="shared" si="423"/>
        <v>-5.95709728085788+0.234404951697582i</v>
      </c>
      <c r="E935" t="str">
        <f t="shared" si="424"/>
        <v>2870</v>
      </c>
      <c r="F935" t="str">
        <f t="shared" si="425"/>
        <v>0.777000777000777</v>
      </c>
      <c r="G935" t="str">
        <f t="shared" si="420"/>
        <v>0.777000777000777</v>
      </c>
      <c r="H935" t="str">
        <f t="shared" si="426"/>
        <v>7.15344870105056+3.58879214427626i</v>
      </c>
      <c r="I935" t="str">
        <f t="shared" si="427"/>
        <v>314.551964440678i</v>
      </c>
      <c r="J935" t="str">
        <f t="shared" si="421"/>
        <v>-83.6318317329336+68.0302923029436i</v>
      </c>
      <c r="K935" t="str">
        <f t="shared" si="428"/>
        <v>1.84119070183222-2.26343509268167i</v>
      </c>
      <c r="L935" t="str">
        <f t="shared" si="429"/>
        <v>0.134763375459999-0.14050278282921i</v>
      </c>
      <c r="M935" t="str">
        <f t="shared" si="430"/>
        <v>1.97595407729222-2.40393787551088i</v>
      </c>
      <c r="N935" t="str">
        <f t="shared" si="431"/>
        <v>-0.355236268509439i</v>
      </c>
      <c r="O935" t="str">
        <f t="shared" si="432"/>
        <v>0.937564337991594-0.347811891870282i</v>
      </c>
      <c r="P935" t="str">
        <f t="shared" si="433"/>
        <v>0.062435662008406+0.347811891870282i</v>
      </c>
      <c r="Q935" t="str">
        <f t="shared" si="434"/>
        <v>-0.062435662008406+0.00742437663915702i</v>
      </c>
      <c r="R935" t="str">
        <f t="shared" si="435"/>
        <v>-0.332864780028355-5.61030657959489i</v>
      </c>
      <c r="S935" t="str">
        <f t="shared" si="436"/>
        <v>0.0368463701385003i</v>
      </c>
      <c r="T935" t="str">
        <f t="shared" si="437"/>
        <v>0.206719432822217-0.0122648588909952i</v>
      </c>
      <c r="U935" t="str">
        <f t="shared" si="438"/>
        <v>0.0001-1986.9530972771i</v>
      </c>
      <c r="V935" t="str">
        <f t="shared" si="439"/>
        <v>0.00002-0.0318701418160604i</v>
      </c>
      <c r="W935" t="str">
        <f t="shared" si="440"/>
        <v>0.0000199993584529566-0.0318696306367831i</v>
      </c>
      <c r="X935" t="str">
        <f t="shared" si="441"/>
        <v>0.00358474544250431-0.0314611907547893i</v>
      </c>
      <c r="Y935" t="str">
        <f t="shared" si="442"/>
        <v>0.009+0.503283143105085i</v>
      </c>
      <c r="Z935" t="str">
        <f t="shared" si="443"/>
        <v>-0.79716369299534-0.112434462190982i</v>
      </c>
      <c r="AA935" t="str">
        <f t="shared" si="444"/>
        <v>0.677892039651455-25.4152415789688i</v>
      </c>
      <c r="AB935" t="str">
        <f t="shared" si="445"/>
        <v>1.40736039252708-0.0835000192650738i</v>
      </c>
      <c r="AC935" t="str">
        <f t="shared" si="446"/>
        <v>3.58015064691626-3.54819915561051i</v>
      </c>
      <c r="AD935" t="str">
        <f t="shared" si="447"/>
        <v>0.209973463347724+0.184776483262161i</v>
      </c>
      <c r="AE935" t="str">
        <f t="shared" si="448"/>
        <v>-0.146607976952171-0.170905357201835i</v>
      </c>
      <c r="AF935" t="str">
        <f t="shared" si="449"/>
        <v>-13.1105459819084-3.35438719257868i</v>
      </c>
      <c r="AG935" t="str">
        <f t="shared" si="450"/>
        <v>1.01751529144441-0.0188647893963137i</v>
      </c>
      <c r="AH935" t="str">
        <f t="shared" si="451"/>
        <v>1.27538346457137+2.70905246142598i</v>
      </c>
      <c r="AI935">
        <f t="shared" si="452"/>
        <v>9.5257781951896643</v>
      </c>
      <c r="AJ935">
        <f t="shared" si="453"/>
        <v>64.789609125763462</v>
      </c>
      <c r="AK935"/>
      <c r="AL935"/>
      <c r="AM935"/>
      <c r="AN935"/>
    </row>
    <row r="936" spans="1:40" x14ac:dyDescent="0.25">
      <c r="A936"/>
      <c r="B936">
        <f t="shared" si="454"/>
        <v>80200</v>
      </c>
      <c r="C936" s="237" t="str">
        <f t="shared" si="422"/>
        <v>-0.000011882120042373+0.0305364360372096i</v>
      </c>
      <c r="D936" s="208" t="str">
        <f t="shared" si="423"/>
        <v>-5.95709705325961+0.234112676285274i</v>
      </c>
      <c r="E936" t="str">
        <f t="shared" si="424"/>
        <v>2870</v>
      </c>
      <c r="F936" t="str">
        <f t="shared" si="425"/>
        <v>0.777000777000777</v>
      </c>
      <c r="G936" t="str">
        <f t="shared" si="420"/>
        <v>0.777000777000777</v>
      </c>
      <c r="H936" t="str">
        <f t="shared" si="426"/>
        <v>7.15723446489674+3.58640421762884i</v>
      </c>
      <c r="I936" t="str">
        <f t="shared" si="427"/>
        <v>314.944663522377i</v>
      </c>
      <c r="J936" t="str">
        <f t="shared" si="421"/>
        <v>-83.843279075235+68.1152240036964i</v>
      </c>
      <c r="K936" t="str">
        <f t="shared" si="428"/>
        <v>1.83836054690873-2.26284474036239i</v>
      </c>
      <c r="L936" t="str">
        <f t="shared" si="429"/>
        <v>0.134588237197966-0.140495366898243i</v>
      </c>
      <c r="M936" t="str">
        <f t="shared" si="430"/>
        <v>1.9729487841067-2.40334010726063i</v>
      </c>
      <c r="N936" t="str">
        <f t="shared" si="431"/>
        <v>-0.355679759481361i</v>
      </c>
      <c r="O936" t="str">
        <f t="shared" si="432"/>
        <v>0.937409994360614-0.348227658971588i</v>
      </c>
      <c r="P936" t="str">
        <f t="shared" si="433"/>
        <v>0.062590005639386+0.348227658971588i</v>
      </c>
      <c r="Q936" t="str">
        <f t="shared" si="434"/>
        <v>-0.062590005639386+0.00745210050977296i</v>
      </c>
      <c r="R936" t="str">
        <f t="shared" si="435"/>
        <v>-0.33286360643457-5.60326186968889i</v>
      </c>
      <c r="S936" t="str">
        <f t="shared" si="436"/>
        <v>0.0368923706005957i</v>
      </c>
      <c r="T936" t="str">
        <f t="shared" si="437"/>
        <v>0.206717613468749-0.012280127528035i</v>
      </c>
      <c r="U936" t="str">
        <f t="shared" si="438"/>
        <v>0.0001-1984.47559964957i</v>
      </c>
      <c r="V936" t="str">
        <f t="shared" si="439"/>
        <v>0.00002-0.031830403484619i</v>
      </c>
      <c r="W936" t="str">
        <f t="shared" si="440"/>
        <v>0.0000199993584529567-0.031829892942723i</v>
      </c>
      <c r="X936" t="str">
        <f t="shared" si="441"/>
        <v>0.00357597367388761-0.031422954993758i</v>
      </c>
      <c r="Y936" t="str">
        <f t="shared" si="442"/>
        <v>0.009+0.503911461635803i</v>
      </c>
      <c r="Z936" t="str">
        <f t="shared" si="443"/>
        <v>-0.795082126020193-0.111982863558086i</v>
      </c>
      <c r="AA936" t="str">
        <f t="shared" si="444"/>
        <v>0.675511593814882-25.3794634481225i</v>
      </c>
      <c r="AB936" t="str">
        <f t="shared" si="445"/>
        <v>1.40734800624111-0.083603969216582i</v>
      </c>
      <c r="AC936" t="str">
        <f t="shared" si="446"/>
        <v>3.57569676538399-3.54728225768489i</v>
      </c>
      <c r="AD936" t="str">
        <f t="shared" si="447"/>
        <v>0.210053792330766+0.185003417482671i</v>
      </c>
      <c r="AE936" t="str">
        <f t="shared" si="448"/>
        <v>-0.146292803327208-0.170615335659558i</v>
      </c>
      <c r="AF936" t="str">
        <f t="shared" si="449"/>
        <v>-13.1143315181563-3.35229154134357i</v>
      </c>
      <c r="AG936" t="str">
        <f t="shared" si="450"/>
        <v>1.01751059610264-0.0188460117401196i</v>
      </c>
      <c r="AH936" t="str">
        <f t="shared" si="451"/>
        <v>1.27331331874728+2.7045606103453i</v>
      </c>
      <c r="AI936">
        <f t="shared" si="452"/>
        <v>9.5114194036483362</v>
      </c>
      <c r="AJ936">
        <f t="shared" si="453"/>
        <v>64.788836505211052</v>
      </c>
      <c r="AK936"/>
      <c r="AL936"/>
      <c r="AM936"/>
      <c r="AN936"/>
    </row>
    <row r="937" spans="1:40" x14ac:dyDescent="0.25">
      <c r="A937"/>
      <c r="B937">
        <f t="shared" si="454"/>
        <v>80300</v>
      </c>
      <c r="C937" s="237" t="str">
        <f t="shared" si="422"/>
        <v>-0.0000118525441527876+0.0304984081084332i</v>
      </c>
      <c r="D937" s="208" t="str">
        <f t="shared" si="423"/>
        <v>-5.95709682651113+0.233821128831321i</v>
      </c>
      <c r="E937" t="str">
        <f t="shared" si="424"/>
        <v>2870</v>
      </c>
      <c r="F937" t="str">
        <f t="shared" si="425"/>
        <v>0.777000777000777</v>
      </c>
      <c r="G937" t="str">
        <f t="shared" si="420"/>
        <v>0.777000777000777</v>
      </c>
      <c r="H937" t="str">
        <f t="shared" si="426"/>
        <v>7.16101048049895+3.58401687153391i</v>
      </c>
      <c r="I937" t="str">
        <f t="shared" si="427"/>
        <v>315.337362604076i</v>
      </c>
      <c r="J937" t="str">
        <f t="shared" si="421"/>
        <v>-84.054990232062+68.2001557044491i</v>
      </c>
      <c r="K937" t="str">
        <f t="shared" si="428"/>
        <v>1.83553556250136-2.26225178202326i</v>
      </c>
      <c r="L937" t="str">
        <f t="shared" si="429"/>
        <v>0.134413335901229-0.140487742718445i</v>
      </c>
      <c r="M937" t="str">
        <f t="shared" si="430"/>
        <v>1.96994889840259-2.4027395247417i</v>
      </c>
      <c r="N937" t="str">
        <f t="shared" si="431"/>
        <v>-0.356123250453283i</v>
      </c>
      <c r="O937" t="str">
        <f t="shared" si="432"/>
        <v>0.937255466355864-0.348643357582003i</v>
      </c>
      <c r="P937" t="str">
        <f t="shared" si="433"/>
        <v>0.062744533644136+0.348643357582003i</v>
      </c>
      <c r="Q937" t="str">
        <f t="shared" si="434"/>
        <v>-0.062744533644136+0.00747989287128004i</v>
      </c>
      <c r="R937" t="str">
        <f t="shared" si="435"/>
        <v>-0.332862431361867-5.59623464413589i</v>
      </c>
      <c r="S937" t="str">
        <f t="shared" si="436"/>
        <v>0.0369383710626913i</v>
      </c>
      <c r="T937" t="str">
        <f t="shared" si="437"/>
        <v>0.20671579183898-0.0122953960024743i</v>
      </c>
      <c r="U937" t="str">
        <f t="shared" si="438"/>
        <v>0.0001-1982.00427262634i</v>
      </c>
      <c r="V937" t="str">
        <f t="shared" si="439"/>
        <v>0.00002-0.0317907641278512i</v>
      </c>
      <c r="W937" t="str">
        <f t="shared" si="440"/>
        <v>0.0000199993584529566-0.0317902542217488i</v>
      </c>
      <c r="X937" t="str">
        <f t="shared" si="441"/>
        <v>0.00356723410496323-0.0313848108256707i</v>
      </c>
      <c r="Y937" t="str">
        <f t="shared" si="442"/>
        <v>0.009+0.504539780166521i</v>
      </c>
      <c r="Z937" t="str">
        <f t="shared" si="443"/>
        <v>-0.793008810596554-0.11153372583858i</v>
      </c>
      <c r="AA937" t="str">
        <f t="shared" si="444"/>
        <v>0.673143831667028-25.3437905567947i</v>
      </c>
      <c r="AB937" t="str">
        <f t="shared" si="445"/>
        <v>1.40733560445792-0.0837079180610947i</v>
      </c>
      <c r="AC937" t="str">
        <f t="shared" si="446"/>
        <v>3.57125090042539-3.54636120237932i</v>
      </c>
      <c r="AD937" t="str">
        <f t="shared" si="447"/>
        <v>0.210134217409753+0.185230311814384i</v>
      </c>
      <c r="AE937" t="str">
        <f t="shared" si="448"/>
        <v>-0.145978858998846-0.170326321452237i</v>
      </c>
      <c r="AF937" t="str">
        <f t="shared" si="449"/>
        <v>-13.1181073070101-3.35019574270259i</v>
      </c>
      <c r="AG937" t="str">
        <f t="shared" si="450"/>
        <v>1.01750591738239-0.0188272976499075i</v>
      </c>
      <c r="AH937" t="str">
        <f t="shared" si="451"/>
        <v>1.27125014453304+2.70008348048495i</v>
      </c>
      <c r="AI937">
        <f t="shared" si="452"/>
        <v>9.4970842447087964</v>
      </c>
      <c r="AJ937">
        <f t="shared" si="453"/>
        <v>64.788060618943447</v>
      </c>
      <c r="AK937"/>
      <c r="AL937"/>
      <c r="AM937"/>
      <c r="AN937"/>
    </row>
    <row r="938" spans="1:40" x14ac:dyDescent="0.25">
      <c r="A938"/>
      <c r="B938">
        <f t="shared" si="454"/>
        <v>80400</v>
      </c>
      <c r="C938" s="237" t="str">
        <f t="shared" si="422"/>
        <v>-0.0000118230785523322+0.0304604747764517i</v>
      </c>
      <c r="D938" s="208" t="str">
        <f t="shared" si="423"/>
        <v>-5.95709660060819+0.233530306619463i</v>
      </c>
      <c r="E938" t="str">
        <f t="shared" si="424"/>
        <v>2870</v>
      </c>
      <c r="F938" t="str">
        <f t="shared" si="425"/>
        <v>0.777000777000777</v>
      </c>
      <c r="G938" t="str">
        <f t="shared" si="420"/>
        <v>0.777000777000777</v>
      </c>
      <c r="H938" t="str">
        <f t="shared" si="426"/>
        <v>7.16477677669992+3.58163011968504i</v>
      </c>
      <c r="I938" t="str">
        <f t="shared" si="427"/>
        <v>315.730061685774i</v>
      </c>
      <c r="J938" t="str">
        <f t="shared" si="421"/>
        <v>-84.2669652034146+68.2850874052018i</v>
      </c>
      <c r="K938" t="str">
        <f t="shared" si="428"/>
        <v>1.83271574103012-2.26165623338385i</v>
      </c>
      <c r="L938" t="str">
        <f t="shared" si="429"/>
        <v>0.134238671495734-0.140479911137627i</v>
      </c>
      <c r="M938" t="str">
        <f t="shared" si="430"/>
        <v>1.96695441252585-2.40213614452148i</v>
      </c>
      <c r="N938" t="str">
        <f t="shared" si="431"/>
        <v>-0.356566741425205i</v>
      </c>
      <c r="O938" t="str">
        <f t="shared" si="432"/>
        <v>0.937100754007735-0.349058987619764i</v>
      </c>
      <c r="P938" t="str">
        <f t="shared" si="433"/>
        <v>0.062899245992265+0.349058987619764i</v>
      </c>
      <c r="Q938" t="str">
        <f t="shared" si="434"/>
        <v>-0.062899245992265+0.007507753805441i</v>
      </c>
      <c r="R938" t="str">
        <f t="shared" si="435"/>
        <v>-0.332861254810121-5.58922483769489i</v>
      </c>
      <c r="S938" t="str">
        <f t="shared" si="436"/>
        <v>0.0369843715247867i</v>
      </c>
      <c r="T938" t="str">
        <f t="shared" si="437"/>
        <v>0.206713967932873-0.0123106643141042i</v>
      </c>
      <c r="U938" t="str">
        <f t="shared" si="438"/>
        <v>0.0001-1979.53909318278i</v>
      </c>
      <c r="V938" t="str">
        <f t="shared" si="439"/>
        <v>0.00002-0.0317512233764484i</v>
      </c>
      <c r="W938" t="str">
        <f t="shared" si="440"/>
        <v>0.0000199993584529566-0.031750714104558i</v>
      </c>
      <c r="X938" t="str">
        <f t="shared" si="441"/>
        <v>0.00355852657900068-0.0313467579264551i</v>
      </c>
      <c r="Y938" t="str">
        <f t="shared" si="442"/>
        <v>0.009+0.505168098697239i</v>
      </c>
      <c r="Z938" t="str">
        <f t="shared" si="443"/>
        <v>-0.790943702669526-0.111087032033746i</v>
      </c>
      <c r="AA938" t="str">
        <f t="shared" si="444"/>
        <v>0.670788663709771-25.3082224266867i</v>
      </c>
      <c r="AB938" t="str">
        <f t="shared" si="445"/>
        <v>1.40732318717726-0.0838118657971895i</v>
      </c>
      <c r="AC938" t="str">
        <f t="shared" si="446"/>
        <v>3.56681304069704-3.54543601419347i</v>
      </c>
      <c r="AD938" t="str">
        <f t="shared" si="447"/>
        <v>0.210214738571967+0.185457166244087i</v>
      </c>
      <c r="AE938" t="str">
        <f t="shared" si="448"/>
        <v>-0.145666137514373-0.170038309153406i</v>
      </c>
      <c r="AF938" t="str">
        <f t="shared" si="449"/>
        <v>-13.1218733773081-3.34809981306558i</v>
      </c>
      <c r="AG938" t="str">
        <f t="shared" si="450"/>
        <v>1.01750125517658-0.0188086468430653i</v>
      </c>
      <c r="AH938" t="str">
        <f t="shared" si="451"/>
        <v>1.26919391084198+2.69562099886827i</v>
      </c>
      <c r="AI938">
        <f t="shared" si="452"/>
        <v>9.4827726437436048</v>
      </c>
      <c r="AJ938">
        <f t="shared" si="453"/>
        <v>64.787281406526873</v>
      </c>
      <c r="AK938"/>
      <c r="AL938"/>
      <c r="AM938"/>
      <c r="AN938"/>
    </row>
    <row r="939" spans="1:40" x14ac:dyDescent="0.25">
      <c r="A939"/>
      <c r="B939">
        <f t="shared" si="454"/>
        <v>80500</v>
      </c>
      <c r="C939" s="237" t="str">
        <f t="shared" si="422"/>
        <v>-0.000011793722693327+0.0304226356887306i</v>
      </c>
      <c r="D939" s="208" t="str">
        <f t="shared" si="423"/>
        <v>-5.95709637554661+0.233240206946935i</v>
      </c>
      <c r="E939" t="str">
        <f t="shared" si="424"/>
        <v>2870</v>
      </c>
      <c r="F939" t="str">
        <f t="shared" si="425"/>
        <v>0.777000777000777</v>
      </c>
      <c r="G939" t="str">
        <f t="shared" si="420"/>
        <v>0.777000777000777</v>
      </c>
      <c r="H939" t="str">
        <f t="shared" si="426"/>
        <v>7.16853338226094+3.57924397566306i</v>
      </c>
      <c r="I939" t="str">
        <f t="shared" si="427"/>
        <v>316.122760767473i</v>
      </c>
      <c r="J939" t="str">
        <f t="shared" si="421"/>
        <v>-84.4792039892929+68.3700191059546i</v>
      </c>
      <c r="K939" t="str">
        <f t="shared" si="428"/>
        <v>1.8299010749023-2.26105811009542i</v>
      </c>
      <c r="L939" t="str">
        <f t="shared" si="429"/>
        <v>0.134064243905517-0.140471873001212i</v>
      </c>
      <c r="M939" t="str">
        <f t="shared" si="430"/>
        <v>1.96396531880782-2.40152998309663i</v>
      </c>
      <c r="N939" t="str">
        <f t="shared" si="431"/>
        <v>-0.357010232397127i</v>
      </c>
      <c r="O939" t="str">
        <f t="shared" si="432"/>
        <v>0.936945857346658-0.349474549003123i</v>
      </c>
      <c r="P939" t="str">
        <f t="shared" si="433"/>
        <v>0.063054142653342+0.349474549003123i</v>
      </c>
      <c r="Q939" t="str">
        <f t="shared" si="434"/>
        <v>-0.063054142653342+0.00753568339400396i</v>
      </c>
      <c r="R939" t="str">
        <f t="shared" si="435"/>
        <v>-0.332860076779223-5.58223238544945i</v>
      </c>
      <c r="S939" t="str">
        <f t="shared" si="436"/>
        <v>0.0370303719868823i</v>
      </c>
      <c r="T939" t="str">
        <f t="shared" si="437"/>
        <v>0.206712141750414-0.0123259324627168i</v>
      </c>
      <c r="U939" t="str">
        <f t="shared" si="438"/>
        <v>0.0001-1977.08003840864i</v>
      </c>
      <c r="V939" t="str">
        <f t="shared" si="439"/>
        <v>0.00002-0.0317117808629372i</v>
      </c>
      <c r="W939" t="str">
        <f t="shared" si="440"/>
        <v>0.0000199993584529566-0.0317112722236833i</v>
      </c>
      <c r="X939" t="str">
        <f t="shared" si="441"/>
        <v>0.00354985094021777-0.0313087959735423i</v>
      </c>
      <c r="Y939" t="str">
        <f t="shared" si="442"/>
        <v>0.009+0.505796417227957i</v>
      </c>
      <c r="Z939" t="str">
        <f t="shared" si="443"/>
        <v>-0.788886758480538-0.110642765287456i</v>
      </c>
      <c r="AA939" t="str">
        <f t="shared" si="444"/>
        <v>0.668446001224076-25.2727585824484i</v>
      </c>
      <c r="AB939" t="str">
        <f t="shared" si="445"/>
        <v>1.40731075439904-0.0839158124234512i</v>
      </c>
      <c r="AC939" t="str">
        <f t="shared" si="446"/>
        <v>3.56238317483415-3.54450671752287i</v>
      </c>
      <c r="AD939" t="str">
        <f t="shared" si="447"/>
        <v>0.210295355804681+0.185683980758442i</v>
      </c>
      <c r="AE939" t="str">
        <f t="shared" si="448"/>
        <v>-0.145354632463569-0.169751293375629i</v>
      </c>
      <c r="AF939" t="str">
        <f t="shared" si="449"/>
        <v>-13.1256297578076-3.34600376871613i</v>
      </c>
      <c r="AG939" t="str">
        <f t="shared" si="450"/>
        <v>1.01749660937896-0.0187900590386734i</v>
      </c>
      <c r="AH939" t="str">
        <f t="shared" si="451"/>
        <v>1.26714458675785+2.6911730929973i</v>
      </c>
      <c r="AI939">
        <f t="shared" si="452"/>
        <v>9.4684845264661845</v>
      </c>
      <c r="AJ939">
        <f t="shared" si="453"/>
        <v>64.786498808111574</v>
      </c>
      <c r="AK939"/>
      <c r="AL939"/>
      <c r="AM939"/>
      <c r="AN939"/>
    </row>
    <row r="940" spans="1:40" x14ac:dyDescent="0.25">
      <c r="A940"/>
      <c r="B940">
        <f t="shared" si="454"/>
        <v>80600</v>
      </c>
      <c r="C940" s="237" t="str">
        <f t="shared" si="422"/>
        <v>-0.0000117644760314876+0.0303848904944853i</v>
      </c>
      <c r="D940" s="208" t="str">
        <f t="shared" si="423"/>
        <v>-5.9570961513222+0.232950827124387i</v>
      </c>
      <c r="E940" t="str">
        <f t="shared" si="424"/>
        <v>2870</v>
      </c>
      <c r="F940" t="str">
        <f t="shared" si="425"/>
        <v>0.777000777000777</v>
      </c>
      <c r="G940" t="str">
        <f t="shared" si="420"/>
        <v>0.777000777000777</v>
      </c>
      <c r="H940" t="str">
        <f t="shared" si="426"/>
        <v>7.17228032586207+3.57685845293677i</v>
      </c>
      <c r="I940" t="str">
        <f t="shared" si="427"/>
        <v>316.515459849172i</v>
      </c>
      <c r="J940" t="str">
        <f t="shared" si="421"/>
        <v>-84.6917065896968+68.4549508067073i</v>
      </c>
      <c r="K940" t="str">
        <f t="shared" si="428"/>
        <v>1.82709155651258-2.26045742774114i</v>
      </c>
      <c r="L940" t="str">
        <f t="shared" si="429"/>
        <v>0.133890053052712-0.140463629152237i</v>
      </c>
      <c r="M940" t="str">
        <f t="shared" si="430"/>
        <v>1.96098160956529-2.40092105689338i</v>
      </c>
      <c r="N940" t="str">
        <f t="shared" si="431"/>
        <v>-0.357453723369049i</v>
      </c>
      <c r="O940" t="str">
        <f t="shared" si="432"/>
        <v>0.936790776403098-0.349890041650347i</v>
      </c>
      <c r="P940" t="str">
        <f t="shared" si="433"/>
        <v>0.063209223596902+0.349890041650347i</v>
      </c>
      <c r="Q940" t="str">
        <f t="shared" si="434"/>
        <v>-0.063209223596902+0.00756368171870203i</v>
      </c>
      <c r="R940" t="str">
        <f t="shared" si="435"/>
        <v>-0.332858897269241-5.57525722280509i</v>
      </c>
      <c r="S940" t="str">
        <f t="shared" si="436"/>
        <v>0.0370763724489777i</v>
      </c>
      <c r="T940" t="str">
        <f t="shared" si="437"/>
        <v>0.206710313291575-0.0123412004481104i</v>
      </c>
      <c r="U940" t="str">
        <f t="shared" si="438"/>
        <v>0.0001-1974.62708550738i</v>
      </c>
      <c r="V940" t="str">
        <f t="shared" si="439"/>
        <v>0.00002-0.0316724362216681i</v>
      </c>
      <c r="W940" t="str">
        <f t="shared" si="440"/>
        <v>0.0000199993584529566-0.0316719282134807i</v>
      </c>
      <c r="X940" t="str">
        <f t="shared" si="441"/>
        <v>0.00354120703377368-0.0312709246458579i</v>
      </c>
      <c r="Y940" t="str">
        <f t="shared" si="442"/>
        <v>0.009+0.506424735758675i</v>
      </c>
      <c r="Z940" t="str">
        <f t="shared" si="443"/>
        <v>-0.786837934564924-0.110200908884759i</v>
      </c>
      <c r="AA940" t="str">
        <f t="shared" si="444"/>
        <v>0.666115756261975-25.2373985516556i</v>
      </c>
      <c r="AB940" t="str">
        <f t="shared" si="445"/>
        <v>1.40729830612306-0.0840197579385064i</v>
      </c>
      <c r="AC940" t="str">
        <f t="shared" si="446"/>
        <v>3.55796129145006-3.54357333665878i</v>
      </c>
      <c r="AD940" t="str">
        <f t="shared" si="447"/>
        <v>0.210376069095156+0.185910755343994i</v>
      </c>
      <c r="AE940" t="str">
        <f t="shared" si="448"/>
        <v>-0.14504433747836-0.169465268770162i</v>
      </c>
      <c r="AF940" t="str">
        <f t="shared" si="449"/>
        <v>-13.1293764771843-3.34390762581238i</v>
      </c>
      <c r="AG940" t="str">
        <f t="shared" si="450"/>
        <v>1.01749197988411-0.0187715339574926i</v>
      </c>
      <c r="AH940" t="str">
        <f t="shared" si="451"/>
        <v>1.26510214153351+2.6867396908488i</v>
      </c>
      <c r="AI940">
        <f t="shared" si="452"/>
        <v>9.454219818928264</v>
      </c>
      <c r="AJ940">
        <f t="shared" si="453"/>
        <v>64.785712764429704</v>
      </c>
      <c r="AK940"/>
      <c r="AL940"/>
      <c r="AM940"/>
      <c r="AN940"/>
    </row>
    <row r="941" spans="1:40" x14ac:dyDescent="0.25">
      <c r="A941"/>
      <c r="B941">
        <f t="shared" si="454"/>
        <v>80700</v>
      </c>
      <c r="C941" s="237" t="str">
        <f t="shared" si="422"/>
        <v>-0.0000117353380258997+0.0303472388446694i</v>
      </c>
      <c r="D941" s="208" t="str">
        <f t="shared" si="423"/>
        <v>-5.95709592793083+0.232662164475799i</v>
      </c>
      <c r="E941" t="str">
        <f t="shared" si="424"/>
        <v>2870</v>
      </c>
      <c r="F941" t="str">
        <f t="shared" si="425"/>
        <v>0.777000777000777</v>
      </c>
      <c r="G941" t="str">
        <f t="shared" si="420"/>
        <v>0.777000777000777</v>
      </c>
      <c r="H941" t="str">
        <f t="shared" si="426"/>
        <v>7.17601763610214+3.57447356486379i</v>
      </c>
      <c r="I941" t="str">
        <f t="shared" si="427"/>
        <v>316.90815893087i</v>
      </c>
      <c r="J941" t="str">
        <f t="shared" si="421"/>
        <v>-84.9044730046264+68.5398825074601i</v>
      </c>
      <c r="K941" t="str">
        <f t="shared" si="428"/>
        <v>1.82428717824338-2.25985420183631i</v>
      </c>
      <c r="L941" t="str">
        <f t="shared" si="429"/>
        <v>0.133716098857574-0.140455180431354i</v>
      </c>
      <c r="M941" t="str">
        <f t="shared" si="430"/>
        <v>1.95800327710095-2.40030938226766i</v>
      </c>
      <c r="N941" t="str">
        <f t="shared" si="431"/>
        <v>-0.357897214340971i</v>
      </c>
      <c r="O941" t="str">
        <f t="shared" si="432"/>
        <v>0.936635511207557-0.350305465479714i</v>
      </c>
      <c r="P941" t="str">
        <f t="shared" si="433"/>
        <v>0.0633644887924431+0.350305465479714i</v>
      </c>
      <c r="Q941" t="str">
        <f t="shared" si="434"/>
        <v>-0.0633644887924431+0.00759174886125702i</v>
      </c>
      <c r="R941" t="str">
        <f t="shared" si="435"/>
        <v>-0.332857716280041-5.56829928548753i</v>
      </c>
      <c r="S941" t="str">
        <f t="shared" si="436"/>
        <v>0.0371223729110732i</v>
      </c>
      <c r="T941" t="str">
        <f t="shared" si="437"/>
        <v>0.206708482556331-0.0123564682700759i</v>
      </c>
      <c r="U941" t="str">
        <f t="shared" si="438"/>
        <v>0.0001-1972.18021179548i</v>
      </c>
      <c r="V941" t="str">
        <f t="shared" si="439"/>
        <v>0.00002-0.0316331890888035i</v>
      </c>
      <c r="W941" t="str">
        <f t="shared" si="440"/>
        <v>0.0000199993584529566-0.0316326817101187i</v>
      </c>
      <c r="X941" t="str">
        <f t="shared" si="441"/>
        <v>0.00353259470576227-0.0312331436238141i</v>
      </c>
      <c r="Y941" t="str">
        <f t="shared" si="442"/>
        <v>0.009+0.507053054289393i</v>
      </c>
      <c r="Z941" t="str">
        <f t="shared" si="443"/>
        <v>-0.784797187749561-0.109761446250493i</v>
      </c>
      <c r="AA941" t="str">
        <f t="shared" si="444"/>
        <v>0.663797841638635-25.202141864787i</v>
      </c>
      <c r="AB941" t="str">
        <f t="shared" si="445"/>
        <v>1.40728584234916-0.0841237023409317i</v>
      </c>
      <c r="AC941" t="str">
        <f t="shared" si="446"/>
        <v>3.5535473791374-3.54263589578855i</v>
      </c>
      <c r="AD941" t="str">
        <f t="shared" si="447"/>
        <v>0.210456878430647+0.18613748998716i</v>
      </c>
      <c r="AE941" t="str">
        <f t="shared" si="448"/>
        <v>-0.144735246232496-0.169180230026597i</v>
      </c>
      <c r="AF941" t="str">
        <f t="shared" si="449"/>
        <v>-13.133113564033-3.34181140038799i</v>
      </c>
      <c r="AG941" t="str">
        <f t="shared" si="450"/>
        <v>1.01748736658743-0.018753071321951i</v>
      </c>
      <c r="AH941" t="str">
        <f t="shared" si="451"/>
        <v>1.26306654459011+2.68232072087039i</v>
      </c>
      <c r="AI941">
        <f t="shared" si="452"/>
        <v>9.4399784475181416</v>
      </c>
      <c r="AJ941">
        <f t="shared" si="453"/>
        <v>64.784923216785913</v>
      </c>
      <c r="AK941"/>
      <c r="AL941"/>
      <c r="AM941"/>
      <c r="AN941"/>
    </row>
    <row r="942" spans="1:40" x14ac:dyDescent="0.25">
      <c r="A942"/>
      <c r="B942">
        <f t="shared" si="454"/>
        <v>80800</v>
      </c>
      <c r="C942" s="237" t="str">
        <f t="shared" si="422"/>
        <v>-0.0000117063081389941+0.0303096803919647i</v>
      </c>
      <c r="D942" s="208" t="str">
        <f t="shared" si="423"/>
        <v>-5.95709570536836+0.232374216338396i</v>
      </c>
      <c r="E942" t="str">
        <f t="shared" si="424"/>
        <v>2870</v>
      </c>
      <c r="F942" t="str">
        <f t="shared" si="425"/>
        <v>0.777000777000777</v>
      </c>
      <c r="G942" t="str">
        <f t="shared" si="420"/>
        <v>0.777000777000777</v>
      </c>
      <c r="H942" t="str">
        <f t="shared" si="426"/>
        <v>7.17974534149884+3.57208932469115i</v>
      </c>
      <c r="I942" t="str">
        <f t="shared" si="427"/>
        <v>317.300858012569i</v>
      </c>
      <c r="J942" t="str">
        <f t="shared" si="421"/>
        <v>-85.1175032340816+68.6248142082128i</v>
      </c>
      <c r="K942" t="str">
        <f t="shared" si="428"/>
        <v>1.82148793246507-2.25924844782868i</v>
      </c>
      <c r="L942" t="str">
        <f t="shared" si="429"/>
        <v>0.133542381238485-0.140446527676832i</v>
      </c>
      <c r="M942" t="str">
        <f t="shared" si="430"/>
        <v>1.95503031370355-2.39969497550551i</v>
      </c>
      <c r="N942" t="str">
        <f t="shared" si="431"/>
        <v>-0.358340705312893i</v>
      </c>
      <c r="O942" t="str">
        <f t="shared" si="432"/>
        <v>0.936480061790573-0.350720820409518i</v>
      </c>
      <c r="P942" t="str">
        <f t="shared" si="433"/>
        <v>0.063519938209427+0.350720820409518i</v>
      </c>
      <c r="Q942" t="str">
        <f t="shared" si="434"/>
        <v>-0.063519938209427+0.00761988490337501i</v>
      </c>
      <c r="R942" t="str">
        <f t="shared" si="435"/>
        <v>-0.33285653381167-5.56135850954075i</v>
      </c>
      <c r="S942" t="str">
        <f t="shared" si="436"/>
        <v>0.0371683733731688i</v>
      </c>
      <c r="T942" t="str">
        <f t="shared" si="437"/>
        <v>0.20670664954466-0.0123717359284109i</v>
      </c>
      <c r="U942" t="str">
        <f t="shared" si="438"/>
        <v>0.0001-1969.73939470167i</v>
      </c>
      <c r="V942" t="str">
        <f t="shared" si="439"/>
        <v>0.00002-0.0315940391023075i</v>
      </c>
      <c r="W942" t="str">
        <f t="shared" si="440"/>
        <v>0.0000199993584529566-0.0315935323515672i</v>
      </c>
      <c r="X942" t="str">
        <f t="shared" si="441"/>
        <v>0.00352401380320537-0.031195452589301i</v>
      </c>
      <c r="Y942" t="str">
        <f t="shared" si="442"/>
        <v>0.009+0.507681372820111i</v>
      </c>
      <c r="Z942" t="str">
        <f t="shared" si="443"/>
        <v>-0.782764475150502-0.109324360947906i</v>
      </c>
      <c r="AA942" t="str">
        <f t="shared" si="444"/>
        <v>0.661492170924534-25.1669880552018i</v>
      </c>
      <c r="AB942" t="str">
        <f t="shared" si="445"/>
        <v>1.40727336307719-0.0842276456293491i</v>
      </c>
      <c r="AC942" t="str">
        <f t="shared" si="446"/>
        <v>3.54914142646804-3.54169441899633i</v>
      </c>
      <c r="AD942" t="str">
        <f t="shared" si="447"/>
        <v>0.210537783798392+0.186364184674236i</v>
      </c>
      <c r="AE942" t="str">
        <f t="shared" si="448"/>
        <v>-0.14442735244121-0.168896171872527i</v>
      </c>
      <c r="AF942" t="str">
        <f t="shared" si="449"/>
        <v>-13.1368410468672-3.33971510835275i</v>
      </c>
      <c r="AG942" t="str">
        <f t="shared" si="450"/>
        <v>1.01748276938511-0.0187346708561306i</v>
      </c>
      <c r="AH942" t="str">
        <f t="shared" si="451"/>
        <v>1.26103776551578+2.67791611197678i</v>
      </c>
      <c r="AI942">
        <f t="shared" si="452"/>
        <v>9.4257603389585025</v>
      </c>
      <c r="AJ942">
        <f t="shared" si="453"/>
        <v>64.784130107056598</v>
      </c>
      <c r="AK942"/>
      <c r="AL942"/>
      <c r="AM942"/>
      <c r="AN942"/>
    </row>
    <row r="943" spans="1:40" x14ac:dyDescent="0.25">
      <c r="A943"/>
      <c r="B943">
        <f t="shared" si="454"/>
        <v>80900</v>
      </c>
      <c r="C943" s="237" t="str">
        <f t="shared" si="422"/>
        <v>-0.0000116773858365222+0.0302722147907704i</v>
      </c>
      <c r="D943" s="208" t="str">
        <f t="shared" si="423"/>
        <v>-5.9570954836307+0.232086980062573i</v>
      </c>
      <c r="E943" t="str">
        <f t="shared" si="424"/>
        <v>2870</v>
      </c>
      <c r="F943" t="str">
        <f t="shared" si="425"/>
        <v>0.777000777000777</v>
      </c>
      <c r="G943" t="str">
        <f t="shared" si="420"/>
        <v>0.777000777000777</v>
      </c>
      <c r="H943" t="str">
        <f t="shared" si="426"/>
        <v>7.18346347048888+3.56970574555619i</v>
      </c>
      <c r="I943" t="str">
        <f t="shared" si="427"/>
        <v>317.693557094268i</v>
      </c>
      <c r="J943" t="str">
        <f t="shared" si="421"/>
        <v>-85.3307972780625+68.7097459089656i</v>
      </c>
      <c r="K943" t="str">
        <f t="shared" si="428"/>
        <v>1.8186938115362-2.25864018109856i</v>
      </c>
      <c r="L943" t="str">
        <f t="shared" si="429"/>
        <v>0.133368900111968-0.140437671724559i</v>
      </c>
      <c r="M943" t="str">
        <f t="shared" si="430"/>
        <v>1.95206271164817-2.39907785282312i</v>
      </c>
      <c r="N943" t="str">
        <f t="shared" si="431"/>
        <v>-0.358784196284815i</v>
      </c>
      <c r="O943" t="str">
        <f t="shared" si="432"/>
        <v>0.936324428182721-0.351136106358063i</v>
      </c>
      <c r="P943" t="str">
        <f t="shared" si="433"/>
        <v>0.063675571817279+0.351136106358063i</v>
      </c>
      <c r="Q943" t="str">
        <f t="shared" si="434"/>
        <v>-0.063675571817279+0.00764808992675198i</v>
      </c>
      <c r="R943" t="str">
        <f t="shared" si="435"/>
        <v>-0.332855349863879-5.55443483132487i</v>
      </c>
      <c r="S943" t="str">
        <f t="shared" si="436"/>
        <v>0.0372143738352642i</v>
      </c>
      <c r="T943" t="str">
        <f t="shared" si="437"/>
        <v>0.206704814256536-0.012387003422902i</v>
      </c>
      <c r="U943" t="str">
        <f t="shared" si="438"/>
        <v>0.0000999999999999998-1967.30461176632i</v>
      </c>
      <c r="V943" t="str">
        <f t="shared" si="439"/>
        <v>0.00002-0.0315549859019338i</v>
      </c>
      <c r="W943" t="str">
        <f t="shared" si="440"/>
        <v>0.0000199993584529566-0.0315544797775855i</v>
      </c>
      <c r="X943" t="str">
        <f t="shared" si="441"/>
        <v>0.00351546417404592-0.0311578512256778i</v>
      </c>
      <c r="Y943" t="str">
        <f t="shared" si="442"/>
        <v>0.009+0.508309691350828i</v>
      </c>
      <c r="Z943" t="str">
        <f t="shared" si="443"/>
        <v>-0.780739754170632-0.108889636677288i</v>
      </c>
      <c r="AA943" t="str">
        <f t="shared" si="444"/>
        <v>0.6591986584377-25.1319366591177i</v>
      </c>
      <c r="AB943" t="str">
        <f t="shared" si="445"/>
        <v>1.40726086830696-0.0843315878023057i</v>
      </c>
      <c r="AC943" t="str">
        <f t="shared" si="446"/>
        <v>3.54474342199372-3.54074893026283i</v>
      </c>
      <c r="AD943" t="str">
        <f t="shared" si="447"/>
        <v>0.21061878518562+0.186590839391395i</v>
      </c>
      <c r="AE943" t="str">
        <f t="shared" si="448"/>
        <v>-0.144120649860899-0.168613089073203i</v>
      </c>
      <c r="AF943" t="str">
        <f t="shared" si="449"/>
        <v>-13.1405589541196-3.33761876549362i</v>
      </c>
      <c r="AG943" t="str">
        <f t="shared" si="450"/>
        <v>1.01747818817416-0.0187163322857563i</v>
      </c>
      <c r="AH943" t="str">
        <f t="shared" si="451"/>
        <v>1.25901577406472+2.67352579354585i</v>
      </c>
      <c r="AI943">
        <f t="shared" si="452"/>
        <v>9.4115654203042141</v>
      </c>
      <c r="AJ943">
        <f t="shared" si="453"/>
        <v>64.783333377681174</v>
      </c>
      <c r="AK943"/>
      <c r="AL943"/>
      <c r="AM943"/>
      <c r="AN943"/>
    </row>
    <row r="944" spans="1:40" x14ac:dyDescent="0.25">
      <c r="A944"/>
      <c r="B944">
        <f t="shared" si="454"/>
        <v>81000</v>
      </c>
      <c r="C944" s="237" t="str">
        <f t="shared" si="422"/>
        <v>-0.000011648570587531+0.0302348416971921i</v>
      </c>
      <c r="D944" s="208" t="str">
        <f t="shared" si="423"/>
        <v>-5.9570952627138+0.231800453011806i</v>
      </c>
      <c r="E944" t="str">
        <f t="shared" si="424"/>
        <v>2870</v>
      </c>
      <c r="F944" t="str">
        <f t="shared" si="425"/>
        <v>0.777000777000777</v>
      </c>
      <c r="G944" t="str">
        <f t="shared" si="420"/>
        <v>0.777000777000777</v>
      </c>
      <c r="H944" t="str">
        <f t="shared" si="426"/>
        <v>7.1871720514281+3.56732284048718i</v>
      </c>
      <c r="I944" t="str">
        <f t="shared" si="427"/>
        <v>318.086256175967i</v>
      </c>
      <c r="J944" t="str">
        <f t="shared" si="421"/>
        <v>-85.5443551365689+68.7946776097183i</v>
      </c>
      <c r="K944" t="str">
        <f t="shared" si="428"/>
        <v>1.81590480780372-2.25802941695914i</v>
      </c>
      <c r="L944" t="str">
        <f t="shared" si="429"/>
        <v>0.133195655392703-0.140428613408045i</v>
      </c>
      <c r="M944" t="str">
        <f t="shared" si="430"/>
        <v>1.94910046319642-2.39845803036718i</v>
      </c>
      <c r="N944" t="str">
        <f t="shared" si="431"/>
        <v>-0.359227687256736i</v>
      </c>
      <c r="O944" t="str">
        <f t="shared" si="432"/>
        <v>0.936168610414611-0.35155132324367i</v>
      </c>
      <c r="P944" t="str">
        <f t="shared" si="433"/>
        <v>0.063831389585389+0.35155132324367i</v>
      </c>
      <c r="Q944" t="str">
        <f t="shared" si="434"/>
        <v>-0.063831389585389+0.00767636401306598i</v>
      </c>
      <c r="R944" t="str">
        <f t="shared" si="435"/>
        <v>-0.33285416443681-5.54752818751429i</v>
      </c>
      <c r="S944" t="str">
        <f t="shared" si="436"/>
        <v>0.0372603742973598i</v>
      </c>
      <c r="T944" t="str">
        <f t="shared" si="437"/>
        <v>0.206702976691936-0.0124022707533505i</v>
      </c>
      <c r="U944" t="str">
        <f t="shared" si="438"/>
        <v>0.0000999999999999998-1964.87584064068i</v>
      </c>
      <c r="V944" t="str">
        <f t="shared" si="439"/>
        <v>0.00002-0.0315160291292153i</v>
      </c>
      <c r="W944" t="str">
        <f t="shared" si="440"/>
        <v>0.0000199993584529566-0.0315155236297123i</v>
      </c>
      <c r="X944" t="str">
        <f t="shared" si="441"/>
        <v>0.00350694566714157-0.0311203392177653i</v>
      </c>
      <c r="Y944" t="str">
        <f t="shared" si="442"/>
        <v>0.009+0.508938009881546i</v>
      </c>
      <c r="Z944" t="str">
        <f t="shared" si="443"/>
        <v>-0.778722982497364-0.108457257274634i</v>
      </c>
      <c r="AA944" t="str">
        <f t="shared" si="444"/>
        <v>0.656917219236082-25.0969872155885i</v>
      </c>
      <c r="AB944" t="str">
        <f t="shared" si="445"/>
        <v>1.40724835803833-0.0844355288584488i</v>
      </c>
      <c r="AC944" t="str">
        <f t="shared" si="446"/>
        <v>3.54035335424606-3.5397994534663i</v>
      </c>
      <c r="AD944" t="str">
        <f t="shared" si="447"/>
        <v>0.210699882579554+0.186817454124694i</v>
      </c>
      <c r="AE944" t="str">
        <f t="shared" si="448"/>
        <v>-0.1438151322888-0.168330976431212i</v>
      </c>
      <c r="AF944" t="str">
        <f t="shared" si="449"/>
        <v>-13.1442673141419-3.33552238747537i</v>
      </c>
      <c r="AG944" t="str">
        <f t="shared" si="450"/>
        <v>1.01747362285236-0.0186980553381833i</v>
      </c>
      <c r="AH944" t="str">
        <f t="shared" si="451"/>
        <v>1.2570005401561+2.66914969541518i</v>
      </c>
      <c r="AI944">
        <f t="shared" si="452"/>
        <v>9.3973936189410274</v>
      </c>
      <c r="AJ944">
        <f t="shared" si="453"/>
        <v>64.782532971660174</v>
      </c>
      <c r="AK944"/>
      <c r="AL944"/>
      <c r="AM944"/>
      <c r="AN944"/>
    </row>
    <row r="945" spans="1:40" x14ac:dyDescent="0.25">
      <c r="A945"/>
      <c r="B945">
        <f t="shared" si="454"/>
        <v>81100</v>
      </c>
      <c r="C945" s="237" t="str">
        <f t="shared" si="422"/>
        <v>-0.0000116198618643391+0.0301975607690316i</v>
      </c>
      <c r="D945" s="208" t="str">
        <f t="shared" si="423"/>
        <v>-5.95709504261358+0.231514632562576i</v>
      </c>
      <c r="E945" t="str">
        <f t="shared" si="424"/>
        <v>2870</v>
      </c>
      <c r="F945" t="str">
        <f t="shared" si="425"/>
        <v>0.777000777000777</v>
      </c>
      <c r="G945" t="str">
        <f t="shared" si="420"/>
        <v>0.777000777000777</v>
      </c>
      <c r="H945" t="str">
        <f t="shared" si="426"/>
        <v>7.19087111259143+3.56494062240406i</v>
      </c>
      <c r="I945" t="str">
        <f t="shared" si="427"/>
        <v>318.478955257665i</v>
      </c>
      <c r="J945" t="str">
        <f t="shared" si="421"/>
        <v>-85.7581768096011+68.8796093104711i</v>
      </c>
      <c r="K945" t="str">
        <f t="shared" si="428"/>
        <v>1.81312091360324-2.25741617065669i</v>
      </c>
      <c r="L945" t="str">
        <f t="shared" si="429"/>
        <v>0.133022646993538-0.140419353558422i</v>
      </c>
      <c r="M945" t="str">
        <f t="shared" si="430"/>
        <v>1.94614356059678-2.39783552421511i</v>
      </c>
      <c r="N945" t="str">
        <f t="shared" si="431"/>
        <v>-0.359671178228658i</v>
      </c>
      <c r="O945" t="str">
        <f t="shared" si="432"/>
        <v>0.936012608516891-0.351966470984674i</v>
      </c>
      <c r="P945" t="str">
        <f t="shared" si="433"/>
        <v>0.0639873914831089+0.351966470984674i</v>
      </c>
      <c r="Q945" t="str">
        <f t="shared" si="434"/>
        <v>-0.0639873914831089+0.00770470724398403i</v>
      </c>
      <c r="R945" t="str">
        <f t="shared" si="435"/>
        <v>-0.332852977530342-5.54063851509592i</v>
      </c>
      <c r="S945" t="str">
        <f t="shared" si="436"/>
        <v>0.0373063747594552i</v>
      </c>
      <c r="T945" t="str">
        <f t="shared" si="437"/>
        <v>0.20670113685084-0.0124175379195475i</v>
      </c>
      <c r="U945" t="str">
        <f t="shared" si="438"/>
        <v>0.0001-1962.45305908626i</v>
      </c>
      <c r="V945" t="str">
        <f t="shared" si="439"/>
        <v>0.00002-0.0314771684274531i</v>
      </c>
      <c r="W945" t="str">
        <f t="shared" si="440"/>
        <v>0.0000199993584529566-0.0314766635512546i</v>
      </c>
      <c r="X945" t="str">
        <f t="shared" si="441"/>
        <v>0.00349845813225806-0.0310829162518373i</v>
      </c>
      <c r="Y945" t="str">
        <f t="shared" si="442"/>
        <v>0.009+0.509566328412264i</v>
      </c>
      <c r="Z945" t="str">
        <f t="shared" si="443"/>
        <v>-0.776714118100354-0.108027206710308i</v>
      </c>
      <c r="AA945" t="str">
        <f t="shared" si="444"/>
        <v>0.654647769109979-25.0621392664826i</v>
      </c>
      <c r="AB945" t="str">
        <f t="shared" si="445"/>
        <v>1.40723583227115-0.0845394687963562i</v>
      </c>
      <c r="AC945" t="str">
        <f t="shared" si="446"/>
        <v>3.53597121173737-3.53884601238248i</v>
      </c>
      <c r="AD945" t="str">
        <f t="shared" si="447"/>
        <v>0.2107810759674+0.187044028860066i</v>
      </c>
      <c r="AE945" t="str">
        <f t="shared" si="448"/>
        <v>-0.143510793562668-0.168049828786135i</v>
      </c>
      <c r="AF945" t="str">
        <f t="shared" si="449"/>
        <v>-13.147966155205-3.33342598984148i</v>
      </c>
      <c r="AG945" t="str">
        <f t="shared" si="450"/>
        <v>1.0174690733183-0.0186798397423839i</v>
      </c>
      <c r="AH945" t="str">
        <f t="shared" si="451"/>
        <v>1.25499203387302+2.664787747878i</v>
      </c>
      <c r="AI945">
        <f t="shared" si="452"/>
        <v>9.383244862582691</v>
      </c>
      <c r="AJ945">
        <f t="shared" si="453"/>
        <v>64.781728832547259</v>
      </c>
      <c r="AK945"/>
      <c r="AL945"/>
      <c r="AM945"/>
      <c r="AN945"/>
    </row>
    <row r="946" spans="1:40" x14ac:dyDescent="0.25">
      <c r="A946"/>
      <c r="B946">
        <f t="shared" si="454"/>
        <v>81200</v>
      </c>
      <c r="C946" s="237" t="str">
        <f t="shared" si="422"/>
        <v>-0.0000115912591425121+0.0301603716657767i</v>
      </c>
      <c r="D946" s="208" t="str">
        <f t="shared" si="423"/>
        <v>-5.95709482332605+0.231229516104288i</v>
      </c>
      <c r="E946" t="str">
        <f t="shared" si="424"/>
        <v>2870</v>
      </c>
      <c r="F946" t="str">
        <f t="shared" si="425"/>
        <v>0.777000777000777</v>
      </c>
      <c r="G946" t="str">
        <f t="shared" si="420"/>
        <v>0.777000777000777</v>
      </c>
      <c r="H946" t="str">
        <f t="shared" si="426"/>
        <v>7.19456068217323+3.56255910411924i</v>
      </c>
      <c r="I946" t="str">
        <f t="shared" si="427"/>
        <v>318.871654339364i</v>
      </c>
      <c r="J946" t="str">
        <f t="shared" si="421"/>
        <v>-85.9722622971588+68.9645410112238i</v>
      </c>
      <c r="K946" t="str">
        <f t="shared" si="428"/>
        <v>1.81034212125929-2.25680045737082i</v>
      </c>
      <c r="L946" t="str">
        <f t="shared" si="429"/>
        <v>0.132849874825509-0.14040989300445i</v>
      </c>
      <c r="M946" t="str">
        <f t="shared" si="430"/>
        <v>1.9431919960848-2.39721035037527i</v>
      </c>
      <c r="N946" t="str">
        <f t="shared" si="431"/>
        <v>-0.36011466920058i</v>
      </c>
      <c r="O946" t="str">
        <f t="shared" si="432"/>
        <v>0.935856422520243-0.35238154949942i</v>
      </c>
      <c r="P946" t="str">
        <f t="shared" si="433"/>
        <v>0.064143577479757+0.35238154949942i</v>
      </c>
      <c r="Q946" t="str">
        <f t="shared" si="434"/>
        <v>-0.064143577479757+0.00773311970115997i</v>
      </c>
      <c r="R946" t="str">
        <f t="shared" si="435"/>
        <v>-0.332851789144383-5.53376575136675i</v>
      </c>
      <c r="S946" t="str">
        <f t="shared" si="436"/>
        <v>0.0373523752215508i</v>
      </c>
      <c r="T946" t="str">
        <f t="shared" si="437"/>
        <v>0.206699294733218-0.0124328049212855i</v>
      </c>
      <c r="U946" t="str">
        <f t="shared" si="438"/>
        <v>0.0001-1960.03624497408i</v>
      </c>
      <c r="V946" t="str">
        <f t="shared" si="439"/>
        <v>0.00002-0.0314384034417049i</v>
      </c>
      <c r="W946" t="str">
        <f t="shared" si="440"/>
        <v>0.0000199993584529566-0.0314378991872757i</v>
      </c>
      <c r="X946" t="str">
        <f t="shared" si="441"/>
        <v>0.00349000142006256-0.0310455820156117i</v>
      </c>
      <c r="Y946" t="str">
        <f t="shared" si="442"/>
        <v>0.009+0.510194646942982i</v>
      </c>
      <c r="Z946" t="str">
        <f t="shared" si="443"/>
        <v>-0.774713119229198-0.107599469087724i</v>
      </c>
      <c r="AA946" t="str">
        <f t="shared" si="444"/>
        <v>0.652390224574566-25.0273923564609i</v>
      </c>
      <c r="AB946" t="str">
        <f t="shared" si="445"/>
        <v>1.40722329100522-0.0846434076146151i</v>
      </c>
      <c r="AC946" t="str">
        <f t="shared" si="446"/>
        <v>3.53159698296067-3.53788863068493i</v>
      </c>
      <c r="AD946" t="str">
        <f t="shared" si="447"/>
        <v>0.210862365336355+0.187270563583323i</v>
      </c>
      <c r="AE946" t="str">
        <f t="shared" si="448"/>
        <v>-0.14320762756045-0.16776964101422i</v>
      </c>
      <c r="AF946" t="str">
        <f t="shared" si="449"/>
        <v>-13.1516555054993-3.33132958801495i</v>
      </c>
      <c r="AG946" t="str">
        <f t="shared" si="450"/>
        <v>1.01746453947132-0.0186616852289363i</v>
      </c>
      <c r="AH946" t="str">
        <f t="shared" si="451"/>
        <v>1.25299022546141+2.66043988167969i</v>
      </c>
      <c r="AI946">
        <f t="shared" si="452"/>
        <v>9.3691190792693764</v>
      </c>
      <c r="AJ946">
        <f t="shared" si="453"/>
        <v>64.780920904446859</v>
      </c>
      <c r="AK946"/>
      <c r="AL946"/>
      <c r="AM946"/>
      <c r="AN946"/>
    </row>
    <row r="947" spans="1:40" x14ac:dyDescent="0.25">
      <c r="A947"/>
      <c r="B947">
        <f t="shared" si="454"/>
        <v>81300</v>
      </c>
      <c r="C947" s="237" t="str">
        <f t="shared" si="422"/>
        <v>-0.0000115627619008391+0.0301232740485901i</v>
      </c>
      <c r="D947" s="208" t="str">
        <f t="shared" si="423"/>
        <v>-5.9570946048472+0.230945101039191i</v>
      </c>
      <c r="E947" t="str">
        <f t="shared" si="424"/>
        <v>2870</v>
      </c>
      <c r="F947" t="str">
        <f t="shared" si="425"/>
        <v>0.777000777000777</v>
      </c>
      <c r="G947" t="str">
        <f t="shared" si="420"/>
        <v>0.777000777000777</v>
      </c>
      <c r="H947" t="str">
        <f t="shared" si="426"/>
        <v>7.19824078828713+3.56017829833824i</v>
      </c>
      <c r="I947" t="str">
        <f t="shared" si="427"/>
        <v>319.264353421063i</v>
      </c>
      <c r="J947" t="str">
        <f t="shared" si="421"/>
        <v>-86.1866115992423+69.0494727119764i</v>
      </c>
      <c r="K947" t="str">
        <f t="shared" si="428"/>
        <v>1.80756842308545-2.25618229221467i</v>
      </c>
      <c r="L947" t="str">
        <f t="shared" si="429"/>
        <v>0.132677338797841-0.140400232572513i</v>
      </c>
      <c r="M947" t="str">
        <f t="shared" si="430"/>
        <v>1.94024576188329-2.39658252478718i</v>
      </c>
      <c r="N947" t="str">
        <f t="shared" si="431"/>
        <v>-0.360558160172502i</v>
      </c>
      <c r="O947" t="str">
        <f t="shared" si="432"/>
        <v>0.935700052455387-0.352796558706269i</v>
      </c>
      <c r="P947" t="str">
        <f t="shared" si="433"/>
        <v>0.064299947544613+0.352796558706269i</v>
      </c>
      <c r="Q947" t="str">
        <f t="shared" si="434"/>
        <v>-0.064299947544613+0.00776160146623295i</v>
      </c>
      <c r="R947" t="str">
        <f t="shared" si="435"/>
        <v>-0.332850599278878-5.52690983393255i</v>
      </c>
      <c r="S947" t="str">
        <f t="shared" si="436"/>
        <v>0.0373983756836462i</v>
      </c>
      <c r="T947" t="str">
        <f t="shared" si="437"/>
        <v>0.206697450339048-0.0124480717583583i</v>
      </c>
      <c r="U947" t="str">
        <f t="shared" si="438"/>
        <v>0.0001-1957.62537628408i</v>
      </c>
      <c r="V947" t="str">
        <f t="shared" si="439"/>
        <v>0.00002-0.0313997338187754i</v>
      </c>
      <c r="W947" t="str">
        <f t="shared" si="440"/>
        <v>0.0000199993584529566-0.0313992301845857i</v>
      </c>
      <c r="X947" t="str">
        <f t="shared" si="441"/>
        <v>0.00348157538211738-0.0310083361982435i</v>
      </c>
      <c r="Y947" t="str">
        <f t="shared" si="442"/>
        <v>0.009+0.5108229654737i</v>
      </c>
      <c r="Z947" t="str">
        <f t="shared" si="443"/>
        <v>-0.772719944411221-0.107174028642051i</v>
      </c>
      <c r="AA947" t="str">
        <f t="shared" si="444"/>
        <v>0.650144502862512-24.9927460329557i</v>
      </c>
      <c r="AB947" t="str">
        <f t="shared" si="445"/>
        <v>1.40721073424039-0.0847473453118218i</v>
      </c>
      <c r="AC947" t="str">
        <f t="shared" si="446"/>
        <v>3.52723065639017-3.53692733194558i</v>
      </c>
      <c r="AD947" t="str">
        <f t="shared" si="447"/>
        <v>0.210943750673608+0.187497058280166i</v>
      </c>
      <c r="AE947" t="str">
        <f t="shared" si="448"/>
        <v>-0.142905628199986-0.167490408028072i</v>
      </c>
      <c r="AF947" t="str">
        <f t="shared" si="449"/>
        <v>-13.1553353931343-3.32923319729905i</v>
      </c>
      <c r="AG947" t="str">
        <f t="shared" si="450"/>
        <v>1.01746002121156-0.0186435915300127i</v>
      </c>
      <c r="AH947" t="str">
        <f t="shared" si="451"/>
        <v>1.25099508532905+2.65610602801412i</v>
      </c>
      <c r="AI947">
        <f t="shared" si="452"/>
        <v>9.3550161973657318</v>
      </c>
      <c r="AJ947">
        <f t="shared" si="453"/>
        <v>64.780109132008178</v>
      </c>
      <c r="AK947"/>
      <c r="AL947"/>
      <c r="AM947"/>
      <c r="AN947"/>
    </row>
    <row r="948" spans="1:40" x14ac:dyDescent="0.25">
      <c r="A948"/>
      <c r="B948">
        <f t="shared" si="454"/>
        <v>81400</v>
      </c>
      <c r="C948" s="237" t="str">
        <f t="shared" si="422"/>
        <v>-0.0000115343696213089+0.0300862675802999i</v>
      </c>
      <c r="D948" s="208" t="str">
        <f t="shared" si="423"/>
        <v>-5.95709438717305+0.230661384782299i</v>
      </c>
      <c r="E948" t="str">
        <f t="shared" si="424"/>
        <v>2870</v>
      </c>
      <c r="F948" t="str">
        <f t="shared" si="425"/>
        <v>0.777000777000777</v>
      </c>
      <c r="G948" t="str">
        <f t="shared" si="420"/>
        <v>0.777000777000777</v>
      </c>
      <c r="H948" t="str">
        <f t="shared" si="426"/>
        <v>7.20191145896637+3.55779821766038i</v>
      </c>
      <c r="I948" t="str">
        <f t="shared" si="427"/>
        <v>319.657052502761i</v>
      </c>
      <c r="J948" t="str">
        <f t="shared" si="421"/>
        <v>-86.4012247158513+69.1344044127293i</v>
      </c>
      <c r="K948" t="str">
        <f t="shared" si="428"/>
        <v>1.80479981138471-2.25556169023515i</v>
      </c>
      <c r="L948" t="str">
        <f t="shared" si="429"/>
        <v>0.132505038817971-0.140390373086627i</v>
      </c>
      <c r="M948" t="str">
        <f t="shared" si="430"/>
        <v>1.93730485020268-2.39595206332178i</v>
      </c>
      <c r="N948" t="str">
        <f t="shared" si="431"/>
        <v>-0.361001651144424i</v>
      </c>
      <c r="O948" t="str">
        <f t="shared" si="432"/>
        <v>0.935543498353078-0.353211498523595i</v>
      </c>
      <c r="P948" t="str">
        <f t="shared" si="433"/>
        <v>0.064456501646922+0.353211498523595i</v>
      </c>
      <c r="Q948" t="str">
        <f t="shared" si="434"/>
        <v>-0.064456501646922+0.00779015262082899i</v>
      </c>
      <c r="R948" t="str">
        <f t="shared" si="435"/>
        <v>-0.332849407933762-5.52007070070553i</v>
      </c>
      <c r="S948" t="str">
        <f t="shared" si="436"/>
        <v>0.0374443761457418i</v>
      </c>
      <c r="T948" t="str">
        <f t="shared" si="437"/>
        <v>0.206695603668306-0.0124633384305592i</v>
      </c>
      <c r="U948" t="str">
        <f t="shared" si="438"/>
        <v>0.0001-1955.22043110437i</v>
      </c>
      <c r="V948" t="str">
        <f t="shared" si="439"/>
        <v>0.00002-0.0313611592072045i</v>
      </c>
      <c r="W948" t="str">
        <f t="shared" si="440"/>
        <v>0.0000199993584529566-0.0313606561917306i</v>
      </c>
      <c r="X948" t="str">
        <f t="shared" si="441"/>
        <v>0.00347317987087363-0.030971178490316i</v>
      </c>
      <c r="Y948" t="str">
        <f t="shared" si="442"/>
        <v>0.009+0.511451284004418i</v>
      </c>
      <c r="Z948" t="str">
        <f t="shared" si="443"/>
        <v>-0.770734552449222-0.106750869738923i</v>
      </c>
      <c r="AA948" t="str">
        <f t="shared" si="444"/>
        <v>0.647910521916696-24.9581998461494i</v>
      </c>
      <c r="AB948" t="str">
        <f t="shared" si="445"/>
        <v>1.4071981619765-0.0848512818865691i</v>
      </c>
      <c r="AC948" t="str">
        <f t="shared" si="446"/>
        <v>3.52287222048175-3.53596213963498i</v>
      </c>
      <c r="AD948" t="str">
        <f t="shared" si="447"/>
        <v>0.211025231966336+0.187723512936171i</v>
      </c>
      <c r="AE948" t="str">
        <f t="shared" si="448"/>
        <v>-0.142604789438685-0.16721212477632i</v>
      </c>
      <c r="AF948" t="str">
        <f t="shared" si="449"/>
        <v>-13.1590058461394-3.32713683287808i</v>
      </c>
      <c r="AG948" t="str">
        <f t="shared" si="450"/>
        <v>1.0174555184399-0.0186255583793671i</v>
      </c>
      <c r="AH948" t="str">
        <f t="shared" si="451"/>
        <v>1.24900658404459+2.6517861185201i</v>
      </c>
      <c r="AI948">
        <f t="shared" si="452"/>
        <v>9.3409361455591533</v>
      </c>
      <c r="AJ948">
        <f t="shared" si="453"/>
        <v>64.779293460420092</v>
      </c>
      <c r="AK948"/>
      <c r="AL948"/>
      <c r="AM948"/>
      <c r="AN948"/>
    </row>
    <row r="949" spans="1:40" x14ac:dyDescent="0.25">
      <c r="A949"/>
      <c r="B949">
        <f t="shared" si="454"/>
        <v>81500</v>
      </c>
      <c r="C949" s="237" t="str">
        <f t="shared" si="422"/>
        <v>-0.000011506081789086+0.0300493519253888i</v>
      </c>
      <c r="D949" s="208" t="str">
        <f t="shared" si="423"/>
        <v>-5.95709417029967+0.230378364761314i</v>
      </c>
      <c r="E949" t="str">
        <f t="shared" si="424"/>
        <v>2870</v>
      </c>
      <c r="F949" t="str">
        <f t="shared" si="425"/>
        <v>0.777000777000777</v>
      </c>
      <c r="G949" t="str">
        <f t="shared" si="420"/>
        <v>0.777000777000777</v>
      </c>
      <c r="H949" t="str">
        <f t="shared" si="426"/>
        <v>7.20557272216373+3.55541887457962i</v>
      </c>
      <c r="I949" t="str">
        <f t="shared" si="427"/>
        <v>320.04975158446i</v>
      </c>
      <c r="J949" t="str">
        <f t="shared" si="421"/>
        <v>-86.616101646986+69.2193361134819i</v>
      </c>
      <c r="K949" t="str">
        <f t="shared" si="428"/>
        <v>1.80203627844959-2.25493866641326i</v>
      </c>
      <c r="L949" t="str">
        <f t="shared" si="429"/>
        <v>0.132332974791558-0.14038031536844i</v>
      </c>
      <c r="M949" t="str">
        <f t="shared" si="430"/>
        <v>1.93436925324115-2.3953189817817i</v>
      </c>
      <c r="N949" t="str">
        <f t="shared" si="431"/>
        <v>-0.361445142116346i</v>
      </c>
      <c r="O949" t="str">
        <f t="shared" si="432"/>
        <v>0.935386760244108-0.353626368869787i</v>
      </c>
      <c r="P949" t="str">
        <f t="shared" si="433"/>
        <v>0.0646132397558919+0.353626368869787i</v>
      </c>
      <c r="Q949" t="str">
        <f t="shared" si="434"/>
        <v>-0.0646132397558919+0.007818773246559i</v>
      </c>
      <c r="R949" t="str">
        <f t="shared" si="435"/>
        <v>-0.332848215109073-5.51324828990274i</v>
      </c>
      <c r="S949" t="str">
        <f t="shared" si="436"/>
        <v>0.0374903766078372i</v>
      </c>
      <c r="T949" t="str">
        <f t="shared" si="437"/>
        <v>0.206693754720968-0.0124786049376856i</v>
      </c>
      <c r="U949" t="str">
        <f t="shared" si="438"/>
        <v>0.0001-1952.82138763062i</v>
      </c>
      <c r="V949" t="str">
        <f t="shared" si="439"/>
        <v>0.00002-0.031322679257257i</v>
      </c>
      <c r="W949" t="str">
        <f t="shared" si="440"/>
        <v>0.0000199993584529566-0.0313221768589804i</v>
      </c>
      <c r="X949" t="str">
        <f t="shared" si="441"/>
        <v>0.00346481473966452-0.0309341085838324i</v>
      </c>
      <c r="Y949" t="str">
        <f t="shared" si="442"/>
        <v>0.009+0.512079602535136i</v>
      </c>
      <c r="Z949" t="str">
        <f t="shared" si="443"/>
        <v>-0.768756902419266-0.106329976873163i</v>
      </c>
      <c r="AA949" t="str">
        <f t="shared" si="444"/>
        <v>0.645688200382978-24.9237533489534i</v>
      </c>
      <c r="AB949" t="str">
        <f t="shared" si="445"/>
        <v>1.40718557421339-0.0849552173374776i</v>
      </c>
      <c r="AC949" t="str">
        <f t="shared" si="446"/>
        <v>3.51852166367302-3.53499307712275i</v>
      </c>
      <c r="AD949" t="str">
        <f t="shared" si="447"/>
        <v>0.211106809201702+0.187949927536802i</v>
      </c>
      <c r="AE949" t="str">
        <f t="shared" si="448"/>
        <v>-0.142305105273215-0.166934786243302i</v>
      </c>
      <c r="AF949" t="str">
        <f t="shared" si="449"/>
        <v>-13.1626668924634-3.32504050981831i</v>
      </c>
      <c r="AG949" t="str">
        <f t="shared" si="450"/>
        <v>1.017451031058-0.0186075855123231i</v>
      </c>
      <c r="AH949" t="str">
        <f t="shared" si="451"/>
        <v>1.2470246923364+2.64748008527757i</v>
      </c>
      <c r="AI949">
        <f t="shared" si="452"/>
        <v>9.3268788528570585</v>
      </c>
      <c r="AJ949">
        <f t="shared" si="453"/>
        <v>64.778473835406601</v>
      </c>
      <c r="AK949"/>
      <c r="AL949"/>
      <c r="AM949"/>
      <c r="AN949"/>
    </row>
    <row r="950" spans="1:40" x14ac:dyDescent="0.25">
      <c r="A950"/>
      <c r="B950">
        <f t="shared" si="454"/>
        <v>81600</v>
      </c>
      <c r="C950" s="237" t="str">
        <f t="shared" si="422"/>
        <v>-0.0000114778978924878+0.0300125267499843i</v>
      </c>
      <c r="D950" s="208" t="str">
        <f t="shared" si="423"/>
        <v>-5.95709395422313+0.230096038416546i</v>
      </c>
      <c r="E950" t="str">
        <f t="shared" si="424"/>
        <v>2870</v>
      </c>
      <c r="F950" t="str">
        <f t="shared" si="425"/>
        <v>0.777000777000777</v>
      </c>
      <c r="G950" t="str">
        <f t="shared" si="420"/>
        <v>0.777000777000777</v>
      </c>
      <c r="H950" t="str">
        <f t="shared" si="426"/>
        <v>7.2092246057518+3.55304028148514i</v>
      </c>
      <c r="I950" t="str">
        <f t="shared" si="427"/>
        <v>320.442450666159i</v>
      </c>
      <c r="J950" t="str">
        <f t="shared" si="421"/>
        <v>-86.8312423926463+69.3042678142347i</v>
      </c>
      <c r="K950" t="str">
        <f t="shared" si="428"/>
        <v>1.79927781656242-2.25431323566416i</v>
      </c>
      <c r="L950" t="str">
        <f t="shared" si="429"/>
        <v>0.132161146622493-0.140370060237232i</v>
      </c>
      <c r="M950" t="str">
        <f t="shared" si="430"/>
        <v>1.93143896318491-2.39468329590139i</v>
      </c>
      <c r="N950" t="str">
        <f t="shared" si="431"/>
        <v>-0.361888633088268i</v>
      </c>
      <c r="O950" t="str">
        <f t="shared" si="432"/>
        <v>0.935229838159306-0.354041169663245i</v>
      </c>
      <c r="P950" t="str">
        <f t="shared" si="433"/>
        <v>0.064770161840694+0.354041169663245i</v>
      </c>
      <c r="Q950" t="str">
        <f t="shared" si="434"/>
        <v>-0.064770161840694+0.00784746342502302i</v>
      </c>
      <c r="R950" t="str">
        <f t="shared" si="435"/>
        <v>-0.332847020804607-5.50644254004408i</v>
      </c>
      <c r="S950" t="str">
        <f t="shared" si="436"/>
        <v>0.0375363770699328i</v>
      </c>
      <c r="T950" t="str">
        <f t="shared" si="437"/>
        <v>0.206691903497013-0.0124938712795255i</v>
      </c>
      <c r="U950" t="str">
        <f t="shared" si="438"/>
        <v>0.0001-1950.42822416539i</v>
      </c>
      <c r="V950" t="str">
        <f t="shared" si="439"/>
        <v>0.00002-0.0312842936209123i</v>
      </c>
      <c r="W950" t="str">
        <f t="shared" si="440"/>
        <v>0.0000199993584529566-0.0312837918383205i</v>
      </c>
      <c r="X950" t="str">
        <f t="shared" si="441"/>
        <v>0.00345647984269954-0.030897126172209i</v>
      </c>
      <c r="Y950" t="str">
        <f t="shared" si="442"/>
        <v>0.009+0.512707921065854i</v>
      </c>
      <c r="Z950" t="str">
        <f t="shared" si="443"/>
        <v>-0.766786953668525-0.105911334667534i</v>
      </c>
      <c r="AA950" t="str">
        <f t="shared" si="444"/>
        <v>0.643477457603083-24.8894060969872i</v>
      </c>
      <c r="AB950" t="str">
        <f t="shared" si="445"/>
        <v>1.40717297095091-0.0850591516631041i</v>
      </c>
      <c r="AC950" t="str">
        <f t="shared" si="446"/>
        <v>3.51417897438408-3.53402016767765i</v>
      </c>
      <c r="AD950" t="str">
        <f t="shared" si="447"/>
        <v>0.211188482366861+0.188176302067404i</v>
      </c>
      <c r="AE950" t="str">
        <f t="shared" si="448"/>
        <v>-0.142006569739205-0.166658387448758i</v>
      </c>
      <c r="AF950" t="str">
        <f t="shared" si="449"/>
        <v>-13.1663185599749-3.32294424306859i</v>
      </c>
      <c r="AG950" t="str">
        <f t="shared" si="450"/>
        <v>1.01744655896825-0.0185896726657631i</v>
      </c>
      <c r="AH950" t="str">
        <f t="shared" si="451"/>
        <v>1.24504938109165+2.6431878608044i</v>
      </c>
      <c r="AI950">
        <f t="shared" si="452"/>
        <v>9.312844248585975</v>
      </c>
      <c r="AJ950">
        <f t="shared" si="453"/>
        <v>64.777650203223317</v>
      </c>
      <c r="AK950"/>
      <c r="AL950"/>
      <c r="AM950"/>
      <c r="AN950"/>
    </row>
    <row r="951" spans="1:40" x14ac:dyDescent="0.25">
      <c r="A951"/>
      <c r="B951">
        <f t="shared" si="454"/>
        <v>81700</v>
      </c>
      <c r="C951" s="237" t="str">
        <f t="shared" si="422"/>
        <v>-0.0000114498174229613+0.0299757917218484i</v>
      </c>
      <c r="D951" s="208" t="str">
        <f t="shared" si="423"/>
        <v>-5.95709373893954+0.229814403200838i</v>
      </c>
      <c r="E951" t="str">
        <f t="shared" si="424"/>
        <v>2870</v>
      </c>
      <c r="F951" t="str">
        <f t="shared" si="425"/>
        <v>0.777000777000777</v>
      </c>
      <c r="G951" t="str">
        <f t="shared" si="420"/>
        <v>0.777000777000777</v>
      </c>
      <c r="H951" t="str">
        <f t="shared" si="426"/>
        <v>7.21286713752294+3.55066245066211i</v>
      </c>
      <c r="I951" t="str">
        <f t="shared" si="427"/>
        <v>320.835149747858i</v>
      </c>
      <c r="J951" t="str">
        <f t="shared" si="421"/>
        <v>-87.0466469528323+69.3891995149874i</v>
      </c>
      <c r="K951" t="str">
        <f t="shared" si="428"/>
        <v>1.79652441799555-2.25368541283755i</v>
      </c>
      <c r="L951" t="str">
        <f t="shared" si="429"/>
        <v>0.131989554212921-0.140359608509921i</v>
      </c>
      <c r="M951" t="str">
        <f t="shared" si="430"/>
        <v>1.92851397220847-2.39404502134747i</v>
      </c>
      <c r="N951" t="str">
        <f t="shared" si="431"/>
        <v>-0.36233212406019i</v>
      </c>
      <c r="O951" t="str">
        <f t="shared" si="432"/>
        <v>0.935072732129534-0.354455900822386i</v>
      </c>
      <c r="P951" t="str">
        <f t="shared" si="433"/>
        <v>0.064927267870466+0.354455900822386i</v>
      </c>
      <c r="Q951" t="str">
        <f t="shared" si="434"/>
        <v>-0.064927267870466+0.00787622323780401i</v>
      </c>
      <c r="R951" t="str">
        <f t="shared" si="435"/>
        <v>-0.332845825020496-5.49965338995028i</v>
      </c>
      <c r="S951" t="str">
        <f t="shared" si="436"/>
        <v>0.0375823775320284i</v>
      </c>
      <c r="T951" t="str">
        <f t="shared" si="437"/>
        <v>0.206690049996411-0.0125091374558797i</v>
      </c>
      <c r="U951" t="str">
        <f t="shared" si="438"/>
        <v>0.0001-1948.04091911745i</v>
      </c>
      <c r="V951" t="str">
        <f t="shared" si="439"/>
        <v>0.00002-0.0312460019518537i</v>
      </c>
      <c r="W951" t="str">
        <f t="shared" si="440"/>
        <v>0.0000199993584529566-0.0312455007834394i</v>
      </c>
      <c r="X951" t="str">
        <f t="shared" si="441"/>
        <v>0.00344817503505782-0.0308602309502659i</v>
      </c>
      <c r="Y951" t="str">
        <f t="shared" si="442"/>
        <v>0.009+0.513336239596572i</v>
      </c>
      <c r="Z951" t="str">
        <f t="shared" si="443"/>
        <v>-0.764824665813072-0.105494927871486i</v>
      </c>
      <c r="AA951" t="str">
        <f t="shared" si="444"/>
        <v>0.641278213607547-24.8551576485577i</v>
      </c>
      <c r="AB951" t="str">
        <f t="shared" si="445"/>
        <v>1.40716035218885-0.0851630848620922i</v>
      </c>
      <c r="AC951" t="str">
        <f t="shared" si="446"/>
        <v>3.5098441410173-3.53304343446819i</v>
      </c>
      <c r="AD951" t="str">
        <f t="shared" si="447"/>
        <v>0.211270251448956+0.188402636513206i</v>
      </c>
      <c r="AE951" t="str">
        <f t="shared" si="448"/>
        <v>-0.141709176910933-0.166382923447512i</v>
      </c>
      <c r="AF951" t="str">
        <f t="shared" si="449"/>
        <v>-13.1699608764625-3.32084804746127i</v>
      </c>
      <c r="AG951" t="str">
        <f t="shared" si="450"/>
        <v>1.01744210207379-0.0185718195781162i</v>
      </c>
      <c r="AH951" t="str">
        <f t="shared" si="451"/>
        <v>1.2430806213553+2.63890937805259i</v>
      </c>
      <c r="AI951">
        <f t="shared" si="452"/>
        <v>9.2988322623888529</v>
      </c>
      <c r="AJ951">
        <f t="shared" si="453"/>
        <v>64.77682251065049</v>
      </c>
      <c r="AK951"/>
      <c r="AL951"/>
      <c r="AM951"/>
      <c r="AN951"/>
    </row>
    <row r="952" spans="1:40" x14ac:dyDescent="0.25">
      <c r="A952"/>
      <c r="B952">
        <f t="shared" si="454"/>
        <v>81800</v>
      </c>
      <c r="C952" s="237" t="str">
        <f t="shared" si="422"/>
        <v>-0.00001142183987506+0.0299391465103681i</v>
      </c>
      <c r="D952" s="208" t="str">
        <f t="shared" si="423"/>
        <v>-5.957093524445+0.229533456579489i</v>
      </c>
      <c r="E952" t="str">
        <f t="shared" si="424"/>
        <v>2870</v>
      </c>
      <c r="F952" t="str">
        <f t="shared" si="425"/>
        <v>0.777000777000777</v>
      </c>
      <c r="G952" t="str">
        <f t="shared" si="420"/>
        <v>0.777000777000777</v>
      </c>
      <c r="H952" t="str">
        <f t="shared" si="426"/>
        <v>7.21650034518947+3.54828539429231i</v>
      </c>
      <c r="I952" t="str">
        <f t="shared" si="427"/>
        <v>321.227848829556i</v>
      </c>
      <c r="J952" t="str">
        <f t="shared" si="421"/>
        <v>-87.2623153275439+69.4741312157402i</v>
      </c>
      <c r="K952" t="str">
        <f t="shared" si="428"/>
        <v>1.79377607501157-2.2530552127178i</v>
      </c>
      <c r="L952" t="str">
        <f t="shared" si="429"/>
        <v>0.131818197463243-0.140348961001065i</v>
      </c>
      <c r="M952" t="str">
        <f t="shared" si="430"/>
        <v>1.92559427247481-2.39340417371886i</v>
      </c>
      <c r="N952" t="str">
        <f t="shared" si="431"/>
        <v>-0.362775615032112i</v>
      </c>
      <c r="O952" t="str">
        <f t="shared" si="432"/>
        <v>0.934915442185693-0.354870562265637i</v>
      </c>
      <c r="P952" t="str">
        <f t="shared" si="433"/>
        <v>0.065084557814307+0.354870562265637i</v>
      </c>
      <c r="Q952" t="str">
        <f t="shared" si="434"/>
        <v>-0.065084557814307+0.00790505276647496i</v>
      </c>
      <c r="R952" t="str">
        <f t="shared" si="435"/>
        <v>-0.332844627756512-5.49288077874139i</v>
      </c>
      <c r="S952" t="str">
        <f t="shared" si="436"/>
        <v>0.0376283779941238i</v>
      </c>
      <c r="T952" t="str">
        <f t="shared" si="437"/>
        <v>0.206688194219138-0.0125244034665355i</v>
      </c>
      <c r="U952" t="str">
        <f t="shared" si="438"/>
        <v>0.0001-1945.65945100117i</v>
      </c>
      <c r="V952" t="str">
        <f t="shared" si="439"/>
        <v>0.00002-0.0312078039054578i</v>
      </c>
      <c r="W952" t="str">
        <f t="shared" si="440"/>
        <v>0.0000199993584529566-0.0312073033497192i</v>
      </c>
      <c r="X952" t="str">
        <f t="shared" si="441"/>
        <v>0.00343990017268211-0.0308234226142196i</v>
      </c>
      <c r="Y952" t="str">
        <f t="shared" si="442"/>
        <v>0.009+0.51396455812729i</v>
      </c>
      <c r="Z952" t="str">
        <f t="shared" si="443"/>
        <v>-0.762869998735753-0.105080741359931i</v>
      </c>
      <c r="AA952" t="str">
        <f t="shared" si="444"/>
        <v>0.63909038910876-24.821007564639i</v>
      </c>
      <c r="AB952" t="str">
        <f t="shared" si="445"/>
        <v>1.40714771792706-0.0852670169329941i</v>
      </c>
      <c r="AC952" t="str">
        <f t="shared" si="446"/>
        <v>3.50551715195836-3.53206290056278i</v>
      </c>
      <c r="AD952" t="str">
        <f t="shared" si="447"/>
        <v>0.211352116435122+0.188628930859324i</v>
      </c>
      <c r="AE952" t="str">
        <f t="shared" si="448"/>
        <v>-0.141412920901032-0.166108389329172i</v>
      </c>
      <c r="AF952" t="str">
        <f t="shared" si="449"/>
        <v>-13.1735938696345-3.31875193771282i</v>
      </c>
      <c r="AG952" t="str">
        <f t="shared" si="450"/>
        <v>1.01743766027848-0.0185540259893472i</v>
      </c>
      <c r="AH952" t="str">
        <f t="shared" si="451"/>
        <v>1.24111838432911+2.634644570405i</v>
      </c>
      <c r="AI952">
        <f t="shared" si="452"/>
        <v>9.2848428242237251</v>
      </c>
      <c r="AJ952">
        <f t="shared" si="453"/>
        <v>64.775990704989752</v>
      </c>
      <c r="AK952"/>
      <c r="AL952"/>
      <c r="AM952"/>
      <c r="AN952"/>
    </row>
    <row r="953" spans="1:40" x14ac:dyDescent="0.25">
      <c r="A953"/>
      <c r="B953">
        <f t="shared" si="454"/>
        <v>81900</v>
      </c>
      <c r="C953" s="237" t="str">
        <f t="shared" si="422"/>
        <v>-0.0000113939647464214+0.0299025907865446i</v>
      </c>
      <c r="D953" s="208" t="str">
        <f t="shared" si="423"/>
        <v>-5.95709331073568+0.229253196030175i</v>
      </c>
      <c r="E953" t="str">
        <f t="shared" si="424"/>
        <v>2870</v>
      </c>
      <c r="F953" t="str">
        <f t="shared" si="425"/>
        <v>0.777000777000777</v>
      </c>
      <c r="G953" t="str">
        <f t="shared" si="420"/>
        <v>0.777000777000777</v>
      </c>
      <c r="H953" t="str">
        <f t="shared" si="426"/>
        <v>7.22012425638383+3.54590912445493i</v>
      </c>
      <c r="I953" t="str">
        <f t="shared" si="427"/>
        <v>321.620547911255i</v>
      </c>
      <c r="J953" t="str">
        <f t="shared" si="421"/>
        <v>-87.4782475167812+69.5590629164929i</v>
      </c>
      <c r="K953" t="str">
        <f t="shared" si="428"/>
        <v>1.79103277986354-2.25242265002426i</v>
      </c>
      <c r="L953" t="str">
        <f t="shared" si="429"/>
        <v>0.131647076272134-0.140338118522861i</v>
      </c>
      <c r="M953" t="str">
        <f t="shared" si="430"/>
        <v>1.92267985613567-2.39276076854712i</v>
      </c>
      <c r="N953" t="str">
        <f t="shared" si="431"/>
        <v>-0.363219106004034i</v>
      </c>
      <c r="O953" t="str">
        <f t="shared" si="432"/>
        <v>0.934757968358721-0.355285153911442i</v>
      </c>
      <c r="P953" t="str">
        <f t="shared" si="433"/>
        <v>0.065242031641279+0.355285153911442i</v>
      </c>
      <c r="Q953" t="str">
        <f t="shared" si="434"/>
        <v>-0.065242031641279+0.00793395209259201i</v>
      </c>
      <c r="R953" t="str">
        <f t="shared" si="435"/>
        <v>-0.33284342901267-5.48612464583492i</v>
      </c>
      <c r="S953" t="str">
        <f t="shared" si="436"/>
        <v>0.0376743784562194i</v>
      </c>
      <c r="T953" t="str">
        <f t="shared" si="437"/>
        <v>0.206686336165177-0.0125396693112891i</v>
      </c>
      <c r="U953" t="str">
        <f t="shared" si="438"/>
        <v>0.0001-1943.28379843584i</v>
      </c>
      <c r="V953" t="str">
        <f t="shared" si="439"/>
        <v>0.00002-0.0311696991387844i</v>
      </c>
      <c r="W953" t="str">
        <f t="shared" si="440"/>
        <v>0.0000199993584529566-0.0311691991942255i</v>
      </c>
      <c r="X953" t="str">
        <f t="shared" si="441"/>
        <v>0.00343165511237272-0.030786700861676i</v>
      </c>
      <c r="Y953" t="str">
        <f t="shared" si="442"/>
        <v>0.009+0.514592876658008i</v>
      </c>
      <c r="Z953" t="str">
        <f t="shared" si="443"/>
        <v>-0.760922912584081-0.104668760132028i</v>
      </c>
      <c r="AA953" t="str">
        <f t="shared" si="444"/>
        <v>0.63691390549409-24.7869554088514i</v>
      </c>
      <c r="AB953" t="str">
        <f t="shared" si="445"/>
        <v>1.40713506816542-0.0853709478744221i</v>
      </c>
      <c r="AC953" t="str">
        <f t="shared" si="446"/>
        <v>3.50119799557615-3.53107858893045i</v>
      </c>
      <c r="AD953" t="str">
        <f t="shared" si="447"/>
        <v>0.211434077312478+0.18885518509076i</v>
      </c>
      <c r="AE953" t="str">
        <f t="shared" si="448"/>
        <v>-0.141117795860184-0.165834780217823i</v>
      </c>
      <c r="AF953" t="str">
        <f t="shared" si="449"/>
        <v>-13.1772175671195-3.31665592842475i</v>
      </c>
      <c r="AG953" t="str">
        <f t="shared" si="450"/>
        <v>1.01743323348695-0.0185362916409444i</v>
      </c>
      <c r="AH953" t="str">
        <f t="shared" si="451"/>
        <v>1.23916264137051+2.63039337167174i</v>
      </c>
      <c r="AI953">
        <f t="shared" si="452"/>
        <v>9.2708758643611908</v>
      </c>
      <c r="AJ953">
        <f t="shared" si="453"/>
        <v>64.775154734060621</v>
      </c>
      <c r="AK953"/>
      <c r="AL953"/>
      <c r="AM953"/>
      <c r="AN953"/>
    </row>
    <row r="954" spans="1:40" x14ac:dyDescent="0.25">
      <c r="A954"/>
      <c r="B954">
        <f t="shared" si="454"/>
        <v>82000</v>
      </c>
      <c r="C954" s="237" t="str">
        <f t="shared" si="422"/>
        <v>-0.000011366191537744+0.0298661242229844i</v>
      </c>
      <c r="D954" s="208" t="str">
        <f t="shared" si="423"/>
        <v>-5.95709309780775+0.22897361904288i</v>
      </c>
      <c r="E954" t="str">
        <f t="shared" si="424"/>
        <v>2870</v>
      </c>
      <c r="F954" t="str">
        <f t="shared" si="425"/>
        <v>0.777000777000777</v>
      </c>
      <c r="G954" t="str">
        <f t="shared" si="420"/>
        <v>0.777000777000777</v>
      </c>
      <c r="H954" t="str">
        <f t="shared" si="426"/>
        <v>7.22373889865859+3.5435336531272i</v>
      </c>
      <c r="I954" t="str">
        <f t="shared" si="427"/>
        <v>322.013246992954i</v>
      </c>
      <c r="J954" t="str">
        <f t="shared" si="421"/>
        <v>-87.6944435205441+69.6439946172457i</v>
      </c>
      <c r="K954" t="str">
        <f t="shared" si="428"/>
        <v>1.78829452479518-2.25178773941142i</v>
      </c>
      <c r="L954" t="str">
        <f t="shared" si="429"/>
        <v>0.131476190536555-0.14032708188515i</v>
      </c>
      <c r="M954" t="str">
        <f t="shared" si="430"/>
        <v>1.91977071533173-2.39211482129657i</v>
      </c>
      <c r="N954" t="str">
        <f t="shared" si="431"/>
        <v>-0.363662596975955i</v>
      </c>
      <c r="O954" t="str">
        <f t="shared" si="432"/>
        <v>0.934600310679589-0.355699675678256i</v>
      </c>
      <c r="P954" t="str">
        <f t="shared" si="433"/>
        <v>0.065399689320411+0.355699675678256i</v>
      </c>
      <c r="Q954" t="str">
        <f t="shared" si="434"/>
        <v>-0.065399689320411+0.00796292129769899i</v>
      </c>
      <c r="R954" t="str">
        <f t="shared" si="435"/>
        <v>-0.332842228788932-5.4793849309436i</v>
      </c>
      <c r="S954" t="str">
        <f t="shared" si="436"/>
        <v>0.0377203789183148i</v>
      </c>
      <c r="T954" t="str">
        <f t="shared" si="437"/>
        <v>0.206684475834497-0.0125549349899349i</v>
      </c>
      <c r="U954" t="str">
        <f t="shared" si="438"/>
        <v>0.0001-1940.91394014507i</v>
      </c>
      <c r="V954" t="str">
        <f t="shared" si="439"/>
        <v>0.00002-0.0311316873105664i</v>
      </c>
      <c r="W954" t="str">
        <f t="shared" si="440"/>
        <v>0.0000199993584529566-0.0311311879756965i</v>
      </c>
      <c r="X954" t="str">
        <f t="shared" si="441"/>
        <v>0.00342343971178126-0.0307500653916213i</v>
      </c>
      <c r="Y954" t="str">
        <f t="shared" si="442"/>
        <v>0.009+0.515221195188726i</v>
      </c>
      <c r="Z954" t="str">
        <f t="shared" si="443"/>
        <v>-0.758983367768095-0.104258969309978i</v>
      </c>
      <c r="AA954" t="str">
        <f t="shared" si="444"/>
        <v>0.634748684819085-24.7530007474424i</v>
      </c>
      <c r="AB954" t="str">
        <f t="shared" si="445"/>
        <v>1.40712240290372-0.0854748776849766i</v>
      </c>
      <c r="AC954" t="str">
        <f t="shared" si="446"/>
        <v>3.49688666022303-3.53009052244061i</v>
      </c>
      <c r="AD954" t="str">
        <f t="shared" si="447"/>
        <v>0.211516134068135+0.189081399192404i</v>
      </c>
      <c r="AE954" t="str">
        <f t="shared" si="448"/>
        <v>-0.140823795976832-0.165562091271729i</v>
      </c>
      <c r="AF954" t="str">
        <f t="shared" si="449"/>
        <v>-13.1808319964663-3.31456003408432i</v>
      </c>
      <c r="AG954" t="str">
        <f t="shared" si="450"/>
        <v>1.01742882160451-0.0185186162759092i</v>
      </c>
      <c r="AH954" t="str">
        <f t="shared" si="451"/>
        <v>1.23721336399185+2.62615571608698i</v>
      </c>
      <c r="AI954">
        <f t="shared" si="452"/>
        <v>9.2569313133834328</v>
      </c>
      <c r="AJ954">
        <f t="shared" si="453"/>
        <v>64.774314546193636</v>
      </c>
      <c r="AK954"/>
      <c r="AL954"/>
      <c r="AM954"/>
      <c r="AN954"/>
    </row>
    <row r="955" spans="1:40" x14ac:dyDescent="0.25">
      <c r="A955"/>
      <c r="B955">
        <f t="shared" si="454"/>
        <v>82100</v>
      </c>
      <c r="C955" s="237" t="str">
        <f t="shared" si="422"/>
        <v>-0.0000113385197527657+0.0298297464938888i</v>
      </c>
      <c r="D955" s="208" t="str">
        <f t="shared" si="423"/>
        <v>-5.9570928856574+0.228694723119814i</v>
      </c>
      <c r="E955" t="str">
        <f t="shared" si="424"/>
        <v>2870</v>
      </c>
      <c r="F955" t="str">
        <f t="shared" si="425"/>
        <v>0.777000777000777</v>
      </c>
      <c r="G955" t="str">
        <f t="shared" si="420"/>
        <v>0.777000777000777</v>
      </c>
      <c r="H955" t="str">
        <f t="shared" si="426"/>
        <v>7.22734429948666+3.54115899218507i</v>
      </c>
      <c r="I955" t="str">
        <f t="shared" si="427"/>
        <v>322.405946074653i</v>
      </c>
      <c r="J955" t="str">
        <f t="shared" si="421"/>
        <v>-87.9109033388326+69.7289263179984i</v>
      </c>
      <c r="K955" t="str">
        <f t="shared" si="428"/>
        <v>1.78556130204113-2.2511504954692i</v>
      </c>
      <c r="L955" t="str">
        <f t="shared" si="429"/>
        <v>0.131305540151771-0.140315851895419i</v>
      </c>
      <c r="M955" t="str">
        <f t="shared" si="430"/>
        <v>1.9168668421929-2.39146634736462i</v>
      </c>
      <c r="N955" t="str">
        <f t="shared" si="431"/>
        <v>-0.364106087947877i</v>
      </c>
      <c r="O955" t="str">
        <f t="shared" si="432"/>
        <v>0.934442469179306-0.35611412748455i</v>
      </c>
      <c r="P955" t="str">
        <f t="shared" si="433"/>
        <v>0.065557530820694+0.35611412748455i</v>
      </c>
      <c r="Q955" t="str">
        <f t="shared" si="434"/>
        <v>-0.065557530820694+0.00799196046332701i</v>
      </c>
      <c r="R955" t="str">
        <f t="shared" si="435"/>
        <v>-0.332841027085135-5.47266157407405i</v>
      </c>
      <c r="S955" t="str">
        <f t="shared" si="436"/>
        <v>0.0377663793804104i</v>
      </c>
      <c r="T955" t="str">
        <f t="shared" si="437"/>
        <v>0.206682613227075-0.0125702005022627i</v>
      </c>
      <c r="U955" t="str">
        <f t="shared" si="438"/>
        <v>0.0001-1938.54985495609i</v>
      </c>
      <c r="V955" t="str">
        <f t="shared" si="439"/>
        <v>0.00002-0.0310937680811991i</v>
      </c>
      <c r="W955" t="str">
        <f t="shared" si="440"/>
        <v>0.0000199993584529566-0.031093269354533i</v>
      </c>
      <c r="X955" t="str">
        <f t="shared" si="441"/>
        <v>0.00341525382940465-0.030713515904415i</v>
      </c>
      <c r="Y955" t="str">
        <f t="shared" si="442"/>
        <v>0.009+0.515849513719444i</v>
      </c>
      <c r="Z955" t="str">
        <f t="shared" si="443"/>
        <v>-0.757051324958293-0.103851354137834i</v>
      </c>
      <c r="AA955" t="str">
        <f t="shared" si="444"/>
        <v>0.632594649800728-24.7191431492658i</v>
      </c>
      <c r="AB955" t="str">
        <f t="shared" si="445"/>
        <v>1.40710972214179-0.0855788063632265i</v>
      </c>
      <c r="AC955" t="str">
        <f t="shared" si="446"/>
        <v>3.49258313423557-3.52909872386379i</v>
      </c>
      <c r="AD955" t="str">
        <f t="shared" si="447"/>
        <v>0.21159828668919+0.189307573149027i</v>
      </c>
      <c r="AE955" t="str">
        <f t="shared" si="448"/>
        <v>-0.140530915476883-0.165290317683028i</v>
      </c>
      <c r="AF955" t="str">
        <f t="shared" si="449"/>
        <v>-13.1844371851441-3.31246426906526i</v>
      </c>
      <c r="AG955" t="str">
        <f t="shared" si="450"/>
        <v>1.0174244245372-0.0185009996387445i</v>
      </c>
      <c r="AH955" t="str">
        <f t="shared" si="451"/>
        <v>1.23527052385927+2.62193153830537i</v>
      </c>
      <c r="AI955">
        <f t="shared" si="452"/>
        <v>9.2430091021816168</v>
      </c>
      <c r="AJ955">
        <f t="shared" si="453"/>
        <v>64.773470090226695</v>
      </c>
      <c r="AK955"/>
      <c r="AL955"/>
      <c r="AM955"/>
      <c r="AN955"/>
    </row>
    <row r="956" spans="1:40" x14ac:dyDescent="0.25">
      <c r="A956"/>
      <c r="B956">
        <f t="shared" si="454"/>
        <v>82200</v>
      </c>
      <c r="C956" s="237" t="str">
        <f t="shared" si="422"/>
        <v>-0.0000113109488982409+0.0297934572750446i</v>
      </c>
      <c r="D956" s="208" t="str">
        <f t="shared" si="423"/>
        <v>-5.95709267428084+0.228416505775342i</v>
      </c>
      <c r="E956" t="str">
        <f t="shared" si="424"/>
        <v>2870</v>
      </c>
      <c r="F956" t="str">
        <f t="shared" si="425"/>
        <v>0.777000777000777</v>
      </c>
      <c r="G956" t="str">
        <f t="shared" si="420"/>
        <v>0.777000777000777</v>
      </c>
      <c r="H956" t="str">
        <f t="shared" si="426"/>
        <v>7.2309404862613+3.53878515340387i</v>
      </c>
      <c r="I956" t="str">
        <f t="shared" si="427"/>
        <v>322.798645156351i</v>
      </c>
      <c r="J956" t="str">
        <f t="shared" si="421"/>
        <v>-88.1276269716468+69.8138580187512i</v>
      </c>
      <c r="K956" t="str">
        <f t="shared" si="428"/>
        <v>1.78283310382711-2.25051093272311i</v>
      </c>
      <c r="L956" t="str">
        <f t="shared" si="429"/>
        <v>0.131135125011353-0.140304429358805i</v>
      </c>
      <c r="M956" t="str">
        <f t="shared" si="430"/>
        <v>1.91396822883846-2.39081536208192i</v>
      </c>
      <c r="N956" t="str">
        <f t="shared" si="431"/>
        <v>-0.364549578919799i</v>
      </c>
      <c r="O956" t="str">
        <f t="shared" si="432"/>
        <v>0.934284443888917-0.356528509248809i</v>
      </c>
      <c r="P956" t="str">
        <f t="shared" si="433"/>
        <v>0.065715556111083+0.356528509248809i</v>
      </c>
      <c r="Q956" t="str">
        <f t="shared" si="434"/>
        <v>-0.065715556111083+0.00802106967098998i</v>
      </c>
      <c r="R956" t="str">
        <f t="shared" si="435"/>
        <v>-0.332839823901404-5.46595451552487i</v>
      </c>
      <c r="S956" t="str">
        <f t="shared" si="436"/>
        <v>0.0378123798425058i</v>
      </c>
      <c r="T956" t="str">
        <f t="shared" si="437"/>
        <v>0.206680748342886-0.0125854658480726i</v>
      </c>
      <c r="U956" t="str">
        <f t="shared" si="438"/>
        <v>0.0001-1936.19152179921i</v>
      </c>
      <c r="V956" t="str">
        <f t="shared" si="439"/>
        <v>0.00002-0.0310559411127304i</v>
      </c>
      <c r="W956" t="str">
        <f t="shared" si="440"/>
        <v>0.0000199993584529566-0.0310554429927882i</v>
      </c>
      <c r="X956" t="str">
        <f t="shared" si="441"/>
        <v>0.00340709732457915-0.0306770521017816i</v>
      </c>
      <c r="Y956" t="str">
        <f t="shared" si="442"/>
        <v>0.009+0.516477832250162i</v>
      </c>
      <c r="Z956" t="str">
        <f t="shared" si="443"/>
        <v>-0.755126745083549-0.103445899980327i</v>
      </c>
      <c r="AA956" t="str">
        <f t="shared" si="444"/>
        <v>0.630451723810812-24.6853821857623i</v>
      </c>
      <c r="AB956" t="str">
        <f t="shared" si="445"/>
        <v>1.40709702587948-0.0856827339078109i</v>
      </c>
      <c r="AC956" t="str">
        <f t="shared" si="446"/>
        <v>3.48828740593444-3.52810321587201i</v>
      </c>
      <c r="AD956" t="str">
        <f t="shared" si="447"/>
        <v>0.211680535162736+0.189533706945297i</v>
      </c>
      <c r="AE956" t="str">
        <f t="shared" si="448"/>
        <v>-0.140239148623417-0.165019454677448i</v>
      </c>
      <c r="AF956" t="str">
        <f t="shared" si="449"/>
        <v>-13.1880331605421-3.31036864762853i</v>
      </c>
      <c r="AG956" t="str">
        <f t="shared" si="450"/>
        <v>1.01742004219178-0.018483441475444i</v>
      </c>
      <c r="AH956" t="str">
        <f t="shared" si="451"/>
        <v>1.23333409279167+2.61772077339872i</v>
      </c>
      <c r="AI956">
        <f t="shared" si="452"/>
        <v>9.2291091619540424</v>
      </c>
      <c r="AJ956">
        <f t="shared" si="453"/>
        <v>64.772621315501951</v>
      </c>
      <c r="AK956"/>
      <c r="AL956"/>
      <c r="AM956"/>
      <c r="AN956"/>
    </row>
    <row r="957" spans="1:40" x14ac:dyDescent="0.25">
      <c r="A957"/>
      <c r="B957">
        <f t="shared" si="454"/>
        <v>82300</v>
      </c>
      <c r="C957" s="237" t="str">
        <f t="shared" si="422"/>
        <v>-0.0000112834784839188+0.0297572562438145i</v>
      </c>
      <c r="D957" s="208" t="str">
        <f t="shared" si="423"/>
        <v>-5.95709246367434+0.228138964535911i</v>
      </c>
      <c r="E957" t="str">
        <f t="shared" si="424"/>
        <v>2870</v>
      </c>
      <c r="F957" t="str">
        <f t="shared" si="425"/>
        <v>0.777000777000777</v>
      </c>
      <c r="G957" t="str">
        <f t="shared" si="420"/>
        <v>0.777000777000777</v>
      </c>
      <c r="H957" t="str">
        <f t="shared" si="426"/>
        <v>7.23452748629642+3.53641214845907i</v>
      </c>
      <c r="I957" t="str">
        <f t="shared" si="427"/>
        <v>323.19134423805i</v>
      </c>
      <c r="J957" t="str">
        <f t="shared" si="421"/>
        <v>-88.3446144189866+69.8987897195039i</v>
      </c>
      <c r="K957" t="str">
        <f t="shared" si="428"/>
        <v>1.78010992237021-2.24986906563458i</v>
      </c>
      <c r="L957" t="str">
        <f t="shared" si="429"/>
        <v>0.1309649450072-0.140292815078093i</v>
      </c>
      <c r="M957" t="str">
        <f t="shared" si="430"/>
        <v>1.91107486737741-2.39016188071267i</v>
      </c>
      <c r="N957" t="str">
        <f t="shared" si="431"/>
        <v>-0.364993069891721i</v>
      </c>
      <c r="O957" t="str">
        <f t="shared" si="432"/>
        <v>0.934126234839503-0.356942820889529i</v>
      </c>
      <c r="P957" t="str">
        <f t="shared" si="433"/>
        <v>0.065873765160497+0.356942820889529i</v>
      </c>
      <c r="Q957" t="str">
        <f t="shared" si="434"/>
        <v>-0.065873765160497+0.00805024900219198i</v>
      </c>
      <c r="R957" t="str">
        <f t="shared" si="435"/>
        <v>-0.332838619237545-5.45926369588472i</v>
      </c>
      <c r="S957" t="str">
        <f t="shared" si="436"/>
        <v>0.0378583803046014i</v>
      </c>
      <c r="T957" t="str">
        <f t="shared" si="437"/>
        <v>0.206678881181907-0.0126007310271534i</v>
      </c>
      <c r="U957" t="str">
        <f t="shared" si="438"/>
        <v>0.0001-1933.83891970711i</v>
      </c>
      <c r="V957" t="str">
        <f t="shared" si="439"/>
        <v>0.00002-0.0310182060688511i</v>
      </c>
      <c r="W957" t="str">
        <f t="shared" si="440"/>
        <v>0.0000199993584529566-0.0310177085541584i</v>
      </c>
      <c r="X957" t="str">
        <f t="shared" si="441"/>
        <v>0.00339897005747452-0.0306406736868042i</v>
      </c>
      <c r="Y957" t="str">
        <f t="shared" si="442"/>
        <v>0.009+0.51710615078088i</v>
      </c>
      <c r="Z957" t="str">
        <f t="shared" si="443"/>
        <v>-0.75320958932909-0.103042592321704i</v>
      </c>
      <c r="AA957" t="str">
        <f t="shared" si="444"/>
        <v>0.628319830869388-24.6517174309399i</v>
      </c>
      <c r="AB957" t="str">
        <f t="shared" si="445"/>
        <v>1.40708431411662-0.0857866603172918i</v>
      </c>
      <c r="AC957" t="str">
        <f t="shared" si="446"/>
        <v>3.48399946362522-3.5271040210389i</v>
      </c>
      <c r="AD957" t="str">
        <f t="shared" si="447"/>
        <v>0.211762879475847+0.189759800565762i</v>
      </c>
      <c r="AE957" t="str">
        <f t="shared" si="448"/>
        <v>-0.139948489716403-0.164749497514008i</v>
      </c>
      <c r="AF957" t="str">
        <f t="shared" si="449"/>
        <v>-13.1916199499708-3.30827318392316i</v>
      </c>
      <c r="AG957" t="str">
        <f t="shared" si="450"/>
        <v>1.01741567447569-0.0184659415334806i</v>
      </c>
      <c r="AH957" t="str">
        <f t="shared" si="451"/>
        <v>1.23140404275999+2.61352335685291i</v>
      </c>
      <c r="AI957">
        <f t="shared" si="452"/>
        <v>9.2152314242052231</v>
      </c>
      <c r="AJ957">
        <f t="shared" si="453"/>
        <v>64.77176817185881</v>
      </c>
      <c r="AK957"/>
      <c r="AL957"/>
      <c r="AM957"/>
      <c r="AN957"/>
    </row>
    <row r="958" spans="1:40" x14ac:dyDescent="0.25">
      <c r="A958"/>
      <c r="B958">
        <f t="shared" si="454"/>
        <v>82400</v>
      </c>
      <c r="C958" s="237" t="str">
        <f t="shared" si="422"/>
        <v>-0.0000112561080225218+0.0297211430791272i</v>
      </c>
      <c r="D958" s="208" t="str">
        <f t="shared" si="423"/>
        <v>-5.95709225383414+0.227862096939975i</v>
      </c>
      <c r="E958" t="str">
        <f t="shared" si="424"/>
        <v>2870</v>
      </c>
      <c r="F958" t="str">
        <f t="shared" si="425"/>
        <v>0.777000777000777</v>
      </c>
      <c r="G958" t="str">
        <f t="shared" si="420"/>
        <v>0.777000777000777</v>
      </c>
      <c r="H958" t="str">
        <f t="shared" si="426"/>
        <v>7.23810532682649+3.53403998892685i</v>
      </c>
      <c r="I958" t="str">
        <f t="shared" si="427"/>
        <v>323.584043319749i</v>
      </c>
      <c r="J958" t="str">
        <f t="shared" si="421"/>
        <v>-88.5618656808521+69.9837214202566i</v>
      </c>
      <c r="K958" t="str">
        <f t="shared" si="428"/>
        <v>1.777391749879-2.24922490860106i</v>
      </c>
      <c r="L958" t="str">
        <f t="shared" si="429"/>
        <v>0.130795000029545-0.140281009853725i</v>
      </c>
      <c r="M958" t="str">
        <f t="shared" si="430"/>
        <v>1.90818674990854-2.38950591845478i</v>
      </c>
      <c r="N958" t="str">
        <f t="shared" si="431"/>
        <v>-0.365436560863643i</v>
      </c>
      <c r="O958" t="str">
        <f t="shared" si="432"/>
        <v>0.933967842062181-0.357357062325222i</v>
      </c>
      <c r="P958" t="str">
        <f t="shared" si="433"/>
        <v>0.066032157937819+0.357357062325222i</v>
      </c>
      <c r="Q958" t="str">
        <f t="shared" si="434"/>
        <v>-0.066032157937819+0.00807949853842099i</v>
      </c>
      <c r="R958" t="str">
        <f t="shared" si="435"/>
        <v>-0.332837413093553-5.45258905603071i</v>
      </c>
      <c r="S958" t="str">
        <f t="shared" si="436"/>
        <v>0.0379043807666968i</v>
      </c>
      <c r="T958" t="str">
        <f t="shared" si="437"/>
        <v>0.206677011744112-0.0126159960393004i</v>
      </c>
      <c r="U958" t="str">
        <f t="shared" si="438"/>
        <v>0.0001-1931.49202781426i</v>
      </c>
      <c r="V958" t="str">
        <f t="shared" si="439"/>
        <v>0.00002-0.030980562614884i</v>
      </c>
      <c r="W958" t="str">
        <f t="shared" si="440"/>
        <v>0.0000199993584529567-0.0309800657039719i</v>
      </c>
      <c r="X958" t="str">
        <f t="shared" si="441"/>
        <v>0.00339087188908789-0.0306043803639157i</v>
      </c>
      <c r="Y958" t="str">
        <f t="shared" si="442"/>
        <v>0.009+0.517734469311598i</v>
      </c>
      <c r="Z958" t="str">
        <f t="shared" si="443"/>
        <v>-0.751299819134454-0.102641416764577i</v>
      </c>
      <c r="AA958" t="str">
        <f t="shared" si="444"/>
        <v>0.626198895638238-24.6181484613549i</v>
      </c>
      <c r="AB958" t="str">
        <f t="shared" si="445"/>
        <v>1.40707158685304-0.0858905855902758i</v>
      </c>
      <c r="AC958" t="str">
        <f t="shared" si="446"/>
        <v>3.47971929559824-3.52610116184015i</v>
      </c>
      <c r="AD958" t="str">
        <f t="shared" si="447"/>
        <v>0.211845319615589+0.189985853994868i</v>
      </c>
      <c r="AE958" t="str">
        <f t="shared" si="448"/>
        <v>-0.139658933092411-0.164480441484738i</v>
      </c>
      <c r="AF958" t="str">
        <f t="shared" si="449"/>
        <v>-13.1951975806606-3.30617789198687i</v>
      </c>
      <c r="AG958" t="str">
        <f t="shared" si="450"/>
        <v>1.0174113212971-0.0184484995617962i</v>
      </c>
      <c r="AH958" t="str">
        <f t="shared" si="451"/>
        <v>1.2294803458859+2.60933922456431i</v>
      </c>
      <c r="AI958">
        <f t="shared" si="452"/>
        <v>9.2013758207428165</v>
      </c>
      <c r="AJ958">
        <f t="shared" si="453"/>
        <v>64.770910609633304</v>
      </c>
      <c r="AK958"/>
      <c r="AL958"/>
      <c r="AM958"/>
      <c r="AN958"/>
    </row>
    <row r="959" spans="1:40" x14ac:dyDescent="0.25">
      <c r="A959"/>
      <c r="B959">
        <f t="shared" si="454"/>
        <v>82500</v>
      </c>
      <c r="C959" s="237" t="str">
        <f t="shared" si="422"/>
        <v>-0.0000112288370297236+0.0296851174614681i</v>
      </c>
      <c r="D959" s="208" t="str">
        <f t="shared" si="423"/>
        <v>-5.95709204475652+0.227585900537922i</v>
      </c>
      <c r="E959" t="str">
        <f t="shared" si="424"/>
        <v>2870</v>
      </c>
      <c r="F959" t="str">
        <f t="shared" si="425"/>
        <v>0.777000777000777</v>
      </c>
      <c r="G959" t="str">
        <f t="shared" si="420"/>
        <v>0.777000777000777</v>
      </c>
      <c r="H959" t="str">
        <f t="shared" si="426"/>
        <v>7.24167403500681+3.53166868628483i</v>
      </c>
      <c r="I959" t="str">
        <f t="shared" si="427"/>
        <v>323.976742401447i</v>
      </c>
      <c r="J959" t="str">
        <f t="shared" si="421"/>
        <v>-88.7793807572432+70.0686531210094i</v>
      </c>
      <c r="K959" t="str">
        <f t="shared" si="428"/>
        <v>1.77467857855384-2.24857847595637i</v>
      </c>
      <c r="L959" t="str">
        <f t="shared" si="429"/>
        <v>0.130625289966972-0.140269014483796i</v>
      </c>
      <c r="M959" t="str">
        <f t="shared" si="430"/>
        <v>1.90530386852081-2.38884749044017i</v>
      </c>
      <c r="N959" t="str">
        <f t="shared" si="431"/>
        <v>-0.365880051835565i</v>
      </c>
      <c r="O959" t="str">
        <f t="shared" si="432"/>
        <v>0.933809265588106-0.357771233474413i</v>
      </c>
      <c r="P959" t="str">
        <f t="shared" si="433"/>
        <v>0.066190734411894+0.357771233474413i</v>
      </c>
      <c r="Q959" t="str">
        <f t="shared" si="434"/>
        <v>-0.066190734411894+0.00810881836115201i</v>
      </c>
      <c r="R959" t="str">
        <f t="shared" si="435"/>
        <v>-0.33283620546932-5.44593053712673i</v>
      </c>
      <c r="S959" t="str">
        <f t="shared" si="436"/>
        <v>0.0379503812287924i</v>
      </c>
      <c r="T959" t="str">
        <f t="shared" si="437"/>
        <v>0.206675140029482-0.0126312608843054i</v>
      </c>
      <c r="U959" t="str">
        <f t="shared" si="438"/>
        <v>0.0001-1929.15082535631i</v>
      </c>
      <c r="V959" t="str">
        <f t="shared" si="439"/>
        <v>0.00002-0.030943010417775i</v>
      </c>
      <c r="W959" t="str">
        <f t="shared" si="440"/>
        <v>0.0000199993584529566-0.0309425141091795i</v>
      </c>
      <c r="X959" t="str">
        <f t="shared" si="441"/>
        <v>0.00338280268123806-0.030568171838891i</v>
      </c>
      <c r="Y959" t="str">
        <f t="shared" si="442"/>
        <v>0.009+0.518362787842316i</v>
      </c>
      <c r="Z959" t="str">
        <f t="shared" si="443"/>
        <v>-0.749397396191449-0.102242359028782i</v>
      </c>
      <c r="AA959" t="str">
        <f t="shared" si="444"/>
        <v>0.624088843414469-24.584674856092i</v>
      </c>
      <c r="AB959" t="str">
        <f t="shared" si="445"/>
        <v>1.40705884408861-0.0859945097253452i</v>
      </c>
      <c r="AC959" t="str">
        <f t="shared" si="446"/>
        <v>3.47544689012942-3.52509466065397i</v>
      </c>
      <c r="AD959" t="str">
        <f t="shared" si="447"/>
        <v>0.211927855569017+0.190211867216945i</v>
      </c>
      <c r="AE959" t="str">
        <f t="shared" si="448"/>
        <v>-0.139370473124329-0.16421228191438i</v>
      </c>
      <c r="AF959" t="str">
        <f t="shared" si="449"/>
        <v>-13.1987660797633-3.30408278574691i</v>
      </c>
      <c r="AG959" t="str">
        <f t="shared" si="450"/>
        <v>1.01740698256484-0.0184311153107907i</v>
      </c>
      <c r="AH959" t="str">
        <f t="shared" si="451"/>
        <v>1.22756297444118+2.60516831283671i</v>
      </c>
      <c r="AI959">
        <f t="shared" si="452"/>
        <v>9.1875422836767289</v>
      </c>
      <c r="AJ959">
        <f t="shared" si="453"/>
        <v>64.770048579649412</v>
      </c>
      <c r="AK959"/>
      <c r="AL959"/>
      <c r="AM959"/>
      <c r="AN959"/>
    </row>
    <row r="960" spans="1:40" x14ac:dyDescent="0.25">
      <c r="A960"/>
      <c r="B960">
        <f t="shared" si="454"/>
        <v>82600</v>
      </c>
      <c r="C960" s="237" t="str">
        <f t="shared" si="422"/>
        <v>-0.0000112016650241277+0.0296491790728701i</v>
      </c>
      <c r="D960" s="208" t="str">
        <f t="shared" si="423"/>
        <v>-5.95709183643781+0.227310372892004i</v>
      </c>
      <c r="E960" t="str">
        <f t="shared" si="424"/>
        <v>2870</v>
      </c>
      <c r="F960" t="str">
        <f t="shared" si="425"/>
        <v>0.777000777000777</v>
      </c>
      <c r="G960" t="str">
        <f t="shared" si="420"/>
        <v>0.777000777000777</v>
      </c>
      <c r="H960" t="str">
        <f t="shared" si="426"/>
        <v>7.2452336379136+3.52929825191274i</v>
      </c>
      <c r="I960" t="str">
        <f t="shared" si="427"/>
        <v>324.369441483146i</v>
      </c>
      <c r="J960" t="str">
        <f t="shared" si="421"/>
        <v>-88.9971596481599+70.1535848217621i</v>
      </c>
      <c r="K960" t="str">
        <f t="shared" si="428"/>
        <v>1.77197040058702-2.24792978197085i</v>
      </c>
      <c r="L960" t="str">
        <f t="shared" si="429"/>
        <v>0.130455814706429-0.140256829764062i</v>
      </c>
      <c r="M960" t="str">
        <f t="shared" si="430"/>
        <v>1.90242621529345-2.38818661173491i</v>
      </c>
      <c r="N960" t="str">
        <f t="shared" si="431"/>
        <v>-0.366323542807487i</v>
      </c>
      <c r="O960" t="str">
        <f t="shared" si="432"/>
        <v>0.933650505448465-0.358185334255642i</v>
      </c>
      <c r="P960" t="str">
        <f t="shared" si="433"/>
        <v>0.066349494551535+0.358185334255642i</v>
      </c>
      <c r="Q960" t="str">
        <f t="shared" si="434"/>
        <v>-0.066349494551535+0.00813820855184505i</v>
      </c>
      <c r="R960" t="str">
        <f t="shared" si="435"/>
        <v>-0.332834996364912-5.4392880806213i</v>
      </c>
      <c r="S960" t="str">
        <f t="shared" si="436"/>
        <v>0.0379963816908879i</v>
      </c>
      <c r="T960" t="str">
        <f t="shared" si="437"/>
        <v>0.206673266037984-0.0126465255619665i</v>
      </c>
      <c r="U960" t="str">
        <f t="shared" si="438"/>
        <v>0.0001-1926.81529166943i</v>
      </c>
      <c r="V960" t="str">
        <f t="shared" si="439"/>
        <v>0.00002-0.0309055491460829i</v>
      </c>
      <c r="W960" t="str">
        <f t="shared" si="440"/>
        <v>0.0000199993584529566-0.0309050534383458i</v>
      </c>
      <c r="X960" t="str">
        <f t="shared" si="441"/>
        <v>0.00337476229655987-0.0305320478188417i</v>
      </c>
      <c r="Y960" t="str">
        <f t="shared" si="442"/>
        <v>0.009+0.518991106373034i</v>
      </c>
      <c r="Z960" t="str">
        <f t="shared" si="443"/>
        <v>-0.747502282442236-0.101845404950265i</v>
      </c>
      <c r="AA960" t="str">
        <f t="shared" si="444"/>
        <v>0.621989600124197-24.5512961967457i</v>
      </c>
      <c r="AB960" t="str">
        <f t="shared" si="445"/>
        <v>1.40704608582309-0.0860984327211257i</v>
      </c>
      <c r="AC960" t="str">
        <f t="shared" si="446"/>
        <v>3.47118223547993-3.52408453976106i</v>
      </c>
      <c r="AD960" t="str">
        <f t="shared" si="447"/>
        <v>0.212010487323175+0.190437840216213i</v>
      </c>
      <c r="AE960" t="str">
        <f t="shared" si="448"/>
        <v>-0.13908310422109-0.163945014160121i</v>
      </c>
      <c r="AF960" t="str">
        <f t="shared" si="449"/>
        <v>-13.2023254743514-3.30198787902074i</v>
      </c>
      <c r="AG960" t="str">
        <f t="shared" si="450"/>
        <v>1.01740265818843-0.0184137885323111i</v>
      </c>
      <c r="AH960" t="str">
        <f t="shared" si="451"/>
        <v>1.22565190084664+2.60101055837814i</v>
      </c>
      <c r="AI960">
        <f t="shared" si="452"/>
        <v>9.1737307454172718</v>
      </c>
      <c r="AJ960">
        <f t="shared" si="453"/>
        <v>64.769182033217405</v>
      </c>
      <c r="AK960"/>
      <c r="AL960"/>
      <c r="AM960"/>
      <c r="AN960"/>
    </row>
    <row r="961" spans="1:40" x14ac:dyDescent="0.25">
      <c r="A961"/>
      <c r="B961">
        <f t="shared" si="454"/>
        <v>82700</v>
      </c>
      <c r="C961" s="237" t="str">
        <f t="shared" si="422"/>
        <v>-0.0000111745915272468+0.0296133275969039i</v>
      </c>
      <c r="D961" s="208" t="str">
        <f t="shared" si="423"/>
        <v>-5.95709162887433+0.227035511576263i</v>
      </c>
      <c r="E961" t="str">
        <f t="shared" si="424"/>
        <v>2870</v>
      </c>
      <c r="F961" t="str">
        <f t="shared" si="425"/>
        <v>0.777000777000777</v>
      </c>
      <c r="G961" t="str">
        <f t="shared" si="420"/>
        <v>0.777000777000777</v>
      </c>
      <c r="H961" t="str">
        <f t="shared" si="426"/>
        <v>7.24878416254411+3.526928697093i</v>
      </c>
      <c r="I961" t="str">
        <f t="shared" si="427"/>
        <v>324.762140564845i</v>
      </c>
      <c r="J961" t="str">
        <f t="shared" si="421"/>
        <v>-89.2152023536023+70.2385165225149i</v>
      </c>
      <c r="K961" t="str">
        <f t="shared" si="428"/>
        <v>1.76926720816299-2.24727884085161i</v>
      </c>
      <c r="L961" t="str">
        <f t="shared" si="429"/>
        <v>0.130286574133235-0.140244456487939i</v>
      </c>
      <c r="M961" t="str">
        <f t="shared" si="430"/>
        <v>1.89955378229623-2.38752329733955i</v>
      </c>
      <c r="N961" t="str">
        <f t="shared" si="431"/>
        <v>-0.366767033779409i</v>
      </c>
      <c r="O961" t="str">
        <f t="shared" si="432"/>
        <v>0.933491561674486-0.35859936458746i</v>
      </c>
      <c r="P961" t="str">
        <f t="shared" si="433"/>
        <v>0.066508438325514+0.35859936458746i</v>
      </c>
      <c r="Q961" t="str">
        <f t="shared" si="434"/>
        <v>-0.066508438325514+0.008167669191949i</v>
      </c>
      <c r="R961" t="str">
        <f t="shared" si="435"/>
        <v>-0.332833785780082-5.43266162824645i</v>
      </c>
      <c r="S961" t="str">
        <f t="shared" si="436"/>
        <v>0.0380423821529833i</v>
      </c>
      <c r="T961" t="str">
        <f t="shared" si="437"/>
        <v>0.2066713897696-0.0126617900720701i</v>
      </c>
      <c r="U961" t="str">
        <f t="shared" si="438"/>
        <v>0.0001-1924.48540618979i</v>
      </c>
      <c r="V961" t="str">
        <f t="shared" si="439"/>
        <v>0.00002-0.0308681784699691i</v>
      </c>
      <c r="W961" t="str">
        <f t="shared" si="440"/>
        <v>0.0000199993584529566-0.0308676833616373i</v>
      </c>
      <c r="X961" t="str">
        <f t="shared" si="441"/>
        <v>0.00336675059849803-0.0304960080122056i</v>
      </c>
      <c r="Y961" t="str">
        <f t="shared" si="442"/>
        <v>0.009+0.519619424903752i</v>
      </c>
      <c r="Z961" t="str">
        <f t="shared" si="443"/>
        <v>-0.745614440077265-0.101450540479957i</v>
      </c>
      <c r="AA961" t="str">
        <f t="shared" si="444"/>
        <v>0.619901092316236-24.5180120674015i</v>
      </c>
      <c r="AB961" t="str">
        <f t="shared" si="445"/>
        <v>1.40703331205638-0.086202354576163i</v>
      </c>
      <c r="AC961" t="str">
        <f t="shared" si="446"/>
        <v>3.46692531989737-3.52307082134543i</v>
      </c>
      <c r="AD961" t="str">
        <f t="shared" si="447"/>
        <v>0.212093214865093+0.190663772976789i</v>
      </c>
      <c r="AE961" t="str">
        <f t="shared" si="448"/>
        <v>-0.13879682082738-0.163678633611302i</v>
      </c>
      <c r="AF961" t="str">
        <f t="shared" si="449"/>
        <v>-13.2058757914184-3.29989318551674i</v>
      </c>
      <c r="AG961" t="str">
        <f t="shared" si="450"/>
        <v>1.01739834807807-0.0183965189796412i</v>
      </c>
      <c r="AH961" t="str">
        <f t="shared" si="451"/>
        <v>1.22374709767109+2.59686589829753i</v>
      </c>
      <c r="AI961">
        <f t="shared" si="452"/>
        <v>9.1599411386728367</v>
      </c>
      <c r="AJ961">
        <f t="shared" si="453"/>
        <v>64.768310922130027</v>
      </c>
      <c r="AK961"/>
      <c r="AL961"/>
      <c r="AM961"/>
      <c r="AN961"/>
    </row>
    <row r="962" spans="1:40" x14ac:dyDescent="0.25">
      <c r="A962"/>
      <c r="B962">
        <f t="shared" si="454"/>
        <v>82800</v>
      </c>
      <c r="C962" s="237" t="str">
        <f t="shared" si="422"/>
        <v>-0.0000111476160634808+0.0295775627186687i</v>
      </c>
      <c r="D962" s="208" t="str">
        <f t="shared" si="423"/>
        <v>-5.95709142206244+0.22676131417646i</v>
      </c>
      <c r="E962" t="str">
        <f t="shared" si="424"/>
        <v>2870</v>
      </c>
      <c r="F962" t="str">
        <f t="shared" si="425"/>
        <v>0.777000777000777</v>
      </c>
      <c r="G962" t="str">
        <f t="shared" si="420"/>
        <v>0.777000777000777</v>
      </c>
      <c r="H962" t="str">
        <f t="shared" si="426"/>
        <v>7.25232563581673+3.52456003301151i</v>
      </c>
      <c r="I962" t="str">
        <f t="shared" si="427"/>
        <v>325.154839646544i</v>
      </c>
      <c r="J962" t="str">
        <f t="shared" si="421"/>
        <v>-89.4335088735703+70.3234482232676i</v>
      </c>
      <c r="K962" t="str">
        <f t="shared" si="428"/>
        <v>1.76656899345856-2.24662566674278i</v>
      </c>
      <c r="L962" t="str">
        <f t="shared" si="429"/>
        <v>0.130117568131098-0.140231895446508i</v>
      </c>
      <c r="M962" t="str">
        <f t="shared" si="430"/>
        <v>1.89668656158966-2.38685756218929i</v>
      </c>
      <c r="N962" t="str">
        <f t="shared" si="431"/>
        <v>-0.367210524751331i</v>
      </c>
      <c r="O962" t="str">
        <f t="shared" si="432"/>
        <v>0.933332434297429-0.359013324388436i</v>
      </c>
      <c r="P962" t="str">
        <f t="shared" si="433"/>
        <v>0.066667565702571+0.359013324388436i</v>
      </c>
      <c r="Q962" t="str">
        <f t="shared" si="434"/>
        <v>-0.066667565702571+0.00819720036289501i</v>
      </c>
      <c r="R962" t="str">
        <f t="shared" si="435"/>
        <v>-0.332832573714975-5.42605112201547i</v>
      </c>
      <c r="S962" t="str">
        <f t="shared" si="436"/>
        <v>0.0380883826150789i</v>
      </c>
      <c r="T962" t="str">
        <f t="shared" si="437"/>
        <v>0.206669511224303-0.0126770544144174i</v>
      </c>
      <c r="U962" t="str">
        <f t="shared" si="438"/>
        <v>0.0001-1922.16114845284i</v>
      </c>
      <c r="V962" t="str">
        <f t="shared" si="439"/>
        <v>0.00002-0.030830898061189i</v>
      </c>
      <c r="W962" t="str">
        <f t="shared" si="440"/>
        <v>0.0000199993584529566-0.0308304035508146i</v>
      </c>
      <c r="X962" t="str">
        <f t="shared" si="441"/>
        <v>0.0033587674513018-0.0304600521287417i</v>
      </c>
      <c r="Y962" t="str">
        <f t="shared" si="442"/>
        <v>0.009+0.52024774343447i</v>
      </c>
      <c r="Z962" t="str">
        <f t="shared" si="443"/>
        <v>-0.74373383153339-0.101057751682682i</v>
      </c>
      <c r="AA962" t="str">
        <f t="shared" si="444"/>
        <v>0.61782324715594-24.4848220546169i</v>
      </c>
      <c r="AB962" t="str">
        <f t="shared" si="445"/>
        <v>1.40702052278829-0.0863062752891036i</v>
      </c>
      <c r="AC962" t="str">
        <f t="shared" si="446"/>
        <v>3.46267613161522-3.52205352749446i</v>
      </c>
      <c r="AD962" t="str">
        <f t="shared" si="447"/>
        <v>0.212176038181795+0.190889665482679i</v>
      </c>
      <c r="AE962" t="str">
        <f t="shared" si="448"/>
        <v>-0.138511617423382-0.163413135689151i</v>
      </c>
      <c r="AF962" t="str">
        <f t="shared" si="449"/>
        <v>-13.2094170578792-3.29779871883505i</v>
      </c>
      <c r="AG962" t="str">
        <f t="shared" si="450"/>
        <v>1.01739405214464-0.0183793064074913i</v>
      </c>
      <c r="AH962" t="str">
        <f t="shared" si="451"/>
        <v>1.22184853763056+2.59273427010171i</v>
      </c>
      <c r="AI962">
        <f t="shared" si="452"/>
        <v>9.146173396448777</v>
      </c>
      <c r="AJ962">
        <f t="shared" si="453"/>
        <v>64.767435198656869</v>
      </c>
      <c r="AK962"/>
      <c r="AL962"/>
      <c r="AM962"/>
      <c r="AN962"/>
    </row>
    <row r="963" spans="1:40" x14ac:dyDescent="0.25">
      <c r="A963"/>
      <c r="B963">
        <f t="shared" si="454"/>
        <v>82900</v>
      </c>
      <c r="C963" s="237" t="str">
        <f t="shared" si="422"/>
        <v>-0.0000111207381600966+0.0295418841247834i</v>
      </c>
      <c r="D963" s="208" t="str">
        <f t="shared" si="423"/>
        <v>-5.95709121599852+0.226487778290006i</v>
      </c>
      <c r="E963" t="str">
        <f t="shared" si="424"/>
        <v>2870</v>
      </c>
      <c r="F963" t="str">
        <f t="shared" si="425"/>
        <v>0.777000777000777</v>
      </c>
      <c r="G963" t="str">
        <f t="shared" si="420"/>
        <v>0.777000777000777</v>
      </c>
      <c r="H963" t="str">
        <f t="shared" si="426"/>
        <v>7.25585808457117+3.52219227075814i</v>
      </c>
      <c r="I963" t="str">
        <f t="shared" si="427"/>
        <v>325.547538728242i</v>
      </c>
      <c r="J963" t="str">
        <f t="shared" si="421"/>
        <v>-89.652079208064+70.4083799240204i</v>
      </c>
      <c r="K963" t="str">
        <f t="shared" si="428"/>
        <v>1.7638757486431-2.24597027372569i</v>
      </c>
      <c r="L963" t="str">
        <f t="shared" si="429"/>
        <v>0.129948796582123-0.140219147428517i</v>
      </c>
      <c r="M963" t="str">
        <f t="shared" si="430"/>
        <v>1.89382454522522-2.38618942115421i</v>
      </c>
      <c r="N963" t="str">
        <f t="shared" si="431"/>
        <v>-0.367654015723253i</v>
      </c>
      <c r="O963" t="str">
        <f t="shared" si="432"/>
        <v>0.933173123348592-0.359427213577148i</v>
      </c>
      <c r="P963" t="str">
        <f t="shared" si="433"/>
        <v>0.066826876651408+0.359427213577148i</v>
      </c>
      <c r="Q963" t="str">
        <f t="shared" si="434"/>
        <v>-0.066826876651408+0.00822680214610499i</v>
      </c>
      <c r="R963" t="str">
        <f t="shared" si="435"/>
        <v>-0.332831360169328-5.41945650422149i</v>
      </c>
      <c r="S963" t="str">
        <f t="shared" si="436"/>
        <v>0.0381343830771743i</v>
      </c>
      <c r="T963" t="str">
        <f t="shared" si="437"/>
        <v>0.206667630402066-0.0126923185887941i</v>
      </c>
      <c r="U963" t="str">
        <f t="shared" si="438"/>
        <v>0.0001-1919.84249809283i</v>
      </c>
      <c r="V963" t="str">
        <f t="shared" si="439"/>
        <v>0.00002-0.0307937075930814i</v>
      </c>
      <c r="W963" t="str">
        <f t="shared" si="440"/>
        <v>0.0000199993584529566-0.0307932136792219i</v>
      </c>
      <c r="X963" t="str">
        <f t="shared" si="441"/>
        <v>0.00335081272001919-0.0304241798795218i</v>
      </c>
      <c r="Y963" t="str">
        <f t="shared" si="442"/>
        <v>0.009+0.520876061965188i</v>
      </c>
      <c r="Z963" t="str">
        <f t="shared" si="443"/>
        <v>-0.741860419491901-0.10066702473607i</v>
      </c>
      <c r="AA963" t="str">
        <f t="shared" si="444"/>
        <v>0.615755992419045-24.4517257474031i</v>
      </c>
      <c r="AB963" t="str">
        <f t="shared" si="445"/>
        <v>1.40700771801863-0.0864101948584886i</v>
      </c>
      <c r="AC963" t="str">
        <f t="shared" si="446"/>
        <v>3.45843465885381-3.52103268019908i</v>
      </c>
      <c r="AD963" t="str">
        <f t="shared" si="447"/>
        <v>0.212258957260289+0.191115517717782i</v>
      </c>
      <c r="AE963" t="str">
        <f t="shared" si="448"/>
        <v>-0.138227488524489-0.163148515846499i</v>
      </c>
      <c r="AF963" t="str">
        <f t="shared" si="449"/>
        <v>-13.2129493005697-3.29570449246813i</v>
      </c>
      <c r="AG963" t="str">
        <f t="shared" si="450"/>
        <v>1.01738977029967-0.0183621505719872i</v>
      </c>
      <c r="AH963" t="str">
        <f t="shared" si="451"/>
        <v>1.21995619358731+2.58861561169214i</v>
      </c>
      <c r="AI963">
        <f t="shared" si="452"/>
        <v>9.1324274520451976</v>
      </c>
      <c r="AJ963">
        <f t="shared" si="453"/>
        <v>64.766554815540118</v>
      </c>
      <c r="AK963"/>
      <c r="AL963"/>
      <c r="AM963"/>
      <c r="AN963"/>
    </row>
    <row r="964" spans="1:40" x14ac:dyDescent="0.25">
      <c r="A964"/>
      <c r="B964">
        <f t="shared" si="454"/>
        <v>83000</v>
      </c>
      <c r="C964" s="237" t="str">
        <f t="shared" si="422"/>
        <v>-0.0000110939573472073+0.029506291503377i</v>
      </c>
      <c r="D964" s="208" t="str">
        <f t="shared" si="423"/>
        <v>-5.95709101067895+0.22621490152589i</v>
      </c>
      <c r="E964" t="str">
        <f t="shared" si="424"/>
        <v>2870</v>
      </c>
      <c r="F964" t="str">
        <f t="shared" si="425"/>
        <v>0.777000777000777</v>
      </c>
      <c r="G964" t="str">
        <f t="shared" si="420"/>
        <v>0.777000777000777</v>
      </c>
      <c r="H964" t="str">
        <f t="shared" si="426"/>
        <v>7.25938153556852+3.51982542132752i</v>
      </c>
      <c r="I964" t="str">
        <f t="shared" si="427"/>
        <v>325.940237809941i</v>
      </c>
      <c r="J964" t="str">
        <f t="shared" si="421"/>
        <v>-89.8709133570833+70.493311624773i</v>
      </c>
      <c r="K964" t="str">
        <f t="shared" si="428"/>
        <v>1.76118746587878-2.24531267581916i</v>
      </c>
      <c r="L964" t="str">
        <f t="shared" si="429"/>
        <v>0.129780259366825-0.140206213220382i</v>
      </c>
      <c r="M964" t="str">
        <f t="shared" si="430"/>
        <v>1.8909677252456-2.38551888903954i</v>
      </c>
      <c r="N964" t="str">
        <f t="shared" si="431"/>
        <v>-0.368097506695174i</v>
      </c>
      <c r="O964" t="str">
        <f t="shared" si="432"/>
        <v>0.933013628859311-0.359841032072192i</v>
      </c>
      <c r="P964" t="str">
        <f t="shared" si="433"/>
        <v>0.0669863711406889+0.359841032072192i</v>
      </c>
      <c r="Q964" t="str">
        <f t="shared" si="434"/>
        <v>-0.0669863711406889+0.00825647462298201i</v>
      </c>
      <c r="R964" t="str">
        <f t="shared" si="435"/>
        <v>-0.332830145143235-5.41287771743597i</v>
      </c>
      <c r="S964" t="str">
        <f t="shared" si="436"/>
        <v>0.0381803835392699i</v>
      </c>
      <c r="T964" t="str">
        <f t="shared" si="437"/>
        <v>0.206665747302873-0.0127075825949996i</v>
      </c>
      <c r="U964" t="str">
        <f t="shared" si="438"/>
        <v>0.0001-1917.52943484211i</v>
      </c>
      <c r="V964" t="str">
        <f t="shared" si="439"/>
        <v>0.00002-0.0307566067405596i</v>
      </c>
      <c r="W964" t="str">
        <f t="shared" si="440"/>
        <v>0.0000199993584529566-0.0307561134217775i</v>
      </c>
      <c r="X964" t="str">
        <f t="shared" si="441"/>
        <v>0.00334288627049127-0.0303883909769231i</v>
      </c>
      <c r="Y964" t="str">
        <f t="shared" si="442"/>
        <v>0.009+0.521504380495906i</v>
      </c>
      <c r="Z964" t="str">
        <f t="shared" si="443"/>
        <v>-0.7399941668766-0.100278345929473i</v>
      </c>
      <c r="AA964" t="str">
        <f t="shared" si="444"/>
        <v>0.613699256485624-24.4187227372066i</v>
      </c>
      <c r="AB964" t="str">
        <f t="shared" si="445"/>
        <v>1.40699489774729-0.0865141132829522i</v>
      </c>
      <c r="AC964" t="str">
        <f t="shared" si="446"/>
        <v>3.45420088982037-3.52000830135472i</v>
      </c>
      <c r="AD964" t="str">
        <f t="shared" si="447"/>
        <v>0.212341972087572+0.191341329665891i</v>
      </c>
      <c r="AE964" t="str">
        <f t="shared" si="448"/>
        <v>-0.137944428681035-0.162884769567516i</v>
      </c>
      <c r="AF964" t="str">
        <f t="shared" si="449"/>
        <v>-13.2164725462475-3.29361051980163i</v>
      </c>
      <c r="AG964" t="str">
        <f t="shared" si="450"/>
        <v>1.01738550245537-0.0183450512306603i</v>
      </c>
      <c r="AH964" t="str">
        <f t="shared" si="451"/>
        <v>1.21807003854883+2.58450986136189i</v>
      </c>
      <c r="AI964">
        <f t="shared" si="452"/>
        <v>9.1187032390553036</v>
      </c>
      <c r="AJ964">
        <f t="shared" si="453"/>
        <v>64.765669725992637</v>
      </c>
      <c r="AK964"/>
      <c r="AL964"/>
      <c r="AM964"/>
      <c r="AN964"/>
    </row>
    <row r="965" spans="1:40" x14ac:dyDescent="0.25">
      <c r="A965"/>
      <c r="B965">
        <f t="shared" si="454"/>
        <v>83100</v>
      </c>
      <c r="C965" s="237" t="str">
        <f t="shared" si="422"/>
        <v>-0.0000110672731577511+0.0294707845440797i</v>
      </c>
      <c r="D965" s="208" t="str">
        <f t="shared" si="423"/>
        <v>-5.95709080610017+0.225942681504611i</v>
      </c>
      <c r="E965" t="str">
        <f t="shared" si="424"/>
        <v>2870</v>
      </c>
      <c r="F965" t="str">
        <f t="shared" si="425"/>
        <v>0.777000777000777</v>
      </c>
      <c r="G965" t="str">
        <f t="shared" ref="G965:G1028" si="455">IF($C$11=$C$7,$C$24,F965)</f>
        <v>0.777000777000777</v>
      </c>
      <c r="H965" t="str">
        <f t="shared" si="426"/>
        <v>7.26289601549149+3.51745949561958i</v>
      </c>
      <c r="I965" t="str">
        <f t="shared" si="427"/>
        <v>326.33293689164i</v>
      </c>
      <c r="J965" t="str">
        <f t="shared" ref="J965:J1028" si="456">IMSUM(COMPLEX(0,2*PI()*B965*$C$113*$C$112),COMPLEX(0,2*PI()*B965*$C$113*$C$111),COMPLEX(0,2*PI()*B965*$C$28*10^-12*$C$111),COMPLEX(-1*2*PI()*B965*2*PI()*B965*$C$113*$C$112*$C$28*10^-12*$C$111,0),COMPLEX(1,0))</f>
        <v>-90.0900113206283+70.5782433255258i</v>
      </c>
      <c r="K965" t="str">
        <f t="shared" si="428"/>
        <v>1.75850413732069-2.24465288697964i</v>
      </c>
      <c r="L965" t="str">
        <f t="shared" si="429"/>
        <v>0.129611956364147-0.140193093606193i</v>
      </c>
      <c r="M965" t="str">
        <f t="shared" si="430"/>
        <v>1.88811609368484-2.38484598058583i</v>
      </c>
      <c r="N965" t="str">
        <f t="shared" si="431"/>
        <v>-0.368540997667096i</v>
      </c>
      <c r="O965" t="str">
        <f t="shared" si="432"/>
        <v>0.932853950860953-0.360254779792178i</v>
      </c>
      <c r="P965" t="str">
        <f t="shared" si="433"/>
        <v>0.067146049139047+0.360254779792178i</v>
      </c>
      <c r="Q965" t="str">
        <f t="shared" si="434"/>
        <v>-0.067146049139047+0.00828621787491801i</v>
      </c>
      <c r="R965" t="str">
        <f t="shared" si="435"/>
        <v>-0.33282892863667-5.40631470450637i</v>
      </c>
      <c r="S965" t="str">
        <f t="shared" si="436"/>
        <v>0.0382263840013653i</v>
      </c>
      <c r="T965" t="str">
        <f t="shared" si="437"/>
        <v>0.206663861926688-0.0127228464328284i</v>
      </c>
      <c r="U965" t="str">
        <f t="shared" si="438"/>
        <v>0.0001-1915.22193853063i</v>
      </c>
      <c r="V965" t="str">
        <f t="shared" si="439"/>
        <v>0.00002-0.0307195951801016i</v>
      </c>
      <c r="W965" t="str">
        <f t="shared" si="440"/>
        <v>0.0000199993584529566-0.0307191024549647i</v>
      </c>
      <c r="X965" t="str">
        <f t="shared" si="441"/>
        <v>0.0033349879693468-0.0303526851346217i</v>
      </c>
      <c r="Y965" t="str">
        <f t="shared" si="442"/>
        <v>0.009+0.522132699026624i</v>
      </c>
      <c r="Z965" t="str">
        <f t="shared" si="443"/>
        <v>-0.738135036851921-0.0998917016629136i</v>
      </c>
      <c r="AA965" t="str">
        <f t="shared" si="444"/>
        <v>0.611652968334105-24.385812617891i</v>
      </c>
      <c r="AB965" t="str">
        <f t="shared" si="445"/>
        <v>1.40698206197403-0.0866180305610955i</v>
      </c>
      <c r="AC965" t="str">
        <f t="shared" si="446"/>
        <v>3.44997481270916-3.51898041276082i</v>
      </c>
      <c r="AD965" t="str">
        <f t="shared" si="447"/>
        <v>0.212425082650633+0.191567101310689i</v>
      </c>
      <c r="AE965" t="str">
        <f t="shared" si="448"/>
        <v>-0.137662432478041-0.162621892367438i</v>
      </c>
      <c r="AF965" t="str">
        <f t="shared" si="449"/>
        <v>-13.2199868215917-3.29151681411497i</v>
      </c>
      <c r="AG965" t="str">
        <f t="shared" si="450"/>
        <v>1.01738124852457-0.0183280081424375i</v>
      </c>
      <c r="AH965" t="str">
        <f t="shared" si="451"/>
        <v>1.21619004566718+2.5804169577926i</v>
      </c>
      <c r="AI965">
        <f t="shared" si="452"/>
        <v>9.1050006913641219</v>
      </c>
      <c r="AJ965">
        <f t="shared" si="453"/>
        <v>64.764779883689528</v>
      </c>
      <c r="AK965"/>
      <c r="AL965"/>
      <c r="AM965"/>
      <c r="AN965"/>
    </row>
    <row r="966" spans="1:40" x14ac:dyDescent="0.25">
      <c r="A966"/>
      <c r="B966">
        <f t="shared" si="454"/>
        <v>83200</v>
      </c>
      <c r="C966" s="237" t="str">
        <f t="shared" ref="C966:C1029" si="457">IMPRODUCT(COMPLEX(-1,0),IMDIV(IMPRODUCT(G966,COMPLEX($C$100+$C$101,0)),COMPLEX($C$100,2*PI()*B966*$C$103*$C$102*(2*$C$100+$C$101))))</f>
        <v>-0.0000110406851274719+0.0294353629380138i</v>
      </c>
      <c r="D966" s="208" t="str">
        <f t="shared" ref="D966:D1029" si="458">IMPRODUCT(COMPLEX($C$106,0),IMSUB(C966,G966))</f>
        <v>-5.9570906022586+0.225671115858106i</v>
      </c>
      <c r="E966" t="str">
        <f t="shared" ref="E966:E1029" si="459">IMDIV(COMPLEX($C$20*10^3,0),COMPLEX(1,2*PI()*B966*$C$20*1000*$C$29*10^-12))</f>
        <v>2870</v>
      </c>
      <c r="F966" t="str">
        <f t="shared" ref="F966:F1029" si="460">IMDIV(COMPLEX($C$22*1000,0),IMSUM(COMPLEX($C$22*1000,0),E966))</f>
        <v>0.777000777000777</v>
      </c>
      <c r="G966" t="str">
        <f t="shared" si="455"/>
        <v>0.777000777000777</v>
      </c>
      <c r="H966" t="str">
        <f t="shared" ref="H966:H1029" si="461">IMPRODUCT(COMPLEX($C$108,0),IMPRODUCT(COMPLEX(-1,0),D966),IMDIV(COMPLEX(0,2*PI()*B966*$C$109*$C$110),COMPLEX(1,2*PI()*B966*$C$109*$C$110)))</f>
        <v>7.26640155094438+3.51509450444029i</v>
      </c>
      <c r="I966" t="str">
        <f t="shared" ref="I966:I1029" si="462">COMPLEX(0,2*PI()*B966*$C$113*$C$112*$C$114)</f>
        <v>326.725635973339i</v>
      </c>
      <c r="J966" t="str">
        <f t="shared" si="456"/>
        <v>-90.3093730986988+70.6631750262785i</v>
      </c>
      <c r="K966" t="str">
        <f t="shared" ref="K966:K1029" si="463">IMDIV(I966,J966)</f>
        <v>1.75582575511712-2.24399092110152i</v>
      </c>
      <c r="L966" t="str">
        <f t="shared" ref="L966:L1029" si="464">IMDIV(COMPLEX($C$117,0),COMPLEX(1,2*PI()*B966*$C$115*$C$116))</f>
        <v>0.129443887451464-0.140179789367715i</v>
      </c>
      <c r="M966" t="str">
        <f t="shared" ref="M966:M1029" si="465">IMSUM(K966,L966)</f>
        <v>1.88526964256858-2.38417071046924i</v>
      </c>
      <c r="N966" t="str">
        <f t="shared" ref="N966:N1029" si="466">COMPLEX(0,-2*PI()*B966*$C$43)</f>
        <v>-0.368984488639018i</v>
      </c>
      <c r="O966" t="str">
        <f t="shared" ref="O966:O1029" si="467">IMEXP(N966)</f>
        <v>0.932694089384926-0.360668456655726i</v>
      </c>
      <c r="P966" t="str">
        <f t="shared" ref="P966:P1029" si="468">IMSUB(COMPLEX(1,0),O966)</f>
        <v>0.067305910615074+0.360668456655726i</v>
      </c>
      <c r="Q966" t="str">
        <f t="shared" ref="Q966:Q1029" si="469">IMSUM(COMPLEX(0,2*PI()*B966*$C$43),O966,COMPLEX(-1,0))</f>
        <v>-0.067305910615074+0.008316031983292i</v>
      </c>
      <c r="R966" t="str">
        <f t="shared" ref="R966:R1029" si="470">IMDIV(P966,Q966)</f>
        <v>-0.332827710649432-5.3997674085553i</v>
      </c>
      <c r="S966" t="str">
        <f t="shared" ref="S966:S1029" si="471">IMDIV(COMPLEX(0,2*PI()*B966*$C$123),COMPLEX($C$124,0))</f>
        <v>0.0382723844634609i</v>
      </c>
      <c r="T966" t="str">
        <f t="shared" ref="T966:T1029" si="472">IMPRODUCT(R966,S966)</f>
        <v>0.206661974273494-0.0127381101020686i</v>
      </c>
      <c r="U966" t="str">
        <f t="shared" ref="U966:U1029" si="473">IMDIV(COMPLEX(1,2*PI()*B966*$C$16*10^-3*$C$15*10^-6),COMPLEX(0,2*PI()*B966*$C$15*10^-6))</f>
        <v>0.0001-1912.91998908528i</v>
      </c>
      <c r="V966" t="str">
        <f t="shared" ref="V966:V1029" si="474">IMSUM(COMPLEX($C$18*10^-3,0),IMDIV(COMPLEX(1,0),COMPLEX(0,2*PI()*B966*($C$17*1*10^-6))))</f>
        <v>0.00002-0.0306826725897409i</v>
      </c>
      <c r="W966" t="str">
        <f t="shared" ref="W966:W1029" si="475">IMDIV(IMPRODUCT(U966,V966),IMSUM(U966,V966))</f>
        <v>0.0000199993584529566-0.0306821804568223i</v>
      </c>
      <c r="X966" t="str">
        <f t="shared" ref="X966:X1029" si="476">IMDIV(IMPRODUCT(COMPLEX($C$19,0),W966),IMSUM(COMPLEX($C$19,0),W966))</f>
        <v>0.00332711768399659-0.030317062067585i</v>
      </c>
      <c r="Y966" t="str">
        <f t="shared" ref="Y966:Y1029" si="477">COMPLEX($C$13*10^-3,2*PI()*B966*$C$12*0.000001)</f>
        <v>0.009+0.522761017557342i</v>
      </c>
      <c r="Z966" t="str">
        <f t="shared" ref="Z966:Z1029" si="478">IMPRODUCT(COMPLEX($C$6,0),IMDIV(X966,IMSUM(X966,Y966)))</f>
        <v>-0.736282992821032-0.0995070784460231i</v>
      </c>
      <c r="AA966" t="str">
        <f t="shared" ref="AA966:AA1029" si="479">IMDIV(COMPLEX($C$6,0),IMSUM(X966,Y966))</f>
        <v>0.609617057535351-24.3529949857188i</v>
      </c>
      <c r="AB966" t="str">
        <f t="shared" ref="AB966:AB1029" si="480">IMPRODUCT(COMPLEX($C$119,0),T966)</f>
        <v>1.40696921069874-0.0867219466914758i</v>
      </c>
      <c r="AC966" t="str">
        <f t="shared" ref="AC966:AC1029" si="481">IMSUM(COMPLEX(1,0),IMPRODUCT(AB966,M966))</f>
        <v>3.44575641570232-3.51794903612185i</v>
      </c>
      <c r="AD966" t="str">
        <f t="shared" ref="AD966:AD1029" si="482">IMDIV(AB966,AC966)</f>
        <v>0.212508288936446+0.191792832635762i</v>
      </c>
      <c r="AE966" t="str">
        <f t="shared" ref="AE966:AE1029" si="483">IMPRODUCT(AD966,AA966,X966)</f>
        <v>-0.137381494534931-0.162359879792311i</v>
      </c>
      <c r="AF966" t="str">
        <f t="shared" ref="AF966:AF1029" si="484">IMSUB(D966,H966)</f>
        <v>-13.223492153203-3.28942338858218i</v>
      </c>
      <c r="AG966" t="str">
        <f t="shared" ref="AG966:AG1029" si="485">IMSUM(COMPLEX(1,0),IMPRODUCT(AD966,AA966,COMPLEX($C$127,0)))</f>
        <v>1.01737700842079-0.0183110210676307i</v>
      </c>
      <c r="AH966" t="str">
        <f t="shared" ref="AH966:AH1029" si="486">IMDIV(IMPRODUCT(AE966,AF966),AG966)</f>
        <v>1.21431618823774+2.5763368400514i</v>
      </c>
      <c r="AI966">
        <f t="shared" ref="AI966:AI1029" si="487">20*LOG10(IMABS(AH966))</f>
        <v>9.0913197431462116</v>
      </c>
      <c r="AJ966">
        <f t="shared" ref="AJ966:AJ1029" si="488">IMARGUMENT(AH966)*180/PI()</f>
        <v>64.763885242769945</v>
      </c>
      <c r="AK966"/>
      <c r="AL966"/>
      <c r="AM966"/>
      <c r="AN966"/>
    </row>
    <row r="967" spans="1:40" x14ac:dyDescent="0.25">
      <c r="A967"/>
      <c r="B967">
        <f t="shared" si="454"/>
        <v>83300</v>
      </c>
      <c r="C967" s="237" t="str">
        <f t="shared" si="457"/>
        <v>-0.0000110141927948982+0.029400026377785i</v>
      </c>
      <c r="D967" s="208" t="str">
        <f t="shared" si="458"/>
        <v>-5.95709039915072+0.225400202229685i</v>
      </c>
      <c r="E967" t="str">
        <f t="shared" si="459"/>
        <v>2870</v>
      </c>
      <c r="F967" t="str">
        <f t="shared" si="460"/>
        <v>0.777000777000777</v>
      </c>
      <c r="G967" t="str">
        <f t="shared" si="455"/>
        <v>0.777000777000777</v>
      </c>
      <c r="H967" t="str">
        <f t="shared" si="461"/>
        <v>7.26989816845338+3.51273045850217i</v>
      </c>
      <c r="I967" t="str">
        <f t="shared" si="462"/>
        <v>327.118335055037i</v>
      </c>
      <c r="J967" t="str">
        <f t="shared" si="456"/>
        <v>-90.5289986912951+70.7481067270312i</v>
      </c>
      <c r="K967" t="str">
        <f t="shared" si="463"/>
        <v>1.75315231140969-2.24332679201731i</v>
      </c>
      <c r="L967" t="str">
        <f t="shared" si="464"/>
        <v>0.129276052504597-0.140166301284391i</v>
      </c>
      <c r="M967" t="str">
        <f t="shared" si="465"/>
        <v>1.88242836391429-2.3834930933017i</v>
      </c>
      <c r="N967" t="str">
        <f t="shared" si="466"/>
        <v>-0.36942797961094i</v>
      </c>
      <c r="O967" t="str">
        <f t="shared" si="467"/>
        <v>0.932534044462672-0.361082062581473i</v>
      </c>
      <c r="P967" t="str">
        <f t="shared" si="468"/>
        <v>0.067465955537328+0.361082062581473i</v>
      </c>
      <c r="Q967" t="str">
        <f t="shared" si="469"/>
        <v>-0.067465955537328+0.00834591702946696i</v>
      </c>
      <c r="R967" t="str">
        <f t="shared" si="470"/>
        <v>-0.332826491181527-5.39323577297833i</v>
      </c>
      <c r="S967" t="str">
        <f t="shared" si="471"/>
        <v>0.0383183849255563i</v>
      </c>
      <c r="T967" t="str">
        <f t="shared" si="472"/>
        <v>0.206660084343264-0.012753373602516i</v>
      </c>
      <c r="U967" t="str">
        <f t="shared" si="473"/>
        <v>0.0001-1910.62356652936i</v>
      </c>
      <c r="V967" t="str">
        <f t="shared" si="474"/>
        <v>0.00002-0.0306458386490569i</v>
      </c>
      <c r="W967" t="str">
        <f t="shared" si="475"/>
        <v>0.0000199993584529566-0.0306453471069346i</v>
      </c>
      <c r="X967" t="str">
        <f t="shared" si="476"/>
        <v>0.00331927528262794-0.0302815214920638i</v>
      </c>
      <c r="Y967" t="str">
        <f t="shared" si="477"/>
        <v>0.009+0.523389336088059i</v>
      </c>
      <c r="Z967" t="str">
        <f t="shared" si="478"/>
        <v>-0.734437998423958-0.0991244628970016i</v>
      </c>
      <c r="AA967" t="str">
        <f t="shared" si="479"/>
        <v>0.607591454246792-24.320269439334i</v>
      </c>
      <c r="AB967" t="str">
        <f t="shared" si="480"/>
        <v>1.40695634392122-0.0868258616727029i</v>
      </c>
      <c r="AC967" t="str">
        <f t="shared" si="481"/>
        <v>3.4415456869696-3.51691419304723i</v>
      </c>
      <c r="AD967" t="str">
        <f t="shared" si="482"/>
        <v>0.212591590931976+0.192018523624583i</v>
      </c>
      <c r="AE967" t="str">
        <f t="shared" si="483"/>
        <v>-0.137101609505283-0.162098727418713i</v>
      </c>
      <c r="AF967" t="str">
        <f t="shared" si="484"/>
        <v>-13.2269885676041-3.28733025627248i</v>
      </c>
      <c r="AG967" t="str">
        <f t="shared" si="485"/>
        <v>1.01737278205815-0.0182940897679272i</v>
      </c>
      <c r="AH967" t="str">
        <f t="shared" si="486"/>
        <v>1.2124484396986+2.57226944758791i</v>
      </c>
      <c r="AI967">
        <f t="shared" si="487"/>
        <v>9.0776603288644004</v>
      </c>
      <c r="AJ967">
        <f t="shared" si="488"/>
        <v>64.762985757827977</v>
      </c>
      <c r="AK967"/>
      <c r="AL967"/>
      <c r="AM967"/>
      <c r="AN967"/>
    </row>
    <row r="968" spans="1:40" x14ac:dyDescent="0.25">
      <c r="A968"/>
      <c r="B968">
        <f t="shared" si="454"/>
        <v>83400</v>
      </c>
      <c r="C968" s="237" t="str">
        <f t="shared" si="457"/>
        <v>-0.0000109877957013236+0.0293647745574732i</v>
      </c>
      <c r="D968" s="208" t="str">
        <f t="shared" si="458"/>
        <v>-5.957090196773+0.225129938273961i</v>
      </c>
      <c r="E968" t="str">
        <f t="shared" si="459"/>
        <v>2870</v>
      </c>
      <c r="F968" t="str">
        <f t="shared" si="460"/>
        <v>0.777000777000777</v>
      </c>
      <c r="G968" t="str">
        <f t="shared" si="455"/>
        <v>0.777000777000777</v>
      </c>
      <c r="H968" t="str">
        <f t="shared" si="461"/>
        <v>7.27338589446662+3.510367368425i</v>
      </c>
      <c r="I968" t="str">
        <f t="shared" si="462"/>
        <v>327.511034136736i</v>
      </c>
      <c r="J968" t="str">
        <f t="shared" si="456"/>
        <v>-90.7488880984169+70.833038427784i</v>
      </c>
      <c r="K968" t="str">
        <f t="shared" si="463"/>
        <v>1.75048379833362-2.24266051349788i</v>
      </c>
      <c r="L968" t="str">
        <f t="shared" si="464"/>
        <v>0.12910845139783-0.140152630133344i</v>
      </c>
      <c r="M968" t="str">
        <f t="shared" si="465"/>
        <v>1.87959224973145-2.38281314363122i</v>
      </c>
      <c r="N968" t="str">
        <f t="shared" si="466"/>
        <v>-0.369871470582862i</v>
      </c>
      <c r="O968" t="str">
        <f t="shared" si="467"/>
        <v>0.932373816125669-0.36149559748807i</v>
      </c>
      <c r="P968" t="str">
        <f t="shared" si="468"/>
        <v>0.0676261838743309+0.36149559748807i</v>
      </c>
      <c r="Q968" t="str">
        <f t="shared" si="469"/>
        <v>-0.0676261838743309+0.00837587309479204i</v>
      </c>
      <c r="R968" t="str">
        <f t="shared" si="470"/>
        <v>-0.332825270232949-5.38671974144253i</v>
      </c>
      <c r="S968" t="str">
        <f t="shared" si="471"/>
        <v>0.0383643853876519i</v>
      </c>
      <c r="T968" t="str">
        <f t="shared" si="472"/>
        <v>0.206658192135974-0.0127686369339662i</v>
      </c>
      <c r="U968" t="str">
        <f t="shared" si="473"/>
        <v>0.0001-1908.33265098196i</v>
      </c>
      <c r="V968" t="str">
        <f t="shared" si="474"/>
        <v>0.00002-0.030609093039166i</v>
      </c>
      <c r="W968" t="str">
        <f t="shared" si="475"/>
        <v>0.0000199993584529566-0.0306086020864232i</v>
      </c>
      <c r="X968" t="str">
        <f t="shared" si="476"/>
        <v>0.00331146063419941-0.0302460631255865i</v>
      </c>
      <c r="Y968" t="str">
        <f t="shared" si="477"/>
        <v>0.009+0.524017654618777i</v>
      </c>
      <c r="Z968" t="str">
        <f t="shared" si="478"/>
        <v>-0.73260001753575-0.0987438417415928i</v>
      </c>
      <c r="AA968" t="str">
        <f t="shared" si="479"/>
        <v>0.605576089206662-24.2876355797437i</v>
      </c>
      <c r="AB968" t="str">
        <f t="shared" si="480"/>
        <v>1.40694346164132-0.0869297755033851i</v>
      </c>
      <c r="AC968" t="str">
        <f t="shared" si="481"/>
        <v>3.43734261466898-3.515875905052i</v>
      </c>
      <c r="AD968" t="str">
        <f t="shared" si="482"/>
        <v>0.212674988624175+0.192244174260527i</v>
      </c>
      <c r="AE968" t="str">
        <f t="shared" si="483"/>
        <v>-0.136822772076561-0.161838430853508i</v>
      </c>
      <c r="AF968" t="str">
        <f t="shared" si="484"/>
        <v>-13.2304760912396-3.28523743015104i</v>
      </c>
      <c r="AG968" t="str">
        <f t="shared" si="485"/>
        <v>1.01736856935144-0.0182772140063793i</v>
      </c>
      <c r="AH968" t="str">
        <f t="shared" si="486"/>
        <v>1.21058677362949+2.5682147202312i</v>
      </c>
      <c r="AI968">
        <f t="shared" si="487"/>
        <v>9.0640223832677052</v>
      </c>
      <c r="AJ968">
        <f t="shared" si="488"/>
        <v>64.762081383911379</v>
      </c>
      <c r="AK968"/>
      <c r="AL968"/>
      <c r="AM968"/>
      <c r="AN968"/>
    </row>
    <row r="969" spans="1:40" x14ac:dyDescent="0.25">
      <c r="A969"/>
      <c r="B969">
        <f t="shared" si="454"/>
        <v>83500</v>
      </c>
      <c r="C969" s="237" t="str">
        <f t="shared" si="457"/>
        <v>-0.0000109614933907868+0.0293296071726237i</v>
      </c>
      <c r="D969" s="208" t="str">
        <f t="shared" si="458"/>
        <v>-5.95708999512196+0.224860321656782i</v>
      </c>
      <c r="E969" t="str">
        <f t="shared" si="459"/>
        <v>2870</v>
      </c>
      <c r="F969" t="str">
        <f t="shared" si="460"/>
        <v>0.777000777000777</v>
      </c>
      <c r="G969" t="str">
        <f t="shared" si="455"/>
        <v>0.777000777000777</v>
      </c>
      <c r="H969" t="str">
        <f t="shared" si="461"/>
        <v>7.27686475535429+3.50800524473649i</v>
      </c>
      <c r="I969" t="str">
        <f t="shared" si="462"/>
        <v>327.903733218435i</v>
      </c>
      <c r="J969" t="str">
        <f t="shared" si="456"/>
        <v>-90.9690413200644+70.9179701285367i</v>
      </c>
      <c r="K969" t="str">
        <f t="shared" si="463"/>
        <v>1.74782020801782-2.24199209925268i</v>
      </c>
      <c r="L969" t="str">
        <f t="shared" si="464"/>
        <v>0.128941084003912-0.140138776689382i</v>
      </c>
      <c r="M969" t="str">
        <f t="shared" si="465"/>
        <v>1.87676129202173-2.38213087594206i</v>
      </c>
      <c r="N969" t="str">
        <f t="shared" si="466"/>
        <v>-0.370314961554784i</v>
      </c>
      <c r="O969" t="str">
        <f t="shared" si="467"/>
        <v>0.932213404405432-0.36190906129418i</v>
      </c>
      <c r="P969" t="str">
        <f t="shared" si="468"/>
        <v>0.067786595594568+0.36190906129418i</v>
      </c>
      <c r="Q969" t="str">
        <f t="shared" si="469"/>
        <v>-0.067786595594568+0.008405900260604i</v>
      </c>
      <c r="R969" t="str">
        <f t="shared" si="470"/>
        <v>-0.33282404780356-5.38021925788485i</v>
      </c>
      <c r="S969" t="str">
        <f t="shared" si="471"/>
        <v>0.0384103858497475i</v>
      </c>
      <c r="T969" t="str">
        <f t="shared" si="472"/>
        <v>0.206656297651599-0.0127839000962095i</v>
      </c>
      <c r="U969" t="str">
        <f t="shared" si="473"/>
        <v>0.0001-1906.04722265743i</v>
      </c>
      <c r="V969" t="str">
        <f t="shared" si="474"/>
        <v>0.00002-0.0305724354427119i</v>
      </c>
      <c r="W969" t="str">
        <f t="shared" si="475"/>
        <v>0.0000199993584529566-0.030571945077937i</v>
      </c>
      <c r="X969" t="str">
        <f t="shared" si="476"/>
        <v>0.00330367360843531-0.0302106866869515i</v>
      </c>
      <c r="Y969" t="str">
        <f t="shared" si="477"/>
        <v>0.009+0.524645973149495i</v>
      </c>
      <c r="Z969" t="str">
        <f t="shared" si="478"/>
        <v>-0.730769014264652-0.0983652018120644i</v>
      </c>
      <c r="AA969" t="str">
        <f t="shared" si="479"/>
        <v>0.603570893728266-24.2550930103014i</v>
      </c>
      <c r="AB969" t="str">
        <f t="shared" si="480"/>
        <v>1.40693056385887-0.087033688182095i</v>
      </c>
      <c r="AC969" t="str">
        <f t="shared" si="481"/>
        <v>3.43314718694695-3.51483419355683i</v>
      </c>
      <c r="AD969" t="str">
        <f t="shared" si="482"/>
        <v>0.212758481999981+0.192469784526863i</v>
      </c>
      <c r="AE969" t="str">
        <f t="shared" si="483"/>
        <v>-0.136544976969861-0.161578985733582i</v>
      </c>
      <c r="AF969" t="str">
        <f t="shared" si="484"/>
        <v>-13.2339547504763-3.28314492307971i</v>
      </c>
      <c r="AG969" t="str">
        <f t="shared" si="485"/>
        <v>1.01736437021605-0.0182603935473946i</v>
      </c>
      <c r="AH969" t="str">
        <f t="shared" si="486"/>
        <v>1.208731163751+2.56417259818704i</v>
      </c>
      <c r="AI969">
        <f t="shared" si="487"/>
        <v>9.0504058413903916</v>
      </c>
      <c r="AJ969">
        <f t="shared" si="488"/>
        <v>64.761172076517468</v>
      </c>
      <c r="AK969"/>
      <c r="AL969"/>
      <c r="AM969"/>
      <c r="AN969"/>
    </row>
    <row r="970" spans="1:40" x14ac:dyDescent="0.25">
      <c r="A970"/>
      <c r="B970">
        <f t="shared" si="454"/>
        <v>83600</v>
      </c>
      <c r="C970" s="237" t="str">
        <f t="shared" si="457"/>
        <v>-0.0000109352854100519+0.0292945239202385i</v>
      </c>
      <c r="D970" s="208" t="str">
        <f t="shared" si="458"/>
        <v>-5.9570897941941+0.224591350055162i</v>
      </c>
      <c r="E970" t="str">
        <f t="shared" si="459"/>
        <v>2870</v>
      </c>
      <c r="F970" t="str">
        <f t="shared" si="460"/>
        <v>0.777000777000777</v>
      </c>
      <c r="G970" t="str">
        <f t="shared" si="455"/>
        <v>0.777000777000777</v>
      </c>
      <c r="H970" t="str">
        <f t="shared" si="461"/>
        <v>7.28033477740881+3.50564409787277i</v>
      </c>
      <c r="I970" t="str">
        <f t="shared" si="462"/>
        <v>328.296432300133i</v>
      </c>
      <c r="J970" t="str">
        <f t="shared" si="456"/>
        <v>-91.1894583562376+71.0029018292895i</v>
      </c>
      <c r="K970" t="str">
        <f t="shared" si="463"/>
        <v>1.74516153258517-2.24132156292993i</v>
      </c>
      <c r="L970" t="str">
        <f t="shared" si="464"/>
        <v>0.128773950194084-0.140124741724999i</v>
      </c>
      <c r="M970" t="str">
        <f t="shared" si="465"/>
        <v>1.87393548277925-2.38144630465493i</v>
      </c>
      <c r="N970" t="str">
        <f t="shared" si="466"/>
        <v>-0.370758452526706i</v>
      </c>
      <c r="O970" t="str">
        <f t="shared" si="467"/>
        <v>0.932052809333511-0.362322453918482i</v>
      </c>
      <c r="P970" t="str">
        <f t="shared" si="468"/>
        <v>0.067947190666489+0.362322453918482i</v>
      </c>
      <c r="Q970" t="str">
        <f t="shared" si="469"/>
        <v>-0.067947190666489+0.00843599860822397i</v>
      </c>
      <c r="R970" t="str">
        <f t="shared" si="470"/>
        <v>-0.332822823893358-5.37373426651046i</v>
      </c>
      <c r="S970" t="str">
        <f t="shared" si="471"/>
        <v>0.0384563863118429i</v>
      </c>
      <c r="T970" t="str">
        <f t="shared" si="472"/>
        <v>0.206654400890114-0.0127991630890414i</v>
      </c>
      <c r="U970" t="str">
        <f t="shared" si="473"/>
        <v>0.0001-1903.76726186478i</v>
      </c>
      <c r="V970" t="str">
        <f t="shared" si="474"/>
        <v>0.00002-0.030535865543857i</v>
      </c>
      <c r="W970" t="str">
        <f t="shared" si="475"/>
        <v>0.0000199993584529566-0.0305353757656434i</v>
      </c>
      <c r="X970" t="str">
        <f t="shared" si="476"/>
        <v>0.00329591407582037-0.0301753918962196i</v>
      </c>
      <c r="Y970" t="str">
        <f t="shared" si="477"/>
        <v>0.009+0.525274291680213i</v>
      </c>
      <c r="Z970" t="str">
        <f t="shared" si="478"/>
        <v>-0.728944952950266-0.097988530046199i</v>
      </c>
      <c r="AA970" t="str">
        <f t="shared" si="479"/>
        <v>0.601575799694333-24.2226413366887i</v>
      </c>
      <c r="AB970" t="str">
        <f t="shared" si="480"/>
        <v>1.40691765057369-0.0871375997074401i</v>
      </c>
      <c r="AC970" t="str">
        <f t="shared" si="481"/>
        <v>3.42895939193867-3.5137890798885i</v>
      </c>
      <c r="AD970" t="str">
        <f t="shared" si="482"/>
        <v>0.212842071046328+0.192695354406757i</v>
      </c>
      <c r="AE970" t="str">
        <f t="shared" si="483"/>
        <v>-0.136268218939653-0.161320387725586i</v>
      </c>
      <c r="AF970" t="str">
        <f t="shared" si="484"/>
        <v>-13.2374245716029-3.28105274781761i</v>
      </c>
      <c r="AG970" t="str">
        <f t="shared" si="485"/>
        <v>1.01736018456802-0.0182436281567267i</v>
      </c>
      <c r="AH970" t="str">
        <f t="shared" si="486"/>
        <v>1.20688158392359+2.56014302203459i</v>
      </c>
      <c r="AI970">
        <f t="shared" si="487"/>
        <v>9.0368106385490883</v>
      </c>
      <c r="AJ970">
        <f t="shared" si="488"/>
        <v>64.760257791587918</v>
      </c>
      <c r="AK970"/>
      <c r="AL970"/>
      <c r="AM970"/>
      <c r="AN970"/>
    </row>
    <row r="971" spans="1:40" x14ac:dyDescent="0.25">
      <c r="A971"/>
      <c r="B971">
        <f t="shared" si="454"/>
        <v>83700</v>
      </c>
      <c r="C971" s="237" t="str">
        <f t="shared" si="457"/>
        <v>-0.0000109091713085889+0.029259524498768i</v>
      </c>
      <c r="D971" s="208" t="str">
        <f t="shared" si="458"/>
        <v>-5.957089593986+0.224323021157221i</v>
      </c>
      <c r="E971" t="str">
        <f t="shared" si="459"/>
        <v>2870</v>
      </c>
      <c r="F971" t="str">
        <f t="shared" si="460"/>
        <v>0.777000777000777</v>
      </c>
      <c r="G971" t="str">
        <f t="shared" si="455"/>
        <v>0.777000777000777</v>
      </c>
      <c r="H971" t="str">
        <f t="shared" si="461"/>
        <v>7.28379598684496+3.50328393817916i</v>
      </c>
      <c r="I971" t="str">
        <f t="shared" si="462"/>
        <v>328.689131381832i</v>
      </c>
      <c r="J971" t="str">
        <f t="shared" si="456"/>
        <v>-91.4101392069364+71.0878335300422i</v>
      </c>
      <c r="K971" t="str">
        <f t="shared" si="463"/>
        <v>1.74250776415269-2.24064891811692i</v>
      </c>
      <c r="L971" t="str">
        <f t="shared" si="464"/>
        <v>0.128607049838075-0.14011052601038i</v>
      </c>
      <c r="M971" t="str">
        <f t="shared" si="465"/>
        <v>1.87111481399076-2.3807594441273i</v>
      </c>
      <c r="N971" t="str">
        <f t="shared" si="466"/>
        <v>-0.371201943498628i</v>
      </c>
      <c r="O971" t="str">
        <f t="shared" si="467"/>
        <v>0.931892030941492-0.362735775279668i</v>
      </c>
      <c r="P971" t="str">
        <f t="shared" si="468"/>
        <v>0.068107969058508+0.362735775279668i</v>
      </c>
      <c r="Q971" t="str">
        <f t="shared" si="469"/>
        <v>-0.068107969058508+0.00846616821896001i</v>
      </c>
      <c r="R971" t="str">
        <f t="shared" si="470"/>
        <v>-0.33282159850228-5.36726471179112i</v>
      </c>
      <c r="S971" t="str">
        <f t="shared" si="471"/>
        <v>0.0385023867739385i</v>
      </c>
      <c r="T971" t="str">
        <f t="shared" si="472"/>
        <v>0.206652501851493-0.0128144259122553i</v>
      </c>
      <c r="U971" t="str">
        <f t="shared" si="473"/>
        <v>0.0001-1901.49274900711i</v>
      </c>
      <c r="V971" t="str">
        <f t="shared" si="474"/>
        <v>0.00002-0.030499383028273i</v>
      </c>
      <c r="W971" t="str">
        <f t="shared" si="475"/>
        <v>0.0000199993584529566-0.0304988938352189i</v>
      </c>
      <c r="X971" t="str">
        <f t="shared" si="476"/>
        <v>0.00328818190759441-0.0301401784747078i</v>
      </c>
      <c r="Y971" t="str">
        <f t="shared" si="477"/>
        <v>0.009+0.525902610210931i</v>
      </c>
      <c r="Z971" t="str">
        <f t="shared" si="478"/>
        <v>-0.72712779816176-0.097613813486298i</v>
      </c>
      <c r="AA971" t="str">
        <f t="shared" si="479"/>
        <v>0.599590739551407-24.1902801668988i</v>
      </c>
      <c r="AB971" t="str">
        <f t="shared" si="480"/>
        <v>1.40690472178561-0.087241510078014i</v>
      </c>
      <c r="AC971" t="str">
        <f t="shared" si="481"/>
        <v>3.42477921776845-3.51274058528028i</v>
      </c>
      <c r="AD971" t="str">
        <f t="shared" si="482"/>
        <v>0.212925755750132+0.192920883883273i</v>
      </c>
      <c r="AE971" t="str">
        <f t="shared" si="483"/>
        <v>-0.135992492773529-0.161062632525687i</v>
      </c>
      <c r="AF971" t="str">
        <f t="shared" si="484"/>
        <v>-13.240885580831-3.27896091702194i</v>
      </c>
      <c r="AG971" t="str">
        <f t="shared" si="485"/>
        <v>1.017356012324-0.0182269176014648i</v>
      </c>
      <c r="AH971" t="str">
        <f t="shared" si="486"/>
        <v>1.20503800814688+2.55612593272391i</v>
      </c>
      <c r="AI971">
        <f t="shared" si="487"/>
        <v>9.0232367103425251</v>
      </c>
      <c r="AJ971">
        <f t="shared" si="488"/>
        <v>64.759338485505467</v>
      </c>
      <c r="AK971"/>
      <c r="AL971"/>
      <c r="AM971"/>
      <c r="AN971"/>
    </row>
    <row r="972" spans="1:40" x14ac:dyDescent="0.25">
      <c r="A972"/>
      <c r="B972">
        <f t="shared" si="454"/>
        <v>83800</v>
      </c>
      <c r="C972" s="237" t="str">
        <f t="shared" si="457"/>
        <v>-0.0000108831506385542+0.0292246086081015i</v>
      </c>
      <c r="D972" s="208" t="str">
        <f t="shared" si="458"/>
        <v>-5.95708939449419+0.224055332662112i</v>
      </c>
      <c r="E972" t="str">
        <f t="shared" si="459"/>
        <v>2870</v>
      </c>
      <c r="F972" t="str">
        <f t="shared" si="460"/>
        <v>0.777000777000777</v>
      </c>
      <c r="G972" t="str">
        <f t="shared" si="455"/>
        <v>0.777000777000777</v>
      </c>
      <c r="H972" t="str">
        <f t="shared" si="461"/>
        <v>7.28724840980004+3.50092477591063i</v>
      </c>
      <c r="I972" t="str">
        <f t="shared" si="462"/>
        <v>329.081830463531i</v>
      </c>
      <c r="J972" t="str">
        <f t="shared" si="456"/>
        <v>-91.6310838721608+71.172765230795i</v>
      </c>
      <c r="K972" t="str">
        <f t="shared" si="463"/>
        <v>1.7398588948317-2.23997417834018i</v>
      </c>
      <c r="L972" t="str">
        <f t="shared" si="464"/>
        <v>0.128440382804123-0.140096130313403i</v>
      </c>
      <c r="M972" t="str">
        <f t="shared" si="465"/>
        <v>1.86829927763582-2.38007030865358i</v>
      </c>
      <c r="N972" t="str">
        <f t="shared" si="466"/>
        <v>-0.37164543447055i</v>
      </c>
      <c r="O972" t="str">
        <f t="shared" si="467"/>
        <v>0.931731069260998-0.363149025296444i</v>
      </c>
      <c r="P972" t="str">
        <f t="shared" si="468"/>
        <v>0.068268930739002+0.363149025296444i</v>
      </c>
      <c r="Q972" t="str">
        <f t="shared" si="469"/>
        <v>-0.068268930739002+0.00849640917410599i</v>
      </c>
      <c r="R972" t="str">
        <f t="shared" si="470"/>
        <v>-0.332820371630253-5.36081053846373i</v>
      </c>
      <c r="S972" t="str">
        <f t="shared" si="471"/>
        <v>0.0385483872360339i</v>
      </c>
      <c r="T972" t="str">
        <f t="shared" si="472"/>
        <v>0.206650600535711-0.0128296885656437i</v>
      </c>
      <c r="U972" t="str">
        <f t="shared" si="473"/>
        <v>0.0001-1899.22366458109i</v>
      </c>
      <c r="V972" t="str">
        <f t="shared" si="474"/>
        <v>0.00002-0.0304629875831318i</v>
      </c>
      <c r="W972" t="str">
        <f t="shared" si="475"/>
        <v>0.0000199993584529566-0.0304624989738409i</v>
      </c>
      <c r="X972" t="str">
        <f t="shared" si="476"/>
        <v>0.00328047697574724-0.0301050461449822i</v>
      </c>
      <c r="Y972" t="str">
        <f t="shared" si="477"/>
        <v>0.009+0.526530928741649i</v>
      </c>
      <c r="Z972" t="str">
        <f t="shared" si="478"/>
        <v>-0.725317514696101-0.0972410392782018i</v>
      </c>
      <c r="AA972" t="str">
        <f t="shared" si="479"/>
        <v>0.597615646304353-24.158009111219i</v>
      </c>
      <c r="AB972" t="str">
        <f t="shared" si="480"/>
        <v>1.40689177749446-0.0873454192924041i</v>
      </c>
      <c r="AC972" t="str">
        <f t="shared" si="481"/>
        <v>3.42060665254993-3.51168873087222i</v>
      </c>
      <c r="AD972" t="str">
        <f t="shared" si="482"/>
        <v>0.213009536098299+0.193146372939374i</v>
      </c>
      <c r="AE972" t="str">
        <f t="shared" si="483"/>
        <v>-0.135717793291948-0.160805715859319i</v>
      </c>
      <c r="AF972" t="str">
        <f t="shared" si="484"/>
        <v>-13.2443378042942-3.27686944324852i</v>
      </c>
      <c r="AG972" t="str">
        <f t="shared" si="485"/>
        <v>1.01735185340125-0.0182102616500243i</v>
      </c>
      <c r="AH972" t="str">
        <f t="shared" si="486"/>
        <v>1.20320041055856+2.55212127157282i</v>
      </c>
      <c r="AI972">
        <f t="shared" si="487"/>
        <v>9.0096839926488634</v>
      </c>
      <c r="AJ972">
        <f t="shared" si="488"/>
        <v>64.75841411509181</v>
      </c>
      <c r="AK972"/>
      <c r="AL972"/>
      <c r="AM972"/>
      <c r="AN972"/>
    </row>
    <row r="973" spans="1:40" x14ac:dyDescent="0.25">
      <c r="A973"/>
      <c r="B973">
        <f t="shared" si="454"/>
        <v>83900</v>
      </c>
      <c r="C973" s="237" t="str">
        <f t="shared" si="457"/>
        <v>-0.0000108572229547717+0.0291897759495593i</v>
      </c>
      <c r="D973" s="208" t="str">
        <f t="shared" si="458"/>
        <v>-5.95708919571528+0.223788282279955i</v>
      </c>
      <c r="E973" t="str">
        <f t="shared" si="459"/>
        <v>2870</v>
      </c>
      <c r="F973" t="str">
        <f t="shared" si="460"/>
        <v>0.777000777000777</v>
      </c>
      <c r="G973" t="str">
        <f t="shared" si="455"/>
        <v>0.777000777000777</v>
      </c>
      <c r="H973" t="str">
        <f t="shared" si="461"/>
        <v>7.29069207233394+3.49856662123259i</v>
      </c>
      <c r="I973" t="str">
        <f t="shared" si="462"/>
        <v>329.47452954523i</v>
      </c>
      <c r="J973" t="str">
        <f t="shared" si="456"/>
        <v>-91.8522923519109+71.2576969315477i</v>
      </c>
      <c r="K973" t="str">
        <f t="shared" si="463"/>
        <v>1.73721491672803-2.2392973570657i</v>
      </c>
      <c r="L973" t="str">
        <f t="shared" si="464"/>
        <v>0.128273948958984-0.140081555399639i</v>
      </c>
      <c r="M973" t="str">
        <f t="shared" si="465"/>
        <v>1.86548886568701-2.37937891246534i</v>
      </c>
      <c r="N973" t="str">
        <f t="shared" si="466"/>
        <v>-0.372088925442471i</v>
      </c>
      <c r="O973" t="str">
        <f t="shared" si="467"/>
        <v>0.931569924323689-0.363562203887529i</v>
      </c>
      <c r="P973" t="str">
        <f t="shared" si="468"/>
        <v>0.068430075676311+0.363562203887529i</v>
      </c>
      <c r="Q973" t="str">
        <f t="shared" si="469"/>
        <v>-0.068430075676311+0.008526721554942i</v>
      </c>
      <c r="R973" t="str">
        <f t="shared" si="470"/>
        <v>-0.332819143277171-5.35437169152872i</v>
      </c>
      <c r="S973" t="str">
        <f t="shared" si="471"/>
        <v>0.0385943876981295i</v>
      </c>
      <c r="T973" t="str">
        <f t="shared" si="472"/>
        <v>0.206648696942749-0.0128449510489984i</v>
      </c>
      <c r="U973" t="str">
        <f t="shared" si="473"/>
        <v>0.0001-1896.95998917635i</v>
      </c>
      <c r="V973" t="str">
        <f t="shared" si="474"/>
        <v>0.00002-0.0304266788970971i</v>
      </c>
      <c r="W973" t="str">
        <f t="shared" si="475"/>
        <v>0.0000199993584529566-0.0304261908701777i</v>
      </c>
      <c r="X973" t="str">
        <f t="shared" si="476"/>
        <v>0.00327279915301326-0.030069994630851i</v>
      </c>
      <c r="Y973" t="str">
        <f t="shared" si="477"/>
        <v>0.009+0.527159247272367i</v>
      </c>
      <c r="Z973" t="str">
        <f t="shared" si="478"/>
        <v>-0.723514067576267-0.0968701946703096i</v>
      </c>
      <c r="AA973" t="str">
        <f t="shared" si="479"/>
        <v>0.595650453510874-24.125827782214i</v>
      </c>
      <c r="AB973" t="str">
        <f t="shared" si="480"/>
        <v>1.4068788177001-0.0874493273491927i</v>
      </c>
      <c r="AC973" t="str">
        <f t="shared" si="481"/>
        <v>3.41644168438649-3.51063353771152i</v>
      </c>
      <c r="AD973" t="str">
        <f t="shared" si="482"/>
        <v>0.213093412077723+0.193371821557925i</v>
      </c>
      <c r="AE973" t="str">
        <f t="shared" si="483"/>
        <v>-0.135444115347991-0.160549633480936i</v>
      </c>
      <c r="AF973" t="str">
        <f t="shared" si="484"/>
        <v>-13.2477812680492-3.27477833895264i</v>
      </c>
      <c r="AG973" t="str">
        <f t="shared" si="485"/>
        <v>1.01734770771763-0.0181936600721376i</v>
      </c>
      <c r="AH973" t="str">
        <f t="shared" si="486"/>
        <v>1.20136876543374+2.54812898026425i</v>
      </c>
      <c r="AI973">
        <f t="shared" si="487"/>
        <v>8.9961524216249149</v>
      </c>
      <c r="AJ973">
        <f t="shared" si="488"/>
        <v>64.757484637601664</v>
      </c>
      <c r="AK973"/>
      <c r="AL973"/>
      <c r="AM973"/>
      <c r="AN973"/>
    </row>
    <row r="974" spans="1:40" x14ac:dyDescent="0.25">
      <c r="A974"/>
      <c r="B974">
        <f t="shared" si="454"/>
        <v>84000</v>
      </c>
      <c r="C974" s="237" t="str">
        <f t="shared" si="457"/>
        <v>-0.0000108313878147136+0.029155026225884i</v>
      </c>
      <c r="D974" s="208" t="str">
        <f t="shared" si="458"/>
        <v>-5.95708899764587+0.223521867731777i</v>
      </c>
      <c r="E974" t="str">
        <f t="shared" si="459"/>
        <v>2870</v>
      </c>
      <c r="F974" t="str">
        <f t="shared" si="460"/>
        <v>0.777000777000777</v>
      </c>
      <c r="G974" t="str">
        <f t="shared" si="455"/>
        <v>0.777000777000777</v>
      </c>
      <c r="H974" t="str">
        <f t="shared" si="461"/>
        <v>7.29412700042938+3.49620948422131i</v>
      </c>
      <c r="I974" t="str">
        <f t="shared" si="462"/>
        <v>329.867228626928i</v>
      </c>
      <c r="J974" t="str">
        <f t="shared" si="456"/>
        <v>-92.0737646461866+71.3426286323005i</v>
      </c>
      <c r="K974" t="str">
        <f t="shared" si="463"/>
        <v>1.73457582194219-2.23861846769916i</v>
      </c>
      <c r="L974" t="str">
        <f t="shared" si="464"/>
        <v>0.128107748167941-0.140066802032362i</v>
      </c>
      <c r="M974" t="str">
        <f t="shared" si="465"/>
        <v>1.86268357011013-2.37868526973152i</v>
      </c>
      <c r="N974" t="str">
        <f t="shared" si="466"/>
        <v>-0.372532416414393i</v>
      </c>
      <c r="O974" t="str">
        <f t="shared" si="467"/>
        <v>0.931408596161257-0.36397531097166i</v>
      </c>
      <c r="P974" t="str">
        <f t="shared" si="468"/>
        <v>0.068591403838743+0.36397531097166i</v>
      </c>
      <c r="Q974" t="str">
        <f t="shared" si="469"/>
        <v>-0.068591403838743+0.00855710544273297i</v>
      </c>
      <c r="R974" t="str">
        <f t="shared" si="470"/>
        <v>-0.332817913443082-5.34794811624817i</v>
      </c>
      <c r="S974" t="str">
        <f t="shared" si="471"/>
        <v>0.0386403881602249i</v>
      </c>
      <c r="T974" t="str">
        <f t="shared" si="472"/>
        <v>0.206646791072573-0.0128602133621168i</v>
      </c>
      <c r="U974" t="str">
        <f t="shared" si="473"/>
        <v>0.0001-1894.70170347495i</v>
      </c>
      <c r="V974" t="str">
        <f t="shared" si="474"/>
        <v>0.00002-0.0303904566603148i</v>
      </c>
      <c r="W974" t="str">
        <f t="shared" si="475"/>
        <v>0.0000199993584529566-0.0303899692143803i</v>
      </c>
      <c r="X974" t="str">
        <f t="shared" si="476"/>
        <v>0.00326514831286635-0.0300350236573575i</v>
      </c>
      <c r="Y974" t="str">
        <f t="shared" si="477"/>
        <v>0.009+0.527787565803085i</v>
      </c>
      <c r="Z974" t="str">
        <f t="shared" si="478"/>
        <v>-0.721717422049504-0.0965012670126154i</v>
      </c>
      <c r="AA974" t="str">
        <f t="shared" si="479"/>
        <v>0.593695095276082-24.0937357947088i</v>
      </c>
      <c r="AB974" t="str">
        <f t="shared" si="480"/>
        <v>1.40686584240232-0.0875532342470007i</v>
      </c>
      <c r="AC974" t="str">
        <f t="shared" si="481"/>
        <v>3.41228430137126-3.50957502675272i</v>
      </c>
      <c r="AD974" t="str">
        <f t="shared" si="482"/>
        <v>0.213177383675288+0.193597229721685i</v>
      </c>
      <c r="AE974" t="str">
        <f t="shared" si="483"/>
        <v>-0.135171453827112-0.160294381173759i</v>
      </c>
      <c r="AF974" t="str">
        <f t="shared" si="484"/>
        <v>-13.2512159980752-3.27268761648953i</v>
      </c>
      <c r="AG974" t="str">
        <f t="shared" si="485"/>
        <v>1.01734357519162-0.0181771126388442i</v>
      </c>
      <c r="AH974" t="str">
        <f t="shared" si="486"/>
        <v>1.19954304718395+2.54414900084315i</v>
      </c>
      <c r="AI974">
        <f t="shared" si="487"/>
        <v>8.9826419337035759</v>
      </c>
      <c r="AJ974">
        <f t="shared" si="488"/>
        <v>64.756550010719252</v>
      </c>
      <c r="AK974"/>
      <c r="AL974"/>
      <c r="AM974"/>
      <c r="AN974"/>
    </row>
    <row r="975" spans="1:40" x14ac:dyDescent="0.25">
      <c r="A975"/>
      <c r="B975">
        <f t="shared" si="454"/>
        <v>84100</v>
      </c>
      <c r="C975" s="237" t="str">
        <f t="shared" si="457"/>
        <v>-0.0000108056447784812+0.0291203591412321i</v>
      </c>
      <c r="D975" s="208" t="str">
        <f t="shared" si="458"/>
        <v>-5.95708880028259+0.223256086749446i</v>
      </c>
      <c r="E975" t="str">
        <f t="shared" si="459"/>
        <v>2870</v>
      </c>
      <c r="F975" t="str">
        <f t="shared" si="460"/>
        <v>0.777000777000777</v>
      </c>
      <c r="G975" t="str">
        <f t="shared" si="455"/>
        <v>0.777000777000777</v>
      </c>
      <c r="H975" t="str">
        <f t="shared" si="461"/>
        <v>7.29755321999196+3.49385337486468i</v>
      </c>
      <c r="I975" t="str">
        <f t="shared" si="462"/>
        <v>330.259927708627i</v>
      </c>
      <c r="J975" t="str">
        <f t="shared" si="456"/>
        <v>-92.295500754988+71.4275603330532i</v>
      </c>
      <c r="K975" t="str">
        <f t="shared" si="463"/>
        <v>1.73194160256957-2.23793752358618i</v>
      </c>
      <c r="L975" t="str">
        <f t="shared" si="464"/>
        <v>0.127941780294826-0.140051870972545i</v>
      </c>
      <c r="M975" t="str">
        <f t="shared" si="465"/>
        <v>1.8598833828644-2.37798939455872i</v>
      </c>
      <c r="N975" t="str">
        <f t="shared" si="466"/>
        <v>-0.372975907386315i</v>
      </c>
      <c r="O975" t="str">
        <f t="shared" si="467"/>
        <v>0.931247084805435-0.364388346467584i</v>
      </c>
      <c r="P975" t="str">
        <f t="shared" si="468"/>
        <v>0.0687529151945649+0.364388346467584i</v>
      </c>
      <c r="Q975" t="str">
        <f t="shared" si="469"/>
        <v>-0.0687529151945649+0.00858756091873097i</v>
      </c>
      <c r="R975" t="str">
        <f t="shared" si="470"/>
        <v>-0.332816682127855-5.34153975814481i</v>
      </c>
      <c r="S975" t="str">
        <f t="shared" si="471"/>
        <v>0.0386863886223205i</v>
      </c>
      <c r="T975" t="str">
        <f t="shared" si="472"/>
        <v>0.206644882925166-0.0128754755047895i</v>
      </c>
      <c r="U975" t="str">
        <f t="shared" si="473"/>
        <v>0.0001-1892.44878825084i</v>
      </c>
      <c r="V975" t="str">
        <f t="shared" si="474"/>
        <v>0.00002-0.0303543205644048i</v>
      </c>
      <c r="W975" t="str">
        <f t="shared" si="475"/>
        <v>0.0000199993584529566-0.0303538336980737i</v>
      </c>
      <c r="X975" t="str">
        <f t="shared" si="476"/>
        <v>0.00325752432951486-0.030000132950774i</v>
      </c>
      <c r="Y975" t="str">
        <f t="shared" si="477"/>
        <v>0.009+0.528415884333803i</v>
      </c>
      <c r="Z975" t="str">
        <f t="shared" si="478"/>
        <v>-0.719927543585594-0.0961342437557605i</v>
      </c>
      <c r="AA975" t="str">
        <f t="shared" si="479"/>
        <v>0.591749506247218-24.0617327657726i</v>
      </c>
      <c r="AB975" t="str">
        <f t="shared" si="480"/>
        <v>1.40685285160098-0.0876571399844024i</v>
      </c>
      <c r="AC975" t="str">
        <f t="shared" si="481"/>
        <v>3.4081344915878-3.50851321885823i</v>
      </c>
      <c r="AD975" t="str">
        <f t="shared" si="482"/>
        <v>0.213261450877865+0.19382259741332i</v>
      </c>
      <c r="AE975" t="str">
        <f t="shared" si="483"/>
        <v>-0.134899803646894-0.160039954749551i</v>
      </c>
      <c r="AF975" t="str">
        <f t="shared" si="484"/>
        <v>-13.2546420202746-3.27059728811523i</v>
      </c>
      <c r="AG975" t="str">
        <f t="shared" si="485"/>
        <v>1.01733945574229-0.0181606191224818i</v>
      </c>
      <c r="AH975" t="str">
        <f t="shared" si="486"/>
        <v>1.19772323035637+2.54018127571406i</v>
      </c>
      <c r="AI975">
        <f t="shared" si="487"/>
        <v>8.9691524655933765</v>
      </c>
      <c r="AJ975">
        <f t="shared" si="488"/>
        <v>64.755610192556375</v>
      </c>
      <c r="AK975"/>
      <c r="AL975"/>
      <c r="AM975"/>
      <c r="AN975"/>
    </row>
    <row r="976" spans="1:40" x14ac:dyDescent="0.25">
      <c r="A976"/>
      <c r="B976">
        <f t="shared" si="454"/>
        <v>84200</v>
      </c>
      <c r="C976" s="237" t="str">
        <f t="shared" si="457"/>
        <v>-0.0000107799934087866+0.0290857744011653i</v>
      </c>
      <c r="D976" s="208" t="str">
        <f t="shared" si="458"/>
        <v>-5.9570886036221+0.222990937075601i</v>
      </c>
      <c r="E976" t="str">
        <f t="shared" si="459"/>
        <v>2870</v>
      </c>
      <c r="F976" t="str">
        <f t="shared" si="460"/>
        <v>0.777000777000777</v>
      </c>
      <c r="G976" t="str">
        <f t="shared" si="455"/>
        <v>0.777000777000777</v>
      </c>
      <c r="H976" t="str">
        <f t="shared" si="461"/>
        <v>7.3009707568504+3.49149830306271i</v>
      </c>
      <c r="I976" t="str">
        <f t="shared" si="462"/>
        <v>330.652626790326i</v>
      </c>
      <c r="J976" t="str">
        <f t="shared" si="456"/>
        <v>-92.517500678315+71.5124920338059i</v>
      </c>
      <c r="K976" t="str">
        <f t="shared" si="463"/>
        <v>1.72931225070063-2.23725453801249i</v>
      </c>
      <c r="L976" t="str">
        <f t="shared" si="464"/>
        <v>0.127776045202017-0.140036762978867i</v>
      </c>
      <c r="M976" t="str">
        <f t="shared" si="465"/>
        <v>1.85708829590265-2.37729130099136i</v>
      </c>
      <c r="N976" t="str">
        <f t="shared" si="466"/>
        <v>-0.373419398358237i</v>
      </c>
      <c r="O976" t="str">
        <f t="shared" si="467"/>
        <v>0.931085390287988-0.364801310294063i</v>
      </c>
      <c r="P976" t="str">
        <f t="shared" si="468"/>
        <v>0.068914609712012+0.364801310294063i</v>
      </c>
      <c r="Q976" t="str">
        <f t="shared" si="469"/>
        <v>-0.068914609712012+0.00861808806417402i</v>
      </c>
      <c r="R976" t="str">
        <f t="shared" si="470"/>
        <v>-0.332815449331434-5.33514656299988i</v>
      </c>
      <c r="S976" t="str">
        <f t="shared" si="471"/>
        <v>0.0387323890844159i</v>
      </c>
      <c r="T976" t="str">
        <f t="shared" si="472"/>
        <v>0.206642972500496-0.0128907374768098i</v>
      </c>
      <c r="U976" t="str">
        <f t="shared" si="473"/>
        <v>0.0001-1890.2012243693i</v>
      </c>
      <c r="V976" t="str">
        <f t="shared" si="474"/>
        <v>0.00002-0.0303182703024518i</v>
      </c>
      <c r="W976" t="str">
        <f t="shared" si="475"/>
        <v>0.0000199993584529566-0.0303177840143472i</v>
      </c>
      <c r="X976" t="str">
        <f t="shared" si="476"/>
        <v>0.00324992707789624-0.0299653222385938i</v>
      </c>
      <c r="Y976" t="str">
        <f t="shared" si="477"/>
        <v>0.009+0.529044202864521i</v>
      </c>
      <c r="Z976" t="str">
        <f t="shared" si="478"/>
        <v>-0.718144397875124-0.0957691124500807i</v>
      </c>
      <c r="AA976" t="str">
        <f t="shared" si="479"/>
        <v>0.589813621608293-24.0298183147017i</v>
      </c>
      <c r="AB976" t="str">
        <f t="shared" si="480"/>
        <v>1.40683984529588-0.0877610445599906i</v>
      </c>
      <c r="AC976" t="str">
        <f t="shared" si="481"/>
        <v>3.40399224311009-3.50744813479848i</v>
      </c>
      <c r="AD976" t="str">
        <f t="shared" si="482"/>
        <v>0.213345613672313+0.19404792461539i</v>
      </c>
      <c r="AE976" t="str">
        <f t="shared" si="483"/>
        <v>-0.134629159756806-0.159786350048352i</v>
      </c>
      <c r="AF976" t="str">
        <f t="shared" si="484"/>
        <v>-13.2580593604725-3.26850736598711i</v>
      </c>
      <c r="AG976" t="str">
        <f t="shared" si="485"/>
        <v>1.0173353492893-0.0181441792966765i</v>
      </c>
      <c r="AH976" t="str">
        <f t="shared" si="486"/>
        <v>1.19590928963294+2.5362257476379i</v>
      </c>
      <c r="AI976">
        <f t="shared" si="487"/>
        <v>8.9556839542756048</v>
      </c>
      <c r="AJ976">
        <f t="shared" si="488"/>
        <v>64.754665141645646</v>
      </c>
      <c r="AK976"/>
      <c r="AL976"/>
      <c r="AM976"/>
      <c r="AN976"/>
    </row>
    <row r="977" spans="1:40" x14ac:dyDescent="0.25">
      <c r="A977"/>
      <c r="B977">
        <f t="shared" ref="B977:B1008" si="489">B976+100</f>
        <v>84300</v>
      </c>
      <c r="C977" s="237" t="str">
        <f t="shared" si="457"/>
        <v>-0.0000107544332709344+0.0290512717126426i</v>
      </c>
      <c r="D977" s="208" t="str">
        <f t="shared" si="458"/>
        <v>-5.95708840766104+0.222726416463593i</v>
      </c>
      <c r="E977" t="str">
        <f t="shared" si="459"/>
        <v>2870</v>
      </c>
      <c r="F977" t="str">
        <f t="shared" si="460"/>
        <v>0.777000777000777</v>
      </c>
      <c r="G977" t="str">
        <f t="shared" si="455"/>
        <v>0.777000777000777</v>
      </c>
      <c r="H977" t="str">
        <f t="shared" si="461"/>
        <v>7.30437963675653+3.48914427862818i</v>
      </c>
      <c r="I977" t="str">
        <f t="shared" si="462"/>
        <v>331.045325872024i</v>
      </c>
      <c r="J977" t="str">
        <f t="shared" si="456"/>
        <v>-92.7397644161676+71.5974237345587i</v>
      </c>
      <c r="K977" t="str">
        <f t="shared" si="463"/>
        <v>1.72668775842104-2.2365695242042i</v>
      </c>
      <c r="L977" t="str">
        <f t="shared" si="464"/>
        <v>0.127610542750459-0.140021478807717i</v>
      </c>
      <c r="M977" t="str">
        <f t="shared" si="465"/>
        <v>1.8542983011715-2.37659100301192i</v>
      </c>
      <c r="N977" t="str">
        <f t="shared" si="466"/>
        <v>-0.373862889330159i</v>
      </c>
      <c r="O977" t="str">
        <f t="shared" si="467"/>
        <v>0.93092351264072-0.365214202369874i</v>
      </c>
      <c r="P977" t="str">
        <f t="shared" si="468"/>
        <v>0.06907648735928+0.365214202369874i</v>
      </c>
      <c r="Q977" t="str">
        <f t="shared" si="469"/>
        <v>-0.06907648735928+0.00864868696028498i</v>
      </c>
      <c r="R977" t="str">
        <f t="shared" si="470"/>
        <v>-0.332814215053781-5.32876847685215i</v>
      </c>
      <c r="S977" t="str">
        <f t="shared" si="471"/>
        <v>0.0387783895465115i</v>
      </c>
      <c r="T977" t="str">
        <f t="shared" si="472"/>
        <v>0.206641059798543-0.012905999277972i</v>
      </c>
      <c r="U977" t="str">
        <f t="shared" si="473"/>
        <v>0.0001-1887.95899278642i</v>
      </c>
      <c r="V977" t="str">
        <f t="shared" si="474"/>
        <v>0.00002-0.030282305568997i</v>
      </c>
      <c r="W977" t="str">
        <f t="shared" si="475"/>
        <v>0.0000199993584529566-0.0302818198577471i</v>
      </c>
      <c r="X977" t="str">
        <f t="shared" si="476"/>
        <v>0.00324235643367236-0.029930591249526i</v>
      </c>
      <c r="Y977" t="str">
        <f t="shared" si="477"/>
        <v>0.009+0.529672521395239i</v>
      </c>
      <c r="Z977" t="str">
        <f t="shared" si="478"/>
        <v>-0.7163679508278-0.0954058607446846i</v>
      </c>
      <c r="AA977" t="str">
        <f t="shared" si="479"/>
        <v>0.587887377074944-23.9979920630037i</v>
      </c>
      <c r="AB977" t="str">
        <f t="shared" si="480"/>
        <v>1.40682682348688-0.0878649479723649i</v>
      </c>
      <c r="AC977" t="str">
        <f t="shared" si="481"/>
        <v>3.39985754400299-3.50637979525244i</v>
      </c>
      <c r="AD977" t="str">
        <f t="shared" si="482"/>
        <v>0.21342987204548+0.194273211310362i</v>
      </c>
      <c r="AE977" t="str">
        <f t="shared" si="483"/>
        <v>-0.134359517137961-0.159533562938267i</v>
      </c>
      <c r="AF977" t="str">
        <f t="shared" si="484"/>
        <v>-13.2614680444176-3.26641786216459i</v>
      </c>
      <c r="AG977" t="str">
        <f t="shared" si="485"/>
        <v>1.0173312557529-0.0181277929363342i</v>
      </c>
      <c r="AH977" t="str">
        <f t="shared" si="486"/>
        <v>1.19410119982953+2.53228235972967i</v>
      </c>
      <c r="AI977">
        <f t="shared" si="487"/>
        <v>8.9422363370039708</v>
      </c>
      <c r="AJ977">
        <f t="shared" si="488"/>
        <v>64.753714816940644</v>
      </c>
      <c r="AK977"/>
      <c r="AL977"/>
      <c r="AM977"/>
      <c r="AN977"/>
    </row>
    <row r="978" spans="1:40" x14ac:dyDescent="0.25">
      <c r="A978"/>
      <c r="B978">
        <f t="shared" si="489"/>
        <v>84400</v>
      </c>
      <c r="C978" s="237" t="str">
        <f t="shared" si="457"/>
        <v>-0.0000107289639328023+0.0290168507840117i</v>
      </c>
      <c r="D978" s="208" t="str">
        <f t="shared" si="458"/>
        <v>-5.95708821239611+0.222462522677423i</v>
      </c>
      <c r="E978" t="str">
        <f t="shared" si="459"/>
        <v>2870</v>
      </c>
      <c r="F978" t="str">
        <f t="shared" si="460"/>
        <v>0.777000777000777</v>
      </c>
      <c r="G978" t="str">
        <f t="shared" si="455"/>
        <v>0.777000777000777</v>
      </c>
      <c r="H978" t="str">
        <f t="shared" si="461"/>
        <v>7.30777988538561+3.4867913112872i</v>
      </c>
      <c r="I978" t="str">
        <f t="shared" si="462"/>
        <v>331.438024953723i</v>
      </c>
      <c r="J978" t="str">
        <f t="shared" si="456"/>
        <v>-92.9622919685459+71.6823554353114i</v>
      </c>
      <c r="K978" t="str">
        <f t="shared" si="463"/>
        <v>1.72406811781191-2.23588249532799i</v>
      </c>
      <c r="L978" t="str">
        <f t="shared" si="464"/>
        <v>0.127445272799674-0.140006019213193i</v>
      </c>
      <c r="M978" t="str">
        <f t="shared" si="465"/>
        <v>1.85151339061158-2.37588851454118i</v>
      </c>
      <c r="N978" t="str">
        <f t="shared" si="466"/>
        <v>-0.374306380302081i</v>
      </c>
      <c r="O978" t="str">
        <f t="shared" si="467"/>
        <v>0.930761451895469-0.365627022613807i</v>
      </c>
      <c r="P978" t="str">
        <f t="shared" si="468"/>
        <v>0.069238548104531+0.365627022613807i</v>
      </c>
      <c r="Q978" t="str">
        <f t="shared" si="469"/>
        <v>-0.069238548104531+0.00867935768827405i</v>
      </c>
      <c r="R978" t="str">
        <f t="shared" si="470"/>
        <v>-0.33281297929479-5.32240544599592i</v>
      </c>
      <c r="S978" t="str">
        <f t="shared" si="471"/>
        <v>0.0388243900086071i</v>
      </c>
      <c r="T978" t="str">
        <f t="shared" si="472"/>
        <v>0.20663914481928-0.0129212609080674i</v>
      </c>
      <c r="U978" t="str">
        <f t="shared" si="473"/>
        <v>0.0001-1885.72207454852i</v>
      </c>
      <c r="V978" t="str">
        <f t="shared" si="474"/>
        <v>0.00002-0.030246426060029i</v>
      </c>
      <c r="W978" t="str">
        <f t="shared" si="475"/>
        <v>0.0000199993584529566-0.0302459409242668i</v>
      </c>
      <c r="X978" t="str">
        <f t="shared" si="476"/>
        <v>0.00323481227322418-0.0298959397134876i</v>
      </c>
      <c r="Y978" t="str">
        <f t="shared" si="477"/>
        <v>0.009+0.530300839925957i</v>
      </c>
      <c r="Z978" t="str">
        <f t="shared" si="478"/>
        <v>-0.714598168570742-0.0950444763865202i</v>
      </c>
      <c r="AA978" t="str">
        <f t="shared" si="479"/>
        <v>0.585970708889197-23.966253634381i</v>
      </c>
      <c r="AB978" t="str">
        <f t="shared" si="480"/>
        <v>1.40681378617379-0.0879688502201044i</v>
      </c>
      <c r="AC978" t="str">
        <f t="shared" si="481"/>
        <v>3.39573038232241-3.50530822080773i</v>
      </c>
      <c r="AD978" t="str">
        <f t="shared" si="482"/>
        <v>0.213514225984204+0.194498457480602i</v>
      </c>
      <c r="AE978" t="str">
        <f t="shared" si="483"/>
        <v>-0.134090870802882-0.159281589315214i</v>
      </c>
      <c r="AF978" t="str">
        <f t="shared" si="484"/>
        <v>-13.2648680977817-3.26432878860978i</v>
      </c>
      <c r="AG978" t="str">
        <f t="shared" si="485"/>
        <v>1.01732717505392-0.0181114598176311i</v>
      </c>
      <c r="AH978" t="str">
        <f t="shared" si="486"/>
        <v>1.19229893589514+2.52835105545538i</v>
      </c>
      <c r="AI978">
        <f t="shared" si="487"/>
        <v>8.9288095513021268</v>
      </c>
      <c r="AJ978">
        <f t="shared" si="488"/>
        <v>64.7527591778085</v>
      </c>
      <c r="AK978"/>
      <c r="AL978"/>
      <c r="AM978"/>
      <c r="AN978"/>
    </row>
    <row r="979" spans="1:40" x14ac:dyDescent="0.25">
      <c r="A979"/>
      <c r="B979">
        <f t="shared" si="489"/>
        <v>84500</v>
      </c>
      <c r="C979" s="237" t="str">
        <f t="shared" si="457"/>
        <v>-0.0000107035849648236+0.028982511325001i</v>
      </c>
      <c r="D979" s="208" t="str">
        <f t="shared" si="458"/>
        <v>-5.95708801782402+0.222199253491674i</v>
      </c>
      <c r="E979" t="str">
        <f t="shared" si="459"/>
        <v>2870</v>
      </c>
      <c r="F979" t="str">
        <f t="shared" si="460"/>
        <v>0.777000777000777</v>
      </c>
      <c r="G979" t="str">
        <f t="shared" si="455"/>
        <v>0.777000777000777</v>
      </c>
      <c r="H979" t="str">
        <f t="shared" si="461"/>
        <v>7.31117152833637+3.48443941067983i</v>
      </c>
      <c r="I979" t="str">
        <f t="shared" si="462"/>
        <v>331.830724035422i</v>
      </c>
      <c r="J979" t="str">
        <f t="shared" si="456"/>
        <v>-93.1850833354498+71.7672871360641i</v>
      </c>
      <c r="K979" t="str">
        <f t="shared" si="463"/>
        <v>1.72145332094991-2.23519346449134i</v>
      </c>
      <c r="L979" t="str">
        <f t="shared" si="464"/>
        <v>0.127280235207767-0.13999038494711i</v>
      </c>
      <c r="M979" t="str">
        <f t="shared" si="465"/>
        <v>1.84873355615768-2.37518384943845i</v>
      </c>
      <c r="N979" t="str">
        <f t="shared" si="466"/>
        <v>-0.374749871274003i</v>
      </c>
      <c r="O979" t="str">
        <f t="shared" si="467"/>
        <v>0.930599208084111-0.366039770944668i</v>
      </c>
      <c r="P979" t="str">
        <f t="shared" si="468"/>
        <v>0.069400791915889+0.366039770944668i</v>
      </c>
      <c r="Q979" t="str">
        <f t="shared" si="469"/>
        <v>-0.069400791915889+0.008710100329335i</v>
      </c>
      <c r="R979" t="str">
        <f t="shared" si="470"/>
        <v>-0.332811742054491-5.31605741697994i</v>
      </c>
      <c r="S979" t="str">
        <f t="shared" si="471"/>
        <v>0.0388703904707024i</v>
      </c>
      <c r="T979" t="str">
        <f t="shared" si="472"/>
        <v>0.206637227562684-0.0129365223668928i</v>
      </c>
      <c r="U979" t="str">
        <f t="shared" si="473"/>
        <v>0.0001-1883.49045079166i</v>
      </c>
      <c r="V979" t="str">
        <f t="shared" si="474"/>
        <v>0.00002-0.0302106314729757i</v>
      </c>
      <c r="W979" t="str">
        <f t="shared" si="475"/>
        <v>0.0000199993584529566-0.0302101469113392i</v>
      </c>
      <c r="X979" t="str">
        <f t="shared" si="476"/>
        <v>0.003227294473647-0.0298613673615977i</v>
      </c>
      <c r="Y979" t="str">
        <f t="shared" si="477"/>
        <v>0.009+0.530929158456675i</v>
      </c>
      <c r="Z979" t="str">
        <f t="shared" si="478"/>
        <v>-0.712835017446818-0.0946849472194696i</v>
      </c>
      <c r="AA979" t="str">
        <f t="shared" si="479"/>
        <v>0.584063553814412-23.9346026547145i</v>
      </c>
      <c r="AB979" t="str">
        <f t="shared" si="480"/>
        <v>1.40680073335646-0.0880727513018257i</v>
      </c>
      <c r="AC979" t="str">
        <f t="shared" si="481"/>
        <v>3.39161074611562-3.50423343196125i</v>
      </c>
      <c r="AD979" t="str">
        <f t="shared" si="482"/>
        <v>0.213598675475306+0.194723663108381i</v>
      </c>
      <c r="AE979" t="str">
        <f t="shared" si="483"/>
        <v>-0.133823215795258-0.159030425102699i</v>
      </c>
      <c r="AF979" t="str">
        <f t="shared" si="484"/>
        <v>-13.2682595461604-3.26224015718816i</v>
      </c>
      <c r="AG979" t="str">
        <f t="shared" si="485"/>
        <v>1.01732310711376-0.0180951797180043i</v>
      </c>
      <c r="AH979" t="str">
        <f t="shared" si="486"/>
        <v>1.19050247291101+2.52443177862965i</v>
      </c>
      <c r="AI979">
        <f t="shared" si="487"/>
        <v>8.915403534962838</v>
      </c>
      <c r="AJ979">
        <f t="shared" si="488"/>
        <v>64.75179818403015</v>
      </c>
      <c r="AK979"/>
      <c r="AL979"/>
      <c r="AM979"/>
      <c r="AN979"/>
    </row>
    <row r="980" spans="1:40" x14ac:dyDescent="0.25">
      <c r="A980"/>
      <c r="B980">
        <f t="shared" si="489"/>
        <v>84600</v>
      </c>
      <c r="C980" s="237" t="str">
        <f t="shared" si="457"/>
        <v>-0.0000106782959399692+0.0289482530467113i</v>
      </c>
      <c r="D980" s="208" t="str">
        <f t="shared" si="458"/>
        <v>-5.9570878239415+0.221936606691453i</v>
      </c>
      <c r="E980" t="str">
        <f t="shared" si="459"/>
        <v>2870</v>
      </c>
      <c r="F980" t="str">
        <f t="shared" si="460"/>
        <v>0.777000777000777</v>
      </c>
      <c r="G980" t="str">
        <f t="shared" si="455"/>
        <v>0.777000777000777</v>
      </c>
      <c r="H980" t="str">
        <f t="shared" si="461"/>
        <v>7.3145545911312+3.48208858636063i</v>
      </c>
      <c r="I980" t="str">
        <f t="shared" si="462"/>
        <v>332.223423117121i</v>
      </c>
      <c r="J980" t="str">
        <f t="shared" si="456"/>
        <v>-93.4081385168794+71.8522188368168i</v>
      </c>
      <c r="K980" t="str">
        <f t="shared" si="463"/>
        <v>1.71884335990751-2.23450244474276i</v>
      </c>
      <c r="L980" t="str">
        <f t="shared" si="464"/>
        <v>0.127115429831447-0.139974576758999i</v>
      </c>
      <c r="M980" t="str">
        <f t="shared" si="465"/>
        <v>1.84595878973896-2.37447702150176i</v>
      </c>
      <c r="N980" t="str">
        <f t="shared" si="466"/>
        <v>-0.375193362245925i</v>
      </c>
      <c r="O980" t="str">
        <f t="shared" si="467"/>
        <v>0.930436781238556-0.366452447281276i</v>
      </c>
      <c r="P980" t="str">
        <f t="shared" si="468"/>
        <v>0.069563218761444+0.366452447281276i</v>
      </c>
      <c r="Q980" t="str">
        <f t="shared" si="469"/>
        <v>-0.069563218761444+0.00874091496464896i</v>
      </c>
      <c r="R980" t="str">
        <f t="shared" si="470"/>
        <v>-0.332810503332836-5.30972433660548i</v>
      </c>
      <c r="S980" t="str">
        <f t="shared" si="471"/>
        <v>0.038916390932798i</v>
      </c>
      <c r="T980" t="str">
        <f t="shared" si="472"/>
        <v>0.20663530802873-0.0129517836542419i</v>
      </c>
      <c r="U980" t="str">
        <f t="shared" si="473"/>
        <v>0.0001-1881.26410274108i</v>
      </c>
      <c r="V980" t="str">
        <f t="shared" si="474"/>
        <v>0.00002-0.0301749215066955i</v>
      </c>
      <c r="W980" t="str">
        <f t="shared" si="475"/>
        <v>0.0000199993584529566-0.0301744375178273i</v>
      </c>
      <c r="X980" t="str">
        <f t="shared" si="476"/>
        <v>0.00321980291274536-0.0298268739261703i</v>
      </c>
      <c r="Y980" t="str">
        <f t="shared" si="477"/>
        <v>0.009+0.531557476987393i</v>
      </c>
      <c r="Z980" t="str">
        <f t="shared" si="478"/>
        <v>-0.711078464012984-0.0943272611834398i</v>
      </c>
      <c r="AA980" t="str">
        <f t="shared" si="479"/>
        <v>0.58216584913021-23.9030387520485i</v>
      </c>
      <c r="AB980" t="str">
        <f t="shared" si="480"/>
        <v>1.40678766503472-0.0881766512161244i</v>
      </c>
      <c r="AC980" t="str">
        <f t="shared" si="481"/>
        <v>3.38749862342153-3.50315544911921i</v>
      </c>
      <c r="AD980" t="str">
        <f t="shared" si="482"/>
        <v>0.213683220505601+0.194948828175874i</v>
      </c>
      <c r="AE980" t="str">
        <f t="shared" si="483"/>
        <v>-0.133556547189719-0.158780066251582i</v>
      </c>
      <c r="AF980" t="str">
        <f t="shared" si="484"/>
        <v>-13.2716424150727-3.26015197966918i</v>
      </c>
      <c r="AG980" t="str">
        <f t="shared" si="485"/>
        <v>1.01731905185439-0.0180789524161438i</v>
      </c>
      <c r="AH980" t="str">
        <f t="shared" si="486"/>
        <v>1.18871178608986+2.52052447341282i</v>
      </c>
      <c r="AI980">
        <f t="shared" si="487"/>
        <v>8.9020182260459215</v>
      </c>
      <c r="AJ980">
        <f t="shared" si="488"/>
        <v>64.750831795793673</v>
      </c>
      <c r="AK980"/>
      <c r="AL980"/>
      <c r="AM980"/>
      <c r="AN980"/>
    </row>
    <row r="981" spans="1:40" x14ac:dyDescent="0.25">
      <c r="A981"/>
      <c r="B981">
        <f t="shared" si="489"/>
        <v>84700</v>
      </c>
      <c r="C981" s="237" t="str">
        <f t="shared" si="457"/>
        <v>-0.000010653096433729+0.0289140756616077i</v>
      </c>
      <c r="D981" s="208" t="str">
        <f t="shared" si="458"/>
        <v>-5.95708763074529+0.221674580072326i</v>
      </c>
      <c r="E981" t="str">
        <f t="shared" si="459"/>
        <v>2870</v>
      </c>
      <c r="F981" t="str">
        <f t="shared" si="460"/>
        <v>0.777000777000777</v>
      </c>
      <c r="G981" t="str">
        <f t="shared" si="455"/>
        <v>0.777000777000777</v>
      </c>
      <c r="H981" t="str">
        <f t="shared" si="461"/>
        <v>7.31792909921625+3.47973884779927i</v>
      </c>
      <c r="I981" t="str">
        <f t="shared" si="462"/>
        <v>332.616122198819i</v>
      </c>
      <c r="J981" t="str">
        <f t="shared" si="456"/>
        <v>-93.6314575128346+71.9371505375696i</v>
      </c>
      <c r="K981" t="str">
        <f t="shared" si="463"/>
        <v>1.7162382267531-2.23380944907196i</v>
      </c>
      <c r="L981" t="str">
        <f t="shared" si="464"/>
        <v>0.126950856526031-0.139958595396115i</v>
      </c>
      <c r="M981" t="str">
        <f t="shared" si="465"/>
        <v>1.84318908327913-2.37376804446808i</v>
      </c>
      <c r="N981" t="str">
        <f t="shared" si="466"/>
        <v>-0.375636853217847i</v>
      </c>
      <c r="O981" t="str">
        <f t="shared" si="467"/>
        <v>0.93027417139075-0.366865051542462i</v>
      </c>
      <c r="P981" t="str">
        <f t="shared" si="468"/>
        <v>0.06972582860925+0.366865051542462i</v>
      </c>
      <c r="Q981" t="str">
        <f t="shared" si="469"/>
        <v>-0.06972582860925+0.00877180167538499i</v>
      </c>
      <c r="R981" t="str">
        <f t="shared" si="470"/>
        <v>-0.332809263129625-5.30340615192502i</v>
      </c>
      <c r="S981" t="str">
        <f t="shared" si="471"/>
        <v>0.0389623913948934i</v>
      </c>
      <c r="T981" t="str">
        <f t="shared" si="472"/>
        <v>0.206633386217388-0.0129670447699025i</v>
      </c>
      <c r="U981" t="str">
        <f t="shared" si="473"/>
        <v>0.0001-1879.04301171069i</v>
      </c>
      <c r="V981" t="str">
        <f t="shared" si="474"/>
        <v>0.00002-0.0301392958614692i</v>
      </c>
      <c r="W981" t="str">
        <f t="shared" si="475"/>
        <v>0.0000199993584529566-0.030138812444017i</v>
      </c>
      <c r="X981" t="str">
        <f t="shared" si="476"/>
        <v>0.00321233746902839-0.0297924591407086i</v>
      </c>
      <c r="Y981" t="str">
        <f t="shared" si="477"/>
        <v>0.009+0.532185795518111i</v>
      </c>
      <c r="Z981" t="str">
        <f t="shared" si="478"/>
        <v>-0.709328475038653-0.0939714063134766i</v>
      </c>
      <c r="AA981" t="str">
        <f t="shared" si="479"/>
        <v>0.580277532627486-23.8715615565742i</v>
      </c>
      <c r="AB981" t="str">
        <f t="shared" si="480"/>
        <v>1.40677458120835-0.0882805499615557i</v>
      </c>
      <c r="AC981" t="str">
        <f t="shared" si="481"/>
        <v>3.38339400227099-3.50207429259736i</v>
      </c>
      <c r="AD981" t="str">
        <f t="shared" si="482"/>
        <v>0.213767861061889+0.195173952665156i</v>
      </c>
      <c r="AE981" t="str">
        <f t="shared" si="483"/>
        <v>-0.1332908600916-0.158530508739851i</v>
      </c>
      <c r="AF981" t="str">
        <f t="shared" si="484"/>
        <v>-13.2750167299615-3.25806426772694i</v>
      </c>
      <c r="AG981" t="str">
        <f t="shared" si="485"/>
        <v>1.01731500919837-0.0180627776919828i</v>
      </c>
      <c r="AH981" t="str">
        <f t="shared" si="486"/>
        <v>1.18692685077507+2.51662908430837i</v>
      </c>
      <c r="AI981">
        <f t="shared" si="487"/>
        <v>8.8886535628768915</v>
      </c>
      <c r="AJ981">
        <f t="shared" si="488"/>
        <v>64.749859973691471</v>
      </c>
      <c r="AK981"/>
      <c r="AL981"/>
      <c r="AM981"/>
      <c r="AN981"/>
    </row>
    <row r="982" spans="1:40" x14ac:dyDescent="0.25">
      <c r="A982"/>
      <c r="B982">
        <f t="shared" si="489"/>
        <v>84800</v>
      </c>
      <c r="C982" s="237" t="str">
        <f t="shared" si="457"/>
        <v>-0.0000106279860240946+0.0288799788835117i</v>
      </c>
      <c r="D982" s="208" t="str">
        <f t="shared" si="458"/>
        <v>-5.95708743823214+0.221413171440256i</v>
      </c>
      <c r="E982" t="str">
        <f t="shared" si="459"/>
        <v>2870</v>
      </c>
      <c r="F982" t="str">
        <f t="shared" si="460"/>
        <v>0.777000777000777</v>
      </c>
      <c r="G982" t="str">
        <f t="shared" si="455"/>
        <v>0.777000777000777</v>
      </c>
      <c r="H982" t="str">
        <f t="shared" si="461"/>
        <v>7.3212950779616+3.47739020438109i</v>
      </c>
      <c r="I982" t="str">
        <f t="shared" si="462"/>
        <v>333.008821280518i</v>
      </c>
      <c r="J982" t="str">
        <f t="shared" si="456"/>
        <v>-93.8550403233155+72.0220822383224i</v>
      </c>
      <c r="K982" t="str">
        <f t="shared" si="463"/>
        <v>1.7136379135512-2.23311449041016i</v>
      </c>
      <c r="L982" t="str">
        <f t="shared" si="464"/>
        <v>0.126786515145455-0.139942441603434i</v>
      </c>
      <c r="M982" t="str">
        <f t="shared" si="465"/>
        <v>1.84042442869666-2.37305693201359i</v>
      </c>
      <c r="N982" t="str">
        <f t="shared" si="466"/>
        <v>-0.376080344189769i</v>
      </c>
      <c r="O982" t="str">
        <f t="shared" si="467"/>
        <v>0.930111378572677-0.367277583647075i</v>
      </c>
      <c r="P982" t="str">
        <f t="shared" si="468"/>
        <v>0.069888621427323+0.367277583647075i</v>
      </c>
      <c r="Q982" t="str">
        <f t="shared" si="469"/>
        <v>-0.069888621427323+0.00880276054269397i</v>
      </c>
      <c r="R982" t="str">
        <f t="shared" si="470"/>
        <v>-0.332808021444916-5.297102810241i</v>
      </c>
      <c r="S982" t="str">
        <f t="shared" si="471"/>
        <v>0.039008391856989i</v>
      </c>
      <c r="T982" t="str">
        <f t="shared" si="472"/>
        <v>0.206631462128639-0.0129823057136725i</v>
      </c>
      <c r="U982" t="str">
        <f t="shared" si="473"/>
        <v>0.0001-1876.82715910254i</v>
      </c>
      <c r="V982" t="str">
        <f t="shared" si="474"/>
        <v>0.00002-0.0301037542389911i</v>
      </c>
      <c r="W982" t="str">
        <f t="shared" si="475"/>
        <v>0.0000199993584529566-0.0301032713916072i</v>
      </c>
      <c r="X982" t="str">
        <f t="shared" si="476"/>
        <v>0.00320489802170469-0.0297581227398975i</v>
      </c>
      <c r="Y982" t="str">
        <f t="shared" si="477"/>
        <v>0.009+0.532814114048829i</v>
      </c>
      <c r="Z982" t="str">
        <f t="shared" si="478"/>
        <v>-0.707585017504039-0.0936173707388725i</v>
      </c>
      <c r="AA982" t="str">
        <f t="shared" si="479"/>
        <v>0.578398542603469-23.8401707006142i</v>
      </c>
      <c r="AB982" t="str">
        <f t="shared" si="480"/>
        <v>1.40676148187725-0.0883844475367438i</v>
      </c>
      <c r="AC982" t="str">
        <f t="shared" si="481"/>
        <v>3.37929687068714-3.500989982622i</v>
      </c>
      <c r="AD982" t="str">
        <f t="shared" si="482"/>
        <v>0.213852597130959+0.19539903655821i</v>
      </c>
      <c r="AE982" t="str">
        <f t="shared" si="483"/>
        <v>-0.133026149636705-0.158281748572393i</v>
      </c>
      <c r="AF982" t="str">
        <f t="shared" si="484"/>
        <v>-13.2783825161937-3.25597703294083i</v>
      </c>
      <c r="AG982" t="str">
        <f t="shared" si="485"/>
        <v>1.0173109790688-0.0180466553266893i</v>
      </c>
      <c r="AH982" t="str">
        <f t="shared" si="486"/>
        <v>1.18514764243975+2.51274555616033i</v>
      </c>
      <c r="AI982">
        <f t="shared" si="487"/>
        <v>8.8753094840453528</v>
      </c>
      <c r="AJ982">
        <f t="shared" si="488"/>
        <v>64.748882678719241</v>
      </c>
      <c r="AK982"/>
      <c r="AL982"/>
      <c r="AM982"/>
      <c r="AN982"/>
    </row>
    <row r="983" spans="1:40" x14ac:dyDescent="0.25">
      <c r="A983"/>
      <c r="B983">
        <f t="shared" si="489"/>
        <v>84900</v>
      </c>
      <c r="C983" s="237" t="str">
        <f t="shared" si="457"/>
        <v>-0.0000106029642915414+0.0288459624275929i</v>
      </c>
      <c r="D983" s="208" t="str">
        <f t="shared" si="458"/>
        <v>-5.95708724639886+0.221152378611546i</v>
      </c>
      <c r="E983" t="str">
        <f t="shared" si="459"/>
        <v>2870</v>
      </c>
      <c r="F983" t="str">
        <f t="shared" si="460"/>
        <v>0.777000777000777</v>
      </c>
      <c r="G983" t="str">
        <f t="shared" si="455"/>
        <v>0.777000777000777</v>
      </c>
      <c r="H983" t="str">
        <f t="shared" si="461"/>
        <v>7.3246525526615+3.47504266540768i</v>
      </c>
      <c r="I983" t="str">
        <f t="shared" si="462"/>
        <v>333.401520362217i</v>
      </c>
      <c r="J983" t="str">
        <f t="shared" si="456"/>
        <v>-94.0788869483219+72.107013939075i</v>
      </c>
      <c r="K983" t="str">
        <f t="shared" si="463"/>
        <v>1.71104241236262-2.23241758163023i</v>
      </c>
      <c r="L983" t="str">
        <f t="shared" si="464"/>
        <v>0.126622405542289-0.139926116123663i</v>
      </c>
      <c r="M983" t="str">
        <f t="shared" si="465"/>
        <v>1.83766481790491-2.37234369775389i</v>
      </c>
      <c r="N983" t="str">
        <f t="shared" si="466"/>
        <v>-0.37652383516169i</v>
      </c>
      <c r="O983" t="str">
        <f t="shared" si="467"/>
        <v>0.929948402816356-0.367690043513975i</v>
      </c>
      <c r="P983" t="str">
        <f t="shared" si="468"/>
        <v>0.070051597183644+0.367690043513975i</v>
      </c>
      <c r="Q983" t="str">
        <f t="shared" si="469"/>
        <v>-0.070051597183644+0.00883379164771503i</v>
      </c>
      <c r="R983" t="str">
        <f t="shared" si="470"/>
        <v>-0.332806778278606-5.29081425910403i</v>
      </c>
      <c r="S983" t="str">
        <f t="shared" si="471"/>
        <v>0.0390543923190844i</v>
      </c>
      <c r="T983" t="str">
        <f t="shared" si="472"/>
        <v>0.206629535762455-0.0129975664853432i</v>
      </c>
      <c r="U983" t="str">
        <f t="shared" si="473"/>
        <v>0.0001-1874.6165264063i</v>
      </c>
      <c r="V983" t="str">
        <f t="shared" si="474"/>
        <v>0.00002-0.030068296342361i</v>
      </c>
      <c r="W983" t="str">
        <f t="shared" si="475"/>
        <v>0.0000199993584529566-0.0300678140637024i</v>
      </c>
      <c r="X983" t="str">
        <f t="shared" si="476"/>
        <v>0.00319748445067765-0.0297238644595976i</v>
      </c>
      <c r="Y983" t="str">
        <f t="shared" si="477"/>
        <v>0.009+0.533442432579547i</v>
      </c>
      <c r="Z983" t="str">
        <f t="shared" si="478"/>
        <v>-0.705848058598562-0.0932651426822957i</v>
      </c>
      <c r="AA983" t="str">
        <f t="shared" si="479"/>
        <v>0.576528817856833-23.8088658186072i</v>
      </c>
      <c r="AB983" t="str">
        <f t="shared" si="480"/>
        <v>1.4067483670412-0.0884883439402678i</v>
      </c>
      <c r="AC983" t="str">
        <f t="shared" si="481"/>
        <v>3.37520721668542-3.49990253932947i</v>
      </c>
      <c r="AD983" t="str">
        <f t="shared" si="482"/>
        <v>0.213937428699585+0.195624079836923i</v>
      </c>
      <c r="AE983" t="str">
        <f t="shared" si="483"/>
        <v>-0.132762410991087-0.158033781780772i</v>
      </c>
      <c r="AF983" t="str">
        <f t="shared" si="484"/>
        <v>-13.2817397990604-3.25389028679613i</v>
      </c>
      <c r="AG983" t="str">
        <f t="shared" si="485"/>
        <v>1.01730696138933-0.0180305851026567i</v>
      </c>
      <c r="AH983" t="str">
        <f t="shared" si="486"/>
        <v>1.18337413668618+2.5088738341507i</v>
      </c>
      <c r="AI983">
        <f t="shared" si="487"/>
        <v>8.8619859284038949</v>
      </c>
      <c r="AJ983">
        <f t="shared" si="488"/>
        <v>64.747899872268121</v>
      </c>
      <c r="AK983"/>
      <c r="AL983"/>
      <c r="AM983"/>
      <c r="AN983"/>
    </row>
    <row r="984" spans="1:40" x14ac:dyDescent="0.25">
      <c r="A984"/>
      <c r="B984">
        <f t="shared" si="489"/>
        <v>85000</v>
      </c>
      <c r="C984" s="237" t="str">
        <f t="shared" si="457"/>
        <v>-0.0000105780308190111+0.0288120260103616i</v>
      </c>
      <c r="D984" s="208" t="str">
        <f t="shared" si="458"/>
        <v>-5.95708705524224+0.220892199412772i</v>
      </c>
      <c r="E984" t="str">
        <f t="shared" si="459"/>
        <v>2870</v>
      </c>
      <c r="F984" t="str">
        <f t="shared" si="460"/>
        <v>0.777000777000777</v>
      </c>
      <c r="G984" t="str">
        <f t="shared" si="455"/>
        <v>0.777000777000777</v>
      </c>
      <c r="H984" t="str">
        <f t="shared" si="461"/>
        <v>7.32800154853431+3.47269624009748i</v>
      </c>
      <c r="I984" t="str">
        <f t="shared" si="462"/>
        <v>333.794219443915i</v>
      </c>
      <c r="J984" t="str">
        <f t="shared" si="456"/>
        <v>-94.3029973878541+72.1919456398278i</v>
      </c>
      <c r="K984" t="str">
        <f t="shared" si="463"/>
        <v>1.70845171524461-2.23171873554691i</v>
      </c>
      <c r="L984" t="str">
        <f t="shared" si="464"/>
        <v>0.126458527567745-0.139909619697239i</v>
      </c>
      <c r="M984" t="str">
        <f t="shared" si="465"/>
        <v>1.83491024281235-2.37162835524415i</v>
      </c>
      <c r="N984" t="str">
        <f t="shared" si="466"/>
        <v>-0.376967326133612i</v>
      </c>
      <c r="O984" t="str">
        <f t="shared" si="467"/>
        <v>0.92978524415384-0.36810243106204i</v>
      </c>
      <c r="P984" t="str">
        <f t="shared" si="468"/>
        <v>0.07021475584616+0.36810243106204i</v>
      </c>
      <c r="Q984" t="str">
        <f t="shared" si="469"/>
        <v>-0.07021475584616+0.00886489507157201i</v>
      </c>
      <c r="R984" t="str">
        <f t="shared" si="470"/>
        <v>-0.332805533630703-5.28454044631143i</v>
      </c>
      <c r="S984" t="str">
        <f t="shared" si="471"/>
        <v>0.03910039278118i</v>
      </c>
      <c r="T984" t="str">
        <f t="shared" si="472"/>
        <v>0.206627607118809-0.0130128270847107i</v>
      </c>
      <c r="U984" t="str">
        <f t="shared" si="473"/>
        <v>0.0001-1872.41109519877i</v>
      </c>
      <c r="V984" t="str">
        <f t="shared" si="474"/>
        <v>0.00002-0.0300329218760758i</v>
      </c>
      <c r="W984" t="str">
        <f t="shared" si="475"/>
        <v>0.0000199993584529566-0.0300324401648043i</v>
      </c>
      <c r="X984" t="str">
        <f t="shared" si="476"/>
        <v>0.0031900966365407-0.0296896840368389i</v>
      </c>
      <c r="Y984" t="str">
        <f t="shared" si="477"/>
        <v>0.009+0.534070751110265i</v>
      </c>
      <c r="Z984" t="str">
        <f t="shared" si="478"/>
        <v>-0.704117565719245-0.0929147104589266i</v>
      </c>
      <c r="AA984" t="str">
        <f t="shared" si="479"/>
        <v>0.574668297682892-23.7776465470925i</v>
      </c>
      <c r="AB984" t="str">
        <f t="shared" si="480"/>
        <v>1.40673523670003-0.0885922391707395i</v>
      </c>
      <c r="AC984" t="str">
        <f t="shared" si="481"/>
        <v>3.37112502827404-3.49881198276695i</v>
      </c>
      <c r="AD984" t="str">
        <f t="shared" si="482"/>
        <v>0.214022355754537+0.195849082483088i</v>
      </c>
      <c r="AE984" t="str">
        <f t="shared" si="483"/>
        <v>-0.13249963935082-0.15778660442301i</v>
      </c>
      <c r="AF984" t="str">
        <f t="shared" si="484"/>
        <v>-13.2850886037766-3.25180404068471i</v>
      </c>
      <c r="AG984" t="str">
        <f t="shared" si="485"/>
        <v>1.01730295608418-0.0180145668034964i</v>
      </c>
      <c r="AH984" t="str">
        <f t="shared" si="486"/>
        <v>1.18160630924472+2.50501386379678i</v>
      </c>
      <c r="AI984">
        <f t="shared" si="487"/>
        <v>8.8486828350659117</v>
      </c>
      <c r="AJ984">
        <f t="shared" si="488"/>
        <v>64.74691151612592</v>
      </c>
      <c r="AK984"/>
      <c r="AL984"/>
      <c r="AM984"/>
      <c r="AN984"/>
    </row>
    <row r="985" spans="1:40" x14ac:dyDescent="0.25">
      <c r="A985"/>
      <c r="B985">
        <f t="shared" si="489"/>
        <v>85100</v>
      </c>
      <c r="C985" s="237" t="str">
        <f t="shared" si="457"/>
        <v>-0.0000105531851918945+0.0287781693496603i</v>
      </c>
      <c r="D985" s="208" t="str">
        <f t="shared" si="458"/>
        <v>-5.9570868647591+0.220632631680729i</v>
      </c>
      <c r="E985" t="str">
        <f t="shared" si="459"/>
        <v>2870</v>
      </c>
      <c r="F985" t="str">
        <f t="shared" si="460"/>
        <v>0.777000777000777</v>
      </c>
      <c r="G985" t="str">
        <f t="shared" si="455"/>
        <v>0.777000777000777</v>
      </c>
      <c r="H985" t="str">
        <f t="shared" si="461"/>
        <v>7.33134209072288+3.47035093758628i</v>
      </c>
      <c r="I985" t="str">
        <f t="shared" si="462"/>
        <v>334.186918525614i</v>
      </c>
      <c r="J985" t="str">
        <f t="shared" si="456"/>
        <v>-94.5273716419118+72.2768773405805i</v>
      </c>
      <c r="K985" t="str">
        <f t="shared" si="463"/>
        <v>1.70586581425108-2.23101796491709i</v>
      </c>
      <c r="L985" t="str">
        <f t="shared" si="464"/>
        <v>0.12629488107169-0.139892953062334i</v>
      </c>
      <c r="M985" t="str">
        <f t="shared" si="465"/>
        <v>1.83216069532277-2.37091091797942i</v>
      </c>
      <c r="N985" t="str">
        <f t="shared" si="466"/>
        <v>-0.377410817105534i</v>
      </c>
      <c r="O985" t="str">
        <f t="shared" si="467"/>
        <v>0.929621902617222-0.368514746210158i</v>
      </c>
      <c r="P985" t="str">
        <f t="shared" si="468"/>
        <v>0.070378097382778+0.368514746210158i</v>
      </c>
      <c r="Q985" t="str">
        <f t="shared" si="469"/>
        <v>-0.070378097382778+0.00889607089537597i</v>
      </c>
      <c r="R985" t="str">
        <f t="shared" si="470"/>
        <v>-0.332804287501041-5.27828131990614i</v>
      </c>
      <c r="S985" t="str">
        <f t="shared" si="471"/>
        <v>0.0391463932432754i</v>
      </c>
      <c r="T985" t="str">
        <f t="shared" si="472"/>
        <v>0.20662567619768-0.0130280875115638i</v>
      </c>
      <c r="U985" t="str">
        <f t="shared" si="473"/>
        <v>0.0001-1870.21084714331i</v>
      </c>
      <c r="V985" t="str">
        <f t="shared" si="474"/>
        <v>0.00002-0.0299976305460217i</v>
      </c>
      <c r="W985" t="str">
        <f t="shared" si="475"/>
        <v>0.0000199993584529566-0.0299971494008039i</v>
      </c>
      <c r="X985" t="str">
        <f t="shared" si="476"/>
        <v>0.00318273446057262-0.029655581209815i</v>
      </c>
      <c r="Y985" t="str">
        <f t="shared" si="477"/>
        <v>0.009+0.534699069640983i</v>
      </c>
      <c r="Z985" t="str">
        <f t="shared" si="478"/>
        <v>-0.702393506469149-0.0925660624756021i</v>
      </c>
      <c r="AA985" t="str">
        <f t="shared" si="479"/>
        <v>0.572816921868795-23.7465125246949i</v>
      </c>
      <c r="AB985" t="str">
        <f t="shared" si="480"/>
        <v>1.4067220908536-0.088696133226721i</v>
      </c>
      <c r="AC985" t="str">
        <f t="shared" si="481"/>
        <v>3.36705029345444-3.49771833289275i</v>
      </c>
      <c r="AD985" t="str">
        <f t="shared" si="482"/>
        <v>0.214107378282563+0.196074044478402i</v>
      </c>
      <c r="AE985" t="str">
        <f t="shared" si="483"/>
        <v>-0.132237829941774-0.157540212583364i</v>
      </c>
      <c r="AF985" t="str">
        <f t="shared" si="484"/>
        <v>-13.288428955482-3.24971830590555i</v>
      </c>
      <c r="AG985" t="str">
        <f t="shared" si="485"/>
        <v>1.01729896307811-0.017998600214028i</v>
      </c>
      <c r="AH985" t="str">
        <f t="shared" si="486"/>
        <v>1.17984413597326+2.50116559094876i</v>
      </c>
      <c r="AI985">
        <f t="shared" si="487"/>
        <v>8.8354001434048541</v>
      </c>
      <c r="AJ985">
        <f t="shared" si="488"/>
        <v>64.745917572470319</v>
      </c>
      <c r="AK985"/>
      <c r="AL985"/>
      <c r="AM985"/>
      <c r="AN985"/>
    </row>
    <row r="986" spans="1:40" x14ac:dyDescent="0.25">
      <c r="A986"/>
      <c r="B986">
        <f t="shared" si="489"/>
        <v>85200</v>
      </c>
      <c r="C986" s="237" t="str">
        <f t="shared" si="457"/>
        <v>-0.0000105284269980139+0.0287443921646562i</v>
      </c>
      <c r="D986" s="208" t="str">
        <f t="shared" si="458"/>
        <v>-5.95708667494628+0.220373673262364i</v>
      </c>
      <c r="E986" t="str">
        <f t="shared" si="459"/>
        <v>2870</v>
      </c>
      <c r="F986" t="str">
        <f t="shared" si="460"/>
        <v>0.777000777000777</v>
      </c>
      <c r="G986" t="str">
        <f t="shared" si="455"/>
        <v>0.777000777000777</v>
      </c>
      <c r="H986" t="str">
        <f t="shared" si="461"/>
        <v>7.33467420429453+3.46800676692784i</v>
      </c>
      <c r="I986" t="str">
        <f t="shared" si="462"/>
        <v>334.579617607313i</v>
      </c>
      <c r="J986" t="str">
        <f t="shared" si="456"/>
        <v>-94.7520097104953+72.3618090413333i</v>
      </c>
      <c r="K986" t="str">
        <f t="shared" si="463"/>
        <v>1.70328470143268-2.23031528243996i</v>
      </c>
      <c r="L986" t="str">
        <f t="shared" si="464"/>
        <v>0.126131465902658-0.139876116954858i</v>
      </c>
      <c r="M986" t="str">
        <f t="shared" si="465"/>
        <v>1.82941616733534-2.37019139939482i</v>
      </c>
      <c r="N986" t="str">
        <f t="shared" si="466"/>
        <v>-0.377854308077456i</v>
      </c>
      <c r="O986" t="str">
        <f t="shared" si="467"/>
        <v>0.929458378238626-0.368926988877234i</v>
      </c>
      <c r="P986" t="str">
        <f t="shared" si="468"/>
        <v>0.070541621761374+0.368926988877234i</v>
      </c>
      <c r="Q986" t="str">
        <f t="shared" si="469"/>
        <v>-0.070541621761374+0.00892731920022199i</v>
      </c>
      <c r="R986" t="str">
        <f t="shared" si="470"/>
        <v>-0.332803039889671-5.2720368281747i</v>
      </c>
      <c r="S986" t="str">
        <f t="shared" si="471"/>
        <v>0.039192393705371i</v>
      </c>
      <c r="T986" t="str">
        <f t="shared" si="472"/>
        <v>0.206623742999038-0.0130433477657003i</v>
      </c>
      <c r="U986" t="str">
        <f t="shared" si="473"/>
        <v>0.0001-1868.01576398938i</v>
      </c>
      <c r="V986" t="str">
        <f t="shared" si="474"/>
        <v>0.00002-0.0299624220594653i</v>
      </c>
      <c r="W986" t="str">
        <f t="shared" si="475"/>
        <v>0.0000199993584529566-0.0299619414789725i</v>
      </c>
      <c r="X986" t="str">
        <f t="shared" si="476"/>
        <v>0.00317539780473269-0.0296215557178753i</v>
      </c>
      <c r="Y986" t="str">
        <f t="shared" si="477"/>
        <v>0.009+0.535327388171701i</v>
      </c>
      <c r="Z986" t="str">
        <f t="shared" si="478"/>
        <v>-0.700675848655756-0.0922191872299651i</v>
      </c>
      <c r="AA986" t="str">
        <f t="shared" si="479"/>
        <v>0.570974630688825-23.7154633921095i</v>
      </c>
      <c r="AB986" t="str">
        <f t="shared" si="480"/>
        <v>1.4067089295017-0.0888000261068359i</v>
      </c>
      <c r="AC986" t="str">
        <f t="shared" si="481"/>
        <v>3.36298300022094-3.49662160957647i</v>
      </c>
      <c r="AD986" t="str">
        <f t="shared" si="482"/>
        <v>0.214192496270407+0.196298965804474i</v>
      </c>
      <c r="AE986" t="str">
        <f t="shared" si="483"/>
        <v>-0.131976978019391-0.157294602372111i</v>
      </c>
      <c r="AF986" t="str">
        <f t="shared" si="484"/>
        <v>-13.2917608792408-3.24763309366548i</v>
      </c>
      <c r="AG986" t="str">
        <f t="shared" si="485"/>
        <v>1.01729498229642-0.0179826851202713i</v>
      </c>
      <c r="AH986" t="str">
        <f t="shared" si="486"/>
        <v>1.17808759285631+2.49732896178709i</v>
      </c>
      <c r="AI986">
        <f t="shared" si="487"/>
        <v>8.8221377930522795</v>
      </c>
      <c r="AJ986">
        <f t="shared" si="488"/>
        <v>64.744918003866985</v>
      </c>
      <c r="AK986"/>
      <c r="AL986"/>
      <c r="AM986"/>
      <c r="AN986"/>
    </row>
    <row r="987" spans="1:40" x14ac:dyDescent="0.25">
      <c r="A987"/>
      <c r="B987">
        <f t="shared" si="489"/>
        <v>85300</v>
      </c>
      <c r="C987" s="237" t="str">
        <f t="shared" si="457"/>
        <v>-0.0000105037558276065+0.0287106941758338i</v>
      </c>
      <c r="D987" s="208" t="str">
        <f t="shared" si="458"/>
        <v>-5.95708648580064+0.220115322014726i</v>
      </c>
      <c r="E987" t="str">
        <f t="shared" si="459"/>
        <v>2870</v>
      </c>
      <c r="F987" t="str">
        <f t="shared" si="460"/>
        <v>0.777000777000777</v>
      </c>
      <c r="G987" t="str">
        <f t="shared" si="455"/>
        <v>0.777000777000777</v>
      </c>
      <c r="H987" t="str">
        <f t="shared" si="461"/>
        <v>7.33799791424133+3.46566373709444i</v>
      </c>
      <c r="I987" t="str">
        <f t="shared" si="462"/>
        <v>334.972316689012i</v>
      </c>
      <c r="J987" t="str">
        <f t="shared" si="456"/>
        <v>-94.9769115936043+72.446740742086i</v>
      </c>
      <c r="K987" t="str">
        <f t="shared" si="463"/>
        <v>1.70070836883708-2.22961070075726i</v>
      </c>
      <c r="L987" t="str">
        <f t="shared" si="464"/>
        <v>0.125968281907854-0.139859112108462i</v>
      </c>
      <c r="M987" t="str">
        <f t="shared" si="465"/>
        <v>1.82667665074493-2.36946981286572i</v>
      </c>
      <c r="N987" t="str">
        <f t="shared" si="466"/>
        <v>-0.378297799049378i</v>
      </c>
      <c r="O987" t="str">
        <f t="shared" si="467"/>
        <v>0.929294671050218-0.369339158982185i</v>
      </c>
      <c r="P987" t="str">
        <f t="shared" si="468"/>
        <v>0.070705328949782+0.369339158982185i</v>
      </c>
      <c r="Q987" t="str">
        <f t="shared" si="469"/>
        <v>-0.070705328949782+0.00895864006719299i</v>
      </c>
      <c r="R987" t="str">
        <f t="shared" si="470"/>
        <v>-0.332801790796377-5.26580691964654i</v>
      </c>
      <c r="S987" t="str">
        <f t="shared" si="471"/>
        <v>0.0392383941674666i</v>
      </c>
      <c r="T987" t="str">
        <f t="shared" si="472"/>
        <v>0.206621807522864-0.013058607846907i</v>
      </c>
      <c r="U987" t="str">
        <f t="shared" si="473"/>
        <v>0.0001-1865.82582757204i</v>
      </c>
      <c r="V987" t="str">
        <f t="shared" si="474"/>
        <v>0.00002-0.0299272961250463i</v>
      </c>
      <c r="W987" t="str">
        <f t="shared" si="475"/>
        <v>0.0000199993584529565-0.0299268161079543i</v>
      </c>
      <c r="X987" t="str">
        <f t="shared" si="476"/>
        <v>0.00316808655165614-0.0295876073015199i</v>
      </c>
      <c r="Y987" t="str">
        <f t="shared" si="477"/>
        <v>0.009+0.535955706702419i</v>
      </c>
      <c r="Z987" t="str">
        <f t="shared" si="478"/>
        <v>-0.69896456028945-0.0918740733096295i</v>
      </c>
      <c r="AA987" t="str">
        <f t="shared" si="479"/>
        <v>0.569141364899718-23.6844987920866i</v>
      </c>
      <c r="AB987" t="str">
        <f t="shared" si="480"/>
        <v>1.40669575264421-0.0889039178096325i</v>
      </c>
      <c r="AC987" t="str">
        <f t="shared" si="481"/>
        <v>3.35892313656182-3.49552183259948i</v>
      </c>
      <c r="AD987" t="str">
        <f t="shared" si="482"/>
        <v>0.214277709704797+0.196523846442816i</v>
      </c>
      <c r="AE987" t="str">
        <f t="shared" si="483"/>
        <v>-0.131717078868466-0.157049769925332i</v>
      </c>
      <c r="AF987" t="str">
        <f t="shared" si="484"/>
        <v>-13.295084400042-3.24554841507971i</v>
      </c>
      <c r="AG987" t="str">
        <f t="shared" si="485"/>
        <v>1.01729101366493-0.0179668213094378i</v>
      </c>
      <c r="AH987" t="str">
        <f t="shared" si="486"/>
        <v>1.17633665600423+2.49350392282008i</v>
      </c>
      <c r="AI987">
        <f t="shared" si="487"/>
        <v>8.8088957238967271</v>
      </c>
      <c r="AJ987">
        <f t="shared" si="488"/>
        <v>64.743912773266914</v>
      </c>
      <c r="AK987"/>
      <c r="AL987"/>
      <c r="AM987"/>
      <c r="AN987"/>
    </row>
    <row r="988" spans="1:40" x14ac:dyDescent="0.25">
      <c r="A988"/>
      <c r="B988">
        <f t="shared" si="489"/>
        <v>85400</v>
      </c>
      <c r="C988" s="237" t="str">
        <f t="shared" si="457"/>
        <v>-0.0000104791712733069+0.0286770751049863i</v>
      </c>
      <c r="D988" s="208" t="str">
        <f t="shared" si="458"/>
        <v>-5.95708629731905+0.219857575804895i</v>
      </c>
      <c r="E988" t="str">
        <f t="shared" si="459"/>
        <v>2870</v>
      </c>
      <c r="F988" t="str">
        <f t="shared" si="460"/>
        <v>0.777000777000777</v>
      </c>
      <c r="G988" t="str">
        <f t="shared" si="455"/>
        <v>0.777000777000777</v>
      </c>
      <c r="H988" t="str">
        <f t="shared" si="461"/>
        <v>7.34131324548014+3.46332185697742i</v>
      </c>
      <c r="I988" t="str">
        <f t="shared" si="462"/>
        <v>335.36501577071i</v>
      </c>
      <c r="J988" t="str">
        <f t="shared" si="456"/>
        <v>-95.202077291239+72.5316724428388i</v>
      </c>
      <c r="K988" t="str">
        <f t="shared" si="463"/>
        <v>1.69813680850902-2.22890423245348i</v>
      </c>
      <c r="L988" t="str">
        <f t="shared" si="464"/>
        <v>0.125805328933176-0.139841939254542i</v>
      </c>
      <c r="M988" t="str">
        <f t="shared" si="465"/>
        <v>1.8239421374422-2.36874617170802i</v>
      </c>
      <c r="N988" t="str">
        <f t="shared" si="466"/>
        <v>-0.3787412900213i</v>
      </c>
      <c r="O988" t="str">
        <f t="shared" si="467"/>
        <v>0.929130781084194-0.369751256443945i</v>
      </c>
      <c r="P988" t="str">
        <f t="shared" si="468"/>
        <v>0.070869218915806+0.369751256443945i</v>
      </c>
      <c r="Q988" t="str">
        <f t="shared" si="469"/>
        <v>-0.070869218915806+0.00899003357735501i</v>
      </c>
      <c r="R988" t="str">
        <f t="shared" si="470"/>
        <v>-0.332800540221248-5.25959154309182i</v>
      </c>
      <c r="S988" t="str">
        <f t="shared" si="471"/>
        <v>0.039284394629562i</v>
      </c>
      <c r="T988" t="str">
        <f t="shared" si="472"/>
        <v>0.206619869769126-0.0130738677549829i</v>
      </c>
      <c r="U988" t="str">
        <f t="shared" si="473"/>
        <v>0.0001-1863.64101981142i</v>
      </c>
      <c r="V988" t="str">
        <f t="shared" si="474"/>
        <v>0.00002-0.0298922524527687i</v>
      </c>
      <c r="W988" t="str">
        <f t="shared" si="475"/>
        <v>0.0000199993584529566-0.0298917729977582i</v>
      </c>
      <c r="X988" t="str">
        <f t="shared" si="476"/>
        <v>0.00316080058464952-0.029553735702393i</v>
      </c>
      <c r="Y988" t="str">
        <f t="shared" si="477"/>
        <v>0.009+0.536584025233137i</v>
      </c>
      <c r="Z988" t="str">
        <f t="shared" si="478"/>
        <v>-0.697259609581963-0.0915307093913509i</v>
      </c>
      <c r="AA988" t="str">
        <f t="shared" si="479"/>
        <v>0.567317065736056-23.6536183694172i</v>
      </c>
      <c r="AB988" t="str">
        <f t="shared" si="480"/>
        <v>1.4066825602809-0.0890078083337425i</v>
      </c>
      <c r="AC988" t="str">
        <f t="shared" si="481"/>
        <v>3.35487069045874-3.49441902165511i</v>
      </c>
      <c r="AD988" t="str">
        <f t="shared" si="482"/>
        <v>0.21436301857245+0.196748686374848i</v>
      </c>
      <c r="AE988" t="str">
        <f t="shared" si="483"/>
        <v>-0.131458127802931-0.156805711404698i</v>
      </c>
      <c r="AF988" t="str">
        <f t="shared" si="484"/>
        <v>-13.2983995427992-3.24346428117252i</v>
      </c>
      <c r="AG988" t="str">
        <f t="shared" si="485"/>
        <v>1.01728705711003-0.0179510085699225i</v>
      </c>
      <c r="AH988" t="str">
        <f t="shared" si="486"/>
        <v>1.17459130165245+2.48969042088121i</v>
      </c>
      <c r="AI988">
        <f t="shared" si="487"/>
        <v>8.7956738760816382</v>
      </c>
      <c r="AJ988">
        <f t="shared" si="488"/>
        <v>64.742901844001253</v>
      </c>
      <c r="AK988"/>
      <c r="AL988"/>
      <c r="AM988"/>
      <c r="AN988"/>
    </row>
    <row r="989" spans="1:40" x14ac:dyDescent="0.25">
      <c r="A989"/>
      <c r="B989">
        <f t="shared" si="489"/>
        <v>85500</v>
      </c>
      <c r="C989" s="237" t="str">
        <f t="shared" si="457"/>
        <v>-0.0000104546729301309+0.0286435346752087i</v>
      </c>
      <c r="D989" s="208" t="str">
        <f t="shared" si="458"/>
        <v>-5.95708610949842+0.219600432509933i</v>
      </c>
      <c r="E989" t="str">
        <f t="shared" si="459"/>
        <v>2870</v>
      </c>
      <c r="F989" t="str">
        <f t="shared" si="460"/>
        <v>0.777000777000777</v>
      </c>
      <c r="G989" t="str">
        <f t="shared" si="455"/>
        <v>0.777000777000777</v>
      </c>
      <c r="H989" t="str">
        <f t="shared" si="461"/>
        <v>7.34462022285287+3.46098113538772i</v>
      </c>
      <c r="I989" t="str">
        <f t="shared" si="462"/>
        <v>335.757714852409i</v>
      </c>
      <c r="J989" t="str">
        <f t="shared" si="456"/>
        <v>-95.4275068033994+72.6166041435915i</v>
      </c>
      <c r="K989" t="str">
        <f t="shared" si="463"/>
        <v>1.69557001249056-2.22819589005612i</v>
      </c>
      <c r="L989" t="str">
        <f t="shared" si="464"/>
        <v>0.125642606823213-0.139824599122244i</v>
      </c>
      <c r="M989" t="str">
        <f t="shared" si="465"/>
        <v>1.82121261931377-2.36802048917836i</v>
      </c>
      <c r="N989" t="str">
        <f t="shared" si="466"/>
        <v>-0.379184780993222i</v>
      </c>
      <c r="O989" t="str">
        <f t="shared" si="467"/>
        <v>0.928966708372789-0.370163281181461i</v>
      </c>
      <c r="P989" t="str">
        <f t="shared" si="468"/>
        <v>0.0710332916272109+0.370163281181461i</v>
      </c>
      <c r="Q989" t="str">
        <f t="shared" si="469"/>
        <v>-0.0710332916272109+0.00902149981176098i</v>
      </c>
      <c r="R989" t="str">
        <f t="shared" si="470"/>
        <v>-0.332799288164223-5.25339064752054i</v>
      </c>
      <c r="S989" t="str">
        <f t="shared" si="471"/>
        <v>0.0393303950916576i</v>
      </c>
      <c r="T989" t="str">
        <f t="shared" si="472"/>
        <v>0.206617929737802-0.0130891274897213i</v>
      </c>
      <c r="U989" t="str">
        <f t="shared" si="473"/>
        <v>0.0001-1861.46132271222i</v>
      </c>
      <c r="V989" t="str">
        <f t="shared" si="474"/>
        <v>0.00002-0.0298572907539935i</v>
      </c>
      <c r="W989" t="str">
        <f t="shared" si="475"/>
        <v>0.0000199993584529566-0.0298568118597496i</v>
      </c>
      <c r="X989" t="str">
        <f t="shared" si="476"/>
        <v>0.00315353978768607-0.0295199406632767i</v>
      </c>
      <c r="Y989" t="str">
        <f t="shared" si="477"/>
        <v>0.009+0.537212343763855i</v>
      </c>
      <c r="Z989" t="str">
        <f t="shared" si="478"/>
        <v>-0.695560964944843-0.0911890842402062i</v>
      </c>
      <c r="AA989" t="str">
        <f t="shared" si="479"/>
        <v>0.565501674905687-23.622821770918i</v>
      </c>
      <c r="AB989" t="str">
        <f t="shared" si="480"/>
        <v>1.40666935241162-0.0891116976777587i</v>
      </c>
      <c r="AC989" t="str">
        <f t="shared" si="481"/>
        <v>3.35082564988757-3.49331319634918i</v>
      </c>
      <c r="AD989" t="str">
        <f t="shared" si="482"/>
        <v>0.214448422860072+0.196973485581903i</v>
      </c>
      <c r="AE989" t="str">
        <f t="shared" si="483"/>
        <v>-0.131200120165636-0.156562422997264i</v>
      </c>
      <c r="AF989" t="str">
        <f t="shared" si="484"/>
        <v>-13.3017063323513-3.24138070287779i</v>
      </c>
      <c r="AG989" t="str">
        <f t="shared" si="485"/>
        <v>1.01728311255862-0.0179352466912951i</v>
      </c>
      <c r="AH989" t="str">
        <f t="shared" si="486"/>
        <v>1.17285150616074+2.48588840312695i</v>
      </c>
      <c r="AI989">
        <f t="shared" si="487"/>
        <v>8.7824721900047891</v>
      </c>
      <c r="AJ989">
        <f t="shared" si="488"/>
        <v>64.741885179779899</v>
      </c>
      <c r="AK989"/>
      <c r="AL989"/>
      <c r="AM989"/>
      <c r="AN989"/>
    </row>
    <row r="990" spans="1:40" x14ac:dyDescent="0.25">
      <c r="A990"/>
      <c r="B990">
        <f t="shared" si="489"/>
        <v>85600</v>
      </c>
      <c r="C990" s="237" t="str">
        <f t="shared" si="457"/>
        <v>-0.0000104302603954581+0.02861007261089i</v>
      </c>
      <c r="D990" s="208" t="str">
        <f t="shared" si="458"/>
        <v>-5.95708592233565+0.219343890016823i</v>
      </c>
      <c r="E990" t="str">
        <f t="shared" si="459"/>
        <v>2870</v>
      </c>
      <c r="F990" t="str">
        <f t="shared" si="460"/>
        <v>0.777000777000777</v>
      </c>
      <c r="G990" t="str">
        <f t="shared" si="455"/>
        <v>0.777000777000777</v>
      </c>
      <c r="H990" t="str">
        <f t="shared" si="461"/>
        <v>7.3479188711265+3.45864158105651i</v>
      </c>
      <c r="I990" t="str">
        <f t="shared" si="462"/>
        <v>336.150413934108i</v>
      </c>
      <c r="J990" t="str">
        <f t="shared" si="456"/>
        <v>-95.6532001300853+72.7015358443443i</v>
      </c>
      <c r="K990" t="str">
        <f t="shared" si="463"/>
        <v>1.69300797282122-2.22748568603583i</v>
      </c>
      <c r="L990" t="str">
        <f t="shared" si="464"/>
        <v>0.125480115421271-0.139807092438463i</v>
      </c>
      <c r="M990" t="str">
        <f t="shared" si="465"/>
        <v>1.81848808824249-2.36729277847429i</v>
      </c>
      <c r="N990" t="str">
        <f t="shared" si="466"/>
        <v>-0.379628271965144i</v>
      </c>
      <c r="O990" t="str">
        <f t="shared" si="467"/>
        <v>0.928802452948274-0.370575233113694i</v>
      </c>
      <c r="P990" t="str">
        <f t="shared" si="468"/>
        <v>0.071197547051726+0.370575233113694i</v>
      </c>
      <c r="Q990" t="str">
        <f t="shared" si="469"/>
        <v>-0.071197547051726+0.00905303885144998i</v>
      </c>
      <c r="R990" t="str">
        <f t="shared" si="470"/>
        <v>-0.332798034625219-5.24720418218096i</v>
      </c>
      <c r="S990" t="str">
        <f t="shared" si="471"/>
        <v>0.039376395553753i</v>
      </c>
      <c r="T990" t="str">
        <f t="shared" si="472"/>
        <v>0.206615987428865-0.0131043870509142i</v>
      </c>
      <c r="U990" t="str">
        <f t="shared" si="473"/>
        <v>0.0001-1859.28671836326i</v>
      </c>
      <c r="V990" t="str">
        <f t="shared" si="474"/>
        <v>0.00002-0.0298224107414304i</v>
      </c>
      <c r="W990" t="str">
        <f t="shared" si="475"/>
        <v>0.0000199993584529566-0.0298219324066429i</v>
      </c>
      <c r="X990" t="str">
        <f t="shared" si="476"/>
        <v>0.00314630404540126-0.0294862219280848i</v>
      </c>
      <c r="Y990" t="str">
        <f t="shared" si="477"/>
        <v>0.009+0.537840662294573i</v>
      </c>
      <c r="Z990" t="str">
        <f t="shared" si="478"/>
        <v>-0.693868594987939-0.0908491867087831i</v>
      </c>
      <c r="AA990" t="str">
        <f t="shared" si="479"/>
        <v>0.563695134585211-23.5921086454171i</v>
      </c>
      <c r="AB990" t="str">
        <f t="shared" si="480"/>
        <v>1.40665612903619-0.0892155858402649i</v>
      </c>
      <c r="AC990" t="str">
        <f t="shared" si="481"/>
        <v>3.34678800281859-3.49220437620007i</v>
      </c>
      <c r="AD990" t="str">
        <f t="shared" si="482"/>
        <v>0.214533922554354+0.197198244045214i</v>
      </c>
      <c r="AE990" t="str">
        <f t="shared" si="483"/>
        <v>-0.130943051328133-0.156319900915249i</v>
      </c>
      <c r="AF990" t="str">
        <f t="shared" si="484"/>
        <v>-13.3050047934621-3.23929769103969i</v>
      </c>
      <c r="AG990" t="str">
        <f t="shared" si="485"/>
        <v>1.0172791799381-0.0179195354642923i</v>
      </c>
      <c r="AH990" t="str">
        <f t="shared" si="486"/>
        <v>1.17111724601239+2.48209781703409i</v>
      </c>
      <c r="AI990">
        <f t="shared" si="487"/>
        <v>8.7692906063160958</v>
      </c>
      <c r="AJ990">
        <f t="shared" si="488"/>
        <v>64.740862744687078</v>
      </c>
      <c r="AK990"/>
      <c r="AL990"/>
      <c r="AM990"/>
      <c r="AN990"/>
    </row>
    <row r="991" spans="1:40" x14ac:dyDescent="0.25">
      <c r="A991"/>
      <c r="B991">
        <f t="shared" si="489"/>
        <v>85700</v>
      </c>
      <c r="C991" s="237" t="str">
        <f t="shared" si="457"/>
        <v>-0.000010405933269016+0.0285766886377055i</v>
      </c>
      <c r="D991" s="208" t="str">
        <f t="shared" si="458"/>
        <v>-5.95708573582769+0.219087946222409i</v>
      </c>
      <c r="E991" t="str">
        <f t="shared" si="459"/>
        <v>2870</v>
      </c>
      <c r="F991" t="str">
        <f t="shared" si="460"/>
        <v>0.777000777000777</v>
      </c>
      <c r="G991" t="str">
        <f t="shared" si="455"/>
        <v>0.777000777000777</v>
      </c>
      <c r="H991" t="str">
        <f t="shared" si="461"/>
        <v>7.35120921499345+3.45630320263561i</v>
      </c>
      <c r="I991" t="str">
        <f t="shared" si="462"/>
        <v>336.543113015807i</v>
      </c>
      <c r="J991" t="str">
        <f t="shared" si="456"/>
        <v>-95.8791572712969+72.786467545097i</v>
      </c>
      <c r="K991" t="str">
        <f t="shared" si="463"/>
        <v>1.69045068153808-2.22677363280668i</v>
      </c>
      <c r="L991" t="str">
        <f t="shared" si="464"/>
        <v>0.125317854569368-0.139789419927852i</v>
      </c>
      <c r="M991" t="str">
        <f t="shared" si="465"/>
        <v>1.81576853610745-2.36656305273453i</v>
      </c>
      <c r="N991" t="str">
        <f t="shared" si="466"/>
        <v>-0.380071762937066i</v>
      </c>
      <c r="O991" t="str">
        <f t="shared" si="467"/>
        <v>0.928638014842956-0.370987112159619i</v>
      </c>
      <c r="P991" t="str">
        <f t="shared" si="468"/>
        <v>0.071361985157044+0.370987112159619i</v>
      </c>
      <c r="Q991" t="str">
        <f t="shared" si="469"/>
        <v>-0.071361985157044+0.00908465077744702i</v>
      </c>
      <c r="R991" t="str">
        <f t="shared" si="470"/>
        <v>-0.33279677960412-5.24103209655826i</v>
      </c>
      <c r="S991" t="str">
        <f t="shared" si="471"/>
        <v>0.0394223960158486i</v>
      </c>
      <c r="T991" t="str">
        <f t="shared" si="472"/>
        <v>0.206614042842293-0.0131196464383527i</v>
      </c>
      <c r="U991" t="str">
        <f t="shared" si="473"/>
        <v>0.0001-1857.11718893693i</v>
      </c>
      <c r="V991" t="str">
        <f t="shared" si="474"/>
        <v>0.00002-0.02978761212913i</v>
      </c>
      <c r="W991" t="str">
        <f t="shared" si="475"/>
        <v>0.0000199993584529566-0.0297871343524932i</v>
      </c>
      <c r="X991" t="str">
        <f t="shared" si="476"/>
        <v>0.00313909324308817-0.0294525792418568i</v>
      </c>
      <c r="Y991" t="str">
        <f t="shared" si="477"/>
        <v>0.009+0.53846898082529i</v>
      </c>
      <c r="Z991" t="str">
        <f t="shared" si="478"/>
        <v>-0.692182468517905-0.0905110057363765i</v>
      </c>
      <c r="AA991" t="str">
        <f t="shared" si="479"/>
        <v>0.561897387415526-23.5614786437394i</v>
      </c>
      <c r="AB991" t="str">
        <f t="shared" si="480"/>
        <v>1.40664289015447-0.089319472819839i</v>
      </c>
      <c r="AC991" t="str">
        <f t="shared" si="481"/>
        <v>3.34275773721658-3.49109258063925i</v>
      </c>
      <c r="AD991" t="str">
        <f t="shared" si="482"/>
        <v>0.214619517641976+0.197422961745936i</v>
      </c>
      <c r="AE991" t="str">
        <f t="shared" si="483"/>
        <v>-0.130686916690466-0.156078141395849i</v>
      </c>
      <c r="AF991" t="str">
        <f t="shared" si="484"/>
        <v>-13.3082949508211-3.2372152564132i</v>
      </c>
      <c r="AG991" t="str">
        <f t="shared" si="485"/>
        <v>1.01727525917643-0.0179038746808093i</v>
      </c>
      <c r="AH991" t="str">
        <f t="shared" si="486"/>
        <v>1.16938849781351+2.47831861039755i</v>
      </c>
      <c r="AI991">
        <f t="shared" si="487"/>
        <v>8.756129065916932</v>
      </c>
      <c r="AJ991">
        <f t="shared" si="488"/>
        <v>64.739834503179054</v>
      </c>
      <c r="AK991"/>
      <c r="AL991"/>
      <c r="AM991"/>
      <c r="AN991"/>
    </row>
    <row r="992" spans="1:40" x14ac:dyDescent="0.25">
      <c r="A992"/>
      <c r="B992">
        <f t="shared" si="489"/>
        <v>85800</v>
      </c>
      <c r="C992" s="237" t="str">
        <f t="shared" si="457"/>
        <v>-0.0000103816911528632+0.0285433824826093i</v>
      </c>
      <c r="D992" s="208" t="str">
        <f t="shared" si="458"/>
        <v>-5.95708554997147+0.218832599033338i</v>
      </c>
      <c r="E992" t="str">
        <f t="shared" si="459"/>
        <v>2870</v>
      </c>
      <c r="F992" t="str">
        <f t="shared" si="460"/>
        <v>0.777000777000777</v>
      </c>
      <c r="G992" t="str">
        <f t="shared" si="455"/>
        <v>0.777000777000777</v>
      </c>
      <c r="H992" t="str">
        <f t="shared" si="461"/>
        <v>7.35449127907144+3.45396600869814i</v>
      </c>
      <c r="I992" t="str">
        <f t="shared" si="462"/>
        <v>336.935812097505i</v>
      </c>
      <c r="J992" t="str">
        <f t="shared" si="456"/>
        <v>-96.1053782270342+72.8713992458498i</v>
      </c>
      <c r="K992" t="str">
        <f t="shared" si="463"/>
        <v>1.68789813067603-2.22605974272633i</v>
      </c>
      <c r="L992" t="str">
        <f t="shared" si="464"/>
        <v>0.125155824108255-0.139771582312823i</v>
      </c>
      <c r="M992" t="str">
        <f t="shared" si="465"/>
        <v>1.81305395478428-2.36583132503915i</v>
      </c>
      <c r="N992" t="str">
        <f t="shared" si="466"/>
        <v>-0.380515253908988i</v>
      </c>
      <c r="O992" t="str">
        <f t="shared" si="467"/>
        <v>0.928473394089177-0.371398918238226i</v>
      </c>
      <c r="P992" t="str">
        <f t="shared" si="468"/>
        <v>0.071526605910823+0.371398918238226i</v>
      </c>
      <c r="Q992" t="str">
        <f t="shared" si="469"/>
        <v>-0.071526605910823+0.00911633567076198i</v>
      </c>
      <c r="R992" t="str">
        <f t="shared" si="470"/>
        <v>-0.332795523100894-5.23487434037302i</v>
      </c>
      <c r="S992" t="str">
        <f t="shared" si="471"/>
        <v>0.039468396477944i</v>
      </c>
      <c r="T992" t="str">
        <f t="shared" si="472"/>
        <v>0.206612095978058-0.0131349056518309i</v>
      </c>
      <c r="U992" t="str">
        <f t="shared" si="473"/>
        <v>0.0001-1854.95271668876i</v>
      </c>
      <c r="V992" t="str">
        <f t="shared" si="474"/>
        <v>0.00002-0.029752894632476i</v>
      </c>
      <c r="W992" t="str">
        <f t="shared" si="475"/>
        <v>0.0000199993584529566-0.029752417412689i</v>
      </c>
      <c r="X992" t="str">
        <f t="shared" si="476"/>
        <v>0.00313190726669315-0.0294190123507518i</v>
      </c>
      <c r="Y992" t="str">
        <f t="shared" si="477"/>
        <v>0.009+0.539097299356008i</v>
      </c>
      <c r="Z992" t="str">
        <f t="shared" si="478"/>
        <v>-0.690502554536702-0.0901745303481955i</v>
      </c>
      <c r="AA992" t="str">
        <f t="shared" si="479"/>
        <v>0.560108376497391-23.5309314186919i</v>
      </c>
      <c r="AB992" t="str">
        <f t="shared" si="480"/>
        <v>1.40662963576626-0.0894233586150792i</v>
      </c>
      <c r="AC992" t="str">
        <f t="shared" si="481"/>
        <v>3.33873484104103-3.48997782901139i</v>
      </c>
      <c r="AD992" t="str">
        <f t="shared" si="482"/>
        <v>0.214705208109611+0.197647638665124i</v>
      </c>
      <c r="AE992" t="str">
        <f t="shared" si="483"/>
        <v>-0.130431711680963-0.155837140701011i</v>
      </c>
      <c r="AF992" t="str">
        <f t="shared" si="484"/>
        <v>-13.3115768290429-3.2351334096648i</v>
      </c>
      <c r="AG992" t="str">
        <f t="shared" si="485"/>
        <v>1.01727135020205-0.0178882641338921i</v>
      </c>
      <c r="AH992" t="str">
        <f t="shared" si="486"/>
        <v>1.16766523829223+2.47455073132776i</v>
      </c>
      <c r="AI992">
        <f t="shared" si="487"/>
        <v>8.7429875099580006</v>
      </c>
      <c r="AJ992">
        <f t="shared" si="488"/>
        <v>64.738800420079741</v>
      </c>
      <c r="AK992"/>
      <c r="AL992"/>
      <c r="AM992"/>
      <c r="AN992"/>
    </row>
    <row r="993" spans="1:40" x14ac:dyDescent="0.25">
      <c r="A993"/>
      <c r="B993">
        <f t="shared" si="489"/>
        <v>85900</v>
      </c>
      <c r="C993" s="237" t="str">
        <f t="shared" si="457"/>
        <v>-0.0000103575336513733+0.0285101538738272i</v>
      </c>
      <c r="D993" s="208" t="str">
        <f t="shared" si="458"/>
        <v>-5.95708536476395+0.218577846366009i</v>
      </c>
      <c r="E993" t="str">
        <f t="shared" si="459"/>
        <v>2870</v>
      </c>
      <c r="F993" t="str">
        <f t="shared" si="460"/>
        <v>0.777000777000777</v>
      </c>
      <c r="G993" t="str">
        <f t="shared" si="455"/>
        <v>0.777000777000777</v>
      </c>
      <c r="H993" t="str">
        <f t="shared" si="461"/>
        <v>7.35776508790393+3.45163000773898i</v>
      </c>
      <c r="I993" t="str">
        <f t="shared" si="462"/>
        <v>337.328511179204i</v>
      </c>
      <c r="J993" t="str">
        <f t="shared" si="456"/>
        <v>-96.3318629972971+72.9563309466025i</v>
      </c>
      <c r="K993" t="str">
        <f t="shared" si="463"/>
        <v>1.68535031226788-2.22534402809633i</v>
      </c>
      <c r="L993" t="str">
        <f t="shared" si="464"/>
        <v>0.124994023877421-0.139753580313548i</v>
      </c>
      <c r="M993" t="str">
        <f t="shared" si="465"/>
        <v>1.8103443361453-2.36509760840988i</v>
      </c>
      <c r="N993" t="str">
        <f t="shared" si="466"/>
        <v>-0.380958744880909i</v>
      </c>
      <c r="O993" t="str">
        <f t="shared" si="467"/>
        <v>0.928308590719315-0.371810651268518i</v>
      </c>
      <c r="P993" t="str">
        <f t="shared" si="468"/>
        <v>0.071691409280685+0.371810651268518i</v>
      </c>
      <c r="Q993" t="str">
        <f t="shared" si="469"/>
        <v>-0.071691409280685+0.009148093612391i</v>
      </c>
      <c r="R993" t="str">
        <f t="shared" si="470"/>
        <v>-0.332794265115462-5.22873086357997i</v>
      </c>
      <c r="S993" t="str">
        <f t="shared" si="471"/>
        <v>0.0395143969400396i</v>
      </c>
      <c r="T993" t="str">
        <f t="shared" si="472"/>
        <v>0.206610146836135-0.0131501646911411i</v>
      </c>
      <c r="U993" t="str">
        <f t="shared" si="473"/>
        <v>0.0001-1852.79328395687i</v>
      </c>
      <c r="V993" t="str">
        <f t="shared" si="474"/>
        <v>0.00002-0.0297182579681774i</v>
      </c>
      <c r="W993" t="str">
        <f t="shared" si="475"/>
        <v>0.0000199993584529566-0.0297177813039435i</v>
      </c>
      <c r="X993" t="str">
        <f t="shared" si="476"/>
        <v>0.00312474600281115-0.0293855210020421i</v>
      </c>
      <c r="Y993" t="str">
        <f t="shared" si="477"/>
        <v>0.009+0.539725617886726i</v>
      </c>
      <c r="Z993" t="str">
        <f t="shared" si="478"/>
        <v>-0.688828822240123-0.0898397496545736i</v>
      </c>
      <c r="AA993" t="str">
        <f t="shared" si="479"/>
        <v>0.558328045387071-23.5004666250503i</v>
      </c>
      <c r="AB993" t="str">
        <f t="shared" si="480"/>
        <v>1.40661636587138-0.0895272432245714i</v>
      </c>
      <c r="AC993" t="str">
        <f t="shared" si="481"/>
        <v>3.33471930224657-3.4888601405749i</v>
      </c>
      <c r="AD993" t="str">
        <f t="shared" si="482"/>
        <v>0.214790993943909+0.197872274783747i</v>
      </c>
      <c r="AE993" t="str">
        <f t="shared" si="483"/>
        <v>-0.130177431756016-0.155596895117241i</v>
      </c>
      <c r="AF993" t="str">
        <f t="shared" si="484"/>
        <v>-13.3148504526679-3.23305216137297i</v>
      </c>
      <c r="AG993" t="str">
        <f t="shared" si="485"/>
        <v>1.01726745294393-0.0178727036177286i</v>
      </c>
      <c r="AH993" t="str">
        <f t="shared" si="486"/>
        <v>1.1659474442979+2.47079412824841i</v>
      </c>
      <c r="AI993">
        <f t="shared" si="487"/>
        <v>8.7298658798382185</v>
      </c>
      <c r="AJ993">
        <f t="shared" si="488"/>
        <v>64.737760460579565</v>
      </c>
      <c r="AK993"/>
      <c r="AL993"/>
      <c r="AM993"/>
      <c r="AN993"/>
    </row>
    <row r="994" spans="1:40" x14ac:dyDescent="0.25">
      <c r="A994"/>
      <c r="B994">
        <f t="shared" si="489"/>
        <v>86000</v>
      </c>
      <c r="C994" s="237" t="str">
        <f t="shared" si="457"/>
        <v>-0.0000103334603712188+0.0284770025408489i</v>
      </c>
      <c r="D994" s="208" t="str">
        <f t="shared" si="458"/>
        <v>-5.95708518020214+0.218323686146508i</v>
      </c>
      <c r="E994" t="str">
        <f t="shared" si="459"/>
        <v>2870</v>
      </c>
      <c r="F994" t="str">
        <f t="shared" si="460"/>
        <v>0.777000777000777</v>
      </c>
      <c r="G994" t="str">
        <f t="shared" si="455"/>
        <v>0.777000777000777</v>
      </c>
      <c r="H994" t="str">
        <f t="shared" si="461"/>
        <v>7.36103066596011+3.44929520817541i</v>
      </c>
      <c r="I994" t="str">
        <f t="shared" si="462"/>
        <v>337.721210260903i</v>
      </c>
      <c r="J994" t="str">
        <f t="shared" si="456"/>
        <v>-96.5586115820856+73.0412626473553i</v>
      </c>
      <c r="K994" t="str">
        <f t="shared" si="463"/>
        <v>1.6828072183445-2.22462650116222i</v>
      </c>
      <c r="L994" t="str">
        <f t="shared" si="464"/>
        <v>0.124832453715111-0.139735414647968i</v>
      </c>
      <c r="M994" t="str">
        <f t="shared" si="465"/>
        <v>1.80763967205961-2.36436191581019i</v>
      </c>
      <c r="N994" t="str">
        <f t="shared" si="466"/>
        <v>-0.381402235852831i</v>
      </c>
      <c r="O994" t="str">
        <f t="shared" si="467"/>
        <v>0.928143604765784-0.372222311169517i</v>
      </c>
      <c r="P994" t="str">
        <f t="shared" si="468"/>
        <v>0.0718563952342161+0.372222311169517i</v>
      </c>
      <c r="Q994" t="str">
        <f t="shared" si="469"/>
        <v>-0.0718563952342161+0.00917992468331402i</v>
      </c>
      <c r="R994" t="str">
        <f t="shared" si="470"/>
        <v>-0.332793005647871-5.22260161636665i</v>
      </c>
      <c r="S994" t="str">
        <f t="shared" si="471"/>
        <v>0.039560397402135i</v>
      </c>
      <c r="T994" t="str">
        <f t="shared" si="472"/>
        <v>0.206608195416497-0.0131654235560807i</v>
      </c>
      <c r="U994" t="str">
        <f t="shared" si="473"/>
        <v>0.0001-1850.63887316158i</v>
      </c>
      <c r="V994" t="str">
        <f t="shared" si="474"/>
        <v>0.00002-0.029683701854261i</v>
      </c>
      <c r="W994" t="str">
        <f t="shared" si="475"/>
        <v>0.0000199993584529566-0.0296832257442885i</v>
      </c>
      <c r="X994" t="str">
        <f t="shared" si="476"/>
        <v>0.00311760933868168-0.0293521049441082i</v>
      </c>
      <c r="Y994" t="str">
        <f t="shared" si="477"/>
        <v>0.009+0.540353936417444i</v>
      </c>
      <c r="Z994" t="str">
        <f t="shared" si="478"/>
        <v>-0.687161241016352-0.0895066528501994i</v>
      </c>
      <c r="AA994" t="str">
        <f t="shared" si="479"/>
        <v>0.556556338092016-23.4700839195443i</v>
      </c>
      <c r="AB994" t="str">
        <f t="shared" si="480"/>
        <v>1.40660308046967-0.0896311266469364i</v>
      </c>
      <c r="AC994" t="str">
        <f t="shared" si="481"/>
        <v>3.33071110878306-3.48773953450219i</v>
      </c>
      <c r="AD994" t="str">
        <f t="shared" si="482"/>
        <v>0.21487687513152+0.198096870082686i</v>
      </c>
      <c r="AE994" t="str">
        <f t="shared" si="483"/>
        <v>-0.129924072399889-0.155357400955406i</v>
      </c>
      <c r="AF994" t="str">
        <f t="shared" si="484"/>
        <v>-13.3181158461623-3.2309715220289i</v>
      </c>
      <c r="AG994" t="str">
        <f t="shared" si="485"/>
        <v>1.01726356733153-0.0178571929276419i</v>
      </c>
      <c r="AH994" t="str">
        <f t="shared" si="486"/>
        <v>1.16423509280051+2.46704874989416i</v>
      </c>
      <c r="AI994">
        <f t="shared" si="487"/>
        <v>8.7167641172037058</v>
      </c>
      <c r="AJ994">
        <f t="shared" si="488"/>
        <v>64.736714590229866</v>
      </c>
      <c r="AK994"/>
      <c r="AL994"/>
      <c r="AM994"/>
      <c r="AN994"/>
    </row>
    <row r="995" spans="1:40" x14ac:dyDescent="0.25">
      <c r="A995"/>
      <c r="B995">
        <f t="shared" si="489"/>
        <v>86100</v>
      </c>
      <c r="C995" s="237" t="str">
        <f t="shared" si="457"/>
        <v>-0.0000103094709213548+0.0284439282144209i</v>
      </c>
      <c r="D995" s="208" t="str">
        <f t="shared" si="458"/>
        <v>-5.95708499628302+0.21807011631056i</v>
      </c>
      <c r="E995" t="str">
        <f t="shared" si="459"/>
        <v>2870</v>
      </c>
      <c r="F995" t="str">
        <f t="shared" si="460"/>
        <v>0.777000777000777</v>
      </c>
      <c r="G995" t="str">
        <f t="shared" si="455"/>
        <v>0.777000777000777</v>
      </c>
      <c r="H995" t="str">
        <f t="shared" si="461"/>
        <v>7.36428803763509+3.44696161834749i</v>
      </c>
      <c r="I995" t="str">
        <f t="shared" si="462"/>
        <v>338.113909342601i</v>
      </c>
      <c r="J995" t="str">
        <f t="shared" si="456"/>
        <v>-96.7856239813998+73.126194348108i</v>
      </c>
      <c r="K995" t="str">
        <f t="shared" si="463"/>
        <v>1.68026884093501-2.22390717411382i</v>
      </c>
      <c r="L995" t="str">
        <f t="shared" si="464"/>
        <v>0.124671113458326-0.139717086031793i</v>
      </c>
      <c r="M995" t="str">
        <f t="shared" si="465"/>
        <v>1.80493995439334-2.36362426014561i</v>
      </c>
      <c r="N995" t="str">
        <f t="shared" si="466"/>
        <v>-0.381845726824753i</v>
      </c>
      <c r="O995" t="str">
        <f t="shared" si="467"/>
        <v>0.927978436261034-0.372633897860253i</v>
      </c>
      <c r="P995" t="str">
        <f t="shared" si="468"/>
        <v>0.072021563738966+0.372633897860253i</v>
      </c>
      <c r="Q995" t="str">
        <f t="shared" si="469"/>
        <v>-0.072021563738966+0.00921182896449996i</v>
      </c>
      <c r="R995" t="str">
        <f t="shared" si="470"/>
        <v>-0.332791744697926-5.21648654915198i</v>
      </c>
      <c r="S995" t="str">
        <f t="shared" si="471"/>
        <v>0.0396063978642306i</v>
      </c>
      <c r="T995" t="str">
        <f t="shared" si="472"/>
        <v>0.206606241719121-0.0131806822464375i</v>
      </c>
      <c r="U995" t="str">
        <f t="shared" si="473"/>
        <v>0.0001-1848.48946680483i</v>
      </c>
      <c r="V995" t="str">
        <f t="shared" si="474"/>
        <v>0.00002-0.0296492260100633i</v>
      </c>
      <c r="W995" t="str">
        <f t="shared" si="475"/>
        <v>0.0000199993584529566-0.0296487504530645i</v>
      </c>
      <c r="X995" t="str">
        <f t="shared" si="476"/>
        <v>0.00311049716218396-0.0293187639264308i</v>
      </c>
      <c r="Y995" t="str">
        <f t="shared" si="477"/>
        <v>0.009+0.540982254948162i</v>
      </c>
      <c r="Z995" t="str">
        <f t="shared" si="478"/>
        <v>-0.685499780444464-0.0891752292133348i</v>
      </c>
      <c r="AA995" t="str">
        <f t="shared" si="479"/>
        <v>0.554793199066559-23.439782960844i</v>
      </c>
      <c r="AB995" t="str">
        <f t="shared" si="480"/>
        <v>1.40658977956095-0.0897350088807294i</v>
      </c>
      <c r="AC995" t="str">
        <f t="shared" si="481"/>
        <v>3.32671024859601-3.4866160298798i</v>
      </c>
      <c r="AD995" t="str">
        <f t="shared" si="482"/>
        <v>0.214962851659073+0.198321424542732i</v>
      </c>
      <c r="AE995" t="str">
        <f t="shared" si="483"/>
        <v>-0.129671629124497-0.155118654550526i</v>
      </c>
      <c r="AF995" t="str">
        <f t="shared" si="484"/>
        <v>-13.3213730339181-3.22889150203693i</v>
      </c>
      <c r="AG995" t="str">
        <f t="shared" si="485"/>
        <v>1.01725969329483-0.0178417318600815i</v>
      </c>
      <c r="AH995" t="str">
        <f t="shared" si="486"/>
        <v>1.16252816088972+2.46331454530809i</v>
      </c>
      <c r="AI995">
        <f t="shared" si="487"/>
        <v>8.7036821639454764</v>
      </c>
      <c r="AJ995">
        <f t="shared" si="488"/>
        <v>64.735662774942085</v>
      </c>
      <c r="AK995"/>
      <c r="AL995"/>
      <c r="AM995"/>
      <c r="AN995"/>
    </row>
    <row r="996" spans="1:40" x14ac:dyDescent="0.25">
      <c r="A996"/>
      <c r="B996">
        <f t="shared" si="489"/>
        <v>86200</v>
      </c>
      <c r="C996" s="237" t="str">
        <f t="shared" si="457"/>
        <v>-0.0000102855649130036+0.0284109306265391i</v>
      </c>
      <c r="D996" s="208" t="str">
        <f t="shared" si="458"/>
        <v>-5.95708481300363+0.217817134803467i</v>
      </c>
      <c r="E996" t="str">
        <f t="shared" si="459"/>
        <v>2870</v>
      </c>
      <c r="F996" t="str">
        <f t="shared" si="460"/>
        <v>0.777000777000777</v>
      </c>
      <c r="G996" t="str">
        <f t="shared" si="455"/>
        <v>0.777000777000777</v>
      </c>
      <c r="H996" t="str">
        <f t="shared" si="461"/>
        <v>7.36753722725015+3.44462924651873i</v>
      </c>
      <c r="I996" t="str">
        <f t="shared" si="462"/>
        <v>338.5066084243i</v>
      </c>
      <c r="J996" t="str">
        <f t="shared" si="456"/>
        <v>-97.0129001952396+73.2111260488606i</v>
      </c>
      <c r="K996" t="str">
        <f t="shared" si="463"/>
        <v>1.67773517206693-2.22318605908541i</v>
      </c>
      <c r="L996" t="str">
        <f t="shared" si="464"/>
        <v>0.124510002942843-0.139698595178505i</v>
      </c>
      <c r="M996" t="str">
        <f t="shared" si="465"/>
        <v>1.80224517500977-2.36288465426391i</v>
      </c>
      <c r="N996" t="str">
        <f t="shared" si="466"/>
        <v>-0.382289217796675i</v>
      </c>
      <c r="O996" t="str">
        <f t="shared" si="467"/>
        <v>0.927813085237552-0.373045411259775i</v>
      </c>
      <c r="P996" t="str">
        <f t="shared" si="468"/>
        <v>0.072186914762448+0.373045411259775i</v>
      </c>
      <c r="Q996" t="str">
        <f t="shared" si="469"/>
        <v>-0.072186914762448+0.00924380653690005i</v>
      </c>
      <c r="R996" t="str">
        <f t="shared" si="470"/>
        <v>-0.332790482265652-5.21038561258502i</v>
      </c>
      <c r="S996" t="str">
        <f t="shared" si="471"/>
        <v>0.0396523983263262i</v>
      </c>
      <c r="T996" t="str">
        <f t="shared" si="472"/>
        <v>0.20660428574398-0.0131959407620078i</v>
      </c>
      <c r="U996" t="str">
        <f t="shared" si="473"/>
        <v>0.0001-1846.34504746978i</v>
      </c>
      <c r="V996" t="str">
        <f t="shared" si="474"/>
        <v>0.00002-0.0296148301562233i</v>
      </c>
      <c r="W996" t="str">
        <f t="shared" si="475"/>
        <v>0.0000199993584529565-0.0296143551509152i</v>
      </c>
      <c r="X996" t="str">
        <f t="shared" si="476"/>
        <v>0.00310340936183299-0.0292854976995873i</v>
      </c>
      <c r="Y996" t="str">
        <f t="shared" si="477"/>
        <v>0.009+0.54161057347888i</v>
      </c>
      <c r="Z996" t="str">
        <f t="shared" si="478"/>
        <v>-0.683844410293042-0.0888454681050643i</v>
      </c>
      <c r="AA996" t="str">
        <f t="shared" si="479"/>
        <v>0.553038573207719-23.4095634095455i</v>
      </c>
      <c r="AB996" t="str">
        <f t="shared" si="480"/>
        <v>1.40657646314505-0.0898388899245636i</v>
      </c>
      <c r="AC996" t="str">
        <f t="shared" si="481"/>
        <v>3.32271670962662-3.48548964570902i</v>
      </c>
      <c r="AD996" t="str">
        <f t="shared" si="482"/>
        <v>0.215048923513189+0.198545938144592i</v>
      </c>
      <c r="AE996" t="str">
        <f t="shared" si="483"/>
        <v>-0.129420097469214-0.154880652261586i</v>
      </c>
      <c r="AF996" t="str">
        <f t="shared" si="484"/>
        <v>-13.3246220402538-3.22681211171526i</v>
      </c>
      <c r="AG996" t="str">
        <f t="shared" si="485"/>
        <v>1.01725583076429-0.0178263202126155i</v>
      </c>
      <c r="AH996" t="str">
        <f t="shared" si="486"/>
        <v>1.16082662577437+2.45959146383971i</v>
      </c>
      <c r="AI996">
        <f t="shared" si="487"/>
        <v>8.6906199621992926</v>
      </c>
      <c r="AJ996">
        <f t="shared" si="488"/>
        <v>64.734604980982908</v>
      </c>
      <c r="AK996"/>
      <c r="AL996"/>
      <c r="AM996"/>
      <c r="AN996"/>
    </row>
    <row r="997" spans="1:40" x14ac:dyDescent="0.25">
      <c r="A997"/>
      <c r="B997">
        <f t="shared" si="489"/>
        <v>86300</v>
      </c>
      <c r="C997" s="237" t="str">
        <f t="shared" si="457"/>
        <v>-0.0000102617419596383+0.0283780095104416i</v>
      </c>
      <c r="D997" s="208" t="str">
        <f t="shared" si="458"/>
        <v>-5.95708463036099+0.217564739580052i</v>
      </c>
      <c r="E997" t="str">
        <f t="shared" si="459"/>
        <v>2870</v>
      </c>
      <c r="F997" t="str">
        <f t="shared" si="460"/>
        <v>0.777000777000777</v>
      </c>
      <c r="G997" t="str">
        <f t="shared" si="455"/>
        <v>0.777000777000777</v>
      </c>
      <c r="H997" t="str">
        <f t="shared" si="461"/>
        <v>7.3707782590527+3.44229810087655i</v>
      </c>
      <c r="I997" t="str">
        <f t="shared" si="462"/>
        <v>338.899307505999i</v>
      </c>
      <c r="J997" t="str">
        <f t="shared" si="456"/>
        <v>-97.2404402236051+73.2960577496135i</v>
      </c>
      <c r="K997" t="str">
        <f t="shared" si="463"/>
        <v>1.67520620376629-2.22246316815596i</v>
      </c>
      <c r="L997" t="str">
        <f t="shared" si="464"/>
        <v>0.124349122003217-0.139679942799365i</v>
      </c>
      <c r="M997" t="str">
        <f t="shared" si="465"/>
        <v>1.79955532576951-2.36214311095533i</v>
      </c>
      <c r="N997" t="str">
        <f t="shared" si="466"/>
        <v>-0.382732708768597i</v>
      </c>
      <c r="O997" t="str">
        <f t="shared" si="467"/>
        <v>0.92764755172786-0.373456851287144i</v>
      </c>
      <c r="P997" t="str">
        <f t="shared" si="468"/>
        <v>0.07235244827214+0.373456851287144i</v>
      </c>
      <c r="Q997" t="str">
        <f t="shared" si="469"/>
        <v>-0.07235244827214+0.00927585748145299i</v>
      </c>
      <c r="R997" t="str">
        <f t="shared" si="470"/>
        <v>-0.332789218350953-5.20429875754354i</v>
      </c>
      <c r="S997" t="str">
        <f t="shared" si="471"/>
        <v>0.0396983987884216i</v>
      </c>
      <c r="T997" t="str">
        <f t="shared" si="472"/>
        <v>0.206602327491051-0.0132111991025832i</v>
      </c>
      <c r="U997" t="str">
        <f t="shared" si="473"/>
        <v>0.0001-1844.20559782034i</v>
      </c>
      <c r="V997" t="str">
        <f t="shared" si="474"/>
        <v>0.00002-0.0295805140146749i</v>
      </c>
      <c r="W997" t="str">
        <f t="shared" si="475"/>
        <v>0.0000199993584529567-0.0295800395597792i</v>
      </c>
      <c r="X997" t="str">
        <f t="shared" si="476"/>
        <v>0.00309634582677516-0.0292523060152447i</v>
      </c>
      <c r="Y997" t="str">
        <f t="shared" si="477"/>
        <v>0.009+0.542238892009598i</v>
      </c>
      <c r="Z997" t="str">
        <f t="shared" si="478"/>
        <v>-0.682195100518735-0.0885173589685405i</v>
      </c>
      <c r="AA997" t="str">
        <f t="shared" si="479"/>
        <v>0.551292405851025-23.3794249281582i</v>
      </c>
      <c r="AB997" t="str">
        <f t="shared" si="480"/>
        <v>1.40656313122181-0.0899427697770204i</v>
      </c>
      <c r="AC997" t="str">
        <f t="shared" si="481"/>
        <v>3.31873047981222-3.48436040090605i</v>
      </c>
      <c r="AD997" t="str">
        <f t="shared" si="482"/>
        <v>0.215135090680474+0.198770410868881i</v>
      </c>
      <c r="AE997" t="str">
        <f t="shared" si="483"/>
        <v>-0.129169473000668-0.154643390471339i</v>
      </c>
      <c r="AF997" t="str">
        <f t="shared" si="484"/>
        <v>-13.3278628894137-3.2247333612965i</v>
      </c>
      <c r="AG997" t="str">
        <f t="shared" si="485"/>
        <v>1.01725197967087-0.0178109577839234i</v>
      </c>
      <c r="AH997" t="str">
        <f t="shared" si="486"/>
        <v>1.15913046478156+2.45587945514247i</v>
      </c>
      <c r="AI997">
        <f t="shared" si="487"/>
        <v>8.6775774543434778</v>
      </c>
      <c r="AJ997">
        <f t="shared" si="488"/>
        <v>64.733541174973155</v>
      </c>
      <c r="AK997"/>
      <c r="AL997"/>
      <c r="AM997"/>
      <c r="AN997"/>
    </row>
    <row r="998" spans="1:40" x14ac:dyDescent="0.25">
      <c r="A998"/>
      <c r="B998">
        <f t="shared" si="489"/>
        <v>86400</v>
      </c>
      <c r="C998" s="237" t="str">
        <f t="shared" si="457"/>
        <v>-0.0000102380016769679+0.0283451646006015i</v>
      </c>
      <c r="D998" s="208" t="str">
        <f t="shared" si="458"/>
        <v>-5.95708444835215+0.217312928604612i</v>
      </c>
      <c r="E998" t="str">
        <f t="shared" si="459"/>
        <v>2870</v>
      </c>
      <c r="F998" t="str">
        <f t="shared" si="460"/>
        <v>0.777000777000777</v>
      </c>
      <c r="G998" t="str">
        <f t="shared" si="455"/>
        <v>0.777000777000777</v>
      </c>
      <c r="H998" t="str">
        <f t="shared" si="461"/>
        <v>7.37401115721666+3.43996818953278i</v>
      </c>
      <c r="I998" t="str">
        <f t="shared" si="462"/>
        <v>339.292006587698i</v>
      </c>
      <c r="J998" t="str">
        <f t="shared" si="456"/>
        <v>-97.4682440664962+73.3809894503661i</v>
      </c>
      <c r="K998" t="str">
        <f t="shared" si="463"/>
        <v>1.67268192805785-2.22173851334933i</v>
      </c>
      <c r="L998" t="str">
        <f t="shared" si="464"/>
        <v>0.124188470472798-0.139661129603413i</v>
      </c>
      <c r="M998" t="str">
        <f t="shared" si="465"/>
        <v>1.79687039853065-2.36139964295274i</v>
      </c>
      <c r="N998" t="str">
        <f t="shared" si="466"/>
        <v>-0.383176199740519i</v>
      </c>
      <c r="O998" t="str">
        <f t="shared" si="467"/>
        <v>0.927481835764514-0.373868217861436i</v>
      </c>
      <c r="P998" t="str">
        <f t="shared" si="468"/>
        <v>0.072518164235486+0.373868217861436i</v>
      </c>
      <c r="Q998" t="str">
        <f t="shared" si="469"/>
        <v>-0.072518164235486+0.00930798187908299i</v>
      </c>
      <c r="R998" t="str">
        <f t="shared" si="470"/>
        <v>-0.332787952953771-5.19822593513257i</v>
      </c>
      <c r="S998" t="str">
        <f t="shared" si="471"/>
        <v>0.0397443992505171i</v>
      </c>
      <c r="T998" t="str">
        <f t="shared" si="472"/>
        <v>0.206600366960301-0.013226457267957i</v>
      </c>
      <c r="U998" t="str">
        <f t="shared" si="473"/>
        <v>0.0001-1842.07110060064i</v>
      </c>
      <c r="V998" t="str">
        <f t="shared" si="474"/>
        <v>0.00002-0.0295462773086394i</v>
      </c>
      <c r="W998" t="str">
        <f t="shared" si="475"/>
        <v>0.0000199993584529566-0.0295458034028817i</v>
      </c>
      <c r="X998" t="str">
        <f t="shared" si="476"/>
        <v>0.00308930644678373-0.0292191886261529i</v>
      </c>
      <c r="Y998" t="str">
        <f t="shared" si="477"/>
        <v>0.009+0.542867210540316i</v>
      </c>
      <c r="Z998" t="str">
        <f t="shared" si="478"/>
        <v>-0.680551821264814-0.0881908913282292i</v>
      </c>
      <c r="AA998" t="str">
        <f t="shared" si="479"/>
        <v>0.549554642766332-23.34936718109i</v>
      </c>
      <c r="AB998" t="str">
        <f t="shared" si="480"/>
        <v>1.406549783791-0.0900466484366923i</v>
      </c>
      <c r="AC998" t="str">
        <f t="shared" si="481"/>
        <v>3.31475154708624-3.48322831430211i</v>
      </c>
      <c r="AD998" t="str">
        <f t="shared" si="482"/>
        <v>0.215221353147524+0.198994842696129i</v>
      </c>
      <c r="AE998" t="str">
        <f t="shared" si="483"/>
        <v>-0.128919751312533-0.154406865586104i</v>
      </c>
      <c r="AF998" t="str">
        <f t="shared" si="484"/>
        <v>-13.3310956055688-3.22265526092817i</v>
      </c>
      <c r="AG998" t="str">
        <f t="shared" si="485"/>
        <v>1.01724813994602-0.0177956443737878i</v>
      </c>
      <c r="AH998" t="str">
        <f t="shared" si="486"/>
        <v>1.15743965535595+2.4521784691714i</v>
      </c>
      <c r="AI998">
        <f t="shared" si="487"/>
        <v>8.6645545829973187</v>
      </c>
      <c r="AJ998">
        <f t="shared" si="488"/>
        <v>64.732471323883289</v>
      </c>
      <c r="AK998"/>
      <c r="AL998"/>
      <c r="AM998"/>
      <c r="AN998"/>
    </row>
    <row r="999" spans="1:40" x14ac:dyDescent="0.25">
      <c r="A999"/>
      <c r="B999">
        <f t="shared" si="489"/>
        <v>86500</v>
      </c>
      <c r="C999" s="237" t="str">
        <f t="shared" si="457"/>
        <v>-0.0000102143436829213+0.0283123956327198i</v>
      </c>
      <c r="D999" s="208" t="str">
        <f t="shared" si="458"/>
        <v>-5.95708426697419+0.217061699850852i</v>
      </c>
      <c r="E999" t="str">
        <f t="shared" si="459"/>
        <v>2870</v>
      </c>
      <c r="F999" t="str">
        <f t="shared" si="460"/>
        <v>0.777000777000777</v>
      </c>
      <c r="G999" t="str">
        <f t="shared" si="455"/>
        <v>0.777000777000777</v>
      </c>
      <c r="H999" t="str">
        <f t="shared" si="461"/>
        <v>7.37723594584245+3.43763952052427i</v>
      </c>
      <c r="I999" t="str">
        <f t="shared" si="462"/>
        <v>339.684705669396i</v>
      </c>
      <c r="J999" t="str">
        <f t="shared" si="456"/>
        <v>-97.696311723913+73.4659211511189i</v>
      </c>
      <c r="K999" t="str">
        <f t="shared" si="463"/>
        <v>1.67016233696516-2.22101210663446i</v>
      </c>
      <c r="L999" t="str">
        <f t="shared" si="464"/>
        <v>0.124028048183742-0.139642156297476i</v>
      </c>
      <c r="M999" t="str">
        <f t="shared" si="465"/>
        <v>1.7941903851489-2.36065426293194i</v>
      </c>
      <c r="N999" t="str">
        <f t="shared" si="466"/>
        <v>-0.383619690712441i</v>
      </c>
      <c r="O999" t="str">
        <f t="shared" si="467"/>
        <v>0.92731593738011-0.374279510901743i</v>
      </c>
      <c r="P999" t="str">
        <f t="shared" si="468"/>
        <v>0.07268406261989+0.374279510901743i</v>
      </c>
      <c r="Q999" t="str">
        <f t="shared" si="469"/>
        <v>-0.07268406261989+0.00934017981069801i</v>
      </c>
      <c r="R999" t="str">
        <f t="shared" si="470"/>
        <v>-0.3327866860741-5.19216709668358i</v>
      </c>
      <c r="S999" t="str">
        <f t="shared" si="471"/>
        <v>0.0397903997126125i</v>
      </c>
      <c r="T999" t="str">
        <f t="shared" si="472"/>
        <v>0.206598404151714-0.0132417152579241i</v>
      </c>
      <c r="U999" t="str">
        <f t="shared" si="473"/>
        <v>0.0001-1839.94153863463i</v>
      </c>
      <c r="V999" t="str">
        <f t="shared" si="474"/>
        <v>0.00002-0.0295121197626179i</v>
      </c>
      <c r="W999" t="str">
        <f t="shared" si="475"/>
        <v>0.0000199993584529566-0.0295116464047286i</v>
      </c>
      <c r="X999" t="str">
        <f t="shared" si="476"/>
        <v>0.00308229111225499-0.0291861452861411i</v>
      </c>
      <c r="Y999" t="str">
        <f t="shared" si="477"/>
        <v>0.009+0.543495529071034i</v>
      </c>
      <c r="Z999" t="str">
        <f t="shared" si="478"/>
        <v>-0.678914542859837-0.0878660547891862i</v>
      </c>
      <c r="AA999" t="str">
        <f t="shared" si="479"/>
        <v>0.547825230153796-23.3193898346346i</v>
      </c>
      <c r="AB999" t="str">
        <f t="shared" si="480"/>
        <v>1.40653642085252-0.0901505259021831i</v>
      </c>
      <c r="AC999" t="str">
        <f t="shared" si="481"/>
        <v>3.31077989937879-3.48209340464435i</v>
      </c>
      <c r="AD999" t="str">
        <f t="shared" si="482"/>
        <v>0.215307710900922+0.199219233606785i</v>
      </c>
      <c r="AE999" t="str">
        <f t="shared" si="483"/>
        <v>-0.128670928025344-0.154171074035592i</v>
      </c>
      <c r="AF999" t="str">
        <f t="shared" si="484"/>
        <v>-13.3343202128166-3.22057782067342i</v>
      </c>
      <c r="AG999" t="str">
        <f t="shared" si="485"/>
        <v>1.01724431152167-0.0177803797830869i</v>
      </c>
      <c r="AH999" t="str">
        <f t="shared" si="486"/>
        <v>1.15575417505919+2.44848845618117i</v>
      </c>
      <c r="AI999">
        <f t="shared" si="487"/>
        <v>8.6515512910208194</v>
      </c>
      <c r="AJ999">
        <f t="shared" si="488"/>
        <v>64.731395395030546</v>
      </c>
      <c r="AK999"/>
      <c r="AL999"/>
      <c r="AM999"/>
      <c r="AN999"/>
    </row>
    <row r="1000" spans="1:40" x14ac:dyDescent="0.25">
      <c r="A1000"/>
      <c r="B1000">
        <f t="shared" si="489"/>
        <v>86600</v>
      </c>
      <c r="C1000" s="237" t="str">
        <f t="shared" si="457"/>
        <v>-0.0000101907675976322+0.0282797023437182i</v>
      </c>
      <c r="D1000" s="208" t="str">
        <f t="shared" si="458"/>
        <v>-5.95708408622421+0.21681105130184i</v>
      </c>
      <c r="E1000" t="str">
        <f t="shared" si="459"/>
        <v>2870</v>
      </c>
      <c r="F1000" t="str">
        <f t="shared" si="460"/>
        <v>0.777000777000777</v>
      </c>
      <c r="G1000" t="str">
        <f t="shared" si="455"/>
        <v>0.777000777000777</v>
      </c>
      <c r="H1000" t="str">
        <f t="shared" si="461"/>
        <v>7.38045264895732+3.43531210181328i</v>
      </c>
      <c r="I1000" t="str">
        <f t="shared" si="462"/>
        <v>340.077404751095i</v>
      </c>
      <c r="J1000" t="str">
        <f t="shared" si="456"/>
        <v>-97.9246431958553+73.5508528518716i</v>
      </c>
      <c r="K1000" t="str">
        <f t="shared" si="463"/>
        <v>1.66764742251083-2.22028395992563i</v>
      </c>
      <c r="L1000" t="str">
        <f t="shared" si="464"/>
        <v>0.123867854967012-0.139623023586167i</v>
      </c>
      <c r="M1000" t="str">
        <f t="shared" si="465"/>
        <v>1.79151527747784-2.3599069835118i</v>
      </c>
      <c r="N1000" t="str">
        <f t="shared" si="466"/>
        <v>-0.384063181684363i</v>
      </c>
      <c r="O1000" t="str">
        <f t="shared" si="467"/>
        <v>0.927149856607276-0.374690730327169i</v>
      </c>
      <c r="P1000" t="str">
        <f t="shared" si="468"/>
        <v>0.072850143392724+0.374690730327169i</v>
      </c>
      <c r="Q1000" t="str">
        <f t="shared" si="469"/>
        <v>-0.072850143392724+0.009372451357194i</v>
      </c>
      <c r="R1000" t="str">
        <f t="shared" si="470"/>
        <v>-0.332785417711834-5.18612219375248i</v>
      </c>
      <c r="S1000" t="str">
        <f t="shared" si="471"/>
        <v>0.0398364001747081i</v>
      </c>
      <c r="T1000" t="str">
        <f t="shared" si="472"/>
        <v>0.206596439065259-0.013256973072276i</v>
      </c>
      <c r="U1000" t="str">
        <f t="shared" si="473"/>
        <v>0.0001-1837.81689482558i</v>
      </c>
      <c r="V1000" t="str">
        <f t="shared" si="474"/>
        <v>0.00002-0.0294780411023839i</v>
      </c>
      <c r="W1000" t="str">
        <f t="shared" si="475"/>
        <v>0.0000199993584529566-0.0294775682910978i</v>
      </c>
      <c r="X1000" t="str">
        <f t="shared" si="476"/>
        <v>0.00307529971420371-0.0291531757501097i</v>
      </c>
      <c r="Y1000" t="str">
        <f t="shared" si="477"/>
        <v>0.009+0.544123847601752i</v>
      </c>
      <c r="Z1000" t="str">
        <f t="shared" si="478"/>
        <v>-0.677283235816196-0.087542839036314i</v>
      </c>
      <c r="AA1000" t="str">
        <f t="shared" si="479"/>
        <v>0.546104114639766-23.2894925569582i</v>
      </c>
      <c r="AB1000" t="str">
        <f t="shared" si="480"/>
        <v>1.40652304240616-0.0902544021720733i</v>
      </c>
      <c r="AC1000" t="str">
        <f t="shared" si="481"/>
        <v>3.30681552461669-3.48095569059546i</v>
      </c>
      <c r="AD1000" t="str">
        <f t="shared" si="482"/>
        <v>0.215394163927239+0.199443583581201i</v>
      </c>
      <c r="AE1000" t="str">
        <f t="shared" si="483"/>
        <v>-0.12842299878629-0.153936012272698i</v>
      </c>
      <c r="AF1000" t="str">
        <f t="shared" si="484"/>
        <v>-13.3375367351815-3.21850105051144i</v>
      </c>
      <c r="AG1000" t="str">
        <f t="shared" si="485"/>
        <v>1.01724049433023-0.0177651638137878i</v>
      </c>
      <c r="AH1000" t="str">
        <f t="shared" si="486"/>
        <v>1.15407400156905+2.44480936672358i</v>
      </c>
      <c r="AI1000">
        <f t="shared" si="487"/>
        <v>8.6385675215123285</v>
      </c>
      <c r="AJ1000">
        <f t="shared" si="488"/>
        <v>64.730313356076266</v>
      </c>
      <c r="AK1000"/>
      <c r="AL1000"/>
      <c r="AM1000"/>
      <c r="AN1000"/>
    </row>
    <row r="1001" spans="1:40" x14ac:dyDescent="0.25">
      <c r="A1001"/>
      <c r="B1001">
        <f t="shared" si="489"/>
        <v>86700</v>
      </c>
      <c r="C1001" s="237" t="str">
        <f t="shared" si="457"/>
        <v>-0.0000101672730434234+0.0282470844717323i</v>
      </c>
      <c r="D1001" s="208" t="str">
        <f t="shared" si="458"/>
        <v>-5.95708390609929+0.216560980949948i</v>
      </c>
      <c r="E1001" t="str">
        <f t="shared" si="459"/>
        <v>2870</v>
      </c>
      <c r="F1001" t="str">
        <f t="shared" si="460"/>
        <v>0.777000777000777</v>
      </c>
      <c r="G1001" t="str">
        <f t="shared" si="455"/>
        <v>0.777000777000777</v>
      </c>
      <c r="H1001" t="str">
        <f t="shared" si="461"/>
        <v>7.38366129051529+3.4329859412881i</v>
      </c>
      <c r="I1001" t="str">
        <f t="shared" si="462"/>
        <v>340.470103832794i</v>
      </c>
      <c r="J1001" t="str">
        <f t="shared" si="456"/>
        <v>-98.1532384823234+73.6357845526244i</v>
      </c>
      <c r="K1001" t="str">
        <f t="shared" si="463"/>
        <v>1.66513717671654-2.21955408508262i</v>
      </c>
      <c r="L1001" t="str">
        <f t="shared" si="464"/>
        <v>0.123707890652399-0.139603732171892i</v>
      </c>
      <c r="M1001" t="str">
        <f t="shared" si="465"/>
        <v>1.78884506736894-2.35915781725451i</v>
      </c>
      <c r="N1001" t="str">
        <f t="shared" si="466"/>
        <v>-0.384506672656285i</v>
      </c>
      <c r="O1001" t="str">
        <f t="shared" si="467"/>
        <v>0.926983593478679-0.375101876056833i</v>
      </c>
      <c r="P1001" t="str">
        <f t="shared" si="468"/>
        <v>0.073016406521321+0.375101876056833i</v>
      </c>
      <c r="Q1001" t="str">
        <f t="shared" si="469"/>
        <v>-0.073016406521321+0.00940479659945204i</v>
      </c>
      <c r="R1001" t="str">
        <f t="shared" si="470"/>
        <v>-0.332784147866836-5.18009117811896i</v>
      </c>
      <c r="S1001" t="str">
        <f t="shared" si="471"/>
        <v>0.0398824006368035i</v>
      </c>
      <c r="T1001" t="str">
        <f t="shared" si="472"/>
        <v>0.206594471700912-0.0132722307108024i</v>
      </c>
      <c r="U1001" t="str">
        <f t="shared" si="473"/>
        <v>0.0001-1835.69715215566i</v>
      </c>
      <c r="V1001" t="str">
        <f t="shared" si="474"/>
        <v>0.00002-0.0294440410549763i</v>
      </c>
      <c r="W1001" t="str">
        <f t="shared" si="475"/>
        <v>0.0000199993584529565-0.0294435687890323i</v>
      </c>
      <c r="X1001" t="str">
        <f t="shared" si="476"/>
        <v>0.00306833214425915-0.0291202797740259i</v>
      </c>
      <c r="Y1001" t="str">
        <f t="shared" si="477"/>
        <v>0.009+0.54475216613247i</v>
      </c>
      <c r="Z1001" t="str">
        <f t="shared" si="478"/>
        <v>-0.675657870828781-0.0872212338336472i</v>
      </c>
      <c r="AA1001" t="str">
        <f t="shared" si="479"/>
        <v>0.544391243272816-23.2596750180854i</v>
      </c>
      <c r="AB1001" t="str">
        <f t="shared" si="480"/>
        <v>1.40650964845174-0.0903582772449312i</v>
      </c>
      <c r="AC1001" t="str">
        <f t="shared" si="481"/>
        <v>3.30285841072369-3.47981519073437i</v>
      </c>
      <c r="AD1001" t="str">
        <f t="shared" si="482"/>
        <v>0.215480712213033+0.199667892599654i</v>
      </c>
      <c r="AE1001" t="str">
        <f t="shared" si="483"/>
        <v>-0.128175959269021-0.153701676773326i</v>
      </c>
      <c r="AF1001" t="str">
        <f t="shared" si="484"/>
        <v>-13.3407451966146-3.21642496033815i</v>
      </c>
      <c r="AG1001" t="str">
        <f t="shared" si="485"/>
        <v>1.01723668830458-0.0177499962689372i</v>
      </c>
      <c r="AH1001" t="str">
        <f t="shared" si="486"/>
        <v>1.15239911267874+2.4411411516455i</v>
      </c>
      <c r="AI1001">
        <f t="shared" si="487"/>
        <v>8.6256032178076865</v>
      </c>
      <c r="AJ1001">
        <f t="shared" si="488"/>
        <v>64.729225175023771</v>
      </c>
      <c r="AK1001"/>
      <c r="AL1001"/>
      <c r="AM1001"/>
      <c r="AN1001"/>
    </row>
    <row r="1002" spans="1:40" x14ac:dyDescent="0.25">
      <c r="A1002"/>
      <c r="B1002">
        <f t="shared" si="489"/>
        <v>86800</v>
      </c>
      <c r="C1002" s="237" t="str">
        <f t="shared" si="457"/>
        <v>-0.0000101438596447923+0.0282145417561042i</v>
      </c>
      <c r="D1002" s="208" t="str">
        <f t="shared" si="458"/>
        <v>-5.95708372659657+0.216311486796799i</v>
      </c>
      <c r="E1002" t="str">
        <f t="shared" si="459"/>
        <v>2870</v>
      </c>
      <c r="F1002" t="str">
        <f t="shared" si="460"/>
        <v>0.777000777000777</v>
      </c>
      <c r="G1002" t="str">
        <f t="shared" si="455"/>
        <v>0.777000777000777</v>
      </c>
      <c r="H1002" t="str">
        <f t="shared" si="461"/>
        <v>7.38686189439754+3.4306610467635i</v>
      </c>
      <c r="I1002" t="str">
        <f t="shared" si="462"/>
        <v>340.862802914493i</v>
      </c>
      <c r="J1002" t="str">
        <f t="shared" si="456"/>
        <v>-98.3820975833171+73.7207162533771i</v>
      </c>
      <c r="K1002" t="str">
        <f t="shared" si="463"/>
        <v>1.66263159160328-2.21882249391095i</v>
      </c>
      <c r="L1002" t="str">
        <f t="shared" si="464"/>
        <v>0.123548155068524-0.139584282754851i</v>
      </c>
      <c r="M1002" t="str">
        <f t="shared" si="465"/>
        <v>1.7861797466718-2.3584067766658i</v>
      </c>
      <c r="N1002" t="str">
        <f t="shared" si="466"/>
        <v>-0.384950163628206i</v>
      </c>
      <c r="O1002" t="str">
        <f t="shared" si="467"/>
        <v>0.926817148027019-0.37551294800987i</v>
      </c>
      <c r="P1002" t="str">
        <f t="shared" si="468"/>
        <v>0.073182851972981+0.37551294800987i</v>
      </c>
      <c r="Q1002" t="str">
        <f t="shared" si="469"/>
        <v>-0.073182851972981+0.00943721561833599i</v>
      </c>
      <c r="R1002" t="str">
        <f t="shared" si="470"/>
        <v>-0.332782876539213-5.17407400178472i</v>
      </c>
      <c r="S1002" t="str">
        <f t="shared" si="471"/>
        <v>0.0399284010988991i</v>
      </c>
      <c r="T1002" t="str">
        <f t="shared" si="472"/>
        <v>0.206592502058646-0.0132874881733031i</v>
      </c>
      <c r="U1002" t="str">
        <f t="shared" si="473"/>
        <v>0.0001-1833.58229368543i</v>
      </c>
      <c r="V1002" t="str">
        <f t="shared" si="474"/>
        <v>0.00002-0.0294101193486917i</v>
      </c>
      <c r="W1002" t="str">
        <f t="shared" si="475"/>
        <v>0.0000199993584529566-0.0294096476268335i</v>
      </c>
      <c r="X1002" t="str">
        <f t="shared" si="476"/>
        <v>0.00306138829466096-0.0290874571149181i</v>
      </c>
      <c r="Y1002" t="str">
        <f t="shared" si="477"/>
        <v>0.009+0.545380484663188i</v>
      </c>
      <c r="Z1002" t="str">
        <f t="shared" si="478"/>
        <v>-0.674038418773618-0.0869012290236376i</v>
      </c>
      <c r="AA1002" t="str">
        <f t="shared" si="479"/>
        <v>0.54268656351979-23.2299368898872i</v>
      </c>
      <c r="AB1002" t="str">
        <f t="shared" si="480"/>
        <v>1.4064962389891-0.0904621511193938i</v>
      </c>
      <c r="AC1002" t="str">
        <f t="shared" si="481"/>
        <v>3.29890854562065-3.47867192355668i</v>
      </c>
      <c r="AD1002" t="str">
        <f t="shared" si="482"/>
        <v>0.21556735574485+0.199892160642334i</v>
      </c>
      <c r="AE1002" t="str">
        <f t="shared" si="483"/>
        <v>-0.12792980517346-0.153468064036204i</v>
      </c>
      <c r="AF1002" t="str">
        <f t="shared" si="484"/>
        <v>-13.3439456209941-3.2143495599667i</v>
      </c>
      <c r="AG1002" t="str">
        <f t="shared" si="485"/>
        <v>1.01723289337808-0.0177348769526559i</v>
      </c>
      <c r="AH1002" t="str">
        <f t="shared" si="486"/>
        <v>1.15072948629625+2.43748376208669i</v>
      </c>
      <c r="AI1002">
        <f t="shared" si="487"/>
        <v>8.6126583234789926</v>
      </c>
      <c r="AJ1002">
        <f t="shared" si="488"/>
        <v>64.728130820214673</v>
      </c>
      <c r="AK1002"/>
      <c r="AL1002"/>
      <c r="AM1002"/>
      <c r="AN1002"/>
    </row>
    <row r="1003" spans="1:40" x14ac:dyDescent="0.25">
      <c r="A1003"/>
      <c r="B1003">
        <f t="shared" si="489"/>
        <v>86900</v>
      </c>
      <c r="C1003" s="237" t="str">
        <f t="shared" si="457"/>
        <v>-0.0000101205270283957+0.0281820739373761i</v>
      </c>
      <c r="D1003" s="208" t="str">
        <f t="shared" si="458"/>
        <v>-5.95708354771317+0.216062566853217i</v>
      </c>
      <c r="E1003" t="str">
        <f t="shared" si="459"/>
        <v>2870</v>
      </c>
      <c r="F1003" t="str">
        <f t="shared" si="460"/>
        <v>0.777000777000777</v>
      </c>
      <c r="G1003" t="str">
        <f t="shared" si="455"/>
        <v>0.777000777000777</v>
      </c>
      <c r="H1003" t="str">
        <f t="shared" si="461"/>
        <v>7.39005448441238+3.42833742598125i</v>
      </c>
      <c r="I1003" t="str">
        <f t="shared" si="462"/>
        <v>341.255501996191i</v>
      </c>
      <c r="J1003" t="str">
        <f t="shared" si="456"/>
        <v>-98.6112204988364+73.8056479541299i</v>
      </c>
      <c r="K1003" t="str">
        <f t="shared" si="463"/>
        <v>1.66013065919147-2.21808919816208i</v>
      </c>
      <c r="L1003" t="str">
        <f t="shared" si="464"/>
        <v>0.123388648042852-0.139564676033047i</v>
      </c>
      <c r="M1003" t="str">
        <f t="shared" si="465"/>
        <v>1.78351930723432-2.35765387419513i</v>
      </c>
      <c r="N1003" t="str">
        <f t="shared" si="466"/>
        <v>-0.385393654600128i</v>
      </c>
      <c r="O1003" t="str">
        <f t="shared" si="467"/>
        <v>0.926650520285033-0.375923946105429i</v>
      </c>
      <c r="P1003" t="str">
        <f t="shared" si="468"/>
        <v>0.073349479714967+0.375923946105429i</v>
      </c>
      <c r="Q1003" t="str">
        <f t="shared" si="469"/>
        <v>-0.073349479714967+0.00946970849469897i</v>
      </c>
      <c r="R1003" t="str">
        <f t="shared" si="470"/>
        <v>-0.332781603728785-5.16807061697247i</v>
      </c>
      <c r="S1003" t="str">
        <f t="shared" si="471"/>
        <v>0.0399744015609945i</v>
      </c>
      <c r="T1003" t="str">
        <f t="shared" si="472"/>
        <v>0.206590530138434-0.0133027454595662i</v>
      </c>
      <c r="U1003" t="str">
        <f t="shared" si="473"/>
        <v>0.0001-1831.47230255346i</v>
      </c>
      <c r="V1003" t="str">
        <f t="shared" si="474"/>
        <v>0.00002-0.0293762757130776i</v>
      </c>
      <c r="W1003" t="str">
        <f t="shared" si="475"/>
        <v>0.0000199993584529566-0.0293758045340529i</v>
      </c>
      <c r="X1003" t="str">
        <f t="shared" si="476"/>
        <v>0.00305446805825493-0.029054707530869i</v>
      </c>
      <c r="Y1003" t="str">
        <f t="shared" si="477"/>
        <v>0.009+0.546008803193906i</v>
      </c>
      <c r="Z1003" t="str">
        <f t="shared" si="478"/>
        <v>-0.672424850706488-0.0865828145264422i</v>
      </c>
      <c r="AA1003" t="str">
        <f t="shared" si="479"/>
        <v>0.540990023261847-23.200277846067i</v>
      </c>
      <c r="AB1003" t="str">
        <f t="shared" si="480"/>
        <v>1.40648281401803-0.0905660237940185i</v>
      </c>
      <c r="AC1003" t="str">
        <f t="shared" si="481"/>
        <v>3.294965917226-3.47752590747455i</v>
      </c>
      <c r="AD1003" t="str">
        <f t="shared" si="482"/>
        <v>0.215654094509222+0.200116387689342i</v>
      </c>
      <c r="AE1003" t="str">
        <f t="shared" si="483"/>
        <v>-0.127684532225599-0.153235170582687i</v>
      </c>
      <c r="AF1003" t="str">
        <f t="shared" si="484"/>
        <v>-13.3471380321255-3.21227485912803i</v>
      </c>
      <c r="AG1003" t="str">
        <f t="shared" si="485"/>
        <v>1.01722910948457-0.0177198056701298i</v>
      </c>
      <c r="AH1003" t="str">
        <f t="shared" si="486"/>
        <v>1.14906510044357+2.43383714947746i</v>
      </c>
      <c r="AI1003">
        <f t="shared" si="487"/>
        <v>8.5997327823326959</v>
      </c>
      <c r="AJ1003">
        <f t="shared" si="488"/>
        <v>64.72703026032606</v>
      </c>
      <c r="AK1003"/>
      <c r="AL1003"/>
      <c r="AM1003"/>
      <c r="AN1003"/>
    </row>
    <row r="1004" spans="1:40" x14ac:dyDescent="0.25">
      <c r="A1004"/>
      <c r="B1004">
        <f t="shared" si="489"/>
        <v>87000</v>
      </c>
      <c r="C1004" s="237" t="str">
        <f t="shared" si="457"/>
        <v>-0.0000100972748230345+0.0281496807572829i</v>
      </c>
      <c r="D1004" s="208" t="str">
        <f t="shared" si="458"/>
        <v>-5.95708336944627+0.215814219139169i</v>
      </c>
      <c r="E1004" t="str">
        <f t="shared" si="459"/>
        <v>2870</v>
      </c>
      <c r="F1004" t="str">
        <f t="shared" si="460"/>
        <v>0.777000777000777</v>
      </c>
      <c r="G1004" t="str">
        <f t="shared" si="455"/>
        <v>0.777000777000777</v>
      </c>
      <c r="H1004" t="str">
        <f t="shared" si="461"/>
        <v>7.39323908429561+3.42601508661062i</v>
      </c>
      <c r="I1004" t="str">
        <f t="shared" si="462"/>
        <v>341.64820107789i</v>
      </c>
      <c r="J1004" t="str">
        <f t="shared" si="456"/>
        <v>-98.8406072288813+73.8905796548826i</v>
      </c>
      <c r="K1004" t="str">
        <f t="shared" si="463"/>
        <v>1.65763437150108-2.21735420953361i</v>
      </c>
      <c r="L1004" t="str">
        <f t="shared" si="464"/>
        <v>0.123229369401705-0.139544912702283i</v>
      </c>
      <c r="M1004" t="str">
        <f t="shared" si="465"/>
        <v>1.78086374090278-2.35689912223589i</v>
      </c>
      <c r="N1004" t="str">
        <f t="shared" si="466"/>
        <v>-0.38583714557205i</v>
      </c>
      <c r="O1004" t="str">
        <f t="shared" si="467"/>
        <v>0.926483710285495-0.376334870262673i</v>
      </c>
      <c r="P1004" t="str">
        <f t="shared" si="468"/>
        <v>0.073516289714505+0.376334870262673i</v>
      </c>
      <c r="Q1004" t="str">
        <f t="shared" si="469"/>
        <v>-0.073516289714505+0.00950227530937703i</v>
      </c>
      <c r="R1004" t="str">
        <f t="shared" si="470"/>
        <v>-0.33278032943553-5.16208097612465i</v>
      </c>
      <c r="S1004" t="str">
        <f t="shared" si="471"/>
        <v>0.0400204020230901i</v>
      </c>
      <c r="T1004" t="str">
        <f t="shared" si="472"/>
        <v>0.206588555940254-0.0133180025693863i</v>
      </c>
      <c r="U1004" t="str">
        <f t="shared" si="473"/>
        <v>0.0001-1829.36716197581i</v>
      </c>
      <c r="V1004" t="str">
        <f t="shared" si="474"/>
        <v>0.00002-0.0293425098789246i</v>
      </c>
      <c r="W1004" t="str">
        <f t="shared" si="475"/>
        <v>0.0000199993584529566-0.0293420392414854i</v>
      </c>
      <c r="X1004" t="str">
        <f t="shared" si="476"/>
        <v>0.00304757132848893-0.0290220307810112i</v>
      </c>
      <c r="Y1004" t="str">
        <f t="shared" si="477"/>
        <v>0.009+0.546637121724624i</v>
      </c>
      <c r="Z1004" t="str">
        <f t="shared" si="478"/>
        <v>-0.670817137861618-0.0862659803392248i</v>
      </c>
      <c r="AA1004" t="str">
        <f t="shared" si="479"/>
        <v>0.53930157079063-23.1706975621483i</v>
      </c>
      <c r="AB1004" t="str">
        <f t="shared" si="480"/>
        <v>1.40646937353841-0.0906698952674068i</v>
      </c>
      <c r="AC1004" t="str">
        <f t="shared" si="481"/>
        <v>3.29103051345583-3.47637716081752i</v>
      </c>
      <c r="AD1004" t="str">
        <f t="shared" si="482"/>
        <v>0.215740928492672+0.200340573720704i</v>
      </c>
      <c r="AE1004" t="str">
        <f t="shared" si="483"/>
        <v>-0.127440136177323-0.153002992956592i</v>
      </c>
      <c r="AF1004" t="str">
        <f t="shared" si="484"/>
        <v>-13.3503224537419-3.21020086747145i</v>
      </c>
      <c r="AG1004" t="str">
        <f t="shared" si="485"/>
        <v>1.01722533655832-0.0177047822276039i</v>
      </c>
      <c r="AH1004" t="str">
        <f t="shared" si="486"/>
        <v>1.14740593325613+2.43020126553686i</v>
      </c>
      <c r="AI1004">
        <f t="shared" si="487"/>
        <v>8.5868265384094489</v>
      </c>
      <c r="AJ1004">
        <f t="shared" si="488"/>
        <v>64.72592346436798</v>
      </c>
      <c r="AK1004"/>
      <c r="AL1004"/>
      <c r="AM1004"/>
      <c r="AN1004"/>
    </row>
    <row r="1005" spans="1:40" x14ac:dyDescent="0.25">
      <c r="A1005"/>
      <c r="B1005">
        <f t="shared" si="489"/>
        <v>87100</v>
      </c>
      <c r="C1005" s="237" t="str">
        <f t="shared" si="457"/>
        <v>-0.0000100741026596393+0.0281173619587456i</v>
      </c>
      <c r="D1005" s="208" t="str">
        <f t="shared" si="458"/>
        <v>-5.95708319179302+0.215566441683716i</v>
      </c>
      <c r="E1005" t="str">
        <f t="shared" si="459"/>
        <v>2870</v>
      </c>
      <c r="F1005" t="str">
        <f t="shared" si="460"/>
        <v>0.777000777000777</v>
      </c>
      <c r="G1005" t="str">
        <f t="shared" si="455"/>
        <v>0.777000777000777</v>
      </c>
      <c r="H1005" t="str">
        <f t="shared" si="461"/>
        <v>7.39641571771044+3.42369403624891i</v>
      </c>
      <c r="I1005" t="str">
        <f t="shared" si="462"/>
        <v>342.040900159589i</v>
      </c>
      <c r="J1005" t="str">
        <f t="shared" si="456"/>
        <v>-99.070257773452+73.9755113556353i</v>
      </c>
      <c r="K1005" t="str">
        <f t="shared" si="463"/>
        <v>1.65514272055181-2.21661753966949i</v>
      </c>
      <c r="L1005" t="str">
        <f t="shared" si="464"/>
        <v>0.123070318970264-0.13952499345617i</v>
      </c>
      <c r="M1005" t="str">
        <f t="shared" si="465"/>
        <v>1.77821303952207-2.35614253312566i</v>
      </c>
      <c r="N1005" t="str">
        <f t="shared" si="466"/>
        <v>-0.386280636543972i</v>
      </c>
      <c r="O1005" t="str">
        <f t="shared" si="467"/>
        <v>0.926316718061213-0.37674572040078i</v>
      </c>
      <c r="P1005" t="str">
        <f t="shared" si="468"/>
        <v>0.073683281938787+0.37674572040078i</v>
      </c>
      <c r="Q1005" t="str">
        <f t="shared" si="469"/>
        <v>-0.073683281938787+0.00953491614319196i</v>
      </c>
      <c r="R1005" t="str">
        <f t="shared" si="470"/>
        <v>-0.332779053659441-5.156105031902i</v>
      </c>
      <c r="S1005" t="str">
        <f t="shared" si="471"/>
        <v>0.0400664024851857i</v>
      </c>
      <c r="T1005" t="str">
        <f t="shared" si="472"/>
        <v>0.206586579464077-0.0133332595025584i</v>
      </c>
      <c r="U1005" t="str">
        <f t="shared" si="473"/>
        <v>0.0001-1827.26685524564i</v>
      </c>
      <c r="V1005" t="str">
        <f t="shared" si="474"/>
        <v>0.00002-0.0293088215782599i</v>
      </c>
      <c r="W1005" t="str">
        <f t="shared" si="475"/>
        <v>0.0000199993584529566-0.0293083514811627i</v>
      </c>
      <c r="X1005" t="str">
        <f t="shared" si="476"/>
        <v>0.00304069799940909-0.0289894266255212i</v>
      </c>
      <c r="Y1005" t="str">
        <f t="shared" si="477"/>
        <v>0.009+0.547265440255342i</v>
      </c>
      <c r="Z1005" t="str">
        <f t="shared" si="478"/>
        <v>-0.669215251650344-0.0859507165354687i</v>
      </c>
      <c r="AA1005" t="str">
        <f t="shared" si="479"/>
        <v>0.537621154804414-23.1411957154615i</v>
      </c>
      <c r="AB1005" t="str">
        <f t="shared" si="480"/>
        <v>1.40645591755002-0.0907737655381632i</v>
      </c>
      <c r="AC1005" t="str">
        <f t="shared" si="481"/>
        <v>3.28710232222398-3.47522570183236i</v>
      </c>
      <c r="AD1005" t="str">
        <f t="shared" si="482"/>
        <v>0.215827857681708+0.200564718716354i</v>
      </c>
      <c r="AE1005" t="str">
        <f t="shared" si="483"/>
        <v>-0.127196612806213-0.152771527724003i</v>
      </c>
      <c r="AF1005" t="str">
        <f t="shared" si="484"/>
        <v>-13.3534989095035-3.20812759456519i</v>
      </c>
      <c r="AG1005" t="str">
        <f t="shared" si="485"/>
        <v>1.01722157453409-0.0176898064323742i</v>
      </c>
      <c r="AH1005" t="str">
        <f t="shared" si="486"/>
        <v>1.14575196298198+2.42657606227013i</v>
      </c>
      <c r="AI1005">
        <f t="shared" si="487"/>
        <v>8.5739395359814505</v>
      </c>
      <c r="AJ1005">
        <f t="shared" si="488"/>
        <v>64.724810401679434</v>
      </c>
      <c r="AK1005"/>
      <c r="AL1005"/>
      <c r="AM1005"/>
      <c r="AN1005"/>
    </row>
    <row r="1006" spans="1:40" x14ac:dyDescent="0.25">
      <c r="A1006"/>
      <c r="B1006">
        <f t="shared" si="489"/>
        <v>87200</v>
      </c>
      <c r="C1006" s="237" t="str">
        <f t="shared" si="457"/>
        <v>-0.000010051010171256+0.0280851172858646i</v>
      </c>
      <c r="D1006" s="208" t="str">
        <f t="shared" si="458"/>
        <v>-5.9570830147506+0.215319232524962i</v>
      </c>
      <c r="E1006" t="str">
        <f t="shared" si="459"/>
        <v>2870</v>
      </c>
      <c r="F1006" t="str">
        <f t="shared" si="460"/>
        <v>0.777000777000777</v>
      </c>
      <c r="G1006" t="str">
        <f t="shared" si="455"/>
        <v>0.777000777000777</v>
      </c>
      <c r="H1006" t="str">
        <f t="shared" si="461"/>
        <v>7.3995844082479+3.42137428242187i</v>
      </c>
      <c r="I1006" t="str">
        <f t="shared" si="462"/>
        <v>342.433599241287i</v>
      </c>
      <c r="J1006" t="str">
        <f t="shared" si="456"/>
        <v>-99.300172132548+74.0604430563881i</v>
      </c>
      <c r="K1006" t="str">
        <f t="shared" si="463"/>
        <v>1.6526556983632-2.21587920016023i</v>
      </c>
      <c r="L1006" t="str">
        <f t="shared" si="464"/>
        <v>0.122911496572585-0.139504918986131i</v>
      </c>
      <c r="M1006" t="str">
        <f t="shared" si="465"/>
        <v>1.77556719493578-2.35538411914636i</v>
      </c>
      <c r="N1006" t="str">
        <f t="shared" si="466"/>
        <v>-0.386724127515894i</v>
      </c>
      <c r="O1006" t="str">
        <f t="shared" si="467"/>
        <v>0.926149543645033-0.377156496438941i</v>
      </c>
      <c r="P1006" t="str">
        <f t="shared" si="468"/>
        <v>0.073850456354967+0.377156496438941i</v>
      </c>
      <c r="Q1006" t="str">
        <f t="shared" si="469"/>
        <v>-0.073850456354967+0.00956763107695302i</v>
      </c>
      <c r="R1006" t="str">
        <f t="shared" si="470"/>
        <v>-0.332777776400331-5.15014273718252i</v>
      </c>
      <c r="S1006" t="str">
        <f t="shared" si="471"/>
        <v>0.0401124029472811i</v>
      </c>
      <c r="T1006" t="str">
        <f t="shared" si="472"/>
        <v>0.206584600709878-0.0133485162588703i</v>
      </c>
      <c r="U1006" t="str">
        <f t="shared" si="473"/>
        <v>0.0001-1825.17136573274i</v>
      </c>
      <c r="V1006" t="str">
        <f t="shared" si="474"/>
        <v>0.00002-0.02927521054434i</v>
      </c>
      <c r="W1006" t="str">
        <f t="shared" si="475"/>
        <v>0.0000199993584529566-0.0292747409863456i</v>
      </c>
      <c r="X1006" t="str">
        <f t="shared" si="476"/>
        <v>0.00303384796565558-0.0289568948256138i</v>
      </c>
      <c r="Y1006" t="str">
        <f t="shared" si="477"/>
        <v>0.009+0.54789375878606i</v>
      </c>
      <c r="Z1006" t="str">
        <f t="shared" si="478"/>
        <v>-0.667619163659796-0.0856370132642849i</v>
      </c>
      <c r="AA1006" t="str">
        <f t="shared" si="479"/>
        <v>0.535948724404308-23.1117719851317i</v>
      </c>
      <c r="AB1006" t="str">
        <f t="shared" si="480"/>
        <v>1.40644244605269-0.0908776346048429i</v>
      </c>
      <c r="AC1006" t="str">
        <f t="shared" si="481"/>
        <v>3.28318133144256-3.47407154868359i</v>
      </c>
      <c r="AD1006" t="str">
        <f t="shared" si="482"/>
        <v>0.215914882062826+0.200788822656148i</v>
      </c>
      <c r="AE1006" t="str">
        <f t="shared" si="483"/>
        <v>-0.126953957915363-0.152540771473103i</v>
      </c>
      <c r="AF1006" t="str">
        <f t="shared" si="484"/>
        <v>-13.3566674229985-3.20605504989691i</v>
      </c>
      <c r="AG1006" t="str">
        <f t="shared" si="485"/>
        <v>1.01721782334709-0.0176748780927807i</v>
      </c>
      <c r="AH1006" t="str">
        <f t="shared" si="486"/>
        <v>1.14410316798118+2.42296149196694i</v>
      </c>
      <c r="AI1006">
        <f t="shared" si="487"/>
        <v>8.5610717195522721</v>
      </c>
      <c r="AJ1006">
        <f t="shared" si="488"/>
        <v>64.723691041927268</v>
      </c>
      <c r="AK1006"/>
      <c r="AL1006"/>
      <c r="AM1006"/>
      <c r="AN1006"/>
    </row>
    <row r="1007" spans="1:40" x14ac:dyDescent="0.25">
      <c r="A1007"/>
      <c r="B1007">
        <f t="shared" si="489"/>
        <v>87300</v>
      </c>
      <c r="C1007" s="237" t="str">
        <f t="shared" si="457"/>
        <v>-0.0000100279969930307+0.0280529464839125i</v>
      </c>
      <c r="D1007" s="208" t="str">
        <f t="shared" si="458"/>
        <v>-5.95708283831624+0.215072589709996i</v>
      </c>
      <c r="E1007" t="str">
        <f t="shared" si="459"/>
        <v>2870</v>
      </c>
      <c r="F1007" t="str">
        <f t="shared" si="460"/>
        <v>0.777000777000777</v>
      </c>
      <c r="G1007" t="str">
        <f t="shared" si="455"/>
        <v>0.777000777000777</v>
      </c>
      <c r="H1007" t="str">
        <f t="shared" si="461"/>
        <v>7.40274517942685+3.4190558325843i</v>
      </c>
      <c r="I1007" t="str">
        <f t="shared" si="462"/>
        <v>342.826298322986i</v>
      </c>
      <c r="J1007" t="str">
        <f t="shared" si="456"/>
        <v>-99.53035030617+74.1453747571408i</v>
      </c>
      <c r="K1007" t="str">
        <f t="shared" si="463"/>
        <v>1.65017329695476-2.21513920254314i</v>
      </c>
      <c r="L1007" t="str">
        <f t="shared" si="464"/>
        <v>0.122752902031608-0.139484689981403i</v>
      </c>
      <c r="M1007" t="str">
        <f t="shared" si="465"/>
        <v>1.77292619898637-2.35462389252454i</v>
      </c>
      <c r="N1007" t="str">
        <f t="shared" si="466"/>
        <v>-0.387167618487816i</v>
      </c>
      <c r="O1007" t="str">
        <f t="shared" si="467"/>
        <v>0.925982187069835-0.377567198296364i</v>
      </c>
      <c r="P1007" t="str">
        <f t="shared" si="468"/>
        <v>0.074017812930165+0.377567198296364i</v>
      </c>
      <c r="Q1007" t="str">
        <f t="shared" si="469"/>
        <v>-0.074017812930165+0.00960042019145202i</v>
      </c>
      <c r="R1007" t="str">
        <f t="shared" si="470"/>
        <v>-0.332776497658243-5.14419404506004i</v>
      </c>
      <c r="S1007" t="str">
        <f t="shared" si="471"/>
        <v>0.0401584034093767i</v>
      </c>
      <c r="T1007" t="str">
        <f t="shared" si="472"/>
        <v>0.206582619677634-0.0133637728381192i</v>
      </c>
      <c r="U1007" t="str">
        <f t="shared" si="473"/>
        <v>0.0001-1823.08067688311i</v>
      </c>
      <c r="V1007" t="str">
        <f t="shared" si="474"/>
        <v>0.00002-0.0292416765116432i</v>
      </c>
      <c r="W1007" t="str">
        <f t="shared" si="475"/>
        <v>0.0000199993584529566-0.0292412074915164i</v>
      </c>
      <c r="X1007" t="str">
        <f t="shared" si="476"/>
        <v>0.00302702112245854-0.028924435143536i</v>
      </c>
      <c r="Y1007" t="str">
        <f t="shared" si="477"/>
        <v>0.009+0.548522077316778i</v>
      </c>
      <c r="Z1007" t="str">
        <f t="shared" si="478"/>
        <v>-0.666028845651575-0.0853248607497313i</v>
      </c>
      <c r="AA1007" t="str">
        <f t="shared" si="479"/>
        <v>0.534284229090506-23.0824260520653i</v>
      </c>
      <c r="AB1007" t="str">
        <f t="shared" si="480"/>
        <v>1.40642895904628-0.0909815024660653i</v>
      </c>
      <c r="AC1007" t="str">
        <f t="shared" si="481"/>
        <v>3.2792675290219-3.47291471945402i</v>
      </c>
      <c r="AD1007" t="str">
        <f t="shared" si="482"/>
        <v>0.216002001622509+0.201012885519861i</v>
      </c>
      <c r="AE1007" t="str">
        <f t="shared" si="483"/>
        <v>-0.126712167333185-0.152310720813989i</v>
      </c>
      <c r="AF1007" t="str">
        <f t="shared" si="484"/>
        <v>-13.3598280177431-3.2039832428743i</v>
      </c>
      <c r="AG1007" t="str">
        <f t="shared" si="485"/>
        <v>1.01721408293297-0.0176599970182001i</v>
      </c>
      <c r="AH1007" t="str">
        <f t="shared" si="486"/>
        <v>1.14245952672501+2.41935750719914i</v>
      </c>
      <c r="AI1007">
        <f t="shared" si="487"/>
        <v>8.5482230338549776</v>
      </c>
      <c r="AJ1007">
        <f t="shared" si="488"/>
        <v>64.722565355104095</v>
      </c>
      <c r="AK1007"/>
      <c r="AL1007"/>
      <c r="AM1007"/>
      <c r="AN1007"/>
    </row>
    <row r="1008" spans="1:40" x14ac:dyDescent="0.25">
      <c r="A1008"/>
      <c r="B1008">
        <f t="shared" si="489"/>
        <v>87400</v>
      </c>
      <c r="C1008" s="237" t="str">
        <f t="shared" si="457"/>
        <v>-0.0000100050627621957+0.0280208492993279i</v>
      </c>
      <c r="D1008" s="208" t="str">
        <f t="shared" si="458"/>
        <v>-5.95708266248714+0.214826511294847i</v>
      </c>
      <c r="E1008" t="str">
        <f t="shared" si="459"/>
        <v>2870</v>
      </c>
      <c r="F1008" t="str">
        <f t="shared" si="460"/>
        <v>0.777000777000777</v>
      </c>
      <c r="G1008" t="str">
        <f t="shared" si="455"/>
        <v>0.777000777000777</v>
      </c>
      <c r="H1008" t="str">
        <f t="shared" si="461"/>
        <v>7.40589805469418+3.41673869412043i</v>
      </c>
      <c r="I1008" t="str">
        <f t="shared" si="462"/>
        <v>343.218997404685i</v>
      </c>
      <c r="J1008" t="str">
        <f t="shared" si="456"/>
        <v>-99.760792294318+74.2303064578936i</v>
      </c>
      <c r="K1008" t="str">
        <f t="shared" si="463"/>
        <v>1.64769550834616-2.21439755830244i</v>
      </c>
      <c r="L1008" t="str">
        <f t="shared" si="464"/>
        <v>0.122594535169163-0.139464307129043i</v>
      </c>
      <c r="M1008" t="str">
        <f t="shared" si="465"/>
        <v>1.77029004351532-2.35386186543148i</v>
      </c>
      <c r="N1008" t="str">
        <f t="shared" si="466"/>
        <v>-0.387611109459738i</v>
      </c>
      <c r="O1008" t="str">
        <f t="shared" si="467"/>
        <v>0.925814648368535-0.377977825892269i</v>
      </c>
      <c r="P1008" t="str">
        <f t="shared" si="468"/>
        <v>0.074185351631465+0.377977825892269i</v>
      </c>
      <c r="Q1008" t="str">
        <f t="shared" si="469"/>
        <v>-0.074185351631465+0.00963328356746895i</v>
      </c>
      <c r="R1008" t="str">
        <f t="shared" si="470"/>
        <v>-0.33277521743303-5.13825890884303i</v>
      </c>
      <c r="S1008" t="str">
        <f t="shared" si="471"/>
        <v>0.0402044038714721i</v>
      </c>
      <c r="T1008" t="str">
        <f t="shared" si="472"/>
        <v>0.206580636367315-0.0133790292400945i</v>
      </c>
      <c r="U1008" t="str">
        <f t="shared" si="473"/>
        <v>0.0001-1820.99477221848i</v>
      </c>
      <c r="V1008" t="str">
        <f t="shared" si="474"/>
        <v>0.00002-0.0292082192158632i</v>
      </c>
      <c r="W1008" t="str">
        <f t="shared" si="475"/>
        <v>0.0000199993584529566-0.0292077507323731i</v>
      </c>
      <c r="X1008" t="str">
        <f t="shared" si="476"/>
        <v>0.0030202173656344-0.0288920473425623i</v>
      </c>
      <c r="Y1008" t="str">
        <f t="shared" si="477"/>
        <v>0.009+0.549150395847496i</v>
      </c>
      <c r="Z1008" t="str">
        <f t="shared" si="478"/>
        <v>-0.664444269560483-0.0850142492901496i</v>
      </c>
      <c r="AA1008" t="str">
        <f t="shared" si="479"/>
        <v>0.532627618758599-23.0531575989382i</v>
      </c>
      <c r="AB1008" t="str">
        <f t="shared" si="480"/>
        <v>1.40641545653057-0.0910853691203966i</v>
      </c>
      <c r="AC1008" t="str">
        <f t="shared" si="481"/>
        <v>3.27536090287087-3.47175523214447i</v>
      </c>
      <c r="AD1008" t="str">
        <f t="shared" si="482"/>
        <v>0.216089216347229+0.201236907287184i</v>
      </c>
      <c r="AE1008" t="str">
        <f t="shared" si="483"/>
        <v>-0.12647123691324-0.1520813723785i</v>
      </c>
      <c r="AF1008" t="str">
        <f t="shared" si="484"/>
        <v>-13.3629807171813-3.20191218282558i</v>
      </c>
      <c r="AG1008" t="str">
        <f t="shared" si="485"/>
        <v>1.01721035322783-0.0176451630190394i</v>
      </c>
      <c r="AH1008" t="str">
        <f t="shared" si="486"/>
        <v>1.14082101779547+2.41576406081865i</v>
      </c>
      <c r="AI1008">
        <f t="shared" si="487"/>
        <v>8.535393423851021</v>
      </c>
      <c r="AJ1008">
        <f t="shared" si="488"/>
        <v>64.721433311521807</v>
      </c>
      <c r="AK1008"/>
      <c r="AL1008"/>
      <c r="AM1008"/>
      <c r="AN1008"/>
    </row>
    <row r="1009" spans="1:40" x14ac:dyDescent="0.25">
      <c r="A1009"/>
      <c r="B1009">
        <f>B1008+100</f>
        <v>87500</v>
      </c>
      <c r="C1009" s="237" t="str">
        <f t="shared" si="457"/>
        <v>-9.98220711805498E-06+0.0279888254797087i</v>
      </c>
      <c r="D1009" s="208" t="str">
        <f t="shared" si="458"/>
        <v>-5.95708248726053+0.214580995344433i</v>
      </c>
      <c r="E1009" t="str">
        <f t="shared" si="459"/>
        <v>2870</v>
      </c>
      <c r="F1009" t="str">
        <f t="shared" si="460"/>
        <v>0.777000777000777</v>
      </c>
      <c r="G1009" t="str">
        <f t="shared" si="455"/>
        <v>0.777000777000777</v>
      </c>
      <c r="H1009" t="str">
        <f t="shared" si="461"/>
        <v>7.40904305742497+3.41442287434449i</v>
      </c>
      <c r="I1009" t="str">
        <f t="shared" si="462"/>
        <v>343.611696486384i</v>
      </c>
      <c r="J1009" t="str">
        <f t="shared" si="456"/>
        <v>-99.991498096991+74.3152381586463i</v>
      </c>
      <c r="K1009" t="str">
        <f t="shared" si="463"/>
        <v>1.64522232455732-2.2136542788696i</v>
      </c>
      <c r="L1009" t="str">
        <f t="shared" si="464"/>
        <v>0.122436395805987-0.139443771113928i</v>
      </c>
      <c r="M1009" t="str">
        <f t="shared" si="465"/>
        <v>1.76765872036331-2.35309804998353i</v>
      </c>
      <c r="N1009" t="str">
        <f t="shared" si="466"/>
        <v>-0.38805460043166i</v>
      </c>
      <c r="O1009" t="str">
        <f t="shared" si="467"/>
        <v>0.925646927574085-0.378388379145894i</v>
      </c>
      <c r="P1009" t="str">
        <f t="shared" si="468"/>
        <v>0.074353072425915+0.378388379145894i</v>
      </c>
      <c r="Q1009" t="str">
        <f t="shared" si="469"/>
        <v>-0.074353072425915+0.009666221285766i</v>
      </c>
      <c r="R1009" t="str">
        <f t="shared" si="470"/>
        <v>-0.332773935724754-5.13233728205346i</v>
      </c>
      <c r="S1009" t="str">
        <f t="shared" si="471"/>
        <v>0.0402504043335677i</v>
      </c>
      <c r="T1009" t="str">
        <f t="shared" si="472"/>
        <v>0.206578650778896-0.013394285464594i</v>
      </c>
      <c r="U1009" t="str">
        <f t="shared" si="473"/>
        <v>0.0001-1818.91363533595i</v>
      </c>
      <c r="V1009" t="str">
        <f t="shared" si="474"/>
        <v>0.00002-0.0291748383939022i</v>
      </c>
      <c r="W1009" t="str">
        <f t="shared" si="475"/>
        <v>0.0000199993584529566-0.0291743704458224i</v>
      </c>
      <c r="X1009" t="str">
        <f t="shared" si="476"/>
        <v>0.00301343659158193-0.0288597311869898i</v>
      </c>
      <c r="Y1009" t="str">
        <f t="shared" si="477"/>
        <v>0.009+0.549778714378214i</v>
      </c>
      <c r="Z1009" t="str">
        <f t="shared" si="478"/>
        <v>-0.662865407493257-0.0847051692574982i</v>
      </c>
      <c r="AA1009" t="str">
        <f t="shared" si="479"/>
        <v>0.530978843695876-23.0239663101835i</v>
      </c>
      <c r="AB1009" t="str">
        <f t="shared" si="480"/>
        <v>1.40640193850539-0.0911892345664602i</v>
      </c>
      <c r="AC1009" t="str">
        <f t="shared" si="481"/>
        <v>3.27146144089709-3.47059310467475i</v>
      </c>
      <c r="AD1009" t="str">
        <f t="shared" si="482"/>
        <v>0.216176526223442+0.201460887937725i</v>
      </c>
      <c r="AE1009" t="str">
        <f t="shared" si="483"/>
        <v>-0.126231162534048-0.151852722820048i</v>
      </c>
      <c r="AF1009" t="str">
        <f t="shared" si="484"/>
        <v>-13.3661255446855-3.19984187900006i</v>
      </c>
      <c r="AG1009" t="str">
        <f t="shared" si="485"/>
        <v>1.01720663416823-0.017630375906728i</v>
      </c>
      <c r="AH1009" t="str">
        <f t="shared" si="486"/>
        <v>1.13918761988448+2.41218110595556i</v>
      </c>
      <c r="AI1009">
        <f t="shared" si="487"/>
        <v>8.5225828347292385</v>
      </c>
      <c r="AJ1009">
        <f t="shared" si="488"/>
        <v>64.720294881812819</v>
      </c>
      <c r="AK1009"/>
      <c r="AL1009"/>
      <c r="AM1009"/>
      <c r="AN1009"/>
    </row>
    <row r="1010" spans="1:40" x14ac:dyDescent="0.25">
      <c r="A1010"/>
      <c r="B1010">
        <f t="shared" ref="B1010:B1073" si="490">B1009+100</f>
        <v>87600</v>
      </c>
      <c r="C1010" s="237" t="str">
        <f t="shared" si="457"/>
        <v>-9.95942970197019E-06+0.0279568747738051i</v>
      </c>
      <c r="D1010" s="208" t="str">
        <f t="shared" si="458"/>
        <v>-5.95708231263368+0.214336039932506i</v>
      </c>
      <c r="E1010" t="str">
        <f t="shared" si="459"/>
        <v>2870</v>
      </c>
      <c r="F1010" t="str">
        <f t="shared" si="460"/>
        <v>0.777000777000777</v>
      </c>
      <c r="G1010" t="str">
        <f t="shared" si="455"/>
        <v>0.777000777000777</v>
      </c>
      <c r="H1010" t="str">
        <f t="shared" si="461"/>
        <v>7.41218021092274+3.41210838050115i</v>
      </c>
      <c r="I1010" t="str">
        <f t="shared" si="462"/>
        <v>344.004395568082i</v>
      </c>
      <c r="J1010" t="str">
        <f t="shared" si="456"/>
        <v>-100.222467714189+74.4001698593991i</v>
      </c>
      <c r="K1010" t="str">
        <f t="shared" si="463"/>
        <v>1.64275373760856-2.2129093756234i</v>
      </c>
      <c r="L1010" t="str">
        <f t="shared" si="464"/>
        <v>0.122278483761727-0.139423082618764i</v>
      </c>
      <c r="M1010" t="str">
        <f t="shared" si="465"/>
        <v>1.76503222137029-2.35233245824216i</v>
      </c>
      <c r="N1010" t="str">
        <f t="shared" si="466"/>
        <v>-0.388498091403582i</v>
      </c>
      <c r="O1010" t="str">
        <f t="shared" si="467"/>
        <v>0.925479024719474-0.378798857976488i</v>
      </c>
      <c r="P1010" t="str">
        <f t="shared" si="468"/>
        <v>0.074520975280526+0.378798857976488i</v>
      </c>
      <c r="Q1010" t="str">
        <f t="shared" si="469"/>
        <v>-0.074520975280526+0.009699233427094i</v>
      </c>
      <c r="R1010" t="str">
        <f t="shared" si="470"/>
        <v>-0.332772652533239-5.12642911842558i</v>
      </c>
      <c r="S1010" t="str">
        <f t="shared" si="471"/>
        <v>0.0402964047956631i</v>
      </c>
      <c r="T1010" t="str">
        <f t="shared" si="472"/>
        <v>0.206576662912352-0.0134095415114059i</v>
      </c>
      <c r="U1010" t="str">
        <f t="shared" si="473"/>
        <v>0.0001-1816.83724990748i</v>
      </c>
      <c r="V1010" t="str">
        <f t="shared" si="474"/>
        <v>0.00002-0.0291415337838635i</v>
      </c>
      <c r="W1010" t="str">
        <f t="shared" si="475"/>
        <v>0.0000199993584529566-0.0291410663699715i</v>
      </c>
      <c r="X1010" t="str">
        <f t="shared" si="476"/>
        <v>0.00300667869727808-0.0288274864421308i</v>
      </c>
      <c r="Y1010" t="str">
        <f t="shared" si="477"/>
        <v>0.009+0.550407032908932i</v>
      </c>
      <c r="Z1010" t="str">
        <f t="shared" si="478"/>
        <v>-0.661292231727242-0.084397611096688i</v>
      </c>
      <c r="AA1010" t="str">
        <f t="shared" si="479"/>
        <v>0.529337854577705-22.9948518719784i</v>
      </c>
      <c r="AB1010" t="str">
        <f t="shared" si="480"/>
        <v>1.40638840497059-0.0912930988028142i</v>
      </c>
      <c r="AC1010" t="str">
        <f t="shared" si="481"/>
        <v>3.26756913100729-3.46942835488345i</v>
      </c>
      <c r="AD1010" t="str">
        <f t="shared" si="482"/>
        <v>0.216263931237598+0.201684827451016i</v>
      </c>
      <c r="AE1010" t="str">
        <f t="shared" si="483"/>
        <v>-0.125991940098904-0.151624768813438i</v>
      </c>
      <c r="AF1010" t="str">
        <f t="shared" si="484"/>
        <v>-13.3692625235564-3.19777234056864i</v>
      </c>
      <c r="AG1010" t="str">
        <f t="shared" si="485"/>
        <v>1.01720292569115-0.0176156354937113i</v>
      </c>
      <c r="AH1010" t="str">
        <f t="shared" si="486"/>
        <v>1.13755931179322+2.40860859601596i</v>
      </c>
      <c r="AI1010">
        <f t="shared" si="487"/>
        <v>8.5097912119042682</v>
      </c>
      <c r="AJ1010">
        <f t="shared" si="488"/>
        <v>64.719150036925924</v>
      </c>
      <c r="AK1010"/>
      <c r="AL1010"/>
      <c r="AM1010"/>
      <c r="AN1010"/>
    </row>
    <row r="1011" spans="1:40" x14ac:dyDescent="0.25">
      <c r="A1011"/>
      <c r="B1011">
        <f t="shared" si="490"/>
        <v>87700</v>
      </c>
      <c r="C1011" s="237" t="str">
        <f t="shared" si="457"/>
        <v>-9.93673015734642E-06+0.0279249969315132i</v>
      </c>
      <c r="D1011" s="208" t="str">
        <f t="shared" si="458"/>
        <v>-5.95708213860383+0.214091643141601i</v>
      </c>
      <c r="E1011" t="str">
        <f t="shared" si="459"/>
        <v>2870</v>
      </c>
      <c r="F1011" t="str">
        <f t="shared" si="460"/>
        <v>0.777000777000777</v>
      </c>
      <c r="G1011" t="str">
        <f t="shared" si="455"/>
        <v>0.777000777000777</v>
      </c>
      <c r="H1011" t="str">
        <f t="shared" si="461"/>
        <v>7.41530953841946+3.40979521976598i</v>
      </c>
      <c r="I1011" t="str">
        <f t="shared" si="462"/>
        <v>344.397094649781i</v>
      </c>
      <c r="J1011" t="str">
        <f t="shared" si="456"/>
        <v>-100.453701145914+74.4851015601517i</v>
      </c>
      <c r="K1011" t="str">
        <f t="shared" si="463"/>
        <v>1.6402897395207-2.21216285989026i</v>
      </c>
      <c r="L1011" t="str">
        <f t="shared" si="464"/>
        <v>0.122120798854951-0.139402242324087i</v>
      </c>
      <c r="M1011" t="str">
        <f t="shared" si="465"/>
        <v>1.76241053837565-2.35156510221435i</v>
      </c>
      <c r="N1011" t="str">
        <f t="shared" si="466"/>
        <v>-0.388941582375504i</v>
      </c>
      <c r="O1011" t="str">
        <f t="shared" si="467"/>
        <v>0.925310939837725-0.379209262303318i</v>
      </c>
      <c r="P1011" t="str">
        <f t="shared" si="468"/>
        <v>0.0746890601622749+0.379209262303318i</v>
      </c>
      <c r="Q1011" t="str">
        <f t="shared" si="469"/>
        <v>-0.0746890601622749+0.00973232007218605i</v>
      </c>
      <c r="R1011" t="str">
        <f t="shared" si="470"/>
        <v>-0.332771367858547-5.12053437190456i</v>
      </c>
      <c r="S1011" t="str">
        <f t="shared" si="471"/>
        <v>0.0403424052577587i</v>
      </c>
      <c r="T1011" t="str">
        <f t="shared" si="472"/>
        <v>0.206574672767657-0.0134247973803282i</v>
      </c>
      <c r="U1011" t="str">
        <f t="shared" si="473"/>
        <v>0.0001-1814.76559967954i</v>
      </c>
      <c r="V1011" t="str">
        <f t="shared" si="474"/>
        <v>0.00002-0.029108305125045i</v>
      </c>
      <c r="W1011" t="str">
        <f t="shared" si="475"/>
        <v>0.0000199993584529567-0.0291078382441226i</v>
      </c>
      <c r="X1011" t="str">
        <f t="shared" si="476"/>
        <v>0.00299994358027443-0.028795312874309i</v>
      </c>
      <c r="Y1011" t="str">
        <f t="shared" si="477"/>
        <v>0.009+0.55103535143965i</v>
      </c>
      <c r="Z1011" t="str">
        <f t="shared" si="478"/>
        <v>-0.659724714709182-0.0840915653249389i</v>
      </c>
      <c r="AA1011" t="str">
        <f t="shared" si="479"/>
        <v>0.527704602463934-22.9658139722329i</v>
      </c>
      <c r="AB1011" t="str">
        <f t="shared" si="480"/>
        <v>1.40637485592597-0.0913969618280833i</v>
      </c>
      <c r="AC1011" t="str">
        <f t="shared" si="481"/>
        <v>3.26368396110713-3.46826100052858i</v>
      </c>
      <c r="AD1011" t="str">
        <f t="shared" si="482"/>
        <v>0.216351431376128+0.201908725806508i</v>
      </c>
      <c r="AE1011" t="str">
        <f t="shared" si="483"/>
        <v>-0.125753565535706-0.151397507054702i</v>
      </c>
      <c r="AF1011" t="str">
        <f t="shared" si="484"/>
        <v>-13.3723916770233-3.19570357662438i</v>
      </c>
      <c r="AG1011" t="str">
        <f t="shared" si="485"/>
        <v>1.01719922773403-0.0176009415934436i</v>
      </c>
      <c r="AH1011" t="str">
        <f t="shared" si="486"/>
        <v>1.13593607243153+2.40504648467991i</v>
      </c>
      <c r="AI1011">
        <f t="shared" si="487"/>
        <v>8.4970185010153436</v>
      </c>
      <c r="AJ1011">
        <f t="shared" si="488"/>
        <v>64.717998748122483</v>
      </c>
      <c r="AK1011"/>
      <c r="AL1011"/>
      <c r="AM1011"/>
      <c r="AN1011"/>
    </row>
    <row r="1012" spans="1:40" x14ac:dyDescent="0.25">
      <c r="A1012"/>
      <c r="B1012">
        <f t="shared" si="490"/>
        <v>87800</v>
      </c>
      <c r="C1012" s="237" t="str">
        <f t="shared" si="457"/>
        <v>-9.91410812961845E-06+0.0278931917038687i</v>
      </c>
      <c r="D1012" s="208" t="str">
        <f t="shared" si="458"/>
        <v>-5.95708196516829+0.213847803062993i</v>
      </c>
      <c r="E1012" t="str">
        <f t="shared" si="459"/>
        <v>2870</v>
      </c>
      <c r="F1012" t="str">
        <f t="shared" si="460"/>
        <v>0.777000777000777</v>
      </c>
      <c r="G1012" t="str">
        <f t="shared" si="455"/>
        <v>0.777000777000777</v>
      </c>
      <c r="H1012" t="str">
        <f t="shared" si="461"/>
        <v>7.41843106307584+3.40748339924605i</v>
      </c>
      <c r="I1012" t="str">
        <f t="shared" si="462"/>
        <v>344.78979373148i</v>
      </c>
      <c r="J1012" t="str">
        <f t="shared" si="456"/>
        <v>-100.685198392164+74.5700332609046i</v>
      </c>
      <c r="K1012" t="str">
        <f t="shared" si="463"/>
        <v>1.63783032231529-2.21141474294438i</v>
      </c>
      <c r="L1012" t="str">
        <f t="shared" si="464"/>
        <v>0.12196334090316-0.139381250908267i</v>
      </c>
      <c r="M1012" t="str">
        <f t="shared" si="465"/>
        <v>1.75979366321845-2.35079599385265i</v>
      </c>
      <c r="N1012" t="str">
        <f t="shared" si="466"/>
        <v>-0.389385073347425i</v>
      </c>
      <c r="O1012" t="str">
        <f t="shared" si="467"/>
        <v>0.925142672961898-0.379619592045661i</v>
      </c>
      <c r="P1012" t="str">
        <f t="shared" si="468"/>
        <v>0.074857327038102+0.379619592045661i</v>
      </c>
      <c r="Q1012" t="str">
        <f t="shared" si="469"/>
        <v>-0.074857327038102+0.00976548130176402i</v>
      </c>
      <c r="R1012" t="str">
        <f t="shared" si="470"/>
        <v>-0.332770081700496-5.11465299664541i</v>
      </c>
      <c r="S1012" t="str">
        <f t="shared" si="471"/>
        <v>0.0403884057198541i</v>
      </c>
      <c r="T1012" t="str">
        <f t="shared" si="472"/>
        <v>0.206572680344782-0.0134400530711486i</v>
      </c>
      <c r="U1012" t="str">
        <f t="shared" si="473"/>
        <v>0.0001-1812.69866847261i</v>
      </c>
      <c r="V1012" t="str">
        <f t="shared" si="474"/>
        <v>0.00002-0.0290751521579322i</v>
      </c>
      <c r="W1012" t="str">
        <f t="shared" si="475"/>
        <v>0.0000199993584529566-0.0290746858087652i</v>
      </c>
      <c r="X1012" t="str">
        <f t="shared" si="476"/>
        <v>0.00299323113869315-0.0287632102508538i</v>
      </c>
      <c r="Y1012" t="str">
        <f t="shared" si="477"/>
        <v>0.009+0.551663669970368i</v>
      </c>
      <c r="Z1012" t="str">
        <f t="shared" si="478"/>
        <v>-0.658162829053951-0.0837870225311316i</v>
      </c>
      <c r="AA1012" t="str">
        <f t="shared" si="479"/>
        <v>0.526079038795351-22.9368523005774i</v>
      </c>
      <c r="AB1012" t="str">
        <f t="shared" si="480"/>
        <v>1.40636129137134-0.0915008236408222i</v>
      </c>
      <c r="AC1012" t="str">
        <f t="shared" si="481"/>
        <v>3.25980591910194-3.46709105928757i</v>
      </c>
      <c r="AD1012" t="str">
        <f t="shared" si="482"/>
        <v>0.216439026625454+0.202132582983566i</v>
      </c>
      <c r="AE1012" t="str">
        <f t="shared" si="483"/>
        <v>-0.125516034796772-0.15117093426093i</v>
      </c>
      <c r="AF1012" t="str">
        <f t="shared" si="484"/>
        <v>-13.3755130282441-3.19363559618306i</v>
      </c>
      <c r="AG1012" t="str">
        <f t="shared" si="485"/>
        <v>1.01719554023473-0.0175862940203813i</v>
      </c>
      <c r="AH1012" t="str">
        <f t="shared" si="486"/>
        <v>1.13431788081718+2.40149472589955i</v>
      </c>
      <c r="AI1012">
        <f t="shared" si="487"/>
        <v>8.4842646479253094</v>
      </c>
      <c r="AJ1012">
        <f t="shared" si="488"/>
        <v>64.716840986976067</v>
      </c>
      <c r="AK1012"/>
      <c r="AL1012"/>
      <c r="AM1012"/>
      <c r="AN1012"/>
    </row>
    <row r="1013" spans="1:40" x14ac:dyDescent="0.25">
      <c r="A1013"/>
      <c r="B1013">
        <f t="shared" si="490"/>
        <v>87900</v>
      </c>
      <c r="C1013" s="237" t="str">
        <f t="shared" si="457"/>
        <v>-9.89156326623667E-06+0.0278614588430401i</v>
      </c>
      <c r="D1013" s="208" t="str">
        <f t="shared" si="458"/>
        <v>-5.95708179232433+0.213604517796641i</v>
      </c>
      <c r="E1013" t="str">
        <f t="shared" si="459"/>
        <v>2870</v>
      </c>
      <c r="F1013" t="str">
        <f t="shared" si="460"/>
        <v>0.777000777000777</v>
      </c>
      <c r="G1013" t="str">
        <f t="shared" si="455"/>
        <v>0.777000777000777</v>
      </c>
      <c r="H1013" t="str">
        <f t="shared" si="461"/>
        <v>7.42154480798148+3.40517292598018i</v>
      </c>
      <c r="I1013" t="str">
        <f t="shared" si="462"/>
        <v>345.182492813179i</v>
      </c>
      <c r="J1013" t="str">
        <f t="shared" si="456"/>
        <v>-100.91695945294+74.6549649616572i</v>
      </c>
      <c r="K1013" t="str">
        <f t="shared" si="463"/>
        <v>1.63537547801461-2.21066503600793i</v>
      </c>
      <c r="L1013" t="str">
        <f t="shared" si="464"/>
        <v>0.121806109722795-0.139360109047512i</v>
      </c>
      <c r="M1013" t="str">
        <f t="shared" si="465"/>
        <v>1.7571815877374-2.35002514505544i</v>
      </c>
      <c r="N1013" t="str">
        <f t="shared" si="466"/>
        <v>-0.389828564319347i</v>
      </c>
      <c r="O1013" t="str">
        <f t="shared" si="467"/>
        <v>0.924974224125089-0.380029847122814i</v>
      </c>
      <c r="P1013" t="str">
        <f t="shared" si="468"/>
        <v>0.075025775874911+0.380029847122814i</v>
      </c>
      <c r="Q1013" t="str">
        <f t="shared" si="469"/>
        <v>-0.075025775874911+0.00979871719653297i</v>
      </c>
      <c r="R1013" t="str">
        <f t="shared" si="470"/>
        <v>-0.332768794059031-5.10878494701184i</v>
      </c>
      <c r="S1013" t="str">
        <f t="shared" si="471"/>
        <v>0.0404344061819497i</v>
      </c>
      <c r="T1013" t="str">
        <f t="shared" si="472"/>
        <v>0.206570685643707-0.0134553085836604i</v>
      </c>
      <c r="U1013" t="str">
        <f t="shared" si="473"/>
        <v>0.0001-1810.63644018083i</v>
      </c>
      <c r="V1013" t="str">
        <f t="shared" si="474"/>
        <v>0.00002-0.0290420746241916i</v>
      </c>
      <c r="W1013" t="str">
        <f t="shared" si="475"/>
        <v>0.0000199993584529566-0.0290416088055704i</v>
      </c>
      <c r="X1013" t="str">
        <f t="shared" si="476"/>
        <v>0.00298654127122344-0.028731178340095i</v>
      </c>
      <c r="Y1013" t="str">
        <f t="shared" si="477"/>
        <v>0.009+0.552291988501086i</v>
      </c>
      <c r="Z1013" t="str">
        <f t="shared" si="478"/>
        <v>-0.656606547543322-0.0834839733751742i</v>
      </c>
      <c r="AA1013" t="str">
        <f t="shared" si="479"/>
        <v>0.524461115390156-22.9079665483504i</v>
      </c>
      <c r="AB1013" t="str">
        <f t="shared" si="480"/>
        <v>1.40634771130656-0.0916046842396236i</v>
      </c>
      <c r="AC1013" t="str">
        <f t="shared" si="481"/>
        <v>3.25593499289654-3.46591854875795i</v>
      </c>
      <c r="AD1013" t="str">
        <f t="shared" si="482"/>
        <v>0.216526716971983+0.202356398961486i</v>
      </c>
      <c r="AE1013" t="str">
        <f t="shared" si="483"/>
        <v>-0.125279343858667-0.150945047170103i</v>
      </c>
      <c r="AF1013" t="str">
        <f t="shared" si="484"/>
        <v>-13.3786266003058-3.19156840818354i</v>
      </c>
      <c r="AG1013" t="str">
        <f t="shared" si="485"/>
        <v>1.01719186313153-0.0175716925899758i</v>
      </c>
      <c r="AH1013" t="str">
        <f t="shared" si="486"/>
        <v>1.13270471607529+2.39795327389709i</v>
      </c>
      <c r="AI1013">
        <f t="shared" si="487"/>
        <v>8.4715295987194281</v>
      </c>
      <c r="AJ1013">
        <f t="shared" si="488"/>
        <v>64.715676725368255</v>
      </c>
      <c r="AK1013"/>
      <c r="AL1013"/>
      <c r="AM1013"/>
      <c r="AN1013"/>
    </row>
    <row r="1014" spans="1:40" x14ac:dyDescent="0.25">
      <c r="A1014"/>
      <c r="B1014">
        <f t="shared" si="490"/>
        <v>88000</v>
      </c>
      <c r="C1014" s="237" t="str">
        <f t="shared" si="457"/>
        <v>-9.86909521665346E-06+0.0278297981023225i</v>
      </c>
      <c r="D1014" s="208" t="str">
        <f t="shared" si="458"/>
        <v>-5.95708162006929+0.213361785451139i</v>
      </c>
      <c r="E1014" t="str">
        <f t="shared" si="459"/>
        <v>2870</v>
      </c>
      <c r="F1014" t="str">
        <f t="shared" si="460"/>
        <v>0.777000777000777</v>
      </c>
      <c r="G1014" t="str">
        <f t="shared" si="455"/>
        <v>0.777000777000777</v>
      </c>
      <c r="H1014" t="str">
        <f t="shared" si="461"/>
        <v>7.42465079615497+3.4028638069397i</v>
      </c>
      <c r="I1014" t="str">
        <f t="shared" si="462"/>
        <v>345.575191894877i</v>
      </c>
      <c r="J1014" t="str">
        <f t="shared" si="456"/>
        <v>-101.148984328241+74.7398966624099i</v>
      </c>
      <c r="K1014" t="str">
        <f t="shared" si="463"/>
        <v>1.63292519864192-2.20991375025131i</v>
      </c>
      <c r="L1014" t="str">
        <f t="shared" si="464"/>
        <v>0.121649105129252-0.139338817415874i</v>
      </c>
      <c r="M1014" t="str">
        <f t="shared" si="465"/>
        <v>1.75457430377117-2.34925256766718i</v>
      </c>
      <c r="N1014" t="str">
        <f t="shared" si="466"/>
        <v>-0.390272055291269i</v>
      </c>
      <c r="O1014" t="str">
        <f t="shared" si="467"/>
        <v>0.924805593360428-0.380440027454086i</v>
      </c>
      <c r="P1014" t="str">
        <f t="shared" si="468"/>
        <v>0.075194406639572+0.380440027454086i</v>
      </c>
      <c r="Q1014" t="str">
        <f t="shared" si="469"/>
        <v>-0.075194406639572+0.00983202783718301i</v>
      </c>
      <c r="R1014" t="str">
        <f t="shared" si="470"/>
        <v>-0.332767504934154-5.10293017757488i</v>
      </c>
      <c r="S1014" t="str">
        <f t="shared" si="471"/>
        <v>0.0404804066440453i</v>
      </c>
      <c r="T1014" t="str">
        <f t="shared" si="472"/>
        <v>0.206568688664401-0.0134705639176589i</v>
      </c>
      <c r="U1014" t="str">
        <f t="shared" si="473"/>
        <v>0.0000999999999999998-1808.57889877154i</v>
      </c>
      <c r="V1014" t="str">
        <f t="shared" si="474"/>
        <v>0.00002-0.0290090722666641i</v>
      </c>
      <c r="W1014" t="str">
        <f t="shared" si="475"/>
        <v>0.0000199993584529566-0.0290086069773826i</v>
      </c>
      <c r="X1014" t="str">
        <f t="shared" si="476"/>
        <v>0.00297987387711743-0.0286992169113567i</v>
      </c>
      <c r="Y1014" t="str">
        <f t="shared" si="477"/>
        <v>0.009+0.552920307031804i</v>
      </c>
      <c r="Z1014" t="str">
        <f t="shared" si="478"/>
        <v>-0.655055843124719-0.0831824085873635i</v>
      </c>
      <c r="AA1014" t="str">
        <f t="shared" si="479"/>
        <v>0.522850784440478-22.8791564085873i</v>
      </c>
      <c r="AB1014" t="str">
        <f t="shared" si="480"/>
        <v>1.40633411573143-0.091708543623094i</v>
      </c>
      <c r="AC1014" t="str">
        <f t="shared" si="481"/>
        <v>3.25207117039555-3.46474348645737i</v>
      </c>
      <c r="AD1014" t="str">
        <f t="shared" si="482"/>
        <v>0.21661450240211+0.202580173719474i</v>
      </c>
      <c r="AE1014" t="str">
        <f t="shared" si="483"/>
        <v>-0.125043488722023-0.150719842540923i</v>
      </c>
      <c r="AF1014" t="str">
        <f t="shared" si="484"/>
        <v>-13.3817324162243-3.18950202148856i</v>
      </c>
      <c r="AG1014" t="str">
        <f t="shared" si="485"/>
        <v>1.01718819636316-0.0175571371186672i</v>
      </c>
      <c r="AH1014" t="str">
        <f t="shared" si="486"/>
        <v>1.13109655743758+2.39442208316267i</v>
      </c>
      <c r="AI1014">
        <f t="shared" si="487"/>
        <v>8.4588132997035164</v>
      </c>
      <c r="AJ1014">
        <f t="shared" si="488"/>
        <v>64.714505935486443</v>
      </c>
      <c r="AK1014"/>
      <c r="AL1014"/>
      <c r="AM1014"/>
      <c r="AN1014"/>
    </row>
    <row r="1015" spans="1:40" x14ac:dyDescent="0.25">
      <c r="A1015"/>
      <c r="B1015">
        <f t="shared" si="490"/>
        <v>88100</v>
      </c>
      <c r="C1015" s="237" t="str">
        <f t="shared" si="457"/>
        <v>-9.84670363230965E-06+0.0277982092361311i</v>
      </c>
      <c r="D1015" s="208" t="str">
        <f t="shared" si="458"/>
        <v>-5.95708144840047+0.213119604143672i</v>
      </c>
      <c r="E1015" t="str">
        <f t="shared" si="459"/>
        <v>2870</v>
      </c>
      <c r="F1015" t="str">
        <f t="shared" si="460"/>
        <v>0.777000777000777</v>
      </c>
      <c r="G1015" t="str">
        <f t="shared" si="455"/>
        <v>0.777000777000777</v>
      </c>
      <c r="H1015" t="str">
        <f t="shared" si="461"/>
        <v>7.42774905054413+3.4005560490286i</v>
      </c>
      <c r="I1015" t="str">
        <f t="shared" si="462"/>
        <v>345.967890976576i</v>
      </c>
      <c r="J1015" t="str">
        <f t="shared" si="456"/>
        <v>-101.381273018068+74.8248283631627i</v>
      </c>
      <c r="K1015" t="str">
        <f t="shared" si="463"/>
        <v>1.63047947622151-2.2091608967933i</v>
      </c>
      <c r="L1015" t="str">
        <f t="shared" si="464"/>
        <v>0.121492326936881-0.13931737668525i</v>
      </c>
      <c r="M1015" t="str">
        <f t="shared" si="465"/>
        <v>1.75197180315839-2.34847827347855i</v>
      </c>
      <c r="N1015" t="str">
        <f t="shared" si="466"/>
        <v>-0.390715546263191i</v>
      </c>
      <c r="O1015" t="str">
        <f t="shared" si="467"/>
        <v>0.924636780701083-0.380850132958801i</v>
      </c>
      <c r="P1015" t="str">
        <f t="shared" si="468"/>
        <v>0.075363219298917+0.380850132958801i</v>
      </c>
      <c r="Q1015" t="str">
        <f t="shared" si="469"/>
        <v>-0.075363219298917+0.00986541330439i</v>
      </c>
      <c r="R1015" t="str">
        <f t="shared" si="470"/>
        <v>-0.332766214325799-5.09708864311191i</v>
      </c>
      <c r="S1015" t="str">
        <f t="shared" si="471"/>
        <v>0.0405264071061407i</v>
      </c>
      <c r="T1015" t="str">
        <f t="shared" si="472"/>
        <v>0.20656668940684-0.0134858190729366i</v>
      </c>
      <c r="U1015" t="str">
        <f t="shared" si="473"/>
        <v>0.0001-1806.52602828485i</v>
      </c>
      <c r="V1015" t="str">
        <f t="shared" si="474"/>
        <v>0.00002-0.028976144829358i</v>
      </c>
      <c r="W1015" t="str">
        <f t="shared" si="475"/>
        <v>0.0000199993584529566-0.0289756800682147i</v>
      </c>
      <c r="X1015" t="str">
        <f t="shared" si="476"/>
        <v>0.00297322885618683-0.0286673257349535i</v>
      </c>
      <c r="Y1015" t="str">
        <f t="shared" si="477"/>
        <v>0.009+0.553548625562521i</v>
      </c>
      <c r="Z1015" t="str">
        <f t="shared" si="478"/>
        <v>-0.653510688910037-0.0828823189677698i</v>
      </c>
      <c r="AA1015" t="str">
        <f t="shared" si="479"/>
        <v>0.521247998508945-22.8504215760081i</v>
      </c>
      <c r="AB1015" t="str">
        <f t="shared" si="480"/>
        <v>1.40632050464578-0.0918124017898206i</v>
      </c>
      <c r="AC1015" t="str">
        <f t="shared" si="481"/>
        <v>3.24821443950361-3.46356588982402i</v>
      </c>
      <c r="AD1015" t="str">
        <f t="shared" si="482"/>
        <v>0.216702382902219+0.202803907236666i</v>
      </c>
      <c r="AE1015" t="str">
        <f t="shared" si="483"/>
        <v>-0.124808465411376-0.150495317152658i</v>
      </c>
      <c r="AF1015" t="str">
        <f t="shared" si="484"/>
        <v>-13.3848304989446-3.18743644488493i</v>
      </c>
      <c r="AG1015" t="str">
        <f t="shared" si="485"/>
        <v>1.01718453986875-0.0175426274238777i</v>
      </c>
      <c r="AH1015" t="str">
        <f t="shared" si="486"/>
        <v>1.12949338424185+2.39090110845267i</v>
      </c>
      <c r="AI1015">
        <f t="shared" si="487"/>
        <v>8.4461156974037017</v>
      </c>
      <c r="AJ1015">
        <f t="shared" si="488"/>
        <v>64.713328589821188</v>
      </c>
      <c r="AK1015"/>
      <c r="AL1015"/>
      <c r="AM1015"/>
      <c r="AN1015"/>
    </row>
    <row r="1016" spans="1:40" x14ac:dyDescent="0.25">
      <c r="A1016"/>
      <c r="B1016">
        <f t="shared" si="490"/>
        <v>88200</v>
      </c>
      <c r="C1016" s="237" t="str">
        <f t="shared" si="457"/>
        <v>-9.82438816662081E-06+0.0277666919999949i</v>
      </c>
      <c r="D1016" s="208" t="str">
        <f t="shared" si="458"/>
        <v>-5.95708127731524+0.212877971999961i</v>
      </c>
      <c r="E1016" t="str">
        <f t="shared" si="459"/>
        <v>2870</v>
      </c>
      <c r="F1016" t="str">
        <f t="shared" si="460"/>
        <v>0.777000777000777</v>
      </c>
      <c r="G1016" t="str">
        <f t="shared" si="455"/>
        <v>0.777000777000777</v>
      </c>
      <c r="H1016" t="str">
        <f t="shared" si="461"/>
        <v>7.43083959402616+3.3982496590843i</v>
      </c>
      <c r="I1016" t="str">
        <f t="shared" si="462"/>
        <v>346.360590058275i</v>
      </c>
      <c r="J1016" t="str">
        <f t="shared" si="456"/>
        <v>-101.613825522421+74.9097600639154i</v>
      </c>
      <c r="K1016" t="str">
        <f t="shared" si="463"/>
        <v>1.62803830277885-2.20840648670129i</v>
      </c>
      <c r="L1016" t="str">
        <f t="shared" si="464"/>
        <v>0.121335774959005-0.139295787525387i</v>
      </c>
      <c r="M1016" t="str">
        <f t="shared" si="465"/>
        <v>1.74937407773786-2.34770227422668i</v>
      </c>
      <c r="N1016" t="str">
        <f t="shared" si="466"/>
        <v>-0.391159037235113i</v>
      </c>
      <c r="O1016" t="str">
        <f t="shared" si="467"/>
        <v>0.924467786180257-0.381260163556297i</v>
      </c>
      <c r="P1016" t="str">
        <f t="shared" si="468"/>
        <v>0.075532213819743+0.381260163556297i</v>
      </c>
      <c r="Q1016" t="str">
        <f t="shared" si="469"/>
        <v>-0.075532213819743+0.00989887367881603i</v>
      </c>
      <c r="R1016" t="str">
        <f t="shared" si="470"/>
        <v>-0.332764922233847-5.09126029860539i</v>
      </c>
      <c r="S1016" t="str">
        <f t="shared" si="471"/>
        <v>0.0405724075682363i</v>
      </c>
      <c r="T1016" t="str">
        <f t="shared" si="472"/>
        <v>0.206564687870998-0.0135010740492841i</v>
      </c>
      <c r="U1016" t="str">
        <f t="shared" si="473"/>
        <v>0.0000999999999999998-1804.47781283328i</v>
      </c>
      <c r="V1016" t="str">
        <f t="shared" si="474"/>
        <v>0.00002-0.0289432920574427i</v>
      </c>
      <c r="W1016" t="str">
        <f t="shared" si="475"/>
        <v>0.0000199993584529565-0.0289428278232399i</v>
      </c>
      <c r="X1016" t="str">
        <f t="shared" si="476"/>
        <v>0.00296660610879888-0.028635504582184i</v>
      </c>
      <c r="Y1016" t="str">
        <f t="shared" si="477"/>
        <v>0.009+0.554176944093239i</v>
      </c>
      <c r="Z1016" t="str">
        <f t="shared" si="478"/>
        <v>-0.651971058174398-0.0825836953856108i</v>
      </c>
      <c r="AA1016" t="str">
        <f t="shared" si="479"/>
        <v>0.519652710525272-22.8217617470058i</v>
      </c>
      <c r="AB1016" t="str">
        <f t="shared" si="480"/>
        <v>1.40630687804943-0.0919162587383779i</v>
      </c>
      <c r="AC1016" t="str">
        <f t="shared" si="481"/>
        <v>3.24436478812563-3.46238577621683i</v>
      </c>
      <c r="AD1016" t="str">
        <f t="shared" si="482"/>
        <v>0.216790358458679+0.203027599492118i</v>
      </c>
      <c r="AE1016" t="str">
        <f t="shared" si="483"/>
        <v>-0.124574269974983-0.150271467804973i</v>
      </c>
      <c r="AF1016" t="str">
        <f t="shared" si="484"/>
        <v>-13.3879208713414-3.18537168708434i</v>
      </c>
      <c r="AG1016" t="str">
        <f t="shared" si="485"/>
        <v>1.01718089358785-0.0175281633240041i</v>
      </c>
      <c r="AH1016" t="str">
        <f t="shared" si="486"/>
        <v>1.12789517593124+2.38739030478768i</v>
      </c>
      <c r="AI1016">
        <f t="shared" si="487"/>
        <v>8.4334367385647901</v>
      </c>
      <c r="AJ1016">
        <f t="shared" si="488"/>
        <v>64.712144661164785</v>
      </c>
      <c r="AK1016"/>
      <c r="AL1016"/>
      <c r="AM1016"/>
      <c r="AN1016"/>
    </row>
    <row r="1017" spans="1:40" x14ac:dyDescent="0.25">
      <c r="A1017"/>
      <c r="B1017">
        <f t="shared" si="490"/>
        <v>88300</v>
      </c>
      <c r="C1017" s="237" t="str">
        <f t="shared" si="457"/>
        <v>-9.80214847496394E-06+0.0277352461505501i</v>
      </c>
      <c r="D1017" s="208" t="str">
        <f t="shared" si="458"/>
        <v>-5.95708110681093+0.212636887154217i</v>
      </c>
      <c r="E1017" t="str">
        <f t="shared" si="459"/>
        <v>2870</v>
      </c>
      <c r="F1017" t="str">
        <f t="shared" si="460"/>
        <v>0.777000777000777</v>
      </c>
      <c r="G1017" t="str">
        <f t="shared" si="455"/>
        <v>0.777000777000777</v>
      </c>
      <c r="H1017" t="str">
        <f t="shared" si="461"/>
        <v>7.43392244940777+3.39594464387787i</v>
      </c>
      <c r="I1017" t="str">
        <f t="shared" si="462"/>
        <v>346.753289139973i</v>
      </c>
      <c r="J1017" t="str">
        <f t="shared" si="456"/>
        <v>-101.846641841299+74.9946917646682i</v>
      </c>
      <c r="K1017" t="str">
        <f t="shared" si="463"/>
        <v>1.62560167034073-2.20765053099145i</v>
      </c>
      <c r="L1017" t="str">
        <f t="shared" si="464"/>
        <v>0.121179449007926-0.139274050603889i</v>
      </c>
      <c r="M1017" t="str">
        <f t="shared" si="465"/>
        <v>1.74678111934866-2.34692458159534i</v>
      </c>
      <c r="N1017" t="str">
        <f t="shared" si="466"/>
        <v>-0.391602528207035i</v>
      </c>
      <c r="O1017" t="str">
        <f t="shared" si="467"/>
        <v>0.924298609831188-0.381670119165929i</v>
      </c>
      <c r="P1017" t="str">
        <f t="shared" si="468"/>
        <v>0.0757013901688121+0.381670119165929i</v>
      </c>
      <c r="Q1017" t="str">
        <f t="shared" si="469"/>
        <v>-0.0757013901688121+0.00993240904110598i</v>
      </c>
      <c r="R1017" t="str">
        <f t="shared" si="470"/>
        <v>-0.332763628658359-5.08544509924166i</v>
      </c>
      <c r="S1017" t="str">
        <f t="shared" si="471"/>
        <v>0.0406184080303317i</v>
      </c>
      <c r="T1017" t="str">
        <f t="shared" si="472"/>
        <v>0.206562684056848-0.013516328846499i</v>
      </c>
      <c r="U1017" t="str">
        <f t="shared" si="473"/>
        <v>0.0001-1802.43423660131i</v>
      </c>
      <c r="V1017" t="str">
        <f t="shared" si="474"/>
        <v>0.00002-0.0289105136972417i</v>
      </c>
      <c r="W1017" t="str">
        <f t="shared" si="475"/>
        <v>0.0000199993584529566-0.028910049988786i</v>
      </c>
      <c r="X1017" t="str">
        <f t="shared" si="476"/>
        <v>0.00296000553587286-0.0286037532253264i</v>
      </c>
      <c r="Y1017" t="str">
        <f t="shared" si="477"/>
        <v>0.009+0.554805262623957i</v>
      </c>
      <c r="Z1017" t="str">
        <f t="shared" si="478"/>
        <v>-0.650436924354985-0.0822865287786434i</v>
      </c>
      <c r="AA1017" t="str">
        <f t="shared" si="479"/>
        <v>0.518064873782885-22.7931766196352i</v>
      </c>
      <c r="AB1017" t="str">
        <f t="shared" si="480"/>
        <v>1.4062932359422-0.0920201144673879i</v>
      </c>
      <c r="AC1017" t="str">
        <f t="shared" si="481"/>
        <v>3.24052220416684-3.46120316291594i</v>
      </c>
      <c r="AD1017" t="str">
        <f t="shared" si="482"/>
        <v>0.216878429057851+0.203251250464808i</v>
      </c>
      <c r="AE1017" t="str">
        <f t="shared" si="483"/>
        <v>-0.124340898484662-0.150048291317771i</v>
      </c>
      <c r="AF1017" t="str">
        <f t="shared" si="484"/>
        <v>-13.3910035562187-3.18330775672365i</v>
      </c>
      <c r="AG1017" t="str">
        <f t="shared" si="485"/>
        <v>1.01717725746046-0.0175137446384126i</v>
      </c>
      <c r="AH1017" t="str">
        <f t="shared" si="486"/>
        <v>1.12630191205367+2.38388962745045i</v>
      </c>
      <c r="AI1017">
        <f t="shared" si="487"/>
        <v>8.4207763701488005</v>
      </c>
      <c r="AJ1017">
        <f t="shared" si="488"/>
        <v>64.710954122605997</v>
      </c>
      <c r="AK1017"/>
      <c r="AL1017"/>
      <c r="AM1017"/>
      <c r="AN1017"/>
    </row>
    <row r="1018" spans="1:40" x14ac:dyDescent="0.25">
      <c r="A1018"/>
      <c r="B1018">
        <f t="shared" si="490"/>
        <v>88400</v>
      </c>
      <c r="C1018" s="237" t="str">
        <f t="shared" si="457"/>
        <v>-9.77998421466426E-06+0.0277038714455346i</v>
      </c>
      <c r="D1018" s="208" t="str">
        <f t="shared" si="458"/>
        <v>-5.95708093688494+0.212396347749099i</v>
      </c>
      <c r="E1018" t="str">
        <f t="shared" si="459"/>
        <v>2870</v>
      </c>
      <c r="F1018" t="str">
        <f t="shared" si="460"/>
        <v>0.777000777000777</v>
      </c>
      <c r="G1018" t="str">
        <f t="shared" si="455"/>
        <v>0.777000777000777</v>
      </c>
      <c r="H1018" t="str">
        <f t="shared" si="461"/>
        <v>7.43699763942543+3.39364101011464i</v>
      </c>
      <c r="I1018" t="str">
        <f t="shared" si="462"/>
        <v>347.145988221672i</v>
      </c>
      <c r="J1018" t="str">
        <f t="shared" si="456"/>
        <v>-102.079721974703+75.0796234654209i</v>
      </c>
      <c r="K1018" t="str">
        <f t="shared" si="463"/>
        <v>1.62316957093539-2.20689304062899i</v>
      </c>
      <c r="L1018" t="str">
        <f t="shared" si="464"/>
        <v>0.121023348894931-0.139252166586216i</v>
      </c>
      <c r="M1018" t="str">
        <f t="shared" si="465"/>
        <v>1.74419291983032-2.34614520721521i</v>
      </c>
      <c r="N1018" t="str">
        <f t="shared" si="466"/>
        <v>-0.392046019178957i</v>
      </c>
      <c r="O1018" t="str">
        <f t="shared" si="467"/>
        <v>0.924129251687149-0.382079999707063i</v>
      </c>
      <c r="P1018" t="str">
        <f t="shared" si="468"/>
        <v>0.075870748312851+0.382079999707063i</v>
      </c>
      <c r="Q1018" t="str">
        <f t="shared" si="469"/>
        <v>-0.075870748312851+0.00996601947189396i</v>
      </c>
      <c r="R1018" t="str">
        <f t="shared" si="470"/>
        <v>-0.332762333599141-5.07964300040977i</v>
      </c>
      <c r="S1018" t="str">
        <f t="shared" si="471"/>
        <v>0.0406644084924272i</v>
      </c>
      <c r="T1018" t="str">
        <f t="shared" si="472"/>
        <v>0.206560677964361-0.0135315834643688i</v>
      </c>
      <c r="U1018" t="str">
        <f t="shared" si="473"/>
        <v>0.0001-1800.39528384497i</v>
      </c>
      <c r="V1018" t="str">
        <f t="shared" si="474"/>
        <v>0.00002-0.0288778094962268i</v>
      </c>
      <c r="W1018" t="str">
        <f t="shared" si="475"/>
        <v>0.0000199993584529565-0.0288773463123287i</v>
      </c>
      <c r="X1018" t="str">
        <f t="shared" si="476"/>
        <v>0.00295342703887642-0.0285720714376327i</v>
      </c>
      <c r="Y1018" t="str">
        <f t="shared" si="477"/>
        <v>0.009+0.555433581154675i</v>
      </c>
      <c r="Z1018" t="str">
        <f t="shared" si="478"/>
        <v>-0.648908261049833-0.0819908101525585i</v>
      </c>
      <c r="AA1018" t="str">
        <f t="shared" si="479"/>
        <v>0.516484441935603-22.7646658936009i</v>
      </c>
      <c r="AB1018" t="str">
        <f t="shared" si="480"/>
        <v>1.4062795783239-0.0921239689754039i</v>
      </c>
      <c r="AC1018" t="str">
        <f t="shared" si="481"/>
        <v>3.23668667553323-3.46001806712281i</v>
      </c>
      <c r="AD1018" t="str">
        <f t="shared" si="482"/>
        <v>0.216966594686074+0.203474860133635i</v>
      </c>
      <c r="AE1018" t="str">
        <f t="shared" si="483"/>
        <v>-0.124108347035609-0.149825784531028i</v>
      </c>
      <c r="AF1018" t="str">
        <f t="shared" si="484"/>
        <v>-13.3940785763104-3.18124466236554i</v>
      </c>
      <c r="AG1018" t="str">
        <f t="shared" si="485"/>
        <v>1.01717363142694-0.0174993711874306i</v>
      </c>
      <c r="AH1018" t="str">
        <f t="shared" si="486"/>
        <v>1.1247135722611+2.38039903198418i</v>
      </c>
      <c r="AI1018">
        <f t="shared" si="487"/>
        <v>8.4081345393341973</v>
      </c>
      <c r="AJ1018">
        <f t="shared" si="488"/>
        <v>64.709756947531389</v>
      </c>
      <c r="AK1018"/>
      <c r="AL1018"/>
      <c r="AM1018"/>
      <c r="AN1018"/>
    </row>
    <row r="1019" spans="1:40" x14ac:dyDescent="0.25">
      <c r="A1019"/>
      <c r="B1019">
        <f t="shared" si="490"/>
        <v>88500</v>
      </c>
      <c r="C1019" s="237" t="str">
        <f t="shared" si="457"/>
        <v>-9.75789504498181E-06+0.0276725676437807i</v>
      </c>
      <c r="D1019" s="208" t="str">
        <f t="shared" si="458"/>
        <v>-5.95708076753464+0.212156351935652i</v>
      </c>
      <c r="E1019" t="str">
        <f t="shared" si="459"/>
        <v>2870</v>
      </c>
      <c r="F1019" t="str">
        <f t="shared" si="460"/>
        <v>0.777000777000777</v>
      </c>
      <c r="G1019" t="str">
        <f t="shared" si="455"/>
        <v>0.777000777000777</v>
      </c>
      <c r="H1019" t="str">
        <f t="shared" si="461"/>
        <v>7.44006518674543+3.39133876443457i</v>
      </c>
      <c r="I1019" t="str">
        <f t="shared" si="462"/>
        <v>347.538687303371i</v>
      </c>
      <c r="J1019" t="str">
        <f t="shared" si="456"/>
        <v>-102.313065922633+75.1645551661737i</v>
      </c>
      <c r="K1019" t="str">
        <f t="shared" si="463"/>
        <v>1.6207419965926-2.20613402652829i</v>
      </c>
      <c r="L1019" t="str">
        <f t="shared" si="464"/>
        <v>0.12086747443031-0.139230136135691i</v>
      </c>
      <c r="M1019" t="str">
        <f t="shared" si="465"/>
        <v>1.74160947102291-2.34536416266398i</v>
      </c>
      <c r="N1019" t="str">
        <f t="shared" si="466"/>
        <v>-0.392489510150879i</v>
      </c>
      <c r="O1019" t="str">
        <f t="shared" si="467"/>
        <v>0.923959711781453-0.382489805099083i</v>
      </c>
      <c r="P1019" t="str">
        <f t="shared" si="468"/>
        <v>0.076040288218547+0.382489805099083i</v>
      </c>
      <c r="Q1019" t="str">
        <f t="shared" si="469"/>
        <v>-0.076040288218547+0.00999970505179604i</v>
      </c>
      <c r="R1019" t="str">
        <f t="shared" si="470"/>
        <v>-0.33276103705615-5.07385395770067i</v>
      </c>
      <c r="S1019" t="str">
        <f t="shared" si="471"/>
        <v>0.0407104089545226i</v>
      </c>
      <c r="T1019" t="str">
        <f t="shared" si="472"/>
        <v>0.206558669593517-0.0135468379026869i</v>
      </c>
      <c r="U1019" t="str">
        <f t="shared" si="473"/>
        <v>0.0001-1798.36093889147i</v>
      </c>
      <c r="V1019" t="str">
        <f t="shared" si="474"/>
        <v>0.00002-0.0288451792030107i</v>
      </c>
      <c r="W1019" t="str">
        <f t="shared" si="475"/>
        <v>0.0000199993584529566-0.0288447165424848i</v>
      </c>
      <c r="X1019" t="str">
        <f t="shared" si="476"/>
        <v>0.00294687051982185-0.028540458993324i</v>
      </c>
      <c r="Y1019" t="str">
        <f t="shared" si="477"/>
        <v>0.009+0.556061899685393i</v>
      </c>
      <c r="Z1019" t="str">
        <f t="shared" si="478"/>
        <v>-0.647385042016663-0.081696530580378i</v>
      </c>
      <c r="AA1019" t="str">
        <f t="shared" si="479"/>
        <v>0.514911368994328-22.7362292702462i</v>
      </c>
      <c r="AB1019" t="str">
        <f t="shared" si="480"/>
        <v>1.40626590519438-0.0922278222610193i</v>
      </c>
      <c r="AC1019" t="str">
        <f t="shared" si="481"/>
        <v>3.2328581901316-3.45883050596073i</v>
      </c>
      <c r="AD1019" t="str">
        <f t="shared" si="482"/>
        <v>0.217054855329684+0.203698428477426i</v>
      </c>
      <c r="AE1019" t="str">
        <f t="shared" si="483"/>
        <v>-0.123876611746247-0.149603944304648i</v>
      </c>
      <c r="AF1019" t="str">
        <f t="shared" si="484"/>
        <v>-13.3971459542801-3.17918241249892i</v>
      </c>
      <c r="AG1019" t="str">
        <f t="shared" si="485"/>
        <v>1.01717001542809-0.017485042792342i</v>
      </c>
      <c r="AH1019" t="str">
        <f t="shared" si="486"/>
        <v>1.12313013630904+2.37691847419056i</v>
      </c>
      <c r="AI1019">
        <f t="shared" si="487"/>
        <v>8.3955111935146789</v>
      </c>
      <c r="AJ1019">
        <f t="shared" si="488"/>
        <v>64.708553109619558</v>
      </c>
      <c r="AK1019"/>
      <c r="AL1019"/>
      <c r="AM1019"/>
      <c r="AN1019"/>
    </row>
    <row r="1020" spans="1:40" x14ac:dyDescent="0.25">
      <c r="A1020"/>
      <c r="B1020">
        <f t="shared" si="490"/>
        <v>88600</v>
      </c>
      <c r="C1020" s="237" t="str">
        <f t="shared" si="457"/>
        <v>-9.73588062709845E-06+0.0276413345052098i</v>
      </c>
      <c r="D1020" s="208" t="str">
        <f t="shared" si="458"/>
        <v>-5.95708059875743+0.211916897873275i</v>
      </c>
      <c r="E1020" t="str">
        <f t="shared" si="459"/>
        <v>2870</v>
      </c>
      <c r="F1020" t="str">
        <f t="shared" si="460"/>
        <v>0.777000777000777</v>
      </c>
      <c r="G1020" t="str">
        <f t="shared" si="455"/>
        <v>0.777000777000777</v>
      </c>
      <c r="H1020" t="str">
        <f t="shared" si="461"/>
        <v>7.44312511396413+3.38903791341278i</v>
      </c>
      <c r="I1020" t="str">
        <f t="shared" si="462"/>
        <v>347.93138638507i</v>
      </c>
      <c r="J1020" t="str">
        <f t="shared" si="456"/>
        <v>-102.546673685088+75.2494868669264i</v>
      </c>
      <c r="K1020" t="str">
        <f t="shared" si="463"/>
        <v>1.61831893934385-2.20537349955314i</v>
      </c>
      <c r="L1020" t="str">
        <f t="shared" si="464"/>
        <v>0.120711825423355-0.139207959913505i</v>
      </c>
      <c r="M1020" t="str">
        <f t="shared" si="465"/>
        <v>1.7390307647672-2.34458145946664i</v>
      </c>
      <c r="N1020" t="str">
        <f t="shared" si="466"/>
        <v>-0.392933001122801i</v>
      </c>
      <c r="O1020" t="str">
        <f t="shared" si="467"/>
        <v>0.923789990147443-0.382899535261387i</v>
      </c>
      <c r="P1020" t="str">
        <f t="shared" si="468"/>
        <v>0.076210009852557+0.382899535261387i</v>
      </c>
      <c r="Q1020" t="str">
        <f t="shared" si="469"/>
        <v>-0.076210009852557+0.010033465861414i</v>
      </c>
      <c r="R1020" t="str">
        <f t="shared" si="470"/>
        <v>-0.332759739029405-5.06807792690546i</v>
      </c>
      <c r="S1020" t="str">
        <f t="shared" si="471"/>
        <v>0.0407564094166182i</v>
      </c>
      <c r="T1020" t="str">
        <f t="shared" si="472"/>
        <v>0.206556658944285-0.0135620921612495i</v>
      </c>
      <c r="U1020" t="str">
        <f t="shared" si="473"/>
        <v>0.0001-1796.33118613877i</v>
      </c>
      <c r="V1020" t="str">
        <f t="shared" si="474"/>
        <v>0.00002-0.0288126225673414i</v>
      </c>
      <c r="W1020" t="str">
        <f t="shared" si="475"/>
        <v>0.0000199993584529565-0.0288121604290062i</v>
      </c>
      <c r="X1020" t="str">
        <f t="shared" si="476"/>
        <v>0.0029403358812626-0.0285089156675852i</v>
      </c>
      <c r="Y1020" t="str">
        <f t="shared" si="477"/>
        <v>0.009+0.556690218216111i</v>
      </c>
      <c r="Z1020" t="str">
        <f t="shared" si="478"/>
        <v>-0.645867241171718-0.0814036812018649i</v>
      </c>
      <c r="AA1020" t="str">
        <f t="shared" si="479"/>
        <v>0.513345609323786-22.7078664525418i</v>
      </c>
      <c r="AB1020" t="str">
        <f t="shared" si="480"/>
        <v>1.40625221655343-0.0923316743228467i</v>
      </c>
      <c r="AC1020" t="str">
        <f t="shared" si="481"/>
        <v>3.22903673586962-3.45764049647493i</v>
      </c>
      <c r="AD1020" t="str">
        <f t="shared" si="482"/>
        <v>0.217143210975+0.203921955474928i</v>
      </c>
      <c r="AE1020" t="str">
        <f t="shared" si="483"/>
        <v>-0.12364568875805-0.149382767518292i</v>
      </c>
      <c r="AF1020" t="str">
        <f t="shared" si="484"/>
        <v>-13.4002057127216-3.17712101553951i</v>
      </c>
      <c r="AG1020" t="str">
        <f t="shared" si="485"/>
        <v>1.01716640940512-0.0174707592753793i</v>
      </c>
      <c r="AH1020" t="str">
        <f t="shared" si="486"/>
        <v>1.12155158405584+2.37344791012782i</v>
      </c>
      <c r="AI1020">
        <f t="shared" si="487"/>
        <v>8.3829062802976679</v>
      </c>
      <c r="AJ1020">
        <f t="shared" si="488"/>
        <v>64.707342582839573</v>
      </c>
      <c r="AK1020"/>
      <c r="AL1020"/>
      <c r="AM1020"/>
      <c r="AN1020"/>
    </row>
    <row r="1021" spans="1:40" x14ac:dyDescent="0.25">
      <c r="A1021"/>
      <c r="B1021">
        <f t="shared" si="490"/>
        <v>88700</v>
      </c>
      <c r="C1021" s="237" t="str">
        <f t="shared" si="457"/>
        <v>-9.71394062410498E-06+0.027610171790826i</v>
      </c>
      <c r="D1021" s="208" t="str">
        <f t="shared" si="458"/>
        <v>-5.95708043055074+0.211677983729666i</v>
      </c>
      <c r="E1021" t="str">
        <f t="shared" si="459"/>
        <v>2870</v>
      </c>
      <c r="F1021" t="str">
        <f t="shared" si="460"/>
        <v>0.777000777000777</v>
      </c>
      <c r="G1021" t="str">
        <f t="shared" si="455"/>
        <v>0.777000777000777</v>
      </c>
      <c r="H1021" t="str">
        <f t="shared" si="461"/>
        <v>7.44617744360816+3.38673846355993i</v>
      </c>
      <c r="I1021" t="str">
        <f t="shared" si="462"/>
        <v>348.324085466768i</v>
      </c>
      <c r="J1021" t="str">
        <f t="shared" si="456"/>
        <v>-102.780545262069+75.3344185676792i</v>
      </c>
      <c r="K1021" t="str">
        <f t="shared" si="463"/>
        <v>1.61590039122241-2.20461147051694i</v>
      </c>
      <c r="L1021" t="str">
        <f t="shared" si="464"/>
        <v>0.120556401682375-0.139185638578719i</v>
      </c>
      <c r="M1021" t="str">
        <f t="shared" si="465"/>
        <v>1.73645679290478-2.34379710909566i</v>
      </c>
      <c r="N1021" t="str">
        <f t="shared" si="466"/>
        <v>-0.393376492094723i</v>
      </c>
      <c r="O1021" t="str">
        <f t="shared" si="467"/>
        <v>0.923620086818503-0.383309190113388i</v>
      </c>
      <c r="P1021" t="str">
        <f t="shared" si="468"/>
        <v>0.076379913181497+0.383309190113388i</v>
      </c>
      <c r="Q1021" t="str">
        <f t="shared" si="469"/>
        <v>-0.076379913181497+0.010067301981335i</v>
      </c>
      <c r="R1021" t="str">
        <f t="shared" si="470"/>
        <v>-0.332758439518821-5.06231486401492i</v>
      </c>
      <c r="S1021" t="str">
        <f t="shared" si="471"/>
        <v>0.0408024098787136i</v>
      </c>
      <c r="T1021" t="str">
        <f t="shared" si="472"/>
        <v>0.206554646016641-0.0135773462398481i</v>
      </c>
      <c r="U1021" t="str">
        <f t="shared" si="473"/>
        <v>0.0001-1794.30601005519i</v>
      </c>
      <c r="V1021" t="str">
        <f t="shared" si="474"/>
        <v>0.00002-0.0287801393400952i</v>
      </c>
      <c r="W1021" t="str">
        <f t="shared" si="475"/>
        <v>0.0000199993584529566-0.0287796777227733i</v>
      </c>
      <c r="X1021" t="str">
        <f t="shared" si="476"/>
        <v>0.00293382302628969-0.0284774412365604i</v>
      </c>
      <c r="Y1021" t="str">
        <f t="shared" si="477"/>
        <v>0.009+0.557318536746829i</v>
      </c>
      <c r="Z1021" t="str">
        <f t="shared" si="478"/>
        <v>-0.644354832588614-0.0811122532229351i</v>
      </c>
      <c r="AA1021" t="str">
        <f t="shared" si="479"/>
        <v>0.511787117639292-22.6795771450747i</v>
      </c>
      <c r="AB1021" t="str">
        <f t="shared" si="480"/>
        <v>1.4062385124009-0.0924355251594665i</v>
      </c>
      <c r="AC1021" t="str">
        <f t="shared" si="481"/>
        <v>3.22522230065636-3.45644805563309i</v>
      </c>
      <c r="AD1021" t="str">
        <f t="shared" si="482"/>
        <v>0.217231661608325+0.204145441104814i</v>
      </c>
      <c r="AE1021" t="str">
        <f t="shared" si="483"/>
        <v>-0.123415574235377-0.149162251071235i</v>
      </c>
      <c r="AF1021" t="str">
        <f t="shared" si="484"/>
        <v>-13.4032578741589-3.17506047983026i</v>
      </c>
      <c r="AG1021" t="str">
        <f t="shared" si="485"/>
        <v>1.01716281329963-0.0174565204597179i</v>
      </c>
      <c r="AH1021" t="str">
        <f t="shared" si="486"/>
        <v>1.11997789546203+2.36998729610905i</v>
      </c>
      <c r="AI1021">
        <f t="shared" si="487"/>
        <v>8.37031974750359</v>
      </c>
      <c r="AJ1021">
        <f t="shared" si="488"/>
        <v>64.706125341450928</v>
      </c>
      <c r="AK1021"/>
      <c r="AL1021"/>
      <c r="AM1021"/>
      <c r="AN1021"/>
    </row>
    <row r="1022" spans="1:40" x14ac:dyDescent="0.25">
      <c r="A1022"/>
      <c r="B1022">
        <f t="shared" si="490"/>
        <v>88800</v>
      </c>
      <c r="C1022" s="237" t="str">
        <f t="shared" si="457"/>
        <v>-9.69207470098803E-06+0.0275790792627099i</v>
      </c>
      <c r="D1022" s="208" t="str">
        <f t="shared" si="458"/>
        <v>-5.957080262912+0.211439607680776i</v>
      </c>
      <c r="E1022" t="str">
        <f t="shared" si="459"/>
        <v>2870</v>
      </c>
      <c r="F1022" t="str">
        <f t="shared" si="460"/>
        <v>0.777000777000777</v>
      </c>
      <c r="G1022" t="str">
        <f t="shared" si="455"/>
        <v>0.777000777000777</v>
      </c>
      <c r="H1022" t="str">
        <f t="shared" si="461"/>
        <v>7.44922219813445+3.3844404213227i</v>
      </c>
      <c r="I1022" t="str">
        <f t="shared" si="462"/>
        <v>348.716784548467i</v>
      </c>
      <c r="J1022" t="str">
        <f t="shared" si="456"/>
        <v>-103.014680653575+75.4193502684319i</v>
      </c>
      <c r="K1022" t="str">
        <f t="shared" si="463"/>
        <v>1.6134863442635-2.20384795018289i</v>
      </c>
      <c r="L1022" t="str">
        <f t="shared" si="464"/>
        <v>0.120401203014704-0.139163172788269i</v>
      </c>
      <c r="M1022" t="str">
        <f t="shared" si="465"/>
        <v>1.7338875472782-2.34301112297116i</v>
      </c>
      <c r="N1022" t="str">
        <f t="shared" si="466"/>
        <v>-0.393819983066644i</v>
      </c>
      <c r="O1022" t="str">
        <f t="shared" si="467"/>
        <v>0.923450001828049-0.383718769574511i</v>
      </c>
      <c r="P1022" t="str">
        <f t="shared" si="468"/>
        <v>0.076549998171951+0.383718769574511i</v>
      </c>
      <c r="Q1022" t="str">
        <f t="shared" si="469"/>
        <v>-0.076549998171951+0.010101213492133i</v>
      </c>
      <c r="R1022" t="str">
        <f t="shared" si="470"/>
        <v>-0.332757138524276-5.05656472521782i</v>
      </c>
      <c r="S1022" t="str">
        <f t="shared" si="471"/>
        <v>0.0408484103408092i</v>
      </c>
      <c r="T1022" t="str">
        <f t="shared" si="472"/>
        <v>0.206552630810559-0.0135926001382731i</v>
      </c>
      <c r="U1022" t="str">
        <f t="shared" si="473"/>
        <v>0.0001-1792.285395179i</v>
      </c>
      <c r="V1022" t="str">
        <f t="shared" si="474"/>
        <v>0.00002-0.0287477292732708i</v>
      </c>
      <c r="W1022" t="str">
        <f t="shared" si="475"/>
        <v>0.0000199993584529566-0.0287472681757888i</v>
      </c>
      <c r="X1022" t="str">
        <f t="shared" si="476"/>
        <v>0.00292733185852816-0.0284460354773471i</v>
      </c>
      <c r="Y1022" t="str">
        <f t="shared" si="477"/>
        <v>0.009+0.557946855277547i</v>
      </c>
      <c r="Z1022" t="str">
        <f t="shared" si="478"/>
        <v>-0.642847790497178-0.0808222379150756i</v>
      </c>
      <c r="AA1022" t="str">
        <f t="shared" si="479"/>
        <v>0.510235849003564-22.6513610540368i</v>
      </c>
      <c r="AB1022" t="str">
        <f t="shared" si="480"/>
        <v>1.4062247927366-0.0925393747694518i</v>
      </c>
      <c r="AC1022" t="str">
        <f t="shared" si="481"/>
        <v>3.22141487240224-3.45525320032533i</v>
      </c>
      <c r="AD1022" t="str">
        <f t="shared" si="482"/>
        <v>0.217320207215956+0.204368885345681i</v>
      </c>
      <c r="AE1022" t="str">
        <f t="shared" si="483"/>
        <v>-0.123186264365319-0.148942391882204i</v>
      </c>
      <c r="AF1022" t="str">
        <f t="shared" si="484"/>
        <v>-13.4063024610465-3.17300081364192i</v>
      </c>
      <c r="AG1022" t="str">
        <f t="shared" si="485"/>
        <v>1.01715922705361-0.0174423261694701i</v>
      </c>
      <c r="AH1022" t="str">
        <f t="shared" si="486"/>
        <v>1.11840905058991+2.3665365887003i</v>
      </c>
      <c r="AI1022">
        <f t="shared" si="487"/>
        <v>8.3577515431648433</v>
      </c>
      <c r="AJ1022">
        <f t="shared" si="488"/>
        <v>64.704901359996569</v>
      </c>
      <c r="AK1022"/>
      <c r="AL1022"/>
      <c r="AM1022"/>
      <c r="AN1022"/>
    </row>
    <row r="1023" spans="1:40" x14ac:dyDescent="0.25">
      <c r="A1023"/>
      <c r="B1023">
        <f t="shared" si="490"/>
        <v>88900</v>
      </c>
      <c r="C1023" s="237" t="str">
        <f t="shared" si="457"/>
        <v>-9.67028252461741E-06+0.0275480566840123i</v>
      </c>
      <c r="D1023" s="208" t="str">
        <f t="shared" si="458"/>
        <v>-5.95708009583865+0.211201767910761i</v>
      </c>
      <c r="E1023" t="str">
        <f t="shared" si="459"/>
        <v>2870</v>
      </c>
      <c r="F1023" t="str">
        <f t="shared" si="460"/>
        <v>0.777000777000777</v>
      </c>
      <c r="G1023" t="str">
        <f t="shared" si="455"/>
        <v>0.777000777000777</v>
      </c>
      <c r="H1023" t="str">
        <f t="shared" si="461"/>
        <v>7.45225939993056+3.38214379308423i</v>
      </c>
      <c r="I1023" t="str">
        <f t="shared" si="462"/>
        <v>349.109483630166i</v>
      </c>
      <c r="J1023" t="str">
        <f t="shared" si="456"/>
        <v>-103.249079859607+75.5042819691847i</v>
      </c>
      <c r="K1023" t="str">
        <f t="shared" si="463"/>
        <v>1.61107679050437-2.20308294926417i</v>
      </c>
      <c r="L1023" t="str">
        <f t="shared" si="464"/>
        <v>0.120246229226711-0.139140563196969i</v>
      </c>
      <c r="M1023" t="str">
        <f t="shared" si="465"/>
        <v>1.73132301973108-2.34222351246114i</v>
      </c>
      <c r="N1023" t="str">
        <f t="shared" si="466"/>
        <v>-0.394263474038566i</v>
      </c>
      <c r="O1023" t="str">
        <f t="shared" si="467"/>
        <v>0.923279735209534-0.384128273564201i</v>
      </c>
      <c r="P1023" t="str">
        <f t="shared" si="468"/>
        <v>0.076720264790466+0.384128273564201i</v>
      </c>
      <c r="Q1023" t="str">
        <f t="shared" si="469"/>
        <v>-0.076720264790466+0.010135200474365i</v>
      </c>
      <c r="R1023" t="str">
        <f t="shared" si="470"/>
        <v>-0.33275583604576-5.05082746690017i</v>
      </c>
      <c r="S1023" t="str">
        <f t="shared" si="471"/>
        <v>0.0408944108029048i</v>
      </c>
      <c r="T1023" t="str">
        <f t="shared" si="472"/>
        <v>0.206550613326011-0.0136078538563193i</v>
      </c>
      <c r="U1023" t="str">
        <f t="shared" si="473"/>
        <v>0.0001-1790.26932611806i</v>
      </c>
      <c r="V1023" t="str">
        <f t="shared" si="474"/>
        <v>0.00002-0.0287153921199825i</v>
      </c>
      <c r="W1023" t="str">
        <f t="shared" si="475"/>
        <v>0.0000199993584529566-0.0287149315411707i</v>
      </c>
      <c r="X1023" t="str">
        <f t="shared" si="476"/>
        <v>0.00292086228213343-0.0284146981679915i</v>
      </c>
      <c r="Y1023" t="str">
        <f t="shared" si="477"/>
        <v>0.009+0.558575173808265i</v>
      </c>
      <c r="Z1023" t="str">
        <f t="shared" si="478"/>
        <v>-0.641346089282317-0.0805336266147659i</v>
      </c>
      <c r="AA1023" t="str">
        <f t="shared" si="479"/>
        <v>0.508691758823542-22.6232178872141i</v>
      </c>
      <c r="AB1023" t="str">
        <f t="shared" si="480"/>
        <v>1.40621105756034-0.0926432231514056i</v>
      </c>
      <c r="AC1023" t="str">
        <f t="shared" si="481"/>
        <v>3.2176144390192-3.45405594736479i</v>
      </c>
      <c r="AD1023" t="str">
        <f t="shared" si="482"/>
        <v>0.217408847784172+0.204592288176051i</v>
      </c>
      <c r="AE1023" t="str">
        <f t="shared" si="483"/>
        <v>-0.122957755357522-0.148723186889228i</v>
      </c>
      <c r="AF1023" t="str">
        <f t="shared" si="484"/>
        <v>-13.4093394957692-3.17094202517347i</v>
      </c>
      <c r="AG1023" t="str">
        <f t="shared" si="485"/>
        <v>1.01715565060946-0.017428176229678i</v>
      </c>
      <c r="AH1023" t="str">
        <f t="shared" si="486"/>
        <v>1.11684502960264+2.36309574471861i</v>
      </c>
      <c r="AI1023">
        <f t="shared" si="487"/>
        <v>8.3452016155237612</v>
      </c>
      <c r="AJ1023">
        <f t="shared" si="488"/>
        <v>64.70367061330488</v>
      </c>
      <c r="AK1023"/>
      <c r="AL1023"/>
      <c r="AM1023"/>
      <c r="AN1023"/>
    </row>
    <row r="1024" spans="1:40" x14ac:dyDescent="0.25">
      <c r="A1024"/>
      <c r="B1024">
        <f t="shared" si="490"/>
        <v>89000</v>
      </c>
      <c r="C1024" s="237" t="str">
        <f t="shared" si="457"/>
        <v>-9.64856376373348E-06+0.0275171038189491i</v>
      </c>
      <c r="D1024" s="208" t="str">
        <f t="shared" si="458"/>
        <v>-5.95707992932815+0.210964462611943i</v>
      </c>
      <c r="E1024" t="str">
        <f t="shared" si="459"/>
        <v>2870</v>
      </c>
      <c r="F1024" t="str">
        <f t="shared" si="460"/>
        <v>0.777000777000777</v>
      </c>
      <c r="G1024" t="str">
        <f t="shared" si="455"/>
        <v>0.777000777000777</v>
      </c>
      <c r="H1024" t="str">
        <f t="shared" si="461"/>
        <v>7.45528907131472+3.37984858516457i</v>
      </c>
      <c r="I1024" t="str">
        <f t="shared" si="462"/>
        <v>349.502182711865i</v>
      </c>
      <c r="J1024" t="str">
        <f t="shared" si="456"/>
        <v>-103.483742880165+75.5892136699374i</v>
      </c>
      <c r="K1024" t="str">
        <f t="shared" si="463"/>
        <v>1.60867172198443-2.20231647842418i</v>
      </c>
      <c r="L1024" t="str">
        <f t="shared" si="464"/>
        <v>0.120091480123807-0.139117810457518i</v>
      </c>
      <c r="M1024" t="str">
        <f t="shared" si="465"/>
        <v>1.72876320210824-2.3414342888817i</v>
      </c>
      <c r="N1024" t="str">
        <f t="shared" si="466"/>
        <v>-0.394706965010488i</v>
      </c>
      <c r="O1024" t="str">
        <f t="shared" si="467"/>
        <v>0.923109286996446-0.384537702001914i</v>
      </c>
      <c r="P1024" t="str">
        <f t="shared" si="468"/>
        <v>0.076890713003554+0.384537702001914i</v>
      </c>
      <c r="Q1024" t="str">
        <f t="shared" si="469"/>
        <v>-0.076890713003554+0.010169263008574i</v>
      </c>
      <c r="R1024" t="str">
        <f t="shared" si="470"/>
        <v>-0.332754532083226-5.04510304564393i</v>
      </c>
      <c r="S1024" t="str">
        <f t="shared" si="471"/>
        <v>0.0409404112650002i</v>
      </c>
      <c r="T1024" t="str">
        <f t="shared" si="472"/>
        <v>0.206548593562968-0.01362310739378i</v>
      </c>
      <c r="U1024" t="str">
        <f t="shared" si="473"/>
        <v>0.0001-1788.25778754939i</v>
      </c>
      <c r="V1024" t="str">
        <f t="shared" si="474"/>
        <v>0.00002-0.0286831276344544i</v>
      </c>
      <c r="W1024" t="str">
        <f t="shared" si="475"/>
        <v>0.0000199993584529566-0.0286826675731475i</v>
      </c>
      <c r="X1024" t="str">
        <f t="shared" si="476"/>
        <v>0.00291441420178812-0.0283834290874842i</v>
      </c>
      <c r="Y1024" t="str">
        <f t="shared" si="477"/>
        <v>0.009+0.559203492338983i</v>
      </c>
      <c r="Z1024" t="str">
        <f t="shared" si="478"/>
        <v>-0.63984970348291-0.0802464107229162i</v>
      </c>
      <c r="AA1024" t="str">
        <f t="shared" si="479"/>
        <v>0.507154802847301-22.5951473539759i</v>
      </c>
      <c r="AB1024" t="str">
        <f t="shared" si="480"/>
        <v>1.40619730687193-0.0927470703039207i</v>
      </c>
      <c r="AC1024" t="str">
        <f t="shared" si="481"/>
        <v>3.21382098842098-3.4528563134878i</v>
      </c>
      <c r="AD1024" t="str">
        <f t="shared" si="482"/>
        <v>0.217497583299242+0.204815649574375i</v>
      </c>
      <c r="AE1024" t="str">
        <f t="shared" si="483"/>
        <v>-0.122730043444043-0.148504633049496i</v>
      </c>
      <c r="AF1024" t="str">
        <f t="shared" si="484"/>
        <v>-13.4123690006429-3.16888412255263i</v>
      </c>
      <c r="AG1024" t="str">
        <f t="shared" si="485"/>
        <v>1.01715208390997-0.0174140704663083i</v>
      </c>
      <c r="AH1024" t="str">
        <f t="shared" si="486"/>
        <v>1.11528581276389+2.35966472123053i</v>
      </c>
      <c r="AI1024">
        <f t="shared" si="487"/>
        <v>8.3326699130328521</v>
      </c>
      <c r="AJ1024">
        <f t="shared" si="488"/>
        <v>64.702433076485477</v>
      </c>
      <c r="AK1024"/>
      <c r="AL1024"/>
      <c r="AM1024"/>
      <c r="AN1024"/>
    </row>
    <row r="1025" spans="1:40" x14ac:dyDescent="0.25">
      <c r="A1025"/>
      <c r="B1025">
        <f t="shared" si="490"/>
        <v>89100</v>
      </c>
      <c r="C1025" s="237" t="str">
        <f t="shared" si="457"/>
        <v>-9.62691808893436E-06+0.0274862204327943i</v>
      </c>
      <c r="D1025" s="208" t="str">
        <f t="shared" si="458"/>
        <v>-5.95707976337798+0.210727689984756i</v>
      </c>
      <c r="E1025" t="str">
        <f t="shared" si="459"/>
        <v>2870</v>
      </c>
      <c r="F1025" t="str">
        <f t="shared" si="460"/>
        <v>0.777000777000777</v>
      </c>
      <c r="G1025" t="str">
        <f t="shared" si="455"/>
        <v>0.777000777000777</v>
      </c>
      <c r="H1025" t="str">
        <f t="shared" si="461"/>
        <v>7.45831123453611+3.37755480382111i</v>
      </c>
      <c r="I1025" t="str">
        <f t="shared" si="462"/>
        <v>349.894881793563i</v>
      </c>
      <c r="J1025" t="str">
        <f t="shared" si="456"/>
        <v>-103.718669715248+75.6741453706901i</v>
      </c>
      <c r="K1025" t="str">
        <f t="shared" si="463"/>
        <v>1.60627113074541-2.20154854827668i</v>
      </c>
      <c r="L1025" t="str">
        <f t="shared" si="464"/>
        <v>0.119936955510455-0.139094915220502i</v>
      </c>
      <c r="M1025" t="str">
        <f t="shared" si="465"/>
        <v>1.72620808625587-2.34064346349718i</v>
      </c>
      <c r="N1025" t="str">
        <f t="shared" si="466"/>
        <v>-0.39515045598241i</v>
      </c>
      <c r="O1025" t="str">
        <f t="shared" si="467"/>
        <v>0.922938657222311-0.384947054807121i</v>
      </c>
      <c r="P1025" t="str">
        <f t="shared" si="468"/>
        <v>0.0770613427776889+0.384947054807121i</v>
      </c>
      <c r="Q1025" t="str">
        <f t="shared" si="469"/>
        <v>-0.0770613427776889+0.010203401175289i</v>
      </c>
      <c r="R1025" t="str">
        <f t="shared" si="470"/>
        <v>-0.332753226636527-5.0393914182261i</v>
      </c>
      <c r="S1025" t="str">
        <f t="shared" si="471"/>
        <v>0.0409864117270958i</v>
      </c>
      <c r="T1025" t="str">
        <f t="shared" si="472"/>
        <v>0.206546571521408-0.0136383607504443i</v>
      </c>
      <c r="U1025" t="str">
        <f t="shared" si="473"/>
        <v>0.0001-1786.2507642188i</v>
      </c>
      <c r="V1025" t="str">
        <f t="shared" si="474"/>
        <v>0.00002-0.028650935572014i</v>
      </c>
      <c r="W1025" t="str">
        <f t="shared" si="475"/>
        <v>0.0000199993584529566-0.0286504760270502i</v>
      </c>
      <c r="X1025" t="str">
        <f t="shared" si="476"/>
        <v>0.00290798752269821-0.028352228015754i</v>
      </c>
      <c r="Y1025" t="str">
        <f t="shared" si="477"/>
        <v>0.009+0.559831810869701i</v>
      </c>
      <c r="Z1025" t="str">
        <f t="shared" si="478"/>
        <v>-0.638358607790658-0.0799605817042932i</v>
      </c>
      <c r="AA1025" t="str">
        <f t="shared" si="479"/>
        <v>0.505624937160901-22.5671491652637i</v>
      </c>
      <c r="AB1025" t="str">
        <f t="shared" si="480"/>
        <v>1.40618354067122-0.0928509162255612i</v>
      </c>
      <c r="AC1025" t="str">
        <f t="shared" si="481"/>
        <v>3.21003450852349-3.45165431535424i</v>
      </c>
      <c r="AD1025" t="str">
        <f t="shared" si="482"/>
        <v>0.217586413747419+0.205038969519027i</v>
      </c>
      <c r="AE1025" t="str">
        <f t="shared" si="483"/>
        <v>-0.122503124879175-0.148286727339192i</v>
      </c>
      <c r="AF1025" t="str">
        <f t="shared" si="484"/>
        <v>-13.4153909979141-3.16682711383635i</v>
      </c>
      <c r="AG1025" t="str">
        <f t="shared" si="485"/>
        <v>1.01714852689831-0.017400008706245i</v>
      </c>
      <c r="AH1025" t="str">
        <f t="shared" si="486"/>
        <v>1.1137313804371+2.35624347554998i</v>
      </c>
      <c r="AI1025">
        <f t="shared" si="487"/>
        <v>8.3201563843523889</v>
      </c>
      <c r="AJ1025">
        <f t="shared" si="488"/>
        <v>64.701188724926155</v>
      </c>
      <c r="AK1025"/>
      <c r="AL1025"/>
      <c r="AM1025"/>
      <c r="AN1025"/>
    </row>
    <row r="1026" spans="1:40" x14ac:dyDescent="0.25">
      <c r="A1026"/>
      <c r="B1026">
        <f t="shared" si="490"/>
        <v>89200</v>
      </c>
      <c r="C1026" s="237" t="str">
        <f t="shared" si="457"/>
        <v>-9.60534517266361E-06+0.0274554062918744i</v>
      </c>
      <c r="D1026" s="208" t="str">
        <f t="shared" si="458"/>
        <v>-5.95707959798562+0.210491448237704i</v>
      </c>
      <c r="E1026" t="str">
        <f t="shared" si="459"/>
        <v>2870</v>
      </c>
      <c r="F1026" t="str">
        <f t="shared" si="460"/>
        <v>0.777000777000777</v>
      </c>
      <c r="G1026" t="str">
        <f t="shared" si="455"/>
        <v>0.777000777000777</v>
      </c>
      <c r="H1026" t="str">
        <f t="shared" si="461"/>
        <v>7.46132591177498+3.37526245524899i</v>
      </c>
      <c r="I1026" t="str">
        <f t="shared" si="462"/>
        <v>350.287580875262i</v>
      </c>
      <c r="J1026" t="str">
        <f t="shared" si="456"/>
        <v>-103.953860364857+75.7590770714429i</v>
      </c>
      <c r="K1026" t="str">
        <f t="shared" si="463"/>
        <v>1.6038750088314-2.20077916938604i</v>
      </c>
      <c r="L1026" t="str">
        <f t="shared" si="464"/>
        <v>0.119782655190178-0.139071878134397i</v>
      </c>
      <c r="M1026" t="str">
        <f t="shared" si="465"/>
        <v>1.72365766402158-2.33985104752044i</v>
      </c>
      <c r="N1026" t="str">
        <f t="shared" si="466"/>
        <v>-0.395593946954332i</v>
      </c>
      <c r="O1026" t="str">
        <f t="shared" si="467"/>
        <v>0.922767845920689-0.38535633189931i</v>
      </c>
      <c r="P1026" t="str">
        <f t="shared" si="468"/>
        <v>0.0772321540793111+0.38535633189931i</v>
      </c>
      <c r="Q1026" t="str">
        <f t="shared" si="469"/>
        <v>-0.0772321540793111+0.010237615055022i</v>
      </c>
      <c r="R1026" t="str">
        <f t="shared" si="470"/>
        <v>-0.332751919705692-5.03369254161743i</v>
      </c>
      <c r="S1026" t="str">
        <f t="shared" si="471"/>
        <v>0.0410324121891912i</v>
      </c>
      <c r="T1026" t="str">
        <f t="shared" si="472"/>
        <v>0.206544547201304-0.0136536139261086i</v>
      </c>
      <c r="U1026" t="str">
        <f t="shared" si="473"/>
        <v>0.0001-1784.24824094053i</v>
      </c>
      <c r="V1026" t="str">
        <f t="shared" si="474"/>
        <v>0.00002-0.0286188156890857i</v>
      </c>
      <c r="W1026" t="str">
        <f t="shared" si="475"/>
        <v>0.0000199993584529566-0.0286183566593073i</v>
      </c>
      <c r="X1026" t="str">
        <f t="shared" si="476"/>
        <v>0.00290158215058989-0.0283210947336639i</v>
      </c>
      <c r="Y1026" t="str">
        <f t="shared" si="477"/>
        <v>0.009+0.560460129400419i</v>
      </c>
      <c r="Z1026" t="str">
        <f t="shared" si="478"/>
        <v>-0.636872777049007-0.0796761310869695i</v>
      </c>
      <c r="AA1026" t="str">
        <f t="shared" si="479"/>
        <v>0.504102118185361-22.5392230335803i</v>
      </c>
      <c r="AB1026" t="str">
        <f t="shared" si="480"/>
        <v>1.40616975895802-0.092954760914941i</v>
      </c>
      <c r="AC1026" t="str">
        <f t="shared" si="481"/>
        <v>3.20625498724453-3.45044996954782i</v>
      </c>
      <c r="AD1026" t="str">
        <f t="shared" si="482"/>
        <v>0.217675339114947+0.205262247988309i</v>
      </c>
      <c r="AE1026" t="str">
        <f t="shared" si="483"/>
        <v>-0.122276995939298-0.148069466753359i</v>
      </c>
      <c r="AF1026" t="str">
        <f t="shared" si="484"/>
        <v>-13.4184055097606-3.16477100701129i</v>
      </c>
      <c r="AG1026" t="str">
        <f t="shared" si="485"/>
        <v>1.01714497951805-0.017385990777284i</v>
      </c>
      <c r="AH1026" t="str">
        <f t="shared" si="486"/>
        <v>1.11218171308491+2.35283196523667i</v>
      </c>
      <c r="AI1026">
        <f t="shared" si="487"/>
        <v>8.3076609783499435</v>
      </c>
      <c r="AJ1026">
        <f t="shared" si="488"/>
        <v>64.699937534291848</v>
      </c>
      <c r="AK1026"/>
      <c r="AL1026"/>
      <c r="AM1026"/>
      <c r="AN1026"/>
    </row>
    <row r="1027" spans="1:40" x14ac:dyDescent="0.25">
      <c r="A1027"/>
      <c r="B1027">
        <f t="shared" si="490"/>
        <v>89300</v>
      </c>
      <c r="C1027" s="237" t="str">
        <f t="shared" si="457"/>
        <v>-9.58384468919776E-06+0.0274246611635627i</v>
      </c>
      <c r="D1027" s="208" t="str">
        <f t="shared" si="458"/>
        <v>-5.95707943314858+0.210255735587314i</v>
      </c>
      <c r="E1027" t="str">
        <f t="shared" si="459"/>
        <v>2870</v>
      </c>
      <c r="F1027" t="str">
        <f t="shared" si="460"/>
        <v>0.777000777000777</v>
      </c>
      <c r="G1027" t="str">
        <f t="shared" si="455"/>
        <v>0.777000777000777</v>
      </c>
      <c r="H1027" t="str">
        <f t="shared" si="461"/>
        <v>7.46433312514277+3.37297154558162i</v>
      </c>
      <c r="I1027" t="str">
        <f t="shared" si="462"/>
        <v>350.680279956961i</v>
      </c>
      <c r="J1027" t="str">
        <f t="shared" si="456"/>
        <v>-104.189314828992+75.8440087721956i</v>
      </c>
      <c r="K1027" t="str">
        <f t="shared" si="463"/>
        <v>1.60148334828903-2.20000835226742i</v>
      </c>
      <c r="L1027" t="str">
        <f t="shared" si="464"/>
        <v>0.119628578965569-0.139048699845575i</v>
      </c>
      <c r="M1027" t="str">
        <f t="shared" si="465"/>
        <v>1.7211119272546-2.339057052113i</v>
      </c>
      <c r="N1027" t="str">
        <f t="shared" si="466"/>
        <v>-0.396037437926254i</v>
      </c>
      <c r="O1027" t="str">
        <f t="shared" si="467"/>
        <v>0.922596853125175-0.385765533197983i</v>
      </c>
      <c r="P1027" t="str">
        <f t="shared" si="468"/>
        <v>0.077403146874825+0.385765533197983i</v>
      </c>
      <c r="Q1027" t="str">
        <f t="shared" si="469"/>
        <v>-0.077403146874825+0.010271904728271i</v>
      </c>
      <c r="R1027" t="str">
        <f t="shared" si="470"/>
        <v>-0.332750611290685-5.02800637298139i</v>
      </c>
      <c r="S1027" t="str">
        <f t="shared" si="471"/>
        <v>0.0410784126512868i</v>
      </c>
      <c r="T1027" t="str">
        <f t="shared" si="472"/>
        <v>0.206542520602629-0.0136688669205667i</v>
      </c>
      <c r="U1027" t="str">
        <f t="shared" si="473"/>
        <v>0.0001-1782.25020259681i</v>
      </c>
      <c r="V1027" t="str">
        <f t="shared" si="474"/>
        <v>0.00002-0.0285867677431852i</v>
      </c>
      <c r="W1027" t="str">
        <f t="shared" si="475"/>
        <v>0.0000199993584529566-0.0285863092274385i</v>
      </c>
      <c r="X1027" t="str">
        <f t="shared" si="476"/>
        <v>0.00289519799170604-0.028290029023006i</v>
      </c>
      <c r="Y1027" t="str">
        <f t="shared" si="477"/>
        <v>0.009+0.561088447931137i</v>
      </c>
      <c r="Z1027" t="str">
        <f t="shared" si="478"/>
        <v>-0.635392186252033-0.0793930504617678i</v>
      </c>
      <c r="AA1027" t="str">
        <f t="shared" si="479"/>
        <v>0.502586302673614-22.51136867298i</v>
      </c>
      <c r="AB1027" t="str">
        <f t="shared" si="480"/>
        <v>1.40615596173215-0.0930586043706563i</v>
      </c>
      <c r="AC1027" t="str">
        <f t="shared" si="481"/>
        <v>3.20248241250439-3.44924329257633i</v>
      </c>
      <c r="AD1027" t="str">
        <f t="shared" si="482"/>
        <v>0.217764359388054+0.205485484960448i</v>
      </c>
      <c r="AE1027" t="str">
        <f t="shared" si="483"/>
        <v>-0.122051652922723-0.147852848305749i</v>
      </c>
      <c r="AF1027" t="str">
        <f t="shared" si="484"/>
        <v>-13.4214125582914-3.16271580999431i</v>
      </c>
      <c r="AG1027" t="str">
        <f t="shared" si="485"/>
        <v>1.01714144171313-0.0173720165081272i</v>
      </c>
      <c r="AH1027" t="str">
        <f t="shared" si="486"/>
        <v>1.1106367912686+2.34943014809439i</v>
      </c>
      <c r="AI1027">
        <f t="shared" si="487"/>
        <v>8.2951836440994562</v>
      </c>
      <c r="AJ1027">
        <f t="shared" si="488"/>
        <v>64.698679480522145</v>
      </c>
      <c r="AK1027"/>
      <c r="AL1027"/>
      <c r="AM1027"/>
      <c r="AN1027"/>
    </row>
    <row r="1028" spans="1:40" x14ac:dyDescent="0.25">
      <c r="A1028"/>
      <c r="B1028">
        <f t="shared" si="490"/>
        <v>89400</v>
      </c>
      <c r="C1028" s="237" t="str">
        <f t="shared" si="457"/>
        <v>-9.56241631463412E-06+0.0273939848162737i</v>
      </c>
      <c r="D1028" s="208" t="str">
        <f t="shared" si="458"/>
        <v>-5.95707926886437+0.210020550258098i</v>
      </c>
      <c r="E1028" t="str">
        <f t="shared" si="459"/>
        <v>2870</v>
      </c>
      <c r="F1028" t="str">
        <f t="shared" si="460"/>
        <v>0.777000777000777</v>
      </c>
      <c r="G1028" t="str">
        <f t="shared" si="455"/>
        <v>0.777000777000777</v>
      </c>
      <c r="H1028" t="str">
        <f t="shared" si="461"/>
        <v>7.46733289668239+3.37068208089099i</v>
      </c>
      <c r="I1028" t="str">
        <f t="shared" si="462"/>
        <v>351.072979038659i</v>
      </c>
      <c r="J1028" t="str">
        <f t="shared" si="456"/>
        <v>-104.425033107653+75.9289404729484i</v>
      </c>
      <c r="K1028" t="str">
        <f t="shared" si="463"/>
        <v>1.59909614116755-2.19923610738694i</v>
      </c>
      <c r="L1028" t="str">
        <f t="shared" si="464"/>
        <v>0.119474726638302-0.139025380998311i</v>
      </c>
      <c r="M1028" t="str">
        <f t="shared" si="465"/>
        <v>1.71857086780585-2.33826148838525i</v>
      </c>
      <c r="N1028" t="str">
        <f t="shared" si="466"/>
        <v>-0.396480928898176i</v>
      </c>
      <c r="O1028" t="str">
        <f t="shared" si="467"/>
        <v>0.922425678869402-0.386174658622654i</v>
      </c>
      <c r="P1028" t="str">
        <f t="shared" si="468"/>
        <v>0.077574321130598+0.386174658622654i</v>
      </c>
      <c r="Q1028" t="str">
        <f t="shared" si="469"/>
        <v>-0.077574321130598+0.010306270275522i</v>
      </c>
      <c r="R1028" t="str">
        <f t="shared" si="470"/>
        <v>-0.332749301391269-5.02233286967316i</v>
      </c>
      <c r="S1028" t="str">
        <f t="shared" si="471"/>
        <v>0.0411244131133822i</v>
      </c>
      <c r="T1028" t="str">
        <f t="shared" si="472"/>
        <v>0.206540491725357-0.0136841197336039i</v>
      </c>
      <c r="U1028" t="str">
        <f t="shared" si="473"/>
        <v>0.0001-1780.25663413753i</v>
      </c>
      <c r="V1028" t="str">
        <f t="shared" si="474"/>
        <v>0.00002-0.0285547914929132i</v>
      </c>
      <c r="W1028" t="str">
        <f t="shared" si="475"/>
        <v>0.0000199993584529566-0.0285543334900481i</v>
      </c>
      <c r="X1028" t="str">
        <f t="shared" si="476"/>
        <v>0.00288883495280285-0.0282590306664966i</v>
      </c>
      <c r="Y1028" t="str">
        <f t="shared" si="477"/>
        <v>0.009+0.561716766461855i</v>
      </c>
      <c r="Z1028" t="str">
        <f t="shared" si="478"/>
        <v>-0.633916810543362-0.0791113314817144i</v>
      </c>
      <c r="AA1028" t="str">
        <f t="shared" si="479"/>
        <v>0.501077447707519-22.483585799057i</v>
      </c>
      <c r="AB1028" t="str">
        <f t="shared" si="480"/>
        <v>1.40614214899343-0.0931624465912454i</v>
      </c>
      <c r="AC1028" t="str">
        <f t="shared" si="481"/>
        <v>3.19871677222597-3.44803430087184i</v>
      </c>
      <c r="AD1028" t="str">
        <f t="shared" si="482"/>
        <v>0.217853474552957+0.205708680413602i</v>
      </c>
      <c r="AE1028" t="str">
        <f t="shared" si="483"/>
        <v>-0.121827092149533-0.147636869028676i</v>
      </c>
      <c r="AF1028" t="str">
        <f t="shared" si="484"/>
        <v>-13.4244121655468-3.16066153063289i</v>
      </c>
      <c r="AG1028" t="str">
        <f t="shared" si="485"/>
        <v>1.01713791342787-0.0173580857283758i</v>
      </c>
      <c r="AH1028" t="str">
        <f t="shared" si="486"/>
        <v>1.10909659564749+2.34603798216908i</v>
      </c>
      <c r="AI1028">
        <f t="shared" si="487"/>
        <v>8.2827243308795584</v>
      </c>
      <c r="AJ1028">
        <f t="shared" si="488"/>
        <v>64.69741453982742</v>
      </c>
      <c r="AK1028"/>
      <c r="AL1028"/>
      <c r="AM1028"/>
      <c r="AN1028"/>
    </row>
    <row r="1029" spans="1:40" x14ac:dyDescent="0.25">
      <c r="A1029"/>
      <c r="B1029">
        <f t="shared" si="490"/>
        <v>89500</v>
      </c>
      <c r="C1029" s="237" t="str">
        <f t="shared" si="457"/>
        <v>-9.54105972687837E-06+0.0273633770194562i</v>
      </c>
      <c r="D1029" s="208" t="str">
        <f t="shared" si="458"/>
        <v>-5.95707910513053+0.209785890482498i</v>
      </c>
      <c r="E1029" t="str">
        <f t="shared" si="459"/>
        <v>2870</v>
      </c>
      <c r="F1029" t="str">
        <f t="shared" si="460"/>
        <v>0.777000777000777</v>
      </c>
      <c r="G1029" t="str">
        <f t="shared" ref="G1029:G1092" si="491">IF($C$11=$C$7,$C$24,F1029)</f>
        <v>0.777000777000777</v>
      </c>
      <c r="H1029" t="str">
        <f t="shared" si="461"/>
        <v>7.4703252483683+3.36839406718819i</v>
      </c>
      <c r="I1029" t="str">
        <f t="shared" si="462"/>
        <v>351.465678120358i</v>
      </c>
      <c r="J1029" t="str">
        <f t="shared" ref="J1029:J1092" si="492">IMSUM(COMPLEX(0,2*PI()*B1029*$C$113*$C$112),COMPLEX(0,2*PI()*B1029*$C$113*$C$111),COMPLEX(0,2*PI()*B1029*$C$28*10^-12*$C$111),COMPLEX(-1*2*PI()*B1029*2*PI()*B1029*$C$113*$C$112*$C$28*10^-12*$C$111,0),COMPLEX(1,0))</f>
        <v>-104.661015200839+76.013872173701i</v>
      </c>
      <c r="K1029" t="str">
        <f t="shared" si="463"/>
        <v>1.59671337951898-2.19846244516191i</v>
      </c>
      <c r="L1029" t="str">
        <f t="shared" si="464"/>
        <v>0.119321098009134-0.139001922234779i</v>
      </c>
      <c r="M1029" t="str">
        <f t="shared" si="465"/>
        <v>1.71603447752811-2.33746436739669i</v>
      </c>
      <c r="N1029" t="str">
        <f t="shared" si="466"/>
        <v>-0.396924419870098i</v>
      </c>
      <c r="O1029" t="str">
        <f t="shared" si="467"/>
        <v>0.922254323187035-0.386583708092857i</v>
      </c>
      <c r="P1029" t="str">
        <f t="shared" si="468"/>
        <v>0.077745676812965+0.386583708092857i</v>
      </c>
      <c r="Q1029" t="str">
        <f t="shared" si="469"/>
        <v>-0.077745676812965+0.010340711777241i</v>
      </c>
      <c r="R1029" t="str">
        <f t="shared" si="470"/>
        <v>-0.332747990007575-5.01667198923838i</v>
      </c>
      <c r="S1029" t="str">
        <f t="shared" si="471"/>
        <v>0.0411704135754778i</v>
      </c>
      <c r="T1029" t="str">
        <f t="shared" si="472"/>
        <v>0.206538460569459-0.0136993723650208i</v>
      </c>
      <c r="U1029" t="str">
        <f t="shared" si="473"/>
        <v>0.0001-1778.26752057984i</v>
      </c>
      <c r="V1029" t="str">
        <f t="shared" si="474"/>
        <v>0.00002-0.0285228866979491i</v>
      </c>
      <c r="W1029" t="str">
        <f t="shared" si="475"/>
        <v>0.0000199993584529566-0.0285224292068195i</v>
      </c>
      <c r="X1029" t="str">
        <f t="shared" si="476"/>
        <v>0.00288249294114647-0.0282280994477713i</v>
      </c>
      <c r="Y1029" t="str">
        <f t="shared" si="477"/>
        <v>0.009+0.562345084992573i</v>
      </c>
      <c r="Z1029" t="str">
        <f t="shared" si="478"/>
        <v>-0.632446625215081-0.0788309658614966i</v>
      </c>
      <c r="AA1029" t="str">
        <f t="shared" si="479"/>
        <v>0.499575510694875-22.4558741289356i</v>
      </c>
      <c r="AB1029" t="str">
        <f t="shared" si="480"/>
        <v>1.40612832074166-0.0932662875753508i</v>
      </c>
      <c r="AC1029" t="str">
        <f t="shared" si="481"/>
        <v>3.19495805433464-3.44682301079133i</v>
      </c>
      <c r="AD1029" t="str">
        <f t="shared" si="482"/>
        <v>0.217942684595857+0.205931834325851i</v>
      </c>
      <c r="AE1029" t="str">
        <f t="shared" si="483"/>
        <v>-0.121603309961428-0.147421525972875i</v>
      </c>
      <c r="AF1029" t="str">
        <f t="shared" si="484"/>
        <v>-13.4274043534988-3.15860817670569i</v>
      </c>
      <c r="AG1029" t="str">
        <f t="shared" si="485"/>
        <v>1.01713439460697-0.0173441982685249i</v>
      </c>
      <c r="AH1029" t="str">
        <f t="shared" si="486"/>
        <v>1.10756110697829+2.34265542574729i</v>
      </c>
      <c r="AI1029">
        <f t="shared" si="487"/>
        <v>8.2702829881729674</v>
      </c>
      <c r="AJ1029">
        <f t="shared" si="488"/>
        <v>64.696142688689619</v>
      </c>
      <c r="AK1029"/>
      <c r="AL1029"/>
      <c r="AM1029"/>
      <c r="AN1029"/>
    </row>
    <row r="1030" spans="1:40" x14ac:dyDescent="0.25">
      <c r="A1030"/>
      <c r="B1030">
        <f t="shared" si="490"/>
        <v>89600</v>
      </c>
      <c r="C1030" s="237" t="str">
        <f t="shared" ref="C1030:C1093" si="493">IMPRODUCT(COMPLEX(-1,0),IMDIV(IMPRODUCT(G1030,COMPLEX($C$100+$C$101,0)),COMPLEX($C$100,2*PI()*B1030*$C$103*$C$102*(2*$C$100+$C$101))))</f>
        <v>-9.51977460563273E-06+0.027332837543589i</v>
      </c>
      <c r="D1030" s="208" t="str">
        <f t="shared" ref="D1030:D1093" si="494">IMPRODUCT(COMPLEX($C$106,0),IMSUB(C1030,G1030))</f>
        <v>-5.95707894194461+0.209551754500849i</v>
      </c>
      <c r="E1030" t="str">
        <f t="shared" ref="E1030:E1093" si="495">IMDIV(COMPLEX($C$20*10^3,0),COMPLEX(1,2*PI()*B1030*$C$20*1000*$C$29*10^-12))</f>
        <v>2870</v>
      </c>
      <c r="F1030" t="str">
        <f t="shared" ref="F1030:F1093" si="496">IMDIV(COMPLEX($C$22*1000,0),IMSUM(COMPLEX($C$22*1000,0),E1030))</f>
        <v>0.777000777000777</v>
      </c>
      <c r="G1030" t="str">
        <f t="shared" si="491"/>
        <v>0.777000777000777</v>
      </c>
      <c r="H1030" t="str">
        <f t="shared" ref="H1030:H1093" si="497">IMPRODUCT(COMPLEX($C$108,0),IMPRODUCT(COMPLEX(-1,0),D1030),IMDIV(COMPLEX(0,2*PI()*B1030*$C$109*$C$110),COMPLEX(1,2*PI()*B1030*$C$109*$C$110)))</f>
        <v>7.47331020210678+3.36610751042379i</v>
      </c>
      <c r="I1030" t="str">
        <f t="shared" ref="I1030:I1093" si="498">COMPLEX(0,2*PI()*B1030*$C$113*$C$112*$C$114)</f>
        <v>351.858377202057i</v>
      </c>
      <c r="J1030" t="str">
        <f t="shared" si="492"/>
        <v>-104.89726110855+76.0988038744538i</v>
      </c>
      <c r="K1030" t="str">
        <f t="shared" ref="K1030:K1093" si="499">IMDIV(I1030,J1030)</f>
        <v>1.59433505539819-2.19768737596099i</v>
      </c>
      <c r="L1030" t="str">
        <f t="shared" ref="L1030:L1093" si="500">IMDIV(COMPLEX($C$117,0),COMPLEX(1,2*PI()*B1030*$C$115*$C$116))</f>
        <v>0.119167692877921-0.138978324195066i</v>
      </c>
      <c r="M1030" t="str">
        <f t="shared" ref="M1030:M1093" si="501">IMSUM(K1030,L1030)</f>
        <v>1.71350274827611-2.33666570015606i</v>
      </c>
      <c r="N1030" t="str">
        <f t="shared" ref="N1030:N1093" si="502">COMPLEX(0,-2*PI()*B1030*$C$43)</f>
        <v>-0.39736791084202i</v>
      </c>
      <c r="O1030" t="str">
        <f t="shared" ref="O1030:O1093" si="503">IMEXP(N1030)</f>
        <v>0.922082786111779-0.386992681528138i</v>
      </c>
      <c r="P1030" t="str">
        <f t="shared" ref="P1030:P1093" si="504">IMSUB(COMPLEX(1,0),O1030)</f>
        <v>0.077917213888221+0.386992681528138i</v>
      </c>
      <c r="Q1030" t="str">
        <f t="shared" ref="Q1030:Q1093" si="505">IMSUM(COMPLEX(0,2*PI()*B1030*$C$43),O1030,COMPLEX(-1,0))</f>
        <v>-0.077917213888221+0.010375229313882i</v>
      </c>
      <c r="R1030" t="str">
        <f t="shared" ref="R1030:R1093" si="506">IMDIV(P1030,Q1030)</f>
        <v>-0.332746677139481-5.01102368941245i</v>
      </c>
      <c r="S1030" t="str">
        <f t="shared" ref="S1030:S1093" si="507">IMDIV(COMPLEX(0,2*PI()*B1030*$C$123),COMPLEX($C$124,0))</f>
        <v>0.0412164140375732i</v>
      </c>
      <c r="T1030" t="str">
        <f t="shared" ref="T1030:T1093" si="508">IMPRODUCT(R1030,S1030)</f>
        <v>0.206536427134911-0.0137146248146075i</v>
      </c>
      <c r="U1030" t="str">
        <f t="shared" ref="U1030:U1093" si="509">IMDIV(COMPLEX(1,2*PI()*B1030*$C$16*10^-3*$C$15*10^-6),COMPLEX(0,2*PI()*B1030*$C$15*10^-6))</f>
        <v>0.0001-1776.28284700776i</v>
      </c>
      <c r="V1030" t="str">
        <f t="shared" ref="V1030:V1093" si="510">IMSUM(COMPLEX($C$18*10^-3,0),IMDIV(COMPLEX(1,0),COMPLEX(0,2*PI()*B1030*($C$17*1*10^-6))))</f>
        <v>0.00002-0.0284910531190452i</v>
      </c>
      <c r="W1030" t="str">
        <f t="shared" ref="W1030:W1093" si="511">IMDIV(IMPRODUCT(U1030,V1030),IMSUM(U1030,V1030))</f>
        <v>0.0000199993584529566-0.0284905961385089i</v>
      </c>
      <c r="X1030" t="str">
        <f t="shared" ref="X1030:X1093" si="512">IMDIV(IMPRODUCT(COMPLEX($C$19,0),W1030),IMSUM(COMPLEX($C$19,0),W1030))</f>
        <v>0.0028761718645097-0.0281972351513805i</v>
      </c>
      <c r="Y1030" t="str">
        <f t="shared" ref="Y1030:Y1093" si="513">COMPLEX($C$13*10^-3,2*PI()*B1030*$C$12*0.000001)</f>
        <v>0.009+0.562973403523291i</v>
      </c>
      <c r="Z1030" t="str">
        <f t="shared" ref="Z1030:Z1093" si="514">IMPRODUCT(COMPLEX($C$6,0),IMDIV(X1030,IMSUM(X1030,Y1030)))</f>
        <v>-0.630981605706689-0.0785519453769283i</v>
      </c>
      <c r="AA1030" t="str">
        <f t="shared" ref="AA1030:AA1093" si="515">IMDIV(COMPLEX($C$6,0),IMSUM(X1030,Y1030))</f>
        <v>0.498080449366493-22.4282333812596i</v>
      </c>
      <c r="AB1030" t="str">
        <f t="shared" ref="AB1030:AB1093" si="516">IMPRODUCT(COMPLEX($C$119,0),T1030)</f>
        <v>1.40611447697669-0.0933701273215434i</v>
      </c>
      <c r="AC1030" t="str">
        <f t="shared" ref="AC1030:AC1093" si="517">IMSUM(COMPLEX(1,0),IMPRODUCT(AB1030,M1030))</f>
        <v>3.19120624675893-3.44560943861666i</v>
      </c>
      <c r="AD1030" t="str">
        <f t="shared" ref="AD1030:AD1093" si="518">IMDIV(AB1030,AC1030)</f>
        <v>0.218031989502946+0.206154946675208i</v>
      </c>
      <c r="AE1030" t="str">
        <f t="shared" ref="AE1030:AE1093" si="519">IMPRODUCT(AD1030,AA1030,X1030)</f>
        <v>-0.121380302721578-0.147206816207358i</v>
      </c>
      <c r="AF1030" t="str">
        <f t="shared" ref="AF1030:AF1093" si="520">IMSUB(D1030,H1030)</f>
        <v>-13.4303891440514-3.15655575592294i</v>
      </c>
      <c r="AG1030" t="str">
        <f t="shared" ref="AG1030:AG1093" si="521">IMSUM(COMPLEX(1,0),IMPRODUCT(AD1030,AA1030,COMPLEX($C$127,0)))</f>
        <v>1.01713088519551-0.0173303539599574i</v>
      </c>
      <c r="AH1030" t="str">
        <f t="shared" ref="AH1030:AH1093" si="522">IMDIV(IMPRODUCT(AE1030,AF1030),AG1030)</f>
        <v>1.10603030611466+2.33928243735436i</v>
      </c>
      <c r="AI1030">
        <f t="shared" ref="AI1030:AI1093" si="523">20*LOG10(IMABS(AH1030))</f>
        <v>8.2578595656652691</v>
      </c>
      <c r="AJ1030">
        <f t="shared" ref="AJ1030:AJ1093" si="524">IMARGUMENT(AH1030)*180/PI()</f>
        <v>64.694863903856202</v>
      </c>
      <c r="AK1030"/>
      <c r="AL1030"/>
      <c r="AM1030"/>
      <c r="AN1030"/>
    </row>
    <row r="1031" spans="1:40" x14ac:dyDescent="0.25">
      <c r="A1031"/>
      <c r="B1031">
        <f t="shared" si="490"/>
        <v>89700</v>
      </c>
      <c r="C1031" s="237" t="str">
        <f t="shared" si="493"/>
        <v>-9.49856063238369E-06+0.0273023661601739i</v>
      </c>
      <c r="D1031" s="208" t="str">
        <f t="shared" si="494"/>
        <v>-5.95707877930414+0.209318140561333i</v>
      </c>
      <c r="E1031" t="str">
        <f t="shared" si="495"/>
        <v>2870</v>
      </c>
      <c r="F1031" t="str">
        <f t="shared" si="496"/>
        <v>0.777000777000777</v>
      </c>
      <c r="G1031" t="str">
        <f t="shared" si="491"/>
        <v>0.777000777000777</v>
      </c>
      <c r="H1031" t="str">
        <f t="shared" si="497"/>
        <v>7.47628777973592+3.36382241648831i</v>
      </c>
      <c r="I1031" t="str">
        <f t="shared" si="498"/>
        <v>352.251076283756i</v>
      </c>
      <c r="J1031" t="str">
        <f t="shared" si="492"/>
        <v>-105.133770830787+76.1837355752065i</v>
      </c>
      <c r="K1031" t="str">
        <f t="shared" si="499"/>
        <v>1.59196116086297-2.19691091010441i</v>
      </c>
      <c r="L1031" t="str">
        <f t="shared" si="500"/>
        <v>0.119014511043622-0.138954587517168i</v>
      </c>
      <c r="M1031" t="str">
        <f t="shared" si="501"/>
        <v>1.71097567190659-2.33586549762158i</v>
      </c>
      <c r="N1031" t="str">
        <f t="shared" si="502"/>
        <v>-0.397811401813941i</v>
      </c>
      <c r="O1031" t="str">
        <f t="shared" si="503"/>
        <v>0.921911067677373-0.387401578848057i</v>
      </c>
      <c r="P1031" t="str">
        <f t="shared" si="504"/>
        <v>0.078088932322627+0.387401578848057i</v>
      </c>
      <c r="Q1031" t="str">
        <f t="shared" si="505"/>
        <v>-0.078088932322627+0.010409822965884i</v>
      </c>
      <c r="R1031" t="str">
        <f t="shared" si="506"/>
        <v>-0.332745362786899-5.00538792811911i</v>
      </c>
      <c r="S1031" t="str">
        <f t="shared" si="507"/>
        <v>0.0412624144996688i</v>
      </c>
      <c r="T1031" t="str">
        <f t="shared" si="508"/>
        <v>0.206534391421689-0.0137298770821557i</v>
      </c>
      <c r="U1031" t="str">
        <f t="shared" si="509"/>
        <v>0.0001-1774.30259857185i</v>
      </c>
      <c r="V1031" t="str">
        <f t="shared" si="510"/>
        <v>0.00002-0.0284592905180206i</v>
      </c>
      <c r="W1031" t="str">
        <f t="shared" si="511"/>
        <v>0.0000199993584529566-0.0284588340469391i</v>
      </c>
      <c r="X1031" t="str">
        <f t="shared" si="512"/>
        <v>0.00286987163116861-0.0281664375627841i</v>
      </c>
      <c r="Y1031" t="str">
        <f t="shared" si="513"/>
        <v>0.009+0.563601722054009i</v>
      </c>
      <c r="Z1031" t="str">
        <f t="shared" si="514"/>
        <v>-0.629521727603998-0.0782742618644161i</v>
      </c>
      <c r="AA1031" t="str">
        <f t="shared" si="515"/>
        <v>0.496592221773288-22.4006632761818i</v>
      </c>
      <c r="AB1031" t="str">
        <f t="shared" si="516"/>
        <v>1.40610061769834-0.0934739658284051i</v>
      </c>
      <c r="AC1031" t="str">
        <f t="shared" si="517"/>
        <v>3.18746133743026-3.44439360055497i</v>
      </c>
      <c r="AD1031" t="str">
        <f t="shared" si="518"/>
        <v>0.218121389260402+0.206378017439615i</v>
      </c>
      <c r="AE1031" t="str">
        <f t="shared" si="519"/>
        <v>-0.121158066814465-0.146992736819274i</v>
      </c>
      <c r="AF1031" t="str">
        <f t="shared" si="520"/>
        <v>-13.4333665590401-3.15450427592698i</v>
      </c>
      <c r="AG1031" t="str">
        <f t="shared" si="521"/>
        <v>1.01712738513892-0.017316552634938i</v>
      </c>
      <c r="AH1031" t="str">
        <f t="shared" si="522"/>
        <v>1.10450417400644+2.33591897575275i</v>
      </c>
      <c r="AI1031">
        <f t="shared" si="523"/>
        <v>8.2454540132436627</v>
      </c>
      <c r="AJ1031">
        <f t="shared" si="524"/>
        <v>64.693578162341993</v>
      </c>
      <c r="AK1031"/>
      <c r="AL1031"/>
      <c r="AM1031"/>
      <c r="AN1031"/>
    </row>
    <row r="1032" spans="1:40" x14ac:dyDescent="0.25">
      <c r="A1032"/>
      <c r="B1032">
        <f t="shared" si="490"/>
        <v>89800</v>
      </c>
      <c r="C1032" s="237" t="str">
        <f t="shared" si="493"/>
        <v>-9.47741749039028E-06+0.0272719626417306i</v>
      </c>
      <c r="D1032" s="208" t="str">
        <f t="shared" si="494"/>
        <v>-5.95707861720672+0.209085046919935i</v>
      </c>
      <c r="E1032" t="str">
        <f t="shared" si="495"/>
        <v>2870</v>
      </c>
      <c r="F1032" t="str">
        <f t="shared" si="496"/>
        <v>0.777000777000777</v>
      </c>
      <c r="G1032" t="str">
        <f t="shared" si="491"/>
        <v>0.777000777000777</v>
      </c>
      <c r="H1032" t="str">
        <f t="shared" si="497"/>
        <v>7.47925800302606+3.36153879121254i</v>
      </c>
      <c r="I1032" t="str">
        <f t="shared" si="498"/>
        <v>352.643775365454i</v>
      </c>
      <c r="J1032" t="str">
        <f t="shared" si="492"/>
        <v>-105.37054436755+76.2686672759593i</v>
      </c>
      <c r="K1032" t="str">
        <f t="shared" si="499"/>
        <v>1.58959168797422-2.19613305786415i</v>
      </c>
      <c r="L1032" t="str">
        <f t="shared" si="500"/>
        <v>0.11886155230431-0.138930712837i</v>
      </c>
      <c r="M1032" t="str">
        <f t="shared" si="501"/>
        <v>1.70845324027853-2.33506377070115i</v>
      </c>
      <c r="N1032" t="str">
        <f t="shared" si="502"/>
        <v>-0.398254892785863i</v>
      </c>
      <c r="O1032" t="str">
        <f t="shared" si="503"/>
        <v>0.921739167917589-0.387810399972192i</v>
      </c>
      <c r="P1032" t="str">
        <f t="shared" si="504"/>
        <v>0.078260832082411+0.387810399972192i</v>
      </c>
      <c r="Q1032" t="str">
        <f t="shared" si="505"/>
        <v>-0.078260832082411+0.010444492813671i</v>
      </c>
      <c r="R1032" t="str">
        <f t="shared" si="506"/>
        <v>-0.33274404694978-4.9997646634694i</v>
      </c>
      <c r="S1032" t="str">
        <f t="shared" si="507"/>
        <v>0.0413084149617644i</v>
      </c>
      <c r="T1032" t="str">
        <f t="shared" si="508"/>
        <v>0.20653235342976-0.0137451291674583i</v>
      </c>
      <c r="U1032" t="str">
        <f t="shared" si="509"/>
        <v>0.0001-1772.32676048881i</v>
      </c>
      <c r="V1032" t="str">
        <f t="shared" si="510"/>
        <v>0.00002-0.0284275986577555i</v>
      </c>
      <c r="W1032" t="str">
        <f t="shared" si="511"/>
        <v>0.0000199993584529566-0.0284271426949942i</v>
      </c>
      <c r="X1032" t="str">
        <f t="shared" si="512"/>
        <v>0.00286359214989939-0.0281357064683473i</v>
      </c>
      <c r="Y1032" t="str">
        <f t="shared" si="513"/>
        <v>0.009+0.564230040584727i</v>
      </c>
      <c r="Z1032" t="str">
        <f t="shared" si="514"/>
        <v>-0.628066966638122-0.0779979072204379i</v>
      </c>
      <c r="AA1032" t="str">
        <f t="shared" si="515"/>
        <v>0.49511078628341-22.3731635353541i</v>
      </c>
      <c r="AB1032" t="str">
        <f t="shared" si="516"/>
        <v>1.4060867429064-0.093577803094526i</v>
      </c>
      <c r="AC1032" t="str">
        <f t="shared" si="517"/>
        <v>3.18372331428329-3.44317551273891i</v>
      </c>
      <c r="AD1032" t="str">
        <f t="shared" si="518"/>
        <v>0.218210883854387+0.206601046596943i</v>
      </c>
      <c r="AE1032" t="str">
        <f t="shared" si="519"/>
        <v>-0.120936598645735-0.146779284913768i</v>
      </c>
      <c r="AF1032" t="str">
        <f t="shared" si="520"/>
        <v>-13.4363366202328-3.1524537442926i</v>
      </c>
      <c r="AG1032" t="str">
        <f t="shared" si="521"/>
        <v>1.01712389438302-0.0173027941266076i</v>
      </c>
      <c r="AH1032" t="str">
        <f t="shared" si="522"/>
        <v>1.10298269169923+2.33256499994038i</v>
      </c>
      <c r="AI1032">
        <f t="shared" si="523"/>
        <v>8.2330662809961765</v>
      </c>
      <c r="AJ1032">
        <f t="shared" si="524"/>
        <v>64.692285441424147</v>
      </c>
      <c r="AK1032"/>
      <c r="AL1032"/>
      <c r="AM1032"/>
      <c r="AN1032"/>
    </row>
    <row r="1033" spans="1:40" x14ac:dyDescent="0.25">
      <c r="A1033"/>
      <c r="B1033">
        <f t="shared" si="490"/>
        <v>89900</v>
      </c>
      <c r="C1033" s="237" t="str">
        <f t="shared" si="493"/>
        <v>-0.0000094563448646721+0.0272416267617911i</v>
      </c>
      <c r="D1033" s="208" t="str">
        <f t="shared" si="494"/>
        <v>-5.95707845564992+0.208852471840399i</v>
      </c>
      <c r="E1033" t="str">
        <f t="shared" si="495"/>
        <v>2870</v>
      </c>
      <c r="F1033" t="str">
        <f t="shared" si="496"/>
        <v>0.777000777000777</v>
      </c>
      <c r="G1033" t="str">
        <f t="shared" si="491"/>
        <v>0.777000777000777</v>
      </c>
      <c r="H1033" t="str">
        <f t="shared" si="497"/>
        <v>7.48222089367971+3.3592566403681i</v>
      </c>
      <c r="I1033" t="str">
        <f t="shared" si="498"/>
        <v>353.036474447153i</v>
      </c>
      <c r="J1033" t="str">
        <f t="shared" si="492"/>
        <v>-105.607581718839+76.353598976712i</v>
      </c>
      <c r="K1033" t="str">
        <f t="shared" si="499"/>
        <v>1.58722662879604-2.19535382946415i</v>
      </c>
      <c r="L1033" t="str">
        <f t="shared" si="500"/>
        <v>0.118708816457181-0.138906700788398i</v>
      </c>
      <c r="M1033" t="str">
        <f t="shared" si="501"/>
        <v>1.70593544525322-2.33426053025255i</v>
      </c>
      <c r="N1033" t="str">
        <f t="shared" si="502"/>
        <v>-0.398698383757785i</v>
      </c>
      <c r="O1033" t="str">
        <f t="shared" si="503"/>
        <v>0.921567086866238-0.388219144820133i</v>
      </c>
      <c r="P1033" t="str">
        <f t="shared" si="504"/>
        <v>0.078432913133762+0.388219144820133i</v>
      </c>
      <c r="Q1033" t="str">
        <f t="shared" si="505"/>
        <v>-0.078432913133762+0.010479238937652i</v>
      </c>
      <c r="R1033" t="str">
        <f t="shared" si="506"/>
        <v>-0.332742729628028-4.9941538537609i</v>
      </c>
      <c r="S1033" t="str">
        <f t="shared" si="507"/>
        <v>0.0413544154238598i</v>
      </c>
      <c r="T1033" t="str">
        <f t="shared" si="508"/>
        <v>0.206530313159099-0.0137603810703065i</v>
      </c>
      <c r="U1033" t="str">
        <f t="shared" si="509"/>
        <v>0.0001-1770.3553180411i</v>
      </c>
      <c r="V1033" t="str">
        <f t="shared" si="510"/>
        <v>0.00002-0.0283959773021852i</v>
      </c>
      <c r="W1033" t="str">
        <f t="shared" si="511"/>
        <v>0.0000199993584529566-0.0283955218466133i</v>
      </c>
      <c r="X1033" t="str">
        <f t="shared" si="512"/>
        <v>0.00285733332997503-0.0281050416553359i</v>
      </c>
      <c r="Y1033" t="str">
        <f t="shared" si="513"/>
        <v>0.009+0.564858359115445i</v>
      </c>
      <c r="Z1033" t="str">
        <f t="shared" si="514"/>
        <v>-0.626617298684414-0.0777228734010208i</v>
      </c>
      <c r="AA1033" t="str">
        <f t="shared" si="515"/>
        <v>0.493636101579384-22.3457338819173i</v>
      </c>
      <c r="AB1033" t="str">
        <f t="shared" si="516"/>
        <v>1.40607285260068-0.0936816391184846i</v>
      </c>
      <c r="AC1033" t="str">
        <f t="shared" si="517"/>
        <v>3.17999216525616-3.44195519122702i</v>
      </c>
      <c r="AD1033" t="str">
        <f t="shared" si="518"/>
        <v>0.218300473271054+0.206824034124988i</v>
      </c>
      <c r="AE1033" t="str">
        <f t="shared" si="519"/>
        <v>-0.120715894642052-0.146566457613842i</v>
      </c>
      <c r="AF1033" t="str">
        <f t="shared" si="520"/>
        <v>-13.4392993493296-3.1504041685277i</v>
      </c>
      <c r="AG1033" t="str">
        <f t="shared" si="521"/>
        <v>1.01712041287397-0.0172890782689774i</v>
      </c>
      <c r="AH1033" t="str">
        <f t="shared" si="522"/>
        <v>1.10146584033377+2.32922046914892i</v>
      </c>
      <c r="AI1033">
        <f t="shared" si="523"/>
        <v>8.2206963192104165</v>
      </c>
      <c r="AJ1033">
        <f t="shared" si="524"/>
        <v>64.690985718640604</v>
      </c>
      <c r="AK1033"/>
      <c r="AL1033"/>
      <c r="AM1033"/>
      <c r="AN1033"/>
    </row>
    <row r="1034" spans="1:40" x14ac:dyDescent="0.25">
      <c r="A1034"/>
      <c r="B1034">
        <f t="shared" si="490"/>
        <v>90000</v>
      </c>
      <c r="C1034" s="237" t="str">
        <f t="shared" si="493"/>
        <v>-9.43534244199781E-06+0.0272113582948938i</v>
      </c>
      <c r="D1034" s="208" t="str">
        <f t="shared" si="494"/>
        <v>-5.95707829463135+0.208620413594186i</v>
      </c>
      <c r="E1034" t="str">
        <f t="shared" si="495"/>
        <v>2870</v>
      </c>
      <c r="F1034" t="str">
        <f t="shared" si="496"/>
        <v>0.777000777000777</v>
      </c>
      <c r="G1034" t="str">
        <f t="shared" si="491"/>
        <v>0.777000777000777</v>
      </c>
      <c r="H1034" t="str">
        <f t="shared" si="497"/>
        <v>7.48517647333187+3.35697596966769i</v>
      </c>
      <c r="I1034" t="str">
        <f t="shared" si="498"/>
        <v>353.429173528852i</v>
      </c>
      <c r="J1034" t="str">
        <f t="shared" si="492"/>
        <v>-105.844882884653+76.4385306774647i</v>
      </c>
      <c r="K1034" t="str">
        <f t="shared" si="499"/>
        <v>1.58486597539583-2.19457323508049i</v>
      </c>
      <c r="L1034" t="str">
        <f t="shared" si="500"/>
        <v>0.118556303298558-0.138882552003122i</v>
      </c>
      <c r="M1034" t="str">
        <f t="shared" si="501"/>
        <v>1.70342227869439-2.33345578708361i</v>
      </c>
      <c r="N1034" t="str">
        <f t="shared" si="502"/>
        <v>-0.399141874729707i</v>
      </c>
      <c r="O1034" t="str">
        <f t="shared" si="503"/>
        <v>0.921394824557167-0.388627813311487i</v>
      </c>
      <c r="P1034" t="str">
        <f t="shared" si="504"/>
        <v>0.078605175442833+0.388627813311487i</v>
      </c>
      <c r="Q1034" t="str">
        <f t="shared" si="505"/>
        <v>-0.078605175442833+0.01051406141822i</v>
      </c>
      <c r="R1034" t="str">
        <f t="shared" si="506"/>
        <v>-0.332741410821597-4.9885554574766i</v>
      </c>
      <c r="S1034" t="str">
        <f t="shared" si="507"/>
        <v>0.0414004158859554i</v>
      </c>
      <c r="T1034" t="str">
        <f t="shared" si="508"/>
        <v>0.206528270609684-0.0137756327904937i</v>
      </c>
      <c r="U1034" t="str">
        <f t="shared" si="509"/>
        <v>0.0001-1768.38825657661i</v>
      </c>
      <c r="V1034" t="str">
        <f t="shared" si="510"/>
        <v>0.00002-0.0283644262162938i</v>
      </c>
      <c r="W1034" t="str">
        <f t="shared" si="511"/>
        <v>0.0000199993584529565-0.0283639712667841i</v>
      </c>
      <c r="X1034" t="str">
        <f t="shared" si="512"/>
        <v>0.00285109508116193-0.0280744429119108i</v>
      </c>
      <c r="Y1034" t="str">
        <f t="shared" si="513"/>
        <v>0.009+0.565486677646163i</v>
      </c>
      <c r="Z1034" t="str">
        <f t="shared" si="514"/>
        <v>-0.62517269976142-0.0774491524212216i</v>
      </c>
      <c r="AA1034" t="str">
        <f t="shared" si="515"/>
        <v>0.492168126655295-22.3183740404908i</v>
      </c>
      <c r="AB1034" t="str">
        <f t="shared" si="516"/>
        <v>1.40605894678106-0.0937854738988742i</v>
      </c>
      <c r="AC1034" t="str">
        <f t="shared" si="517"/>
        <v>3.17626787829072-3.4407326520042i</v>
      </c>
      <c r="AD1034" t="str">
        <f t="shared" si="518"/>
        <v>0.218390157496538+0.207046980001481i</v>
      </c>
      <c r="AE1034" t="str">
        <f t="shared" si="519"/>
        <v>-0.120495951250944-0.146354252060218i</v>
      </c>
      <c r="AF1034" t="str">
        <f t="shared" si="520"/>
        <v>-13.4422547679632-3.1483555560735i</v>
      </c>
      <c r="AG1034" t="str">
        <f t="shared" si="521"/>
        <v>1.01711694055833-0.0172754048969227i</v>
      </c>
      <c r="AH1034" t="str">
        <f t="shared" si="522"/>
        <v>1.09995360114535+2.32588534284211i</v>
      </c>
      <c r="AI1034">
        <f t="shared" si="523"/>
        <v>8.2083440783724022</v>
      </c>
      <c r="AJ1034">
        <f t="shared" si="524"/>
        <v>64.689678971788155</v>
      </c>
      <c r="AK1034"/>
      <c r="AL1034"/>
      <c r="AM1034"/>
      <c r="AN1034"/>
    </row>
    <row r="1035" spans="1:40" x14ac:dyDescent="0.25">
      <c r="A1035"/>
      <c r="B1035">
        <f t="shared" si="490"/>
        <v>90100</v>
      </c>
      <c r="C1035" s="237" t="str">
        <f t="shared" si="493"/>
        <v>-9.41440991087321E-06+0.027181157016578i</v>
      </c>
      <c r="D1035" s="208" t="str">
        <f t="shared" si="494"/>
        <v>-5.95707813414861+0.208388870460431i</v>
      </c>
      <c r="E1035" t="str">
        <f t="shared" si="495"/>
        <v>2870</v>
      </c>
      <c r="F1035" t="str">
        <f t="shared" si="496"/>
        <v>0.777000777000777</v>
      </c>
      <c r="G1035" t="str">
        <f t="shared" si="491"/>
        <v>0.777000777000777</v>
      </c>
      <c r="H1035" t="str">
        <f t="shared" si="497"/>
        <v>7.48812476355014+3.3546967847657i</v>
      </c>
      <c r="I1035" t="str">
        <f t="shared" si="498"/>
        <v>353.82187261055i</v>
      </c>
      <c r="J1035" t="str">
        <f t="shared" si="492"/>
        <v>-106.082447864993+76.5234623782175i</v>
      </c>
      <c r="K1035" t="str">
        <f t="shared" si="499"/>
        <v>1.58250971984434-2.19379128484153i</v>
      </c>
      <c r="L1035" t="str">
        <f t="shared" si="500"/>
        <v>0.118404012623907-0.138858267110862i</v>
      </c>
      <c r="M1035" t="str">
        <f t="shared" si="501"/>
        <v>1.70091373246825-2.33264955195239i</v>
      </c>
      <c r="N1035" t="str">
        <f t="shared" si="502"/>
        <v>-0.399585365701629i</v>
      </c>
      <c r="O1035" t="str">
        <f t="shared" si="503"/>
        <v>0.921222381024255-0.389036405365876i</v>
      </c>
      <c r="P1035" t="str">
        <f t="shared" si="504"/>
        <v>0.078777618975745+0.389036405365876i</v>
      </c>
      <c r="Q1035" t="str">
        <f t="shared" si="505"/>
        <v>-0.078777618975745+0.010548960335753i</v>
      </c>
      <c r="R1035" t="str">
        <f t="shared" si="506"/>
        <v>-0.332740090530505-4.98296943328357i</v>
      </c>
      <c r="S1035" t="str">
        <f t="shared" si="507"/>
        <v>0.0414464163480508i</v>
      </c>
      <c r="T1035" t="str">
        <f t="shared" si="508"/>
        <v>0.206526225781482-0.0137908843278154i</v>
      </c>
      <c r="U1035" t="str">
        <f t="shared" si="509"/>
        <v>0.0001-1766.42556150827i</v>
      </c>
      <c r="V1035" t="str">
        <f t="shared" si="510"/>
        <v>0.00002-0.0283329451661093i</v>
      </c>
      <c r="W1035" t="str">
        <f t="shared" si="511"/>
        <v>0.0000199993584529565-0.0283324907215384i</v>
      </c>
      <c r="X1035" t="str">
        <f t="shared" si="512"/>
        <v>0.00284487731371702-0.0280439100271247i</v>
      </c>
      <c r="Y1035" t="str">
        <f t="shared" si="513"/>
        <v>0.009+0.566114996176881i</v>
      </c>
      <c r="Z1035" t="str">
        <f t="shared" si="514"/>
        <v>-0.623733146029882-0.0771767363546258i</v>
      </c>
      <c r="AA1035" t="str">
        <f t="shared" si="515"/>
        <v>0.49070682081401-22.291083737163i</v>
      </c>
      <c r="AB1035" t="str">
        <f t="shared" si="516"/>
        <v>1.40604502544729-0.0938893074343027i</v>
      </c>
      <c r="AC1035" t="str">
        <f t="shared" si="517"/>
        <v>3.17255044133222-3.43950791098145i</v>
      </c>
      <c r="AD1035" t="str">
        <f t="shared" si="518"/>
        <v>0.218479936516969+0.207269884204081i</v>
      </c>
      <c r="AE1035" t="str">
        <f t="shared" si="519"/>
        <v>-0.120276764940666-0.146142665411206i</v>
      </c>
      <c r="AF1035" t="str">
        <f t="shared" si="520"/>
        <v>-13.4452028976987-3.14630791430527i</v>
      </c>
      <c r="AG1035" t="str">
        <f t="shared" si="521"/>
        <v>1.01711347738296-0.0172617738461788i</v>
      </c>
      <c r="AH1035" t="str">
        <f t="shared" si="522"/>
        <v>1.09844595546333+2.32255958071434i</v>
      </c>
      <c r="AI1035">
        <f t="shared" si="523"/>
        <v>8.1960095091663128</v>
      </c>
      <c r="AJ1035">
        <f t="shared" si="524"/>
        <v>64.688365178920748</v>
      </c>
      <c r="AK1035"/>
      <c r="AL1035"/>
      <c r="AM1035"/>
      <c r="AN1035"/>
    </row>
    <row r="1036" spans="1:40" x14ac:dyDescent="0.25">
      <c r="A1036"/>
      <c r="B1036">
        <f t="shared" si="490"/>
        <v>90200</v>
      </c>
      <c r="C1036" s="237" t="str">
        <f t="shared" si="493"/>
        <v>-9.39354696152986E-06+0.0271510227033785i</v>
      </c>
      <c r="D1036" s="208" t="str">
        <f t="shared" si="494"/>
        <v>-5.95707797419933+0.208157840725902i</v>
      </c>
      <c r="E1036" t="str">
        <f t="shared" si="495"/>
        <v>2870</v>
      </c>
      <c r="F1036" t="str">
        <f t="shared" si="496"/>
        <v>0.777000777000777</v>
      </c>
      <c r="G1036" t="str">
        <f t="shared" si="491"/>
        <v>0.777000777000777</v>
      </c>
      <c r="H1036" t="str">
        <f t="shared" si="497"/>
        <v>7.49106578583497+3.35241909125837i</v>
      </c>
      <c r="I1036" t="str">
        <f t="shared" si="498"/>
        <v>354.214571692249i</v>
      </c>
      <c r="J1036" t="str">
        <f t="shared" si="492"/>
        <v>-106.320276659858+76.6083940789702i</v>
      </c>
      <c r="K1036" t="str">
        <f t="shared" si="499"/>
        <v>1.58015785421591-2.19300798882823i</v>
      </c>
      <c r="L1036" t="str">
        <f t="shared" si="500"/>
        <v>0.118251944227838-0.138833846739243i</v>
      </c>
      <c r="M1036" t="str">
        <f t="shared" si="501"/>
        <v>1.69840979844375-2.33184183556747i</v>
      </c>
      <c r="N1036" t="str">
        <f t="shared" si="502"/>
        <v>-0.400028856673551i</v>
      </c>
      <c r="O1036" t="str">
        <f t="shared" si="503"/>
        <v>0.921049756301421-0.389444920902935i</v>
      </c>
      <c r="P1036" t="str">
        <f t="shared" si="504"/>
        <v>0.0789502436985789+0.389444920902935i</v>
      </c>
      <c r="Q1036" t="str">
        <f t="shared" si="505"/>
        <v>-0.0789502436985789+0.010583935770616i</v>
      </c>
      <c r="R1036" t="str">
        <f t="shared" si="506"/>
        <v>-0.332738768754567-4.97739574003241i</v>
      </c>
      <c r="S1036" t="str">
        <f t="shared" si="507"/>
        <v>0.0414924168101464i</v>
      </c>
      <c r="T1036" t="str">
        <f t="shared" si="508"/>
        <v>0.206524178674472-0.0138061356820594i</v>
      </c>
      <c r="U1036" t="str">
        <f t="shared" si="509"/>
        <v>0.0001-1764.46721831369i</v>
      </c>
      <c r="V1036" t="str">
        <f t="shared" si="510"/>
        <v>0.00002-0.0283015339186967i</v>
      </c>
      <c r="W1036" t="str">
        <f t="shared" si="511"/>
        <v>0.0000199993584529566-0.0283010799779452i</v>
      </c>
      <c r="X1036" t="str">
        <f t="shared" si="512"/>
        <v>0.00283867993838431-0.0280134427909163i</v>
      </c>
      <c r="Y1036" t="str">
        <f t="shared" si="513"/>
        <v>0.009+0.566743314707599i</v>
      </c>
      <c r="Z1036" t="str">
        <f t="shared" si="514"/>
        <v>-0.622298613791693-0.0769056173328353i</v>
      </c>
      <c r="AA1036" t="str">
        <f t="shared" si="515"/>
        <v>0.489252143664405-22.2638626994809i</v>
      </c>
      <c r="AB1036" t="str">
        <f t="shared" si="516"/>
        <v>1.40603108859923-0.0939931397233254i</v>
      </c>
      <c r="AC1036" t="str">
        <f t="shared" si="517"/>
        <v>3.16883984233028-3.43828098399675i</v>
      </c>
      <c r="AD1036" t="str">
        <f t="shared" si="518"/>
        <v>0.218569810318453+0.207492746710377i</v>
      </c>
      <c r="AE1036" t="str">
        <f t="shared" si="519"/>
        <v>-0.120058332200039-0.14593169484256i</v>
      </c>
      <c r="AF1036" t="str">
        <f t="shared" si="520"/>
        <v>-13.4481437600343-3.14426125053247i</v>
      </c>
      <c r="AG1036" t="str">
        <f t="shared" si="521"/>
        <v>1.01711002329513-0.0172481849533327i</v>
      </c>
      <c r="AH1036" t="str">
        <f t="shared" si="522"/>
        <v>1.09694288471043+2.3192431426886i</v>
      </c>
      <c r="AI1036">
        <f t="shared" si="523"/>
        <v>8.1836925624719346</v>
      </c>
      <c r="AJ1036">
        <f t="shared" si="524"/>
        <v>64.687044318346366</v>
      </c>
      <c r="AK1036"/>
      <c r="AL1036"/>
      <c r="AM1036"/>
      <c r="AN1036"/>
    </row>
    <row r="1037" spans="1:40" x14ac:dyDescent="0.25">
      <c r="A1037"/>
      <c r="B1037">
        <f t="shared" si="490"/>
        <v>90300</v>
      </c>
      <c r="C1037" s="237" t="str">
        <f t="shared" si="493"/>
        <v>-9.37275328591367E-06+0.0271209551328201i</v>
      </c>
      <c r="D1037" s="208" t="str">
        <f t="shared" si="494"/>
        <v>-5.95707781478115+0.207927322684954i</v>
      </c>
      <c r="E1037" t="str">
        <f t="shared" si="495"/>
        <v>2870</v>
      </c>
      <c r="F1037" t="str">
        <f t="shared" si="496"/>
        <v>0.777000777000777</v>
      </c>
      <c r="G1037" t="str">
        <f t="shared" si="491"/>
        <v>0.777000777000777</v>
      </c>
      <c r="H1037" t="str">
        <f t="shared" si="497"/>
        <v>7.49399956161969+3.35014289468444i</v>
      </c>
      <c r="I1037" t="str">
        <f t="shared" si="498"/>
        <v>354.607270773948i</v>
      </c>
      <c r="J1037" t="str">
        <f t="shared" si="492"/>
        <v>-106.558369269249+76.693325779723i</v>
      </c>
      <c r="K1037" t="str">
        <f t="shared" si="499"/>
        <v>1.57781037058841-2.19222335707421i</v>
      </c>
      <c r="L1037" t="str">
        <f t="shared" si="500"/>
        <v>0.118100097904116-0.138809291513828i</v>
      </c>
      <c r="M1037" t="str">
        <f t="shared" si="501"/>
        <v>1.69591046849253-2.33103264858804i</v>
      </c>
      <c r="N1037" t="str">
        <f t="shared" si="502"/>
        <v>-0.400472347645473i</v>
      </c>
      <c r="O1037" t="str">
        <f t="shared" si="503"/>
        <v>0.920876950422616-0.389853359842317i</v>
      </c>
      <c r="P1037" t="str">
        <f t="shared" si="504"/>
        <v>0.079123049577384+0.389853359842317i</v>
      </c>
      <c r="Q1037" t="str">
        <f t="shared" si="505"/>
        <v>-0.079123049577384+0.010618987803156i</v>
      </c>
      <c r="R1037" t="str">
        <f t="shared" si="506"/>
        <v>-0.332737445493849-4.9718343367558i</v>
      </c>
      <c r="S1037" t="str">
        <f t="shared" si="507"/>
        <v>0.0415384172722418i</v>
      </c>
      <c r="T1037" t="str">
        <f t="shared" si="508"/>
        <v>0.206522129288622-0.0138213868530233i</v>
      </c>
      <c r="U1037" t="str">
        <f t="shared" si="509"/>
        <v>0.0001-1762.51321253483i</v>
      </c>
      <c r="V1037" t="str">
        <f t="shared" si="510"/>
        <v>0.00002-0.0282701922421533i</v>
      </c>
      <c r="W1037" t="str">
        <f t="shared" si="511"/>
        <v>0.0000199993584529566-0.0282697388041053i</v>
      </c>
      <c r="X1037" t="str">
        <f t="shared" si="512"/>
        <v>0.00283250286639184-0.0279830409941063i</v>
      </c>
      <c r="Y1037" t="str">
        <f t="shared" si="513"/>
        <v>0.009+0.567371633238317i</v>
      </c>
      <c r="Z1037" t="str">
        <f t="shared" si="514"/>
        <v>-0.620869079488908-0.0766357875449716i</v>
      </c>
      <c r="AA1037" t="str">
        <f t="shared" si="515"/>
        <v>0.487804055118645-22.236710656441i</v>
      </c>
      <c r="AB1037" t="str">
        <f t="shared" si="516"/>
        <v>1.40601713623667-0.0940969707645644i</v>
      </c>
      <c r="AC1037" t="str">
        <f t="shared" si="517"/>
        <v>3.16513606923822-3.437051886815i</v>
      </c>
      <c r="AD1037" t="str">
        <f t="shared" si="518"/>
        <v>0.218659778887092+0.207715567497893i</v>
      </c>
      <c r="AE1037" t="str">
        <f t="shared" si="519"/>
        <v>-0.119840649538325-0.145721337547355i</v>
      </c>
      <c r="AF1037" t="str">
        <f t="shared" si="520"/>
        <v>-13.4510773764008-3.14221557199949i</v>
      </c>
      <c r="AG1037" t="str">
        <f t="shared" si="521"/>
        <v>1.01710657824244-0.0172346380558203i</v>
      </c>
      <c r="AH1037" t="str">
        <f t="shared" si="522"/>
        <v>1.09544437040232+2.31593598891526i</v>
      </c>
      <c r="AI1037">
        <f t="shared" si="523"/>
        <v>8.1713931893650411</v>
      </c>
      <c r="AJ1037">
        <f t="shared" si="524"/>
        <v>64.685716368625819</v>
      </c>
      <c r="AK1037"/>
      <c r="AL1037"/>
      <c r="AM1037"/>
      <c r="AN1037"/>
    </row>
    <row r="1038" spans="1:40" x14ac:dyDescent="0.25">
      <c r="A1038"/>
      <c r="B1038">
        <f t="shared" si="490"/>
        <v>90400</v>
      </c>
      <c r="C1038" s="237" t="str">
        <f t="shared" si="493"/>
        <v>-9.35202857767334E-06+0.0270909540834116i</v>
      </c>
      <c r="D1038" s="208" t="str">
        <f t="shared" si="494"/>
        <v>-5.95707765589172+0.207697314639489i</v>
      </c>
      <c r="E1038" t="str">
        <f t="shared" si="495"/>
        <v>2870</v>
      </c>
      <c r="F1038" t="str">
        <f t="shared" si="496"/>
        <v>0.777000777000777</v>
      </c>
      <c r="G1038" t="str">
        <f t="shared" si="491"/>
        <v>0.777000777000777</v>
      </c>
      <c r="H1038" t="str">
        <f t="shared" si="497"/>
        <v>7.49692611227084+3.34786820052541i</v>
      </c>
      <c r="I1038" t="str">
        <f t="shared" si="498"/>
        <v>354.999969855647i</v>
      </c>
      <c r="J1038" t="str">
        <f t="shared" si="492"/>
        <v>-106.796725693166+76.7782574804757i</v>
      </c>
      <c r="K1038" t="str">
        <f t="shared" si="499"/>
        <v>1.57546726104345-2.19143739956598i</v>
      </c>
      <c r="L1038" t="str">
        <f t="shared" si="500"/>
        <v>0.117948473445675-0.138784602058121i</v>
      </c>
      <c r="M1038" t="str">
        <f t="shared" si="501"/>
        <v>1.69341573448912-2.3302220016241i</v>
      </c>
      <c r="N1038" t="str">
        <f t="shared" si="502"/>
        <v>-0.400915838617395i</v>
      </c>
      <c r="O1038" t="str">
        <f t="shared" si="503"/>
        <v>0.920703963421829-0.390261722103687i</v>
      </c>
      <c r="P1038" t="str">
        <f t="shared" si="504"/>
        <v>0.079296036578171+0.390261722103687i</v>
      </c>
      <c r="Q1038" t="str">
        <f t="shared" si="505"/>
        <v>-0.079296036578171+0.010654116513708i</v>
      </c>
      <c r="R1038" t="str">
        <f t="shared" si="506"/>
        <v>-0.332736120748178-4.96628518266784i</v>
      </c>
      <c r="S1038" t="str">
        <f t="shared" si="507"/>
        <v>0.0415844177343373i</v>
      </c>
      <c r="T1038" t="str">
        <f t="shared" si="508"/>
        <v>0.206520077623909-0.0138366378404951i</v>
      </c>
      <c r="U1038" t="str">
        <f t="shared" si="509"/>
        <v>0.0001-1760.5635297776i</v>
      </c>
      <c r="V1038" t="str">
        <f t="shared" si="510"/>
        <v>0.00002-0.0282389199056022i</v>
      </c>
      <c r="W1038" t="str">
        <f t="shared" si="511"/>
        <v>0.0000199993584529566-0.0282384669691454i</v>
      </c>
      <c r="X1038" t="str">
        <f t="shared" si="512"/>
        <v>0.00282634600944847-0.0279527044283924i</v>
      </c>
      <c r="Y1038" t="str">
        <f t="shared" si="513"/>
        <v>0.009+0.567999951769035i</v>
      </c>
      <c r="Z1038" t="str">
        <f t="shared" si="514"/>
        <v>-0.619444519702726-0.0763672392371788i</v>
      </c>
      <c r="AA1038" t="str">
        <f t="shared" si="515"/>
        <v>0.486362515389475-22.2096273384788i</v>
      </c>
      <c r="AB1038" t="str">
        <f t="shared" si="516"/>
        <v>1.40600316835946-0.0942008005565762i</v>
      </c>
      <c r="AC1038" t="str">
        <f t="shared" si="517"/>
        <v>3.16143911001393-3.43582063512839i</v>
      </c>
      <c r="AD1038" t="str">
        <f t="shared" si="518"/>
        <v>0.218749842208973+0.207938346544083i</v>
      </c>
      <c r="AE1038" t="str">
        <f t="shared" si="519"/>
        <v>-0.119623713485069-0.145511590735846i</v>
      </c>
      <c r="AF1038" t="str">
        <f t="shared" si="520"/>
        <v>-13.4540037681626-3.14017088588592i</v>
      </c>
      <c r="AG1038" t="str">
        <f t="shared" si="521"/>
        <v>1.01710314217283-0.0172211329919192i</v>
      </c>
      <c r="AH1038" t="str">
        <f t="shared" si="522"/>
        <v>1.09395039414705+2.31263807977034i</v>
      </c>
      <c r="AI1038">
        <f t="shared" si="523"/>
        <v>8.1591113411159526</v>
      </c>
      <c r="AJ1038">
        <f t="shared" si="524"/>
        <v>64.684381308569755</v>
      </c>
      <c r="AK1038"/>
      <c r="AL1038"/>
      <c r="AM1038"/>
      <c r="AN1038"/>
    </row>
    <row r="1039" spans="1:40" x14ac:dyDescent="0.25">
      <c r="A1039"/>
      <c r="B1039">
        <f t="shared" si="490"/>
        <v>90500</v>
      </c>
      <c r="C1039" s="237" t="str">
        <f t="shared" si="493"/>
        <v>-9.33137253214921E-06+0.027061019334641i</v>
      </c>
      <c r="D1039" s="208" t="str">
        <f t="shared" si="494"/>
        <v>-5.9570774975287+0.207467814898914i</v>
      </c>
      <c r="E1039" t="str">
        <f t="shared" si="495"/>
        <v>2870</v>
      </c>
      <c r="F1039" t="str">
        <f t="shared" si="496"/>
        <v>0.777000777000777</v>
      </c>
      <c r="G1039" t="str">
        <f t="shared" si="491"/>
        <v>0.777000777000777</v>
      </c>
      <c r="H1039" t="str">
        <f t="shared" si="497"/>
        <v>7.49984545908826+3.34559501420595i</v>
      </c>
      <c r="I1039" t="str">
        <f t="shared" si="498"/>
        <v>355.392668937345i</v>
      </c>
      <c r="J1039" t="str">
        <f t="shared" si="492"/>
        <v>-107.035345931609+76.8631891812285i</v>
      </c>
      <c r="K1039" t="str">
        <f t="shared" si="499"/>
        <v>1.57312851766648-2.19065012624317i</v>
      </c>
      <c r="L1039" t="str">
        <f t="shared" si="500"/>
        <v>0.117797070644617-0.138759778993575i</v>
      </c>
      <c r="M1039" t="str">
        <f t="shared" si="501"/>
        <v>1.6909255883111-2.32940990523674i</v>
      </c>
      <c r="N1039" t="str">
        <f t="shared" si="502"/>
        <v>-0.401359329589317i</v>
      </c>
      <c r="O1039" t="str">
        <f t="shared" si="503"/>
        <v>0.920530795333084-0.390670007606728i</v>
      </c>
      <c r="P1039" t="str">
        <f t="shared" si="504"/>
        <v>0.079469204666916+0.390670007606728i</v>
      </c>
      <c r="Q1039" t="str">
        <f t="shared" si="505"/>
        <v>-0.079469204666916+0.010689321982589i</v>
      </c>
      <c r="R1039" t="str">
        <f t="shared" si="506"/>
        <v>-0.332734794517577-4.96074823716285i</v>
      </c>
      <c r="S1039" t="str">
        <f t="shared" si="507"/>
        <v>0.0416304181964327i</v>
      </c>
      <c r="T1039" t="str">
        <f t="shared" si="508"/>
        <v>0.206518023680306-0.0138518886442708i</v>
      </c>
      <c r="U1039" t="str">
        <f t="shared" si="509"/>
        <v>0.0001-1758.61815571155i</v>
      </c>
      <c r="V1039" t="str">
        <f t="shared" si="510"/>
        <v>0.00002-0.0282077166791872i</v>
      </c>
      <c r="W1039" t="str">
        <f t="shared" si="511"/>
        <v>0.0000199993584529566-0.0282072642432132i</v>
      </c>
      <c r="X1039" t="str">
        <f t="shared" si="512"/>
        <v>0.00282020927974092-0.0279224328863457i</v>
      </c>
      <c r="Y1039" t="str">
        <f t="shared" si="513"/>
        <v>0.009+0.568628270299753i</v>
      </c>
      <c r="Z1039" t="str">
        <f t="shared" si="514"/>
        <v>-0.61802491115252-0.0760999647121376i</v>
      </c>
      <c r="AA1039" t="str">
        <f t="shared" si="515"/>
        <v>0.484927484987541-22.1826124774597i</v>
      </c>
      <c r="AB1039" t="str">
        <f t="shared" si="516"/>
        <v>1.4059891849674-0.0943046290979721i</v>
      </c>
      <c r="AC1039" t="str">
        <f t="shared" si="517"/>
        <v>3.15774895261955-3.43458724455674i</v>
      </c>
      <c r="AD1039" t="str">
        <f t="shared" si="518"/>
        <v>0.218840000270168+0.208161083826329i</v>
      </c>
      <c r="AE1039" t="str">
        <f t="shared" si="519"/>
        <v>-0.119407520589964-0.145302451635343i</v>
      </c>
      <c r="AF1039" t="str">
        <f t="shared" si="520"/>
        <v>-13.456922956617-3.13812719930704i</v>
      </c>
      <c r="AG1039" t="str">
        <f t="shared" si="521"/>
        <v>1.0170997150346-0.0172076696007434i</v>
      </c>
      <c r="AH1039" t="str">
        <f t="shared" si="522"/>
        <v>1.09246093764441+2.30934937585383i</v>
      </c>
      <c r="AI1039">
        <f t="shared" si="523"/>
        <v>8.1468469691880792</v>
      </c>
      <c r="AJ1039">
        <f t="shared" si="524"/>
        <v>64.683039117237598</v>
      </c>
      <c r="AK1039"/>
      <c r="AL1039"/>
      <c r="AM1039"/>
      <c r="AN1039"/>
    </row>
    <row r="1040" spans="1:40" x14ac:dyDescent="0.25">
      <c r="A1040"/>
      <c r="B1040">
        <f t="shared" si="490"/>
        <v>90600</v>
      </c>
      <c r="C1040" s="237" t="str">
        <f t="shared" si="493"/>
        <v>-0.0000093107848463621+0.0270311506669701i</v>
      </c>
      <c r="D1040" s="208" t="str">
        <f t="shared" si="494"/>
        <v>-5.95707733968978+0.207238821780104i</v>
      </c>
      <c r="E1040" t="str">
        <f t="shared" si="495"/>
        <v>2870</v>
      </c>
      <c r="F1040" t="str">
        <f t="shared" si="496"/>
        <v>0.777000777000777</v>
      </c>
      <c r="G1040" t="str">
        <f t="shared" si="491"/>
        <v>0.777000777000777</v>
      </c>
      <c r="H1040" t="str">
        <f t="shared" si="497"/>
        <v>7.50275762330527+3.34332334109439i</v>
      </c>
      <c r="I1040" t="str">
        <f t="shared" si="498"/>
        <v>355.785368019044i</v>
      </c>
      <c r="J1040" t="str">
        <f t="shared" si="492"/>
        <v>-107.274229984577+76.9481208819812i</v>
      </c>
      <c r="K1040" t="str">
        <f t="shared" si="499"/>
        <v>1.57079413254688-2.1898615469987i</v>
      </c>
      <c r="L1040" t="str">
        <f t="shared" si="500"/>
        <v>0.117645889292224-0.138734822939591i</v>
      </c>
      <c r="M1040" t="str">
        <f t="shared" si="501"/>
        <v>1.6884400218391-2.32859636993829i</v>
      </c>
      <c r="N1040" t="str">
        <f t="shared" si="502"/>
        <v>-0.401802820561239i</v>
      </c>
      <c r="O1040" t="str">
        <f t="shared" si="503"/>
        <v>0.920357446190439-0.391078216271135i</v>
      </c>
      <c r="P1040" t="str">
        <f t="shared" si="504"/>
        <v>0.079642553809561+0.391078216271135i</v>
      </c>
      <c r="Q1040" t="str">
        <f t="shared" si="505"/>
        <v>-0.079642553809561+0.010724604290104i</v>
      </c>
      <c r="R1040" t="str">
        <f t="shared" si="506"/>
        <v>-0.332733466801905-4.95522345981431i</v>
      </c>
      <c r="S1040" t="str">
        <f t="shared" si="507"/>
        <v>0.0416764186585283i</v>
      </c>
      <c r="T1040" t="str">
        <f t="shared" si="508"/>
        <v>0.206515967457782-0.0138671392641397i</v>
      </c>
      <c r="U1040" t="str">
        <f t="shared" si="509"/>
        <v>0.0001-1756.67707606949i</v>
      </c>
      <c r="V1040" t="str">
        <f t="shared" si="510"/>
        <v>0.00002-0.0281765823340668i</v>
      </c>
      <c r="W1040" t="str">
        <f t="shared" si="511"/>
        <v>0.0000199993584529566-0.0281761303974708i</v>
      </c>
      <c r="X1040" t="str">
        <f t="shared" si="512"/>
        <v>0.00281409258993053-0.027892226161405i</v>
      </c>
      <c r="Y1040" t="str">
        <f t="shared" si="513"/>
        <v>0.009+0.56925658883047i</v>
      </c>
      <c r="Z1040" t="str">
        <f t="shared" si="514"/>
        <v>-0.616610230694833-0.0758339563285765i</v>
      </c>
      <c r="AA1040" t="str">
        <f t="shared" si="515"/>
        <v>0.483498924718754-22.1556658066692i</v>
      </c>
      <c r="AB1040" t="str">
        <f t="shared" si="516"/>
        <v>1.40597518606029-0.0944084563873177i</v>
      </c>
      <c r="AC1040" t="str">
        <f t="shared" si="517"/>
        <v>3.15406558502188-3.4333517306477i</v>
      </c>
      <c r="AD1040" t="str">
        <f t="shared" si="518"/>
        <v>0.218930253056732+0.208383779321949i</v>
      </c>
      <c r="AE1040" t="str">
        <f t="shared" si="519"/>
        <v>-0.119192067422706-0.145093917490077i</v>
      </c>
      <c r="AF1040" t="str">
        <f t="shared" si="520"/>
        <v>-13.459834962995-3.13608451931429i</v>
      </c>
      <c r="AG1040" t="str">
        <f t="shared" si="521"/>
        <v>1.01709629677639-0.0171942477222378i</v>
      </c>
      <c r="AH1040" t="str">
        <f t="shared" si="522"/>
        <v>1.09097598268545+2.30606983798824i</v>
      </c>
      <c r="AI1040">
        <f t="shared" si="523"/>
        <v>8.134600025237388</v>
      </c>
      <c r="AJ1040">
        <f t="shared" si="524"/>
        <v>64.681689773935375</v>
      </c>
      <c r="AK1040"/>
      <c r="AL1040"/>
      <c r="AM1040"/>
      <c r="AN1040"/>
    </row>
    <row r="1041" spans="1:40" x14ac:dyDescent="0.25">
      <c r="A1041"/>
      <c r="B1041">
        <f t="shared" si="490"/>
        <v>90700</v>
      </c>
      <c r="C1041" s="237" t="str">
        <f t="shared" si="493"/>
        <v>-9.29026521900207E-06+0.0270013478618285i</v>
      </c>
      <c r="D1041" s="208" t="str">
        <f t="shared" si="494"/>
        <v>-5.95707718237264+0.207010333607352i</v>
      </c>
      <c r="E1041" t="str">
        <f t="shared" si="495"/>
        <v>2870</v>
      </c>
      <c r="F1041" t="str">
        <f t="shared" si="496"/>
        <v>0.777000777000777</v>
      </c>
      <c r="G1041" t="str">
        <f t="shared" si="491"/>
        <v>0.777000777000777</v>
      </c>
      <c r="H1041" t="str">
        <f t="shared" si="497"/>
        <v>7.50566262608886+3.34105318650296i</v>
      </c>
      <c r="I1041" t="str">
        <f t="shared" si="498"/>
        <v>356.178067100743i</v>
      </c>
      <c r="J1041" t="str">
        <f t="shared" si="492"/>
        <v>-107.51337785207+77.033052582734i</v>
      </c>
      <c r="K1041" t="str">
        <f t="shared" si="499"/>
        <v>1.56846409777803-2.18907167167891i</v>
      </c>
      <c r="L1041" t="str">
        <f t="shared" si="500"/>
        <v>0.11749492917897-0.138709734513531i</v>
      </c>
      <c r="M1041" t="str">
        <f t="shared" si="501"/>
        <v>1.685959026957-2.32778140619244i</v>
      </c>
      <c r="N1041" t="str">
        <f t="shared" si="502"/>
        <v>-0.40224631153316i</v>
      </c>
      <c r="O1041" t="str">
        <f t="shared" si="503"/>
        <v>0.920183916027992-0.39148634801662i</v>
      </c>
      <c r="P1041" t="str">
        <f t="shared" si="504"/>
        <v>0.079816083972008+0.39148634801662i</v>
      </c>
      <c r="Q1041" t="str">
        <f t="shared" si="505"/>
        <v>-0.079816083972008+0.01075996351654i</v>
      </c>
      <c r="R1041" t="str">
        <f t="shared" si="506"/>
        <v>-0.332732137601126-4.94971081037427i</v>
      </c>
      <c r="S1041" t="str">
        <f t="shared" si="507"/>
        <v>0.0417224191206239i</v>
      </c>
      <c r="T1041" t="str">
        <f t="shared" si="508"/>
        <v>0.206513908956318-0.0138823896998953i</v>
      </c>
      <c r="U1041" t="str">
        <f t="shared" si="509"/>
        <v>0.0001-1754.74027664714i</v>
      </c>
      <c r="V1041" t="str">
        <f t="shared" si="510"/>
        <v>0.00002-0.0281455166424085i</v>
      </c>
      <c r="W1041" t="str">
        <f t="shared" si="511"/>
        <v>0.0000199993584529566-0.0281450652040893i</v>
      </c>
      <c r="X1041" t="str">
        <f t="shared" si="512"/>
        <v>0.0028079958531502-0.027862084047873i</v>
      </c>
      <c r="Y1041" t="str">
        <f t="shared" si="513"/>
        <v>0.009+0.569884907361188i</v>
      </c>
      <c r="Z1041" t="str">
        <f t="shared" si="514"/>
        <v>-0.615200455322408-0.0755692065007907i</v>
      </c>
      <c r="AA1041" t="str">
        <f t="shared" si="515"/>
        <v>0.482076795681657-22.1287870608032i</v>
      </c>
      <c r="AB1041" t="str">
        <f t="shared" si="516"/>
        <v>1.40596117163799-0.0945122824232069i</v>
      </c>
      <c r="AC1041" t="str">
        <f t="shared" si="517"/>
        <v>3.15038899519256-3.43211410887717i</v>
      </c>
      <c r="AD1041" t="str">
        <f t="shared" si="518"/>
        <v>0.219020600554714+0.208606433008191i</v>
      </c>
      <c r="AE1041" t="str">
        <f t="shared" si="519"/>
        <v>-0.118977350572858-0.144885985561069i</v>
      </c>
      <c r="AF1041" t="str">
        <f t="shared" si="520"/>
        <v>-13.4627398084615-3.13404285289561i</v>
      </c>
      <c r="AG1041" t="str">
        <f t="shared" si="521"/>
        <v>1.01709288734718-0.0171808671971732i</v>
      </c>
      <c r="AH1041" t="str">
        <f t="shared" si="522"/>
        <v>1.08949551115197+2.30279942721695i</v>
      </c>
      <c r="AI1041">
        <f t="shared" si="523"/>
        <v>8.1223704611111653</v>
      </c>
      <c r="AJ1041">
        <f t="shared" si="524"/>
        <v>64.680333258212244</v>
      </c>
      <c r="AK1041"/>
      <c r="AL1041"/>
      <c r="AM1041"/>
      <c r="AN1041"/>
    </row>
    <row r="1042" spans="1:40" x14ac:dyDescent="0.25">
      <c r="A1042"/>
      <c r="B1042">
        <f t="shared" si="490"/>
        <v>90800</v>
      </c>
      <c r="C1042" s="237" t="str">
        <f t="shared" si="493"/>
        <v>-9.26981335041743E-06+0.0269716107016088i</v>
      </c>
      <c r="D1042" s="208" t="str">
        <f t="shared" si="494"/>
        <v>-5.95707702557498+0.206782348712334i</v>
      </c>
      <c r="E1042" t="str">
        <f t="shared" si="495"/>
        <v>2870</v>
      </c>
      <c r="F1042" t="str">
        <f t="shared" si="496"/>
        <v>0.777000777000777</v>
      </c>
      <c r="G1042" t="str">
        <f t="shared" si="491"/>
        <v>0.777000777000777</v>
      </c>
      <c r="H1042" t="str">
        <f t="shared" si="497"/>
        <v>7.50856048853984+3.33878455568837i</v>
      </c>
      <c r="I1042" t="str">
        <f t="shared" si="498"/>
        <v>356.570766182442i</v>
      </c>
      <c r="J1042" t="str">
        <f t="shared" si="492"/>
        <v>-107.75278953409+77.1179842834867i</v>
      </c>
      <c r="K1042" t="str">
        <f t="shared" si="499"/>
        <v>1.56613840545739-2.18828051008383i</v>
      </c>
      <c r="L1042" t="str">
        <f t="shared" si="500"/>
        <v>0.117344190094521-0.13868451433071i</v>
      </c>
      <c r="M1042" t="str">
        <f t="shared" si="501"/>
        <v>1.68348259555191-2.32696502441454i</v>
      </c>
      <c r="N1042" t="str">
        <f t="shared" si="502"/>
        <v>-0.402689802505082i</v>
      </c>
      <c r="O1042" t="str">
        <f t="shared" si="503"/>
        <v>0.92001020487987-0.391894402762911i</v>
      </c>
      <c r="P1042" t="str">
        <f t="shared" si="504"/>
        <v>0.07998979512013+0.391894402762911i</v>
      </c>
      <c r="Q1042" t="str">
        <f t="shared" si="505"/>
        <v>-0.07998979512013+0.010795399742171i</v>
      </c>
      <c r="R1042" t="str">
        <f t="shared" si="506"/>
        <v>-0.33273080691518-4.9442102487717i</v>
      </c>
      <c r="S1042" t="str">
        <f t="shared" si="507"/>
        <v>0.0417684195827193i</v>
      </c>
      <c r="T1042" t="str">
        <f t="shared" si="508"/>
        <v>0.206511848175877-0.01389763995133i</v>
      </c>
      <c r="U1042" t="str">
        <f t="shared" si="509"/>
        <v>0.0001-1752.80774330281i</v>
      </c>
      <c r="V1042" t="str">
        <f t="shared" si="510"/>
        <v>0.00002-0.0281145193773838i</v>
      </c>
      <c r="W1042" t="str">
        <f t="shared" si="511"/>
        <v>0.0000199993584529565-0.0281140684362438i</v>
      </c>
      <c r="X1042" t="str">
        <f t="shared" si="512"/>
        <v>0.00280191898300144-0.0278320063409116i</v>
      </c>
      <c r="Y1042" t="str">
        <f t="shared" si="513"/>
        <v>0.009+0.570513225891906i</v>
      </c>
      <c r="Z1042" t="str">
        <f t="shared" si="514"/>
        <v>-0.613795562163227-0.0753057076981698i</v>
      </c>
      <c r="AA1042" t="str">
        <f t="shared" si="515"/>
        <v>0.480661059264835-22.1019759759591i</v>
      </c>
      <c r="AB1042" t="str">
        <f t="shared" si="516"/>
        <v>1.40594714170026-0.0946161072042266i</v>
      </c>
      <c r="AC1042" t="str">
        <f t="shared" si="517"/>
        <v>3.14671917110785-3.43087439464929i</v>
      </c>
      <c r="AD1042" t="str">
        <f t="shared" si="518"/>
        <v>0.219111042750148+0.208829044862243i</v>
      </c>
      <c r="AE1042" t="str">
        <f t="shared" si="519"/>
        <v>-0.118763366649714-0.144678653126014i</v>
      </c>
      <c r="AF1042" t="str">
        <f t="shared" si="520"/>
        <v>-13.4656375141148-3.13200220697604i</v>
      </c>
      <c r="AG1042" t="str">
        <f t="shared" si="521"/>
        <v>1.01708948669629-0.017167527867141i</v>
      </c>
      <c r="AH1042" t="str">
        <f t="shared" si="522"/>
        <v>1.08801950501593+2.29953810480278i</v>
      </c>
      <c r="AI1042">
        <f t="shared" si="523"/>
        <v>8.1101582288472898</v>
      </c>
      <c r="AJ1042">
        <f t="shared" si="524"/>
        <v>64.678969549860611</v>
      </c>
      <c r="AK1042"/>
      <c r="AL1042"/>
      <c r="AM1042"/>
      <c r="AN1042"/>
    </row>
    <row r="1043" spans="1:40" x14ac:dyDescent="0.25">
      <c r="A1043"/>
      <c r="B1043">
        <f t="shared" si="490"/>
        <v>90900</v>
      </c>
      <c r="C1043" s="237" t="str">
        <f t="shared" si="493"/>
        <v>-9.24942894260395E-06+0.0269419389696613i</v>
      </c>
      <c r="D1043" s="208" t="str">
        <f t="shared" si="494"/>
        <v>-5.95707686929452+0.20655486543407i</v>
      </c>
      <c r="E1043" t="str">
        <f t="shared" si="495"/>
        <v>2870</v>
      </c>
      <c r="F1043" t="str">
        <f t="shared" si="496"/>
        <v>0.777000777000777</v>
      </c>
      <c r="G1043" t="str">
        <f t="shared" si="491"/>
        <v>0.777000777000777</v>
      </c>
      <c r="H1043" t="str">
        <f t="shared" si="497"/>
        <v>7.51145123169306+3.33651745385201i</v>
      </c>
      <c r="I1043" t="str">
        <f t="shared" si="498"/>
        <v>356.96346526414i</v>
      </c>
      <c r="J1043" t="str">
        <f t="shared" si="492"/>
        <v>-107.992465030635+77.2029159842395i</v>
      </c>
      <c r="K1043" t="str">
        <f t="shared" si="499"/>
        <v>1.56381704768671-2.18748807196731i</v>
      </c>
      <c r="L1043" t="str">
        <f t="shared" si="500"/>
        <v>0.117193671827755-0.138659163004414i</v>
      </c>
      <c r="M1043" t="str">
        <f t="shared" si="501"/>
        <v>1.68101071951447-2.32614723497172i</v>
      </c>
      <c r="N1043" t="str">
        <f t="shared" si="502"/>
        <v>-0.403133293477004i</v>
      </c>
      <c r="O1043" t="str">
        <f t="shared" si="503"/>
        <v>0.919836312780242-0.39230238042975i</v>
      </c>
      <c r="P1043" t="str">
        <f t="shared" si="504"/>
        <v>0.080163687219758+0.39230238042975i</v>
      </c>
      <c r="Q1043" t="str">
        <f t="shared" si="505"/>
        <v>-0.080163687219758+0.010830913047254i</v>
      </c>
      <c r="R1043" t="str">
        <f t="shared" si="506"/>
        <v>-0.332729474744015-4.93872173511228i</v>
      </c>
      <c r="S1043" t="str">
        <f t="shared" si="507"/>
        <v>0.0418144200448149i</v>
      </c>
      <c r="T1043" t="str">
        <f t="shared" si="508"/>
        <v>0.206509785116442-0.0139128900182369i</v>
      </c>
      <c r="U1043" t="str">
        <f t="shared" si="509"/>
        <v>0.0001-1750.87946195705i</v>
      </c>
      <c r="V1043" t="str">
        <f t="shared" si="510"/>
        <v>0.00002-0.0280835903131622i</v>
      </c>
      <c r="W1043" t="str">
        <f t="shared" si="511"/>
        <v>0.0000199993584529566-0.0280831398681077i</v>
      </c>
      <c r="X1043" t="str">
        <f t="shared" si="512"/>
        <v>0.00279586189355138-0.0278019928365381i</v>
      </c>
      <c r="Y1043" t="str">
        <f t="shared" si="513"/>
        <v>0.009+0.571141544422624i</v>
      </c>
      <c r="Z1043" t="str">
        <f t="shared" si="514"/>
        <v>-0.612395528479552-0.0750434524447271i</v>
      </c>
      <c r="AA1043" t="str">
        <f t="shared" si="515"/>
        <v>0.47925167714436-22.0752322896261i</v>
      </c>
      <c r="AB1043" t="str">
        <f t="shared" si="516"/>
        <v>1.40593309624698-0.0947199307289681i</v>
      </c>
      <c r="AC1043" t="str">
        <f t="shared" si="517"/>
        <v>3.14305610074944-3.4296326032972i</v>
      </c>
      <c r="AD1043" t="str">
        <f t="shared" si="518"/>
        <v>0.219201579629053+0.20905161486122i</v>
      </c>
      <c r="AE1043" t="str">
        <f t="shared" si="519"/>
        <v>-0.118550112282155-0.144471917479142i</v>
      </c>
      <c r="AF1043" t="str">
        <f t="shared" si="520"/>
        <v>-13.4685281009876-3.12996258841794i</v>
      </c>
      <c r="AG1043" t="str">
        <f t="shared" si="521"/>
        <v>1.01708609477338-0.0171542295745471i</v>
      </c>
      <c r="AH1043" t="str">
        <f t="shared" si="522"/>
        <v>1.08654794633896+2.29628583222634i</v>
      </c>
      <c r="AI1043">
        <f t="shared" si="523"/>
        <v>8.0979632806729605</v>
      </c>
      <c r="AJ1043">
        <f t="shared" si="524"/>
        <v>64.677598628912293</v>
      </c>
      <c r="AK1043"/>
      <c r="AL1043"/>
      <c r="AM1043"/>
      <c r="AN1043"/>
    </row>
    <row r="1044" spans="1:40" x14ac:dyDescent="0.25">
      <c r="A1044"/>
      <c r="B1044">
        <f t="shared" si="490"/>
        <v>91000</v>
      </c>
      <c r="C1044" s="237" t="str">
        <f t="shared" si="493"/>
        <v>-9.22911169919379E-06+0.0269123324502885i</v>
      </c>
      <c r="D1044" s="208" t="str">
        <f t="shared" si="494"/>
        <v>-5.95707671352898+0.206327882118879i</v>
      </c>
      <c r="E1044" t="str">
        <f t="shared" si="495"/>
        <v>2870</v>
      </c>
      <c r="F1044" t="str">
        <f t="shared" si="496"/>
        <v>0.777000777000777</v>
      </c>
      <c r="G1044" t="str">
        <f t="shared" si="491"/>
        <v>0.777000777000777</v>
      </c>
      <c r="H1044" t="str">
        <f t="shared" si="497"/>
        <v>7.51433487651749+3.33425188614051i</v>
      </c>
      <c r="I1044" t="str">
        <f t="shared" si="498"/>
        <v>357.356164345839i</v>
      </c>
      <c r="J1044" t="str">
        <f t="shared" si="492"/>
        <v>-108.232404341705+77.2878476849922i</v>
      </c>
      <c r="K1044" t="str">
        <f t="shared" si="499"/>
        <v>1.56150001657206-2.18669436703726i</v>
      </c>
      <c r="L1044" t="str">
        <f t="shared" si="500"/>
        <v>0.117043374166757-0.138633681145892i</v>
      </c>
      <c r="M1044" t="str">
        <f t="shared" si="501"/>
        <v>1.67854339073882-2.32532804818315i</v>
      </c>
      <c r="N1044" t="str">
        <f t="shared" si="502"/>
        <v>-0.403576784448926i</v>
      </c>
      <c r="O1044" t="str">
        <f t="shared" si="503"/>
        <v>0.919662239763309-0.392710280936894i</v>
      </c>
      <c r="P1044" t="str">
        <f t="shared" si="504"/>
        <v>0.080337760236691+0.392710280936894i</v>
      </c>
      <c r="Q1044" t="str">
        <f t="shared" si="505"/>
        <v>-0.080337760236691+0.010866503512032i</v>
      </c>
      <c r="R1044" t="str">
        <f t="shared" si="506"/>
        <v>-0.332728141087569-4.93324522967679i</v>
      </c>
      <c r="S1044" t="str">
        <f t="shared" si="507"/>
        <v>0.0418604205069103i</v>
      </c>
      <c r="T1044" t="str">
        <f t="shared" si="508"/>
        <v>0.20650771977798-0.0139281399004082i</v>
      </c>
      <c r="U1044" t="str">
        <f t="shared" si="509"/>
        <v>0.0001-1748.95541859226i</v>
      </c>
      <c r="V1044" t="str">
        <f t="shared" si="510"/>
        <v>0.00002-0.028052729224906i</v>
      </c>
      <c r="W1044" t="str">
        <f t="shared" si="511"/>
        <v>0.0000199993584529565-0.0280522792748464i</v>
      </c>
      <c r="X1044" t="str">
        <f t="shared" si="512"/>
        <v>0.00278982449932955-0.0277720433316195i</v>
      </c>
      <c r="Y1044" t="str">
        <f t="shared" si="513"/>
        <v>0.009+0.571769862953342i</v>
      </c>
      <c r="Z1044" t="str">
        <f t="shared" si="514"/>
        <v>-0.611000331666959-0.0747824333186275i</v>
      </c>
      <c r="AA1044" t="str">
        <f t="shared" si="515"/>
        <v>0.477848611281225-22.048555740676i</v>
      </c>
      <c r="AB1044" t="str">
        <f t="shared" si="516"/>
        <v>1.40591903527792-0.0948237529960166i</v>
      </c>
      <c r="AC1044" t="str">
        <f t="shared" si="517"/>
        <v>3.13939977210402-3.42838875008286i</v>
      </c>
      <c r="AD1044" t="str">
        <f t="shared" si="518"/>
        <v>0.219292211177432+0.20927414298217i</v>
      </c>
      <c r="AE1044" t="str">
        <f t="shared" si="519"/>
        <v>-0.118337584118515-0.144265775931095i</v>
      </c>
      <c r="AF1044" t="str">
        <f t="shared" si="520"/>
        <v>-13.4714115900465-3.12792400402163i</v>
      </c>
      <c r="AG1044" t="str">
        <f t="shared" si="521"/>
        <v>1.01708271152843-0.017140972162607i</v>
      </c>
      <c r="AH1044" t="str">
        <f t="shared" si="522"/>
        <v>1.08508081727176+2.29304257118452i</v>
      </c>
      <c r="AI1044">
        <f t="shared" si="523"/>
        <v>8.0857855690036224</v>
      </c>
      <c r="AJ1044">
        <f t="shared" si="524"/>
        <v>64.676220475637948</v>
      </c>
      <c r="AK1044"/>
      <c r="AL1044"/>
      <c r="AM1044"/>
      <c r="AN1044"/>
    </row>
    <row r="1045" spans="1:40" x14ac:dyDescent="0.25">
      <c r="A1045"/>
      <c r="B1045">
        <f t="shared" si="490"/>
        <v>91100</v>
      </c>
      <c r="C1045" s="237" t="str">
        <f t="shared" si="493"/>
        <v>-0.0000092088613254448+0.0268827909287399i</v>
      </c>
      <c r="D1045" s="208" t="str">
        <f t="shared" si="494"/>
        <v>-5.95707655827612+0.206101397120339i</v>
      </c>
      <c r="E1045" t="str">
        <f t="shared" si="495"/>
        <v>2870</v>
      </c>
      <c r="F1045" t="str">
        <f t="shared" si="496"/>
        <v>0.777000777000777</v>
      </c>
      <c r="G1045" t="str">
        <f t="shared" si="491"/>
        <v>0.777000777000777</v>
      </c>
      <c r="H1045" t="str">
        <f t="shared" si="497"/>
        <v>7.51721144391659+3.33198785764602i</v>
      </c>
      <c r="I1045" t="str">
        <f t="shared" si="498"/>
        <v>357.748863427538i</v>
      </c>
      <c r="J1045" t="str">
        <f t="shared" si="492"/>
        <v>-108.472607467301+77.3727793857448i</v>
      </c>
      <c r="K1045" t="str">
        <f t="shared" si="499"/>
        <v>1.55918730422385-2.18589940495575i</v>
      </c>
      <c r="L1045" t="str">
        <f t="shared" si="500"/>
        <v>0.116893296898835-0.138608069364371i</v>
      </c>
      <c r="M1045" t="str">
        <f t="shared" si="501"/>
        <v>1.67608060112268-2.32450747432012i</v>
      </c>
      <c r="N1045" t="str">
        <f t="shared" si="502"/>
        <v>-0.404020275420848i</v>
      </c>
      <c r="O1045" t="str">
        <f t="shared" si="503"/>
        <v>0.919487985863308-0.393118104204115i</v>
      </c>
      <c r="P1045" t="str">
        <f t="shared" si="504"/>
        <v>0.080512014136692+0.393118104204115i</v>
      </c>
      <c r="Q1045" t="str">
        <f t="shared" si="505"/>
        <v>-0.080512014136692+0.010902171216733i</v>
      </c>
      <c r="R1045" t="str">
        <f t="shared" si="506"/>
        <v>-0.332726805945763-4.92778069292049i</v>
      </c>
      <c r="S1045" t="str">
        <f t="shared" si="507"/>
        <v>0.0419064209690059i</v>
      </c>
      <c r="T1045" t="str">
        <f t="shared" si="508"/>
        <v>0.206505652160466-0.0139433895976359i</v>
      </c>
      <c r="U1045" t="str">
        <f t="shared" si="509"/>
        <v>0.0001-1747.03559925242i</v>
      </c>
      <c r="V1045" t="str">
        <f t="shared" si="510"/>
        <v>0.00002-0.0280219358887645i</v>
      </c>
      <c r="W1045" t="str">
        <f t="shared" si="511"/>
        <v>0.0000199993584529566-0.0280214864326133i</v>
      </c>
      <c r="X1045" t="str">
        <f t="shared" si="512"/>
        <v>0.00278380671532523-0.0277421576238699i</v>
      </c>
      <c r="Y1045" t="str">
        <f t="shared" si="513"/>
        <v>0.009+0.57239818148406i</v>
      </c>
      <c r="Z1045" t="str">
        <f t="shared" si="514"/>
        <v>-0.60960994925342-0.0745226429517344i</v>
      </c>
      <c r="AA1045" t="str">
        <f t="shared" si="515"/>
        <v>0.476451823918858-22.0219460693538i</v>
      </c>
      <c r="AB1045" t="str">
        <f t="shared" si="516"/>
        <v>1.40590495879292-0.0949275740039562i</v>
      </c>
      <c r="AC1045" t="str">
        <f t="shared" si="517"/>
        <v>3.13575017316372-3.42714285019753i</v>
      </c>
      <c r="AD1045" t="str">
        <f t="shared" si="518"/>
        <v>0.219382937381283+0.209496629202081i</v>
      </c>
      <c r="AE1045" t="str">
        <f t="shared" si="519"/>
        <v>-0.118125778826452-0.144060225808811i</v>
      </c>
      <c r="AF1045" t="str">
        <f t="shared" si="520"/>
        <v>-13.4742880021927-3.12588646052568i</v>
      </c>
      <c r="AG1045" t="str">
        <f t="shared" si="521"/>
        <v>1.01707933691176-0.017127755475341i</v>
      </c>
      <c r="AH1045" t="str">
        <f t="shared" si="522"/>
        <v>1.08361810005368+2.28980828358911i</v>
      </c>
      <c r="AI1045">
        <f t="shared" si="523"/>
        <v>8.0736250464425545</v>
      </c>
      <c r="AJ1045">
        <f t="shared" si="524"/>
        <v>64.674835070544319</v>
      </c>
      <c r="AK1045"/>
      <c r="AL1045"/>
      <c r="AM1045"/>
      <c r="AN1045"/>
    </row>
    <row r="1046" spans="1:40" x14ac:dyDescent="0.25">
      <c r="A1046"/>
      <c r="B1046">
        <f t="shared" si="490"/>
        <v>91200</v>
      </c>
      <c r="C1046" s="237" t="str">
        <f t="shared" si="493"/>
        <v>-9.18867752822998E-06+0.026853314191207i</v>
      </c>
      <c r="D1046" s="208" t="str">
        <f t="shared" si="494"/>
        <v>-5.95707640353367+0.205875408799254i</v>
      </c>
      <c r="E1046" t="str">
        <f t="shared" si="495"/>
        <v>2870</v>
      </c>
      <c r="F1046" t="str">
        <f t="shared" si="496"/>
        <v>0.777000777000777</v>
      </c>
      <c r="G1046" t="str">
        <f t="shared" si="491"/>
        <v>0.777000777000777</v>
      </c>
      <c r="H1046" t="str">
        <f t="shared" si="497"/>
        <v>7.52008095472819+3.3297253734066i</v>
      </c>
      <c r="I1046" t="str">
        <f t="shared" si="498"/>
        <v>358.141562509236i</v>
      </c>
      <c r="J1046" t="str">
        <f t="shared" si="492"/>
        <v>-108.713074407423+77.4577110864976i</v>
      </c>
      <c r="K1046" t="str">
        <f t="shared" si="499"/>
        <v>1.55687890275704-2.18510319533929i</v>
      </c>
      <c r="L1046" t="str">
        <f t="shared" si="500"/>
        <v>0.116743439810527-0.138582328267051i</v>
      </c>
      <c r="M1046" t="str">
        <f t="shared" si="501"/>
        <v>1.67362234256757-2.32368552360634i</v>
      </c>
      <c r="N1046" t="str">
        <f t="shared" si="502"/>
        <v>-0.40446376639277i</v>
      </c>
      <c r="O1046" t="str">
        <f t="shared" si="503"/>
        <v>0.919313551114512-0.393525850151201i</v>
      </c>
      <c r="P1046" t="str">
        <f t="shared" si="504"/>
        <v>0.080686448885488+0.393525850151201i</v>
      </c>
      <c r="Q1046" t="str">
        <f t="shared" si="505"/>
        <v>-0.080686448885488+0.010937916241569i</v>
      </c>
      <c r="R1046" t="str">
        <f t="shared" si="506"/>
        <v>-0.332725469318558-4.92232808547207i</v>
      </c>
      <c r="S1046" t="str">
        <f t="shared" si="507"/>
        <v>0.0419524214311013i</v>
      </c>
      <c r="T1046" t="str">
        <f t="shared" si="508"/>
        <v>0.20650358226387-0.0139586391097131i</v>
      </c>
      <c r="U1046" t="str">
        <f t="shared" si="509"/>
        <v>0.0001-1745.11999004271i</v>
      </c>
      <c r="V1046" t="str">
        <f t="shared" si="510"/>
        <v>0.00002-0.0279912100818689i</v>
      </c>
      <c r="W1046" t="str">
        <f t="shared" si="511"/>
        <v>0.0000199993584529566-0.027990761118543i</v>
      </c>
      <c r="X1046" t="str">
        <f t="shared" si="512"/>
        <v>0.00277780845698418-0.0277123355118444i</v>
      </c>
      <c r="Y1046" t="str">
        <f t="shared" si="513"/>
        <v>0.009+0.573026500014778i</v>
      </c>
      <c r="Z1046" t="str">
        <f t="shared" si="514"/>
        <v>-0.608224358898342-0.0742640740291442i</v>
      </c>
      <c r="AA1046" t="str">
        <f t="shared" si="515"/>
        <v>0.475061277580608-21.9954030172689i</v>
      </c>
      <c r="AB1046" t="str">
        <f t="shared" si="516"/>
        <v>1.40589086679176-0.0950313937513781i</v>
      </c>
      <c r="AC1046" t="str">
        <f t="shared" si="517"/>
        <v>3.13210729192617-3.42589491876202i</v>
      </c>
      <c r="AD1046" t="str">
        <f t="shared" si="518"/>
        <v>0.219473758226584+0.209719073497871i</v>
      </c>
      <c r="AE1046" t="str">
        <f t="shared" si="519"/>
        <v>-0.117914693092804-0.14385526445539i</v>
      </c>
      <c r="AF1046" t="str">
        <f t="shared" si="520"/>
        <v>-13.4771573582619-3.12384996460735i</v>
      </c>
      <c r="AG1046" t="str">
        <f t="shared" si="521"/>
        <v>1.01707597087402-0.0171145793575683i</v>
      </c>
      <c r="AH1046" t="str">
        <f t="shared" si="522"/>
        <v>1.0821597770121+2.28658293156511i</v>
      </c>
      <c r="AI1046">
        <f t="shared" si="523"/>
        <v>8.0614816657791426</v>
      </c>
      <c r="AJ1046">
        <f t="shared" si="524"/>
        <v>64.673442394372344</v>
      </c>
      <c r="AK1046"/>
      <c r="AL1046"/>
      <c r="AM1046"/>
      <c r="AN1046"/>
    </row>
    <row r="1047" spans="1:40" x14ac:dyDescent="0.25">
      <c r="A1047"/>
      <c r="B1047">
        <f t="shared" si="490"/>
        <v>91300</v>
      </c>
      <c r="C1047" s="237" t="str">
        <f t="shared" si="493"/>
        <v>-9.16856001602663E-06+0.026823902024818i</v>
      </c>
      <c r="D1047" s="208" t="str">
        <f t="shared" si="494"/>
        <v>-5.95707624929941+0.205649915523605i</v>
      </c>
      <c r="E1047" t="str">
        <f t="shared" si="495"/>
        <v>2870</v>
      </c>
      <c r="F1047" t="str">
        <f t="shared" si="496"/>
        <v>0.777000777000777</v>
      </c>
      <c r="G1047" t="str">
        <f t="shared" si="491"/>
        <v>0.777000777000777</v>
      </c>
      <c r="H1047" t="str">
        <f t="shared" si="497"/>
        <v>7.52294342972495+3.32746443840665i</v>
      </c>
      <c r="I1047" t="str">
        <f t="shared" si="498"/>
        <v>358.534261590935i</v>
      </c>
      <c r="J1047" t="str">
        <f t="shared" si="492"/>
        <v>-108.953805162071+77.5426427872503i</v>
      </c>
      <c r="K1047" t="str">
        <f t="shared" si="499"/>
        <v>1.55457480429122-2.18430574775896i</v>
      </c>
      <c r="L1047" t="str">
        <f t="shared" si="500"/>
        <v>0.116593802687605-0.138556458459116i</v>
      </c>
      <c r="M1047" t="str">
        <f t="shared" si="501"/>
        <v>1.67116860697882-2.32286220621808i</v>
      </c>
      <c r="N1047" t="str">
        <f t="shared" si="502"/>
        <v>-0.404907257364692i</v>
      </c>
      <c r="O1047" t="str">
        <f t="shared" si="503"/>
        <v>0.91913893555123-0.393933518697955i</v>
      </c>
      <c r="P1047" t="str">
        <f t="shared" si="504"/>
        <v>0.0808610644487699+0.393933518697955i</v>
      </c>
      <c r="Q1047" t="str">
        <f t="shared" si="505"/>
        <v>-0.0808610644487699+0.010973738666737i</v>
      </c>
      <c r="R1047" t="str">
        <f t="shared" si="506"/>
        <v>-0.332724131205894-4.91688736813276i</v>
      </c>
      <c r="S1047" t="str">
        <f t="shared" si="507"/>
        <v>0.0419984218931969i</v>
      </c>
      <c r="T1047" t="str">
        <f t="shared" si="508"/>
        <v>0.20650151008817-0.0139738884364325i</v>
      </c>
      <c r="U1047" t="str">
        <f t="shared" si="509"/>
        <v>0.0001-1743.20857712919i</v>
      </c>
      <c r="V1047" t="str">
        <f t="shared" si="510"/>
        <v>0.00002-0.0279605515823269i</v>
      </c>
      <c r="W1047" t="str">
        <f t="shared" si="511"/>
        <v>0.0000199993584529566-0.0279601031107467i</v>
      </c>
      <c r="X1047" t="str">
        <f t="shared" si="512"/>
        <v>0.00277182964020593-0.0276825767949358i</v>
      </c>
      <c r="Y1047" t="str">
        <f t="shared" si="513"/>
        <v>0.009+0.573654818545496i</v>
      </c>
      <c r="Z1047" t="str">
        <f t="shared" si="514"/>
        <v>-0.606843538391652-0.0740067192887393i</v>
      </c>
      <c r="AA1047" t="str">
        <f t="shared" si="515"/>
        <v>0.473676935067291-21.9689263273861i</v>
      </c>
      <c r="AB1047" t="str">
        <f t="shared" si="516"/>
        <v>1.40587675927431-0.0951352122368712i</v>
      </c>
      <c r="AC1047" t="str">
        <f t="shared" si="517"/>
        <v>3.12847111639478-3.42464497082717i</v>
      </c>
      <c r="AD1047" t="str">
        <f t="shared" si="518"/>
        <v>0.219564673699301+0.209941475846398i</v>
      </c>
      <c r="AE1047" t="str">
        <f t="shared" si="519"/>
        <v>-0.117704323623464-0.143650889229981i</v>
      </c>
      <c r="AF1047" t="str">
        <f t="shared" si="520"/>
        <v>-13.4800196790244-3.12181452288304i</v>
      </c>
      <c r="AG1047" t="str">
        <f t="shared" si="521"/>
        <v>1.01707261336618-0.0171014436549022i</v>
      </c>
      <c r="AH1047" t="str">
        <f t="shared" si="522"/>
        <v>1.08070583056198+2.28336647744944i</v>
      </c>
      <c r="AI1047">
        <f t="shared" si="523"/>
        <v>8.0493553799886204</v>
      </c>
      <c r="AJ1047">
        <f t="shared" si="524"/>
        <v>64.672042428095722</v>
      </c>
      <c r="AK1047"/>
      <c r="AL1047"/>
      <c r="AM1047"/>
      <c r="AN1047"/>
    </row>
    <row r="1048" spans="1:40" x14ac:dyDescent="0.25">
      <c r="A1048"/>
      <c r="B1048">
        <f t="shared" si="490"/>
        <v>91400</v>
      </c>
      <c r="C1048" s="237" t="str">
        <f t="shared" si="493"/>
        <v>-9.14850849890599E-06+0.0267945542176327i</v>
      </c>
      <c r="D1048" s="208" t="str">
        <f t="shared" si="494"/>
        <v>-5.95707609557112+0.205424915668517i</v>
      </c>
      <c r="E1048" t="str">
        <f t="shared" si="495"/>
        <v>2870</v>
      </c>
      <c r="F1048" t="str">
        <f t="shared" si="496"/>
        <v>0.777000777000777</v>
      </c>
      <c r="G1048" t="str">
        <f t="shared" si="491"/>
        <v>0.777000777000777</v>
      </c>
      <c r="H1048" t="str">
        <f t="shared" si="497"/>
        <v>7.52579888961436+3.32520505757725i</v>
      </c>
      <c r="I1048" t="str">
        <f t="shared" si="498"/>
        <v>358.926960672634i</v>
      </c>
      <c r="J1048" t="str">
        <f t="shared" si="492"/>
        <v>-109.194799731244+77.6275744880031i</v>
      </c>
      <c r="K1048" t="str">
        <f t="shared" si="499"/>
        <v>1.55227500095067-2.18350707174061i</v>
      </c>
      <c r="L1048" t="str">
        <f t="shared" si="500"/>
        <v>0.11644438531509-0.138530460543737i</v>
      </c>
      <c r="M1048" t="str">
        <f t="shared" si="501"/>
        <v>1.66871938626576-2.32203753228435i</v>
      </c>
      <c r="N1048" t="str">
        <f t="shared" si="502"/>
        <v>-0.405350748336614i</v>
      </c>
      <c r="O1048" t="str">
        <f t="shared" si="503"/>
        <v>0.918964139207806-0.394341109764195i</v>
      </c>
      <c r="P1048" t="str">
        <f t="shared" si="504"/>
        <v>0.081035860792194+0.394341109764195i</v>
      </c>
      <c r="Q1048" t="str">
        <f t="shared" si="505"/>
        <v>-0.081035860792194+0.011009638572419i</v>
      </c>
      <c r="R1048" t="str">
        <f t="shared" si="506"/>
        <v>-0.332722791607713-4.91145850187527i</v>
      </c>
      <c r="S1048" t="str">
        <f t="shared" si="507"/>
        <v>0.0420444223552923i</v>
      </c>
      <c r="T1048" t="str">
        <f t="shared" si="508"/>
        <v>0.206499435633335-0.0139891375775866i</v>
      </c>
      <c r="U1048" t="str">
        <f t="shared" si="509"/>
        <v>0.0001-1741.30134673846i</v>
      </c>
      <c r="V1048" t="str">
        <f t="shared" si="510"/>
        <v>0.00002-0.0279299601692171i</v>
      </c>
      <c r="W1048" t="str">
        <f t="shared" si="511"/>
        <v>0.0000199993584529566-0.0279295121883064i</v>
      </c>
      <c r="X1048" t="str">
        <f t="shared" si="512"/>
        <v>0.00276587018134072-0.0276528812733699i</v>
      </c>
      <c r="Y1048" t="str">
        <f t="shared" si="513"/>
        <v>0.009+0.574283137076214i</v>
      </c>
      <c r="Z1048" t="str">
        <f t="shared" si="514"/>
        <v>-0.605467465652867-0.0737505715207356i</v>
      </c>
      <c r="AA1048" t="str">
        <f t="shared" si="515"/>
        <v>0.472298759454754-21.9425157440161i</v>
      </c>
      <c r="AB1048" t="str">
        <f t="shared" si="516"/>
        <v>1.40586263624034-0.0952390294590227i</v>
      </c>
      <c r="AC1048" t="str">
        <f t="shared" si="517"/>
        <v>3.12484163457876-3.4233930213737i</v>
      </c>
      <c r="AD1048" t="str">
        <f t="shared" si="518"/>
        <v>0.219655683785388+0.210163836224446i</v>
      </c>
      <c r="AE1048" t="str">
        <f t="shared" si="519"/>
        <v>-0.117494667143243-0.14344709750765i</v>
      </c>
      <c r="AF1048" t="str">
        <f t="shared" si="520"/>
        <v>-13.4828749851855-3.11978014190873i</v>
      </c>
      <c r="AG1048" t="str">
        <f t="shared" si="521"/>
        <v>1.01706926433953-0.0170883482137446i</v>
      </c>
      <c r="AH1048" t="str">
        <f t="shared" si="522"/>
        <v>1.07925624320531+2.28015888378925i</v>
      </c>
      <c r="AI1048">
        <f t="shared" si="523"/>
        <v>8.0372461422303605</v>
      </c>
      <c r="AJ1048">
        <f t="shared" si="524"/>
        <v>64.670635152917598</v>
      </c>
      <c r="AK1048"/>
      <c r="AL1048"/>
      <c r="AM1048"/>
      <c r="AN1048"/>
    </row>
    <row r="1049" spans="1:40" x14ac:dyDescent="0.25">
      <c r="A1049"/>
      <c r="B1049">
        <f t="shared" si="490"/>
        <v>91500</v>
      </c>
      <c r="C1049" s="237" t="str">
        <f t="shared" si="493"/>
        <v>-9.12852268852268E-06+0.0267652705586373i</v>
      </c>
      <c r="D1049" s="208" t="str">
        <f t="shared" si="494"/>
        <v>-5.95707594234657+0.205200407616219i</v>
      </c>
      <c r="E1049" t="str">
        <f t="shared" si="495"/>
        <v>2870</v>
      </c>
      <c r="F1049" t="str">
        <f t="shared" si="496"/>
        <v>0.777000777000777</v>
      </c>
      <c r="G1049" t="str">
        <f t="shared" si="491"/>
        <v>0.777000777000777</v>
      </c>
      <c r="H1049" t="str">
        <f t="shared" si="497"/>
        <v>7.52864735503896+3.32294723579652i</v>
      </c>
      <c r="I1049" t="str">
        <f t="shared" si="498"/>
        <v>359.319659754333i</v>
      </c>
      <c r="J1049" t="str">
        <f t="shared" si="492"/>
        <v>-109.436058114943+77.7125061887558i</v>
      </c>
      <c r="K1049" t="str">
        <f t="shared" si="499"/>
        <v>1.54997948486444-2.18270717676503i</v>
      </c>
      <c r="L1049" t="str">
        <f t="shared" si="500"/>
        <v>0.116295187477254-0.138504335122075i</v>
      </c>
      <c r="M1049" t="str">
        <f t="shared" si="501"/>
        <v>1.66627467234169-2.32121151188711i</v>
      </c>
      <c r="N1049" t="str">
        <f t="shared" si="502"/>
        <v>-0.405794239308536i</v>
      </c>
      <c r="O1049" t="str">
        <f t="shared" si="503"/>
        <v>0.918789162118619-0.394748623269753i</v>
      </c>
      <c r="P1049" t="str">
        <f t="shared" si="504"/>
        <v>0.0812108378813809+0.394748623269753i</v>
      </c>
      <c r="Q1049" t="str">
        <f t="shared" si="505"/>
        <v>-0.0812108378813809+0.011045616038783i</v>
      </c>
      <c r="R1049" t="str">
        <f t="shared" si="506"/>
        <v>-0.332721450523883-4.90604144784292i</v>
      </c>
      <c r="S1049" t="str">
        <f t="shared" si="507"/>
        <v>0.0420904228173879i</v>
      </c>
      <c r="T1049" t="str">
        <f t="shared" si="508"/>
        <v>0.206497358899338-0.0140043865329648i</v>
      </c>
      <c r="U1049" t="str">
        <f t="shared" si="509"/>
        <v>0.0001-1739.39828515733i</v>
      </c>
      <c r="V1049" t="str">
        <f t="shared" si="510"/>
        <v>0.00002-0.0278994356225841i</v>
      </c>
      <c r="W1049" t="str">
        <f t="shared" si="511"/>
        <v>0.0000199993584529567-0.0278989881312706i</v>
      </c>
      <c r="X1049" t="str">
        <f t="shared" si="512"/>
        <v>0.00275992999718685-0.0276232487482022i</v>
      </c>
      <c r="Y1049" t="str">
        <f t="shared" si="513"/>
        <v>0.009+0.574911455606932i</v>
      </c>
      <c r="Z1049" t="str">
        <f t="shared" si="514"/>
        <v>-0.604096118730211-0.073495623567245i</v>
      </c>
      <c r="AA1049" t="str">
        <f t="shared" si="515"/>
        <v>0.470926714091455-21.9161710128071i</v>
      </c>
      <c r="AB1049" t="str">
        <f t="shared" si="516"/>
        <v>1.40584849768968-0.0953428454163988i</v>
      </c>
      <c r="AC1049" t="str">
        <f t="shared" si="517"/>
        <v>3.12121883449331-3.42213908531282i</v>
      </c>
      <c r="AD1049" t="str">
        <f t="shared" si="518"/>
        <v>0.219746788470783+0.210386154608745i</v>
      </c>
      <c r="AE1049" t="str">
        <f t="shared" si="519"/>
        <v>-0.117285720395744-0.143243886679277i</v>
      </c>
      <c r="AF1049" t="str">
        <f t="shared" si="520"/>
        <v>-13.4857232973855-3.1177468281803i</v>
      </c>
      <c r="AG1049" t="str">
        <f t="shared" si="521"/>
        <v>1.01706592374569-0.0170752928812814i</v>
      </c>
      <c r="AH1049" t="str">
        <f t="shared" si="522"/>
        <v>1.07781099753058+2.2769601133407i</v>
      </c>
      <c r="AI1049">
        <f t="shared" si="523"/>
        <v>8.0251539058476684</v>
      </c>
      <c r="AJ1049">
        <f t="shared" si="524"/>
        <v>64.669220550271376</v>
      </c>
      <c r="AK1049"/>
      <c r="AL1049"/>
      <c r="AM1049"/>
      <c r="AN1049"/>
    </row>
    <row r="1050" spans="1:40" x14ac:dyDescent="0.25">
      <c r="A1050"/>
      <c r="B1050">
        <f t="shared" si="490"/>
        <v>91600</v>
      </c>
      <c r="C1050" s="237" t="str">
        <f t="shared" si="493"/>
        <v>-9.10860229810452E-06+0.0267360508377399i</v>
      </c>
      <c r="D1050" s="208" t="str">
        <f t="shared" si="494"/>
        <v>-5.95707578962358+0.204976389756006i</v>
      </c>
      <c r="E1050" t="str">
        <f t="shared" si="495"/>
        <v>2870</v>
      </c>
      <c r="F1050" t="str">
        <f t="shared" si="496"/>
        <v>0.777000777000777</v>
      </c>
      <c r="G1050" t="str">
        <f t="shared" si="491"/>
        <v>0.777000777000777</v>
      </c>
      <c r="H1050" t="str">
        <f t="shared" si="497"/>
        <v>7.53148884657655+3.32069097789006i</v>
      </c>
      <c r="I1050" t="str">
        <f t="shared" si="498"/>
        <v>359.712358836031i</v>
      </c>
      <c r="J1050" t="str">
        <f t="shared" si="492"/>
        <v>-109.677580313167+77.7974378895086i</v>
      </c>
      <c r="K1050" t="str">
        <f t="shared" si="499"/>
        <v>1.54768824816648-2.18190607226815i</v>
      </c>
      <c r="L1050" t="str">
        <f t="shared" si="500"/>
        <v>0.116146208957628-0.138478082793285i</v>
      </c>
      <c r="M1050" t="str">
        <f t="shared" si="501"/>
        <v>1.66383445712411-2.32038415506143i</v>
      </c>
      <c r="N1050" t="str">
        <f t="shared" si="502"/>
        <v>-0.406237730280458i</v>
      </c>
      <c r="O1050" t="str">
        <f t="shared" si="503"/>
        <v>0.918614004318086-0.395156059134479i</v>
      </c>
      <c r="P1050" t="str">
        <f t="shared" si="504"/>
        <v>0.081385995681914+0.395156059134479i</v>
      </c>
      <c r="Q1050" t="str">
        <f t="shared" si="505"/>
        <v>-0.081385995681914+0.011081671145979i</v>
      </c>
      <c r="R1050" t="str">
        <f t="shared" si="506"/>
        <v>-0.332720107954406-4.90063616734884i</v>
      </c>
      <c r="S1050" t="str">
        <f t="shared" si="507"/>
        <v>0.0421364232794835i</v>
      </c>
      <c r="T1050" t="str">
        <f t="shared" si="508"/>
        <v>0.206495279886156-0.0140196353023623i</v>
      </c>
      <c r="U1050" t="str">
        <f t="shared" si="509"/>
        <v>0.0001-1737.49937873248i</v>
      </c>
      <c r="V1050" t="str">
        <f t="shared" si="510"/>
        <v>0.00002-0.0278689777234328i</v>
      </c>
      <c r="W1050" t="str">
        <f t="shared" si="511"/>
        <v>0.0000199993584529566-0.0278685307206475i</v>
      </c>
      <c r="X1050" t="str">
        <f t="shared" si="512"/>
        <v>0.00275400900498748-0.0275936790213116i</v>
      </c>
      <c r="Y1050" t="str">
        <f t="shared" si="513"/>
        <v>0.009+0.57553977413765i</v>
      </c>
      <c r="Z1050" t="str">
        <f t="shared" si="514"/>
        <v>-0.602729475799662-0.0732418683218275i</v>
      </c>
      <c r="AA1050" t="str">
        <f t="shared" si="515"/>
        <v>0.469560762596081-21.8898918807359i</v>
      </c>
      <c r="AB1050" t="str">
        <f t="shared" si="516"/>
        <v>1.40583434362217-0.0954466601076053i</v>
      </c>
      <c r="AC1050" t="str">
        <f t="shared" si="517"/>
        <v>3.1176027041598-3.42088317748652i</v>
      </c>
      <c r="AD1050" t="str">
        <f t="shared" si="518"/>
        <v>0.219837987741417+0.210608430975957i</v>
      </c>
      <c r="AE1050" t="str">
        <f t="shared" si="519"/>
        <v>-0.117077480143229-0.14304125415142i</v>
      </c>
      <c r="AF1050" t="str">
        <f t="shared" si="520"/>
        <v>-13.4885646362001-3.11571458813405i</v>
      </c>
      <c r="AG1050" t="str">
        <f t="shared" si="521"/>
        <v>1.01706259153659-0.0170622775054773i</v>
      </c>
      <c r="AH1050" t="str">
        <f t="shared" si="522"/>
        <v>1.07637007621238+2.27377012906734i</v>
      </c>
      <c r="AI1050">
        <f t="shared" si="523"/>
        <v>8.0130786243664183</v>
      </c>
      <c r="AJ1050">
        <f t="shared" si="524"/>
        <v>64.667798601814923</v>
      </c>
      <c r="AK1050"/>
      <c r="AL1050"/>
      <c r="AM1050"/>
      <c r="AN1050"/>
    </row>
    <row r="1051" spans="1:40" x14ac:dyDescent="0.25">
      <c r="A1051"/>
      <c r="B1051">
        <f t="shared" si="490"/>
        <v>91700</v>
      </c>
      <c r="C1051" s="237" t="str">
        <f t="shared" si="493"/>
        <v>-9.08874704244203E-06+0.0267068948457644i</v>
      </c>
      <c r="D1051" s="208" t="str">
        <f t="shared" si="494"/>
        <v>-5.95707563739995+0.204752860484194i</v>
      </c>
      <c r="E1051" t="str">
        <f t="shared" si="495"/>
        <v>2870</v>
      </c>
      <c r="F1051" t="str">
        <f t="shared" si="496"/>
        <v>0.777000777000777</v>
      </c>
      <c r="G1051" t="str">
        <f t="shared" si="491"/>
        <v>0.777000777000777</v>
      </c>
      <c r="H1051" t="str">
        <f t="shared" si="497"/>
        <v>7.53432338474028+3.31843628863125i</v>
      </c>
      <c r="I1051" t="str">
        <f t="shared" si="498"/>
        <v>360.10505791773i</v>
      </c>
      <c r="J1051" t="str">
        <f t="shared" si="492"/>
        <v>-109.919366325917+77.8823695902613i</v>
      </c>
      <c r="K1051" t="str">
        <f t="shared" si="499"/>
        <v>1.5454012829957-2.18110376764124i</v>
      </c>
      <c r="L1051" t="str">
        <f t="shared" si="500"/>
        <v>0.115997449539012-0.138451704154523i</v>
      </c>
      <c r="M1051" t="str">
        <f t="shared" si="501"/>
        <v>1.66139873253471-2.31955547179576i</v>
      </c>
      <c r="N1051" t="str">
        <f t="shared" si="502"/>
        <v>-0.406681221252379i</v>
      </c>
      <c r="O1051" t="str">
        <f t="shared" si="503"/>
        <v>0.918438665840656-0.395563417278235i</v>
      </c>
      <c r="P1051" t="str">
        <f t="shared" si="504"/>
        <v>0.081561334159344+0.395563417278235i</v>
      </c>
      <c r="Q1051" t="str">
        <f t="shared" si="505"/>
        <v>-0.081561334159344+0.011117803974144i</v>
      </c>
      <c r="R1051" t="str">
        <f t="shared" si="506"/>
        <v>-0.332718763899198-4.8952426218747i</v>
      </c>
      <c r="S1051" t="str">
        <f t="shared" si="507"/>
        <v>0.0421824237415789i</v>
      </c>
      <c r="T1051" t="str">
        <f t="shared" si="508"/>
        <v>0.206493198593756-0.0140348838855703i</v>
      </c>
      <c r="U1051" t="str">
        <f t="shared" si="509"/>
        <v>0.0001-1735.60461387018i</v>
      </c>
      <c r="V1051" t="str">
        <f t="shared" si="510"/>
        <v>0.00002-0.0278385862537235i</v>
      </c>
      <c r="W1051" t="str">
        <f t="shared" si="511"/>
        <v>0.0000199993584529567-0.0278381397384008i</v>
      </c>
      <c r="X1051" t="str">
        <f t="shared" si="512"/>
        <v>0.00274810712242803-0.0275641718953983i</v>
      </c>
      <c r="Y1051" t="str">
        <f t="shared" si="513"/>
        <v>0.009+0.576168092668368i</v>
      </c>
      <c r="Z1051" t="str">
        <f t="shared" si="514"/>
        <v>-0.601367515164092-0.0729892987290611i</v>
      </c>
      <c r="AA1051" t="str">
        <f t="shared" si="515"/>
        <v>0.468200868855158-21.8636780960987i</v>
      </c>
      <c r="AB1051" t="str">
        <f t="shared" si="516"/>
        <v>1.40582017403759-0.0955504735312207i</v>
      </c>
      <c r="AC1051" t="str">
        <f t="shared" si="517"/>
        <v>3.11399323160576-3.41962531266762i</v>
      </c>
      <c r="AD1051" t="str">
        <f t="shared" si="518"/>
        <v>0.219929281583197+0.21083066530268i</v>
      </c>
      <c r="AE1051" t="str">
        <f t="shared" si="519"/>
        <v>-0.116869943166487-0.142839197346209i</v>
      </c>
      <c r="AF1051" t="str">
        <f t="shared" si="520"/>
        <v>-13.4913990221402-3.11368342814706i</v>
      </c>
      <c r="AG1051" t="str">
        <f t="shared" si="521"/>
        <v>1.01705926766447-0.0170493019350702i</v>
      </c>
      <c r="AH1051" t="str">
        <f t="shared" si="522"/>
        <v>1.07493346201068+2.27058889413875i</v>
      </c>
      <c r="AI1051">
        <f t="shared" si="523"/>
        <v>8.0010202514940509</v>
      </c>
      <c r="AJ1051">
        <f t="shared" si="524"/>
        <v>64.66636928943386</v>
      </c>
      <c r="AK1051"/>
      <c r="AL1051"/>
      <c r="AM1051"/>
      <c r="AN1051"/>
    </row>
    <row r="1052" spans="1:40" x14ac:dyDescent="0.25">
      <c r="A1052"/>
      <c r="B1052">
        <f t="shared" si="490"/>
        <v>91800</v>
      </c>
      <c r="C1052" s="237" t="str">
        <f t="shared" si="493"/>
        <v>-9.06895663787829E-06+0.0266778023744465i</v>
      </c>
      <c r="D1052" s="208" t="str">
        <f t="shared" si="494"/>
        <v>-5.95707548567352+0.20452981820409i</v>
      </c>
      <c r="E1052" t="str">
        <f t="shared" si="495"/>
        <v>2870</v>
      </c>
      <c r="F1052" t="str">
        <f t="shared" si="496"/>
        <v>0.777000777000777</v>
      </c>
      <c r="G1052" t="str">
        <f t="shared" si="491"/>
        <v>0.777000777000777</v>
      </c>
      <c r="H1052" t="str">
        <f t="shared" si="497"/>
        <v>7.53715098997898+3.31618317274165i</v>
      </c>
      <c r="I1052" t="str">
        <f t="shared" si="498"/>
        <v>360.497756999429i</v>
      </c>
      <c r="J1052" t="str">
        <f t="shared" si="492"/>
        <v>-110.161416153193+77.9673012910141i</v>
      </c>
      <c r="K1052" t="str">
        <f t="shared" si="499"/>
        <v>1.54311858149609-2.18030027223102i</v>
      </c>
      <c r="L1052" t="str">
        <f t="shared" si="500"/>
        <v>0.115848909003482-0.138425199800948i</v>
      </c>
      <c r="M1052" t="str">
        <f t="shared" si="501"/>
        <v>1.65896749049957-2.31872547203197i</v>
      </c>
      <c r="N1052" t="str">
        <f t="shared" si="502"/>
        <v>-0.407124712224301i</v>
      </c>
      <c r="O1052" t="str">
        <f t="shared" si="503"/>
        <v>0.918263146720817-0.395970697620902i</v>
      </c>
      <c r="P1052" t="str">
        <f t="shared" si="504"/>
        <v>0.081736853279183+0.395970697620902i</v>
      </c>
      <c r="Q1052" t="str">
        <f t="shared" si="505"/>
        <v>-0.081736853279183+0.011154014603399i</v>
      </c>
      <c r="R1052" t="str">
        <f t="shared" si="506"/>
        <v>-0.332717418358162-4.88986077307024i</v>
      </c>
      <c r="S1052" t="str">
        <f t="shared" si="507"/>
        <v>0.0422284242036745i</v>
      </c>
      <c r="T1052" t="str">
        <f t="shared" si="508"/>
        <v>0.206491115022118-0.0140501322823799i</v>
      </c>
      <c r="U1052" t="str">
        <f t="shared" si="509"/>
        <v>0.0001-1733.7139770359i</v>
      </c>
      <c r="V1052" t="str">
        <f t="shared" si="510"/>
        <v>0.00002-0.0278082609963665i</v>
      </c>
      <c r="W1052" t="str">
        <f t="shared" si="511"/>
        <v>0.0000199993584529565-0.0278078149674444i</v>
      </c>
      <c r="X1052" t="str">
        <f t="shared" si="512"/>
        <v>0.00274222426763331-0.0275347271739787i</v>
      </c>
      <c r="Y1052" t="str">
        <f t="shared" si="513"/>
        <v>0.009+0.576796411199086i</v>
      </c>
      <c r="Z1052" t="str">
        <f t="shared" si="514"/>
        <v>-0.600010215252372-0.0727379077841114i</v>
      </c>
      <c r="AA1052" t="str">
        <f t="shared" si="515"/>
        <v>0.466846997020753-21.8375294085033i</v>
      </c>
      <c r="AB1052" t="str">
        <f t="shared" si="516"/>
        <v>1.40580598893579-0.0956542856858226i</v>
      </c>
      <c r="AC1052" t="str">
        <f t="shared" si="517"/>
        <v>3.11039040486533-3.41836550556025i</v>
      </c>
      <c r="AD1052" t="str">
        <f t="shared" si="518"/>
        <v>0.220020669982025+0.211052857565451i</v>
      </c>
      <c r="AE1052" t="str">
        <f t="shared" si="519"/>
        <v>-0.116663106264717-0.142637713701226i</v>
      </c>
      <c r="AF1052" t="str">
        <f t="shared" si="520"/>
        <v>-13.4942264756525-3.11165335453756i</v>
      </c>
      <c r="AG1052" t="str">
        <f t="shared" si="521"/>
        <v>1.01705595208189-0.0170363660195672i</v>
      </c>
      <c r="AH1052" t="str">
        <f t="shared" si="522"/>
        <v>1.07350113777061+2.26741637192916i</v>
      </c>
      <c r="AI1052">
        <f t="shared" si="523"/>
        <v>7.9889787411191771</v>
      </c>
      <c r="AJ1052">
        <f t="shared" si="524"/>
        <v>64.664932595234404</v>
      </c>
      <c r="AK1052"/>
      <c r="AL1052"/>
      <c r="AM1052"/>
      <c r="AN1052"/>
    </row>
    <row r="1053" spans="1:40" x14ac:dyDescent="0.25">
      <c r="A1053"/>
      <c r="B1053">
        <f t="shared" si="490"/>
        <v>91900</v>
      </c>
      <c r="C1053" s="237" t="str">
        <f t="shared" si="493"/>
        <v>-9.04923080229893E-06+0.0266487732164284i</v>
      </c>
      <c r="D1053" s="208" t="str">
        <f t="shared" si="494"/>
        <v>-5.95707533444211+0.204307261325951i</v>
      </c>
      <c r="E1053" t="str">
        <f t="shared" si="495"/>
        <v>2870</v>
      </c>
      <c r="F1053" t="str">
        <f t="shared" si="496"/>
        <v>0.777000777000777</v>
      </c>
      <c r="G1053" t="str">
        <f t="shared" si="491"/>
        <v>0.777000777000777</v>
      </c>
      <c r="H1053" t="str">
        <f t="shared" si="497"/>
        <v>7.5399716826771+3.31393163489137i</v>
      </c>
      <c r="I1053" t="str">
        <f t="shared" si="498"/>
        <v>360.890456081127i</v>
      </c>
      <c r="J1053" t="str">
        <f t="shared" si="492"/>
        <v>-110.403729794994+78.0522329917668i</v>
      </c>
      <c r="K1053" t="str">
        <f t="shared" si="499"/>
        <v>1.54084013581681-2.17949559533992i</v>
      </c>
      <c r="L1053" t="str">
        <f t="shared" si="500"/>
        <v>0.1157005871324-0.138398570325728i</v>
      </c>
      <c r="M1053" t="str">
        <f t="shared" si="501"/>
        <v>1.65654072294921-2.31789416566565i</v>
      </c>
      <c r="N1053" t="str">
        <f t="shared" si="502"/>
        <v>-0.407568203196223i</v>
      </c>
      <c r="O1053" t="str">
        <f t="shared" si="503"/>
        <v>0.918087446993089-0.396377900082374i</v>
      </c>
      <c r="P1053" t="str">
        <f t="shared" si="504"/>
        <v>0.081912553006911+0.396377900082374i</v>
      </c>
      <c r="Q1053" t="str">
        <f t="shared" si="505"/>
        <v>-0.081912553006911+0.011190303113849i</v>
      </c>
      <c r="R1053" t="str">
        <f t="shared" si="506"/>
        <v>-0.332716071331304-4.88449058275187i</v>
      </c>
      <c r="S1053" t="str">
        <f t="shared" si="507"/>
        <v>0.0422744246657699i</v>
      </c>
      <c r="T1053" t="str">
        <f t="shared" si="508"/>
        <v>0.206489029171206-0.0140653804925861i</v>
      </c>
      <c r="U1053" t="str">
        <f t="shared" si="509"/>
        <v>0.0001-1731.82745475403i</v>
      </c>
      <c r="V1053" t="str">
        <f t="shared" si="510"/>
        <v>0.00002-0.0277780017352171i</v>
      </c>
      <c r="W1053" t="str">
        <f t="shared" si="511"/>
        <v>0.0000199993584529565-0.027777556191637i</v>
      </c>
      <c r="X1053" t="str">
        <f t="shared" si="512"/>
        <v>0.00273636035916468-0.0275053446613809i</v>
      </c>
      <c r="Y1053" t="str">
        <f t="shared" si="513"/>
        <v>0.009+0.577424729729804i</v>
      </c>
      <c r="Z1053" t="str">
        <f t="shared" si="514"/>
        <v>-0.598657554618467-0.0724876885323018i</v>
      </c>
      <c r="AA1053" t="str">
        <f t="shared" si="515"/>
        <v>0.465499111508113-21.8114455688593i</v>
      </c>
      <c r="AB1053" t="str">
        <f t="shared" si="516"/>
        <v>1.40579178831653-0.0957580965700155i</v>
      </c>
      <c r="AC1053" t="str">
        <f t="shared" si="517"/>
        <v>3.10679421197904-3.4171037707999i</v>
      </c>
      <c r="AD1053" t="str">
        <f t="shared" si="518"/>
        <v>0.22011215292379+0.211275007740738i</v>
      </c>
      <c r="AE1053" t="str">
        <f t="shared" si="519"/>
        <v>-0.116456966255392-0.142436800669382i</v>
      </c>
      <c r="AF1053" t="str">
        <f t="shared" si="520"/>
        <v>-13.4970470171192-3.10962437356542i</v>
      </c>
      <c r="AG1053" t="str">
        <f t="shared" si="521"/>
        <v>1.01705264474172-0.0170234696092393i</v>
      </c>
      <c r="AH1053" t="str">
        <f t="shared" si="522"/>
        <v>1.07207308642172+2.26425252601583i</v>
      </c>
      <c r="AI1053">
        <f t="shared" si="523"/>
        <v>7.9769540473096505</v>
      </c>
      <c r="AJ1053">
        <f t="shared" si="524"/>
        <v>64.663488501544379</v>
      </c>
      <c r="AK1053"/>
      <c r="AL1053"/>
      <c r="AM1053"/>
      <c r="AN1053"/>
    </row>
    <row r="1054" spans="1:40" x14ac:dyDescent="0.25">
      <c r="A1054"/>
      <c r="B1054">
        <f t="shared" si="490"/>
        <v>92000</v>
      </c>
      <c r="C1054" s="237" t="str">
        <f t="shared" si="493"/>
        <v>-9.02956925512189E-06+0.0266198071652537i</v>
      </c>
      <c r="D1054" s="208" t="str">
        <f t="shared" si="494"/>
        <v>-5.95707518370358+0.204085188266945i</v>
      </c>
      <c r="E1054" t="str">
        <f t="shared" si="495"/>
        <v>2870</v>
      </c>
      <c r="F1054" t="str">
        <f t="shared" si="496"/>
        <v>0.777000777000777</v>
      </c>
      <c r="G1054" t="str">
        <f t="shared" si="491"/>
        <v>0.777000777000777</v>
      </c>
      <c r="H1054" t="str">
        <f t="shared" si="497"/>
        <v>7.54278548315515+3.31168167969942i</v>
      </c>
      <c r="I1054" t="str">
        <f t="shared" si="498"/>
        <v>361.283155162826i</v>
      </c>
      <c r="J1054" t="str">
        <f t="shared" si="492"/>
        <v>-110.646307251321+78.1371646925196i</v>
      </c>
      <c r="K1054" t="str">
        <f t="shared" si="499"/>
        <v>1.53856593811223-2.17868974622623i</v>
      </c>
      <c r="L1054" t="str">
        <f t="shared" si="500"/>
        <v>0.115552483706415-0.138371816320044i</v>
      </c>
      <c r="M1054" t="str">
        <f t="shared" si="501"/>
        <v>1.65411842181865-2.31706156254627i</v>
      </c>
      <c r="N1054" t="str">
        <f t="shared" si="502"/>
        <v>-0.408011694168145i</v>
      </c>
      <c r="O1054" t="str">
        <f t="shared" si="503"/>
        <v>0.91791156669203-0.396785024582561i</v>
      </c>
      <c r="P1054" t="str">
        <f t="shared" si="504"/>
        <v>0.08208843330797+0.396785024582561i</v>
      </c>
      <c r="Q1054" t="str">
        <f t="shared" si="505"/>
        <v>-0.08208843330797+0.011226669585584i</v>
      </c>
      <c r="R1054" t="str">
        <f t="shared" si="506"/>
        <v>-0.332714722818566-4.87913201290221i</v>
      </c>
      <c r="S1054" t="str">
        <f t="shared" si="507"/>
        <v>0.0423204251278655i</v>
      </c>
      <c r="T1054" t="str">
        <f t="shared" si="508"/>
        <v>0.206486941041-0.0140806285159816i</v>
      </c>
      <c r="U1054" t="str">
        <f t="shared" si="509"/>
        <v>0.0001-1729.94503360756i</v>
      </c>
      <c r="V1054" t="str">
        <f t="shared" si="510"/>
        <v>0.00002-0.0277478082550701i</v>
      </c>
      <c r="W1054" t="str">
        <f t="shared" si="511"/>
        <v>0.0000199993584529565-0.027747363195777i</v>
      </c>
      <c r="X1054" t="str">
        <f t="shared" si="512"/>
        <v>0.00273051531601727-0.0274760241627414i</v>
      </c>
      <c r="Y1054" t="str">
        <f t="shared" si="513"/>
        <v>0.009+0.578053048260522i</v>
      </c>
      <c r="Z1054" t="str">
        <f t="shared" si="514"/>
        <v>-0.597309511940586-0.0722386340686921i</v>
      </c>
      <c r="AA1054" t="str">
        <f t="shared" si="515"/>
        <v>0.464157176993389-21.7854263293705i</v>
      </c>
      <c r="AB1054" t="str">
        <f t="shared" si="516"/>
        <v>1.40577757217968-0.0958619061823881i</v>
      </c>
      <c r="AC1054" t="str">
        <f t="shared" si="517"/>
        <v>3.10320464099428-3.41584012295409i</v>
      </c>
      <c r="AD1054" t="str">
        <f t="shared" si="518"/>
        <v>0.220203730394364+0.211497115804956i</v>
      </c>
      <c r="AE1054" t="str">
        <f t="shared" si="519"/>
        <v>-0.116251519974136-0.142236455718819i</v>
      </c>
      <c r="AF1054" t="str">
        <f t="shared" si="520"/>
        <v>-13.4998606668587-3.10759649143248i</v>
      </c>
      <c r="AG1054" t="str">
        <f t="shared" si="521"/>
        <v>1.01704934559713-0.0170106125551158i</v>
      </c>
      <c r="AH1054" t="str">
        <f t="shared" si="522"/>
        <v>1.07064929097762+2.26109732017796i</v>
      </c>
      <c r="AI1054">
        <f t="shared" si="523"/>
        <v>7.9649461243127861</v>
      </c>
      <c r="AJ1054">
        <f t="shared" si="524"/>
        <v>64.662036990911773</v>
      </c>
      <c r="AK1054"/>
      <c r="AL1054"/>
      <c r="AM1054"/>
      <c r="AN1054"/>
    </row>
    <row r="1055" spans="1:40" x14ac:dyDescent="0.25">
      <c r="A1055"/>
      <c r="B1055">
        <f t="shared" si="490"/>
        <v>92100</v>
      </c>
      <c r="C1055" s="237" t="str">
        <f t="shared" si="493"/>
        <v>-9.00997171728753E-06+0.0265909040153629i</v>
      </c>
      <c r="D1055" s="208" t="str">
        <f t="shared" si="494"/>
        <v>-5.95707503345579+0.203863597451116i</v>
      </c>
      <c r="E1055" t="str">
        <f t="shared" si="495"/>
        <v>2870</v>
      </c>
      <c r="F1055" t="str">
        <f t="shared" si="496"/>
        <v>0.777000777000777</v>
      </c>
      <c r="G1055" t="str">
        <f t="shared" si="491"/>
        <v>0.777000777000777</v>
      </c>
      <c r="H1055" t="str">
        <f t="shared" si="497"/>
        <v>7.54559241166965+3.30943331173409i</v>
      </c>
      <c r="I1055" t="str">
        <f t="shared" si="498"/>
        <v>361.675854244525i</v>
      </c>
      <c r="J1055" t="str">
        <f t="shared" si="492"/>
        <v>-110.889148522174+78.2220963932723i</v>
      </c>
      <c r="K1055" t="str">
        <f t="shared" si="499"/>
        <v>1.53629598054206-2.17788273410427i</v>
      </c>
      <c r="L1055" t="str">
        <f t="shared" si="500"/>
        <v>0.115404598505478-0.138344938373094i</v>
      </c>
      <c r="M1055" t="str">
        <f t="shared" si="501"/>
        <v>1.65170057904754-2.31622767247736i</v>
      </c>
      <c r="N1055" t="str">
        <f t="shared" si="502"/>
        <v>-0.408455185140067i</v>
      </c>
      <c r="O1055" t="str">
        <f t="shared" si="503"/>
        <v>0.917735505852233-0.397192071041387i</v>
      </c>
      <c r="P1055" t="str">
        <f t="shared" si="504"/>
        <v>0.082264494147767+0.397192071041387i</v>
      </c>
      <c r="Q1055" t="str">
        <f t="shared" si="505"/>
        <v>-0.082264494147767+0.01126311409868i</v>
      </c>
      <c r="R1055" t="str">
        <f t="shared" si="506"/>
        <v>-0.332713372819824-4.8737850256689i</v>
      </c>
      <c r="S1055" t="str">
        <f t="shared" si="507"/>
        <v>0.0423664255899609i</v>
      </c>
      <c r="T1055" t="str">
        <f t="shared" si="508"/>
        <v>0.206484850631467-0.014095876352356i</v>
      </c>
      <c r="U1055" t="str">
        <f t="shared" si="509"/>
        <v>0.0001-1728.06670023773i</v>
      </c>
      <c r="V1055" t="str">
        <f t="shared" si="510"/>
        <v>0.00002-0.0277176803416552i</v>
      </c>
      <c r="W1055" t="str">
        <f t="shared" si="511"/>
        <v>0.0000199993584529566-0.0277172357655976i</v>
      </c>
      <c r="X1055" t="str">
        <f t="shared" si="512"/>
        <v>0.00272468905761729-0.0274467654840004i</v>
      </c>
      <c r="Y1055" t="str">
        <f t="shared" si="513"/>
        <v>0.009+0.57868136679124i</v>
      </c>
      <c r="Z1055" t="str">
        <f t="shared" si="514"/>
        <v>-0.595966066020305-0.0719907375376615i</v>
      </c>
      <c r="AA1055" t="str">
        <f t="shared" si="515"/>
        <v>0.462821158411369-21.759471443526i</v>
      </c>
      <c r="AB1055" t="str">
        <f t="shared" si="516"/>
        <v>1.40576334052502-0.0959657145215079i</v>
      </c>
      <c r="AC1055" t="str">
        <f t="shared" si="517"/>
        <v>3.0996216799652-3.41457457652215i</v>
      </c>
      <c r="AD1055" t="str">
        <f t="shared" si="518"/>
        <v>0.220295402379605+0.211719181734454i</v>
      </c>
      <c r="AE1055" t="str">
        <f t="shared" si="519"/>
        <v>-0.1160467642746-0.142036676332784i</v>
      </c>
      <c r="AF1055" t="str">
        <f t="shared" si="520"/>
        <v>-13.5026674451254-3.10556971428297i</v>
      </c>
      <c r="AG1055" t="str">
        <f t="shared" si="521"/>
        <v>1.0170460546016-0.0169977947089804i</v>
      </c>
      <c r="AH1055" t="str">
        <f t="shared" si="522"/>
        <v>1.06922973453546+2.25795071839512i</v>
      </c>
      <c r="AI1055">
        <f t="shared" si="523"/>
        <v>7.9529549265538622</v>
      </c>
      <c r="AJ1055">
        <f t="shared" si="524"/>
        <v>64.660578046101634</v>
      </c>
      <c r="AK1055"/>
      <c r="AL1055"/>
      <c r="AM1055"/>
      <c r="AN1055"/>
    </row>
    <row r="1056" spans="1:40" x14ac:dyDescent="0.25">
      <c r="A1056"/>
      <c r="B1056">
        <f t="shared" si="490"/>
        <v>92200</v>
      </c>
      <c r="C1056" s="237" t="str">
        <f t="shared" si="493"/>
        <v>-8.99043791124881E-06+0.026562063562088i</v>
      </c>
      <c r="D1056" s="208" t="str">
        <f t="shared" si="494"/>
        <v>-5.95707488369661+0.203642487309341i</v>
      </c>
      <c r="E1056" t="str">
        <f t="shared" si="495"/>
        <v>2870</v>
      </c>
      <c r="F1056" t="str">
        <f t="shared" si="496"/>
        <v>0.777000777000777</v>
      </c>
      <c r="G1056" t="str">
        <f t="shared" si="491"/>
        <v>0.777000777000777</v>
      </c>
      <c r="H1056" t="str">
        <f t="shared" si="497"/>
        <v>7.54839248841343+3.30718653551326i</v>
      </c>
      <c r="I1056" t="str">
        <f t="shared" si="498"/>
        <v>362.068553326224i</v>
      </c>
      <c r="J1056" t="str">
        <f t="shared" si="492"/>
        <v>-111.132253607552+78.307028094025i</v>
      </c>
      <c r="K1056" t="str">
        <f t="shared" si="499"/>
        <v>1.53403025527147-2.1770745681446i</v>
      </c>
      <c r="L1056" t="str">
        <f t="shared" si="500"/>
        <v>0.115256931308844-0.138317937072098i</v>
      </c>
      <c r="M1056" t="str">
        <f t="shared" si="501"/>
        <v>1.64928718658031-2.3153925052167i</v>
      </c>
      <c r="N1056" t="str">
        <f t="shared" si="502"/>
        <v>-0.408898676111989i</v>
      </c>
      <c r="O1056" t="str">
        <f t="shared" si="503"/>
        <v>0.917559264508327-0.397599039378792i</v>
      </c>
      <c r="P1056" t="str">
        <f t="shared" si="504"/>
        <v>0.082440735491673+0.397599039378792i</v>
      </c>
      <c r="Q1056" t="str">
        <f t="shared" si="505"/>
        <v>-0.082440735491673+0.011299636733197i</v>
      </c>
      <c r="R1056" t="str">
        <f t="shared" si="506"/>
        <v>-0.332712021334983-4.86844958336385i</v>
      </c>
      <c r="S1056" t="str">
        <f t="shared" si="507"/>
        <v>0.0424124260520565i</v>
      </c>
      <c r="T1056" t="str">
        <f t="shared" si="508"/>
        <v>0.206482757942585-0.0141111240015002i</v>
      </c>
      <c r="U1056" t="str">
        <f t="shared" si="509"/>
        <v>0.0001-1726.19244134377i</v>
      </c>
      <c r="V1056" t="str">
        <f t="shared" si="510"/>
        <v>0.00002-0.0276876177816317i</v>
      </c>
      <c r="W1056" t="str">
        <f t="shared" si="511"/>
        <v>0.0000199993584529566-0.0276871736877612i</v>
      </c>
      <c r="X1056" t="str">
        <f t="shared" si="512"/>
        <v>0.00271888150381914-0.0274175684318975i</v>
      </c>
      <c r="Y1056" t="str">
        <f t="shared" si="513"/>
        <v>0.009+0.579309685321958i</v>
      </c>
      <c r="Z1056" t="str">
        <f t="shared" si="514"/>
        <v>-0.594627195781692-0.0717439921324896i</v>
      </c>
      <c r="AA1056" t="str">
        <f t="shared" si="515"/>
        <v>0.461491020953214-21.7335806660919i</v>
      </c>
      <c r="AB1056" t="str">
        <f t="shared" si="516"/>
        <v>1.40574909335238-0.0960695215859514i</v>
      </c>
      <c r="AC1056" t="str">
        <f t="shared" si="517"/>
        <v>3.0960453169531-3.41330714593588i</v>
      </c>
      <c r="AD1056" t="str">
        <f t="shared" si="518"/>
        <v>0.220387168865356+0.211941205505516i</v>
      </c>
      <c r="AE1056" t="str">
        <f t="shared" si="519"/>
        <v>-0.115842696028335-0.141837460009514i</v>
      </c>
      <c r="AF1056" t="str">
        <f t="shared" si="520"/>
        <v>-13.50546737211-3.10354404820392i</v>
      </c>
      <c r="AG1056" t="str">
        <f t="shared" si="521"/>
        <v>1.01704277170891-0.0169850159233657i</v>
      </c>
      <c r="AH1056" t="str">
        <f t="shared" si="522"/>
        <v>1.06781440027536+2.25481268484578i</v>
      </c>
      <c r="AI1056">
        <f t="shared" si="523"/>
        <v>7.9409804086347719</v>
      </c>
      <c r="AJ1056">
        <f t="shared" si="524"/>
        <v>64.659111650095184</v>
      </c>
      <c r="AK1056"/>
      <c r="AL1056"/>
      <c r="AM1056"/>
      <c r="AN1056"/>
    </row>
    <row r="1057" spans="1:40" x14ac:dyDescent="0.25">
      <c r="A1057"/>
      <c r="B1057">
        <f t="shared" si="490"/>
        <v>92300</v>
      </c>
      <c r="C1057" s="237" t="str">
        <f t="shared" si="493"/>
        <v>-0.0000089709675609613+0.0265332856016481i</v>
      </c>
      <c r="D1057" s="208" t="str">
        <f t="shared" si="494"/>
        <v>-5.95707473442393+0.203421856279302i</v>
      </c>
      <c r="E1057" t="str">
        <f t="shared" si="495"/>
        <v>2870</v>
      </c>
      <c r="F1057" t="str">
        <f t="shared" si="496"/>
        <v>0.777000777000777</v>
      </c>
      <c r="G1057" t="str">
        <f t="shared" si="491"/>
        <v>0.777000777000777</v>
      </c>
      <c r="H1057" t="str">
        <f t="shared" si="497"/>
        <v>7.55118573351577+3.30494135550487i</v>
      </c>
      <c r="I1057" t="str">
        <f t="shared" si="498"/>
        <v>362.461252407922i</v>
      </c>
      <c r="J1057" t="str">
        <f t="shared" si="492"/>
        <v>-111.375622507456+78.3919597947778i</v>
      </c>
      <c r="K1057" t="str">
        <f t="shared" si="499"/>
        <v>1.53176875447105-2.17626525747413i</v>
      </c>
      <c r="L1057" t="str">
        <f t="shared" si="500"/>
        <v>0.115109481895083-0.138290813002302i</v>
      </c>
      <c r="M1057" t="str">
        <f t="shared" si="501"/>
        <v>1.64687823636613-2.31455607047643i</v>
      </c>
      <c r="N1057" t="str">
        <f t="shared" si="502"/>
        <v>-0.409342167083911i</v>
      </c>
      <c r="O1057" t="str">
        <f t="shared" si="503"/>
        <v>0.917382842694975-0.398005929514733i</v>
      </c>
      <c r="P1057" t="str">
        <f t="shared" si="504"/>
        <v>0.0826171573050249+0.398005929514733i</v>
      </c>
      <c r="Q1057" t="str">
        <f t="shared" si="505"/>
        <v>-0.0826171573050249+0.011336237569178i</v>
      </c>
      <c r="R1057" t="str">
        <f t="shared" si="506"/>
        <v>-0.332710668364064-4.86312564846226i</v>
      </c>
      <c r="S1057" t="str">
        <f t="shared" si="507"/>
        <v>0.0424584265141519i</v>
      </c>
      <c r="T1057" t="str">
        <f t="shared" si="508"/>
        <v>0.206480662974322-0.01412637146321i</v>
      </c>
      <c r="U1057" t="str">
        <f t="shared" si="509"/>
        <v>0.0001-1724.32224368251i</v>
      </c>
      <c r="V1057" t="str">
        <f t="shared" si="510"/>
        <v>0.00002-0.0276576203625834i</v>
      </c>
      <c r="W1057" t="str">
        <f t="shared" si="511"/>
        <v>0.0000199993584529567-0.0276571767498552i</v>
      </c>
      <c r="X1057" t="str">
        <f t="shared" si="512"/>
        <v>0.00271309257490288-0.0273884328139686i</v>
      </c>
      <c r="Y1057" t="str">
        <f t="shared" si="513"/>
        <v>0.009+0.579938003852676i</v>
      </c>
      <c r="Z1057" t="str">
        <f t="shared" si="514"/>
        <v>-0.593292880270477-0.071498391094952i</v>
      </c>
      <c r="AA1057" t="str">
        <f t="shared" si="515"/>
        <v>0.460166730064257-21.7077537531029i</v>
      </c>
      <c r="AB1057" t="str">
        <f t="shared" si="516"/>
        <v>1.40573483066156-0.0961733273743284i</v>
      </c>
      <c r="AC1057" t="str">
        <f t="shared" si="517"/>
        <v>3.09247554002618-3.41203784555957i</v>
      </c>
      <c r="AD1057" t="str">
        <f t="shared" si="518"/>
        <v>0.220479029837457+0.212163187094369i</v>
      </c>
      <c r="AE1057" t="str">
        <f t="shared" si="519"/>
        <v>-0.115639312124681-0.141638804262137i</v>
      </c>
      <c r="AF1057" t="str">
        <f t="shared" si="520"/>
        <v>-13.5082604679397-3.10151949922557i</v>
      </c>
      <c r="AG1057" t="str">
        <f t="shared" si="521"/>
        <v>1.01703949687316-0.0169722760515493i</v>
      </c>
      <c r="AH1057" t="str">
        <f t="shared" si="522"/>
        <v>1.0664032714601+2.25168318390618i</v>
      </c>
      <c r="AI1057">
        <f t="shared" si="523"/>
        <v>7.9290225253341298</v>
      </c>
      <c r="AJ1057">
        <f t="shared" si="524"/>
        <v>64.657637786086667</v>
      </c>
      <c r="AK1057"/>
      <c r="AL1057"/>
      <c r="AM1057"/>
      <c r="AN1057"/>
    </row>
    <row r="1058" spans="1:40" x14ac:dyDescent="0.25">
      <c r="A1058"/>
      <c r="B1058">
        <f t="shared" si="490"/>
        <v>92400</v>
      </c>
      <c r="C1058" s="237" t="str">
        <f t="shared" si="493"/>
        <v>-8.95156039187349E-06+0.0265045699311445i</v>
      </c>
      <c r="D1058" s="208" t="str">
        <f t="shared" si="494"/>
        <v>-5.95707458563563+0.203201702805441i</v>
      </c>
      <c r="E1058" t="str">
        <f t="shared" si="495"/>
        <v>2870</v>
      </c>
      <c r="F1058" t="str">
        <f t="shared" si="496"/>
        <v>0.777000777000777</v>
      </c>
      <c r="G1058" t="str">
        <f t="shared" si="491"/>
        <v>0.777000777000777</v>
      </c>
      <c r="H1058" t="str">
        <f t="shared" si="497"/>
        <v>7.55397216704258+3.30269777612707i</v>
      </c>
      <c r="I1058" t="str">
        <f t="shared" si="498"/>
        <v>362.853951489621i</v>
      </c>
      <c r="J1058" t="str">
        <f t="shared" si="492"/>
        <v>-111.619255221886+78.4768914955305i</v>
      </c>
      <c r="K1058" t="str">
        <f t="shared" si="499"/>
        <v>1.52951147031705-2.17545481117642i</v>
      </c>
      <c r="L1058" t="str">
        <f t="shared" si="500"/>
        <v>0.114962250042088-0.138263566746984i</v>
      </c>
      <c r="M1058" t="str">
        <f t="shared" si="501"/>
        <v>1.64447372035914-2.3137183779234i</v>
      </c>
      <c r="N1058" t="str">
        <f t="shared" si="502"/>
        <v>-0.409785658055833i</v>
      </c>
      <c r="O1058" t="str">
        <f t="shared" si="503"/>
        <v>0.917206240446877-0.398412741369181i</v>
      </c>
      <c r="P1058" t="str">
        <f t="shared" si="504"/>
        <v>0.082793759553123+0.398412741369181i</v>
      </c>
      <c r="Q1058" t="str">
        <f t="shared" si="505"/>
        <v>-0.082793759553123+0.011372916686652i</v>
      </c>
      <c r="R1058" t="str">
        <f t="shared" si="506"/>
        <v>-0.332709313906992-4.8578131836018i</v>
      </c>
      <c r="S1058" t="str">
        <f t="shared" si="507"/>
        <v>0.0425044269762474i</v>
      </c>
      <c r="T1058" t="str">
        <f t="shared" si="508"/>
        <v>0.206478565726655-0.0141416187372771i</v>
      </c>
      <c r="U1058" t="str">
        <f t="shared" si="509"/>
        <v>0.0001-1722.45609406813i</v>
      </c>
      <c r="V1058" t="str">
        <f t="shared" si="510"/>
        <v>0.00002-0.0276276878730135i</v>
      </c>
      <c r="W1058" t="str">
        <f t="shared" si="511"/>
        <v>0.0000199993584529566-0.0276272447403862i</v>
      </c>
      <c r="X1058" t="str">
        <f t="shared" si="512"/>
        <v>0.00270732219157137-0.0273593584385406i</v>
      </c>
      <c r="Y1058" t="str">
        <f t="shared" si="513"/>
        <v>0.009+0.580566322383394i</v>
      </c>
      <c r="Z1058" t="str">
        <f t="shared" si="514"/>
        <v>-0.591963098653181-0.0712539277149079i</v>
      </c>
      <c r="AA1058" t="str">
        <f t="shared" si="515"/>
        <v>0.458848251441757-21.6819904618537i</v>
      </c>
      <c r="AB1058" t="str">
        <f t="shared" si="516"/>
        <v>1.4057205524524-0.0962771318852206i</v>
      </c>
      <c r="AC1058" t="str">
        <f t="shared" si="517"/>
        <v>3.08891233726011-3.41076668969055i</v>
      </c>
      <c r="AD1058" t="str">
        <f t="shared" si="518"/>
        <v>0.220570985281722+0.212385126477177i</v>
      </c>
      <c r="AE1058" t="str">
        <f t="shared" si="519"/>
        <v>-0.115436609470627-0.141440706618547i</v>
      </c>
      <c r="AF1058" t="str">
        <f t="shared" si="520"/>
        <v>-13.5110467526782-3.09949607332163i</v>
      </c>
      <c r="AG1058" t="str">
        <f t="shared" si="521"/>
        <v>1.01703623004871-0.0169595749475477i</v>
      </c>
      <c r="AH1058" t="str">
        <f t="shared" si="522"/>
        <v>1.06499633143447+2.24856218014878i</v>
      </c>
      <c r="AI1058">
        <f t="shared" si="523"/>
        <v>7.9170812316054908</v>
      </c>
      <c r="AJ1058">
        <f t="shared" si="524"/>
        <v>64.65615643748319</v>
      </c>
      <c r="AK1058"/>
      <c r="AL1058"/>
      <c r="AM1058"/>
      <c r="AN1058"/>
    </row>
    <row r="1059" spans="1:40" x14ac:dyDescent="0.25">
      <c r="A1059"/>
      <c r="B1059">
        <f t="shared" si="490"/>
        <v>92500</v>
      </c>
      <c r="C1059" s="237" t="str">
        <f t="shared" si="493"/>
        <v>-8.93221613091724E-06+0.026475916348556i</v>
      </c>
      <c r="D1059" s="208" t="str">
        <f t="shared" si="494"/>
        <v>-5.95707443732963+0.202982025338929i</v>
      </c>
      <c r="E1059" t="str">
        <f t="shared" si="495"/>
        <v>2870</v>
      </c>
      <c r="F1059" t="str">
        <f t="shared" si="496"/>
        <v>0.777000777000777</v>
      </c>
      <c r="G1059" t="str">
        <f t="shared" si="491"/>
        <v>0.777000777000777</v>
      </c>
      <c r="H1059" t="str">
        <f t="shared" si="497"/>
        <v>7.55675180899654+3.30045580174885i</v>
      </c>
      <c r="I1059" t="str">
        <f t="shared" si="498"/>
        <v>363.24665057132i</v>
      </c>
      <c r="J1059" t="str">
        <f t="shared" si="492"/>
        <v>-111.863151750841+78.5618231962833i</v>
      </c>
      <c r="K1059" t="str">
        <f t="shared" si="499"/>
        <v>1.52725839499139-2.17464323829172i</v>
      </c>
      <c r="L1059" t="str">
        <f t="shared" si="500"/>
        <v>0.114815235527077-0.138236198887456i</v>
      </c>
      <c r="M1059" t="str">
        <f t="shared" si="501"/>
        <v>1.64207363051847-2.31287943717918i</v>
      </c>
      <c r="N1059" t="str">
        <f t="shared" si="502"/>
        <v>-0.410229149027755i</v>
      </c>
      <c r="O1059" t="str">
        <f t="shared" si="503"/>
        <v>0.917029457798767-0.398819474862122i</v>
      </c>
      <c r="P1059" t="str">
        <f t="shared" si="504"/>
        <v>0.082970542201233+0.398819474862122i</v>
      </c>
      <c r="Q1059" t="str">
        <f t="shared" si="505"/>
        <v>-0.082970542201233+0.011409674165633i</v>
      </c>
      <c r="R1059" t="str">
        <f t="shared" si="506"/>
        <v>-0.332707957963682-4.85251215158164i</v>
      </c>
      <c r="S1059" t="str">
        <f t="shared" si="507"/>
        <v>0.042550427438343i</v>
      </c>
      <c r="T1059" t="str">
        <f t="shared" si="508"/>
        <v>0.206476466199552-0.0141568658234929i</v>
      </c>
      <c r="U1059" t="str">
        <f t="shared" si="509"/>
        <v>0.0001-1720.59397937184i</v>
      </c>
      <c r="V1059" t="str">
        <f t="shared" si="510"/>
        <v>0.00002-0.0275978201023399i</v>
      </c>
      <c r="W1059" t="str">
        <f t="shared" si="511"/>
        <v>0.0000199993584529566-0.0275973774487753i</v>
      </c>
      <c r="X1059" t="str">
        <f t="shared" si="512"/>
        <v>0.00270157027494766-0.0273303451147283i</v>
      </c>
      <c r="Y1059" t="str">
        <f t="shared" si="513"/>
        <v>0.009+0.581194640914112i</v>
      </c>
      <c r="Z1059" t="str">
        <f t="shared" si="514"/>
        <v>-0.590637830216288-0.0710105953299006i</v>
      </c>
      <c r="AA1059" t="str">
        <f t="shared" si="515"/>
        <v>0.457535551032757-21.6562905508914i</v>
      </c>
      <c r="AB1059" t="str">
        <f t="shared" si="516"/>
        <v>1.40570625872468-0.0963809351172081i</v>
      </c>
      <c r="AC1059" t="str">
        <f t="shared" si="517"/>
        <v>3.08535569673788-3.40949369255907i</v>
      </c>
      <c r="AD1059" t="str">
        <f t="shared" si="518"/>
        <v>0.220663035183958+0.212607023630042i</v>
      </c>
      <c r="AE1059" t="str">
        <f t="shared" si="519"/>
        <v>-0.115234584990706-0.141243164621307i</v>
      </c>
      <c r="AF1059" t="str">
        <f t="shared" si="520"/>
        <v>-13.5138262463262-3.09747377640992i</v>
      </c>
      <c r="AG1059" t="str">
        <f t="shared" si="521"/>
        <v>1.01703297119024-0.0169469124661128i</v>
      </c>
      <c r="AH1059" t="str">
        <f t="shared" si="522"/>
        <v>1.06359356362488+2.24544963834105i</v>
      </c>
      <c r="AI1059">
        <f t="shared" si="523"/>
        <v>7.9051564825770182</v>
      </c>
      <c r="AJ1059">
        <f t="shared" si="524"/>
        <v>64.654667587902438</v>
      </c>
      <c r="AK1059"/>
      <c r="AL1059"/>
      <c r="AM1059"/>
      <c r="AN1059"/>
    </row>
    <row r="1060" spans="1:40" x14ac:dyDescent="0.25">
      <c r="A1060"/>
      <c r="B1060">
        <f t="shared" si="490"/>
        <v>92600</v>
      </c>
      <c r="C1060" s="237" t="str">
        <f t="shared" si="493"/>
        <v>-8.91293450649796E-06+0.0264473246527338i</v>
      </c>
      <c r="D1060" s="208" t="str">
        <f t="shared" si="494"/>
        <v>-5.95707428950384+0.202762822337626i</v>
      </c>
      <c r="E1060" t="str">
        <f t="shared" si="495"/>
        <v>2870</v>
      </c>
      <c r="F1060" t="str">
        <f t="shared" si="496"/>
        <v>0.777000777000777</v>
      </c>
      <c r="G1060" t="str">
        <f t="shared" si="491"/>
        <v>0.777000777000777</v>
      </c>
      <c r="H1060" t="str">
        <f t="shared" si="497"/>
        <v>7.55952467931737+3.2982154366901i</v>
      </c>
      <c r="I1060" t="str">
        <f t="shared" si="498"/>
        <v>363.639349653019i</v>
      </c>
      <c r="J1060" t="str">
        <f t="shared" si="492"/>
        <v>-112.107312094322+78.6467548970359i</v>
      </c>
      <c r="K1060" t="str">
        <f t="shared" si="499"/>
        <v>1.52500952068168-2.17383054781726i</v>
      </c>
      <c r="L1060" t="str">
        <f t="shared" si="500"/>
        <v>0.114668438126608-0.13820871000307i</v>
      </c>
      <c r="M1060" t="str">
        <f t="shared" si="501"/>
        <v>1.63967795880829-2.31203925782033i</v>
      </c>
      <c r="N1060" t="str">
        <f t="shared" si="502"/>
        <v>-0.410672639999677i</v>
      </c>
      <c r="O1060" t="str">
        <f t="shared" si="503"/>
        <v>0.916852494785417-0.399226129913558i</v>
      </c>
      <c r="P1060" t="str">
        <f t="shared" si="504"/>
        <v>0.083147505214583+0.399226129913558i</v>
      </c>
      <c r="Q1060" t="str">
        <f t="shared" si="505"/>
        <v>-0.083147505214583+0.011446510086119i</v>
      </c>
      <c r="R1060" t="str">
        <f t="shared" si="506"/>
        <v>-0.332706600534049-4.8472225153618i</v>
      </c>
      <c r="S1060" t="str">
        <f t="shared" si="507"/>
        <v>0.0425964279004384i</v>
      </c>
      <c r="T1060" t="str">
        <f t="shared" si="508"/>
        <v>0.206474364392991-0.0141721127216486i</v>
      </c>
      <c r="U1060" t="str">
        <f t="shared" si="509"/>
        <v>0.0001-1718.73588652155i</v>
      </c>
      <c r="V1060" t="str">
        <f t="shared" si="510"/>
        <v>0.00002-0.0275680168408903i</v>
      </c>
      <c r="W1060" t="str">
        <f t="shared" si="511"/>
        <v>0.0000199993584529566-0.0275675746653538i</v>
      </c>
      <c r="X1060" t="str">
        <f t="shared" si="512"/>
        <v>0.00269583674657241-0.0273013926524306i</v>
      </c>
      <c r="Y1060" t="str">
        <f t="shared" si="513"/>
        <v>0.009+0.58182295944483i</v>
      </c>
      <c r="Z1060" t="str">
        <f t="shared" si="514"/>
        <v>-0.589317054365429-0.0707683873247611i</v>
      </c>
      <c r="AA1060" t="str">
        <f t="shared" si="515"/>
        <v>0.456228595031912-21.630653780007i</v>
      </c>
      <c r="AB1060" t="str">
        <f t="shared" si="516"/>
        <v>1.40569194947824-0.0964847370688692i</v>
      </c>
      <c r="AC1060" t="str">
        <f t="shared" si="517"/>
        <v>3.08180560655003-3.40821886832892i</v>
      </c>
      <c r="AD1060" t="str">
        <f t="shared" si="518"/>
        <v>0.220755179529956+0.212828878529012i</v>
      </c>
      <c r="AE1060" t="str">
        <f t="shared" si="519"/>
        <v>-0.115033235626869-0.141046175827538i</v>
      </c>
      <c r="AF1060" t="str">
        <f t="shared" si="520"/>
        <v>-13.5165989688212-3.09545261435247i</v>
      </c>
      <c r="AG1060" t="str">
        <f t="shared" si="521"/>
        <v>1.01702972025273-0.0169342884627266i</v>
      </c>
      <c r="AH1060" t="str">
        <f t="shared" si="522"/>
        <v>1.06219495153886+2.24234552344409i</v>
      </c>
      <c r="AI1060">
        <f t="shared" si="523"/>
        <v>7.8932482335504117</v>
      </c>
      <c r="AJ1060">
        <f t="shared" si="524"/>
        <v>64.653171221171036</v>
      </c>
      <c r="AK1060"/>
      <c r="AL1060"/>
      <c r="AM1060"/>
      <c r="AN1060"/>
    </row>
    <row r="1061" spans="1:40" x14ac:dyDescent="0.25">
      <c r="A1061"/>
      <c r="B1061">
        <f t="shared" si="490"/>
        <v>92700</v>
      </c>
      <c r="C1061" s="237" t="str">
        <f t="shared" si="493"/>
        <v>-8.89371524848519E-06+0.0264187946433972i</v>
      </c>
      <c r="D1061" s="208" t="str">
        <f t="shared" si="494"/>
        <v>-5.95707414215619+0.202544092266045i</v>
      </c>
      <c r="E1061" t="str">
        <f t="shared" si="495"/>
        <v>2870</v>
      </c>
      <c r="F1061" t="str">
        <f t="shared" si="496"/>
        <v>0.777000777000777</v>
      </c>
      <c r="G1061" t="str">
        <f t="shared" si="491"/>
        <v>0.777000777000777</v>
      </c>
      <c r="H1061" t="str">
        <f t="shared" si="497"/>
        <v>7.56229079788185+3.29597668522219i</v>
      </c>
      <c r="I1061" t="str">
        <f t="shared" si="498"/>
        <v>364.032048734717i</v>
      </c>
      <c r="J1061" t="str">
        <f t="shared" si="492"/>
        <v>-112.351736252328+78.7316865977887i</v>
      </c>
      <c r="K1061" t="str">
        <f t="shared" si="499"/>
        <v>1.52276483958144-2.17301674870735i</v>
      </c>
      <c r="L1061" t="str">
        <f t="shared" si="500"/>
        <v>0.114521857616578-0.138181100671223i</v>
      </c>
      <c r="M1061" t="str">
        <f t="shared" si="501"/>
        <v>1.63728669719802-2.31119784937857i</v>
      </c>
      <c r="N1061" t="str">
        <f t="shared" si="502"/>
        <v>-0.411116130971598i</v>
      </c>
      <c r="O1061" t="str">
        <f t="shared" si="503"/>
        <v>0.916675351441631-0.399632706443506i</v>
      </c>
      <c r="P1061" t="str">
        <f t="shared" si="504"/>
        <v>0.083324648558369+0.399632706443506i</v>
      </c>
      <c r="Q1061" t="str">
        <f t="shared" si="505"/>
        <v>-0.083324648558369+0.011483424528092i</v>
      </c>
      <c r="R1061" t="str">
        <f t="shared" si="506"/>
        <v>-0.332705241618097-4.84194423806191i</v>
      </c>
      <c r="S1061" t="str">
        <f t="shared" si="507"/>
        <v>0.042642428362534i</v>
      </c>
      <c r="T1061" t="str">
        <f t="shared" si="508"/>
        <v>0.206472260306939-0.0141873594315393i</v>
      </c>
      <c r="U1061" t="str">
        <f t="shared" si="509"/>
        <v>0.0001-1716.88180250157i</v>
      </c>
      <c r="V1061" t="str">
        <f t="shared" si="510"/>
        <v>0.00002-0.0275382778798969i</v>
      </c>
      <c r="W1061" t="str">
        <f t="shared" si="511"/>
        <v>0.0000199993584529566-0.0275378361813572i</v>
      </c>
      <c r="X1061" t="str">
        <f t="shared" si="512"/>
        <v>0.00269012152840108-0.0272725008623253i</v>
      </c>
      <c r="Y1061" t="str">
        <f t="shared" si="513"/>
        <v>0.009+0.582451277975548i</v>
      </c>
      <c r="Z1061" t="str">
        <f t="shared" si="514"/>
        <v>-0.588000750624505-0.0705272971312072i</v>
      </c>
      <c r="AA1061" t="str">
        <f t="shared" si="515"/>
        <v>0.45492734987934-21.6050799102271i</v>
      </c>
      <c r="AB1061" t="str">
        <f t="shared" si="516"/>
        <v>1.40567762471288-0.096588537738809i</v>
      </c>
      <c r="AC1061" t="str">
        <f t="shared" si="517"/>
        <v>3.07826205479475-3.40694223109755i</v>
      </c>
      <c r="AD1061" t="str">
        <f t="shared" si="518"/>
        <v>0.220847418305496+0.213050691150068i</v>
      </c>
      <c r="AE1061" t="str">
        <f t="shared" si="519"/>
        <v>-0.114832558338366-0.140849737808802i</v>
      </c>
      <c r="AF1061" t="str">
        <f t="shared" si="520"/>
        <v>-13.519364940038-3.09343259295615i</v>
      </c>
      <c r="AG1061" t="str">
        <f t="shared" si="521"/>
        <v>1.01702647719143-0.0169217027935967i</v>
      </c>
      <c r="AH1061" t="str">
        <f t="shared" si="522"/>
        <v>1.06080047876459+2.23924980061124i</v>
      </c>
      <c r="AI1061">
        <f t="shared" si="523"/>
        <v>7.8813564399997995</v>
      </c>
      <c r="AJ1061">
        <f t="shared" si="524"/>
        <v>64.651667321322094</v>
      </c>
      <c r="AK1061"/>
      <c r="AL1061"/>
      <c r="AM1061"/>
      <c r="AN1061"/>
    </row>
    <row r="1062" spans="1:40" x14ac:dyDescent="0.25">
      <c r="A1062"/>
      <c r="B1062">
        <f t="shared" si="490"/>
        <v>92800</v>
      </c>
      <c r="C1062" s="237" t="str">
        <f t="shared" si="493"/>
        <v>-8.87455808820321E-06+0.0263903261211288i</v>
      </c>
      <c r="D1062" s="208" t="str">
        <f t="shared" si="494"/>
        <v>-5.95707399528463+0.202325833595321i</v>
      </c>
      <c r="E1062" t="str">
        <f t="shared" si="495"/>
        <v>2870</v>
      </c>
      <c r="F1062" t="str">
        <f t="shared" si="496"/>
        <v>0.777000777000777</v>
      </c>
      <c r="G1062" t="str">
        <f t="shared" si="491"/>
        <v>0.777000777000777</v>
      </c>
      <c r="H1062" t="str">
        <f t="shared" si="497"/>
        <v>7.5650501845042+3.29373955156816i</v>
      </c>
      <c r="I1062" t="str">
        <f t="shared" si="498"/>
        <v>364.424747816416i</v>
      </c>
      <c r="J1062" t="str">
        <f t="shared" si="492"/>
        <v>-112.596424224861+78.8166182985414i</v>
      </c>
      <c r="K1062" t="str">
        <f t="shared" si="499"/>
        <v>1.52052434389005-2.17220184987359i</v>
      </c>
      <c r="L1062" t="str">
        <f t="shared" si="500"/>
        <v>0.114375493772236-0.138153371467361i</v>
      </c>
      <c r="M1062" t="str">
        <f t="shared" si="501"/>
        <v>1.63489983766229-2.31035522134095i</v>
      </c>
      <c r="N1062" t="str">
        <f t="shared" si="502"/>
        <v>-0.41155962194352i</v>
      </c>
      <c r="O1062" t="str">
        <f t="shared" si="503"/>
        <v>0.916498027802252-0.400039204372i</v>
      </c>
      <c r="P1062" t="str">
        <f t="shared" si="504"/>
        <v>0.083501972197748+0.400039204372i</v>
      </c>
      <c r="Q1062" t="str">
        <f t="shared" si="505"/>
        <v>-0.083501972197748+0.01152041757152i</v>
      </c>
      <c r="R1062" t="str">
        <f t="shared" si="506"/>
        <v>-0.332703881215686-4.83667728296078i</v>
      </c>
      <c r="S1062" t="str">
        <f t="shared" si="507"/>
        <v>0.0426884288246294i</v>
      </c>
      <c r="T1062" t="str">
        <f t="shared" si="508"/>
        <v>0.206470153941373-0.0142026059529538i</v>
      </c>
      <c r="U1062" t="str">
        <f t="shared" si="509"/>
        <v>0.0001-1715.03171435232i</v>
      </c>
      <c r="V1062" t="str">
        <f t="shared" si="510"/>
        <v>0.00002-0.0275086030114918i</v>
      </c>
      <c r="W1062" t="str">
        <f t="shared" si="511"/>
        <v>0.0000199993584529566-0.0275081617889209i</v>
      </c>
      <c r="X1062" t="str">
        <f t="shared" si="512"/>
        <v>0.00268442454280141-0.0272436695558665i</v>
      </c>
      <c r="Y1062" t="str">
        <f t="shared" si="513"/>
        <v>0.009+0.583079596506266i</v>
      </c>
      <c r="Z1062" t="str">
        <f t="shared" si="514"/>
        <v>-0.586688898634927-0.0702873182274565i</v>
      </c>
      <c r="AA1062" t="str">
        <f t="shared" si="515"/>
        <v>0.453631782258515-21.5795687038063i</v>
      </c>
      <c r="AB1062" t="str">
        <f t="shared" si="516"/>
        <v>1.40566328442842-0.0966923371255897i</v>
      </c>
      <c r="AC1062" t="str">
        <f t="shared" si="517"/>
        <v>3.0747250295781-3.40566379489628i</v>
      </c>
      <c r="AD1062" t="str">
        <f t="shared" si="518"/>
        <v>0.220939751496343+0.213272461469137i</v>
      </c>
      <c r="AE1062" t="str">
        <f t="shared" si="519"/>
        <v>-0.11463255010163-0.140653848151007i</v>
      </c>
      <c r="AF1062" t="str">
        <f t="shared" si="520"/>
        <v>-13.5221241797888-3.09141371797284i</v>
      </c>
      <c r="AG1062" t="str">
        <f t="shared" si="521"/>
        <v>1.01702324196189-0.0169091553156518i</v>
      </c>
      <c r="AH1062" t="str">
        <f t="shared" si="522"/>
        <v>1.05941012897047+2.23616243518692i</v>
      </c>
      <c r="AI1062">
        <f t="shared" si="523"/>
        <v>7.8694810575713934</v>
      </c>
      <c r="AJ1062">
        <f t="shared" si="524"/>
        <v>64.65015587259424</v>
      </c>
      <c r="AK1062"/>
      <c r="AL1062"/>
      <c r="AM1062"/>
      <c r="AN1062"/>
    </row>
    <row r="1063" spans="1:40" x14ac:dyDescent="0.25">
      <c r="A1063"/>
      <c r="B1063">
        <f t="shared" si="490"/>
        <v>92900</v>
      </c>
      <c r="C1063" s="237" t="str">
        <f t="shared" si="493"/>
        <v>-8.85546275842148E-06+0.0263619188873699i</v>
      </c>
      <c r="D1063" s="208" t="str">
        <f t="shared" si="494"/>
        <v>-5.9570738488871+0.202108044803169i</v>
      </c>
      <c r="E1063" t="str">
        <f t="shared" si="495"/>
        <v>2870</v>
      </c>
      <c r="F1063" t="str">
        <f t="shared" si="496"/>
        <v>0.777000777000777</v>
      </c>
      <c r="G1063" t="str">
        <f t="shared" si="491"/>
        <v>0.777000777000777</v>
      </c>
      <c r="H1063" t="str">
        <f t="shared" si="497"/>
        <v>7.567802858936+3.29150403990318i</v>
      </c>
      <c r="I1063" t="str">
        <f t="shared" si="498"/>
        <v>364.817446898115i</v>
      </c>
      <c r="J1063" t="str">
        <f t="shared" si="492"/>
        <v>-112.841376011918+78.9015499992941i</v>
      </c>
      <c r="K1063" t="str">
        <f t="shared" si="499"/>
        <v>1.51828802581295-2.17138586018506i</v>
      </c>
      <c r="L1063" t="str">
        <f t="shared" si="500"/>
        <v>0.114229346368193-0.138125522964982i</v>
      </c>
      <c r="M1063" t="str">
        <f t="shared" si="501"/>
        <v>1.63251737218114-2.30951138315004i</v>
      </c>
      <c r="N1063" t="str">
        <f t="shared" si="502"/>
        <v>-0.412003112915442i</v>
      </c>
      <c r="O1063" t="str">
        <f t="shared" si="503"/>
        <v>0.916320523902155-0.400445623619087i</v>
      </c>
      <c r="P1063" t="str">
        <f t="shared" si="504"/>
        <v>0.083679476097845+0.400445623619087i</v>
      </c>
      <c r="Q1063" t="str">
        <f t="shared" si="505"/>
        <v>-0.083679476097845+0.011557489296355i</v>
      </c>
      <c r="R1063" t="str">
        <f t="shared" si="506"/>
        <v>-0.332702519326767-4.83142161349512i</v>
      </c>
      <c r="S1063" t="str">
        <f t="shared" si="507"/>
        <v>0.042734429286725i</v>
      </c>
      <c r="T1063" t="str">
        <f t="shared" si="508"/>
        <v>0.206468045296262-0.014217852285685i</v>
      </c>
      <c r="U1063" t="str">
        <f t="shared" si="509"/>
        <v>0.0001-1713.18560917002i</v>
      </c>
      <c r="V1063" t="str">
        <f t="shared" si="510"/>
        <v>0.00002-0.0274789920287024i</v>
      </c>
      <c r="W1063" t="str">
        <f t="shared" si="511"/>
        <v>0.0000199993584529566-0.0274785512810754i</v>
      </c>
      <c r="X1063" t="str">
        <f t="shared" si="512"/>
        <v>0.00267874571255081-0.0272148985452797i</v>
      </c>
      <c r="Y1063" t="str">
        <f t="shared" si="513"/>
        <v>0.009+0.583707915036983i</v>
      </c>
      <c r="Z1063" t="str">
        <f t="shared" si="514"/>
        <v>-0.585381478154754-0.0700484441378383i</v>
      </c>
      <c r="AA1063" t="str">
        <f t="shared" si="515"/>
        <v>0.452341859094166-21.5541199242189i</v>
      </c>
      <c r="AB1063" t="str">
        <f t="shared" si="516"/>
        <v>1.40564892862466-0.0967961352278011i</v>
      </c>
      <c r="AC1063" t="str">
        <f t="shared" si="517"/>
        <v>3.07119451901403-3.40438357369069i</v>
      </c>
      <c r="AD1063" t="str">
        <f t="shared" si="518"/>
        <v>0.221032179088246+0.21349418946208i</v>
      </c>
      <c r="AE1063" t="str">
        <f t="shared" si="519"/>
        <v>-0.114433207910156-0.140458504454291i</v>
      </c>
      <c r="AF1063" t="str">
        <f t="shared" si="520"/>
        <v>-13.5248767078231-3.08939599510001i</v>
      </c>
      <c r="AG1063" t="str">
        <f t="shared" si="521"/>
        <v>1.01702001451994-0.0168966458865369i</v>
      </c>
      <c r="AH1063" t="str">
        <f t="shared" si="522"/>
        <v>1.05802388590454+2.23308339270514i</v>
      </c>
      <c r="AI1063">
        <f t="shared" si="523"/>
        <v>7.8576220420818625</v>
      </c>
      <c r="AJ1063">
        <f t="shared" si="524"/>
        <v>64.64863685943034</v>
      </c>
      <c r="AK1063"/>
      <c r="AL1063"/>
      <c r="AM1063"/>
      <c r="AN1063"/>
    </row>
    <row r="1064" spans="1:40" x14ac:dyDescent="0.25">
      <c r="A1064"/>
      <c r="B1064">
        <f t="shared" si="490"/>
        <v>93000</v>
      </c>
      <c r="C1064" s="237" t="str">
        <f t="shared" si="493"/>
        <v>-8.83642899334542E-06+0.0263335727444155i</v>
      </c>
      <c r="D1064" s="208" t="str">
        <f t="shared" si="494"/>
        <v>-5.95707370296157+0.201890724373852i</v>
      </c>
      <c r="E1064" t="str">
        <f t="shared" si="495"/>
        <v>2870</v>
      </c>
      <c r="F1064" t="str">
        <f t="shared" si="496"/>
        <v>0.777000777000777</v>
      </c>
      <c r="G1064" t="str">
        <f t="shared" si="491"/>
        <v>0.777000777000777</v>
      </c>
      <c r="H1064" t="str">
        <f t="shared" si="497"/>
        <v>7.57054884086661+3.28927015435477i</v>
      </c>
      <c r="I1064" t="str">
        <f t="shared" si="498"/>
        <v>365.210145979813i</v>
      </c>
      <c r="J1064" t="str">
        <f t="shared" si="492"/>
        <v>-113.086591613502+78.9864817000469i</v>
      </c>
      <c r="K1064" t="str">
        <f t="shared" si="499"/>
        <v>1.51605587756159-2.17056878846846i</v>
      </c>
      <c r="L1064" t="str">
        <f t="shared" si="500"/>
        <v>0.114083415178421-0.138097555735643i</v>
      </c>
      <c r="M1064" t="str">
        <f t="shared" si="501"/>
        <v>1.63013929274001-2.3086663442041i</v>
      </c>
      <c r="N1064" t="str">
        <f t="shared" si="502"/>
        <v>-0.412446603887364i</v>
      </c>
      <c r="O1064" t="str">
        <f t="shared" si="503"/>
        <v>0.916142839776254-0.400851964104832i</v>
      </c>
      <c r="P1064" t="str">
        <f t="shared" si="504"/>
        <v>0.083857160223746+0.400851964104832i</v>
      </c>
      <c r="Q1064" t="str">
        <f t="shared" si="505"/>
        <v>-0.083857160223746+0.011594639782532i</v>
      </c>
      <c r="R1064" t="str">
        <f t="shared" si="506"/>
        <v>-0.332701155951317-4.82617719325913i</v>
      </c>
      <c r="S1064" t="str">
        <f t="shared" si="507"/>
        <v>0.0427804297488204i</v>
      </c>
      <c r="T1064" t="str">
        <f t="shared" si="508"/>
        <v>0.206465934371581-0.0142330984295267i</v>
      </c>
      <c r="U1064" t="str">
        <f t="shared" si="509"/>
        <v>0.0001-1711.3434741064i</v>
      </c>
      <c r="V1064" t="str">
        <f t="shared" si="510"/>
        <v>0.00002-0.0274494447254457i</v>
      </c>
      <c r="W1064" t="str">
        <f t="shared" si="511"/>
        <v>0.0000199993584529566-0.0274490044517414i</v>
      </c>
      <c r="X1064" t="str">
        <f t="shared" si="512"/>
        <v>0.00267308496083378-0.0271861876435584i</v>
      </c>
      <c r="Y1064" t="str">
        <f t="shared" si="513"/>
        <v>0.009+0.584336233567701i</v>
      </c>
      <c r="Z1064" t="str">
        <f t="shared" si="514"/>
        <v>-0.584078469057908-0.0698106684324095i</v>
      </c>
      <c r="AA1064" t="str">
        <f t="shared" si="515"/>
        <v>0.451057547550203-21.5287333361511i</v>
      </c>
      <c r="AB1064" t="str">
        <f t="shared" si="516"/>
        <v>1.40563455730142-0.0968999320440397i</v>
      </c>
      <c r="AC1064" t="str">
        <f t="shared" si="517"/>
        <v>3.06767051122451-3.40310158138084i</v>
      </c>
      <c r="AD1064" t="str">
        <f t="shared" si="518"/>
        <v>0.221124701066946+0.213715875104706i</v>
      </c>
      <c r="AE1064" t="str">
        <f t="shared" si="519"/>
        <v>-0.114234528774393-0.140263704332928i</v>
      </c>
      <c r="AF1064" t="str">
        <f t="shared" si="520"/>
        <v>-13.5276225438282-3.08737942998092i</v>
      </c>
      <c r="AG1064" t="str">
        <f t="shared" si="521"/>
        <v>1.01701679482171-0.0168841743646091i</v>
      </c>
      <c r="AH1064" t="str">
        <f t="shared" si="522"/>
        <v>1.05664173339416+2.23001263888836i</v>
      </c>
      <c r="AI1064">
        <f t="shared" si="523"/>
        <v>7.8457793495181285</v>
      </c>
      <c r="AJ1064">
        <f t="shared" si="524"/>
        <v>64.647110266474456</v>
      </c>
      <c r="AK1064"/>
      <c r="AL1064"/>
      <c r="AM1064"/>
      <c r="AN1064"/>
    </row>
    <row r="1065" spans="1:40" x14ac:dyDescent="0.25">
      <c r="A1065"/>
      <c r="B1065">
        <f t="shared" si="490"/>
        <v>93100</v>
      </c>
      <c r="C1065" s="237" t="str">
        <f t="shared" si="493"/>
        <v>-8.81745652860722E-06+0.0263052874954105i</v>
      </c>
      <c r="D1065" s="208" t="str">
        <f t="shared" si="494"/>
        <v>-5.95707355750601+0.201673870798147i</v>
      </c>
      <c r="E1065" t="str">
        <f t="shared" si="495"/>
        <v>2870</v>
      </c>
      <c r="F1065" t="str">
        <f t="shared" si="496"/>
        <v>0.777000777000777</v>
      </c>
      <c r="G1065" t="str">
        <f t="shared" si="491"/>
        <v>0.777000777000777</v>
      </c>
      <c r="H1065" t="str">
        <f t="shared" si="497"/>
        <v>7.57328814992318+3.28703789900326i</v>
      </c>
      <c r="I1065" t="str">
        <f t="shared" si="498"/>
        <v>365.602845061512i</v>
      </c>
      <c r="J1065" t="str">
        <f t="shared" si="492"/>
        <v>-113.332071029611+79.0714134007996i</v>
      </c>
      <c r="K1065" t="str">
        <f t="shared" si="499"/>
        <v>1.51382789135364-2.16975064350831i</v>
      </c>
      <c r="L1065" t="str">
        <f t="shared" si="500"/>
        <v>0.113937699976263-0.138069470348963i</v>
      </c>
      <c r="M1065" t="str">
        <f t="shared" si="501"/>
        <v>1.6277655913299-2.30782011385727i</v>
      </c>
      <c r="N1065" t="str">
        <f t="shared" si="502"/>
        <v>-0.412890094859286i</v>
      </c>
      <c r="O1065" t="str">
        <f t="shared" si="503"/>
        <v>0.915964975459495-0.401258225749313i</v>
      </c>
      <c r="P1065" t="str">
        <f t="shared" si="504"/>
        <v>0.084035024540505+0.401258225749313i</v>
      </c>
      <c r="Q1065" t="str">
        <f t="shared" si="505"/>
        <v>-0.084035024540505+0.011631869109973i</v>
      </c>
      <c r="R1065" t="str">
        <f t="shared" si="506"/>
        <v>-0.33269979108923-4.82094398600319i</v>
      </c>
      <c r="S1065" t="str">
        <f t="shared" si="507"/>
        <v>0.042826430210916i</v>
      </c>
      <c r="T1065" t="str">
        <f t="shared" si="508"/>
        <v>0.206463821167301-0.0142483443842692i</v>
      </c>
      <c r="U1065" t="str">
        <f t="shared" si="509"/>
        <v>0.0001-1709.50529636837i</v>
      </c>
      <c r="V1065" t="str">
        <f t="shared" si="510"/>
        <v>0.00002-0.0274199608965247i</v>
      </c>
      <c r="W1065" t="str">
        <f t="shared" si="511"/>
        <v>0.0000199993584529566-0.027419521095725i</v>
      </c>
      <c r="X1065" t="str">
        <f t="shared" si="512"/>
        <v>0.00266744221123932-0.0271575366644605i</v>
      </c>
      <c r="Y1065" t="str">
        <f t="shared" si="513"/>
        <v>0.009+0.584964552098419i</v>
      </c>
      <c r="Z1065" t="str">
        <f t="shared" si="514"/>
        <v>-0.582779851333388-0.0695739847265754i</v>
      </c>
      <c r="AA1065" t="str">
        <f t="shared" si="515"/>
        <v>0.449778815027664-21.5034087054933i</v>
      </c>
      <c r="AB1065" t="str">
        <f t="shared" si="516"/>
        <v>1.40562017045852-0.0970037275728776i</v>
      </c>
      <c r="AC1065" t="str">
        <f t="shared" si="517"/>
        <v>3.06415299433983-3.40181783180153i</v>
      </c>
      <c r="AD1065" t="str">
        <f t="shared" si="518"/>
        <v>0.221217317418164+0.213937518372762i</v>
      </c>
      <c r="AE1065" t="str">
        <f t="shared" si="519"/>
        <v>-0.11403650972162-0.140069445415217i</v>
      </c>
      <c r="AF1065" t="str">
        <f t="shared" si="520"/>
        <v>-13.5303617074292-3.08536402820511i</v>
      </c>
      <c r="AG1065" t="str">
        <f t="shared" si="521"/>
        <v>1.0170135828236-0.0168717406089325i</v>
      </c>
      <c r="AH1065" t="str">
        <f t="shared" si="522"/>
        <v>1.05526365534545+2.22695013964617i</v>
      </c>
      <c r="AI1065">
        <f t="shared" si="523"/>
        <v>7.8339529360362512</v>
      </c>
      <c r="AJ1065">
        <f t="shared" si="524"/>
        <v>64.645576078571807</v>
      </c>
      <c r="AK1065"/>
      <c r="AL1065"/>
      <c r="AM1065"/>
      <c r="AN1065"/>
    </row>
    <row r="1066" spans="1:40" x14ac:dyDescent="0.25">
      <c r="A1066"/>
      <c r="B1066">
        <f t="shared" si="490"/>
        <v>93200</v>
      </c>
      <c r="C1066" s="237" t="str">
        <f t="shared" si="493"/>
        <v>-8.79854510125654E-06+0.0262770629443442i</v>
      </c>
      <c r="D1066" s="208" t="str">
        <f t="shared" si="494"/>
        <v>-5.9570734125184+0.201457482573306i</v>
      </c>
      <c r="E1066" t="str">
        <f t="shared" si="495"/>
        <v>2870</v>
      </c>
      <c r="F1066" t="str">
        <f t="shared" si="496"/>
        <v>0.777000777000777</v>
      </c>
      <c r="G1066" t="str">
        <f t="shared" si="491"/>
        <v>0.777000777000777</v>
      </c>
      <c r="H1066" t="str">
        <f t="shared" si="497"/>
        <v>7.57602080567091+3.28480727788202i</v>
      </c>
      <c r="I1066" t="str">
        <f t="shared" si="498"/>
        <v>365.995544143211i</v>
      </c>
      <c r="J1066" t="str">
        <f t="shared" si="492"/>
        <v>-113.577814260245+79.1563451015524i</v>
      </c>
      <c r="K1066" t="str">
        <f t="shared" si="499"/>
        <v>1.51160405941297-2.16893143404712i</v>
      </c>
      <c r="L1066" t="str">
        <f t="shared" si="500"/>
        <v>0.113792200534444-0.138041267372628i</v>
      </c>
      <c r="M1066" t="str">
        <f t="shared" si="501"/>
        <v>1.62539625994741-2.30697270141975i</v>
      </c>
      <c r="N1066" t="str">
        <f t="shared" si="502"/>
        <v>-0.413333585831208i</v>
      </c>
      <c r="O1066" t="str">
        <f t="shared" si="503"/>
        <v>0.915786930986862-0.401664408472625i</v>
      </c>
      <c r="P1066" t="str">
        <f t="shared" si="504"/>
        <v>0.084213069013138+0.401664408472625i</v>
      </c>
      <c r="Q1066" t="str">
        <f t="shared" si="505"/>
        <v>-0.084213069013138+0.011669177358583i</v>
      </c>
      <c r="R1066" t="str">
        <f t="shared" si="506"/>
        <v>-0.332698424740443-4.81572195563344i</v>
      </c>
      <c r="S1066" t="str">
        <f t="shared" si="507"/>
        <v>0.0428724306730114i</v>
      </c>
      <c r="T1066" t="str">
        <f t="shared" si="508"/>
        <v>0.206461705683394-0.0142635901497047i</v>
      </c>
      <c r="U1066" t="str">
        <f t="shared" si="509"/>
        <v>0.0001-1707.67106321776i</v>
      </c>
      <c r="V1066" t="str">
        <f t="shared" si="510"/>
        <v>0.00002-0.0273905403376228i</v>
      </c>
      <c r="W1066" t="str">
        <f t="shared" si="511"/>
        <v>0.0000199993584529566-0.0273901010087129i</v>
      </c>
      <c r="X1066" t="str">
        <f t="shared" si="512"/>
        <v>0.00266181738775839-0.0271289454225034i</v>
      </c>
      <c r="Y1066" t="str">
        <f t="shared" si="513"/>
        <v>0.009+0.585592870629137i</v>
      </c>
      <c r="Z1066" t="str">
        <f t="shared" si="514"/>
        <v>-0.581485605084436-0.0693383866807116i</v>
      </c>
      <c r="AA1066" t="str">
        <f t="shared" si="515"/>
        <v>0.448505629162678-21.478145799332i</v>
      </c>
      <c r="AB1066" t="str">
        <f t="shared" si="516"/>
        <v>1.40560576809576-0.0971075218129002i</v>
      </c>
      <c r="AC1066" t="str">
        <f t="shared" si="517"/>
        <v>3.06064195649847-3.40053233872251i</v>
      </c>
      <c r="AD1066" t="str">
        <f t="shared" si="518"/>
        <v>0.221310028127611+0.214159119241937i</v>
      </c>
      <c r="AE1066" t="str">
        <f t="shared" si="519"/>
        <v>-0.113839147795839-0.139875725343379i</v>
      </c>
      <c r="AF1066" t="str">
        <f t="shared" si="520"/>
        <v>-13.5330942181893-3.08334979530871i</v>
      </c>
      <c r="AG1066" t="str">
        <f t="shared" si="521"/>
        <v>1.01701037848228-0.0168593444792745i</v>
      </c>
      <c r="AH1066" t="str">
        <f t="shared" si="522"/>
        <v>1.05388963574288+2.22389586107401i</v>
      </c>
      <c r="AI1066">
        <f t="shared" si="523"/>
        <v>7.8221427579605791</v>
      </c>
      <c r="AJ1066">
        <f t="shared" si="524"/>
        <v>64.64403428076605</v>
      </c>
      <c r="AK1066"/>
      <c r="AL1066"/>
      <c r="AM1066"/>
      <c r="AN1066"/>
    </row>
    <row r="1067" spans="1:40" x14ac:dyDescent="0.25">
      <c r="A1067"/>
      <c r="B1067">
        <f t="shared" si="490"/>
        <v>93300</v>
      </c>
      <c r="C1067" s="237" t="str">
        <f t="shared" si="493"/>
        <v>-0.0000087796944497514+0.0262488988960466i</v>
      </c>
      <c r="D1067" s="208" t="str">
        <f t="shared" si="494"/>
        <v>-5.95707326799674+0.201241558203024i</v>
      </c>
      <c r="E1067" t="str">
        <f t="shared" si="495"/>
        <v>2870</v>
      </c>
      <c r="F1067" t="str">
        <f t="shared" si="496"/>
        <v>0.777000777000777</v>
      </c>
      <c r="G1067" t="str">
        <f t="shared" si="491"/>
        <v>0.777000777000777</v>
      </c>
      <c r="H1067" t="str">
        <f t="shared" si="497"/>
        <v>7.57874682761316+3.28257829497786i</v>
      </c>
      <c r="I1067" t="str">
        <f t="shared" si="498"/>
        <v>366.38824322491i</v>
      </c>
      <c r="J1067" t="str">
        <f t="shared" si="492"/>
        <v>-113.823821305406+79.2412768023051i</v>
      </c>
      <c r="K1067" t="str">
        <f t="shared" si="499"/>
        <v>1.50938437396974-2.16811116878554i</v>
      </c>
      <c r="L1067" t="str">
        <f t="shared" si="500"/>
        <v>0.113646916625076-0.138012947372396i</v>
      </c>
      <c r="M1067" t="str">
        <f t="shared" si="501"/>
        <v>1.62303129059482-2.30612411615794i</v>
      </c>
      <c r="N1067" t="str">
        <f t="shared" si="502"/>
        <v>-0.41377707680313i</v>
      </c>
      <c r="O1067" t="str">
        <f t="shared" si="503"/>
        <v>0.915608706393374-0.402070512194879i</v>
      </c>
      <c r="P1067" t="str">
        <f t="shared" si="504"/>
        <v>0.084391293606626+0.402070512194879i</v>
      </c>
      <c r="Q1067" t="str">
        <f t="shared" si="505"/>
        <v>-0.084391293606626+0.011706564608251i</v>
      </c>
      <c r="R1067" t="str">
        <f t="shared" si="506"/>
        <v>-0.332697056904926-4.81051106621071i</v>
      </c>
      <c r="S1067" t="str">
        <f t="shared" si="507"/>
        <v>0.042918431135107i</v>
      </c>
      <c r="T1067" t="str">
        <f t="shared" si="508"/>
        <v>0.206459587919835-0.0142788357256268i</v>
      </c>
      <c r="U1067" t="str">
        <f t="shared" si="509"/>
        <v>0.0001-1705.84076197101i</v>
      </c>
      <c r="V1067" t="str">
        <f t="shared" si="510"/>
        <v>0.00002-0.0273611828452995i</v>
      </c>
      <c r="W1067" t="str">
        <f t="shared" si="511"/>
        <v>0.0000199993584529565-0.0273607439872678i</v>
      </c>
      <c r="X1067" t="str">
        <f t="shared" si="512"/>
        <v>0.00265621041478144-0.0271004137329616i</v>
      </c>
      <c r="Y1067" t="str">
        <f t="shared" si="513"/>
        <v>0.009+0.586221189159855i</v>
      </c>
      <c r="Z1067" t="str">
        <f t="shared" si="514"/>
        <v>-0.580195710527796-0.0691038679997947i</v>
      </c>
      <c r="AA1067" t="str">
        <f t="shared" si="515"/>
        <v>0.447237957824452-21.4529443859424i</v>
      </c>
      <c r="AB1067" t="str">
        <f t="shared" si="516"/>
        <v>1.40559135021296-0.0972113147627022i</v>
      </c>
      <c r="AC1067" t="str">
        <f t="shared" si="517"/>
        <v>3.05713738584737-3.39924511584884i</v>
      </c>
      <c r="AD1067" t="str">
        <f t="shared" si="518"/>
        <v>0.221402833180987+0.214380677687864i</v>
      </c>
      <c r="AE1067" t="str">
        <f t="shared" si="519"/>
        <v>-0.113642440057661-0.13968254177346i</v>
      </c>
      <c r="AF1067" t="str">
        <f t="shared" si="520"/>
        <v>-13.5358200956099-3.08133673677484i</v>
      </c>
      <c r="AG1067" t="str">
        <f t="shared" si="521"/>
        <v>1.01700718175471-0.0168469858361011i</v>
      </c>
      <c r="AH1067" t="str">
        <f t="shared" si="522"/>
        <v>1.05251965864887+2.22084976945197i</v>
      </c>
      <c r="AI1067">
        <f t="shared" si="523"/>
        <v>7.8103487717831932</v>
      </c>
      <c r="AJ1067">
        <f t="shared" si="524"/>
        <v>64.64248485829718</v>
      </c>
      <c r="AK1067"/>
      <c r="AL1067"/>
      <c r="AM1067"/>
      <c r="AN1067"/>
    </row>
    <row r="1068" spans="1:40" x14ac:dyDescent="0.25">
      <c r="A1068"/>
      <c r="B1068">
        <f t="shared" si="490"/>
        <v>93400</v>
      </c>
      <c r="C1068" s="237" t="str">
        <f t="shared" si="493"/>
        <v>-8.76090431394931E-06+0.0262207951561834i</v>
      </c>
      <c r="D1068" s="208" t="str">
        <f t="shared" si="494"/>
        <v>-5.95707312393903+0.201026096197406i</v>
      </c>
      <c r="E1068" t="str">
        <f t="shared" si="495"/>
        <v>2870</v>
      </c>
      <c r="F1068" t="str">
        <f t="shared" si="496"/>
        <v>0.777000777000777</v>
      </c>
      <c r="G1068" t="str">
        <f t="shared" si="491"/>
        <v>0.777000777000777</v>
      </c>
      <c r="H1068" t="str">
        <f t="shared" si="497"/>
        <v>7.58146623519169+3.28035095423137i</v>
      </c>
      <c r="I1068" t="str">
        <f t="shared" si="498"/>
        <v>366.780942306608i</v>
      </c>
      <c r="J1068" t="str">
        <f t="shared" si="492"/>
        <v>-114.070092165092+79.3262085030579i</v>
      </c>
      <c r="K1068" t="str">
        <f t="shared" si="499"/>
        <v>1.50716882726056-2.16728985638256i</v>
      </c>
      <c r="L1068" t="str">
        <f t="shared" si="500"/>
        <v>0.113501848019662-0.1379845109121i</v>
      </c>
      <c r="M1068" t="str">
        <f t="shared" si="501"/>
        <v>1.62067067528022-2.30527436729466i</v>
      </c>
      <c r="N1068" t="str">
        <f t="shared" si="502"/>
        <v>-0.414220567775052i</v>
      </c>
      <c r="O1068" t="str">
        <f t="shared" si="503"/>
        <v>0.915430301714084-0.402476536836201i</v>
      </c>
      <c r="P1068" t="str">
        <f t="shared" si="504"/>
        <v>0.084569698285916+0.402476536836201i</v>
      </c>
      <c r="Q1068" t="str">
        <f t="shared" si="505"/>
        <v>-0.084569698285916+0.011744030938851i</v>
      </c>
      <c r="R1068" t="str">
        <f t="shared" si="506"/>
        <v>-0.332695687582638-4.80531128194969i</v>
      </c>
      <c r="S1068" t="str">
        <f t="shared" si="507"/>
        <v>0.0429644315972024i</v>
      </c>
      <c r="T1068" t="str">
        <f t="shared" si="508"/>
        <v>0.206457467876592-0.0142940811118285i</v>
      </c>
      <c r="U1068" t="str">
        <f t="shared" si="509"/>
        <v>0.0001-1704.01437999888i</v>
      </c>
      <c r="V1068" t="str">
        <f t="shared" si="510"/>
        <v>0.00002-0.0273318882169855i</v>
      </c>
      <c r="W1068" t="str">
        <f t="shared" si="511"/>
        <v>0.0000199993584529566-0.0273314498288237i</v>
      </c>
      <c r="X1068" t="str">
        <f t="shared" si="512"/>
        <v>0.00265062121709583-0.0270719414118616i</v>
      </c>
      <c r="Y1068" t="str">
        <f t="shared" si="513"/>
        <v>0.009+0.586849507690573i</v>
      </c>
      <c r="Z1068" t="str">
        <f t="shared" si="514"/>
        <v>-0.578910147992894-0.0688704224330296i</v>
      </c>
      <c r="AA1068" t="str">
        <f t="shared" si="515"/>
        <v>0.44597576911328-21.4278042347804i</v>
      </c>
      <c r="AB1068" t="str">
        <f t="shared" si="516"/>
        <v>1.40557691680992-0.0973151064208745i</v>
      </c>
      <c r="AC1068" t="str">
        <f t="shared" si="517"/>
        <v>3.05363927054203-3.39795617682105i</v>
      </c>
      <c r="AD1068" t="str">
        <f t="shared" si="518"/>
        <v>0.221495732563976+0.214602193686116i</v>
      </c>
      <c r="AE1068" t="str">
        <f t="shared" si="519"/>
        <v>-0.113446383584188-0.139489892375223i</v>
      </c>
      <c r="AF1068" t="str">
        <f t="shared" si="520"/>
        <v>-13.5385393591307-3.07932485803396i</v>
      </c>
      <c r="AG1068" t="str">
        <f t="shared" si="521"/>
        <v>1.01700399259813-0.0168346645405721i</v>
      </c>
      <c r="AH1068" t="str">
        <f t="shared" si="522"/>
        <v>1.05115370820318+2.21781183124338i</v>
      </c>
      <c r="AI1068">
        <f t="shared" si="523"/>
        <v>7.7985709341622824</v>
      </c>
      <c r="AJ1068">
        <f t="shared" si="524"/>
        <v>64.640927796601574</v>
      </c>
      <c r="AK1068"/>
      <c r="AL1068"/>
      <c r="AM1068"/>
      <c r="AN1068"/>
    </row>
    <row r="1069" spans="1:40" x14ac:dyDescent="0.25">
      <c r="A1069"/>
      <c r="B1069">
        <f t="shared" si="490"/>
        <v>93500</v>
      </c>
      <c r="C1069" s="237" t="str">
        <f t="shared" si="493"/>
        <v>-8.74217443509808E-06+0.0261927515312517i</v>
      </c>
      <c r="D1069" s="208" t="str">
        <f t="shared" si="494"/>
        <v>-5.95707298034329+0.20081109507293i</v>
      </c>
      <c r="E1069" t="str">
        <f t="shared" si="495"/>
        <v>2870</v>
      </c>
      <c r="F1069" t="str">
        <f t="shared" si="496"/>
        <v>0.777000777000777</v>
      </c>
      <c r="G1069" t="str">
        <f t="shared" si="491"/>
        <v>0.777000777000777</v>
      </c>
      <c r="H1069" t="str">
        <f t="shared" si="497"/>
        <v>7.58417904778678+3.27812525953717i</v>
      </c>
      <c r="I1069" t="str">
        <f t="shared" si="498"/>
        <v>367.173641388307i</v>
      </c>
      <c r="J1069" t="str">
        <f t="shared" si="492"/>
        <v>-114.316626839303+79.4111402038106i</v>
      </c>
      <c r="K1069" t="str">
        <f t="shared" si="499"/>
        <v>1.50495741152847-2.16646750545571i</v>
      </c>
      <c r="L1069" t="str">
        <f t="shared" si="500"/>
        <v>0.113356994489106-0.137955958553655i</v>
      </c>
      <c r="M1069" t="str">
        <f t="shared" si="501"/>
        <v>1.61831440601758-2.30442346400937i</v>
      </c>
      <c r="N1069" t="str">
        <f t="shared" si="502"/>
        <v>-0.414664058746974i</v>
      </c>
      <c r="O1069" t="str">
        <f t="shared" si="503"/>
        <v>0.915251716984082-0.40288248231673i</v>
      </c>
      <c r="P1069" t="str">
        <f t="shared" si="504"/>
        <v>0.084748283015918+0.40288248231673i</v>
      </c>
      <c r="Q1069" t="str">
        <f t="shared" si="505"/>
        <v>-0.084748283015918+0.011781576430244i</v>
      </c>
      <c r="R1069" t="str">
        <f t="shared" si="506"/>
        <v>-0.332694316773377-4.80012256721821i</v>
      </c>
      <c r="S1069" t="str">
        <f t="shared" si="507"/>
        <v>0.043010432059298i</v>
      </c>
      <c r="T1069" t="str">
        <f t="shared" si="508"/>
        <v>0.206455345553642-0.0143093263080959i</v>
      </c>
      <c r="U1069" t="str">
        <f t="shared" si="509"/>
        <v>0.0001-1702.19190472615i</v>
      </c>
      <c r="V1069" t="str">
        <f t="shared" si="510"/>
        <v>0.00002-0.027302656250978i</v>
      </c>
      <c r="W1069" t="str">
        <f t="shared" si="511"/>
        <v>0.0000199993584529566-0.0273022183316812i</v>
      </c>
      <c r="X1069" t="str">
        <f t="shared" si="512"/>
        <v>0.00264504971988336-0.027043528275979i</v>
      </c>
      <c r="Y1069" t="str">
        <f t="shared" si="513"/>
        <v>0.009+0.587477826221291i</v>
      </c>
      <c r="Z1069" t="str">
        <f t="shared" si="514"/>
        <v>-0.57762889792109-0.0686380437734854i</v>
      </c>
      <c r="AA1069" t="str">
        <f t="shared" si="515"/>
        <v>0.444719031358562-21.4027251164755i</v>
      </c>
      <c r="AB1069" t="str">
        <f t="shared" si="516"/>
        <v>1.40556246788647-0.0974188967859607i</v>
      </c>
      <c r="AC1069" t="str">
        <f t="shared" si="517"/>
        <v>3.05014759874682-3.39666553521556i</v>
      </c>
      <c r="AD1069" t="str">
        <f t="shared" si="518"/>
        <v>0.221588726262241+0.21482366721221i</v>
      </c>
      <c r="AE1069" t="str">
        <f t="shared" si="519"/>
        <v>-0.113250975468904-0.139297774832054i</v>
      </c>
      <c r="AF1069" t="str">
        <f t="shared" si="520"/>
        <v>-13.5412520281301-3.07731416446424i</v>
      </c>
      <c r="AG1069" t="str">
        <f t="shared" si="521"/>
        <v>1.01700081097005-0.0168223804545367i</v>
      </c>
      <c r="AH1069" t="str">
        <f t="shared" si="522"/>
        <v>1.04979176862259+2.21478201309375i</v>
      </c>
      <c r="AI1069">
        <f t="shared" si="523"/>
        <v>7.7868092019220825</v>
      </c>
      <c r="AJ1069">
        <f t="shared" si="524"/>
        <v>64.639363081309526</v>
      </c>
      <c r="AK1069"/>
      <c r="AL1069"/>
      <c r="AM1069"/>
      <c r="AN1069"/>
    </row>
    <row r="1070" spans="1:40" x14ac:dyDescent="0.25">
      <c r="A1070"/>
      <c r="B1070">
        <f t="shared" si="490"/>
        <v>93600</v>
      </c>
      <c r="C1070" s="237" t="str">
        <f t="shared" si="493"/>
        <v>-8.72350455582698E-06+0.0261647678285754i</v>
      </c>
      <c r="D1070" s="208" t="str">
        <f t="shared" si="494"/>
        <v>-5.95707283720756+0.200596553352411i</v>
      </c>
      <c r="E1070" t="str">
        <f t="shared" si="495"/>
        <v>2870</v>
      </c>
      <c r="F1070" t="str">
        <f t="shared" si="496"/>
        <v>0.777000777000777</v>
      </c>
      <c r="G1070" t="str">
        <f t="shared" si="491"/>
        <v>0.777000777000777</v>
      </c>
      <c r="H1070" t="str">
        <f t="shared" si="497"/>
        <v>7.58688528471745+3.27590121474433i</v>
      </c>
      <c r="I1070" t="str">
        <f t="shared" si="498"/>
        <v>367.566340470006i</v>
      </c>
      <c r="J1070" t="str">
        <f t="shared" si="492"/>
        <v>-114.563425328041+79.4960719045634i</v>
      </c>
      <c r="K1070" t="str">
        <f t="shared" si="499"/>
        <v>1.50275011902301-2.16564412458114i</v>
      </c>
      <c r="L1070" t="str">
        <f t="shared" si="500"/>
        <v>0.113212355803719-0.13792729085706i</v>
      </c>
      <c r="M1070" t="str">
        <f t="shared" si="501"/>
        <v>1.61596247482673-2.3035714154382i</v>
      </c>
      <c r="N1070" t="str">
        <f t="shared" si="502"/>
        <v>-0.415107549718896i</v>
      </c>
      <c r="O1070" t="str">
        <f t="shared" si="503"/>
        <v>0.915072952238492-0.403288348556626i</v>
      </c>
      <c r="P1070" t="str">
        <f t="shared" si="504"/>
        <v>0.0849270477615079+0.403288348556626i</v>
      </c>
      <c r="Q1070" t="str">
        <f t="shared" si="505"/>
        <v>-0.0849270477615079+0.01181920116227i</v>
      </c>
      <c r="R1070" t="str">
        <f t="shared" si="506"/>
        <v>-0.332692944477259-4.79494488653635i</v>
      </c>
      <c r="S1070" t="str">
        <f t="shared" si="507"/>
        <v>0.0430564325213936i</v>
      </c>
      <c r="T1070" t="str">
        <f t="shared" si="508"/>
        <v>0.206453220950954-0.0143245713142289i</v>
      </c>
      <c r="U1070" t="str">
        <f t="shared" si="509"/>
        <v>0.0001-1700.37332363136i</v>
      </c>
      <c r="V1070" t="str">
        <f t="shared" si="510"/>
        <v>0.00002-0.0272734867464364i</v>
      </c>
      <c r="W1070" t="str">
        <f t="shared" si="511"/>
        <v>0.0000199993584529566-0.0272730492950025i</v>
      </c>
      <c r="X1070" t="str">
        <f t="shared" si="512"/>
        <v>0.00263949584871776-0.027015174142834i</v>
      </c>
      <c r="Y1070" t="str">
        <f t="shared" si="513"/>
        <v>0.009+0.588106144752009i</v>
      </c>
      <c r="Z1070" t="str">
        <f t="shared" si="514"/>
        <v>-0.576351940864889-0.0684067258577317i</v>
      </c>
      <c r="AA1070" t="str">
        <f t="shared" si="515"/>
        <v>0.443467713116843-21.3777068028227i</v>
      </c>
      <c r="AB1070" t="str">
        <f t="shared" si="516"/>
        <v>1.40554800344241-0.0975226858565987i</v>
      </c>
      <c r="AC1070" t="str">
        <f t="shared" si="517"/>
        <v>3.04666235863455-3.39537320454475i</v>
      </c>
      <c r="AD1070" t="str">
        <f t="shared" si="518"/>
        <v>0.221681814261445+0.215045098241608i</v>
      </c>
      <c r="AE1070" t="str">
        <f t="shared" si="519"/>
        <v>-0.113056212821571-0.139106186840859i</v>
      </c>
      <c r="AF1070" t="str">
        <f t="shared" si="520"/>
        <v>-13.543958121925-3.07530466139192i</v>
      </c>
      <c r="AG1070" t="str">
        <f t="shared" si="521"/>
        <v>1.01699763682823-0.0168101334405305i</v>
      </c>
      <c r="AH1070" t="str">
        <f t="shared" si="522"/>
        <v>1.04843382420044+2.21176028182949i</v>
      </c>
      <c r="AI1070">
        <f t="shared" si="523"/>
        <v>7.7750635320518366</v>
      </c>
      <c r="AJ1070">
        <f t="shared" si="524"/>
        <v>64.637790698243492</v>
      </c>
      <c r="AK1070"/>
      <c r="AL1070"/>
      <c r="AM1070"/>
      <c r="AN1070"/>
    </row>
    <row r="1071" spans="1:40" x14ac:dyDescent="0.25">
      <c r="A1071"/>
      <c r="B1071">
        <f t="shared" si="490"/>
        <v>93700</v>
      </c>
      <c r="C1071" s="237" t="str">
        <f t="shared" si="493"/>
        <v>-8.70489442013805E-06+0.0261368438563012i</v>
      </c>
      <c r="D1071" s="208" t="str">
        <f t="shared" si="494"/>
        <v>-5.95707269452985+0.200382469564976i</v>
      </c>
      <c r="E1071" t="str">
        <f t="shared" si="495"/>
        <v>2870</v>
      </c>
      <c r="F1071" t="str">
        <f t="shared" si="496"/>
        <v>0.777000777000777</v>
      </c>
      <c r="G1071" t="str">
        <f t="shared" si="491"/>
        <v>0.777000777000777</v>
      </c>
      <c r="H1071" t="str">
        <f t="shared" si="497"/>
        <v>7.58958496524158+3.27367882365662i</v>
      </c>
      <c r="I1071" t="str">
        <f t="shared" si="498"/>
        <v>367.959039551705i</v>
      </c>
      <c r="J1071" t="str">
        <f t="shared" si="492"/>
        <v>-114.810487631304+79.5810036053161i</v>
      </c>
      <c r="K1071" t="str">
        <f t="shared" si="499"/>
        <v>1.50054694200041-2.16481972229388i</v>
      </c>
      <c r="L1071" t="str">
        <f t="shared" si="500"/>
        <v>0.113067931733227-0.137898508380404i</v>
      </c>
      <c r="M1071" t="str">
        <f t="shared" si="501"/>
        <v>1.61361487373364-2.30271823067428i</v>
      </c>
      <c r="N1071" t="str">
        <f t="shared" si="502"/>
        <v>-0.415551040690817i</v>
      </c>
      <c r="O1071" t="str">
        <f t="shared" si="503"/>
        <v>0.914894007512476-0.403694135476059i</v>
      </c>
      <c r="P1071" t="str">
        <f t="shared" si="504"/>
        <v>0.085105992487524+0.403694135476059i</v>
      </c>
      <c r="Q1071" t="str">
        <f t="shared" si="505"/>
        <v>-0.085105992487524+0.011856905214758i</v>
      </c>
      <c r="R1071" t="str">
        <f t="shared" si="506"/>
        <v>-0.332691570694114-4.78977820457573i</v>
      </c>
      <c r="S1071" t="str">
        <f t="shared" si="507"/>
        <v>0.043102432983489i</v>
      </c>
      <c r="T1071" t="str">
        <f t="shared" si="508"/>
        <v>0.206451094068502-0.0143398161300147i</v>
      </c>
      <c r="U1071" t="str">
        <f t="shared" si="509"/>
        <v>0.0001-1698.55862424648i</v>
      </c>
      <c r="V1071" t="str">
        <f t="shared" si="510"/>
        <v>0.00002-0.0272443795033772i</v>
      </c>
      <c r="W1071" t="str">
        <f t="shared" si="511"/>
        <v>0.0000199993584529566-0.0272439425188077i</v>
      </c>
      <c r="X1071" t="str">
        <f t="shared" si="512"/>
        <v>0.00263395952956237-0.0269868788306885i</v>
      </c>
      <c r="Y1071" t="str">
        <f t="shared" si="513"/>
        <v>0.009+0.588734463282727i</v>
      </c>
      <c r="Z1071" t="str">
        <f t="shared" si="514"/>
        <v>-0.575079257487199-0.0681764625654836i</v>
      </c>
      <c r="AA1071" t="str">
        <f t="shared" si="515"/>
        <v>0.442221783169899-21.3527490667752i</v>
      </c>
      <c r="AB1071" t="str">
        <f t="shared" si="516"/>
        <v>1.40553352347755-0.0976264736313395i</v>
      </c>
      <c r="AC1071" t="str">
        <f t="shared" si="517"/>
        <v>3.0431835383873-3.39407919825731i</v>
      </c>
      <c r="AD1071" t="str">
        <f t="shared" si="518"/>
        <v>0.221774996547227+0.215266486749712i</v>
      </c>
      <c r="AE1071" t="str">
        <f t="shared" si="519"/>
        <v>-0.11286209276811-0.138915126111965i</v>
      </c>
      <c r="AF1071" t="str">
        <f t="shared" si="520"/>
        <v>-13.5466576597714-3.07329635409164i</v>
      </c>
      <c r="AG1071" t="str">
        <f t="shared" si="521"/>
        <v>1.01699447013073-0.0167979233617691i</v>
      </c>
      <c r="AH1071" t="str">
        <f t="shared" si="522"/>
        <v>1.04707985930617+2.20874660445664i</v>
      </c>
      <c r="AI1071">
        <f t="shared" si="523"/>
        <v>7.7633338817047912</v>
      </c>
      <c r="AJ1071">
        <f t="shared" si="524"/>
        <v>64.636210633416368</v>
      </c>
      <c r="AK1071"/>
      <c r="AL1071"/>
      <c r="AM1071"/>
      <c r="AN1071"/>
    </row>
    <row r="1072" spans="1:40" x14ac:dyDescent="0.25">
      <c r="A1072"/>
      <c r="B1072">
        <f t="shared" si="490"/>
        <v>93800</v>
      </c>
      <c r="C1072" s="237" t="str">
        <f t="shared" si="493"/>
        <v>-8.68634377339708E-06+0.0261089794233937i</v>
      </c>
      <c r="D1072" s="208" t="str">
        <f t="shared" si="494"/>
        <v>-5.95707255230822+0.200168842246018i</v>
      </c>
      <c r="E1072" t="str">
        <f t="shared" si="495"/>
        <v>2870</v>
      </c>
      <c r="F1072" t="str">
        <f t="shared" si="496"/>
        <v>0.777000777000777</v>
      </c>
      <c r="G1072" t="str">
        <f t="shared" si="491"/>
        <v>0.777000777000777</v>
      </c>
      <c r="H1072" t="str">
        <f t="shared" si="497"/>
        <v>7.5922781085561+3.27145809003292i</v>
      </c>
      <c r="I1072" t="str">
        <f t="shared" si="498"/>
        <v>368.351738633403i</v>
      </c>
      <c r="J1072" t="str">
        <f t="shared" si="492"/>
        <v>-115.057813749092+79.6659353060688i</v>
      </c>
      <c r="K1072" t="str">
        <f t="shared" si="499"/>
        <v>1.49834787272353-2.16399430708798i</v>
      </c>
      <c r="L1072" t="str">
        <f t="shared" si="500"/>
        <v>0.112923722046779-0.137869611679871i</v>
      </c>
      <c r="M1072" t="str">
        <f t="shared" si="501"/>
        <v>1.61127159477031-2.30186391876785i</v>
      </c>
      <c r="N1072" t="str">
        <f t="shared" si="502"/>
        <v>-0.415994531662739i</v>
      </c>
      <c r="O1072" t="str">
        <f t="shared" si="503"/>
        <v>0.914714882841227-0.404099842995218i</v>
      </c>
      <c r="P1072" t="str">
        <f t="shared" si="504"/>
        <v>0.085285117158773+0.404099842995218i</v>
      </c>
      <c r="Q1072" t="str">
        <f t="shared" si="505"/>
        <v>-0.085285117158773+0.011894688667521i</v>
      </c>
      <c r="R1072" t="str">
        <f t="shared" si="506"/>
        <v>-0.33269019542385-4.78462248615843i</v>
      </c>
      <c r="S1072" t="str">
        <f t="shared" si="507"/>
        <v>0.0431484334455846i</v>
      </c>
      <c r="T1072" t="str">
        <f t="shared" si="508"/>
        <v>0.206448964906255-0.0143550607552445i</v>
      </c>
      <c r="U1072" t="str">
        <f t="shared" si="509"/>
        <v>0.0001-1696.74779415667i</v>
      </c>
      <c r="V1072" t="str">
        <f t="shared" si="510"/>
        <v>0.00002-0.02721533432267i</v>
      </c>
      <c r="W1072" t="str">
        <f t="shared" si="511"/>
        <v>0.0000199993584529566-0.0272148978039694i</v>
      </c>
      <c r="X1072" t="str">
        <f t="shared" si="512"/>
        <v>0.00262844068876757-0.0269586421585417i</v>
      </c>
      <c r="Y1072" t="str">
        <f t="shared" si="513"/>
        <v>0.009+0.589362781813445i</v>
      </c>
      <c r="Z1072" t="str">
        <f t="shared" si="514"/>
        <v>-0.573810828560561-0.0679472478192431i</v>
      </c>
      <c r="AA1072" t="str">
        <f t="shared" si="515"/>
        <v>0.440981210522804-21.3278516824374i</v>
      </c>
      <c r="AB1072" t="str">
        <f t="shared" si="516"/>
        <v>1.40551902799169-0.0977302601087617i</v>
      </c>
      <c r="AC1072" t="str">
        <f t="shared" si="517"/>
        <v>3.03971112619603-3.39278352973849i</v>
      </c>
      <c r="AD1072" t="str">
        <f t="shared" si="518"/>
        <v>0.221868273105215+0.215487832711868i</v>
      </c>
      <c r="AE1072" t="str">
        <f t="shared" si="519"/>
        <v>-0.112668612450499-0.138724590369024i</v>
      </c>
      <c r="AF1072" t="str">
        <f t="shared" si="520"/>
        <v>-13.5493506608643-3.0712892477869i</v>
      </c>
      <c r="AG1072" t="str">
        <f t="shared" si="521"/>
        <v>1.01699131083586-0.0167857500821457i</v>
      </c>
      <c r="AH1072" t="str">
        <f t="shared" si="522"/>
        <v>1.04572985838489+2.20574094815967i</v>
      </c>
      <c r="AI1072">
        <f t="shared" si="523"/>
        <v>7.7516202081974006</v>
      </c>
      <c r="AJ1072">
        <f t="shared" si="524"/>
        <v>64.634622873029826</v>
      </c>
      <c r="AK1072"/>
      <c r="AL1072"/>
      <c r="AM1072"/>
      <c r="AN1072"/>
    </row>
    <row r="1073" spans="1:40" x14ac:dyDescent="0.25">
      <c r="A1073"/>
      <c r="B1073">
        <f t="shared" si="490"/>
        <v>93900</v>
      </c>
      <c r="C1073" s="237" t="str">
        <f t="shared" si="493"/>
        <v>-8.66785236232505E-06+0.0260811743396314i</v>
      </c>
      <c r="D1073" s="208" t="str">
        <f t="shared" si="494"/>
        <v>-5.95707241054073+0.199955669937174i</v>
      </c>
      <c r="E1073" t="str">
        <f t="shared" si="495"/>
        <v>2870</v>
      </c>
      <c r="F1073" t="str">
        <f t="shared" si="496"/>
        <v>0.777000777000777</v>
      </c>
      <c r="G1073" t="str">
        <f t="shared" si="491"/>
        <v>0.777000777000777</v>
      </c>
      <c r="H1073" t="str">
        <f t="shared" si="497"/>
        <v>7.59496473379723+3.26923901758743i</v>
      </c>
      <c r="I1073" t="str">
        <f t="shared" si="498"/>
        <v>368.744437715102i</v>
      </c>
      <c r="J1073" t="str">
        <f t="shared" si="492"/>
        <v>-115.305403681406+79.7508670068216i</v>
      </c>
      <c r="K1073" t="str">
        <f t="shared" si="499"/>
        <v>1.49615290346201-2.16316788741667i</v>
      </c>
      <c r="L1073" t="str">
        <f t="shared" si="500"/>
        <v>0.112779726512948-0.137840601309742i</v>
      </c>
      <c r="M1073" t="str">
        <f t="shared" si="501"/>
        <v>1.60893262997496-2.30100848872641i</v>
      </c>
      <c r="N1073" t="str">
        <f t="shared" si="502"/>
        <v>-0.416438022634661i</v>
      </c>
      <c r="O1073" t="str">
        <f t="shared" si="503"/>
        <v>0.914535578259978-0.404505471034308i</v>
      </c>
      <c r="P1073" t="str">
        <f t="shared" si="504"/>
        <v>0.085464421740022+0.404505471034308i</v>
      </c>
      <c r="Q1073" t="str">
        <f t="shared" si="505"/>
        <v>-0.085464421740022+0.011932551600353i</v>
      </c>
      <c r="R1073" t="str">
        <f t="shared" si="506"/>
        <v>-0.332688818666498-4.77947769625664i</v>
      </c>
      <c r="S1073" t="str">
        <f t="shared" si="507"/>
        <v>0.04319443390768i</v>
      </c>
      <c r="T1073" t="str">
        <f t="shared" si="508"/>
        <v>0.206446833464188-0.0143703051897142i</v>
      </c>
      <c r="U1073" t="str">
        <f t="shared" si="509"/>
        <v>0.0001-1694.94082099995i</v>
      </c>
      <c r="V1073" t="str">
        <f t="shared" si="510"/>
        <v>0.00002-0.0271863510060324i</v>
      </c>
      <c r="W1073" t="str">
        <f t="shared" si="511"/>
        <v>0.0000199993584529565-0.0271859149522084i</v>
      </c>
      <c r="X1073" t="str">
        <f t="shared" si="512"/>
        <v>0.00262293925306839-0.0269304639461267i</v>
      </c>
      <c r="Y1073" t="str">
        <f t="shared" si="513"/>
        <v>0.009+0.589991100344163i</v>
      </c>
      <c r="Z1073" t="str">
        <f t="shared" si="514"/>
        <v>-0.572546634966398-0.0677190755839469i</v>
      </c>
      <c r="AA1073" t="str">
        <f t="shared" si="515"/>
        <v>0.439745964402028-21.3030144250567i</v>
      </c>
      <c r="AB1073" t="str">
        <f t="shared" si="516"/>
        <v>1.40550451698466-0.0978340452874758i</v>
      </c>
      <c r="AC1073" t="str">
        <f t="shared" si="517"/>
        <v>3.03624511026089-3.39148621231048i</v>
      </c>
      <c r="AD1073" t="str">
        <f t="shared" si="518"/>
        <v>0.221961643921026+0.215709136103368i</v>
      </c>
      <c r="AE1073" t="str">
        <f t="shared" si="519"/>
        <v>-0.112475769026661-0.138534577348917i</v>
      </c>
      <c r="AF1073" t="str">
        <f t="shared" si="520"/>
        <v>-13.552037144338-3.06928334765026i</v>
      </c>
      <c r="AG1073" t="str">
        <f t="shared" si="521"/>
        <v>1.0169881589022-0.0167736134662256i</v>
      </c>
      <c r="AH1073" t="str">
        <f t="shared" si="522"/>
        <v>1.04438380595692+2.20274328030039i</v>
      </c>
      <c r="AI1073">
        <f t="shared" si="523"/>
        <v>7.7399224690088255</v>
      </c>
      <c r="AJ1073">
        <f t="shared" si="524"/>
        <v>64.633027403474372</v>
      </c>
      <c r="AK1073"/>
      <c r="AL1073"/>
      <c r="AM1073"/>
      <c r="AN1073"/>
    </row>
    <row r="1074" spans="1:40" x14ac:dyDescent="0.25">
      <c r="A1074"/>
      <c r="B1074">
        <f t="shared" ref="B1074:B1137" si="525">B1073+100</f>
        <v>94000</v>
      </c>
      <c r="C1074" s="237" t="str">
        <f t="shared" si="493"/>
        <v>-8.64941993498943E-06+0.0260534284156022i</v>
      </c>
      <c r="D1074" s="208" t="str">
        <f t="shared" si="494"/>
        <v>-5.95707226922546+0.199742951186284i</v>
      </c>
      <c r="E1074" t="str">
        <f t="shared" si="495"/>
        <v>2870</v>
      </c>
      <c r="F1074" t="str">
        <f t="shared" si="496"/>
        <v>0.777000777000777</v>
      </c>
      <c r="G1074" t="str">
        <f t="shared" si="491"/>
        <v>0.777000777000777</v>
      </c>
      <c r="H1074" t="str">
        <f t="shared" si="497"/>
        <v>7.59764486004058+3.2670216099901i</v>
      </c>
      <c r="I1074" t="str">
        <f t="shared" si="498"/>
        <v>369.137136796801i</v>
      </c>
      <c r="J1074" t="str">
        <f t="shared" si="492"/>
        <v>-115.553257428246+79.8357987075743i</v>
      </c>
      <c r="K1074" t="str">
        <f t="shared" si="499"/>
        <v>1.49396202649228-2.16234047169254i</v>
      </c>
      <c r="L1074" t="str">
        <f t="shared" si="500"/>
        <v>0.112635944899744-0.137811477822404i</v>
      </c>
      <c r="M1074" t="str">
        <f t="shared" si="501"/>
        <v>1.60659797139202-2.30015194951494i</v>
      </c>
      <c r="N1074" t="str">
        <f t="shared" si="502"/>
        <v>-0.416881513606583i</v>
      </c>
      <c r="O1074" t="str">
        <f t="shared" si="503"/>
        <v>0.914356093803995-0.404911019513547i</v>
      </c>
      <c r="P1074" t="str">
        <f t="shared" si="504"/>
        <v>0.085643906196005+0.404911019513547i</v>
      </c>
      <c r="Q1074" t="str">
        <f t="shared" si="505"/>
        <v>-0.085643906196005+0.011970494093036i</v>
      </c>
      <c r="R1074" t="str">
        <f t="shared" si="506"/>
        <v>-0.332687440421926-4.77434379999144i</v>
      </c>
      <c r="S1074" t="str">
        <f t="shared" si="507"/>
        <v>0.0432404343697756i</v>
      </c>
      <c r="T1074" t="str">
        <f t="shared" si="508"/>
        <v>0.206444699742275-0.0143855494332129i</v>
      </c>
      <c r="U1074" t="str">
        <f t="shared" si="509"/>
        <v>0.0001-1693.13769246697i</v>
      </c>
      <c r="V1074" t="str">
        <f t="shared" si="510"/>
        <v>0.00002-0.027157429356026i</v>
      </c>
      <c r="W1074" t="str">
        <f t="shared" si="511"/>
        <v>0.0000199993584529565-0.0271569937660895i</v>
      </c>
      <c r="X1074" t="str">
        <f t="shared" si="512"/>
        <v>0.00261745514958217-0.0269023440139068i</v>
      </c>
      <c r="Y1074" t="str">
        <f t="shared" si="513"/>
        <v>0.009+0.590619418874881i</v>
      </c>
      <c r="Z1074" t="str">
        <f t="shared" si="514"/>
        <v>-0.571286657694281-0.0674919398666206i</v>
      </c>
      <c r="AA1074" t="str">
        <f t="shared" si="515"/>
        <v>0.438516014253573-21.278237071017i</v>
      </c>
      <c r="AB1074" t="str">
        <f t="shared" si="516"/>
        <v>1.40548999045627-0.097937829166046i</v>
      </c>
      <c r="AC1074" t="str">
        <f t="shared" si="517"/>
        <v>3.03278547879129-3.39018725923243i</v>
      </c>
      <c r="AD1074" t="str">
        <f t="shared" si="518"/>
        <v>0.222055108980259+0.215930396899452i</v>
      </c>
      <c r="AE1074" t="str">
        <f t="shared" si="519"/>
        <v>-0.112283559670358-0.138345084801659i</v>
      </c>
      <c r="AF1074" t="str">
        <f t="shared" si="520"/>
        <v>-13.554717129266-3.06727865880382i</v>
      </c>
      <c r="AG1074" t="str">
        <f t="shared" si="521"/>
        <v>1.01698501428859-0.0167615133792427i</v>
      </c>
      <c r="AH1074" t="str">
        <f t="shared" si="522"/>
        <v>1.04304168661739+2.19975356841663i</v>
      </c>
      <c r="AI1074">
        <f t="shared" si="523"/>
        <v>7.7282406217797419</v>
      </c>
      <c r="AJ1074">
        <f t="shared" si="524"/>
        <v>64.631424211325864</v>
      </c>
      <c r="AK1074"/>
      <c r="AL1074"/>
      <c r="AM1074"/>
      <c r="AN1074"/>
    </row>
    <row r="1075" spans="1:40" x14ac:dyDescent="0.25">
      <c r="A1075"/>
      <c r="B1075">
        <f t="shared" si="525"/>
        <v>94100</v>
      </c>
      <c r="C1075" s="237" t="str">
        <f t="shared" si="493"/>
        <v>-8.63104624079571E-06+0.0260257414626992i</v>
      </c>
      <c r="D1075" s="208" t="str">
        <f t="shared" si="494"/>
        <v>-5.95707212836047+0.199530684547361i</v>
      </c>
      <c r="E1075" t="str">
        <f t="shared" si="495"/>
        <v>2870</v>
      </c>
      <c r="F1075" t="str">
        <f t="shared" si="496"/>
        <v>0.777000777000777</v>
      </c>
      <c r="G1075" t="str">
        <f t="shared" si="491"/>
        <v>0.777000777000777</v>
      </c>
      <c r="H1075" t="str">
        <f t="shared" si="497"/>
        <v>7.6003185063013+3.26480587086686i</v>
      </c>
      <c r="I1075" t="str">
        <f t="shared" si="498"/>
        <v>369.529835878499i</v>
      </c>
      <c r="J1075" t="str">
        <f t="shared" si="492"/>
        <v>-115.801374989612+79.9207304083271i</v>
      </c>
      <c r="K1075" t="str">
        <f t="shared" si="499"/>
        <v>1.49177523409772-2.1615120682877i</v>
      </c>
      <c r="L1075" t="str">
        <f t="shared" si="500"/>
        <v>0.112492376974618-0.137782241768349i</v>
      </c>
      <c r="M1075" t="str">
        <f t="shared" si="501"/>
        <v>1.60426761107234-2.29929431005605i</v>
      </c>
      <c r="N1075" t="str">
        <f t="shared" si="502"/>
        <v>-0.417325004578505i</v>
      </c>
      <c r="O1075" t="str">
        <f t="shared" si="503"/>
        <v>0.914176429508579-0.40531648835317i</v>
      </c>
      <c r="P1075" t="str">
        <f t="shared" si="504"/>
        <v>0.085823570491421+0.40531648835317i</v>
      </c>
      <c r="Q1075" t="str">
        <f t="shared" si="505"/>
        <v>-0.085823570491421+0.012008516225335i</v>
      </c>
      <c r="R1075" t="str">
        <f t="shared" si="506"/>
        <v>-0.332686060690079-4.76922076263216i</v>
      </c>
      <c r="S1075" t="str">
        <f t="shared" si="507"/>
        <v>0.043286434831871i</v>
      </c>
      <c r="T1075" t="str">
        <f t="shared" si="508"/>
        <v>0.206442563740483-0.014400793485533i</v>
      </c>
      <c r="U1075" t="str">
        <f t="shared" si="509"/>
        <v>0.0001-1691.33839630069i</v>
      </c>
      <c r="V1075" t="str">
        <f t="shared" si="510"/>
        <v>0.00002-0.0271285691760515i</v>
      </c>
      <c r="W1075" t="str">
        <f t="shared" si="511"/>
        <v>0.0000199993584529565-0.0271281340490166i</v>
      </c>
      <c r="X1075" t="str">
        <f t="shared" si="512"/>
        <v>0.0026119883058061-0.026874282183072i</v>
      </c>
      <c r="Y1075" t="str">
        <f t="shared" si="513"/>
        <v>0.009+0.591247737405599i</v>
      </c>
      <c r="Z1075" t="str">
        <f t="shared" si="514"/>
        <v>-0.570030877841188-0.0672658347160303i</v>
      </c>
      <c r="AA1075" t="str">
        <f t="shared" si="515"/>
        <v>0.437291329741095-21.2535193978309i</v>
      </c>
      <c r="AB1075" t="str">
        <f t="shared" si="516"/>
        <v>1.40547544840631-0.0980416117430588i</v>
      </c>
      <c r="AC1075" t="str">
        <f t="shared" si="517"/>
        <v>3.02933222000608-3.38888668370082i</v>
      </c>
      <c r="AD1075" t="str">
        <f t="shared" si="518"/>
        <v>0.222148668268503+0.216151615075295i</v>
      </c>
      <c r="AE1075" t="str">
        <f t="shared" si="519"/>
        <v>-0.112091981571088-0.138156110490296i</v>
      </c>
      <c r="AF1075" t="str">
        <f t="shared" si="520"/>
        <v>-13.5573906346618-3.0652751863195i</v>
      </c>
      <c r="AG1075" t="str">
        <f t="shared" si="521"/>
        <v>1.01698187695413-0.0167494496870952i</v>
      </c>
      <c r="AH1075" t="str">
        <f t="shared" si="522"/>
        <v>1.04170348503582+2.19677178022114i</v>
      </c>
      <c r="AI1075">
        <f t="shared" si="523"/>
        <v>7.7165746243118152</v>
      </c>
      <c r="AJ1075">
        <f t="shared" si="524"/>
        <v>64.62981328334449</v>
      </c>
      <c r="AK1075"/>
      <c r="AL1075"/>
      <c r="AM1075"/>
      <c r="AN1075"/>
    </row>
    <row r="1076" spans="1:40" x14ac:dyDescent="0.25">
      <c r="A1076"/>
      <c r="B1076">
        <f t="shared" si="525"/>
        <v>94200</v>
      </c>
      <c r="C1076" s="237" t="str">
        <f t="shared" si="493"/>
        <v>-8.61273103047869E-06+0.0259981132931163i</v>
      </c>
      <c r="D1076" s="208" t="str">
        <f t="shared" si="494"/>
        <v>-5.95707198794386+0.199318868580558i</v>
      </c>
      <c r="E1076" t="str">
        <f t="shared" si="495"/>
        <v>2870</v>
      </c>
      <c r="F1076" t="str">
        <f t="shared" si="496"/>
        <v>0.777000777000777</v>
      </c>
      <c r="G1076" t="str">
        <f t="shared" si="491"/>
        <v>0.777000777000777</v>
      </c>
      <c r="H1076" t="str">
        <f t="shared" si="497"/>
        <v>7.60298569153433+3.26259180379998i</v>
      </c>
      <c r="I1076" t="str">
        <f t="shared" si="498"/>
        <v>369.922534960198i</v>
      </c>
      <c r="J1076" t="str">
        <f t="shared" si="492"/>
        <v>-116.049756365503+80.0056621090798i</v>
      </c>
      <c r="K1076" t="str">
        <f t="shared" si="499"/>
        <v>1.48959251856868-2.16068268553398i</v>
      </c>
      <c r="L1076" t="str">
        <f t="shared" si="500"/>
        <v>0.112349022504467-0.137752893696184i</v>
      </c>
      <c r="M1076" t="str">
        <f t="shared" si="501"/>
        <v>1.60194154107315-2.29843557923016i</v>
      </c>
      <c r="N1076" t="str">
        <f t="shared" si="502"/>
        <v>-0.417768495550427i</v>
      </c>
      <c r="O1076" t="str">
        <f t="shared" si="503"/>
        <v>0.913996585409068-0.405721877473428i</v>
      </c>
      <c r="P1076" t="str">
        <f t="shared" si="504"/>
        <v>0.086003414590932+0.405721877473428i</v>
      </c>
      <c r="Q1076" t="str">
        <f t="shared" si="505"/>
        <v>-0.086003414590932+0.012046618076999i</v>
      </c>
      <c r="R1076" t="str">
        <f t="shared" si="506"/>
        <v>-0.332684679470898-4.7641085495957i</v>
      </c>
      <c r="S1076" t="str">
        <f t="shared" si="507"/>
        <v>0.0433324352939665i</v>
      </c>
      <c r="T1076" t="str">
        <f t="shared" si="508"/>
        <v>0.206440425458788-0.0144160373464667i</v>
      </c>
      <c r="U1076" t="str">
        <f t="shared" si="509"/>
        <v>0.0001-1689.54292029613i</v>
      </c>
      <c r="V1076" t="str">
        <f t="shared" si="510"/>
        <v>0.00002-0.0270997702703445i</v>
      </c>
      <c r="W1076" t="str">
        <f t="shared" si="511"/>
        <v>0.0000199993584529566-0.0270993356052285i</v>
      </c>
      <c r="X1076" t="str">
        <f t="shared" si="512"/>
        <v>0.00260653864961493-0.0268462782755351i</v>
      </c>
      <c r="Y1076" t="str">
        <f t="shared" si="513"/>
        <v>0.009+0.591876055936317i</v>
      </c>
      <c r="Z1076" t="str">
        <f t="shared" si="514"/>
        <v>-0.568779276610764-0.0670407542223437i</v>
      </c>
      <c r="AA1076" t="str">
        <f t="shared" si="515"/>
        <v>0.43607188074408-21.2288611841328i</v>
      </c>
      <c r="AB1076" t="str">
        <f t="shared" si="516"/>
        <v>1.4054608908346-0.0981453930170996i</v>
      </c>
      <c r="AC1076" t="str">
        <f t="shared" si="517"/>
        <v>3.02588532213359-3.3875844988498i</v>
      </c>
      <c r="AD1076" t="str">
        <f t="shared" si="518"/>
        <v>0.222242321771331+0.216372790606023i</v>
      </c>
      <c r="AE1076" t="str">
        <f t="shared" si="519"/>
        <v>-0.111901031933973-0.137967652190821i</v>
      </c>
      <c r="AF1076" t="str">
        <f t="shared" si="520"/>
        <v>-13.5600576794782-3.06327293521942i</v>
      </c>
      <c r="AG1076" t="str">
        <f t="shared" si="521"/>
        <v>1.01697874685818-0.0167374222563412i</v>
      </c>
      <c r="AH1076" t="str">
        <f t="shared" si="522"/>
        <v>1.04036918595562+2.19379788360034i</v>
      </c>
      <c r="AI1076">
        <f t="shared" si="523"/>
        <v>7.7049244345665215</v>
      </c>
      <c r="AJ1076">
        <f t="shared" si="524"/>
        <v>64.62819460647404</v>
      </c>
      <c r="AK1076"/>
      <c r="AL1076"/>
      <c r="AM1076"/>
      <c r="AN1076"/>
    </row>
    <row r="1077" spans="1:40" x14ac:dyDescent="0.25">
      <c r="A1077"/>
      <c r="B1077">
        <f t="shared" si="525"/>
        <v>94300</v>
      </c>
      <c r="C1077" s="237" t="str">
        <f t="shared" si="493"/>
        <v>-8.59447405609414E-06+0.025970543719844i</v>
      </c>
      <c r="D1077" s="208" t="str">
        <f t="shared" si="494"/>
        <v>-5.95707184797372+0.199107501852137i</v>
      </c>
      <c r="E1077" t="str">
        <f t="shared" si="495"/>
        <v>2870</v>
      </c>
      <c r="F1077" t="str">
        <f t="shared" si="496"/>
        <v>0.777000777000777</v>
      </c>
      <c r="G1077" t="str">
        <f t="shared" si="491"/>
        <v>0.777000777000777</v>
      </c>
      <c r="H1077" t="str">
        <f t="shared" si="497"/>
        <v>7.60564643463454+3.26037941232836i</v>
      </c>
      <c r="I1077" t="str">
        <f t="shared" si="498"/>
        <v>370.315234041897i</v>
      </c>
      <c r="J1077" t="str">
        <f t="shared" si="492"/>
        <v>-116.29840155592+80.0905938098325i</v>
      </c>
      <c r="K1077" t="str">
        <f t="shared" si="499"/>
        <v>1.48741387220249-2.15985233172305i</v>
      </c>
      <c r="L1077" t="str">
        <f t="shared" si="500"/>
        <v>0.112205881255648-0.137723434152632i</v>
      </c>
      <c r="M1077" t="str">
        <f t="shared" si="501"/>
        <v>1.59961975345814-2.29757576587568i</v>
      </c>
      <c r="N1077" t="str">
        <f t="shared" si="502"/>
        <v>-0.418211986522349i</v>
      </c>
      <c r="O1077" t="str">
        <f t="shared" si="503"/>
        <v>0.913816561540835-0.406127186794588i</v>
      </c>
      <c r="P1077" t="str">
        <f t="shared" si="504"/>
        <v>0.086183438459165+0.406127186794588i</v>
      </c>
      <c r="Q1077" t="str">
        <f t="shared" si="505"/>
        <v>-0.086183438459165+0.012084799727761i</v>
      </c>
      <c r="R1077" t="str">
        <f t="shared" si="506"/>
        <v>-0.332683296764344-4.75900712644565i</v>
      </c>
      <c r="S1077" t="str">
        <f t="shared" si="507"/>
        <v>0.0433784357560619i</v>
      </c>
      <c r="T1077" t="str">
        <f t="shared" si="508"/>
        <v>0.206438284897163-0.014431281015807i</v>
      </c>
      <c r="U1077" t="str">
        <f t="shared" si="509"/>
        <v>0.0001-1687.75125230006i</v>
      </c>
      <c r="V1077" t="str">
        <f t="shared" si="510"/>
        <v>0.00002-0.0270710324439708i</v>
      </c>
      <c r="W1077" t="str">
        <f t="shared" si="511"/>
        <v>0.0000199993584529566-0.027070598239794i</v>
      </c>
      <c r="X1077" t="str">
        <f t="shared" si="512"/>
        <v>0.00260110610925847-0.0268183321139278i</v>
      </c>
      <c r="Y1077" t="str">
        <f t="shared" si="513"/>
        <v>0.009+0.592504374467035i</v>
      </c>
      <c r="Z1077" t="str">
        <f t="shared" si="514"/>
        <v>-0.567531835312594-0.0668166925167863i</v>
      </c>
      <c r="AA1077" t="str">
        <f t="shared" si="515"/>
        <v>0.434857637356001-21.2042622096715i</v>
      </c>
      <c r="AB1077" t="str">
        <f t="shared" si="516"/>
        <v>1.40544631774098-0.0982491729867591i</v>
      </c>
      <c r="AC1077" t="str">
        <f t="shared" si="517"/>
        <v>3.02244477341177-3.38628071775143i</v>
      </c>
      <c r="AD1077" t="str">
        <f t="shared" si="518"/>
        <v>0.222336069474303+0.216593923466713i</v>
      </c>
      <c r="AE1077" t="str">
        <f t="shared" si="519"/>
        <v>-0.11171070797966-0.137779707692075i</v>
      </c>
      <c r="AF1077" t="str">
        <f t="shared" si="520"/>
        <v>-13.5627182826083-3.06127191047622i</v>
      </c>
      <c r="AG1077" t="str">
        <f t="shared" si="521"/>
        <v>1.01697562396037-0.0167254309541948i</v>
      </c>
      <c r="AH1077" t="str">
        <f t="shared" si="522"/>
        <v>1.03903877419374+2.19083184661328i</v>
      </c>
      <c r="AI1077">
        <f t="shared" si="523"/>
        <v>7.6932900106648621</v>
      </c>
      <c r="AJ1077">
        <f t="shared" si="524"/>
        <v>64.626568167840119</v>
      </c>
      <c r="AK1077"/>
      <c r="AL1077"/>
      <c r="AM1077"/>
      <c r="AN1077"/>
    </row>
    <row r="1078" spans="1:40" x14ac:dyDescent="0.25">
      <c r="A1078"/>
      <c r="B1078">
        <f t="shared" si="525"/>
        <v>94400</v>
      </c>
      <c r="C1078" s="237" t="str">
        <f t="shared" si="493"/>
        <v>-0.0000085762750710105+0.0259430325566656i</v>
      </c>
      <c r="D1078" s="208" t="str">
        <f t="shared" si="494"/>
        <v>-5.95707170844817+0.198896582934436i</v>
      </c>
      <c r="E1078" t="str">
        <f t="shared" si="495"/>
        <v>2870</v>
      </c>
      <c r="F1078" t="str">
        <f t="shared" si="496"/>
        <v>0.777000777000777</v>
      </c>
      <c r="G1078" t="str">
        <f t="shared" si="491"/>
        <v>0.777000777000777</v>
      </c>
      <c r="H1078" t="str">
        <f t="shared" si="497"/>
        <v>7.60830075443689+3.25816869994789i</v>
      </c>
      <c r="I1078" t="str">
        <f t="shared" si="498"/>
        <v>370.707933123596i</v>
      </c>
      <c r="J1078" t="str">
        <f t="shared" si="492"/>
        <v>-116.547310560862+80.1755255105852i</v>
      </c>
      <c r="K1078" t="str">
        <f t="shared" si="499"/>
        <v>1.48523928730364-2.15902101510663i</v>
      </c>
      <c r="L1078" t="str">
        <f t="shared" si="500"/>
        <v>0.112062952993974-0.137693863682539i</v>
      </c>
      <c r="M1078" t="str">
        <f t="shared" si="501"/>
        <v>1.59730224029761-2.29671487878917i</v>
      </c>
      <c r="N1078" t="str">
        <f t="shared" si="502"/>
        <v>-0.418655477494271i</v>
      </c>
      <c r="O1078" t="str">
        <f t="shared" si="503"/>
        <v>0.913636357939286-0.406532416236931i</v>
      </c>
      <c r="P1078" t="str">
        <f t="shared" si="504"/>
        <v>0.086363642060714+0.406532416236931i</v>
      </c>
      <c r="Q1078" t="str">
        <f t="shared" si="505"/>
        <v>-0.086363642060714+0.01212306125734i</v>
      </c>
      <c r="R1078" t="str">
        <f t="shared" si="506"/>
        <v>-0.332681912570324-4.75391645889136i</v>
      </c>
      <c r="S1078" t="str">
        <f t="shared" si="507"/>
        <v>0.0434244362181575i</v>
      </c>
      <c r="T1078" t="str">
        <f t="shared" si="508"/>
        <v>0.206436142055577-0.0144465244933447i</v>
      </c>
      <c r="U1078" t="str">
        <f t="shared" si="509"/>
        <v>0.0001-1685.96338021076i</v>
      </c>
      <c r="V1078" t="str">
        <f t="shared" si="510"/>
        <v>0.00002-0.0270423555028225i</v>
      </c>
      <c r="W1078" t="str">
        <f t="shared" si="511"/>
        <v>0.0000199993584529566-0.0270419217586082i</v>
      </c>
      <c r="X1078" t="str">
        <f t="shared" si="512"/>
        <v>0.00259569061335946-0.026790443521598i</v>
      </c>
      <c r="Y1078" t="str">
        <f t="shared" si="513"/>
        <v>0.009+0.593132692997753i</v>
      </c>
      <c r="Z1078" t="str">
        <f t="shared" si="514"/>
        <v>-0.566288535361498-0.0665936437713109i</v>
      </c>
      <c r="AA1078" t="str">
        <f t="shared" si="515"/>
        <v>0.433648569882518-21.1797222553034i</v>
      </c>
      <c r="AB1078" t="str">
        <f t="shared" si="516"/>
        <v>1.40543172912522-0.098352951650613i</v>
      </c>
      <c r="AC1078" t="str">
        <f t="shared" si="517"/>
        <v>3.01901056208826-3.38497535341569i</v>
      </c>
      <c r="AD1078" t="str">
        <f t="shared" si="518"/>
        <v>0.222429911362963+0.216815013632376i</v>
      </c>
      <c r="AE1078" t="str">
        <f t="shared" si="519"/>
        <v>-0.111521006944214-0.137592274795651i</v>
      </c>
      <c r="AF1078" t="str">
        <f t="shared" si="520"/>
        <v>-13.5653724628851-3.05927211701345i</v>
      </c>
      <c r="AG1078" t="str">
        <f t="shared" si="521"/>
        <v>1.01697250822056-0.0167134756485218i</v>
      </c>
      <c r="AH1078" t="str">
        <f t="shared" si="522"/>
        <v>1.03771223464023+2.18787363749032i</v>
      </c>
      <c r="AI1078">
        <f t="shared" si="523"/>
        <v>7.6816713108859798</v>
      </c>
      <c r="AJ1078">
        <f t="shared" si="524"/>
        <v>64.62493395474722</v>
      </c>
      <c r="AK1078"/>
      <c r="AL1078"/>
      <c r="AM1078"/>
      <c r="AN1078"/>
    </row>
    <row r="1079" spans="1:40" x14ac:dyDescent="0.25">
      <c r="A1079"/>
      <c r="B1079">
        <f t="shared" si="525"/>
        <v>94500</v>
      </c>
      <c r="C1079" s="237" t="str">
        <f t="shared" si="493"/>
        <v>-8.55813382990032E-06+0.025915579618152i</v>
      </c>
      <c r="D1079" s="208" t="str">
        <f t="shared" si="494"/>
        <v>-5.95707156936532+0.198686110405832i</v>
      </c>
      <c r="E1079" t="str">
        <f t="shared" si="495"/>
        <v>2870</v>
      </c>
      <c r="F1079" t="str">
        <f t="shared" si="496"/>
        <v>0.777000777000777</v>
      </c>
      <c r="G1079" t="str">
        <f t="shared" si="491"/>
        <v>0.777000777000777</v>
      </c>
      <c r="H1079" t="str">
        <f t="shared" si="497"/>
        <v>7.61094866971662+3.25595967011166i</v>
      </c>
      <c r="I1079" t="str">
        <f t="shared" si="498"/>
        <v>371.100632205294i</v>
      </c>
      <c r="J1079" t="str">
        <f t="shared" si="492"/>
        <v>-116.79648338033+80.260457211338i</v>
      </c>
      <c r="K1079" t="str">
        <f t="shared" si="499"/>
        <v>1.48306875618377-2.1581887438966i</v>
      </c>
      <c r="L1079" t="str">
        <f t="shared" si="500"/>
        <v>0.111920237484729-0.137664182828875i</v>
      </c>
      <c r="M1079" t="str">
        <f t="shared" si="501"/>
        <v>1.5949889936685-2.29585292672548i</v>
      </c>
      <c r="N1079" t="str">
        <f t="shared" si="502"/>
        <v>-0.419098968466193i</v>
      </c>
      <c r="O1079" t="str">
        <f t="shared" si="503"/>
        <v>0.913455974639865-0.406937565720755i</v>
      </c>
      <c r="P1079" t="str">
        <f t="shared" si="504"/>
        <v>0.0865440253601349+0.406937565720755i</v>
      </c>
      <c r="Q1079" t="str">
        <f t="shared" si="505"/>
        <v>-0.0865440253601349+0.012161402745438i</v>
      </c>
      <c r="R1079" t="str">
        <f t="shared" si="506"/>
        <v>-0.332680526888774-4.74883651278748i</v>
      </c>
      <c r="S1079" t="str">
        <f t="shared" si="507"/>
        <v>0.0434704366802531i</v>
      </c>
      <c r="T1079" t="str">
        <f t="shared" si="508"/>
        <v>0.206433996934002-0.0144617677788717i</v>
      </c>
      <c r="U1079" t="str">
        <f t="shared" si="509"/>
        <v>0.0001-1684.17929197773i</v>
      </c>
      <c r="V1079" t="str">
        <f t="shared" si="510"/>
        <v>0.00002-0.0270137392536132i</v>
      </c>
      <c r="W1079" t="str">
        <f t="shared" si="511"/>
        <v>0.0000199993584529567-0.027013305968388i</v>
      </c>
      <c r="X1079" t="str">
        <f t="shared" si="512"/>
        <v>0.00259029209091118-0.0267626123226057i</v>
      </c>
      <c r="Y1079" t="str">
        <f t="shared" si="513"/>
        <v>0.009+0.593761011528471i</v>
      </c>
      <c r="Z1079" t="str">
        <f t="shared" si="514"/>
        <v>-0.565049358276803-0.0663716021982642i</v>
      </c>
      <c r="AA1079" t="str">
        <f t="shared" si="515"/>
        <v>0.432444648839696-21.1552411029853i</v>
      </c>
      <c r="AB1079" t="str">
        <f t="shared" si="516"/>
        <v>1.40541712498713-0.0984567290072447i</v>
      </c>
      <c r="AC1079" t="str">
        <f t="shared" si="517"/>
        <v>3.0155826764206-3.38366841879097i</v>
      </c>
      <c r="AD1079" t="str">
        <f t="shared" si="518"/>
        <v>0.222523847422847+0.217036061077975i</v>
      </c>
      <c r="AE1079" t="str">
        <f t="shared" si="519"/>
        <v>-0.111331926079019-0.137405351315811i</v>
      </c>
      <c r="AF1079" t="str">
        <f t="shared" si="520"/>
        <v>-13.5680202390819-3.05727355970583i</v>
      </c>
      <c r="AG1079" t="str">
        <f t="shared" si="521"/>
        <v>1.01696939959888-0.0167015562078365i</v>
      </c>
      <c r="AH1079" t="str">
        <f t="shared" si="522"/>
        <v>1.03638955225781+2.18492322463218i</v>
      </c>
      <c r="AI1079">
        <f t="shared" si="523"/>
        <v>7.6700682936670042</v>
      </c>
      <c r="AJ1079">
        <f t="shared" si="524"/>
        <v>64.623291954679573</v>
      </c>
      <c r="AK1079"/>
      <c r="AL1079"/>
      <c r="AM1079"/>
      <c r="AN1079"/>
    </row>
    <row r="1080" spans="1:40" x14ac:dyDescent="0.25">
      <c r="A1080"/>
      <c r="B1080">
        <f t="shared" si="525"/>
        <v>94600</v>
      </c>
      <c r="C1080" s="237" t="str">
        <f t="shared" si="493"/>
        <v>-8.54005008873217E-06+0.0258881847196585i</v>
      </c>
      <c r="D1080" s="208" t="str">
        <f t="shared" si="494"/>
        <v>-5.95707143072331+0.198476082850715i</v>
      </c>
      <c r="E1080" t="str">
        <f t="shared" si="495"/>
        <v>2870</v>
      </c>
      <c r="F1080" t="str">
        <f t="shared" si="496"/>
        <v>0.777000777000777</v>
      </c>
      <c r="G1080" t="str">
        <f t="shared" si="491"/>
        <v>0.777000777000777</v>
      </c>
      <c r="H1080" t="str">
        <f t="shared" si="497"/>
        <v>7.6135901991894+3.25375232623039i</v>
      </c>
      <c r="I1080" t="str">
        <f t="shared" si="498"/>
        <v>371.493331286993i</v>
      </c>
      <c r="J1080" t="str">
        <f t="shared" si="492"/>
        <v>-117.045920014324+80.3453889120907i</v>
      </c>
      <c r="K1080" t="str">
        <f t="shared" si="499"/>
        <v>1.48090227116176-2.15735552626526i</v>
      </c>
      <c r="L1080" t="str">
        <f t="shared" si="500"/>
        <v>0.11177773449267-0.137634392132743i</v>
      </c>
      <c r="M1080" t="str">
        <f t="shared" si="501"/>
        <v>1.59268000565443-2.294989918398i</v>
      </c>
      <c r="N1080" t="str">
        <f t="shared" si="502"/>
        <v>-0.419542459438114i</v>
      </c>
      <c r="O1080" t="str">
        <f t="shared" si="503"/>
        <v>0.913275411678052-0.407342635166372i</v>
      </c>
      <c r="P1080" t="str">
        <f t="shared" si="504"/>
        <v>0.086724588321948+0.407342635166372i</v>
      </c>
      <c r="Q1080" t="str">
        <f t="shared" si="505"/>
        <v>-0.086724588321948+0.012199824271742i</v>
      </c>
      <c r="R1080" t="str">
        <f t="shared" si="506"/>
        <v>-0.332679139719586-4.74376725413304i</v>
      </c>
      <c r="S1080" t="str">
        <f t="shared" si="507"/>
        <v>0.0435164371423485i</v>
      </c>
      <c r="T1080" t="str">
        <f t="shared" si="508"/>
        <v>0.206431849532412-0.0144770108721779i</v>
      </c>
      <c r="U1080" t="str">
        <f t="shared" si="509"/>
        <v>0.0001-1682.39897560143i</v>
      </c>
      <c r="V1080" t="str">
        <f t="shared" si="510"/>
        <v>0.00002-0.0269851835038736i</v>
      </c>
      <c r="W1080" t="str">
        <f t="shared" si="511"/>
        <v>0.0000199993584529566-0.0269847506766672i</v>
      </c>
      <c r="X1080" t="str">
        <f t="shared" si="512"/>
        <v>0.00258491047127507-0.0267348383417195i</v>
      </c>
      <c r="Y1080" t="str">
        <f t="shared" si="513"/>
        <v>0.009+0.594389330059189i</v>
      </c>
      <c r="Z1080" t="str">
        <f t="shared" si="514"/>
        <v>-0.56381428568164-0.0661505620500544i</v>
      </c>
      <c r="AA1080" t="str">
        <f t="shared" si="515"/>
        <v>0.431245844952224-21.1308185357674i</v>
      </c>
      <c r="AB1080" t="str">
        <f t="shared" si="516"/>
        <v>1.40540250532655-0.0985605050552236i</v>
      </c>
      <c r="AC1080" t="str">
        <f t="shared" si="517"/>
        <v>3.01216110467629-3.38235992676438i</v>
      </c>
      <c r="AD1080" t="str">
        <f t="shared" si="518"/>
        <v>0.222617877639472+0.217257065778422i</v>
      </c>
      <c r="AE1080" t="str">
        <f t="shared" si="519"/>
        <v>-0.111143462650673-0.137218935079392i</v>
      </c>
      <c r="AF1080" t="str">
        <f t="shared" si="520"/>
        <v>-13.5706616299127-3.05527624337967i</v>
      </c>
      <c r="AG1080" t="str">
        <f t="shared" si="521"/>
        <v>1.0169662980557-0.0166896725012963i</v>
      </c>
      <c r="AH1080" t="str">
        <f t="shared" si="522"/>
        <v>1.03507071208151+2.18198057660877i</v>
      </c>
      <c r="AI1080">
        <f t="shared" si="523"/>
        <v>7.6584809176022031</v>
      </c>
      <c r="AJ1080">
        <f t="shared" si="524"/>
        <v>64.621642155298048</v>
      </c>
      <c r="AK1080"/>
      <c r="AL1080"/>
      <c r="AM1080"/>
      <c r="AN1080"/>
    </row>
    <row r="1081" spans="1:40" x14ac:dyDescent="0.25">
      <c r="A1081"/>
      <c r="B1081">
        <f t="shared" si="525"/>
        <v>94700</v>
      </c>
      <c r="C1081" s="237" t="str">
        <f t="shared" si="493"/>
        <v>-8.52202360476242E-06+0.0258608476773204i</v>
      </c>
      <c r="D1081" s="208" t="str">
        <f t="shared" si="494"/>
        <v>-5.95707129252026+0.198266498859456i</v>
      </c>
      <c r="E1081" t="str">
        <f t="shared" si="495"/>
        <v>2870</v>
      </c>
      <c r="F1081" t="str">
        <f t="shared" si="496"/>
        <v>0.777000777000777</v>
      </c>
      <c r="G1081" t="str">
        <f t="shared" si="491"/>
        <v>0.777000777000777</v>
      </c>
      <c r="H1081" t="str">
        <f t="shared" si="497"/>
        <v>7.61622536151151+3.25154667167262i</v>
      </c>
      <c r="I1081" t="str">
        <f t="shared" si="498"/>
        <v>371.886030368692i</v>
      </c>
      <c r="J1081" t="str">
        <f t="shared" si="492"/>
        <v>-117.295620462843+80.4303206128435i</v>
      </c>
      <c r="K1081" t="str">
        <f t="shared" si="499"/>
        <v>1.47873982456382-2.1565213703454i</v>
      </c>
      <c r="L1081" t="str">
        <f t="shared" si="500"/>
        <v>0.111635443782035-0.13760449213338i</v>
      </c>
      <c r="M1081" t="str">
        <f t="shared" si="501"/>
        <v>1.59037526834585-2.29412586247878i</v>
      </c>
      <c r="N1081" t="str">
        <f t="shared" si="502"/>
        <v>-0.419985950410036i</v>
      </c>
      <c r="O1081" t="str">
        <f t="shared" si="503"/>
        <v>0.913094669089359-0.407747624494114i</v>
      </c>
      <c r="P1081" t="str">
        <f t="shared" si="504"/>
        <v>0.086905330910641+0.407747624494114i</v>
      </c>
      <c r="Q1081" t="str">
        <f t="shared" si="505"/>
        <v>-0.086905330910641+0.012238325915922i</v>
      </c>
      <c r="R1081" t="str">
        <f t="shared" si="506"/>
        <v>-0.332677751062756-4.73870864907059i</v>
      </c>
      <c r="S1081" t="str">
        <f t="shared" si="507"/>
        <v>0.0435624376044441i</v>
      </c>
      <c r="T1081" t="str">
        <f t="shared" si="508"/>
        <v>0.206429699850777-0.0144922537730581i</v>
      </c>
      <c r="U1081" t="str">
        <f t="shared" si="509"/>
        <v>0.0001-1680.622419133i</v>
      </c>
      <c r="V1081" t="str">
        <f t="shared" si="510"/>
        <v>0.00002-0.0269566880619477i</v>
      </c>
      <c r="W1081" t="str">
        <f t="shared" si="511"/>
        <v>0.0000199993584529566-0.0269562556917926i</v>
      </c>
      <c r="X1081" t="str">
        <f t="shared" si="512"/>
        <v>0.00257954568417851-0.0267071214044127i</v>
      </c>
      <c r="Y1081" t="str">
        <f t="shared" si="513"/>
        <v>0.009+0.595017648589907i</v>
      </c>
      <c r="Z1081" t="str">
        <f t="shared" si="514"/>
        <v>-0.562583299302228-0.0659305176188272i</v>
      </c>
      <c r="AA1081" t="str">
        <f t="shared" si="515"/>
        <v>0.430052129151661-21.1064543377863i</v>
      </c>
      <c r="AB1081" t="str">
        <f t="shared" si="516"/>
        <v>1.40538787014325-0.0986642797931529i</v>
      </c>
      <c r="AC1081" t="str">
        <f t="shared" si="517"/>
        <v>3.00874583513276-3.38104989016179i</v>
      </c>
      <c r="AD1081" t="str">
        <f t="shared" si="518"/>
        <v>0.22271200199834+0.21747802770857i</v>
      </c>
      <c r="AE1081" t="str">
        <f t="shared" si="519"/>
        <v>-0.110955613940883-0.137033023925704i</v>
      </c>
      <c r="AF1081" t="str">
        <f t="shared" si="520"/>
        <v>-13.5732966540318-3.05328017281316i</v>
      </c>
      <c r="AG1081" t="str">
        <f t="shared" si="521"/>
        <v>1.01696320355166-0.0166778243986985i</v>
      </c>
      <c r="AH1081" t="str">
        <f t="shared" si="522"/>
        <v>1.03375569921811+2.1790456621578i</v>
      </c>
      <c r="AI1081">
        <f t="shared" si="523"/>
        <v>7.6469091414411476</v>
      </c>
      <c r="AJ1081">
        <f t="shared" si="524"/>
        <v>64.619984544439191</v>
      </c>
      <c r="AK1081"/>
      <c r="AL1081"/>
      <c r="AM1081"/>
      <c r="AN1081"/>
    </row>
    <row r="1082" spans="1:40" x14ac:dyDescent="0.25">
      <c r="A1082"/>
      <c r="B1082">
        <f t="shared" si="525"/>
        <v>94800</v>
      </c>
      <c r="C1082" s="237" t="str">
        <f t="shared" si="493"/>
        <v>-8.50405413652702E-06+0.0258335683080487i</v>
      </c>
      <c r="D1082" s="208" t="str">
        <f t="shared" si="494"/>
        <v>-5.95707115475434+0.198057357028373i</v>
      </c>
      <c r="E1082" t="str">
        <f t="shared" si="495"/>
        <v>2870</v>
      </c>
      <c r="F1082" t="str">
        <f t="shared" si="496"/>
        <v>0.777000777000777</v>
      </c>
      <c r="G1082" t="str">
        <f t="shared" si="491"/>
        <v>0.777000777000777</v>
      </c>
      <c r="H1082" t="str">
        <f t="shared" si="497"/>
        <v>7.61885417528009+3.2493427097651i</v>
      </c>
      <c r="I1082" t="str">
        <f t="shared" si="498"/>
        <v>372.27872945039i</v>
      </c>
      <c r="J1082" t="str">
        <f t="shared" si="492"/>
        <v>-117.545584725888+80.5152523135962i</v>
      </c>
      <c r="K1082" t="str">
        <f t="shared" si="499"/>
        <v>1.47658140872349-2.15568628423051i</v>
      </c>
      <c r="L1082" t="str">
        <f t="shared" si="500"/>
        <v>0.111493365116551-0.137574483368165i</v>
      </c>
      <c r="M1082" t="str">
        <f t="shared" si="501"/>
        <v>1.58807477384004-2.29326076759867i</v>
      </c>
      <c r="N1082" t="str">
        <f t="shared" si="502"/>
        <v>-0.420429441381958i</v>
      </c>
      <c r="O1082" t="str">
        <f t="shared" si="503"/>
        <v>0.912913746909336-0.408152533624326i</v>
      </c>
      <c r="P1082" t="str">
        <f t="shared" si="504"/>
        <v>0.087086253090664+0.408152533624326i</v>
      </c>
      <c r="Q1082" t="str">
        <f t="shared" si="505"/>
        <v>-0.087086253090664+0.012276907757632i</v>
      </c>
      <c r="R1082" t="str">
        <f t="shared" si="506"/>
        <v>-0.332676360918265-4.73366066388563i</v>
      </c>
      <c r="S1082" t="str">
        <f t="shared" si="507"/>
        <v>0.0436084380665395i</v>
      </c>
      <c r="T1082" t="str">
        <f t="shared" si="508"/>
        <v>0.206427547889071-0.0145074964813059i</v>
      </c>
      <c r="U1082" t="str">
        <f t="shared" si="509"/>
        <v>0.0001-1678.849610674i</v>
      </c>
      <c r="V1082" t="str">
        <f t="shared" si="510"/>
        <v>0.00002-0.0269282527369878i</v>
      </c>
      <c r="W1082" t="str">
        <f t="shared" si="511"/>
        <v>0.0000199993584529566-0.0269278208229198i</v>
      </c>
      <c r="X1082" t="str">
        <f t="shared" si="512"/>
        <v>0.0025741976597126-0.0266794613368607i</v>
      </c>
      <c r="Y1082" t="str">
        <f t="shared" si="513"/>
        <v>0.009+0.595645967120625i</v>
      </c>
      <c r="Z1082" t="str">
        <f t="shared" si="514"/>
        <v>-0.561356380967195-0.0657114632361428i</v>
      </c>
      <c r="AA1082" t="str">
        <f t="shared" si="515"/>
        <v>0.428863472574704-21.0821482942585i</v>
      </c>
      <c r="AB1082" t="str">
        <f t="shared" si="516"/>
        <v>1.40537321943708-0.0987680532196273i</v>
      </c>
      <c r="AC1082" t="str">
        <f t="shared" si="517"/>
        <v>3.00533685607772-3.37973832174827i</v>
      </c>
      <c r="AD1082" t="str">
        <f t="shared" si="518"/>
        <v>0.222806220484948+0.217698946843225i</v>
      </c>
      <c r="AE1082" t="str">
        <f t="shared" si="519"/>
        <v>-0.110768377246374-0.136847615706463i</v>
      </c>
      <c r="AF1082" t="str">
        <f t="shared" si="520"/>
        <v>-13.5759253300344-3.05128535273673i</v>
      </c>
      <c r="AG1082" t="str">
        <f t="shared" si="521"/>
        <v>1.01696011604762-0.016666011770477i</v>
      </c>
      <c r="AH1082" t="str">
        <f t="shared" si="522"/>
        <v>1.03244449884591+2.1761184501841i</v>
      </c>
      <c r="AI1082">
        <f t="shared" si="523"/>
        <v>7.6353529240896023</v>
      </c>
      <c r="AJ1082">
        <f t="shared" si="524"/>
        <v>64.618319110114257</v>
      </c>
      <c r="AK1082"/>
      <c r="AL1082"/>
      <c r="AM1082"/>
      <c r="AN1082"/>
    </row>
    <row r="1083" spans="1:40" x14ac:dyDescent="0.25">
      <c r="A1083"/>
      <c r="B1083">
        <f t="shared" si="525"/>
        <v>94900</v>
      </c>
      <c r="C1083" s="237" t="str">
        <f t="shared" si="493"/>
        <v>-8.48614144383342E-06+0.025806346429526i</v>
      </c>
      <c r="D1083" s="208" t="str">
        <f t="shared" si="494"/>
        <v>-5.9570710174237+0.197848655959699i</v>
      </c>
      <c r="E1083" t="str">
        <f t="shared" si="495"/>
        <v>2870</v>
      </c>
      <c r="F1083" t="str">
        <f t="shared" si="496"/>
        <v>0.777000777000777</v>
      </c>
      <c r="G1083" t="str">
        <f t="shared" si="491"/>
        <v>0.777000777000777</v>
      </c>
      <c r="H1083" t="str">
        <f t="shared" si="497"/>
        <v>7.62147665903316+3.24714044379305i</v>
      </c>
      <c r="I1083" t="str">
        <f t="shared" si="498"/>
        <v>372.671428532089i</v>
      </c>
      <c r="J1083" t="str">
        <f t="shared" si="492"/>
        <v>-117.795812803459+80.6001840143489i</v>
      </c>
      <c r="K1083" t="str">
        <f t="shared" si="499"/>
        <v>1.47442701598179-2.15485027597497i</v>
      </c>
      <c r="L1083" t="str">
        <f t="shared" si="500"/>
        <v>0.111351498259439-0.137544366372619i</v>
      </c>
      <c r="M1083" t="str">
        <f t="shared" si="501"/>
        <v>1.58577851424123-2.29239464234759i</v>
      </c>
      <c r="N1083" t="str">
        <f t="shared" si="502"/>
        <v>-0.42087293235388i</v>
      </c>
      <c r="O1083" t="str">
        <f t="shared" si="503"/>
        <v>0.912732645173568-0.408557362477366i</v>
      </c>
      <c r="P1083" t="str">
        <f t="shared" si="504"/>
        <v>0.087267354826432+0.408557362477366i</v>
      </c>
      <c r="Q1083" t="str">
        <f t="shared" si="505"/>
        <v>-0.087267354826432+0.012315569876514i</v>
      </c>
      <c r="R1083" t="str">
        <f t="shared" si="506"/>
        <v>-0.332674969285895-4.7286232650057i</v>
      </c>
      <c r="S1083" t="str">
        <f t="shared" si="507"/>
        <v>0.0436544385286351i</v>
      </c>
      <c r="T1083" t="str">
        <f t="shared" si="508"/>
        <v>0.206425393647265-0.0145227389967067i</v>
      </c>
      <c r="U1083" t="str">
        <f t="shared" si="509"/>
        <v>0.0001-1677.08053837614i</v>
      </c>
      <c r="V1083" t="str">
        <f t="shared" si="510"/>
        <v>0.00002-0.0268998773389509i</v>
      </c>
      <c r="W1083" t="str">
        <f t="shared" si="511"/>
        <v>0.0000199993584529566-0.0268994458800089i</v>
      </c>
      <c r="X1083" t="str">
        <f t="shared" si="512"/>
        <v>0.00256886632832987-0.0266518579659368i</v>
      </c>
      <c r="Y1083" t="str">
        <f t="shared" si="513"/>
        <v>0.009+0.596274285651343i</v>
      </c>
      <c r="Z1083" t="str">
        <f t="shared" si="514"/>
        <v>-0.560133512606874-0.0654933932726558i</v>
      </c>
      <c r="AA1083" t="str">
        <f t="shared" si="515"/>
        <v>0.427679846561465-21.057900191473i</v>
      </c>
      <c r="AB1083" t="str">
        <f t="shared" si="516"/>
        <v>1.40535855320782-0.0988718253331857i</v>
      </c>
      <c r="AC1083" t="str">
        <f t="shared" si="517"/>
        <v>3.00193415580918-3.37842523422814i</v>
      </c>
      <c r="AD1083" t="str">
        <f t="shared" si="518"/>
        <v>0.222900533084766+0.217919823157132i</v>
      </c>
      <c r="AE1083" t="str">
        <f t="shared" si="519"/>
        <v>-0.110581749878777-0.136662708285679i</v>
      </c>
      <c r="AF1083" t="str">
        <f t="shared" si="520"/>
        <v>-13.5785476764569-3.04929178783335i</v>
      </c>
      <c r="AG1083" t="str">
        <f t="shared" si="521"/>
        <v>1.0169570355047-0.0166542344876964i</v>
      </c>
      <c r="AH1083" t="str">
        <f t="shared" si="522"/>
        <v>1.03113709621418+2.17319890975818i</v>
      </c>
      <c r="AI1083">
        <f t="shared" si="523"/>
        <v>7.6238122246074811</v>
      </c>
      <c r="AJ1083">
        <f t="shared" si="524"/>
        <v>64.616645840507601</v>
      </c>
      <c r="AK1083"/>
      <c r="AL1083"/>
      <c r="AM1083"/>
      <c r="AN1083"/>
    </row>
    <row r="1084" spans="1:40" x14ac:dyDescent="0.25">
      <c r="A1084"/>
      <c r="B1084">
        <f t="shared" si="525"/>
        <v>95000</v>
      </c>
      <c r="C1084" s="237" t="str">
        <f t="shared" si="493"/>
        <v>-8.46828528775267E-06+0.0257791818602026i</v>
      </c>
      <c r="D1084" s="208" t="str">
        <f t="shared" si="494"/>
        <v>-5.9570708805265+0.197640394261553i</v>
      </c>
      <c r="E1084" t="str">
        <f t="shared" si="495"/>
        <v>2870</v>
      </c>
      <c r="F1084" t="str">
        <f t="shared" si="496"/>
        <v>0.777000777000777</v>
      </c>
      <c r="G1084" t="str">
        <f t="shared" si="491"/>
        <v>0.777000777000777</v>
      </c>
      <c r="H1084" t="str">
        <f t="shared" si="497"/>
        <v>7.6240928312499+3.24493987700043i</v>
      </c>
      <c r="I1084" t="str">
        <f t="shared" si="498"/>
        <v>373.064127613788i</v>
      </c>
      <c r="J1084" t="str">
        <f t="shared" si="492"/>
        <v>-118.046304695555+80.6851157151017i</v>
      </c>
      <c r="K1084" t="str">
        <f t="shared" si="499"/>
        <v>1.47227663868721-2.15401335359415i</v>
      </c>
      <c r="L1084" t="str">
        <f t="shared" si="500"/>
        <v>0.111209842973418-0.137514141680416i</v>
      </c>
      <c r="M1084" t="str">
        <f t="shared" si="501"/>
        <v>1.58348648166063-2.29152749527457i</v>
      </c>
      <c r="N1084" t="str">
        <f t="shared" si="502"/>
        <v>-0.421316423325802i</v>
      </c>
      <c r="O1084" t="str">
        <f t="shared" si="503"/>
        <v>0.912551363917674-0.408962110973613i</v>
      </c>
      <c r="P1084" t="str">
        <f t="shared" si="504"/>
        <v>0.087448636082326+0.408962110973613i</v>
      </c>
      <c r="Q1084" t="str">
        <f t="shared" si="505"/>
        <v>-0.087448636082326+0.012354312352189i</v>
      </c>
      <c r="R1084" t="str">
        <f t="shared" si="506"/>
        <v>-0.332673576165722-4.72359641899971i</v>
      </c>
      <c r="S1084" t="str">
        <f t="shared" si="507"/>
        <v>0.0437004389907305i</v>
      </c>
      <c r="T1084" t="str">
        <f t="shared" si="508"/>
        <v>0.20642323712533-0.0145379813190583i</v>
      </c>
      <c r="U1084" t="str">
        <f t="shared" si="509"/>
        <v>0.0001-1675.315190441i</v>
      </c>
      <c r="V1084" t="str">
        <f t="shared" si="510"/>
        <v>0.00002-0.0268715616785941i</v>
      </c>
      <c r="W1084" t="str">
        <f t="shared" si="511"/>
        <v>0.0000199993584529566-0.0268711306738199i</v>
      </c>
      <c r="X1084" t="str">
        <f t="shared" si="512"/>
        <v>0.002563551620842-0.0266243111192088i</v>
      </c>
      <c r="Y1084" t="str">
        <f t="shared" si="513"/>
        <v>0.009+0.596902604182061i</v>
      </c>
      <c r="Z1084" t="str">
        <f t="shared" si="514"/>
        <v>-0.558914676252614-0.0652763021377959i</v>
      </c>
      <c r="AA1084" t="str">
        <f t="shared" si="515"/>
        <v>0.426501222653757-21.033709816785i</v>
      </c>
      <c r="AB1084" t="str">
        <f t="shared" si="516"/>
        <v>1.40534387145528-0.0989755961324517i</v>
      </c>
      <c r="AC1084" t="str">
        <f t="shared" si="517"/>
        <v>2.99853772263535-3.37711064024542i</v>
      </c>
      <c r="AD1084" t="str">
        <f t="shared" si="518"/>
        <v>0.222994939783259+0.218140656624991i</v>
      </c>
      <c r="AE1084" t="str">
        <f t="shared" si="519"/>
        <v>-0.110395729164541-0.136478299539581i</v>
      </c>
      <c r="AF1084" t="str">
        <f t="shared" si="520"/>
        <v>-13.5811637117764-3.04729948273888i</v>
      </c>
      <c r="AG1084" t="str">
        <f t="shared" si="521"/>
        <v>1.01695396188427-0.0166424924220503i</v>
      </c>
      <c r="AH1084" t="str">
        <f t="shared" si="522"/>
        <v>1.02983347664285+2.17028701011517i</v>
      </c>
      <c r="AI1084">
        <f t="shared" si="523"/>
        <v>7.6122870022083369</v>
      </c>
      <c r="AJ1084">
        <f t="shared" si="524"/>
        <v>64.614964723973429</v>
      </c>
      <c r="AK1084"/>
      <c r="AL1084"/>
      <c r="AM1084"/>
      <c r="AN1084"/>
    </row>
    <row r="1085" spans="1:40" x14ac:dyDescent="0.25">
      <c r="A1085"/>
      <c r="B1085">
        <f t="shared" si="525"/>
        <v>95100</v>
      </c>
      <c r="C1085" s="237" t="str">
        <f t="shared" si="493"/>
        <v>-8.45048543061127E-06+0.0257520744192926i</v>
      </c>
      <c r="D1085" s="208" t="str">
        <f t="shared" si="494"/>
        <v>-5.95707074406093+0.19743257054791i</v>
      </c>
      <c r="E1085" t="str">
        <f t="shared" si="495"/>
        <v>2870</v>
      </c>
      <c r="F1085" t="str">
        <f t="shared" si="496"/>
        <v>0.777000777000777</v>
      </c>
      <c r="G1085" t="str">
        <f t="shared" si="491"/>
        <v>0.777000777000777</v>
      </c>
      <c r="H1085" t="str">
        <f t="shared" si="497"/>
        <v>7.62670271035079+3.24274101259031i</v>
      </c>
      <c r="I1085" t="str">
        <f t="shared" si="498"/>
        <v>373.456826695487i</v>
      </c>
      <c r="J1085" t="str">
        <f t="shared" si="492"/>
        <v>-118.297060402177+80.7700474158544i</v>
      </c>
      <c r="K1085" t="str">
        <f t="shared" si="499"/>
        <v>1.47013026919582-2.15317552506462i</v>
      </c>
      <c r="L1085" t="str">
        <f t="shared" si="500"/>
        <v>0.111068399020714-0.13748380982338i</v>
      </c>
      <c r="M1085" t="str">
        <f t="shared" si="501"/>
        <v>1.58119866821653-2.290659334888i</v>
      </c>
      <c r="N1085" t="str">
        <f t="shared" si="502"/>
        <v>-0.421759914297724i</v>
      </c>
      <c r="O1085" t="str">
        <f t="shared" si="503"/>
        <v>0.912369903177309-0.409366779033458i</v>
      </c>
      <c r="P1085" t="str">
        <f t="shared" si="504"/>
        <v>0.087630096822691+0.409366779033458i</v>
      </c>
      <c r="Q1085" t="str">
        <f t="shared" si="505"/>
        <v>-0.087630096822691+0.0123931352642661i</v>
      </c>
      <c r="R1085" t="str">
        <f t="shared" si="506"/>
        <v>-0.332672181557606-4.71858009257717i</v>
      </c>
      <c r="S1085" t="str">
        <f t="shared" si="507"/>
        <v>0.0437464394528261i</v>
      </c>
      <c r="T1085" t="str">
        <f t="shared" si="508"/>
        <v>0.206421078323238-0.0145532234481494i</v>
      </c>
      <c r="U1085" t="str">
        <f t="shared" si="509"/>
        <v>0.0001-1673.55355511982i</v>
      </c>
      <c r="V1085" t="str">
        <f t="shared" si="510"/>
        <v>0.00002-0.0268433055674705i</v>
      </c>
      <c r="W1085" t="str">
        <f t="shared" si="511"/>
        <v>0.0000199993584529565-0.0268428750159089i</v>
      </c>
      <c r="X1085" t="str">
        <f t="shared" si="512"/>
        <v>0.00255825346841767-0.026596820624936i</v>
      </c>
      <c r="Y1085" t="str">
        <f t="shared" si="513"/>
        <v>0.009+0.597530922712779i</v>
      </c>
      <c r="Z1085" t="str">
        <f t="shared" si="514"/>
        <v>-0.557699854036111-0.0650601842794562i</v>
      </c>
      <c r="AA1085" t="str">
        <f t="shared" si="515"/>
        <v>0.425327572593428-21.009576958609i</v>
      </c>
      <c r="AB1085" t="str">
        <f t="shared" si="516"/>
        <v>1.40532917417928-0.0990793656159867i</v>
      </c>
      <c r="AC1085" t="str">
        <f t="shared" si="517"/>
        <v>2.99514754487507-3.37579455238395i</v>
      </c>
      <c r="AD1085" t="str">
        <f t="shared" si="518"/>
        <v>0.223089440565878+0.218361447221448i</v>
      </c>
      <c r="AE1085" t="str">
        <f t="shared" si="519"/>
        <v>-0.110210312444832-0.136294387356532i</v>
      </c>
      <c r="AF1085" t="str">
        <f t="shared" si="520"/>
        <v>-13.5837734544117-3.0453084420424i</v>
      </c>
      <c r="AG1085" t="str">
        <f t="shared" si="521"/>
        <v>1.01695089514792-0.0166307854458563i</v>
      </c>
      <c r="AH1085" t="str">
        <f t="shared" si="522"/>
        <v>1.02853362552209+2.16738272065403i</v>
      </c>
      <c r="AI1085">
        <f t="shared" si="523"/>
        <v>7.6007772162595462</v>
      </c>
      <c r="AJ1085">
        <f t="shared" si="524"/>
        <v>64.613275749037996</v>
      </c>
      <c r="AK1085"/>
      <c r="AL1085"/>
      <c r="AM1085"/>
      <c r="AN1085"/>
    </row>
    <row r="1086" spans="1:40" x14ac:dyDescent="0.25">
      <c r="A1086"/>
      <c r="B1086">
        <f t="shared" si="525"/>
        <v>95200</v>
      </c>
      <c r="C1086" s="237" t="str">
        <f t="shared" si="493"/>
        <v>-8.43274163598335E-06+0.0257250239267695i</v>
      </c>
      <c r="D1086" s="208" t="str">
        <f t="shared" si="494"/>
        <v>-5.95707060802517+0.197225183438566i</v>
      </c>
      <c r="E1086" t="str">
        <f t="shared" si="495"/>
        <v>2870</v>
      </c>
      <c r="F1086" t="str">
        <f t="shared" si="496"/>
        <v>0.777000777000777</v>
      </c>
      <c r="G1086" t="str">
        <f t="shared" si="491"/>
        <v>0.777000777000777</v>
      </c>
      <c r="H1086" t="str">
        <f t="shared" si="497"/>
        <v>7.62930631469783+3.24054385372511i</v>
      </c>
      <c r="I1086" t="str">
        <f t="shared" si="498"/>
        <v>373.849525777185i</v>
      </c>
      <c r="J1086" t="str">
        <f t="shared" si="492"/>
        <v>-118.548079923324+80.8549791166072i</v>
      </c>
      <c r="K1086" t="str">
        <f t="shared" si="499"/>
        <v>1.4679878998713-2.15233679832429i</v>
      </c>
      <c r="L1086" t="str">
        <f t="shared" si="500"/>
        <v>0.110927166163068-0.137453371331495i</v>
      </c>
      <c r="M1086" t="str">
        <f t="shared" si="501"/>
        <v>1.57891506603437-2.28979016965578i</v>
      </c>
      <c r="N1086" t="str">
        <f t="shared" si="502"/>
        <v>-0.422203405269646i</v>
      </c>
      <c r="O1086" t="str">
        <f t="shared" si="503"/>
        <v>0.912188262988164-0.40977136657731i</v>
      </c>
      <c r="P1086" t="str">
        <f t="shared" si="504"/>
        <v>0.087811737011836+0.40977136657731i</v>
      </c>
      <c r="Q1086" t="str">
        <f t="shared" si="505"/>
        <v>-0.087811737011836+0.012432038692336i</v>
      </c>
      <c r="R1086" t="str">
        <f t="shared" si="506"/>
        <v>-0.332670785461533-4.71357425258753i</v>
      </c>
      <c r="S1086" t="str">
        <f t="shared" si="507"/>
        <v>0.0437924399149217i</v>
      </c>
      <c r="T1086" t="str">
        <f t="shared" si="508"/>
        <v>0.206418917240961-0.014568465383774i</v>
      </c>
      <c r="U1086" t="str">
        <f t="shared" si="509"/>
        <v>0.0001-1671.79562071319i</v>
      </c>
      <c r="V1086" t="str">
        <f t="shared" si="510"/>
        <v>0.00002-0.0268151088179248i</v>
      </c>
      <c r="W1086" t="str">
        <f t="shared" si="511"/>
        <v>0.0000199993584529566-0.0268146787186238i</v>
      </c>
      <c r="X1086" t="str">
        <f t="shared" si="512"/>
        <v>0.00255297180258034-0.0265693863120651i</v>
      </c>
      <c r="Y1086" t="str">
        <f t="shared" si="513"/>
        <v>0.009+0.598159241243497i</v>
      </c>
      <c r="Z1086" t="str">
        <f t="shared" si="514"/>
        <v>-0.556489028188712-0.0648450341836804i</v>
      </c>
      <c r="AA1086" t="str">
        <f t="shared" si="515"/>
        <v>0.424158868320664-20.9855014064121i</v>
      </c>
      <c r="AB1086" t="str">
        <f t="shared" si="516"/>
        <v>1.40531446137962-0.0991831337823881i</v>
      </c>
      <c r="AC1086" t="str">
        <f t="shared" si="517"/>
        <v>2.99176361085769-3.37447698316768i</v>
      </c>
      <c r="AD1086" t="str">
        <f t="shared" si="518"/>
        <v>0.223184035418058+0.218582194921093i</v>
      </c>
      <c r="AE1086" t="str">
        <f t="shared" si="519"/>
        <v>-0.110025497075428-0.13611096963693i</v>
      </c>
      <c r="AF1086" t="str">
        <f t="shared" si="520"/>
        <v>-13.586376922723-3.04331867028654i</v>
      </c>
      <c r="AG1086" t="str">
        <f t="shared" si="521"/>
        <v>1.0169478352575-0.0166191134320522i</v>
      </c>
      <c r="AH1086" t="str">
        <f t="shared" si="522"/>
        <v>1.02723752831186+2.16448601093601i</v>
      </c>
      <c r="AI1086">
        <f t="shared" si="523"/>
        <v>7.5892828262799972</v>
      </c>
      <c r="AJ1086">
        <f t="shared" si="524"/>
        <v>64.611578904394491</v>
      </c>
      <c r="AK1086"/>
      <c r="AL1086"/>
      <c r="AM1086"/>
      <c r="AN1086"/>
    </row>
    <row r="1087" spans="1:40" x14ac:dyDescent="0.25">
      <c r="A1087"/>
      <c r="B1087">
        <f t="shared" si="525"/>
        <v>95300</v>
      </c>
      <c r="C1087" s="237" t="str">
        <f t="shared" si="493"/>
        <v>-8.41505366868291E-06+0.0256980302033624i</v>
      </c>
      <c r="D1087" s="208" t="str">
        <f t="shared" si="494"/>
        <v>-5.95707047241742+0.197018231559112i</v>
      </c>
      <c r="E1087" t="str">
        <f t="shared" si="495"/>
        <v>2870</v>
      </c>
      <c r="F1087" t="str">
        <f t="shared" si="496"/>
        <v>0.777000777000777</v>
      </c>
      <c r="G1087" t="str">
        <f t="shared" si="491"/>
        <v>0.777000777000777</v>
      </c>
      <c r="H1087" t="str">
        <f t="shared" si="497"/>
        <v>7.6319036625946+3.23834840352691i</v>
      </c>
      <c r="I1087" t="str">
        <f t="shared" si="498"/>
        <v>374.242224858884i</v>
      </c>
      <c r="J1087" t="str">
        <f t="shared" si="492"/>
        <v>-118.799363258997+80.9399108173599i</v>
      </c>
      <c r="K1087" t="str">
        <f t="shared" si="499"/>
        <v>1.46584952308503-2.1514971812726i</v>
      </c>
      <c r="L1087" t="str">
        <f t="shared" si="500"/>
        <v>0.110786144161739-0.13742282673291i</v>
      </c>
      <c r="M1087" t="str">
        <f t="shared" si="501"/>
        <v>1.57663566724677-2.28892000800551i</v>
      </c>
      <c r="N1087" t="str">
        <f t="shared" si="502"/>
        <v>-0.422646896241568i</v>
      </c>
      <c r="O1087" t="str">
        <f t="shared" si="503"/>
        <v>0.912006443385965-0.410175873525592i</v>
      </c>
      <c r="P1087" t="str">
        <f t="shared" si="504"/>
        <v>0.087993556614035+0.410175873525592i</v>
      </c>
      <c r="Q1087" t="str">
        <f t="shared" si="505"/>
        <v>-0.087993556614035+0.012471022715976i</v>
      </c>
      <c r="R1087" t="str">
        <f t="shared" si="506"/>
        <v>-0.332669387877367-4.70857886601933i</v>
      </c>
      <c r="S1087" t="str">
        <f t="shared" si="507"/>
        <v>0.0438384403770171i</v>
      </c>
      <c r="T1087" t="str">
        <f t="shared" si="508"/>
        <v>0.206416753878471-0.0145837071257207i</v>
      </c>
      <c r="U1087" t="str">
        <f t="shared" si="509"/>
        <v>0.0001-1670.04137557078i</v>
      </c>
      <c r="V1087" t="str">
        <f t="shared" si="510"/>
        <v>0.00002-0.0267869712430897i</v>
      </c>
      <c r="W1087" t="str">
        <f t="shared" si="511"/>
        <v>0.0000199993584529566-0.0267865415951002i</v>
      </c>
      <c r="X1087" t="str">
        <f t="shared" si="512"/>
        <v>0.00254770655520608-0.0265420080102277i</v>
      </c>
      <c r="Y1087" t="str">
        <f t="shared" si="513"/>
        <v>0.009+0.598787559774214i</v>
      </c>
      <c r="Z1087" t="str">
        <f t="shared" si="514"/>
        <v>-0.555282181040773-0.0646308463743558i</v>
      </c>
      <c r="AA1087" t="str">
        <f t="shared" si="515"/>
        <v>0.422995081972364-20.9614829507077i</v>
      </c>
      <c r="AB1087" t="str">
        <f t="shared" si="516"/>
        <v>1.4052997330561-0.0992869006302168i</v>
      </c>
      <c r="AC1087" t="str">
        <f t="shared" si="517"/>
        <v>2.98838590892325-3.3731579450609i</v>
      </c>
      <c r="AD1087" t="str">
        <f t="shared" si="518"/>
        <v>0.223278724325218+0.21880289969847i</v>
      </c>
      <c r="AE1087" t="str">
        <f t="shared" si="519"/>
        <v>-0.109841280426633-0.135928044293138i</v>
      </c>
      <c r="AF1087" t="str">
        <f t="shared" si="520"/>
        <v>-13.588974135012-3.0413301719678i</v>
      </c>
      <c r="AG1087" t="str">
        <f t="shared" si="521"/>
        <v>1.01694478217509-0.0166074762541924i</v>
      </c>
      <c r="AH1087" t="str">
        <f t="shared" si="522"/>
        <v>1.02594517054154+2.16159685068398i</v>
      </c>
      <c r="AI1087">
        <f t="shared" si="523"/>
        <v>7.5778037919406742</v>
      </c>
      <c r="AJ1087">
        <f t="shared" si="524"/>
        <v>64.609874178905244</v>
      </c>
      <c r="AK1087"/>
      <c r="AL1087"/>
      <c r="AM1087"/>
      <c r="AN1087"/>
    </row>
    <row r="1088" spans="1:40" x14ac:dyDescent="0.25">
      <c r="A1088"/>
      <c r="B1088">
        <f t="shared" si="525"/>
        <v>95400</v>
      </c>
      <c r="C1088" s="237" t="str">
        <f t="shared" si="493"/>
        <v>-8.39742129475584E-06+0.0256710930705523i</v>
      </c>
      <c r="D1088" s="208" t="str">
        <f t="shared" si="494"/>
        <v>-5.95707033723589+0.196811713540901i</v>
      </c>
      <c r="E1088" t="str">
        <f t="shared" si="495"/>
        <v>2870</v>
      </c>
      <c r="F1088" t="str">
        <f t="shared" si="496"/>
        <v>0.777000777000777</v>
      </c>
      <c r="G1088" t="str">
        <f t="shared" si="491"/>
        <v>0.777000777000777</v>
      </c>
      <c r="H1088" t="str">
        <f t="shared" si="497"/>
        <v>7.63449477228656+3.23615466507772i</v>
      </c>
      <c r="I1088" t="str">
        <f t="shared" si="498"/>
        <v>374.634923940583i</v>
      </c>
      <c r="J1088" t="str">
        <f t="shared" si="492"/>
        <v>-119.050910409196+81.0248425181127i</v>
      </c>
      <c r="K1088" t="str">
        <f t="shared" si="499"/>
        <v>1.46371513121612-2.15065668177066i</v>
      </c>
      <c r="L1088" t="str">
        <f t="shared" si="500"/>
        <v>0.110645332777511-0.137392176553939i</v>
      </c>
      <c r="M1088" t="str">
        <f t="shared" si="501"/>
        <v>1.57436046399363-2.2880488583246i</v>
      </c>
      <c r="N1088" t="str">
        <f t="shared" si="502"/>
        <v>-0.42309038721349i</v>
      </c>
      <c r="O1088" t="str">
        <f t="shared" si="503"/>
        <v>0.911824444406473-0.410580299798745i</v>
      </c>
      <c r="P1088" t="str">
        <f t="shared" si="504"/>
        <v>0.088175555593527+0.410580299798745i</v>
      </c>
      <c r="Q1088" t="str">
        <f t="shared" si="505"/>
        <v>-0.088175555593527+0.012510087414745i</v>
      </c>
      <c r="R1088" t="str">
        <f t="shared" si="506"/>
        <v>-0.332667988805105-4.70359389999954i</v>
      </c>
      <c r="S1088" t="str">
        <f t="shared" si="507"/>
        <v>0.0438844408391127i</v>
      </c>
      <c r="T1088" t="str">
        <f t="shared" si="508"/>
        <v>0.206414588235741-0.0145989486737842i</v>
      </c>
      <c r="U1088" t="str">
        <f t="shared" si="509"/>
        <v>0.0001-1668.29080809114i</v>
      </c>
      <c r="V1088" t="str">
        <f t="shared" si="510"/>
        <v>0.00002-0.026758892656881i</v>
      </c>
      <c r="W1088" t="str">
        <f t="shared" si="511"/>
        <v>0.0000199993584529566-0.0267584634592567i</v>
      </c>
      <c r="X1088" t="str">
        <f t="shared" si="512"/>
        <v>0.00254245765852128-0.0265146855497355i</v>
      </c>
      <c r="Y1088" t="str">
        <f t="shared" si="513"/>
        <v>0.009+0.599415878304932i</v>
      </c>
      <c r="Z1088" t="str">
        <f t="shared" si="514"/>
        <v>-0.554079295020948-0.0644176154129035i</v>
      </c>
      <c r="AA1088" t="str">
        <f t="shared" si="515"/>
        <v>0.421836185880455-20.937521383048i</v>
      </c>
      <c r="AB1088" t="str">
        <f t="shared" si="516"/>
        <v>1.40528498920856-0.0993906661580752i</v>
      </c>
      <c r="AC1088" t="str">
        <f t="shared" si="517"/>
        <v>2.98501442742257-3.37183745046861i</v>
      </c>
      <c r="AD1088" t="str">
        <f t="shared" si="518"/>
        <v>0.223373507272768+0.219023561528071i</v>
      </c>
      <c r="AE1088" t="str">
        <f t="shared" si="519"/>
        <v>-0.109657659883172-0.135745609249379i</v>
      </c>
      <c r="AF1088" t="str">
        <f t="shared" si="520"/>
        <v>-13.5915651095224-3.03934295153682i</v>
      </c>
      <c r="AG1088" t="str">
        <f t="shared" si="521"/>
        <v>1.01694173586302-0.0165958737864437i</v>
      </c>
      <c r="AH1088" t="str">
        <f t="shared" si="522"/>
        <v>1.02465653780953+2.15871520978101i</v>
      </c>
      <c r="AI1088">
        <f t="shared" si="523"/>
        <v>7.5663400730627508</v>
      </c>
      <c r="AJ1088">
        <f t="shared" si="524"/>
        <v>64.608161561596788</v>
      </c>
      <c r="AK1088"/>
      <c r="AL1088"/>
      <c r="AM1088"/>
      <c r="AN1088"/>
    </row>
    <row r="1089" spans="1:40" x14ac:dyDescent="0.25">
      <c r="A1089"/>
      <c r="B1089">
        <f t="shared" si="525"/>
        <v>95500</v>
      </c>
      <c r="C1089" s="237" t="str">
        <f t="shared" si="493"/>
        <v>-8.37984428147228E-06+0.0256442123505677i</v>
      </c>
      <c r="D1089" s="208" t="str">
        <f t="shared" si="494"/>
        <v>-5.95707020247878+0.196605628021019i</v>
      </c>
      <c r="E1089" t="str">
        <f t="shared" si="495"/>
        <v>2870</v>
      </c>
      <c r="F1089" t="str">
        <f t="shared" si="496"/>
        <v>0.777000777000777</v>
      </c>
      <c r="G1089" t="str">
        <f t="shared" si="491"/>
        <v>0.777000777000777</v>
      </c>
      <c r="H1089" t="str">
        <f t="shared" si="497"/>
        <v>7.63707966196109+3.23396264141981i</v>
      </c>
      <c r="I1089" t="str">
        <f t="shared" si="498"/>
        <v>375.027623022282i</v>
      </c>
      <c r="J1089" t="str">
        <f t="shared" si="492"/>
        <v>-119.302721373921+81.1097742188654i</v>
      </c>
      <c r="K1089" t="str">
        <f t="shared" si="499"/>
        <v>1.46158471665151-2.14981530764142i</v>
      </c>
      <c r="L1089" t="str">
        <f t="shared" si="500"/>
        <v>0.110504731770701-0.13736142131907i</v>
      </c>
      <c r="M1089" t="str">
        <f t="shared" si="501"/>
        <v>1.57208944842221-2.28717672896049i</v>
      </c>
      <c r="N1089" t="str">
        <f t="shared" si="502"/>
        <v>-0.423533878185411i</v>
      </c>
      <c r="O1089" t="str">
        <f t="shared" si="503"/>
        <v>0.911642266085484-0.410984645317224i</v>
      </c>
      <c r="P1089" t="str">
        <f t="shared" si="504"/>
        <v>0.088357733914516+0.410984645317224i</v>
      </c>
      <c r="Q1089" t="str">
        <f t="shared" si="505"/>
        <v>-0.088357733914516+0.012549232868187i</v>
      </c>
      <c r="R1089" t="str">
        <f t="shared" si="506"/>
        <v>-0.332666588244702-4.6986193217928i</v>
      </c>
      <c r="S1089" t="str">
        <f t="shared" si="507"/>
        <v>0.0439304413012081i</v>
      </c>
      <c r="T1089" t="str">
        <f t="shared" si="508"/>
        <v>0.206412420312741-0.014614190027757i</v>
      </c>
      <c r="U1089" t="str">
        <f t="shared" si="509"/>
        <v>0.0001-1666.54390672142i</v>
      </c>
      <c r="V1089" t="str">
        <f t="shared" si="510"/>
        <v>0.00002-0.0267308728739942i</v>
      </c>
      <c r="W1089" t="str">
        <f t="shared" si="511"/>
        <v>0.0000199993584529566-0.0267304441257921i</v>
      </c>
      <c r="X1089" t="str">
        <f t="shared" si="512"/>
        <v>0.00253722504510075-0.026487418761579i</v>
      </c>
      <c r="Y1089" t="str">
        <f t="shared" si="513"/>
        <v>0.009+0.60004419683565i</v>
      </c>
      <c r="Z1089" t="str">
        <f t="shared" si="514"/>
        <v>-0.55288035265559-0.064205335897984i</v>
      </c>
      <c r="AA1089" t="str">
        <f t="shared" si="515"/>
        <v>0.420682152570325-20.9136164960189i</v>
      </c>
      <c r="AB1089" t="str">
        <f t="shared" si="516"/>
        <v>1.40527022983677-0.0994944303645504i</v>
      </c>
      <c r="AC1089" t="str">
        <f t="shared" si="517"/>
        <v>2.98164915471726-3.37051551173651i</v>
      </c>
      <c r="AD1089" t="str">
        <f t="shared" si="518"/>
        <v>0.2234683842461+0.219244180384333i</v>
      </c>
      <c r="AE1089" t="str">
        <f t="shared" si="519"/>
        <v>-0.109474632844105-0.135563662441677i</v>
      </c>
      <c r="AF1089" t="str">
        <f t="shared" si="520"/>
        <v>-13.5941498644399-3.03735701339879i</v>
      </c>
      <c r="AG1089" t="str">
        <f t="shared" si="521"/>
        <v>1.01693869628382-0.0165843059035825i</v>
      </c>
      <c r="AH1089" t="str">
        <f t="shared" si="522"/>
        <v>1.02337161578296+2.15584105826977i</v>
      </c>
      <c r="AI1089">
        <f t="shared" si="523"/>
        <v>7.5548916296185</v>
      </c>
      <c r="AJ1089">
        <f t="shared" si="524"/>
        <v>64.606441041660972</v>
      </c>
      <c r="AK1089"/>
      <c r="AL1089"/>
      <c r="AM1089"/>
      <c r="AN1089"/>
    </row>
    <row r="1090" spans="1:40" x14ac:dyDescent="0.25">
      <c r="A1090"/>
      <c r="B1090">
        <f t="shared" si="525"/>
        <v>95600</v>
      </c>
      <c r="C1090" s="237" t="str">
        <f t="shared" si="493"/>
        <v>-8.36232239731903E-06+0.0256173878663809i</v>
      </c>
      <c r="D1090" s="208" t="str">
        <f t="shared" si="494"/>
        <v>-5.95707006814434+0.196399973642254i</v>
      </c>
      <c r="E1090" t="str">
        <f t="shared" si="495"/>
        <v>2870</v>
      </c>
      <c r="F1090" t="str">
        <f t="shared" si="496"/>
        <v>0.777000777000777</v>
      </c>
      <c r="G1090" t="str">
        <f t="shared" si="491"/>
        <v>0.777000777000777</v>
      </c>
      <c r="H1090" t="str">
        <f t="shared" si="497"/>
        <v>7.63965834974783+3.23177233555595i</v>
      </c>
      <c r="I1090" t="str">
        <f t="shared" si="498"/>
        <v>375.42032210398i</v>
      </c>
      <c r="J1090" t="str">
        <f t="shared" si="492"/>
        <v>-119.554796153171+81.1947059196182i</v>
      </c>
      <c r="K1090" t="str">
        <f t="shared" si="499"/>
        <v>1.459458271786-2.14897306666979i</v>
      </c>
      <c r="L1090" t="str">
        <f t="shared" si="500"/>
        <v>0.110364340901162-0.137330561550967i</v>
      </c>
      <c r="M1090" t="str">
        <f t="shared" si="501"/>
        <v>1.56982261268716-2.28630362822076i</v>
      </c>
      <c r="N1090" t="str">
        <f t="shared" si="502"/>
        <v>-0.423977369157333i</v>
      </c>
      <c r="O1090" t="str">
        <f t="shared" si="503"/>
        <v>0.911459908458829-0.4113889100015i</v>
      </c>
      <c r="P1090" t="str">
        <f t="shared" si="504"/>
        <v>0.088540091541171+0.4113889100015i</v>
      </c>
      <c r="Q1090" t="str">
        <f t="shared" si="505"/>
        <v>-0.088540091541171+0.012588459155833i</v>
      </c>
      <c r="R1090" t="str">
        <f t="shared" si="506"/>
        <v>-0.332665186195965-4.69365509880067i</v>
      </c>
      <c r="S1090" t="str">
        <f t="shared" si="507"/>
        <v>0.0439764417633037i</v>
      </c>
      <c r="T1090" t="str">
        <f t="shared" si="508"/>
        <v>0.206410250109441-0.0146294311874254i</v>
      </c>
      <c r="U1090" t="str">
        <f t="shared" si="509"/>
        <v>0.0001-1664.80065995707i</v>
      </c>
      <c r="V1090" t="str">
        <f t="shared" si="510"/>
        <v>0.00002-0.0267029117099001i</v>
      </c>
      <c r="W1090" t="str">
        <f t="shared" si="511"/>
        <v>0.0000199993584529566-0.0267024834101798i</v>
      </c>
      <c r="X1090" t="str">
        <f t="shared" si="512"/>
        <v>0.0025320086478653-0.026460207477422i</v>
      </c>
      <c r="Y1090" t="str">
        <f t="shared" si="513"/>
        <v>0.009+0.600672515366368i</v>
      </c>
      <c r="Z1090" t="str">
        <f t="shared" si="514"/>
        <v>-0.551685336568039-0.0639940024651884i</v>
      </c>
      <c r="AA1090" t="str">
        <f t="shared" si="515"/>
        <v>0.419532954759176-20.8897680832323i</v>
      </c>
      <c r="AB1090" t="str">
        <f t="shared" si="516"/>
        <v>1.40525545494054-0.0995981932481876i</v>
      </c>
      <c r="AC1090" t="str">
        <f t="shared" si="517"/>
        <v>2.97829007918008-3.36919214115136i</v>
      </c>
      <c r="AD1090" t="str">
        <f t="shared" si="518"/>
        <v>0.223563355230595+0.219464756241644i</v>
      </c>
      <c r="AE1090" t="str">
        <f t="shared" si="519"/>
        <v>-0.109292196722721-0.135382201817747i</v>
      </c>
      <c r="AF1090" t="str">
        <f t="shared" si="520"/>
        <v>-13.5967284178922-3.0353723619137i</v>
      </c>
      <c r="AG1090" t="str">
        <f t="shared" si="521"/>
        <v>1.01693566340028-0.01657277248099i</v>
      </c>
      <c r="AH1090" t="str">
        <f t="shared" si="522"/>
        <v>1.02209039019709+2.15297436635095i</v>
      </c>
      <c r="AI1090">
        <f t="shared" si="523"/>
        <v>7.5434584217284764</v>
      </c>
      <c r="AJ1090">
        <f t="shared" si="524"/>
        <v>64.604712608452729</v>
      </c>
      <c r="AK1090"/>
      <c r="AL1090"/>
      <c r="AM1090"/>
      <c r="AN1090"/>
    </row>
    <row r="1091" spans="1:40" x14ac:dyDescent="0.25">
      <c r="A1091"/>
      <c r="B1091">
        <f t="shared" si="525"/>
        <v>95700</v>
      </c>
      <c r="C1091" s="237" t="str">
        <f t="shared" si="493"/>
        <v>-8.34485541199174E-06+0.0255906194417044i</v>
      </c>
      <c r="D1091" s="208" t="str">
        <f t="shared" si="494"/>
        <v>-5.95706993423078+0.196194749053067i</v>
      </c>
      <c r="E1091" t="str">
        <f t="shared" si="495"/>
        <v>2870</v>
      </c>
      <c r="F1091" t="str">
        <f t="shared" si="496"/>
        <v>0.777000777000777</v>
      </c>
      <c r="G1091" t="str">
        <f t="shared" si="491"/>
        <v>0.777000777000777</v>
      </c>
      <c r="H1091" t="str">
        <f t="shared" si="497"/>
        <v>7.64223085371863+3.22958375044975i</v>
      </c>
      <c r="I1091" t="str">
        <f t="shared" si="498"/>
        <v>375.813021185679i</v>
      </c>
      <c r="J1091" t="str">
        <f t="shared" si="492"/>
        <v>-119.807134746946+81.2796376203709i</v>
      </c>
      <c r="K1091" t="str">
        <f t="shared" si="499"/>
        <v>1.45733578902232-2.14812996660291i</v>
      </c>
      <c r="L1091" t="str">
        <f t="shared" si="500"/>
        <v>0.110224159928291-0.137299597770476i</v>
      </c>
      <c r="M1091" t="str">
        <f t="shared" si="501"/>
        <v>1.56755994895061-2.28542956437339i</v>
      </c>
      <c r="N1091" t="str">
        <f t="shared" si="502"/>
        <v>-0.424420860129255i</v>
      </c>
      <c r="O1091" t="str">
        <f t="shared" si="503"/>
        <v>0.911277371562376-0.411793093772063i</v>
      </c>
      <c r="P1091" t="str">
        <f t="shared" si="504"/>
        <v>0.088722628437624+0.411793093772063i</v>
      </c>
      <c r="Q1091" t="str">
        <f t="shared" si="505"/>
        <v>-0.088722628437624+0.012627766357192i</v>
      </c>
      <c r="R1091" t="str">
        <f t="shared" si="506"/>
        <v>-0.33266378265899-4.68870119856112i</v>
      </c>
      <c r="S1091" t="str">
        <f t="shared" si="507"/>
        <v>0.0440224422253991i</v>
      </c>
      <c r="T1091" t="str">
        <f t="shared" si="508"/>
        <v>0.206408077625816-0.0146446721525881i</v>
      </c>
      <c r="U1091" t="str">
        <f t="shared" si="509"/>
        <v>0.0001-1663.06105634165i</v>
      </c>
      <c r="V1091" t="str">
        <f t="shared" si="510"/>
        <v>0.00002-0.0266750089808406i</v>
      </c>
      <c r="W1091" t="str">
        <f t="shared" si="511"/>
        <v>0.0000199993584529566-0.026674581128665i</v>
      </c>
      <c r="X1091" t="str">
        <f t="shared" si="512"/>
        <v>0.00252680840007983-0.0264330515295999i</v>
      </c>
      <c r="Y1091" t="str">
        <f t="shared" si="513"/>
        <v>0.009+0.601300833897086i</v>
      </c>
      <c r="Z1091" t="str">
        <f t="shared" si="514"/>
        <v>-0.55049422947801-0.0637836097867474i</v>
      </c>
      <c r="AA1091" t="str">
        <f t="shared" si="515"/>
        <v>0.418388565354439-20.8659759393203i</v>
      </c>
      <c r="AB1091" t="str">
        <f t="shared" si="516"/>
        <v>1.4052406645197-0.0997019548076164i</v>
      </c>
      <c r="AC1091" t="str">
        <f t="shared" si="517"/>
        <v>2.97493718919468-3.36786735094153i</v>
      </c>
      <c r="AD1091" t="str">
        <f t="shared" si="518"/>
        <v>0.223658420211616+0.219685289074343i</v>
      </c>
      <c r="AE1091" t="str">
        <f t="shared" si="519"/>
        <v>-0.109110348946456-0.135201225336932i</v>
      </c>
      <c r="AF1091" t="str">
        <f t="shared" si="520"/>
        <v>-13.5993007879494-3.03338900139668i</v>
      </c>
      <c r="AG1091" t="str">
        <f t="shared" si="521"/>
        <v>1.01693263717543-0.0165612733946488i</v>
      </c>
      <c r="AH1091" t="str">
        <f t="shared" si="522"/>
        <v>1.02081284685511+2.15011510438261i</v>
      </c>
      <c r="AI1091">
        <f t="shared" si="523"/>
        <v>7.5320404096623541</v>
      </c>
      <c r="AJ1091">
        <f t="shared" si="524"/>
        <v>64.602976251488684</v>
      </c>
      <c r="AK1091"/>
      <c r="AL1091"/>
      <c r="AM1091"/>
      <c r="AN1091"/>
    </row>
    <row r="1092" spans="1:40" x14ac:dyDescent="0.25">
      <c r="A1092"/>
      <c r="B1092">
        <f t="shared" si="525"/>
        <v>95800</v>
      </c>
      <c r="C1092" s="237" t="str">
        <f t="shared" si="493"/>
        <v>-8.32744309638748E-06+0.0255639069009864i</v>
      </c>
      <c r="D1092" s="208" t="str">
        <f t="shared" si="494"/>
        <v>-5.95706980073636+0.195989952907562i</v>
      </c>
      <c r="E1092" t="str">
        <f t="shared" si="495"/>
        <v>2870</v>
      </c>
      <c r="F1092" t="str">
        <f t="shared" si="496"/>
        <v>0.777000777000777</v>
      </c>
      <c r="G1092" t="str">
        <f t="shared" si="491"/>
        <v>0.777000777000777</v>
      </c>
      <c r="H1092" t="str">
        <f t="shared" si="497"/>
        <v>7.64479719188796+3.22739688902587i</v>
      </c>
      <c r="I1092" t="str">
        <f t="shared" si="498"/>
        <v>376.205720267378i</v>
      </c>
      <c r="J1092" t="str">
        <f t="shared" si="492"/>
        <v>-120.059737155248+81.3645693211235i</v>
      </c>
      <c r="K1092" t="str">
        <f t="shared" si="499"/>
        <v>1.45521726077115-2.14728601515016i</v>
      </c>
      <c r="L1092" t="str">
        <f t="shared" si="500"/>
        <v>0.110084188611038-0.137268530496628i</v>
      </c>
      <c r="M1092" t="str">
        <f t="shared" si="501"/>
        <v>1.56530144938219-2.28455454564679i</v>
      </c>
      <c r="N1092" t="str">
        <f t="shared" si="502"/>
        <v>-0.424864351101177i</v>
      </c>
      <c r="O1092" t="str">
        <f t="shared" si="503"/>
        <v>0.911094655432027-0.412197196549414i</v>
      </c>
      <c r="P1092" t="str">
        <f t="shared" si="504"/>
        <v>0.0889053445679731+0.412197196549414i</v>
      </c>
      <c r="Q1092" t="str">
        <f t="shared" si="505"/>
        <v>-0.0889053445679731+0.012667154551763i</v>
      </c>
      <c r="R1092" t="str">
        <f t="shared" si="506"/>
        <v>-0.332662377633592-4.6837575887475i</v>
      </c>
      <c r="S1092" t="str">
        <f t="shared" si="507"/>
        <v>0.0440684426874947i</v>
      </c>
      <c r="T1092" t="str">
        <f t="shared" si="508"/>
        <v>0.206405902861838-0.0146599129230317i</v>
      </c>
      <c r="U1092" t="str">
        <f t="shared" si="509"/>
        <v>0.0001-1661.32508446655i</v>
      </c>
      <c r="V1092" t="str">
        <f t="shared" si="510"/>
        <v>0.00002-0.0266471645038251i</v>
      </c>
      <c r="W1092" t="str">
        <f t="shared" si="511"/>
        <v>0.0000199993584529567-0.0266467370982598i</v>
      </c>
      <c r="X1092" t="str">
        <f t="shared" si="512"/>
        <v>0.0025216242353511-0.0264059507511154i</v>
      </c>
      <c r="Y1092" t="str">
        <f t="shared" si="513"/>
        <v>0.009+0.601929152427804i</v>
      </c>
      <c r="Z1092" t="str">
        <f t="shared" si="514"/>
        <v>-0.549307014200923-0.063574152571234i</v>
      </c>
      <c r="AA1092" t="str">
        <f t="shared" si="515"/>
        <v>0.417248957452207-20.8422398599287i</v>
      </c>
      <c r="AB1092" t="str">
        <f t="shared" si="516"/>
        <v>1.40522585857406-0.0998057150413839i</v>
      </c>
      <c r="AC1092" t="str">
        <f t="shared" si="517"/>
        <v>2.97159047315599-3.36654115327669i</v>
      </c>
      <c r="AD1092" t="str">
        <f t="shared" si="518"/>
        <v>0.223753579174516+0.219905778856721i</v>
      </c>
      <c r="AE1092" t="str">
        <f t="shared" si="519"/>
        <v>-0.10892908695679-0.135020730970115i</v>
      </c>
      <c r="AF1092" t="str">
        <f t="shared" si="520"/>
        <v>-13.6018669926243-3.03140693611831i</v>
      </c>
      <c r="AG1092" t="str">
        <f t="shared" si="521"/>
        <v>1.01692961757249-0.0165498085211398i</v>
      </c>
      <c r="AH1092" t="str">
        <f t="shared" si="522"/>
        <v>1.01953897162765+2.14726324287913i</v>
      </c>
      <c r="AI1092">
        <f t="shared" si="523"/>
        <v>7.5206375538379708</v>
      </c>
      <c r="AJ1092">
        <f t="shared" si="524"/>
        <v>64.601231960447919</v>
      </c>
      <c r="AK1092"/>
      <c r="AL1092"/>
      <c r="AM1092"/>
      <c r="AN1092"/>
    </row>
    <row r="1093" spans="1:40" x14ac:dyDescent="0.25">
      <c r="A1093"/>
      <c r="B1093">
        <f t="shared" si="525"/>
        <v>95900</v>
      </c>
      <c r="C1093" s="237" t="str">
        <f t="shared" si="493"/>
        <v>-8.31008522259715E-06+0.0255372500694074i</v>
      </c>
      <c r="D1093" s="208" t="str">
        <f t="shared" si="494"/>
        <v>-5.95706966765934+0.195785583865457i</v>
      </c>
      <c r="E1093" t="str">
        <f t="shared" si="495"/>
        <v>2870</v>
      </c>
      <c r="F1093" t="str">
        <f t="shared" si="496"/>
        <v>0.777000777000777</v>
      </c>
      <c r="G1093" t="str">
        <f t="shared" ref="G1093:G1156" si="526">IF($C$11=$C$7,$C$24,F1093)</f>
        <v>0.777000777000777</v>
      </c>
      <c r="H1093" t="str">
        <f t="shared" si="497"/>
        <v>7.64735738221289+3.2252117541704i</v>
      </c>
      <c r="I1093" t="str">
        <f t="shared" si="498"/>
        <v>376.598419349076i</v>
      </c>
      <c r="J1093" t="str">
        <f t="shared" ref="J1093:J1156" si="527">IMSUM(COMPLEX(0,2*PI()*B1093*$C$113*$C$112),COMPLEX(0,2*PI()*B1093*$C$113*$C$111),COMPLEX(0,2*PI()*B1093*$C$28*10^-12*$C$111),COMPLEX(-1*2*PI()*B1093*2*PI()*B1093*$C$113*$C$112*$C$28*10^-12*$C$111,0),COMPLEX(1,0))</f>
        <v>-120.312603378075+81.4495010218763i</v>
      </c>
      <c r="K1093" t="str">
        <f t="shared" si="499"/>
        <v>1.45310267945127-2.14644121998344i</v>
      </c>
      <c r="L1093" t="str">
        <f t="shared" si="500"/>
        <v>0.109944426707905-0.137237360246648i</v>
      </c>
      <c r="M1093" t="str">
        <f t="shared" si="501"/>
        <v>1.56304710615918-2.28367858023009i</v>
      </c>
      <c r="N1093" t="str">
        <f t="shared" si="502"/>
        <v>-0.425307842073099i</v>
      </c>
      <c r="O1093" t="str">
        <f t="shared" si="503"/>
        <v>0.910911760103719-0.412601218254073i</v>
      </c>
      <c r="P1093" t="str">
        <f t="shared" si="504"/>
        <v>0.089088239896281+0.412601218254073i</v>
      </c>
      <c r="Q1093" t="str">
        <f t="shared" si="505"/>
        <v>-0.089088239896281+0.012706623819026i</v>
      </c>
      <c r="R1093" t="str">
        <f t="shared" si="506"/>
        <v>-0.332660971119738-4.67882423716808i</v>
      </c>
      <c r="S1093" t="str">
        <f t="shared" si="507"/>
        <v>0.0441144431495901i</v>
      </c>
      <c r="T1093" t="str">
        <f t="shared" si="508"/>
        <v>0.206403725817476-0.0146751534985491i</v>
      </c>
      <c r="U1093" t="str">
        <f t="shared" si="509"/>
        <v>0.0001-1659.59273297076i</v>
      </c>
      <c r="V1093" t="str">
        <f t="shared" si="510"/>
        <v>0.00002-0.0266193780966261i</v>
      </c>
      <c r="W1093" t="str">
        <f t="shared" si="511"/>
        <v>0.0000199993584529566-0.0266189511367395i</v>
      </c>
      <c r="X1093" t="str">
        <f t="shared" si="512"/>
        <v>0.00251645608762562-0.0263789049756356i</v>
      </c>
      <c r="Y1093" t="str">
        <f t="shared" si="513"/>
        <v>0.009+0.602557470958522i</v>
      </c>
      <c r="Z1093" t="str">
        <f t="shared" si="514"/>
        <v>-0.548123673647284-0.0633656255632717i</v>
      </c>
      <c r="AA1093" t="str">
        <f t="shared" si="515"/>
        <v>0.416114104335661-20.8185596417106i</v>
      </c>
      <c r="AB1093" t="str">
        <f t="shared" si="516"/>
        <v>1.4052110371034-0.0999094739480802i</v>
      </c>
      <c r="AC1093" t="str">
        <f t="shared" si="517"/>
        <v>2.96824991947012-3.36521356026838i</v>
      </c>
      <c r="AD1093" t="str">
        <f t="shared" si="518"/>
        <v>0.223848832104633+0.220126225563012i</v>
      </c>
      <c r="AE1093" t="str">
        <f t="shared" si="519"/>
        <v>-0.108748408209163-0.134840716699627i</v>
      </c>
      <c r="AF1093" t="str">
        <f t="shared" si="520"/>
        <v>-13.6044270498722-3.02942617030494i</v>
      </c>
      <c r="AG1093" t="str">
        <f t="shared" si="521"/>
        <v>1.01692660455495-0.016538377737638i</v>
      </c>
      <c r="AH1093" t="str">
        <f t="shared" si="522"/>
        <v>1.0182687504525+2.14441875250986i</v>
      </c>
      <c r="AI1093">
        <f t="shared" si="523"/>
        <v>7.5092498148196949</v>
      </c>
      <c r="AJ1093">
        <f t="shared" si="524"/>
        <v>64.59947972516504</v>
      </c>
      <c r="AK1093"/>
      <c r="AL1093"/>
      <c r="AM1093"/>
      <c r="AN1093"/>
    </row>
    <row r="1094" spans="1:40" x14ac:dyDescent="0.25">
      <c r="A1094"/>
      <c r="B1094">
        <f t="shared" si="525"/>
        <v>96000</v>
      </c>
      <c r="C1094" s="237" t="str">
        <f t="shared" ref="C1094:C1157" si="528">IMPRODUCT(COMPLEX(-1,0),IMDIV(IMPRODUCT(G1094,COMPLEX($C$100+$C$101,0)),COMPLEX($C$100,2*PI()*B1094*$C$103*$C$102*(2*$C$100+$C$101))))</f>
        <v>-8.29278156389814E-06+0.0255106487728768i</v>
      </c>
      <c r="D1094" s="208" t="str">
        <f t="shared" ref="D1094:D1157" si="529">IMPRODUCT(COMPLEX($C$106,0),IMSUB(C1094,G1094))</f>
        <v>-5.95706953499795+0.195581640592056i</v>
      </c>
      <c r="E1094" t="str">
        <f t="shared" ref="E1094:E1157" si="530">IMDIV(COMPLEX($C$20*10^3,0),COMPLEX(1,2*PI()*B1094*$C$20*1000*$C$29*10^-12))</f>
        <v>2870</v>
      </c>
      <c r="F1094" t="str">
        <f t="shared" ref="F1094:F1157" si="531">IMDIV(COMPLEX($C$22*1000,0),IMSUM(COMPLEX($C$22*1000,0),E1094))</f>
        <v>0.777000777000777</v>
      </c>
      <c r="G1094" t="str">
        <f t="shared" si="526"/>
        <v>0.777000777000777</v>
      </c>
      <c r="H1094" t="str">
        <f t="shared" ref="H1094:H1157" si="532">IMPRODUCT(COMPLEX($C$108,0),IMPRODUCT(COMPLEX(-1,0),D1094),IMDIV(COMPLEX(0,2*PI()*B1094*$C$109*$C$110),COMPLEX(1,2*PI()*B1094*$C$109*$C$110)))</f>
        <v>7.64991144259334+3.22302834873101i</v>
      </c>
      <c r="I1094" t="str">
        <f t="shared" ref="I1094:I1157" si="533">COMPLEX(0,2*PI()*B1094*$C$113*$C$112*$C$114)</f>
        <v>376.991118430775i</v>
      </c>
      <c r="J1094" t="str">
        <f t="shared" si="527"/>
        <v>-120.565733415427+81.534432722629i</v>
      </c>
      <c r="K1094" t="str">
        <f t="shared" ref="K1094:K1157" si="534">IMDIV(I1094,J1094)</f>
        <v>1.45099203748952-2.14559558873728i</v>
      </c>
      <c r="L1094" t="str">
        <f t="shared" ref="L1094:L1157" si="535">IMDIV(COMPLEX($C$117,0),COMPLEX(1,2*PI()*B1094*$C$115*$C$116))</f>
        <v>0.109804873976958-0.137206087535954i</v>
      </c>
      <c r="M1094" t="str">
        <f t="shared" ref="M1094:M1157" si="536">IMSUM(K1094,L1094)</f>
        <v>1.56079691146648-2.28280167627323i</v>
      </c>
      <c r="N1094" t="str">
        <f t="shared" ref="N1094:N1157" si="537">COMPLEX(0,-2*PI()*B1094*$C$43)</f>
        <v>-0.425751333045021i</v>
      </c>
      <c r="O1094" t="str">
        <f t="shared" ref="O1094:O1157" si="538">IMEXP(N1094)</f>
        <v>0.910728685613424-0.413005158806575i</v>
      </c>
      <c r="P1094" t="str">
        <f t="shared" ref="P1094:P1157" si="539">IMSUB(COMPLEX(1,0),O1094)</f>
        <v>0.089271314386576+0.413005158806575i</v>
      </c>
      <c r="Q1094" t="str">
        <f t="shared" ref="Q1094:Q1157" si="540">IMSUM(COMPLEX(0,2*PI()*B1094*$C$43),O1094,COMPLEX(-1,0))</f>
        <v>-0.089271314386576+0.012746174238446i</v>
      </c>
      <c r="R1094" t="str">
        <f t="shared" ref="R1094:R1157" si="541">IMDIV(P1094,Q1094)</f>
        <v>-0.33265956311736-4.67390111176515i</v>
      </c>
      <c r="S1094" t="str">
        <f t="shared" ref="S1094:S1157" si="542">IMDIV(COMPLEX(0,2*PI()*B1094*$C$123),COMPLEX($C$124,0))</f>
        <v>0.0441604436116857i</v>
      </c>
      <c r="T1094" t="str">
        <f t="shared" ref="T1094:T1157" si="543">IMPRODUCT(R1094,S1094)</f>
        <v>0.2064015464927-0.0146903938789322i</v>
      </c>
      <c r="U1094" t="str">
        <f t="shared" ref="U1094:U1157" si="544">IMDIV(COMPLEX(1,2*PI()*B1094*$C$16*10^-3*$C$15*10^-6),COMPLEX(0,2*PI()*B1094*$C$15*10^-6))</f>
        <v>0.0001-1657.86399054058i</v>
      </c>
      <c r="V1094" t="str">
        <f t="shared" ref="V1094:V1157" si="545">IMSUM(COMPLEX($C$18*10^-3,0),IMDIV(COMPLEX(1,0),COMPLEX(0,2*PI()*B1094*($C$17*1*10^-6))))</f>
        <v>0.00002-0.0265916495777755i</v>
      </c>
      <c r="W1094" t="str">
        <f t="shared" ref="W1094:W1157" si="546">IMDIV(IMPRODUCT(U1094,V1094),IMSUM(U1094,V1094))</f>
        <v>0.0000199993584529566-0.0265912230626393i</v>
      </c>
      <c r="X1094" t="str">
        <f t="shared" ref="X1094:X1157" si="547">IMDIV(IMPRODUCT(COMPLEX($C$19,0),W1094),IMSUM(COMPLEX($C$19,0),W1094))</f>
        <v>0.00251130389118779-0.0263519140374894i</v>
      </c>
      <c r="Y1094" t="str">
        <f t="shared" ref="Y1094:Y1157" si="548">COMPLEX($C$13*10^-3,2*PI()*B1094*$C$12*0.000001)</f>
        <v>0.009+0.60318578948924i</v>
      </c>
      <c r="Z1094" t="str">
        <f t="shared" ref="Z1094:Z1157" si="549">IMPRODUCT(COMPLEX($C$6,0),IMDIV(X1094,IMSUM(X1094,Y1094)))</f>
        <v>-0.546944190822041-0.0631580235432499i</v>
      </c>
      <c r="AA1094" t="str">
        <f t="shared" ref="AA1094:AA1157" si="550">IMDIV(COMPLEX($C$6,0),IMSUM(X1094,Y1094))</f>
        <v>0.414983979473536-20.7949350823201i</v>
      </c>
      <c r="AB1094" t="str">
        <f t="shared" ref="AB1094:AB1157" si="551">IMPRODUCT(COMPLEX($C$119,0),T1094)</f>
        <v>1.40519620010753-0.100013231526288i</v>
      </c>
      <c r="AC1094" t="str">
        <f t="shared" ref="AC1094:AC1157" si="552">IMSUM(COMPLEX(1,0),IMPRODUCT(AB1094,M1094))</f>
        <v>2.96491551655455-3.36388458397025i</v>
      </c>
      <c r="AD1094" t="str">
        <f t="shared" ref="AD1094:AD1157" si="553">IMDIV(AB1094,AC1094)</f>
        <v>0.22394417898729+0.220346629167405i</v>
      </c>
      <c r="AE1094" t="str">
        <f t="shared" ref="AE1094:AE1157" si="554">IMPRODUCT(AD1094,AA1094,X1094)</f>
        <v>-0.108568310172879-0.134661180519183i</v>
      </c>
      <c r="AF1094" t="str">
        <f t="shared" ref="AF1094:AF1157" si="555">IMSUB(D1094,H1094)</f>
        <v>-13.6069809775913-3.02744670813895i</v>
      </c>
      <c r="AG1094" t="str">
        <f t="shared" ref="AG1094:AG1157" si="556">IMSUM(COMPLEX(1,0),IMPRODUCT(AD1094,AA1094,COMPLEX($C$127,0)))</f>
        <v>1.01692359808651-0.0165269809219087i</v>
      </c>
      <c r="AH1094" t="str">
        <f t="shared" ref="AH1094:AH1157" si="557">IMDIV(IMPRODUCT(AE1094,AF1094),AG1094)</f>
        <v>1.01700216933412+2.1415816040985i</v>
      </c>
      <c r="AI1094">
        <f t="shared" ref="AI1094:AI1157" si="558">20*LOG10(IMABS(AH1094))</f>
        <v>7.4978771533188198</v>
      </c>
      <c r="AJ1094">
        <f t="shared" ref="AJ1094:AJ1157" si="559">IMARGUMENT(AH1094)*180/PI()</f>
        <v>64.597719535635377</v>
      </c>
      <c r="AK1094"/>
      <c r="AL1094"/>
      <c r="AM1094"/>
      <c r="AN1094"/>
    </row>
    <row r="1095" spans="1:40" x14ac:dyDescent="0.25">
      <c r="A1095"/>
      <c r="B1095">
        <f t="shared" si="525"/>
        <v>96100</v>
      </c>
      <c r="C1095" s="237" t="str">
        <f t="shared" si="528"/>
        <v>-8.27553189474676E-06+0.0254841028380279i</v>
      </c>
      <c r="D1095" s="208" t="str">
        <f t="shared" si="529"/>
        <v>-5.95706940275049+0.195378121758214i</v>
      </c>
      <c r="E1095" t="str">
        <f t="shared" si="530"/>
        <v>2870</v>
      </c>
      <c r="F1095" t="str">
        <f t="shared" si="531"/>
        <v>0.777000777000777</v>
      </c>
      <c r="G1095" t="str">
        <f t="shared" si="526"/>
        <v>0.777000777000777</v>
      </c>
      <c r="H1095" t="str">
        <f t="shared" si="532"/>
        <v>7.65245939087225+3.22084667551737i</v>
      </c>
      <c r="I1095" t="str">
        <f t="shared" si="533"/>
        <v>377.383817512474i</v>
      </c>
      <c r="J1095" t="str">
        <f t="shared" si="527"/>
        <v>-120.819127267306+81.6193644233818i</v>
      </c>
      <c r="K1095" t="str">
        <f t="shared" si="534"/>
        <v>1.44888532732089-2.14474912900898i</v>
      </c>
      <c r="L1095" t="str">
        <f t="shared" si="535"/>
        <v>0.109665530175831-0.137174712878163i</v>
      </c>
      <c r="M1095" t="str">
        <f t="shared" si="536"/>
        <v>1.55855085749672-2.28192384188714i</v>
      </c>
      <c r="N1095" t="str">
        <f t="shared" si="537"/>
        <v>-0.426194824016943i</v>
      </c>
      <c r="O1095" t="str">
        <f t="shared" si="538"/>
        <v>0.910545431997152-0.413409018127472i</v>
      </c>
      <c r="P1095" t="str">
        <f t="shared" si="539"/>
        <v>0.089454568002848+0.413409018127472i</v>
      </c>
      <c r="Q1095" t="str">
        <f t="shared" si="540"/>
        <v>-0.089454568002848+0.012785805889471i</v>
      </c>
      <c r="R1095" t="str">
        <f t="shared" si="541"/>
        <v>-0.332658153626397-4.66898818061467i</v>
      </c>
      <c r="S1095" t="str">
        <f t="shared" si="542"/>
        <v>0.0442064440737811i</v>
      </c>
      <c r="T1095" t="str">
        <f t="shared" si="543"/>
        <v>0.206399364887487-0.0147056340639726i</v>
      </c>
      <c r="U1095" t="str">
        <f t="shared" si="544"/>
        <v>0.0001-1656.13884590942i</v>
      </c>
      <c r="V1095" t="str">
        <f t="shared" si="545"/>
        <v>0.00002-0.0265639787665603i</v>
      </c>
      <c r="W1095" t="str">
        <f t="shared" si="546"/>
        <v>0.0000199993584529566-0.0265635526952489i</v>
      </c>
      <c r="X1095" t="str">
        <f t="shared" si="547"/>
        <v>0.0025061675806575-0.0263249777716626i</v>
      </c>
      <c r="Y1095" t="str">
        <f t="shared" si="548"/>
        <v>0.009+0.603814108019958i</v>
      </c>
      <c r="Z1095" t="str">
        <f t="shared" si="549"/>
        <v>-0.545768548823947-0.0629513413270308i</v>
      </c>
      <c r="AA1095" t="str">
        <f t="shared" si="550"/>
        <v>0.413858556518574-20.7713659804066i</v>
      </c>
      <c r="AB1095" t="str">
        <f t="shared" si="551"/>
        <v>1.40518134758628-0.10011698777459i</v>
      </c>
      <c r="AC1095" t="str">
        <f t="shared" si="552"/>
        <v>2.96158725283823-3.36255423637831i</v>
      </c>
      <c r="AD1095" t="str">
        <f t="shared" si="553"/>
        <v>0.224039619807796+0.220566989644043i</v>
      </c>
      <c r="AE1095" t="str">
        <f t="shared" si="554"/>
        <v>-0.108388790331012-0.134482120433795i</v>
      </c>
      <c r="AF1095" t="str">
        <f t="shared" si="555"/>
        <v>-13.6095287936227-3.02546855375916i</v>
      </c>
      <c r="AG1095" t="str">
        <f t="shared" si="556"/>
        <v>1.01692059813107-0.0165156179523047i</v>
      </c>
      <c r="AH1095" t="str">
        <f t="shared" si="557"/>
        <v>1.01573921434329+2.13875176862194i</v>
      </c>
      <c r="AI1095">
        <f t="shared" si="558"/>
        <v>7.4865195301924006</v>
      </c>
      <c r="AJ1095">
        <f t="shared" si="559"/>
        <v>64.595951382011606</v>
      </c>
      <c r="AK1095"/>
      <c r="AL1095"/>
      <c r="AM1095"/>
      <c r="AN1095"/>
    </row>
    <row r="1096" spans="1:40" x14ac:dyDescent="0.25">
      <c r="A1096"/>
      <c r="B1096">
        <f t="shared" si="525"/>
        <v>96200</v>
      </c>
      <c r="C1096" s="237" t="str">
        <f t="shared" si="528"/>
        <v>-8.25833599077098E-06+0.0254576120922152i</v>
      </c>
      <c r="D1096" s="208" t="str">
        <f t="shared" si="529"/>
        <v>-5.95706927091522+0.195175026040317i</v>
      </c>
      <c r="E1096" t="str">
        <f t="shared" si="530"/>
        <v>2870</v>
      </c>
      <c r="F1096" t="str">
        <f t="shared" si="531"/>
        <v>0.777000777000777</v>
      </c>
      <c r="G1096" t="str">
        <f t="shared" si="526"/>
        <v>0.777000777000777</v>
      </c>
      <c r="H1096" t="str">
        <f t="shared" si="532"/>
        <v>7.65500124483573+3.21866673730131i</v>
      </c>
      <c r="I1096" t="str">
        <f t="shared" si="533"/>
        <v>377.776516594173i</v>
      </c>
      <c r="J1096" t="str">
        <f t="shared" si="527"/>
        <v>-121.07278493371+81.7042961241345i</v>
      </c>
      <c r="K1096" t="str">
        <f t="shared" si="534"/>
        <v>1.4467825413886-2.14390184835882i</v>
      </c>
      <c r="L1096" t="str">
        <f t="shared" si="535"/>
        <v>0.109526395061731-0.137143236785098i</v>
      </c>
      <c r="M1096" t="str">
        <f t="shared" si="536"/>
        <v>1.55630893645033-2.28104508514392i</v>
      </c>
      <c r="N1096" t="str">
        <f t="shared" si="537"/>
        <v>-0.426638314988865i</v>
      </c>
      <c r="O1096" t="str">
        <f t="shared" si="538"/>
        <v>0.910361999290943-0.413812796137331i</v>
      </c>
      <c r="P1096" t="str">
        <f t="shared" si="539"/>
        <v>0.089638000709057+0.413812796137331i</v>
      </c>
      <c r="Q1096" t="str">
        <f t="shared" si="540"/>
        <v>-0.089638000709057+0.012825518851534i</v>
      </c>
      <c r="R1096" t="str">
        <f t="shared" si="541"/>
        <v>-0.332656742646816-4.66408541192502i</v>
      </c>
      <c r="S1096" t="str">
        <f t="shared" si="542"/>
        <v>0.0442524445358766i</v>
      </c>
      <c r="T1096" t="str">
        <f t="shared" si="543"/>
        <v>0.206397181001803-0.0147208740534636i</v>
      </c>
      <c r="U1096" t="str">
        <f t="shared" si="544"/>
        <v>0.0001-1654.41728785754i</v>
      </c>
      <c r="V1096" t="str">
        <f t="shared" si="545"/>
        <v>0.00002-0.0265363654830191i</v>
      </c>
      <c r="W1096" t="str">
        <f t="shared" si="546"/>
        <v>0.0000199993584529566-0.0265359398546099i</v>
      </c>
      <c r="X1096" t="str">
        <f t="shared" si="547"/>
        <v>0.00250104709098833-0.0262980960137963i</v>
      </c>
      <c r="Y1096" t="str">
        <f t="shared" si="548"/>
        <v>0.009+0.604442426550676i</v>
      </c>
      <c r="Z1096" t="str">
        <f t="shared" si="549"/>
        <v>-0.544596730844947-0.0627455737656704i</v>
      </c>
      <c r="AA1096" t="str">
        <f t="shared" si="550"/>
        <v>0.412737809306013-20.7478521356074i</v>
      </c>
      <c r="AB1096" t="str">
        <f t="shared" si="551"/>
        <v>1.40516647953942-0.100220742691577i</v>
      </c>
      <c r="AC1096" t="str">
        <f t="shared" si="552"/>
        <v>2.95826511676155-3.36122252943097i</v>
      </c>
      <c r="AD1096" t="str">
        <f t="shared" si="553"/>
        <v>0.224135154551447+0.220787306967013i</v>
      </c>
      <c r="AE1096" t="str">
        <f t="shared" si="554"/>
        <v>-0.108209846180322-0.134303534459683i</v>
      </c>
      <c r="AF1096" t="str">
        <f t="shared" si="555"/>
        <v>-13.612070515751-3.02349171126099i</v>
      </c>
      <c r="AG1096" t="str">
        <f t="shared" si="556"/>
        <v>1.0169176046528-0.0165042887077618i</v>
      </c>
      <c r="AH1096" t="str">
        <f t="shared" si="557"/>
        <v>1.01447987161681+2.1359292172091i</v>
      </c>
      <c r="AI1096">
        <f t="shared" si="558"/>
        <v>7.4751769064421207</v>
      </c>
      <c r="AJ1096">
        <f t="shared" si="559"/>
        <v>64.59417525459898</v>
      </c>
      <c r="AK1096"/>
      <c r="AL1096"/>
      <c r="AM1096"/>
      <c r="AN1096"/>
    </row>
    <row r="1097" spans="1:40" x14ac:dyDescent="0.25">
      <c r="A1097"/>
      <c r="B1097">
        <f t="shared" si="525"/>
        <v>96300</v>
      </c>
      <c r="C1097" s="237" t="str">
        <f t="shared" si="528"/>
        <v>-8.24119362876321E-06+0.0254311763635105i</v>
      </c>
      <c r="D1097" s="208" t="str">
        <f t="shared" si="529"/>
        <v>-5.95706913949045+0.194972352120247i</v>
      </c>
      <c r="E1097" t="str">
        <f t="shared" si="530"/>
        <v>2870</v>
      </c>
      <c r="F1097" t="str">
        <f t="shared" si="531"/>
        <v>0.777000777000777</v>
      </c>
      <c r="G1097" t="str">
        <f t="shared" si="526"/>
        <v>0.777000777000777</v>
      </c>
      <c r="H1097" t="str">
        <f t="shared" si="532"/>
        <v>7.65753702221329+3.21648853681714i</v>
      </c>
      <c r="I1097" t="str">
        <f t="shared" si="533"/>
        <v>378.169215675871i</v>
      </c>
      <c r="J1097" t="str">
        <f t="shared" si="527"/>
        <v>-121.326706414639+81.7892278248873i</v>
      </c>
      <c r="K1097" t="str">
        <f t="shared" si="534"/>
        <v>1.44468367214414-2.14305375431017i</v>
      </c>
      <c r="L1097" t="str">
        <f t="shared" si="535"/>
        <v>0.109387468391448-0.137111659766793i</v>
      </c>
      <c r="M1097" t="str">
        <f t="shared" si="536"/>
        <v>1.55407114053559-2.28016541407696i</v>
      </c>
      <c r="N1097" t="str">
        <f t="shared" si="537"/>
        <v>-0.427081805960787i</v>
      </c>
      <c r="O1097" t="str">
        <f t="shared" si="538"/>
        <v>0.910178387530878-0.414216492756736i</v>
      </c>
      <c r="P1097" t="str">
        <f t="shared" si="539"/>
        <v>0.089821612469122+0.414216492756736i</v>
      </c>
      <c r="Q1097" t="str">
        <f t="shared" si="540"/>
        <v>-0.089821612469122+0.012865313204051i</v>
      </c>
      <c r="R1097" t="str">
        <f t="shared" si="541"/>
        <v>-0.332655330178549-4.65919277403695i</v>
      </c>
      <c r="S1097" t="str">
        <f t="shared" si="542"/>
        <v>0.0442984449979722i</v>
      </c>
      <c r="T1097" t="str">
        <f t="shared" si="543"/>
        <v>0.206394994835625-0.0147361138471967i</v>
      </c>
      <c r="U1097" t="str">
        <f t="shared" si="544"/>
        <v>0.0001-1652.69930521179i</v>
      </c>
      <c r="V1097" t="str">
        <f t="shared" si="545"/>
        <v>0.00002-0.0265088095479381i</v>
      </c>
      <c r="W1097" t="str">
        <f t="shared" si="546"/>
        <v>0.0000199993584529566-0.0265083843615111i</v>
      </c>
      <c r="X1097" t="str">
        <f t="shared" si="547"/>
        <v>0.00249594235746542-0.0262712686001827i</v>
      </c>
      <c r="Y1097" t="str">
        <f t="shared" si="548"/>
        <v>0.009+0.605070745081394i</v>
      </c>
      <c r="Z1097" t="str">
        <f t="shared" si="549"/>
        <v>-0.543428720169553-0.0625407157451368i</v>
      </c>
      <c r="AA1097" t="str">
        <f t="shared" si="550"/>
        <v>0.411621711852093-20.7243933485431i</v>
      </c>
      <c r="AB1097" t="str">
        <f t="shared" si="551"/>
        <v>1.4051515959668-0.100324496275831i</v>
      </c>
      <c r="AC1097" t="str">
        <f t="shared" si="552"/>
        <v>2.95494909677669-3.35988947500958i</v>
      </c>
      <c r="AD1097" t="str">
        <f t="shared" si="553"/>
        <v>0.224230783203525+0.221007581110357i</v>
      </c>
      <c r="AE1097" t="str">
        <f t="shared" si="554"/>
        <v>-0.108031475231165-0.134125420624211i</v>
      </c>
      <c r="AF1097" t="str">
        <f t="shared" si="555"/>
        <v>-13.6146061617037-3.02151618469689i</v>
      </c>
      <c r="AG1097" t="str">
        <f t="shared" si="556"/>
        <v>1.01691461761604-0.016492993067796i</v>
      </c>
      <c r="AH1097" t="str">
        <f t="shared" si="557"/>
        <v>1.01322412735706+2.13311392114022i</v>
      </c>
      <c r="AI1097">
        <f t="shared" si="558"/>
        <v>7.463849243214411</v>
      </c>
      <c r="AJ1097">
        <f t="shared" si="559"/>
        <v>64.592391143858691</v>
      </c>
      <c r="AK1097"/>
      <c r="AL1097"/>
      <c r="AM1097"/>
      <c r="AN1097"/>
    </row>
    <row r="1098" spans="1:40" x14ac:dyDescent="0.25">
      <c r="A1098"/>
      <c r="B1098">
        <f t="shared" si="525"/>
        <v>96400</v>
      </c>
      <c r="C1098" s="237" t="str">
        <f t="shared" si="528"/>
        <v>-8.22410458667288E-06+0.0254047954806988i</v>
      </c>
      <c r="D1098" s="208" t="str">
        <f t="shared" si="529"/>
        <v>-5.95706900847446+0.194770098685358i</v>
      </c>
      <c r="E1098" t="str">
        <f t="shared" si="530"/>
        <v>2870</v>
      </c>
      <c r="F1098" t="str">
        <f t="shared" si="531"/>
        <v>0.777000777000777</v>
      </c>
      <c r="G1098" t="str">
        <f t="shared" si="526"/>
        <v>0.777000777000777</v>
      </c>
      <c r="H1098" t="str">
        <f t="shared" si="532"/>
        <v>7.66006674067788+3.21431207676195i</v>
      </c>
      <c r="I1098" t="str">
        <f t="shared" si="533"/>
        <v>378.56191475757i</v>
      </c>
      <c r="J1098" t="str">
        <f t="shared" si="527"/>
        <v>-121.580891710094+81.87415952564i</v>
      </c>
      <c r="K1098" t="str">
        <f t="shared" si="534"/>
        <v>1.44258871204728-2.14220485434966i</v>
      </c>
      <c r="L1098" t="str">
        <f t="shared" si="535"/>
        <v>0.109248749921353-0.137079982331492i</v>
      </c>
      <c r="M1098" t="str">
        <f t="shared" si="536"/>
        <v>1.55183746196863-2.27928483668115i</v>
      </c>
      <c r="N1098" t="str">
        <f t="shared" si="537"/>
        <v>-0.427525296932709i</v>
      </c>
      <c r="O1098" t="str">
        <f t="shared" si="538"/>
        <v>0.909994596753069-0.414620107906284i</v>
      </c>
      <c r="P1098" t="str">
        <f t="shared" si="539"/>
        <v>0.090005403246931+0.414620107906284i</v>
      </c>
      <c r="Q1098" t="str">
        <f t="shared" si="540"/>
        <v>-0.090005403246931+0.012905189026425i</v>
      </c>
      <c r="R1098" t="str">
        <f t="shared" si="541"/>
        <v>-0.332653916221441-4.6543102354223i</v>
      </c>
      <c r="S1098" t="str">
        <f t="shared" si="542"/>
        <v>0.0443444454600676i</v>
      </c>
      <c r="T1098" t="str">
        <f t="shared" si="543"/>
        <v>0.206392806388919-0.0147513534449596i</v>
      </c>
      <c r="U1098" t="str">
        <f t="shared" si="544"/>
        <v>0.0001-1650.98488684539i</v>
      </c>
      <c r="V1098" t="str">
        <f t="shared" si="545"/>
        <v>0.00002-0.026481310782847i</v>
      </c>
      <c r="W1098" t="str">
        <f t="shared" si="546"/>
        <v>0.0000199993584529566-0.0264808860374853i</v>
      </c>
      <c r="X1098" t="str">
        <f t="shared" si="547"/>
        <v>0.00249085331570351-0.0262444953677626i</v>
      </c>
      <c r="Y1098" t="str">
        <f t="shared" si="548"/>
        <v>0.009+0.605699063612112i</v>
      </c>
      <c r="Z1098" t="str">
        <f t="shared" si="549"/>
        <v>-0.542264500174229-0.0623367621860314i</v>
      </c>
      <c r="AA1098" t="str">
        <f t="shared" si="550"/>
        <v>0.41051023835255-20.7009894208103i</v>
      </c>
      <c r="AB1098" t="str">
        <f t="shared" si="551"/>
        <v>1.40513669686818-0.100428248525906i</v>
      </c>
      <c r="AC1098" t="str">
        <f t="shared" si="552"/>
        <v>2.95163918134736-3.35855508493828i</v>
      </c>
      <c r="AD1098" t="str">
        <f t="shared" si="553"/>
        <v>0.224326505749297+0.221227812048069i</v>
      </c>
      <c r="AE1098" t="str">
        <f t="shared" si="554"/>
        <v>-0.107853675007397-0.133947776965801i</v>
      </c>
      <c r="AF1098" t="str">
        <f t="shared" si="555"/>
        <v>-13.6171357491523-3.01954197807659i</v>
      </c>
      <c r="AG1098" t="str">
        <f t="shared" si="556"/>
        <v>1.01691163698539-0.0164817309124995i</v>
      </c>
      <c r="AH1098" t="str">
        <f t="shared" si="557"/>
        <v>1.0119719678316+2.13030585184568i</v>
      </c>
      <c r="AI1098">
        <f t="shared" si="558"/>
        <v>7.4525365017990577</v>
      </c>
      <c r="AJ1098">
        <f t="shared" si="559"/>
        <v>64.590599040405067</v>
      </c>
      <c r="AK1098"/>
      <c r="AL1098"/>
      <c r="AM1098"/>
      <c r="AN1098"/>
    </row>
    <row r="1099" spans="1:40" x14ac:dyDescent="0.25">
      <c r="A1099"/>
      <c r="B1099">
        <f t="shared" si="525"/>
        <v>96500</v>
      </c>
      <c r="C1099" s="237" t="str">
        <f t="shared" si="528"/>
        <v>-8.20706864359937E-06+0.0253784692732746i</v>
      </c>
      <c r="D1099" s="208" t="str">
        <f t="shared" si="529"/>
        <v>-5.95706887786556+0.194568264428439i</v>
      </c>
      <c r="E1099" t="str">
        <f t="shared" si="530"/>
        <v>2870</v>
      </c>
      <c r="F1099" t="str">
        <f t="shared" si="531"/>
        <v>0.777000777000777</v>
      </c>
      <c r="G1099" t="str">
        <f t="shared" si="526"/>
        <v>0.777000777000777</v>
      </c>
      <c r="H1099" t="str">
        <f t="shared" si="532"/>
        <v>7.66259041784618+3.21213735979583i</v>
      </c>
      <c r="I1099" t="str">
        <f t="shared" si="533"/>
        <v>378.954613839269i</v>
      </c>
      <c r="J1099" t="str">
        <f t="shared" si="527"/>
        <v>-121.835340820075+81.9590912263928i</v>
      </c>
      <c r="K1099" t="str">
        <f t="shared" si="534"/>
        <v>1.44049765356619-2.14135515592734i</v>
      </c>
      <c r="L1099" t="str">
        <f t="shared" si="535"/>
        <v>0.109110239407411-0.137048204985661i</v>
      </c>
      <c r="M1099" t="str">
        <f t="shared" si="536"/>
        <v>1.5496078929736-2.278403360913i</v>
      </c>
      <c r="N1099" t="str">
        <f t="shared" si="537"/>
        <v>-0.42796878790463i</v>
      </c>
      <c r="O1099" t="str">
        <f t="shared" si="538"/>
        <v>0.909810626993666-0.415023641506591i</v>
      </c>
      <c r="P1099" t="str">
        <f t="shared" si="539"/>
        <v>0.090189373006334+0.415023641506591i</v>
      </c>
      <c r="Q1099" t="str">
        <f t="shared" si="540"/>
        <v>-0.090189373006334+0.012945146398039i</v>
      </c>
      <c r="R1099" t="str">
        <f t="shared" si="541"/>
        <v>-0.332652500775495-4.64943776468381i</v>
      </c>
      <c r="S1099" t="str">
        <f t="shared" si="542"/>
        <v>0.0443904459221632i</v>
      </c>
      <c r="T1099" t="str">
        <f t="shared" si="543"/>
        <v>0.20639061566166-0.014766592846547i</v>
      </c>
      <c r="U1099" t="str">
        <f t="shared" si="544"/>
        <v>0.0001-1649.27402167767i</v>
      </c>
      <c r="V1099" t="str">
        <f t="shared" si="545"/>
        <v>0.00002-0.026453869010015i</v>
      </c>
      <c r="W1099" t="str">
        <f t="shared" si="546"/>
        <v>0.0000199993584529566-0.0264534447048044i</v>
      </c>
      <c r="X1099" t="str">
        <f t="shared" si="547"/>
        <v>0.00248577990164478-0.0262177761541213i</v>
      </c>
      <c r="Y1099" t="str">
        <f t="shared" si="548"/>
        <v>0.009+0.60632738214283i</v>
      </c>
      <c r="Z1099" t="str">
        <f t="shared" si="549"/>
        <v>-0.541104054326773-0.0621337080433105i</v>
      </c>
      <c r="AA1099" t="str">
        <f t="shared" si="550"/>
        <v>0.409403363181148-20.6776401549761i</v>
      </c>
      <c r="AB1099" t="str">
        <f t="shared" si="551"/>
        <v>1.4051217822434-0.100531999440405i</v>
      </c>
      <c r="AC1099" t="str">
        <f t="shared" si="552"/>
        <v>2.94833535894918-3.3572193709847i</v>
      </c>
      <c r="AD1099" t="str">
        <f t="shared" si="553"/>
        <v>0.224422322174016+0.221447999754096i</v>
      </c>
      <c r="AE1099" t="str">
        <f t="shared" si="554"/>
        <v>-0.107676443046293-0.133770601533857i</v>
      </c>
      <c r="AF1099" t="str">
        <f t="shared" si="555"/>
        <v>-13.6196592957117-3.01756909536739i</v>
      </c>
      <c r="AG1099" t="str">
        <f t="shared" si="556"/>
        <v>1.01690866272564-0.0164705021225375i</v>
      </c>
      <c r="AH1099" t="str">
        <f t="shared" si="557"/>
        <v>1.0107233793729+2.12750498090513i</v>
      </c>
      <c r="AI1099">
        <f t="shared" si="558"/>
        <v>7.4412386436289921</v>
      </c>
      <c r="AJ1099">
        <f t="shared" si="559"/>
        <v>64.588798935003354</v>
      </c>
      <c r="AK1099"/>
      <c r="AL1099"/>
      <c r="AM1099"/>
      <c r="AN1099"/>
    </row>
    <row r="1100" spans="1:40" x14ac:dyDescent="0.25">
      <c r="A1100"/>
      <c r="B1100">
        <f t="shared" si="525"/>
        <v>96600</v>
      </c>
      <c r="C1100" s="237" t="str">
        <f t="shared" si="528"/>
        <v>-8.19008557978489E-06+0.0253521975714388i</v>
      </c>
      <c r="D1100" s="208" t="str">
        <f t="shared" si="529"/>
        <v>-5.95706874766207+0.194366848047698i</v>
      </c>
      <c r="E1100" t="str">
        <f t="shared" si="530"/>
        <v>2870</v>
      </c>
      <c r="F1100" t="str">
        <f t="shared" si="531"/>
        <v>0.777000777000777</v>
      </c>
      <c r="G1100" t="str">
        <f t="shared" si="526"/>
        <v>0.777000777000777</v>
      </c>
      <c r="H1100" t="str">
        <f t="shared" si="532"/>
        <v>7.66510807127874+3.20996438854218i</v>
      </c>
      <c r="I1100" t="str">
        <f t="shared" si="533"/>
        <v>379.347312920968i</v>
      </c>
      <c r="J1100" t="str">
        <f t="shared" si="527"/>
        <v>-122.090053744582+82.0440229271455i</v>
      </c>
      <c r="K1100" t="str">
        <f t="shared" si="534"/>
        <v>1.43841048917747-2.14050466645685i</v>
      </c>
      <c r="L1100" t="str">
        <f t="shared" si="535"/>
        <v>0.108971936605184-0.137016328233987i</v>
      </c>
      <c r="M1100" t="str">
        <f t="shared" si="536"/>
        <v>1.54738242578265-2.27752099469084i</v>
      </c>
      <c r="N1100" t="str">
        <f t="shared" si="537"/>
        <v>-0.428412278876552i</v>
      </c>
      <c r="O1100" t="str">
        <f t="shared" si="538"/>
        <v>0.909626478288852-0.41542709347829i</v>
      </c>
      <c r="P1100" t="str">
        <f t="shared" si="539"/>
        <v>0.090373521711148+0.41542709347829i</v>
      </c>
      <c r="Q1100" t="str">
        <f t="shared" si="540"/>
        <v>-0.090373521711148+0.012985185398262i</v>
      </c>
      <c r="R1100" t="str">
        <f t="shared" si="541"/>
        <v>-0.33265108384064-4.6445753305541i</v>
      </c>
      <c r="S1100" t="str">
        <f t="shared" si="542"/>
        <v>0.0444364463842586i</v>
      </c>
      <c r="T1100" t="str">
        <f t="shared" si="543"/>
        <v>0.206388422653817-0.0147818320517501i</v>
      </c>
      <c r="U1100" t="str">
        <f t="shared" si="544"/>
        <v>0.0001-1647.56669867386i</v>
      </c>
      <c r="V1100" t="str">
        <f t="shared" si="545"/>
        <v>0.00002-0.0264264840524477i</v>
      </c>
      <c r="W1100" t="str">
        <f t="shared" si="546"/>
        <v>0.0000199993584529566-0.026426060186477i</v>
      </c>
      <c r="X1100" t="str">
        <f t="shared" si="547"/>
        <v>0.00248072205155711-0.0261911107974868i</v>
      </c>
      <c r="Y1100" t="str">
        <f t="shared" si="548"/>
        <v>0.009+0.606955700673548i</v>
      </c>
      <c r="Z1100" t="str">
        <f t="shared" si="549"/>
        <v>-0.539947366185734-0.0619315483060181i</v>
      </c>
      <c r="AA1100" t="str">
        <f t="shared" si="550"/>
        <v>0.408301060888227-20.6543453545721i</v>
      </c>
      <c r="AB1100" t="str">
        <f t="shared" si="551"/>
        <v>1.40510685209225-0.100635749017905i</v>
      </c>
      <c r="AC1100" t="str">
        <f t="shared" si="552"/>
        <v>2.94503761806961-3.35588234485984i</v>
      </c>
      <c r="AD1100" t="str">
        <f t="shared" si="553"/>
        <v>0.22451823246292+0.221668144202332i</v>
      </c>
      <c r="AE1100" t="str">
        <f t="shared" si="554"/>
        <v>-0.107499776898458-0.133593892388688i</v>
      </c>
      <c r="AF1100" t="str">
        <f t="shared" si="555"/>
        <v>-13.6221768189408-3.01559754049448i</v>
      </c>
      <c r="AG1100" t="str">
        <f t="shared" si="556"/>
        <v>1.01690569480181-0.0164593065791444i</v>
      </c>
      <c r="AH1100" t="str">
        <f t="shared" si="557"/>
        <v>1.00947834837791+2.12471128004648i</v>
      </c>
      <c r="AI1100">
        <f t="shared" si="558"/>
        <v>7.4299556302793777</v>
      </c>
      <c r="AJ1100">
        <f t="shared" si="559"/>
        <v>64.586990818569475</v>
      </c>
      <c r="AK1100"/>
      <c r="AL1100"/>
      <c r="AM1100"/>
      <c r="AN1100"/>
    </row>
    <row r="1101" spans="1:40" x14ac:dyDescent="0.25">
      <c r="A1101"/>
      <c r="B1101">
        <f t="shared" si="525"/>
        <v>96700</v>
      </c>
      <c r="C1101" s="237" t="str">
        <f t="shared" si="528"/>
        <v>-8.17315517660732E-06+0.0253259802060944i</v>
      </c>
      <c r="D1101" s="208" t="str">
        <f t="shared" si="529"/>
        <v>-5.95706861786232+0.194165848246724i</v>
      </c>
      <c r="E1101" t="str">
        <f t="shared" si="530"/>
        <v>2870</v>
      </c>
      <c r="F1101" t="str">
        <f t="shared" si="531"/>
        <v>0.777000777000777</v>
      </c>
      <c r="G1101" t="str">
        <f t="shared" si="526"/>
        <v>0.777000777000777</v>
      </c>
      <c r="H1101" t="str">
        <f t="shared" si="532"/>
        <v>7.66761971848012+3.20779316558792i</v>
      </c>
      <c r="I1101" t="str">
        <f t="shared" si="533"/>
        <v>379.740012002666i</v>
      </c>
      <c r="J1101" t="str">
        <f t="shared" si="527"/>
        <v>-122.345030483614+82.1289546278983i</v>
      </c>
      <c r="K1101" t="str">
        <f t="shared" si="534"/>
        <v>1.43632721136618-2.13965339331553i</v>
      </c>
      <c r="L1101" t="str">
        <f t="shared" si="535"/>
        <v>0.108833841269839-0.136984352579387i</v>
      </c>
      <c r="M1101" t="str">
        <f t="shared" si="536"/>
        <v>1.54516105263602-2.27663774589492i</v>
      </c>
      <c r="N1101" t="str">
        <f t="shared" si="537"/>
        <v>-0.428855769848474i</v>
      </c>
      <c r="O1101" t="str">
        <f t="shared" si="538"/>
        <v>0.909442150674846-0.415830463742028i</v>
      </c>
      <c r="P1101" t="str">
        <f t="shared" si="539"/>
        <v>0.090557849325154+0.415830463742028i</v>
      </c>
      <c r="Q1101" t="str">
        <f t="shared" si="540"/>
        <v>-0.090557849325154+0.013025306106446i</v>
      </c>
      <c r="R1101" t="str">
        <f t="shared" si="541"/>
        <v>-0.332649665416844-4.63972290189517i</v>
      </c>
      <c r="S1101" t="str">
        <f t="shared" si="542"/>
        <v>0.0444824468463542i</v>
      </c>
      <c r="T1101" t="str">
        <f t="shared" si="543"/>
        <v>0.206386227365364-0.0147970710603623i</v>
      </c>
      <c r="U1101" t="str">
        <f t="shared" si="544"/>
        <v>0.0001-1645.86290684483i</v>
      </c>
      <c r="V1101" t="str">
        <f t="shared" si="545"/>
        <v>0.00002-0.0263991557338826i</v>
      </c>
      <c r="W1101" t="str">
        <f t="shared" si="546"/>
        <v>0.0000199993584529566-0.0263987323062433i</v>
      </c>
      <c r="X1101" t="str">
        <f t="shared" si="547"/>
        <v>0.00247567970203188-0.0261644991367254i</v>
      </c>
      <c r="Y1101" t="str">
        <f t="shared" si="548"/>
        <v>0.009+0.607584019204266i</v>
      </c>
      <c r="Z1101" t="str">
        <f t="shared" si="549"/>
        <v>-0.538794419399788-0.0617302779970088i</v>
      </c>
      <c r="AA1101" t="str">
        <f t="shared" si="550"/>
        <v>0.407203306199244-20.6311048240881i</v>
      </c>
      <c r="AB1101" t="str">
        <f t="shared" si="551"/>
        <v>1.40509190641454-0.100739497257001i</v>
      </c>
      <c r="AC1101" t="str">
        <f t="shared" si="552"/>
        <v>2.94174594720808-3.35454401821845i</v>
      </c>
      <c r="AD1101" t="str">
        <f t="shared" si="553"/>
        <v>0.224614236601239+0.221888245366628i</v>
      </c>
      <c r="AE1101" t="str">
        <f t="shared" si="554"/>
        <v>-0.10732367412774-0.13341764760143i</v>
      </c>
      <c r="AF1101" t="str">
        <f t="shared" si="555"/>
        <v>-13.6246883363424-3.0136273173412i</v>
      </c>
      <c r="AG1101" t="str">
        <f t="shared" si="556"/>
        <v>1.01690273317914-0.0164481441641212i</v>
      </c>
      <c r="AH1101" t="str">
        <f t="shared" si="557"/>
        <v>1.0082368613077+2.12192472114487i</v>
      </c>
      <c r="AI1101">
        <f t="shared" si="558"/>
        <v>7.4186874234666824</v>
      </c>
      <c r="AJ1101">
        <f t="shared" si="559"/>
        <v>64.585174682167974</v>
      </c>
      <c r="AK1101"/>
      <c r="AL1101"/>
      <c r="AM1101"/>
      <c r="AN1101"/>
    </row>
    <row r="1102" spans="1:40" x14ac:dyDescent="0.25">
      <c r="A1102"/>
      <c r="B1102">
        <f t="shared" si="525"/>
        <v>96800</v>
      </c>
      <c r="C1102" s="237" t="str">
        <f t="shared" si="528"/>
        <v>-8.15627721657314E-06+0.0252998170088434i</v>
      </c>
      <c r="D1102" s="208" t="str">
        <f t="shared" si="529"/>
        <v>-5.95706848846462+0.193965263734466i</v>
      </c>
      <c r="E1102" t="str">
        <f t="shared" si="530"/>
        <v>2870</v>
      </c>
      <c r="F1102" t="str">
        <f t="shared" si="531"/>
        <v>0.777000777000777</v>
      </c>
      <c r="G1102" t="str">
        <f t="shared" si="526"/>
        <v>0.777000777000777</v>
      </c>
      <c r="H1102" t="str">
        <f t="shared" si="532"/>
        <v>7.67012537689902+3.20562369348384i</v>
      </c>
      <c r="I1102" t="str">
        <f t="shared" si="533"/>
        <v>380.132711084365i</v>
      </c>
      <c r="J1102" t="str">
        <f t="shared" si="527"/>
        <v>-122.600271037172+82.213886328651i</v>
      </c>
      <c r="K1102" t="str">
        <f t="shared" si="534"/>
        <v>1.43424781262592-2.13880134384464i</v>
      </c>
      <c r="L1102" t="str">
        <f t="shared" si="535"/>
        <v>0.108695953156148-0.136952278523006i</v>
      </c>
      <c r="M1102" t="str">
        <f t="shared" si="536"/>
        <v>1.54294376578207-2.27575362236765i</v>
      </c>
      <c r="N1102" t="str">
        <f t="shared" si="537"/>
        <v>-0.429299260820396i</v>
      </c>
      <c r="O1102" t="str">
        <f t="shared" si="538"/>
        <v>0.909257644187903-0.416233752218467i</v>
      </c>
      <c r="P1102" t="str">
        <f t="shared" si="539"/>
        <v>0.090742355812097+0.416233752218467i</v>
      </c>
      <c r="Q1102" t="str">
        <f t="shared" si="540"/>
        <v>-0.090742355812097+0.013065508601929i</v>
      </c>
      <c r="R1102" t="str">
        <f t="shared" si="541"/>
        <v>-0.332648245503961-4.63488044769769i</v>
      </c>
      <c r="S1102" t="str">
        <f t="shared" si="542"/>
        <v>0.0445284473084496i</v>
      </c>
      <c r="T1102" t="str">
        <f t="shared" si="543"/>
        <v>0.20638402979627-0.0148123098721713i</v>
      </c>
      <c r="U1102" t="str">
        <f t="shared" si="544"/>
        <v>0.0001-1644.16263524685i</v>
      </c>
      <c r="V1102" t="str">
        <f t="shared" si="545"/>
        <v>0.00002-0.0263718838787856i</v>
      </c>
      <c r="W1102" t="str">
        <f t="shared" si="546"/>
        <v>0.0000199993584529566-0.0263714608885719i</v>
      </c>
      <c r="X1102" t="str">
        <f t="shared" si="547"/>
        <v>0.00247065278998208-0.026137941011339i</v>
      </c>
      <c r="Y1102" t="str">
        <f t="shared" si="548"/>
        <v>0.009+0.608212337734984i</v>
      </c>
      <c r="Z1102" t="str">
        <f t="shared" si="549"/>
        <v>-0.537645197707144-0.0615298921726822i</v>
      </c>
      <c r="AA1102" t="str">
        <f t="shared" si="550"/>
        <v>0.406110074013345-20.6079183689668i</v>
      </c>
      <c r="AB1102" t="str">
        <f t="shared" si="551"/>
        <v>1.40507694521007-0.100843244156247i</v>
      </c>
      <c r="AC1102" t="str">
        <f t="shared" si="552"/>
        <v>2.93846033487611-3.35320440265921i</v>
      </c>
      <c r="AD1102" t="str">
        <f t="shared" si="553"/>
        <v>0.224710334574179+0.222108303220786i</v>
      </c>
      <c r="AE1102" t="str">
        <f t="shared" si="554"/>
        <v>-0.10714813231114-0.133241865253974i</v>
      </c>
      <c r="AF1102" t="str">
        <f t="shared" si="555"/>
        <v>-13.6271938653636-3.01165842974937i</v>
      </c>
      <c r="AG1102" t="str">
        <f t="shared" si="556"/>
        <v>1.01689977782307-0.0164370147598307i</v>
      </c>
      <c r="AH1102" t="str">
        <f t="shared" si="557"/>
        <v>1.0069989046871+2.11914527622182i</v>
      </c>
      <c r="AI1102">
        <f t="shared" si="558"/>
        <v>7.4074339850483417</v>
      </c>
      <c r="AJ1102">
        <f t="shared" si="559"/>
        <v>64.583350517011979</v>
      </c>
      <c r="AK1102"/>
      <c r="AL1102"/>
      <c r="AM1102"/>
      <c r="AN1102"/>
    </row>
    <row r="1103" spans="1:40" x14ac:dyDescent="0.25">
      <c r="A1103"/>
      <c r="B1103">
        <f t="shared" si="525"/>
        <v>96900</v>
      </c>
      <c r="C1103" s="237" t="str">
        <f t="shared" si="528"/>
        <v>-8.13945148331064E-06+0.0252737078119826i</v>
      </c>
      <c r="D1103" s="208" t="str">
        <f t="shared" si="529"/>
        <v>-5.95706835946733+0.1937650932252i</v>
      </c>
      <c r="E1103" t="str">
        <f t="shared" si="530"/>
        <v>2870</v>
      </c>
      <c r="F1103" t="str">
        <f t="shared" si="531"/>
        <v>0.777000777000777</v>
      </c>
      <c r="G1103" t="str">
        <f t="shared" si="526"/>
        <v>0.777000777000777</v>
      </c>
      <c r="H1103" t="str">
        <f t="shared" si="532"/>
        <v>7.67262506392861+3.20345597474477i</v>
      </c>
      <c r="I1103" t="str">
        <f t="shared" si="533"/>
        <v>380.525410166064i</v>
      </c>
      <c r="J1103" t="str">
        <f t="shared" si="527"/>
        <v>-122.855775405255+82.2988180294037i</v>
      </c>
      <c r="K1103" t="str">
        <f t="shared" si="534"/>
        <v>1.43217228545888-2.13794852534945i</v>
      </c>
      <c r="L1103" t="str">
        <f t="shared" si="535"/>
        <v>0.1085582720185-0.136920106564231i</v>
      </c>
      <c r="M1103" t="str">
        <f t="shared" si="536"/>
        <v>1.54073055747738-2.27486863191368i</v>
      </c>
      <c r="N1103" t="str">
        <f t="shared" si="537"/>
        <v>-0.429742751792318i</v>
      </c>
      <c r="O1103" t="str">
        <f t="shared" si="538"/>
        <v>0.909072958864313-0.416636958828287i</v>
      </c>
      <c r="P1103" t="str">
        <f t="shared" si="539"/>
        <v>0.0909270411356869+0.416636958828287i</v>
      </c>
      <c r="Q1103" t="str">
        <f t="shared" si="540"/>
        <v>-0.0909270411356869+0.013105792964031i</v>
      </c>
      <c r="R1103" t="str">
        <f t="shared" si="541"/>
        <v>-0.33264682410194-4.63004793708037i</v>
      </c>
      <c r="S1103" t="str">
        <f t="shared" si="542"/>
        <v>0.0445744477705452i</v>
      </c>
      <c r="T1103" t="str">
        <f t="shared" si="543"/>
        <v>0.206381829946509-0.0148275484869697i</v>
      </c>
      <c r="U1103" t="str">
        <f t="shared" si="544"/>
        <v>0.0001-1642.46587298138i</v>
      </c>
      <c r="V1103" t="str">
        <f t="shared" si="545"/>
        <v>0.00002-0.0263446683123472i</v>
      </c>
      <c r="W1103" t="str">
        <f t="shared" si="546"/>
        <v>0.0000199993584529566-0.0263442457586565i</v>
      </c>
      <c r="X1103" t="str">
        <f t="shared" si="547"/>
        <v>0.00246564125264048-0.0261114362614627i</v>
      </c>
      <c r="Y1103" t="str">
        <f t="shared" si="548"/>
        <v>0.009+0.608840656265702i</v>
      </c>
      <c r="Z1103" t="str">
        <f t="shared" si="549"/>
        <v>-0.536499684934973-0.0613303859227187i</v>
      </c>
      <c r="AA1103" t="str">
        <f t="shared" si="550"/>
        <v>0.405021339401947-20.5847857955973i</v>
      </c>
      <c r="AB1103" t="str">
        <f t="shared" si="551"/>
        <v>1.40506196847866-0.100946989714231i</v>
      </c>
      <c r="AC1103" t="str">
        <f t="shared" si="552"/>
        <v>2.93518076959737-3.35186350972506i</v>
      </c>
      <c r="AD1103" t="str">
        <f t="shared" si="553"/>
        <v>0.224806526366939+0.22232831773856i</v>
      </c>
      <c r="AE1103" t="str">
        <f t="shared" si="554"/>
        <v>-0.106973149038734-0.13306654343889i</v>
      </c>
      <c r="AF1103" t="str">
        <f t="shared" si="555"/>
        <v>-13.6296934233959-3.00969088151957i</v>
      </c>
      <c r="AG1103" t="str">
        <f t="shared" si="556"/>
        <v>1.01689682869924-0.0164259182491954i</v>
      </c>
      <c r="AH1103" t="str">
        <f t="shared" si="557"/>
        <v>1.00576446510443+2.11637291744436i</v>
      </c>
      <c r="AI1103">
        <f t="shared" si="558"/>
        <v>7.3961952770224659</v>
      </c>
      <c r="AJ1103">
        <f t="shared" si="559"/>
        <v>64.581518314460737</v>
      </c>
      <c r="AK1103"/>
      <c r="AL1103"/>
      <c r="AM1103"/>
      <c r="AN1103"/>
    </row>
    <row r="1104" spans="1:40" x14ac:dyDescent="0.25">
      <c r="A1104"/>
      <c r="B1104">
        <f t="shared" si="525"/>
        <v>97000</v>
      </c>
      <c r="C1104" s="237" t="str">
        <f t="shared" si="528"/>
        <v>-8.12267776156275E-06+0.0252476524485007i</v>
      </c>
      <c r="D1104" s="208" t="str">
        <f t="shared" si="529"/>
        <v>-5.95706823086879+0.193565335438505i</v>
      </c>
      <c r="E1104" t="str">
        <f t="shared" si="530"/>
        <v>2870</v>
      </c>
      <c r="F1104" t="str">
        <f t="shared" si="531"/>
        <v>0.777000777000777</v>
      </c>
      <c r="G1104" t="str">
        <f t="shared" si="526"/>
        <v>0.777000777000777</v>
      </c>
      <c r="H1104" t="str">
        <f t="shared" si="532"/>
        <v>7.6751187969065+3.20129001184993i</v>
      </c>
      <c r="I1104" t="str">
        <f t="shared" si="533"/>
        <v>380.918109247762i</v>
      </c>
      <c r="J1104" t="str">
        <f t="shared" si="527"/>
        <v>-123.111543587864+82.3837497301565i</v>
      </c>
      <c r="K1104" t="str">
        <f t="shared" si="534"/>
        <v>1.43010062237583-2.13709494509942i</v>
      </c>
      <c r="L1104" t="str">
        <f t="shared" si="535"/>
        <v>0.108420797610903-0.136887837200688i</v>
      </c>
      <c r="M1104" t="str">
        <f t="shared" si="536"/>
        <v>1.53852141998673-2.27398278230011i</v>
      </c>
      <c r="N1104" t="str">
        <f t="shared" si="537"/>
        <v>-0.43018624276424i</v>
      </c>
      <c r="O1104" t="str">
        <f t="shared" si="538"/>
        <v>0.908888094740399-0.417040083492184i</v>
      </c>
      <c r="P1104" t="str">
        <f t="shared" si="539"/>
        <v>0.091111905259601+0.417040083492184i</v>
      </c>
      <c r="Q1104" t="str">
        <f t="shared" si="540"/>
        <v>-0.091111905259601+0.013146159272056i</v>
      </c>
      <c r="R1104" t="str">
        <f t="shared" si="541"/>
        <v>-0.33264540121076-4.62522533928914i</v>
      </c>
      <c r="S1104" t="str">
        <f t="shared" si="542"/>
        <v>0.0446204482326406i</v>
      </c>
      <c r="T1104" t="str">
        <f t="shared" si="543"/>
        <v>0.206379627816049-0.0148427869045507i</v>
      </c>
      <c r="U1104" t="str">
        <f t="shared" si="544"/>
        <v>0.0001-1640.7726091948i</v>
      </c>
      <c r="V1104" t="str">
        <f t="shared" si="545"/>
        <v>0.00002-0.0263175088604788i</v>
      </c>
      <c r="W1104" t="str">
        <f t="shared" si="546"/>
        <v>0.0000199993584529566-0.026317086742411i</v>
      </c>
      <c r="X1104" t="str">
        <f t="shared" si="547"/>
        <v>0.00246064502755745-0.0260849847278605i</v>
      </c>
      <c r="Y1104" t="str">
        <f t="shared" si="548"/>
        <v>0.009+0.60946897479642i</v>
      </c>
      <c r="Z1104" t="str">
        <f t="shared" si="549"/>
        <v>-0.535357864998793-0.0611317543698112i</v>
      </c>
      <c r="AA1104" t="str">
        <f t="shared" si="550"/>
        <v>0.403937077607322-20.5617069113096i</v>
      </c>
      <c r="AB1104" t="str">
        <f t="shared" si="551"/>
        <v>1.40504697622009-0.101050733929545i</v>
      </c>
      <c r="AC1104" t="str">
        <f t="shared" si="552"/>
        <v>2.93190723990762-3.3505213509033i</v>
      </c>
      <c r="AD1104" t="str">
        <f t="shared" si="553"/>
        <v>0.2249028119647+0.22254828889366i</v>
      </c>
      <c r="AE1104" t="str">
        <f t="shared" si="554"/>
        <v>-0.106798721913578-0.13289168025935i</v>
      </c>
      <c r="AF1104" t="str">
        <f t="shared" si="555"/>
        <v>-13.6321870277753-3.00772467641143i</v>
      </c>
      <c r="AG1104" t="str">
        <f t="shared" si="556"/>
        <v>1.01689388577353-0.0164148545156933i</v>
      </c>
      <c r="AH1104" t="str">
        <f t="shared" si="557"/>
        <v>1.00453352921092+2.11360761712382i</v>
      </c>
      <c r="AI1104">
        <f t="shared" si="558"/>
        <v>7.3849712615259158</v>
      </c>
      <c r="AJ1104">
        <f t="shared" si="559"/>
        <v>64.579678066020605</v>
      </c>
      <c r="AK1104"/>
      <c r="AL1104"/>
      <c r="AM1104"/>
      <c r="AN1104"/>
    </row>
    <row r="1105" spans="1:40" x14ac:dyDescent="0.25">
      <c r="A1105"/>
      <c r="B1105">
        <f t="shared" si="525"/>
        <v>97100</v>
      </c>
      <c r="C1105" s="237" t="str">
        <f t="shared" si="528"/>
        <v>-8.10595583718025E-06+0.0252216507520742i</v>
      </c>
      <c r="D1105" s="208" t="str">
        <f t="shared" si="529"/>
        <v>-5.95706810266738+0.193365989099236i</v>
      </c>
      <c r="E1105" t="str">
        <f t="shared" si="530"/>
        <v>2870</v>
      </c>
      <c r="F1105" t="str">
        <f t="shared" si="531"/>
        <v>0.777000777000777</v>
      </c>
      <c r="G1105" t="str">
        <f t="shared" si="526"/>
        <v>0.777000777000777</v>
      </c>
      <c r="H1105" t="str">
        <f t="shared" si="532"/>
        <v>7.67760659311505+3.19912580724312i</v>
      </c>
      <c r="I1105" t="str">
        <f t="shared" si="533"/>
        <v>381.310808329461i</v>
      </c>
      <c r="J1105" t="str">
        <f t="shared" si="527"/>
        <v>-123.367575584999+82.4686814309092i</v>
      </c>
      <c r="K1105" t="str">
        <f t="shared" si="534"/>
        <v>1.42803281589626-2.13624061032836i</v>
      </c>
      <c r="L1105" t="str">
        <f t="shared" si="535"/>
        <v>0.10828352968699-0.136855470928249i</v>
      </c>
      <c r="M1105" t="str">
        <f t="shared" si="536"/>
        <v>1.53631634558325-2.27309608125661i</v>
      </c>
      <c r="N1105" t="str">
        <f t="shared" si="537"/>
        <v>-0.430629733736162i</v>
      </c>
      <c r="O1105" t="str">
        <f t="shared" si="538"/>
        <v>0.908703051852522-0.41744312613087i</v>
      </c>
      <c r="P1105" t="str">
        <f t="shared" si="539"/>
        <v>0.091296948147478+0.41744312613087i</v>
      </c>
      <c r="Q1105" t="str">
        <f t="shared" si="540"/>
        <v>-0.091296948147478+0.013186607605292i</v>
      </c>
      <c r="R1105" t="str">
        <f t="shared" si="541"/>
        <v>-0.332643976830348-4.62041262369676i</v>
      </c>
      <c r="S1105" t="str">
        <f t="shared" si="542"/>
        <v>0.0446664486947362i</v>
      </c>
      <c r="T1105" t="str">
        <f t="shared" si="543"/>
        <v>0.206377423404863-0.0148580251247058i</v>
      </c>
      <c r="U1105" t="str">
        <f t="shared" si="544"/>
        <v>0.0001-1639.08283307822i</v>
      </c>
      <c r="V1105" t="str">
        <f t="shared" si="545"/>
        <v>0.00002-0.0262904053498089i</v>
      </c>
      <c r="W1105" t="str">
        <f t="shared" si="546"/>
        <v>0.0000199993584529566-0.0262899836664666i</v>
      </c>
      <c r="X1105" t="str">
        <f t="shared" si="547"/>
        <v>0.00245566405259923-0.026058586251923i</v>
      </c>
      <c r="Y1105" t="str">
        <f t="shared" si="548"/>
        <v>0.009+0.610097293327138i</v>
      </c>
      <c r="Z1105" t="str">
        <f t="shared" si="549"/>
        <v>-0.534219721901909-0.0609339926694085i</v>
      </c>
      <c r="AA1105" t="str">
        <f t="shared" si="550"/>
        <v>0.402857264041225-20.5386815243689i</v>
      </c>
      <c r="AB1105" t="str">
        <f t="shared" si="551"/>
        <v>1.40503196843417-0.101154476800769i</v>
      </c>
      <c r="AC1105" t="str">
        <f t="shared" si="552"/>
        <v>2.92863973435503-3.34917793762592i</v>
      </c>
      <c r="AD1105" t="str">
        <f t="shared" si="553"/>
        <v>0.224999191352634+0.222768216659747i</v>
      </c>
      <c r="AE1105" t="str">
        <f t="shared" si="554"/>
        <v>-0.106624848551636-0.132717273829059i</v>
      </c>
      <c r="AF1105" t="str">
        <f t="shared" si="555"/>
        <v>-13.6346746957824-3.00575981814388i</v>
      </c>
      <c r="AG1105" t="str">
        <f t="shared" si="556"/>
        <v>1.016890949012-0.0164038234433553i</v>
      </c>
      <c r="AH1105" t="str">
        <f t="shared" si="557"/>
        <v>1.00330608372064+2.11084934771521i</v>
      </c>
      <c r="AI1105">
        <f t="shared" si="558"/>
        <v>7.3737619008351087</v>
      </c>
      <c r="AJ1105">
        <f t="shared" si="559"/>
        <v>64.577829763340816</v>
      </c>
      <c r="AK1105"/>
      <c r="AL1105"/>
      <c r="AM1105"/>
      <c r="AN1105"/>
    </row>
    <row r="1106" spans="1:40" x14ac:dyDescent="0.25">
      <c r="A1106"/>
      <c r="B1106">
        <f t="shared" si="525"/>
        <v>97200</v>
      </c>
      <c r="C1106" s="237" t="str">
        <f t="shared" si="528"/>
        <v>-8.08928549711505E-06+0.0251957025570642i</v>
      </c>
      <c r="D1106" s="208" t="str">
        <f t="shared" si="529"/>
        <v>-5.95706797486144+0.193167052937492i</v>
      </c>
      <c r="E1106" t="str">
        <f t="shared" si="530"/>
        <v>2870</v>
      </c>
      <c r="F1106" t="str">
        <f t="shared" si="531"/>
        <v>0.777000777000777</v>
      </c>
      <c r="G1106" t="str">
        <f t="shared" si="526"/>
        <v>0.777000777000777</v>
      </c>
      <c r="H1106" t="str">
        <f t="shared" si="532"/>
        <v>7.6800884697814+3.19696336333301i</v>
      </c>
      <c r="I1106" t="str">
        <f t="shared" si="533"/>
        <v>381.70350741116i</v>
      </c>
      <c r="J1106" t="str">
        <f t="shared" si="527"/>
        <v>-123.623871396659+82.553613131662i</v>
      </c>
      <c r="K1106" t="str">
        <f t="shared" si="534"/>
        <v>1.42596885854839-2.13538552823458i</v>
      </c>
      <c r="L1106" t="str">
        <f t="shared" si="535"/>
        <v>0.10814646800003-0.136823008241037i</v>
      </c>
      <c r="M1106" t="str">
        <f t="shared" si="536"/>
        <v>1.53411532654842-2.27220853647562i</v>
      </c>
      <c r="N1106" t="str">
        <f t="shared" si="537"/>
        <v>-0.431073224708084i</v>
      </c>
      <c r="O1106" t="str">
        <f t="shared" si="538"/>
        <v>0.908517830237076-0.417846086665072i</v>
      </c>
      <c r="P1106" t="str">
        <f t="shared" si="539"/>
        <v>0.091482169762924+0.417846086665072i</v>
      </c>
      <c r="Q1106" t="str">
        <f t="shared" si="540"/>
        <v>-0.091482169762924+0.013227138043012i</v>
      </c>
      <c r="R1106" t="str">
        <f t="shared" si="541"/>
        <v>-0.33264255096061-4.61560975980191i</v>
      </c>
      <c r="S1106" t="str">
        <f t="shared" si="542"/>
        <v>0.0447124491568318i</v>
      </c>
      <c r="T1106" t="str">
        <f t="shared" si="543"/>
        <v>0.20637521671292-0.0148732631472251i</v>
      </c>
      <c r="U1106" t="str">
        <f t="shared" si="544"/>
        <v>0.0001-1637.39653386724i</v>
      </c>
      <c r="V1106" t="str">
        <f t="shared" si="545"/>
        <v>0.00002-0.0262633576076795i</v>
      </c>
      <c r="W1106" t="str">
        <f t="shared" si="546"/>
        <v>0.0000199993584529566-0.0262629363581683i</v>
      </c>
      <c r="X1106" t="str">
        <f t="shared" si="547"/>
        <v>0.00245069826594598-0.0260322406756644i</v>
      </c>
      <c r="Y1106" t="str">
        <f t="shared" si="548"/>
        <v>0.009+0.610725611857856i</v>
      </c>
      <c r="Z1106" t="str">
        <f t="shared" si="549"/>
        <v>-0.533085239734819-0.060737096009455i</v>
      </c>
      <c r="AA1106" t="str">
        <f t="shared" si="550"/>
        <v>0.40178187428349-20.5157094439695i</v>
      </c>
      <c r="AB1106" t="str">
        <f t="shared" si="551"/>
        <v>1.4050169451207-0.101258218326476i</v>
      </c>
      <c r="AC1106" t="str">
        <f t="shared" si="552"/>
        <v>2.92537824150018-3.34783328126979i</v>
      </c>
      <c r="AD1106" t="str">
        <f t="shared" si="553"/>
        <v>0.225095664515893+0.222988101010435i</v>
      </c>
      <c r="AE1106" t="str">
        <f t="shared" si="554"/>
        <v>-0.106451526581687-0.132543322272174i</v>
      </c>
      <c r="AF1106" t="str">
        <f t="shared" si="555"/>
        <v>-13.6371564446428-3.00379631039552i</v>
      </c>
      <c r="AG1106" t="str">
        <f t="shared" si="556"/>
        <v>1.01688801838095-0.016392824916761i</v>
      </c>
      <c r="AH1106" t="str">
        <f t="shared" si="557"/>
        <v>1.00208211540997+2.10809808181597i</v>
      </c>
      <c r="AI1106">
        <f t="shared" si="558"/>
        <v>7.3625671573639782</v>
      </c>
      <c r="AJ1106">
        <f t="shared" si="559"/>
        <v>64.575973398212895</v>
      </c>
      <c r="AK1106"/>
      <c r="AL1106"/>
      <c r="AM1106"/>
      <c r="AN1106"/>
    </row>
    <row r="1107" spans="1:40" x14ac:dyDescent="0.25">
      <c r="A1107"/>
      <c r="B1107">
        <f t="shared" si="525"/>
        <v>97300</v>
      </c>
      <c r="C1107" s="237" t="str">
        <f t="shared" si="528"/>
        <v>-8.07266652941319E-06+0.0251698076985125i</v>
      </c>
      <c r="D1107" s="208" t="str">
        <f t="shared" si="529"/>
        <v>-5.95706784744935+0.192968525688596i</v>
      </c>
      <c r="E1107" t="str">
        <f t="shared" si="530"/>
        <v>2870</v>
      </c>
      <c r="F1107" t="str">
        <f t="shared" si="531"/>
        <v>0.777000777000777</v>
      </c>
      <c r="G1107" t="str">
        <f t="shared" si="526"/>
        <v>0.777000777000777</v>
      </c>
      <c r="H1107" t="str">
        <f t="shared" si="532"/>
        <v>7.68256444407783+3.19480268249338i</v>
      </c>
      <c r="I1107" t="str">
        <f t="shared" si="533"/>
        <v>382.096206492859i</v>
      </c>
      <c r="J1107" t="str">
        <f t="shared" si="527"/>
        <v>-123.880431022845+82.6385448324147i</v>
      </c>
      <c r="K1107" t="str">
        <f t="shared" si="534"/>
        <v>1.4239087428692-2.13452970598102i</v>
      </c>
      <c r="L1107" t="str">
        <f t="shared" si="535"/>
        <v>0.108009612302923-0.136790449631432i</v>
      </c>
      <c r="M1107" t="str">
        <f t="shared" si="536"/>
        <v>1.53191835517212-2.27132015561245i</v>
      </c>
      <c r="N1107" t="str">
        <f t="shared" si="537"/>
        <v>-0.431516715680006i</v>
      </c>
      <c r="O1107" t="str">
        <f t="shared" si="538"/>
        <v>0.908332429930493-0.418248965015534i</v>
      </c>
      <c r="P1107" t="str">
        <f t="shared" si="539"/>
        <v>0.091667570069507+0.418248965015534i</v>
      </c>
      <c r="Q1107" t="str">
        <f t="shared" si="540"/>
        <v>-0.091667570069507+0.013267750664472i</v>
      </c>
      <c r="R1107" t="str">
        <f t="shared" si="541"/>
        <v>-0.332641123601452-4.61081671722883i</v>
      </c>
      <c r="S1107" t="str">
        <f t="shared" si="542"/>
        <v>0.0447584496189272i</v>
      </c>
      <c r="T1107" t="str">
        <f t="shared" si="543"/>
        <v>0.206373007740194-0.0148885009718989i</v>
      </c>
      <c r="U1107" t="str">
        <f t="shared" si="544"/>
        <v>0.0001-1635.71370084168i</v>
      </c>
      <c r="V1107" t="str">
        <f t="shared" si="545"/>
        <v>0.00002-0.0262363654621423i</v>
      </c>
      <c r="W1107" t="str">
        <f t="shared" si="546"/>
        <v>0.0000199993584529566-0.0262359446455705i</v>
      </c>
      <c r="X1107" t="str">
        <f t="shared" si="547"/>
        <v>0.00244574760608985-0.0260059478417191i</v>
      </c>
      <c r="Y1107" t="str">
        <f t="shared" si="548"/>
        <v>0.009+0.611353930388574i</v>
      </c>
      <c r="Z1107" t="str">
        <f t="shared" si="549"/>
        <v>-0.531954402674654-0.0605410596101335i</v>
      </c>
      <c r="AA1107" t="str">
        <f t="shared" si="550"/>
        <v>0.400710884080672-20.4927904802296i</v>
      </c>
      <c r="AB1107" t="str">
        <f t="shared" si="551"/>
        <v>1.40500190627951-0.101361958505236i</v>
      </c>
      <c r="AC1107" t="str">
        <f t="shared" si="552"/>
        <v>2.9221227499161-3.34648739315693i</v>
      </c>
      <c r="AD1107" t="str">
        <f t="shared" si="553"/>
        <v>0.225192231439619+0.223207941919296i</v>
      </c>
      <c r="AE1107" t="str">
        <f t="shared" si="554"/>
        <v>-0.106278753645244-0.132369823723243i</v>
      </c>
      <c r="AF1107" t="str">
        <f t="shared" si="555"/>
        <v>-13.6396322915272-3.00183415680478i</v>
      </c>
      <c r="AG1107" t="str">
        <f t="shared" si="556"/>
        <v>1.01688509384683-0.0163818588210364i</v>
      </c>
      <c r="AH1107" t="str">
        <f t="shared" si="557"/>
        <v>1.00086161111729+2.10535379216547i</v>
      </c>
      <c r="AI1107">
        <f t="shared" si="558"/>
        <v>7.3513869936647778</v>
      </c>
      <c r="AJ1107">
        <f t="shared" si="559"/>
        <v>64.574108962572922</v>
      </c>
      <c r="AK1107"/>
      <c r="AL1107"/>
      <c r="AM1107"/>
      <c r="AN1107"/>
    </row>
    <row r="1108" spans="1:40" x14ac:dyDescent="0.25">
      <c r="A1108"/>
      <c r="B1108">
        <f t="shared" si="525"/>
        <v>97400</v>
      </c>
      <c r="C1108" s="237" t="str">
        <f t="shared" si="528"/>
        <v>-8.05609872320823E-06+0.0251439660121385i</v>
      </c>
      <c r="D1108" s="208" t="str">
        <f t="shared" si="529"/>
        <v>-5.9570677204295+0.192770406093062i</v>
      </c>
      <c r="E1108" t="str">
        <f t="shared" si="530"/>
        <v>2870</v>
      </c>
      <c r="F1108" t="str">
        <f t="shared" si="531"/>
        <v>0.777000777000777</v>
      </c>
      <c r="G1108" t="str">
        <f t="shared" si="526"/>
        <v>0.777000777000777</v>
      </c>
      <c r="H1108" t="str">
        <f t="shared" si="532"/>
        <v>7.68503453312172+3.19264376706341i</v>
      </c>
      <c r="I1108" t="str">
        <f t="shared" si="533"/>
        <v>382.488905574557i</v>
      </c>
      <c r="J1108" t="str">
        <f t="shared" si="527"/>
        <v>-124.137254463557+82.7234765331675i</v>
      </c>
      <c r="K1108" t="str">
        <f t="shared" si="534"/>
        <v>1.42185246140448-2.13367315069542i</v>
      </c>
      <c r="L1108" t="str">
        <f t="shared" si="535"/>
        <v>0.107872962348213-0.136757795590072i</v>
      </c>
      <c r="M1108" t="str">
        <f t="shared" si="536"/>
        <v>1.52972542375269-2.27043094628549i</v>
      </c>
      <c r="N1108" t="str">
        <f t="shared" si="537"/>
        <v>-0.431960206651928i</v>
      </c>
      <c r="O1108" t="str">
        <f t="shared" si="538"/>
        <v>0.908146850969237-0.418651761103018i</v>
      </c>
      <c r="P1108" t="str">
        <f t="shared" si="539"/>
        <v>0.091853149030763+0.418651761103018i</v>
      </c>
      <c r="Q1108" t="str">
        <f t="shared" si="540"/>
        <v>-0.091853149030763+0.01330844554891i</v>
      </c>
      <c r="R1108" t="str">
        <f t="shared" si="541"/>
        <v>-0.332639694752913-4.60603346572634i</v>
      </c>
      <c r="S1108" t="str">
        <f t="shared" si="542"/>
        <v>0.0448044500810228i</v>
      </c>
      <c r="T1108" t="str">
        <f t="shared" si="543"/>
        <v>0.206370796486656-0.0149037385985236i</v>
      </c>
      <c r="U1108" t="str">
        <f t="shared" si="544"/>
        <v>0.0001-1634.03432332541i</v>
      </c>
      <c r="V1108" t="str">
        <f t="shared" si="545"/>
        <v>0.00002-0.0262094287419553i</v>
      </c>
      <c r="W1108" t="str">
        <f t="shared" si="546"/>
        <v>0.0000199993584529566-0.0262090083574339i</v>
      </c>
      <c r="X1108" t="str">
        <f t="shared" si="547"/>
        <v>0.0024408120118331-0.0259797075933389i</v>
      </c>
      <c r="Y1108" t="str">
        <f t="shared" si="548"/>
        <v>0.009+0.611982248919292i</v>
      </c>
      <c r="Z1108" t="str">
        <f t="shared" si="549"/>
        <v>-0.530827194984598-0.0603458787236124i</v>
      </c>
      <c r="AA1108" t="str">
        <f t="shared" si="550"/>
        <v>0.399644269344705-20.4699244441853i</v>
      </c>
      <c r="AB1108" t="str">
        <f t="shared" si="551"/>
        <v>1.40498685191038-0.101465697335664i</v>
      </c>
      <c r="AC1108" t="str">
        <f t="shared" si="552"/>
        <v>2.91887324818824-3.34514028455472i</v>
      </c>
      <c r="AD1108" t="str">
        <f t="shared" si="553"/>
        <v>0.225288892108938+0.223427739359852i</v>
      </c>
      <c r="AE1108" t="str">
        <f t="shared" si="554"/>
        <v>-0.106106527396475-0.132196776327123i</v>
      </c>
      <c r="AF1108" t="str">
        <f t="shared" si="555"/>
        <v>-13.6421022535512-2.99987336097035i</v>
      </c>
      <c r="AG1108" t="str">
        <f t="shared" si="556"/>
        <v>1.01688217537636-0.0163709250418496i</v>
      </c>
      <c r="AH1108" t="str">
        <f t="shared" si="557"/>
        <v>0.999644557742598+2.10261645164363i</v>
      </c>
      <c r="AI1108">
        <f t="shared" si="558"/>
        <v>7.3402213724257752</v>
      </c>
      <c r="AJ1108">
        <f t="shared" si="559"/>
        <v>64.572236448496369</v>
      </c>
      <c r="AK1108"/>
      <c r="AL1108"/>
      <c r="AM1108"/>
      <c r="AN1108"/>
    </row>
    <row r="1109" spans="1:40" x14ac:dyDescent="0.25">
      <c r="A1109"/>
      <c r="B1109">
        <f t="shared" si="525"/>
        <v>97500</v>
      </c>
      <c r="C1109" s="237" t="str">
        <f t="shared" si="528"/>
        <v>-0.0000080395818687146+0.0251181773343357i</v>
      </c>
      <c r="D1109" s="208" t="str">
        <f t="shared" si="529"/>
        <v>-5.95706759380029+0.192572692896574i</v>
      </c>
      <c r="E1109" t="str">
        <f t="shared" si="530"/>
        <v>2870</v>
      </c>
      <c r="F1109" t="str">
        <f t="shared" si="531"/>
        <v>0.777000777000777</v>
      </c>
      <c r="G1109" t="str">
        <f t="shared" si="526"/>
        <v>0.777000777000777</v>
      </c>
      <c r="H1109" t="str">
        <f t="shared" si="532"/>
        <v>7.68749875397589+3.19048661934791i</v>
      </c>
      <c r="I1109" t="str">
        <f t="shared" si="533"/>
        <v>382.881604656256i</v>
      </c>
      <c r="J1109" t="str">
        <f t="shared" si="527"/>
        <v>-124.394341718794+82.8084082339202i</v>
      </c>
      <c r="K1109" t="str">
        <f t="shared" si="534"/>
        <v>1.41980000670893-2.1328158694705i</v>
      </c>
      <c r="L1109" t="str">
        <f t="shared" si="535"/>
        <v>0.107736517888093-0.136725046605861i</v>
      </c>
      <c r="M1109" t="str">
        <f t="shared" si="536"/>
        <v>1.52753652459702-2.26954091607636i</v>
      </c>
      <c r="N1109" t="str">
        <f t="shared" si="537"/>
        <v>-0.432403697623849i</v>
      </c>
      <c r="O1109" t="str">
        <f t="shared" si="538"/>
        <v>0.907961093389809-0.419054474848297i</v>
      </c>
      <c r="P1109" t="str">
        <f t="shared" si="539"/>
        <v>0.092038906610191+0.419054474848297i</v>
      </c>
      <c r="Q1109" t="str">
        <f t="shared" si="540"/>
        <v>-0.092038906610191+0.013349222775552i</v>
      </c>
      <c r="R1109" t="str">
        <f t="shared" si="541"/>
        <v>-0.332638264414806-4.60125997516741i</v>
      </c>
      <c r="S1109" t="str">
        <f t="shared" si="542"/>
        <v>0.0448504505431182i</v>
      </c>
      <c r="T1109" t="str">
        <f t="shared" si="543"/>
        <v>0.206368582952275-0.0149189760268849i</v>
      </c>
      <c r="U1109" t="str">
        <f t="shared" si="544"/>
        <v>0.0001-1632.35839068611i</v>
      </c>
      <c r="V1109" t="str">
        <f t="shared" si="545"/>
        <v>0.00002-0.0261825472765789i</v>
      </c>
      <c r="W1109" t="str">
        <f t="shared" si="546"/>
        <v>0.0000199993584529566-0.0261821273232215i</v>
      </c>
      <c r="X1109" t="str">
        <f t="shared" si="547"/>
        <v>0.00243589142228625-0.0259535197743898i</v>
      </c>
      <c r="Y1109" t="str">
        <f t="shared" si="548"/>
        <v>0.009+0.61261056745001i</v>
      </c>
      <c r="Z1109" t="str">
        <f t="shared" si="549"/>
        <v>-0.52970360101332-0.0601515486337928i</v>
      </c>
      <c r="AA1109" t="str">
        <f t="shared" si="550"/>
        <v>0.398582006151537-20.4471111477849i</v>
      </c>
      <c r="AB1109" t="str">
        <f t="shared" si="551"/>
        <v>1.40497178201312-0.101569434816301i</v>
      </c>
      <c r="AC1109" t="str">
        <f t="shared" si="552"/>
        <v>2.91562972491486-3.34379196667607i</v>
      </c>
      <c r="AD1109" t="str">
        <f t="shared" si="553"/>
        <v>0.22538564650896+0.223647493305582i</v>
      </c>
      <c r="AE1109" t="str">
        <f t="shared" si="554"/>
        <v>-0.105934845502115-0.132024178238912i</v>
      </c>
      <c r="AF1109" t="str">
        <f t="shared" si="555"/>
        <v>-13.6445663477762-2.99791392645134i</v>
      </c>
      <c r="AG1109" t="str">
        <f t="shared" si="556"/>
        <v>1.0168792629364-0.0163600234654083i</v>
      </c>
      <c r="AH1109" t="str">
        <f t="shared" si="557"/>
        <v>0.998430942247283+2.09988603327044i</v>
      </c>
      <c r="AI1109">
        <f t="shared" si="558"/>
        <v>7.3290702564722157</v>
      </c>
      <c r="AJ1109">
        <f t="shared" si="559"/>
        <v>64.570355848198645</v>
      </c>
      <c r="AK1109"/>
      <c r="AL1109"/>
      <c r="AM1109"/>
      <c r="AN1109"/>
    </row>
    <row r="1110" spans="1:40" x14ac:dyDescent="0.25">
      <c r="A1110"/>
      <c r="B1110">
        <f t="shared" si="525"/>
        <v>97600</v>
      </c>
      <c r="C1110" s="237" t="str">
        <f t="shared" si="528"/>
        <v>-8.02311575722085E-06+0.0250924415021679i</v>
      </c>
      <c r="D1110" s="208" t="str">
        <f t="shared" si="529"/>
        <v>-5.9570674675601+0.192375384849954i</v>
      </c>
      <c r="E1110" t="str">
        <f t="shared" si="530"/>
        <v>2870</v>
      </c>
      <c r="F1110" t="str">
        <f t="shared" si="531"/>
        <v>0.777000777000777</v>
      </c>
      <c r="G1110" t="str">
        <f t="shared" si="526"/>
        <v>0.777000777000777</v>
      </c>
      <c r="H1110" t="str">
        <f t="shared" si="532"/>
        <v>7.68995712364864+3.18833124161752i</v>
      </c>
      <c r="I1110" t="str">
        <f t="shared" si="533"/>
        <v>383.274303737955i</v>
      </c>
      <c r="J1110" t="str">
        <f t="shared" si="527"/>
        <v>-124.651692788557+82.8933399346729i</v>
      </c>
      <c r="K1110" t="str">
        <f t="shared" si="534"/>
        <v>1.41775137134613-2.13195786936403i</v>
      </c>
      <c r="L1110" t="str">
        <f t="shared" si="535"/>
        <v>0.107600278674408-0.136692203165971i</v>
      </c>
      <c r="M1110" t="str">
        <f t="shared" si="536"/>
        <v>1.52535165002054-2.26865007253i</v>
      </c>
      <c r="N1110" t="str">
        <f t="shared" si="537"/>
        <v>-0.432847188595771i</v>
      </c>
      <c r="O1110" t="str">
        <f t="shared" si="538"/>
        <v>0.907775157228744-0.419457106172167i</v>
      </c>
      <c r="P1110" t="str">
        <f t="shared" si="539"/>
        <v>0.092224842771256+0.419457106172167i</v>
      </c>
      <c r="Q1110" t="str">
        <f t="shared" si="540"/>
        <v>-0.092224842771256+0.013390082423604i</v>
      </c>
      <c r="R1110" t="str">
        <f t="shared" si="541"/>
        <v>-0.332636832587139-4.59649621554852i</v>
      </c>
      <c r="S1110" t="str">
        <f t="shared" si="542"/>
        <v>0.0448964510052138i</v>
      </c>
      <c r="T1110" t="str">
        <f t="shared" si="543"/>
        <v>0.206366367137025-0.014934213256778i</v>
      </c>
      <c r="U1110" t="str">
        <f t="shared" si="544"/>
        <v>0.0001-1630.68589233499i</v>
      </c>
      <c r="V1110" t="str">
        <f t="shared" si="545"/>
        <v>0.00002-0.0261557208961726i</v>
      </c>
      <c r="W1110" t="str">
        <f t="shared" si="546"/>
        <v>0.0000199993584529565-0.0261553013730958i</v>
      </c>
      <c r="X1110" t="str">
        <f t="shared" si="547"/>
        <v>0.00243098577686628-0.0259273842293497i</v>
      </c>
      <c r="Y1110" t="str">
        <f t="shared" si="548"/>
        <v>0.009+0.613238885980728i</v>
      </c>
      <c r="Z1110" t="str">
        <f t="shared" si="549"/>
        <v>-0.528583605194441-0.0599580646560616i</v>
      </c>
      <c r="AA1110" t="str">
        <f t="shared" si="550"/>
        <v>0.397524070739829-20.4243504038839i</v>
      </c>
      <c r="AB1110" t="str">
        <f t="shared" si="551"/>
        <v>1.40495669658753-0.101673170945752i</v>
      </c>
      <c r="AC1110" t="str">
        <f t="shared" si="552"/>
        <v>2.91239216870676-3.34244245067973i</v>
      </c>
      <c r="AD1110" t="str">
        <f t="shared" si="553"/>
        <v>0.225482494624785+0.223867203729917i</v>
      </c>
      <c r="AE1110" t="str">
        <f t="shared" si="554"/>
        <v>-0.105763705641395-0.131852027623881i</v>
      </c>
      <c r="AF1110" t="str">
        <f t="shared" si="555"/>
        <v>-13.6470245912087-2.99595585676757i</v>
      </c>
      <c r="AG1110" t="str">
        <f t="shared" si="556"/>
        <v>1.01687635649406-0.0163491539784564i</v>
      </c>
      <c r="AH1110" t="str">
        <f t="shared" si="557"/>
        <v>0.997220751653665+2.09716251020472i</v>
      </c>
      <c r="AI1110">
        <f t="shared" si="558"/>
        <v>7.3179336087643208</v>
      </c>
      <c r="AJ1110">
        <f t="shared" si="559"/>
        <v>64.568467154033073</v>
      </c>
      <c r="AK1110"/>
      <c r="AL1110"/>
      <c r="AM1110"/>
      <c r="AN1110"/>
    </row>
    <row r="1111" spans="1:40" x14ac:dyDescent="0.25">
      <c r="A1111"/>
      <c r="B1111">
        <f t="shared" si="525"/>
        <v>97700</v>
      </c>
      <c r="C1111" s="237" t="str">
        <f t="shared" si="528"/>
        <v>-8.00670018108308E-06+0.0250667583533661i</v>
      </c>
      <c r="D1111" s="208" t="str">
        <f t="shared" si="529"/>
        <v>-5.95706734170735+0.19217848070914i</v>
      </c>
      <c r="E1111" t="str">
        <f t="shared" si="530"/>
        <v>2870</v>
      </c>
      <c r="F1111" t="str">
        <f t="shared" si="531"/>
        <v>0.777000777000777</v>
      </c>
      <c r="G1111" t="str">
        <f t="shared" si="526"/>
        <v>0.777000777000777</v>
      </c>
      <c r="H1111" t="str">
        <f t="shared" si="532"/>
        <v>7.69240965909395+3.18617763610908i</v>
      </c>
      <c r="I1111" t="str">
        <f t="shared" si="533"/>
        <v>383.667002819654i</v>
      </c>
      <c r="J1111" t="str">
        <f t="shared" si="527"/>
        <v>-124.909307672846+82.9782716354256i</v>
      </c>
      <c r="K1111" t="str">
        <f t="shared" si="534"/>
        <v>1.41570654788864-2.13109915739904i</v>
      </c>
      <c r="L1111" t="str">
        <f t="shared" si="535"/>
        <v>0.107464244458663-0.136659265755849i</v>
      </c>
      <c r="M1111" t="str">
        <f t="shared" si="536"/>
        <v>1.5231707923473-2.26775842315489i</v>
      </c>
      <c r="N1111" t="str">
        <f t="shared" si="537"/>
        <v>-0.433290679567693i</v>
      </c>
      <c r="O1111" t="str">
        <f t="shared" si="538"/>
        <v>0.907589042522614-0.419859654995435i</v>
      </c>
      <c r="P1111" t="str">
        <f t="shared" si="539"/>
        <v>0.092410957477386+0.419859654995435i</v>
      </c>
      <c r="Q1111" t="str">
        <f t="shared" si="540"/>
        <v>-0.092410957477386+0.013431024572258i</v>
      </c>
      <c r="R1111" t="str">
        <f t="shared" si="541"/>
        <v>-0.33263539926979-4.59174215698899i</v>
      </c>
      <c r="S1111" t="str">
        <f t="shared" si="542"/>
        <v>0.0449424514673092i</v>
      </c>
      <c r="T1111" t="str">
        <f t="shared" si="543"/>
        <v>0.206364149040875-0.0149494502879916i</v>
      </c>
      <c r="U1111" t="str">
        <f t="shared" si="544"/>
        <v>0.0001-1629.01681772667i</v>
      </c>
      <c r="V1111" t="str">
        <f t="shared" si="545"/>
        <v>0.00002-0.0261289494315911i</v>
      </c>
      <c r="W1111" t="str">
        <f t="shared" si="546"/>
        <v>0.0000199993584529566-0.0261285303379141i</v>
      </c>
      <c r="X1111" t="str">
        <f t="shared" si="547"/>
        <v>0.00242609501529466-0.0259013008033045i</v>
      </c>
      <c r="Y1111" t="str">
        <f t="shared" si="548"/>
        <v>0.009+0.613867204511446i</v>
      </c>
      <c r="Z1111" t="str">
        <f t="shared" si="549"/>
        <v>-0.527467192045939-0.0597654221370403i</v>
      </c>
      <c r="AA1111" t="str">
        <f t="shared" si="550"/>
        <v>0.39647043950961-20.4016420262386i</v>
      </c>
      <c r="AB1111" t="str">
        <f t="shared" si="551"/>
        <v>1.40494159563343-0.10177690572258i</v>
      </c>
      <c r="AC1111" t="str">
        <f t="shared" si="552"/>
        <v>2.90916056818763-3.3410917476705i</v>
      </c>
      <c r="AD1111" t="str">
        <f t="shared" si="553"/>
        <v>0.225579436441495+0.224086870606249i</v>
      </c>
      <c r="AE1111" t="str">
        <f t="shared" si="554"/>
        <v>-0.10559310550595-0.131680322657401i</v>
      </c>
      <c r="AF1111" t="str">
        <f t="shared" si="555"/>
        <v>-13.6494770008013-2.99399915539994i</v>
      </c>
      <c r="AG1111" t="str">
        <f t="shared" si="556"/>
        <v>1.01687345601662-0.0163383164682704i</v>
      </c>
      <c r="AH1111" t="str">
        <f t="shared" si="557"/>
        <v>0.996013973044697+2.0944458557435i</v>
      </c>
      <c r="AI1111">
        <f t="shared" si="558"/>
        <v>7.3068113923976146</v>
      </c>
      <c r="AJ1111">
        <f t="shared" si="559"/>
        <v>64.56657035849156</v>
      </c>
      <c r="AK1111"/>
      <c r="AL1111"/>
      <c r="AM1111"/>
      <c r="AN1111"/>
    </row>
    <row r="1112" spans="1:40" x14ac:dyDescent="0.25">
      <c r="A1112"/>
      <c r="B1112">
        <f t="shared" si="525"/>
        <v>97800</v>
      </c>
      <c r="C1112" s="237" t="str">
        <f t="shared" si="528"/>
        <v>-7.99033493371851E-06+0.0250411277263249i</v>
      </c>
      <c r="D1112" s="208" t="str">
        <f t="shared" si="529"/>
        <v>-5.95706721624045+0.191981979235158i</v>
      </c>
      <c r="E1112" t="str">
        <f t="shared" si="530"/>
        <v>2870</v>
      </c>
      <c r="F1112" t="str">
        <f t="shared" si="531"/>
        <v>0.777000777000777</v>
      </c>
      <c r="G1112" t="str">
        <f t="shared" si="526"/>
        <v>0.777000777000777</v>
      </c>
      <c r="H1112" t="str">
        <f t="shared" si="532"/>
        <v>7.69485637721171+3.18402580502574i</v>
      </c>
      <c r="I1112" t="str">
        <f t="shared" si="533"/>
        <v>384.059701901352i</v>
      </c>
      <c r="J1112" t="str">
        <f t="shared" si="527"/>
        <v>-125.16718637166+83.0632033361783i</v>
      </c>
      <c r="K1112" t="str">
        <f t="shared" si="534"/>
        <v>1.41366552891802-2.13023974056398i</v>
      </c>
      <c r="L1112" t="str">
        <f t="shared" si="535"/>
        <v>0.107328414992027-0.13662623485922i</v>
      </c>
      <c r="M1112" t="str">
        <f t="shared" si="536"/>
        <v>1.52099394391005-2.2668659754232i</v>
      </c>
      <c r="N1112" t="str">
        <f t="shared" si="537"/>
        <v>-0.433734170539615i</v>
      </c>
      <c r="O1112" t="str">
        <f t="shared" si="538"/>
        <v>0.907402749308023-0.420262121238926i</v>
      </c>
      <c r="P1112" t="str">
        <f t="shared" si="539"/>
        <v>0.092597250691977+0.420262121238926i</v>
      </c>
      <c r="Q1112" t="str">
        <f t="shared" si="540"/>
        <v>-0.092597250691977+0.013472049300689i</v>
      </c>
      <c r="R1112" t="str">
        <f t="shared" si="541"/>
        <v>-0.332633964462719-4.58699776973025i</v>
      </c>
      <c r="S1112" t="str">
        <f t="shared" si="542"/>
        <v>0.0449884519294048i</v>
      </c>
      <c r="T1112" t="str">
        <f t="shared" si="543"/>
        <v>0.206361928663796-0.0149646871203184i</v>
      </c>
      <c r="U1112" t="str">
        <f t="shared" si="544"/>
        <v>0.0001-1627.35115635885i</v>
      </c>
      <c r="V1112" t="str">
        <f t="shared" si="545"/>
        <v>0.00002-0.0261022327143808i</v>
      </c>
      <c r="W1112" t="str">
        <f t="shared" si="546"/>
        <v>0.0000199993584529566-0.0261018140492255i</v>
      </c>
      <c r="X1112" t="str">
        <f t="shared" si="547"/>
        <v>0.00242121907759558-0.0258752693419456i</v>
      </c>
      <c r="Y1112" t="str">
        <f t="shared" si="548"/>
        <v>0.009+0.614495523042164i</v>
      </c>
      <c r="Z1112" t="str">
        <f t="shared" si="549"/>
        <v>-0.526354346169625-0.059573616454343i</v>
      </c>
      <c r="AA1112" t="str">
        <f t="shared" si="550"/>
        <v>0.395421089020995-20.3789858295016i</v>
      </c>
      <c r="AB1112" t="str">
        <f t="shared" si="551"/>
        <v>1.40492647915059-0.101880639145372i</v>
      </c>
      <c r="AC1112" t="str">
        <f t="shared" si="552"/>
        <v>2.9059349119939-3.33973986869938i</v>
      </c>
      <c r="AD1112" t="str">
        <f t="shared" si="553"/>
        <v>0.225676471944161+0.224306493907916i</v>
      </c>
      <c r="AE1112" t="str">
        <f t="shared" si="554"/>
        <v>-0.105423042799748-0.131509061524873i</v>
      </c>
      <c r="AF1112" t="str">
        <f t="shared" si="555"/>
        <v>-13.6519235934522-2.99204382579058i</v>
      </c>
      <c r="AG1112" t="str">
        <f t="shared" si="556"/>
        <v>1.01687056147156-0.0163275108226573i</v>
      </c>
      <c r="AH1112" t="str">
        <f t="shared" si="557"/>
        <v>0.99481059356365+2.09173604332099i</v>
      </c>
      <c r="AI1112">
        <f t="shared" si="558"/>
        <v>7.2957035706018161</v>
      </c>
      <c r="AJ1112">
        <f t="shared" si="559"/>
        <v>64.56466545420156</v>
      </c>
      <c r="AK1112"/>
      <c r="AL1112"/>
      <c r="AM1112"/>
      <c r="AN1112"/>
    </row>
    <row r="1113" spans="1:40" x14ac:dyDescent="0.25">
      <c r="A1113"/>
      <c r="B1113">
        <f t="shared" si="525"/>
        <v>97900</v>
      </c>
      <c r="C1113" s="237" t="str">
        <f t="shared" si="528"/>
        <v>-7.97401980959882E-06+0.0250155494600993i</v>
      </c>
      <c r="D1113" s="208" t="str">
        <f t="shared" si="529"/>
        <v>-5.95706709115784+0.191785879194095i</v>
      </c>
      <c r="E1113" t="str">
        <f t="shared" si="530"/>
        <v>2870</v>
      </c>
      <c r="F1113" t="str">
        <f t="shared" si="531"/>
        <v>0.777000777000777</v>
      </c>
      <c r="G1113" t="str">
        <f t="shared" si="526"/>
        <v>0.777000777000777</v>
      </c>
      <c r="H1113" t="str">
        <f t="shared" si="532"/>
        <v>7.69729729484782+3.18187575053735i</v>
      </c>
      <c r="I1113" t="str">
        <f t="shared" si="533"/>
        <v>384.452400983051i</v>
      </c>
      <c r="J1113" t="str">
        <f t="shared" si="527"/>
        <v>-125.425328885+83.1481350369311i</v>
      </c>
      <c r="K1113" t="str">
        <f t="shared" si="534"/>
        <v>1.4116283070249-2.12937962581281i</v>
      </c>
      <c r="L1113" t="str">
        <f t="shared" si="535"/>
        <v>0.107192790025335-0.136593110958093i</v>
      </c>
      <c r="M1113" t="str">
        <f t="shared" si="536"/>
        <v>1.51882109705023-2.2659727367709i</v>
      </c>
      <c r="N1113" t="str">
        <f t="shared" si="537"/>
        <v>-0.434177661511537i</v>
      </c>
      <c r="O1113" t="str">
        <f t="shared" si="538"/>
        <v>0.907216277621613-0.420664504823482i</v>
      </c>
      <c r="P1113" t="str">
        <f t="shared" si="539"/>
        <v>0.0927837223783869+0.420664504823482i</v>
      </c>
      <c r="Q1113" t="str">
        <f t="shared" si="540"/>
        <v>-0.0927837223783869+0.013513156688055i</v>
      </c>
      <c r="R1113" t="str">
        <f t="shared" si="541"/>
        <v>-0.332632528165878-4.58226302413545i</v>
      </c>
      <c r="S1113" t="str">
        <f t="shared" si="542"/>
        <v>0.0450344523915002i</v>
      </c>
      <c r="T1113" t="str">
        <f t="shared" si="543"/>
        <v>0.20635970600576-0.0149799237535506i</v>
      </c>
      <c r="U1113" t="str">
        <f t="shared" si="544"/>
        <v>0.0001-1625.68889777217i</v>
      </c>
      <c r="V1113" t="str">
        <f t="shared" si="545"/>
        <v>0.00002-0.0260755705767768i</v>
      </c>
      <c r="W1113" t="str">
        <f t="shared" si="546"/>
        <v>0.0000199993584529566-0.0260751523392676i</v>
      </c>
      <c r="X1113" t="str">
        <f t="shared" si="547"/>
        <v>0.0024163579040942-0.0258492896915672i</v>
      </c>
      <c r="Y1113" t="str">
        <f t="shared" si="548"/>
        <v>0.009+0.615123841572881i</v>
      </c>
      <c r="Z1113" t="str">
        <f t="shared" si="549"/>
        <v>-0.525245052250585-0.0593826430163332i</v>
      </c>
      <c r="AA1113" t="str">
        <f t="shared" si="550"/>
        <v>0.394375995992881-20.3563816292155i</v>
      </c>
      <c r="AB1113" t="str">
        <f t="shared" si="551"/>
        <v>1.40491134713885-0.101984371212714i</v>
      </c>
      <c r="AC1113" t="str">
        <f t="shared" si="552"/>
        <v>2.90271518877501-3.33838682476398i</v>
      </c>
      <c r="AD1113" t="str">
        <f t="shared" si="553"/>
        <v>0.225773601117839+0.22452607360822i</v>
      </c>
      <c r="AE1113" t="str">
        <f t="shared" si="554"/>
        <v>-0.105253515239006-0.131338242421661i</v>
      </c>
      <c r="AF1113" t="str">
        <f t="shared" si="555"/>
        <v>-13.6543643860057-2.99008987134325i</v>
      </c>
      <c r="AG1113" t="str">
        <f t="shared" si="556"/>
        <v>1.01686767282657-0.01631673692995i</v>
      </c>
      <c r="AH1113" t="str">
        <f t="shared" si="557"/>
        <v>0.993610600413731+2.08903304650772i</v>
      </c>
      <c r="AI1113">
        <f t="shared" si="558"/>
        <v>7.2846101067401845</v>
      </c>
      <c r="AJ1113">
        <f t="shared" si="559"/>
        <v>64.562752433925965</v>
      </c>
      <c r="AK1113"/>
      <c r="AL1113"/>
      <c r="AM1113"/>
      <c r="AN1113"/>
    </row>
    <row r="1114" spans="1:40" x14ac:dyDescent="0.25">
      <c r="A1114"/>
      <c r="B1114">
        <f t="shared" si="525"/>
        <v>98000</v>
      </c>
      <c r="C1114" s="237" t="str">
        <f t="shared" si="528"/>
        <v>-7.95775460424378E-06+0.0249900233944011i</v>
      </c>
      <c r="D1114" s="208" t="str">
        <f t="shared" si="529"/>
        <v>-5.95706696645792+0.191590179357075i</v>
      </c>
      <c r="E1114" t="str">
        <f t="shared" si="530"/>
        <v>2870</v>
      </c>
      <c r="F1114" t="str">
        <f t="shared" si="531"/>
        <v>0.777000777000777</v>
      </c>
      <c r="G1114" t="str">
        <f t="shared" si="526"/>
        <v>0.777000777000777</v>
      </c>
      <c r="H1114" t="str">
        <f t="shared" si="532"/>
        <v>7.69973242879432+3.17972747478055i</v>
      </c>
      <c r="I1114" t="str">
        <f t="shared" si="533"/>
        <v>384.84510006475i</v>
      </c>
      <c r="J1114" t="str">
        <f t="shared" si="527"/>
        <v>-125.683735212865+83.2330667376838i</v>
      </c>
      <c r="K1114" t="str">
        <f t="shared" si="534"/>
        <v>1.40959487480899-2.12851882006522i</v>
      </c>
      <c r="L1114" t="str">
        <f t="shared" si="535"/>
        <v>0.107057369309102-0.136559894532763i</v>
      </c>
      <c r="M1114" t="str">
        <f t="shared" si="536"/>
        <v>1.51665224411809-2.26507871459798i</v>
      </c>
      <c r="N1114" t="str">
        <f t="shared" si="537"/>
        <v>-0.434621152483459i</v>
      </c>
      <c r="O1114" t="str">
        <f t="shared" si="538"/>
        <v>0.907029627500059-0.421066805669959i</v>
      </c>
      <c r="P1114" t="str">
        <f t="shared" si="539"/>
        <v>0.092970372499941+0.421066805669959i</v>
      </c>
      <c r="Q1114" t="str">
        <f t="shared" si="540"/>
        <v>-0.092970372499941+0.0135543468135i</v>
      </c>
      <c r="R1114" t="str">
        <f t="shared" si="541"/>
        <v>-0.332631090379147-4.57753789068857i</v>
      </c>
      <c r="S1114" t="str">
        <f t="shared" si="542"/>
        <v>0.0450804528535958i</v>
      </c>
      <c r="T1114" t="str">
        <f t="shared" si="543"/>
        <v>0.206357481066734-0.0149951601874773i</v>
      </c>
      <c r="U1114" t="str">
        <f t="shared" si="544"/>
        <v>0.0001-1624.03003154995i</v>
      </c>
      <c r="V1114" t="str">
        <f t="shared" si="545"/>
        <v>0.00002-0.0260489628516984i</v>
      </c>
      <c r="W1114" t="str">
        <f t="shared" si="546"/>
        <v>0.0000199993584529566-0.0260485450409628i</v>
      </c>
      <c r="X1114" t="str">
        <f t="shared" si="547"/>
        <v>0.00241151143541477-0.0258233616990632i</v>
      </c>
      <c r="Y1114" t="str">
        <f t="shared" si="548"/>
        <v>0.009+0.615752160103599i</v>
      </c>
      <c r="Z1114" t="str">
        <f t="shared" si="549"/>
        <v>-0.524139295056638-0.0591924972618828i</v>
      </c>
      <c r="AA1114" t="str">
        <f t="shared" si="550"/>
        <v>0.393335137301678-20.3338292418079i</v>
      </c>
      <c r="AB1114" t="str">
        <f t="shared" si="551"/>
        <v>1.40489619959796-0.10208810192317i</v>
      </c>
      <c r="AC1114" t="str">
        <f t="shared" si="552"/>
        <v>2.89950138719334-3.33703262680847i</v>
      </c>
      <c r="AD1114" t="str">
        <f t="shared" si="553"/>
        <v>0.225870823947565+0.224745609680411i</v>
      </c>
      <c r="AE1114" t="str">
        <f t="shared" si="554"/>
        <v>-0.105084520552111-0.131167863553021i</v>
      </c>
      <c r="AF1114" t="str">
        <f t="shared" si="555"/>
        <v>-13.6567993952522-2.98813729542348i</v>
      </c>
      <c r="AG1114" t="str">
        <f t="shared" si="556"/>
        <v>1.01686479004953-0.016305994679005i</v>
      </c>
      <c r="AH1114" t="str">
        <f t="shared" si="557"/>
        <v>0.992413980857753+2.08633683900962i</v>
      </c>
      <c r="AI1114">
        <f t="shared" si="558"/>
        <v>7.273530964308712</v>
      </c>
      <c r="AJ1114">
        <f t="shared" si="559"/>
        <v>64.560831290561637</v>
      </c>
      <c r="AK1114"/>
      <c r="AL1114"/>
      <c r="AM1114"/>
      <c r="AN1114"/>
    </row>
    <row r="1115" spans="1:40" x14ac:dyDescent="0.25">
      <c r="A1115"/>
      <c r="B1115">
        <f t="shared" si="525"/>
        <v>98100</v>
      </c>
      <c r="C1115" s="237" t="str">
        <f t="shared" si="528"/>
        <v>-7.94153911421481E-06+0.0249645493695957i</v>
      </c>
      <c r="D1115" s="208" t="str">
        <f t="shared" si="529"/>
        <v>-5.95706684213917+0.191394878500234i</v>
      </c>
      <c r="E1115" t="str">
        <f t="shared" si="530"/>
        <v>2870</v>
      </c>
      <c r="F1115" t="str">
        <f t="shared" si="531"/>
        <v>0.777000777000777</v>
      </c>
      <c r="G1115" t="str">
        <f t="shared" si="526"/>
        <v>0.777000777000777</v>
      </c>
      <c r="H1115" t="str">
        <f t="shared" si="532"/>
        <v>7.70216179578969+3.17758097985916i</v>
      </c>
      <c r="I1115" t="str">
        <f t="shared" si="533"/>
        <v>385.237799146448i</v>
      </c>
      <c r="J1115" t="str">
        <f t="shared" si="527"/>
        <v>-125.942405355256+83.3179984384366i</v>
      </c>
      <c r="K1115" t="str">
        <f t="shared" si="534"/>
        <v>1.40756522487912-2.12765733020668i</v>
      </c>
      <c r="L1115" t="str">
        <f t="shared" si="535"/>
        <v>0.106922152593517-0.136526586061819i</v>
      </c>
      <c r="M1115" t="str">
        <f t="shared" si="536"/>
        <v>1.51448737747264-2.2641839162685i</v>
      </c>
      <c r="N1115" t="str">
        <f t="shared" si="537"/>
        <v>-0.435064643455381i</v>
      </c>
      <c r="O1115" t="str">
        <f t="shared" si="538"/>
        <v>0.906842798980074-0.421469023699233i</v>
      </c>
      <c r="P1115" t="str">
        <f t="shared" si="539"/>
        <v>0.093157201019926+0.421469023699233i</v>
      </c>
      <c r="Q1115" t="str">
        <f t="shared" si="540"/>
        <v>-0.093157201019926+0.013595619756148i</v>
      </c>
      <c r="R1115" t="str">
        <f t="shared" si="541"/>
        <v>-0.332629651102534-4.57282233999415i</v>
      </c>
      <c r="S1115" t="str">
        <f t="shared" si="542"/>
        <v>0.0451264533156913i</v>
      </c>
      <c r="T1115" t="str">
        <f t="shared" si="543"/>
        <v>0.206355253846696-0.0150103964218932i</v>
      </c>
      <c r="U1115" t="str">
        <f t="shared" si="544"/>
        <v>0.0001-1622.374547318i</v>
      </c>
      <c r="V1115" t="str">
        <f t="shared" si="545"/>
        <v>0.00002-0.0260224093727466i</v>
      </c>
      <c r="W1115" t="str">
        <f t="shared" si="546"/>
        <v>0.0000199993584529566-0.0260219919879144i</v>
      </c>
      <c r="X1115" t="str">
        <f t="shared" si="547"/>
        <v>0.00240667961247881-0.0257974852119239i</v>
      </c>
      <c r="Y1115" t="str">
        <f t="shared" si="548"/>
        <v>0.009+0.616380478634317i</v>
      </c>
      <c r="Z1115" t="str">
        <f t="shared" si="549"/>
        <v>-0.523037059437796-0.0590031746601331i</v>
      </c>
      <c r="AA1115" t="str">
        <f t="shared" si="550"/>
        <v>0.392298489980024-20.311328484586i</v>
      </c>
      <c r="AB1115" t="str">
        <f t="shared" si="551"/>
        <v>1.40488103652778-0.102191831275343i</v>
      </c>
      <c r="AC1115" t="str">
        <f t="shared" si="552"/>
        <v>2.89629349592435-3.33567728572414i</v>
      </c>
      <c r="AD1115" t="str">
        <f t="shared" si="553"/>
        <v>0.225968140418372+0.224965102097706i</v>
      </c>
      <c r="AE1115" t="str">
        <f t="shared" si="554"/>
        <v>-0.104916056479546-0.130997923134038i</v>
      </c>
      <c r="AF1115" t="str">
        <f t="shared" si="555"/>
        <v>-13.6592286379289-2.98618610135893i</v>
      </c>
      <c r="AG1115" t="str">
        <f t="shared" si="556"/>
        <v>1.01686191310849-0.0162952839591997i</v>
      </c>
      <c r="AH1115" t="str">
        <f t="shared" si="557"/>
        <v>0.991220722217904+2.08364739466744i</v>
      </c>
      <c r="AI1115">
        <f t="shared" si="558"/>
        <v>7.262466106936607</v>
      </c>
      <c r="AJ1115">
        <f t="shared" si="559"/>
        <v>64.558902017138777</v>
      </c>
      <c r="AK1115"/>
      <c r="AL1115"/>
      <c r="AM1115"/>
      <c r="AN1115"/>
    </row>
    <row r="1116" spans="1:40" x14ac:dyDescent="0.25">
      <c r="A1116"/>
      <c r="B1116">
        <f t="shared" si="525"/>
        <v>98200</v>
      </c>
      <c r="C1116" s="237" t="str">
        <f t="shared" si="528"/>
        <v>-7.92537313710873E-06+0.0249391272266989i</v>
      </c>
      <c r="D1116" s="208" t="str">
        <f t="shared" si="529"/>
        <v>-5.95706671820001+0.191199975404692i</v>
      </c>
      <c r="E1116" t="str">
        <f t="shared" si="530"/>
        <v>2870</v>
      </c>
      <c r="F1116" t="str">
        <f t="shared" si="531"/>
        <v>0.777000777000777</v>
      </c>
      <c r="G1116" t="str">
        <f t="shared" si="526"/>
        <v>0.777000777000777</v>
      </c>
      <c r="H1116" t="str">
        <f t="shared" si="532"/>
        <v>7.70458541251885+3.17543626784429i</v>
      </c>
      <c r="I1116" t="str">
        <f t="shared" si="533"/>
        <v>385.630498228147i</v>
      </c>
      <c r="J1116" t="str">
        <f t="shared" si="527"/>
        <v>-126.201339312173+83.4029301391893i</v>
      </c>
      <c r="K1116" t="str">
        <f t="shared" si="534"/>
        <v>1.40553934985335-2.12679516308871i</v>
      </c>
      <c r="L1116" t="str">
        <f t="shared" si="535"/>
        <v>0.106787139628459-0.136493186022146i</v>
      </c>
      <c r="M1116" t="str">
        <f t="shared" si="536"/>
        <v>1.51232648948181-2.26328834911086i</v>
      </c>
      <c r="N1116" t="str">
        <f t="shared" si="537"/>
        <v>-0.435508134427303i</v>
      </c>
      <c r="O1116" t="str">
        <f t="shared" si="538"/>
        <v>0.906655792098403-0.421871158832193i</v>
      </c>
      <c r="P1116" t="str">
        <f t="shared" si="539"/>
        <v>0.093344207901597+0.421871158832193i</v>
      </c>
      <c r="Q1116" t="str">
        <f t="shared" si="540"/>
        <v>-0.093344207901597+0.01363697559511i</v>
      </c>
      <c r="R1116" t="str">
        <f t="shared" si="541"/>
        <v>-0.33262821033594-4.56811634277625i</v>
      </c>
      <c r="S1116" t="str">
        <f t="shared" si="542"/>
        <v>0.0451724537777867i</v>
      </c>
      <c r="T1116" t="str">
        <f t="shared" si="543"/>
        <v>0.206353024345612-0.0150256324565882i</v>
      </c>
      <c r="U1116" t="str">
        <f t="shared" si="544"/>
        <v>0.0001-1620.72243474435i</v>
      </c>
      <c r="V1116" t="str">
        <f t="shared" si="545"/>
        <v>0.00002-0.0259959099742i</v>
      </c>
      <c r="W1116" t="str">
        <f t="shared" si="546"/>
        <v>0.0000199993584529566-0.0259954930144038i</v>
      </c>
      <c r="X1116" t="str">
        <f t="shared" si="547"/>
        <v>0.00240186237650343-0.0257716600782339i</v>
      </c>
      <c r="Y1116" t="str">
        <f t="shared" si="548"/>
        <v>0.009+0.617008797165035i</v>
      </c>
      <c r="Z1116" t="str">
        <f t="shared" si="549"/>
        <v>-0.521938330325729-0.0588146707102601i</v>
      </c>
      <c r="AA1116" t="str">
        <f t="shared" si="550"/>
        <v>0.391266031215548-20.2888791757315i</v>
      </c>
      <c r="AB1116" t="str">
        <f t="shared" si="551"/>
        <v>1.40486585792808-0.102295559267802i</v>
      </c>
      <c r="AC1116" t="str">
        <f t="shared" si="552"/>
        <v>2.89309150365663-3.33432081234931i</v>
      </c>
      <c r="AD1116" t="str">
        <f t="shared" si="553"/>
        <v>0.226065550515269+0.225184550833268i</v>
      </c>
      <c r="AE1116" t="str">
        <f t="shared" si="554"/>
        <v>-0.10474812077381-0.130828419389555i</v>
      </c>
      <c r="AF1116" t="str">
        <f t="shared" si="555"/>
        <v>-13.6616521307189-2.9842362924396i</v>
      </c>
      <c r="AG1116" t="str">
        <f t="shared" si="556"/>
        <v>1.01685904197173-0.0162846046604282i</v>
      </c>
      <c r="AH1116" t="str">
        <f t="shared" si="557"/>
        <v>0.990030811875265+2.08096468745548i</v>
      </c>
      <c r="AI1116">
        <f t="shared" si="558"/>
        <v>7.2514154983840147</v>
      </c>
      <c r="AJ1116">
        <f t="shared" si="559"/>
        <v>64.55696460681915</v>
      </c>
      <c r="AK1116"/>
      <c r="AL1116"/>
      <c r="AM1116"/>
      <c r="AN1116"/>
    </row>
    <row r="1117" spans="1:40" x14ac:dyDescent="0.25">
      <c r="A1117"/>
      <c r="B1117">
        <f t="shared" si="525"/>
        <v>98300</v>
      </c>
      <c r="C1117" s="237" t="str">
        <f t="shared" si="528"/>
        <v>-7.90925647155124E-06+0.0249137568073731i</v>
      </c>
      <c r="D1117" s="208" t="str">
        <f t="shared" si="529"/>
        <v>-5.95706659463891+0.191005468856527i</v>
      </c>
      <c r="E1117" t="str">
        <f t="shared" si="530"/>
        <v>2870</v>
      </c>
      <c r="F1117" t="str">
        <f t="shared" si="531"/>
        <v>0.777000777000777</v>
      </c>
      <c r="G1117" t="str">
        <f t="shared" si="526"/>
        <v>0.777000777000777</v>
      </c>
      <c r="H1117" t="str">
        <f t="shared" si="532"/>
        <v>7.70700329561345+3.17329334077472i</v>
      </c>
      <c r="I1117" t="str">
        <f t="shared" si="533"/>
        <v>386.023197309846i</v>
      </c>
      <c r="J1117" t="str">
        <f t="shared" si="527"/>
        <v>-126.460537083615+83.4878618399421i</v>
      </c>
      <c r="K1117" t="str">
        <f t="shared" si="534"/>
        <v>1.40351724235894-2.12593232552892i</v>
      </c>
      <c r="L1117" t="str">
        <f t="shared" si="535"/>
        <v>0.106652330163496-0.13645969488893i</v>
      </c>
      <c r="M1117" t="str">
        <f t="shared" si="536"/>
        <v>1.51016957252244-2.26239202041785i</v>
      </c>
      <c r="N1117" t="str">
        <f t="shared" si="537"/>
        <v>-0.435951625399225i</v>
      </c>
      <c r="O1117" t="str">
        <f t="shared" si="538"/>
        <v>0.906468606891828-0.422273210989744i</v>
      </c>
      <c r="P1117" t="str">
        <f t="shared" si="539"/>
        <v>0.093531393108172+0.422273210989744i</v>
      </c>
      <c r="Q1117" t="str">
        <f t="shared" si="540"/>
        <v>-0.093531393108172+0.013678414409481i</v>
      </c>
      <c r="R1117" t="str">
        <f t="shared" si="541"/>
        <v>-0.332626768079223-4.56341986987817i</v>
      </c>
      <c r="S1117" t="str">
        <f t="shared" si="542"/>
        <v>0.0452184542398823i</v>
      </c>
      <c r="T1117" t="str">
        <f t="shared" si="543"/>
        <v>0.206350792563456-0.0150408682913503i</v>
      </c>
      <c r="U1117" t="str">
        <f t="shared" si="544"/>
        <v>0.0001-1619.07368353912i</v>
      </c>
      <c r="V1117" t="str">
        <f t="shared" si="545"/>
        <v>0.00002-0.0259694644910116i</v>
      </c>
      <c r="W1117" t="str">
        <f t="shared" si="546"/>
        <v>0.0000199993584529566-0.0259690479553865i</v>
      </c>
      <c r="X1117" t="str">
        <f t="shared" si="547"/>
        <v>0.00239705966899946-0.0257458861466686i</v>
      </c>
      <c r="Y1117" t="str">
        <f t="shared" si="548"/>
        <v>0.009+0.617637115695753i</v>
      </c>
      <c r="Z1117" t="str">
        <f t="shared" si="549"/>
        <v>-0.520843092733236-0.0586269809412386i</v>
      </c>
      <c r="AA1117" t="str">
        <f t="shared" si="550"/>
        <v>0.390237738349616-20.2664811342946i</v>
      </c>
      <c r="AB1117" t="str">
        <f t="shared" si="551"/>
        <v>1.40485066379869-0.102399285899104i</v>
      </c>
      <c r="AC1117" t="str">
        <f t="shared" si="552"/>
        <v>2.88989539909211-3.33296321746973i</v>
      </c>
      <c r="AD1117" t="str">
        <f t="shared" si="553"/>
        <v>0.226163054223254+0.225403955860221i</v>
      </c>
      <c r="AE1117" t="str">
        <f t="shared" si="554"/>
        <v>-0.104580711199337-0.130659350554102i</v>
      </c>
      <c r="AF1117" t="str">
        <f t="shared" si="555"/>
        <v>-13.6640698902524-2.98228787191819i</v>
      </c>
      <c r="AG1117" t="str">
        <f t="shared" si="556"/>
        <v>1.01685617660769-0.0162739566730991i</v>
      </c>
      <c r="AH1117" t="str">
        <f t="shared" si="557"/>
        <v>0.988844237269574+2.078288691481i</v>
      </c>
      <c r="AI1117">
        <f t="shared" si="558"/>
        <v>7.240379102542434</v>
      </c>
      <c r="AJ1117">
        <f t="shared" si="559"/>
        <v>64.555019052895545</v>
      </c>
      <c r="AK1117"/>
      <c r="AL1117"/>
      <c r="AM1117"/>
      <c r="AN1117"/>
    </row>
    <row r="1118" spans="1:40" x14ac:dyDescent="0.25">
      <c r="A1118"/>
      <c r="B1118">
        <f t="shared" si="525"/>
        <v>98400</v>
      </c>
      <c r="C1118" s="237" t="str">
        <f t="shared" si="528"/>
        <v>-7.89318891719086E-06+0.0248884379539247i</v>
      </c>
      <c r="D1118" s="208" t="str">
        <f t="shared" si="529"/>
        <v>-5.95706647145432+0.190811357646756i</v>
      </c>
      <c r="E1118" t="str">
        <f t="shared" si="530"/>
        <v>2870</v>
      </c>
      <c r="F1118" t="str">
        <f t="shared" si="531"/>
        <v>0.777000777000777</v>
      </c>
      <c r="G1118" t="str">
        <f t="shared" si="526"/>
        <v>0.777000777000777</v>
      </c>
      <c r="H1118" t="str">
        <f t="shared" si="532"/>
        <v>7.70941546165198+3.17115220065696i</v>
      </c>
      <c r="I1118" t="str">
        <f t="shared" si="533"/>
        <v>386.415896391544i</v>
      </c>
      <c r="J1118" t="str">
        <f t="shared" si="527"/>
        <v>-126.719998669583+83.5727935406948i</v>
      </c>
      <c r="K1118" t="str">
        <f t="shared" si="534"/>
        <v>1.4014988950324-2.12506882431121i</v>
      </c>
      <c r="L1118" t="str">
        <f t="shared" si="535"/>
        <v>0.10651772394789-0.136426113135665i</v>
      </c>
      <c r="M1118" t="str">
        <f t="shared" si="536"/>
        <v>1.50801661898029-2.26149493744688i</v>
      </c>
      <c r="N1118" t="str">
        <f t="shared" si="537"/>
        <v>-0.436395116371146i</v>
      </c>
      <c r="O1118" t="str">
        <f t="shared" si="538"/>
        <v>0.906281243397165-0.42267518009281i</v>
      </c>
      <c r="P1118" t="str">
        <f t="shared" si="539"/>
        <v>0.093718756602835+0.42267518009281i</v>
      </c>
      <c r="Q1118" t="str">
        <f t="shared" si="540"/>
        <v>-0.093718756602835+0.013719936278336i</v>
      </c>
      <c r="R1118" t="str">
        <f t="shared" si="541"/>
        <v>-0.332625324332431-4.55873289226169i</v>
      </c>
      <c r="S1118" t="str">
        <f t="shared" si="542"/>
        <v>0.0452644547019777i</v>
      </c>
      <c r="T1118" t="str">
        <f t="shared" si="543"/>
        <v>0.206348558500195-0.015056103925976i</v>
      </c>
      <c r="U1118" t="str">
        <f t="shared" si="544"/>
        <v>0.0001-1617.42828345422i</v>
      </c>
      <c r="V1118" t="str">
        <f t="shared" si="545"/>
        <v>0.00002-0.0259430727588053i</v>
      </c>
      <c r="W1118" t="str">
        <f t="shared" si="546"/>
        <v>0.0000199993584529566-0.0259426566464893i</v>
      </c>
      <c r="X1118" t="str">
        <f t="shared" si="547"/>
        <v>0.00239227143176982-0.025720163266492i</v>
      </c>
      <c r="Y1118" t="str">
        <f t="shared" si="548"/>
        <v>0.009+0.618265434226471i</v>
      </c>
      <c r="Z1118" t="str">
        <f t="shared" si="549"/>
        <v>-0.519751331753722-0.0584401009116127i</v>
      </c>
      <c r="AA1118" t="str">
        <f t="shared" si="550"/>
        <v>0.389213588876089-20.2441341801896i</v>
      </c>
      <c r="AB1118" t="str">
        <f t="shared" si="551"/>
        <v>1.40483545413937-0.102503011167863i</v>
      </c>
      <c r="AC1118" t="str">
        <f t="shared" si="552"/>
        <v>2.88670517094571-3.33160451181873i</v>
      </c>
      <c r="AD1118" t="str">
        <f t="shared" si="553"/>
        <v>0.226260651527313+0.225623317151645i</v>
      </c>
      <c r="AE1118" t="str">
        <f t="shared" si="554"/>
        <v>-0.104413825532431-0.130490714871843i</v>
      </c>
      <c r="AF1118" t="str">
        <f t="shared" si="555"/>
        <v>-13.6664819331063-2.9803408430102i</v>
      </c>
      <c r="AG1118" t="str">
        <f t="shared" si="556"/>
        <v>1.01685331698502-0.0162633398881322i</v>
      </c>
      <c r="AH1118" t="str">
        <f t="shared" si="557"/>
        <v>0.987660985898911+2.07561938098337i</v>
      </c>
      <c r="AI1118">
        <f t="shared" si="558"/>
        <v>7.2293568834340611</v>
      </c>
      <c r="AJ1118">
        <f t="shared" si="559"/>
        <v>64.55306534879044</v>
      </c>
      <c r="AK1118"/>
      <c r="AL1118"/>
      <c r="AM1118"/>
      <c r="AN1118"/>
    </row>
    <row r="1119" spans="1:40" x14ac:dyDescent="0.25">
      <c r="A1119"/>
      <c r="B1119">
        <f t="shared" si="525"/>
        <v>98500</v>
      </c>
      <c r="C1119" s="237" t="str">
        <f t="shared" si="528"/>
        <v>-7.87717027469253E-06+0.0248631705093004i</v>
      </c>
      <c r="D1119" s="208" t="str">
        <f t="shared" si="529"/>
        <v>-5.95706634864473+0.190617640571303i</v>
      </c>
      <c r="E1119" t="str">
        <f t="shared" si="530"/>
        <v>2870</v>
      </c>
      <c r="F1119" t="str">
        <f t="shared" si="531"/>
        <v>0.777000777000777</v>
      </c>
      <c r="G1119" t="str">
        <f t="shared" si="526"/>
        <v>0.777000777000777</v>
      </c>
      <c r="H1119" t="str">
        <f t="shared" si="532"/>
        <v>7.71182192715991+3.1690128494657i</v>
      </c>
      <c r="I1119" t="str">
        <f t="shared" si="533"/>
        <v>386.808595473243i</v>
      </c>
      <c r="J1119" t="str">
        <f t="shared" si="527"/>
        <v>-126.979724070077+83.6577252414475i</v>
      </c>
      <c r="K1119" t="str">
        <f t="shared" si="534"/>
        <v>1.39948430051958-2.12420466618591i</v>
      </c>
      <c r="L1119" t="str">
        <f t="shared" si="535"/>
        <v>0.106383320730604-0.136392441234153i</v>
      </c>
      <c r="M1119" t="str">
        <f t="shared" si="536"/>
        <v>1.50586762125018-2.26059710742006i</v>
      </c>
      <c r="N1119" t="str">
        <f t="shared" si="537"/>
        <v>-0.436838607343068i</v>
      </c>
      <c r="O1119" t="str">
        <f t="shared" si="538"/>
        <v>0.906093701651265-0.42307706606233i</v>
      </c>
      <c r="P1119" t="str">
        <f t="shared" si="539"/>
        <v>0.093906298348735+0.42307706606233i</v>
      </c>
      <c r="Q1119" t="str">
        <f t="shared" si="540"/>
        <v>-0.093906298348735+0.013761541280738i</v>
      </c>
      <c r="R1119" t="str">
        <f t="shared" si="541"/>
        <v>-0.332623879095406-4.55405538100652i</v>
      </c>
      <c r="S1119" t="str">
        <f t="shared" si="542"/>
        <v>0.0453104551640733i</v>
      </c>
      <c r="T1119" t="str">
        <f t="shared" si="543"/>
        <v>0.206346322155803-0.0150713393602525i</v>
      </c>
      <c r="U1119" t="str">
        <f t="shared" si="544"/>
        <v>0.0001-1615.7862242832i</v>
      </c>
      <c r="V1119" t="str">
        <f t="shared" si="545"/>
        <v>0.00002-0.0259167346138725i</v>
      </c>
      <c r="W1119" t="str">
        <f t="shared" si="546"/>
        <v>0.0000199993584529567-0.0259163189240061i</v>
      </c>
      <c r="X1119" t="str">
        <f t="shared" si="547"/>
        <v>0.00238749760690762-0.025694491287553i</v>
      </c>
      <c r="Y1119" t="str">
        <f t="shared" si="548"/>
        <v>0.009+0.618893752757189i</v>
      </c>
      <c r="Z1119" t="str">
        <f t="shared" si="549"/>
        <v>-0.51866303256066-0.0582540262092626i</v>
      </c>
      <c r="AA1119" t="str">
        <f t="shared" si="550"/>
        <v>0.388193560440125-20.2218381341891i</v>
      </c>
      <c r="AB1119" t="str">
        <f t="shared" si="551"/>
        <v>1.40482022894995-0.102606735072631i</v>
      </c>
      <c r="AC1119" t="str">
        <f t="shared" si="552"/>
        <v>2.88352080794599-3.33024470607751i</v>
      </c>
      <c r="AD1119" t="str">
        <f t="shared" si="553"/>
        <v>0.226358342412414+0.225842634680578i</v>
      </c>
      <c r="AE1119" t="str">
        <f t="shared" si="554"/>
        <v>-0.104247461561176-0.130322510596496i</v>
      </c>
      <c r="AF1119" t="str">
        <f t="shared" si="555"/>
        <v>-13.6688882758046-2.9783952088944i</v>
      </c>
      <c r="AG1119" t="str">
        <f t="shared" si="556"/>
        <v>1.01685046307253-0.0162527541969555i</v>
      </c>
      <c r="AH1119" t="str">
        <f t="shared" si="557"/>
        <v>0.986481045319326+2.07295673033317i</v>
      </c>
      <c r="AI1119">
        <f t="shared" si="558"/>
        <v>7.2183488052109057</v>
      </c>
      <c r="AJ1119">
        <f t="shared" si="559"/>
        <v>64.551103488055475</v>
      </c>
      <c r="AK1119"/>
      <c r="AL1119"/>
      <c r="AM1119"/>
      <c r="AN1119"/>
    </row>
    <row r="1120" spans="1:40" x14ac:dyDescent="0.25">
      <c r="A1120"/>
      <c r="B1120">
        <f t="shared" si="525"/>
        <v>98600</v>
      </c>
      <c r="C1120" s="237" t="str">
        <f t="shared" si="528"/>
        <v>-7.86120034573155E-06+0.0248379543170838i</v>
      </c>
      <c r="D1120" s="208" t="str">
        <f t="shared" si="529"/>
        <v>-5.95706622620861+0.190424316430976i</v>
      </c>
      <c r="E1120" t="str">
        <f t="shared" si="530"/>
        <v>2870</v>
      </c>
      <c r="F1120" t="str">
        <f t="shared" si="531"/>
        <v>0.777000777000777</v>
      </c>
      <c r="G1120" t="str">
        <f t="shared" si="526"/>
        <v>0.777000777000777</v>
      </c>
      <c r="H1120" t="str">
        <f t="shared" si="532"/>
        <v>7.71422270860995+3.16687528914385i</v>
      </c>
      <c r="I1120" t="str">
        <f t="shared" si="533"/>
        <v>387.201294554942i</v>
      </c>
      <c r="J1120" t="str">
        <f t="shared" si="527"/>
        <v>-127.239713285096+83.7426569422003i</v>
      </c>
      <c r="K1120" t="str">
        <f t="shared" si="534"/>
        <v>1.39747345147568-2.12333985786989i</v>
      </c>
      <c r="L1120" t="str">
        <f t="shared" si="535"/>
        <v>0.106249120260307-0.136358679654513i</v>
      </c>
      <c r="M1120" t="str">
        <f t="shared" si="536"/>
        <v>1.50372257173599-2.2596985375244i</v>
      </c>
      <c r="N1120" t="str">
        <f t="shared" si="537"/>
        <v>-0.43728209831499i</v>
      </c>
      <c r="O1120" t="str">
        <f t="shared" si="538"/>
        <v>0.905905981691014-0.42347886881926i</v>
      </c>
      <c r="P1120" t="str">
        <f t="shared" si="539"/>
        <v>0.094094018308986+0.42347886881926i</v>
      </c>
      <c r="Q1120" t="str">
        <f t="shared" si="540"/>
        <v>-0.094094018308986+0.01380322949573i</v>
      </c>
      <c r="R1120" t="str">
        <f t="shared" si="541"/>
        <v>-0.332622432368162-4.54938730730968i</v>
      </c>
      <c r="S1120" t="str">
        <f t="shared" si="542"/>
        <v>0.0453564556261687i</v>
      </c>
      <c r="T1120" t="str">
        <f t="shared" si="543"/>
        <v>0.206344083530247-0.0150865745939748i</v>
      </c>
      <c r="U1120" t="str">
        <f t="shared" si="544"/>
        <v>0.0001-1614.14749586101i</v>
      </c>
      <c r="V1120" t="str">
        <f t="shared" si="545"/>
        <v>0.00002-0.0258904498931688i</v>
      </c>
      <c r="W1120" t="str">
        <f t="shared" si="546"/>
        <v>0.0000199993584529566-0.0258900346248951i</v>
      </c>
      <c r="X1120" t="str">
        <f t="shared" si="547"/>
        <v>0.00238273813679454-0.0256688700602832i</v>
      </c>
      <c r="Y1120" t="str">
        <f t="shared" si="548"/>
        <v>0.009+0.619522071287907i</v>
      </c>
      <c r="Z1120" t="str">
        <f t="shared" si="549"/>
        <v>-0.517578180407086-0.0580687524511787i</v>
      </c>
      <c r="AA1120" t="str">
        <f t="shared" si="550"/>
        <v>0.387177630836946-20.1995928179191i</v>
      </c>
      <c r="AB1120" t="str">
        <f t="shared" si="551"/>
        <v>1.4048049882302-0.102710457612012i</v>
      </c>
      <c r="AC1120" t="str">
        <f t="shared" si="552"/>
        <v>2.88034229883474-3.32888381087528i</v>
      </c>
      <c r="AD1120" t="str">
        <f t="shared" si="553"/>
        <v>0.226456126863513+0.226061908420009i</v>
      </c>
      <c r="AE1120" t="str">
        <f t="shared" si="554"/>
        <v>-0.104081617085371-0.130154735991272i</v>
      </c>
      <c r="AF1120" t="str">
        <f t="shared" si="555"/>
        <v>-13.6712889348186-2.97645097271287i</v>
      </c>
      <c r="AG1120" t="str">
        <f t="shared" si="556"/>
        <v>1.01684761483926-0.0162421994915021i</v>
      </c>
      <c r="AH1120" t="str">
        <f t="shared" si="557"/>
        <v>0.985304403144548+2.07030071403128i</v>
      </c>
      <c r="AI1120">
        <f t="shared" si="558"/>
        <v>7.2073548321539329</v>
      </c>
      <c r="AJ1120">
        <f t="shared" si="559"/>
        <v>64.549133464368694</v>
      </c>
      <c r="AK1120"/>
      <c r="AL1120"/>
      <c r="AM1120"/>
      <c r="AN1120"/>
    </row>
    <row r="1121" spans="1:40" x14ac:dyDescent="0.25">
      <c r="A1121"/>
      <c r="B1121">
        <f t="shared" si="525"/>
        <v>98700</v>
      </c>
      <c r="C1121" s="237" t="str">
        <f t="shared" si="528"/>
        <v>-7.84527893298734E-06+0.0248127892214926i</v>
      </c>
      <c r="D1121" s="208" t="str">
        <f t="shared" si="529"/>
        <v>-5.95706610414445+0.190231384031443i</v>
      </c>
      <c r="E1121" t="str">
        <f t="shared" si="530"/>
        <v>2870</v>
      </c>
      <c r="F1121" t="str">
        <f t="shared" si="531"/>
        <v>0.777000777000777</v>
      </c>
      <c r="G1121" t="str">
        <f t="shared" si="526"/>
        <v>0.777000777000777</v>
      </c>
      <c r="H1121" t="str">
        <f t="shared" si="532"/>
        <v>7.71661782242206+3.1647395216029i</v>
      </c>
      <c r="I1121" t="str">
        <f t="shared" si="533"/>
        <v>387.593993636641i</v>
      </c>
      <c r="J1121" t="str">
        <f t="shared" si="527"/>
        <v>-127.499966314641+83.827588642953i</v>
      </c>
      <c r="K1121" t="str">
        <f t="shared" si="534"/>
        <v>1.39546634056525-2.12247440604677i</v>
      </c>
      <c r="L1121" t="str">
        <f t="shared" si="535"/>
        <v>0.106115122285381-0.136324828865185i</v>
      </c>
      <c r="M1121" t="str">
        <f t="shared" si="536"/>
        <v>1.50158146285063-2.25879923491196i</v>
      </c>
      <c r="N1121" t="str">
        <f t="shared" si="537"/>
        <v>-0.437725589286912i</v>
      </c>
      <c r="O1121" t="str">
        <f t="shared" si="538"/>
        <v>0.905718083553335-0.42388058828457i</v>
      </c>
      <c r="P1121" t="str">
        <f t="shared" si="539"/>
        <v>0.0942819164466649+0.42388058828457i</v>
      </c>
      <c r="Q1121" t="str">
        <f t="shared" si="540"/>
        <v>-0.0942819164466649+0.013845001002342i</v>
      </c>
      <c r="R1121" t="str">
        <f t="shared" si="541"/>
        <v>-0.332620984150532-4.54472864248498i</v>
      </c>
      <c r="S1121" t="str">
        <f t="shared" si="542"/>
        <v>0.0454024560882643i</v>
      </c>
      <c r="T1121" t="str">
        <f t="shared" si="543"/>
        <v>0.206341842623501-0.0151018096269298i</v>
      </c>
      <c r="U1121" t="str">
        <f t="shared" si="544"/>
        <v>0.0001-1612.51208806378i</v>
      </c>
      <c r="V1121" t="str">
        <f t="shared" si="545"/>
        <v>0.00002-0.0258642184343105i</v>
      </c>
      <c r="W1121" t="str">
        <f t="shared" si="546"/>
        <v>0.0000199993584529566-0.0258638035867751i</v>
      </c>
      <c r="X1121" t="str">
        <f t="shared" si="547"/>
        <v>0.00237799296409906-0.0256432994356941i</v>
      </c>
      <c r="Y1121" t="str">
        <f t="shared" si="548"/>
        <v>0.009+0.620150389818625i</v>
      </c>
      <c r="Z1121" t="str">
        <f t="shared" si="549"/>
        <v>-0.516496760625078-0.0578842752832354i</v>
      </c>
      <c r="AA1121" t="str">
        <f t="shared" si="550"/>
        <v>0.386165778010654-20.1773980538538i</v>
      </c>
      <c r="AB1121" t="str">
        <f t="shared" si="551"/>
        <v>1.40478973197996-0.102814178784555i</v>
      </c>
      <c r="AC1121" t="str">
        <f t="shared" si="552"/>
        <v>2.87716963236736-3.32752183678961i</v>
      </c>
      <c r="AD1121" t="str">
        <f t="shared" si="553"/>
        <v>0.226554004865549+0.226281138342896i</v>
      </c>
      <c r="AE1121" t="str">
        <f t="shared" si="554"/>
        <v>-0.10391628991645-0.129987389328818i</v>
      </c>
      <c r="AF1121" t="str">
        <f t="shared" si="555"/>
        <v>-13.6736839265665-2.97450813757146i</v>
      </c>
      <c r="AG1121" t="str">
        <f t="shared" si="556"/>
        <v>1.01684477225439-0.0162316756642071i</v>
      </c>
      <c r="AH1121" t="str">
        <f t="shared" si="557"/>
        <v>0.98413104704563+2.06765130670825i</v>
      </c>
      <c r="AI1121">
        <f t="shared" si="558"/>
        <v>7.1963749286730661</v>
      </c>
      <c r="AJ1121">
        <f t="shared" si="559"/>
        <v>64.547155271536582</v>
      </c>
      <c r="AK1121"/>
      <c r="AL1121"/>
      <c r="AM1121"/>
      <c r="AN1121"/>
    </row>
    <row r="1122" spans="1:40" x14ac:dyDescent="0.25">
      <c r="A1122"/>
      <c r="B1122">
        <f t="shared" si="525"/>
        <v>98800</v>
      </c>
      <c r="C1122" s="237" t="str">
        <f t="shared" si="528"/>
        <v>-0.0000078294058401375+0.0247876750673752i</v>
      </c>
      <c r="D1122" s="208" t="str">
        <f t="shared" si="529"/>
        <v>-5.95706598245073+0.19003884218321i</v>
      </c>
      <c r="E1122" t="str">
        <f t="shared" si="530"/>
        <v>2870</v>
      </c>
      <c r="F1122" t="str">
        <f t="shared" si="531"/>
        <v>0.777000777000777</v>
      </c>
      <c r="G1122" t="str">
        <f t="shared" si="526"/>
        <v>0.777000777000777</v>
      </c>
      <c r="H1122" t="str">
        <f t="shared" si="532"/>
        <v>7.71900728496377+3.16260554872307i</v>
      </c>
      <c r="I1122" t="str">
        <f t="shared" si="533"/>
        <v>387.986692718339i</v>
      </c>
      <c r="J1122" t="str">
        <f t="shared" si="527"/>
        <v>-127.760483158712+83.9125203437058i</v>
      </c>
      <c r="K1122" t="str">
        <f t="shared" si="534"/>
        <v>1.39346296046229-2.12160831736697i</v>
      </c>
      <c r="L1122" t="str">
        <f t="shared" si="535"/>
        <v>0.10598132655392-0.136290889332931i</v>
      </c>
      <c r="M1122" t="str">
        <f t="shared" si="536"/>
        <v>1.49944428701621-2.2578992066999i</v>
      </c>
      <c r="N1122" t="str">
        <f t="shared" si="537"/>
        <v>-0.438169080258834i</v>
      </c>
      <c r="O1122" t="str">
        <f t="shared" si="538"/>
        <v>0.905530007275185-0.42428222437925i</v>
      </c>
      <c r="P1122" t="str">
        <f t="shared" si="539"/>
        <v>0.094469992724815+0.42428222437925i</v>
      </c>
      <c r="Q1122" t="str">
        <f t="shared" si="540"/>
        <v>-0.094469992724815+0.013886855879584i</v>
      </c>
      <c r="R1122" t="str">
        <f t="shared" si="541"/>
        <v>-0.332619534442532-4.54007935796237i</v>
      </c>
      <c r="S1122" t="str">
        <f t="shared" si="542"/>
        <v>0.0454484565503597i</v>
      </c>
      <c r="T1122" t="str">
        <f t="shared" si="543"/>
        <v>0.206339599435538-0.0151170444589123i</v>
      </c>
      <c r="U1122" t="str">
        <f t="shared" si="544"/>
        <v>0.0001-1610.87999080866i</v>
      </c>
      <c r="V1122" t="str">
        <f t="shared" si="545"/>
        <v>0.00002-0.0258380400755713i</v>
      </c>
      <c r="W1122" t="str">
        <f t="shared" si="546"/>
        <v>0.0000199993584529566-0.0258376256479225i</v>
      </c>
      <c r="X1122" t="str">
        <f t="shared" si="547"/>
        <v>0.00237326203177481-0.0256177792653741i</v>
      </c>
      <c r="Y1122" t="str">
        <f t="shared" si="548"/>
        <v>0.009+0.620778708349343i</v>
      </c>
      <c r="Z1122" t="str">
        <f t="shared" si="549"/>
        <v>-0.51541875862525-0.0577005903799672i</v>
      </c>
      <c r="AA1122" t="str">
        <f t="shared" si="550"/>
        <v>0.385157980053028-20.1552536653104i</v>
      </c>
      <c r="AB1122" t="str">
        <f t="shared" si="551"/>
        <v>1.40477446019903-0.102917898588863i</v>
      </c>
      <c r="AC1122" t="str">
        <f t="shared" si="552"/>
        <v>2.8740027973127-3.32615879434645i</v>
      </c>
      <c r="AD1122" t="str">
        <f t="shared" si="553"/>
        <v>0.226651976403454+0.226500324422148i</v>
      </c>
      <c r="AE1122" t="str">
        <f t="shared" si="554"/>
        <v>-0.103751477877416-0.129820468891145i</v>
      </c>
      <c r="AF1122" t="str">
        <f t="shared" si="555"/>
        <v>-13.6760732674145-2.97256670653986i</v>
      </c>
      <c r="AG1122" t="str">
        <f t="shared" si="556"/>
        <v>1.0168419352873-0.0162211826080056i</v>
      </c>
      <c r="AH1122" t="str">
        <f t="shared" si="557"/>
        <v>0.98296096475076+2.06500848312339i</v>
      </c>
      <c r="AI1122">
        <f t="shared" si="558"/>
        <v>7.1854090593064646</v>
      </c>
      <c r="AJ1122">
        <f t="shared" si="559"/>
        <v>64.545168903489056</v>
      </c>
      <c r="AK1122"/>
      <c r="AL1122"/>
      <c r="AM1122"/>
      <c r="AN1122"/>
    </row>
    <row r="1123" spans="1:40" x14ac:dyDescent="0.25">
      <c r="A1123"/>
      <c r="B1123">
        <f t="shared" si="525"/>
        <v>98900</v>
      </c>
      <c r="C1123" s="237" t="str">
        <f t="shared" si="528"/>
        <v>-7.81358087185157E-06+0.0247626117002074i</v>
      </c>
      <c r="D1123" s="208" t="str">
        <f t="shared" si="529"/>
        <v>-5.95706586112598+0.18984668970159i</v>
      </c>
      <c r="E1123" t="str">
        <f t="shared" si="530"/>
        <v>2870</v>
      </c>
      <c r="F1123" t="str">
        <f t="shared" si="531"/>
        <v>0.777000777000777</v>
      </c>
      <c r="G1123" t="str">
        <f t="shared" si="526"/>
        <v>0.777000777000777</v>
      </c>
      <c r="H1123" t="str">
        <f t="shared" si="532"/>
        <v>7.72139111255023+3.16047337235364i</v>
      </c>
      <c r="I1123" t="str">
        <f t="shared" si="533"/>
        <v>388.379391800038i</v>
      </c>
      <c r="J1123" t="str">
        <f t="shared" si="527"/>
        <v>-128.021263817308+83.9974520444585i</v>
      </c>
      <c r="K1123" t="str">
        <f t="shared" si="534"/>
        <v>1.3914633038503-2.12074159844798i</v>
      </c>
      <c r="L1123" t="str">
        <f t="shared" si="535"/>
        <v>0.105847732813741-0.136256861522844i</v>
      </c>
      <c r="M1123" t="str">
        <f t="shared" si="536"/>
        <v>1.49731103666404-2.25699845997082i</v>
      </c>
      <c r="N1123" t="str">
        <f t="shared" si="537"/>
        <v>-0.438612571230756i</v>
      </c>
      <c r="O1123" t="str">
        <f t="shared" si="538"/>
        <v>0.905341752893553-0.424683777024303i</v>
      </c>
      <c r="P1123" t="str">
        <f t="shared" si="539"/>
        <v>0.094658247106447+0.424683777024303i</v>
      </c>
      <c r="Q1123" t="str">
        <f t="shared" si="540"/>
        <v>-0.094658247106447+0.013928794206453i</v>
      </c>
      <c r="R1123" t="str">
        <f t="shared" si="541"/>
        <v>-0.332618083244056-4.53543942528716i</v>
      </c>
      <c r="S1123" t="str">
        <f t="shared" si="542"/>
        <v>0.0454944570124553i</v>
      </c>
      <c r="T1123" t="str">
        <f t="shared" si="543"/>
        <v>0.206337353966322-0.015132279089712i</v>
      </c>
      <c r="U1123" t="str">
        <f t="shared" si="544"/>
        <v>0.0001-1609.25119405354i</v>
      </c>
      <c r="V1123" t="str">
        <f t="shared" si="545"/>
        <v>0.00002-0.0258119146558791i</v>
      </c>
      <c r="W1123" t="str">
        <f t="shared" si="546"/>
        <v>0.0000199993584529566-0.0258115006472678i</v>
      </c>
      <c r="X1123" t="str">
        <f t="shared" si="547"/>
        <v>0.00236854528305885-0.0255923094014861i</v>
      </c>
      <c r="Y1123" t="str">
        <f t="shared" si="548"/>
        <v>0.009+0.621407026880061i</v>
      </c>
      <c r="Z1123" t="str">
        <f t="shared" si="549"/>
        <v>-0.514344159896242-0.057517693444348i</v>
      </c>
      <c r="AA1123" t="str">
        <f t="shared" si="550"/>
        <v>0.384154215202367-20.1331594764444i</v>
      </c>
      <c r="AB1123" t="str">
        <f t="shared" si="551"/>
        <v>1.40475917288717-0.103021617023504i</v>
      </c>
      <c r="AC1123" t="str">
        <f t="shared" si="552"/>
        <v>2.87084178245326-3.32479469402049i</v>
      </c>
      <c r="AD1123" t="str">
        <f t="shared" si="553"/>
        <v>0.226750041462134+0.226719466630628i</v>
      </c>
      <c r="AE1123" t="str">
        <f t="shared" si="554"/>
        <v>-0.103587178802753-0.129653972969567i</v>
      </c>
      <c r="AF1123" t="str">
        <f t="shared" si="555"/>
        <v>-13.6784569736762-2.97062668265205i</v>
      </c>
      <c r="AG1123" t="str">
        <f t="shared" si="556"/>
        <v>1.01683910390758-0.016210720216328i</v>
      </c>
      <c r="AH1123" t="str">
        <f t="shared" si="557"/>
        <v>0.981794144044715+2.06237221816388i</v>
      </c>
      <c r="AI1123">
        <f t="shared" si="558"/>
        <v>7.1744571887192876</v>
      </c>
      <c r="AJ1123">
        <f t="shared" si="559"/>
        <v>64.543174354282854</v>
      </c>
      <c r="AK1123"/>
      <c r="AL1123"/>
      <c r="AM1123"/>
      <c r="AN1123"/>
    </row>
    <row r="1124" spans="1:40" x14ac:dyDescent="0.25">
      <c r="A1124"/>
      <c r="B1124">
        <f t="shared" si="525"/>
        <v>99000</v>
      </c>
      <c r="C1124" s="237" t="str">
        <f t="shared" si="528"/>
        <v>-7.79780383378512E-06+0.0247375989660895i</v>
      </c>
      <c r="D1124" s="208" t="str">
        <f t="shared" si="529"/>
        <v>-5.95706574016869+0.189654925406686i</v>
      </c>
      <c r="E1124" t="str">
        <f t="shared" si="530"/>
        <v>2870</v>
      </c>
      <c r="F1124" t="str">
        <f t="shared" si="531"/>
        <v>0.777000777000777</v>
      </c>
      <c r="G1124" t="str">
        <f t="shared" si="526"/>
        <v>0.777000777000777</v>
      </c>
      <c r="H1124" t="str">
        <f t="shared" si="532"/>
        <v>7.72376932144444+3.15834299431305i</v>
      </c>
      <c r="I1124" t="str">
        <f t="shared" si="533"/>
        <v>388.772090881737i</v>
      </c>
      <c r="J1124" t="str">
        <f t="shared" si="527"/>
        <v>-128.28230829043+84.0823837452113i</v>
      </c>
      <c r="K1124" t="str">
        <f t="shared" si="534"/>
        <v>1.38946736342224-2.11987425587437i</v>
      </c>
      <c r="L1124" t="str">
        <f t="shared" si="535"/>
        <v>0.105714340812387-0.13622274589835i</v>
      </c>
      <c r="M1124" t="str">
        <f t="shared" si="536"/>
        <v>1.49518170423463-2.25609700177272i</v>
      </c>
      <c r="N1124" t="str">
        <f t="shared" si="537"/>
        <v>-0.439056062202678i</v>
      </c>
      <c r="O1124" t="str">
        <f t="shared" si="538"/>
        <v>0.905153320445469-0.425085246140751i</v>
      </c>
      <c r="P1124" t="str">
        <f t="shared" si="539"/>
        <v>0.094846679554531+0.425085246140751i</v>
      </c>
      <c r="Q1124" t="str">
        <f t="shared" si="540"/>
        <v>-0.094846679554531+0.013970816061927i</v>
      </c>
      <c r="R1124" t="str">
        <f t="shared" si="541"/>
        <v>-0.332616630555042-4.53080881611996i</v>
      </c>
      <c r="S1124" t="str">
        <f t="shared" si="542"/>
        <v>0.0455404574745509i</v>
      </c>
      <c r="T1124" t="str">
        <f t="shared" si="543"/>
        <v>0.206335106215831-0.0151475135191203i</v>
      </c>
      <c r="U1124" t="str">
        <f t="shared" si="544"/>
        <v>0.0001-1607.62568779692i</v>
      </c>
      <c r="V1124" t="str">
        <f t="shared" si="545"/>
        <v>0.00002-0.0257858420148126i</v>
      </c>
      <c r="W1124" t="str">
        <f t="shared" si="546"/>
        <v>0.0000199993584529567-0.0257854284243925i</v>
      </c>
      <c r="X1124" t="str">
        <f t="shared" si="547"/>
        <v>0.00236384266146999-0.0255668896967643i</v>
      </c>
      <c r="Y1124" t="str">
        <f t="shared" si="548"/>
        <v>0.009+0.622035345410779i</v>
      </c>
      <c r="Z1124" t="str">
        <f t="shared" si="549"/>
        <v>-0.513272950004212-0.05733558020757i</v>
      </c>
      <c r="AA1124" t="str">
        <f t="shared" si="550"/>
        <v>0.383154461842314-20.1111153122439i</v>
      </c>
      <c r="AB1124" t="str">
        <f t="shared" si="551"/>
        <v>1.40474387004423-0.103125334087059i</v>
      </c>
      <c r="AC1124" t="str">
        <f t="shared" si="552"/>
        <v>2.86768657658526-3.32342954623545i</v>
      </c>
      <c r="AD1124" t="str">
        <f t="shared" si="553"/>
        <v>0.226848200026488+0.226938564941165i</v>
      </c>
      <c r="AE1124" t="str">
        <f t="shared" si="554"/>
        <v>-0.103423390538366-0.129487899864636i</v>
      </c>
      <c r="AF1124" t="str">
        <f t="shared" si="555"/>
        <v>-13.6808350616131-2.96868806890636i</v>
      </c>
      <c r="AG1124" t="str">
        <f t="shared" si="556"/>
        <v>1.01683627808495-0.0162002883830987i</v>
      </c>
      <c r="AH1124" t="str">
        <f t="shared" si="557"/>
        <v>0.980630572768766+2.05974248684409i</v>
      </c>
      <c r="AI1124">
        <f t="shared" si="558"/>
        <v>7.1635192817038735</v>
      </c>
      <c r="AJ1124">
        <f t="shared" si="559"/>
        <v>64.541171618096882</v>
      </c>
      <c r="AK1124"/>
      <c r="AL1124"/>
      <c r="AM1124"/>
      <c r="AN1124"/>
    </row>
    <row r="1125" spans="1:40" x14ac:dyDescent="0.25">
      <c r="A1125"/>
      <c r="B1125">
        <f t="shared" si="525"/>
        <v>99100</v>
      </c>
      <c r="C1125" s="237" t="str">
        <f t="shared" si="528"/>
        <v>-7.78207453257382E-06+0.024712636711743i</v>
      </c>
      <c r="D1125" s="208" t="str">
        <f t="shared" si="529"/>
        <v>-5.95706561957738+0.189463548123363i</v>
      </c>
      <c r="E1125" t="str">
        <f t="shared" si="530"/>
        <v>2870</v>
      </c>
      <c r="F1125" t="str">
        <f t="shared" si="531"/>
        <v>0.777000777000777</v>
      </c>
      <c r="G1125" t="str">
        <f t="shared" si="526"/>
        <v>0.777000777000777</v>
      </c>
      <c r="H1125" t="str">
        <f t="shared" si="532"/>
        <v>7.72614192785737+3.15621441638924i</v>
      </c>
      <c r="I1125" t="str">
        <f t="shared" si="533"/>
        <v>389.164789963436i</v>
      </c>
      <c r="J1125" t="str">
        <f t="shared" si="527"/>
        <v>-128.543616578078+84.167315445964i</v>
      </c>
      <c r="K1125" t="str">
        <f t="shared" si="534"/>
        <v>1.38747513188062-2.119006296198i</v>
      </c>
      <c r="L1125" t="str">
        <f t="shared" si="535"/>
        <v>0.105581150297129-0.136188542921211i</v>
      </c>
      <c r="M1125" t="str">
        <f t="shared" si="536"/>
        <v>1.49305628217775-2.25519483911921i</v>
      </c>
      <c r="N1125" t="str">
        <f t="shared" si="537"/>
        <v>-0.4394995531746i</v>
      </c>
      <c r="O1125" t="str">
        <f t="shared" si="538"/>
        <v>0.904964709967992-0.425486631649631i</v>
      </c>
      <c r="P1125" t="str">
        <f t="shared" si="539"/>
        <v>0.0950352900320079+0.425486631649631i</v>
      </c>
      <c r="Q1125" t="str">
        <f t="shared" si="540"/>
        <v>-0.0950352900320079+0.014012921524969i</v>
      </c>
      <c r="R1125" t="str">
        <f t="shared" si="541"/>
        <v>-0.332615176375439-4.52618750223543i</v>
      </c>
      <c r="S1125" t="str">
        <f t="shared" si="542"/>
        <v>0.0455864579366463i</v>
      </c>
      <c r="T1125" t="str">
        <f t="shared" si="543"/>
        <v>0.20633285618403-0.0151627477469291i</v>
      </c>
      <c r="U1125" t="str">
        <f t="shared" si="544"/>
        <v>0.0001-1606.00346207765i</v>
      </c>
      <c r="V1125" t="str">
        <f t="shared" si="545"/>
        <v>0.00002-0.0257598219925978i</v>
      </c>
      <c r="W1125" t="str">
        <f t="shared" si="546"/>
        <v>0.0000199993584529567-0.0257594088195247i</v>
      </c>
      <c r="X1125" t="str">
        <f t="shared" si="547"/>
        <v>0.00235915411080696-0.0255415200045112i</v>
      </c>
      <c r="Y1125" t="str">
        <f t="shared" si="548"/>
        <v>0.009+0.622663663941497i</v>
      </c>
      <c r="Z1125" t="str">
        <f t="shared" si="549"/>
        <v>-0.512205114592331-0.0571542464288226i</v>
      </c>
      <c r="AA1125" t="str">
        <f t="shared" si="550"/>
        <v>0.382158698500686-20.0891209985253i</v>
      </c>
      <c r="AB1125" t="str">
        <f t="shared" si="551"/>
        <v>1.40472855166997-0.10322904977811i</v>
      </c>
      <c r="AC1125" t="str">
        <f t="shared" si="552"/>
        <v>2.86453716851853-3.32206336136397i</v>
      </c>
      <c r="AD1125" t="str">
        <f t="shared" si="553"/>
        <v>0.226946452081405+0.227157619326544i</v>
      </c>
      <c r="AE1125" t="str">
        <f t="shared" si="554"/>
        <v>-0.103260110941505-0.129322247886081i</v>
      </c>
      <c r="AF1125" t="str">
        <f t="shared" si="555"/>
        <v>-13.6832075474347-2.96675086826588i</v>
      </c>
      <c r="AG1125" t="str">
        <f t="shared" si="556"/>
        <v>1.01683345778934-0.0161898870027327i</v>
      </c>
      <c r="AH1125" t="str">
        <f t="shared" si="557"/>
        <v>0.979470238820286+2.05711926430472i</v>
      </c>
      <c r="AI1125">
        <f t="shared" si="558"/>
        <v>7.1525953031788001</v>
      </c>
      <c r="AJ1125">
        <f t="shared" si="559"/>
        <v>64.539160689232574</v>
      </c>
      <c r="AK1125"/>
      <c r="AL1125"/>
      <c r="AM1125"/>
      <c r="AN1125"/>
    </row>
    <row r="1126" spans="1:40" x14ac:dyDescent="0.25">
      <c r="A1126"/>
      <c r="B1126">
        <f t="shared" si="525"/>
        <v>99200</v>
      </c>
      <c r="C1126" s="237" t="str">
        <f t="shared" si="528"/>
        <v>-7.76639277582741E-06+0.0246877247845071i</v>
      </c>
      <c r="D1126" s="208" t="str">
        <f t="shared" si="529"/>
        <v>-5.95706549935058+0.189272556681221i</v>
      </c>
      <c r="E1126" t="str">
        <f t="shared" si="530"/>
        <v>2870</v>
      </c>
      <c r="F1126" t="str">
        <f t="shared" si="531"/>
        <v>0.777000777000777</v>
      </c>
      <c r="G1126" t="str">
        <f t="shared" si="526"/>
        <v>0.777000777000777</v>
      </c>
      <c r="H1126" t="str">
        <f t="shared" si="532"/>
        <v>7.72850894794815+3.15408764033984i</v>
      </c>
      <c r="I1126" t="str">
        <f t="shared" si="533"/>
        <v>389.557489045134i</v>
      </c>
      <c r="J1126" t="str">
        <f t="shared" si="527"/>
        <v>-128.805188680251+84.2522471467167i</v>
      </c>
      <c r="K1126" t="str">
        <f t="shared" si="534"/>
        <v>1.38548660193757-2.11813772593818i</v>
      </c>
      <c r="L1126" t="str">
        <f t="shared" si="535"/>
        <v>0.105448161014979-0.136154253051537i</v>
      </c>
      <c r="M1126" t="str">
        <f t="shared" si="536"/>
        <v>1.49093476295255-2.25429197898972i</v>
      </c>
      <c r="N1126" t="str">
        <f t="shared" si="537"/>
        <v>-0.439943044146522i</v>
      </c>
      <c r="O1126" t="str">
        <f t="shared" si="538"/>
        <v>0.90477592149822-0.425887933471996i</v>
      </c>
      <c r="P1126" t="str">
        <f t="shared" si="539"/>
        <v>0.0952240785017801+0.425887933471996i</v>
      </c>
      <c r="Q1126" t="str">
        <f t="shared" si="540"/>
        <v>-0.0952240785017801+0.014055110674526i</v>
      </c>
      <c r="R1126" t="str">
        <f t="shared" si="541"/>
        <v>-0.332613720705132-4.52157545552225i</v>
      </c>
      <c r="S1126" t="str">
        <f t="shared" si="542"/>
        <v>0.0456324583987419i</v>
      </c>
      <c r="T1126" t="str">
        <f t="shared" si="543"/>
        <v>0.206330603870892-0.0151779817729277i</v>
      </c>
      <c r="U1126" t="str">
        <f t="shared" si="544"/>
        <v>0.0001-1604.38450697475i</v>
      </c>
      <c r="V1126" t="str">
        <f t="shared" si="545"/>
        <v>0.00002-0.0257338544301053i</v>
      </c>
      <c r="W1126" t="str">
        <f t="shared" si="546"/>
        <v>0.0000199993584529566-0.0257334416735378i</v>
      </c>
      <c r="X1126" t="str">
        <f t="shared" si="547"/>
        <v>0.0023544795751471-0.0255162001785963i</v>
      </c>
      <c r="Y1126" t="str">
        <f t="shared" si="548"/>
        <v>0.009+0.623291982472215i</v>
      </c>
      <c r="Z1126" t="str">
        <f t="shared" si="549"/>
        <v>-0.511140639380317-0.0569736878950846i</v>
      </c>
      <c r="AA1126" t="str">
        <f t="shared" si="550"/>
        <v>0.381166903848353-20.067176361928i</v>
      </c>
      <c r="AB1126" t="str">
        <f t="shared" si="551"/>
        <v>1.4047132177642-0.103332764095223i</v>
      </c>
      <c r="AC1126" t="str">
        <f t="shared" si="552"/>
        <v>2.86139354707688-3.32069614972822i</v>
      </c>
      <c r="AD1126" t="str">
        <f t="shared" si="553"/>
        <v>0.227044797611749+0.227376629759504i</v>
      </c>
      <c r="AE1126" t="str">
        <f t="shared" si="554"/>
        <v>-0.10309733788069-0.129157015352749i</v>
      </c>
      <c r="AF1126" t="str">
        <f t="shared" si="555"/>
        <v>-13.6855744472987-2.96481508365862i</v>
      </c>
      <c r="AG1126" t="str">
        <f t="shared" si="556"/>
        <v>1.01683064299087-0.0161795159701323i</v>
      </c>
      <c r="AH1126" t="str">
        <f t="shared" si="557"/>
        <v>0.978313130152403+2.05450252581198i</v>
      </c>
      <c r="AI1126">
        <f t="shared" si="558"/>
        <v>7.1416852181881385</v>
      </c>
      <c r="AJ1126">
        <f t="shared" si="559"/>
        <v>64.537141562113234</v>
      </c>
      <c r="AK1126"/>
      <c r="AL1126"/>
      <c r="AM1126"/>
      <c r="AN1126"/>
    </row>
    <row r="1127" spans="1:40" x14ac:dyDescent="0.25">
      <c r="A1127"/>
      <c r="B1127">
        <f t="shared" si="525"/>
        <v>99300</v>
      </c>
      <c r="C1127" s="237" t="str">
        <f t="shared" si="528"/>
        <v>-0.0000077507583721239+0.0246628630323364i</v>
      </c>
      <c r="D1127" s="208" t="str">
        <f t="shared" si="529"/>
        <v>-5.95706537948681+0.189081949914579i</v>
      </c>
      <c r="E1127" t="str">
        <f t="shared" si="530"/>
        <v>2870</v>
      </c>
      <c r="F1127" t="str">
        <f t="shared" si="531"/>
        <v>0.777000777000777</v>
      </c>
      <c r="G1127" t="str">
        <f t="shared" si="526"/>
        <v>0.777000777000777</v>
      </c>
      <c r="H1127" t="str">
        <f t="shared" si="532"/>
        <v>7.7308703978242+3.15196266789233i</v>
      </c>
      <c r="I1127" t="str">
        <f t="shared" si="533"/>
        <v>389.950188126833i</v>
      </c>
      <c r="J1127" t="str">
        <f t="shared" si="527"/>
        <v>-129.06702459695+84.3371788474694i</v>
      </c>
      <c r="K1127" t="str">
        <f t="shared" si="534"/>
        <v>1.38350176631479-2.11726855158177i</v>
      </c>
      <c r="L1127" t="str">
        <f t="shared" si="535"/>
        <v>0.105315372712684-0.13611987674778i</v>
      </c>
      <c r="M1127" t="str">
        <f t="shared" si="536"/>
        <v>1.48881713902747-2.25338842832955i</v>
      </c>
      <c r="N1127" t="str">
        <f t="shared" si="537"/>
        <v>-0.440386535118444i</v>
      </c>
      <c r="O1127" t="str">
        <f t="shared" si="538"/>
        <v>0.904586955073284-0.426289151528917i</v>
      </c>
      <c r="P1127" t="str">
        <f t="shared" si="539"/>
        <v>0.095413044926716+0.426289151528917i</v>
      </c>
      <c r="Q1127" t="str">
        <f t="shared" si="540"/>
        <v>-0.095413044926716+0.014097383589527i</v>
      </c>
      <c r="R1127" t="str">
        <f t="shared" si="541"/>
        <v>-0.332612263544086-4.51697264798226i</v>
      </c>
      <c r="S1127" t="str">
        <f t="shared" si="542"/>
        <v>0.0456784588608373i</v>
      </c>
      <c r="T1127" t="str">
        <f t="shared" si="543"/>
        <v>0.206328349276385-0.0151932155969085i</v>
      </c>
      <c r="U1127" t="str">
        <f t="shared" si="544"/>
        <v>0.0001-1602.7688126072i</v>
      </c>
      <c r="V1127" t="str">
        <f t="shared" si="545"/>
        <v>0.00002-0.0257079391688464i</v>
      </c>
      <c r="W1127" t="str">
        <f t="shared" si="546"/>
        <v>0.0000199993584529566-0.0257075268279456i</v>
      </c>
      <c r="X1127" t="str">
        <f t="shared" si="547"/>
        <v>0.00234981899884437-0.0254909300734516i</v>
      </c>
      <c r="Y1127" t="str">
        <f t="shared" si="548"/>
        <v>0.009+0.623920301002933i</v>
      </c>
      <c r="Z1127" t="str">
        <f t="shared" si="549"/>
        <v>-0.510079510163905-0.056793900420902i</v>
      </c>
      <c r="AA1127" t="str">
        <f t="shared" si="550"/>
        <v>0.380179056698099-20.0452812299096i</v>
      </c>
      <c r="AB1127" t="str">
        <f t="shared" si="551"/>
        <v>1.40469786832672-0.103436477036984i</v>
      </c>
      <c r="AC1127" t="str">
        <f t="shared" si="552"/>
        <v>2.85825570109786-3.3193279215999i</v>
      </c>
      <c r="AD1127" t="str">
        <f t="shared" si="553"/>
        <v>0.227143236602377+0.22759559621275i</v>
      </c>
      <c r="AE1127" t="str">
        <f t="shared" si="554"/>
        <v>-0.102935069235642-0.128992200592538i</v>
      </c>
      <c r="AF1127" t="str">
        <f t="shared" si="555"/>
        <v>-13.687935777311-2.96288071797775i</v>
      </c>
      <c r="AG1127" t="str">
        <f t="shared" si="556"/>
        <v>1.01682783365981-0.0161691751806849i</v>
      </c>
      <c r="AH1127" t="str">
        <f t="shared" si="557"/>
        <v>0.977159234773759+2.05189224675687i</v>
      </c>
      <c r="AI1127">
        <f t="shared" si="558"/>
        <v>7.1307889919012135</v>
      </c>
      <c r="AJ1127">
        <f t="shared" si="559"/>
        <v>64.535114231282407</v>
      </c>
      <c r="AK1127"/>
      <c r="AL1127"/>
      <c r="AM1127"/>
      <c r="AN1127"/>
    </row>
    <row r="1128" spans="1:40" x14ac:dyDescent="0.25">
      <c r="A1128"/>
      <c r="B1128">
        <f t="shared" si="525"/>
        <v>99400</v>
      </c>
      <c r="C1128" s="237" t="str">
        <f t="shared" si="528"/>
        <v>-7.73517113100372E-06+0.0246380513037971i</v>
      </c>
      <c r="D1128" s="208" t="str">
        <f t="shared" si="529"/>
        <v>-5.95706525998463+0.188891726662444i</v>
      </c>
      <c r="E1128" t="str">
        <f t="shared" si="530"/>
        <v>2870</v>
      </c>
      <c r="F1128" t="str">
        <f t="shared" si="531"/>
        <v>0.777000777000777</v>
      </c>
      <c r="G1128" t="str">
        <f t="shared" si="526"/>
        <v>0.777000777000777</v>
      </c>
      <c r="H1128" t="str">
        <f t="shared" si="532"/>
        <v>7.73322629354142+3.14983950074439i</v>
      </c>
      <c r="I1128" t="str">
        <f t="shared" si="533"/>
        <v>390.342887208532i</v>
      </c>
      <c r="J1128" t="str">
        <f t="shared" si="527"/>
        <v>-129.329124328174+84.4221105482222i</v>
      </c>
      <c r="K1128" t="str">
        <f t="shared" si="534"/>
        <v>1.38152061774367-2.11639877958333i</v>
      </c>
      <c r="L1128" t="str">
        <f t="shared" si="535"/>
        <v>0.105182785136739-0.136085414466747i</v>
      </c>
      <c r="M1128" t="str">
        <f t="shared" si="536"/>
        <v>1.48670340288041-2.25248419405008i</v>
      </c>
      <c r="N1128" t="str">
        <f t="shared" si="537"/>
        <v>-0.440830026090366i</v>
      </c>
      <c r="O1128" t="str">
        <f t="shared" si="538"/>
        <v>0.904397810730352-0.426690285741481i</v>
      </c>
      <c r="P1128" t="str">
        <f t="shared" si="539"/>
        <v>0.095602189269648+0.426690285741481i</v>
      </c>
      <c r="Q1128" t="str">
        <f t="shared" si="540"/>
        <v>-0.095602189269648+0.014139740348885i</v>
      </c>
      <c r="R1128" t="str">
        <f t="shared" si="541"/>
        <v>-0.332610804892233-4.51237905173005i</v>
      </c>
      <c r="S1128" t="str">
        <f t="shared" si="542"/>
        <v>0.0457244593229329i</v>
      </c>
      <c r="T1128" t="str">
        <f t="shared" si="543"/>
        <v>0.206326092400485-0.0152084492186629i</v>
      </c>
      <c r="U1128" t="str">
        <f t="shared" si="544"/>
        <v>0.0001-1601.15636913376i</v>
      </c>
      <c r="V1128" t="str">
        <f t="shared" si="545"/>
        <v>0.00002-0.0256820760509703i</v>
      </c>
      <c r="W1128" t="str">
        <f t="shared" si="546"/>
        <v>0.0000199993584529566-0.0256816641248999i</v>
      </c>
      <c r="X1128" t="str">
        <f t="shared" si="547"/>
        <v>0.0023451723265279-0.0254657095440703i</v>
      </c>
      <c r="Y1128" t="str">
        <f t="shared" si="548"/>
        <v>0.009+0.624548619533651i</v>
      </c>
      <c r="Z1128" t="str">
        <f t="shared" si="549"/>
        <v>-0.509021712814381-0.0566148798481804i</v>
      </c>
      <c r="AA1128" t="str">
        <f t="shared" si="550"/>
        <v>0.379195136003478-20.0234354307408i</v>
      </c>
      <c r="AB1128" t="str">
        <f t="shared" si="551"/>
        <v>1.40468250335736-0.103540188601975i</v>
      </c>
      <c r="AC1128" t="str">
        <f t="shared" si="552"/>
        <v>2.85512361943305-3.31795868720059i</v>
      </c>
      <c r="AD1128" t="str">
        <f t="shared" si="553"/>
        <v>0.227241769038128+0.22781451865894i</v>
      </c>
      <c r="AE1128" t="str">
        <f t="shared" si="554"/>
        <v>-0.102773302897211-0.128827801942339i</v>
      </c>
      <c r="AF1128" t="str">
        <f t="shared" si="555"/>
        <v>-13.6902915535261-2.96094777408195i</v>
      </c>
      <c r="AG1128" t="str">
        <f t="shared" si="556"/>
        <v>1.01682502976661-0.0161588645302593i</v>
      </c>
      <c r="AH1128" t="str">
        <f t="shared" si="557"/>
        <v>0.976008540748153+2.04928840265438i</v>
      </c>
      <c r="AI1128">
        <f t="shared" si="558"/>
        <v>7.1199065896118601</v>
      </c>
      <c r="AJ1128">
        <f t="shared" si="559"/>
        <v>64.533078691403958</v>
      </c>
      <c r="AK1128"/>
      <c r="AL1128"/>
      <c r="AM1128"/>
      <c r="AN1128"/>
    </row>
    <row r="1129" spans="1:40" x14ac:dyDescent="0.25">
      <c r="A1129"/>
      <c r="B1129">
        <f t="shared" si="525"/>
        <v>99500</v>
      </c>
      <c r="C1129" s="237" t="str">
        <f t="shared" si="528"/>
        <v>-7.71963086296388E-06+0.0246132894480643i</v>
      </c>
      <c r="D1129" s="208" t="str">
        <f t="shared" si="529"/>
        <v>-5.95706514084257+0.188701885768493i</v>
      </c>
      <c r="E1129" t="str">
        <f t="shared" si="530"/>
        <v>2870</v>
      </c>
      <c r="F1129" t="str">
        <f t="shared" si="531"/>
        <v>0.777000777000777</v>
      </c>
      <c r="G1129" t="str">
        <f t="shared" si="526"/>
        <v>0.777000777000777</v>
      </c>
      <c r="H1129" t="str">
        <f t="shared" si="532"/>
        <v>7.73557665110435+3.14771814056398i</v>
      </c>
      <c r="I1129" t="str">
        <f t="shared" si="533"/>
        <v>390.735586290231i</v>
      </c>
      <c r="J1129" t="str">
        <f t="shared" si="527"/>
        <v>-129.591487873924+84.5070422489749i</v>
      </c>
      <c r="K1129" t="str">
        <f t="shared" si="534"/>
        <v>1.37954314896526-2.11552841636526i</v>
      </c>
      <c r="L1129" t="str">
        <f t="shared" si="535"/>
        <v>0.105050398033389-0.136050866663602i</v>
      </c>
      <c r="M1129" t="str">
        <f t="shared" si="536"/>
        <v>1.48459354699865-2.25157928302886i</v>
      </c>
      <c r="N1129" t="str">
        <f t="shared" si="537"/>
        <v>-0.441273517062287i</v>
      </c>
      <c r="O1129" t="str">
        <f t="shared" si="538"/>
        <v>0.904208488506625-0.42709133603079i</v>
      </c>
      <c r="P1129" t="str">
        <f t="shared" si="539"/>
        <v>0.0957915114933749+0.42709133603079i</v>
      </c>
      <c r="Q1129" t="str">
        <f t="shared" si="540"/>
        <v>-0.0957915114933749+0.014182181031497i</v>
      </c>
      <c r="R1129" t="str">
        <f t="shared" si="541"/>
        <v>-0.332609344749503-4.5077946389922i</v>
      </c>
      <c r="S1129" t="str">
        <f t="shared" si="542"/>
        <v>0.0457704597850283i</v>
      </c>
      <c r="T1129" t="str">
        <f t="shared" si="543"/>
        <v>0.206323833243159-0.0152236826379817i</v>
      </c>
      <c r="U1129" t="str">
        <f t="shared" si="544"/>
        <v>0.0001-1599.54716675272i</v>
      </c>
      <c r="V1129" t="str">
        <f t="shared" si="545"/>
        <v>0.00002-0.0256562649192607i</v>
      </c>
      <c r="W1129" t="str">
        <f t="shared" si="546"/>
        <v>0.0000199993584529566-0.0256558534071869i</v>
      </c>
      <c r="X1129" t="str">
        <f t="shared" si="547"/>
        <v>0.00234053950310031-0.0254405384460033i</v>
      </c>
      <c r="Y1129" t="str">
        <f t="shared" si="548"/>
        <v>0.009+0.625176938064369i</v>
      </c>
      <c r="Z1129" t="str">
        <f t="shared" si="549"/>
        <v>-0.507967233278093-0.0564366220459733i</v>
      </c>
      <c r="AA1129" t="str">
        <f t="shared" si="550"/>
        <v>0.37821512085773-20.0016387935009i</v>
      </c>
      <c r="AB1129" t="str">
        <f t="shared" si="551"/>
        <v>1.40466712285588-0.103643898788769i</v>
      </c>
      <c r="AC1129" t="str">
        <f t="shared" si="552"/>
        <v>2.85199729094787-3.31658845670164i</v>
      </c>
      <c r="AD1129" t="str">
        <f t="shared" si="553"/>
        <v>0.227340394903831+0.228033397070697i</v>
      </c>
      <c r="AE1129" t="str">
        <f t="shared" si="554"/>
        <v>-0.10261203676731-0.128663817747977i</v>
      </c>
      <c r="AF1129" t="str">
        <f t="shared" si="555"/>
        <v>-13.6926417919469-2.95901625479549i</v>
      </c>
      <c r="AG1129" t="str">
        <f t="shared" si="556"/>
        <v>1.01682223128191-0.0161485839152042i</v>
      </c>
      <c r="AH1129" t="str">
        <f t="shared" si="557"/>
        <v>0.974861036194276+2.04669096914266i</v>
      </c>
      <c r="AI1129">
        <f t="shared" si="558"/>
        <v>7.1090379767377145</v>
      </c>
      <c r="AJ1129">
        <f t="shared" si="559"/>
        <v>64.531034937259463</v>
      </c>
      <c r="AK1129"/>
      <c r="AL1129"/>
      <c r="AM1129"/>
      <c r="AN1129"/>
    </row>
    <row r="1130" spans="1:40" x14ac:dyDescent="0.25">
      <c r="A1130"/>
      <c r="B1130">
        <f t="shared" si="525"/>
        <v>99600</v>
      </c>
      <c r="C1130" s="237" t="str">
        <f t="shared" si="528"/>
        <v>-7.70413737945221E-06+0.0245885773149187i</v>
      </c>
      <c r="D1130" s="208" t="str">
        <f t="shared" si="529"/>
        <v>-5.9570650220592+0.188512426081043i</v>
      </c>
      <c r="E1130" t="str">
        <f t="shared" si="530"/>
        <v>2870</v>
      </c>
      <c r="F1130" t="str">
        <f t="shared" si="531"/>
        <v>0.777000777000777</v>
      </c>
      <c r="G1130" t="str">
        <f t="shared" si="526"/>
        <v>0.777000777000777</v>
      </c>
      <c r="H1130" t="str">
        <f t="shared" si="532"/>
        <v>7.73792148646631+3.14559858898972i</v>
      </c>
      <c r="I1130" t="str">
        <f t="shared" si="533"/>
        <v>391.128285371929i</v>
      </c>
      <c r="J1130" t="str">
        <f t="shared" si="527"/>
        <v>-129.8541152342+84.5919739497277i</v>
      </c>
      <c r="K1130" t="str">
        <f t="shared" si="534"/>
        <v>1.37756935273035-2.11465746831795i</v>
      </c>
      <c r="L1130" t="str">
        <f t="shared" si="535"/>
        <v>0.104918211148631-0.136016233791867i</v>
      </c>
      <c r="M1130" t="str">
        <f t="shared" si="536"/>
        <v>1.48248756387898-2.25067370210982i</v>
      </c>
      <c r="N1130" t="str">
        <f t="shared" si="537"/>
        <v>-0.441717008034209i</v>
      </c>
      <c r="O1130" t="str">
        <f t="shared" si="538"/>
        <v>0.904018988439339-0.427492302317965i</v>
      </c>
      <c r="P1130" t="str">
        <f t="shared" si="539"/>
        <v>0.095981011560661+0.427492302317965i</v>
      </c>
      <c r="Q1130" t="str">
        <f t="shared" si="540"/>
        <v>-0.095981011560661+0.014224705716244i</v>
      </c>
      <c r="R1130" t="str">
        <f t="shared" si="541"/>
        <v>-0.332607883115804-4.50321938210685i</v>
      </c>
      <c r="S1130" t="str">
        <f t="shared" si="542"/>
        <v>0.0458164602471239i</v>
      </c>
      <c r="T1130" t="str">
        <f t="shared" si="543"/>
        <v>0.206321571804376-0.0152389158546553i</v>
      </c>
      <c r="U1130" t="str">
        <f t="shared" si="544"/>
        <v>0.0001-1597.94119570176i</v>
      </c>
      <c r="V1130" t="str">
        <f t="shared" si="545"/>
        <v>0.00002-0.025630505617133i</v>
      </c>
      <c r="W1130" t="str">
        <f t="shared" si="546"/>
        <v>0.0000199993584529565-0.0256300945182243i</v>
      </c>
      <c r="X1130" t="str">
        <f t="shared" si="547"/>
        <v>0.00233592047373608-0.025415416635357i</v>
      </c>
      <c r="Y1130" t="str">
        <f t="shared" si="548"/>
        <v>0.009+0.625805256595087i</v>
      </c>
      <c r="Z1130" t="str">
        <f t="shared" si="549"/>
        <v>-0.506916057575965-0.0562591229102736i</v>
      </c>
      <c r="AA1130" t="str">
        <f t="shared" si="550"/>
        <v>0.377238990492656-19.9798911480727i</v>
      </c>
      <c r="AB1130" t="str">
        <f t="shared" si="551"/>
        <v>1.40465172682209-0.103747607595941i</v>
      </c>
      <c r="AC1130" t="str">
        <f t="shared" si="552"/>
        <v>2.84887670452189-3.3152172402248i</v>
      </c>
      <c r="AD1130" t="str">
        <f t="shared" si="553"/>
        <v>0.227439114184295+0.228252231420601i</v>
      </c>
      <c r="AE1130" t="str">
        <f t="shared" si="554"/>
        <v>-0.102451268758837-0.128500246364146i</v>
      </c>
      <c r="AF1130" t="str">
        <f t="shared" si="555"/>
        <v>-13.6949865085255-2.95708616290868i</v>
      </c>
      <c r="AG1130" t="str">
        <f t="shared" si="556"/>
        <v>1.01681943817652-0.0161383332323441i</v>
      </c>
      <c r="AH1130" t="str">
        <f t="shared" si="557"/>
        <v>0.973716709285391+2.04409992198232i</v>
      </c>
      <c r="AI1130">
        <f t="shared" si="558"/>
        <v>7.0981831188198576</v>
      </c>
      <c r="AJ1130">
        <f t="shared" si="559"/>
        <v>64.528982963748575</v>
      </c>
      <c r="AK1130"/>
      <c r="AL1130"/>
      <c r="AM1130"/>
      <c r="AN1130"/>
    </row>
    <row r="1131" spans="1:40" x14ac:dyDescent="0.25">
      <c r="A1131"/>
      <c r="B1131">
        <f t="shared" si="525"/>
        <v>99700</v>
      </c>
      <c r="C1131" s="237" t="str">
        <f t="shared" si="528"/>
        <v>-7.68869049286173E-06+0.0245639147547437i</v>
      </c>
      <c r="D1131" s="208" t="str">
        <f t="shared" si="529"/>
        <v>-5.95706490363307+0.188323346453035i</v>
      </c>
      <c r="E1131" t="str">
        <f t="shared" si="530"/>
        <v>2870</v>
      </c>
      <c r="F1131" t="str">
        <f t="shared" si="531"/>
        <v>0.777000777000777</v>
      </c>
      <c r="G1131" t="str">
        <f t="shared" si="526"/>
        <v>0.777000777000777</v>
      </c>
      <c r="H1131" t="str">
        <f t="shared" si="532"/>
        <v>7.74026081552957+3.14348084763091i</v>
      </c>
      <c r="I1131" t="str">
        <f t="shared" si="533"/>
        <v>391.520984453628i</v>
      </c>
      <c r="J1131" t="str">
        <f t="shared" si="527"/>
        <v>-130.117006409001+84.6769056504804i</v>
      </c>
      <c r="K1131" t="str">
        <f t="shared" si="534"/>
        <v>1.37559922179951-2.11378594179992i</v>
      </c>
      <c r="L1131" t="str">
        <f t="shared" si="535"/>
        <v>0.104786224228228-0.135981516303432i</v>
      </c>
      <c r="M1131" t="str">
        <f t="shared" si="536"/>
        <v>1.48038544602774-2.24976745810335i</v>
      </c>
      <c r="N1131" t="str">
        <f t="shared" si="537"/>
        <v>-0.442160499006131i</v>
      </c>
      <c r="O1131" t="str">
        <f t="shared" si="538"/>
        <v>0.903829310565766-0.427893184524143i</v>
      </c>
      <c r="P1131" t="str">
        <f t="shared" si="539"/>
        <v>0.096170689434234+0.427893184524143i</v>
      </c>
      <c r="Q1131" t="str">
        <f t="shared" si="540"/>
        <v>-0.096170689434234+0.014267314481988i</v>
      </c>
      <c r="R1131" t="str">
        <f t="shared" si="541"/>
        <v>-0.332606419991139-4.49865325352319i</v>
      </c>
      <c r="S1131" t="str">
        <f t="shared" si="542"/>
        <v>0.0458624607092193i</v>
      </c>
      <c r="T1131" t="str">
        <f t="shared" si="543"/>
        <v>0.206319308084109-0.0152541488684777i</v>
      </c>
      <c r="U1131" t="str">
        <f t="shared" si="544"/>
        <v>0.0001-1596.33844625773i</v>
      </c>
      <c r="V1131" t="str">
        <f t="shared" si="545"/>
        <v>0.00002-0.0256047979886303i</v>
      </c>
      <c r="W1131" t="str">
        <f t="shared" si="546"/>
        <v>0.0000199993584529566-0.025604387302058i</v>
      </c>
      <c r="X1131" t="str">
        <f t="shared" si="547"/>
        <v>0.00233131518387999-0.0253903439687904i</v>
      </c>
      <c r="Y1131" t="str">
        <f t="shared" si="548"/>
        <v>0.009+0.626433575125805i</v>
      </c>
      <c r="Z1131" t="str">
        <f t="shared" si="549"/>
        <v>-0.505868171803026-0.0560823783638075i</v>
      </c>
      <c r="AA1131" t="str">
        <f t="shared" si="550"/>
        <v>0.37626672427753-19.9581923251379i</v>
      </c>
      <c r="AB1131" t="str">
        <f t="shared" si="551"/>
        <v>1.4046363152558-0.103851315022087i</v>
      </c>
      <c r="AC1131" t="str">
        <f t="shared" si="552"/>
        <v>2.84576184904879-3.31384504784224i</v>
      </c>
      <c r="AD1131" t="str">
        <f t="shared" si="553"/>
        <v>0.227537926864319+0.228471021681189i</v>
      </c>
      <c r="AE1131" t="str">
        <f t="shared" si="554"/>
        <v>-0.102290996795614-0.128337086154354i</v>
      </c>
      <c r="AF1131" t="str">
        <f t="shared" si="555"/>
        <v>-13.6973257191626-2.95515750117788i</v>
      </c>
      <c r="AG1131" t="str">
        <f t="shared" si="556"/>
        <v>1.0168166504214-0.0161281123789773i</v>
      </c>
      <c r="AH1131" t="str">
        <f t="shared" si="557"/>
        <v>0.972575548249056+2.04151523705562i</v>
      </c>
      <c r="AI1131">
        <f t="shared" si="558"/>
        <v>7.0873419815221039</v>
      </c>
      <c r="AJ1131">
        <f t="shared" si="559"/>
        <v>64.52692276588698</v>
      </c>
      <c r="AK1131"/>
      <c r="AL1131"/>
      <c r="AM1131"/>
      <c r="AN1131"/>
    </row>
    <row r="1132" spans="1:40" x14ac:dyDescent="0.25">
      <c r="A1132"/>
      <c r="B1132">
        <f t="shared" si="525"/>
        <v>99800</v>
      </c>
      <c r="C1132" s="237" t="str">
        <f t="shared" si="528"/>
        <v>-7.67329001652484E-06+0.0245393016185225i</v>
      </c>
      <c r="D1132" s="208" t="str">
        <f t="shared" si="529"/>
        <v>-5.95706478556275+0.188134645742006i</v>
      </c>
      <c r="E1132" t="str">
        <f t="shared" si="530"/>
        <v>2870</v>
      </c>
      <c r="F1132" t="str">
        <f t="shared" si="531"/>
        <v>0.777000777000777</v>
      </c>
      <c r="G1132" t="str">
        <f t="shared" si="526"/>
        <v>0.777000777000777</v>
      </c>
      <c r="H1132" t="str">
        <f t="shared" si="532"/>
        <v>7.74259465414549+3.14136491806794i</v>
      </c>
      <c r="I1132" t="str">
        <f t="shared" si="533"/>
        <v>391.913683535327i</v>
      </c>
      <c r="J1132" t="str">
        <f t="shared" si="527"/>
        <v>-130.380161398328+84.7618373512331i</v>
      </c>
      <c r="K1132" t="str">
        <f t="shared" si="534"/>
        <v>1.37363274894308-2.11291384313794i</v>
      </c>
      <c r="L1132" t="str">
        <f t="shared" si="535"/>
        <v>0.104654437017701-0.135946714648558i</v>
      </c>
      <c r="M1132" t="str">
        <f t="shared" si="536"/>
        <v>1.47828718596078-2.2488605577865i</v>
      </c>
      <c r="N1132" t="str">
        <f t="shared" si="537"/>
        <v>-0.442603989978053i</v>
      </c>
      <c r="O1132" t="str">
        <f t="shared" si="538"/>
        <v>0.903639454923213-0.428293982570474i</v>
      </c>
      <c r="P1132" t="str">
        <f t="shared" si="539"/>
        <v>0.096360545076787+0.428293982570474i</v>
      </c>
      <c r="Q1132" t="str">
        <f t="shared" si="540"/>
        <v>-0.096360545076787+0.014310007407579i</v>
      </c>
      <c r="R1132" t="str">
        <f t="shared" si="541"/>
        <v>-0.33260495537531-4.49409622580076i</v>
      </c>
      <c r="S1132" t="str">
        <f t="shared" si="542"/>
        <v>0.0459084611713149i</v>
      </c>
      <c r="T1132" t="str">
        <f t="shared" si="543"/>
        <v>0.206317042082327-0.0152693816792343i</v>
      </c>
      <c r="U1132" t="str">
        <f t="shared" si="544"/>
        <v>0.0001-1594.73890873643i</v>
      </c>
      <c r="V1132" t="str">
        <f t="shared" si="545"/>
        <v>0.00002-0.0255791418784213i</v>
      </c>
      <c r="W1132" t="str">
        <f t="shared" si="546"/>
        <v>0.0000199993584529565-0.0255787316033592i</v>
      </c>
      <c r="X1132" t="str">
        <f t="shared" si="547"/>
        <v>0.00232672357924554-0.0253653203035129i</v>
      </c>
      <c r="Y1132" t="str">
        <f t="shared" si="548"/>
        <v>0.009+0.627061893656523i</v>
      </c>
      <c r="Z1132" t="str">
        <f t="shared" si="549"/>
        <v>-0.50482356212794-0.0559063843558308i</v>
      </c>
      <c r="AA1132" t="str">
        <f t="shared" si="550"/>
        <v>0.375298301718023-19.9365421561723i</v>
      </c>
      <c r="AB1132" t="str">
        <f t="shared" si="551"/>
        <v>1.40462088815679-0.103955021065748i</v>
      </c>
      <c r="AC1132" t="str">
        <f t="shared" si="552"/>
        <v>2.84265271343641-3.31247188957663i</v>
      </c>
      <c r="AD1132" t="str">
        <f t="shared" si="553"/>
        <v>0.227636832928685+0.228689767824962i</v>
      </c>
      <c r="AE1132" t="str">
        <f t="shared" si="554"/>
        <v>-0.102131218812313-0.128174335490864i</v>
      </c>
      <c r="AF1132" t="str">
        <f t="shared" si="555"/>
        <v>-13.6996594397082-2.95323027232593i</v>
      </c>
      <c r="AG1132" t="str">
        <f t="shared" si="556"/>
        <v>1.01681386798772-0.0161179212528729i</v>
      </c>
      <c r="AH1132" t="str">
        <f t="shared" si="557"/>
        <v>0.971437541366781+2.03893689036574i</v>
      </c>
      <c r="AI1132">
        <f t="shared" si="558"/>
        <v>7.0765145306304644</v>
      </c>
      <c r="AJ1132">
        <f t="shared" si="559"/>
        <v>64.524854338806861</v>
      </c>
      <c r="AK1132"/>
      <c r="AL1132"/>
      <c r="AM1132"/>
      <c r="AN1132"/>
    </row>
    <row r="1133" spans="1:40" x14ac:dyDescent="0.25">
      <c r="A1133"/>
      <c r="B1133">
        <f t="shared" si="525"/>
        <v>99900</v>
      </c>
      <c r="C1133" s="237" t="str">
        <f t="shared" si="528"/>
        <v>-7.65793576470774E-06+0.0245147377578349i</v>
      </c>
      <c r="D1133" s="208" t="str">
        <f t="shared" si="529"/>
        <v>-5.95706466784682+0.187946322810068i</v>
      </c>
      <c r="E1133" t="str">
        <f t="shared" si="530"/>
        <v>2870</v>
      </c>
      <c r="F1133" t="str">
        <f t="shared" si="531"/>
        <v>0.777000777000777</v>
      </c>
      <c r="G1133" t="str">
        <f t="shared" si="526"/>
        <v>0.777000777000777</v>
      </c>
      <c r="H1133" t="str">
        <f t="shared" si="532"/>
        <v>7.74492301811474+3.13925080185239i</v>
      </c>
      <c r="I1133" t="str">
        <f t="shared" si="533"/>
        <v>392.306382617026i</v>
      </c>
      <c r="J1133" t="str">
        <f t="shared" si="527"/>
        <v>-130.643580202181+84.8467690519859i</v>
      </c>
      <c r="K1133" t="str">
        <f t="shared" si="534"/>
        <v>1.37166992694122-2.11204117862719i</v>
      </c>
      <c r="L1133" t="str">
        <f t="shared" si="535"/>
        <v>0.104522849262344-0.135911829275878i</v>
      </c>
      <c r="M1133" t="str">
        <f t="shared" si="536"/>
        <v>1.47619277620356-2.24795300790307i</v>
      </c>
      <c r="N1133" t="str">
        <f t="shared" si="537"/>
        <v>-0.443047480949975i</v>
      </c>
      <c r="O1133" t="str">
        <f t="shared" si="538"/>
        <v>0.903449421549022-0.42869469637813i</v>
      </c>
      <c r="P1133" t="str">
        <f t="shared" si="539"/>
        <v>0.096550578450978+0.42869469637813i</v>
      </c>
      <c r="Q1133" t="str">
        <f t="shared" si="540"/>
        <v>-0.096550578450978+0.014352784571845i</v>
      </c>
      <c r="R1133" t="str">
        <f t="shared" si="541"/>
        <v>-0.332603489268364-4.48954827160906i</v>
      </c>
      <c r="S1133" t="str">
        <f t="shared" si="542"/>
        <v>0.0459544616334105i</v>
      </c>
      <c r="T1133" t="str">
        <f t="shared" si="543"/>
        <v>0.206314773799003-0.0152846142867215i</v>
      </c>
      <c r="U1133" t="str">
        <f t="shared" si="544"/>
        <v>0.0001-1593.14257349245i</v>
      </c>
      <c r="V1133" t="str">
        <f t="shared" si="545"/>
        <v>0.00002-0.0255535371317963i</v>
      </c>
      <c r="W1133" t="str">
        <f t="shared" si="546"/>
        <v>0.0000199993584529566-0.0255531272674204i</v>
      </c>
      <c r="X1133" t="str">
        <f t="shared" si="547"/>
        <v>0.00232214560581321-0.0253403454972809i</v>
      </c>
      <c r="Y1133" t="str">
        <f t="shared" si="548"/>
        <v>0.009+0.627690212187241i</v>
      </c>
      <c r="Z1133" t="str">
        <f t="shared" si="549"/>
        <v>-0.503782214792513-0.0557311368619216i</v>
      </c>
      <c r="AA1133" t="str">
        <f t="shared" si="550"/>
        <v>0.37433370245512-19.9149404734409i</v>
      </c>
      <c r="AB1133" t="str">
        <f t="shared" si="551"/>
        <v>1.40460544552488-0.104058725725536i</v>
      </c>
      <c r="AC1133" t="str">
        <f t="shared" si="552"/>
        <v>2.83954928660673-3.31109777540167i</v>
      </c>
      <c r="AD1133" t="str">
        <f t="shared" si="553"/>
        <v>0.227735832362162+0.228908469824383i</v>
      </c>
      <c r="AE1133" t="str">
        <f t="shared" si="554"/>
        <v>-0.10197193275439-0.128011992754632i</v>
      </c>
      <c r="AF1133" t="str">
        <f t="shared" si="555"/>
        <v>-13.7019876859616-2.95130447904232i</v>
      </c>
      <c r="AG1133" t="str">
        <f t="shared" si="556"/>
        <v>1.01681109084678-0.016107759752268i</v>
      </c>
      <c r="AH1133" t="str">
        <f t="shared" si="557"/>
        <v>0.970302676973794+2.03636485803605i</v>
      </c>
      <c r="AI1133">
        <f t="shared" si="558"/>
        <v>7.065700732052747</v>
      </c>
      <c r="AJ1133">
        <f t="shared" si="559"/>
        <v>64.522777677754746</v>
      </c>
      <c r="AK1133"/>
      <c r="AL1133"/>
      <c r="AM1133"/>
      <c r="AN1133"/>
    </row>
    <row r="1134" spans="1:40" x14ac:dyDescent="0.25">
      <c r="A1134"/>
      <c r="B1134">
        <f t="shared" si="525"/>
        <v>100000</v>
      </c>
      <c r="C1134" s="237" t="str">
        <f t="shared" si="528"/>
        <v>-7.64262755260491E-06+0.0244902230248543i</v>
      </c>
      <c r="D1134" s="208" t="str">
        <f t="shared" si="529"/>
        <v>-5.95706455048387+0.187758376523883i</v>
      </c>
      <c r="E1134" t="str">
        <f t="shared" si="530"/>
        <v>2870</v>
      </c>
      <c r="F1134" t="str">
        <f t="shared" si="531"/>
        <v>0.777000777000777</v>
      </c>
      <c r="G1134" t="str">
        <f t="shared" si="526"/>
        <v>0.777000777000777</v>
      </c>
      <c r="H1134" t="str">
        <f t="shared" si="532"/>
        <v>7.74724592318738+3.13713850050729i</v>
      </c>
      <c r="I1134" t="str">
        <f t="shared" si="533"/>
        <v>392.699081698724i</v>
      </c>
      <c r="J1134" t="str">
        <f t="shared" si="527"/>
        <v>-130.907262820559+84.9317007527386i</v>
      </c>
      <c r="K1134" t="str">
        <f t="shared" si="534"/>
        <v>1.36971074858399-2.11116795453136i</v>
      </c>
      <c r="L1134" t="str">
        <f t="shared" si="535"/>
        <v>0.104391460707221-0.135876860632407i</v>
      </c>
      <c r="M1134" t="str">
        <f t="shared" si="536"/>
        <v>1.47410220929121-2.24704481516377i</v>
      </c>
      <c r="N1134" t="str">
        <f t="shared" si="537"/>
        <v>-0.443490971921897i</v>
      </c>
      <c r="O1134" t="str">
        <f t="shared" si="538"/>
        <v>0.903259210480569-0.429095325868296i</v>
      </c>
      <c r="P1134" t="str">
        <f t="shared" si="539"/>
        <v>0.096740789519431+0.429095325868296i</v>
      </c>
      <c r="Q1134" t="str">
        <f t="shared" si="540"/>
        <v>-0.096740789519431+0.014395646053601i</v>
      </c>
      <c r="R1134" t="str">
        <f t="shared" si="541"/>
        <v>-0.332602021670196-4.48500936372681i</v>
      </c>
      <c r="S1134" t="str">
        <f t="shared" si="542"/>
        <v>0.0460004620955059i</v>
      </c>
      <c r="T1134" t="str">
        <f t="shared" si="543"/>
        <v>0.206312503234104-0.0152998466907285i</v>
      </c>
      <c r="U1134" t="str">
        <f t="shared" si="544"/>
        <v>0.0001-1591.54943091895i</v>
      </c>
      <c r="V1134" t="str">
        <f t="shared" si="545"/>
        <v>0.00002-0.0255279835946645i</v>
      </c>
      <c r="W1134" t="str">
        <f t="shared" si="546"/>
        <v>0.0000199993584529567-0.0255275741401536i</v>
      </c>
      <c r="X1134" t="str">
        <f t="shared" si="547"/>
        <v>0.00231758120982913-0.0253154194083958i</v>
      </c>
      <c r="Y1134" t="str">
        <f t="shared" si="548"/>
        <v>0.009+0.628318530717959i</v>
      </c>
      <c r="Z1134" t="str">
        <f t="shared" si="549"/>
        <v>-0.502744116111251-0.0555566318837849i</v>
      </c>
      <c r="AA1134" t="str">
        <f t="shared" si="550"/>
        <v>0.37337290626406-19.8933871099938i</v>
      </c>
      <c r="AB1134" t="str">
        <f t="shared" si="551"/>
        <v>1.40458998735985-0.104162429000016i</v>
      </c>
      <c r="AC1134" t="str">
        <f t="shared" si="552"/>
        <v>2.83645155749612-3.30972271524196i</v>
      </c>
      <c r="AD1134" t="str">
        <f t="shared" si="553"/>
        <v>0.227834925149504+0.229127127651867i</v>
      </c>
      <c r="AE1134" t="str">
        <f t="shared" si="554"/>
        <v>-0.101813136578017-0.127850056335248i</v>
      </c>
      <c r="AF1134" t="str">
        <f t="shared" si="555"/>
        <v>-13.7043104736712-2.94938012398341i</v>
      </c>
      <c r="AG1134" t="str">
        <f t="shared" si="556"/>
        <v>1.01680831897007-0.0160976277758652i</v>
      </c>
      <c r="AH1134" t="str">
        <f t="shared" si="557"/>
        <v>0.969170943458683+2.03379911630921i</v>
      </c>
      <c r="AI1134">
        <f t="shared" si="558"/>
        <v>7.0549005518173651</v>
      </c>
      <c r="AJ1134">
        <f t="shared" si="559"/>
        <v>64.520692778090435</v>
      </c>
      <c r="AK1134"/>
      <c r="AL1134"/>
      <c r="AM1134"/>
      <c r="AN1134"/>
    </row>
    <row r="1135" spans="1:40" x14ac:dyDescent="0.25">
      <c r="A1135"/>
      <c r="B1135">
        <f t="shared" si="525"/>
        <v>100100</v>
      </c>
      <c r="C1135" s="237" t="str">
        <f t="shared" si="528"/>
        <v>-7.62736519633341E-06+0.0244657572723448i</v>
      </c>
      <c r="D1135" s="208" t="str">
        <f t="shared" si="529"/>
        <v>-5.95706443347246+0.187570805754644i</v>
      </c>
      <c r="E1135" t="str">
        <f t="shared" si="530"/>
        <v>2870</v>
      </c>
      <c r="F1135" t="str">
        <f t="shared" si="531"/>
        <v>0.777000777000777</v>
      </c>
      <c r="G1135" t="str">
        <f t="shared" si="526"/>
        <v>0.777000777000777</v>
      </c>
      <c r="H1135" t="str">
        <f t="shared" si="532"/>
        <v>7.74956338506307+3.13502801552727i</v>
      </c>
      <c r="I1135" t="str">
        <f t="shared" si="533"/>
        <v>393.091780780423i</v>
      </c>
      <c r="J1135" t="str">
        <f t="shared" si="527"/>
        <v>-131.171209253463+85.0166324534914i</v>
      </c>
      <c r="K1135" t="str">
        <f t="shared" si="534"/>
        <v>1.36775520667131-2.11029417708285i</v>
      </c>
      <c r="L1135" t="str">
        <f t="shared" si="535"/>
        <v>0.104260271097179-0.135841809163543i</v>
      </c>
      <c r="M1135" t="str">
        <f t="shared" si="536"/>
        <v>1.47201547776849-2.24613598624639i</v>
      </c>
      <c r="N1135" t="str">
        <f t="shared" si="537"/>
        <v>-0.443934462893819i</v>
      </c>
      <c r="O1135" t="str">
        <f t="shared" si="538"/>
        <v>0.903068821755265-0.429495870962174i</v>
      </c>
      <c r="P1135" t="str">
        <f t="shared" si="539"/>
        <v>0.096931178244735+0.429495870962174i</v>
      </c>
      <c r="Q1135" t="str">
        <f t="shared" si="540"/>
        <v>-0.096931178244735+0.014438591931645i</v>
      </c>
      <c r="R1135" t="str">
        <f t="shared" si="541"/>
        <v>-0.332600552580723-4.48047947504152i</v>
      </c>
      <c r="S1135" t="str">
        <f t="shared" si="542"/>
        <v>0.0460464625576014i</v>
      </c>
      <c r="T1135" t="str">
        <f t="shared" si="543"/>
        <v>0.206310230387601-0.0153150788910458i</v>
      </c>
      <c r="U1135" t="str">
        <f t="shared" si="544"/>
        <v>0.0001-1589.9594714475i</v>
      </c>
      <c r="V1135" t="str">
        <f t="shared" si="545"/>
        <v>0.00002-0.0255024811135509i</v>
      </c>
      <c r="W1135" t="str">
        <f t="shared" si="546"/>
        <v>0.0000199993584529567-0.0255020720680859i</v>
      </c>
      <c r="X1135" t="str">
        <f t="shared" si="547"/>
        <v>0.00231303033780329-0.0252905418957013i</v>
      </c>
      <c r="Y1135" t="str">
        <f t="shared" si="548"/>
        <v>0.009+0.628946849248676i</v>
      </c>
      <c r="Z1135" t="str">
        <f t="shared" si="549"/>
        <v>-0.501709252470886-0.0553828654490484i</v>
      </c>
      <c r="AA1135" t="str">
        <f t="shared" si="550"/>
        <v>0.372415893053284-19.8718818996607i</v>
      </c>
      <c r="AB1135" t="str">
        <f t="shared" si="551"/>
        <v>1.4045745136615-0.104266130887763i</v>
      </c>
      <c r="AC1135" t="str">
        <f t="shared" si="552"/>
        <v>2.8333595150552-3.30834671897344i</v>
      </c>
      <c r="AD1135" t="str">
        <f t="shared" si="553"/>
        <v>0.227934111275451+0.229345741279798i</v>
      </c>
      <c r="AE1135" t="str">
        <f t="shared" si="554"/>
        <v>-0.101654828250011-0.127688524630885i</v>
      </c>
      <c r="AF1135" t="str">
        <f t="shared" si="555"/>
        <v>-13.7066278185355-2.94745720977263i</v>
      </c>
      <c r="AG1135" t="str">
        <f t="shared" si="556"/>
        <v>1.01680555232925-0.0160875252228298i</v>
      </c>
      <c r="AH1135" t="str">
        <f t="shared" si="557"/>
        <v>0.968042329263165+2.03123964154667i</v>
      </c>
      <c r="AI1135">
        <f t="shared" si="558"/>
        <v>7.0441139560737129</v>
      </c>
      <c r="AJ1135">
        <f t="shared" si="559"/>
        <v>64.518599635287288</v>
      </c>
      <c r="AK1135"/>
      <c r="AL1135"/>
      <c r="AM1135"/>
      <c r="AN1135"/>
    </row>
    <row r="1136" spans="1:40" x14ac:dyDescent="0.25">
      <c r="A1136"/>
      <c r="B1136">
        <f t="shared" si="525"/>
        <v>100200</v>
      </c>
      <c r="C1136" s="237" t="str">
        <f t="shared" si="528"/>
        <v>-7.61214851292742E-06+0.0244413403536585i</v>
      </c>
      <c r="D1136" s="208" t="str">
        <f t="shared" si="529"/>
        <v>-5.95706431681123+0.187383609378049i</v>
      </c>
      <c r="E1136" t="str">
        <f t="shared" si="530"/>
        <v>2870</v>
      </c>
      <c r="F1136" t="str">
        <f t="shared" si="531"/>
        <v>0.777000777000777</v>
      </c>
      <c r="G1136" t="str">
        <f t="shared" si="526"/>
        <v>0.777000777000777</v>
      </c>
      <c r="H1136" t="str">
        <f t="shared" si="532"/>
        <v>7.75187541939124+3.13291934837891i</v>
      </c>
      <c r="I1136" t="str">
        <f t="shared" si="533"/>
        <v>393.484479862122i</v>
      </c>
      <c r="J1136" t="str">
        <f t="shared" si="527"/>
        <v>-131.435419500893+85.1015641542441i</v>
      </c>
      <c r="K1136" t="str">
        <f t="shared" si="534"/>
        <v>1.36580329401303-2.10941985248284i</v>
      </c>
      <c r="L1136" t="str">
        <f t="shared" si="535"/>
        <v>0.104129280176845-0.135806675313071i</v>
      </c>
      <c r="M1136" t="str">
        <f t="shared" si="536"/>
        <v>1.46993257418987-2.24522652779591i</v>
      </c>
      <c r="N1136" t="str">
        <f t="shared" si="537"/>
        <v>-0.444377953865741i</v>
      </c>
      <c r="O1136" t="str">
        <f t="shared" si="538"/>
        <v>0.902878255410558-0.429896331580984i</v>
      </c>
      <c r="P1136" t="str">
        <f t="shared" si="539"/>
        <v>0.097121744589442+0.429896331580984i</v>
      </c>
      <c r="Q1136" t="str">
        <f t="shared" si="540"/>
        <v>-0.097121744589442+0.014481622284757i</v>
      </c>
      <c r="R1136" t="str">
        <f t="shared" si="541"/>
        <v>-0.332599081999895-4.47595857854906i</v>
      </c>
      <c r="S1136" t="str">
        <f t="shared" si="542"/>
        <v>0.0460924630196968i</v>
      </c>
      <c r="T1136" t="str">
        <f t="shared" si="543"/>
        <v>0.206307955259467-0.0153303108874653i</v>
      </c>
      <c r="U1136" t="str">
        <f t="shared" si="544"/>
        <v>0.0001-1588.37268554786i</v>
      </c>
      <c r="V1136" t="str">
        <f t="shared" si="545"/>
        <v>0.00002-0.0254770295355933i</v>
      </c>
      <c r="W1136" t="str">
        <f t="shared" si="546"/>
        <v>0.0000199993584529566-0.0254766208983577i</v>
      </c>
      <c r="X1136" t="str">
        <f t="shared" si="547"/>
        <v>0.00230849293650822-0.025265712818581i</v>
      </c>
      <c r="Y1136" t="str">
        <f t="shared" si="548"/>
        <v>0.009+0.629575167779394i</v>
      </c>
      <c r="Z1136" t="str">
        <f t="shared" si="549"/>
        <v>-0.500677610329919-0.0552098336110691i</v>
      </c>
      <c r="AA1136" t="str">
        <f t="shared" si="550"/>
        <v>0.371462642863385-19.8504246770471i</v>
      </c>
      <c r="AB1136" t="str">
        <f t="shared" si="551"/>
        <v>1.40455902442964-0.104369831387359i</v>
      </c>
      <c r="AC1136" t="str">
        <f t="shared" si="552"/>
        <v>2.83027314824899-3.30696979642355i</v>
      </c>
      <c r="AD1136" t="str">
        <f t="shared" si="553"/>
        <v>0.228033390724728+0.22956431068052i</v>
      </c>
      <c r="AE1136" t="str">
        <f t="shared" si="554"/>
        <v>-0.101497005747774-0.127527396048238i</v>
      </c>
      <c r="AF1136" t="str">
        <f t="shared" si="555"/>
        <v>-13.7089397362025-2.94553573900086i</v>
      </c>
      <c r="AG1136" t="str">
        <f t="shared" si="556"/>
        <v>1.01680279089613-0.0160774519927869i</v>
      </c>
      <c r="AH1136" t="str">
        <f t="shared" si="557"/>
        <v>0.966916822881741+2.02868641022779i</v>
      </c>
      <c r="AI1136">
        <f t="shared" si="558"/>
        <v>7.0333409110910052</v>
      </c>
      <c r="AJ1136">
        <f t="shared" si="559"/>
        <v>64.516498244930972</v>
      </c>
      <c r="AK1136"/>
      <c r="AL1136"/>
      <c r="AM1136"/>
      <c r="AN1136"/>
    </row>
    <row r="1137" spans="1:40" x14ac:dyDescent="0.25">
      <c r="A1137"/>
      <c r="B1137">
        <f t="shared" si="525"/>
        <v>100300</v>
      </c>
      <c r="C1137" s="237" t="str">
        <f t="shared" si="528"/>
        <v>-7.59697732033276E-06+0.0244169721227321i</v>
      </c>
      <c r="D1137" s="208" t="str">
        <f t="shared" si="529"/>
        <v>-5.95706420049875+0.18719678627428i</v>
      </c>
      <c r="E1137" t="str">
        <f t="shared" si="530"/>
        <v>2870</v>
      </c>
      <c r="F1137" t="str">
        <f t="shared" si="531"/>
        <v>0.777000777000777</v>
      </c>
      <c r="G1137" t="str">
        <f t="shared" si="526"/>
        <v>0.777000777000777</v>
      </c>
      <c r="H1137" t="str">
        <f t="shared" si="532"/>
        <v>7.75418204177118+3.13081250050076i</v>
      </c>
      <c r="I1137" t="str">
        <f t="shared" si="533"/>
        <v>393.87717894382i</v>
      </c>
      <c r="J1137" t="str">
        <f t="shared" si="527"/>
        <v>-131.699893562848+85.1864958549969i</v>
      </c>
      <c r="K1137" t="str">
        <f t="shared" si="534"/>
        <v>1.36385500342899-2.10854498690146i</v>
      </c>
      <c r="L1137" t="str">
        <f t="shared" si="535"/>
        <v>0.103998487690634-0.13577145952317i</v>
      </c>
      <c r="M1137" t="str">
        <f t="shared" si="536"/>
        <v>1.46785349111962-2.24431644642463i</v>
      </c>
      <c r="N1137" t="str">
        <f t="shared" si="537"/>
        <v>-0.444821444837663i</v>
      </c>
      <c r="O1137" t="str">
        <f t="shared" si="538"/>
        <v>0.902687511483928-0.430296707645961i</v>
      </c>
      <c r="P1137" t="str">
        <f t="shared" si="539"/>
        <v>0.097312488516072+0.430296707645961i</v>
      </c>
      <c r="Q1137" t="str">
        <f t="shared" si="540"/>
        <v>-0.097312488516072+0.014524737191702i</v>
      </c>
      <c r="R1137" t="str">
        <f t="shared" si="541"/>
        <v>-0.332597609927631-4.4714466473528i</v>
      </c>
      <c r="S1137" t="str">
        <f t="shared" si="542"/>
        <v>0.0461384634817924i</v>
      </c>
      <c r="T1137" t="str">
        <f t="shared" si="543"/>
        <v>0.20630567784967-0.0153455426797774i</v>
      </c>
      <c r="U1137" t="str">
        <f t="shared" si="544"/>
        <v>0.0001-1586.78906372777i</v>
      </c>
      <c r="V1137" t="str">
        <f t="shared" si="545"/>
        <v>0.00002-0.0254516287085388i</v>
      </c>
      <c r="W1137" t="str">
        <f t="shared" si="546"/>
        <v>0.0000199993584529566-0.0254512204787188i</v>
      </c>
      <c r="X1137" t="str">
        <f t="shared" si="547"/>
        <v>0.00230396895297727-0.0252409320369558i</v>
      </c>
      <c r="Y1137" t="str">
        <f t="shared" si="548"/>
        <v>0.009+0.630203486310112i</v>
      </c>
      <c r="Z1137" t="str">
        <f t="shared" si="549"/>
        <v>-0.499649176218167-0.0550375324487345i</v>
      </c>
      <c r="AA1137" t="str">
        <f t="shared" si="550"/>
        <v>0.370513135866083-19.8290152775292i</v>
      </c>
      <c r="AB1137" t="str">
        <f t="shared" si="551"/>
        <v>1.40454351966407-0.104473530497378i</v>
      </c>
      <c r="AC1137" t="str">
        <f t="shared" si="552"/>
        <v>2.82719244605703-3.30559195737138i</v>
      </c>
      <c r="AD1137" t="str">
        <f t="shared" si="553"/>
        <v>0.228132763482044+0.229782835826334i</v>
      </c>
      <c r="AE1137" t="str">
        <f t="shared" si="554"/>
        <v>-0.101339667059223-0.127366669002465i</v>
      </c>
      <c r="AF1137" t="str">
        <f t="shared" si="555"/>
        <v>-13.7112462422699-2.94361571422648i</v>
      </c>
      <c r="AG1137" t="str">
        <f t="shared" si="556"/>
        <v>1.0168000346427-0.0160674079858191i</v>
      </c>
      <c r="AH1137" t="str">
        <f t="shared" si="557"/>
        <v>0.965794412861464+2.02613939894908i</v>
      </c>
      <c r="AI1137">
        <f t="shared" si="558"/>
        <v>7.0225813832577302</v>
      </c>
      <c r="AJ1137">
        <f t="shared" si="559"/>
        <v>64.514388602716977</v>
      </c>
      <c r="AK1137"/>
      <c r="AL1137"/>
      <c r="AM1137"/>
      <c r="AN1137"/>
    </row>
    <row r="1138" spans="1:40" x14ac:dyDescent="0.25">
      <c r="A1138"/>
      <c r="B1138">
        <f t="shared" ref="B1138:B1201" si="560">B1137+100</f>
        <v>100400</v>
      </c>
      <c r="C1138" s="237" t="str">
        <f t="shared" si="528"/>
        <v>-0.0000075818514374015+0.0243926524340843i</v>
      </c>
      <c r="D1138" s="208" t="str">
        <f t="shared" si="529"/>
        <v>-5.95706408453364+0.18701033532798i</v>
      </c>
      <c r="E1138" t="str">
        <f t="shared" si="530"/>
        <v>2870</v>
      </c>
      <c r="F1138" t="str">
        <f t="shared" si="531"/>
        <v>0.777000777000777</v>
      </c>
      <c r="G1138" t="str">
        <f t="shared" si="526"/>
        <v>0.777000777000777</v>
      </c>
      <c r="H1138" t="str">
        <f t="shared" si="532"/>
        <v>7.75648326775224+3.12870747330372i</v>
      </c>
      <c r="I1138" t="str">
        <f t="shared" si="533"/>
        <v>394.269878025519i</v>
      </c>
      <c r="J1138" t="str">
        <f t="shared" si="527"/>
        <v>-131.964631439329+85.2714275557496i</v>
      </c>
      <c r="K1138" t="str">
        <f t="shared" si="534"/>
        <v>1.36191032774898-2.10766958647794i</v>
      </c>
      <c r="L1138" t="str">
        <f t="shared" si="535"/>
        <v>0.103867893382752-0.135736162234418i</v>
      </c>
      <c r="M1138" t="str">
        <f t="shared" si="536"/>
        <v>1.46577822113173-2.24340574871236i</v>
      </c>
      <c r="N1138" t="str">
        <f t="shared" si="537"/>
        <v>-0.445264935809584i</v>
      </c>
      <c r="O1138" t="str">
        <f t="shared" si="538"/>
        <v>0.902496590012892-0.430696999078356i</v>
      </c>
      <c r="P1138" t="str">
        <f t="shared" si="539"/>
        <v>0.097503409987108+0.430696999078356i</v>
      </c>
      <c r="Q1138" t="str">
        <f t="shared" si="540"/>
        <v>-0.097503409987108+0.014567936731228i</v>
      </c>
      <c r="R1138" t="str">
        <f t="shared" si="541"/>
        <v>-0.332596136363838-4.46694365466339i</v>
      </c>
      <c r="S1138" t="str">
        <f t="shared" si="542"/>
        <v>0.0461844639438878i</v>
      </c>
      <c r="T1138" t="str">
        <f t="shared" si="543"/>
        <v>0.20630339815818-0.0153607742677721i</v>
      </c>
      <c r="U1138" t="str">
        <f t="shared" si="544"/>
        <v>0.0001-1585.20859653282i</v>
      </c>
      <c r="V1138" t="str">
        <f t="shared" si="545"/>
        <v>0.00002-0.0254262784807415i</v>
      </c>
      <c r="W1138" t="str">
        <f t="shared" si="546"/>
        <v>0.0000199993584529566-0.0254258706575254i</v>
      </c>
      <c r="X1138" t="str">
        <f t="shared" si="547"/>
        <v>0.00229945833450314-0.0252161994112808i</v>
      </c>
      <c r="Y1138" t="str">
        <f t="shared" si="548"/>
        <v>0.009+0.63083180484083i</v>
      </c>
      <c r="Z1138" t="str">
        <f t="shared" si="549"/>
        <v>-0.498623936736296-0.0548659580662684i</v>
      </c>
      <c r="AA1138" t="str">
        <f t="shared" si="550"/>
        <v>0.369567352363184-19.8076535372496i</v>
      </c>
      <c r="AB1138" t="str">
        <f t="shared" si="551"/>
        <v>1.40452799936457-0.10457722821639i</v>
      </c>
      <c r="AC1138" t="str">
        <f t="shared" si="552"/>
        <v>2.82411739747325-3.30421321154785i</v>
      </c>
      <c r="AD1138" t="str">
        <f t="shared" si="553"/>
        <v>0.228232229532097+0.230001316689506i</v>
      </c>
      <c r="AE1138" t="str">
        <f t="shared" si="554"/>
        <v>-0.101182810182723-0.127206341917132i</v>
      </c>
      <c r="AF1138" t="str">
        <f t="shared" si="555"/>
        <v>-13.7135473522859-2.94169713797574i</v>
      </c>
      <c r="AG1138" t="str">
        <f t="shared" si="556"/>
        <v>1.0167972835411-0.0160573931024637i</v>
      </c>
      <c r="AH1138" t="str">
        <f t="shared" si="557"/>
        <v>0.964675087801622+2.02359858442357i</v>
      </c>
      <c r="AI1138">
        <f t="shared" si="558"/>
        <v>7.0118353390813635</v>
      </c>
      <c r="AJ1138">
        <f t="shared" si="559"/>
        <v>64.512270704451495</v>
      </c>
      <c r="AK1138"/>
      <c r="AL1138"/>
      <c r="AM1138"/>
      <c r="AN1138"/>
    </row>
    <row r="1139" spans="1:40" x14ac:dyDescent="0.25">
      <c r="A1139"/>
      <c r="B1139">
        <f t="shared" si="560"/>
        <v>100500</v>
      </c>
      <c r="C1139" s="237" t="str">
        <f t="shared" si="528"/>
        <v>-7.56677068388642E-06+0.0243683811428128i</v>
      </c>
      <c r="D1139" s="208" t="str">
        <f t="shared" si="529"/>
        <v>-5.95706396891454+0.186824255428232i</v>
      </c>
      <c r="E1139" t="str">
        <f t="shared" si="530"/>
        <v>2870</v>
      </c>
      <c r="F1139" t="str">
        <f t="shared" si="531"/>
        <v>0.777000777000777</v>
      </c>
      <c r="G1139" t="str">
        <f t="shared" si="526"/>
        <v>0.777000777000777</v>
      </c>
      <c r="H1139" t="str">
        <f t="shared" si="532"/>
        <v>7.75877911283406+3.12660426817117i</v>
      </c>
      <c r="I1139" t="str">
        <f t="shared" si="533"/>
        <v>394.662577107218i</v>
      </c>
      <c r="J1139" t="str">
        <f t="shared" si="527"/>
        <v>-132.229633130335+85.3563592565024i</v>
      </c>
      <c r="K1139" t="str">
        <f t="shared" si="534"/>
        <v>1.35996925981285-2.1067936573207i</v>
      </c>
      <c r="L1139" t="str">
        <f t="shared" si="535"/>
        <v>0.103737496997202-0.135700783885792i</v>
      </c>
      <c r="M1139" t="str">
        <f t="shared" si="536"/>
        <v>1.46370675681005-2.24249444120649i</v>
      </c>
      <c r="N1139" t="str">
        <f t="shared" si="537"/>
        <v>-0.445708426781506i</v>
      </c>
      <c r="O1139" t="str">
        <f t="shared" si="538"/>
        <v>0.902305491035001-0.431097205799441i</v>
      </c>
      <c r="P1139" t="str">
        <f t="shared" si="539"/>
        <v>0.097694508964999+0.431097205799441i</v>
      </c>
      <c r="Q1139" t="str">
        <f t="shared" si="540"/>
        <v>-0.097694508964999+0.014611220982065i</v>
      </c>
      <c r="R1139" t="str">
        <f t="shared" si="541"/>
        <v>-0.332594661308491-4.4624495737981i</v>
      </c>
      <c r="S1139" t="str">
        <f t="shared" si="542"/>
        <v>0.0462304644059834i</v>
      </c>
      <c r="T1139" t="str">
        <f t="shared" si="543"/>
        <v>0.206301116184969-0.0153760056512423i</v>
      </c>
      <c r="U1139" t="str">
        <f t="shared" si="544"/>
        <v>0.0001-1583.63127454622i</v>
      </c>
      <c r="V1139" t="str">
        <f t="shared" si="545"/>
        <v>0.00002-0.0254009787011586i</v>
      </c>
      <c r="W1139" t="str">
        <f t="shared" si="546"/>
        <v>0.0000199993584529566-0.0254005712837373i</v>
      </c>
      <c r="X1139" t="str">
        <f t="shared" si="547"/>
        <v>0.00229496102863635-0.0251915148025434i</v>
      </c>
      <c r="Y1139" t="str">
        <f t="shared" si="548"/>
        <v>0.009+0.631460123371548i</v>
      </c>
      <c r="Z1139" t="str">
        <f t="shared" si="549"/>
        <v>-0.497601878555383-0.0546951065930395i</v>
      </c>
      <c r="AA1139" t="str">
        <f t="shared" si="550"/>
        <v>0.368625272785581-19.7863392931128i</v>
      </c>
      <c r="AB1139" t="str">
        <f t="shared" si="551"/>
        <v>1.40451246353095-0.104680924542984i</v>
      </c>
      <c r="AC1139" t="str">
        <f t="shared" si="552"/>
        <v>2.82104799150618-3.30283356863608i</v>
      </c>
      <c r="AD1139" t="str">
        <f t="shared" si="553"/>
        <v>0.228331788859569+0.23021975324226i</v>
      </c>
      <c r="AE1139" t="str">
        <f t="shared" si="554"/>
        <v>-0.101026433127024-0.127046413224159i</v>
      </c>
      <c r="AF1139" t="str">
        <f t="shared" si="555"/>
        <v>-13.7158430817486-2.93978001274294i</v>
      </c>
      <c r="AG1139" t="str">
        <f t="shared" si="556"/>
        <v>1.01679453756365-0.0160474072437102i</v>
      </c>
      <c r="AH1139" t="str">
        <f t="shared" si="557"/>
        <v>0.963558836353443+2.02106394348002i</v>
      </c>
      <c r="AI1139">
        <f t="shared" si="558"/>
        <v>7.0011027451875645</v>
      </c>
      <c r="AJ1139">
        <f t="shared" si="559"/>
        <v>64.510144546049901</v>
      </c>
      <c r="AK1139"/>
      <c r="AL1139"/>
      <c r="AM1139"/>
      <c r="AN1139"/>
    </row>
    <row r="1140" spans="1:40" x14ac:dyDescent="0.25">
      <c r="A1140"/>
      <c r="B1140">
        <f t="shared" si="560"/>
        <v>100600</v>
      </c>
      <c r="C1140" s="237" t="str">
        <f t="shared" si="528"/>
        <v>-7.55173488043573E-06+0.0243441581045915i</v>
      </c>
      <c r="D1140" s="208" t="str">
        <f t="shared" si="529"/>
        <v>-5.95706385364004+0.186638545468535i</v>
      </c>
      <c r="E1140" t="str">
        <f t="shared" si="530"/>
        <v>2870</v>
      </c>
      <c r="F1140" t="str">
        <f t="shared" si="531"/>
        <v>0.777000777000777</v>
      </c>
      <c r="G1140" t="str">
        <f t="shared" si="526"/>
        <v>0.777000777000777</v>
      </c>
      <c r="H1140" t="str">
        <f t="shared" si="532"/>
        <v>7.76106959246656+3.12450288645911i</v>
      </c>
      <c r="I1140" t="str">
        <f t="shared" si="533"/>
        <v>395.055276188917i</v>
      </c>
      <c r="J1140" t="str">
        <f t="shared" si="527"/>
        <v>-132.494898635868+85.441290957255i</v>
      </c>
      <c r="K1140" t="str">
        <f t="shared" si="534"/>
        <v>1.35803179247044-2.10591720550751i</v>
      </c>
      <c r="L1140" t="str">
        <f t="shared" si="535"/>
        <v>0.10360729827779-0.135665324914679i</v>
      </c>
      <c r="M1140" t="str">
        <f t="shared" si="536"/>
        <v>1.46163909074823-2.24158253042219i</v>
      </c>
      <c r="N1140" t="str">
        <f t="shared" si="537"/>
        <v>-0.446151917753428i</v>
      </c>
      <c r="O1140" t="str">
        <f t="shared" si="538"/>
        <v>0.902114214587841-0.4314973277305i</v>
      </c>
      <c r="P1140" t="str">
        <f t="shared" si="539"/>
        <v>0.097885785412159+0.4314973277305i</v>
      </c>
      <c r="Q1140" t="str">
        <f t="shared" si="540"/>
        <v>-0.097885785412159+0.014654590022928i</v>
      </c>
      <c r="R1140" t="str">
        <f t="shared" si="541"/>
        <v>-0.332593184761497-4.45796437818024i</v>
      </c>
      <c r="S1140" t="str">
        <f t="shared" si="542"/>
        <v>0.0462764648680788i</v>
      </c>
      <c r="T1140" t="str">
        <f t="shared" si="543"/>
        <v>0.206298831930005-0.0153912368299779i</v>
      </c>
      <c r="U1140" t="str">
        <f t="shared" si="544"/>
        <v>0.0001-1582.05708838862i</v>
      </c>
      <c r="V1140" t="str">
        <f t="shared" si="545"/>
        <v>0.00002-0.0253757292193483i</v>
      </c>
      <c r="W1140" t="str">
        <f t="shared" si="546"/>
        <v>0.0000199993584529566-0.0253753222069149i</v>
      </c>
      <c r="X1140" t="str">
        <f t="shared" si="547"/>
        <v>0.00229047698318376-0.0251668780722606i</v>
      </c>
      <c r="Y1140" t="str">
        <f t="shared" si="548"/>
        <v>0.009+0.632088441902266i</v>
      </c>
      <c r="Z1140" t="str">
        <f t="shared" si="549"/>
        <v>-0.49658298841647-0.0545249741833705i</v>
      </c>
      <c r="AA1140" t="str">
        <f t="shared" si="550"/>
        <v>0.367686877692239-19.7650723827805i</v>
      </c>
      <c r="AB1140" t="str">
        <f t="shared" si="551"/>
        <v>1.404496912163-0.104784619475731i</v>
      </c>
      <c r="AC1140" t="str">
        <f t="shared" si="552"/>
        <v>2.81798421717889-3.3014530382714i</v>
      </c>
      <c r="AD1140" t="str">
        <f t="shared" si="553"/>
        <v>0.228431441449126+0.230438145456788i</v>
      </c>
      <c r="AE1140" t="str">
        <f t="shared" si="554"/>
        <v>-0.100870533911194-0.126886881363765i</v>
      </c>
      <c r="AF1140" t="str">
        <f t="shared" si="555"/>
        <v>-13.7181334461066-2.93786434099057i</v>
      </c>
      <c r="AG1140" t="str">
        <f t="shared" si="556"/>
        <v>1.01679179668281-0.0160374503109972i</v>
      </c>
      <c r="AH1140" t="str">
        <f t="shared" si="557"/>
        <v>0.962445647219827+2.01853545306226i</v>
      </c>
      <c r="AI1140">
        <f t="shared" si="558"/>
        <v>6.9903835683198388</v>
      </c>
      <c r="AJ1140">
        <f t="shared" si="559"/>
        <v>64.508010123536252</v>
      </c>
      <c r="AK1140"/>
      <c r="AL1140"/>
      <c r="AM1140"/>
      <c r="AN1140"/>
    </row>
    <row r="1141" spans="1:40" x14ac:dyDescent="0.25">
      <c r="A1141"/>
      <c r="B1141">
        <f t="shared" si="560"/>
        <v>100700</v>
      </c>
      <c r="C1141" s="237" t="str">
        <f t="shared" si="528"/>
        <v>-7.53674384858778E-06+0.0243199831756676i</v>
      </c>
      <c r="D1141" s="208" t="str">
        <f t="shared" si="529"/>
        <v>-5.9570637387088+0.186453204346785i</v>
      </c>
      <c r="E1141" t="str">
        <f t="shared" si="530"/>
        <v>2870</v>
      </c>
      <c r="F1141" t="str">
        <f t="shared" si="531"/>
        <v>0.777000777000777</v>
      </c>
      <c r="G1141" t="str">
        <f t="shared" si="526"/>
        <v>0.777000777000777</v>
      </c>
      <c r="H1141" t="str">
        <f t="shared" si="532"/>
        <v>7.76335472205025+3.12240332949654i</v>
      </c>
      <c r="I1141" t="str">
        <f t="shared" si="533"/>
        <v>395.447975270615i</v>
      </c>
      <c r="J1141" t="str">
        <f t="shared" si="527"/>
        <v>-132.760427955925+85.5262226580077i</v>
      </c>
      <c r="K1141" t="str">
        <f t="shared" si="534"/>
        <v>1.35609791858175-2.10504023708564i</v>
      </c>
      <c r="L1141" t="str">
        <f t="shared" si="535"/>
        <v>0.103477296968126-0.135629785756875i</v>
      </c>
      <c r="M1141" t="str">
        <f t="shared" si="536"/>
        <v>1.45957521554988-2.24067002284251i</v>
      </c>
      <c r="N1141" t="str">
        <f t="shared" si="537"/>
        <v>-0.44659540872535i</v>
      </c>
      <c r="O1141" t="str">
        <f t="shared" si="538"/>
        <v>0.901922760709033-0.431897364792836i</v>
      </c>
      <c r="P1141" t="str">
        <f t="shared" si="539"/>
        <v>0.098077239290967+0.431897364792836i</v>
      </c>
      <c r="Q1141" t="str">
        <f t="shared" si="540"/>
        <v>-0.098077239290967+0.0146980439325139i</v>
      </c>
      <c r="R1141" t="str">
        <f t="shared" si="541"/>
        <v>-0.33259170672282-4.45348804133872i</v>
      </c>
      <c r="S1141" t="str">
        <f t="shared" si="542"/>
        <v>0.0463224653301744i</v>
      </c>
      <c r="T1141" t="str">
        <f t="shared" si="543"/>
        <v>0.206296545393259-0.0154064678037714i</v>
      </c>
      <c r="U1141" t="str">
        <f t="shared" si="544"/>
        <v>0.0001-1580.48602871793i</v>
      </c>
      <c r="V1141" t="str">
        <f t="shared" si="545"/>
        <v>0.00002-0.0253505298854662i</v>
      </c>
      <c r="W1141" t="str">
        <f t="shared" si="546"/>
        <v>0.0000199993584529566-0.0253501232772164i</v>
      </c>
      <c r="X1141" t="str">
        <f t="shared" si="547"/>
        <v>0.00228600614620711-0.0251422890824768i</v>
      </c>
      <c r="Y1141" t="str">
        <f t="shared" si="548"/>
        <v>0.009+0.632716760432984i</v>
      </c>
      <c r="Z1141" t="str">
        <f t="shared" si="549"/>
        <v>-0.495567253130118-0.0543555570163494i</v>
      </c>
      <c r="AA1141" t="str">
        <f t="shared" si="550"/>
        <v>0.366752147769183-19.7438526446675i</v>
      </c>
      <c r="AB1141" t="str">
        <f t="shared" si="551"/>
        <v>1.40448134526051-0.104888313013218i</v>
      </c>
      <c r="AC1141" t="str">
        <f t="shared" si="552"/>
        <v>2.81492606352915-3.30007163004168i</v>
      </c>
      <c r="AD1141" t="str">
        <f t="shared" si="553"/>
        <v>0.228531187285423+0.230656493305237i</v>
      </c>
      <c r="AE1141" t="str">
        <f t="shared" si="554"/>
        <v>-0.100715110564558-0.126727744784409i</v>
      </c>
      <c r="AF1141" t="str">
        <f t="shared" si="555"/>
        <v>-13.720418460759-2.93595012514976i</v>
      </c>
      <c r="AG1141" t="str">
        <f t="shared" si="556"/>
        <v>1.01678906087123-0.0160275222062109i</v>
      </c>
      <c r="AH1141" t="str">
        <f t="shared" si="557"/>
        <v>0.961335509155083+2.01601309022841i</v>
      </c>
      <c r="AI1141">
        <f t="shared" si="558"/>
        <v>6.9796777753387973</v>
      </c>
      <c r="AJ1141">
        <f t="shared" si="559"/>
        <v>64.505867433041033</v>
      </c>
      <c r="AK1141"/>
      <c r="AL1141"/>
      <c r="AM1141"/>
      <c r="AN1141"/>
    </row>
    <row r="1142" spans="1:40" x14ac:dyDescent="0.25">
      <c r="A1142"/>
      <c r="B1142">
        <f t="shared" si="560"/>
        <v>100800</v>
      </c>
      <c r="C1142" s="237" t="str">
        <f t="shared" si="528"/>
        <v>-7.52179741076564E-06+0.0242958562128587i</v>
      </c>
      <c r="D1142" s="208" t="str">
        <f t="shared" si="529"/>
        <v>-5.95706362411944+0.18626823096525i</v>
      </c>
      <c r="E1142" t="str">
        <f t="shared" si="530"/>
        <v>2870</v>
      </c>
      <c r="F1142" t="str">
        <f t="shared" si="531"/>
        <v>0.777000777000777</v>
      </c>
      <c r="G1142" t="str">
        <f t="shared" si="526"/>
        <v>0.777000777000777</v>
      </c>
      <c r="H1142" t="str">
        <f t="shared" si="532"/>
        <v>7.76563451693629+3.12030559858546i</v>
      </c>
      <c r="I1142" t="str">
        <f t="shared" si="533"/>
        <v>395.840674352314i</v>
      </c>
      <c r="J1142" t="str">
        <f t="shared" si="527"/>
        <v>-133.026221090509+85.6111543587605i</v>
      </c>
      <c r="K1142" t="str">
        <f t="shared" si="534"/>
        <v>1.35416763101682-2.10416275807196i</v>
      </c>
      <c r="L1142" t="str">
        <f t="shared" si="535"/>
        <v>0.103347492811629-0.13559416684659i</v>
      </c>
      <c r="M1142" t="str">
        <f t="shared" si="536"/>
        <v>1.45751512382845-2.23975692491855i</v>
      </c>
      <c r="N1142" t="str">
        <f t="shared" si="537"/>
        <v>-0.447038899697272i</v>
      </c>
      <c r="O1142" t="str">
        <f t="shared" si="538"/>
        <v>0.901731129436234-0.432297316907767i</v>
      </c>
      <c r="P1142" t="str">
        <f t="shared" si="539"/>
        <v>0.098268870563766+0.432297316907767i</v>
      </c>
      <c r="Q1142" t="str">
        <f t="shared" si="540"/>
        <v>-0.098268870563766+0.014741582789505i</v>
      </c>
      <c r="R1142" t="str">
        <f t="shared" si="541"/>
        <v>-0.33259022719232-4.44902053690753i</v>
      </c>
      <c r="S1142" t="str">
        <f t="shared" si="542"/>
        <v>0.04636846579227i</v>
      </c>
      <c r="T1142" t="str">
        <f t="shared" si="543"/>
        <v>0.206294256574703-0.0154216985724104i</v>
      </c>
      <c r="U1142" t="str">
        <f t="shared" si="544"/>
        <v>0.0001-1578.91808622912i</v>
      </c>
      <c r="V1142" t="str">
        <f t="shared" si="545"/>
        <v>0.00002-0.0253253805502623i</v>
      </c>
      <c r="W1142" t="str">
        <f t="shared" si="546"/>
        <v>0.0000199993584529566-0.0253249743453943i</v>
      </c>
      <c r="X1142" t="str">
        <f t="shared" si="547"/>
        <v>0.0022815484660214-0.0251177476957607i</v>
      </c>
      <c r="Y1142" t="str">
        <f t="shared" si="548"/>
        <v>0.009+0.633345078963702i</v>
      </c>
      <c r="Z1142" t="str">
        <f t="shared" si="549"/>
        <v>-0.494554659575968-0.0541868512956398i</v>
      </c>
      <c r="AA1142" t="str">
        <f t="shared" si="550"/>
        <v>0.365821063828539-19.7226799179368i</v>
      </c>
      <c r="AB1142" t="str">
        <f t="shared" si="551"/>
        <v>1.40446576282331-0.104992005153998i</v>
      </c>
      <c r="AC1142" t="str">
        <f t="shared" si="552"/>
        <v>2.81187351960948-3.29868935348755i</v>
      </c>
      <c r="AD1142" t="str">
        <f t="shared" si="553"/>
        <v>0.228631026353095+0.230874796759724i</v>
      </c>
      <c r="AE1142" t="str">
        <f t="shared" si="554"/>
        <v>-0.100560161126629-0.12656900194274i</v>
      </c>
      <c r="AF1142" t="str">
        <f t="shared" si="555"/>
        <v>-13.7226981410557-2.93403736762021i</v>
      </c>
      <c r="AG1142" t="str">
        <f t="shared" si="556"/>
        <v>1.01678633010168-0.0160176228316808i</v>
      </c>
      <c r="AH1142" t="str">
        <f t="shared" si="557"/>
        <v>0.960228410964629+2.01349683215028i</v>
      </c>
      <c r="AI1142">
        <f t="shared" si="558"/>
        <v>6.9689853332219132</v>
      </c>
      <c r="AJ1142">
        <f t="shared" si="559"/>
        <v>64.503716470802132</v>
      </c>
      <c r="AK1142"/>
      <c r="AL1142"/>
      <c r="AM1142"/>
      <c r="AN1142"/>
    </row>
    <row r="1143" spans="1:40" x14ac:dyDescent="0.25">
      <c r="A1143"/>
      <c r="B1143">
        <f t="shared" si="560"/>
        <v>100900</v>
      </c>
      <c r="C1143" s="237" t="str">
        <f t="shared" si="528"/>
        <v>-7.50689539027192E-06+0.02427177707355i</v>
      </c>
      <c r="D1143" s="208" t="str">
        <f t="shared" si="529"/>
        <v>-5.95706350987062+0.18608362423055i</v>
      </c>
      <c r="E1143" t="str">
        <f t="shared" si="530"/>
        <v>2870</v>
      </c>
      <c r="F1143" t="str">
        <f t="shared" si="531"/>
        <v>0.777000777000777</v>
      </c>
      <c r="G1143" t="str">
        <f t="shared" si="526"/>
        <v>0.777000777000777</v>
      </c>
      <c r="H1143" t="str">
        <f t="shared" si="532"/>
        <v>7.76790899242674+3.11820969500127i</v>
      </c>
      <c r="I1143" t="str">
        <f t="shared" si="533"/>
        <v>396.233373434013i</v>
      </c>
      <c r="J1143" t="str">
        <f t="shared" si="527"/>
        <v>-133.292278039618+85.6960860595132i</v>
      </c>
      <c r="K1143" t="str">
        <f t="shared" si="534"/>
        <v>1.35224092265588-2.10328477445311i</v>
      </c>
      <c r="L1143" t="str">
        <f t="shared" si="535"/>
        <v>0.103217885551533-0.135558468616458i</v>
      </c>
      <c r="M1143" t="str">
        <f t="shared" si="536"/>
        <v>1.45545880820741-2.23884324306957i</v>
      </c>
      <c r="N1143" t="str">
        <f t="shared" si="537"/>
        <v>-0.447482390669194i</v>
      </c>
      <c r="O1143" t="str">
        <f t="shared" si="538"/>
        <v>0.901539320807133-0.432697183996629i</v>
      </c>
      <c r="P1143" t="str">
        <f t="shared" si="539"/>
        <v>0.0984606791928671+0.432697183996629i</v>
      </c>
      <c r="Q1143" t="str">
        <f t="shared" si="540"/>
        <v>-0.0984606791928671+0.014785206672565i</v>
      </c>
      <c r="R1143" t="str">
        <f t="shared" si="541"/>
        <v>-0.332588746169978-4.44456183862506i</v>
      </c>
      <c r="S1143" t="str">
        <f t="shared" si="542"/>
        <v>0.0464144662543654i</v>
      </c>
      <c r="T1143" t="str">
        <f t="shared" si="543"/>
        <v>0.206291965474303-0.0154369291356881i</v>
      </c>
      <c r="U1143" t="str">
        <f t="shared" si="544"/>
        <v>0.0001-1577.35325165407i</v>
      </c>
      <c r="V1143" t="str">
        <f t="shared" si="545"/>
        <v>0.00002-0.0253002810650787i</v>
      </c>
      <c r="W1143" t="str">
        <f t="shared" si="546"/>
        <v>0.0000199993584529567-0.0252998752627929i</v>
      </c>
      <c r="X1143" t="str">
        <f t="shared" si="547"/>
        <v>0.00227710389119355-0.0250932537752031i</v>
      </c>
      <c r="Y1143" t="str">
        <f t="shared" si="548"/>
        <v>0.009+0.63397339749442i</v>
      </c>
      <c r="Z1143" t="str">
        <f t="shared" si="549"/>
        <v>-0.493545194702294-0.0540188532492978i</v>
      </c>
      <c r="AA1143" t="str">
        <f t="shared" si="550"/>
        <v>0.364893606807525-19.7015540424959i</v>
      </c>
      <c r="AB1143" t="str">
        <f t="shared" si="551"/>
        <v>1.40445016485114-0.105095695896665i</v>
      </c>
      <c r="AC1143" t="str">
        <f t="shared" si="552"/>
        <v>2.808826574487-3.29730621810241i</v>
      </c>
      <c r="AD1143" t="str">
        <f t="shared" si="553"/>
        <v>0.228730958636767+0.231093055792319i</v>
      </c>
      <c r="AE1143" t="str">
        <f t="shared" si="554"/>
        <v>-0.100405683647049-0.126410651303539i</v>
      </c>
      <c r="AF1143" t="str">
        <f t="shared" si="555"/>
        <v>-13.7249725022974-2.93212607077072i</v>
      </c>
      <c r="AG1143" t="str">
        <f t="shared" si="556"/>
        <v>1.01678360434712-0.0160077520901793i</v>
      </c>
      <c r="AH1143" t="str">
        <f t="shared" si="557"/>
        <v>0.959124341504694+2.01098665611258i</v>
      </c>
      <c r="AI1143">
        <f t="shared" si="558"/>
        <v>6.9583062090626662</v>
      </c>
      <c r="AJ1143">
        <f t="shared" si="559"/>
        <v>64.501557233163282</v>
      </c>
      <c r="AK1143"/>
      <c r="AL1143"/>
      <c r="AM1143"/>
      <c r="AN1143"/>
    </row>
    <row r="1144" spans="1:40" x14ac:dyDescent="0.25">
      <c r="A1144"/>
      <c r="B1144">
        <f t="shared" si="560"/>
        <v>101000</v>
      </c>
      <c r="C1144" s="237" t="str">
        <f t="shared" si="528"/>
        <v>-7.49203761128358E-06+0.0242477456156917i</v>
      </c>
      <c r="D1144" s="208" t="str">
        <f t="shared" si="529"/>
        <v>-5.95706339596098+0.185899383053636i</v>
      </c>
      <c r="E1144" t="str">
        <f t="shared" si="530"/>
        <v>2870</v>
      </c>
      <c r="F1144" t="str">
        <f t="shared" si="531"/>
        <v>0.777000777000777</v>
      </c>
      <c r="G1144" t="str">
        <f t="shared" si="526"/>
        <v>0.777000777000777</v>
      </c>
      <c r="H1144" t="str">
        <f t="shared" si="532"/>
        <v>7.7701781637746+3.11611561999277i</v>
      </c>
      <c r="I1144" t="str">
        <f t="shared" si="533"/>
        <v>396.626072515711i</v>
      </c>
      <c r="J1144" t="str">
        <f t="shared" si="527"/>
        <v>-133.558598803253+85.781017760266i</v>
      </c>
      <c r="K1144" t="str">
        <f t="shared" si="534"/>
        <v>1.3503177863893-2.10240629218557i</v>
      </c>
      <c r="L1144" t="str">
        <f t="shared" si="535"/>
        <v>0.103088474930889-0.135522691497535i</v>
      </c>
      <c r="M1144" t="str">
        <f t="shared" si="536"/>
        <v>1.45340626132019-2.23792898368311i</v>
      </c>
      <c r="N1144" t="str">
        <f t="shared" si="537"/>
        <v>-0.447925881641116i</v>
      </c>
      <c r="O1144" t="str">
        <f t="shared" si="538"/>
        <v>0.901347334859458-0.433096965980775i</v>
      </c>
      <c r="P1144" t="str">
        <f t="shared" si="539"/>
        <v>0.0986526651405421+0.433096965980775i</v>
      </c>
      <c r="Q1144" t="str">
        <f t="shared" si="540"/>
        <v>-0.0986526651405421+0.014828915660341i</v>
      </c>
      <c r="R1144" t="str">
        <f t="shared" si="541"/>
        <v>-0.332587263655711-4.4401119203339i</v>
      </c>
      <c r="S1144" t="str">
        <f t="shared" si="542"/>
        <v>0.046460466716461i</v>
      </c>
      <c r="T1144" t="str">
        <f t="shared" si="543"/>
        <v>0.206289672092035-0.015452159493395i</v>
      </c>
      <c r="U1144" t="str">
        <f t="shared" si="544"/>
        <v>0.0001-1575.79151576134i</v>
      </c>
      <c r="V1144" t="str">
        <f t="shared" si="545"/>
        <v>0.00002-0.025275231281846i</v>
      </c>
      <c r="W1144" t="str">
        <f t="shared" si="546"/>
        <v>0.0000199993584529566-0.0252748258813451i</v>
      </c>
      <c r="X1144" t="str">
        <f t="shared" si="547"/>
        <v>0.00227267237054083-0.0250688071844149i</v>
      </c>
      <c r="Y1144" t="str">
        <f t="shared" si="548"/>
        <v>0.009+0.634601716025138i</v>
      </c>
      <c r="Z1144" t="str">
        <f t="shared" si="549"/>
        <v>-0.492538845525596-0.0538515591295854i</v>
      </c>
      <c r="AA1144" t="str">
        <f t="shared" si="550"/>
        <v>0.363969757767501-19.6804748589917i</v>
      </c>
      <c r="AB1144" t="str">
        <f t="shared" si="551"/>
        <v>1.40443455134387-0.105199385239791i</v>
      </c>
      <c r="AC1144" t="str">
        <f t="shared" si="552"/>
        <v>2.80578521724382-3.29592223333298i</v>
      </c>
      <c r="AD1144" t="str">
        <f t="shared" si="553"/>
        <v>0.22883098412105+0.231311270375065i</v>
      </c>
      <c r="AE1144" t="str">
        <f t="shared" si="554"/>
        <v>-0.100251676185526-0.12625269133967i</v>
      </c>
      <c r="AF1144" t="str">
        <f t="shared" si="555"/>
        <v>-13.7272415597356-2.93021623693913i</v>
      </c>
      <c r="AG1144" t="str">
        <f t="shared" si="556"/>
        <v>1.01678088358066-0.0159979098849174i</v>
      </c>
      <c r="AH1144" t="str">
        <f t="shared" si="557"/>
        <v>0.958023289682077+2.00848253951222i</v>
      </c>
      <c r="AI1144">
        <f t="shared" si="558"/>
        <v>6.9476403700700162</v>
      </c>
      <c r="AJ1144">
        <f t="shared" si="559"/>
        <v>64.499389716572338</v>
      </c>
      <c r="AK1144"/>
      <c r="AL1144"/>
      <c r="AM1144"/>
      <c r="AN1144"/>
    </row>
    <row r="1145" spans="1:40" x14ac:dyDescent="0.25">
      <c r="A1145"/>
      <c r="B1145">
        <f t="shared" si="560"/>
        <v>101100</v>
      </c>
      <c r="C1145" s="237" t="str">
        <f t="shared" si="528"/>
        <v>-7.47722389884666E-06+0.0242237616977958i</v>
      </c>
      <c r="D1145" s="208" t="str">
        <f t="shared" si="529"/>
        <v>-5.95706328238918+0.185715506349768i</v>
      </c>
      <c r="E1145" t="str">
        <f t="shared" si="530"/>
        <v>2870</v>
      </c>
      <c r="F1145" t="str">
        <f t="shared" si="531"/>
        <v>0.777000777000777</v>
      </c>
      <c r="G1145" t="str">
        <f t="shared" si="526"/>
        <v>0.777000777000777</v>
      </c>
      <c r="H1145" t="str">
        <f t="shared" si="532"/>
        <v>7.77244204618403+3.11402337478253i</v>
      </c>
      <c r="I1145" t="str">
        <f t="shared" si="533"/>
        <v>397.01877159741i</v>
      </c>
      <c r="J1145" t="str">
        <f t="shared" si="527"/>
        <v>-133.825183381413+85.8659494610187i</v>
      </c>
      <c r="K1145" t="str">
        <f t="shared" si="534"/>
        <v>1.34839821511767-2.10152731719589i</v>
      </c>
      <c r="L1145" t="str">
        <f t="shared" si="535"/>
        <v>0.102959260692574-0.135486835919306i</v>
      </c>
      <c r="M1145" t="str">
        <f t="shared" si="536"/>
        <v>1.45135747581024-2.2370141531152i</v>
      </c>
      <c r="N1145" t="str">
        <f t="shared" si="537"/>
        <v>-0.448369372613038i</v>
      </c>
      <c r="O1145" t="str">
        <f t="shared" si="538"/>
        <v>0.901155171630967-0.433496662781574i</v>
      </c>
      <c r="P1145" t="str">
        <f t="shared" si="539"/>
        <v>0.098844828369033+0.433496662781574i</v>
      </c>
      <c r="Q1145" t="str">
        <f t="shared" si="540"/>
        <v>-0.098844828369033+0.014872709831464i</v>
      </c>
      <c r="R1145" t="str">
        <f t="shared" si="541"/>
        <v>-0.332585779649475-4.4356707559799i</v>
      </c>
      <c r="S1145" t="str">
        <f t="shared" si="542"/>
        <v>0.0465064671785564i</v>
      </c>
      <c r="T1145" t="str">
        <f t="shared" si="543"/>
        <v>0.206287376427862-0.0154673896453229i</v>
      </c>
      <c r="U1145" t="str">
        <f t="shared" si="544"/>
        <v>0.0001-1574.23286935604i</v>
      </c>
      <c r="V1145" t="str">
        <f t="shared" si="545"/>
        <v>0.00002-0.0252502310530806i</v>
      </c>
      <c r="W1145" t="str">
        <f t="shared" si="546"/>
        <v>0.0000199993584529566-0.0252498260535699i</v>
      </c>
      <c r="X1145" t="str">
        <f t="shared" si="547"/>
        <v>0.0022682538531295-0.0250444077875239i</v>
      </c>
      <c r="Y1145" t="str">
        <f t="shared" si="548"/>
        <v>0.009+0.635230034555856i</v>
      </c>
      <c r="Z1145" t="str">
        <f t="shared" si="549"/>
        <v>-0.491535599130142-0.0536849652127903i</v>
      </c>
      <c r="AA1145" t="str">
        <f t="shared" si="550"/>
        <v>0.36304949789299-19.6594422088067i</v>
      </c>
      <c r="AB1145" t="str">
        <f t="shared" si="551"/>
        <v>1.40441892230122-0.105303073181959i</v>
      </c>
      <c r="AC1145" t="str">
        <f t="shared" si="552"/>
        <v>2.80274943697667-3.29453740857905i</v>
      </c>
      <c r="AD1145" t="str">
        <f t="shared" si="553"/>
        <v>0.228931102790537+0.231529440479957i</v>
      </c>
      <c r="AE1145" t="str">
        <f t="shared" si="554"/>
        <v>-0.100098136811767-0.126095120532018i</v>
      </c>
      <c r="AF1145" t="str">
        <f t="shared" si="555"/>
        <v>-13.7295053285732-2.92830786843276i</v>
      </c>
      <c r="AG1145" t="str">
        <f t="shared" si="556"/>
        <v>1.01677816777556-0.0159880961195428i</v>
      </c>
      <c r="AH1145" t="str">
        <f t="shared" si="557"/>
        <v>0.95692524445389+2.00598445985767i</v>
      </c>
      <c r="AI1145">
        <f t="shared" si="558"/>
        <v>6.9369877835681049</v>
      </c>
      <c r="AJ1145">
        <f t="shared" si="559"/>
        <v>64.497213917580666</v>
      </c>
      <c r="AK1145"/>
      <c r="AL1145"/>
      <c r="AM1145"/>
      <c r="AN1145"/>
    </row>
    <row r="1146" spans="1:40" x14ac:dyDescent="0.25">
      <c r="A1146"/>
      <c r="B1146">
        <f t="shared" si="560"/>
        <v>101200</v>
      </c>
      <c r="C1146" s="237" t="str">
        <f t="shared" si="528"/>
        <v>-7.46245407887115E-06+0.0241998251789335i</v>
      </c>
      <c r="D1146" s="208" t="str">
        <f t="shared" si="529"/>
        <v>-5.9570631691539+0.18553199303849i</v>
      </c>
      <c r="E1146" t="str">
        <f t="shared" si="530"/>
        <v>2870</v>
      </c>
      <c r="F1146" t="str">
        <f t="shared" si="531"/>
        <v>0.777000777000777</v>
      </c>
      <c r="G1146" t="str">
        <f t="shared" si="526"/>
        <v>0.777000777000777</v>
      </c>
      <c r="H1146" t="str">
        <f t="shared" si="532"/>
        <v>7.77470065481057+3.11193296056699i</v>
      </c>
      <c r="I1146" t="str">
        <f t="shared" si="533"/>
        <v>397.411470679109i</v>
      </c>
      <c r="J1146" t="str">
        <f t="shared" si="527"/>
        <v>-134.092031774099+85.9508811617715i</v>
      </c>
      <c r="K1146" t="str">
        <f t="shared" si="534"/>
        <v>1.34648220175177-2.1006478553807i</v>
      </c>
      <c r="L1146" t="str">
        <f t="shared" si="535"/>
        <v>0.102830242579291-0.135450902309692i</v>
      </c>
      <c r="M1146" t="str">
        <f t="shared" si="536"/>
        <v>1.44931244433106-2.23609875769039i</v>
      </c>
      <c r="N1146" t="str">
        <f t="shared" si="537"/>
        <v>-0.44881286358496i</v>
      </c>
      <c r="O1146" t="str">
        <f t="shared" si="538"/>
        <v>0.900962831159458-0.433896274320412i</v>
      </c>
      <c r="P1146" t="str">
        <f t="shared" si="539"/>
        <v>0.099037168840542+0.433896274320412i</v>
      </c>
      <c r="Q1146" t="str">
        <f t="shared" si="540"/>
        <v>-0.099037168840542+0.014916589264548i</v>
      </c>
      <c r="R1146" t="str">
        <f t="shared" si="541"/>
        <v>-0.332584294151173-4.43123831961212i</v>
      </c>
      <c r="S1146" t="str">
        <f t="shared" si="542"/>
        <v>0.046552467640652i</v>
      </c>
      <c r="T1146" t="str">
        <f t="shared" si="543"/>
        <v>0.20628507848176-0.0154826195912616i</v>
      </c>
      <c r="U1146" t="str">
        <f t="shared" si="544"/>
        <v>0.0001-1572.6773032796i</v>
      </c>
      <c r="V1146" t="str">
        <f t="shared" si="545"/>
        <v>0.00002-0.0252252802318819i</v>
      </c>
      <c r="W1146" t="str">
        <f t="shared" si="546"/>
        <v>0.0000199993584529566-0.0252248756325688i</v>
      </c>
      <c r="X1146" t="str">
        <f t="shared" si="547"/>
        <v>0.00226384828827325-0.0250200554491728i</v>
      </c>
      <c r="Y1146" t="str">
        <f t="shared" si="548"/>
        <v>0.009+0.635858353086574i</v>
      </c>
      <c r="Z1146" t="str">
        <f t="shared" si="549"/>
        <v>-0.49053544266755-0.0535190677990416i</v>
      </c>
      <c r="AA1146" t="str">
        <f t="shared" si="550"/>
        <v>0.362132808490729-19.6384559340545i</v>
      </c>
      <c r="AB1146" t="str">
        <f t="shared" si="551"/>
        <v>1.40440327772304-0.105406759721738i</v>
      </c>
      <c r="AC1146" t="str">
        <f t="shared" si="552"/>
        <v>2.79971922279738-3.29315175319413i</v>
      </c>
      <c r="AD1146" t="str">
        <f t="shared" si="553"/>
        <v>0.22903131462981+0.231747566078962i</v>
      </c>
      <c r="AE1146" t="str">
        <f t="shared" si="554"/>
        <v>-0.0999450636054221-0.125937937369448i</v>
      </c>
      <c r="AF1146" t="str">
        <f t="shared" si="555"/>
        <v>-13.7317638239645-2.9264009675285i</v>
      </c>
      <c r="AG1146" t="str">
        <f t="shared" si="556"/>
        <v>1.01677545690522-0.0159783106981379i</v>
      </c>
      <c r="AH1146" t="str">
        <f t="shared" si="557"/>
        <v>0.955830194827272+2.00349239476834i</v>
      </c>
      <c r="AI1146">
        <f t="shared" si="558"/>
        <v>6.9263484169958955</v>
      </c>
      <c r="AJ1146">
        <f t="shared" si="559"/>
        <v>64.49502983284323</v>
      </c>
      <c r="AK1146"/>
      <c r="AL1146"/>
      <c r="AM1146"/>
      <c r="AN1146"/>
    </row>
    <row r="1147" spans="1:40" x14ac:dyDescent="0.25">
      <c r="A1147"/>
      <c r="B1147">
        <f t="shared" si="560"/>
        <v>101300</v>
      </c>
      <c r="C1147" s="237" t="str">
        <f t="shared" si="528"/>
        <v>-7.44772797812597E-06+0.0241759359187328i</v>
      </c>
      <c r="D1147" s="208" t="str">
        <f t="shared" si="529"/>
        <v>-5.95706305625379+0.185348842043618i</v>
      </c>
      <c r="E1147" t="str">
        <f t="shared" si="530"/>
        <v>2870</v>
      </c>
      <c r="F1147" t="str">
        <f t="shared" si="531"/>
        <v>0.777000777000777</v>
      </c>
      <c r="G1147" t="str">
        <f t="shared" si="526"/>
        <v>0.777000777000777</v>
      </c>
      <c r="H1147" t="str">
        <f t="shared" si="532"/>
        <v>7.77695400476112+3.10984437851668i</v>
      </c>
      <c r="I1147" t="str">
        <f t="shared" si="533"/>
        <v>397.804169760807i</v>
      </c>
      <c r="J1147" t="str">
        <f t="shared" si="527"/>
        <v>-134.35914398131+86.0358128625242i</v>
      </c>
      <c r="K1147" t="str">
        <f t="shared" si="534"/>
        <v>1.34456973921266-2.09976791260696i</v>
      </c>
      <c r="L1147" t="str">
        <f t="shared" si="535"/>
        <v>0.102701420333573-0.13541489109505i</v>
      </c>
      <c r="M1147" t="str">
        <f t="shared" si="536"/>
        <v>1.44727115954623-2.23518280370201i</v>
      </c>
      <c r="N1147" t="str">
        <f t="shared" si="537"/>
        <v>-0.449256354556882i</v>
      </c>
      <c r="O1147" t="str">
        <f t="shared" si="538"/>
        <v>0.90077031348276-0.434295800518691i</v>
      </c>
      <c r="P1147" t="str">
        <f t="shared" si="539"/>
        <v>0.09922968651724+0.434295800518691i</v>
      </c>
      <c r="Q1147" t="str">
        <f t="shared" si="540"/>
        <v>-0.09922968651724+0.014960554038191i</v>
      </c>
      <c r="R1147" t="str">
        <f t="shared" si="541"/>
        <v>-0.33258280716072-4.4268145853819i</v>
      </c>
      <c r="S1147" t="str">
        <f t="shared" si="542"/>
        <v>0.0465984681027474i</v>
      </c>
      <c r="T1147" t="str">
        <f t="shared" si="543"/>
        <v>0.206282778253695-0.015497849331001i</v>
      </c>
      <c r="U1147" t="str">
        <f t="shared" si="544"/>
        <v>0.0001-1571.12480840963i</v>
      </c>
      <c r="V1147" t="str">
        <f t="shared" si="545"/>
        <v>0.00002-0.0252003786719294i</v>
      </c>
      <c r="W1147" t="str">
        <f t="shared" si="546"/>
        <v>0.0000199993584529566-0.0251999744720238i</v>
      </c>
      <c r="X1147" t="str">
        <f t="shared" si="547"/>
        <v>0.00225945562553189-0.0249957500345169i</v>
      </c>
      <c r="Y1147" t="str">
        <f t="shared" si="548"/>
        <v>0.009+0.636486671617292i</v>
      </c>
      <c r="Z1147" t="str">
        <f t="shared" si="549"/>
        <v>-0.489538363356378-0.0533538632121343i</v>
      </c>
      <c r="AA1147" t="str">
        <f t="shared" si="550"/>
        <v>0.361219670988738-19.6175158775756i</v>
      </c>
      <c r="AB1147" t="str">
        <f t="shared" si="551"/>
        <v>1.40438761760909-0.105510444857698i</v>
      </c>
      <c r="AC1147" t="str">
        <f t="shared" si="552"/>
        <v>2.7966945638326-3.29176527648531i</v>
      </c>
      <c r="AD1147" t="str">
        <f t="shared" si="553"/>
        <v>0.229131619623431+0.231965647144006i</v>
      </c>
      <c r="AE1147" t="str">
        <f t="shared" si="554"/>
        <v>-0.099792454656015-0.125781140348743i</v>
      </c>
      <c r="AF1147" t="str">
        <f t="shared" si="555"/>
        <v>-13.7340170610149-2.92449553647306i</v>
      </c>
      <c r="AG1147" t="str">
        <f t="shared" si="556"/>
        <v>1.01677275094323-0.0159685535252163i</v>
      </c>
      <c r="AH1147" t="str">
        <f t="shared" si="557"/>
        <v>0.954738129859017+2.00100632197368i</v>
      </c>
      <c r="AI1147">
        <f t="shared" si="558"/>
        <v>6.9157222379057171</v>
      </c>
      <c r="AJ1147">
        <f t="shared" si="559"/>
        <v>64.492837459117695</v>
      </c>
      <c r="AK1147"/>
      <c r="AL1147"/>
      <c r="AM1147"/>
      <c r="AN1147"/>
    </row>
    <row r="1148" spans="1:40" x14ac:dyDescent="0.25">
      <c r="A1148"/>
      <c r="B1148">
        <f t="shared" si="560"/>
        <v>101400</v>
      </c>
      <c r="C1148" s="237" t="str">
        <f t="shared" si="528"/>
        <v>-7.43304542423375E-06+0.024152093777375i</v>
      </c>
      <c r="D1148" s="208" t="str">
        <f t="shared" si="529"/>
        <v>-5.95706294368754+0.185166052293208i</v>
      </c>
      <c r="E1148" t="str">
        <f t="shared" si="530"/>
        <v>2870</v>
      </c>
      <c r="F1148" t="str">
        <f t="shared" si="531"/>
        <v>0.777000777000777</v>
      </c>
      <c r="G1148" t="str">
        <f t="shared" si="526"/>
        <v>0.777000777000777</v>
      </c>
      <c r="H1148" t="str">
        <f t="shared" si="532"/>
        <v>7.77920211109429+3.10775762977644i</v>
      </c>
      <c r="I1148" t="str">
        <f t="shared" si="533"/>
        <v>398.196868842506i</v>
      </c>
      <c r="J1148" t="str">
        <f t="shared" si="527"/>
        <v>-134.626520003048+86.120744563277i</v>
      </c>
      <c r="K1148" t="str">
        <f t="shared" si="534"/>
        <v>1.34266082043164-2.098887494712i</v>
      </c>
      <c r="L1148" t="str">
        <f t="shared" si="535"/>
        <v>0.102572793697789-0.135378802700179i</v>
      </c>
      <c r="M1148" t="str">
        <f t="shared" si="536"/>
        <v>1.44523361412943-2.23426629741218i</v>
      </c>
      <c r="N1148" t="str">
        <f t="shared" si="537"/>
        <v>-0.449699845528803i</v>
      </c>
      <c r="O1148" t="str">
        <f t="shared" si="538"/>
        <v>0.900577618638739-0.43469524129783i</v>
      </c>
      <c r="P1148" t="str">
        <f t="shared" si="539"/>
        <v>0.099422381361261+0.43469524129783i</v>
      </c>
      <c r="Q1148" t="str">
        <f t="shared" si="540"/>
        <v>-0.099422381361261+0.015004604230973i</v>
      </c>
      <c r="R1148" t="str">
        <f t="shared" si="541"/>
        <v>-0.332581318678059-4.42239952754269i</v>
      </c>
      <c r="S1148" t="str">
        <f t="shared" si="542"/>
        <v>0.046644468564843i</v>
      </c>
      <c r="T1148" t="str">
        <f t="shared" si="543"/>
        <v>0.206280475743642-0.0155130788643328i</v>
      </c>
      <c r="U1148" t="str">
        <f t="shared" si="544"/>
        <v>0.0001-1569.57537565972i</v>
      </c>
      <c r="V1148" t="str">
        <f t="shared" si="545"/>
        <v>0.00002-0.0251755262274797i</v>
      </c>
      <c r="W1148" t="str">
        <f t="shared" si="546"/>
        <v>0.0000199993584529565-0.0251751224261938i</v>
      </c>
      <c r="X1148" t="str">
        <f t="shared" si="547"/>
        <v>0.00225507581470981-0.0249714914092215i</v>
      </c>
      <c r="Y1148" t="str">
        <f t="shared" si="548"/>
        <v>0.009+0.63711499014801i</v>
      </c>
      <c r="Z1148" t="str">
        <f t="shared" si="549"/>
        <v>-0.488544348481686-0.0531893477993479i</v>
      </c>
      <c r="AA1148" t="str">
        <f t="shared" si="550"/>
        <v>0.360310066935354-19.5966218829332i</v>
      </c>
      <c r="AB1148" t="str">
        <f t="shared" si="551"/>
        <v>1.40437194195922-0.10561412858842i</v>
      </c>
      <c r="AC1148" t="str">
        <f t="shared" si="552"/>
        <v>2.79367544922403-3.29037798771375i</v>
      </c>
      <c r="AD1148" t="str">
        <f t="shared" si="553"/>
        <v>0.229232017755953+0.232183683646983i</v>
      </c>
      <c r="AE1148" t="str">
        <f t="shared" si="554"/>
        <v>-0.0996403080628912-0.125624727974561i</v>
      </c>
      <c r="AF1148" t="str">
        <f t="shared" si="555"/>
        <v>-13.7362650547818-2.92259157748323i</v>
      </c>
      <c r="AG1148" t="str">
        <f t="shared" si="556"/>
        <v>1.01677004986331-0.0159588245057213i</v>
      </c>
      <c r="AH1148" t="str">
        <f t="shared" si="557"/>
        <v>0.953649038655464+1.99852621931281i</v>
      </c>
      <c r="AI1148">
        <f t="shared" si="558"/>
        <v>6.9051092139640788</v>
      </c>
      <c r="AJ1148">
        <f t="shared" si="559"/>
        <v>64.490636793263235</v>
      </c>
      <c r="AK1148"/>
      <c r="AL1148"/>
      <c r="AM1148"/>
      <c r="AN1148"/>
    </row>
    <row r="1149" spans="1:40" x14ac:dyDescent="0.25">
      <c r="A1149"/>
      <c r="B1149">
        <f t="shared" si="560"/>
        <v>101500</v>
      </c>
      <c r="C1149" s="237" t="str">
        <f t="shared" si="528"/>
        <v>-7.41840624566584E-06+0.0241282986155928i</v>
      </c>
      <c r="D1149" s="208" t="str">
        <f t="shared" si="529"/>
        <v>-5.95706283145385+0.184983622719545i</v>
      </c>
      <c r="E1149" t="str">
        <f t="shared" si="530"/>
        <v>2870</v>
      </c>
      <c r="F1149" t="str">
        <f t="shared" si="531"/>
        <v>0.777000777000777</v>
      </c>
      <c r="G1149" t="str">
        <f t="shared" si="526"/>
        <v>0.777000777000777</v>
      </c>
      <c r="H1149" t="str">
        <f t="shared" si="532"/>
        <v>7.78144498882042+3.10567271546557i</v>
      </c>
      <c r="I1149" t="str">
        <f t="shared" si="533"/>
        <v>398.589567924205i</v>
      </c>
      <c r="J1149" t="str">
        <f t="shared" si="527"/>
        <v>-134.894159839311+86.2056762640297i</v>
      </c>
      <c r="K1149" t="str">
        <f t="shared" si="534"/>
        <v>1.34075543835037-2.09800660750371i</v>
      </c>
      <c r="L1149" t="str">
        <f t="shared" si="535"/>
        <v>0.102444362414148-0.135342637548327i</v>
      </c>
      <c r="M1149" t="str">
        <f t="shared" si="536"/>
        <v>1.44319980076452-2.23334924505204i</v>
      </c>
      <c r="N1149" t="str">
        <f t="shared" si="537"/>
        <v>-0.450143336500725i</v>
      </c>
      <c r="O1149" t="str">
        <f t="shared" si="538"/>
        <v>0.900384746665293-0.435094596579267i</v>
      </c>
      <c r="P1149" t="str">
        <f t="shared" si="539"/>
        <v>0.099615253334707+0.435094596579267i</v>
      </c>
      <c r="Q1149" t="str">
        <f t="shared" si="540"/>
        <v>-0.099615253334707+0.015048739921458i</v>
      </c>
      <c r="R1149" t="str">
        <f t="shared" si="541"/>
        <v>-0.33257982870313-4.41799312044924i</v>
      </c>
      <c r="S1149" t="str">
        <f t="shared" si="542"/>
        <v>0.0466904690269384i</v>
      </c>
      <c r="T1149" t="str">
        <f t="shared" si="543"/>
        <v>0.206278170951562-0.015528308191048i</v>
      </c>
      <c r="U1149" t="str">
        <f t="shared" si="544"/>
        <v>0.0001-1568.02899597926i</v>
      </c>
      <c r="V1149" t="str">
        <f t="shared" si="545"/>
        <v>0.00002-0.025150722753364i</v>
      </c>
      <c r="W1149" t="str">
        <f t="shared" si="546"/>
        <v>0.0000199993584529566-0.0251503193499125i</v>
      </c>
      <c r="X1149" t="str">
        <f t="shared" si="547"/>
        <v>0.00225070880585469-0.0249472794394597i</v>
      </c>
      <c r="Y1149" t="str">
        <f t="shared" si="548"/>
        <v>0.009+0.637743308678728i</v>
      </c>
      <c r="Z1149" t="str">
        <f t="shared" si="549"/>
        <v>-0.487553385394631-0.0530255179312734i</v>
      </c>
      <c r="AA1149" t="str">
        <f t="shared" si="550"/>
        <v>0.359403977998333-19.5757737944089i</v>
      </c>
      <c r="AB1149" t="str">
        <f t="shared" si="551"/>
        <v>1.40435625077314-0.105717810912483i</v>
      </c>
      <c r="AC1149" t="str">
        <f t="shared" si="552"/>
        <v>2.79066186812826-3.28898989609446i</v>
      </c>
      <c r="AD1149" t="str">
        <f t="shared" si="553"/>
        <v>0.229332509011912+0.232401675559742i</v>
      </c>
      <c r="AE1149" t="str">
        <f t="shared" si="554"/>
        <v>-0.0994886219351513-0.125468698759372i</v>
      </c>
      <c r="AF1149" t="str">
        <f t="shared" si="555"/>
        <v>-13.7385078202743-2.92068909274602i</v>
      </c>
      <c r="AG1149" t="str">
        <f t="shared" si="556"/>
        <v>1.01676735363932-0.015949123545023i</v>
      </c>
      <c r="AH1149" t="str">
        <f t="shared" si="557"/>
        <v>0.952562910372214+1.99605206473365i</v>
      </c>
      <c r="AI1149">
        <f t="shared" si="558"/>
        <v>6.8945093129504134</v>
      </c>
      <c r="AJ1149">
        <f t="shared" si="559"/>
        <v>64.488427832237903</v>
      </c>
      <c r="AK1149"/>
      <c r="AL1149"/>
      <c r="AM1149"/>
      <c r="AN1149"/>
    </row>
    <row r="1150" spans="1:40" x14ac:dyDescent="0.25">
      <c r="A1150"/>
      <c r="B1150">
        <f t="shared" si="560"/>
        <v>101600</v>
      </c>
      <c r="C1150" s="237" t="str">
        <f t="shared" si="528"/>
        <v>-7.40381027173739E-06+0.024104550294667i</v>
      </c>
      <c r="D1150" s="208" t="str">
        <f t="shared" si="529"/>
        <v>-5.95706271955138+0.184801552259114i</v>
      </c>
      <c r="E1150" t="str">
        <f t="shared" si="530"/>
        <v>2870</v>
      </c>
      <c r="F1150" t="str">
        <f t="shared" si="531"/>
        <v>0.777000777000777</v>
      </c>
      <c r="G1150" t="str">
        <f t="shared" si="526"/>
        <v>0.777000777000777</v>
      </c>
      <c r="H1150" t="str">
        <f t="shared" si="532"/>
        <v>7.78368265290175+3.10358963667805i</v>
      </c>
      <c r="I1150" t="str">
        <f t="shared" si="533"/>
        <v>398.982267005904i</v>
      </c>
      <c r="J1150" t="str">
        <f t="shared" si="527"/>
        <v>-135.162063490099+86.2906079647824i</v>
      </c>
      <c r="K1150" t="str">
        <f t="shared" si="534"/>
        <v>1.3388535859208-2.09712525676062i</v>
      </c>
      <c r="L1150" t="str">
        <f t="shared" si="535"/>
        <v>0.102316126224705-0.135306396061193i</v>
      </c>
      <c r="M1150" t="str">
        <f t="shared" si="536"/>
        <v>1.4411697121455-2.23243165282181i</v>
      </c>
      <c r="N1150" t="str">
        <f t="shared" si="537"/>
        <v>-0.450586827472647i</v>
      </c>
      <c r="O1150" t="str">
        <f t="shared" si="538"/>
        <v>0.90019169760036-0.435493866284455i</v>
      </c>
      <c r="P1150" t="str">
        <f t="shared" si="539"/>
        <v>0.09980830239964+0.435493866284455i</v>
      </c>
      <c r="Q1150" t="str">
        <f t="shared" si="540"/>
        <v>-0.09980830239964+0.015092961188192i</v>
      </c>
      <c r="R1150" t="str">
        <f t="shared" si="541"/>
        <v>-0.332578337235862-4.41359533855751i</v>
      </c>
      <c r="S1150" t="str">
        <f t="shared" si="542"/>
        <v>0.046736469489034i</v>
      </c>
      <c r="T1150" t="str">
        <f t="shared" si="543"/>
        <v>0.206275863877436-0.0155435373109375i</v>
      </c>
      <c r="U1150" t="str">
        <f t="shared" si="544"/>
        <v>0.0001-1566.4856603533i</v>
      </c>
      <c r="V1150" t="str">
        <f t="shared" si="545"/>
        <v>0.00002-0.0251259681049847i</v>
      </c>
      <c r="W1150" t="str">
        <f t="shared" si="546"/>
        <v>0.0000199993584529565-0.0251255650985841i</v>
      </c>
      <c r="X1150" t="str">
        <f t="shared" si="547"/>
        <v>0.00224635454925582-0.0249231139919092i</v>
      </c>
      <c r="Y1150" t="str">
        <f t="shared" si="548"/>
        <v>0.009+0.638371627209446i</v>
      </c>
      <c r="Z1150" t="str">
        <f t="shared" si="549"/>
        <v>-0.486565461512028-0.0528623700016319i</v>
      </c>
      <c r="AA1150" t="str">
        <f t="shared" si="550"/>
        <v>0.358501385963901-19.5549714569984i</v>
      </c>
      <c r="AB1150" t="str">
        <f t="shared" si="551"/>
        <v>1.40434054405073-0.105821491828461i</v>
      </c>
      <c r="AC1150" t="str">
        <f t="shared" si="552"/>
        <v>2.78765380971716-3.28760101079708i</v>
      </c>
      <c r="AD1150" t="str">
        <f t="shared" si="553"/>
        <v>0.229433093375831+0.232619622854108i</v>
      </c>
      <c r="AE1150" t="str">
        <f t="shared" si="554"/>
        <v>-0.0993373943915894-0.125313051223415i</v>
      </c>
      <c r="AF1150" t="str">
        <f t="shared" si="555"/>
        <v>-13.7407453724531-2.91878808441894i</v>
      </c>
      <c r="AG1150" t="str">
        <f t="shared" si="556"/>
        <v>1.0167646622453-0.0159394505489158i</v>
      </c>
      <c r="AH1150" t="str">
        <f t="shared" si="557"/>
        <v>0.95147973421366+1.99358383629218i</v>
      </c>
      <c r="AI1150">
        <f t="shared" si="558"/>
        <v>6.8839225027559525</v>
      </c>
      <c r="AJ1150">
        <f t="shared" si="559"/>
        <v>64.48621057310163</v>
      </c>
      <c r="AK1150"/>
      <c r="AL1150"/>
      <c r="AM1150"/>
      <c r="AN1150"/>
    </row>
    <row r="1151" spans="1:40" x14ac:dyDescent="0.25">
      <c r="A1151"/>
      <c r="B1151">
        <f t="shared" si="560"/>
        <v>101700</v>
      </c>
      <c r="C1151" s="237" t="str">
        <f t="shared" si="528"/>
        <v>-7.38925733260223E-06+0.0240808486764239i</v>
      </c>
      <c r="D1151" s="208" t="str">
        <f t="shared" si="529"/>
        <v>-5.95706260797885+0.184619839852583i</v>
      </c>
      <c r="E1151" t="str">
        <f t="shared" si="530"/>
        <v>2870</v>
      </c>
      <c r="F1151" t="str">
        <f t="shared" si="531"/>
        <v>0.777000777000777</v>
      </c>
      <c r="G1151" t="str">
        <f t="shared" si="526"/>
        <v>0.777000777000777</v>
      </c>
      <c r="H1151" t="str">
        <f t="shared" si="532"/>
        <v>7.78591511825264+3.10150839448275i</v>
      </c>
      <c r="I1151" t="str">
        <f t="shared" si="533"/>
        <v>399.374966087603i</v>
      </c>
      <c r="J1151" t="str">
        <f t="shared" si="527"/>
        <v>-135.430230955413+86.3755396655352i</v>
      </c>
      <c r="K1151" t="str">
        <f t="shared" si="534"/>
        <v>1.33695525610524-2.09624344823206i</v>
      </c>
      <c r="L1151" t="str">
        <f t="shared" si="535"/>
        <v>0.102188084871362-0.135270078658933i</v>
      </c>
      <c r="M1151" t="str">
        <f t="shared" si="536"/>
        <v>1.4391433409766-2.23151352689099i</v>
      </c>
      <c r="N1151" t="str">
        <f t="shared" si="537"/>
        <v>-0.451030318444569i</v>
      </c>
      <c r="O1151" t="str">
        <f t="shared" si="538"/>
        <v>0.899998471481907-0.435893050334863i</v>
      </c>
      <c r="P1151" t="str">
        <f t="shared" si="539"/>
        <v>0.100001528518093+0.435893050334863i</v>
      </c>
      <c r="Q1151" t="str">
        <f t="shared" si="540"/>
        <v>-0.100001528518093+0.015137268109706i</v>
      </c>
      <c r="R1151" t="str">
        <f t="shared" si="541"/>
        <v>-0.33257684427618-4.40920615642366i</v>
      </c>
      <c r="S1151" t="str">
        <f t="shared" si="542"/>
        <v>0.0467824699511296i</v>
      </c>
      <c r="T1151" t="str">
        <f t="shared" si="543"/>
        <v>0.206273554521226-0.0155587662237919i</v>
      </c>
      <c r="U1151" t="str">
        <f t="shared" si="544"/>
        <v>0.0001-1564.94535980231i</v>
      </c>
      <c r="V1151" t="str">
        <f t="shared" si="545"/>
        <v>0.00002-0.0251012621383131i</v>
      </c>
      <c r="W1151" t="str">
        <f t="shared" si="546"/>
        <v>0.0000199993584529565-0.0251008595281829i</v>
      </c>
      <c r="X1151" t="str">
        <f t="shared" si="547"/>
        <v>0.00224201299544313-0.0248989949337517i</v>
      </c>
      <c r="Y1151" t="str">
        <f t="shared" si="548"/>
        <v>0.009+0.638999945740164i</v>
      </c>
      <c r="Z1151" t="str">
        <f t="shared" si="549"/>
        <v>-0.485580564315985-0.0526999004271115i</v>
      </c>
      <c r="AA1151" t="str">
        <f t="shared" si="550"/>
        <v>0.357602272735873-19.5342147164079i</v>
      </c>
      <c r="AB1151" t="str">
        <f t="shared" si="551"/>
        <v>1.40432482179174-0.10592517133493i</v>
      </c>
      <c r="AC1151" t="str">
        <f t="shared" si="552"/>
        <v>2.78465126317759-3.28621134094552i</v>
      </c>
      <c r="AD1151" t="str">
        <f t="shared" si="553"/>
        <v>0.229533770832216+0.232837525501857i</v>
      </c>
      <c r="AE1151" t="str">
        <f t="shared" si="554"/>
        <v>-0.0991866235606404-0.125157783894646i</v>
      </c>
      <c r="AF1151" t="str">
        <f t="shared" si="555"/>
        <v>-13.7429777262315-2.91688855463017i</v>
      </c>
      <c r="AG1151" t="str">
        <f t="shared" si="556"/>
        <v>1.01676197565542-0.0159298054236163i</v>
      </c>
      <c r="AH1151" t="str">
        <f t="shared" si="557"/>
        <v>0.950399499433041+1.99112151215205i</v>
      </c>
      <c r="AI1151">
        <f t="shared" si="558"/>
        <v>6.8733487513846914</v>
      </c>
      <c r="AJ1151">
        <f t="shared" si="559"/>
        <v>64.483985013011093</v>
      </c>
      <c r="AK1151"/>
      <c r="AL1151"/>
      <c r="AM1151"/>
      <c r="AN1151"/>
    </row>
    <row r="1152" spans="1:40" x14ac:dyDescent="0.25">
      <c r="A1152"/>
      <c r="B1152">
        <f t="shared" si="560"/>
        <v>101800</v>
      </c>
      <c r="C1152" s="237" t="str">
        <f t="shared" si="528"/>
        <v>-0.000007374747259248+0.0240571936232331i</v>
      </c>
      <c r="D1152" s="208" t="str">
        <f t="shared" si="529"/>
        <v>-5.95706249673494+0.184438484444787i</v>
      </c>
      <c r="E1152" t="str">
        <f t="shared" si="530"/>
        <v>2870</v>
      </c>
      <c r="F1152" t="str">
        <f t="shared" si="531"/>
        <v>0.777000777000777</v>
      </c>
      <c r="G1152" t="str">
        <f t="shared" si="526"/>
        <v>0.777000777000777</v>
      </c>
      <c r="H1152" t="str">
        <f t="shared" si="532"/>
        <v>7.78814239973965+3.09942898992354i</v>
      </c>
      <c r="I1152" t="str">
        <f t="shared" si="533"/>
        <v>399.767665169301i</v>
      </c>
      <c r="J1152" t="str">
        <f t="shared" si="527"/>
        <v>-135.698662235253+86.4604713662879i</v>
      </c>
      <c r="K1152" t="str">
        <f t="shared" si="534"/>
        <v>1.33506044187638-2.09536118763827i</v>
      </c>
      <c r="L1152" t="str">
        <f t="shared" si="535"/>
        <v>0.102060238095871-0.135233685760161i</v>
      </c>
      <c r="M1152" t="str">
        <f t="shared" si="536"/>
        <v>1.43712067997225-2.23059487339843i</v>
      </c>
      <c r="N1152" t="str">
        <f t="shared" si="537"/>
        <v>-0.451473809416491i</v>
      </c>
      <c r="O1152" t="str">
        <f t="shared" si="538"/>
        <v>0.899805068347939-0.436292148651979i</v>
      </c>
      <c r="P1152" t="str">
        <f t="shared" si="539"/>
        <v>0.100194931652061+0.436292148651979i</v>
      </c>
      <c r="Q1152" t="str">
        <f t="shared" si="540"/>
        <v>-0.100194931652061+0.015181660764512i</v>
      </c>
      <c r="R1152" t="str">
        <f t="shared" si="541"/>
        <v>-0.332575349824059-4.40482554870397i</v>
      </c>
      <c r="S1152" t="str">
        <f t="shared" si="542"/>
        <v>0.046828470413225i</v>
      </c>
      <c r="T1152" t="str">
        <f t="shared" si="543"/>
        <v>0.206271242882901-0.0155739949294039i</v>
      </c>
      <c r="U1152" t="str">
        <f t="shared" si="544"/>
        <v>0.0001-1563.40808538208i</v>
      </c>
      <c r="V1152" t="str">
        <f t="shared" si="545"/>
        <v>0.00002-0.0250766047098865i</v>
      </c>
      <c r="W1152" t="str">
        <f t="shared" si="546"/>
        <v>0.0000199993584529566-0.0250762024952481i</v>
      </c>
      <c r="X1152" t="str">
        <f t="shared" si="547"/>
        <v>0.00223768409518541-0.0248749221326686i</v>
      </c>
      <c r="Y1152" t="str">
        <f t="shared" si="548"/>
        <v>0.009+0.639628264270882i</v>
      </c>
      <c r="Z1152" t="str">
        <f t="shared" si="549"/>
        <v>-0.484598681353444-0.0525381056471863i</v>
      </c>
      <c r="AA1152" t="str">
        <f t="shared" si="550"/>
        <v>0.356706620334721-19.5135034190493i</v>
      </c>
      <c r="AB1152" t="str">
        <f t="shared" si="551"/>
        <v>1.40430908399594-0.106028849430478i</v>
      </c>
      <c r="AC1152" t="str">
        <f t="shared" si="552"/>
        <v>2.78165421771149-3.28482089561839i</v>
      </c>
      <c r="AD1152" t="str">
        <f t="shared" si="553"/>
        <v>0.229634541365564+0.233055383474738i</v>
      </c>
      <c r="AE1152" t="str">
        <f t="shared" si="554"/>
        <v>-0.0990363075803138-0.125002895308686i</v>
      </c>
      <c r="AF1152" t="str">
        <f t="shared" si="555"/>
        <v>-13.7452048964746-2.91499050547875i</v>
      </c>
      <c r="AG1152" t="str">
        <f t="shared" si="556"/>
        <v>1.016759293844-0.0159201880757608i</v>
      </c>
      <c r="AH1152" t="str">
        <f t="shared" si="557"/>
        <v>0.949322195331932+1.98866507058371i</v>
      </c>
      <c r="AI1152">
        <f t="shared" si="558"/>
        <v>6.8627880269517103</v>
      </c>
      <c r="AJ1152">
        <f t="shared" si="559"/>
        <v>64.481751149222205</v>
      </c>
      <c r="AK1152"/>
      <c r="AL1152"/>
      <c r="AM1152"/>
      <c r="AN1152"/>
    </row>
    <row r="1153" spans="1:40" x14ac:dyDescent="0.25">
      <c r="A1153"/>
      <c r="B1153">
        <f t="shared" si="560"/>
        <v>101900</v>
      </c>
      <c r="C1153" s="237" t="str">
        <f t="shared" si="528"/>
        <v>-7.36027988349123E-06+0.024033584998004i</v>
      </c>
      <c r="D1153" s="208" t="str">
        <f t="shared" si="529"/>
        <v>-5.9570623858184+0.184257484984697i</v>
      </c>
      <c r="E1153" t="str">
        <f t="shared" si="530"/>
        <v>2870</v>
      </c>
      <c r="F1153" t="str">
        <f t="shared" si="531"/>
        <v>0.777000777000777</v>
      </c>
      <c r="G1153" t="str">
        <f t="shared" si="526"/>
        <v>0.777000777000777</v>
      </c>
      <c r="H1153" t="str">
        <f t="shared" si="532"/>
        <v>7.79036451218181+3.09735142401959i</v>
      </c>
      <c r="I1153" t="str">
        <f t="shared" si="533"/>
        <v>400.160364251i</v>
      </c>
      <c r="J1153" t="str">
        <f t="shared" si="527"/>
        <v>-135.967357329619+86.5454030670407i</v>
      </c>
      <c r="K1153" t="str">
        <f t="shared" si="534"/>
        <v>1.33316913621731-2.09447848067058i</v>
      </c>
      <c r="L1153" t="str">
        <f t="shared" si="535"/>
        <v>0.101932585639844-0.135197217781957i</v>
      </c>
      <c r="M1153" t="str">
        <f t="shared" si="536"/>
        <v>1.43510172185715-2.22967569845254i</v>
      </c>
      <c r="N1153" t="str">
        <f t="shared" si="537"/>
        <v>-0.451917300388413i</v>
      </c>
      <c r="O1153" t="str">
        <f t="shared" si="538"/>
        <v>0.899611488236497-0.436691161157305i</v>
      </c>
      <c r="P1153" t="str">
        <f t="shared" si="539"/>
        <v>0.100388511763503+0.436691161157305i</v>
      </c>
      <c r="Q1153" t="str">
        <f t="shared" si="540"/>
        <v>-0.100388511763503+0.015226139231108i</v>
      </c>
      <c r="R1153" t="str">
        <f t="shared" si="541"/>
        <v>-0.332573853879336-4.40045349015425i</v>
      </c>
      <c r="S1153" t="str">
        <f t="shared" si="542"/>
        <v>0.0468744708753205i</v>
      </c>
      <c r="T1153" t="str">
        <f t="shared" si="543"/>
        <v>0.206268928962438-0.01558922342756i</v>
      </c>
      <c r="U1153" t="str">
        <f t="shared" si="544"/>
        <v>0.0001-1561.87382818347i</v>
      </c>
      <c r="V1153" t="str">
        <f t="shared" si="545"/>
        <v>0.00002-0.0250519956768051i</v>
      </c>
      <c r="W1153" t="str">
        <f t="shared" si="546"/>
        <v>0.0000199993584529566-0.0250515938568822i</v>
      </c>
      <c r="X1153" t="str">
        <f t="shared" si="547"/>
        <v>0.00223336779948907-0.0248508954568397i</v>
      </c>
      <c r="Y1153" t="str">
        <f t="shared" si="548"/>
        <v>0.009+0.6402565828016i</v>
      </c>
      <c r="Z1153" t="str">
        <f t="shared" si="549"/>
        <v>-0.483619800235805-0.0523769821239491i</v>
      </c>
      <c r="AA1153" t="str">
        <f t="shared" si="550"/>
        <v>0.35581441089669-19.4928374120366i</v>
      </c>
      <c r="AB1153" t="str">
        <f t="shared" si="551"/>
        <v>1.40429333066319-0.106132526113652i</v>
      </c>
      <c r="AC1153" t="str">
        <f t="shared" si="552"/>
        <v>2.77866266253627-3.28342968384944i</v>
      </c>
      <c r="AD1153" t="str">
        <f t="shared" si="553"/>
        <v>0.229735404960346+0.233273196744465i</v>
      </c>
      <c r="AE1153" t="str">
        <f t="shared" si="554"/>
        <v>-0.0988864445981329-0.124848384008772i</v>
      </c>
      <c r="AF1153" t="str">
        <f t="shared" si="555"/>
        <v>-13.7474268980002-2.91309393903489i</v>
      </c>
      <c r="AG1153" t="str">
        <f t="shared" si="556"/>
        <v>1.0167566167855-0.0159105984124021i</v>
      </c>
      <c r="AH1153" t="str">
        <f t="shared" si="557"/>
        <v>0.948247811260043+1.98621448996385i</v>
      </c>
      <c r="AI1153">
        <f t="shared" si="558"/>
        <v>6.8522402976830774</v>
      </c>
      <c r="AJ1153">
        <f t="shared" si="559"/>
        <v>64.479508979089005</v>
      </c>
      <c r="AK1153"/>
      <c r="AL1153"/>
      <c r="AM1153"/>
      <c r="AN1153"/>
    </row>
    <row r="1154" spans="1:40" x14ac:dyDescent="0.25">
      <c r="A1154"/>
      <c r="B1154">
        <f t="shared" si="560"/>
        <v>102000</v>
      </c>
      <c r="C1154" s="237" t="str">
        <f t="shared" si="528"/>
        <v>-7.34585503797254E-06+0.024010022664184i</v>
      </c>
      <c r="D1154" s="208" t="str">
        <f t="shared" si="529"/>
        <v>-5.95706227522792+0.184076840425411i</v>
      </c>
      <c r="E1154" t="str">
        <f t="shared" si="530"/>
        <v>2870</v>
      </c>
      <c r="F1154" t="str">
        <f t="shared" si="531"/>
        <v>0.777000777000777</v>
      </c>
      <c r="G1154" t="str">
        <f t="shared" si="526"/>
        <v>0.777000777000777</v>
      </c>
      <c r="H1154" t="str">
        <f t="shared" si="532"/>
        <v>7.79258147035057+3.09527569776547i</v>
      </c>
      <c r="I1154" t="str">
        <f t="shared" si="533"/>
        <v>400.553063332699i</v>
      </c>
      <c r="J1154" t="str">
        <f t="shared" si="527"/>
        <v>-136.23631623851+86.6303347677934i</v>
      </c>
      <c r="K1154" t="str">
        <f t="shared" si="534"/>
        <v>1.33128133212158-2.09359533299146i</v>
      </c>
      <c r="L1154" t="str">
        <f t="shared" si="535"/>
        <v>0.101805127244751-0.135160675139873i</v>
      </c>
      <c r="M1154" t="str">
        <f t="shared" si="536"/>
        <v>1.43308645936633-2.22875600813133i</v>
      </c>
      <c r="N1154" t="str">
        <f t="shared" si="537"/>
        <v>-0.452360791360335i</v>
      </c>
      <c r="O1154" t="str">
        <f t="shared" si="538"/>
        <v>0.899417731185654-0.437090087772362i</v>
      </c>
      <c r="P1154" t="str">
        <f t="shared" si="539"/>
        <v>0.100582268814346+0.437090087772362i</v>
      </c>
      <c r="Q1154" t="str">
        <f t="shared" si="540"/>
        <v>-0.100582268814346+0.015270703587973i</v>
      </c>
      <c r="R1154" t="str">
        <f t="shared" si="541"/>
        <v>-0.332572356441976-4.39608995562919i</v>
      </c>
      <c r="S1154" t="str">
        <f t="shared" si="542"/>
        <v>0.046920471337416i</v>
      </c>
      <c r="T1154" t="str">
        <f t="shared" si="543"/>
        <v>0.206266612759802-0.0156044517180526i</v>
      </c>
      <c r="U1154" t="str">
        <f t="shared" si="544"/>
        <v>0.0001-1560.34257933231i</v>
      </c>
      <c r="V1154" t="str">
        <f t="shared" si="545"/>
        <v>0.00002-0.0250274348967298i</v>
      </c>
      <c r="W1154" t="str">
        <f t="shared" si="546"/>
        <v>0.0000199993584529566-0.0250270334707485i</v>
      </c>
      <c r="X1154" t="str">
        <f t="shared" si="547"/>
        <v>0.00222906405959688-0.0248269147749411i</v>
      </c>
      <c r="Y1154" t="str">
        <f t="shared" si="548"/>
        <v>0.009+0.640884901332318i</v>
      </c>
      <c r="Z1154" t="str">
        <f t="shared" si="549"/>
        <v>-0.48264390863852-0.0522165263419448i</v>
      </c>
      <c r="AA1154" t="str">
        <f t="shared" si="550"/>
        <v>0.354925626672911-19.4722165431816i</v>
      </c>
      <c r="AB1154" t="str">
        <f t="shared" si="551"/>
        <v>1.40427756179325-0.106236201383038i</v>
      </c>
      <c r="AC1154" t="str">
        <f t="shared" si="552"/>
        <v>2.77567658688438-3.28203771462727i</v>
      </c>
      <c r="AD1154" t="str">
        <f t="shared" si="553"/>
        <v>0.229836361601029+0.23349096528271i</v>
      </c>
      <c r="AE1154" t="str">
        <f t="shared" si="554"/>
        <v>-0.0987370327710864-0.124694248545705i</v>
      </c>
      <c r="AF1154" t="str">
        <f t="shared" si="555"/>
        <v>-13.7496437455785-2.91119885734006i</v>
      </c>
      <c r="AG1154" t="str">
        <f t="shared" si="556"/>
        <v>1.01675394445456-0.0159010363410088i</v>
      </c>
      <c r="AH1154" t="str">
        <f t="shared" si="557"/>
        <v>0.947176336615033+1.98376974877465i</v>
      </c>
      <c r="AI1154">
        <f t="shared" si="558"/>
        <v>6.8417055319150908</v>
      </c>
      <c r="AJ1154">
        <f t="shared" si="559"/>
        <v>64.477258500059875</v>
      </c>
      <c r="AK1154"/>
      <c r="AL1154"/>
      <c r="AM1154"/>
      <c r="AN1154"/>
    </row>
    <row r="1155" spans="1:40" x14ac:dyDescent="0.25">
      <c r="A1155"/>
      <c r="B1155">
        <f t="shared" si="560"/>
        <v>102100</v>
      </c>
      <c r="C1155" s="237" t="str">
        <f t="shared" si="528"/>
        <v>-7.33147255615167E-06+0.0239865064857551i</v>
      </c>
      <c r="D1155" s="208" t="str">
        <f t="shared" si="529"/>
        <v>-5.95706216496222+0.183896549724123i</v>
      </c>
      <c r="E1155" t="str">
        <f t="shared" si="530"/>
        <v>2870</v>
      </c>
      <c r="F1155" t="str">
        <f t="shared" si="531"/>
        <v>0.777000777000777</v>
      </c>
      <c r="G1155" t="str">
        <f t="shared" si="526"/>
        <v>0.777000777000777</v>
      </c>
      <c r="H1155" t="str">
        <f t="shared" si="532"/>
        <v>7.79479328897013+3.09320181213138i</v>
      </c>
      <c r="I1155" t="str">
        <f t="shared" si="533"/>
        <v>400.945762414397i</v>
      </c>
      <c r="J1155" t="str">
        <f t="shared" si="527"/>
        <v>-136.505538961927+86.7152664685462i</v>
      </c>
      <c r="K1155" t="str">
        <f t="shared" si="534"/>
        <v>1.32939702259314-2.09271175023467i</v>
      </c>
      <c r="L1155" t="str">
        <f t="shared" si="535"/>
        <v>0.101677862651928-0.135124058247932i</v>
      </c>
      <c r="M1155" t="str">
        <f t="shared" si="536"/>
        <v>1.43107488524507-2.2278358084826i</v>
      </c>
      <c r="N1155" t="str">
        <f t="shared" si="537"/>
        <v>-0.452804282332257i</v>
      </c>
      <c r="O1155" t="str">
        <f t="shared" si="538"/>
        <v>0.899223797233519-0.437488928418688i</v>
      </c>
      <c r="P1155" t="str">
        <f t="shared" si="539"/>
        <v>0.100776202766481+0.437488928418688i</v>
      </c>
      <c r="Q1155" t="str">
        <f t="shared" si="540"/>
        <v>-0.100776202766481+0.015315353913569i</v>
      </c>
      <c r="R1155" t="str">
        <f t="shared" si="541"/>
        <v>-0.332570857511933-4.39173492008203i</v>
      </c>
      <c r="S1155" t="str">
        <f t="shared" si="542"/>
        <v>0.0469664717995115i</v>
      </c>
      <c r="T1155" t="str">
        <f t="shared" si="543"/>
        <v>0.206264294274963-0.0156196798006736i</v>
      </c>
      <c r="U1155" t="str">
        <f t="shared" si="544"/>
        <v>0.0001-1558.81432998918i</v>
      </c>
      <c r="V1155" t="str">
        <f t="shared" si="545"/>
        <v>0.00002-0.025002922227879i</v>
      </c>
      <c r="W1155" t="str">
        <f t="shared" si="546"/>
        <v>0.0000199993584529566-0.0250025211950677i</v>
      </c>
      <c r="X1155" t="str">
        <f t="shared" si="547"/>
        <v>0.00222477282698644-0.0248029799561422i</v>
      </c>
      <c r="Y1155" t="str">
        <f t="shared" si="548"/>
        <v>0.009+0.641513219863036i</v>
      </c>
      <c r="Z1155" t="str">
        <f t="shared" si="549"/>
        <v>-0.481670994300692-0.052056734808i</v>
      </c>
      <c r="AA1155" t="str">
        <f t="shared" si="550"/>
        <v>0.354040250028518-19.45164066099i</v>
      </c>
      <c r="AB1155" t="str">
        <f t="shared" si="551"/>
        <v>1.40426177738591-0.106339875237219i</v>
      </c>
      <c r="AC1155" t="str">
        <f t="shared" si="552"/>
        <v>2.77269598000353-3.28064499689583i</v>
      </c>
      <c r="AD1155" t="str">
        <f t="shared" si="553"/>
        <v>0.229937411272064+0.233708689061118i</v>
      </c>
      <c r="AE1155" t="str">
        <f t="shared" si="554"/>
        <v>-0.0985880702655624-0.124540487477808i</v>
      </c>
      <c r="AF1155" t="str">
        <f t="shared" si="555"/>
        <v>-13.7518554539324-2.90930526240726i</v>
      </c>
      <c r="AG1155" t="str">
        <f t="shared" si="556"/>
        <v>1.01675127682592-0.0158915017694618i</v>
      </c>
      <c r="AH1155" t="str">
        <f t="shared" si="557"/>
        <v>0.946107760842208+1.98133082560338i</v>
      </c>
      <c r="AI1155">
        <f t="shared" si="558"/>
        <v>6.8311836980945753</v>
      </c>
      <c r="AJ1155">
        <f t="shared" si="559"/>
        <v>64.47499970968056</v>
      </c>
      <c r="AK1155"/>
      <c r="AL1155"/>
      <c r="AM1155"/>
      <c r="AN1155"/>
    </row>
    <row r="1156" spans="1:40" x14ac:dyDescent="0.25">
      <c r="A1156"/>
      <c r="B1156">
        <f t="shared" si="560"/>
        <v>102200</v>
      </c>
      <c r="C1156" s="237" t="str">
        <f t="shared" si="528"/>
        <v>-7.31713227230273E-06+0.023963036327232i</v>
      </c>
      <c r="D1156" s="208" t="str">
        <f t="shared" si="529"/>
        <v>-5.95706205502005+0.183716611842112i</v>
      </c>
      <c r="E1156" t="str">
        <f t="shared" si="530"/>
        <v>2870</v>
      </c>
      <c r="F1156" t="str">
        <f t="shared" si="531"/>
        <v>0.777000777000777</v>
      </c>
      <c r="G1156" t="str">
        <f t="shared" si="526"/>
        <v>0.777000777000777</v>
      </c>
      <c r="H1156" t="str">
        <f t="shared" si="532"/>
        <v>7.79699998271754+3.09112976806334i</v>
      </c>
      <c r="I1156" t="str">
        <f t="shared" si="533"/>
        <v>401.338461496096i</v>
      </c>
      <c r="J1156" t="str">
        <f t="shared" si="527"/>
        <v>-136.775025499869+86.8001981692989i</v>
      </c>
      <c r="K1156" t="str">
        <f t="shared" si="534"/>
        <v>1.32751620064646-2.09182773800545i</v>
      </c>
      <c r="L1156" t="str">
        <f t="shared" si="535"/>
        <v>0.10155079160258-0.135087367518636i</v>
      </c>
      <c r="M1156" t="str">
        <f t="shared" si="536"/>
        <v>1.42906699224904-2.22691510552409i</v>
      </c>
      <c r="N1156" t="str">
        <f t="shared" si="537"/>
        <v>-0.453247773304179i</v>
      </c>
      <c r="O1156" t="str">
        <f t="shared" si="538"/>
        <v>0.899029686418235-0.437887683017837i</v>
      </c>
      <c r="P1156" t="str">
        <f t="shared" si="539"/>
        <v>0.100970313581765+0.437887683017837i</v>
      </c>
      <c r="Q1156" t="str">
        <f t="shared" si="540"/>
        <v>-0.100970313581765+0.015360090286342i</v>
      </c>
      <c r="R1156" t="str">
        <f t="shared" si="541"/>
        <v>-0.33256935708913-4.38738835856404i</v>
      </c>
      <c r="S1156" t="str">
        <f t="shared" si="542"/>
        <v>0.0470124722616069i</v>
      </c>
      <c r="T1156" t="str">
        <f t="shared" si="543"/>
        <v>0.206261973507889-0.0156349076752132i</v>
      </c>
      <c r="U1156" t="str">
        <f t="shared" si="544"/>
        <v>0.0001-1557.28907134927i</v>
      </c>
      <c r="V1156" t="str">
        <f t="shared" si="545"/>
        <v>0.00002-0.0249784575290259i</v>
      </c>
      <c r="W1156" t="str">
        <f t="shared" si="546"/>
        <v>0.0000199993584529566-0.0249780568886151i</v>
      </c>
      <c r="X1156" t="str">
        <f t="shared" si="547"/>
        <v>0.00222049405336886-0.0247790908701037i</v>
      </c>
      <c r="Y1156" t="str">
        <f t="shared" si="548"/>
        <v>0.009+0.642141538393754i</v>
      </c>
      <c r="Z1156" t="str">
        <f t="shared" si="549"/>
        <v>-0.480701045024669-0.051897604051057i</v>
      </c>
      <c r="AA1156" t="str">
        <f t="shared" si="550"/>
        <v>0.353158263441784-19.4311096146573i</v>
      </c>
      <c r="AB1156" t="str">
        <f t="shared" si="551"/>
        <v>1.40424597744095-0.106443547674768i</v>
      </c>
      <c r="AC1156" t="str">
        <f t="shared" si="552"/>
        <v>2.76972083115684-3.27925153955459i</v>
      </c>
      <c r="AD1156" t="str">
        <f t="shared" si="553"/>
        <v>0.230038553957881+0.233926368051291i</v>
      </c>
      <c r="AE1156" t="str">
        <f t="shared" si="554"/>
        <v>-0.0984395552572892-0.124387099370865i</v>
      </c>
      <c r="AF1156" t="str">
        <f t="shared" si="555"/>
        <v>-13.7540620377376-2.90741315622123i</v>
      </c>
      <c r="AG1156" t="str">
        <f t="shared" si="556"/>
        <v>1.01674861387449-0.0158819946060518i</v>
      </c>
      <c r="AH1156" t="str">
        <f t="shared" si="557"/>
        <v>0.945042073434214+1.97889769914146i</v>
      </c>
      <c r="AI1156">
        <f t="shared" si="558"/>
        <v>6.8206747647771913</v>
      </c>
      <c r="AJ1156">
        <f t="shared" si="559"/>
        <v>64.47273260559119</v>
      </c>
      <c r="AK1156"/>
      <c r="AL1156"/>
      <c r="AM1156"/>
      <c r="AN1156"/>
    </row>
    <row r="1157" spans="1:40" x14ac:dyDescent="0.25">
      <c r="A1157"/>
      <c r="B1157">
        <f t="shared" si="560"/>
        <v>102300</v>
      </c>
      <c r="C1157" s="237" t="str">
        <f t="shared" si="528"/>
        <v>-7.30283402150949E-06+0.023939612053659i</v>
      </c>
      <c r="D1157" s="208" t="str">
        <f t="shared" si="529"/>
        <v>-5.95706194540012+0.183537025744719i</v>
      </c>
      <c r="E1157" t="str">
        <f t="shared" si="530"/>
        <v>2870</v>
      </c>
      <c r="F1157" t="str">
        <f t="shared" si="531"/>
        <v>0.777000777000777</v>
      </c>
      <c r="G1157" t="str">
        <f t="shared" ref="G1157:G1220" si="561">IF($C$11=$C$7,$C$24,F1157)</f>
        <v>0.777000777000777</v>
      </c>
      <c r="H1157" t="str">
        <f t="shared" si="532"/>
        <v>7.7992015662228+3.0890595664833i</v>
      </c>
      <c r="I1157" t="str">
        <f t="shared" si="533"/>
        <v>401.731160577795i</v>
      </c>
      <c r="J1157" t="str">
        <f t="shared" ref="J1157:J1220" si="562">IMSUM(COMPLEX(0,2*PI()*B1157*$C$113*$C$112),COMPLEX(0,2*PI()*B1157*$C$113*$C$111),COMPLEX(0,2*PI()*B1157*$C$28*10^-12*$C$111),COMPLEX(-1*2*PI()*B1157*2*PI()*B1157*$C$113*$C$112*$C$28*10^-12*$C$111,0),COMPLEX(1,0))</f>
        <v>-137.044775852337+86.8851298700517i</v>
      </c>
      <c r="K1157" t="str">
        <f t="shared" si="534"/>
        <v>1.32563885930649-2.09094330188054i</v>
      </c>
      <c r="L1157" t="str">
        <f t="shared" si="535"/>
        <v>0.101423913837781-0.13505060336297i</v>
      </c>
      <c r="M1157" t="str">
        <f t="shared" si="536"/>
        <v>1.42706277314427-2.22599390524351i</v>
      </c>
      <c r="N1157" t="str">
        <f t="shared" si="537"/>
        <v>-0.453691264276101i</v>
      </c>
      <c r="O1157" t="str">
        <f t="shared" si="538"/>
        <v>0.898835398777982-0.438286351491381i</v>
      </c>
      <c r="P1157" t="str">
        <f t="shared" si="539"/>
        <v>0.101164601222018+0.438286351491381i</v>
      </c>
      <c r="Q1157" t="str">
        <f t="shared" si="540"/>
        <v>-0.101164601222018+0.01540491278472i</v>
      </c>
      <c r="R1157" t="str">
        <f t="shared" si="541"/>
        <v>-0.33256785517351-4.38305024622411i</v>
      </c>
      <c r="S1157" t="str">
        <f t="shared" si="542"/>
        <v>0.0470584727237025i</v>
      </c>
      <c r="T1157" t="str">
        <f t="shared" si="543"/>
        <v>0.206259650458555-0.0156501353414629i</v>
      </c>
      <c r="U1157" t="str">
        <f t="shared" si="544"/>
        <v>0.0001-1555.76679464218i</v>
      </c>
      <c r="V1157" t="str">
        <f t="shared" si="545"/>
        <v>0.00002-0.0249540406594961i</v>
      </c>
      <c r="W1157" t="str">
        <f t="shared" si="546"/>
        <v>0.0000199993584529566-0.0249536404107187i</v>
      </c>
      <c r="X1157" t="str">
        <f t="shared" si="547"/>
        <v>0.00221622769068752-0.0247552473869755i</v>
      </c>
      <c r="Y1157" t="str">
        <f t="shared" si="548"/>
        <v>0.009+0.642769856924472i</v>
      </c>
      <c r="Z1157" t="str">
        <f t="shared" si="549"/>
        <v>-0.479734048675662-0.0517391306220113i</v>
      </c>
      <c r="AA1157" t="str">
        <f t="shared" si="550"/>
        <v>0.352279649503232-19.4106232540649i</v>
      </c>
      <c r="AB1157" t="str">
        <f t="shared" si="551"/>
        <v>1.40423016195821-0.106547218694265i</v>
      </c>
      <c r="AC1157" t="str">
        <f t="shared" si="552"/>
        <v>2.76675112962283-3.27785735145873i</v>
      </c>
      <c r="AD1157" t="str">
        <f t="shared" si="553"/>
        <v>0.230139789642903+0.234144002224805i</v>
      </c>
      <c r="AE1157" t="str">
        <f t="shared" si="554"/>
        <v>-0.0982914859312852-0.124234082798085i</v>
      </c>
      <c r="AF1157" t="str">
        <f t="shared" si="555"/>
        <v>-13.7562635116229-2.90552254073858i</v>
      </c>
      <c r="AG1157" t="str">
        <f t="shared" si="556"/>
        <v>1.01674595557532-0.0158725147594778i</v>
      </c>
      <c r="AH1157" t="str">
        <f t="shared" si="557"/>
        <v>0.943979263930884+1.97647034818403i</v>
      </c>
      <c r="AI1157">
        <f t="shared" si="558"/>
        <v>6.8101787006278416</v>
      </c>
      <c r="AJ1157">
        <f t="shared" si="559"/>
        <v>64.470457185525291</v>
      </c>
      <c r="AK1157"/>
      <c r="AL1157"/>
      <c r="AM1157"/>
      <c r="AN1157"/>
    </row>
    <row r="1158" spans="1:40" x14ac:dyDescent="0.25">
      <c r="A1158"/>
      <c r="B1158">
        <f t="shared" si="560"/>
        <v>102400</v>
      </c>
      <c r="C1158" s="237" t="str">
        <f t="shared" ref="C1158:C1221" si="563">IMPRODUCT(COMPLEX(-1,0),IMDIV(IMPRODUCT(G1158,COMPLEX($C$100+$C$101,0)),COMPLEX($C$100,2*PI()*B1158*$C$103*$C$102*(2*$C$100+$C$101))))</f>
        <v>-7.28857763966053E-06+0.0239162335306075i</v>
      </c>
      <c r="D1158" s="208" t="str">
        <f t="shared" ref="D1158:D1221" si="564">IMPRODUCT(COMPLEX($C$106,0),IMSUB(C1158,G1158))</f>
        <v>-5.9570618361012+0.183357790401324i</v>
      </c>
      <c r="E1158" t="str">
        <f t="shared" ref="E1158:E1221" si="565">IMDIV(COMPLEX($C$20*10^3,0),COMPLEX(1,2*PI()*B1158*$C$20*1000*$C$29*10^-12))</f>
        <v>2870</v>
      </c>
      <c r="F1158" t="str">
        <f t="shared" ref="F1158:F1221" si="566">IMDIV(COMPLEX($C$22*1000,0),IMSUM(COMPLEX($C$22*1000,0),E1158))</f>
        <v>0.777000777000777</v>
      </c>
      <c r="G1158" t="str">
        <f t="shared" si="561"/>
        <v>0.777000777000777</v>
      </c>
      <c r="H1158" t="str">
        <f t="shared" ref="H1158:H1221" si="567">IMPRODUCT(COMPLEX($C$108,0),IMPRODUCT(COMPLEX(-1,0),D1158),IMDIV(COMPLEX(0,2*PI()*B1158*$C$109*$C$110),COMPLEX(1,2*PI()*B1158*$C$109*$C$110)))</f>
        <v>7.8013980540691+3.08699120828945i</v>
      </c>
      <c r="I1158" t="str">
        <f t="shared" ref="I1158:I1221" si="568">COMPLEX(0,2*PI()*B1158*$C$113*$C$112*$C$114)</f>
        <v>402.123859659494i</v>
      </c>
      <c r="J1158" t="str">
        <f t="shared" si="562"/>
        <v>-137.314790019331+86.9700615708043i</v>
      </c>
      <c r="K1158" t="str">
        <f t="shared" ref="K1158:K1221" si="569">IMDIV(I1158,J1158)</f>
        <v>1.32376499160868-2.09005844740839i</v>
      </c>
      <c r="L1158" t="str">
        <f t="shared" ref="L1158:L1221" si="570">IMDIV(COMPLEX($C$117,0),COMPLEX(1,2*PI()*B1158*$C$115*$C$116))</f>
        <v>0.101297229098486-0.135013766190407i</v>
      </c>
      <c r="M1158" t="str">
        <f t="shared" ref="M1158:M1221" si="571">IMSUM(K1158,L1158)</f>
        <v>1.42506222070717-2.2250722135988i</v>
      </c>
      <c r="N1158" t="str">
        <f t="shared" ref="N1158:N1221" si="572">COMPLEX(0,-2*PI()*B1158*$C$43)</f>
        <v>-0.454134755248022i</v>
      </c>
      <c r="O1158" t="str">
        <f t="shared" ref="O1158:O1221" si="573">IMEXP(N1158)</f>
        <v>0.898640934350973-0.438684933760906i</v>
      </c>
      <c r="P1158" t="str">
        <f t="shared" ref="P1158:P1221" si="574">IMSUB(COMPLEX(1,0),O1158)</f>
        <v>0.101359065649027+0.438684933760906i</v>
      </c>
      <c r="Q1158" t="str">
        <f t="shared" ref="Q1158:Q1221" si="575">IMSUM(COMPLEX(0,2*PI()*B1158*$C$43),O1158,COMPLEX(-1,0))</f>
        <v>-0.101359065649027+0.015449821487116i</v>
      </c>
      <c r="R1158" t="str">
        <f t="shared" ref="R1158:R1221" si="576">IMDIV(P1158,Q1158)</f>
        <v>-0.332566351764958-4.37872055830811i</v>
      </c>
      <c r="S1158" t="str">
        <f t="shared" ref="S1158:S1221" si="577">IMDIV(COMPLEX(0,2*PI()*B1158*$C$123),COMPLEX($C$124,0))</f>
        <v>0.0471044731857979i</v>
      </c>
      <c r="T1158" t="str">
        <f t="shared" ref="T1158:T1221" si="578">IMPRODUCT(R1158,S1158)</f>
        <v>0.206257325126926-0.0156653627992111i</v>
      </c>
      <c r="U1158" t="str">
        <f t="shared" ref="U1158:U1221" si="579">IMDIV(COMPLEX(1,2*PI()*B1158*$C$16*10^-3*$C$15*10^-6),COMPLEX(0,2*PI()*B1158*$C$15*10^-6))</f>
        <v>0.0001-1554.24749113179i</v>
      </c>
      <c r="V1158" t="str">
        <f t="shared" ref="V1158:V1221" si="580">IMSUM(COMPLEX($C$18*10^-3,0),IMDIV(COMPLEX(1,0),COMPLEX(0,2*PI()*B1158*($C$17*1*10^-6))))</f>
        <v>0.00002-0.0249296714791645i</v>
      </c>
      <c r="W1158" t="str">
        <f t="shared" ref="W1158:W1221" si="581">IMDIV(IMPRODUCT(U1158,V1158),IMSUM(U1158,V1158))</f>
        <v>0.0000199993584529566-0.0249292716212555i</v>
      </c>
      <c r="X1158" t="str">
        <f t="shared" ref="X1158:X1221" si="582">IMDIV(IMPRODUCT(COMPLEX($C$19,0),W1158),IMSUM(COMPLEX($C$19,0),W1158))</f>
        <v>0.00221197369111658-0.0247314493773939i</v>
      </c>
      <c r="Y1158" t="str">
        <f t="shared" ref="Y1158:Y1221" si="583">COMPLEX($C$13*10^-3,2*PI()*B1158*$C$12*0.000001)</f>
        <v>0.009+0.64339817545519i</v>
      </c>
      <c r="Z1158" t="str">
        <f t="shared" ref="Z1158:Z1221" si="584">IMPRODUCT(COMPLEX($C$6,0),IMDIV(X1158,IMSUM(X1158,Y1158)))</f>
        <v>-0.478769993181347-0.0515813110935458i</v>
      </c>
      <c r="AA1158" t="str">
        <f t="shared" ref="AA1158:AA1221" si="585">IMDIV(COMPLEX($C$6,0),IMSUM(X1158,Y1158))</f>
        <v>0.351404390914811-19.3901814297762i</v>
      </c>
      <c r="AB1158" t="str">
        <f t="shared" ref="AB1158:AB1221" si="586">IMPRODUCT(COMPLEX($C$119,0),T1158)</f>
        <v>1.40421433093744-0.106650888294269i</v>
      </c>
      <c r="AC1158" t="str">
        <f t="shared" ref="AC1158:AC1221" si="587">IMSUM(COMPLEX(1,0),IMPRODUCT(AB1158,M1158))</f>
        <v>2.76378686469533-3.27646244141915i</v>
      </c>
      <c r="AD1158" t="str">
        <f t="shared" ref="AD1158:AD1221" si="588">IMDIV(AB1158,AC1158)</f>
        <v>0.230241118311533+0.234361591553195i</v>
      </c>
      <c r="AE1158" t="str">
        <f t="shared" ref="AE1158:AE1221" si="589">IMPRODUCT(AD1158,AA1158,X1158)</f>
        <v>-0.0981438604817945-0.124081436340046i</v>
      </c>
      <c r="AF1158" t="str">
        <f t="shared" ref="AF1158:AF1221" si="590">IMSUB(D1158,H1158)</f>
        <v>-13.7584598901703-2.90363341788813i</v>
      </c>
      <c r="AG1158" t="str">
        <f t="shared" ref="AG1158:AG1221" si="591">IMSUM(COMPLEX(1,0),IMPRODUCT(AD1158,AA1158,COMPLEX($C$127,0)))</f>
        <v>1.0167433019036-0.0158630621388442i</v>
      </c>
      <c r="AH1158" t="str">
        <f t="shared" ref="AH1158:AH1221" si="592">IMDIV(IMPRODUCT(AE1158,AF1158),AG1158)</f>
        <v>0.942919321918895+1.97404875162929i</v>
      </c>
      <c r="AI1158">
        <f t="shared" ref="AI1158:AI1221" si="593">20*LOG10(IMABS(AH1158))</f>
        <v>6.7996954744198899</v>
      </c>
      <c r="AJ1158">
        <f t="shared" ref="AJ1158:AJ1221" si="594">IMARGUMENT(AH1158)*180/PI()</f>
        <v>64.468173447310861</v>
      </c>
      <c r="AK1158"/>
      <c r="AL1158"/>
      <c r="AM1158"/>
      <c r="AN1158"/>
    </row>
    <row r="1159" spans="1:40" x14ac:dyDescent="0.25">
      <c r="A1159"/>
      <c r="B1159">
        <f t="shared" si="560"/>
        <v>102500</v>
      </c>
      <c r="C1159" s="237" t="str">
        <f t="shared" si="563"/>
        <v>-7.27436296344462E-06+0.0238929006241737i</v>
      </c>
      <c r="D1159" s="208" t="str">
        <f t="shared" si="564"/>
        <v>-5.95706172712201+0.183178904785332i</v>
      </c>
      <c r="E1159" t="str">
        <f t="shared" si="565"/>
        <v>2870</v>
      </c>
      <c r="F1159" t="str">
        <f t="shared" si="566"/>
        <v>0.777000777000777</v>
      </c>
      <c r="G1159" t="str">
        <f t="shared" si="561"/>
        <v>0.777000777000777</v>
      </c>
      <c r="H1159" t="str">
        <f t="shared" si="567"/>
        <v>7.80358946079288+3.08492469435626i</v>
      </c>
      <c r="I1159" t="str">
        <f t="shared" si="568"/>
        <v>402.516558741192i</v>
      </c>
      <c r="J1159" t="str">
        <f t="shared" si="562"/>
        <v>-137.58506800085+87.0549932715572i</v>
      </c>
      <c r="K1159" t="str">
        <f t="shared" si="569"/>
        <v>1.32189459059906-2.08917318010925i</v>
      </c>
      <c r="L1159" t="str">
        <f t="shared" si="570"/>
        <v>0.101170737125526-0.134976856408911i</v>
      </c>
      <c r="M1159" t="str">
        <f t="shared" si="571"/>
        <v>1.42306532772459-2.22415003651816i</v>
      </c>
      <c r="N1159" t="str">
        <f t="shared" si="572"/>
        <v>-0.454578246219944i</v>
      </c>
      <c r="O1159" t="str">
        <f t="shared" si="573"/>
        <v>0.898446293175455-0.439083429748019i</v>
      </c>
      <c r="P1159" t="str">
        <f t="shared" si="574"/>
        <v>0.101553706824545+0.439083429748019i</v>
      </c>
      <c r="Q1159" t="str">
        <f t="shared" si="575"/>
        <v>-0.101553706824545+0.015494816471925i</v>
      </c>
      <c r="R1159" t="str">
        <f t="shared" si="576"/>
        <v>-0.332564846863407-4.37439927015851i</v>
      </c>
      <c r="S1159" t="str">
        <f t="shared" si="577"/>
        <v>0.0471504736478935i</v>
      </c>
      <c r="T1159" t="str">
        <f t="shared" si="578"/>
        <v>0.206254997512973-0.0156805900482488i</v>
      </c>
      <c r="U1159" t="str">
        <f t="shared" si="579"/>
        <v>0.0001-1552.73115211605i</v>
      </c>
      <c r="V1159" t="str">
        <f t="shared" si="580"/>
        <v>0.00002-0.0249053498484531i</v>
      </c>
      <c r="W1159" t="str">
        <f t="shared" si="581"/>
        <v>0.0000199993584529565-0.0249049503806499i</v>
      </c>
      <c r="X1159" t="str">
        <f t="shared" si="582"/>
        <v>0.00220773200705986-0.0247076967124803i</v>
      </c>
      <c r="Y1159" t="str">
        <f t="shared" si="583"/>
        <v>0.009+0.644026493985908i</v>
      </c>
      <c r="Z1159" t="str">
        <f t="shared" si="584"/>
        <v>-0.477808866531491-0.0514241420599729i</v>
      </c>
      <c r="AA1159" t="str">
        <f t="shared" si="585"/>
        <v>0.350532470489026-19.3697839930325i</v>
      </c>
      <c r="AB1159" t="str">
        <f t="shared" si="586"/>
        <v>1.40419848437845-0.106754556473357i</v>
      </c>
      <c r="AC1159" t="str">
        <f t="shared" si="587"/>
        <v>2.76082802568369-3.27506681820293i</v>
      </c>
      <c r="AD1159" t="str">
        <f t="shared" si="588"/>
        <v>0.230342539948163+0.234579136007965i</v>
      </c>
      <c r="AE1159" t="str">
        <f t="shared" si="589"/>
        <v>-0.097996677112237-0.123929158584651i</v>
      </c>
      <c r="AF1159" t="str">
        <f t="shared" si="590"/>
        <v>-13.7606511879149-2.90174578957093i</v>
      </c>
      <c r="AG1159" t="str">
        <f t="shared" si="591"/>
        <v>1.01674065283467-0.015853636653659i</v>
      </c>
      <c r="AH1159" t="str">
        <f t="shared" si="592"/>
        <v>0.941862237031575+1.97163288847783i</v>
      </c>
      <c r="AI1159">
        <f t="shared" si="593"/>
        <v>6.7892250550346223</v>
      </c>
      <c r="AJ1159">
        <f t="shared" si="594"/>
        <v>64.465881388867615</v>
      </c>
      <c r="AK1159"/>
      <c r="AL1159"/>
      <c r="AM1159"/>
      <c r="AN1159"/>
    </row>
    <row r="1160" spans="1:40" x14ac:dyDescent="0.25">
      <c r="A1160"/>
      <c r="B1160">
        <f t="shared" si="560"/>
        <v>102600</v>
      </c>
      <c r="C1160" s="237" t="str">
        <f t="shared" si="563"/>
        <v>-7.26018983034598E-06+0.0238696132009757i</v>
      </c>
      <c r="D1160" s="208" t="str">
        <f t="shared" si="564"/>
        <v>-5.95706161846132+0.183000367874147i</v>
      </c>
      <c r="E1160" t="str">
        <f t="shared" si="565"/>
        <v>2870</v>
      </c>
      <c r="F1160" t="str">
        <f t="shared" si="566"/>
        <v>0.777000777000777</v>
      </c>
      <c r="G1160" t="str">
        <f t="shared" si="561"/>
        <v>0.777000777000777</v>
      </c>
      <c r="H1160" t="str">
        <f t="shared" si="567"/>
        <v>7.80577580088404+3.0828600255348i</v>
      </c>
      <c r="I1160" t="str">
        <f t="shared" si="568"/>
        <v>402.909257822891i</v>
      </c>
      <c r="J1160" t="str">
        <f t="shared" si="562"/>
        <v>-137.855609796895+87.1399249723098i</v>
      </c>
      <c r="K1160" t="str">
        <f t="shared" si="569"/>
        <v>1.32002764933421-2.0882875054753i</v>
      </c>
      <c r="L1160" t="str">
        <f t="shared" si="570"/>
        <v>0.101044437659621-0.134939874424943i</v>
      </c>
      <c r="M1160" t="str">
        <f t="shared" si="571"/>
        <v>1.42107208699383-2.22322737990024i</v>
      </c>
      <c r="N1160" t="str">
        <f t="shared" si="572"/>
        <v>-0.455021737191866i</v>
      </c>
      <c r="O1160" t="str">
        <f t="shared" si="573"/>
        <v>0.898251475289712-0.439481839374343i</v>
      </c>
      <c r="P1160" t="str">
        <f t="shared" si="574"/>
        <v>0.101748524710288+0.439481839374343i</v>
      </c>
      <c r="Q1160" t="str">
        <f t="shared" si="575"/>
        <v>-0.101748524710288+0.015539897817523i</v>
      </c>
      <c r="R1160" t="str">
        <f t="shared" si="576"/>
        <v>-0.332563340468851-4.37008635721402i</v>
      </c>
      <c r="S1160" t="str">
        <f t="shared" si="577"/>
        <v>0.0471964741099891i</v>
      </c>
      <c r="T1160" t="str">
        <f t="shared" si="578"/>
        <v>0.206252667616668-0.0156958170883696i</v>
      </c>
      <c r="U1160" t="str">
        <f t="shared" si="579"/>
        <v>0.0001-1551.21776892686i</v>
      </c>
      <c r="V1160" t="str">
        <f t="shared" si="580"/>
        <v>0.00002-0.0248810756283279i</v>
      </c>
      <c r="W1160" t="str">
        <f t="shared" si="581"/>
        <v>0.0000199993584529565-0.02488067654987i</v>
      </c>
      <c r="X1160" t="str">
        <f t="shared" si="582"/>
        <v>0.00220350259114929-0.0246839892638379i</v>
      </c>
      <c r="Y1160" t="str">
        <f t="shared" si="583"/>
        <v>0.009+0.644654812516625i</v>
      </c>
      <c r="Z1160" t="str">
        <f t="shared" si="584"/>
        <v>-0.476850656777545-0.0512676201370692i</v>
      </c>
      <c r="AA1160" t="str">
        <f t="shared" si="585"/>
        <v>0.349663871148097-19.3494307957494i</v>
      </c>
      <c r="AB1160" t="str">
        <f t="shared" si="586"/>
        <v>1.40418262228105-0.106858223230124i</v>
      </c>
      <c r="AC1160" t="str">
        <f t="shared" si="587"/>
        <v>2.7578746019127-3.27367049053343i</v>
      </c>
      <c r="AD1160" t="str">
        <f t="shared" si="588"/>
        <v>0.230444054537168+0.234796635560582i</v>
      </c>
      <c r="AE1160" t="str">
        <f t="shared" si="589"/>
        <v>-0.0978499340351475-0.123777248127079i</v>
      </c>
      <c r="AF1160" t="str">
        <f t="shared" si="590"/>
        <v>-13.7628374193454-2.89985965766065i</v>
      </c>
      <c r="AG1160" t="str">
        <f t="shared" si="591"/>
        <v>1.01673800834399-0.0158442382138309i</v>
      </c>
      <c r="AH1160" t="str">
        <f t="shared" si="592"/>
        <v>0.94080799894864+1.96922273783205i</v>
      </c>
      <c r="AI1160">
        <f t="shared" si="593"/>
        <v>6.7787674114608487</v>
      </c>
      <c r="AJ1160">
        <f t="shared" si="594"/>
        <v>64.463581008207015</v>
      </c>
      <c r="AK1160"/>
      <c r="AL1160"/>
      <c r="AM1160"/>
      <c r="AN1160"/>
    </row>
    <row r="1161" spans="1:40" x14ac:dyDescent="0.25">
      <c r="A1161"/>
      <c r="B1161">
        <f t="shared" si="560"/>
        <v>102700</v>
      </c>
      <c r="C1161" s="237" t="str">
        <f t="shared" si="563"/>
        <v>-7.24605807863967E-06+0.0238463711281511i</v>
      </c>
      <c r="D1161" s="208" t="str">
        <f t="shared" si="564"/>
        <v>-5.9570615101179+0.182822178649159i</v>
      </c>
      <c r="E1161" t="str">
        <f t="shared" si="565"/>
        <v>2870</v>
      </c>
      <c r="F1161" t="str">
        <f t="shared" si="566"/>
        <v>0.777000777000777</v>
      </c>
      <c r="G1161" t="str">
        <f t="shared" si="561"/>
        <v>0.777000777000777</v>
      </c>
      <c r="H1161" t="str">
        <f t="shared" si="567"/>
        <v>7.8079570887861+3.08079720265279i</v>
      </c>
      <c r="I1161" t="str">
        <f t="shared" si="568"/>
        <v>403.30195690459i</v>
      </c>
      <c r="J1161" t="str">
        <f t="shared" si="562"/>
        <v>-138.126415407466+87.2248566730625i</v>
      </c>
      <c r="K1161" t="str">
        <f t="shared" si="569"/>
        <v>1.31816416088127-2.08740142897076i</v>
      </c>
      <c r="L1161" t="str">
        <f t="shared" si="570"/>
        <v>0.100918330441376-0.134902820643463i</v>
      </c>
      <c r="M1161" t="str">
        <f t="shared" si="571"/>
        <v>1.41908249132265-2.22230424961422i</v>
      </c>
      <c r="N1161" t="str">
        <f t="shared" si="572"/>
        <v>-0.455465228163788i</v>
      </c>
      <c r="O1161" t="str">
        <f t="shared" si="573"/>
        <v>0.898056480732061-0.439880162561515i</v>
      </c>
      <c r="P1161" t="str">
        <f t="shared" si="574"/>
        <v>0.101943519267939+0.439880162561515i</v>
      </c>
      <c r="Q1161" t="str">
        <f t="shared" si="575"/>
        <v>-0.101943519267939+0.015585065602273i</v>
      </c>
      <c r="R1161" t="str">
        <f t="shared" si="576"/>
        <v>-0.33256183258114-4.36578179500887i</v>
      </c>
      <c r="S1161" t="str">
        <f t="shared" si="577"/>
        <v>0.0472424745720845i</v>
      </c>
      <c r="T1161" t="str">
        <f t="shared" si="578"/>
        <v>0.206250335437976-0.0157110439193603i</v>
      </c>
      <c r="U1161" t="str">
        <f t="shared" si="579"/>
        <v>0.0000999999999999999-1549.70733292985i</v>
      </c>
      <c r="V1161" t="str">
        <f t="shared" si="580"/>
        <v>0.00002-0.0248568486802964i</v>
      </c>
      <c r="W1161" t="str">
        <f t="shared" si="581"/>
        <v>0.0000199993584529566-0.0248564499904257i</v>
      </c>
      <c r="X1161" t="str">
        <f t="shared" si="582"/>
        <v>0.00219928539624377-0.0246603269035503i</v>
      </c>
      <c r="Y1161" t="str">
        <f t="shared" si="583"/>
        <v>0.009+0.645283131047343i</v>
      </c>
      <c r="Z1161" t="str">
        <f t="shared" si="584"/>
        <v>-0.475895352032282-0.0511117419619199i</v>
      </c>
      <c r="AA1161" t="str">
        <f t="shared" si="585"/>
        <v>0.348798575923131-19.3291216905124i</v>
      </c>
      <c r="AB1161" t="str">
        <f t="shared" si="586"/>
        <v>1.40416674464499-0.106961888563119i</v>
      </c>
      <c r="AC1161" t="str">
        <f t="shared" si="587"/>
        <v>2.75492658272265-3.27227346709025i</v>
      </c>
      <c r="AD1161" t="str">
        <f t="shared" si="588"/>
        <v>0.230545662062909+0.235014090182481i</v>
      </c>
      <c r="AE1161" t="str">
        <f t="shared" si="589"/>
        <v>-0.0977036294721213-0.123625703569738i</v>
      </c>
      <c r="AF1161" t="str">
        <f t="shared" si="590"/>
        <v>-13.765018598904-2.89797502400363i</v>
      </c>
      <c r="AG1161" t="str">
        <f t="shared" si="591"/>
        <v>1.01673536840718-0.0158348667296674i</v>
      </c>
      <c r="AH1161" t="str">
        <f t="shared" si="592"/>
        <v>0.939756597395914+1.96681827889555i</v>
      </c>
      <c r="AI1161">
        <f t="shared" si="593"/>
        <v>6.768322512794386</v>
      </c>
      <c r="AJ1161">
        <f t="shared" si="594"/>
        <v>64.461272303432324</v>
      </c>
      <c r="AK1161"/>
      <c r="AL1161"/>
      <c r="AM1161"/>
      <c r="AN1161"/>
    </row>
    <row r="1162" spans="1:40" x14ac:dyDescent="0.25">
      <c r="A1162"/>
      <c r="B1162">
        <f t="shared" si="560"/>
        <v>102800</v>
      </c>
      <c r="C1162" s="237" t="str">
        <f t="shared" si="563"/>
        <v>-7.23196754738694E-06+0.0238231742733544i</v>
      </c>
      <c r="D1162" s="208" t="str">
        <f t="shared" si="564"/>
        <v>-5.95706140209049+0.182644336095717i</v>
      </c>
      <c r="E1162" t="str">
        <f t="shared" si="565"/>
        <v>2870</v>
      </c>
      <c r="F1162" t="str">
        <f t="shared" si="566"/>
        <v>0.777000777000777</v>
      </c>
      <c r="G1162" t="str">
        <f t="shared" si="561"/>
        <v>0.777000777000777</v>
      </c>
      <c r="H1162" t="str">
        <f t="shared" si="567"/>
        <v>7.81013333889625+3.07873622651486i</v>
      </c>
      <c r="I1162" t="str">
        <f t="shared" si="568"/>
        <v>403.694655986288i</v>
      </c>
      <c r="J1162" t="str">
        <f t="shared" si="562"/>
        <v>-138.397484832562+87.3097883738153i</v>
      </c>
      <c r="K1162" t="str">
        <f t="shared" si="569"/>
        <v>1.31630411831803-2.08651495603205i</v>
      </c>
      <c r="L1162" t="str">
        <f t="shared" si="570"/>
        <v>0.100792415211289-0.134865695467936i</v>
      </c>
      <c r="M1162" t="str">
        <f t="shared" si="571"/>
        <v>1.41709653352932-2.22138065149999i</v>
      </c>
      <c r="N1162" t="str">
        <f t="shared" si="572"/>
        <v>-0.45590871913571i</v>
      </c>
      <c r="O1162" t="str">
        <f t="shared" si="573"/>
        <v>0.897861309540855-0.440278399231192i</v>
      </c>
      <c r="P1162" t="str">
        <f t="shared" si="574"/>
        <v>0.102138690459145+0.440278399231192i</v>
      </c>
      <c r="Q1162" t="str">
        <f t="shared" si="575"/>
        <v>-0.102138690459145+0.015630319904518i</v>
      </c>
      <c r="R1162" t="str">
        <f t="shared" si="576"/>
        <v>-0.332560323200231-4.3614855591726i</v>
      </c>
      <c r="S1162" t="str">
        <f t="shared" si="577"/>
        <v>0.0472884750341801i</v>
      </c>
      <c r="T1162" t="str">
        <f t="shared" si="578"/>
        <v>0.206248000976871-0.015726270541013i</v>
      </c>
      <c r="U1162" t="str">
        <f t="shared" si="579"/>
        <v>0.0001-1548.19983552427i</v>
      </c>
      <c r="V1162" t="str">
        <f t="shared" si="580"/>
        <v>0.00002-0.0248326688664051i</v>
      </c>
      <c r="W1162" t="str">
        <f t="shared" si="581"/>
        <v>0.0000199993584529565-0.0248322705643654i</v>
      </c>
      <c r="X1162" t="str">
        <f t="shared" si="582"/>
        <v>0.00219508037542777-0.0246367095041783i</v>
      </c>
      <c r="Y1162" t="str">
        <f t="shared" si="583"/>
        <v>0.009+0.645911449578061i</v>
      </c>
      <c r="Z1162" t="str">
        <f t="shared" si="584"/>
        <v>-0.474942940469398-0.0509565041927592i</v>
      </c>
      <c r="AA1162" t="str">
        <f t="shared" si="585"/>
        <v>0.34793656795329-19.3088565305739i</v>
      </c>
      <c r="AB1162" t="str">
        <f t="shared" si="586"/>
        <v>1.40415085147011-0.107065552470926i</v>
      </c>
      <c r="AC1162" t="str">
        <f t="shared" si="587"/>
        <v>2.75198395746946-3.27087575650989i</v>
      </c>
      <c r="AD1162" t="str">
        <f t="shared" si="588"/>
        <v>0.230647362509731+0.235231499845066i</v>
      </c>
      <c r="AE1162" t="str">
        <f t="shared" si="589"/>
        <v>-0.0975577616537586-0.123474523522218i</v>
      </c>
      <c r="AF1162" t="str">
        <f t="shared" si="590"/>
        <v>-13.7671947409867-2.89609189041914i</v>
      </c>
      <c r="AG1162" t="str">
        <f t="shared" si="591"/>
        <v>1.01673273299999-0.0158255221118727i</v>
      </c>
      <c r="AH1162" t="str">
        <f t="shared" si="592"/>
        <v>0.938708022145115+1.96441949097244i</v>
      </c>
      <c r="AI1162">
        <f t="shared" si="593"/>
        <v>6.7578903282373251</v>
      </c>
      <c r="AJ1162">
        <f t="shared" si="594"/>
        <v>64.458955272736077</v>
      </c>
      <c r="AK1162"/>
      <c r="AL1162"/>
      <c r="AM1162"/>
      <c r="AN1162"/>
    </row>
    <row r="1163" spans="1:40" x14ac:dyDescent="0.25">
      <c r="A1163"/>
      <c r="B1163">
        <f t="shared" si="560"/>
        <v>102900</v>
      </c>
      <c r="C1163" s="237" t="str">
        <f t="shared" si="563"/>
        <v>-7.21791807643073E-06+0.0238000225047548i</v>
      </c>
      <c r="D1163" s="208" t="str">
        <f t="shared" si="564"/>
        <v>-5.95706129437788+0.18246683920312i</v>
      </c>
      <c r="E1163" t="str">
        <f t="shared" si="565"/>
        <v>2870</v>
      </c>
      <c r="F1163" t="str">
        <f t="shared" si="566"/>
        <v>0.777000777000777</v>
      </c>
      <c r="G1163" t="str">
        <f t="shared" si="561"/>
        <v>0.777000777000777</v>
      </c>
      <c r="H1163" t="str">
        <f t="shared" si="567"/>
        <v>7.81230456556566+3.07667709790268i</v>
      </c>
      <c r="I1163" t="str">
        <f t="shared" si="568"/>
        <v>404.087355067987i</v>
      </c>
      <c r="J1163" t="str">
        <f t="shared" si="562"/>
        <v>-138.668818072184+87.394720074568i</v>
      </c>
      <c r="K1163" t="str">
        <f t="shared" si="569"/>
        <v>1.31444751473287-2.08562809206787i</v>
      </c>
      <c r="L1163" t="str">
        <f t="shared" si="570"/>
        <v>0.100666691709753-0.134828499300339i</v>
      </c>
      <c r="M1163" t="str">
        <f t="shared" si="571"/>
        <v>1.41511420644262-2.22045659136821i</v>
      </c>
      <c r="N1163" t="str">
        <f t="shared" si="572"/>
        <v>-0.456352210107632i</v>
      </c>
      <c r="O1163" t="str">
        <f t="shared" si="573"/>
        <v>0.89766596175448-0.440676549305048i</v>
      </c>
      <c r="P1163" t="str">
        <f t="shared" si="574"/>
        <v>0.10233403824552+0.440676549305048i</v>
      </c>
      <c r="Q1163" t="str">
        <f t="shared" si="575"/>
        <v>-0.10233403824552+0.015675660802584i</v>
      </c>
      <c r="R1163" t="str">
        <f t="shared" si="576"/>
        <v>-0.332558812326103-4.35719762542941i</v>
      </c>
      <c r="S1163" t="str">
        <f t="shared" si="577"/>
        <v>0.0473344754962755i</v>
      </c>
      <c r="T1163" t="str">
        <f t="shared" si="578"/>
        <v>0.206245664233318-0.0157414969531204i</v>
      </c>
      <c r="U1163" t="str">
        <f t="shared" si="579"/>
        <v>0.0001-1546.69526814281i</v>
      </c>
      <c r="V1163" t="str">
        <f t="shared" si="580"/>
        <v>0.00002-0.0248085360492366i</v>
      </c>
      <c r="W1163" t="str">
        <f t="shared" si="581"/>
        <v>0.0000199993584529566-0.0248081381342743i</v>
      </c>
      <c r="X1163" t="str">
        <f t="shared" si="582"/>
        <v>0.00219088748201016-0.0246131369387591i</v>
      </c>
      <c r="Y1163" t="str">
        <f t="shared" si="583"/>
        <v>0.009+0.646539768108779i</v>
      </c>
      <c r="Z1163" t="str">
        <f t="shared" si="584"/>
        <v>-0.473993410323157-0.0508019035088165i</v>
      </c>
      <c r="AA1163" t="str">
        <f t="shared" si="585"/>
        <v>0.347077830484977-19.2886351698487i</v>
      </c>
      <c r="AB1163" t="str">
        <f t="shared" si="586"/>
        <v>1.40413494275617-0.107169214952134i</v>
      </c>
      <c r="AC1163" t="str">
        <f t="shared" si="587"/>
        <v>2.74904671552453-3.26947736738543i</v>
      </c>
      <c r="AD1163" t="str">
        <f t="shared" si="588"/>
        <v>0.230749155861969+0.235448864519702i</v>
      </c>
      <c r="AE1163" t="str">
        <f t="shared" si="589"/>
        <v>-0.0974123288196143-0.123323706601249i</v>
      </c>
      <c r="AF1163" t="str">
        <f t="shared" si="590"/>
        <v>-13.7693658599435-2.89421025869956i</v>
      </c>
      <c r="AG1163" t="str">
        <f t="shared" si="591"/>
        <v>1.01673010209831-0.0158162042715456i</v>
      </c>
      <c r="AH1163" t="str">
        <f t="shared" si="592"/>
        <v>0.937662263013658+1.96202635346694i</v>
      </c>
      <c r="AI1163">
        <f t="shared" si="593"/>
        <v>6.747470827098395</v>
      </c>
      <c r="AJ1163">
        <f t="shared" si="594"/>
        <v>64.456629914400665</v>
      </c>
      <c r="AK1163"/>
      <c r="AL1163"/>
      <c r="AM1163"/>
      <c r="AN1163"/>
    </row>
    <row r="1164" spans="1:40" x14ac:dyDescent="0.25">
      <c r="A1164"/>
      <c r="B1164">
        <f t="shared" si="560"/>
        <v>103000</v>
      </c>
      <c r="C1164" s="237" t="str">
        <f t="shared" si="563"/>
        <v>-7.20390950639104E-06+0.0237769156910334i</v>
      </c>
      <c r="D1164" s="208" t="str">
        <f t="shared" si="564"/>
        <v>-5.95706118697884+0.182289686964589i</v>
      </c>
      <c r="E1164" t="str">
        <f t="shared" si="565"/>
        <v>2870</v>
      </c>
      <c r="F1164" t="str">
        <f t="shared" si="566"/>
        <v>0.777000777000777</v>
      </c>
      <c r="G1164" t="str">
        <f t="shared" si="561"/>
        <v>0.777000777000777</v>
      </c>
      <c r="H1164" t="str">
        <f t="shared" si="567"/>
        <v>7.81447078309947+3.07461981757521i</v>
      </c>
      <c r="I1164" t="str">
        <f t="shared" si="568"/>
        <v>404.480054149686i</v>
      </c>
      <c r="J1164" t="str">
        <f t="shared" si="562"/>
        <v>-138.940415126331+87.4796517753208i</v>
      </c>
      <c r="K1164" t="str">
        <f t="shared" si="569"/>
        <v>1.31259434322485-2.08474084245936i</v>
      </c>
      <c r="L1164" t="str">
        <f t="shared" si="570"/>
        <v>0.100541159677061-0.13479123254116i</v>
      </c>
      <c r="M1164" t="str">
        <f t="shared" si="571"/>
        <v>1.41313550290191-2.21953207500052i</v>
      </c>
      <c r="N1164" t="str">
        <f t="shared" si="572"/>
        <v>-0.456795701079554i</v>
      </c>
      <c r="O1164" t="str">
        <f t="shared" si="573"/>
        <v>0.897470437411359-0.441074612704772i</v>
      </c>
      <c r="P1164" t="str">
        <f t="shared" si="574"/>
        <v>0.102529562588641+0.441074612704772i</v>
      </c>
      <c r="Q1164" t="str">
        <f t="shared" si="575"/>
        <v>-0.102529562588641+0.015721088374782i</v>
      </c>
      <c r="R1164" t="str">
        <f t="shared" si="576"/>
        <v>-0.332557299958622-4.35291796959783i</v>
      </c>
      <c r="S1164" t="str">
        <f t="shared" si="577"/>
        <v>0.0473804759583711i</v>
      </c>
      <c r="T1164" t="str">
        <f t="shared" si="578"/>
        <v>0.206243325207292-0.0157567231554703i</v>
      </c>
      <c r="U1164" t="str">
        <f t="shared" si="579"/>
        <v>0.0001-1545.19362225141i</v>
      </c>
      <c r="V1164" t="str">
        <f t="shared" si="580"/>
        <v>0.00002-0.0247844500919072i</v>
      </c>
      <c r="W1164" t="str">
        <f t="shared" si="581"/>
        <v>0.0000199993584529566-0.0247840525632707i</v>
      </c>
      <c r="X1164" t="str">
        <f t="shared" si="582"/>
        <v>0.00218670666952274-0.0245896090808027i</v>
      </c>
      <c r="Y1164" t="str">
        <f t="shared" si="583"/>
        <v>0.009+0.647168086639497i</v>
      </c>
      <c r="Z1164" t="str">
        <f t="shared" si="584"/>
        <v>-0.473046749887998-0.0506479366101574i</v>
      </c>
      <c r="AA1164" t="str">
        <f t="shared" si="585"/>
        <v>0.346222346871012-19.2684574629103i</v>
      </c>
      <c r="AB1164" t="str">
        <f t="shared" si="586"/>
        <v>1.40411901850298-0.107272876005298i</v>
      </c>
      <c r="AC1164" t="str">
        <f t="shared" si="587"/>
        <v>2.74611484627503-3.26807830826709i</v>
      </c>
      <c r="AD1164" t="str">
        <f t="shared" si="588"/>
        <v>0.230851042103937+0.235666184177724i</v>
      </c>
      <c r="AE1164" t="str">
        <f t="shared" si="589"/>
        <v>-0.097267329218134-0.123173251430648i</v>
      </c>
      <c r="AF1164" t="str">
        <f t="shared" si="590"/>
        <v>-13.7715319700783-2.89233013061062i</v>
      </c>
      <c r="AG1164" t="str">
        <f t="shared" si="591"/>
        <v>1.01672747567816-0.0158069131201764i</v>
      </c>
      <c r="AH1164" t="str">
        <f t="shared" si="592"/>
        <v>0.936619309864285+1.95963884588252i</v>
      </c>
      <c r="AI1164">
        <f t="shared" si="593"/>
        <v>6.7370639787913085</v>
      </c>
      <c r="AJ1164">
        <f t="shared" si="594"/>
        <v>64.454296226797481</v>
      </c>
      <c r="AK1164"/>
      <c r="AL1164"/>
      <c r="AM1164"/>
      <c r="AN1164"/>
    </row>
    <row r="1165" spans="1:40" x14ac:dyDescent="0.25">
      <c r="A1165"/>
      <c r="B1165">
        <f t="shared" si="560"/>
        <v>103100</v>
      </c>
      <c r="C1165" s="237" t="str">
        <f t="shared" si="563"/>
        <v>-7.18994167866038E-06+0.0237538537013805i</v>
      </c>
      <c r="D1165" s="208" t="str">
        <f t="shared" si="564"/>
        <v>-5.95706107989217+0.182112878377251i</v>
      </c>
      <c r="E1165" t="str">
        <f t="shared" si="565"/>
        <v>2870</v>
      </c>
      <c r="F1165" t="str">
        <f t="shared" si="566"/>
        <v>0.777000777000777</v>
      </c>
      <c r="G1165" t="str">
        <f t="shared" si="561"/>
        <v>0.777000777000777</v>
      </c>
      <c r="H1165" t="str">
        <f t="shared" si="567"/>
        <v>7.81663200575706+3.07256438626878i</v>
      </c>
      <c r="I1165" t="str">
        <f t="shared" si="568"/>
        <v>404.872753231385i</v>
      </c>
      <c r="J1165" t="str">
        <f t="shared" si="562"/>
        <v>-139.212275995004+87.5645834760735i</v>
      </c>
      <c r="K1165" t="str">
        <f t="shared" si="569"/>
        <v>1.31074459690364-2.08385321256018i</v>
      </c>
      <c r="L1165" t="str">
        <f t="shared" si="570"/>
        <v>0.10041581885341-0.134753895589407i</v>
      </c>
      <c r="M1165" t="str">
        <f t="shared" si="571"/>
        <v>1.41116041575705-2.21860710814959i</v>
      </c>
      <c r="N1165" t="str">
        <f t="shared" si="572"/>
        <v>-0.457239192051476i</v>
      </c>
      <c r="O1165" t="str">
        <f t="shared" si="573"/>
        <v>0.897274736549948-0.441472589352071i</v>
      </c>
      <c r="P1165" t="str">
        <f t="shared" si="574"/>
        <v>0.102725263450052+0.441472589352071i</v>
      </c>
      <c r="Q1165" t="str">
        <f t="shared" si="575"/>
        <v>-0.102725263450052+0.015766602699405i</v>
      </c>
      <c r="R1165" t="str">
        <f t="shared" si="576"/>
        <v>-0.332555786097715-4.34864656759014i</v>
      </c>
      <c r="S1165" t="str">
        <f t="shared" si="577"/>
        <v>0.0474264764204665i</v>
      </c>
      <c r="T1165" t="str">
        <f t="shared" si="578"/>
        <v>0.206240983898756-0.015771949147853i</v>
      </c>
      <c r="U1165" t="str">
        <f t="shared" si="579"/>
        <v>0.0001-1543.69488934913i</v>
      </c>
      <c r="V1165" t="str">
        <f t="shared" si="580"/>
        <v>0.00002-0.0247604108580644i</v>
      </c>
      <c r="W1165" t="str">
        <f t="shared" si="581"/>
        <v>0.0000199993584529566-0.0247600137150041i</v>
      </c>
      <c r="X1165" t="str">
        <f t="shared" si="582"/>
        <v>0.00218253789171913-0.0245661258042903i</v>
      </c>
      <c r="Y1165" t="str">
        <f t="shared" si="583"/>
        <v>0.009+0.647796405170215i</v>
      </c>
      <c r="Z1165" t="str">
        <f t="shared" si="584"/>
        <v>-0.472102947518167-0.050494600217533i</v>
      </c>
      <c r="AA1165" t="str">
        <f t="shared" si="585"/>
        <v>0.345370100569841-19.2483232649874i</v>
      </c>
      <c r="AB1165" t="str">
        <f t="shared" si="586"/>
        <v>1.40410307871031-0.107376535628991i</v>
      </c>
      <c r="AC1165" t="str">
        <f t="shared" si="587"/>
        <v>2.74318833912364-3.26667858766218i</v>
      </c>
      <c r="AD1165" t="str">
        <f t="shared" si="588"/>
        <v>0.230953021219938+0.235883458790433i</v>
      </c>
      <c r="AE1165" t="str">
        <f t="shared" si="589"/>
        <v>-0.0971227611066068-0.123023156641276i</v>
      </c>
      <c r="AF1165" t="str">
        <f t="shared" si="590"/>
        <v>-13.7736930856492-2.89045150789153i</v>
      </c>
      <c r="AG1165" t="str">
        <f t="shared" si="591"/>
        <v>1.01672485371569-0.0157976485696456i</v>
      </c>
      <c r="AH1165" t="str">
        <f t="shared" si="592"/>
        <v>0.93557915260493+1.95725694782147i</v>
      </c>
      <c r="AI1165">
        <f t="shared" si="593"/>
        <v>6.7266697528350763</v>
      </c>
      <c r="AJ1165">
        <f t="shared" si="594"/>
        <v>64.451954208385686</v>
      </c>
      <c r="AK1165"/>
      <c r="AL1165"/>
      <c r="AM1165"/>
      <c r="AN1165"/>
    </row>
    <row r="1166" spans="1:40" x14ac:dyDescent="0.25">
      <c r="A1166"/>
      <c r="B1166">
        <f t="shared" si="560"/>
        <v>103200</v>
      </c>
      <c r="C1166" s="237" t="str">
        <f t="shared" si="563"/>
        <v>-7.17601443539944E-06+0.0237308364054937i</v>
      </c>
      <c r="D1166" s="208" t="str">
        <f t="shared" si="564"/>
        <v>-5.95706097311663+0.181936412442118i</v>
      </c>
      <c r="E1166" t="str">
        <f t="shared" si="565"/>
        <v>2870</v>
      </c>
      <c r="F1166" t="str">
        <f t="shared" si="566"/>
        <v>0.777000777000777</v>
      </c>
      <c r="G1166" t="str">
        <f t="shared" si="561"/>
        <v>0.777000777000777</v>
      </c>
      <c r="H1166" t="str">
        <f t="shared" si="567"/>
        <v>7.81878824775209+3.07051080469729i</v>
      </c>
      <c r="I1166" t="str">
        <f t="shared" si="568"/>
        <v>405.265452313083i</v>
      </c>
      <c r="J1166" t="str">
        <f t="shared" si="562"/>
        <v>-139.484400678203+87.6495151768263i</v>
      </c>
      <c r="K1166" t="str">
        <f t="shared" si="569"/>
        <v>1.30889826888965-2.08296520769667i</v>
      </c>
      <c r="L1166" t="str">
        <f t="shared" si="570"/>
        <v>0.100290668978905-0.134716488842609i</v>
      </c>
      <c r="M1166" t="str">
        <f t="shared" si="571"/>
        <v>1.40918893786855-2.21768169653928i</v>
      </c>
      <c r="N1166" t="str">
        <f t="shared" si="572"/>
        <v>-0.457682683023398i</v>
      </c>
      <c r="O1166" t="str">
        <f t="shared" si="573"/>
        <v>0.897078859208738-0.44187047916867i</v>
      </c>
      <c r="P1166" t="str">
        <f t="shared" si="574"/>
        <v>0.102921140791262+0.44187047916867i</v>
      </c>
      <c r="Q1166" t="str">
        <f t="shared" si="575"/>
        <v>-0.102921140791262+0.015812203854728i</v>
      </c>
      <c r="R1166" t="str">
        <f t="shared" si="576"/>
        <v>-0.332554270743345-4.34438339541205i</v>
      </c>
      <c r="S1166" t="str">
        <f t="shared" si="577"/>
        <v>0.0474724768825621i</v>
      </c>
      <c r="T1166" t="str">
        <f t="shared" si="578"/>
        <v>0.206238640307685-0.0157871749300607i</v>
      </c>
      <c r="U1166" t="str">
        <f t="shared" si="579"/>
        <v>0.0001-1542.19906096798i</v>
      </c>
      <c r="V1166" t="str">
        <f t="shared" si="580"/>
        <v>0.00002-0.0247364182118841i</v>
      </c>
      <c r="W1166" t="str">
        <f t="shared" si="581"/>
        <v>0.0000199993584529566-0.0247360214536529i</v>
      </c>
      <c r="X1166" t="str">
        <f t="shared" si="582"/>
        <v>0.0021783811025735-0.0245426869836729i</v>
      </c>
      <c r="Y1166" t="str">
        <f t="shared" si="583"/>
        <v>0.009+0.648424723700933i</v>
      </c>
      <c r="Z1166" t="str">
        <f t="shared" si="584"/>
        <v>-0.471161991627372-0.0503418910722284i</v>
      </c>
      <c r="AA1166" t="str">
        <f t="shared" si="585"/>
        <v>0.34452107514473-19.2282324319601i</v>
      </c>
      <c r="AB1166" t="str">
        <f t="shared" si="586"/>
        <v>1.40408712337798-0.107480193821797i</v>
      </c>
      <c r="AC1166" t="str">
        <f t="shared" si="587"/>
        <v>2.74026718348883-3.26527821403548i</v>
      </c>
      <c r="AD1166" t="str">
        <f t="shared" si="588"/>
        <v>0.231055093194261+0.236100688329101i</v>
      </c>
      <c r="AE1166" t="str">
        <f t="shared" si="589"/>
        <v>-0.096978622751114-0.122873420871001i</v>
      </c>
      <c r="AF1166" t="str">
        <f t="shared" si="590"/>
        <v>-13.7758492208687-2.88857439225517i</v>
      </c>
      <c r="AG1166" t="str">
        <f t="shared" si="591"/>
        <v>1.01672223618722-0.0157884105322217i</v>
      </c>
      <c r="AH1166" t="str">
        <f t="shared" si="592"/>
        <v>0.934541781188454+1.95488063898429i</v>
      </c>
      <c r="AI1166">
        <f t="shared" si="593"/>
        <v>6.7162881188534289</v>
      </c>
      <c r="AJ1166">
        <f t="shared" si="594"/>
        <v>64.44960385771175</v>
      </c>
      <c r="AK1166"/>
      <c r="AL1166"/>
      <c r="AM1166"/>
      <c r="AN1166"/>
    </row>
    <row r="1167" spans="1:40" x14ac:dyDescent="0.25">
      <c r="A1167"/>
      <c r="B1167">
        <f t="shared" si="560"/>
        <v>103300</v>
      </c>
      <c r="C1167" s="237" t="str">
        <f t="shared" si="563"/>
        <v>-7.16212761953244E-06+0.0237078636735752i</v>
      </c>
      <c r="D1167" s="208" t="str">
        <f t="shared" si="564"/>
        <v>-5.95706086665104+0.181760288164077i</v>
      </c>
      <c r="E1167" t="str">
        <f t="shared" si="565"/>
        <v>2870</v>
      </c>
      <c r="F1167" t="str">
        <f t="shared" si="566"/>
        <v>0.777000777000777</v>
      </c>
      <c r="G1167" t="str">
        <f t="shared" si="561"/>
        <v>0.777000777000777</v>
      </c>
      <c r="H1167" t="str">
        <f t="shared" si="567"/>
        <v>7.82093952325275+3.06845907355244i</v>
      </c>
      <c r="I1167" t="str">
        <f t="shared" si="568"/>
        <v>405.658151394782i</v>
      </c>
      <c r="J1167" t="str">
        <f t="shared" si="562"/>
        <v>-139.756789175928+87.734446877579i</v>
      </c>
      <c r="K1167" t="str">
        <f t="shared" si="569"/>
        <v>1.30705535231397-2.08207683316795i</v>
      </c>
      <c r="L1167" t="str">
        <f t="shared" si="570"/>
        <v>0.100165709793558-0.134679012696823i</v>
      </c>
      <c r="M1167" t="str">
        <f t="shared" si="571"/>
        <v>1.40722106210753-2.21675584586477i</v>
      </c>
      <c r="N1167" t="str">
        <f t="shared" si="572"/>
        <v>-0.458126173995319i</v>
      </c>
      <c r="O1167" t="str">
        <f t="shared" si="573"/>
        <v>0.896882805426256-0.442268282076309i</v>
      </c>
      <c r="P1167" t="str">
        <f t="shared" si="574"/>
        <v>0.103117194573744+0.442268282076309i</v>
      </c>
      <c r="Q1167" t="str">
        <f t="shared" si="575"/>
        <v>-0.103117194573744+0.01585789191901i</v>
      </c>
      <c r="R1167" t="str">
        <f t="shared" si="576"/>
        <v>-0.332552753895415-4.34012842916215i</v>
      </c>
      <c r="S1167" t="str">
        <f t="shared" si="577"/>
        <v>0.0475184773446575i</v>
      </c>
      <c r="T1167" t="str">
        <f t="shared" si="578"/>
        <v>0.206236294434046-0.0158024005018827i</v>
      </c>
      <c r="U1167" t="str">
        <f t="shared" si="579"/>
        <v>0.0001-1540.70612867275i</v>
      </c>
      <c r="V1167" t="str">
        <f t="shared" si="580"/>
        <v>0.00002-0.0247124720180682i</v>
      </c>
      <c r="W1167" t="str">
        <f t="shared" si="581"/>
        <v>0.0000199993584529566-0.0247120756439209i</v>
      </c>
      <c r="X1167" t="str">
        <f t="shared" si="582"/>
        <v>0.00217423625627917-0.0245192924938675i</v>
      </c>
      <c r="Y1167" t="str">
        <f t="shared" si="583"/>
        <v>0.009+0.649053042231651i</v>
      </c>
      <c r="Z1167" t="str">
        <f t="shared" si="584"/>
        <v>-0.470223870688375-0.0501898059359076i</v>
      </c>
      <c r="AA1167" t="str">
        <f t="shared" si="585"/>
        <v>0.343675254262966-19.2081848203562i</v>
      </c>
      <c r="AB1167" t="str">
        <f t="shared" si="586"/>
        <v>1.40407115250577-0.107583850582283i</v>
      </c>
      <c r="AC1167" t="str">
        <f t="shared" si="587"/>
        <v>2.7373513688048-3.26387719580927i</v>
      </c>
      <c r="AD1167" t="str">
        <f t="shared" si="588"/>
        <v>0.231157258011178+0.23631787276496i</v>
      </c>
      <c r="AE1167" t="str">
        <f t="shared" si="589"/>
        <v>-0.0968349124264676-0.12272404276464i</v>
      </c>
      <c r="AF1167" t="str">
        <f t="shared" si="590"/>
        <v>-13.7780003899038-2.88669878538836i</v>
      </c>
      <c r="AG1167" t="str">
        <f t="shared" si="591"/>
        <v>1.01671962306916-0.0157791989205586i</v>
      </c>
      <c r="AH1167" t="str">
        <f t="shared" si="592"/>
        <v>0.933507185612395+1.95250989916909i</v>
      </c>
      <c r="AI1167">
        <f t="shared" si="593"/>
        <v>6.7059190465742757</v>
      </c>
      <c r="AJ1167">
        <f t="shared" si="594"/>
        <v>64.44724517340893</v>
      </c>
      <c r="AK1167"/>
      <c r="AL1167"/>
      <c r="AM1167"/>
      <c r="AN1167"/>
    </row>
    <row r="1168" spans="1:40" x14ac:dyDescent="0.25">
      <c r="A1168"/>
      <c r="B1168">
        <f t="shared" si="560"/>
        <v>103400</v>
      </c>
      <c r="C1168" s="237" t="str">
        <f t="shared" si="563"/>
        <v>-0.0000071482810747428+0.023684935376329i</v>
      </c>
      <c r="D1168" s="208" t="str">
        <f t="shared" si="564"/>
        <v>-5.9570607604942+0.181584504551856i</v>
      </c>
      <c r="E1168" t="str">
        <f t="shared" si="565"/>
        <v>2870</v>
      </c>
      <c r="F1168" t="str">
        <f t="shared" si="566"/>
        <v>0.777000777000777</v>
      </c>
      <c r="G1168" t="str">
        <f t="shared" si="561"/>
        <v>0.777000777000777</v>
      </c>
      <c r="H1168" t="str">
        <f t="shared" si="567"/>
        <v>7.82308584638186+3.06640919350382i</v>
      </c>
      <c r="I1168" t="str">
        <f t="shared" si="568"/>
        <v>406.050850476481i</v>
      </c>
      <c r="J1168" t="str">
        <f t="shared" si="562"/>
        <v>-140.029441488178+87.8193785783318i</v>
      </c>
      <c r="K1168" t="str">
        <f t="shared" si="569"/>
        <v>1.30521584031842-2.08118809424606i</v>
      </c>
      <c r="L1168" t="str">
        <f t="shared" si="570"/>
        <v>0.1000409410373-0.134641467546637i</v>
      </c>
      <c r="M1168" t="str">
        <f t="shared" si="571"/>
        <v>1.40525678135572-2.2158295617927i</v>
      </c>
      <c r="N1168" t="str">
        <f t="shared" si="572"/>
        <v>-0.458569664967241i</v>
      </c>
      <c r="O1168" t="str">
        <f t="shared" si="573"/>
        <v>0.896686575241061-0.442665997996748i</v>
      </c>
      <c r="P1168" t="str">
        <f t="shared" si="574"/>
        <v>0.103313424758939+0.442665997996748i</v>
      </c>
      <c r="Q1168" t="str">
        <f t="shared" si="575"/>
        <v>-0.103313424758939+0.015903666970493i</v>
      </c>
      <c r="R1168" t="str">
        <f t="shared" si="576"/>
        <v>-0.332551235553854-4.33588164503146i</v>
      </c>
      <c r="S1168" t="str">
        <f t="shared" si="577"/>
        <v>0.0475644778067531i</v>
      </c>
      <c r="T1168" t="str">
        <f t="shared" si="578"/>
        <v>0.206233946277807-0.0158176258631096i</v>
      </c>
      <c r="U1168" t="str">
        <f t="shared" si="579"/>
        <v>0.0001-1539.21608406088i</v>
      </c>
      <c r="V1168" t="str">
        <f t="shared" si="580"/>
        <v>0.00002-0.0246885721418418i</v>
      </c>
      <c r="W1168" t="str">
        <f t="shared" si="581"/>
        <v>0.0000199993584529566-0.0246881761510357i</v>
      </c>
      <c r="X1168" t="str">
        <f t="shared" si="582"/>
        <v>0.00217010330724755-0.0244959422102564i</v>
      </c>
      <c r="Y1168" t="str">
        <f t="shared" si="583"/>
        <v>0.009+0.649681360762369i</v>
      </c>
      <c r="Z1168" t="str">
        <f t="shared" si="584"/>
        <v>-0.469288573232665-0.0500383415904679i</v>
      </c>
      <c r="AA1168" t="str">
        <f t="shared" si="585"/>
        <v>0.342832621695083-19.1881802873472i</v>
      </c>
      <c r="AB1168" t="str">
        <f t="shared" si="586"/>
        <v>1.40405516609346-0.107687505909023i</v>
      </c>
      <c r="AC1168" t="str">
        <f t="shared" si="587"/>
        <v>2.73444088452143-3.26247554136359i</v>
      </c>
      <c r="AD1168" t="str">
        <f t="shared" si="588"/>
        <v>0.231259515654946+0.236535012069214i</v>
      </c>
      <c r="AE1168" t="str">
        <f t="shared" si="589"/>
        <v>-0.096691628416162-0.122575020973921i</v>
      </c>
      <c r="AF1168" t="str">
        <f t="shared" si="590"/>
        <v>-13.7801466068761-2.88482468895196i</v>
      </c>
      <c r="AG1168" t="str">
        <f t="shared" si="591"/>
        <v>1.01671701433807-0.0157700136476936i</v>
      </c>
      <c r="AH1168" t="str">
        <f t="shared" si="592"/>
        <v>0.932475355918727+1.95014470827096i</v>
      </c>
      <c r="AI1168">
        <f t="shared" si="593"/>
        <v>6.6955625058290806</v>
      </c>
      <c r="AJ1168">
        <f t="shared" si="594"/>
        <v>64.444878154196019</v>
      </c>
      <c r="AK1168"/>
      <c r="AL1168"/>
      <c r="AM1168"/>
      <c r="AN1168"/>
    </row>
    <row r="1169" spans="1:40" x14ac:dyDescent="0.25">
      <c r="A1169"/>
      <c r="B1169">
        <f t="shared" si="560"/>
        <v>103500</v>
      </c>
      <c r="C1169" s="237" t="str">
        <f t="shared" si="563"/>
        <v>-7.13447464546877E-06+0.0236620513849592i</v>
      </c>
      <c r="D1169" s="208" t="str">
        <f t="shared" si="564"/>
        <v>-5.9570606546449+0.181409060618021i</v>
      </c>
      <c r="E1169" t="str">
        <f t="shared" si="565"/>
        <v>2870</v>
      </c>
      <c r="F1169" t="str">
        <f t="shared" si="566"/>
        <v>0.777000777000777</v>
      </c>
      <c r="G1169" t="str">
        <f t="shared" si="561"/>
        <v>0.777000777000777</v>
      </c>
      <c r="H1169" t="str">
        <f t="shared" si="567"/>
        <v>7.82522723121695+3.06436116519913i</v>
      </c>
      <c r="I1169" t="str">
        <f t="shared" si="568"/>
        <v>406.443549558179i</v>
      </c>
      <c r="J1169" t="str">
        <f t="shared" si="562"/>
        <v>-140.302357614954+87.9043102790845i</v>
      </c>
      <c r="K1169" t="str">
        <f t="shared" si="569"/>
        <v>1.30337972605556-2.08029899617606i</v>
      </c>
      <c r="L1169" t="str">
        <f t="shared" si="570"/>
        <v>0.0999163624499778-0.134603853785176i</v>
      </c>
      <c r="M1169" t="str">
        <f t="shared" si="571"/>
        <v>1.40329608850554-2.21490284996124i</v>
      </c>
      <c r="N1169" t="str">
        <f t="shared" si="572"/>
        <v>-0.459013155939163i</v>
      </c>
      <c r="O1169" t="str">
        <f t="shared" si="573"/>
        <v>0.89649016869175-0.443063626851763i</v>
      </c>
      <c r="P1169" t="str">
        <f t="shared" si="574"/>
        <v>0.10350983130825+0.443063626851763i</v>
      </c>
      <c r="Q1169" t="str">
        <f t="shared" si="575"/>
        <v>-0.10350983130825+0.0159495290874i</v>
      </c>
      <c r="R1169" t="str">
        <f t="shared" si="576"/>
        <v>-0.33254971571863-4.33164301930311i</v>
      </c>
      <c r="S1169" t="str">
        <f t="shared" si="577"/>
        <v>0.0476104782688487i</v>
      </c>
      <c r="T1169" t="str">
        <f t="shared" si="578"/>
        <v>0.206231595838941-0.0158328510135336i</v>
      </c>
      <c r="U1169" t="str">
        <f t="shared" si="579"/>
        <v>0.0001-1537.72891876227i</v>
      </c>
      <c r="V1169" t="str">
        <f t="shared" si="580"/>
        <v>0.00002-0.0246647184489512i</v>
      </c>
      <c r="W1169" t="str">
        <f t="shared" si="581"/>
        <v>0.0000199993584529566-0.0246643228407453i</v>
      </c>
      <c r="X1169" t="str">
        <f t="shared" si="582"/>
        <v>0.00216598221010668-0.0244726360086841i</v>
      </c>
      <c r="Y1169" t="str">
        <f t="shared" si="583"/>
        <v>0.009+0.650309679293087i</v>
      </c>
      <c r="Z1169" t="str">
        <f t="shared" si="584"/>
        <v>-0.468356087850077-0.0498874948378873i</v>
      </c>
      <c r="AA1169" t="str">
        <f t="shared" si="585"/>
        <v>0.341993161314089-19.1682186907452i</v>
      </c>
      <c r="AB1169" t="str">
        <f t="shared" si="586"/>
        <v>1.40403916414086-0.107791159800602i</v>
      </c>
      <c r="AC1169" t="str">
        <f t="shared" si="587"/>
        <v>2.73153572010448-3.26107325903645i</v>
      </c>
      <c r="AD1169" t="str">
        <f t="shared" si="588"/>
        <v>0.23136186610981+0.236752106213034i</v>
      </c>
      <c r="AE1169" t="str">
        <f t="shared" si="589"/>
        <v>-0.0965487690123225-0.12242635415744i</v>
      </c>
      <c r="AF1169" t="str">
        <f t="shared" si="590"/>
        <v>-13.7822878858619-2.88295210458111i</v>
      </c>
      <c r="AG1169" t="str">
        <f t="shared" si="591"/>
        <v>1.01671440997065-0.0157608546270455i</v>
      </c>
      <c r="AH1169" t="str">
        <f t="shared" si="592"/>
        <v>0.93144628219363+1.94778504628142i</v>
      </c>
      <c r="AI1169">
        <f t="shared" si="593"/>
        <v>6.6852184665524872</v>
      </c>
      <c r="AJ1169">
        <f t="shared" si="594"/>
        <v>64.442502798876887</v>
      </c>
      <c r="AK1169"/>
      <c r="AL1169"/>
      <c r="AM1169"/>
      <c r="AN1169"/>
    </row>
    <row r="1170" spans="1:40" x14ac:dyDescent="0.25">
      <c r="A1170"/>
      <c r="B1170">
        <f t="shared" si="560"/>
        <v>103600</v>
      </c>
      <c r="C1170" s="237" t="str">
        <f t="shared" si="563"/>
        <v>-7.12070817689897E-06+0.0236392115711669i</v>
      </c>
      <c r="D1170" s="208" t="str">
        <f t="shared" si="564"/>
        <v>-5.95706054910198+0.181233955378946i</v>
      </c>
      <c r="E1170" t="str">
        <f t="shared" si="565"/>
        <v>2870</v>
      </c>
      <c r="F1170" t="str">
        <f t="shared" si="566"/>
        <v>0.777000777000777</v>
      </c>
      <c r="G1170" t="str">
        <f t="shared" si="561"/>
        <v>0.777000777000777</v>
      </c>
      <c r="H1170" t="str">
        <f t="shared" si="567"/>
        <v>7.82736369179058+3.06231498926434i</v>
      </c>
      <c r="I1170" t="str">
        <f t="shared" si="568"/>
        <v>406.836248639878i</v>
      </c>
      <c r="J1170" t="str">
        <f t="shared" si="562"/>
        <v>-140.575537556255+87.9892419798372i</v>
      </c>
      <c r="K1170" t="str">
        <f t="shared" si="569"/>
        <v>1.30154700268871-2.07940954417615i</v>
      </c>
      <c r="L1170" t="str">
        <f t="shared" si="570"/>
        <v>0.0997919737713609-0.134566171804103i</v>
      </c>
      <c r="M1170" t="str">
        <f t="shared" si="571"/>
        <v>1.40133897646007-2.21397571598025i</v>
      </c>
      <c r="N1170" t="str">
        <f t="shared" si="572"/>
        <v>-0.459456646911085i</v>
      </c>
      <c r="O1170" t="str">
        <f t="shared" si="573"/>
        <v>0.896293585816952-0.443461168563145i</v>
      </c>
      <c r="P1170" t="str">
        <f t="shared" si="574"/>
        <v>0.103706414183048+0.443461168563145i</v>
      </c>
      <c r="Q1170" t="str">
        <f t="shared" si="575"/>
        <v>-0.103706414183048+0.01599547834794i</v>
      </c>
      <c r="R1170" t="str">
        <f t="shared" si="576"/>
        <v>-0.332548194389617-4.32741252835168i</v>
      </c>
      <c r="S1170" t="str">
        <f t="shared" si="577"/>
        <v>0.0476564787309441i</v>
      </c>
      <c r="T1170" t="str">
        <f t="shared" si="578"/>
        <v>0.206229243117413-0.0158480759529426i</v>
      </c>
      <c r="U1170" t="str">
        <f t="shared" si="579"/>
        <v>0.0001-1536.24462443914i</v>
      </c>
      <c r="V1170" t="str">
        <f t="shared" si="580"/>
        <v>0.00002-0.0246409108056607i</v>
      </c>
      <c r="W1170" t="str">
        <f t="shared" si="581"/>
        <v>0.0000199993584529566-0.0246405155793165i</v>
      </c>
      <c r="X1170" t="str">
        <f t="shared" si="582"/>
        <v>0.00216187291970025-0.024449373765456i</v>
      </c>
      <c r="Y1170" t="str">
        <f t="shared" si="583"/>
        <v>0.009+0.650937997823805i</v>
      </c>
      <c r="Z1170" t="str">
        <f t="shared" si="584"/>
        <v>-0.467426403188446-0.0497372625000815i</v>
      </c>
      <c r="AA1170" t="str">
        <f t="shared" si="585"/>
        <v>0.341156857094673-19.1482998889987i</v>
      </c>
      <c r="AB1170" t="str">
        <f t="shared" si="586"/>
        <v>1.40402314664774-0.107894812255576i</v>
      </c>
      <c r="AC1170" t="str">
        <f t="shared" si="587"/>
        <v>2.7286358650355-3.25967035712385i</v>
      </c>
      <c r="AD1170" t="str">
        <f t="shared" si="588"/>
        <v>0.23146430936+0.236969155167558i</v>
      </c>
      <c r="AE1170" t="str">
        <f t="shared" si="589"/>
        <v>-0.0964063325156511-0.122278040980615i</v>
      </c>
      <c r="AF1170" t="str">
        <f t="shared" si="590"/>
        <v>-13.7844242408926-2.88108103388539i</v>
      </c>
      <c r="AG1170" t="str">
        <f t="shared" si="591"/>
        <v>1.01671180994372-0.0157517217724121i</v>
      </c>
      <c r="AH1170" t="str">
        <f t="shared" si="592"/>
        <v>0.930419954567284+1.94543089328791i</v>
      </c>
      <c r="AI1170">
        <f t="shared" si="593"/>
        <v>6.6748868987821606</v>
      </c>
      <c r="AJ1170">
        <f t="shared" si="594"/>
        <v>64.44011910633985</v>
      </c>
      <c r="AK1170"/>
      <c r="AL1170"/>
      <c r="AM1170"/>
      <c r="AN1170"/>
    </row>
    <row r="1171" spans="1:40" x14ac:dyDescent="0.25">
      <c r="A1171"/>
      <c r="B1171">
        <f t="shared" si="560"/>
        <v>103700</v>
      </c>
      <c r="C1171" s="237" t="str">
        <f t="shared" si="563"/>
        <v>-7.10698151496811E-06+0.023616415807148i</v>
      </c>
      <c r="D1171" s="208" t="str">
        <f t="shared" si="564"/>
        <v>-5.95706044386424+0.181059187854801i</v>
      </c>
      <c r="E1171" t="str">
        <f t="shared" si="565"/>
        <v>2870</v>
      </c>
      <c r="F1171" t="str">
        <f t="shared" si="566"/>
        <v>0.777000777000777</v>
      </c>
      <c r="G1171" t="str">
        <f t="shared" si="561"/>
        <v>0.777000777000777</v>
      </c>
      <c r="H1171" t="str">
        <f t="shared" si="567"/>
        <v>7.8294952420903+3.06027066630385i</v>
      </c>
      <c r="I1171" t="str">
        <f t="shared" si="568"/>
        <v>407.228947721577i</v>
      </c>
      <c r="J1171" t="str">
        <f t="shared" si="562"/>
        <v>-140.848981312082+88.07417368059i</v>
      </c>
      <c r="K1171" t="str">
        <f t="shared" si="569"/>
        <v>1.29971766339195-2.0785197434378i</v>
      </c>
      <c r="L1171" t="str">
        <f t="shared" si="570"/>
        <v>0.0996677747411435-0.134528421993627i</v>
      </c>
      <c r="M1171" t="str">
        <f t="shared" si="571"/>
        <v>1.39938543813309-2.21304816543143i</v>
      </c>
      <c r="N1171" t="str">
        <f t="shared" si="572"/>
        <v>-0.459900137883007i</v>
      </c>
      <c r="O1171" t="str">
        <f t="shared" si="573"/>
        <v>0.896096826655332-0.443858623052705i</v>
      </c>
      <c r="P1171" t="str">
        <f t="shared" si="574"/>
        <v>0.103903173344668+0.443858623052705i</v>
      </c>
      <c r="Q1171" t="str">
        <f t="shared" si="575"/>
        <v>-0.103903173344668+0.016041514830302i</v>
      </c>
      <c r="R1171" t="str">
        <f t="shared" si="576"/>
        <v>-0.332546671566788-4.32319014864297i</v>
      </c>
      <c r="S1171" t="str">
        <f t="shared" si="577"/>
        <v>0.0477024791930397i</v>
      </c>
      <c r="T1171" t="str">
        <f t="shared" si="578"/>
        <v>0.206226888113196-0.0158633006811293i</v>
      </c>
      <c r="U1171" t="str">
        <f t="shared" si="579"/>
        <v>0.0001-1534.76319278588i</v>
      </c>
      <c r="V1171" t="str">
        <f t="shared" si="580"/>
        <v>0.00002-0.0246171490787507i</v>
      </c>
      <c r="W1171" t="str">
        <f t="shared" si="581"/>
        <v>0.0000199993584529566-0.0246167542335317i</v>
      </c>
      <c r="X1171" t="str">
        <f t="shared" si="582"/>
        <v>0.00215777539108615-0.0244261553573356i</v>
      </c>
      <c r="Y1171" t="str">
        <f t="shared" si="583"/>
        <v>0.009+0.651566316354523i</v>
      </c>
      <c r="Z1171" t="str">
        <f t="shared" si="584"/>
        <v>-0.46649950795324-0.0495876414187541i</v>
      </c>
      <c r="AA1171" t="str">
        <f t="shared" si="585"/>
        <v>0.340323693112469-19.1284237411895i</v>
      </c>
      <c r="AB1171" t="str">
        <f t="shared" si="586"/>
        <v>1.40400711361391-0.107998463272534i</v>
      </c>
      <c r="AC1171" t="str">
        <f t="shared" si="587"/>
        <v>2.72574130881188-3.25826684388028i</v>
      </c>
      <c r="AD1171" t="str">
        <f t="shared" si="588"/>
        <v>0.231566845389727+0.237186158903894i</v>
      </c>
      <c r="AE1171" t="str">
        <f t="shared" si="589"/>
        <v>-0.0962643172353737-0.122130080115643i</v>
      </c>
      <c r="AF1171" t="str">
        <f t="shared" si="590"/>
        <v>-13.7865556859545-2.87921147844905i</v>
      </c>
      <c r="AG1171" t="str">
        <f t="shared" si="591"/>
        <v>1.01670921423424-0.0157426149979682i</v>
      </c>
      <c r="AH1171" t="str">
        <f t="shared" si="592"/>
        <v>0.92939636321356+1.94308222947312i</v>
      </c>
      <c r="AI1171">
        <f t="shared" si="593"/>
        <v>6.664567772657831</v>
      </c>
      <c r="AJ1171">
        <f t="shared" si="594"/>
        <v>64.437727075557547</v>
      </c>
      <c r="AK1171"/>
      <c r="AL1171"/>
      <c r="AM1171"/>
      <c r="AN1171"/>
    </row>
    <row r="1172" spans="1:40" x14ac:dyDescent="0.25">
      <c r="A1172"/>
      <c r="B1172">
        <f t="shared" si="560"/>
        <v>103800</v>
      </c>
      <c r="C1172" s="237" t="str">
        <f t="shared" si="563"/>
        <v>-0.0000070932945063527+0.0235936639655913i</v>
      </c>
      <c r="D1172" s="208" t="str">
        <f t="shared" si="564"/>
        <v>-5.95706033893051+0.180884757069533i</v>
      </c>
      <c r="E1172" t="str">
        <f t="shared" si="565"/>
        <v>2870</v>
      </c>
      <c r="F1172" t="str">
        <f t="shared" si="566"/>
        <v>0.777000777000777</v>
      </c>
      <c r="G1172" t="str">
        <f t="shared" si="561"/>
        <v>0.777000777000777</v>
      </c>
      <c r="H1172" t="str">
        <f t="shared" si="567"/>
        <v>7.8316218960589+3.05822819690062i</v>
      </c>
      <c r="I1172" t="str">
        <f t="shared" si="568"/>
        <v>407.621646803276i</v>
      </c>
      <c r="J1172" t="str">
        <f t="shared" si="562"/>
        <v>-141.122688882435+88.1591053813427i</v>
      </c>
      <c r="K1172" t="str">
        <f t="shared" si="569"/>
        <v>1.29789170135016-2.07762959912586i</v>
      </c>
      <c r="L1172" t="str">
        <f t="shared" si="570"/>
        <v>0.0995437650989492-0.134490604742505i</v>
      </c>
      <c r="M1172" t="str">
        <f t="shared" si="571"/>
        <v>1.39743546644911-2.21212020386836i</v>
      </c>
      <c r="N1172" t="str">
        <f t="shared" si="572"/>
        <v>-0.460343628854929i</v>
      </c>
      <c r="O1172" t="str">
        <f t="shared" si="573"/>
        <v>0.89589989124559-0.44425599024227i</v>
      </c>
      <c r="P1172" t="str">
        <f t="shared" si="574"/>
        <v>0.10410010875441+0.44425599024227i</v>
      </c>
      <c r="Q1172" t="str">
        <f t="shared" si="575"/>
        <v>-0.10410010875441+0.016087638612659i</v>
      </c>
      <c r="R1172" t="str">
        <f t="shared" si="576"/>
        <v>-0.332545147250065-4.31897585673344i</v>
      </c>
      <c r="S1172" t="str">
        <f t="shared" si="577"/>
        <v>0.0477484796551351i</v>
      </c>
      <c r="T1172" t="str">
        <f t="shared" si="578"/>
        <v>0.206224530826256-0.0158785251978836i</v>
      </c>
      <c r="U1172" t="str">
        <f t="shared" si="579"/>
        <v>0.0001-1533.28461552886i</v>
      </c>
      <c r="V1172" t="str">
        <f t="shared" si="580"/>
        <v>0.00002-0.0245934331355149i</v>
      </c>
      <c r="W1172" t="str">
        <f t="shared" si="581"/>
        <v>0.0000199993584529566-0.0245930386706868i</v>
      </c>
      <c r="X1172" t="str">
        <f t="shared" si="582"/>
        <v>0.00215368957953544-0.0244029806615428i</v>
      </c>
      <c r="Y1172" t="str">
        <f t="shared" si="583"/>
        <v>0.009+0.652194634885241i</v>
      </c>
      <c r="Z1172" t="str">
        <f t="shared" si="584"/>
        <v>-0.465575390907216-0.0494386284552548i</v>
      </c>
      <c r="AA1172" t="str">
        <f t="shared" si="585"/>
        <v>0.339493653543275-19.1085901070287i</v>
      </c>
      <c r="AB1172" t="str">
        <f t="shared" si="586"/>
        <v>1.40399106503914-0.108102112850045i</v>
      </c>
      <c r="AC1172" t="str">
        <f t="shared" si="587"/>
        <v>2.72285204094691-3.25686272751848i</v>
      </c>
      <c r="AD1172" t="str">
        <f t="shared" si="588"/>
        <v>0.231669474183194+0.237403117393116i</v>
      </c>
      <c r="AE1172" t="str">
        <f t="shared" si="589"/>
        <v>-0.096122721489192-0.121982470241459i</v>
      </c>
      <c r="AF1172" t="str">
        <f t="shared" si="590"/>
        <v>-13.7886822349894-2.87734343983109i</v>
      </c>
      <c r="AG1172" t="str">
        <f t="shared" si="591"/>
        <v>1.01670662281929-0.015733534218264i</v>
      </c>
      <c r="AH1172" t="str">
        <f t="shared" si="592"/>
        <v>0.928375498349905+1.94073903511452i</v>
      </c>
      <c r="AI1172">
        <f t="shared" si="593"/>
        <v>6.6542610584213921</v>
      </c>
      <c r="AJ1172">
        <f t="shared" si="594"/>
        <v>64.435326705584714</v>
      </c>
      <c r="AK1172"/>
      <c r="AL1172"/>
      <c r="AM1172"/>
      <c r="AN1172"/>
    </row>
    <row r="1173" spans="1:40" x14ac:dyDescent="0.25">
      <c r="A1173"/>
      <c r="B1173">
        <f t="shared" si="560"/>
        <v>103900</v>
      </c>
      <c r="C1173" s="237" t="str">
        <f t="shared" si="563"/>
        <v>-0.0000070796469984667+0.0235709559196754i</v>
      </c>
      <c r="D1173" s="208" t="str">
        <f t="shared" si="564"/>
        <v>-5.95706023429961+0.180710662050845i</v>
      </c>
      <c r="E1173" t="str">
        <f t="shared" si="565"/>
        <v>2870</v>
      </c>
      <c r="F1173" t="str">
        <f t="shared" si="566"/>
        <v>0.777000777000777</v>
      </c>
      <c r="G1173" t="str">
        <f t="shared" si="561"/>
        <v>0.777000777000777</v>
      </c>
      <c r="H1173" t="str">
        <f t="shared" si="567"/>
        <v>7.83374366759453+3.05618758161643i</v>
      </c>
      <c r="I1173" t="str">
        <f t="shared" si="568"/>
        <v>408.014345884974i</v>
      </c>
      <c r="J1173" t="str">
        <f t="shared" si="562"/>
        <v>-141.396660267313+88.2440370820954i</v>
      </c>
      <c r="K1173" t="str">
        <f t="shared" si="569"/>
        <v>1.29606910975905-2.07673911637869i</v>
      </c>
      <c r="L1173" t="str">
        <f t="shared" si="570"/>
        <v>0.0994199445843332-0.134452720438048i</v>
      </c>
      <c r="M1173" t="str">
        <f t="shared" si="571"/>
        <v>1.39548905434338-2.21119183681674i</v>
      </c>
      <c r="N1173" t="str">
        <f t="shared" si="572"/>
        <v>-0.460787119826851i</v>
      </c>
      <c r="O1173" t="str">
        <f t="shared" si="573"/>
        <v>0.89570277962646-0.444653270053683i</v>
      </c>
      <c r="P1173" t="str">
        <f t="shared" si="574"/>
        <v>0.10429722037354+0.444653270053683i</v>
      </c>
      <c r="Q1173" t="str">
        <f t="shared" si="575"/>
        <v>-0.10429722037354+0.016133849773168i</v>
      </c>
      <c r="R1173" t="str">
        <f t="shared" si="576"/>
        <v>-0.332543621439333-4.31476962926981i</v>
      </c>
      <c r="S1173" t="str">
        <f t="shared" si="577"/>
        <v>0.0477944801172306i</v>
      </c>
      <c r="T1173" t="str">
        <f t="shared" si="578"/>
        <v>0.206222171256566-0.0158937495029941i</v>
      </c>
      <c r="U1173" t="str">
        <f t="shared" si="579"/>
        <v>0.0001-1531.80888442633i</v>
      </c>
      <c r="V1173" t="str">
        <f t="shared" si="580"/>
        <v>0.00002-0.0245697628437579i</v>
      </c>
      <c r="W1173" t="str">
        <f t="shared" si="581"/>
        <v>0.0000199993584529567-0.0245693687585886i</v>
      </c>
      <c r="X1173" t="str">
        <f t="shared" si="582"/>
        <v>0.00214961544053099-0.0243798495557518i</v>
      </c>
      <c r="Y1173" t="str">
        <f t="shared" si="583"/>
        <v>0.009+0.652822953415959i</v>
      </c>
      <c r="Z1173" t="str">
        <f t="shared" si="584"/>
        <v>-0.46465404087007-0.0492902204904334i</v>
      </c>
      <c r="AA1173" t="str">
        <f t="shared" si="585"/>
        <v>0.338666722662315-19.0887988468536i</v>
      </c>
      <c r="AB1173" t="str">
        <f t="shared" si="586"/>
        <v>1.40397500092326-0.10820576098667i</v>
      </c>
      <c r="AC1173" t="str">
        <f t="shared" si="587"/>
        <v>2.71996805096988-3.25545801621008i</v>
      </c>
      <c r="AD1173" t="str">
        <f t="shared" si="588"/>
        <v>0.231772195724582+0.237620030606268i</v>
      </c>
      <c r="AE1173" t="str">
        <f t="shared" si="589"/>
        <v>-0.0959815436032294-0.121835210043689i</v>
      </c>
      <c r="AF1173" t="str">
        <f t="shared" si="590"/>
        <v>-13.7908039018941-2.87547691956558i</v>
      </c>
      <c r="AG1173" t="str">
        <f t="shared" si="591"/>
        <v>1.01670403567609-0.0157244793482223i</v>
      </c>
      <c r="AH1173" t="str">
        <f t="shared" si="592"/>
        <v>0.927357350236988+1.93840129058369i</v>
      </c>
      <c r="AI1173">
        <f t="shared" si="593"/>
        <v>6.6439667264158402</v>
      </c>
      <c r="AJ1173">
        <f t="shared" si="594"/>
        <v>64.432917995559094</v>
      </c>
      <c r="AK1173"/>
      <c r="AL1173"/>
      <c r="AM1173"/>
      <c r="AN1173"/>
    </row>
    <row r="1174" spans="1:40" x14ac:dyDescent="0.25">
      <c r="A1174"/>
      <c r="B1174">
        <f t="shared" si="560"/>
        <v>104000</v>
      </c>
      <c r="C1174" s="237" t="str">
        <f t="shared" si="563"/>
        <v>-0.0000070660388394573+0.0235482915430668i</v>
      </c>
      <c r="D1174" s="208" t="str">
        <f t="shared" si="564"/>
        <v>-5.95706012997039+0.180536901830179i</v>
      </c>
      <c r="E1174" t="str">
        <f t="shared" si="565"/>
        <v>2870</v>
      </c>
      <c r="F1174" t="str">
        <f t="shared" si="566"/>
        <v>0.777000777000777</v>
      </c>
      <c r="G1174" t="str">
        <f t="shared" si="561"/>
        <v>0.777000777000777</v>
      </c>
      <c r="H1174" t="str">
        <f t="shared" si="567"/>
        <v>7.83586057055086+3.05414882099193i</v>
      </c>
      <c r="I1174" t="str">
        <f t="shared" si="568"/>
        <v>408.407044966673i</v>
      </c>
      <c r="J1174" t="str">
        <f t="shared" si="562"/>
        <v>-141.670895466717+88.3289687828482i</v>
      </c>
      <c r="K1174" t="str">
        <f t="shared" si="569"/>
        <v>1.29424988182513-2.07584830030828i</v>
      </c>
      <c r="L1174" t="str">
        <f t="shared" si="570"/>
        <v>0.0992963129367897-0.134414769466124i</v>
      </c>
      <c r="M1174" t="str">
        <f t="shared" si="571"/>
        <v>1.39354619476192-2.2102630697744i</v>
      </c>
      <c r="N1174" t="str">
        <f t="shared" si="572"/>
        <v>-0.461230610798773i</v>
      </c>
      <c r="O1174" t="str">
        <f t="shared" si="573"/>
        <v>0.89550549183671-0.445050462408806i</v>
      </c>
      <c r="P1174" t="str">
        <f t="shared" si="574"/>
        <v>0.10449450816329+0.445050462408806i</v>
      </c>
      <c r="Q1174" t="str">
        <f t="shared" si="575"/>
        <v>-0.10449450816329+0.016180148389967i</v>
      </c>
      <c r="R1174" t="str">
        <f t="shared" si="576"/>
        <v>-0.332542094134555-4.31057144298857i</v>
      </c>
      <c r="S1174" t="str">
        <f t="shared" si="577"/>
        <v>0.0478404805793261i</v>
      </c>
      <c r="T1174" t="str">
        <f t="shared" si="578"/>
        <v>0.206219809404092-0.0159089735962526i</v>
      </c>
      <c r="U1174" t="str">
        <f t="shared" si="579"/>
        <v>0.0001-1530.33599126822i</v>
      </c>
      <c r="V1174" t="str">
        <f t="shared" si="580"/>
        <v>0.00002-0.0245461380717927i</v>
      </c>
      <c r="W1174" t="str">
        <f t="shared" si="581"/>
        <v>0.0000199993584529568-0.0245457443655521i</v>
      </c>
      <c r="X1174" t="str">
        <f t="shared" si="582"/>
        <v>0.00214555292976635-0.0243567619180884i</v>
      </c>
      <c r="Y1174" t="str">
        <f t="shared" si="583"/>
        <v>0.009+0.653451271946677i</v>
      </c>
      <c r="Z1174" t="str">
        <f t="shared" si="584"/>
        <v>-0.463735446718075-0.0491424144244979i</v>
      </c>
      <c r="AA1174" t="str">
        <f t="shared" si="585"/>
        <v>0.337842884843486-19.0690498216236i</v>
      </c>
      <c r="AB1174" t="str">
        <f t="shared" si="586"/>
        <v>1.40395892126602-0.108309407680992i</v>
      </c>
      <c r="AC1174" t="str">
        <f t="shared" si="587"/>
        <v>2.71708932842588-3.25405271808535i</v>
      </c>
      <c r="AD1174" t="str">
        <f t="shared" si="588"/>
        <v>0.231875009998063+0.237836898514359i</v>
      </c>
      <c r="AE1174" t="str">
        <f t="shared" si="589"/>
        <v>-0.0958407819119801-0.121688298214607i</v>
      </c>
      <c r="AF1174" t="str">
        <f t="shared" si="590"/>
        <v>-13.7929207005213-2.87361191916175i</v>
      </c>
      <c r="AG1174" t="str">
        <f t="shared" si="591"/>
        <v>1.01670145278196-0.0157154503031369i</v>
      </c>
      <c r="AH1174" t="str">
        <f t="shared" si="592"/>
        <v>0.926341909178588+1.93606897634586i</v>
      </c>
      <c r="AI1174">
        <f t="shared" si="593"/>
        <v>6.6336847470853852</v>
      </c>
      <c r="AJ1174">
        <f t="shared" si="594"/>
        <v>64.430500944699148</v>
      </c>
      <c r="AK1174"/>
      <c r="AL1174"/>
      <c r="AM1174"/>
      <c r="AN1174"/>
    </row>
    <row r="1175" spans="1:40" x14ac:dyDescent="0.25">
      <c r="A1175"/>
      <c r="B1175">
        <f t="shared" si="560"/>
        <v>104100</v>
      </c>
      <c r="C1175" s="237" t="str">
        <f t="shared" si="563"/>
        <v>-7.05246987820074E-06+0.0235256707099173i</v>
      </c>
      <c r="D1175" s="208" t="str">
        <f t="shared" si="564"/>
        <v>-5.95706002594169+0.180363475442699i</v>
      </c>
      <c r="E1175" t="str">
        <f t="shared" si="565"/>
        <v>2870</v>
      </c>
      <c r="F1175" t="str">
        <f t="shared" si="566"/>
        <v>0.777000777000777</v>
      </c>
      <c r="G1175" t="str">
        <f t="shared" si="561"/>
        <v>0.777000777000777</v>
      </c>
      <c r="H1175" t="str">
        <f t="shared" si="567"/>
        <v>7.8379726187372+3.05211191554692i</v>
      </c>
      <c r="I1175" t="str">
        <f t="shared" si="568"/>
        <v>408.799744048372i</v>
      </c>
      <c r="J1175" t="str">
        <f t="shared" si="562"/>
        <v>-141.945394480646+88.4139004836009i</v>
      </c>
      <c r="K1175" t="str">
        <f t="shared" si="569"/>
        <v>1.29243401076576-2.07495715600034i</v>
      </c>
      <c r="L1175" t="str">
        <f t="shared" si="570"/>
        <v>0.0991728698957498-0.134376752211163i</v>
      </c>
      <c r="M1175" t="str">
        <f t="shared" si="571"/>
        <v>1.39160688066151-2.2093339082115i</v>
      </c>
      <c r="N1175" t="str">
        <f t="shared" si="572"/>
        <v>-0.461674101770695i</v>
      </c>
      <c r="O1175" t="str">
        <f t="shared" si="573"/>
        <v>0.895308027915144-0.445447567229518i</v>
      </c>
      <c r="P1175" t="str">
        <f t="shared" si="574"/>
        <v>0.104691972084856+0.445447567229518i</v>
      </c>
      <c r="Q1175" t="str">
        <f t="shared" si="575"/>
        <v>-0.104691972084856+0.016226534541177i</v>
      </c>
      <c r="R1175" t="str">
        <f t="shared" si="576"/>
        <v>-0.332540565335671-4.30638127471567i</v>
      </c>
      <c r="S1175" t="str">
        <f t="shared" si="577"/>
        <v>0.0478864810414216i</v>
      </c>
      <c r="T1175" t="str">
        <f t="shared" si="578"/>
        <v>0.206217445268805-0.0159241974774502i</v>
      </c>
      <c r="U1175" t="str">
        <f t="shared" si="579"/>
        <v>0.0001-1528.86592787604i</v>
      </c>
      <c r="V1175" t="str">
        <f t="shared" si="580"/>
        <v>0.00002-0.0245225586884385i</v>
      </c>
      <c r="W1175" t="str">
        <f t="shared" si="581"/>
        <v>0.0000199993584529565-0.0245221653603982i</v>
      </c>
      <c r="X1175" t="str">
        <f t="shared" si="582"/>
        <v>0.0021415020031445-0.0243337176271287i</v>
      </c>
      <c r="Y1175" t="str">
        <f t="shared" si="583"/>
        <v>0.009+0.654079590477395i</v>
      </c>
      <c r="Z1175" t="str">
        <f t="shared" si="584"/>
        <v>-0.46281959738375-0.0489952071768732i</v>
      </c>
      <c r="AA1175" t="str">
        <f t="shared" si="585"/>
        <v>0.337022124558626-19.0493428929172i</v>
      </c>
      <c r="AB1175" t="str">
        <f t="shared" si="586"/>
        <v>1.40394282606722-0.108413052931589i</v>
      </c>
      <c r="AC1175" t="str">
        <f t="shared" si="587"/>
        <v>2.71421586287602-3.25264684123371i</v>
      </c>
      <c r="AD1175" t="str">
        <f t="shared" si="588"/>
        <v>0.23197791698779+0.238053721088372i</v>
      </c>
      <c r="AE1175" t="str">
        <f t="shared" si="589"/>
        <v>-0.09570043475826-0.121541733453101i</v>
      </c>
      <c r="AF1175" t="str">
        <f t="shared" si="590"/>
        <v>-13.7950326446789-2.87174844010422i</v>
      </c>
      <c r="AG1175" t="str">
        <f t="shared" si="591"/>
        <v>1.01669887411438-0.0157064469986702i</v>
      </c>
      <c r="AH1175" t="str">
        <f t="shared" si="592"/>
        <v>0.925329165521217+1.93374207295928i</v>
      </c>
      <c r="AI1175">
        <f t="shared" si="593"/>
        <v>6.623415090974472</v>
      </c>
      <c r="AJ1175">
        <f t="shared" si="594"/>
        <v>64.428075552306083</v>
      </c>
      <c r="AK1175"/>
      <c r="AL1175"/>
      <c r="AM1175"/>
      <c r="AN1175"/>
    </row>
    <row r="1176" spans="1:40" x14ac:dyDescent="0.25">
      <c r="A1176"/>
      <c r="B1176">
        <f t="shared" si="560"/>
        <v>104200</v>
      </c>
      <c r="C1176" s="237" t="str">
        <f t="shared" si="563"/>
        <v>-7.03893996429804E-06+0.023503093294862i</v>
      </c>
      <c r="D1176" s="208" t="str">
        <f t="shared" si="564"/>
        <v>-5.95705992221235+0.180190381927275i</v>
      </c>
      <c r="E1176" t="str">
        <f t="shared" si="565"/>
        <v>2870</v>
      </c>
      <c r="F1176" t="str">
        <f t="shared" si="566"/>
        <v>0.777000777000777</v>
      </c>
      <c r="G1176" t="str">
        <f t="shared" si="561"/>
        <v>0.777000777000777</v>
      </c>
      <c r="H1176" t="str">
        <f t="shared" si="567"/>
        <v>7.84007982591864+3.05007686578038i</v>
      </c>
      <c r="I1176" t="str">
        <f t="shared" si="568"/>
        <v>409.192443130071i</v>
      </c>
      <c r="J1176" t="str">
        <f t="shared" si="562"/>
        <v>-142.220157309102+88.4988321843536i</v>
      </c>
      <c r="K1176" t="str">
        <f t="shared" si="569"/>
        <v>1.29062148980914-2.07406568851442i</v>
      </c>
      <c r="L1176" t="str">
        <f t="shared" si="570"/>
        <v>0.0990496152005884-0.134338669056161i</v>
      </c>
      <c r="M1176" t="str">
        <f t="shared" si="571"/>
        <v>1.38967110500973-2.20840435757058i</v>
      </c>
      <c r="N1176" t="str">
        <f t="shared" si="572"/>
        <v>-0.462117592742617i</v>
      </c>
      <c r="O1176" t="str">
        <f t="shared" si="573"/>
        <v>0.8951103879006-0.445844584437713i</v>
      </c>
      <c r="P1176" t="str">
        <f t="shared" si="574"/>
        <v>0.1048896120994+0.445844584437713i</v>
      </c>
      <c r="Q1176" t="str">
        <f t="shared" si="575"/>
        <v>-0.1048896120994+0.016273008304904i</v>
      </c>
      <c r="R1176" t="str">
        <f t="shared" si="576"/>
        <v>-0.33253903504254-4.30219910136598i</v>
      </c>
      <c r="S1176" t="str">
        <f t="shared" si="577"/>
        <v>0.047932481503517i</v>
      </c>
      <c r="T1176" t="str">
        <f t="shared" si="578"/>
        <v>0.206215078850672-0.0159394211463739i</v>
      </c>
      <c r="U1176" t="str">
        <f t="shared" si="579"/>
        <v>0.0001-1527.39868610264i</v>
      </c>
      <c r="V1176" t="str">
        <f t="shared" si="580"/>
        <v>0.00002-0.0244990245630177i</v>
      </c>
      <c r="W1176" t="str">
        <f t="shared" si="581"/>
        <v>0.0000199993584529566-0.0244986316124521i</v>
      </c>
      <c r="X1176" t="str">
        <f t="shared" si="582"/>
        <v>0.00213746261677688-0.0243107165618972i</v>
      </c>
      <c r="Y1176" t="str">
        <f t="shared" si="583"/>
        <v>0.009+0.654707909008113i</v>
      </c>
      <c r="Z1176" t="str">
        <f t="shared" si="584"/>
        <v>-0.461906481855523-0.0488485956860645i</v>
      </c>
      <c r="AA1176" t="str">
        <f t="shared" si="585"/>
        <v>0.336204426376787-19.0296779229281i</v>
      </c>
      <c r="AB1176" t="str">
        <f t="shared" si="586"/>
        <v>1.40392671532666-0.10851669673701i</v>
      </c>
      <c r="AC1176" t="str">
        <f t="shared" si="587"/>
        <v>2.7113476438975-3.25124039370367i</v>
      </c>
      <c r="AD1176" t="str">
        <f t="shared" si="588"/>
        <v>0.232080916677906+0.238270498299257i</v>
      </c>
      <c r="AE1176" t="str">
        <f t="shared" si="589"/>
        <v>-0.0955605004931587-0.121395514464622i</v>
      </c>
      <c r="AF1176" t="str">
        <f t="shared" si="590"/>
        <v>-13.797139748131-2.86988648385311i</v>
      </c>
      <c r="AG1176" t="str">
        <f t="shared" si="591"/>
        <v>1.01669629965094-0.0156974693508516i</v>
      </c>
      <c r="AH1176" t="str">
        <f t="shared" si="592"/>
        <v>0.924319109654089+1.93142056107471i</v>
      </c>
      <c r="AI1176">
        <f t="shared" si="593"/>
        <v>6.6131577287278187</v>
      </c>
      <c r="AJ1176">
        <f t="shared" si="594"/>
        <v>64.425641817759001</v>
      </c>
      <c r="AK1176"/>
      <c r="AL1176"/>
      <c r="AM1176"/>
      <c r="AN1176"/>
    </row>
    <row r="1177" spans="1:40" x14ac:dyDescent="0.25">
      <c r="A1177"/>
      <c r="B1177">
        <f t="shared" si="560"/>
        <v>104300</v>
      </c>
      <c r="C1177" s="237" t="str">
        <f t="shared" si="563"/>
        <v>-7.02544894807087E-06+0.0234805591730166i</v>
      </c>
      <c r="D1177" s="208" t="str">
        <f t="shared" si="564"/>
        <v>-5.95705981878123+0.180017620326461i</v>
      </c>
      <c r="E1177" t="str">
        <f t="shared" si="565"/>
        <v>2870</v>
      </c>
      <c r="F1177" t="str">
        <f t="shared" si="566"/>
        <v>0.777000777000777</v>
      </c>
      <c r="G1177" t="str">
        <f t="shared" si="561"/>
        <v>0.777000777000777</v>
      </c>
      <c r="H1177" t="str">
        <f t="shared" si="567"/>
        <v>7.84218220581621+3.04804367217077i</v>
      </c>
      <c r="I1177" t="str">
        <f t="shared" si="568"/>
        <v>409.585142211769i</v>
      </c>
      <c r="J1177" t="str">
        <f t="shared" si="562"/>
        <v>-142.495183952083+88.5837638851064i</v>
      </c>
      <c r="K1177" t="str">
        <f t="shared" si="569"/>
        <v>1.28881231219438-2.07317390288407i</v>
      </c>
      <c r="L1177" t="str">
        <f t="shared" si="570"/>
        <v>0.098926548590627-0.134300520382686i</v>
      </c>
      <c r="M1177" t="str">
        <f t="shared" si="571"/>
        <v>1.38773886078501-2.20747442326676i</v>
      </c>
      <c r="N1177" t="str">
        <f t="shared" si="572"/>
        <v>-0.462561083714538i</v>
      </c>
      <c r="O1177" t="str">
        <f t="shared" si="573"/>
        <v>0.894912571831951-0.446241513955306i</v>
      </c>
      <c r="P1177" t="str">
        <f t="shared" si="574"/>
        <v>0.105087428168049+0.446241513955306i</v>
      </c>
      <c r="Q1177" t="str">
        <f t="shared" si="575"/>
        <v>-0.105087428168049+0.016319569759232i</v>
      </c>
      <c r="R1177" t="str">
        <f t="shared" si="576"/>
        <v>-0.332537503255208-4.29802489994294i</v>
      </c>
      <c r="S1177" t="str">
        <f t="shared" si="577"/>
        <v>0.0479784819656126i</v>
      </c>
      <c r="T1177" t="str">
        <f t="shared" si="578"/>
        <v>0.206212710149666-0.0159546446028198i</v>
      </c>
      <c r="U1177" t="str">
        <f t="shared" si="579"/>
        <v>0.0001-1525.93425783217i</v>
      </c>
      <c r="V1177" t="str">
        <f t="shared" si="580"/>
        <v>0.00002-0.0244755355653542i</v>
      </c>
      <c r="W1177" t="str">
        <f t="shared" si="581"/>
        <v>0.0000199993584529565-0.0244751429915392i</v>
      </c>
      <c r="X1177" t="str">
        <f t="shared" si="582"/>
        <v>0.00213343472698186-0.0242877586018635i</v>
      </c>
      <c r="Y1177" t="str">
        <f t="shared" si="583"/>
        <v>0.009+0.655336227538831i</v>
      </c>
      <c r="Z1177" t="str">
        <f t="shared" si="584"/>
        <v>-0.460996089177361-0.0487025769095119i</v>
      </c>
      <c r="AA1177" t="str">
        <f t="shared" si="585"/>
        <v>0.335389774963494-19.0100547744623i</v>
      </c>
      <c r="AB1177" t="str">
        <f t="shared" si="586"/>
        <v>1.40391058904413-0.108620339095867i</v>
      </c>
      <c r="AC1177" t="str">
        <f t="shared" si="587"/>
        <v>2.70848466108342-3.24983338350327i</v>
      </c>
      <c r="AD1177" t="str">
        <f t="shared" si="588"/>
        <v>0.232184009052536+0.238487230117932i</v>
      </c>
      <c r="AE1177" t="str">
        <f t="shared" si="589"/>
        <v>-0.0954209774759851-0.121249639961148i</v>
      </c>
      <c r="AF1177" t="str">
        <f t="shared" si="590"/>
        <v>-13.7992420245974-2.86802605184431i</v>
      </c>
      <c r="AG1177" t="str">
        <f t="shared" si="591"/>
        <v>1.01669372936935-0.0156885172760754i</v>
      </c>
      <c r="AH1177" t="str">
        <f t="shared" si="592"/>
        <v>0.923311732008725+1.92910442143492i</v>
      </c>
      <c r="AI1177">
        <f t="shared" si="593"/>
        <v>6.6029126310898478</v>
      </c>
      <c r="AJ1177">
        <f t="shared" si="594"/>
        <v>64.423199740518825</v>
      </c>
      <c r="AK1177"/>
      <c r="AL1177"/>
      <c r="AM1177"/>
      <c r="AN1177"/>
    </row>
    <row r="1178" spans="1:40" x14ac:dyDescent="0.25">
      <c r="A1178"/>
      <c r="B1178">
        <f t="shared" si="560"/>
        <v>104400</v>
      </c>
      <c r="C1178" s="237" t="str">
        <f t="shared" si="563"/>
        <v>-0.0000070119966805574+0.0234580682199754i</v>
      </c>
      <c r="D1178" s="208" t="str">
        <f t="shared" si="564"/>
        <v>-5.95705971564717+0.179845189686478i</v>
      </c>
      <c r="E1178" t="str">
        <f t="shared" si="565"/>
        <v>2870</v>
      </c>
      <c r="F1178" t="str">
        <f t="shared" si="566"/>
        <v>0.777000777000777</v>
      </c>
      <c r="G1178" t="str">
        <f t="shared" si="561"/>
        <v>0.777000777000777</v>
      </c>
      <c r="H1178" t="str">
        <f t="shared" si="567"/>
        <v>7.84427977210706+3.04601233517604i</v>
      </c>
      <c r="I1178" t="str">
        <f t="shared" si="568"/>
        <v>409.977841293468i</v>
      </c>
      <c r="J1178" t="str">
        <f t="shared" si="562"/>
        <v>-142.770474409589+88.6686955858591i</v>
      </c>
      <c r="K1178" t="str">
        <f t="shared" si="569"/>
        <v>1.28700647117146-2.07228180411694i</v>
      </c>
      <c r="L1178" t="str">
        <f t="shared" si="570"/>
        <v>0.0988036698051364-0.134262306570877i</v>
      </c>
      <c r="M1178" t="str">
        <f t="shared" si="571"/>
        <v>1.3858101409766-2.20654411068782i</v>
      </c>
      <c r="N1178" t="str">
        <f t="shared" si="572"/>
        <v>-0.46300457468646i</v>
      </c>
      <c r="O1178" t="str">
        <f t="shared" si="573"/>
        <v>0.894714579748103-0.446638355704226i</v>
      </c>
      <c r="P1178" t="str">
        <f t="shared" si="574"/>
        <v>0.105285420251897+0.446638355704226i</v>
      </c>
      <c r="Q1178" t="str">
        <f t="shared" si="575"/>
        <v>-0.105285420251897+0.016366218982234i</v>
      </c>
      <c r="R1178" t="str">
        <f t="shared" si="576"/>
        <v>-0.332535969973487-4.29385864753801i</v>
      </c>
      <c r="S1178" t="str">
        <f t="shared" si="577"/>
        <v>0.0480244824277082i</v>
      </c>
      <c r="T1178" t="str">
        <f t="shared" si="578"/>
        <v>0.206210339165752-0.0159698678465726i</v>
      </c>
      <c r="U1178" t="str">
        <f t="shared" si="579"/>
        <v>0.0001-1524.47263497984i</v>
      </c>
      <c r="V1178" t="str">
        <f t="shared" si="580"/>
        <v>0.00002-0.0244520915657705i</v>
      </c>
      <c r="W1178" t="str">
        <f t="shared" si="581"/>
        <v>0.0000199993584529565-0.0244516993679846i</v>
      </c>
      <c r="X1178" t="str">
        <f t="shared" si="582"/>
        <v>0.00212941829028393-0.0242648436269421i</v>
      </c>
      <c r="Y1178" t="str">
        <f t="shared" si="583"/>
        <v>0.009+0.655964546069549i</v>
      </c>
      <c r="Z1178" t="str">
        <f t="shared" si="584"/>
        <v>-0.460088408448475-0.0485571478234598i</v>
      </c>
      <c r="AA1178" t="str">
        <f t="shared" si="585"/>
        <v>0.33457815508004-18.9904733109341i</v>
      </c>
      <c r="AB1178" t="str">
        <f t="shared" si="586"/>
        <v>1.4038944472194-0.108723980006695i</v>
      </c>
      <c r="AC1178" t="str">
        <f t="shared" si="587"/>
        <v>2.70562690404307-3.24842581859991i</v>
      </c>
      <c r="AD1178" t="str">
        <f t="shared" si="588"/>
        <v>0.232287194095789+0.238703916515281i</v>
      </c>
      <c r="AE1178" t="str">
        <f t="shared" si="589"/>
        <v>-0.0952818640742226-0.12110410866114i</v>
      </c>
      <c r="AF1178" t="str">
        <f t="shared" si="590"/>
        <v>-13.8013394877542-2.86616714548956i</v>
      </c>
      <c r="AG1178" t="str">
        <f t="shared" si="591"/>
        <v>1.01669116324747-0.0156795906910982i</v>
      </c>
      <c r="AH1178" t="str">
        <f t="shared" si="592"/>
        <v>0.922307023058838+1.92679363487403i</v>
      </c>
      <c r="AI1178">
        <f t="shared" si="593"/>
        <v>6.592679768904004</v>
      </c>
      <c r="AJ1178">
        <f t="shared" si="594"/>
        <v>64.420749320123676</v>
      </c>
      <c r="AK1178"/>
      <c r="AL1178"/>
      <c r="AM1178"/>
      <c r="AN1178"/>
    </row>
    <row r="1179" spans="1:40" x14ac:dyDescent="0.25">
      <c r="A1179"/>
      <c r="B1179">
        <f t="shared" si="560"/>
        <v>104500</v>
      </c>
      <c r="C1179" s="237" t="str">
        <f t="shared" si="563"/>
        <v>-6.99858301350823E-06+0.0234356203118089i</v>
      </c>
      <c r="D1179" s="208" t="str">
        <f t="shared" si="564"/>
        <v>-5.95705961280907+0.179673089057202i</v>
      </c>
      <c r="E1179" t="str">
        <f t="shared" si="565"/>
        <v>2870</v>
      </c>
      <c r="F1179" t="str">
        <f t="shared" si="566"/>
        <v>0.777000777000777</v>
      </c>
      <c r="G1179" t="str">
        <f t="shared" si="561"/>
        <v>0.777000777000777</v>
      </c>
      <c r="H1179" t="str">
        <f t="shared" si="567"/>
        <v>7.84637253842454+3.04398285523395i</v>
      </c>
      <c r="I1179" t="str">
        <f t="shared" si="568"/>
        <v>410.370540375167i</v>
      </c>
      <c r="J1179" t="str">
        <f t="shared" si="562"/>
        <v>-143.046028681621+88.7536272866119i</v>
      </c>
      <c r="K1179" t="str">
        <f t="shared" si="569"/>
        <v>1.28520396000124-2.07138939719484i</v>
      </c>
      <c r="L1179" t="str">
        <f t="shared" si="570"/>
        <v>0.0986809785833435-0.134224027999457i</v>
      </c>
      <c r="M1179" t="str">
        <f t="shared" si="571"/>
        <v>1.38388493858458-2.2056134251943i</v>
      </c>
      <c r="N1179" t="str">
        <f t="shared" si="572"/>
        <v>-0.463448065658382i</v>
      </c>
      <c r="O1179" t="str">
        <f t="shared" si="573"/>
        <v>0.894516411688-0.447035109606421i</v>
      </c>
      <c r="P1179" t="str">
        <f t="shared" si="574"/>
        <v>0.105483588312+0.447035109606421i</v>
      </c>
      <c r="Q1179" t="str">
        <f t="shared" si="575"/>
        <v>-0.105483588312+0.016412956051961i</v>
      </c>
      <c r="R1179" t="str">
        <f t="shared" si="576"/>
        <v>-0.332534435197342-4.28970032133048i</v>
      </c>
      <c r="S1179" t="str">
        <f t="shared" si="577"/>
        <v>0.0480704828898036i</v>
      </c>
      <c r="T1179" t="str">
        <f t="shared" si="578"/>
        <v>0.206207965898902-0.0159850908774243i</v>
      </c>
      <c r="U1179" t="str">
        <f t="shared" si="579"/>
        <v>0.0001-1523.01380949182i</v>
      </c>
      <c r="V1179" t="str">
        <f t="shared" si="580"/>
        <v>0.00002-0.0244286924350856i</v>
      </c>
      <c r="W1179" t="str">
        <f t="shared" si="581"/>
        <v>0.0000199993584529565-0.0244283006126091i</v>
      </c>
      <c r="X1179" t="str">
        <f t="shared" si="582"/>
        <v>0.00212541326341226-0.0242419715174886i</v>
      </c>
      <c r="Y1179" t="str">
        <f t="shared" si="583"/>
        <v>0.009+0.656592864600267i</v>
      </c>
      <c r="Z1179" t="str">
        <f t="shared" si="584"/>
        <v>-0.459183428822942-0.0484123054228146i</v>
      </c>
      <c r="AA1179" t="str">
        <f t="shared" si="585"/>
        <v>0.333769551582774-18.9709333963628i</v>
      </c>
      <c r="AB1179" t="str">
        <f t="shared" si="586"/>
        <v>1.40387828985229-0.108827619468077i</v>
      </c>
      <c r="AC1179" t="str">
        <f t="shared" si="587"/>
        <v>2.70277436240173-3.24701770692091i</v>
      </c>
      <c r="AD1179" t="str">
        <f t="shared" si="588"/>
        <v>0.232390471791762+0.238920557462168i</v>
      </c>
      <c r="AE1179" t="str">
        <f t="shared" si="589"/>
        <v>-0.0951431586634751-0.120958919289502i</v>
      </c>
      <c r="AF1179" t="str">
        <f t="shared" si="590"/>
        <v>-13.8034321512336-2.86430976617675i</v>
      </c>
      <c r="AG1179" t="str">
        <f t="shared" si="591"/>
        <v>1.01668860126324-0.0156706895130377i</v>
      </c>
      <c r="AH1179" t="str">
        <f t="shared" si="592"/>
        <v>0.921304973320046+1.92448818231709i</v>
      </c>
      <c r="AI1179">
        <f t="shared" si="593"/>
        <v>6.5824591131126509</v>
      </c>
      <c r="AJ1179">
        <f t="shared" si="594"/>
        <v>64.418290556191181</v>
      </c>
      <c r="AK1179"/>
      <c r="AL1179"/>
      <c r="AM1179"/>
      <c r="AN1179"/>
    </row>
    <row r="1180" spans="1:40" x14ac:dyDescent="0.25">
      <c r="A1180"/>
      <c r="B1180">
        <f t="shared" si="560"/>
        <v>104600</v>
      </c>
      <c r="C1180" s="237" t="str">
        <f t="shared" si="563"/>
        <v>-6.98520779938222E-06+0.0234132153250614i</v>
      </c>
      <c r="D1180" s="208" t="str">
        <f t="shared" si="564"/>
        <v>-5.95705951026575+0.179501317492137i</v>
      </c>
      <c r="E1180" t="str">
        <f t="shared" si="565"/>
        <v>2870</v>
      </c>
      <c r="F1180" t="str">
        <f t="shared" si="566"/>
        <v>0.777000777000777</v>
      </c>
      <c r="G1180" t="str">
        <f t="shared" si="561"/>
        <v>0.777000777000777</v>
      </c>
      <c r="H1180" t="str">
        <f t="shared" si="567"/>
        <v>7.84846051835834+3.04195523276207i</v>
      </c>
      <c r="I1180" t="str">
        <f t="shared" si="568"/>
        <v>410.763239456866i</v>
      </c>
      <c r="J1180" t="str">
        <f t="shared" si="562"/>
        <v>-143.321846768179+88.8385589873646i</v>
      </c>
      <c r="K1180" t="str">
        <f t="shared" si="569"/>
        <v>1.28340477195552-2.07049668707392i</v>
      </c>
      <c r="L1180" t="str">
        <f t="shared" si="570"/>
        <v>0.098558474664429-0.13418568504573i</v>
      </c>
      <c r="M1180" t="str">
        <f t="shared" si="571"/>
        <v>1.38196324661995-2.20468237211965i</v>
      </c>
      <c r="N1180" t="str">
        <f t="shared" si="572"/>
        <v>-0.463891556630304i</v>
      </c>
      <c r="O1180" t="str">
        <f t="shared" si="573"/>
        <v>0.894318067690616-0.447431775583856i</v>
      </c>
      <c r="P1180" t="str">
        <f t="shared" si="574"/>
        <v>0.105681932309384+0.447431775583856i</v>
      </c>
      <c r="Q1180" t="str">
        <f t="shared" si="575"/>
        <v>-0.105681932309384+0.016459781046448i</v>
      </c>
      <c r="R1180" t="str">
        <f t="shared" si="576"/>
        <v>-0.332532898926739-4.28554989858674i</v>
      </c>
      <c r="S1180" t="str">
        <f t="shared" si="577"/>
        <v>0.0481164833518992i</v>
      </c>
      <c r="T1180" t="str">
        <f t="shared" si="578"/>
        <v>0.206205590349082-0.0160003136951672i</v>
      </c>
      <c r="U1180" t="str">
        <f t="shared" si="579"/>
        <v>0.0001-1521.55777334508i</v>
      </c>
      <c r="V1180" t="str">
        <f t="shared" si="580"/>
        <v>0.00002-0.0244053380446123i</v>
      </c>
      <c r="W1180" t="str">
        <f t="shared" si="581"/>
        <v>0.0000199993584529567-0.0244049465967278i</v>
      </c>
      <c r="X1180" t="str">
        <f t="shared" si="582"/>
        <v>0.0021214196032997-0.0242191421542988i</v>
      </c>
      <c r="Y1180" t="str">
        <f t="shared" si="583"/>
        <v>0.009+0.657221183130985i</v>
      </c>
      <c r="Z1180" t="str">
        <f t="shared" si="584"/>
        <v>-0.458281139509397-0.0482680467210121i</v>
      </c>
      <c r="AA1180" t="str">
        <f t="shared" si="585"/>
        <v>0.332963949422374-18.9514348953695i</v>
      </c>
      <c r="AB1180" t="str">
        <f t="shared" si="586"/>
        <v>1.40386211694256-0.108931257478599i</v>
      </c>
      <c r="AC1180" t="str">
        <f t="shared" si="587"/>
        <v>2.6999270258008-3.24560905635335i</v>
      </c>
      <c r="AD1180" t="str">
        <f t="shared" si="588"/>
        <v>0.232493842124536+0.239137152929413i</v>
      </c>
      <c r="AE1180" t="str">
        <f t="shared" si="589"/>
        <v>-0.0950048596274232-0.120814070577539i</v>
      </c>
      <c r="AF1180" t="str">
        <f t="shared" si="590"/>
        <v>-13.8055200286241-2.86245391526993i</v>
      </c>
      <c r="AG1180" t="str">
        <f t="shared" si="591"/>
        <v>1.01668604339476-0.0156618136593701i</v>
      </c>
      <c r="AH1180" t="str">
        <f t="shared" si="592"/>
        <v>0.920305573349681+1.92218804477941i</v>
      </c>
      <c r="AI1180">
        <f t="shared" si="593"/>
        <v>6.5722506347561698</v>
      </c>
      <c r="AJ1180">
        <f t="shared" si="594"/>
        <v>64.415823448415608</v>
      </c>
      <c r="AK1180"/>
      <c r="AL1180"/>
      <c r="AM1180"/>
      <c r="AN1180"/>
    </row>
    <row r="1181" spans="1:40" x14ac:dyDescent="0.25">
      <c r="A1181"/>
      <c r="B1181">
        <f t="shared" si="560"/>
        <v>104700</v>
      </c>
      <c r="C1181" s="237" t="str">
        <f t="shared" si="563"/>
        <v>-6.97187089134255E-06+0.0233908531367491i</v>
      </c>
      <c r="D1181" s="208" t="str">
        <f t="shared" si="564"/>
        <v>-5.95705940801612+0.17932987404841i</v>
      </c>
      <c r="E1181" t="str">
        <f t="shared" si="565"/>
        <v>2870</v>
      </c>
      <c r="F1181" t="str">
        <f t="shared" si="566"/>
        <v>0.777000777000777</v>
      </c>
      <c r="G1181" t="str">
        <f t="shared" si="561"/>
        <v>0.777000777000777</v>
      </c>
      <c r="H1181" t="str">
        <f t="shared" si="567"/>
        <v>7.8505437254547+3.03992946815808i</v>
      </c>
      <c r="I1181" t="str">
        <f t="shared" si="568"/>
        <v>411.155938538564i</v>
      </c>
      <c r="J1181" t="str">
        <f t="shared" si="562"/>
        <v>-143.597928669262+88.9234906881173i</v>
      </c>
      <c r="K1181" t="str">
        <f t="shared" si="569"/>
        <v>1.28160890031703-2.06960367868475i</v>
      </c>
      <c r="L1181" t="str">
        <f t="shared" si="570"/>
        <v>0.098436157787535-0.134147278085587i</v>
      </c>
      <c r="M1181" t="str">
        <f t="shared" si="571"/>
        <v>1.38004505810456-2.20375095677034i</v>
      </c>
      <c r="N1181" t="str">
        <f t="shared" si="572"/>
        <v>-0.464335047602226i</v>
      </c>
      <c r="O1181" t="str">
        <f t="shared" si="573"/>
        <v>0.894119547794964-0.447828353558513i</v>
      </c>
      <c r="P1181" t="str">
        <f t="shared" si="574"/>
        <v>0.105880452205036+0.447828353558513i</v>
      </c>
      <c r="Q1181" t="str">
        <f t="shared" si="575"/>
        <v>-0.105880452205036+0.016506694043713i</v>
      </c>
      <c r="R1181" t="str">
        <f t="shared" si="576"/>
        <v>-0.332531361161583-4.28140735666017i</v>
      </c>
      <c r="S1181" t="str">
        <f t="shared" si="577"/>
        <v>0.0481624838139946i</v>
      </c>
      <c r="T1181" t="str">
        <f t="shared" si="578"/>
        <v>0.206203212516263-0.0160155362995903i</v>
      </c>
      <c r="U1181" t="str">
        <f t="shared" si="579"/>
        <v>0.0001-1520.10451854723i</v>
      </c>
      <c r="V1181" t="str">
        <f t="shared" si="580"/>
        <v>0.00002-0.0243820282661552i</v>
      </c>
      <c r="W1181" t="str">
        <f t="shared" si="581"/>
        <v>0.0000199993584529565-0.0243816371921467i</v>
      </c>
      <c r="X1181" t="str">
        <f t="shared" si="582"/>
        <v>0.00211743726708148-0.0241963554186058i</v>
      </c>
      <c r="Y1181" t="str">
        <f t="shared" si="583"/>
        <v>0.009+0.657849501661703i</v>
      </c>
      <c r="Z1181" t="str">
        <f t="shared" si="584"/>
        <v>-0.457381529770685-0.0481243687498811i</v>
      </c>
      <c r="AA1181" t="str">
        <f t="shared" si="585"/>
        <v>0.33216133364317-18.9319776731738i</v>
      </c>
      <c r="AB1181" t="str">
        <f t="shared" si="586"/>
        <v>1.40384592849001-0.109034894036825i</v>
      </c>
      <c r="AC1181" t="str">
        <f t="shared" si="587"/>
        <v>2.69708488389784-3.24419987474448i</v>
      </c>
      <c r="AD1181" t="str">
        <f t="shared" si="588"/>
        <v>0.232597305078178+0.239353702887816i</v>
      </c>
      <c r="AE1181" t="str">
        <f t="shared" si="589"/>
        <v>-0.0948669653577727-0.120669561262918i</v>
      </c>
      <c r="AF1181" t="str">
        <f t="shared" si="590"/>
        <v>-13.8076031334708-2.86059959410967i</v>
      </c>
      <c r="AG1181" t="str">
        <f t="shared" si="591"/>
        <v>1.01668348962024-0.0156529630479289i</v>
      </c>
      <c r="AH1181" t="str">
        <f t="shared" si="592"/>
        <v>0.919308813746557+1.91989320336615i</v>
      </c>
      <c r="AI1181">
        <f t="shared" si="593"/>
        <v>6.5620543049729685</v>
      </c>
      <c r="AJ1181">
        <f t="shared" si="594"/>
        <v>64.413347996568788</v>
      </c>
      <c r="AK1181"/>
      <c r="AL1181"/>
      <c r="AM1181"/>
      <c r="AN1181"/>
    </row>
    <row r="1182" spans="1:40" x14ac:dyDescent="0.25">
      <c r="A1182"/>
      <c r="B1182">
        <f t="shared" si="560"/>
        <v>104800</v>
      </c>
      <c r="C1182" s="237" t="str">
        <f t="shared" si="563"/>
        <v>-6.95857214325256E-06+0.0233685336243573i</v>
      </c>
      <c r="D1182" s="208" t="str">
        <f t="shared" si="564"/>
        <v>-5.95705930605906+0.179158757786739i</v>
      </c>
      <c r="E1182" t="str">
        <f t="shared" si="565"/>
        <v>2870</v>
      </c>
      <c r="F1182" t="str">
        <f t="shared" si="566"/>
        <v>0.777000777000777</v>
      </c>
      <c r="G1182" t="str">
        <f t="shared" si="561"/>
        <v>0.777000777000777</v>
      </c>
      <c r="H1182" t="str">
        <f t="shared" si="567"/>
        <v>7.85262217321652+3.03790556179983i</v>
      </c>
      <c r="I1182" t="str">
        <f t="shared" si="568"/>
        <v>411.548637620263i</v>
      </c>
      <c r="J1182" t="str">
        <f t="shared" si="562"/>
        <v>-143.874274384872+89.0084223888701i</v>
      </c>
      <c r="K1182" t="str">
        <f t="shared" si="569"/>
        <v>1.27981633837941-2.06871037693245i</v>
      </c>
      <c r="L1182" t="str">
        <f t="shared" si="570"/>
        <v>0.0983140276917669-0.134108807493512i</v>
      </c>
      <c r="M1182" t="str">
        <f t="shared" si="571"/>
        <v>1.37813036607118-2.20281918442596i</v>
      </c>
      <c r="N1182" t="str">
        <f t="shared" si="572"/>
        <v>-0.464778538574148i</v>
      </c>
      <c r="O1182" t="str">
        <f t="shared" si="573"/>
        <v>0.893920852040089-0.448224843452391i</v>
      </c>
      <c r="P1182" t="str">
        <f t="shared" si="574"/>
        <v>0.106079147959911+0.448224843452391i</v>
      </c>
      <c r="Q1182" t="str">
        <f t="shared" si="575"/>
        <v>-0.106079147959911+0.016553695121757i</v>
      </c>
      <c r="R1182" t="str">
        <f t="shared" si="576"/>
        <v>-0.332529821901794-4.27727267299052i</v>
      </c>
      <c r="S1182" t="str">
        <f t="shared" si="577"/>
        <v>0.0482084842760902i</v>
      </c>
      <c r="T1182" t="str">
        <f t="shared" si="578"/>
        <v>0.206200832400414-0.0160307586904837i</v>
      </c>
      <c r="U1182" t="str">
        <f t="shared" si="579"/>
        <v>0.0001-1518.65403713641i</v>
      </c>
      <c r="V1182" t="str">
        <f t="shared" si="580"/>
        <v>0.00002-0.0243587629720081i</v>
      </c>
      <c r="W1182" t="str">
        <f t="shared" si="581"/>
        <v>0.0000199993584529566-0.0243583722711624i</v>
      </c>
      <c r="X1182" t="str">
        <f t="shared" si="582"/>
        <v>0.0021134662120944-0.0241736111920795i</v>
      </c>
      <c r="Y1182" t="str">
        <f t="shared" si="583"/>
        <v>0.009+0.658477820192421i</v>
      </c>
      <c r="Z1182" t="str">
        <f t="shared" si="584"/>
        <v>-0.456484588923559-0.0479812685595157i</v>
      </c>
      <c r="AA1182" t="str">
        <f t="shared" si="585"/>
        <v>0.331361689382441-18.9125615955902i</v>
      </c>
      <c r="AB1182" t="str">
        <f t="shared" si="586"/>
        <v>1.40382972449443-0.109138529141327i</v>
      </c>
      <c r="AC1182" t="str">
        <f t="shared" si="587"/>
        <v>2.69424792636657-3.24279016990175i</v>
      </c>
      <c r="AD1182" t="str">
        <f t="shared" si="588"/>
        <v>0.232700860636742+0.239570207308144i</v>
      </c>
      <c r="AE1182" t="str">
        <f t="shared" si="589"/>
        <v>-0.0947294742542109-0.120525390089632i</v>
      </c>
      <c r="AF1182" t="str">
        <f t="shared" si="590"/>
        <v>-13.8096814792756-2.85874680401309i</v>
      </c>
      <c r="AG1182" t="str">
        <f t="shared" si="591"/>
        <v>1.016680939918-0.0156441375969021i</v>
      </c>
      <c r="AH1182" t="str">
        <f t="shared" si="592"/>
        <v>0.918314685150818+1.91760363927184i</v>
      </c>
      <c r="AI1182">
        <f t="shared" si="593"/>
        <v>6.5518700949993409</v>
      </c>
      <c r="AJ1182">
        <f t="shared" si="594"/>
        <v>64.410864200498594</v>
      </c>
      <c r="AK1182"/>
      <c r="AL1182"/>
      <c r="AM1182"/>
      <c r="AN1182"/>
    </row>
    <row r="1183" spans="1:40" x14ac:dyDescent="0.25">
      <c r="A1183"/>
      <c r="B1183">
        <f t="shared" si="560"/>
        <v>104900</v>
      </c>
      <c r="C1183" s="237" t="str">
        <f t="shared" si="563"/>
        <v>-6.94531140967182E-06+0.0233462566658386i</v>
      </c>
      <c r="D1183" s="208" t="str">
        <f t="shared" si="564"/>
        <v>-5.95705920439344+0.178987967771429i</v>
      </c>
      <c r="E1183" t="str">
        <f t="shared" si="565"/>
        <v>2870</v>
      </c>
      <c r="F1183" t="str">
        <f t="shared" si="566"/>
        <v>0.777000777000777</v>
      </c>
      <c r="G1183" t="str">
        <f t="shared" si="561"/>
        <v>0.777000777000777</v>
      </c>
      <c r="H1183" t="str">
        <f t="shared" si="567"/>
        <v>7.85469587510348+3.03588351404546i</v>
      </c>
      <c r="I1183" t="str">
        <f t="shared" si="568"/>
        <v>411.941336701962i</v>
      </c>
      <c r="J1183" t="str">
        <f t="shared" si="562"/>
        <v>-144.150883915006+89.0933540896228i</v>
      </c>
      <c r="K1183" t="str">
        <f t="shared" si="569"/>
        <v>1.27802707944733-2.06781678669682i</v>
      </c>
      <c r="L1183" t="str">
        <f t="shared" si="570"/>
        <v>0.098192084116196-0.134070273642586i</v>
      </c>
      <c r="M1183" t="str">
        <f t="shared" si="571"/>
        <v>1.37621916356353-2.20188706033941i</v>
      </c>
      <c r="N1183" t="str">
        <f t="shared" si="572"/>
        <v>-0.46522202954607i</v>
      </c>
      <c r="O1183" t="str">
        <f t="shared" si="573"/>
        <v>0.893721980465072-0.448621245187507i</v>
      </c>
      <c r="P1183" t="str">
        <f t="shared" si="574"/>
        <v>0.106278019534928+0.448621245187507i</v>
      </c>
      <c r="Q1183" t="str">
        <f t="shared" si="575"/>
        <v>-0.106278019534928+0.016600784358563i</v>
      </c>
      <c r="R1183" t="str">
        <f t="shared" si="576"/>
        <v>-0.332528281147305-4.27314582510361i</v>
      </c>
      <c r="S1183" t="str">
        <f t="shared" si="577"/>
        <v>0.0482544847381856i</v>
      </c>
      <c r="T1183" t="str">
        <f t="shared" si="578"/>
        <v>0.206198450001504-0.0160459808676377i</v>
      </c>
      <c r="U1183" t="str">
        <f t="shared" si="579"/>
        <v>0.0001-1517.20632118108i</v>
      </c>
      <c r="V1183" t="str">
        <f t="shared" si="580"/>
        <v>0.00002-0.0243355420349518i</v>
      </c>
      <c r="W1183" t="str">
        <f t="shared" si="581"/>
        <v>0.0000199993584529565-0.0243351517065573i</v>
      </c>
      <c r="X1183" t="str">
        <f t="shared" si="582"/>
        <v>0.00210950639587529-0.024150909356823i</v>
      </c>
      <c r="Y1183" t="str">
        <f t="shared" si="583"/>
        <v>0.009+0.659106138723139i</v>
      </c>
      <c r="Z1183" t="str">
        <f t="shared" si="584"/>
        <v>-0.455590306338329-0.0478387432181362i</v>
      </c>
      <c r="AA1183" t="str">
        <f t="shared" si="585"/>
        <v>0.330565001869721-18.8931865290247i</v>
      </c>
      <c r="AB1183" t="str">
        <f t="shared" si="586"/>
        <v>1.40381350495561-0.109242162790675i</v>
      </c>
      <c r="AC1183" t="str">
        <f t="shared" si="587"/>
        <v>2.69141614289692-3.24137994959313i</v>
      </c>
      <c r="AD1183" t="str">
        <f t="shared" si="588"/>
        <v>0.232804508784259+0.23978666616113i</v>
      </c>
      <c r="AE1183" t="str">
        <f t="shared" si="589"/>
        <v>-0.0945923847243493-0.12038155580795i</v>
      </c>
      <c r="AF1183" t="str">
        <f t="shared" si="590"/>
        <v>-13.8117550794969-2.85689554627403i</v>
      </c>
      <c r="AG1183" t="str">
        <f t="shared" si="591"/>
        <v>1.01667839426649-0.0156353372248301i</v>
      </c>
      <c r="AH1183" t="str">
        <f t="shared" si="592"/>
        <v>0.917323178243569+1.91531933377961i</v>
      </c>
      <c r="AI1183">
        <f t="shared" si="593"/>
        <v>6.5416979761678551</v>
      </c>
      <c r="AJ1183">
        <f t="shared" si="594"/>
        <v>64.408372060129039</v>
      </c>
      <c r="AK1183"/>
      <c r="AL1183"/>
      <c r="AM1183"/>
      <c r="AN1183"/>
    </row>
    <row r="1184" spans="1:40" x14ac:dyDescent="0.25">
      <c r="A1184"/>
      <c r="B1184">
        <f t="shared" si="560"/>
        <v>105000</v>
      </c>
      <c r="C1184" s="237" t="str">
        <f t="shared" si="563"/>
        <v>-6.93208854585215E-06+0.0233240221396106i</v>
      </c>
      <c r="D1184" s="208" t="str">
        <f t="shared" si="564"/>
        <v>-5.95705910301815+0.178817503070348i</v>
      </c>
      <c r="E1184" t="str">
        <f t="shared" si="565"/>
        <v>2870</v>
      </c>
      <c r="F1184" t="str">
        <f t="shared" si="566"/>
        <v>0.777000777000777</v>
      </c>
      <c r="G1184" t="str">
        <f t="shared" si="561"/>
        <v>0.777000777000777</v>
      </c>
      <c r="H1184" t="str">
        <f t="shared" si="567"/>
        <v>7.85676484453215+3.03386332523372i</v>
      </c>
      <c r="I1184" t="str">
        <f t="shared" si="568"/>
        <v>412.33403578366i</v>
      </c>
      <c r="J1184" t="str">
        <f t="shared" si="562"/>
        <v>-144.427757259667+89.1782857903756i</v>
      </c>
      <c r="K1184" t="str">
        <f t="shared" si="569"/>
        <v>1.27624111683633-2.0669229128324i</v>
      </c>
      <c r="L1184" t="str">
        <f t="shared" si="570"/>
        <v>0.0980703267998665-0.134031676904491i</v>
      </c>
      <c r="M1184" t="str">
        <f t="shared" si="571"/>
        <v>1.3743114436362-2.20095458973689i</v>
      </c>
      <c r="N1184" t="str">
        <f t="shared" si="572"/>
        <v>-0.465665520517992i</v>
      </c>
      <c r="O1184" t="str">
        <f t="shared" si="573"/>
        <v>0.893522933109027-0.449017558685894i</v>
      </c>
      <c r="P1184" t="str">
        <f t="shared" si="574"/>
        <v>0.106477066890973+0.449017558685894i</v>
      </c>
      <c r="Q1184" t="str">
        <f t="shared" si="575"/>
        <v>-0.106477066890973+0.016647961832098i</v>
      </c>
      <c r="R1184" t="str">
        <f t="shared" si="576"/>
        <v>-0.332526738898013-4.26902679061078i</v>
      </c>
      <c r="S1184" t="str">
        <f t="shared" si="577"/>
        <v>0.0483004852002812i</v>
      </c>
      <c r="T1184" t="str">
        <f t="shared" si="578"/>
        <v>0.2061960653195-0.0160612028308412i</v>
      </c>
      <c r="U1184" t="str">
        <f t="shared" si="579"/>
        <v>0.0001-1515.76136277995i</v>
      </c>
      <c r="V1184" t="str">
        <f t="shared" si="580"/>
        <v>0.00002-0.0243123653282519i</v>
      </c>
      <c r="W1184" t="str">
        <f t="shared" si="581"/>
        <v>0.0000199993584529565-0.0243119753715993i</v>
      </c>
      <c r="X1184" t="str">
        <f t="shared" si="582"/>
        <v>0.00210555777616021-0.0241282497953718i</v>
      </c>
      <c r="Y1184" t="str">
        <f t="shared" si="583"/>
        <v>0.009+0.659734457253857i</v>
      </c>
      <c r="Z1184" t="str">
        <f t="shared" si="584"/>
        <v>-0.454698671438549-0.0476967898119635i</v>
      </c>
      <c r="AA1184" t="str">
        <f t="shared" si="585"/>
        <v>0.329771256426124-18.873852340472i</v>
      </c>
      <c r="AB1184" t="str">
        <f t="shared" si="586"/>
        <v>1.40379726987333-0.109345794983433i</v>
      </c>
      <c r="AC1184" t="str">
        <f t="shared" si="587"/>
        <v>2.68858952319496-3.23996922154705i</v>
      </c>
      <c r="AD1184" t="str">
        <f t="shared" si="588"/>
        <v>0.232908249504756+0.240003079417485i</v>
      </c>
      <c r="AE1184" t="str">
        <f t="shared" si="589"/>
        <v>-0.0944556951836908-0.120238057174392i</v>
      </c>
      <c r="AF1184" t="str">
        <f t="shared" si="590"/>
        <v>-13.8138239475503-2.85504582216337i</v>
      </c>
      <c r="AG1184" t="str">
        <f t="shared" si="591"/>
        <v>1.01667585264428-0.0156265618506055i</v>
      </c>
      <c r="AH1184" t="str">
        <f t="shared" si="592"/>
        <v>0.916334283746848+1.91304026826098i</v>
      </c>
      <c r="AI1184">
        <f t="shared" si="593"/>
        <v>6.5315379199084056</v>
      </c>
      <c r="AJ1184">
        <f t="shared" si="594"/>
        <v>64.405871575458747</v>
      </c>
      <c r="AK1184"/>
      <c r="AL1184"/>
      <c r="AM1184"/>
      <c r="AN1184"/>
    </row>
    <row r="1185" spans="1:40" x14ac:dyDescent="0.25">
      <c r="A1185"/>
      <c r="B1185">
        <f t="shared" si="560"/>
        <v>105100</v>
      </c>
      <c r="C1185" s="237" t="str">
        <f t="shared" si="563"/>
        <v>-6.91890340773371E-06+0.0233018299245536i</v>
      </c>
      <c r="D1185" s="208" t="str">
        <f t="shared" si="564"/>
        <v>-5.95705900193209+0.178647362754911i</v>
      </c>
      <c r="E1185" t="str">
        <f t="shared" si="565"/>
        <v>2870</v>
      </c>
      <c r="F1185" t="str">
        <f t="shared" si="566"/>
        <v>0.777000777000777</v>
      </c>
      <c r="G1185" t="str">
        <f t="shared" si="561"/>
        <v>0.777000777000777</v>
      </c>
      <c r="H1185" t="str">
        <f t="shared" si="567"/>
        <v>7.85882909487625+3.03184499568393i</v>
      </c>
      <c r="I1185" t="str">
        <f t="shared" si="568"/>
        <v>412.726734865359i</v>
      </c>
      <c r="J1185" t="str">
        <f t="shared" si="562"/>
        <v>-144.704894418853+89.2632174911283i</v>
      </c>
      <c r="K1185" t="str">
        <f t="shared" si="569"/>
        <v>1.27445844387301-2.06602876016864i</v>
      </c>
      <c r="L1185" t="str">
        <f t="shared" si="570"/>
        <v>0.0979487554817933-0.133993017649511i</v>
      </c>
      <c r="M1185" t="str">
        <f t="shared" si="571"/>
        <v>1.3724071993548-2.20002177781815i</v>
      </c>
      <c r="N1185" t="str">
        <f t="shared" si="572"/>
        <v>-0.466109011489914i</v>
      </c>
      <c r="O1185" t="str">
        <f t="shared" si="573"/>
        <v>0.893323710011104-0.449413783869605i</v>
      </c>
      <c r="P1185" t="str">
        <f t="shared" si="574"/>
        <v>0.106676289988896+0.449413783869605i</v>
      </c>
      <c r="Q1185" t="str">
        <f t="shared" si="575"/>
        <v>-0.106676289988896+0.016695227620309i</v>
      </c>
      <c r="R1185" t="str">
        <f t="shared" si="576"/>
        <v>-0.332525195153902-4.26491554720871i</v>
      </c>
      <c r="S1185" t="str">
        <f t="shared" si="577"/>
        <v>0.0483464856623766i</v>
      </c>
      <c r="T1185" t="str">
        <f t="shared" si="578"/>
        <v>0.206193678354373-0.0160764245798871i</v>
      </c>
      <c r="U1185" t="str">
        <f t="shared" si="579"/>
        <v>0.0001-1514.3191540618i</v>
      </c>
      <c r="V1185" t="str">
        <f t="shared" si="580"/>
        <v>0.00002-0.024289232725656i</v>
      </c>
      <c r="W1185" t="str">
        <f t="shared" si="581"/>
        <v>0.0000199993584529566-0.0242888431400378i</v>
      </c>
      <c r="X1185" t="str">
        <f t="shared" si="582"/>
        <v>0.00210162031088308-0.0241056323906907i</v>
      </c>
      <c r="Y1185" t="str">
        <f t="shared" si="583"/>
        <v>0.009+0.660362775784575i</v>
      </c>
      <c r="Z1185" t="str">
        <f t="shared" si="584"/>
        <v>-0.453809673700682-0.047555405445085i</v>
      </c>
      <c r="AA1185" t="str">
        <f t="shared" si="585"/>
        <v>0.328980438463661-18.8545588975116i</v>
      </c>
      <c r="AB1185" t="str">
        <f t="shared" si="586"/>
        <v>1.40378101924738-0.109449425718191i</v>
      </c>
      <c r="AC1185" t="str">
        <f t="shared" si="587"/>
        <v>2.68576805698301-3.23855799345289i</v>
      </c>
      <c r="AD1185" t="str">
        <f t="shared" si="588"/>
        <v>0.233012082782238+0.240219447047886i</v>
      </c>
      <c r="AE1185" t="str">
        <f t="shared" si="589"/>
        <v>-0.0943194040555676-0.120094892951673i</v>
      </c>
      <c r="AF1185" t="str">
        <f t="shared" si="590"/>
        <v>-13.8158880968083-2.85319763292902i</v>
      </c>
      <c r="AG1185" t="str">
        <f t="shared" si="591"/>
        <v>1.01667331503007-0.0156178113934687i</v>
      </c>
      <c r="AH1185" t="str">
        <f t="shared" si="592"/>
        <v>0.915347992423239+1.91076642417502i</v>
      </c>
      <c r="AI1185">
        <f t="shared" si="593"/>
        <v>6.521389897746297</v>
      </c>
      <c r="AJ1185">
        <f t="shared" si="594"/>
        <v>64.403362746560788</v>
      </c>
      <c r="AK1185"/>
      <c r="AL1185"/>
      <c r="AM1185"/>
      <c r="AN1185"/>
    </row>
    <row r="1186" spans="1:40" x14ac:dyDescent="0.25">
      <c r="A1186"/>
      <c r="B1186">
        <f t="shared" si="560"/>
        <v>105200</v>
      </c>
      <c r="C1186" s="237" t="str">
        <f t="shared" si="563"/>
        <v>-6.90575585194096E-06+0.0232796799000083i</v>
      </c>
      <c r="D1186" s="208" t="str">
        <f t="shared" si="564"/>
        <v>-5.95705890113416+0.178477545900064i</v>
      </c>
      <c r="E1186" t="str">
        <f t="shared" si="565"/>
        <v>2870</v>
      </c>
      <c r="F1186" t="str">
        <f t="shared" si="566"/>
        <v>0.777000777000777</v>
      </c>
      <c r="G1186" t="str">
        <f t="shared" si="561"/>
        <v>0.777000777000777</v>
      </c>
      <c r="H1186" t="str">
        <f t="shared" si="567"/>
        <v>7.86088863946666+3.02982852569628i</v>
      </c>
      <c r="I1186" t="str">
        <f t="shared" si="568"/>
        <v>413.119433947058i</v>
      </c>
      <c r="J1186" t="str">
        <f t="shared" si="562"/>
        <v>-144.982295392564+89.3481491918811i</v>
      </c>
      <c r="K1186" t="str">
        <f t="shared" si="569"/>
        <v>1.27267905389495-2.06513433350998i</v>
      </c>
      <c r="L1186" t="str">
        <f t="shared" si="570"/>
        <v>0.0978273699009685-0.133954296246543i</v>
      </c>
      <c r="M1186" t="str">
        <f t="shared" si="571"/>
        <v>1.37050642379592-2.19908862975652i</v>
      </c>
      <c r="N1186" t="str">
        <f t="shared" si="572"/>
        <v>-0.466552502461835i</v>
      </c>
      <c r="O1186" t="str">
        <f t="shared" si="573"/>
        <v>0.893124311210488-0.449809920660707i</v>
      </c>
      <c r="P1186" t="str">
        <f t="shared" si="574"/>
        <v>0.106875688789512+0.449809920660707i</v>
      </c>
      <c r="Q1186" t="str">
        <f t="shared" si="575"/>
        <v>-0.106875688789512+0.016742581801128i</v>
      </c>
      <c r="R1186" t="str">
        <f t="shared" si="576"/>
        <v>-0.33252364991486-4.26081207267881i</v>
      </c>
      <c r="S1186" t="str">
        <f t="shared" si="577"/>
        <v>0.0483924861244722i</v>
      </c>
      <c r="T1186" t="str">
        <f t="shared" si="578"/>
        <v>0.206191289106093-0.0160916461145637i</v>
      </c>
      <c r="U1186" t="str">
        <f t="shared" si="579"/>
        <v>0.0001-1512.87968718532i</v>
      </c>
      <c r="V1186" t="str">
        <f t="shared" si="580"/>
        <v>0.00002-0.0242661441013921i</v>
      </c>
      <c r="W1186" t="str">
        <f t="shared" si="581"/>
        <v>0.0000199993584529566-0.024265754886103i</v>
      </c>
      <c r="X1186" t="str">
        <f t="shared" si="582"/>
        <v>0.00209769395817479-0.0240830570261733i</v>
      </c>
      <c r="Y1186" t="str">
        <f t="shared" si="583"/>
        <v>0.009+0.660991094315292i</v>
      </c>
      <c r="Z1186" t="str">
        <f t="shared" si="584"/>
        <v>-0.45292330265381-0.0474145872393298i</v>
      </c>
      <c r="AA1186" t="str">
        <f t="shared" si="585"/>
        <v>0.328192533484573-18.8353060683051i</v>
      </c>
      <c r="AB1186" t="str">
        <f t="shared" si="586"/>
        <v>1.40376475307757-0.109553054993508i</v>
      </c>
      <c r="AC1186" t="str">
        <f t="shared" si="587"/>
        <v>2.68295173399979-3.23714627296092i</v>
      </c>
      <c r="AD1186" t="str">
        <f t="shared" si="588"/>
        <v>0.233116008600698+0.240435769022976i</v>
      </c>
      <c r="AE1186" t="str">
        <f t="shared" si="589"/>
        <v>-0.0941835097711071-0.119952061908677i</v>
      </c>
      <c r="AF1186" t="str">
        <f t="shared" si="590"/>
        <v>-13.8179475406008-2.85135097979622i</v>
      </c>
      <c r="AG1186" t="str">
        <f t="shared" si="591"/>
        <v>1.01667078140264-0.0156090857730082i</v>
      </c>
      <c r="AH1186" t="str">
        <f t="shared" si="592"/>
        <v>0.914364295075843+1.90849778306815i</v>
      </c>
      <c r="AI1186">
        <f t="shared" si="593"/>
        <v>6.5112538813032916</v>
      </c>
      <c r="AJ1186">
        <f t="shared" si="594"/>
        <v>64.400845573581179</v>
      </c>
      <c r="AK1186"/>
      <c r="AL1186"/>
      <c r="AM1186"/>
      <c r="AN1186"/>
    </row>
    <row r="1187" spans="1:40" x14ac:dyDescent="0.25">
      <c r="A1187"/>
      <c r="B1187">
        <f t="shared" si="560"/>
        <v>105300</v>
      </c>
      <c r="C1187" s="237" t="str">
        <f t="shared" si="563"/>
        <v>-6.89264573577885E-06+0.023257571945774i</v>
      </c>
      <c r="D1187" s="208" t="str">
        <f t="shared" si="564"/>
        <v>-5.95705880062327+0.178308051584267i</v>
      </c>
      <c r="E1187" t="str">
        <f t="shared" si="565"/>
        <v>2870</v>
      </c>
      <c r="F1187" t="str">
        <f t="shared" si="566"/>
        <v>0.777000777000777</v>
      </c>
      <c r="G1187" t="str">
        <f t="shared" si="561"/>
        <v>0.777000777000777</v>
      </c>
      <c r="H1187" t="str">
        <f t="shared" si="567"/>
        <v>7.86294349159166+3.02781391555185i</v>
      </c>
      <c r="I1187" t="str">
        <f t="shared" si="568"/>
        <v>413.512133028756i</v>
      </c>
      <c r="J1187" t="str">
        <f t="shared" si="562"/>
        <v>-145.259960180801+89.4330808926338i</v>
      </c>
      <c r="K1187" t="str">
        <f t="shared" si="569"/>
        <v>1.27090294025069-2.06423963763596i</v>
      </c>
      <c r="L1187" t="str">
        <f t="shared" si="570"/>
        <v>0.0977061697963643-0.133915513063093i</v>
      </c>
      <c r="M1187" t="str">
        <f t="shared" si="571"/>
        <v>1.36860911004705-2.19815515069905i</v>
      </c>
      <c r="N1187" t="str">
        <f t="shared" si="572"/>
        <v>-0.466995993433757i</v>
      </c>
      <c r="O1187" t="str">
        <f t="shared" si="573"/>
        <v>0.892924736746395-0.450205968981288i</v>
      </c>
      <c r="P1187" t="str">
        <f t="shared" si="574"/>
        <v>0.107075263253605+0.450205968981288i</v>
      </c>
      <c r="Q1187" t="str">
        <f t="shared" si="575"/>
        <v>-0.107075263253605+0.016790024452469i</v>
      </c>
      <c r="R1187" t="str">
        <f t="shared" si="576"/>
        <v>-0.332522103180838-4.25671634488683i</v>
      </c>
      <c r="S1187" t="str">
        <f t="shared" si="577"/>
        <v>0.0484384865865678i</v>
      </c>
      <c r="T1187" t="str">
        <f t="shared" si="578"/>
        <v>0.206188897574625-0.0161068674346623i</v>
      </c>
      <c r="U1187" t="str">
        <f t="shared" si="579"/>
        <v>0.0001-1511.44295433899i</v>
      </c>
      <c r="V1187" t="str">
        <f t="shared" si="580"/>
        <v>0.00002-0.0242430993301657i</v>
      </c>
      <c r="W1187" t="str">
        <f t="shared" si="581"/>
        <v>0.0000199993584529566-0.0242427104845022i</v>
      </c>
      <c r="X1187" t="str">
        <f t="shared" si="582"/>
        <v>0.00209377867636193-0.0240605235856385i</v>
      </c>
      <c r="Y1187" t="str">
        <f t="shared" si="583"/>
        <v>0.009+0.66161941284601i</v>
      </c>
      <c r="Z1187" t="str">
        <f t="shared" si="584"/>
        <v>-0.45203954787928-0.0472743323341378i</v>
      </c>
      <c r="AA1187" t="str">
        <f t="shared" si="585"/>
        <v>0.327407527080659-18.8160937215925i</v>
      </c>
      <c r="AB1187" t="str">
        <f t="shared" si="586"/>
        <v>1.40374847136366-0.109656682807963i</v>
      </c>
      <c r="AC1187" t="str">
        <f t="shared" si="587"/>
        <v>2.68014054400003-3.23573406768246i</v>
      </c>
      <c r="AD1187" t="str">
        <f t="shared" si="588"/>
        <v>0.233220026944112+0.24065204531338i</v>
      </c>
      <c r="AE1187" t="str">
        <f t="shared" si="589"/>
        <v>-0.0940480107691749-0.119809562820417i</v>
      </c>
      <c r="AF1187" t="str">
        <f t="shared" si="590"/>
        <v>-13.8200022922149-2.84950586396758i</v>
      </c>
      <c r="AG1187" t="str">
        <f t="shared" si="591"/>
        <v>1.01666825174093-0.015600384909157i</v>
      </c>
      <c r="AH1187" t="str">
        <f t="shared" si="592"/>
        <v>0.913383182547845+1.90623432657345i</v>
      </c>
      <c r="AI1187">
        <f t="shared" si="593"/>
        <v>6.5011298422961374</v>
      </c>
      <c r="AJ1187">
        <f t="shared" si="594"/>
        <v>64.398320056741625</v>
      </c>
      <c r="AK1187"/>
      <c r="AL1187"/>
      <c r="AM1187"/>
      <c r="AN1187"/>
    </row>
    <row r="1188" spans="1:40" x14ac:dyDescent="0.25">
      <c r="A1188"/>
      <c r="B1188">
        <f t="shared" si="560"/>
        <v>105400</v>
      </c>
      <c r="C1188" s="237" t="str">
        <f t="shared" si="563"/>
        <v>-6.87957291722896E-06+0.0232355059421059i</v>
      </c>
      <c r="D1188" s="208" t="str">
        <f t="shared" si="564"/>
        <v>-5.95705870039832+0.178138878889479i</v>
      </c>
      <c r="E1188" t="str">
        <f t="shared" si="565"/>
        <v>2870</v>
      </c>
      <c r="F1188" t="str">
        <f t="shared" si="566"/>
        <v>0.777000777000777</v>
      </c>
      <c r="G1188" t="str">
        <f t="shared" si="561"/>
        <v>0.777000777000777</v>
      </c>
      <c r="H1188" t="str">
        <f t="shared" si="567"/>
        <v>7.86499366449701+3.02580116551288i</v>
      </c>
      <c r="I1188" t="str">
        <f t="shared" si="568"/>
        <v>413.904832110455i</v>
      </c>
      <c r="J1188" t="str">
        <f t="shared" si="562"/>
        <v>-145.537888783564+89.5180125933866i</v>
      </c>
      <c r="K1188" t="str">
        <f t="shared" si="569"/>
        <v>1.26913009629983-2.06334467730134i</v>
      </c>
      <c r="L1188" t="str">
        <f t="shared" si="570"/>
        <v>0.097585154906935-0.133876668465289i</v>
      </c>
      <c r="M1188" t="str">
        <f t="shared" si="571"/>
        <v>1.36671525120677-2.19722134576663i</v>
      </c>
      <c r="N1188" t="str">
        <f t="shared" si="572"/>
        <v>-0.467439484405679i</v>
      </c>
      <c r="O1188" t="str">
        <f t="shared" si="573"/>
        <v>0.892724986658081-0.45060192875345i</v>
      </c>
      <c r="P1188" t="str">
        <f t="shared" si="574"/>
        <v>0.107275013341919+0.45060192875345i</v>
      </c>
      <c r="Q1188" t="str">
        <f t="shared" si="575"/>
        <v>-0.107275013341919+0.016837555652229i</v>
      </c>
      <c r="R1188" t="str">
        <f t="shared" si="576"/>
        <v>-0.332520554951709-4.25262834178268i</v>
      </c>
      <c r="S1188" t="str">
        <f t="shared" si="577"/>
        <v>0.0484844870486632i</v>
      </c>
      <c r="T1188" t="str">
        <f t="shared" si="578"/>
        <v>0.20618650375994-0.0161220885399704i</v>
      </c>
      <c r="U1188" t="str">
        <f t="shared" si="579"/>
        <v>0.0001-1510.00894774094i</v>
      </c>
      <c r="V1188" t="str">
        <f t="shared" si="580"/>
        <v>0.00002-0.0242200982871579i</v>
      </c>
      <c r="W1188" t="str">
        <f t="shared" si="581"/>
        <v>0.0000199993584529565-0.0242197098104186i</v>
      </c>
      <c r="X1188" t="str">
        <f t="shared" si="582"/>
        <v>0.00208987442396582-0.0240380319533299i</v>
      </c>
      <c r="Y1188" t="str">
        <f t="shared" si="583"/>
        <v>0.009+0.662247731376728i</v>
      </c>
      <c r="Z1188" t="str">
        <f t="shared" si="584"/>
        <v>-0.451158399010416-0.0471346378864357i</v>
      </c>
      <c r="AA1188" t="str">
        <f t="shared" si="585"/>
        <v>0.326625404932632-18.7969217266895i</v>
      </c>
      <c r="AB1188" t="str">
        <f t="shared" si="586"/>
        <v>1.40373217410545-0.10976030916011i</v>
      </c>
      <c r="AC1188" t="str">
        <f t="shared" si="587"/>
        <v>2.67733447675502-3.23432138519019i</v>
      </c>
      <c r="AD1188" t="str">
        <f t="shared" si="588"/>
        <v>0.233324137796443+0.240868275889683i</v>
      </c>
      <c r="AE1188" t="str">
        <f t="shared" si="589"/>
        <v>-0.0939129054963388-0.119667394467989i</v>
      </c>
      <c r="AF1188" t="str">
        <f t="shared" si="590"/>
        <v>-13.8220523648953-2.8476622866234i</v>
      </c>
      <c r="AG1188" t="str">
        <f t="shared" si="591"/>
        <v>1.01666572602397-0.0155917087221922i</v>
      </c>
      <c r="AH1188" t="str">
        <f t="shared" si="592"/>
        <v>0.912404645722531+1.90397603641015i</v>
      </c>
      <c r="AI1188">
        <f t="shared" si="593"/>
        <v>6.491017752536548</v>
      </c>
      <c r="AJ1188">
        <f t="shared" si="594"/>
        <v>64.39578619633329</v>
      </c>
      <c r="AK1188"/>
      <c r="AL1188"/>
      <c r="AM1188"/>
      <c r="AN1188"/>
    </row>
    <row r="1189" spans="1:40" x14ac:dyDescent="0.25">
      <c r="A1189"/>
      <c r="B1189">
        <f t="shared" si="560"/>
        <v>105500</v>
      </c>
      <c r="C1189" s="237" t="str">
        <f t="shared" si="563"/>
        <v>-6.86653725494561E-06+0.0232134817697134i</v>
      </c>
      <c r="D1189" s="208" t="str">
        <f t="shared" si="564"/>
        <v>-5.95705860045825+0.177970026901136i</v>
      </c>
      <c r="E1189" t="str">
        <f t="shared" si="565"/>
        <v>2870</v>
      </c>
      <c r="F1189" t="str">
        <f t="shared" si="566"/>
        <v>0.777000777000777</v>
      </c>
      <c r="G1189" t="str">
        <f t="shared" si="561"/>
        <v>0.777000777000777</v>
      </c>
      <c r="H1189" t="str">
        <f t="shared" si="567"/>
        <v>7.86703917138611+3.02379027582285i</v>
      </c>
      <c r="I1189" t="str">
        <f t="shared" si="568"/>
        <v>414.297531192154i</v>
      </c>
      <c r="J1189" t="str">
        <f t="shared" si="562"/>
        <v>-145.816081200853+89.6029442941392i</v>
      </c>
      <c r="K1189" t="str">
        <f t="shared" si="569"/>
        <v>1.26736051541299-2.06244945723622i</v>
      </c>
      <c r="L1189" t="str">
        <f t="shared" si="570"/>
        <v>0.0974643249716236-0.133837762817879i</v>
      </c>
      <c r="M1189" t="str">
        <f t="shared" si="571"/>
        <v>1.36482484038461-2.1962872200541i</v>
      </c>
      <c r="N1189" t="str">
        <f t="shared" si="572"/>
        <v>-0.467882975377601i</v>
      </c>
      <c r="O1189" t="str">
        <f t="shared" si="573"/>
        <v>0.892525060984832-0.450997799899315i</v>
      </c>
      <c r="P1189" t="str">
        <f t="shared" si="574"/>
        <v>0.107474939015168+0.450997799899315i</v>
      </c>
      <c r="Q1189" t="str">
        <f t="shared" si="575"/>
        <v>-0.107474939015168+0.016885175478286i</v>
      </c>
      <c r="R1189" t="str">
        <f t="shared" si="576"/>
        <v>-0.332519005227459-4.24854804139971i</v>
      </c>
      <c r="S1189" t="str">
        <f t="shared" si="577"/>
        <v>0.0485304875107588i</v>
      </c>
      <c r="T1189" t="str">
        <f t="shared" si="578"/>
        <v>0.206184107662007-0.0161373094302811i</v>
      </c>
      <c r="U1189" t="str">
        <f t="shared" si="579"/>
        <v>0.0001-1508.57765963882i</v>
      </c>
      <c r="V1189" t="str">
        <f t="shared" si="580"/>
        <v>0.00002-0.0241971408480232i</v>
      </c>
      <c r="W1189" t="str">
        <f t="shared" si="581"/>
        <v>0.0000199993584529566-0.0241967527395089i</v>
      </c>
      <c r="X1189" t="str">
        <f t="shared" si="582"/>
        <v>0.00208598115970139-0.0240155820139135i</v>
      </c>
      <c r="Y1189" t="str">
        <f t="shared" si="583"/>
        <v>0.009+0.662876049907446i</v>
      </c>
      <c r="Z1189" t="str">
        <f t="shared" si="584"/>
        <v>-0.450279845732204-0.0469955010705102i</v>
      </c>
      <c r="AA1189" t="str">
        <f t="shared" si="585"/>
        <v>0.325846152809445-18.7777899534836i</v>
      </c>
      <c r="AB1189" t="str">
        <f t="shared" si="586"/>
        <v>1.40371586130272-0.109863934048539i</v>
      </c>
      <c r="AC1189" t="str">
        <f t="shared" si="587"/>
        <v>2.67453352205216-3.23290823301822i</v>
      </c>
      <c r="AD1189" t="str">
        <f t="shared" si="588"/>
        <v>0.233428341141642+0.241084460722451i</v>
      </c>
      <c r="AE1189" t="str">
        <f t="shared" si="589"/>
        <v>-0.0937781924068177-0.119525555638546i</v>
      </c>
      <c r="AF1189" t="str">
        <f t="shared" si="590"/>
        <v>-13.8240977718444-2.84582024892171i</v>
      </c>
      <c r="AG1189" t="str">
        <f t="shared" si="591"/>
        <v>1.01666320423091-0.0155830571327319i</v>
      </c>
      <c r="AH1189" t="str">
        <f t="shared" si="592"/>
        <v>0.911428675522945+1.90172289438327i</v>
      </c>
      <c r="AI1189">
        <f t="shared" si="593"/>
        <v>6.480917583931058</v>
      </c>
      <c r="AJ1189">
        <f t="shared" si="594"/>
        <v>64.393243992721139</v>
      </c>
      <c r="AK1189"/>
      <c r="AL1189"/>
      <c r="AM1189"/>
      <c r="AN1189"/>
    </row>
    <row r="1190" spans="1:40" x14ac:dyDescent="0.25">
      <c r="A1190"/>
      <c r="B1190">
        <f t="shared" si="560"/>
        <v>105600</v>
      </c>
      <c r="C1190" s="237" t="str">
        <f t="shared" si="563"/>
        <v>-6.85353860825202E-06+0.0231914993097577i</v>
      </c>
      <c r="D1190" s="208" t="str">
        <f t="shared" si="564"/>
        <v>-5.95705850080195+0.177801494708142i</v>
      </c>
      <c r="E1190" t="str">
        <f t="shared" si="565"/>
        <v>2870</v>
      </c>
      <c r="F1190" t="str">
        <f t="shared" si="566"/>
        <v>0.777000777000777</v>
      </c>
      <c r="G1190" t="str">
        <f t="shared" si="561"/>
        <v>0.777000777000777</v>
      </c>
      <c r="H1190" t="str">
        <f t="shared" si="567"/>
        <v>7.8690800254201+3.02178124670664i</v>
      </c>
      <c r="I1190" t="str">
        <f t="shared" si="568"/>
        <v>414.690230273853i</v>
      </c>
      <c r="J1190" t="str">
        <f t="shared" si="562"/>
        <v>-146.094537432667+89.687875994892i</v>
      </c>
      <c r="K1190" t="str">
        <f t="shared" si="569"/>
        <v>1.26559419097183-2.06155398214616i</v>
      </c>
      <c r="L1190" t="str">
        <f t="shared" si="570"/>
        <v>0.0973436797293599-0.133798796484237i</v>
      </c>
      <c r="M1190" t="str">
        <f t="shared" si="571"/>
        <v>1.36293787070119-2.1953527786304i</v>
      </c>
      <c r="N1190" t="str">
        <f t="shared" si="572"/>
        <v>-0.468326466349523i</v>
      </c>
      <c r="O1190" t="str">
        <f t="shared" si="573"/>
        <v>0.89232495976597-0.451393582341021i</v>
      </c>
      <c r="P1190" t="str">
        <f t="shared" si="574"/>
        <v>0.10767504023403+0.451393582341021i</v>
      </c>
      <c r="Q1190" t="str">
        <f t="shared" si="575"/>
        <v>-0.10767504023403+0.016932884008502i</v>
      </c>
      <c r="R1190" t="str">
        <f t="shared" si="576"/>
        <v>-0.332517454008005-4.24447542185456i</v>
      </c>
      <c r="S1190" t="str">
        <f t="shared" si="577"/>
        <v>0.0485764879728542i</v>
      </c>
      <c r="T1190" t="str">
        <f t="shared" si="578"/>
        <v>0.206181709280793-0.016152530105384i</v>
      </c>
      <c r="U1190" t="str">
        <f t="shared" si="579"/>
        <v>0.0001-1507.14908230962i</v>
      </c>
      <c r="V1190" t="str">
        <f t="shared" si="580"/>
        <v>0.00002-0.0241742268888868i</v>
      </c>
      <c r="W1190" t="str">
        <f t="shared" si="581"/>
        <v>0.0000199993584529566-0.0241738391479i</v>
      </c>
      <c r="X1190" t="str">
        <f t="shared" si="582"/>
        <v>0.00208209884247597-0.0239931736524748i</v>
      </c>
      <c r="Y1190" t="str">
        <f t="shared" si="583"/>
        <v>0.009+0.663504368438164i</v>
      </c>
      <c r="Z1190" t="str">
        <f t="shared" si="584"/>
        <v>-0.449403877780958-0.0468569190778813i</v>
      </c>
      <c r="AA1190" t="str">
        <f t="shared" si="585"/>
        <v>0.325069756567651-18.7586982724317i</v>
      </c>
      <c r="AB1190" t="str">
        <f t="shared" si="586"/>
        <v>1.40369953295525-0.109967557471818i</v>
      </c>
      <c r="AC1190" t="str">
        <f t="shared" si="587"/>
        <v>2.67173766969533-3.23149461866235i</v>
      </c>
      <c r="AD1190" t="str">
        <f t="shared" si="588"/>
        <v>0.233532636963639+0.241300599782211i</v>
      </c>
      <c r="AE1190" t="str">
        <f t="shared" si="589"/>
        <v>-0.0936438699624331-0.119384045125246i</v>
      </c>
      <c r="AF1190" t="str">
        <f t="shared" si="590"/>
        <v>-13.826138526222-2.8439797519985i</v>
      </c>
      <c r="AG1190" t="str">
        <f t="shared" si="591"/>
        <v>1.01666068634103-0.0155744300617342i</v>
      </c>
      <c r="AH1190" t="str">
        <f t="shared" si="592"/>
        <v>0.910455262911642+1.89947488238284i</v>
      </c>
      <c r="AI1190">
        <f t="shared" si="593"/>
        <v>6.4708293084795123</v>
      </c>
      <c r="AJ1190">
        <f t="shared" si="594"/>
        <v>64.390693446341018</v>
      </c>
      <c r="AK1190"/>
      <c r="AL1190"/>
      <c r="AM1190"/>
      <c r="AN1190"/>
    </row>
    <row r="1191" spans="1:40" x14ac:dyDescent="0.25">
      <c r="A1191"/>
      <c r="B1191">
        <f t="shared" si="560"/>
        <v>105700</v>
      </c>
      <c r="C1191" s="237" t="str">
        <f t="shared" si="563"/>
        <v>-0.0000068405768371366+0.0231695584438496i</v>
      </c>
      <c r="D1191" s="208" t="str">
        <f t="shared" si="564"/>
        <v>-5.95705840142838+0.177633281402847i</v>
      </c>
      <c r="E1191" t="str">
        <f t="shared" si="565"/>
        <v>2870</v>
      </c>
      <c r="F1191" t="str">
        <f t="shared" si="566"/>
        <v>0.777000777000777</v>
      </c>
      <c r="G1191" t="str">
        <f t="shared" si="561"/>
        <v>0.777000777000777</v>
      </c>
      <c r="H1191" t="str">
        <f t="shared" si="567"/>
        <v>7.87111623971813+3.01977407837064i</v>
      </c>
      <c r="I1191" t="str">
        <f t="shared" si="568"/>
        <v>415.082929355551i</v>
      </c>
      <c r="J1191" t="str">
        <f t="shared" si="562"/>
        <v>-146.373257479007+89.7728076956447i</v>
      </c>
      <c r="K1191" t="str">
        <f t="shared" si="569"/>
        <v>1.26383111636906-2.06065825671222i</v>
      </c>
      <c r="L1191" t="str">
        <f t="shared" si="570"/>
        <v>0.097223218919067-0.133759769826367i</v>
      </c>
      <c r="M1191" t="str">
        <f t="shared" si="571"/>
        <v>1.36105433528813-2.19441802653859i</v>
      </c>
      <c r="N1191" t="str">
        <f t="shared" si="572"/>
        <v>-0.468769957321445i</v>
      </c>
      <c r="O1191" t="str">
        <f t="shared" si="573"/>
        <v>0.892124683040853-0.451789276000724i</v>
      </c>
      <c r="P1191" t="str">
        <f t="shared" si="574"/>
        <v>0.107875316959147+0.451789276000724i</v>
      </c>
      <c r="Q1191" t="str">
        <f t="shared" si="575"/>
        <v>-0.107875316959147+0.016980681320721i</v>
      </c>
      <c r="R1191" t="str">
        <f t="shared" si="576"/>
        <v>-0.332515901293264-4.24041046134669i</v>
      </c>
      <c r="S1191" t="str">
        <f t="shared" si="577"/>
        <v>0.0486224884349498i</v>
      </c>
      <c r="T1191" t="str">
        <f t="shared" si="578"/>
        <v>0.20617930861627-0.0161677505650686i</v>
      </c>
      <c r="U1191" t="str">
        <f t="shared" si="579"/>
        <v>0.0001-1505.72320805956i</v>
      </c>
      <c r="V1191" t="str">
        <f t="shared" si="580"/>
        <v>0.00002-0.0241513562863429i</v>
      </c>
      <c r="W1191" t="str">
        <f t="shared" si="581"/>
        <v>0.0000199993584529565-0.0241509689121882i</v>
      </c>
      <c r="X1191" t="str">
        <f t="shared" si="582"/>
        <v>0.00207822743138842-0.0239708067545185i</v>
      </c>
      <c r="Y1191" t="str">
        <f t="shared" si="583"/>
        <v>0.009+0.664132686968882i</v>
      </c>
      <c r="Z1191" t="str">
        <f t="shared" si="584"/>
        <v>-0.448530484944046-0.0467188891171829i</v>
      </c>
      <c r="AA1191" t="str">
        <f t="shared" si="585"/>
        <v>0.324296202150763-18.7396465545564i</v>
      </c>
      <c r="AB1191" t="str">
        <f t="shared" si="586"/>
        <v>1.40368318906286-0.110071179428514i</v>
      </c>
      <c r="AC1191" t="str">
        <f t="shared" si="587"/>
        <v>2.66894690950478-3.23008054958017i</v>
      </c>
      <c r="AD1191" t="str">
        <f t="shared" si="588"/>
        <v>0.233637025246354+0.241516693039469i</v>
      </c>
      <c r="AE1191" t="str">
        <f t="shared" si="589"/>
        <v>-0.0935099366325716-0.119242861727228i</v>
      </c>
      <c r="AF1191" t="str">
        <f t="shared" si="590"/>
        <v>-13.8281746411465-2.84214079696779i</v>
      </c>
      <c r="AG1191" t="str">
        <f t="shared" si="591"/>
        <v>1.01665817233369-0.0155658274304947i</v>
      </c>
      <c r="AH1191" t="str">
        <f t="shared" si="592"/>
        <v>0.909484398890674+1.89723198238382i</v>
      </c>
      <c r="AI1191">
        <f t="shared" si="593"/>
        <v>6.4607528982765317</v>
      </c>
      <c r="AJ1191">
        <f t="shared" si="594"/>
        <v>64.388134557699232</v>
      </c>
      <c r="AK1191"/>
      <c r="AL1191"/>
      <c r="AM1191"/>
      <c r="AN1191"/>
    </row>
    <row r="1192" spans="1:40" x14ac:dyDescent="0.25">
      <c r="A1192"/>
      <c r="B1192">
        <f t="shared" si="560"/>
        <v>105800</v>
      </c>
      <c r="C1192" s="237" t="str">
        <f t="shared" si="563"/>
        <v>-0.0000068276518022491+0.0231476590540478i</v>
      </c>
      <c r="D1192" s="208" t="str">
        <f t="shared" si="564"/>
        <v>-5.95705830233644+0.177465386081033i</v>
      </c>
      <c r="E1192" t="str">
        <f t="shared" si="565"/>
        <v>2870</v>
      </c>
      <c r="F1192" t="str">
        <f t="shared" si="566"/>
        <v>0.777000777000777</v>
      </c>
      <c r="G1192" t="str">
        <f t="shared" si="561"/>
        <v>0.777000777000777</v>
      </c>
      <c r="H1192" t="str">
        <f t="shared" si="567"/>
        <v>7.87314782735725+3.017768771003i</v>
      </c>
      <c r="I1192" t="str">
        <f t="shared" si="568"/>
        <v>415.47562843725i</v>
      </c>
      <c r="J1192" t="str">
        <f t="shared" si="562"/>
        <v>-146.652241339872+89.8577393963974i</v>
      </c>
      <c r="K1192" t="str">
        <f t="shared" si="569"/>
        <v>1.26207128500844-2.05976228559119i</v>
      </c>
      <c r="L1192" t="str">
        <f t="shared" si="570"/>
        <v>0.0971029422796635-0.133720683204909i</v>
      </c>
      <c r="M1192" t="str">
        <f t="shared" si="571"/>
        <v>1.3591742272881-2.1934829687961i</v>
      </c>
      <c r="N1192" t="str">
        <f t="shared" si="572"/>
        <v>-0.469213448293367i</v>
      </c>
      <c r="O1192" t="str">
        <f t="shared" si="573"/>
        <v>0.891924230848871-0.452184880800596i</v>
      </c>
      <c r="P1192" t="str">
        <f t="shared" si="574"/>
        <v>0.108075769151129+0.452184880800596i</v>
      </c>
      <c r="Q1192" t="str">
        <f t="shared" si="575"/>
        <v>-0.108075769151129+0.017028567492771i</v>
      </c>
      <c r="R1192" t="str">
        <f t="shared" si="576"/>
        <v>-0.33251434708313-4.23635313815791i</v>
      </c>
      <c r="S1192" t="str">
        <f t="shared" si="577"/>
        <v>0.0486684888970452i</v>
      </c>
      <c r="T1192" t="str">
        <f t="shared" si="578"/>
        <v>0.206176905668401-0.0161829708091235i</v>
      </c>
      <c r="U1192" t="str">
        <f t="shared" si="579"/>
        <v>0.0001-1504.30002922396i</v>
      </c>
      <c r="V1192" t="str">
        <f t="shared" si="580"/>
        <v>0.00002-0.0241285289174522i</v>
      </c>
      <c r="W1192" t="str">
        <f t="shared" si="581"/>
        <v>0.0000199993584529565-0.0241281419094361i</v>
      </c>
      <c r="X1192" t="str">
        <f t="shared" si="582"/>
        <v>0.00207436688572793-0.0239484812059654i</v>
      </c>
      <c r="Y1192" t="str">
        <f t="shared" si="583"/>
        <v>0.009+0.6647610054996i</v>
      </c>
      <c r="Z1192" t="str">
        <f t="shared" si="584"/>
        <v>-0.447659657059552-0.046581408414037i</v>
      </c>
      <c r="AA1192" t="str">
        <f t="shared" si="585"/>
        <v>0.323525475588616-18.7206346714432i</v>
      </c>
      <c r="AB1192" t="str">
        <f t="shared" si="586"/>
        <v>1.40366682962529-0.110174799917188i</v>
      </c>
      <c r="AC1192" t="str">
        <f t="shared" si="587"/>
        <v>2.66616123131702-3.22866603319116i</v>
      </c>
      <c r="AD1192" t="str">
        <f t="shared" si="588"/>
        <v>0.233741505973687+0.2417327404647i</v>
      </c>
      <c r="AE1192" t="str">
        <f t="shared" si="589"/>
        <v>-0.0933763908941332-0.119102004249566i</v>
      </c>
      <c r="AF1192" t="str">
        <f t="shared" si="590"/>
        <v>-13.8302061296937-2.84030338492197i</v>
      </c>
      <c r="AG1192" t="str">
        <f t="shared" si="591"/>
        <v>1.01665566218839-0.0155572491606451i</v>
      </c>
      <c r="AH1192" t="str">
        <f t="shared" si="592"/>
        <v>0.908516074501141+1.89499417644519i</v>
      </c>
      <c r="AI1192">
        <f t="shared" si="593"/>
        <v>6.4506883255091303</v>
      </c>
      <c r="AJ1192">
        <f t="shared" si="594"/>
        <v>64.385567327372925</v>
      </c>
      <c r="AK1192"/>
      <c r="AL1192"/>
      <c r="AM1192"/>
      <c r="AN1192"/>
    </row>
    <row r="1193" spans="1:40" x14ac:dyDescent="0.25">
      <c r="A1193"/>
      <c r="B1193">
        <f t="shared" si="560"/>
        <v>105900</v>
      </c>
      <c r="C1193" s="237" t="str">
        <f t="shared" si="563"/>
        <v>-6.81476336489688E-06+0.0231258010228561i</v>
      </c>
      <c r="D1193" s="208" t="str">
        <f t="shared" si="564"/>
        <v>-5.95705820352509+0.177297807841897i</v>
      </c>
      <c r="E1193" t="str">
        <f t="shared" si="565"/>
        <v>2870</v>
      </c>
      <c r="F1193" t="str">
        <f t="shared" si="566"/>
        <v>0.777000777000777</v>
      </c>
      <c r="G1193" t="str">
        <f t="shared" si="561"/>
        <v>0.777000777000777</v>
      </c>
      <c r="H1193" t="str">
        <f t="shared" si="567"/>
        <v>7.87517480137286+3.01576532477363i</v>
      </c>
      <c r="I1193" t="str">
        <f t="shared" si="568"/>
        <v>415.868327518949i</v>
      </c>
      <c r="J1193" t="str">
        <f t="shared" si="562"/>
        <v>-146.931489015264+89.9426710971502i</v>
      </c>
      <c r="K1193" t="str">
        <f t="shared" si="569"/>
        <v>1.26031469030481-2.05886607341555i</v>
      </c>
      <c r="L1193" t="str">
        <f t="shared" si="570"/>
        <v>0.0969828495500658-0.133681536979141i</v>
      </c>
      <c r="M1193" t="str">
        <f t="shared" si="571"/>
        <v>1.35729753985488-2.19254761039469i</v>
      </c>
      <c r="N1193" t="str">
        <f t="shared" si="572"/>
        <v>-0.469656939265289i</v>
      </c>
      <c r="O1193" t="str">
        <f t="shared" si="573"/>
        <v>0.891723603229451-0.45258039666283i</v>
      </c>
      <c r="P1193" t="str">
        <f t="shared" si="574"/>
        <v>0.108276396770549+0.45258039666283i</v>
      </c>
      <c r="Q1193" t="str">
        <f t="shared" si="575"/>
        <v>-0.108276396770549+0.017076542602459i</v>
      </c>
      <c r="R1193" t="str">
        <f t="shared" si="576"/>
        <v>-0.332512791377597-4.23230343065219i</v>
      </c>
      <c r="S1193" t="str">
        <f t="shared" si="577"/>
        <v>0.0487144893591407i</v>
      </c>
      <c r="T1193" t="str">
        <f t="shared" si="578"/>
        <v>0.206174500437161-0.0161981908373421i</v>
      </c>
      <c r="U1193" t="str">
        <f t="shared" si="579"/>
        <v>0.0001-1502.8795381671i</v>
      </c>
      <c r="V1193" t="str">
        <f t="shared" si="580"/>
        <v>0.00002-0.0241057446597398i</v>
      </c>
      <c r="W1193" t="str">
        <f t="shared" si="581"/>
        <v>0.0000199993584529566-0.0241053580171709i</v>
      </c>
      <c r="X1193" t="str">
        <f t="shared" si="582"/>
        <v>0.00207051716497304-0.0239261968931515i</v>
      </c>
      <c r="Y1193" t="str">
        <f t="shared" si="583"/>
        <v>0.009+0.665389324030318i</v>
      </c>
      <c r="Z1193" t="str">
        <f t="shared" si="584"/>
        <v>-0.446791384016003-0.0464444742109346i</v>
      </c>
      <c r="AA1193" t="str">
        <f t="shared" si="585"/>
        <v>0.322757562996732-18.7016624952372i</v>
      </c>
      <c r="AB1193" t="str">
        <f t="shared" si="586"/>
        <v>1.40365045464237-0.110278418936433i</v>
      </c>
      <c r="AC1193" t="str">
        <f t="shared" si="587"/>
        <v>2.66338062498509-3.22725107687706i</v>
      </c>
      <c r="AD1193" t="str">
        <f t="shared" si="588"/>
        <v>0.233846079129532+0.241948742028351i</v>
      </c>
      <c r="AE1193" t="str">
        <f t="shared" si="589"/>
        <v>-0.0932432312314954-0.118961471503237i</v>
      </c>
      <c r="AF1193" t="str">
        <f t="shared" si="590"/>
        <v>-13.832233004898-2.83846751693173i</v>
      </c>
      <c r="AG1193" t="str">
        <f t="shared" si="591"/>
        <v>1.01665315588474-0.0155486951741516i</v>
      </c>
      <c r="AH1193" t="str">
        <f t="shared" si="592"/>
        <v>0.907550280823225+1.89276144670971i</v>
      </c>
      <c r="AI1193">
        <f t="shared" si="593"/>
        <v>6.4406355624576461</v>
      </c>
      <c r="AJ1193">
        <f t="shared" si="594"/>
        <v>64.382991756006746</v>
      </c>
      <c r="AK1193"/>
      <c r="AL1193"/>
      <c r="AM1193"/>
      <c r="AN1193"/>
    </row>
    <row r="1194" spans="1:40" x14ac:dyDescent="0.25">
      <c r="A1194"/>
      <c r="B1194">
        <f t="shared" si="560"/>
        <v>106000</v>
      </c>
      <c r="C1194" s="237" t="str">
        <f t="shared" si="563"/>
        <v>-6.80191138704124E-06+0.023103984233222i</v>
      </c>
      <c r="D1194" s="208" t="str">
        <f t="shared" si="564"/>
        <v>-5.95705810499326+0.177130545788035i</v>
      </c>
      <c r="E1194" t="str">
        <f t="shared" si="565"/>
        <v>2870</v>
      </c>
      <c r="F1194" t="str">
        <f t="shared" si="566"/>
        <v>0.777000777000777</v>
      </c>
      <c r="G1194" t="str">
        <f t="shared" si="561"/>
        <v>0.777000777000777</v>
      </c>
      <c r="H1194" t="str">
        <f t="shared" si="567"/>
        <v>7.87719717475857+3.0137637398345i</v>
      </c>
      <c r="I1194" t="str">
        <f t="shared" si="568"/>
        <v>416.261026600648i</v>
      </c>
      <c r="J1194" t="str">
        <f t="shared" si="562"/>
        <v>-147.21100050518+90.0276027979029i</v>
      </c>
      <c r="K1194" t="str">
        <f t="shared" si="569"/>
        <v>1.25856132568409-2.05796962479375i</v>
      </c>
      <c r="L1194" t="str">
        <f t="shared" si="570"/>
        <v>0.0968629404691946-0.133642331506983i</v>
      </c>
      <c r="M1194" t="str">
        <f t="shared" si="571"/>
        <v>1.35542426615328-2.19161195630073i</v>
      </c>
      <c r="N1194" t="str">
        <f t="shared" si="572"/>
        <v>-0.470100430237211i</v>
      </c>
      <c r="O1194" t="str">
        <f t="shared" si="573"/>
        <v>0.891522800222053-0.452975823509633i</v>
      </c>
      <c r="P1194" t="str">
        <f t="shared" si="574"/>
        <v>0.108477199777947+0.452975823509633i</v>
      </c>
      <c r="Q1194" t="str">
        <f t="shared" si="575"/>
        <v>-0.108477199777947+0.017124606727578i</v>
      </c>
      <c r="R1194" t="str">
        <f t="shared" si="576"/>
        <v>-0.33251123417655-4.22826131727502i</v>
      </c>
      <c r="S1194" t="str">
        <f t="shared" si="577"/>
        <v>0.0487604898212361i</v>
      </c>
      <c r="T1194" t="str">
        <f t="shared" si="578"/>
        <v>0.206172092922515-0.0162134106495123i</v>
      </c>
      <c r="U1194" t="str">
        <f t="shared" si="579"/>
        <v>0.0001-1501.46172728203i</v>
      </c>
      <c r="V1194" t="str">
        <f t="shared" si="580"/>
        <v>0.00002-0.0240830033911929i</v>
      </c>
      <c r="W1194" t="str">
        <f t="shared" si="581"/>
        <v>0.0000199993584529566-0.0240826171133817i</v>
      </c>
      <c r="X1194" t="str">
        <f t="shared" si="582"/>
        <v>0.00206667822879049-0.023903953702825i</v>
      </c>
      <c r="Y1194" t="str">
        <f t="shared" si="583"/>
        <v>0.009+0.666017642561036i</v>
      </c>
      <c r="Z1194" t="str">
        <f t="shared" si="584"/>
        <v>-0.445925655752038-0.0463080837671131i</v>
      </c>
      <c r="AA1194" t="str">
        <f t="shared" si="585"/>
        <v>0.321992450575693-18.6827298986401i</v>
      </c>
      <c r="AB1194" t="str">
        <f t="shared" si="586"/>
        <v>1.40363406411386-0.110382036484806i</v>
      </c>
      <c r="AC1194" t="str">
        <f t="shared" si="587"/>
        <v>2.66060508037835-3.22583568798184i</v>
      </c>
      <c r="AD1194" t="str">
        <f t="shared" si="588"/>
        <v>0.233950744697757+0.242164697700842i</v>
      </c>
      <c r="AE1194" t="str">
        <f t="shared" si="589"/>
        <v>-0.0931104561364566-0.118821262305084i</v>
      </c>
      <c r="AF1194" t="str">
        <f t="shared" si="590"/>
        <v>-13.8342552797518-2.83663319404647i</v>
      </c>
      <c r="AG1194" t="str">
        <f t="shared" si="591"/>
        <v>1.01665065340246-0.0155401653933122i</v>
      </c>
      <c r="AH1194" t="str">
        <f t="shared" si="592"/>
        <v>0.90658700897573+1.89053377540339i</v>
      </c>
      <c r="AI1194">
        <f t="shared" si="593"/>
        <v>6.4305945814947121</v>
      </c>
      <c r="AJ1194">
        <f t="shared" si="594"/>
        <v>64.380407844317958</v>
      </c>
      <c r="AK1194"/>
      <c r="AL1194"/>
      <c r="AM1194"/>
      <c r="AN1194"/>
    </row>
    <row r="1195" spans="1:40" x14ac:dyDescent="0.25">
      <c r="A1195"/>
      <c r="B1195">
        <f t="shared" si="560"/>
        <v>106100</v>
      </c>
      <c r="C1195" s="237" t="str">
        <f t="shared" si="563"/>
        <v>-6.78909573129365E-06+0.0230822085685341i</v>
      </c>
      <c r="D1195" s="208" t="str">
        <f t="shared" si="564"/>
        <v>-5.9570580067399+0.176963599025428i</v>
      </c>
      <c r="E1195" t="str">
        <f t="shared" si="565"/>
        <v>2870</v>
      </c>
      <c r="F1195" t="str">
        <f t="shared" si="566"/>
        <v>0.777000777000777</v>
      </c>
      <c r="G1195" t="str">
        <f t="shared" si="561"/>
        <v>0.777000777000777</v>
      </c>
      <c r="H1195" t="str">
        <f t="shared" si="567"/>
        <v>7.87921496046654+3.01176401631961i</v>
      </c>
      <c r="I1195" t="str">
        <f t="shared" si="568"/>
        <v>416.653725682346i</v>
      </c>
      <c r="J1195" t="str">
        <f t="shared" si="562"/>
        <v>-147.490775809623+90.1125344986557i</v>
      </c>
      <c r="K1195" t="str">
        <f t="shared" si="569"/>
        <v>1.25681118458328-2.05707294431015i</v>
      </c>
      <c r="L1195" t="str">
        <f t="shared" si="570"/>
        <v>0.0967432147759727-0.133603067145004i</v>
      </c>
      <c r="M1195" t="str">
        <f t="shared" si="571"/>
        <v>1.35355439935925-2.19067601145515i</v>
      </c>
      <c r="N1195" t="str">
        <f t="shared" si="572"/>
        <v>-0.470543921209133i</v>
      </c>
      <c r="O1195" t="str">
        <f t="shared" si="573"/>
        <v>0.891321821866171-0.453371161263231i</v>
      </c>
      <c r="P1195" t="str">
        <f t="shared" si="574"/>
        <v>0.108678178133829+0.453371161263231i</v>
      </c>
      <c r="Q1195" t="str">
        <f t="shared" si="575"/>
        <v>-0.108678178133829+0.017172759945902i</v>
      </c>
      <c r="R1195" t="str">
        <f t="shared" si="576"/>
        <v>-0.332509675479932-4.22422677655319i</v>
      </c>
      <c r="S1195" t="str">
        <f t="shared" si="577"/>
        <v>0.0488064902833317i</v>
      </c>
      <c r="T1195" t="str">
        <f t="shared" si="578"/>
        <v>0.206169683124433-0.0162286302454251i</v>
      </c>
      <c r="U1195" t="str">
        <f t="shared" si="579"/>
        <v>0.0001-1500.04658899053i</v>
      </c>
      <c r="V1195" t="str">
        <f t="shared" si="580"/>
        <v>0.00002-0.0240603049902587i</v>
      </c>
      <c r="W1195" t="str">
        <f t="shared" si="581"/>
        <v>0.0000199993584529566-0.0240599190765175i</v>
      </c>
      <c r="X1195" t="str">
        <f t="shared" si="582"/>
        <v>0.00206285003703424-0.0238817515221452i</v>
      </c>
      <c r="Y1195" t="str">
        <f t="shared" si="583"/>
        <v>0.009+0.666645961091754i</v>
      </c>
      <c r="Z1195" t="str">
        <f t="shared" si="584"/>
        <v>-0.445062462256122-0.046172234358437i</v>
      </c>
      <c r="AA1195" t="str">
        <f t="shared" si="585"/>
        <v>0.321230124610514-18.6638367549071i</v>
      </c>
      <c r="AB1195" t="str">
        <f t="shared" si="586"/>
        <v>1.40361765803956-0.110485652560883i</v>
      </c>
      <c r="AC1195" t="str">
        <f t="shared" si="587"/>
        <v>2.65783458738268-3.22441987381198i</v>
      </c>
      <c r="AD1195" t="str">
        <f t="shared" si="588"/>
        <v>0.234055502662224+0.242380607452562i</v>
      </c>
      <c r="AE1195" t="str">
        <f t="shared" si="589"/>
        <v>-0.0929780641082039-0.118681375477774i</v>
      </c>
      <c r="AF1195" t="str">
        <f t="shared" si="590"/>
        <v>-13.8362729672064-2.83480041729418i</v>
      </c>
      <c r="AG1195" t="str">
        <f t="shared" si="591"/>
        <v>1.01664815472138-0.0155316597407559i</v>
      </c>
      <c r="AH1195" t="str">
        <f t="shared" si="592"/>
        <v>0.905626250116154+1.88831114483492i</v>
      </c>
      <c r="AI1195">
        <f t="shared" si="593"/>
        <v>6.4205653550850226</v>
      </c>
      <c r="AJ1195">
        <f t="shared" si="594"/>
        <v>64.377815593088087</v>
      </c>
      <c r="AK1195"/>
      <c r="AL1195"/>
      <c r="AM1195"/>
      <c r="AN1195"/>
    </row>
    <row r="1196" spans="1:40" x14ac:dyDescent="0.25">
      <c r="A1196"/>
      <c r="B1196">
        <f t="shared" si="560"/>
        <v>106200</v>
      </c>
      <c r="C1196" s="237" t="str">
        <f t="shared" si="563"/>
        <v>-6.77631626091213E-06+0.0230604739126203i</v>
      </c>
      <c r="D1196" s="208" t="str">
        <f t="shared" si="564"/>
        <v>-5.95705790876396+0.176796966663422i</v>
      </c>
      <c r="E1196" t="str">
        <f t="shared" si="565"/>
        <v>2870</v>
      </c>
      <c r="F1196" t="str">
        <f t="shared" si="566"/>
        <v>0.777000777000777</v>
      </c>
      <c r="G1196" t="str">
        <f t="shared" si="561"/>
        <v>0.777000777000777</v>
      </c>
      <c r="H1196" t="str">
        <f t="shared" si="567"/>
        <v>7.88122817140745+3.00976615434531i</v>
      </c>
      <c r="I1196" t="str">
        <f t="shared" si="568"/>
        <v>417.046424764045i</v>
      </c>
      <c r="J1196" t="str">
        <f t="shared" si="562"/>
        <v>-147.770814928591+90.1974661994084i</v>
      </c>
      <c r="K1196" t="str">
        <f t="shared" si="569"/>
        <v>1.2550642604505-2.05617603652525i</v>
      </c>
      <c r="L1196" t="str">
        <f t="shared" si="570"/>
        <v>0.0966236722093314-0.133563744248423i</v>
      </c>
      <c r="M1196" t="str">
        <f t="shared" si="571"/>
        <v>1.35168793265983-2.18973978077367i</v>
      </c>
      <c r="N1196" t="str">
        <f t="shared" si="572"/>
        <v>-0.470987412181054i</v>
      </c>
      <c r="O1196" t="str">
        <f t="shared" si="573"/>
        <v>0.891120668201335-0.453766409845865i</v>
      </c>
      <c r="P1196" t="str">
        <f t="shared" si="574"/>
        <v>0.108879331798665+0.453766409845865i</v>
      </c>
      <c r="Q1196" t="str">
        <f t="shared" si="575"/>
        <v>-0.108879331798665+0.017221002335189i</v>
      </c>
      <c r="R1196" t="str">
        <f t="shared" si="576"/>
        <v>-0.332508115287614-4.22019978709436i</v>
      </c>
      <c r="S1196" t="str">
        <f t="shared" si="577"/>
        <v>0.0488524907454273i</v>
      </c>
      <c r="T1196" t="str">
        <f t="shared" si="578"/>
        <v>0.206167271042882-0.0162438496248676i</v>
      </c>
      <c r="U1196" t="str">
        <f t="shared" si="579"/>
        <v>0.0001-1498.63411574289i</v>
      </c>
      <c r="V1196" t="str">
        <f t="shared" si="580"/>
        <v>0.00002-0.0240376493358422i</v>
      </c>
      <c r="W1196" t="str">
        <f t="shared" si="581"/>
        <v>0.0000199993584529565-0.0240372637854854i</v>
      </c>
      <c r="X1196" t="str">
        <f t="shared" si="582"/>
        <v>0.00205903254974444-0.0238595902386807i</v>
      </c>
      <c r="Y1196" t="str">
        <f t="shared" si="583"/>
        <v>0.009+0.667274279622472i</v>
      </c>
      <c r="Z1196" t="str">
        <f t="shared" si="584"/>
        <v>-0.444201793566256-0.0460369232772812i</v>
      </c>
      <c r="AA1196" t="str">
        <f t="shared" si="585"/>
        <v>0.320470571470043-18.6449829378438i</v>
      </c>
      <c r="AB1196" t="str">
        <f t="shared" si="586"/>
        <v>1.40360123641924-0.110589267163215i</v>
      </c>
      <c r="AC1196" t="str">
        <f t="shared" si="587"/>
        <v>2.6550691359004-3.22300364163653i</v>
      </c>
      <c r="AD1196" t="str">
        <f t="shared" si="588"/>
        <v>0.234160353006774+0.242596471253875i</v>
      </c>
      <c r="AE1196" t="str">
        <f t="shared" si="589"/>
        <v>-0.0928460536532624-0.118541809849769i</v>
      </c>
      <c r="AF1196" t="str">
        <f t="shared" si="590"/>
        <v>-13.8382860801714-2.83296918768189i</v>
      </c>
      <c r="AG1196" t="str">
        <f t="shared" si="591"/>
        <v>1.01664565982142-0.0155231781394402i</v>
      </c>
      <c r="AH1196" t="str">
        <f t="shared" si="592"/>
        <v>0.904667995440287+1.88609353739535i</v>
      </c>
      <c r="AI1196">
        <f t="shared" si="593"/>
        <v>6.4105478557851576</v>
      </c>
      <c r="AJ1196">
        <f t="shared" si="594"/>
        <v>64.375215003169245</v>
      </c>
      <c r="AK1196"/>
      <c r="AL1196"/>
      <c r="AM1196"/>
      <c r="AN1196"/>
    </row>
    <row r="1197" spans="1:40" x14ac:dyDescent="0.25">
      <c r="A1197"/>
      <c r="B1197">
        <f t="shared" si="560"/>
        <v>106300</v>
      </c>
      <c r="C1197" s="237" t="str">
        <f t="shared" si="563"/>
        <v>-6.76357283979755E-06+0.0230387801497456i</v>
      </c>
      <c r="D1197" s="208" t="str">
        <f t="shared" si="564"/>
        <v>-5.9570578110644+0.176630647814716i</v>
      </c>
      <c r="E1197" t="str">
        <f t="shared" si="565"/>
        <v>2870</v>
      </c>
      <c r="F1197" t="str">
        <f t="shared" si="566"/>
        <v>0.777000777000777</v>
      </c>
      <c r="G1197" t="str">
        <f t="shared" si="561"/>
        <v>0.777000777000777</v>
      </c>
      <c r="H1197" t="str">
        <f t="shared" si="567"/>
        <v>7.88323682045079+3.00777015401028i</v>
      </c>
      <c r="I1197" t="str">
        <f t="shared" si="568"/>
        <v>417.439123845744i</v>
      </c>
      <c r="J1197" t="str">
        <f t="shared" si="562"/>
        <v>-148.051117862085+90.2823979001612i</v>
      </c>
      <c r="K1197" t="str">
        <f t="shared" si="569"/>
        <v>1.25332054674494-2.05527890597573i</v>
      </c>
      <c r="L1197" t="str">
        <f t="shared" si="570"/>
        <v>0.096504312508213-0.133524363171116i</v>
      </c>
      <c r="M1197" t="str">
        <f t="shared" si="571"/>
        <v>1.34982485925315-2.18880326914685i</v>
      </c>
      <c r="N1197" t="str">
        <f t="shared" si="572"/>
        <v>-0.471430903152976i</v>
      </c>
      <c r="O1197" t="str">
        <f t="shared" si="573"/>
        <v>0.890919339267109-0.4541615691798i</v>
      </c>
      <c r="P1197" t="str">
        <f t="shared" si="574"/>
        <v>0.109080660732891+0.4541615691798i</v>
      </c>
      <c r="Q1197" t="str">
        <f t="shared" si="575"/>
        <v>-0.109080660732891+0.017269333973176i</v>
      </c>
      <c r="R1197" t="str">
        <f t="shared" si="576"/>
        <v>-0.332506553599598-4.21618032758677i</v>
      </c>
      <c r="S1197" t="str">
        <f t="shared" si="577"/>
        <v>0.0488984912075227i</v>
      </c>
      <c r="T1197" t="str">
        <f t="shared" si="578"/>
        <v>0.206164856677832-0.0162590687876336i</v>
      </c>
      <c r="U1197" t="str">
        <f t="shared" si="579"/>
        <v>0.0001-1497.22430001783i</v>
      </c>
      <c r="V1197" t="str">
        <f t="shared" si="580"/>
        <v>0.00002-0.0240150363073043i</v>
      </c>
      <c r="W1197" t="str">
        <f t="shared" si="581"/>
        <v>0.0000199993584529565-0.0240146511196483i</v>
      </c>
      <c r="X1197" t="str">
        <f t="shared" si="582"/>
        <v>0.00205522572714643-0.0238374697404074i</v>
      </c>
      <c r="Y1197" t="str">
        <f t="shared" si="583"/>
        <v>0.009+0.66790259815319i</v>
      </c>
      <c r="Z1197" t="str">
        <f t="shared" si="584"/>
        <v>-0.443343639769667-0.0459021478324128i</v>
      </c>
      <c r="AA1197" t="str">
        <f t="shared" si="585"/>
        <v>0.319713777606337-18.6261683218035i</v>
      </c>
      <c r="AB1197" t="str">
        <f t="shared" si="586"/>
        <v>1.4035847992527-0.110692880290399i</v>
      </c>
      <c r="AC1197" t="str">
        <f t="shared" si="587"/>
        <v>2.65230871585023-3.22158699868745i</v>
      </c>
      <c r="AD1197" t="str">
        <f t="shared" si="588"/>
        <v>0.234265295715238+0.242812289075119i</v>
      </c>
      <c r="AE1197" t="str">
        <f t="shared" si="589"/>
        <v>-0.0927144232854581-0.118402564255292i</v>
      </c>
      <c r="AF1197" t="str">
        <f t="shared" si="590"/>
        <v>-13.8402946315152-2.83113950619556i</v>
      </c>
      <c r="AG1197" t="str">
        <f t="shared" si="591"/>
        <v>1.01664316868265-0.0155147205126499i</v>
      </c>
      <c r="AH1197" t="str">
        <f t="shared" si="592"/>
        <v>0.903712236182101+1.88388093555747i</v>
      </c>
      <c r="AI1197">
        <f t="shared" si="593"/>
        <v>6.400542056242811</v>
      </c>
      <c r="AJ1197">
        <f t="shared" si="594"/>
        <v>64.372606075479624</v>
      </c>
      <c r="AK1197"/>
      <c r="AL1197"/>
      <c r="AM1197"/>
      <c r="AN1197"/>
    </row>
    <row r="1198" spans="1:40" x14ac:dyDescent="0.25">
      <c r="A1198"/>
      <c r="B1198">
        <f t="shared" si="560"/>
        <v>106400</v>
      </c>
      <c r="C1198" s="237" t="str">
        <f t="shared" si="563"/>
        <v>-6.75086533249013E-06+0.0230171271646101i</v>
      </c>
      <c r="D1198" s="208" t="str">
        <f t="shared" si="564"/>
        <v>-5.95705771364017+0.176464641595344i</v>
      </c>
      <c r="E1198" t="str">
        <f t="shared" si="565"/>
        <v>2870</v>
      </c>
      <c r="F1198" t="str">
        <f t="shared" si="566"/>
        <v>0.777000777000777</v>
      </c>
      <c r="G1198" t="str">
        <f t="shared" si="561"/>
        <v>0.777000777000777</v>
      </c>
      <c r="H1198" t="str">
        <f t="shared" si="567"/>
        <v>7.88524092042489+3.00577601539577i</v>
      </c>
      <c r="I1198" t="str">
        <f t="shared" si="568"/>
        <v>417.831822927442i</v>
      </c>
      <c r="J1198" t="str">
        <f t="shared" si="562"/>
        <v>-148.331684610104+90.3673296009139i</v>
      </c>
      <c r="K1198" t="str">
        <f t="shared" si="569"/>
        <v>1.25158003693696-2.05438155717459i</v>
      </c>
      <c r="L1198" t="str">
        <f t="shared" si="570"/>
        <v>0.0963851354115722-0.133484924265617i</v>
      </c>
      <c r="M1198" t="str">
        <f t="shared" si="571"/>
        <v>1.34796517234853-2.18786648144021i</v>
      </c>
      <c r="N1198" t="str">
        <f t="shared" si="572"/>
        <v>-0.471874394124898i</v>
      </c>
      <c r="O1198" t="str">
        <f t="shared" si="573"/>
        <v>0.89071783510309-0.454556639187312i</v>
      </c>
      <c r="P1198" t="str">
        <f t="shared" si="574"/>
        <v>0.10928216489691+0.454556639187312i</v>
      </c>
      <c r="Q1198" t="str">
        <f t="shared" si="575"/>
        <v>-0.10928216489691+0.017317754937586i</v>
      </c>
      <c r="R1198" t="str">
        <f t="shared" si="576"/>
        <v>-0.332504990415774-4.21216837679862i</v>
      </c>
      <c r="S1198" t="str">
        <f t="shared" si="577"/>
        <v>0.0489444916696183i</v>
      </c>
      <c r="T1198" t="str">
        <f t="shared" si="578"/>
        <v>0.20616244002925-0.0162742877335114i</v>
      </c>
      <c r="U1198" t="str">
        <f t="shared" si="579"/>
        <v>0.0001-1495.81713432232i</v>
      </c>
      <c r="V1198" t="str">
        <f t="shared" si="580"/>
        <v>0.00002-0.0239924657844591i</v>
      </c>
      <c r="W1198" t="str">
        <f t="shared" si="581"/>
        <v>0.0000199993584529566-0.0239920809588221i</v>
      </c>
      <c r="X1198" t="str">
        <f t="shared" si="582"/>
        <v>0.00205142952964954-0.0238153899157064i</v>
      </c>
      <c r="Y1198" t="str">
        <f t="shared" si="583"/>
        <v>0.009+0.668530916683908i</v>
      </c>
      <c r="Z1198" t="str">
        <f t="shared" si="584"/>
        <v>-0.442487991002521-0.0457679053488718i</v>
      </c>
      <c r="AA1198" t="str">
        <f t="shared" si="585"/>
        <v>0.318959729554055-18.6073927816837i</v>
      </c>
      <c r="AB1198" t="str">
        <f t="shared" si="586"/>
        <v>1.40356834653971-0.110796491940992i</v>
      </c>
      <c r="AC1198" t="str">
        <f t="shared" si="587"/>
        <v>2.64955331716748-3.22016995215954i</v>
      </c>
      <c r="AD1198" t="str">
        <f t="shared" si="588"/>
        <v>0.234370330771432+0.243028060886598i</v>
      </c>
      <c r="AE1198" t="str">
        <f t="shared" si="589"/>
        <v>-0.0925831715258698-0.11826363753428i</v>
      </c>
      <c r="AF1198" t="str">
        <f t="shared" si="590"/>
        <v>-13.8422986340651-2.82931137380043i</v>
      </c>
      <c r="AG1198" t="str">
        <f t="shared" si="591"/>
        <v>1.01664068128521-0.0155062867839951i</v>
      </c>
      <c r="AH1198" t="str">
        <f t="shared" si="592"/>
        <v>0.902758963613561+1.88167332187539i</v>
      </c>
      <c r="AI1198">
        <f t="shared" si="593"/>
        <v>6.3905479291965959</v>
      </c>
      <c r="AJ1198">
        <f t="shared" si="594"/>
        <v>64.369988811003296</v>
      </c>
      <c r="AK1198"/>
      <c r="AL1198"/>
      <c r="AM1198"/>
      <c r="AN1198"/>
    </row>
    <row r="1199" spans="1:40" x14ac:dyDescent="0.25">
      <c r="A1199"/>
      <c r="B1199">
        <f t="shared" si="560"/>
        <v>106500</v>
      </c>
      <c r="C1199" s="237" t="str">
        <f t="shared" si="563"/>
        <v>-6.73819360416566E-06+0.0229955148423471i</v>
      </c>
      <c r="D1199" s="208" t="str">
        <f t="shared" si="564"/>
        <v>-5.95705761649026+0.176298947124661i</v>
      </c>
      <c r="E1199" t="str">
        <f t="shared" si="565"/>
        <v>2870</v>
      </c>
      <c r="F1199" t="str">
        <f t="shared" si="566"/>
        <v>0.777000777000777</v>
      </c>
      <c r="G1199" t="str">
        <f t="shared" si="561"/>
        <v>0.777000777000777</v>
      </c>
      <c r="H1199" t="str">
        <f t="shared" si="567"/>
        <v>7.8872404841171+3.00378373856574i</v>
      </c>
      <c r="I1199" t="str">
        <f t="shared" si="568"/>
        <v>418.224522009141i</v>
      </c>
      <c r="J1199" t="str">
        <f t="shared" si="562"/>
        <v>-148.612515172649+90.4522613016666i</v>
      </c>
      <c r="K1199" t="str">
        <f t="shared" si="569"/>
        <v>1.24984272450798-2.05348399461126i</v>
      </c>
      <c r="L1199" t="str">
        <f t="shared" si="570"/>
        <v>0.0962661406583833-0.133445427883126i</v>
      </c>
      <c r="M1199" t="str">
        <f t="shared" si="571"/>
        <v>1.34610886516636-2.18692942249439i</v>
      </c>
      <c r="N1199" t="str">
        <f t="shared" si="572"/>
        <v>-0.47231788509682i</v>
      </c>
      <c r="O1199" t="str">
        <f t="shared" si="573"/>
        <v>0.890516155748912-0.454951619790698i</v>
      </c>
      <c r="P1199" t="str">
        <f t="shared" si="574"/>
        <v>0.109483844251088+0.454951619790698i</v>
      </c>
      <c r="Q1199" t="str">
        <f t="shared" si="575"/>
        <v>-0.109483844251088+0.017366265306122i</v>
      </c>
      <c r="R1199" t="str">
        <f t="shared" si="576"/>
        <v>-0.332503425736091-4.20816391357802i</v>
      </c>
      <c r="S1199" t="str">
        <f t="shared" si="577"/>
        <v>0.0489904921317137i</v>
      </c>
      <c r="T1199" t="str">
        <f t="shared" si="578"/>
        <v>0.206160021097106-0.0162895064622918i</v>
      </c>
      <c r="U1199" t="str">
        <f t="shared" si="579"/>
        <v>0.0001-1494.41261119151i</v>
      </c>
      <c r="V1199" t="str">
        <f t="shared" si="580"/>
        <v>0.00002-0.0239699376475722i</v>
      </c>
      <c r="W1199" t="str">
        <f t="shared" si="581"/>
        <v>0.0000199993584529566-0.0239695531832743i</v>
      </c>
      <c r="X1199" t="str">
        <f t="shared" si="582"/>
        <v>0.00204764391784626-0.0237933506533624i</v>
      </c>
      <c r="Y1199" t="str">
        <f t="shared" si="583"/>
        <v>0.009+0.669159235214626i</v>
      </c>
      <c r="Z1199" t="str">
        <f t="shared" si="584"/>
        <v>-0.441634837449632-0.0456341931678586i</v>
      </c>
      <c r="AA1199" t="str">
        <f t="shared" si="585"/>
        <v>0.318208413929868-18.5886561929234i</v>
      </c>
      <c r="AB1199" t="str">
        <f t="shared" si="586"/>
        <v>1.40355187828007-0.110900102113571i</v>
      </c>
      <c r="AC1199" t="str">
        <f t="shared" si="587"/>
        <v>2.6468029298039-3.21875250921088i</v>
      </c>
      <c r="AD1199" t="str">
        <f t="shared" si="588"/>
        <v>0.234475458159152+0.243243786658597i</v>
      </c>
      <c r="AE1199" t="str">
        <f t="shared" si="589"/>
        <v>-0.0924522969027853-0.118125028532359i</v>
      </c>
      <c r="AF1199" t="str">
        <f t="shared" si="590"/>
        <v>-13.8442981006074-2.82748479144108i</v>
      </c>
      <c r="AG1199" t="str">
        <f t="shared" si="591"/>
        <v>1.01663819760937-0.0154978768774088i</v>
      </c>
      <c r="AH1199" t="str">
        <f t="shared" si="592"/>
        <v>0.901808169044334+1.87947067898409i</v>
      </c>
      <c r="AI1199">
        <f t="shared" si="593"/>
        <v>6.3805654474755604</v>
      </c>
      <c r="AJ1199">
        <f t="shared" si="594"/>
        <v>64.36736321079232</v>
      </c>
      <c r="AK1199"/>
      <c r="AL1199"/>
      <c r="AM1199"/>
      <c r="AN1199"/>
    </row>
    <row r="1200" spans="1:40" x14ac:dyDescent="0.25">
      <c r="A1200"/>
      <c r="B1200">
        <f t="shared" si="560"/>
        <v>106600</v>
      </c>
      <c r="C1200" s="237" t="str">
        <f t="shared" si="563"/>
        <v>-6.72555752063208E-06+0.0229739430685206i</v>
      </c>
      <c r="D1200" s="208" t="str">
        <f t="shared" si="564"/>
        <v>-5.95705751961362+0.176133563525325i</v>
      </c>
      <c r="E1200" t="str">
        <f t="shared" si="565"/>
        <v>2870</v>
      </c>
      <c r="F1200" t="str">
        <f t="shared" si="566"/>
        <v>0.777000777000777</v>
      </c>
      <c r="G1200" t="str">
        <f t="shared" si="561"/>
        <v>0.777000777000777</v>
      </c>
      <c r="H1200" t="str">
        <f t="shared" si="567"/>
        <v>7.8892355242739+3.00179332356691i</v>
      </c>
      <c r="I1200" t="str">
        <f t="shared" si="568"/>
        <v>418.61722109084i</v>
      </c>
      <c r="J1200" t="str">
        <f t="shared" si="562"/>
        <v>-148.893609549719+90.5371930024194i</v>
      </c>
      <c r="K1200" t="str">
        <f t="shared" si="569"/>
        <v>1.24810860295062-2.05258622275167i</v>
      </c>
      <c r="L1200" t="str">
        <f t="shared" si="570"/>
        <v>0.0961473279876373-0.13340587437351i</v>
      </c>
      <c r="M1200" t="str">
        <f t="shared" si="571"/>
        <v>1.34425593093826-2.18599209712518i</v>
      </c>
      <c r="N1200" t="str">
        <f t="shared" si="572"/>
        <v>-0.472761376068742i</v>
      </c>
      <c r="O1200" t="str">
        <f t="shared" si="573"/>
        <v>0.890314301244241-0.455346510912271i</v>
      </c>
      <c r="P1200" t="str">
        <f t="shared" si="574"/>
        <v>0.109685698755759+0.455346510912271i</v>
      </c>
      <c r="Q1200" t="str">
        <f t="shared" si="575"/>
        <v>-0.109685698755759+0.017414865156471i</v>
      </c>
      <c r="R1200" t="str">
        <f t="shared" si="576"/>
        <v>-0.332501859560469-4.20416691685233i</v>
      </c>
      <c r="S1200" t="str">
        <f t="shared" si="577"/>
        <v>0.0490364925938093i</v>
      </c>
      <c r="T1200" t="str">
        <f t="shared" si="578"/>
        <v>0.206157599881367-0.0163047249737648i</v>
      </c>
      <c r="U1200" t="str">
        <f t="shared" si="579"/>
        <v>0.0001-1493.01072318851i</v>
      </c>
      <c r="V1200" t="str">
        <f t="shared" si="580"/>
        <v>0.00002-0.0239474517773587i</v>
      </c>
      <c r="W1200" t="str">
        <f t="shared" si="581"/>
        <v>0.0000199993584529565-0.023947067673722i</v>
      </c>
      <c r="X1200" t="str">
        <f t="shared" si="582"/>
        <v>0.00204386885251119-0.0237713518425621i</v>
      </c>
      <c r="Y1200" t="str">
        <f t="shared" si="583"/>
        <v>0.009+0.669787553745344i</v>
      </c>
      <c r="Z1200" t="str">
        <f t="shared" si="584"/>
        <v>-0.440784169344173-0.045501008646619i</v>
      </c>
      <c r="AA1200" t="str">
        <f t="shared" si="585"/>
        <v>0.317459817431849-18.5699584315003i</v>
      </c>
      <c r="AB1200" t="str">
        <f t="shared" si="586"/>
        <v>1.40353539447356-0.111003710806706i</v>
      </c>
      <c r="AC1200" t="str">
        <f t="shared" si="587"/>
        <v>2.64405754372783-3.21733467696274i</v>
      </c>
      <c r="AD1200" t="str">
        <f t="shared" si="588"/>
        <v>0.234580677862183+0.243459466361366i</v>
      </c>
      <c r="AE1200" t="str">
        <f t="shared" si="589"/>
        <v>-0.0923217979516657-0.117986736100807i</v>
      </c>
      <c r="AF1200" t="str">
        <f t="shared" si="590"/>
        <v>-13.8462930438875-2.82565976004158i</v>
      </c>
      <c r="AG1200" t="str">
        <f t="shared" si="591"/>
        <v>1.0166357176355-0.0154894907171466i</v>
      </c>
      <c r="AH1200" t="str">
        <f t="shared" si="592"/>
        <v>0.900859843821719+1.87727298959892i</v>
      </c>
      <c r="AI1200">
        <f t="shared" si="593"/>
        <v>6.3705945839988924</v>
      </c>
      <c r="AJ1200">
        <f t="shared" si="594"/>
        <v>64.364729275962546</v>
      </c>
      <c r="AK1200"/>
      <c r="AL1200"/>
      <c r="AM1200"/>
      <c r="AN1200"/>
    </row>
    <row r="1201" spans="1:40" x14ac:dyDescent="0.25">
      <c r="A1201"/>
      <c r="B1201">
        <f t="shared" si="560"/>
        <v>106700</v>
      </c>
      <c r="C1201" s="237" t="str">
        <f t="shared" si="563"/>
        <v>-6.71295694832583E-06+0.0229524117291239i</v>
      </c>
      <c r="D1201" s="208" t="str">
        <f t="shared" si="564"/>
        <v>-5.95705742300923+0.175968489923283i</v>
      </c>
      <c r="E1201" t="str">
        <f t="shared" si="565"/>
        <v>2870</v>
      </c>
      <c r="F1201" t="str">
        <f t="shared" si="566"/>
        <v>0.777000777000777</v>
      </c>
      <c r="G1201" t="str">
        <f t="shared" si="561"/>
        <v>0.777000777000777</v>
      </c>
      <c r="H1201" t="str">
        <f t="shared" si="567"/>
        <v>7.89122605360106+2.999804770429i</v>
      </c>
      <c r="I1201" t="str">
        <f t="shared" si="568"/>
        <v>419.009920172539i</v>
      </c>
      <c r="J1201" t="str">
        <f t="shared" si="562"/>
        <v>-149.174967741316+90.6221247031721i</v>
      </c>
      <c r="K1201" t="str">
        <f t="shared" si="569"/>
        <v>1.24637766576856-2.05168824603837i</v>
      </c>
      <c r="L1201" t="str">
        <f t="shared" si="570"/>
        <v>0.0960286971383487-0.133366264085307i</v>
      </c>
      <c r="M1201" t="str">
        <f t="shared" si="571"/>
        <v>1.34240636290691-2.18505451012368i</v>
      </c>
      <c r="N1201" t="str">
        <f t="shared" si="572"/>
        <v>-0.473204867040664i</v>
      </c>
      <c r="O1201" t="str">
        <f t="shared" si="573"/>
        <v>0.89011227162878-0.455741312474361i</v>
      </c>
      <c r="P1201" t="str">
        <f t="shared" si="574"/>
        <v>0.10988772837122+0.455741312474361i</v>
      </c>
      <c r="Q1201" t="str">
        <f t="shared" si="575"/>
        <v>-0.10988772837122+0.017463554566303i</v>
      </c>
      <c r="R1201" t="str">
        <f t="shared" si="576"/>
        <v>-0.332500291888777-4.20017736562797i</v>
      </c>
      <c r="S1201" t="str">
        <f t="shared" si="577"/>
        <v>0.0490824930559047i</v>
      </c>
      <c r="T1201" t="str">
        <f t="shared" si="578"/>
        <v>0.206155176382003-0.0163199432677172i</v>
      </c>
      <c r="U1201" t="str">
        <f t="shared" si="579"/>
        <v>0.0001-1491.61146290436i</v>
      </c>
      <c r="V1201" t="str">
        <f t="shared" si="580"/>
        <v>0.00002-0.0239250080549807i</v>
      </c>
      <c r="W1201" t="str">
        <f t="shared" si="581"/>
        <v>0.0000199993584529567-0.0239246243113293i</v>
      </c>
      <c r="X1201" t="str">
        <f t="shared" si="582"/>
        <v>0.00204010429460001-0.0237493933728926i</v>
      </c>
      <c r="Y1201" t="str">
        <f t="shared" si="583"/>
        <v>0.009+0.670415872276062i</v>
      </c>
      <c r="Z1201" t="str">
        <f t="shared" si="584"/>
        <v>-0.439935976967393-0.04536834915833i</v>
      </c>
      <c r="AA1201" t="str">
        <f t="shared" si="585"/>
        <v>0.316713926838897-18.5512993739273i</v>
      </c>
      <c r="AB1201" t="str">
        <f t="shared" si="586"/>
        <v>1.40351889511997-0.111107318018946i</v>
      </c>
      <c r="AC1201" t="str">
        <f t="shared" si="587"/>
        <v>2.64131714892408-3.21591646249985i</v>
      </c>
      <c r="AD1201" t="str">
        <f t="shared" si="588"/>
        <v>0.234685989864294+0.243675099965139i</v>
      </c>
      <c r="AE1201" t="str">
        <f t="shared" si="589"/>
        <v>-0.0921916732150982-0.117848759096522i</v>
      </c>
      <c r="AF1201" t="str">
        <f t="shared" si="590"/>
        <v>-13.8482834766103-2.82383628050572i</v>
      </c>
      <c r="AG1201" t="str">
        <f t="shared" si="591"/>
        <v>1.01663324134407-0.0154811282277833i</v>
      </c>
      <c r="AH1201" t="str">
        <f t="shared" si="592"/>
        <v>0.899913979330385+1.87508023651524i</v>
      </c>
      <c r="AI1201">
        <f t="shared" si="593"/>
        <v>6.360635311775793</v>
      </c>
      <c r="AJ1201">
        <f t="shared" si="594"/>
        <v>64.362087007696005</v>
      </c>
      <c r="AK1201"/>
      <c r="AL1201"/>
      <c r="AM1201"/>
      <c r="AN1201"/>
    </row>
    <row r="1202" spans="1:40" x14ac:dyDescent="0.25">
      <c r="A1202"/>
      <c r="B1202">
        <f t="shared" ref="B1202:B1265" si="595">B1201+100</f>
        <v>106800</v>
      </c>
      <c r="C1202" s="237" t="str">
        <f t="shared" si="563"/>
        <v>-6.70039175430836E-06+0.0229309207105772i</v>
      </c>
      <c r="D1202" s="208" t="str">
        <f t="shared" si="564"/>
        <v>-5.95705732667607+0.175803725447759i</v>
      </c>
      <c r="E1202" t="str">
        <f t="shared" si="565"/>
        <v>2870</v>
      </c>
      <c r="F1202" t="str">
        <f t="shared" si="566"/>
        <v>0.777000777000777</v>
      </c>
      <c r="G1202" t="str">
        <f t="shared" si="561"/>
        <v>0.777000777000777</v>
      </c>
      <c r="H1202" t="str">
        <f t="shared" si="567"/>
        <v>7.89321208476377+2.99781807916477i</v>
      </c>
      <c r="I1202" t="str">
        <f t="shared" si="568"/>
        <v>419.402619254237i</v>
      </c>
      <c r="J1202" t="str">
        <f t="shared" si="562"/>
        <v>-149.456589747438+90.7070564039249i</v>
      </c>
      <c r="K1202" t="str">
        <f t="shared" si="569"/>
        <v>1.24464990647671-2.05079006889068i</v>
      </c>
      <c r="L1202" t="str">
        <f t="shared" si="570"/>
        <v>0.0959102478495571-0.133326597365734i</v>
      </c>
      <c r="M1202" t="str">
        <f t="shared" si="571"/>
        <v>1.34056015432627-2.18411666625641i</v>
      </c>
      <c r="N1202" t="str">
        <f t="shared" si="572"/>
        <v>-0.473648358012586i</v>
      </c>
      <c r="O1202" t="str">
        <f t="shared" si="573"/>
        <v>0.889910066942264-0.456136024399318i</v>
      </c>
      <c r="P1202" t="str">
        <f t="shared" si="574"/>
        <v>0.110089933057736+0.456136024399318i</v>
      </c>
      <c r="Q1202" t="str">
        <f t="shared" si="575"/>
        <v>-0.110089933057736+0.017512333613268i</v>
      </c>
      <c r="R1202" t="str">
        <f t="shared" si="576"/>
        <v>-0.332498722720997-4.19619523898995i</v>
      </c>
      <c r="S1202" t="str">
        <f t="shared" si="577"/>
        <v>0.0491284935180003i</v>
      </c>
      <c r="T1202" t="str">
        <f t="shared" si="578"/>
        <v>0.206152750598981-0.0163351613439419i</v>
      </c>
      <c r="U1202" t="str">
        <f t="shared" si="579"/>
        <v>0.0001-1490.21482295782i</v>
      </c>
      <c r="V1202" t="str">
        <f t="shared" si="580"/>
        <v>0.00002-0.0239026063620454i</v>
      </c>
      <c r="W1202" t="str">
        <f t="shared" si="581"/>
        <v>0.0000199993584529566-0.0239022229777049i</v>
      </c>
      <c r="X1202" t="str">
        <f t="shared" si="582"/>
        <v>0.00203635020524835-0.023727475134338i</v>
      </c>
      <c r="Y1202" t="str">
        <f t="shared" si="583"/>
        <v>0.009+0.67104419080678i</v>
      </c>
      <c r="Z1202" t="str">
        <f t="shared" si="584"/>
        <v>-0.439090250648305-0.045236212091984i</v>
      </c>
      <c r="AA1202" t="str">
        <f t="shared" si="585"/>
        <v>0.315970729010137-18.5326788972503i</v>
      </c>
      <c r="AB1202" t="str">
        <f t="shared" si="586"/>
        <v>1.40350238021908-0.11121092374888i</v>
      </c>
      <c r="AC1202" t="str">
        <f t="shared" si="587"/>
        <v>2.63858173539408-3.2144978728706i</v>
      </c>
      <c r="AD1202" t="str">
        <f t="shared" si="588"/>
        <v>0.234791394149241+0.243890687440109i</v>
      </c>
      <c r="AE1202" t="str">
        <f t="shared" si="589"/>
        <v>-0.0920619212427546-0.117711096381973i</v>
      </c>
      <c r="AF1202" t="str">
        <f t="shared" si="590"/>
        <v>-13.8502694114398-2.82201435371701i</v>
      </c>
      <c r="AG1202" t="str">
        <f t="shared" si="591"/>
        <v>1.01663076871568-0.0154727893342129i</v>
      </c>
      <c r="AH1202" t="str">
        <f t="shared" si="592"/>
        <v>0.898970566992163+1.8728924026077i</v>
      </c>
      <c r="AI1202">
        <f t="shared" si="593"/>
        <v>6.3506876039040741</v>
      </c>
      <c r="AJ1202">
        <f t="shared" si="594"/>
        <v>64.359436407237638</v>
      </c>
      <c r="AK1202"/>
      <c r="AL1202"/>
      <c r="AM1202"/>
      <c r="AN1202"/>
    </row>
    <row r="1203" spans="1:40" x14ac:dyDescent="0.25">
      <c r="A1203"/>
      <c r="B1203">
        <f t="shared" si="595"/>
        <v>106900</v>
      </c>
      <c r="C1203" s="237" t="str">
        <f t="shared" si="563"/>
        <v>-0.0000066878618062626+0.0229094698997255i</v>
      </c>
      <c r="D1203" s="208" t="str">
        <f t="shared" si="564"/>
        <v>-5.95705723061314+0.175639269231229i</v>
      </c>
      <c r="E1203" t="str">
        <f t="shared" si="565"/>
        <v>2870</v>
      </c>
      <c r="F1203" t="str">
        <f t="shared" si="566"/>
        <v>0.777000777000777</v>
      </c>
      <c r="G1203" t="str">
        <f t="shared" si="561"/>
        <v>0.777000777000777</v>
      </c>
      <c r="H1203" t="str">
        <f t="shared" si="567"/>
        <v>7.89519363038677+2.99583324977025i</v>
      </c>
      <c r="I1203" t="str">
        <f t="shared" si="568"/>
        <v>419.795318335936i</v>
      </c>
      <c r="J1203" t="str">
        <f t="shared" si="562"/>
        <v>-149.738475568085+90.7919881046776i</v>
      </c>
      <c r="K1203" t="str">
        <f t="shared" si="569"/>
        <v>1.24292531860108-2.04989169570474i</v>
      </c>
      <c r="L1203" t="str">
        <f t="shared" si="570"/>
        <v>0.0957919798603296-0.133286874560685i</v>
      </c>
      <c r="M1203" t="str">
        <f t="shared" si="571"/>
        <v>1.33871729846141-2.18317857026542i</v>
      </c>
      <c r="N1203" t="str">
        <f t="shared" si="572"/>
        <v>-0.474091848984508i</v>
      </c>
      <c r="O1203" t="str">
        <f t="shared" si="573"/>
        <v>0.889707687224463-0.456530646609509i</v>
      </c>
      <c r="P1203" t="str">
        <f t="shared" si="574"/>
        <v>0.110292312775537+0.456530646609509i</v>
      </c>
      <c r="Q1203" t="str">
        <f t="shared" si="575"/>
        <v>-0.110292312775537+0.017561202374999i</v>
      </c>
      <c r="R1203" t="str">
        <f t="shared" si="576"/>
        <v>-0.332497152057083-4.19222051610154i</v>
      </c>
      <c r="S1203" t="str">
        <f t="shared" si="577"/>
        <v>0.0491744939800957i</v>
      </c>
      <c r="T1203" t="str">
        <f t="shared" si="578"/>
        <v>0.206150322532269-0.01635037920223i</v>
      </c>
      <c r="U1203" t="str">
        <f t="shared" si="579"/>
        <v>0.0001-1488.82079599528i</v>
      </c>
      <c r="V1203" t="str">
        <f t="shared" si="580"/>
        <v>0.00002-0.0238802465806029i</v>
      </c>
      <c r="W1203" t="str">
        <f t="shared" si="581"/>
        <v>0.0000199993584529566-0.0238798635549012i</v>
      </c>
      <c r="X1203" t="str">
        <f t="shared" si="582"/>
        <v>0.00203260654577108-0.0237055970172802i</v>
      </c>
      <c r="Y1203" t="str">
        <f t="shared" si="583"/>
        <v>0.009+0.671672509337498i</v>
      </c>
      <c r="Z1203" t="str">
        <f t="shared" si="584"/>
        <v>-0.43824698076345-0.045104594852283i</v>
      </c>
      <c r="AA1203" t="str">
        <f t="shared" si="585"/>
        <v>0.315230210884358-18.5140968790447i</v>
      </c>
      <c r="AB1203" t="str">
        <f t="shared" si="586"/>
        <v>1.40348584977066-0.111314527995086i</v>
      </c>
      <c r="AC1203" t="str">
        <f t="shared" si="587"/>
        <v>2.63585129315571-3.21307891508715i</v>
      </c>
      <c r="AD1203" t="str">
        <f t="shared" si="588"/>
        <v>0.234896890700762+0.244106228756454i</v>
      </c>
      <c r="AE1203" t="str">
        <f t="shared" si="589"/>
        <v>-0.0919325405913526-0.117573746825187i</v>
      </c>
      <c r="AF1203" t="str">
        <f t="shared" si="590"/>
        <v>-13.8522508609999-2.82019398053902i</v>
      </c>
      <c r="AG1203" t="str">
        <f t="shared" si="591"/>
        <v>1.01662829973101-0.0154644739616453i</v>
      </c>
      <c r="AH1203" t="str">
        <f t="shared" si="592"/>
        <v>0.898029598265921+1.87070947083014i</v>
      </c>
      <c r="AI1203">
        <f t="shared" si="593"/>
        <v>6.3407514335712465</v>
      </c>
      <c r="AJ1203">
        <f t="shared" si="594"/>
        <v>64.356777475897331</v>
      </c>
      <c r="AK1203"/>
      <c r="AL1203"/>
      <c r="AM1203"/>
      <c r="AN1203"/>
    </row>
    <row r="1204" spans="1:40" x14ac:dyDescent="0.25">
      <c r="A1204"/>
      <c r="B1204">
        <f t="shared" si="595"/>
        <v>107000</v>
      </c>
      <c r="C1204" s="237" t="str">
        <f t="shared" si="563"/>
        <v>-6.67536697248955E-06+0.0228880591838372i</v>
      </c>
      <c r="D1204" s="208" t="str">
        <f t="shared" si="564"/>
        <v>-5.95705713481941+0.175475120409419i</v>
      </c>
      <c r="E1204" t="str">
        <f t="shared" si="565"/>
        <v>2870</v>
      </c>
      <c r="F1204" t="str">
        <f t="shared" si="566"/>
        <v>0.777000777000777</v>
      </c>
      <c r="G1204" t="str">
        <f t="shared" si="561"/>
        <v>0.777000777000777</v>
      </c>
      <c r="H1204" t="str">
        <f t="shared" si="567"/>
        <v>7.89717070305448+2.99385028222482i</v>
      </c>
      <c r="I1204" t="str">
        <f t="shared" si="568"/>
        <v>420.188017417635i</v>
      </c>
      <c r="J1204" t="str">
        <f t="shared" si="562"/>
        <v>-150.020625203258+90.8769198054304i</v>
      </c>
      <c r="K1204" t="str">
        <f t="shared" si="569"/>
        <v>1.24120389567886-2.04899313085361i</v>
      </c>
      <c r="L1204" t="str">
        <f t="shared" si="570"/>
        <v>0.0956738929097668-0.133247096014744i</v>
      </c>
      <c r="M1204" t="str">
        <f t="shared" si="571"/>
        <v>1.33687778858863-2.18224022686835i</v>
      </c>
      <c r="N1204" t="str">
        <f t="shared" si="572"/>
        <v>-0.47453533995643i</v>
      </c>
      <c r="O1204" t="str">
        <f t="shared" si="573"/>
        <v>0.889505132515184-0.456925179027317i</v>
      </c>
      <c r="P1204" t="str">
        <f t="shared" si="574"/>
        <v>0.110494867484816+0.456925179027317i</v>
      </c>
      <c r="Q1204" t="str">
        <f t="shared" si="575"/>
        <v>-0.110494867484816+0.017610160929113i</v>
      </c>
      <c r="R1204" t="str">
        <f t="shared" si="576"/>
        <v>-0.3324955798969-4.18825317620399i</v>
      </c>
      <c r="S1204" t="str">
        <f t="shared" si="577"/>
        <v>0.0492204944421913i</v>
      </c>
      <c r="T1204" t="str">
        <f t="shared" si="578"/>
        <v>0.206147892181839-0.0163655968423685i</v>
      </c>
      <c r="U1204" t="str">
        <f t="shared" si="579"/>
        <v>0.0001-1487.42937469061i</v>
      </c>
      <c r="V1204" t="str">
        <f t="shared" si="580"/>
        <v>0.00002-0.0238579285931444i</v>
      </c>
      <c r="W1204" t="str">
        <f t="shared" si="581"/>
        <v>0.0000199993584529566-0.0238575459254112i</v>
      </c>
      <c r="X1204" t="str">
        <f t="shared" si="582"/>
        <v>0.00202887327766108-0.0236837589124951i</v>
      </c>
      <c r="Y1204" t="str">
        <f t="shared" si="583"/>
        <v>0.009+0.672300827868216i</v>
      </c>
      <c r="Z1204" t="str">
        <f t="shared" si="584"/>
        <v>-0.437406157736576-0.0449734948595219i</v>
      </c>
      <c r="AA1204" t="str">
        <f t="shared" si="585"/>
        <v>0.314492359479412-18.4955531974128i</v>
      </c>
      <c r="AB1204" t="str">
        <f t="shared" si="586"/>
        <v>1.40346930377453-0.111418130756115i</v>
      </c>
      <c r="AC1204" t="str">
        <f t="shared" si="587"/>
        <v>2.63312581224365-3.21165959612561i</v>
      </c>
      <c r="AD1204" t="str">
        <f t="shared" si="588"/>
        <v>0.235002479502582+0.244321723884318i</v>
      </c>
      <c r="AE1204" t="str">
        <f t="shared" si="589"/>
        <v>-0.091803529824612-0.117436709299701i</v>
      </c>
      <c r="AF1204" t="str">
        <f t="shared" si="590"/>
        <v>-13.8542278378739-2.8183751618154i</v>
      </c>
      <c r="AG1204" t="str">
        <f t="shared" si="591"/>
        <v>1.01662583437085-0.0154561820356058i</v>
      </c>
      <c r="AH1204" t="str">
        <f t="shared" si="592"/>
        <v>0.897091064647304+1.86853142421487i</v>
      </c>
      <c r="AI1204">
        <f t="shared" si="593"/>
        <v>6.3308267740530049</v>
      </c>
      <c r="AJ1204">
        <f t="shared" si="594"/>
        <v>64.354110215047939</v>
      </c>
      <c r="AK1204"/>
      <c r="AL1204"/>
      <c r="AM1204"/>
      <c r="AN1204"/>
    </row>
    <row r="1205" spans="1:40" x14ac:dyDescent="0.25">
      <c r="A1205"/>
      <c r="B1205">
        <f t="shared" si="595"/>
        <v>107100</v>
      </c>
      <c r="C1205" s="237" t="str">
        <f t="shared" si="563"/>
        <v>-6.66290712190473E-06+0.0228666884506015i</v>
      </c>
      <c r="D1205" s="208" t="str">
        <f t="shared" si="564"/>
        <v>-5.9570570392939+0.175311278121278i</v>
      </c>
      <c r="E1205" t="str">
        <f t="shared" si="565"/>
        <v>2870</v>
      </c>
      <c r="F1205" t="str">
        <f t="shared" si="566"/>
        <v>0.777000777000777</v>
      </c>
      <c r="G1205" t="str">
        <f t="shared" si="561"/>
        <v>0.777000777000777</v>
      </c>
      <c r="H1205" t="str">
        <f t="shared" si="567"/>
        <v>7.89914331531113+2.99186917649132i</v>
      </c>
      <c r="I1205" t="str">
        <f t="shared" si="568"/>
        <v>420.580716499334i</v>
      </c>
      <c r="J1205" t="str">
        <f t="shared" si="562"/>
        <v>-150.303038652957+90.9618515061831i</v>
      </c>
      <c r="K1205" t="str">
        <f t="shared" si="569"/>
        <v>1.23948563125839-2.04809437868743i</v>
      </c>
      <c r="L1205" t="str">
        <f t="shared" si="570"/>
        <v>0.0955559867370006-0.133207262071178i</v>
      </c>
      <c r="M1205" t="str">
        <f t="shared" si="571"/>
        <v>1.33504161799539-2.18130164075861i</v>
      </c>
      <c r="N1205" t="str">
        <f t="shared" si="572"/>
        <v>-0.474978830928352i</v>
      </c>
      <c r="O1205" t="str">
        <f t="shared" si="573"/>
        <v>0.889302402854264-0.457319621575143i</v>
      </c>
      <c r="P1205" t="str">
        <f t="shared" si="574"/>
        <v>0.110697597145736+0.457319621575143i</v>
      </c>
      <c r="Q1205" t="str">
        <f t="shared" si="575"/>
        <v>-0.110697597145736+0.017659209353209i</v>
      </c>
      <c r="R1205" t="str">
        <f t="shared" si="576"/>
        <v>-0.332494006240375-4.18429319861593i</v>
      </c>
      <c r="S1205" t="str">
        <f t="shared" si="577"/>
        <v>0.0492664949042869i</v>
      </c>
      <c r="T1205" t="str">
        <f t="shared" si="578"/>
        <v>0.206145459547654-0.0163808142641474i</v>
      </c>
      <c r="U1205" t="str">
        <f t="shared" si="579"/>
        <v>0.0001-1486.04055174505i</v>
      </c>
      <c r="V1205" t="str">
        <f t="shared" si="580"/>
        <v>0.00002-0.0238356522825999i</v>
      </c>
      <c r="W1205" t="str">
        <f t="shared" si="581"/>
        <v>0.0000199993584529567-0.0238352699721667i</v>
      </c>
      <c r="X1205" t="str">
        <f t="shared" si="582"/>
        <v>0.00202515036258835-0.0236619607111516i</v>
      </c>
      <c r="Y1205" t="str">
        <f t="shared" si="583"/>
        <v>0.009+0.672929146398934i</v>
      </c>
      <c r="Z1205" t="str">
        <f t="shared" si="584"/>
        <v>-0.436567772038374-0.0448429095494813i</v>
      </c>
      <c r="AA1205" t="str">
        <f t="shared" si="585"/>
        <v>0.313757161891663-18.4770477309809i</v>
      </c>
      <c r="AB1205" t="str">
        <f t="shared" si="586"/>
        <v>1.40345274223044-0.111521732030536i</v>
      </c>
      <c r="AC1205" t="str">
        <f t="shared" si="587"/>
        <v>2.63040528270894-3.21023992292612i</v>
      </c>
      <c r="AD1205" t="str">
        <f t="shared" si="588"/>
        <v>0.23510816053841+0.244537172793827i</v>
      </c>
      <c r="AE1205" t="str">
        <f t="shared" si="589"/>
        <v>-0.0916748875132144-0.117299982684533i</v>
      </c>
      <c r="AF1205" t="str">
        <f t="shared" si="590"/>
        <v>-13.856200354605-2.81655789837004i</v>
      </c>
      <c r="AG1205" t="str">
        <f t="shared" si="591"/>
        <v>1.01662337261609-0.0154479134819326i</v>
      </c>
      <c r="AH1205" t="str">
        <f t="shared" si="592"/>
        <v>0.896154957668576+1.86635824587234i</v>
      </c>
      <c r="AI1205">
        <f t="shared" si="593"/>
        <v>6.3209135987133376</v>
      </c>
      <c r="AJ1205">
        <f t="shared" si="594"/>
        <v>64.351434626125254</v>
      </c>
      <c r="AK1205"/>
      <c r="AL1205"/>
      <c r="AM1205"/>
      <c r="AN1205"/>
    </row>
    <row r="1206" spans="1:40" x14ac:dyDescent="0.25">
      <c r="A1206"/>
      <c r="B1206">
        <f t="shared" si="595"/>
        <v>107200</v>
      </c>
      <c r="C1206" s="237" t="str">
        <f t="shared" si="563"/>
        <v>-6.65048212403474E-06+0.0228453575881265i</v>
      </c>
      <c r="D1206" s="208" t="str">
        <f t="shared" si="564"/>
        <v>-5.95705694403558+0.17514774150897i</v>
      </c>
      <c r="E1206" t="str">
        <f t="shared" si="565"/>
        <v>2870</v>
      </c>
      <c r="F1206" t="str">
        <f t="shared" si="566"/>
        <v>0.777000777000777</v>
      </c>
      <c r="G1206" t="str">
        <f t="shared" si="561"/>
        <v>0.777000777000777</v>
      </c>
      <c r="H1206" t="str">
        <f t="shared" si="567"/>
        <v>7.9011114796609+2.98988993251623i</v>
      </c>
      <c r="I1206" t="str">
        <f t="shared" si="568"/>
        <v>420.973415581032i</v>
      </c>
      <c r="J1206" t="str">
        <f t="shared" si="562"/>
        <v>-150.585715917182+91.0467832069359i</v>
      </c>
      <c r="K1206" t="str">
        <f t="shared" si="569"/>
        <v>1.2377705188992-2.04719544353346i</v>
      </c>
      <c r="L1206" t="str">
        <f t="shared" si="570"/>
        <v>0.0954382610812004-0.133167373071951i</v>
      </c>
      <c r="M1206" t="str">
        <f t="shared" si="571"/>
        <v>1.3332087799804-2.18036281660541i</v>
      </c>
      <c r="N1206" t="str">
        <f t="shared" si="572"/>
        <v>-0.475422321900274i</v>
      </c>
      <c r="O1206" t="str">
        <f t="shared" si="573"/>
        <v>0.889099498281578-0.457713974175408i</v>
      </c>
      <c r="P1206" t="str">
        <f t="shared" si="574"/>
        <v>0.110900501718422+0.457713974175408i</v>
      </c>
      <c r="Q1206" t="str">
        <f t="shared" si="575"/>
        <v>-0.110900501718422+0.017708347724866i</v>
      </c>
      <c r="R1206" t="str">
        <f t="shared" si="576"/>
        <v>-0.332492431087478-4.18034056273328i</v>
      </c>
      <c r="S1206" t="str">
        <f t="shared" si="577"/>
        <v>0.0493124953663823i</v>
      </c>
      <c r="T1206" t="str">
        <f t="shared" si="578"/>
        <v>0.206143024629685-0.0163960314673584i</v>
      </c>
      <c r="U1206" t="str">
        <f t="shared" si="579"/>
        <v>0.0001-1484.65431988708i</v>
      </c>
      <c r="V1206" t="str">
        <f t="shared" si="580"/>
        <v>0.00002-0.0238134175323362i</v>
      </c>
      <c r="W1206" t="str">
        <f t="shared" si="581"/>
        <v>0.0000199993584529566-0.0238130355785364i</v>
      </c>
      <c r="X1206" t="str">
        <f t="shared" si="582"/>
        <v>0.00202143776239903-0.0236402023048098i</v>
      </c>
      <c r="Y1206" t="str">
        <f t="shared" si="583"/>
        <v>0.009+0.673557464929652i</v>
      </c>
      <c r="Z1206" t="str">
        <f t="shared" si="584"/>
        <v>-0.435731814186196-0.0447128363733172i</v>
      </c>
      <c r="AA1206" t="str">
        <f t="shared" si="585"/>
        <v>0.313024605295415-18.4585803588964i</v>
      </c>
      <c r="AB1206" t="str">
        <f t="shared" si="586"/>
        <v>1.40343616513818-0.111625331816932i</v>
      </c>
      <c r="AC1206" t="str">
        <f t="shared" si="587"/>
        <v>2.62768969461936-3.20881990239314i</v>
      </c>
      <c r="AD1206" t="str">
        <f t="shared" si="588"/>
        <v>0.235213933791943+0.244752575455071i</v>
      </c>
      <c r="AE1206" t="str">
        <f t="shared" si="589"/>
        <v>-0.0915466122347644-0.117163565864145i</v>
      </c>
      <c r="AF1206" t="str">
        <f t="shared" si="590"/>
        <v>-13.8581684236965-2.81474219100726i</v>
      </c>
      <c r="AG1206" t="str">
        <f t="shared" si="591"/>
        <v>1.01662091444775-0.015439668226776i</v>
      </c>
      <c r="AH1206" t="str">
        <f t="shared" si="592"/>
        <v>0.89522126889845+1.86418991899059i</v>
      </c>
      <c r="AI1206">
        <f t="shared" si="593"/>
        <v>6.3110118810038234</v>
      </c>
      <c r="AJ1206">
        <f t="shared" si="594"/>
        <v>64.348750710625964</v>
      </c>
      <c r="AK1206"/>
      <c r="AL1206"/>
      <c r="AM1206"/>
      <c r="AN1206"/>
    </row>
    <row r="1207" spans="1:40" x14ac:dyDescent="0.25">
      <c r="A1207"/>
      <c r="B1207">
        <f t="shared" si="595"/>
        <v>107300</v>
      </c>
      <c r="C1207" s="237" t="str">
        <f t="shared" si="563"/>
        <v>-6.63809184901396E-06+0.0228240664849378i</v>
      </c>
      <c r="D1207" s="208" t="str">
        <f t="shared" si="564"/>
        <v>-5.95705684904347+0.174984509717857i</v>
      </c>
      <c r="E1207" t="str">
        <f t="shared" si="565"/>
        <v>2870</v>
      </c>
      <c r="F1207" t="str">
        <f t="shared" si="566"/>
        <v>0.777000777000777</v>
      </c>
      <c r="G1207" t="str">
        <f t="shared" si="561"/>
        <v>0.777000777000777</v>
      </c>
      <c r="H1207" t="str">
        <f t="shared" si="567"/>
        <v>7.90307520856803+2.9879125502298i</v>
      </c>
      <c r="I1207" t="str">
        <f t="shared" si="568"/>
        <v>421.366114662731i</v>
      </c>
      <c r="J1207" t="str">
        <f t="shared" si="562"/>
        <v>-150.868656995932+91.1317149076885i</v>
      </c>
      <c r="K1207" t="str">
        <f t="shared" si="569"/>
        <v>1.23605855217202-2.04629632969626i</v>
      </c>
      <c r="L1207" t="str">
        <f t="shared" si="570"/>
        <v>0.0953207156815748-0.133127429357722i</v>
      </c>
      <c r="M1207" t="str">
        <f t="shared" si="571"/>
        <v>1.33137926785359-2.17942375905398i</v>
      </c>
      <c r="N1207" t="str">
        <f t="shared" si="572"/>
        <v>-0.475865812872195i</v>
      </c>
      <c r="O1207" t="str">
        <f t="shared" si="573"/>
        <v>0.888896418837034-0.458108236750548i</v>
      </c>
      <c r="P1207" t="str">
        <f t="shared" si="574"/>
        <v>0.111103581162966+0.458108236750548i</v>
      </c>
      <c r="Q1207" t="str">
        <f t="shared" si="575"/>
        <v>-0.111103581162966+0.017757576121647i</v>
      </c>
      <c r="R1207" t="str">
        <f t="shared" si="576"/>
        <v>-0.332490854438134-4.17639524802872i</v>
      </c>
      <c r="S1207" t="str">
        <f t="shared" si="577"/>
        <v>0.0493584958284779i</v>
      </c>
      <c r="T1207" t="str">
        <f t="shared" si="578"/>
        <v>0.2061405874279-0.0164112484517917i</v>
      </c>
      <c r="U1207" t="str">
        <f t="shared" si="579"/>
        <v>0.0000999999999999998-1483.27067187228i</v>
      </c>
      <c r="V1207" t="str">
        <f t="shared" si="580"/>
        <v>0.00002-0.0237912242261551i</v>
      </c>
      <c r="W1207" t="str">
        <f t="shared" si="581"/>
        <v>0.0000199993584529565-0.0237908426283237i</v>
      </c>
      <c r="X1207" t="str">
        <f t="shared" si="582"/>
        <v>0.00201773543911444-0.0236184835854191i</v>
      </c>
      <c r="Y1207" t="str">
        <f t="shared" si="583"/>
        <v>0.009+0.67418578346037i</v>
      </c>
      <c r="Z1207" t="str">
        <f t="shared" si="584"/>
        <v>-0.434898274743782-0.0445832727974533i</v>
      </c>
      <c r="AA1207" t="str">
        <f t="shared" si="585"/>
        <v>0.312294676942344-18.440150960825i</v>
      </c>
      <c r="AB1207" t="str">
        <f t="shared" si="586"/>
        <v>1.40341957249755-0.111728930113873i</v>
      </c>
      <c r="AC1207" t="str">
        <f t="shared" si="587"/>
        <v>2.62497903805933-3.20739954139561i</v>
      </c>
      <c r="AD1207" t="str">
        <f t="shared" si="588"/>
        <v>0.235319799246859+0.244967931838119i</v>
      </c>
      <c r="AE1207" t="str">
        <f t="shared" si="589"/>
        <v>-0.0914187025737453-0.117027457728415i</v>
      </c>
      <c r="AF1207" t="str">
        <f t="shared" si="590"/>
        <v>-13.8601320576115-2.81292804051194i</v>
      </c>
      <c r="AG1207" t="str">
        <f t="shared" si="591"/>
        <v>1.01661845984691-0.0154314461965955i</v>
      </c>
      <c r="AH1207" t="str">
        <f t="shared" si="592"/>
        <v>0.894289989941849+1.86202642683499i</v>
      </c>
      <c r="AI1207">
        <f t="shared" si="593"/>
        <v>6.3011215944638206</v>
      </c>
      <c r="AJ1207">
        <f t="shared" si="594"/>
        <v>64.346058470110535</v>
      </c>
      <c r="AK1207"/>
      <c r="AL1207"/>
      <c r="AM1207"/>
      <c r="AN1207"/>
    </row>
    <row r="1208" spans="1:40" x14ac:dyDescent="0.25">
      <c r="A1208"/>
      <c r="B1208">
        <f t="shared" si="595"/>
        <v>107400</v>
      </c>
      <c r="C1208" s="237" t="str">
        <f t="shared" si="563"/>
        <v>-6.62573616758101E-06+0.0228028150299759i</v>
      </c>
      <c r="D1208" s="208" t="str">
        <f t="shared" si="564"/>
        <v>-5.95705675431658+0.174821581896482i</v>
      </c>
      <c r="E1208" t="str">
        <f t="shared" si="565"/>
        <v>2870</v>
      </c>
      <c r="F1208" t="str">
        <f t="shared" si="566"/>
        <v>0.777000777000777</v>
      </c>
      <c r="G1208" t="str">
        <f t="shared" si="561"/>
        <v>0.777000777000777</v>
      </c>
      <c r="H1208" t="str">
        <f t="shared" si="567"/>
        <v>7.90503451445705+2.98593702954612i</v>
      </c>
      <c r="I1208" t="str">
        <f t="shared" si="568"/>
        <v>421.75881374443i</v>
      </c>
      <c r="J1208" t="str">
        <f t="shared" si="562"/>
        <v>-151.151861889207+91.2166466084412i</v>
      </c>
      <c r="K1208" t="str">
        <f t="shared" si="569"/>
        <v>1.23434972465874-2.0453970414577i</v>
      </c>
      <c r="L1208" t="str">
        <f t="shared" si="570"/>
        <v>0.0952033502773739-0.133087431267851i</v>
      </c>
      <c r="M1208" t="str">
        <f t="shared" si="571"/>
        <v>1.32955307493611-2.17848447272555i</v>
      </c>
      <c r="N1208" t="str">
        <f t="shared" si="572"/>
        <v>-0.476309303844117i</v>
      </c>
      <c r="O1208" t="str">
        <f t="shared" si="573"/>
        <v>0.888693164560574-0.458502409223018i</v>
      </c>
      <c r="P1208" t="str">
        <f t="shared" si="574"/>
        <v>0.111306835439426+0.458502409223018i</v>
      </c>
      <c r="Q1208" t="str">
        <f t="shared" si="575"/>
        <v>-0.111306835439426+0.017806894621099i</v>
      </c>
      <c r="R1208" t="str">
        <f t="shared" si="576"/>
        <v>-0.332489276292211-4.17245723405137i</v>
      </c>
      <c r="S1208" t="str">
        <f t="shared" si="577"/>
        <v>0.0494044962905733i</v>
      </c>
      <c r="T1208" t="str">
        <f t="shared" si="578"/>
        <v>0.206138147942267-0.0164264652172339i</v>
      </c>
      <c r="U1208" t="str">
        <f t="shared" si="579"/>
        <v>0.0001-1481.8896004832i</v>
      </c>
      <c r="V1208" t="str">
        <f t="shared" si="580"/>
        <v>0.00002-0.0237690722482909i</v>
      </c>
      <c r="W1208" t="str">
        <f t="shared" si="581"/>
        <v>0.0000199993584529565-0.0237686910057653i</v>
      </c>
      <c r="X1208" t="str">
        <f t="shared" si="582"/>
        <v>0.00201404335493019-0.0235968044453173i</v>
      </c>
      <c r="Y1208" t="str">
        <f t="shared" si="583"/>
        <v>0.009+0.674814101991087i</v>
      </c>
      <c r="Z1208" t="str">
        <f t="shared" si="584"/>
        <v>-0.434067144321001-0.0444542163034757i</v>
      </c>
      <c r="AA1208" t="str">
        <f t="shared" si="585"/>
        <v>0.311567364160958-18.4217594169479i</v>
      </c>
      <c r="AB1208" t="str">
        <f t="shared" si="586"/>
        <v>1.40340296430832-0.111832526919908i</v>
      </c>
      <c r="AC1208" t="str">
        <f t="shared" si="587"/>
        <v>2.6222733031299-3.20597884676692i</v>
      </c>
      <c r="AD1208" t="str">
        <f t="shared" si="588"/>
        <v>0.235425756886822+0.245183241913013i</v>
      </c>
      <c r="AE1208" t="str">
        <f t="shared" si="589"/>
        <v>-0.0912911571214844-0.116891657172603i</v>
      </c>
      <c r="AF1208" t="str">
        <f t="shared" si="590"/>
        <v>-13.8620912687736-2.81111544764964i</v>
      </c>
      <c r="AG1208" t="str">
        <f t="shared" si="591"/>
        <v>1.01661600879479-0.0154232473181595i</v>
      </c>
      <c r="AH1208" t="str">
        <f t="shared" si="592"/>
        <v>0.893361112439779+1.85986775274761i</v>
      </c>
      <c r="AI1208">
        <f t="shared" si="593"/>
        <v>6.2912427127195212</v>
      </c>
      <c r="AJ1208">
        <f t="shared" si="594"/>
        <v>64.343357906198861</v>
      </c>
      <c r="AK1208"/>
      <c r="AL1208"/>
      <c r="AM1208"/>
      <c r="AN1208"/>
    </row>
    <row r="1209" spans="1:40" x14ac:dyDescent="0.25">
      <c r="A1209"/>
      <c r="B1209">
        <f t="shared" si="595"/>
        <v>107500</v>
      </c>
      <c r="C1209" s="237" t="str">
        <f t="shared" si="563"/>
        <v>-6.61341495107547E-06+0.0227816031125945i</v>
      </c>
      <c r="D1209" s="208" t="str">
        <f t="shared" si="564"/>
        <v>-5.95705665985392+0.174658957196558i</v>
      </c>
      <c r="E1209" t="str">
        <f t="shared" si="565"/>
        <v>2870</v>
      </c>
      <c r="F1209" t="str">
        <f t="shared" si="566"/>
        <v>0.777000777000777</v>
      </c>
      <c r="G1209" t="str">
        <f t="shared" si="561"/>
        <v>0.777000777000777</v>
      </c>
      <c r="H1209" t="str">
        <f t="shared" si="567"/>
        <v>7.90698940971274+2.98396337036334i</v>
      </c>
      <c r="I1209" t="str">
        <f t="shared" si="568"/>
        <v>422.151512826129i</v>
      </c>
      <c r="J1209" t="str">
        <f t="shared" si="562"/>
        <v>-151.435330597009+91.301578309194i</v>
      </c>
      <c r="K1209" t="str">
        <f t="shared" si="569"/>
        <v>1.23264402995241-2.04449758307711i</v>
      </c>
      <c r="L1209" t="str">
        <f t="shared" si="570"/>
        <v>0.0950861646078951-0.133047379140405i</v>
      </c>
      <c r="M1209" t="str">
        <f t="shared" si="571"/>
        <v>1.32773019456031-2.17754496221751i</v>
      </c>
      <c r="N1209" t="str">
        <f t="shared" si="572"/>
        <v>-0.476752794816039i</v>
      </c>
      <c r="O1209" t="str">
        <f t="shared" si="573"/>
        <v>0.888489735492176-0.458896491515291i</v>
      </c>
      <c r="P1209" t="str">
        <f t="shared" si="574"/>
        <v>0.111510264507824+0.458896491515291i</v>
      </c>
      <c r="Q1209" t="str">
        <f t="shared" si="575"/>
        <v>-0.111510264507824+0.017856303300748i</v>
      </c>
      <c r="R1209" t="str">
        <f t="shared" si="576"/>
        <v>-0.332487696649676-4.16852650042652i</v>
      </c>
      <c r="S1209" t="str">
        <f t="shared" si="577"/>
        <v>0.0494504967526689i</v>
      </c>
      <c r="T1209" t="str">
        <f t="shared" si="578"/>
        <v>0.206135706172756-0.0164416817634772i</v>
      </c>
      <c r="U1209" t="str">
        <f t="shared" si="579"/>
        <v>0.0001-1480.51109852926i</v>
      </c>
      <c r="V1209" t="str">
        <f t="shared" si="580"/>
        <v>0.00002-0.0237469614834088i</v>
      </c>
      <c r="W1209" t="str">
        <f t="shared" si="581"/>
        <v>0.0000199993584529566-0.023746580595528i</v>
      </c>
      <c r="X1209" t="str">
        <f t="shared" si="582"/>
        <v>0.00201036147221501-0.0235751647772273i</v>
      </c>
      <c r="Y1209" t="str">
        <f t="shared" si="583"/>
        <v>0.009+0.675442420521805i</v>
      </c>
      <c r="Z1209" t="str">
        <f t="shared" si="584"/>
        <v>-0.433238413573542-0.0443256643880201i</v>
      </c>
      <c r="AA1209" t="str">
        <f t="shared" si="585"/>
        <v>0.310842654356016-18.4034056079589i</v>
      </c>
      <c r="AB1209" t="str">
        <f t="shared" si="586"/>
        <v>1.40338634057029-0.111936122233622i</v>
      </c>
      <c r="AC1209" t="str">
        <f t="shared" si="587"/>
        <v>2.61957247994869-3.20455782530528i</v>
      </c>
      <c r="AD1209" t="str">
        <f t="shared" si="588"/>
        <v>0.235531806695484+0.245398505649774i</v>
      </c>
      <c r="AE1209" t="str">
        <f t="shared" si="589"/>
        <v>-0.091163974476108-0.116756163097314i</v>
      </c>
      <c r="AF1209" t="str">
        <f t="shared" si="590"/>
        <v>-13.8640460695667-2.80930441316678i</v>
      </c>
      <c r="AG1209" t="str">
        <f t="shared" si="591"/>
        <v>1.01661356127268-0.0154150715185427i</v>
      </c>
      <c r="AH1209" t="str">
        <f t="shared" si="592"/>
        <v>0.892434628069117+1.85771388014694i</v>
      </c>
      <c r="AI1209">
        <f t="shared" si="593"/>
        <v>6.2813752094840911</v>
      </c>
      <c r="AJ1209">
        <f t="shared" si="594"/>
        <v>64.340649020572414</v>
      </c>
      <c r="AK1209"/>
      <c r="AL1209"/>
      <c r="AM1209"/>
      <c r="AN1209"/>
    </row>
    <row r="1210" spans="1:40" x14ac:dyDescent="0.25">
      <c r="A1210"/>
      <c r="B1210">
        <f t="shared" si="595"/>
        <v>107600</v>
      </c>
      <c r="C1210" s="237" t="str">
        <f t="shared" si="563"/>
        <v>-6.60112807143452E-06+0.022760430622559i</v>
      </c>
      <c r="D1210" s="208" t="str">
        <f t="shared" si="564"/>
        <v>-5.9570565656545+0.174496634772952i</v>
      </c>
      <c r="E1210" t="str">
        <f t="shared" si="565"/>
        <v>2870</v>
      </c>
      <c r="F1210" t="str">
        <f t="shared" si="566"/>
        <v>0.777000777000777</v>
      </c>
      <c r="G1210" t="str">
        <f t="shared" si="561"/>
        <v>0.777000777000777</v>
      </c>
      <c r="H1210" t="str">
        <f t="shared" si="567"/>
        <v>7.90893990668041+2.98199157256371i</v>
      </c>
      <c r="I1210" t="str">
        <f t="shared" si="568"/>
        <v>422.544211907827i</v>
      </c>
      <c r="J1210" t="str">
        <f t="shared" si="562"/>
        <v>-151.719063119336+91.3865100099467i</v>
      </c>
      <c r="K1210" t="str">
        <f t="shared" si="569"/>
        <v>1.23094146165734-2.04359795879141i</v>
      </c>
      <c r="L1210" t="str">
        <f t="shared" si="570"/>
        <v>0.0949691584124809-0.133007273312159i</v>
      </c>
      <c r="M1210" t="str">
        <f t="shared" si="571"/>
        <v>1.32591062006982-2.17660523210357i</v>
      </c>
      <c r="N1210" t="str">
        <f t="shared" si="572"/>
        <v>-0.477196285787961i</v>
      </c>
      <c r="O1210" t="str">
        <f t="shared" si="573"/>
        <v>0.88828613167185-0.459290483549857i</v>
      </c>
      <c r="P1210" t="str">
        <f t="shared" si="574"/>
        <v>0.11171386832815+0.459290483549857i</v>
      </c>
      <c r="Q1210" t="str">
        <f t="shared" si="575"/>
        <v>-0.11171386832815+0.017905802238104i</v>
      </c>
      <c r="R1210" t="str">
        <f t="shared" si="576"/>
        <v>-0.332486115510461-4.16460302685507i</v>
      </c>
      <c r="S1210" t="str">
        <f t="shared" si="577"/>
        <v>0.0494964972147643i</v>
      </c>
      <c r="T1210" t="str">
        <f t="shared" si="578"/>
        <v>0.206133262119331-0.0164568980903113i</v>
      </c>
      <c r="U1210" t="str">
        <f t="shared" si="579"/>
        <v>0.0001-1479.13515884661i</v>
      </c>
      <c r="V1210" t="str">
        <f t="shared" si="580"/>
        <v>0.00002-0.0237248918166026i</v>
      </c>
      <c r="W1210" t="str">
        <f t="shared" si="581"/>
        <v>0.0000199993584529566-0.0237245112827072i</v>
      </c>
      <c r="X1210" t="str">
        <f t="shared" si="582"/>
        <v>0.00200668975350996-0.0235535644742563i</v>
      </c>
      <c r="Y1210" t="str">
        <f t="shared" si="583"/>
        <v>0.009+0.676070739052523i</v>
      </c>
      <c r="Z1210" t="str">
        <f t="shared" si="584"/>
        <v>-0.432412073202673-0.0441976145626711i</v>
      </c>
      <c r="AA1210" t="str">
        <f t="shared" si="585"/>
        <v>0.310120535008009-18.3850894150619i</v>
      </c>
      <c r="AB1210" t="str">
        <f t="shared" si="586"/>
        <v>1.40336970128321-0.112039716053582i</v>
      </c>
      <c r="AC1210" t="str">
        <f t="shared" si="587"/>
        <v>2.61687655864999-3.20313648377371i</v>
      </c>
      <c r="AD1210" t="str">
        <f t="shared" si="588"/>
        <v>0.235637948656479+0.245613723018392i</v>
      </c>
      <c r="AE1210" t="str">
        <f t="shared" si="589"/>
        <v>-0.0910371532425037-0.116620974408468i</v>
      </c>
      <c r="AF1210" t="str">
        <f t="shared" si="590"/>
        <v>-13.8659964723349-2.80749493779076i</v>
      </c>
      <c r="AG1210" t="str">
        <f t="shared" si="591"/>
        <v>1.01661111726199-0.015406918725125i</v>
      </c>
      <c r="AH1210" t="str">
        <f t="shared" si="592"/>
        <v>0.891510528542381+1.85556479252725i</v>
      </c>
      <c r="AI1210">
        <f t="shared" si="593"/>
        <v>6.2715190585564624</v>
      </c>
      <c r="AJ1210">
        <f t="shared" si="594"/>
        <v>64.337931814972393</v>
      </c>
      <c r="AK1210"/>
      <c r="AL1210"/>
      <c r="AM1210"/>
      <c r="AN1210"/>
    </row>
    <row r="1211" spans="1:40" x14ac:dyDescent="0.25">
      <c r="A1211"/>
      <c r="B1211">
        <f t="shared" si="595"/>
        <v>107700</v>
      </c>
      <c r="C1211" s="237" t="str">
        <f t="shared" si="563"/>
        <v>-6.58887540118958E-06+0.0227392974500438i</v>
      </c>
      <c r="D1211" s="208" t="str">
        <f t="shared" si="564"/>
        <v>-5.95705647171737+0.174334613783669i</v>
      </c>
      <c r="E1211" t="str">
        <f t="shared" si="565"/>
        <v>2870</v>
      </c>
      <c r="F1211" t="str">
        <f t="shared" si="566"/>
        <v>0.777000777000777</v>
      </c>
      <c r="G1211" t="str">
        <f t="shared" si="561"/>
        <v>0.777000777000777</v>
      </c>
      <c r="H1211" t="str">
        <f t="shared" si="567"/>
        <v>7.91088601766601+2.98002163601377i</v>
      </c>
      <c r="I1211" t="str">
        <f t="shared" si="568"/>
        <v>422.936910989526i</v>
      </c>
      <c r="J1211" t="str">
        <f t="shared" si="562"/>
        <v>-152.003059456189+91.4714417106995i</v>
      </c>
      <c r="K1211" t="str">
        <f t="shared" si="569"/>
        <v>1.229242013389-2.04269817281516i</v>
      </c>
      <c r="L1211" t="str">
        <f t="shared" si="570"/>
        <v>0.0948523314305248-0.132967114118601i</v>
      </c>
      <c r="M1211" t="str">
        <f t="shared" si="571"/>
        <v>1.32409434481952-2.17566528693376i</v>
      </c>
      <c r="N1211" t="str">
        <f t="shared" si="572"/>
        <v>-0.477639776759883i</v>
      </c>
      <c r="O1211" t="str">
        <f t="shared" si="573"/>
        <v>0.888082353139642-0.459684385249223i</v>
      </c>
      <c r="P1211" t="str">
        <f t="shared" si="574"/>
        <v>0.111917646860358+0.459684385249223i</v>
      </c>
      <c r="Q1211" t="str">
        <f t="shared" si="575"/>
        <v>-0.111917646860358+0.01795539151066i</v>
      </c>
      <c r="R1211" t="str">
        <f t="shared" si="576"/>
        <v>-0.332484532874454-4.16068679311342i</v>
      </c>
      <c r="S1211" t="str">
        <f t="shared" si="577"/>
        <v>0.0495424976768599i</v>
      </c>
      <c r="T1211" t="str">
        <f t="shared" si="578"/>
        <v>0.206130815781963-0.0164721141975245i</v>
      </c>
      <c r="U1211" t="str">
        <f t="shared" si="579"/>
        <v>0.0001-1477.76177429801i</v>
      </c>
      <c r="V1211" t="str">
        <f t="shared" si="580"/>
        <v>0.00002-0.0237028631333932i</v>
      </c>
      <c r="W1211" t="str">
        <f t="shared" si="581"/>
        <v>0.0000199993584529566-0.0237024829528261i</v>
      </c>
      <c r="X1211" t="str">
        <f t="shared" si="582"/>
        <v>0.00200302816152759-0.0235320034298951i</v>
      </c>
      <c r="Y1211" t="str">
        <f t="shared" si="583"/>
        <v>0.009+0.676699057583241i</v>
      </c>
      <c r="Z1211" t="str">
        <f t="shared" si="584"/>
        <v>-0.431588113954984-0.0440700643538588i</v>
      </c>
      <c r="AA1211" t="str">
        <f t="shared" si="585"/>
        <v>0.309400993672603-18.3668107199677i</v>
      </c>
      <c r="AB1211" t="str">
        <f t="shared" si="586"/>
        <v>1.40335304644689-0.112143308378347i</v>
      </c>
      <c r="AC1211" t="str">
        <f t="shared" si="587"/>
        <v>2.61418552938489-3.20171482890036i</v>
      </c>
      <c r="AD1211" t="str">
        <f t="shared" si="588"/>
        <v>0.235744182753426+0.245828893988831i</v>
      </c>
      <c r="AE1211" t="str">
        <f t="shared" si="589"/>
        <v>-0.0909106920322843-0.11648609001727i</v>
      </c>
      <c r="AF1211" t="str">
        <f t="shared" si="590"/>
        <v>-13.8679424893834-2.8056870222301i</v>
      </c>
      <c r="AG1211" t="str">
        <f t="shared" si="591"/>
        <v>1.01660867674423-0.0153987888655893i</v>
      </c>
      <c r="AH1211" t="str">
        <f t="shared" si="592"/>
        <v>0.890588805607669+1.85342047345838i</v>
      </c>
      <c r="AI1211">
        <f t="shared" si="593"/>
        <v>6.2616742338220144</v>
      </c>
      <c r="AJ1211">
        <f t="shared" si="594"/>
        <v>64.33520629119873</v>
      </c>
      <c r="AK1211"/>
      <c r="AL1211"/>
      <c r="AM1211"/>
      <c r="AN1211"/>
    </row>
    <row r="1212" spans="1:40" x14ac:dyDescent="0.25">
      <c r="A1212"/>
      <c r="B1212">
        <f t="shared" si="595"/>
        <v>107800</v>
      </c>
      <c r="C1212" s="237" t="str">
        <f t="shared" si="563"/>
        <v>-0.000006576656813463+0.022718203485631i</v>
      </c>
      <c r="D1212" s="208" t="str">
        <f t="shared" si="564"/>
        <v>-5.95705637804153+0.174172893389838i</v>
      </c>
      <c r="E1212" t="str">
        <f t="shared" si="565"/>
        <v>2870</v>
      </c>
      <c r="F1212" t="str">
        <f t="shared" si="566"/>
        <v>0.777000777000777</v>
      </c>
      <c r="G1212" t="str">
        <f t="shared" si="561"/>
        <v>0.777000777000777</v>
      </c>
      <c r="H1212" t="str">
        <f t="shared" si="567"/>
        <v>7.91282775493615+2.97805356056445i</v>
      </c>
      <c r="I1212" t="str">
        <f t="shared" si="568"/>
        <v>423.329610071225i</v>
      </c>
      <c r="J1212" t="str">
        <f t="shared" si="562"/>
        <v>-152.287319607567+91.5563734114522i</v>
      </c>
      <c r="K1212" t="str">
        <f t="shared" si="569"/>
        <v>1.22754567877409-2.04179822934069i</v>
      </c>
      <c r="L1212" t="str">
        <f t="shared" si="570"/>
        <v>0.0947356834014724-0.132926901893936i</v>
      </c>
      <c r="M1212" t="str">
        <f t="shared" si="571"/>
        <v>1.32228136217556-2.17472513123463i</v>
      </c>
      <c r="N1212" t="str">
        <f t="shared" si="572"/>
        <v>-0.478083267731805i</v>
      </c>
      <c r="O1212" t="str">
        <f t="shared" si="573"/>
        <v>0.887878399935632-0.460078196535916i</v>
      </c>
      <c r="P1212" t="str">
        <f t="shared" si="574"/>
        <v>0.112121600064368+0.460078196535916i</v>
      </c>
      <c r="Q1212" t="str">
        <f t="shared" si="575"/>
        <v>-0.112121600064368+0.018005071195889i</v>
      </c>
      <c r="R1212" t="str">
        <f t="shared" si="576"/>
        <v>-0.332482948741623-4.15677777905296i</v>
      </c>
      <c r="S1212" t="str">
        <f t="shared" si="577"/>
        <v>0.0495884981389553i</v>
      </c>
      <c r="T1212" t="str">
        <f t="shared" si="578"/>
        <v>0.206128367160618-0.0164873300849083i</v>
      </c>
      <c r="U1212" t="str">
        <f t="shared" si="579"/>
        <v>0.0001-1476.39093777268i</v>
      </c>
      <c r="V1212" t="str">
        <f t="shared" si="580"/>
        <v>0.00002-0.0236808753197258i</v>
      </c>
      <c r="W1212" t="str">
        <f t="shared" si="581"/>
        <v>0.0000199993584529566-0.0236804954918313i</v>
      </c>
      <c r="X1212" t="str">
        <f t="shared" si="582"/>
        <v>0.00199937665915066-0.0235104815380138i</v>
      </c>
      <c r="Y1212" t="str">
        <f t="shared" si="583"/>
        <v>0.009+0.677327376113959i</v>
      </c>
      <c r="Z1212" t="str">
        <f t="shared" si="584"/>
        <v>-0.430766526622072-0.0439430113027477i</v>
      </c>
      <c r="AA1212" t="str">
        <f t="shared" si="585"/>
        <v>0.3086840179801-18.3485694048918i</v>
      </c>
      <c r="AB1212" t="str">
        <f t="shared" si="586"/>
        <v>1.40333637606109-0.112246899206499i</v>
      </c>
      <c r="AC1212" t="str">
        <f t="shared" si="587"/>
        <v>2.61149938232104-3.20029286737854i</v>
      </c>
      <c r="AD1212" t="str">
        <f t="shared" si="588"/>
        <v>0.235850508969932+0.24604401853103i</v>
      </c>
      <c r="AE1212" t="str">
        <f t="shared" si="589"/>
        <v>-0.0907845894637428-0.116351508840173i</v>
      </c>
      <c r="AF1212" t="str">
        <f t="shared" si="590"/>
        <v>-13.8698841329777-2.80388066717461i</v>
      </c>
      <c r="AG1212" t="str">
        <f t="shared" si="591"/>
        <v>1.016606239701-0.0153906818679209i</v>
      </c>
      <c r="AH1212" t="str">
        <f t="shared" si="592"/>
        <v>0.88966945104833+1.85128090658515i</v>
      </c>
      <c r="AI1212">
        <f t="shared" si="593"/>
        <v>6.2518407092513373</v>
      </c>
      <c r="AJ1212">
        <f t="shared" si="594"/>
        <v>64.332472451111471</v>
      </c>
      <c r="AK1212"/>
      <c r="AL1212"/>
      <c r="AM1212"/>
      <c r="AN1212"/>
    </row>
    <row r="1213" spans="1:40" x14ac:dyDescent="0.25">
      <c r="A1213"/>
      <c r="B1213">
        <f t="shared" si="595"/>
        <v>107900</v>
      </c>
      <c r="C1213" s="237" t="str">
        <f t="shared" si="563"/>
        <v>-6.56447218196488E-06+0.0226971486203083i</v>
      </c>
      <c r="D1213" s="208" t="str">
        <f t="shared" si="564"/>
        <v>-5.95705628462602+0.174011472755697i</v>
      </c>
      <c r="E1213" t="str">
        <f t="shared" si="565"/>
        <v>2870</v>
      </c>
      <c r="F1213" t="str">
        <f t="shared" si="566"/>
        <v>0.777000777000777</v>
      </c>
      <c r="G1213" t="str">
        <f t="shared" si="561"/>
        <v>0.777000777000777</v>
      </c>
      <c r="H1213" t="str">
        <f t="shared" si="567"/>
        <v>7.91476513071836+2.97608734605119i</v>
      </c>
      <c r="I1213" t="str">
        <f t="shared" si="568"/>
        <v>423.722309152923i</v>
      </c>
      <c r="J1213" t="str">
        <f t="shared" si="562"/>
        <v>-152.571843573471+91.641305112205i</v>
      </c>
      <c r="K1213" t="str">
        <f t="shared" si="569"/>
        <v>1.22585245145049-2.04089813253818i</v>
      </c>
      <c r="L1213" t="str">
        <f t="shared" si="570"/>
        <v>0.0946192140648276-0.132886636971093i</v>
      </c>
      <c r="M1213" t="str">
        <f t="shared" si="571"/>
        <v>1.32047166551532-2.17378476950927i</v>
      </c>
      <c r="N1213" t="str">
        <f t="shared" si="572"/>
        <v>-0.478526758703727i</v>
      </c>
      <c r="O1213" t="str">
        <f t="shared" si="573"/>
        <v>0.887674272099936-0.460471917332479i</v>
      </c>
      <c r="P1213" t="str">
        <f t="shared" si="574"/>
        <v>0.112325727900064+0.460471917332479i</v>
      </c>
      <c r="Q1213" t="str">
        <f t="shared" si="575"/>
        <v>-0.112325727900064+0.018054841371248i</v>
      </c>
      <c r="R1213" t="str">
        <f t="shared" si="576"/>
        <v>-0.332481363111858-4.15287596459986i</v>
      </c>
      <c r="S1213" t="str">
        <f t="shared" si="577"/>
        <v>0.0496344986010508i</v>
      </c>
      <c r="T1213" t="str">
        <f t="shared" si="578"/>
        <v>0.206125916255269-0.016502545752251i</v>
      </c>
      <c r="U1213" t="str">
        <f t="shared" si="579"/>
        <v>0.0001-1475.02264218624i</v>
      </c>
      <c r="V1213" t="str">
        <f t="shared" si="580"/>
        <v>0.00002-0.0236589282619689i</v>
      </c>
      <c r="W1213" t="str">
        <f t="shared" si="581"/>
        <v>0.0000199993584529566-0.0236585487860934i</v>
      </c>
      <c r="X1213" t="str">
        <f t="shared" si="582"/>
        <v>0.00199573520943164-0.0234889986928631i</v>
      </c>
      <c r="Y1213" t="str">
        <f t="shared" si="583"/>
        <v>0.009+0.677955694644677i</v>
      </c>
      <c r="Z1213" t="str">
        <f t="shared" si="584"/>
        <v>-0.429947302040338-0.0438164529651422i</v>
      </c>
      <c r="AA1213" t="str">
        <f t="shared" si="585"/>
        <v>0.307969595634906-18.3303653525513i</v>
      </c>
      <c r="AB1213" t="str">
        <f t="shared" si="586"/>
        <v>1.40331969012563-0.112350488536596i</v>
      </c>
      <c r="AC1213" t="str">
        <f t="shared" si="587"/>
        <v>2.60881810764286-3.19887060586694i</v>
      </c>
      <c r="AD1213" t="str">
        <f t="shared" si="588"/>
        <v>0.235956927289588+0.24625909661491i</v>
      </c>
      <c r="AE1213" t="str">
        <f t="shared" si="589"/>
        <v>-0.0906588441618208-0.116217229798855i</v>
      </c>
      <c r="AF1213" t="str">
        <f t="shared" si="590"/>
        <v>-13.8718214153444-2.80207587329549i</v>
      </c>
      <c r="AG1213" t="str">
        <f t="shared" si="591"/>
        <v>1.01660380611401-0.015382597660405i</v>
      </c>
      <c r="AH1213" t="str">
        <f t="shared" si="592"/>
        <v>0.888752456682906+1.8491460756271i</v>
      </c>
      <c r="AI1213">
        <f t="shared" si="593"/>
        <v>6.2420184589007093</v>
      </c>
      <c r="AJ1213">
        <f t="shared" si="594"/>
        <v>64.329730296629108</v>
      </c>
      <c r="AK1213"/>
      <c r="AL1213"/>
      <c r="AM1213"/>
      <c r="AN1213"/>
    </row>
    <row r="1214" spans="1:40" x14ac:dyDescent="0.25">
      <c r="A1214"/>
      <c r="B1214">
        <f t="shared" si="595"/>
        <v>108000</v>
      </c>
      <c r="C1214" s="237" t="str">
        <f t="shared" si="563"/>
        <v>-6.55232138098963E-06+0.0226761327454671i</v>
      </c>
      <c r="D1214" s="208" t="str">
        <f t="shared" si="564"/>
        <v>-5.95705619146988+0.173850351048581i</v>
      </c>
      <c r="E1214" t="str">
        <f t="shared" si="565"/>
        <v>2870</v>
      </c>
      <c r="F1214" t="str">
        <f t="shared" si="566"/>
        <v>0.777000777000777</v>
      </c>
      <c r="G1214" t="str">
        <f t="shared" si="561"/>
        <v>0.777000777000777</v>
      </c>
      <c r="H1214" t="str">
        <f t="shared" si="567"/>
        <v>7.91669815720116+2.97412299229409i</v>
      </c>
      <c r="I1214" t="str">
        <f t="shared" si="568"/>
        <v>424.115008234622i</v>
      </c>
      <c r="J1214" t="str">
        <f t="shared" si="562"/>
        <v>-152.8566313539+91.7262368129577i</v>
      </c>
      <c r="K1214" t="str">
        <f t="shared" si="569"/>
        <v>1.22416232506733-2.0399978865558i</v>
      </c>
      <c r="L1214" t="str">
        <f t="shared" si="570"/>
        <v>0.0945029231601496-0.132846319681724i</v>
      </c>
      <c r="M1214" t="str">
        <f t="shared" si="571"/>
        <v>1.31866524822748-2.17284420623752i</v>
      </c>
      <c r="N1214" t="str">
        <f t="shared" si="572"/>
        <v>-0.478970249675649i</v>
      </c>
      <c r="O1214" t="str">
        <f t="shared" si="573"/>
        <v>0.8874699696727-0.460865547561474i</v>
      </c>
      <c r="P1214" t="str">
        <f t="shared" si="574"/>
        <v>0.1125300303273+0.460865547561474i</v>
      </c>
      <c r="Q1214" t="str">
        <f t="shared" si="575"/>
        <v>-0.1125300303273+0.018104702114175i</v>
      </c>
      <c r="R1214" t="str">
        <f t="shared" si="576"/>
        <v>-0.332479775985139-4.14898132975448i</v>
      </c>
      <c r="S1214" t="str">
        <f t="shared" si="577"/>
        <v>0.0496804990631464i</v>
      </c>
      <c r="T1214" t="str">
        <f t="shared" si="578"/>
        <v>0.206123463065879-0.0165177611993448i</v>
      </c>
      <c r="U1214" t="str">
        <f t="shared" si="579"/>
        <v>0.0001-1473.65688048051i</v>
      </c>
      <c r="V1214" t="str">
        <f t="shared" si="580"/>
        <v>0.00002-0.0236370218469115i</v>
      </c>
      <c r="W1214" t="str">
        <f t="shared" si="581"/>
        <v>0.0000199993584529566-0.023636642722403i</v>
      </c>
      <c r="X1214" t="str">
        <f t="shared" si="582"/>
        <v>0.0019921037755914-0.0234675547890702i</v>
      </c>
      <c r="Y1214" t="str">
        <f t="shared" si="583"/>
        <v>0.009+0.678584013175395i</v>
      </c>
      <c r="Z1214" t="str">
        <f t="shared" si="584"/>
        <v>-0.429130431090671-0.0436903869113773i</v>
      </c>
      <c r="AA1214" t="str">
        <f t="shared" si="585"/>
        <v>0.307257714415009-18.3121984461621i</v>
      </c>
      <c r="AB1214" t="str">
        <f t="shared" si="586"/>
        <v>1.40330298864026-0.112454076367222i</v>
      </c>
      <c r="AC1214" t="str">
        <f t="shared" si="587"/>
        <v>2.60614169555136-3.19744805098976i</v>
      </c>
      <c r="AD1214" t="str">
        <f t="shared" si="588"/>
        <v>0.236063437695966+0.246474128210359i</v>
      </c>
      <c r="AE1214" t="str">
        <f t="shared" si="589"/>
        <v>-0.0905334547580603-0.116083251820175i</v>
      </c>
      <c r="AF1214" t="str">
        <f t="shared" si="590"/>
        <v>-13.873754348671-2.80027264124551i</v>
      </c>
      <c r="AG1214" t="str">
        <f t="shared" si="591"/>
        <v>1.01660137596504-0.015374536171625i</v>
      </c>
      <c r="AH1214" t="str">
        <f t="shared" si="592"/>
        <v>0.887837814364852+1.84701596437788i</v>
      </c>
      <c r="AI1214">
        <f t="shared" si="593"/>
        <v>6.2322074569108494</v>
      </c>
      <c r="AJ1214">
        <f t="shared" si="594"/>
        <v>64.326979829728316</v>
      </c>
      <c r="AK1214"/>
      <c r="AL1214"/>
      <c r="AM1214"/>
      <c r="AN1214"/>
    </row>
    <row r="1215" spans="1:40" x14ac:dyDescent="0.25">
      <c r="A1215"/>
      <c r="B1215">
        <f t="shared" si="595"/>
        <v>108100</v>
      </c>
      <c r="C1215" s="237" t="str">
        <f t="shared" si="563"/>
        <v>-6.54020428541286E-06+0.0226551557529009i</v>
      </c>
      <c r="D1215" s="208" t="str">
        <f t="shared" si="564"/>
        <v>-5.95705609857214+0.173689527438907i</v>
      </c>
      <c r="E1215" t="str">
        <f t="shared" si="565"/>
        <v>2870</v>
      </c>
      <c r="F1215" t="str">
        <f t="shared" si="566"/>
        <v>0.777000777000777</v>
      </c>
      <c r="G1215" t="str">
        <f t="shared" si="561"/>
        <v>0.777000777000777</v>
      </c>
      <c r="H1215" t="str">
        <f t="shared" si="567"/>
        <v>7.9186268465342+2.97216049909801i</v>
      </c>
      <c r="I1215" t="str">
        <f t="shared" si="568"/>
        <v>424.507707316321i</v>
      </c>
      <c r="J1215" t="str">
        <f t="shared" si="562"/>
        <v>-153.141682948856+91.8111685137105i</v>
      </c>
      <c r="K1215" t="str">
        <f t="shared" si="569"/>
        <v>1.22247529328492-2.03909749551975i</v>
      </c>
      <c r="L1215" t="str">
        <f t="shared" si="570"/>
        <v>0.0943868104270596-0.132805950356213i</v>
      </c>
      <c r="M1215" t="str">
        <f t="shared" si="571"/>
        <v>1.31686210371198-2.17190344587596i</v>
      </c>
      <c r="N1215" t="str">
        <f t="shared" si="572"/>
        <v>-0.479413740647571i</v>
      </c>
      <c r="O1215" t="str">
        <f t="shared" si="573"/>
        <v>0.887265492694109-0.461259087145479i</v>
      </c>
      <c r="P1215" t="str">
        <f t="shared" si="574"/>
        <v>0.112734507305891+0.461259087145479i</v>
      </c>
      <c r="Q1215" t="str">
        <f t="shared" si="575"/>
        <v>-0.112734507305891+0.018154653502092i</v>
      </c>
      <c r="R1215" t="str">
        <f t="shared" si="576"/>
        <v>-0.332478187361327-4.14509385459131i</v>
      </c>
      <c r="S1215" t="str">
        <f t="shared" si="577"/>
        <v>0.0497264995252418i</v>
      </c>
      <c r="T1215" t="str">
        <f t="shared" si="578"/>
        <v>0.206121007592417-0.0165329764259763i</v>
      </c>
      <c r="U1215" t="str">
        <f t="shared" si="579"/>
        <v>0.0001-1472.29364562345i</v>
      </c>
      <c r="V1215" t="str">
        <f t="shared" si="580"/>
        <v>0.00002-0.0236151559617618i</v>
      </c>
      <c r="W1215" t="str">
        <f t="shared" si="581"/>
        <v>0.0000199993584529566-0.0236147771879703i</v>
      </c>
      <c r="X1215" t="str">
        <f t="shared" si="582"/>
        <v>0.00198848232101857-0.0234461497216389i</v>
      </c>
      <c r="Y1215" t="str">
        <f t="shared" si="583"/>
        <v>0.009+0.679212331706113i</v>
      </c>
      <c r="Z1215" t="str">
        <f t="shared" si="584"/>
        <v>-0.428315904698228-0.0435648107262214i</v>
      </c>
      <c r="AA1215" t="str">
        <f t="shared" si="585"/>
        <v>0.306548362171439-18.2940685694368i</v>
      </c>
      <c r="AB1215" t="str">
        <f t="shared" si="586"/>
        <v>1.40328627160477-0.112557662696926i</v>
      </c>
      <c r="AC1215" t="str">
        <f t="shared" si="587"/>
        <v>2.6034701362644-3.19602520933681i</v>
      </c>
      <c r="AD1215" t="str">
        <f t="shared" si="588"/>
        <v>0.236170040172628+0.246689113287242i</v>
      </c>
      <c r="AE1215" t="str">
        <f t="shared" si="589"/>
        <v>-0.090408419890578-0.115949573836153i</v>
      </c>
      <c r="AF1215" t="str">
        <f t="shared" si="590"/>
        <v>-13.8756829451063-2.7984709716591i</v>
      </c>
      <c r="AG1215" t="str">
        <f t="shared" si="591"/>
        <v>1.01659894923601-0.0153664973304619i</v>
      </c>
      <c r="AH1215" t="str">
        <f t="shared" si="592"/>
        <v>0.886925515982469+1.84489055670492i</v>
      </c>
      <c r="AI1215">
        <f t="shared" si="593"/>
        <v>6.2224076775071033</v>
      </c>
      <c r="AJ1215">
        <f t="shared" si="594"/>
        <v>64.324221052441814</v>
      </c>
      <c r="AK1215"/>
      <c r="AL1215"/>
      <c r="AM1215"/>
      <c r="AN1215"/>
    </row>
    <row r="1216" spans="1:40" x14ac:dyDescent="0.25">
      <c r="A1216"/>
      <c r="B1216">
        <f t="shared" si="595"/>
        <v>108200</v>
      </c>
      <c r="C1216" s="237" t="str">
        <f t="shared" si="563"/>
        <v>-6.52812077068815E-06+0.0226342175348029i</v>
      </c>
      <c r="D1216" s="208" t="str">
        <f t="shared" si="564"/>
        <v>-5.95705600593187+0.173529001100156i</v>
      </c>
      <c r="E1216" t="str">
        <f t="shared" si="565"/>
        <v>2870</v>
      </c>
      <c r="F1216" t="str">
        <f t="shared" si="566"/>
        <v>0.777000777000777</v>
      </c>
      <c r="G1216" t="str">
        <f t="shared" si="561"/>
        <v>0.777000777000777</v>
      </c>
      <c r="H1216" t="str">
        <f t="shared" si="567"/>
        <v>7.92055121082841+2.9701998662527i</v>
      </c>
      <c r="I1216" t="str">
        <f t="shared" si="568"/>
        <v>424.90040639802i</v>
      </c>
      <c r="J1216" t="str">
        <f t="shared" si="562"/>
        <v>-153.426998358336+91.8961002144632i</v>
      </c>
      <c r="K1216" t="str">
        <f t="shared" si="569"/>
        <v>1.22079134977483-2.03819696353443i</v>
      </c>
      <c r="L1216" t="str">
        <f t="shared" si="570"/>
        <v>0.0942708756052419-0.132765529323674i</v>
      </c>
      <c r="M1216" t="str">
        <f t="shared" si="571"/>
        <v>1.31506222538007-2.1709624928581i</v>
      </c>
      <c r="N1216" t="str">
        <f t="shared" si="572"/>
        <v>-0.479857231619492i</v>
      </c>
      <c r="O1216" t="str">
        <f t="shared" si="573"/>
        <v>0.88706084120438-0.46165253600709i</v>
      </c>
      <c r="P1216" t="str">
        <f t="shared" si="574"/>
        <v>0.11293915879562+0.46165253600709i</v>
      </c>
      <c r="Q1216" t="str">
        <f t="shared" si="575"/>
        <v>-0.11293915879562+0.018204695612402i</v>
      </c>
      <c r="R1216" t="str">
        <f t="shared" si="576"/>
        <v>-0.332476597240356-4.14121351925845i</v>
      </c>
      <c r="S1216" t="str">
        <f t="shared" si="577"/>
        <v>0.0497724999873374i</v>
      </c>
      <c r="T1216" t="str">
        <f t="shared" si="578"/>
        <v>0.206118549834853-0.0165481914319356i</v>
      </c>
      <c r="U1216" t="str">
        <f t="shared" si="579"/>
        <v>0.0001-1470.93293060901i</v>
      </c>
      <c r="V1216" t="str">
        <f t="shared" si="580"/>
        <v>0.00002-0.0235933304941446i</v>
      </c>
      <c r="W1216" t="str">
        <f t="shared" si="581"/>
        <v>0.0000199993584529566-0.0235929520704218i</v>
      </c>
      <c r="X1216" t="str">
        <f t="shared" si="582"/>
        <v>0.00198487080926843-0.0234247833859465i</v>
      </c>
      <c r="Y1216" t="str">
        <f t="shared" si="583"/>
        <v>0.009+0.679840650236831i</v>
      </c>
      <c r="Z1216" t="str">
        <f t="shared" si="584"/>
        <v>-0.427503713832146-0.0434397220087723i</v>
      </c>
      <c r="AA1216" t="str">
        <f t="shared" si="585"/>
        <v>0.305841526827751-18.2759756065813i</v>
      </c>
      <c r="AB1216" t="str">
        <f t="shared" si="586"/>
        <v>1.40326953901895-0.112661247524278i</v>
      </c>
      <c r="AC1216" t="str">
        <f t="shared" si="587"/>
        <v>2.60080342001652-3.19460208746379i</v>
      </c>
      <c r="AD1216" t="str">
        <f t="shared" si="588"/>
        <v>0.236276734703118+0.2469040518154i</v>
      </c>
      <c r="AE1216" t="str">
        <f t="shared" si="589"/>
        <v>-0.0902837382040153-0.115816194783932i</v>
      </c>
      <c r="AF1216" t="str">
        <f t="shared" si="590"/>
        <v>-13.8776072167603-2.79667086515254i</v>
      </c>
      <c r="AG1216" t="str">
        <f t="shared" si="591"/>
        <v>1.01659652590889-0.0153584810660919i</v>
      </c>
      <c r="AH1216" t="str">
        <f t="shared" si="592"/>
        <v>0.886015553458626+1.84276983654909i</v>
      </c>
      <c r="AI1216">
        <f t="shared" si="593"/>
        <v>6.2126190949991926</v>
      </c>
      <c r="AJ1216">
        <f t="shared" si="594"/>
        <v>64.32145396686127</v>
      </c>
      <c r="AK1216"/>
      <c r="AL1216"/>
      <c r="AM1216"/>
      <c r="AN1216"/>
    </row>
    <row r="1217" spans="1:40" x14ac:dyDescent="0.25">
      <c r="A1217"/>
      <c r="B1217">
        <f t="shared" si="595"/>
        <v>108300</v>
      </c>
      <c r="C1217" s="237" t="str">
        <f t="shared" si="563"/>
        <v>-6.51607071284379E-06+0.0226133179837647i</v>
      </c>
      <c r="D1217" s="208" t="str">
        <f t="shared" si="564"/>
        <v>-5.95705591354809+0.173368771208863i</v>
      </c>
      <c r="E1217" t="str">
        <f t="shared" si="565"/>
        <v>2870</v>
      </c>
      <c r="F1217" t="str">
        <f t="shared" si="566"/>
        <v>0.777000777000777</v>
      </c>
      <c r="G1217" t="str">
        <f t="shared" si="561"/>
        <v>0.777000777000777</v>
      </c>
      <c r="H1217" t="str">
        <f t="shared" si="567"/>
        <v>7.92247126215604+2.96824109353294i</v>
      </c>
      <c r="I1217" t="str">
        <f t="shared" si="568"/>
        <v>425.293105479718i</v>
      </c>
      <c r="J1217" t="str">
        <f t="shared" si="562"/>
        <v>-153.712577582343+91.9810319152159i</v>
      </c>
      <c r="K1217" t="str">
        <f t="shared" si="569"/>
        <v>1.21911048821982-2.03729629468245i</v>
      </c>
      <c r="L1217" t="str">
        <f t="shared" si="570"/>
        <v>0.0941551184344461-0.132725056911961i</v>
      </c>
      <c r="M1217" t="str">
        <f t="shared" si="571"/>
        <v>1.31326560665427-2.17002135159441i</v>
      </c>
      <c r="N1217" t="str">
        <f t="shared" si="572"/>
        <v>-0.480300722591414i</v>
      </c>
      <c r="O1217" t="str">
        <f t="shared" si="573"/>
        <v>0.886856015243764-0.462045894068925i</v>
      </c>
      <c r="P1217" t="str">
        <f t="shared" si="574"/>
        <v>0.113143984756236+0.462045894068925i</v>
      </c>
      <c r="Q1217" t="str">
        <f t="shared" si="575"/>
        <v>-0.113143984756236+0.018254828522489i</v>
      </c>
      <c r="R1217" t="str">
        <f t="shared" si="576"/>
        <v>-0.332475005622197-4.13734030397733i</v>
      </c>
      <c r="S1217" t="str">
        <f t="shared" si="577"/>
        <v>0.0498185004494328i</v>
      </c>
      <c r="T1217" t="str">
        <f t="shared" si="578"/>
        <v>0.206116089793151-0.0165634062170146i</v>
      </c>
      <c r="U1217" t="str">
        <f t="shared" si="579"/>
        <v>0.0001-1469.57472845702i</v>
      </c>
      <c r="V1217" t="str">
        <f t="shared" si="580"/>
        <v>0.00002-0.0235715453321001i</v>
      </c>
      <c r="W1217" t="str">
        <f t="shared" si="581"/>
        <v>0.0000199993584529566-0.0235711672577995i</v>
      </c>
      <c r="X1217" t="str">
        <f t="shared" si="582"/>
        <v>0.00198126920406213-0.0234034556777433i</v>
      </c>
      <c r="Y1217" t="str">
        <f t="shared" si="583"/>
        <v>0.009+0.680468968767549i</v>
      </c>
      <c r="Z1217" t="str">
        <f t="shared" si="584"/>
        <v>-0.426693849505303-0.0433151183723606i</v>
      </c>
      <c r="AA1217" t="str">
        <f t="shared" si="585"/>
        <v>0.305137196379522-18.2579194422927i</v>
      </c>
      <c r="AB1217" t="str">
        <f t="shared" si="586"/>
        <v>1.40325279088256-0.112764830847861i</v>
      </c>
      <c r="AC1217" t="str">
        <f t="shared" si="587"/>
        <v>2.59814153705889-3.19317869189228i</v>
      </c>
      <c r="AD1217" t="str">
        <f t="shared" si="588"/>
        <v>0.236383521270969+0.247118943764652i</v>
      </c>
      <c r="AE1217" t="str">
        <f t="shared" si="589"/>
        <v>-0.0901594083495101-0.115683113605752i</v>
      </c>
      <c r="AF1217" t="str">
        <f t="shared" si="590"/>
        <v>-13.8795271757041-2.79487232232408i</v>
      </c>
      <c r="AG1217" t="str">
        <f t="shared" si="591"/>
        <v>1.01659410596579-0.0153504873079852i</v>
      </c>
      <c r="AH1217" t="str">
        <f t="shared" si="592"/>
        <v>0.885107918750609+1.84065378792409i</v>
      </c>
      <c r="AI1217">
        <f t="shared" si="593"/>
        <v>6.2028416837801581</v>
      </c>
      <c r="AJ1217">
        <f t="shared" si="594"/>
        <v>64.318678575133802</v>
      </c>
      <c r="AK1217"/>
      <c r="AL1217"/>
      <c r="AM1217"/>
      <c r="AN1217"/>
    </row>
    <row r="1218" spans="1:40" x14ac:dyDescent="0.25">
      <c r="A1218"/>
      <c r="B1218">
        <f t="shared" si="595"/>
        <v>108400</v>
      </c>
      <c r="C1218" s="237" t="str">
        <f t="shared" si="563"/>
        <v>-6.50405398847961E-06+0.0225924569927742i</v>
      </c>
      <c r="D1218" s="208" t="str">
        <f t="shared" si="564"/>
        <v>-5.95705582141987+0.173208836944602i</v>
      </c>
      <c r="E1218" t="str">
        <f t="shared" si="565"/>
        <v>2870</v>
      </c>
      <c r="F1218" t="str">
        <f t="shared" si="566"/>
        <v>0.777000777000777</v>
      </c>
      <c r="G1218" t="str">
        <f t="shared" si="561"/>
        <v>0.777000777000777</v>
      </c>
      <c r="H1218" t="str">
        <f t="shared" si="567"/>
        <v>7.92438701255094+2.96628418069863i</v>
      </c>
      <c r="I1218" t="str">
        <f t="shared" si="568"/>
        <v>425.685804561417i</v>
      </c>
      <c r="J1218" t="str">
        <f t="shared" si="562"/>
        <v>-153.998420620875+92.0659636159687i</v>
      </c>
      <c r="K1218" t="str">
        <f t="shared" si="569"/>
        <v>1.21743270231392-2.03639549302484i</v>
      </c>
      <c r="L1218" t="str">
        <f t="shared" si="570"/>
        <v>0.0940395386544928-0.132684533447671i</v>
      </c>
      <c r="M1218" t="str">
        <f t="shared" si="571"/>
        <v>1.31147224096841-2.16908002647251i</v>
      </c>
      <c r="N1218" t="str">
        <f t="shared" si="572"/>
        <v>-0.480744213563336i</v>
      </c>
      <c r="O1218" t="str">
        <f t="shared" si="573"/>
        <v>0.886651014852548-0.462439161253615i</v>
      </c>
      <c r="P1218" t="str">
        <f t="shared" si="574"/>
        <v>0.113348985147452+0.462439161253615i</v>
      </c>
      <c r="Q1218" t="str">
        <f t="shared" si="575"/>
        <v>-0.113348985147452+0.018305052309721i</v>
      </c>
      <c r="R1218" t="str">
        <f t="shared" si="576"/>
        <v>-0.332473412506742-4.13347418904239i</v>
      </c>
      <c r="S1218" t="str">
        <f t="shared" si="577"/>
        <v>0.0498645009115284i</v>
      </c>
      <c r="T1218" t="str">
        <f t="shared" si="578"/>
        <v>0.206113627467283-0.0165786207810014i</v>
      </c>
      <c r="U1218" t="str">
        <f t="shared" si="579"/>
        <v>0.0001-1468.21903221306i</v>
      </c>
      <c r="V1218" t="str">
        <f t="shared" si="580"/>
        <v>0.00002-0.0235498003640816i</v>
      </c>
      <c r="W1218" t="str">
        <f t="shared" si="581"/>
        <v>0.0000199993584529566-0.0235494226385586i</v>
      </c>
      <c r="X1218" t="str">
        <f t="shared" si="582"/>
        <v>0.00197767746928577-0.0233821664931504i</v>
      </c>
      <c r="Y1218" t="str">
        <f t="shared" si="583"/>
        <v>0.009+0.681097287298267i</v>
      </c>
      <c r="Z1218" t="str">
        <f t="shared" si="584"/>
        <v>-0.425886302774056-0.0431909974444493i</v>
      </c>
      <c r="AA1218" t="str">
        <f t="shared" si="585"/>
        <v>0.304435358893822-18.2398999617563i</v>
      </c>
      <c r="AB1218" t="str">
        <f t="shared" si="586"/>
        <v>1.40323602719541-0.112868412666234i</v>
      </c>
      <c r="AC1218" t="str">
        <f t="shared" si="587"/>
        <v>2.59548447765959-3.19175502911013i</v>
      </c>
      <c r="AD1218" t="str">
        <f t="shared" si="588"/>
        <v>0.236490399859693+0.247333789104787i</v>
      </c>
      <c r="AE1218" t="str">
        <f t="shared" si="589"/>
        <v>-0.0900354289846518-0.115550329248912i</v>
      </c>
      <c r="AF1218" t="str">
        <f t="shared" si="590"/>
        <v>-13.8814428339708-2.79307534375403i</v>
      </c>
      <c r="AG1218" t="str">
        <f t="shared" si="591"/>
        <v>1.01659168938889-0.015342515985904i</v>
      </c>
      <c r="AH1218" t="str">
        <f t="shared" si="592"/>
        <v>0.884202603849994+1.83854239491621i</v>
      </c>
      <c r="AI1218">
        <f t="shared" si="593"/>
        <v>6.1930754183267469</v>
      </c>
      <c r="AJ1218">
        <f t="shared" si="594"/>
        <v>64.315894879462448</v>
      </c>
      <c r="AK1218"/>
      <c r="AL1218"/>
      <c r="AM1218"/>
      <c r="AN1218"/>
    </row>
    <row r="1219" spans="1:40" x14ac:dyDescent="0.25">
      <c r="A1219"/>
      <c r="B1219">
        <f t="shared" si="595"/>
        <v>108500</v>
      </c>
      <c r="C1219" s="237" t="str">
        <f t="shared" si="563"/>
        <v>-0.0000064920704747639+0.0225716344552137i</v>
      </c>
      <c r="D1219" s="208" t="str">
        <f t="shared" si="564"/>
        <v>-5.95705572954627+0.173049197489972i</v>
      </c>
      <c r="E1219" t="str">
        <f t="shared" si="565"/>
        <v>2870</v>
      </c>
      <c r="F1219" t="str">
        <f t="shared" si="566"/>
        <v>0.777000777000777</v>
      </c>
      <c r="G1219" t="str">
        <f t="shared" si="561"/>
        <v>0.777000777000777</v>
      </c>
      <c r="H1219" t="str">
        <f t="shared" si="567"/>
        <v>7.92629847400856+2.96432912749492i</v>
      </c>
      <c r="I1219" t="str">
        <f t="shared" si="568"/>
        <v>426.078503643116i</v>
      </c>
      <c r="J1219" t="str">
        <f t="shared" si="562"/>
        <v>-154.284527473933+92.1508953167214i</v>
      </c>
      <c r="K1219" t="str">
        <f t="shared" si="569"/>
        <v>1.21575798576235-2.03549456260104i</v>
      </c>
      <c r="L1219" t="str">
        <f t="shared" si="570"/>
        <v>0.0939241360052709-0.132643959256145i</v>
      </c>
      <c r="M1219" t="str">
        <f t="shared" si="571"/>
        <v>1.30968212176762-2.16813852185718i</v>
      </c>
      <c r="N1219" t="str">
        <f t="shared" si="572"/>
        <v>-0.481187704535258i</v>
      </c>
      <c r="O1219" t="str">
        <f t="shared" si="573"/>
        <v>0.886445840071052-0.46283233748381i</v>
      </c>
      <c r="P1219" t="str">
        <f t="shared" si="574"/>
        <v>0.113554159928948+0.46283233748381i</v>
      </c>
      <c r="Q1219" t="str">
        <f t="shared" si="575"/>
        <v>-0.113554159928948+0.018355367051448i</v>
      </c>
      <c r="R1219" t="str">
        <f t="shared" si="576"/>
        <v>-0.332471817893902-4.12961515482068i</v>
      </c>
      <c r="S1219" t="str">
        <f t="shared" si="577"/>
        <v>0.0499105013736238i</v>
      </c>
      <c r="T1219" t="str">
        <f t="shared" si="578"/>
        <v>0.206111162857215-0.0165938351236848i</v>
      </c>
      <c r="U1219" t="str">
        <f t="shared" si="579"/>
        <v>0.0001-1466.86583494834i</v>
      </c>
      <c r="V1219" t="str">
        <f t="shared" si="580"/>
        <v>0.00002-0.0235280954789534i</v>
      </c>
      <c r="W1219" t="str">
        <f t="shared" si="581"/>
        <v>0.0000199993584529566-0.0235277181015649i</v>
      </c>
      <c r="X1219" t="str">
        <f t="shared" si="582"/>
        <v>0.00197409556898937-0.0233609157286576i</v>
      </c>
      <c r="Y1219" t="str">
        <f t="shared" si="583"/>
        <v>0.009+0.681725605828985i</v>
      </c>
      <c r="Z1219" t="str">
        <f t="shared" si="584"/>
        <v>-0.425081064737975-0.0430673568665323i</v>
      </c>
      <c r="AA1219" t="str">
        <f t="shared" si="585"/>
        <v>0.303736002508709-18.2219170506434i</v>
      </c>
      <c r="AB1219" t="str">
        <f t="shared" si="586"/>
        <v>1.40321924795726-0.112971992977957i</v>
      </c>
      <c r="AC1219" t="str">
        <f t="shared" si="587"/>
        <v>2.59283223210334-3.19033110557129i</v>
      </c>
      <c r="AD1219" t="str">
        <f t="shared" si="588"/>
        <v>0.236597370452791+0.247548587805574i</v>
      </c>
      <c r="AE1219" t="str">
        <f t="shared" si="589"/>
        <v>-0.0899117987734486-0.115417840665749i</v>
      </c>
      <c r="AF1219" t="str">
        <f t="shared" si="590"/>
        <v>-13.8833542035548-2.79127993000495i</v>
      </c>
      <c r="AG1219" t="str">
        <f t="shared" si="591"/>
        <v>1.01658927616046-0.0153345670299018i</v>
      </c>
      <c r="AH1219" t="str">
        <f t="shared" si="592"/>
        <v>0.883299600782411+1.8364356416839i</v>
      </c>
      <c r="AI1219">
        <f t="shared" si="593"/>
        <v>6.1833202731988717</v>
      </c>
      <c r="AJ1219">
        <f t="shared" si="594"/>
        <v>64.313102882106847</v>
      </c>
      <c r="AK1219"/>
      <c r="AL1219"/>
      <c r="AM1219"/>
      <c r="AN1219"/>
    </row>
    <row r="1220" spans="1:40" x14ac:dyDescent="0.25">
      <c r="A1220"/>
      <c r="B1220">
        <f t="shared" si="595"/>
        <v>108600</v>
      </c>
      <c r="C1220" s="237" t="str">
        <f t="shared" si="563"/>
        <v>-6.48012004943018E-06+0.0225508502648584i</v>
      </c>
      <c r="D1220" s="208" t="str">
        <f t="shared" si="564"/>
        <v>-5.95705563792633+0.172889852030581i</v>
      </c>
      <c r="E1220" t="str">
        <f t="shared" si="565"/>
        <v>2870</v>
      </c>
      <c r="F1220" t="str">
        <f t="shared" si="566"/>
        <v>0.777000777000777</v>
      </c>
      <c r="G1220" t="str">
        <f t="shared" si="561"/>
        <v>0.777000777000777</v>
      </c>
      <c r="H1220" t="str">
        <f t="shared" si="567"/>
        <v>7.9282056584861+2.96237593365234i</v>
      </c>
      <c r="I1220" t="str">
        <f t="shared" si="568"/>
        <v>426.471202724814i</v>
      </c>
      <c r="J1220" t="str">
        <f t="shared" si="562"/>
        <v>-154.570898141516+92.2358270174742i</v>
      </c>
      <c r="K1220" t="str">
        <f t="shared" si="569"/>
        <v>1.21408633228159-2.03459350742908i</v>
      </c>
      <c r="L1220" t="str">
        <f t="shared" si="570"/>
        <v>0.0938089102267439-0.132603334661472i</v>
      </c>
      <c r="M1220" t="str">
        <f t="shared" si="571"/>
        <v>1.30789524250833-2.16719684209055i</v>
      </c>
      <c r="N1220" t="str">
        <f t="shared" si="572"/>
        <v>-0.48163119550718i</v>
      </c>
      <c r="O1220" t="str">
        <f t="shared" si="573"/>
        <v>0.88624049093963-0.463225422682179i</v>
      </c>
      <c r="P1220" t="str">
        <f t="shared" si="574"/>
        <v>0.11375950906037+0.463225422682179i</v>
      </c>
      <c r="Q1220" t="str">
        <f t="shared" si="575"/>
        <v>-0.11375950906037+0.018405772825001i</v>
      </c>
      <c r="R1220" t="str">
        <f t="shared" si="576"/>
        <v>-0.332470221783627-4.12576318175155i</v>
      </c>
      <c r="S1220" t="str">
        <f t="shared" si="577"/>
        <v>0.0499565018357194i</v>
      </c>
      <c r="T1220" t="str">
        <f t="shared" si="578"/>
        <v>0.206108695962915-0.0166090492448558i</v>
      </c>
      <c r="U1220" t="str">
        <f t="shared" si="579"/>
        <v>0.0001-1465.51512975963i</v>
      </c>
      <c r="V1220" t="str">
        <f t="shared" si="580"/>
        <v>0.00002-0.0235064305659894i</v>
      </c>
      <c r="W1220" t="str">
        <f t="shared" si="581"/>
        <v>0.0000199993584529565-0.0235060535360944i</v>
      </c>
      <c r="X1220" t="str">
        <f t="shared" si="582"/>
        <v>0.00197052346738621-0.0233397032811233i</v>
      </c>
      <c r="Y1220" t="str">
        <f t="shared" si="583"/>
        <v>0.009+0.682353924359703i</v>
      </c>
      <c r="Z1220" t="str">
        <f t="shared" si="584"/>
        <v>-0.424278126539623-0.0429441942940433i</v>
      </c>
      <c r="AA1220" t="str">
        <f t="shared" si="585"/>
        <v>0.303039115432731-18.2039705951082i</v>
      </c>
      <c r="AB1220" t="str">
        <f t="shared" si="586"/>
        <v>1.4032024531679-0.113075571781608i</v>
      </c>
      <c r="AC1220" t="str">
        <f t="shared" si="587"/>
        <v>2.59018479069163-3.18890692769626i</v>
      </c>
      <c r="AD1220" t="str">
        <f t="shared" si="588"/>
        <v>0.236704433033749+0.247763339836757i</v>
      </c>
      <c r="AE1220" t="str">
        <f t="shared" si="589"/>
        <v>-0.0897885163862919-0.115285646813602i</v>
      </c>
      <c r="AF1220" t="str">
        <f t="shared" si="590"/>
        <v>-13.8852612964124-2.78948608162176i</v>
      </c>
      <c r="AG1220" t="str">
        <f t="shared" si="591"/>
        <v>1.01658686626288-0.0153266403703211i</v>
      </c>
      <c r="AH1220" t="str">
        <f t="shared" si="592"/>
        <v>0.88239890160743+1.83433351245727i</v>
      </c>
      <c r="AI1220">
        <f t="shared" si="593"/>
        <v>6.1735762230390101</v>
      </c>
      <c r="AJ1220">
        <f t="shared" si="594"/>
        <v>64.310302585380157</v>
      </c>
      <c r="AK1220"/>
      <c r="AL1220"/>
      <c r="AM1220"/>
      <c r="AN1220"/>
    </row>
    <row r="1221" spans="1:40" x14ac:dyDescent="0.25">
      <c r="A1221"/>
      <c r="B1221">
        <f t="shared" si="595"/>
        <v>108700</v>
      </c>
      <c r="C1221" s="237" t="str">
        <f t="shared" si="563"/>
        <v>-6.46820259077408E-06+0.0225301043158742i</v>
      </c>
      <c r="D1221" s="208" t="str">
        <f t="shared" si="564"/>
        <v>-5.95705554655916+0.172730799755036i</v>
      </c>
      <c r="E1221" t="str">
        <f t="shared" si="565"/>
        <v>2870</v>
      </c>
      <c r="F1221" t="str">
        <f t="shared" si="566"/>
        <v>0.777000777000777</v>
      </c>
      <c r="G1221" t="str">
        <f t="shared" ref="G1221:G1284" si="596">IF($C$11=$C$7,$C$24,F1221)</f>
        <v>0.777000777000777</v>
      </c>
      <c r="H1221" t="str">
        <f t="shared" si="567"/>
        <v>7.93010857790275+2.96042459888696i</v>
      </c>
      <c r="I1221" t="str">
        <f t="shared" si="568"/>
        <v>426.863901806513i</v>
      </c>
      <c r="J1221" t="str">
        <f t="shared" ref="J1221:J1284" si="597">IMSUM(COMPLEX(0,2*PI()*B1221*$C$113*$C$112),COMPLEX(0,2*PI()*B1221*$C$113*$C$111),COMPLEX(0,2*PI()*B1221*$C$28*10^-12*$C$111),COMPLEX(-1*2*PI()*B1221*2*PI()*B1221*$C$113*$C$112*$C$28*10^-12*$C$111,0),COMPLEX(1,0))</f>
        <v>-154.857532623625+92.3207587182269i</v>
      </c>
      <c r="K1221" t="str">
        <f t="shared" si="569"/>
        <v>1.21241773559935-2.03369233150561i</v>
      </c>
      <c r="L1221" t="str">
        <f t="shared" si="570"/>
        <v>0.0936938610589511-0.132562659986498i</v>
      </c>
      <c r="M1221" t="str">
        <f t="shared" si="571"/>
        <v>1.3061115966583-2.16625499149211i</v>
      </c>
      <c r="N1221" t="str">
        <f t="shared" si="572"/>
        <v>-0.482074686479102i</v>
      </c>
      <c r="O1221" t="str">
        <f t="shared" si="573"/>
        <v>0.886034967498672-0.463618416771409i</v>
      </c>
      <c r="P1221" t="str">
        <f t="shared" si="574"/>
        <v>0.113965032501328+0.463618416771409i</v>
      </c>
      <c r="Q1221" t="str">
        <f t="shared" si="575"/>
        <v>-0.113965032501328+0.018456269707693i</v>
      </c>
      <c r="R1221" t="str">
        <f t="shared" si="576"/>
        <v>-0.332468624175853-4.1219182503464i</v>
      </c>
      <c r="S1221" t="str">
        <f t="shared" si="577"/>
        <v>0.0500025022978148i</v>
      </c>
      <c r="T1221" t="str">
        <f t="shared" si="578"/>
        <v>0.206106226784351-0.0166242631443044i</v>
      </c>
      <c r="U1221" t="str">
        <f t="shared" si="579"/>
        <v>0.0001-1464.16690976905i</v>
      </c>
      <c r="V1221" t="str">
        <f t="shared" si="580"/>
        <v>0.00002-0.0234848055148707i</v>
      </c>
      <c r="W1221" t="str">
        <f t="shared" si="581"/>
        <v>0.0000199993584529565-0.0234844288318298i</v>
      </c>
      <c r="X1221" t="str">
        <f t="shared" si="582"/>
        <v>0.00196696112885174-0.0233185290477711i</v>
      </c>
      <c r="Y1221" t="str">
        <f t="shared" si="583"/>
        <v>0.009+0.682982242890421i</v>
      </c>
      <c r="Z1221" t="str">
        <f t="shared" si="584"/>
        <v>-0.423477479364271-0.0428215073962532i</v>
      </c>
      <c r="AA1221" t="str">
        <f t="shared" si="585"/>
        <v>0.302344685944424-18.1860604817856i</v>
      </c>
      <c r="AB1221" t="str">
        <f t="shared" si="586"/>
        <v>1.40318564282712-0.113179149075757i</v>
      </c>
      <c r="AC1221" t="str">
        <f t="shared" si="587"/>
        <v>2.58754214374274-3.18748250187208i</v>
      </c>
      <c r="AD1221" t="str">
        <f t="shared" si="588"/>
        <v>0.236811587586038+0.247978045168056i</v>
      </c>
      <c r="AE1221" t="str">
        <f t="shared" si="589"/>
        <v>-0.0896655804999146-0.115153746654782i</v>
      </c>
      <c r="AF1221" t="str">
        <f t="shared" si="590"/>
        <v>-13.8871641244619-2.78769379913192i</v>
      </c>
      <c r="AG1221" t="str">
        <f t="shared" si="591"/>
        <v>1.01658445967862-0.0153187359377925i</v>
      </c>
      <c r="AH1221" t="str">
        <f t="shared" si="592"/>
        <v>0.881500498418332+1.83223599153777i</v>
      </c>
      <c r="AI1221">
        <f t="shared" si="593"/>
        <v>6.163843242572062</v>
      </c>
      <c r="AJ1221">
        <f t="shared" si="594"/>
        <v>64.3074939916511</v>
      </c>
      <c r="AK1221"/>
      <c r="AL1221"/>
      <c r="AM1221"/>
      <c r="AN1221"/>
    </row>
    <row r="1222" spans="1:40" x14ac:dyDescent="0.25">
      <c r="A1222"/>
      <c r="B1222">
        <f t="shared" si="595"/>
        <v>108800</v>
      </c>
      <c r="C1222" s="237" t="str">
        <f t="shared" ref="C1222:C1285" si="598">IMPRODUCT(COMPLEX(-1,0),IMDIV(IMPRODUCT(G1222,COMPLEX($C$100+$C$101,0)),COMPLEX($C$100,2*PI()*B1222*$C$103*$C$102*(2*$C$100+$C$101))))</f>
        <v>-6.45631797765037E-06+0.0225093965028163i</v>
      </c>
      <c r="D1222" s="208" t="str">
        <f t="shared" ref="D1222:D1285" si="599">IMPRODUCT(COMPLEX($C$106,0),IMSUB(C1222,G1222))</f>
        <v>-5.95705545544379+0.172572039854925i</v>
      </c>
      <c r="E1222" t="str">
        <f t="shared" ref="E1222:E1285" si="600">IMDIV(COMPLEX($C$20*10^3,0),COMPLEX(1,2*PI()*B1222*$C$20*1000*$C$29*10^-12))</f>
        <v>2870</v>
      </c>
      <c r="F1222" t="str">
        <f t="shared" ref="F1222:F1285" si="601">IMDIV(COMPLEX($C$22*1000,0),IMSUM(COMPLEX($C$22*1000,0),E1222))</f>
        <v>0.777000777000777</v>
      </c>
      <c r="G1222" t="str">
        <f t="shared" si="596"/>
        <v>0.777000777000777</v>
      </c>
      <c r="H1222" t="str">
        <f t="shared" ref="H1222:H1285" si="602">IMPRODUCT(COMPLEX($C$108,0),IMPRODUCT(COMPLEX(-1,0),D1222),IMDIV(COMPLEX(0,2*PI()*B1222*$C$109*$C$110),COMPLEX(1,2*PI()*B1222*$C$109*$C$110)))</f>
        <v>7.93200724413961+2.9584751229004i</v>
      </c>
      <c r="I1222" t="str">
        <f t="shared" ref="I1222:I1285" si="603">COMPLEX(0,2*PI()*B1222*$C$113*$C$112*$C$114)</f>
        <v>427.256600888212i</v>
      </c>
      <c r="J1222" t="str">
        <f t="shared" si="597"/>
        <v>-155.14443092026+92.4056904189796i</v>
      </c>
      <c r="K1222" t="str">
        <f t="shared" ref="K1222:K1285" si="604">IMDIV(I1222,J1222)</f>
        <v>1.21075218945458-2.03279103880606i</v>
      </c>
      <c r="L1222" t="str">
        <f t="shared" ref="L1222:L1285" si="605">IMDIV(COMPLEX($C$117,0),COMPLEX(1,2*PI()*B1222*$C$115*$C$116))</f>
        <v>0.0935789882420096-0.132521935552825i</v>
      </c>
      <c r="M1222" t="str">
        <f t="shared" ref="M1222:M1285" si="606">IMSUM(K1222,L1222)</f>
        <v>1.30433117769659-2.16531297435889i</v>
      </c>
      <c r="N1222" t="str">
        <f t="shared" ref="N1222:N1285" si="607">COMPLEX(0,-2*PI()*B1222*$C$43)</f>
        <v>-0.482518177451024i</v>
      </c>
      <c r="O1222" t="str">
        <f t="shared" ref="O1222:O1285" si="608">IMEXP(N1222)</f>
        <v>0.8858292697886-0.464011319674203i</v>
      </c>
      <c r="P1222" t="str">
        <f t="shared" ref="P1222:P1285" si="609">IMSUB(COMPLEX(1,0),O1222)</f>
        <v>0.1141707302114+0.464011319674203i</v>
      </c>
      <c r="Q1222" t="str">
        <f t="shared" ref="Q1222:Q1285" si="610">IMSUM(COMPLEX(0,2*PI()*B1222*$C$43),O1222,COMPLEX(-1,0))</f>
        <v>-0.1141707302114+0.018506857776821i</v>
      </c>
      <c r="R1222" t="str">
        <f t="shared" ref="R1222:R1285" si="611">IMDIV(P1222,Q1222)</f>
        <v>-0.332467025070475-4.11808034118817i</v>
      </c>
      <c r="S1222" t="str">
        <f t="shared" ref="S1222:S1285" si="612">IMDIV(COMPLEX(0,2*PI()*B1222*$C$123),COMPLEX($C$124,0))</f>
        <v>0.0500485027599104i</v>
      </c>
      <c r="T1222" t="str">
        <f t="shared" ref="T1222:T1285" si="613">IMPRODUCT(R1222,S1222)</f>
        <v>0.206103755321489-0.0166394768218189i</v>
      </c>
      <c r="U1222" t="str">
        <f t="shared" ref="U1222:U1285" si="614">IMDIV(COMPLEX(1,2*PI()*B1222*$C$16*10^-3*$C$15*10^-6),COMPLEX(0,2*PI()*B1222*$C$15*10^-6))</f>
        <v>0.0001-1462.82116812404i</v>
      </c>
      <c r="V1222" t="str">
        <f t="shared" ref="V1222:V1285" si="615">IMSUM(COMPLEX($C$18*10^-3,0),IMDIV(COMPLEX(1,0),COMPLEX(0,2*PI()*B1222*($C$17*1*10^-6))))</f>
        <v>0.00002-0.0234632202156842i</v>
      </c>
      <c r="W1222" t="str">
        <f t="shared" ref="W1222:W1285" si="616">IMDIV(IMPRODUCT(U1222,V1222),IMSUM(U1222,V1222))</f>
        <v>0.0000199993584529566-0.0234628438788599i</v>
      </c>
      <c r="X1222" t="str">
        <f t="shared" ref="X1222:X1285" si="617">IMDIV(IMPRODUCT(COMPLEX($C$19,0),W1222),IMSUM(COMPLEX($C$19,0),W1222))</f>
        <v>0.00196340851792281-0.0232973929261893i</v>
      </c>
      <c r="Y1222" t="str">
        <f t="shared" ref="Y1222:Y1285" si="618">COMPLEX($C$13*10^-3,2*PI()*B1222*$C$12*0.000001)</f>
        <v>0.009+0.683610561421139i</v>
      </c>
      <c r="Z1222" t="str">
        <f t="shared" ref="Z1222:Z1285" si="619">IMPRODUCT(COMPLEX($C$6,0),IMDIV(X1222,IMSUM(X1222,Y1222)))</f>
        <v>-0.422679114439672-0.0426992938561777i</v>
      </c>
      <c r="AA1222" t="str">
        <f t="shared" ref="AA1222:AA1285" si="620">IMDIV(COMPLEX($C$6,0),IMSUM(X1222,Y1222))</f>
        <v>0.301652702391816-18.1681865977884i</v>
      </c>
      <c r="AB1222" t="str">
        <f t="shared" ref="AB1222:AB1285" si="621">IMPRODUCT(COMPLEX($C$119,0),T1222)</f>
        <v>1.40316881693467-0.113282724858964i</v>
      </c>
      <c r="AC1222" t="str">
        <f t="shared" ref="AC1222:AC1285" si="622">IMSUM(COMPLEX(1,0),IMPRODUCT(AB1222,M1222))</f>
        <v>2.58490428159169-3.18605783445243i</v>
      </c>
      <c r="AD1222" t="str">
        <f t="shared" ref="AD1222:AD1285" si="623">IMDIV(AB1222,AC1222)</f>
        <v>0.236918834093111+0.248192703769164i</v>
      </c>
      <c r="AE1222" t="str">
        <f t="shared" ref="AE1222:AE1285" si="624">IMPRODUCT(AD1222,AA1222,X1222)</f>
        <v>-0.089542989797357-0.115022139156543i</v>
      </c>
      <c r="AF1222" t="str">
        <f t="shared" ref="AF1222:AF1285" si="625">IMSUB(D1222,H1222)</f>
        <v>-13.8890626995834-2.78590308304548i</v>
      </c>
      <c r="AG1222" t="str">
        <f t="shared" ref="AG1222:AG1285" si="626">IMSUM(COMPLEX(1,0),IMPRODUCT(AD1222,AA1222,COMPLEX($C$127,0)))</f>
        <v>1.01658205639024-0.0153108536632321i</v>
      </c>
      <c r="AH1222" t="str">
        <f t="shared" ref="AH1222:AH1285" si="627">IMDIV(IMPRODUCT(AE1222,AF1222),AG1222)</f>
        <v>0.880604383341949+1.83014306329774i</v>
      </c>
      <c r="AI1222">
        <f t="shared" ref="AI1222:AI1285" si="628">20*LOG10(IMABS(AH1222))</f>
        <v>6.1541213066048437</v>
      </c>
      <c r="AJ1222">
        <f t="shared" ref="AJ1222:AJ1285" si="629">IMARGUMENT(AH1222)*180/PI()</f>
        <v>64.304677103342499</v>
      </c>
      <c r="AK1222"/>
      <c r="AL1222"/>
      <c r="AM1222"/>
      <c r="AN1222"/>
    </row>
    <row r="1223" spans="1:40" x14ac:dyDescent="0.25">
      <c r="A1223"/>
      <c r="B1223">
        <f t="shared" si="595"/>
        <v>108900</v>
      </c>
      <c r="C1223" s="237" t="str">
        <f t="shared" si="598"/>
        <v>-6.44446608946969E-06+0.022488726720627i</v>
      </c>
      <c r="D1223" s="208" t="str">
        <f t="shared" si="599"/>
        <v>-5.95705536457931+0.172413571524807i</v>
      </c>
      <c r="E1223" t="str">
        <f t="shared" si="600"/>
        <v>2870</v>
      </c>
      <c r="F1223" t="str">
        <f t="shared" si="601"/>
        <v>0.777000777000777</v>
      </c>
      <c r="G1223" t="str">
        <f t="shared" si="596"/>
        <v>0.777000777000777</v>
      </c>
      <c r="H1223" t="str">
        <f t="shared" si="602"/>
        <v>7.93390166904+2.95652750538004i</v>
      </c>
      <c r="I1223" t="str">
        <f t="shared" si="603"/>
        <v>427.649299969911i</v>
      </c>
      <c r="J1223" t="str">
        <f t="shared" si="597"/>
        <v>-155.43159303142+92.4906221197323i</v>
      </c>
      <c r="K1223" t="str">
        <f t="shared" si="604"/>
        <v>1.20908968759747-2.0318896332847i</v>
      </c>
      <c r="L1223" t="str">
        <f t="shared" si="605"/>
        <v>0.0934642915161199-0.132481161680816i</v>
      </c>
      <c r="M1223" t="str">
        <f t="shared" si="606"/>
        <v>1.30255397911359-2.16437079496552i</v>
      </c>
      <c r="N1223" t="str">
        <f t="shared" si="607"/>
        <v>-0.482961668422946i</v>
      </c>
      <c r="O1223" t="str">
        <f t="shared" si="608"/>
        <v>0.885623397849873-0.464404131313284i</v>
      </c>
      <c r="P1223" t="str">
        <f t="shared" si="609"/>
        <v>0.114376602150127+0.464404131313284i</v>
      </c>
      <c r="Q1223" t="str">
        <f t="shared" si="610"/>
        <v>-0.114376602150127+0.018557537109662i</v>
      </c>
      <c r="R1223" t="str">
        <f t="shared" si="611"/>
        <v>-0.332465424467428-4.11424943493126i</v>
      </c>
      <c r="S1223" t="str">
        <f t="shared" si="612"/>
        <v>0.050094503222006i</v>
      </c>
      <c r="T1223" t="str">
        <f t="shared" si="613"/>
        <v>0.2061012815743-0.0166546902771892i</v>
      </c>
      <c r="U1223" t="str">
        <f t="shared" si="614"/>
        <v>0.0001-1461.4778979972i</v>
      </c>
      <c r="V1223" t="str">
        <f t="shared" si="615"/>
        <v>0.00002-0.0234416745589205i</v>
      </c>
      <c r="W1223" t="str">
        <f t="shared" si="616"/>
        <v>0.0000199993584529566-0.0234412985676769i</v>
      </c>
      <c r="X1223" t="str">
        <f t="shared" si="617"/>
        <v>0.00195986559929675-0.0232762948143291i</v>
      </c>
      <c r="Y1223" t="str">
        <f t="shared" si="618"/>
        <v>0.009+0.684238879951857i</v>
      </c>
      <c r="Z1223" t="str">
        <f t="shared" si="619"/>
        <v>-0.421883023035806-0.0425775513704802i</v>
      </c>
      <c r="AA1223" t="str">
        <f t="shared" si="620"/>
        <v>0.300963153191931-18.150348830705i</v>
      </c>
      <c r="AB1223" t="str">
        <f t="shared" si="621"/>
        <v>1.40315197549036-0.113386299129797i</v>
      </c>
      <c r="AC1223" t="str">
        <f t="shared" si="622"/>
        <v>2.58227119459031-3.18463293175799i</v>
      </c>
      <c r="AD1223" t="str">
        <f t="shared" si="623"/>
        <v>0.237026172538411+0.248407315609756i</v>
      </c>
      <c r="AE1223" t="str">
        <f t="shared" si="624"/>
        <v>-0.089420742967934-0.114890823291056i</v>
      </c>
      <c r="AF1223" t="str">
        <f t="shared" si="625"/>
        <v>-13.8909570336193-2.78411393385523i</v>
      </c>
      <c r="AG1223" t="str">
        <f t="shared" si="626"/>
        <v>1.01657965638039-0.0153029934778418i</v>
      </c>
      <c r="AH1223" t="str">
        <f t="shared" si="627"/>
        <v>0.879710548538555+1.8280547121801i</v>
      </c>
      <c r="AI1223">
        <f t="shared" si="628"/>
        <v>6.1444103900261844</v>
      </c>
      <c r="AJ1223">
        <f t="shared" si="629"/>
        <v>64.301851922930467</v>
      </c>
      <c r="AK1223"/>
      <c r="AL1223"/>
      <c r="AM1223"/>
      <c r="AN1223"/>
    </row>
    <row r="1224" spans="1:40" x14ac:dyDescent="0.25">
      <c r="A1224"/>
      <c r="B1224">
        <f t="shared" si="595"/>
        <v>109000</v>
      </c>
      <c r="C1224" s="237" t="str">
        <f t="shared" si="598"/>
        <v>-6.43264680619563E-06+0.0224680948646341i</v>
      </c>
      <c r="D1224" s="208" t="str">
        <f t="shared" si="599"/>
        <v>-5.95705527396481+0.172255393962195i</v>
      </c>
      <c r="E1224" t="str">
        <f t="shared" si="600"/>
        <v>2870</v>
      </c>
      <c r="F1224" t="str">
        <f t="shared" si="601"/>
        <v>0.777000777000777</v>
      </c>
      <c r="G1224" t="str">
        <f t="shared" si="596"/>
        <v>0.777000777000777</v>
      </c>
      <c r="H1224" t="str">
        <f t="shared" si="602"/>
        <v>7.93579186440953+2.95458174599911i</v>
      </c>
      <c r="I1224" t="str">
        <f t="shared" si="603"/>
        <v>428.041999051609i</v>
      </c>
      <c r="J1224" t="str">
        <f t="shared" si="597"/>
        <v>-155.719018957106+92.5755538204851i</v>
      </c>
      <c r="K1224" t="str">
        <f t="shared" si="604"/>
        <v>1.20743022378945-2.03098811887471i</v>
      </c>
      <c r="L1224" t="str">
        <f t="shared" si="605"/>
        <v>0.0933497706215633-0.132440338689601i</v>
      </c>
      <c r="M1224" t="str">
        <f t="shared" si="606"/>
        <v>1.30077999441101-2.16342845756431i</v>
      </c>
      <c r="N1224" t="str">
        <f t="shared" si="607"/>
        <v>-0.483405159394868i</v>
      </c>
      <c r="O1224" t="str">
        <f t="shared" si="608"/>
        <v>0.885417351722982-0.464796851611391i</v>
      </c>
      <c r="P1224" t="str">
        <f t="shared" si="609"/>
        <v>0.114582648277018+0.464796851611391i</v>
      </c>
      <c r="Q1224" t="str">
        <f t="shared" si="610"/>
        <v>-0.114582648277018+0.018608307783477i</v>
      </c>
      <c r="R1224" t="str">
        <f t="shared" si="611"/>
        <v>-0.332463822366608-4.11042551230094i</v>
      </c>
      <c r="S1224" t="str">
        <f t="shared" si="612"/>
        <v>0.0501405036841014i</v>
      </c>
      <c r="T1224" t="str">
        <f t="shared" si="613"/>
        <v>0.20609880554275-0.0166699035102033i</v>
      </c>
      <c r="U1224" t="str">
        <f t="shared" si="614"/>
        <v>0.0001-1460.1370925862i</v>
      </c>
      <c r="V1224" t="str">
        <f t="shared" si="615"/>
        <v>0.00002-0.0234201684354719i</v>
      </c>
      <c r="W1224" t="str">
        <f t="shared" si="616"/>
        <v>0.0000199993584529565-0.0234197927891748i</v>
      </c>
      <c r="X1224" t="str">
        <f t="shared" si="617"/>
        <v>0.0019563323378305-0.0232552346105023i</v>
      </c>
      <c r="Y1224" t="str">
        <f t="shared" si="618"/>
        <v>0.009+0.684867198482575i</v>
      </c>
      <c r="Z1224" t="str">
        <f t="shared" si="619"/>
        <v>-0.421089196464625-0.0424562776493772i</v>
      </c>
      <c r="AA1224" t="str">
        <f t="shared" si="620"/>
        <v>0.3002760268303-18.1325470685966i</v>
      </c>
      <c r="AB1224" t="str">
        <f t="shared" si="621"/>
        <v>1.40313511849397-0.113489871886814i</v>
      </c>
      <c r="AC1224" t="str">
        <f t="shared" si="622"/>
        <v>2.57964287310722-3.18320780007636i</v>
      </c>
      <c r="AD1224" t="str">
        <f t="shared" si="623"/>
        <v>0.237133602905362+0.248621880659481i</v>
      </c>
      <c r="AE1224" t="str">
        <f t="shared" si="624"/>
        <v>-0.0892988387071914-0.114759798035372i</v>
      </c>
      <c r="AF1224" t="str">
        <f t="shared" si="625"/>
        <v>-13.8928471383743-2.78232635203692i</v>
      </c>
      <c r="AG1224" t="str">
        <f t="shared" si="626"/>
        <v>1.01657725963181-0.0152951553131059i</v>
      </c>
      <c r="AH1224" t="str">
        <f t="shared" si="627"/>
        <v>0.878818986201596+1.8259709226978i</v>
      </c>
      <c r="AI1224">
        <f t="shared" si="628"/>
        <v>6.1347104678058075</v>
      </c>
      <c r="AJ1224">
        <f t="shared" si="629"/>
        <v>64.299018452944395</v>
      </c>
      <c r="AK1224"/>
      <c r="AL1224"/>
      <c r="AM1224"/>
      <c r="AN1224"/>
    </row>
    <row r="1225" spans="1:40" x14ac:dyDescent="0.25">
      <c r="A1225"/>
      <c r="B1225">
        <f t="shared" si="595"/>
        <v>109100</v>
      </c>
      <c r="C1225" s="237" t="str">
        <f t="shared" si="598"/>
        <v>-6.42086000834164E-06+0.0224475008305495i</v>
      </c>
      <c r="D1225" s="208" t="str">
        <f t="shared" si="599"/>
        <v>-5.95705518359935+0.172097506367546i</v>
      </c>
      <c r="E1225" t="str">
        <f t="shared" si="600"/>
        <v>2870</v>
      </c>
      <c r="F1225" t="str">
        <f t="shared" si="601"/>
        <v>0.777000777000777</v>
      </c>
      <c r="G1225" t="str">
        <f t="shared" si="596"/>
        <v>0.777000777000777</v>
      </c>
      <c r="H1225" t="str">
        <f t="shared" si="602"/>
        <v>7.93767784201615+2.9526378444168i</v>
      </c>
      <c r="I1225" t="str">
        <f t="shared" si="603"/>
        <v>428.434698133308i</v>
      </c>
      <c r="J1225" t="str">
        <f t="shared" si="597"/>
        <v>-156.006708697318+92.6604855212378i</v>
      </c>
      <c r="K1225" t="str">
        <f t="shared" si="604"/>
        <v>1.2057737918032-2.03008649948837i</v>
      </c>
      <c r="L1225" t="str">
        <f t="shared" si="605"/>
        <v>0.0932354252987076-0.132399466897079i</v>
      </c>
      <c r="M1225" t="str">
        <f t="shared" si="606"/>
        <v>1.29900921710191-2.16248596638545i</v>
      </c>
      <c r="N1225" t="str">
        <f t="shared" si="607"/>
        <v>-0.48384865036679i</v>
      </c>
      <c r="O1225" t="str">
        <f t="shared" si="608"/>
        <v>0.885211131448453-0.465189480491284i</v>
      </c>
      <c r="P1225" t="str">
        <f t="shared" si="609"/>
        <v>0.114788868551547+0.465189480491284i</v>
      </c>
      <c r="Q1225" t="str">
        <f t="shared" si="610"/>
        <v>-0.114788868551547+0.018659169875506i</v>
      </c>
      <c r="R1225" t="str">
        <f t="shared" si="611"/>
        <v>-0.332462218768001-4.10660855409321i</v>
      </c>
      <c r="S1225" t="str">
        <f t="shared" si="612"/>
        <v>0.050186504146197i</v>
      </c>
      <c r="T1225" t="str">
        <f t="shared" si="613"/>
        <v>0.206096327226807-0.0166851165206541i</v>
      </c>
      <c r="U1225" t="str">
        <f t="shared" si="614"/>
        <v>0.0001-1458.79874511361i</v>
      </c>
      <c r="V1225" t="str">
        <f t="shared" si="615"/>
        <v>0.00002-0.023398701736631i</v>
      </c>
      <c r="W1225" t="str">
        <f t="shared" si="616"/>
        <v>0.0000199993584529566-0.0233983264346482i</v>
      </c>
      <c r="X1225" t="str">
        <f t="shared" si="617"/>
        <v>0.00195280869853984-0.0232342122133814i</v>
      </c>
      <c r="Y1225" t="str">
        <f t="shared" si="618"/>
        <v>0.009+0.685495517013293i</v>
      </c>
      <c r="Z1225" t="str">
        <f t="shared" si="619"/>
        <v>-0.420297626079842-0.0423354704165478i</v>
      </c>
      <c r="AA1225" t="str">
        <f t="shared" si="620"/>
        <v>0.299591311860494-18.1147811999948i</v>
      </c>
      <c r="AB1225" t="str">
        <f t="shared" si="621"/>
        <v>1.40311824594526-0.113593443128604i</v>
      </c>
      <c r="AC1225" t="str">
        <f t="shared" si="622"/>
        <v>2.57701930752775-3.18178244566239i</v>
      </c>
      <c r="AD1225" t="str">
        <f t="shared" si="623"/>
        <v>0.237241125177373+0.248836398887962i</v>
      </c>
      <c r="AE1225" t="str">
        <f t="shared" si="624"/>
        <v>-0.0891772757168791-0.114629062371402i</v>
      </c>
      <c r="AF1225" t="str">
        <f t="shared" si="625"/>
        <v>-13.8947330256155-2.78054033804925i</v>
      </c>
      <c r="AG1225" t="str">
        <f t="shared" si="626"/>
        <v>1.01657486612734-0.0152873391007909i</v>
      </c>
      <c r="AH1225" t="str">
        <f t="shared" si="627"/>
        <v>0.877929688557619+1.82389167943363i</v>
      </c>
      <c r="AI1225">
        <f t="shared" si="628"/>
        <v>6.125021514994943</v>
      </c>
      <c r="AJ1225">
        <f t="shared" si="629"/>
        <v>64.296176695966722</v>
      </c>
      <c r="AK1225"/>
      <c r="AL1225"/>
      <c r="AM1225"/>
      <c r="AN1225"/>
    </row>
    <row r="1226" spans="1:40" x14ac:dyDescent="0.25">
      <c r="A1226"/>
      <c r="B1226">
        <f t="shared" si="595"/>
        <v>109200</v>
      </c>
      <c r="C1226" s="237" t="str">
        <f t="shared" si="598"/>
        <v>-6.40910557696805E-06+0.0224269445144667i</v>
      </c>
      <c r="D1226" s="208" t="str">
        <f t="shared" si="599"/>
        <v>-5.95705509348205+0.171939907944245i</v>
      </c>
      <c r="E1226" t="str">
        <f t="shared" si="600"/>
        <v>2870</v>
      </c>
      <c r="F1226" t="str">
        <f t="shared" si="601"/>
        <v>0.777000777000777</v>
      </c>
      <c r="G1226" t="str">
        <f t="shared" si="596"/>
        <v>0.777000777000777</v>
      </c>
      <c r="H1226" t="str">
        <f t="shared" si="602"/>
        <v>7.93955961359045+2.95069580027838i</v>
      </c>
      <c r="I1226" t="str">
        <f t="shared" si="603"/>
        <v>428.827397215007i</v>
      </c>
      <c r="J1226" t="str">
        <f t="shared" si="597"/>
        <v>-156.294662252055+92.7454172219906i</v>
      </c>
      <c r="K1226" t="str">
        <f t="shared" si="604"/>
        <v>1.20412038542265-2.02918477901704i</v>
      </c>
      <c r="L1226" t="str">
        <f t="shared" si="605"/>
        <v>0.0931212552880089-0.132358546619922i</v>
      </c>
      <c r="M1226" t="str">
        <f t="shared" si="606"/>
        <v>1.29724164071066-2.16154332563696i</v>
      </c>
      <c r="N1226" t="str">
        <f t="shared" si="607"/>
        <v>-0.484292141338711i</v>
      </c>
      <c r="O1226" t="str">
        <f t="shared" si="608"/>
        <v>0.885004737066846-0.465582017875736i</v>
      </c>
      <c r="P1226" t="str">
        <f t="shared" si="609"/>
        <v>0.114995262933154+0.465582017875736i</v>
      </c>
      <c r="Q1226" t="str">
        <f t="shared" si="610"/>
        <v>-0.114995262933154+0.018710123462975i</v>
      </c>
      <c r="R1226" t="str">
        <f t="shared" si="611"/>
        <v>-0.332460613671467-4.10279854117436i</v>
      </c>
      <c r="S1226" t="str">
        <f t="shared" si="612"/>
        <v>0.0502325046082924i</v>
      </c>
      <c r="T1226" t="str">
        <f t="shared" si="613"/>
        <v>0.206093846626436-0.0167003293083277i</v>
      </c>
      <c r="U1226" t="str">
        <f t="shared" si="614"/>
        <v>0.0001-1457.46284882688i</v>
      </c>
      <c r="V1226" t="str">
        <f t="shared" si="615"/>
        <v>0.00002-0.0233772743540883i</v>
      </c>
      <c r="W1226" t="str">
        <f t="shared" si="616"/>
        <v>0.0000199993584529566-0.0233768993957893i</v>
      </c>
      <c r="X1226" t="str">
        <f t="shared" si="617"/>
        <v>0.00194929464659838-0.0232132275219961i</v>
      </c>
      <c r="Y1226" t="str">
        <f t="shared" si="618"/>
        <v>0.009+0.686123835544011i</v>
      </c>
      <c r="Z1226" t="str">
        <f t="shared" si="619"/>
        <v>-0.41950830327665-0.0422151274090364i</v>
      </c>
      <c r="AA1226" t="str">
        <f t="shared" si="620"/>
        <v>0.298908996903627-18.0970511138992i</v>
      </c>
      <c r="AB1226" t="str">
        <f t="shared" si="621"/>
        <v>1.40310135784401-0.113697012853711i</v>
      </c>
      <c r="AC1226" t="str">
        <f t="shared" si="622"/>
        <v>2.57440048825412-3.18035687473812i</v>
      </c>
      <c r="AD1226" t="str">
        <f t="shared" si="623"/>
        <v>0.237348739337841+0.249050870264801i</v>
      </c>
      <c r="AE1226" t="str">
        <f t="shared" si="624"/>
        <v>-0.0890560527049098-0.114498615285881i</v>
      </c>
      <c r="AF1226" t="str">
        <f t="shared" si="625"/>
        <v>-13.8966147070725-2.77875589233413i</v>
      </c>
      <c r="AG1226" t="str">
        <f t="shared" si="626"/>
        <v>1.0165724758499-0.0152795447729436i</v>
      </c>
      <c r="AH1226" t="str">
        <f t="shared" si="627"/>
        <v>0.87704264786605+1.82181696703965i</v>
      </c>
      <c r="AI1226">
        <f t="shared" si="628"/>
        <v>6.1153435067252104</v>
      </c>
      <c r="AJ1226">
        <f t="shared" si="629"/>
        <v>64.293326654631485</v>
      </c>
      <c r="AK1226"/>
      <c r="AL1226"/>
      <c r="AM1226"/>
      <c r="AN1226"/>
    </row>
    <row r="1227" spans="1:40" x14ac:dyDescent="0.25">
      <c r="A1227"/>
      <c r="B1227">
        <f t="shared" si="595"/>
        <v>109300</v>
      </c>
      <c r="C1227" s="237" t="str">
        <f t="shared" si="598"/>
        <v>-6.39738339367899E-06+0.0224064258128598i</v>
      </c>
      <c r="D1227" s="208" t="str">
        <f t="shared" si="599"/>
        <v>-5.95705500361198+0.171782597898592i</v>
      </c>
      <c r="E1227" t="str">
        <f t="shared" si="600"/>
        <v>2870</v>
      </c>
      <c r="F1227" t="str">
        <f t="shared" si="601"/>
        <v>0.777000777000777</v>
      </c>
      <c r="G1227" t="str">
        <f t="shared" si="596"/>
        <v>0.777000777000777</v>
      </c>
      <c r="H1227" t="str">
        <f t="shared" si="602"/>
        <v>7.94143719082555+2.9487556132153i</v>
      </c>
      <c r="I1227" t="str">
        <f t="shared" si="603"/>
        <v>429.220096296705i</v>
      </c>
      <c r="J1227" t="str">
        <f t="shared" si="597"/>
        <v>-156.582879621318+92.8303489227433i</v>
      </c>
      <c r="K1227" t="str">
        <f t="shared" si="604"/>
        <v>1.20246999844297-2.02828296133133i</v>
      </c>
      <c r="L1227" t="str">
        <f t="shared" si="605"/>
        <v>0.0930072603300129-0.13231757817358i</v>
      </c>
      <c r="M1227" t="str">
        <f t="shared" si="606"/>
        <v>1.29547725877298-2.16060053950491i</v>
      </c>
      <c r="N1227" t="str">
        <f t="shared" si="607"/>
        <v>-0.484735632310633i</v>
      </c>
      <c r="O1227" t="str">
        <f t="shared" si="608"/>
        <v>0.884798168618756-0.465974463687545i</v>
      </c>
      <c r="P1227" t="str">
        <f t="shared" si="609"/>
        <v>0.115201831381244+0.465974463687545i</v>
      </c>
      <c r="Q1227" t="str">
        <f t="shared" si="610"/>
        <v>-0.115201831381244+0.018761168623088i</v>
      </c>
      <c r="R1227" t="str">
        <f t="shared" si="611"/>
        <v>-0.332459007076986-4.09899545448078i</v>
      </c>
      <c r="S1227" t="str">
        <f t="shared" si="612"/>
        <v>0.050278505070388i</v>
      </c>
      <c r="T1227" t="str">
        <f t="shared" si="613"/>
        <v>0.206091363741609-0.0167155418730164i</v>
      </c>
      <c r="U1227" t="str">
        <f t="shared" si="614"/>
        <v>0.0001-1456.12939699813i</v>
      </c>
      <c r="V1227" t="str">
        <f t="shared" si="615"/>
        <v>0.00002-0.0233558861799309i</v>
      </c>
      <c r="W1227" t="str">
        <f t="shared" si="616"/>
        <v>0.0000199993584529566-0.0233555115646865i</v>
      </c>
      <c r="X1227" t="str">
        <f t="shared" si="617"/>
        <v>0.00194579014733676-0.0231922804357324i</v>
      </c>
      <c r="Y1227" t="str">
        <f t="shared" si="618"/>
        <v>0.009+0.686752154074729i</v>
      </c>
      <c r="Z1227" t="str">
        <f t="shared" si="619"/>
        <v>-0.418721219491496-0.0420952463771618i</v>
      </c>
      <c r="AA1227" t="str">
        <f t="shared" si="620"/>
        <v>0.298229070647878-18.0793566997747i</v>
      </c>
      <c r="AB1227" t="str">
        <f t="shared" si="621"/>
        <v>1.40308445419002-0.113800581060722i</v>
      </c>
      <c r="AC1227" t="str">
        <f t="shared" si="622"/>
        <v>2.5717864057053-3.17893109349323i</v>
      </c>
      <c r="AD1227" t="str">
        <f t="shared" si="623"/>
        <v>0.237456445370145+0.249265294759578i</v>
      </c>
      <c r="AE1227" t="str">
        <f t="shared" si="624"/>
        <v>-0.0889351683853226-0.114368455770339i</v>
      </c>
      <c r="AF1227" t="str">
        <f t="shared" si="625"/>
        <v>-13.8984921944375-2.77697301531671i</v>
      </c>
      <c r="AG1227" t="str">
        <f t="shared" si="626"/>
        <v>1.01657008878252-0.0152717722618895i</v>
      </c>
      <c r="AH1227" t="str">
        <f t="shared" si="627"/>
        <v>0.876157856418987+1.81974677023679i</v>
      </c>
      <c r="AI1227">
        <f t="shared" si="628"/>
        <v>6.1056764182081258</v>
      </c>
      <c r="AJ1227">
        <f t="shared" si="629"/>
        <v>64.290468331624893</v>
      </c>
      <c r="AK1227"/>
      <c r="AL1227"/>
      <c r="AM1227"/>
      <c r="AN1227"/>
    </row>
    <row r="1228" spans="1:40" x14ac:dyDescent="0.25">
      <c r="A1228"/>
      <c r="B1228">
        <f t="shared" si="595"/>
        <v>109400</v>
      </c>
      <c r="C1228" s="237" t="str">
        <f t="shared" si="598"/>
        <v>-6.38569334061948E-06+0.0223859446225812i</v>
      </c>
      <c r="D1228" s="208" t="str">
        <f t="shared" si="599"/>
        <v>-5.95705491398824+0.171625575439789i</v>
      </c>
      <c r="E1228" t="str">
        <f t="shared" si="600"/>
        <v>2870</v>
      </c>
      <c r="F1228" t="str">
        <f t="shared" si="601"/>
        <v>0.777000777000777</v>
      </c>
      <c r="G1228" t="str">
        <f t="shared" si="596"/>
        <v>0.777000777000777</v>
      </c>
      <c r="H1228" t="str">
        <f t="shared" si="602"/>
        <v>7.94331058537746+2.94681728284535i</v>
      </c>
      <c r="I1228" t="str">
        <f t="shared" si="603"/>
        <v>429.612795378404i</v>
      </c>
      <c r="J1228" t="str">
        <f t="shared" si="597"/>
        <v>-156.871360805107+92.915280623496i</v>
      </c>
      <c r="K1228" t="str">
        <f t="shared" si="604"/>
        <v>1.20082262467057-2.02738105028117i</v>
      </c>
      <c r="L1228" t="str">
        <f t="shared" si="605"/>
        <v>0.0928934401653607-0.132276561872284i</v>
      </c>
      <c r="M1228" t="str">
        <f t="shared" si="606"/>
        <v>1.29371606483593-2.15965761215345i</v>
      </c>
      <c r="N1228" t="str">
        <f t="shared" si="607"/>
        <v>-0.485179123282555i</v>
      </c>
      <c r="O1228" t="str">
        <f t="shared" si="608"/>
        <v>0.884591426144811-0.466366817849521i</v>
      </c>
      <c r="P1228" t="str">
        <f t="shared" si="609"/>
        <v>0.115408573855189+0.466366817849521i</v>
      </c>
      <c r="Q1228" t="str">
        <f t="shared" si="610"/>
        <v>-0.115408573855189+0.018812305433034i</v>
      </c>
      <c r="R1228" t="str">
        <f t="shared" si="611"/>
        <v>-0.332457398984456-4.0951992750185i</v>
      </c>
      <c r="S1228" t="str">
        <f t="shared" si="612"/>
        <v>0.0503245055324834i</v>
      </c>
      <c r="T1228" t="str">
        <f t="shared" si="613"/>
        <v>0.20608887857229-0.0167307542145083i</v>
      </c>
      <c r="U1228" t="str">
        <f t="shared" si="614"/>
        <v>0.0001-1454.79838292409i</v>
      </c>
      <c r="V1228" t="str">
        <f t="shared" si="615"/>
        <v>0.00002-0.0233345371066403i</v>
      </c>
      <c r="W1228" t="str">
        <f t="shared" si="616"/>
        <v>0.0000199993584529566-0.0233341628338235i</v>
      </c>
      <c r="X1228" t="str">
        <f t="shared" si="617"/>
        <v>0.00194229516624191-0.0231713708543319i</v>
      </c>
      <c r="Y1228" t="str">
        <f t="shared" si="618"/>
        <v>0.009+0.687380472605447i</v>
      </c>
      <c r="Z1228" t="str">
        <f t="shared" si="619"/>
        <v>-0.41793636620186-0.0419758250844286i</v>
      </c>
      <c r="AA1228" t="str">
        <f t="shared" si="620"/>
        <v>0.297551521848035-18.0616978475493i</v>
      </c>
      <c r="AB1228" t="str">
        <f t="shared" si="621"/>
        <v>1.40306753498306-0.113904147748193i</v>
      </c>
      <c r="AC1228" t="str">
        <f t="shared" si="622"/>
        <v>2.5691770503171-3.17750510808483i</v>
      </c>
      <c r="AD1228" t="str">
        <f t="shared" si="623"/>
        <v>0.237564243257652+0.249479672341848i</v>
      </c>
      <c r="AE1228" t="str">
        <f t="shared" si="624"/>
        <v>-0.0888146214782558-0.11423858282108i</v>
      </c>
      <c r="AF1228" t="str">
        <f t="shared" si="625"/>
        <v>-13.9003654993657-2.77519170740556i</v>
      </c>
      <c r="AG1228" t="str">
        <f t="shared" si="626"/>
        <v>1.01656770490828-0.0152640215002319i</v>
      </c>
      <c r="AH1228" t="str">
        <f t="shared" si="627"/>
        <v>0.875275306541194+1.81768107381473i</v>
      </c>
      <c r="AI1228">
        <f t="shared" si="628"/>
        <v>6.0960202247361135</v>
      </c>
      <c r="AJ1228">
        <f t="shared" si="629"/>
        <v>64.287601729683928</v>
      </c>
      <c r="AK1228"/>
      <c r="AL1228"/>
      <c r="AM1228"/>
      <c r="AN1228"/>
    </row>
    <row r="1229" spans="1:40" x14ac:dyDescent="0.25">
      <c r="A1229"/>
      <c r="B1229">
        <f t="shared" si="595"/>
        <v>109500</v>
      </c>
      <c r="C1229" s="237" t="str">
        <f t="shared" si="598"/>
        <v>-6.37403530047247E-06+0.0223655008408603i</v>
      </c>
      <c r="D1229" s="208" t="str">
        <f t="shared" si="599"/>
        <v>-5.95705482460993+0.171468839779929i</v>
      </c>
      <c r="E1229" t="str">
        <f t="shared" si="600"/>
        <v>2870</v>
      </c>
      <c r="F1229" t="str">
        <f t="shared" si="601"/>
        <v>0.777000777000777</v>
      </c>
      <c r="G1229" t="str">
        <f t="shared" si="596"/>
        <v>0.777000777000777</v>
      </c>
      <c r="H1229" t="str">
        <f t="shared" si="602"/>
        <v>7.94517980886499+2.94488080877272i</v>
      </c>
      <c r="I1229" t="str">
        <f t="shared" si="603"/>
        <v>430.005494460103i</v>
      </c>
      <c r="J1229" t="str">
        <f t="shared" si="597"/>
        <v>-157.160105803421+93.0002123242488i</v>
      </c>
      <c r="K1229" t="str">
        <f t="shared" si="604"/>
        <v>1.19917825792314-2.02647904969593i</v>
      </c>
      <c r="L1229" t="str">
        <f t="shared" si="605"/>
        <v>0.0927797945347861-0.132235498029052i</v>
      </c>
      <c r="M1229" t="str">
        <f t="shared" si="606"/>
        <v>1.29195805245793-2.15871454772498i</v>
      </c>
      <c r="N1229" t="str">
        <f t="shared" si="607"/>
        <v>-0.485622614254477i</v>
      </c>
      <c r="O1229" t="str">
        <f t="shared" si="608"/>
        <v>0.884384509685676-0.466759080284495i</v>
      </c>
      <c r="P1229" t="str">
        <f t="shared" si="609"/>
        <v>0.115615490314324+0.466759080284495i</v>
      </c>
      <c r="Q1229" t="str">
        <f t="shared" si="610"/>
        <v>-0.115615490314324+0.018863533969982i</v>
      </c>
      <c r="R1229" t="str">
        <f t="shared" si="611"/>
        <v>-0.332455789393807-4.09140998386301i</v>
      </c>
      <c r="S1229" t="str">
        <f t="shared" si="612"/>
        <v>0.050370505994579i</v>
      </c>
      <c r="T1229" t="str">
        <f t="shared" si="613"/>
        <v>0.206086391118452-0.0167459663325932i</v>
      </c>
      <c r="U1229" t="str">
        <f t="shared" si="614"/>
        <v>0.0001-1453.46979992598i</v>
      </c>
      <c r="V1229" t="str">
        <f t="shared" si="615"/>
        <v>0.00002-0.0233132270270908i</v>
      </c>
      <c r="W1229" t="str">
        <f t="shared" si="616"/>
        <v>0.0000199993584529565-0.0233128530960762i</v>
      </c>
      <c r="X1229" t="str">
        <f t="shared" si="617"/>
        <v>0.00193880966895606-0.0231504986778894i</v>
      </c>
      <c r="Y1229" t="str">
        <f t="shared" si="618"/>
        <v>0.009+0.688008791136165i</v>
      </c>
      <c r="Z1229" t="str">
        <f t="shared" si="619"/>
        <v>-0.417153734925997-0.0418568613074323i</v>
      </c>
      <c r="AA1229" t="str">
        <f t="shared" si="620"/>
        <v>0.296876339325018-18.0440744476114i</v>
      </c>
      <c r="AB1229" t="str">
        <f t="shared" si="621"/>
        <v>1.40305060022292-0.114007712914694i</v>
      </c>
      <c r="AC1229" t="str">
        <f t="shared" si="622"/>
        <v>2.56657241254213-3.17607892463793i</v>
      </c>
      <c r="AD1229" t="str">
        <f t="shared" si="623"/>
        <v>0.23767213298371+0.249694002981142i</v>
      </c>
      <c r="AE1229" t="str">
        <f t="shared" si="624"/>
        <v>-0.0886944107099038-0.114108995439147i</v>
      </c>
      <c r="AF1229" t="str">
        <f t="shared" si="625"/>
        <v>-13.9022346334749-2.77341196899279i</v>
      </c>
      <c r="AG1229" t="str">
        <f t="shared" si="626"/>
        <v>1.0165653242104-0.0152562924208496i</v>
      </c>
      <c r="AH1229" t="str">
        <f t="shared" si="627"/>
        <v>0.874394990589725+1.81561986263119i</v>
      </c>
      <c r="AI1229">
        <f t="shared" si="628"/>
        <v>6.0863749016804931</v>
      </c>
      <c r="AJ1229">
        <f t="shared" si="629"/>
        <v>64.284726851597384</v>
      </c>
      <c r="AK1229"/>
      <c r="AL1229"/>
      <c r="AM1229"/>
      <c r="AN1229"/>
    </row>
    <row r="1230" spans="1:40" x14ac:dyDescent="0.25">
      <c r="A1230"/>
      <c r="B1230">
        <f t="shared" si="595"/>
        <v>109600</v>
      </c>
      <c r="C1230" s="237" t="str">
        <f t="shared" si="598"/>
        <v>-6.36240915645583E-06+0.0223450943653012i</v>
      </c>
      <c r="D1230" s="208" t="str">
        <f t="shared" si="599"/>
        <v>-5.95705473547616+0.171312390133976i</v>
      </c>
      <c r="E1230" t="str">
        <f t="shared" si="600"/>
        <v>2870</v>
      </c>
      <c r="F1230" t="str">
        <f t="shared" si="601"/>
        <v>0.777000777000777</v>
      </c>
      <c r="G1230" t="str">
        <f t="shared" si="596"/>
        <v>0.777000777000777</v>
      </c>
      <c r="H1230" t="str">
        <f t="shared" si="602"/>
        <v>7.9470448728701+2.9429461905881i</v>
      </c>
      <c r="I1230" t="str">
        <f t="shared" si="603"/>
        <v>430.398193541802i</v>
      </c>
      <c r="J1230" t="str">
        <f t="shared" si="597"/>
        <v>-157.449114616261+93.0851440250015i</v>
      </c>
      <c r="K1230" t="str">
        <f t="shared" si="604"/>
        <v>1.19753689202958-2.02557696338445i</v>
      </c>
      <c r="L1230" t="str">
        <f t="shared" si="605"/>
        <v>0.0926663231791211-0.132194386955689i</v>
      </c>
      <c r="M1230" t="str">
        <f t="shared" si="606"/>
        <v>1.2902032152087-2.15777135034014i</v>
      </c>
      <c r="N1230" t="str">
        <f t="shared" si="607"/>
        <v>-0.486066105226399i</v>
      </c>
      <c r="O1230" t="str">
        <f t="shared" si="608"/>
        <v>0.884177419282045-0.467151250915313i</v>
      </c>
      <c r="P1230" t="str">
        <f t="shared" si="609"/>
        <v>0.115822580717955+0.467151250915313i</v>
      </c>
      <c r="Q1230" t="str">
        <f t="shared" si="610"/>
        <v>-0.115822580717955+0.018914854311086i</v>
      </c>
      <c r="R1230" t="str">
        <f t="shared" si="611"/>
        <v>-0.332454178304926-4.08762756215869i</v>
      </c>
      <c r="S1230" t="str">
        <f t="shared" si="612"/>
        <v>0.0504165064566744i</v>
      </c>
      <c r="T1230" t="str">
        <f t="shared" si="613"/>
        <v>0.206083901380054-0.0167611782270587i</v>
      </c>
      <c r="U1230" t="str">
        <f t="shared" si="614"/>
        <v>0.0001-1452.14364134941i</v>
      </c>
      <c r="V1230" t="str">
        <f t="shared" si="615"/>
        <v>0.00002-0.0232919558345479i</v>
      </c>
      <c r="W1230" t="str">
        <f t="shared" si="616"/>
        <v>0.0000199993584529567-0.0232915822447118i</v>
      </c>
      <c r="X1230" t="str">
        <f t="shared" si="617"/>
        <v>0.00193533362127604-0.0231296638068512i</v>
      </c>
      <c r="Y1230" t="str">
        <f t="shared" si="618"/>
        <v>0.009+0.688637109666883i</v>
      </c>
      <c r="Z1230" t="str">
        <f t="shared" si="619"/>
        <v>-0.416373317222707-0.0417383528357731i</v>
      </c>
      <c r="AA1230" t="str">
        <f t="shared" si="620"/>
        <v>0.296203511965409-18.0264863908074i</v>
      </c>
      <c r="AB1230" t="str">
        <f t="shared" si="621"/>
        <v>1.40303364990934-0.114111276558778i</v>
      </c>
      <c r="AC1230" t="str">
        <f t="shared" si="622"/>
        <v>2.56397248284976-3.17465254924524i</v>
      </c>
      <c r="AD1230" t="str">
        <f t="shared" si="623"/>
        <v>0.237780114531654+0.24990828664697i</v>
      </c>
      <c r="AE1230" t="str">
        <f t="shared" si="624"/>
        <v>-0.0885745348124852-0.113979692630295i</v>
      </c>
      <c r="AF1230" t="str">
        <f t="shared" si="625"/>
        <v>-13.9040996083463-2.77163380045412i</v>
      </c>
      <c r="AG1230" t="str">
        <f t="shared" si="626"/>
        <v>1.01656294667215-0.0152485849568961i</v>
      </c>
      <c r="AH1230" t="str">
        <f t="shared" si="627"/>
        <v>0.873516900953922+1.81356312161175i</v>
      </c>
      <c r="AI1230">
        <f t="shared" si="628"/>
        <v>6.0767404244922236</v>
      </c>
      <c r="AJ1230">
        <f t="shared" si="629"/>
        <v>64.281843700203666</v>
      </c>
      <c r="AK1230"/>
      <c r="AL1230"/>
      <c r="AM1230"/>
      <c r="AN1230"/>
    </row>
    <row r="1231" spans="1:40" x14ac:dyDescent="0.25">
      <c r="A1231"/>
      <c r="B1231">
        <f t="shared" si="595"/>
        <v>109700</v>
      </c>
      <c r="C1231" s="237" t="str">
        <f t="shared" si="598"/>
        <v>-6.35081479231946E-06+0.0223247250938818i</v>
      </c>
      <c r="D1231" s="208" t="str">
        <f t="shared" si="599"/>
        <v>-5.95705464658603+0.171156225719761i</v>
      </c>
      <c r="E1231" t="str">
        <f t="shared" si="600"/>
        <v>2870</v>
      </c>
      <c r="F1231" t="str">
        <f t="shared" si="601"/>
        <v>0.777000777000777</v>
      </c>
      <c r="G1231" t="str">
        <f t="shared" si="596"/>
        <v>0.777000777000777</v>
      </c>
      <c r="H1231" t="str">
        <f t="shared" si="602"/>
        <v>7.94890578893778+2.94101342786889i</v>
      </c>
      <c r="I1231" t="str">
        <f t="shared" si="603"/>
        <v>430.7908926235i</v>
      </c>
      <c r="J1231" t="str">
        <f t="shared" si="597"/>
        <v>-157.738387243626+93.1700757257543i</v>
      </c>
      <c r="K1231" t="str">
        <f t="shared" si="604"/>
        <v>1.19589852083007-2.0246747951352i</v>
      </c>
      <c r="L1231" t="str">
        <f t="shared" si="605"/>
        <v>0.0925530258392977-0.132153228962794i</v>
      </c>
      <c r="M1231" t="str">
        <f t="shared" si="606"/>
        <v>1.28845154666937-2.15682802409799i</v>
      </c>
      <c r="N1231" t="str">
        <f t="shared" si="607"/>
        <v>-0.486509596198321i</v>
      </c>
      <c r="O1231" t="str">
        <f t="shared" si="608"/>
        <v>0.883970154974652-0.467543329664844i</v>
      </c>
      <c r="P1231" t="str">
        <f t="shared" si="609"/>
        <v>0.116029845025348+0.467543329664844i</v>
      </c>
      <c r="Q1231" t="str">
        <f t="shared" si="610"/>
        <v>-0.116029845025348+0.018966266533477i</v>
      </c>
      <c r="R1231" t="str">
        <f t="shared" si="611"/>
        <v>-0.332452565717803-4.08385199111891i</v>
      </c>
      <c r="S1231" t="str">
        <f t="shared" si="612"/>
        <v>0.05046250691877i</v>
      </c>
      <c r="T1231" t="str">
        <f t="shared" si="613"/>
        <v>0.206081409357071-0.0167763898976975i</v>
      </c>
      <c r="U1231" t="str">
        <f t="shared" si="614"/>
        <v>0.0001-1450.81990056422i</v>
      </c>
      <c r="V1231" t="str">
        <f t="shared" si="615"/>
        <v>0.00002-0.0232707234226659i</v>
      </c>
      <c r="W1231" t="str">
        <f t="shared" si="616"/>
        <v>0.0000199993584529566-0.0232703501733862i</v>
      </c>
      <c r="X1231" t="str">
        <f t="shared" si="617"/>
        <v>0.00193186698915225-0.0231088661420141i</v>
      </c>
      <c r="Y1231" t="str">
        <f t="shared" si="618"/>
        <v>0.009+0.689265428197601i</v>
      </c>
      <c r="Z1231" t="str">
        <f t="shared" si="619"/>
        <v>-0.415595104691102-0.0416202974719618i</v>
      </c>
      <c r="AA1231" t="str">
        <f t="shared" si="620"/>
        <v>0.295533028721004-18.0089335684395i</v>
      </c>
      <c r="AB1231" t="str">
        <f t="shared" si="621"/>
        <v>1.40301668404215-0.114214838679034i</v>
      </c>
      <c r="AC1231" t="str">
        <f t="shared" si="622"/>
        <v>2.56137725172627-3.17322598796774i</v>
      </c>
      <c r="AD1231" t="str">
        <f t="shared" si="623"/>
        <v>0.237888187884807+0.250122523308822i</v>
      </c>
      <c r="AE1231" t="str">
        <f t="shared" si="624"/>
        <v>-0.0884549925242121-0.113850673404964i</v>
      </c>
      <c r="AF1231" t="str">
        <f t="shared" si="625"/>
        <v>-13.9059604355238-2.76985720214913i</v>
      </c>
      <c r="AG1231" t="str">
        <f t="shared" si="626"/>
        <v>1.0165605722769-0.0152408990417983i</v>
      </c>
      <c r="AH1231" t="str">
        <f t="shared" si="627"/>
        <v>0.872641030055182+1.8115108357494i</v>
      </c>
      <c r="AI1231">
        <f t="shared" si="628"/>
        <v>6.0671167687011653</v>
      </c>
      <c r="AJ1231">
        <f t="shared" si="629"/>
        <v>64.278952278391358</v>
      </c>
      <c r="AK1231"/>
      <c r="AL1231"/>
      <c r="AM1231"/>
      <c r="AN1231"/>
    </row>
    <row r="1232" spans="1:40" x14ac:dyDescent="0.25">
      <c r="A1232"/>
      <c r="B1232">
        <f t="shared" si="595"/>
        <v>109800</v>
      </c>
      <c r="C1232" s="237" t="str">
        <f t="shared" si="598"/>
        <v>-6.33925209234245E-06+0.0223043929249515i</v>
      </c>
      <c r="D1232" s="208" t="str">
        <f t="shared" si="599"/>
        <v>-5.95705455793866+0.171000345757962i</v>
      </c>
      <c r="E1232" t="str">
        <f t="shared" si="600"/>
        <v>2870</v>
      </c>
      <c r="F1232" t="str">
        <f t="shared" si="601"/>
        <v>0.777000777000777</v>
      </c>
      <c r="G1232" t="str">
        <f t="shared" si="596"/>
        <v>0.777000777000777</v>
      </c>
      <c r="H1232" t="str">
        <f t="shared" si="602"/>
        <v>7.9507625685764+2.93908252017919i</v>
      </c>
      <c r="I1232" t="str">
        <f t="shared" si="603"/>
        <v>431.183591705199i</v>
      </c>
      <c r="J1232" t="str">
        <f t="shared" si="597"/>
        <v>-158.027923685518+93.255007426507i</v>
      </c>
      <c r="K1232" t="str">
        <f t="shared" si="604"/>
        <v>1.194263138176-2.02377254871634i</v>
      </c>
      <c r="L1232" t="str">
        <f t="shared" si="605"/>
        <v>0.092439902256349-0.132112024359764i</v>
      </c>
      <c r="M1232" t="str">
        <f t="shared" si="606"/>
        <v>1.28670304043235-2.1558845730761i</v>
      </c>
      <c r="N1232" t="str">
        <f t="shared" si="607"/>
        <v>-0.486953087170243i</v>
      </c>
      <c r="O1232" t="str">
        <f t="shared" si="608"/>
        <v>0.883762716804262-0.467935316455971i</v>
      </c>
      <c r="P1232" t="str">
        <f t="shared" si="609"/>
        <v>0.116237283195738+0.467935316455971i</v>
      </c>
      <c r="Q1232" t="str">
        <f t="shared" si="610"/>
        <v>-0.116237283195738+0.019017770714272i</v>
      </c>
      <c r="R1232" t="str">
        <f t="shared" si="611"/>
        <v>-0.332450951632324-4.08008325202533i</v>
      </c>
      <c r="S1232" t="str">
        <f t="shared" si="612"/>
        <v>0.0505085073808655i</v>
      </c>
      <c r="T1232" t="str">
        <f t="shared" si="613"/>
        <v>0.206078915049467-0.016791601344297i</v>
      </c>
      <c r="U1232" t="str">
        <f t="shared" si="614"/>
        <v>0.0001-1449.49857096444i</v>
      </c>
      <c r="V1232" t="str">
        <f t="shared" si="615"/>
        <v>0.00002-0.0232495296854867i</v>
      </c>
      <c r="W1232" t="str">
        <f t="shared" si="616"/>
        <v>0.0000199993584529566-0.023249156776143i</v>
      </c>
      <c r="X1232" t="str">
        <f t="shared" si="617"/>
        <v>0.00192840973868805-0.0230881055845235i</v>
      </c>
      <c r="Y1232" t="str">
        <f t="shared" si="618"/>
        <v>0.009+0.689893746728318i</v>
      </c>
      <c r="Z1232" t="str">
        <f t="shared" si="619"/>
        <v>-0.414819088970376-0.0415026930313361i</v>
      </c>
      <c r="AA1232" t="str">
        <f t="shared" si="620"/>
        <v>0.294864878608349-17.9914158722631i</v>
      </c>
      <c r="AB1232" t="str">
        <f t="shared" si="621"/>
        <v>1.4029997026211-0.114318399274015i</v>
      </c>
      <c r="AC1232" t="str">
        <f t="shared" si="622"/>
        <v>2.55878670967465-3.17179924683442i</v>
      </c>
      <c r="AD1232" t="str">
        <f t="shared" si="623"/>
        <v>0.237996353026473+0.250336712936163i</v>
      </c>
      <c r="AE1232" t="str">
        <f t="shared" si="624"/>
        <v>-0.0883357825892505-0.113721936778253i</v>
      </c>
      <c r="AF1232" t="str">
        <f t="shared" si="625"/>
        <v>-13.9078171265151-2.76808217442123i</v>
      </c>
      <c r="AG1232" t="str">
        <f t="shared" si="626"/>
        <v>1.01655820100811-0.0152332346092545i</v>
      </c>
      <c r="AH1232" t="str">
        <f t="shared" si="627"/>
        <v>0.871767370346817+1.80946299010421i</v>
      </c>
      <c r="AI1232">
        <f t="shared" si="628"/>
        <v>6.0575039099159511</v>
      </c>
      <c r="AJ1232">
        <f t="shared" si="629"/>
        <v>64.27605258909864</v>
      </c>
      <c r="AK1232"/>
      <c r="AL1232"/>
      <c r="AM1232"/>
      <c r="AN1232"/>
    </row>
    <row r="1233" spans="1:40" x14ac:dyDescent="0.25">
      <c r="A1233"/>
      <c r="B1233">
        <f t="shared" si="595"/>
        <v>109900</v>
      </c>
      <c r="C1233" s="237" t="str">
        <f t="shared" si="598"/>
        <v>-6.32772094133008E-06+0.0222840977572295i</v>
      </c>
      <c r="D1233" s="208" t="str">
        <f t="shared" si="599"/>
        <v>-5.95705446953317+0.170844749472093i</v>
      </c>
      <c r="E1233" t="str">
        <f t="shared" si="600"/>
        <v>2870</v>
      </c>
      <c r="F1233" t="str">
        <f t="shared" si="601"/>
        <v>0.777000777000777</v>
      </c>
      <c r="G1233" t="str">
        <f t="shared" si="596"/>
        <v>0.777000777000777</v>
      </c>
      <c r="H1233" t="str">
        <f t="shared" si="602"/>
        <v>7.95261522325767+2.93715346706999i</v>
      </c>
      <c r="I1233" t="str">
        <f t="shared" si="603"/>
        <v>431.576290786898i</v>
      </c>
      <c r="J1233" t="str">
        <f t="shared" si="597"/>
        <v>-158.317723941934+93.3399391272598i</v>
      </c>
      <c r="K1233" t="str">
        <f t="shared" si="604"/>
        <v>1.19263073793007-2.02287022787585i</v>
      </c>
      <c r="L1233" t="str">
        <f t="shared" si="605"/>
        <v>0.092326952171415-0.132070773454795i</v>
      </c>
      <c r="M1233" t="str">
        <f t="shared" si="606"/>
        <v>1.28495769010148-2.15494100133064i</v>
      </c>
      <c r="N1233" t="str">
        <f t="shared" si="607"/>
        <v>-0.487396578142165i</v>
      </c>
      <c r="O1233" t="str">
        <f t="shared" si="608"/>
        <v>0.883555104811675-0.468327211211596i</v>
      </c>
      <c r="P1233" t="str">
        <f t="shared" si="609"/>
        <v>0.116444895188325+0.468327211211596i</v>
      </c>
      <c r="Q1233" t="str">
        <f t="shared" si="610"/>
        <v>-0.116444895188325+0.019069366930569i</v>
      </c>
      <c r="R1233" t="str">
        <f t="shared" si="611"/>
        <v>-0.332449336048398-4.07632132622777i</v>
      </c>
      <c r="S1233" t="str">
        <f t="shared" si="612"/>
        <v>0.0505545078429609i</v>
      </c>
      <c r="T1233" t="str">
        <f t="shared" si="613"/>
        <v>0.206076418457211-0.0168068125666459i</v>
      </c>
      <c r="U1233" t="str">
        <f t="shared" si="614"/>
        <v>0.0001-1448.17964596811i</v>
      </c>
      <c r="V1233" t="str">
        <f t="shared" si="615"/>
        <v>0.00002-0.0232283745174381i</v>
      </c>
      <c r="W1233" t="str">
        <f t="shared" si="616"/>
        <v>0.0000199993584529565-0.0232280019474119i</v>
      </c>
      <c r="X1233" t="str">
        <f t="shared" si="617"/>
        <v>0.00192496183613891-0.0230673820358726i</v>
      </c>
      <c r="Y1233" t="str">
        <f t="shared" si="618"/>
        <v>0.009+0.690522065259036i</v>
      </c>
      <c r="Z1233" t="str">
        <f t="shared" si="619"/>
        <v>-0.414045261739578-0.0413855373419714i</v>
      </c>
      <c r="AA1233" t="str">
        <f t="shared" si="620"/>
        <v>0.29419905070828-17.9739331944843i</v>
      </c>
      <c r="AB1233" t="str">
        <f t="shared" si="621"/>
        <v>1.40298270564597-0.114421958342282i</v>
      </c>
      <c r="AC1233" t="str">
        <f t="shared" si="622"/>
        <v>2.55620084721484-3.17037233184268i</v>
      </c>
      <c r="AD1233" t="str">
        <f t="shared" si="623"/>
        <v>0.238104609939939+0.250550855498431i</v>
      </c>
      <c r="AE1233" t="str">
        <f t="shared" si="624"/>
        <v>-0.0882169037576893-0.113593481769888i</v>
      </c>
      <c r="AF1233" t="str">
        <f t="shared" si="625"/>
        <v>-13.9096696927908-2.7663087175979i</v>
      </c>
      <c r="AG1233" t="str">
        <f t="shared" si="626"/>
        <v>1.01655583284932-0.0152255915932331i</v>
      </c>
      <c r="AH1233" t="str">
        <f t="shared" si="627"/>
        <v>0.870895914313862+1.8074195698029i</v>
      </c>
      <c r="AI1233">
        <f t="shared" si="628"/>
        <v>6.0479018238233895</v>
      </c>
      <c r="AJ1233">
        <f t="shared" si="629"/>
        <v>64.273144635313102</v>
      </c>
      <c r="AK1233"/>
      <c r="AL1233"/>
      <c r="AM1233"/>
      <c r="AN1233"/>
    </row>
    <row r="1234" spans="1:40" x14ac:dyDescent="0.25">
      <c r="A1234"/>
      <c r="B1234">
        <f t="shared" si="595"/>
        <v>110000</v>
      </c>
      <c r="C1234" s="237" t="str">
        <f t="shared" si="598"/>
        <v>-6.31622122461103E-06+0.0222638394898036i</v>
      </c>
      <c r="D1234" s="208" t="str">
        <f t="shared" si="599"/>
        <v>-5.95705438136868+0.170689436088494i</v>
      </c>
      <c r="E1234" t="str">
        <f t="shared" si="600"/>
        <v>2870</v>
      </c>
      <c r="F1234" t="str">
        <f t="shared" si="601"/>
        <v>0.777000777000777</v>
      </c>
      <c r="G1234" t="str">
        <f t="shared" si="596"/>
        <v>0.777000777000777</v>
      </c>
      <c r="H1234" t="str">
        <f t="shared" si="602"/>
        <v>7.95446376441685+2.93522626807922i</v>
      </c>
      <c r="I1234" t="str">
        <f t="shared" si="603"/>
        <v>431.968989868597i</v>
      </c>
      <c r="J1234" t="str">
        <f t="shared" si="597"/>
        <v>-158.607788012877+93.4248708280125i</v>
      </c>
      <c r="K1234" t="str">
        <f t="shared" si="604"/>
        <v>1.19100131396617-2.02196783634154i</v>
      </c>
      <c r="L1234" t="str">
        <f t="shared" si="605"/>
        <v>0.0922141753257398-0.132029476554889i</v>
      </c>
      <c r="M1234" t="str">
        <f t="shared" si="606"/>
        <v>1.28321548929191-2.15399731289643i</v>
      </c>
      <c r="N1234" t="str">
        <f t="shared" si="607"/>
        <v>-0.487840069114087i</v>
      </c>
      <c r="O1234" t="str">
        <f t="shared" si="608"/>
        <v>0.883347319037724-0.46871901385464i</v>
      </c>
      <c r="P1234" t="str">
        <f t="shared" si="609"/>
        <v>0.116652680962276+0.46871901385464i</v>
      </c>
      <c r="Q1234" t="str">
        <f t="shared" si="610"/>
        <v>-0.116652680962276+0.019121055259447i</v>
      </c>
      <c r="R1234" t="str">
        <f t="shared" si="611"/>
        <v>-0.332447718965978-4.07256619514385i</v>
      </c>
      <c r="S1234" t="str">
        <f t="shared" si="612"/>
        <v>0.0506005083050565i</v>
      </c>
      <c r="T1234" t="str">
        <f t="shared" si="613"/>
        <v>0.206073919580269-0.0168220235645351i</v>
      </c>
      <c r="U1234" t="str">
        <f t="shared" si="614"/>
        <v>0.0000999999999999999-1446.86311901723i</v>
      </c>
      <c r="V1234" t="str">
        <f t="shared" si="615"/>
        <v>0.00002-0.0232072578133313i</v>
      </c>
      <c r="W1234" t="str">
        <f t="shared" si="616"/>
        <v>0.0000199993584529566-0.0232068855820057i</v>
      </c>
      <c r="X1234" t="str">
        <f t="shared" si="617"/>
        <v>0.00192152324791138-0.0230466953978995i</v>
      </c>
      <c r="Y1234" t="str">
        <f t="shared" si="618"/>
        <v>0.009+0.691150383789754i</v>
      </c>
      <c r="Z1234" t="str">
        <f t="shared" si="619"/>
        <v>-0.413273614717366-0.0412688282445901i</v>
      </c>
      <c r="AA1234" t="str">
        <f t="shared" si="620"/>
        <v>0.293535534165491-17.9564854277577i</v>
      </c>
      <c r="AB1234" t="str">
        <f t="shared" si="621"/>
        <v>1.40296569311655-0.114525515882411i</v>
      </c>
      <c r="AC1234" t="str">
        <f t="shared" si="622"/>
        <v>2.55361965488353-3.16894524895838i</v>
      </c>
      <c r="AD1234" t="str">
        <f t="shared" si="623"/>
        <v>0.238212958608481+0.25076495096505i</v>
      </c>
      <c r="AE1234" t="str">
        <f t="shared" si="624"/>
        <v>-0.0880983547855054-0.113465307404198i</v>
      </c>
      <c r="AF1234" t="str">
        <f t="shared" si="625"/>
        <v>-13.9115181457855-2.76453683199073i</v>
      </c>
      <c r="AG1234" t="str">
        <f t="shared" si="626"/>
        <v>1.01655346778416-0.0152179699279715i</v>
      </c>
      <c r="AH1234" t="str">
        <f t="shared" si="627"/>
        <v>0.870026654472962+1.80538056003851i</v>
      </c>
      <c r="AI1234">
        <f t="shared" si="628"/>
        <v>6.0383104861883758</v>
      </c>
      <c r="AJ1234">
        <f t="shared" si="629"/>
        <v>64.270228420070481</v>
      </c>
      <c r="AK1234"/>
      <c r="AL1234"/>
      <c r="AM1234"/>
      <c r="AN1234"/>
    </row>
    <row r="1235" spans="1:40" x14ac:dyDescent="0.25">
      <c r="A1235"/>
      <c r="B1235">
        <f t="shared" si="595"/>
        <v>110100</v>
      </c>
      <c r="C1235" s="237" t="str">
        <f t="shared" si="598"/>
        <v>-6.30475282803446E-06+0.0222436180221279i</v>
      </c>
      <c r="D1235" s="208" t="str">
        <f t="shared" si="599"/>
        <v>-5.95705429344431+0.170534404836314i</v>
      </c>
      <c r="E1235" t="str">
        <f t="shared" si="600"/>
        <v>2870</v>
      </c>
      <c r="F1235" t="str">
        <f t="shared" si="601"/>
        <v>0.777000777000777</v>
      </c>
      <c r="G1235" t="str">
        <f t="shared" si="596"/>
        <v>0.777000777000777</v>
      </c>
      <c r="H1235" t="str">
        <f t="shared" si="602"/>
        <v>7.9563082034528+2.93330092273194i</v>
      </c>
      <c r="I1235" t="str">
        <f t="shared" si="603"/>
        <v>432.361688950295i</v>
      </c>
      <c r="J1235" t="str">
        <f t="shared" si="597"/>
        <v>-158.898115898345+93.5098025287653i</v>
      </c>
      <c r="K1235" t="str">
        <f t="shared" si="604"/>
        <v>1.18937486016948-2.02106537782123i</v>
      </c>
      <c r="L1235" t="str">
        <f t="shared" si="605"/>
        <v>0.092101571460677-0.131988133965858i</v>
      </c>
      <c r="M1235" t="str">
        <f t="shared" si="606"/>
        <v>1.28147643163016-2.15305351178709i</v>
      </c>
      <c r="N1235" t="str">
        <f t="shared" si="607"/>
        <v>-0.488283560086008i</v>
      </c>
      <c r="O1235" t="str">
        <f t="shared" si="608"/>
        <v>0.883139359523278-0.46911072430804i</v>
      </c>
      <c r="P1235" t="str">
        <f t="shared" si="609"/>
        <v>0.116860640476722+0.46911072430804i</v>
      </c>
      <c r="Q1235" t="str">
        <f t="shared" si="610"/>
        <v>-0.116860640476722+0.019172835777968i</v>
      </c>
      <c r="R1235" t="str">
        <f t="shared" si="611"/>
        <v>-0.332446100384961-4.06881784025872i</v>
      </c>
      <c r="S1235" t="str">
        <f t="shared" si="612"/>
        <v>0.0506465087671519i</v>
      </c>
      <c r="T1235" t="str">
        <f t="shared" si="613"/>
        <v>0.206071418418607-0.0168372343377524i</v>
      </c>
      <c r="U1235" t="str">
        <f t="shared" si="614"/>
        <v>0.0001-1445.54898357762i</v>
      </c>
      <c r="V1235" t="str">
        <f t="shared" si="615"/>
        <v>0.00002-0.0231861794683601i</v>
      </c>
      <c r="W1235" t="str">
        <f t="shared" si="616"/>
        <v>0.0000199993584529565-0.0231858075751197i</v>
      </c>
      <c r="X1235" t="str">
        <f t="shared" si="617"/>
        <v>0.00191809394056252-0.0230260455727871i</v>
      </c>
      <c r="Y1235" t="str">
        <f t="shared" si="618"/>
        <v>0.009+0.691778702320472i</v>
      </c>
      <c r="Z1235" t="str">
        <f t="shared" si="619"/>
        <v>-0.412504139661802-0.0411525635924795i</v>
      </c>
      <c r="AA1235" t="str">
        <f t="shared" si="620"/>
        <v>0.292874318188072-17.9390724651843i</v>
      </c>
      <c r="AB1235" t="str">
        <f t="shared" si="621"/>
        <v>1.40294866503259-0.114629071892959i</v>
      </c>
      <c r="AC1235" t="str">
        <f t="shared" si="622"/>
        <v>2.55104312323423-3.16751800411589i</v>
      </c>
      <c r="AD1235" t="str">
        <f t="shared" si="623"/>
        <v>0.238321399015362+0.250978999305415i</v>
      </c>
      <c r="AE1235" t="str">
        <f t="shared" si="624"/>
        <v>-0.0879801344345357-0.113337412710088i</v>
      </c>
      <c r="AF1235" t="str">
        <f t="shared" si="625"/>
        <v>-13.9133624968971-2.76276651789563i</v>
      </c>
      <c r="AG1235" t="str">
        <f t="shared" si="626"/>
        <v>1.01655110579635-0.0152103695479753i</v>
      </c>
      <c r="AH1235" t="str">
        <f t="shared" si="627"/>
        <v>0.869159583372211+1.80334594607001i</v>
      </c>
      <c r="AI1235">
        <f t="shared" si="628"/>
        <v>6.0287298728534653</v>
      </c>
      <c r="AJ1235">
        <f t="shared" si="629"/>
        <v>64.267303946454106</v>
      </c>
      <c r="AK1235"/>
      <c r="AL1235"/>
      <c r="AM1235"/>
      <c r="AN1235"/>
    </row>
    <row r="1236" spans="1:40" x14ac:dyDescent="0.25">
      <c r="A1236"/>
      <c r="B1236">
        <f t="shared" si="595"/>
        <v>110200</v>
      </c>
      <c r="C1236" s="237" t="str">
        <f t="shared" si="598"/>
        <v>-0.0000062933156379673+0.0222234332540218i</v>
      </c>
      <c r="D1236" s="208" t="str">
        <f t="shared" si="599"/>
        <v>-5.95705420575918+0.170379654947501i</v>
      </c>
      <c r="E1236" t="str">
        <f t="shared" si="600"/>
        <v>2870</v>
      </c>
      <c r="F1236" t="str">
        <f t="shared" si="601"/>
        <v>0.777000777000777</v>
      </c>
      <c r="G1236" t="str">
        <f t="shared" si="596"/>
        <v>0.777000777000777</v>
      </c>
      <c r="H1236" t="str">
        <f t="shared" si="602"/>
        <v>7.9581485517282+2.93137743054034i</v>
      </c>
      <c r="I1236" t="str">
        <f t="shared" si="603"/>
        <v>432.754388031994i</v>
      </c>
      <c r="J1236" t="str">
        <f t="shared" si="597"/>
        <v>-159.188707598338+93.594734229518i</v>
      </c>
      <c r="K1236" t="str">
        <f t="shared" si="604"/>
        <v>1.1877513704364-2.0201628560028i</v>
      </c>
      <c r="L1236" t="str">
        <f t="shared" si="605"/>
        <v>0.0919891403176915-0.131946745992324i</v>
      </c>
      <c r="M1236" t="str">
        <f t="shared" si="606"/>
        <v>1.27974051075409-2.15210960199512i</v>
      </c>
      <c r="N1236" t="str">
        <f t="shared" si="607"/>
        <v>-0.48872705105793i</v>
      </c>
      <c r="O1236" t="str">
        <f t="shared" si="608"/>
        <v>0.882931226309239-0.469502342494756i</v>
      </c>
      <c r="P1236" t="str">
        <f t="shared" si="609"/>
        <v>0.117068773690761+0.469502342494756i</v>
      </c>
      <c r="Q1236" t="str">
        <f t="shared" si="610"/>
        <v>-0.117068773690761+0.019224708563174i</v>
      </c>
      <c r="R1236" t="str">
        <f t="shared" si="611"/>
        <v>-0.332444480305312-4.06507624312476i</v>
      </c>
      <c r="S1236" t="str">
        <f t="shared" si="612"/>
        <v>0.0506925092292475i</v>
      </c>
      <c r="T1236" t="str">
        <f t="shared" si="613"/>
        <v>0.206068914972197-0.0168524448860894i</v>
      </c>
      <c r="U1236" t="str">
        <f t="shared" si="614"/>
        <v>0.0001-1444.2372331388i</v>
      </c>
      <c r="V1236" t="str">
        <f t="shared" si="615"/>
        <v>0.00002-0.0231651393780984i</v>
      </c>
      <c r="W1236" t="str">
        <f t="shared" si="616"/>
        <v>0.0000199993584529566-0.0231647678223297i</v>
      </c>
      <c r="X1236" t="str">
        <f t="shared" si="617"/>
        <v>0.00191467388079901-0.0230054324630608i</v>
      </c>
      <c r="Y1236" t="str">
        <f t="shared" si="618"/>
        <v>0.009+0.69240702085119i</v>
      </c>
      <c r="Z1236" t="str">
        <f t="shared" si="619"/>
        <v>-0.411736828370106-0.0410367412514038i</v>
      </c>
      <c r="AA1236" t="str">
        <f t="shared" si="620"/>
        <v>0.292215392047079-17.9216942003085i</v>
      </c>
      <c r="AB1236" t="str">
        <f t="shared" si="621"/>
        <v>1.4029316213939-0.114732626372506i</v>
      </c>
      <c r="AC1236" t="str">
        <f t="shared" si="622"/>
        <v>2.5484712428373-3.1660906032185i</v>
      </c>
      <c r="AD1236" t="str">
        <f t="shared" si="623"/>
        <v>0.238429931143825+0.251193000488906i</v>
      </c>
      <c r="AE1236" t="str">
        <f t="shared" si="624"/>
        <v>-0.0878622414724342-0.113209796721012i</v>
      </c>
      <c r="AF1236" t="str">
        <f t="shared" si="625"/>
        <v>-13.9152027574874-2.76099777559284i</v>
      </c>
      <c r="AG1236" t="str">
        <f t="shared" si="626"/>
        <v>1.01654874686969-0.0152027903880153i</v>
      </c>
      <c r="AH1236" t="str">
        <f t="shared" si="627"/>
        <v>0.868294693590924+1.80131571322199i</v>
      </c>
      <c r="AI1236">
        <f t="shared" si="628"/>
        <v>6.0191599597386389</v>
      </c>
      <c r="AJ1236">
        <f t="shared" si="629"/>
        <v>64.264371217596874</v>
      </c>
      <c r="AK1236"/>
      <c r="AL1236"/>
      <c r="AM1236"/>
      <c r="AN1236"/>
    </row>
    <row r="1237" spans="1:40" x14ac:dyDescent="0.25">
      <c r="A1237"/>
      <c r="B1237">
        <f t="shared" si="595"/>
        <v>110300</v>
      </c>
      <c r="C1237" s="237" t="str">
        <f t="shared" si="598"/>
        <v>-6.28190954129126E-06+0.0222032850856677i</v>
      </c>
      <c r="D1237" s="208" t="str">
        <f t="shared" si="599"/>
        <v>-5.95705411831244+0.170225185656786i</v>
      </c>
      <c r="E1237" t="str">
        <f t="shared" si="600"/>
        <v>2870</v>
      </c>
      <c r="F1237" t="str">
        <f t="shared" si="601"/>
        <v>0.777000777000777</v>
      </c>
      <c r="G1237" t="str">
        <f t="shared" si="596"/>
        <v>0.777000777000777</v>
      </c>
      <c r="H1237" t="str">
        <f t="shared" si="602"/>
        <v>7.95998482056959+2.92945579100397i</v>
      </c>
      <c r="I1237" t="str">
        <f t="shared" si="603"/>
        <v>433.147087113693i</v>
      </c>
      <c r="J1237" t="str">
        <f t="shared" si="597"/>
        <v>-159.479563112858+93.6796659302707i</v>
      </c>
      <c r="K1237" t="str">
        <f t="shared" si="604"/>
        <v>1.18613083867459-2.01926027455428i</v>
      </c>
      <c r="L1237" t="str">
        <f t="shared" si="605"/>
        <v>0.0918768816383602-0.131905312937727i</v>
      </c>
      <c r="M1237" t="str">
        <f t="shared" si="606"/>
        <v>1.27800772031295-2.15116558749201i</v>
      </c>
      <c r="N1237" t="str">
        <f t="shared" si="607"/>
        <v>-0.489170542029852i</v>
      </c>
      <c r="O1237" t="str">
        <f t="shared" si="608"/>
        <v>0.882722919436544-0.469893868337761i</v>
      </c>
      <c r="P1237" t="str">
        <f t="shared" si="609"/>
        <v>0.117277080563456+0.469893868337761i</v>
      </c>
      <c r="Q1237" t="str">
        <f t="shared" si="610"/>
        <v>-0.117277080563456+0.019276673692091i</v>
      </c>
      <c r="R1237" t="str">
        <f t="shared" si="611"/>
        <v>-0.332442858726923-4.06134138536122i</v>
      </c>
      <c r="S1237" t="str">
        <f t="shared" si="612"/>
        <v>0.0507385096913429i</v>
      </c>
      <c r="T1237" t="str">
        <f t="shared" si="613"/>
        <v>0.206066409241002-0.0168676552093337i</v>
      </c>
      <c r="U1237" t="str">
        <f t="shared" si="614"/>
        <v>0.0001-1442.92786121392i</v>
      </c>
      <c r="V1237" t="str">
        <f t="shared" si="615"/>
        <v>0.00002-0.0231441374384991i</v>
      </c>
      <c r="W1237" t="str">
        <f t="shared" si="616"/>
        <v>0.0000199993584529566-0.0231437662195901i</v>
      </c>
      <c r="X1237" t="str">
        <f t="shared" si="617"/>
        <v>0.00191126303547633-0.0229848559715874i</v>
      </c>
      <c r="Y1237" t="str">
        <f t="shared" si="618"/>
        <v>0.009+0.693035339381908i</v>
      </c>
      <c r="Z1237" t="str">
        <f t="shared" si="619"/>
        <v>-0.410971672678452-0.0409213590995192i</v>
      </c>
      <c r="AA1237" t="str">
        <f t="shared" si="620"/>
        <v>0.291558745076083-17.9043505271164i</v>
      </c>
      <c r="AB1237" t="str">
        <f t="shared" si="621"/>
        <v>1.40291456220024-0.114836179319606i</v>
      </c>
      <c r="AC1237" t="str">
        <f t="shared" si="622"/>
        <v>2.54590400427997-3.16466305213827i</v>
      </c>
      <c r="AD1237" t="str">
        <f t="shared" si="623"/>
        <v>0.238538554977099+0.251406954484873i</v>
      </c>
      <c r="AE1237" t="str">
        <f t="shared" si="624"/>
        <v>-0.0877446746726472-0.113082458474942i</v>
      </c>
      <c r="AF1237" t="str">
        <f t="shared" si="625"/>
        <v>-13.917038938882-2.75923060534718i</v>
      </c>
      <c r="AG1237" t="str">
        <f t="shared" si="626"/>
        <v>1.01654639098805-0.0151952323831274i</v>
      </c>
      <c r="AH1237" t="str">
        <f t="shared" si="627"/>
        <v>0.867431977739579+1.7992898468842i</v>
      </c>
      <c r="AI1237">
        <f t="shared" si="628"/>
        <v>6.0096007228407995</v>
      </c>
      <c r="AJ1237">
        <f t="shared" si="629"/>
        <v>64.261430236677185</v>
      </c>
      <c r="AK1237"/>
      <c r="AL1237"/>
      <c r="AM1237"/>
      <c r="AN1237"/>
    </row>
    <row r="1238" spans="1:40" x14ac:dyDescent="0.25">
      <c r="A1238"/>
      <c r="B1238">
        <f t="shared" si="595"/>
        <v>110400</v>
      </c>
      <c r="C1238" s="237" t="str">
        <f t="shared" si="598"/>
        <v>-6.27053442540024E-06+0.0221831734176099i</v>
      </c>
      <c r="D1238" s="208" t="str">
        <f t="shared" si="599"/>
        <v>-5.95705403110322+0.170070996201676i</v>
      </c>
      <c r="E1238" t="str">
        <f t="shared" si="600"/>
        <v>2870</v>
      </c>
      <c r="F1238" t="str">
        <f t="shared" si="601"/>
        <v>0.777000777000777</v>
      </c>
      <c r="G1238" t="str">
        <f t="shared" si="596"/>
        <v>0.777000777000777</v>
      </c>
      <c r="H1238" t="str">
        <f t="shared" si="602"/>
        <v>7.96181702126752+2.92753600360972i</v>
      </c>
      <c r="I1238" t="str">
        <f t="shared" si="603"/>
        <v>433.539786195391i</v>
      </c>
      <c r="J1238" t="str">
        <f t="shared" si="597"/>
        <v>-159.770682441903+93.7645976310234i</v>
      </c>
      <c r="K1238" t="str">
        <f t="shared" si="604"/>
        <v>1.18451325880295-2.01835763712395i</v>
      </c>
      <c r="L1238" t="str">
        <f t="shared" si="605"/>
        <v>0.0917647951643781-0.131863835104327i</v>
      </c>
      <c r="M1238" t="str">
        <f t="shared" si="606"/>
        <v>1.27627805396733-2.15022147222828i</v>
      </c>
      <c r="N1238" t="str">
        <f t="shared" si="607"/>
        <v>-0.489614033001774i</v>
      </c>
      <c r="O1238" t="str">
        <f t="shared" si="608"/>
        <v>0.882514438946163-0.470285301760047i</v>
      </c>
      <c r="P1238" t="str">
        <f t="shared" si="609"/>
        <v>0.117485561053837+0.470285301760047i</v>
      </c>
      <c r="Q1238" t="str">
        <f t="shared" si="610"/>
        <v>-0.117485561053837+0.019328731241727i</v>
      </c>
      <c r="R1238" t="str">
        <f t="shared" si="611"/>
        <v>-0.33244123564969-4.05761324865392i</v>
      </c>
      <c r="S1238" t="str">
        <f t="shared" si="612"/>
        <v>0.0507845101534385i</v>
      </c>
      <c r="T1238" t="str">
        <f t="shared" si="613"/>
        <v>0.206063901224992-0.0168828653072733i</v>
      </c>
      <c r="U1238" t="str">
        <f t="shared" si="614"/>
        <v>0.0001-1441.62086133963i</v>
      </c>
      <c r="V1238" t="str">
        <f t="shared" si="615"/>
        <v>0.00002-0.0231231735458917i</v>
      </c>
      <c r="W1238" t="str">
        <f t="shared" si="616"/>
        <v>0.0000199993584529565-0.0231228026632322i</v>
      </c>
      <c r="X1238" t="str">
        <f t="shared" si="617"/>
        <v>0.00190786137159796-0.0229643160015732i</v>
      </c>
      <c r="Y1238" t="str">
        <f t="shared" si="618"/>
        <v>0.009+0.693663657912626i</v>
      </c>
      <c r="Z1238" t="str">
        <f t="shared" si="619"/>
        <v>-0.410208664461722-0.0408064150272894i</v>
      </c>
      <c r="AA1238" t="str">
        <f t="shared" si="620"/>
        <v>0.290904366670749-17.887041340033i</v>
      </c>
      <c r="AB1238" t="str">
        <f t="shared" si="621"/>
        <v>1.4028974874514-0.114939730732815i</v>
      </c>
      <c r="AC1238" t="str">
        <f t="shared" si="622"/>
        <v>2.54334139816629-3.16323535671631i</v>
      </c>
      <c r="AD1238" t="str">
        <f t="shared" si="623"/>
        <v>0.238647270498399+0.251620861262653i</v>
      </c>
      <c r="AE1238" t="str">
        <f t="shared" si="624"/>
        <v>-0.0876274328143755-0.112955397014348i</v>
      </c>
      <c r="AF1238" t="str">
        <f t="shared" si="625"/>
        <v>-13.9188710523707-2.75746500740804i</v>
      </c>
      <c r="AG1238" t="str">
        <f t="shared" si="626"/>
        <v>1.01654403813542-0.015187695468611i</v>
      </c>
      <c r="AH1238" t="str">
        <f t="shared" si="627"/>
        <v>0.866571428459562+1.79726833251128i</v>
      </c>
      <c r="AI1238">
        <f t="shared" si="628"/>
        <v>6.0000521382335954</v>
      </c>
      <c r="AJ1238">
        <f t="shared" si="629"/>
        <v>64.258481006922025</v>
      </c>
      <c r="AK1238"/>
      <c r="AL1238"/>
      <c r="AM1238"/>
      <c r="AN1238"/>
    </row>
    <row r="1239" spans="1:40" x14ac:dyDescent="0.25">
      <c r="A1239"/>
      <c r="B1239">
        <f t="shared" si="595"/>
        <v>110500</v>
      </c>
      <c r="C1239" s="237" t="str">
        <f t="shared" si="598"/>
        <v>-6.25919017819734E-06+0.0221630981507525i</v>
      </c>
      <c r="D1239" s="208" t="str">
        <f t="shared" si="599"/>
        <v>-5.95705394413066+0.169917085822436i</v>
      </c>
      <c r="E1239" t="str">
        <f t="shared" si="600"/>
        <v>2870</v>
      </c>
      <c r="F1239" t="str">
        <f t="shared" si="601"/>
        <v>0.777000777000777</v>
      </c>
      <c r="G1239" t="str">
        <f t="shared" si="596"/>
        <v>0.777000777000777</v>
      </c>
      <c r="H1239" t="str">
        <f t="shared" si="602"/>
        <v>7.96364516507669+2.92561806783202i</v>
      </c>
      <c r="I1239" t="str">
        <f t="shared" si="603"/>
        <v>433.93248527709i</v>
      </c>
      <c r="J1239" t="str">
        <f t="shared" si="597"/>
        <v>-160.062065585473+93.8495293317761i</v>
      </c>
      <c r="K1239" t="str">
        <f t="shared" si="604"/>
        <v>1.18289862475165-2.01745494734044i</v>
      </c>
      <c r="L1239" t="str">
        <f t="shared" si="605"/>
        <v>0.091652880637555-0.131822312793208i</v>
      </c>
      <c r="M1239" t="str">
        <f t="shared" si="606"/>
        <v>1.2745515053892-2.14927726013365i</v>
      </c>
      <c r="N1239" t="str">
        <f t="shared" si="607"/>
        <v>-0.490057523973696i</v>
      </c>
      <c r="O1239" t="str">
        <f t="shared" si="608"/>
        <v>0.882305784879102-0.470676642684628i</v>
      </c>
      <c r="P1239" t="str">
        <f t="shared" si="609"/>
        <v>0.117694215120898+0.470676642684628i</v>
      </c>
      <c r="Q1239" t="str">
        <f t="shared" si="610"/>
        <v>-0.117694215120898+0.019380881289068i</v>
      </c>
      <c r="R1239" t="str">
        <f t="shared" si="611"/>
        <v>-0.332439611073615-4.05389181475506i</v>
      </c>
      <c r="S1239" t="str">
        <f t="shared" si="612"/>
        <v>0.0508305106155339i</v>
      </c>
      <c r="T1239" t="str">
        <f t="shared" si="613"/>
        <v>0.206061390924133-0.0168980751797013i</v>
      </c>
      <c r="U1239" t="str">
        <f t="shared" si="614"/>
        <v>0.0001-1440.31622707598i</v>
      </c>
      <c r="V1239" t="str">
        <f t="shared" si="615"/>
        <v>0.00002-0.0231022475969814i</v>
      </c>
      <c r="W1239" t="str">
        <f t="shared" si="616"/>
        <v>0.0000199993584529565-0.0231018770499629i</v>
      </c>
      <c r="X1239" t="str">
        <f t="shared" si="617"/>
        <v>0.00190446885631468-0.0229438124565632i</v>
      </c>
      <c r="Y1239" t="str">
        <f t="shared" si="618"/>
        <v>0.009+0.694291976443344i</v>
      </c>
      <c r="Z1239" t="str">
        <f t="shared" si="619"/>
        <v>-0.409447795633307-0.0406919069374027i</v>
      </c>
      <c r="AA1239" t="str">
        <f t="shared" si="620"/>
        <v>0.29025224628839-17.8697665339204i</v>
      </c>
      <c r="AB1239" t="str">
        <f t="shared" si="621"/>
        <v>1.40288039714714-0.115043280610726i</v>
      </c>
      <c r="AC1239" t="str">
        <f t="shared" si="622"/>
        <v>2.54078341511708-3.16180752276292i</v>
      </c>
      <c r="AD1239" t="str">
        <f t="shared" si="623"/>
        <v>0.238756077690927+0.251834720791552i</v>
      </c>
      <c r="AE1239" t="str">
        <f t="shared" si="624"/>
        <v>-0.0875105146825481-0.112828611386169i</v>
      </c>
      <c r="AF1239" t="str">
        <f t="shared" si="625"/>
        <v>-13.9206991092073-2.75570098200958i</v>
      </c>
      <c r="AG1239" t="str">
        <f t="shared" si="626"/>
        <v>1.01654168829583-0.0151801795800275i</v>
      </c>
      <c r="AH1239" t="str">
        <f t="shared" si="627"/>
        <v>0.865713038423144+1.7952511556224i</v>
      </c>
      <c r="AI1239">
        <f t="shared" si="628"/>
        <v>5.9905141820673622</v>
      </c>
      <c r="AJ1239">
        <f t="shared" si="629"/>
        <v>64.255523531603274</v>
      </c>
      <c r="AK1239"/>
      <c r="AL1239"/>
      <c r="AM1239"/>
      <c r="AN1239"/>
    </row>
    <row r="1240" spans="1:40" x14ac:dyDescent="0.25">
      <c r="A1240"/>
      <c r="B1240">
        <f t="shared" si="595"/>
        <v>110600</v>
      </c>
      <c r="C1240" s="237" t="str">
        <f t="shared" si="598"/>
        <v>-6.24787668809222E-06+0.0221430591863581i</v>
      </c>
      <c r="D1240" s="208" t="str">
        <f t="shared" si="599"/>
        <v>-5.9570538573939+0.169763453762079i</v>
      </c>
      <c r="E1240" t="str">
        <f t="shared" si="600"/>
        <v>2870</v>
      </c>
      <c r="F1240" t="str">
        <f t="shared" si="601"/>
        <v>0.777000777000777</v>
      </c>
      <c r="G1240" t="str">
        <f t="shared" si="596"/>
        <v>0.777000777000777</v>
      </c>
      <c r="H1240" t="str">
        <f t="shared" si="602"/>
        <v>7.96546926321599+2.92370198313289i</v>
      </c>
      <c r="I1240" t="str">
        <f t="shared" si="603"/>
        <v>434.325184358789i</v>
      </c>
      <c r="J1240" t="str">
        <f t="shared" si="597"/>
        <v>-160.35371254357+93.9344610325289i</v>
      </c>
      <c r="K1240" t="str">
        <f t="shared" si="604"/>
        <v>1.18128693046203-2.01655220881279i</v>
      </c>
      <c r="L1240" t="str">
        <f t="shared" si="605"/>
        <v>0.0915411377998214-0.131780746304283i</v>
      </c>
      <c r="M1240" t="str">
        <f t="shared" si="606"/>
        <v>1.27282806826185-2.14833295511707i</v>
      </c>
      <c r="N1240" t="str">
        <f t="shared" si="607"/>
        <v>-0.490501014945618i</v>
      </c>
      <c r="O1240" t="str">
        <f t="shared" si="608"/>
        <v>0.882096957276398-0.47106789103453i</v>
      </c>
      <c r="P1240" t="str">
        <f t="shared" si="609"/>
        <v>0.117903042723602+0.47106789103453i</v>
      </c>
      <c r="Q1240" t="str">
        <f t="shared" si="610"/>
        <v>-0.117903042723602+0.019433123911088i</v>
      </c>
      <c r="R1240" t="str">
        <f t="shared" si="611"/>
        <v>-0.332437984998532-4.05017706548269i</v>
      </c>
      <c r="S1240" t="str">
        <f t="shared" si="612"/>
        <v>0.0508765110776295i</v>
      </c>
      <c r="T1240" t="str">
        <f t="shared" si="613"/>
        <v>0.206058878338391-0.0169132848264026i</v>
      </c>
      <c r="U1240" t="str">
        <f t="shared" si="614"/>
        <v>0.0001-1439.01395200629i</v>
      </c>
      <c r="V1240" t="str">
        <f t="shared" si="615"/>
        <v>0.00002-0.0230813594888467i</v>
      </c>
      <c r="W1240" t="str">
        <f t="shared" si="616"/>
        <v>0.0000199993584529566-0.0230809892768622i</v>
      </c>
      <c r="X1240" t="str">
        <f t="shared" si="617"/>
        <v>0.00190108545692363-0.0229233452404389i</v>
      </c>
      <c r="Y1240" t="str">
        <f t="shared" si="618"/>
        <v>0.009+0.694920294974062i</v>
      </c>
      <c r="Z1240" t="str">
        <f t="shared" si="619"/>
        <v>-0.40868905814487-0.0405778327446864i</v>
      </c>
      <c r="AA1240" t="str">
        <f t="shared" si="620"/>
        <v>0.28960237344755-17.8525260040749i</v>
      </c>
      <c r="AB1240" t="str">
        <f t="shared" si="621"/>
        <v>1.40286329128724-0.115146828951874i</v>
      </c>
      <c r="AC1240" t="str">
        <f t="shared" si="622"/>
        <v>2.53823004577006-3.16037955605767i</v>
      </c>
      <c r="AD1240" t="str">
        <f t="shared" si="623"/>
        <v>0.238864976537865+0.252048533040864i</v>
      </c>
      <c r="AE1240" t="str">
        <f t="shared" si="624"/>
        <v>-0.0873939190677809-0.112702100641784i</v>
      </c>
      <c r="AF1240" t="str">
        <f t="shared" si="625"/>
        <v>-13.9225231206099-2.75393852937081i</v>
      </c>
      <c r="AG1240" t="str">
        <f t="shared" si="626"/>
        <v>1.01653934145343-0.0151726846531988i</v>
      </c>
      <c r="AH1240" t="str">
        <f t="shared" si="627"/>
        <v>0.864856800333163+1.7932383018008i</v>
      </c>
      <c r="AI1240">
        <f t="shared" si="628"/>
        <v>5.9809868305680727</v>
      </c>
      <c r="AJ1240">
        <f t="shared" si="629"/>
        <v>64.252557814040216</v>
      </c>
      <c r="AK1240"/>
      <c r="AL1240"/>
      <c r="AM1240"/>
      <c r="AN1240"/>
    </row>
    <row r="1241" spans="1:40" x14ac:dyDescent="0.25">
      <c r="A1241"/>
      <c r="B1241">
        <f t="shared" si="595"/>
        <v>110700</v>
      </c>
      <c r="C1241" s="237" t="str">
        <f t="shared" si="598"/>
        <v>-6.23659384399839E-06+0.0221230564260462i</v>
      </c>
      <c r="D1241" s="208" t="str">
        <f t="shared" si="599"/>
        <v>-5.9570537708921+0.169610099266354i</v>
      </c>
      <c r="E1241" t="str">
        <f t="shared" si="600"/>
        <v>2870</v>
      </c>
      <c r="F1241" t="str">
        <f t="shared" si="601"/>
        <v>0.777000777000777</v>
      </c>
      <c r="G1241" t="str">
        <f t="shared" si="596"/>
        <v>0.777000777000777</v>
      </c>
      <c r="H1241" t="str">
        <f t="shared" si="602"/>
        <v>7.96728932686878+2.92178774896208i</v>
      </c>
      <c r="I1241" t="str">
        <f t="shared" si="603"/>
        <v>434.717883440488i</v>
      </c>
      <c r="J1241" t="str">
        <f t="shared" si="597"/>
        <v>-160.645623316192+94.0193927332816i</v>
      </c>
      <c r="K1241" t="str">
        <f t="shared" si="604"/>
        <v>1.17967816988677-2.01564942513057i</v>
      </c>
      <c r="L1241" t="str">
        <f t="shared" si="605"/>
        <v>0.0914295663932285-0.131739135936295i</v>
      </c>
      <c r="M1241" t="str">
        <f t="shared" si="606"/>
        <v>1.27110773628-2.14738856106687i</v>
      </c>
      <c r="N1241" t="str">
        <f t="shared" si="607"/>
        <v>-0.49094450591754i</v>
      </c>
      <c r="O1241" t="str">
        <f t="shared" si="608"/>
        <v>0.881887956179126-0.471459046732804i</v>
      </c>
      <c r="P1241" t="str">
        <f t="shared" si="609"/>
        <v>0.118112043820874+0.471459046732804i</v>
      </c>
      <c r="Q1241" t="str">
        <f t="shared" si="610"/>
        <v>-0.118112043820874+0.019485459184736i</v>
      </c>
      <c r="R1241" t="str">
        <f t="shared" si="611"/>
        <v>-0.332436357424452-4.04646898272075i</v>
      </c>
      <c r="S1241" t="str">
        <f t="shared" si="612"/>
        <v>0.0509225115397251i</v>
      </c>
      <c r="T1241" t="str">
        <f t="shared" si="613"/>
        <v>0.206056363467737-0.0169284942471708i</v>
      </c>
      <c r="U1241" t="str">
        <f t="shared" si="614"/>
        <v>0.0001-1437.71402973709i</v>
      </c>
      <c r="V1241" t="str">
        <f t="shared" si="615"/>
        <v>0.00002-0.0230605091189381i</v>
      </c>
      <c r="W1241" t="str">
        <f t="shared" si="616"/>
        <v>0.0000199993584529566-0.0230601392413822i</v>
      </c>
      <c r="X1241" t="str">
        <f t="shared" si="617"/>
        <v>0.00189771114086764-0.0229029142574171i</v>
      </c>
      <c r="Y1241" t="str">
        <f t="shared" si="618"/>
        <v>0.009+0.69554861350478i</v>
      </c>
      <c r="Z1241" t="str">
        <f t="shared" si="619"/>
        <v>-0.407932443986134-0.0404641903760264i</v>
      </c>
      <c r="AA1241" t="str">
        <f t="shared" si="620"/>
        <v>0.288954737727577-17.8353196462253i</v>
      </c>
      <c r="AB1241" t="str">
        <f t="shared" si="621"/>
        <v>1.4028461698715-0.115250375754853i</v>
      </c>
      <c r="AC1241" t="str">
        <f t="shared" si="622"/>
        <v>2.5356812807798-3.1589514623497i</v>
      </c>
      <c r="AD1241" t="str">
        <f t="shared" si="623"/>
        <v>0.238973967022383+0.252262297979854i</v>
      </c>
      <c r="AE1241" t="str">
        <f t="shared" si="624"/>
        <v>-0.0872776447663515-0.112575863836988i</v>
      </c>
      <c r="AF1241" t="str">
        <f t="shared" si="625"/>
        <v>-13.9243430977609-2.75217764969573i</v>
      </c>
      <c r="AG1241" t="str">
        <f t="shared" si="626"/>
        <v>1.01653699759244-0.0151652106242062i</v>
      </c>
      <c r="AH1241" t="str">
        <f t="shared" si="627"/>
        <v>0.864002706922977+1.79122975669349i</v>
      </c>
      <c r="AI1241">
        <f t="shared" si="628"/>
        <v>5.9714700600374364</v>
      </c>
      <c r="AJ1241">
        <f t="shared" si="629"/>
        <v>64.249583857596889</v>
      </c>
      <c r="AK1241"/>
      <c r="AL1241"/>
      <c r="AM1241"/>
      <c r="AN1241"/>
    </row>
    <row r="1242" spans="1:40" x14ac:dyDescent="0.25">
      <c r="A1242"/>
      <c r="B1242">
        <f t="shared" si="595"/>
        <v>110800</v>
      </c>
      <c r="C1242" s="237" t="str">
        <f t="shared" si="598"/>
        <v>-6.22534153533036E-06+0.0221030897717912i</v>
      </c>
      <c r="D1242" s="208" t="str">
        <f t="shared" si="599"/>
        <v>-5.95705368462439+0.169457021583733i</v>
      </c>
      <c r="E1242" t="str">
        <f t="shared" si="600"/>
        <v>2870</v>
      </c>
      <c r="F1242" t="str">
        <f t="shared" si="601"/>
        <v>0.777000777000777</v>
      </c>
      <c r="G1242" t="str">
        <f t="shared" si="596"/>
        <v>0.777000777000777</v>
      </c>
      <c r="H1242" t="str">
        <f t="shared" si="602"/>
        <v>7.96910536718279+2.91987536475717i</v>
      </c>
      <c r="I1242" t="str">
        <f t="shared" si="603"/>
        <v>435.110582522186i</v>
      </c>
      <c r="J1242" t="str">
        <f t="shared" si="597"/>
        <v>-160.937797903339+94.1043244340344i</v>
      </c>
      <c r="K1242" t="str">
        <f t="shared" si="604"/>
        <v>1.17807233698972-2.01474659986396i</v>
      </c>
      <c r="L1242" t="str">
        <f t="shared" si="605"/>
        <v>0.0913181661599541-0.131697481986825i</v>
      </c>
      <c r="M1242" t="str">
        <f t="shared" si="606"/>
        <v>1.26939050314967-2.14644408185079i</v>
      </c>
      <c r="N1242" t="str">
        <f t="shared" si="607"/>
        <v>-0.491387996889462i</v>
      </c>
      <c r="O1242" t="str">
        <f t="shared" si="608"/>
        <v>0.881678781628392-0.471850109702513i</v>
      </c>
      <c r="P1242" t="str">
        <f t="shared" si="609"/>
        <v>0.118321218371608+0.471850109702513i</v>
      </c>
      <c r="Q1242" t="str">
        <f t="shared" si="610"/>
        <v>-0.118321218371608+0.019537887186949i</v>
      </c>
      <c r="R1242" t="str">
        <f t="shared" si="611"/>
        <v>-0.332434728351221-4.04276754841839i</v>
      </c>
      <c r="S1242" t="str">
        <f t="shared" si="612"/>
        <v>0.0509685120018205i</v>
      </c>
      <c r="T1242" t="str">
        <f t="shared" si="613"/>
        <v>0.206053846312133-0.0169437034417911i</v>
      </c>
      <c r="U1242" t="str">
        <f t="shared" si="614"/>
        <v>0.0001-1436.41645389797i</v>
      </c>
      <c r="V1242" t="str">
        <f t="shared" si="615"/>
        <v>0.00002-0.0230396963850762i</v>
      </c>
      <c r="W1242" t="str">
        <f t="shared" si="616"/>
        <v>0.0000199993584529565-0.0230393268413453i</v>
      </c>
      <c r="X1242" t="str">
        <f t="shared" si="617"/>
        <v>0.00189434587573445-0.0228825194120489i</v>
      </c>
      <c r="Y1242" t="str">
        <f t="shared" si="618"/>
        <v>0.009+0.696176932035498i</v>
      </c>
      <c r="Z1242" t="str">
        <f t="shared" si="619"/>
        <v>-0.407177945184667-0.0403509777702851i</v>
      </c>
      <c r="AA1242" t="str">
        <f t="shared" si="620"/>
        <v>0.288309328768198-17.8181473565304i</v>
      </c>
      <c r="AB1242" t="str">
        <f t="shared" si="621"/>
        <v>1.40282903289966-0.115353921018202i</v>
      </c>
      <c r="AC1242" t="str">
        <f t="shared" si="622"/>
        <v>2.53313711081766-3.15752324735752i</v>
      </c>
      <c r="AD1242" t="str">
        <f t="shared" si="623"/>
        <v>0.239083049127635+0.252476015577769i</v>
      </c>
      <c r="AE1242" t="str">
        <f t="shared" si="624"/>
        <v>-0.0871616905801665-0.112449900031969i</v>
      </c>
      <c r="AF1242" t="str">
        <f t="shared" si="625"/>
        <v>-13.9261590518072-2.75041834317344i</v>
      </c>
      <c r="AG1242" t="str">
        <f t="shared" si="626"/>
        <v>1.01653465669714-0.0151577574293891i</v>
      </c>
      <c r="AH1242" t="str">
        <f t="shared" si="627"/>
        <v>0.863150750956324+1.78922550601105i</v>
      </c>
      <c r="AI1242">
        <f t="shared" si="628"/>
        <v>5.9619638468532044</v>
      </c>
      <c r="AJ1242">
        <f t="shared" si="629"/>
        <v>64.2466016656834</v>
      </c>
      <c r="AK1242"/>
      <c r="AL1242"/>
      <c r="AM1242"/>
      <c r="AN1242"/>
    </row>
    <row r="1243" spans="1:40" x14ac:dyDescent="0.25">
      <c r="A1243"/>
      <c r="B1243">
        <f t="shared" si="595"/>
        <v>110900</v>
      </c>
      <c r="C1243" s="237" t="str">
        <f t="shared" si="598"/>
        <v>-6.21411965200103E-06+0.0220831591259212i</v>
      </c>
      <c r="D1243" s="208" t="str">
        <f t="shared" si="599"/>
        <v>-5.95705359858996+0.169304219965396i</v>
      </c>
      <c r="E1243" t="str">
        <f t="shared" si="600"/>
        <v>2870</v>
      </c>
      <c r="F1243" t="str">
        <f t="shared" si="601"/>
        <v>0.777000777000777</v>
      </c>
      <c r="G1243" t="str">
        <f t="shared" si="596"/>
        <v>0.777000777000777</v>
      </c>
      <c r="H1243" t="str">
        <f t="shared" si="602"/>
        <v>7.97091739527046+2.91796482994362i</v>
      </c>
      <c r="I1243" t="str">
        <f t="shared" si="603"/>
        <v>435.503281603885i</v>
      </c>
      <c r="J1243" t="str">
        <f t="shared" si="597"/>
        <v>-161.230236305012+94.1892561347871i</v>
      </c>
      <c r="K1243" t="str">
        <f t="shared" si="604"/>
        <v>1.17646942574598-2.01384373656381i</v>
      </c>
      <c r="L1243" t="str">
        <f t="shared" si="605"/>
        <v>0.0912069368422992-0.131655784752291i</v>
      </c>
      <c r="M1243" t="str">
        <f t="shared" si="606"/>
        <v>1.26767636258828-2.1454995213161i</v>
      </c>
      <c r="N1243" t="str">
        <f t="shared" si="607"/>
        <v>-0.491831487861384i</v>
      </c>
      <c r="O1243" t="str">
        <f t="shared" si="608"/>
        <v>0.881469433665338-0.472241079866743i</v>
      </c>
      <c r="P1243" t="str">
        <f t="shared" si="609"/>
        <v>0.118530566334662+0.472241079866743i</v>
      </c>
      <c r="Q1243" t="str">
        <f t="shared" si="610"/>
        <v>-0.118530566334662+0.019590407994641i</v>
      </c>
      <c r="R1243" t="str">
        <f t="shared" si="611"/>
        <v>-0.332433097778816-4.03907274459002i</v>
      </c>
      <c r="S1243" t="str">
        <f t="shared" si="612"/>
        <v>0.0510145124639161i</v>
      </c>
      <c r="T1243" t="str">
        <f t="shared" si="613"/>
        <v>0.206051326871551-0.0169589124100556i</v>
      </c>
      <c r="U1243" t="str">
        <f t="shared" si="614"/>
        <v>0.0001-1435.12121814153i</v>
      </c>
      <c r="V1243" t="str">
        <f t="shared" si="615"/>
        <v>0.00002-0.0230189211854504i</v>
      </c>
      <c r="W1243" t="str">
        <f t="shared" si="616"/>
        <v>0.0000199993584529565-0.0230185519749425i</v>
      </c>
      <c r="X1243" t="str">
        <f t="shared" si="617"/>
        <v>0.00189098962925591-0.0228621606092176i</v>
      </c>
      <c r="Y1243" t="str">
        <f t="shared" si="618"/>
        <v>0.009+0.696805250566216i</v>
      </c>
      <c r="Z1243" t="str">
        <f t="shared" si="619"/>
        <v>-0.406425553805665-0.0402381928782197i</v>
      </c>
      <c r="AA1243" t="str">
        <f t="shared" si="620"/>
        <v>0.287666136269106-17.8010090315767i</v>
      </c>
      <c r="AB1243" t="str">
        <f t="shared" si="621"/>
        <v>1.40281188037154-0.115457464740504i</v>
      </c>
      <c r="AC1243" t="str">
        <f t="shared" si="622"/>
        <v>2.5305975265719-3.15609491676958i</v>
      </c>
      <c r="AD1243" t="str">
        <f t="shared" si="623"/>
        <v>0.239192222836763+0.252689685803837i</v>
      </c>
      <c r="AE1243" t="str">
        <f t="shared" si="624"/>
        <v>-0.0870460553167283-0.11232420829128i</v>
      </c>
      <c r="AF1243" t="str">
        <f t="shared" si="625"/>
        <v>-13.9279709938604-2.74866060997822i</v>
      </c>
      <c r="AG1243" t="str">
        <f t="shared" si="626"/>
        <v>1.01653231875193-0.0151503250053438i</v>
      </c>
      <c r="AH1243" t="str">
        <f t="shared" si="627"/>
        <v>0.862300925227106+1.78722553552704i</v>
      </c>
      <c r="AI1243">
        <f t="shared" si="628"/>
        <v>5.9524681674677851</v>
      </c>
      <c r="AJ1243">
        <f t="shared" si="629"/>
        <v>64.243611241754095</v>
      </c>
      <c r="AK1243"/>
      <c r="AL1243"/>
      <c r="AM1243"/>
      <c r="AN1243"/>
    </row>
    <row r="1244" spans="1:40" x14ac:dyDescent="0.25">
      <c r="A1244"/>
      <c r="B1244">
        <f t="shared" si="595"/>
        <v>111000</v>
      </c>
      <c r="C1244" s="237" t="str">
        <f t="shared" si="598"/>
        <v>-6.20292808441894E-06+0.0220632643911163i</v>
      </c>
      <c r="D1244" s="208" t="str">
        <f t="shared" si="599"/>
        <v>-5.95705351278794+0.169151693665225i</v>
      </c>
      <c r="E1244" t="str">
        <f t="shared" si="600"/>
        <v>2870</v>
      </c>
      <c r="F1244" t="str">
        <f t="shared" si="601"/>
        <v>0.777000777000777</v>
      </c>
      <c r="G1244" t="str">
        <f t="shared" si="596"/>
        <v>0.777000777000777</v>
      </c>
      <c r="H1244" t="str">
        <f t="shared" si="602"/>
        <v>7.9727254222089+2.91605614393496i</v>
      </c>
      <c r="I1244" t="str">
        <f t="shared" si="603"/>
        <v>435.895980685584i</v>
      </c>
      <c r="J1244" t="str">
        <f t="shared" si="597"/>
        <v>-161.522938521211+94.2741878355399i</v>
      </c>
      <c r="K1244" t="str">
        <f t="shared" si="604"/>
        <v>1.17486943014188-2.01294083876178i</v>
      </c>
      <c r="L1244" t="str">
        <f t="shared" si="605"/>
        <v>0.0910958781826937-0.131614044527955i</v>
      </c>
      <c r="M1244" t="str">
        <f t="shared" si="606"/>
        <v>1.26596530832457-2.14455488328973i</v>
      </c>
      <c r="N1244" t="str">
        <f t="shared" si="607"/>
        <v>-0.492274978833306i</v>
      </c>
      <c r="O1244" t="str">
        <f t="shared" si="608"/>
        <v>0.88125991233114-0.472631957148595i</v>
      </c>
      <c r="P1244" t="str">
        <f t="shared" si="609"/>
        <v>0.11874008766886+0.472631957148595i</v>
      </c>
      <c r="Q1244" t="str">
        <f t="shared" si="610"/>
        <v>-0.11874008766886+0.019643021684711i</v>
      </c>
      <c r="R1244" t="str">
        <f t="shared" si="611"/>
        <v>-0.332431465707111-4.03538455331478i</v>
      </c>
      <c r="S1244" t="str">
        <f t="shared" si="612"/>
        <v>0.0510605129260115i</v>
      </c>
      <c r="T1244" t="str">
        <f t="shared" si="613"/>
        <v>0.206048805145956-0.0169741211517509i</v>
      </c>
      <c r="U1244" t="str">
        <f t="shared" si="614"/>
        <v>0.0001-1433.8283161432i</v>
      </c>
      <c r="V1244" t="str">
        <f t="shared" si="615"/>
        <v>0.00002-0.0229981834186166i</v>
      </c>
      <c r="W1244" t="str">
        <f t="shared" si="616"/>
        <v>0.0000199993584529566-0.0229978145407313i</v>
      </c>
      <c r="X1244" t="str">
        <f t="shared" si="617"/>
        <v>0.00188764236930719-0.0228418377541374i</v>
      </c>
      <c r="Y1244" t="str">
        <f t="shared" si="618"/>
        <v>0.009+0.697433569096934i</v>
      </c>
      <c r="Z1244" t="str">
        <f t="shared" si="619"/>
        <v>-0.405675261951733-0.0401258336624004i</v>
      </c>
      <c r="AA1244" t="str">
        <f t="shared" si="620"/>
        <v>0.287025149989537-17.7839045683761i</v>
      </c>
      <c r="AB1244" t="str">
        <f t="shared" si="621"/>
        <v>1.40279471228688-0.115561006920308i</v>
      </c>
      <c r="AC1244" t="str">
        <f t="shared" si="622"/>
        <v>2.52806251874751-3.15466647624401i</v>
      </c>
      <c r="AD1244" t="str">
        <f t="shared" si="623"/>
        <v>0.239301488132889+0.252903308627264i</v>
      </c>
      <c r="AE1244" t="str">
        <f t="shared" si="624"/>
        <v>-0.0869307377891009-0.11219878768381i</v>
      </c>
      <c r="AF1244" t="str">
        <f t="shared" si="625"/>
        <v>-13.9297789349968-2.74690445026974i</v>
      </c>
      <c r="AG1244" t="str">
        <f t="shared" si="626"/>
        <v>1.01652998374126-0.0151429132889214i</v>
      </c>
      <c r="AH1244" t="str">
        <f t="shared" si="627"/>
        <v>0.861453222559254+1.78522983107778i</v>
      </c>
      <c r="AI1244">
        <f t="shared" si="628"/>
        <v>5.9429829984084535</v>
      </c>
      <c r="AJ1244">
        <f t="shared" si="629"/>
        <v>64.24061258930837</v>
      </c>
      <c r="AK1244"/>
      <c r="AL1244"/>
      <c r="AM1244"/>
      <c r="AN1244"/>
    </row>
    <row r="1245" spans="1:40" x14ac:dyDescent="0.25">
      <c r="A1245"/>
      <c r="B1245">
        <f t="shared" si="595"/>
        <v>111100</v>
      </c>
      <c r="C1245" s="237" t="str">
        <f t="shared" si="598"/>
        <v>-6.19176672348567E-06+0.0220434054704071i</v>
      </c>
      <c r="D1245" s="208" t="str">
        <f t="shared" si="599"/>
        <v>-5.9570534272175+0.168999441939788i</v>
      </c>
      <c r="E1245" t="str">
        <f t="shared" si="600"/>
        <v>2870</v>
      </c>
      <c r="F1245" t="str">
        <f t="shared" si="601"/>
        <v>0.777000777000777</v>
      </c>
      <c r="G1245" t="str">
        <f t="shared" si="596"/>
        <v>0.777000777000777</v>
      </c>
      <c r="H1245" t="str">
        <f t="shared" si="602"/>
        <v>7.97452945904009+2.91414930613279i</v>
      </c>
      <c r="I1245" t="str">
        <f t="shared" si="603"/>
        <v>436.288679767283i</v>
      </c>
      <c r="J1245" t="str">
        <f t="shared" si="597"/>
        <v>-161.815904551936+94.3591195362926i</v>
      </c>
      <c r="K1245" t="str">
        <f t="shared" si="604"/>
        <v>1.17327234417501-2.0120379099704i</v>
      </c>
      <c r="L1245" t="str">
        <f t="shared" si="605"/>
        <v>0.0909849899236976-0.131572261607926i</v>
      </c>
      <c r="M1245" t="str">
        <f t="shared" si="606"/>
        <v>1.26425733409871-2.14361017157833i</v>
      </c>
      <c r="N1245" t="str">
        <f t="shared" si="607"/>
        <v>-0.492718469805227i</v>
      </c>
      <c r="O1245" t="str">
        <f t="shared" si="608"/>
        <v>0.881050217667007-0.47302274147119i</v>
      </c>
      <c r="P1245" t="str">
        <f t="shared" si="609"/>
        <v>0.118949782332993+0.47302274147119i</v>
      </c>
      <c r="Q1245" t="str">
        <f t="shared" si="610"/>
        <v>-0.118949782332993+0.019695728334037i</v>
      </c>
      <c r="R1245" t="str">
        <f t="shared" si="611"/>
        <v>-0.332429832136082-4.03170295673634i</v>
      </c>
      <c r="S1245" t="str">
        <f t="shared" si="612"/>
        <v>0.0511065133881071i</v>
      </c>
      <c r="T1245" t="str">
        <f t="shared" si="613"/>
        <v>0.206046281135317-0.0169893296666689i</v>
      </c>
      <c r="U1245" t="str">
        <f t="shared" si="614"/>
        <v>0.0001-1432.53774160122i</v>
      </c>
      <c r="V1245" t="str">
        <f t="shared" si="615"/>
        <v>0.00002-0.0229774829834963i</v>
      </c>
      <c r="W1245" t="str">
        <f t="shared" si="616"/>
        <v>0.0000199993584529566-0.0229771144376348i</v>
      </c>
      <c r="X1245" t="str">
        <f t="shared" si="617"/>
        <v>0.00188430406390607-0.0228215507523526i</v>
      </c>
      <c r="Y1245" t="str">
        <f t="shared" si="618"/>
        <v>0.009+0.698061887627652i</v>
      </c>
      <c r="Z1245" t="str">
        <f t="shared" si="619"/>
        <v>-0.404927061762684-0.040013898097133i</v>
      </c>
      <c r="AA1245" t="str">
        <f t="shared" si="620"/>
        <v>0.286386359747872-17.7668338643642i</v>
      </c>
      <c r="AB1245" t="str">
        <f t="shared" si="621"/>
        <v>1.40277752864548-0.115664547556196i</v>
      </c>
      <c r="AC1245" t="str">
        <f t="shared" si="622"/>
        <v>2.52553207806644-3.15323793140909i</v>
      </c>
      <c r="AD1245" t="str">
        <f t="shared" si="623"/>
        <v>0.239410844999122+0.25311688401723i</v>
      </c>
      <c r="AE1245" t="str">
        <f t="shared" si="624"/>
        <v>-0.0868157368158866-0.112073637282766i</v>
      </c>
      <c r="AF1245" t="str">
        <f t="shared" si="625"/>
        <v>-13.9315828862576-2.745149864193i</v>
      </c>
      <c r="AG1245" t="str">
        <f t="shared" si="626"/>
        <v>1.01652765164968-0.0151355222172278i</v>
      </c>
      <c r="AH1245" t="str">
        <f t="shared" si="627"/>
        <v>0.860607635806643+1.78323837856202i</v>
      </c>
      <c r="AI1245">
        <f t="shared" si="628"/>
        <v>5.9335083162772335</v>
      </c>
      <c r="AJ1245">
        <f t="shared" si="629"/>
        <v>64.237605711888776</v>
      </c>
      <c r="AK1245"/>
      <c r="AL1245"/>
      <c r="AM1245"/>
      <c r="AN1245"/>
    </row>
    <row r="1246" spans="1:40" x14ac:dyDescent="0.25">
      <c r="A1246"/>
      <c r="B1246">
        <f t="shared" si="595"/>
        <v>111200</v>
      </c>
      <c r="C1246" s="237" t="str">
        <f t="shared" si="598"/>
        <v>-6.18063546059307E-06+0.0220235822671727i</v>
      </c>
      <c r="D1246" s="208" t="str">
        <f t="shared" si="599"/>
        <v>-5.95705334187783+0.168847464048324i</v>
      </c>
      <c r="E1246" t="str">
        <f t="shared" si="600"/>
        <v>2870</v>
      </c>
      <c r="F1246" t="str">
        <f t="shared" si="601"/>
        <v>0.777000777000777</v>
      </c>
      <c r="G1246" t="str">
        <f t="shared" si="596"/>
        <v>0.777000777000777</v>
      </c>
      <c r="H1246" t="str">
        <f t="shared" si="602"/>
        <v>7.97632951677097+2.91224431592699i</v>
      </c>
      <c r="I1246" t="str">
        <f t="shared" si="603"/>
        <v>436.681378848981i</v>
      </c>
      <c r="J1246" t="str">
        <f t="shared" si="597"/>
        <v>-162.109134397186+94.4440512370454i</v>
      </c>
      <c r="K1246" t="str">
        <f t="shared" si="604"/>
        <v>1.17167816185416-2.01113495368315i</v>
      </c>
      <c r="L1246" t="str">
        <f t="shared" si="605"/>
        <v>0.090874271808002-0.131530436285165i</v>
      </c>
      <c r="M1246" t="str">
        <f t="shared" si="606"/>
        <v>1.26255243366216-2.14266538996832i</v>
      </c>
      <c r="N1246" t="str">
        <f t="shared" si="607"/>
        <v>-0.493161960777149i</v>
      </c>
      <c r="O1246" t="str">
        <f t="shared" si="608"/>
        <v>0.880840349714181-0.473413432757667i</v>
      </c>
      <c r="P1246" t="str">
        <f t="shared" si="609"/>
        <v>0.119159650285819+0.473413432757667i</v>
      </c>
      <c r="Q1246" t="str">
        <f t="shared" si="610"/>
        <v>-0.119159650285819+0.019748528019482i</v>
      </c>
      <c r="R1246" t="str">
        <f t="shared" si="611"/>
        <v>-0.332428197065605-4.02802793706256i</v>
      </c>
      <c r="S1246" t="str">
        <f t="shared" si="612"/>
        <v>0.0511525138502025i</v>
      </c>
      <c r="T1246" t="str">
        <f t="shared" si="613"/>
        <v>0.206043754839595-0.0170045379545962i</v>
      </c>
      <c r="U1246" t="str">
        <f t="shared" si="614"/>
        <v>0.0001-1431.24948823647i</v>
      </c>
      <c r="V1246" t="str">
        <f t="shared" si="615"/>
        <v>0.00002-0.0229568197793745i</v>
      </c>
      <c r="W1246" t="str">
        <f t="shared" si="616"/>
        <v>0.0000199993584529566-0.0229564515649396i</v>
      </c>
      <c r="X1246" t="str">
        <f t="shared" si="617"/>
        <v>0.00188097468121217-0.0228012995097353i</v>
      </c>
      <c r="Y1246" t="str">
        <f t="shared" si="618"/>
        <v>0.009+0.69869020615837i</v>
      </c>
      <c r="Z1246" t="str">
        <f t="shared" si="619"/>
        <v>-0.404180945415313-0.0399023841683776i</v>
      </c>
      <c r="AA1246" t="str">
        <f t="shared" si="620"/>
        <v>0.285749755421217-17.7497968173973i</v>
      </c>
      <c r="AB1246" t="str">
        <f t="shared" si="621"/>
        <v>1.40276032944708-0.115768086646715i</v>
      </c>
      <c r="AC1246" t="str">
        <f t="shared" si="622"/>
        <v>2.52300619526737-3.15180928786304i</v>
      </c>
      <c r="AD1246" t="str">
        <f t="shared" si="623"/>
        <v>0.239520293418557+0.2533304119429i</v>
      </c>
      <c r="AE1246" t="str">
        <f t="shared" si="624"/>
        <v>-0.0867010512211865-0.111948756165642i</v>
      </c>
      <c r="AF1246" t="str">
        <f t="shared" si="625"/>
        <v>-13.9333828586488-2.74339685187867i</v>
      </c>
      <c r="AG1246" t="str">
        <f t="shared" si="626"/>
        <v>1.0165253224618-0.015128151727621i</v>
      </c>
      <c r="AH1246" t="str">
        <f t="shared" si="627"/>
        <v>0.859764157852845+1.78125116394057i</v>
      </c>
      <c r="AI1246">
        <f t="shared" si="628"/>
        <v>5.9240440977502775</v>
      </c>
      <c r="AJ1246">
        <f t="shared" si="629"/>
        <v>64.23459061308273</v>
      </c>
      <c r="AK1246"/>
      <c r="AL1246"/>
      <c r="AM1246"/>
      <c r="AN1246"/>
    </row>
    <row r="1247" spans="1:40" x14ac:dyDescent="0.25">
      <c r="A1247"/>
      <c r="B1247">
        <f t="shared" si="595"/>
        <v>111300</v>
      </c>
      <c r="C1247" s="237" t="str">
        <f t="shared" si="598"/>
        <v>-6.16953418762069E-06+0.0220037946851396i</v>
      </c>
      <c r="D1247" s="208" t="str">
        <f t="shared" si="599"/>
        <v>-5.95705325676807+0.168695759252737i</v>
      </c>
      <c r="E1247" t="str">
        <f t="shared" si="600"/>
        <v>2870</v>
      </c>
      <c r="F1247" t="str">
        <f t="shared" si="601"/>
        <v>0.777000777000777</v>
      </c>
      <c r="G1247" t="str">
        <f t="shared" si="596"/>
        <v>0.777000777000777</v>
      </c>
      <c r="H1247" t="str">
        <f t="shared" si="602"/>
        <v>7.97812560637354+2.9103411726957i</v>
      </c>
      <c r="I1247" t="str">
        <f t="shared" si="603"/>
        <v>437.07407793068i</v>
      </c>
      <c r="J1247" t="str">
        <f t="shared" si="597"/>
        <v>-162.402628056961+94.5289829377981i</v>
      </c>
      <c r="K1247" t="str">
        <f t="shared" si="604"/>
        <v>1.17008687719937-2.01023197337456i</v>
      </c>
      <c r="L1247" t="str">
        <f t="shared" si="605"/>
        <v>0.0907637235784347-0.131488568851487i</v>
      </c>
      <c r="M1247" t="str">
        <f t="shared" si="606"/>
        <v>1.2608506007778-2.14172054222605i</v>
      </c>
      <c r="N1247" t="str">
        <f t="shared" si="607"/>
        <v>-0.493605451749071i</v>
      </c>
      <c r="O1247" t="str">
        <f t="shared" si="608"/>
        <v>0.880630308513942-0.473804030931184i</v>
      </c>
      <c r="P1247" t="str">
        <f t="shared" si="609"/>
        <v>0.119369691486058+0.473804030931184i</v>
      </c>
      <c r="Q1247" t="str">
        <f t="shared" si="610"/>
        <v>-0.119369691486058+0.019801420817887i</v>
      </c>
      <c r="R1247" t="str">
        <f t="shared" si="611"/>
        <v>-0.332426560495639-4.02435947656536i</v>
      </c>
      <c r="S1247" t="str">
        <f t="shared" si="612"/>
        <v>0.0511985143122981i</v>
      </c>
      <c r="T1247" t="str">
        <f t="shared" si="613"/>
        <v>0.206041226258764-0.017019746015324i</v>
      </c>
      <c r="U1247" t="str">
        <f t="shared" si="614"/>
        <v>0.0001-1429.96354979241i</v>
      </c>
      <c r="V1247" t="str">
        <f t="shared" si="615"/>
        <v>0.00002-0.022936193705898i</v>
      </c>
      <c r="W1247" t="str">
        <f t="shared" si="616"/>
        <v>0.0000199993584529565-0.0229358258222942i</v>
      </c>
      <c r="X1247" t="str">
        <f t="shared" si="617"/>
        <v>0.00187765418952617-0.0227810839324845i</v>
      </c>
      <c r="Y1247" t="str">
        <f t="shared" si="618"/>
        <v>0.009+0.699318524689088i</v>
      </c>
      <c r="Z1247" t="str">
        <f t="shared" si="619"/>
        <v>-0.403436905123199-0.0397912898736701i</v>
      </c>
      <c r="AA1247" t="str">
        <f t="shared" si="620"/>
        <v>0.285115326945008-17.732793325751i</v>
      </c>
      <c r="AB1247" t="str">
        <f t="shared" si="621"/>
        <v>1.40274311469149-0.115871624190444i</v>
      </c>
      <c r="AC1247" t="str">
        <f t="shared" si="622"/>
        <v>2.52048486110592-3.15038055117454i</v>
      </c>
      <c r="AD1247" t="str">
        <f t="shared" si="623"/>
        <v>0.239629833374274+0.253543892373416i</v>
      </c>
      <c r="AE1247" t="str">
        <f t="shared" si="624"/>
        <v>-0.0865866798345755-0.111824143414195i</v>
      </c>
      <c r="AF1247" t="str">
        <f t="shared" si="625"/>
        <v>-13.9351788631416-2.74164541344296i</v>
      </c>
      <c r="AG1247" t="str">
        <f t="shared" si="626"/>
        <v>1.01652299616232-0.0151208017577111i</v>
      </c>
      <c r="AH1247" t="str">
        <f t="shared" si="627"/>
        <v>0.858922781611076+1.77926817323593i</v>
      </c>
      <c r="AI1247">
        <f t="shared" si="628"/>
        <v>5.9145903195776315</v>
      </c>
      <c r="AJ1247">
        <f t="shared" si="629"/>
        <v>64.231567296519358</v>
      </c>
      <c r="AK1247"/>
      <c r="AL1247"/>
      <c r="AM1247"/>
      <c r="AN1247"/>
    </row>
    <row r="1248" spans="1:40" x14ac:dyDescent="0.25">
      <c r="A1248"/>
      <c r="B1248">
        <f t="shared" si="595"/>
        <v>111400</v>
      </c>
      <c r="C1248" s="237" t="str">
        <f t="shared" si="598"/>
        <v>-0.0000061584627969332+0.02198404262838i</v>
      </c>
      <c r="D1248" s="208" t="str">
        <f t="shared" si="599"/>
        <v>-5.9570531718874+0.16854432681758i</v>
      </c>
      <c r="E1248" t="str">
        <f t="shared" si="600"/>
        <v>2870</v>
      </c>
      <c r="F1248" t="str">
        <f t="shared" si="601"/>
        <v>0.777000777000777</v>
      </c>
      <c r="G1248" t="str">
        <f t="shared" si="596"/>
        <v>0.777000777000777</v>
      </c>
      <c r="H1248" t="str">
        <f t="shared" si="602"/>
        <v>7.979917738785+2.90843987580554i</v>
      </c>
      <c r="I1248" t="str">
        <f t="shared" si="603"/>
        <v>437.466777012379i</v>
      </c>
      <c r="J1248" t="str">
        <f t="shared" si="597"/>
        <v>-162.696385531263+94.6139146385508i</v>
      </c>
      <c r="K1248" t="str">
        <f t="shared" si="604"/>
        <v>1.16849848424186-2.00932897250029i</v>
      </c>
      <c r="L1248" t="str">
        <f t="shared" si="605"/>
        <v>0.0906533449779572-0.131446659597564i</v>
      </c>
      <c r="M1248" t="str">
        <f t="shared" si="606"/>
        <v>1.25915182921982-2.14077563209785i</v>
      </c>
      <c r="N1248" t="str">
        <f t="shared" si="607"/>
        <v>-0.494048942720993i</v>
      </c>
      <c r="O1248" t="str">
        <f t="shared" si="608"/>
        <v>0.880420094107601-0.474194535914916i</v>
      </c>
      <c r="P1248" t="str">
        <f t="shared" si="609"/>
        <v>0.119579905892399+0.474194535914916i</v>
      </c>
      <c r="Q1248" t="str">
        <f t="shared" si="610"/>
        <v>-0.119579905892399+0.019854406806077i</v>
      </c>
      <c r="R1248" t="str">
        <f t="shared" si="611"/>
        <v>-0.332424922426099-4.02069755758023i</v>
      </c>
      <c r="S1248" t="str">
        <f t="shared" si="612"/>
        <v>0.0512445147743935i</v>
      </c>
      <c r="T1248" t="str">
        <f t="shared" si="613"/>
        <v>0.206038695392788-0.0170349538486408i</v>
      </c>
      <c r="U1248" t="str">
        <f t="shared" si="614"/>
        <v>0.0001-1428.67992003497i</v>
      </c>
      <c r="V1248" t="str">
        <f t="shared" si="615"/>
        <v>0.00002-0.022915604663074i</v>
      </c>
      <c r="W1248" t="str">
        <f t="shared" si="616"/>
        <v>0.0000199993584529566-0.0229152371097075i</v>
      </c>
      <c r="X1248" t="str">
        <f t="shared" si="617"/>
        <v>0.0018743425572891-0.0227609039271246i</v>
      </c>
      <c r="Y1248" t="str">
        <f t="shared" si="618"/>
        <v>0.009+0.699946843219806i</v>
      </c>
      <c r="Z1248" t="str">
        <f t="shared" si="619"/>
        <v>-0.402694933136488-0.0396806132220448i</v>
      </c>
      <c r="AA1248" t="str">
        <f t="shared" si="620"/>
        <v>0.2844830643126-17.7158232881174i</v>
      </c>
      <c r="AB1248" t="str">
        <f t="shared" si="621"/>
        <v>1.40272588437848-0.115975160185942i</v>
      </c>
      <c r="AC1248" t="str">
        <f t="shared" si="622"/>
        <v>2.51796806635444-3.14895172688255i</v>
      </c>
      <c r="AD1248" t="str">
        <f t="shared" si="623"/>
        <v>0.239739464849337+0.253757325277902i</v>
      </c>
      <c r="AE1248" t="str">
        <f t="shared" si="624"/>
        <v>-0.086472621491068-0.111699798114425i</v>
      </c>
      <c r="AF1248" t="str">
        <f t="shared" si="625"/>
        <v>-13.9369709106724-2.73989554898796i</v>
      </c>
      <c r="AG1248" t="str">
        <f t="shared" si="626"/>
        <v>1.01652067273603-0.0151134722453581i</v>
      </c>
      <c r="AH1248" t="str">
        <f t="shared" si="627"/>
        <v>0.858083500023949+1.77728939253199i</v>
      </c>
      <c r="AI1248">
        <f t="shared" si="628"/>
        <v>5.9051469585828826</v>
      </c>
      <c r="AJ1248">
        <f t="shared" si="629"/>
        <v>64.228535765872181</v>
      </c>
      <c r="AK1248"/>
      <c r="AL1248"/>
      <c r="AM1248"/>
      <c r="AN1248"/>
    </row>
    <row r="1249" spans="1:40" x14ac:dyDescent="0.25">
      <c r="A1249"/>
      <c r="B1249">
        <f t="shared" si="595"/>
        <v>111500</v>
      </c>
      <c r="C1249" s="237" t="str">
        <f t="shared" si="598"/>
        <v>-6.14742118137765E-06+0.0219643260013104i</v>
      </c>
      <c r="D1249" s="208" t="str">
        <f t="shared" si="599"/>
        <v>-5.95705308723501+0.168393166010046i</v>
      </c>
      <c r="E1249" t="str">
        <f t="shared" si="600"/>
        <v>2870</v>
      </c>
      <c r="F1249" t="str">
        <f t="shared" si="601"/>
        <v>0.777000777000777</v>
      </c>
      <c r="G1249" t="str">
        <f t="shared" si="596"/>
        <v>0.777000777000777</v>
      </c>
      <c r="H1249" t="str">
        <f t="shared" si="602"/>
        <v>7.98170592490793+2.90654042461161i</v>
      </c>
      <c r="I1249" t="str">
        <f t="shared" si="603"/>
        <v>437.859476094077i</v>
      </c>
      <c r="J1249" t="str">
        <f t="shared" si="597"/>
        <v>-162.99040682009+94.6988463393036i</v>
      </c>
      <c r="K1249" t="str">
        <f t="shared" si="604"/>
        <v>1.16691297702411-2.00842595449723i</v>
      </c>
      <c r="L1249" t="str">
        <f t="shared" si="605"/>
        <v>0.0905431357496695-0.131404708812932i</v>
      </c>
      <c r="M1249" t="str">
        <f t="shared" si="606"/>
        <v>1.25745611277378-2.13983066331016i</v>
      </c>
      <c r="N1249" t="str">
        <f t="shared" si="607"/>
        <v>-0.494492433692915i</v>
      </c>
      <c r="O1249" t="str">
        <f t="shared" si="608"/>
        <v>0.880209706536504-0.474584947632056i</v>
      </c>
      <c r="P1249" t="str">
        <f t="shared" si="609"/>
        <v>0.119790293463496+0.474584947632056i</v>
      </c>
      <c r="Q1249" t="str">
        <f t="shared" si="610"/>
        <v>-0.119790293463496+0.019907486060859i</v>
      </c>
      <c r="R1249" t="str">
        <f t="shared" si="611"/>
        <v>-0.332423282856879-4.01704216250603i</v>
      </c>
      <c r="S1249" t="str">
        <f t="shared" si="612"/>
        <v>0.0512905152364891i</v>
      </c>
      <c r="T1249" t="str">
        <f t="shared" si="613"/>
        <v>0.206036162241635-0.0170501614543345i</v>
      </c>
      <c r="U1249" t="str">
        <f t="shared" si="614"/>
        <v>0.0001-1427.39859275242i</v>
      </c>
      <c r="V1249" t="str">
        <f t="shared" si="615"/>
        <v>0.00002-0.0228950525512686i</v>
      </c>
      <c r="W1249" t="str">
        <f t="shared" si="616"/>
        <v>0.0000199993584529566-0.0228946853275468i</v>
      </c>
      <c r="X1249" t="str">
        <f t="shared" si="617"/>
        <v>0.00187103975308152-0.0227407594005037i</v>
      </c>
      <c r="Y1249" t="str">
        <f t="shared" si="618"/>
        <v>0.009+0.700575161750524i</v>
      </c>
      <c r="Z1249" t="str">
        <f t="shared" si="619"/>
        <v>-0.401955021741686-0.0395703522339553i</v>
      </c>
      <c r="AA1249" t="str">
        <f t="shared" si="620"/>
        <v>0.283852957574877-17.6988866036032i</v>
      </c>
      <c r="AB1249" t="str">
        <f t="shared" si="621"/>
        <v>1.40270863850782-0.116078694631767i</v>
      </c>
      <c r="AC1249" t="str">
        <f t="shared" si="622"/>
        <v>2.51545580180217-3.1475228204966i</v>
      </c>
      <c r="AD1249" t="str">
        <f t="shared" si="623"/>
        <v>0.239849187826792+0.253970710625461i</v>
      </c>
      <c r="AE1249" t="str">
        <f t="shared" si="624"/>
        <v>-0.0863588750310865-0.111575719356543i</v>
      </c>
      <c r="AF1249" t="str">
        <f t="shared" si="625"/>
        <v>-13.9387590121429-2.73814725860156i</v>
      </c>
      <c r="AG1249" t="str">
        <f t="shared" si="626"/>
        <v>1.01651835216779-0.0151061631286707i</v>
      </c>
      <c r="AH1249" t="str">
        <f t="shared" si="627"/>
        <v>0.857246306063377+1.77531480797366i</v>
      </c>
      <c r="AI1249">
        <f t="shared" si="628"/>
        <v>5.8957139916628201</v>
      </c>
      <c r="AJ1249">
        <f t="shared" si="629"/>
        <v>64.225496024856923</v>
      </c>
      <c r="AK1249"/>
      <c r="AL1249"/>
      <c r="AM1249"/>
      <c r="AN1249"/>
    </row>
    <row r="1250" spans="1:40" x14ac:dyDescent="0.25">
      <c r="A1250"/>
      <c r="B1250">
        <f t="shared" si="595"/>
        <v>111600</v>
      </c>
      <c r="C1250" s="237" t="str">
        <f t="shared" si="598"/>
        <v>-6.13640923428096E-06+0.0219446447086896i</v>
      </c>
      <c r="D1250" s="208" t="str">
        <f t="shared" si="599"/>
        <v>-5.95705300281009+0.168242276099954i</v>
      </c>
      <c r="E1250" t="str">
        <f t="shared" si="600"/>
        <v>2870</v>
      </c>
      <c r="F1250" t="str">
        <f t="shared" si="601"/>
        <v>0.777000777000777</v>
      </c>
      <c r="G1250" t="str">
        <f t="shared" si="596"/>
        <v>0.777000777000777</v>
      </c>
      <c r="H1250" t="str">
        <f t="shared" si="602"/>
        <v>7.98349017561027+2.90464281845767i</v>
      </c>
      <c r="I1250" t="str">
        <f t="shared" si="603"/>
        <v>438.252175175776i</v>
      </c>
      <c r="J1250" t="str">
        <f t="shared" si="597"/>
        <v>-163.284691923442+94.7837780400563i</v>
      </c>
      <c r="K1250" t="str">
        <f t="shared" si="604"/>
        <v>1.16533034959982-2.00752292278358i</v>
      </c>
      <c r="L1250" t="str">
        <f t="shared" si="605"/>
        <v>0.0904330956368119-0.131362716785991i</v>
      </c>
      <c r="M1250" t="str">
        <f t="shared" si="606"/>
        <v>1.25576344523663-2.13888563956957i</v>
      </c>
      <c r="N1250" t="str">
        <f t="shared" si="607"/>
        <v>-0.494935924664837i</v>
      </c>
      <c r="O1250" t="str">
        <f t="shared" si="608"/>
        <v>0.87999914584203-0.474975266005817i</v>
      </c>
      <c r="P1250" t="str">
        <f t="shared" si="609"/>
        <v>0.12000085415797+0.474975266005817i</v>
      </c>
      <c r="Q1250" t="str">
        <f t="shared" si="610"/>
        <v>-0.12000085415797+0.01996065865902i</v>
      </c>
      <c r="R1250" t="str">
        <f t="shared" si="611"/>
        <v>-0.332421641787938-4.01339327380471i</v>
      </c>
      <c r="S1250" t="str">
        <f t="shared" si="612"/>
        <v>0.0513365156985846i</v>
      </c>
      <c r="T1250" t="str">
        <f t="shared" si="613"/>
        <v>0.206033626805269-0.0170653688321957i</v>
      </c>
      <c r="U1250" t="str">
        <f t="shared" si="614"/>
        <v>0.0001-1426.11956175533i</v>
      </c>
      <c r="V1250" t="str">
        <f t="shared" si="615"/>
        <v>0.00002-0.0228745372712047i</v>
      </c>
      <c r="W1250" t="str">
        <f t="shared" si="616"/>
        <v>0.0000199993584529566-0.0228741703765369i</v>
      </c>
      <c r="X1250" t="str">
        <f t="shared" si="617"/>
        <v>0.00186774574562289-0.0227206502597929i</v>
      </c>
      <c r="Y1250" t="str">
        <f t="shared" si="618"/>
        <v>0.009+0.701203480281242i</v>
      </c>
      <c r="Z1250" t="str">
        <f t="shared" si="619"/>
        <v>-0.40121716326147-0.0394605049411994i</v>
      </c>
      <c r="AA1250" t="str">
        <f t="shared" si="620"/>
        <v>0.283224996839855-17.6819831717278i</v>
      </c>
      <c r="AB1250" t="str">
        <f t="shared" si="621"/>
        <v>1.40269137707927-0.116182227526493i</v>
      </c>
      <c r="AC1250" t="str">
        <f t="shared" si="622"/>
        <v>2.51294805825516-3.14609383749685i</v>
      </c>
      <c r="AD1250" t="str">
        <f t="shared" si="623"/>
        <v>0.239959002289676+0.25418404838517i</v>
      </c>
      <c r="AE1250" t="str">
        <f t="shared" si="624"/>
        <v>-0.0862454393004392-0.111451906234951i</v>
      </c>
      <c r="AF1250" t="str">
        <f t="shared" si="625"/>
        <v>-13.9405431784204-2.73640054235772i</v>
      </c>
      <c r="AG1250" t="str">
        <f t="shared" si="626"/>
        <v>1.01651603444251-0.0150988743460058i</v>
      </c>
      <c r="AH1250" t="str">
        <f t="shared" si="627"/>
        <v>0.856411192730535+1.77334440576668i</v>
      </c>
      <c r="AI1250">
        <f t="shared" si="628"/>
        <v>5.8862913957878931</v>
      </c>
      <c r="AJ1250">
        <f t="shared" si="629"/>
        <v>64.222448077230212</v>
      </c>
      <c r="AK1250"/>
      <c r="AL1250"/>
      <c r="AM1250"/>
      <c r="AN1250"/>
    </row>
    <row r="1251" spans="1:40" x14ac:dyDescent="0.25">
      <c r="A1251"/>
      <c r="B1251">
        <f t="shared" si="595"/>
        <v>111700</v>
      </c>
      <c r="C1251" s="237" t="str">
        <f t="shared" si="598"/>
        <v>-0.0000061254268494474+0.0219249986556176i</v>
      </c>
      <c r="D1251" s="208" t="str">
        <f t="shared" si="599"/>
        <v>-5.9570529186118+0.168091656359735i</v>
      </c>
      <c r="E1251" t="str">
        <f t="shared" si="600"/>
        <v>2870</v>
      </c>
      <c r="F1251" t="str">
        <f t="shared" si="601"/>
        <v>0.777000777000777</v>
      </c>
      <c r="G1251" t="str">
        <f t="shared" si="596"/>
        <v>0.777000777000777</v>
      </c>
      <c r="H1251" t="str">
        <f t="shared" si="602"/>
        <v>7.98527050172554+2.90274705667613i</v>
      </c>
      <c r="I1251" t="str">
        <f t="shared" si="603"/>
        <v>438.644874257475i</v>
      </c>
      <c r="J1251" t="str">
        <f t="shared" si="597"/>
        <v>-163.579240841321+94.8687097408091i</v>
      </c>
      <c r="K1251" t="str">
        <f t="shared" si="604"/>
        <v>1.16375059603386-2.00661988075891i</v>
      </c>
      <c r="L1251" t="str">
        <f t="shared" si="605"/>
        <v>0.0903232243827658-0.131320683804012i</v>
      </c>
      <c r="M1251" t="str">
        <f t="shared" si="606"/>
        <v>1.25407382041663-2.13794056456292i</v>
      </c>
      <c r="N1251" t="str">
        <f t="shared" si="607"/>
        <v>-0.495379415636759i</v>
      </c>
      <c r="O1251" t="str">
        <f t="shared" si="608"/>
        <v>0.879788412065595-0.475365490959429i</v>
      </c>
      <c r="P1251" t="str">
        <f t="shared" si="609"/>
        <v>0.120211587934405+0.475365490959429i</v>
      </c>
      <c r="Q1251" t="str">
        <f t="shared" si="610"/>
        <v>-0.120211587934405+0.02001392467733i</v>
      </c>
      <c r="R1251" t="str">
        <f t="shared" si="611"/>
        <v>-0.332419999219161-4.00975087400109i</v>
      </c>
      <c r="S1251" t="str">
        <f t="shared" si="612"/>
        <v>0.0513825161606801i</v>
      </c>
      <c r="T1251" t="str">
        <f t="shared" si="613"/>
        <v>0.206031089083662-0.0170805759820118i</v>
      </c>
      <c r="U1251" t="str">
        <f t="shared" si="614"/>
        <v>0.0001-1424.84282087641i</v>
      </c>
      <c r="V1251" t="str">
        <f t="shared" si="615"/>
        <v>0.00002-0.022854058723961i</v>
      </c>
      <c r="W1251" t="str">
        <f t="shared" si="616"/>
        <v>0.0000199993584529566-0.0228536921577581i</v>
      </c>
      <c r="X1251" t="str">
        <f t="shared" si="617"/>
        <v>0.00186446050377081-0.0227005764124844i</v>
      </c>
      <c r="Y1251" t="str">
        <f t="shared" si="618"/>
        <v>0.009+0.70183179881196i</v>
      </c>
      <c r="Z1251" t="str">
        <f t="shared" si="619"/>
        <v>-0.40048135005446-0.0393510693868429i</v>
      </c>
      <c r="AA1251" t="str">
        <f t="shared" si="620"/>
        <v>0.282599172272286-17.6651128924208i</v>
      </c>
      <c r="AB1251" t="str">
        <f t="shared" si="621"/>
        <v>1.40267410009264-0.116285758868671i</v>
      </c>
      <c r="AC1251" t="str">
        <f t="shared" si="622"/>
        <v>2.51044482653632-3.14466478333433i</v>
      </c>
      <c r="AD1251" t="str">
        <f t="shared" si="623"/>
        <v>0.240068908221005+0.254397338526096i</v>
      </c>
      <c r="AE1251" t="str">
        <f t="shared" si="624"/>
        <v>-0.0861323131502802-0.111328357848221i</v>
      </c>
      <c r="AF1251" t="str">
        <f t="shared" si="625"/>
        <v>-13.9423234203373-2.7346554003164i</v>
      </c>
      <c r="AG1251" t="str">
        <f t="shared" si="626"/>
        <v>1.01651371954523-0.0150916058359664i</v>
      </c>
      <c r="AH1251" t="str">
        <f t="shared" si="627"/>
        <v>0.85557815305547+1.771378172177i</v>
      </c>
      <c r="AI1251">
        <f t="shared" si="628"/>
        <v>5.8768791480003042</v>
      </c>
      <c r="AJ1251">
        <f t="shared" si="629"/>
        <v>64.219391926791872</v>
      </c>
      <c r="AK1251"/>
      <c r="AL1251"/>
      <c r="AM1251"/>
      <c r="AN1251"/>
    </row>
    <row r="1252" spans="1:40" x14ac:dyDescent="0.25">
      <c r="A1252"/>
      <c r="B1252">
        <f t="shared" si="595"/>
        <v>111800</v>
      </c>
      <c r="C1252" s="237" t="str">
        <f t="shared" si="598"/>
        <v>-6.11447392115589E-06+0.0219053877475339i</v>
      </c>
      <c r="D1252" s="208" t="str">
        <f t="shared" si="599"/>
        <v>-5.95705283463935+0.167941306064427i</v>
      </c>
      <c r="E1252" t="str">
        <f t="shared" si="600"/>
        <v>2870</v>
      </c>
      <c r="F1252" t="str">
        <f t="shared" si="601"/>
        <v>0.777000777000777</v>
      </c>
      <c r="G1252" t="str">
        <f t="shared" si="596"/>
        <v>0.777000777000777</v>
      </c>
      <c r="H1252" t="str">
        <f t="shared" si="602"/>
        <v>7.98704691405291+2.90085313858828i</v>
      </c>
      <c r="I1252" t="str">
        <f t="shared" si="603"/>
        <v>439.037573339174i</v>
      </c>
      <c r="J1252" t="str">
        <f t="shared" si="597"/>
        <v>-163.874053573725+94.9536414415618i</v>
      </c>
      <c r="K1252" t="str">
        <f t="shared" si="604"/>
        <v>1.16217371040236-2.0057168318043i</v>
      </c>
      <c r="L1252" t="str">
        <f t="shared" si="605"/>
        <v>0.0902135217310589-0.13127861015314i</v>
      </c>
      <c r="M1252" t="str">
        <f t="shared" si="606"/>
        <v>1.25238723213342-2.13699544195744i</v>
      </c>
      <c r="N1252" t="str">
        <f t="shared" si="607"/>
        <v>-0.495822906608681i</v>
      </c>
      <c r="O1252" t="str">
        <f t="shared" si="608"/>
        <v>0.879577505248645-0.475755622416142i</v>
      </c>
      <c r="P1252" t="str">
        <f t="shared" si="609"/>
        <v>0.120422494751355+0.475755622416142i</v>
      </c>
      <c r="Q1252" t="str">
        <f t="shared" si="610"/>
        <v>-0.120422494751355+0.020067284192539i</v>
      </c>
      <c r="R1252" t="str">
        <f t="shared" si="611"/>
        <v>-0.332418355150526-4.0061149456824i</v>
      </c>
      <c r="S1252" t="str">
        <f t="shared" si="612"/>
        <v>0.0514285166227756i</v>
      </c>
      <c r="T1252" t="str">
        <f t="shared" si="613"/>
        <v>0.206028549076777-0.0170957829035745i</v>
      </c>
      <c r="U1252" t="str">
        <f t="shared" si="614"/>
        <v>0.0001-1423.56836397044i</v>
      </c>
      <c r="V1252" t="str">
        <f t="shared" si="615"/>
        <v>0.00002-0.02283361681097i</v>
      </c>
      <c r="W1252" t="str">
        <f t="shared" si="616"/>
        <v>0.0000199993584529566-0.0228332505726443i</v>
      </c>
      <c r="X1252" t="str">
        <f t="shared" si="617"/>
        <v>0.00186118399652019-0.0226805377663899i</v>
      </c>
      <c r="Y1252" t="str">
        <f t="shared" si="618"/>
        <v>0.009+0.702460117342678i</v>
      </c>
      <c r="Z1252" t="str">
        <f t="shared" si="619"/>
        <v>-0.399747574515028-0.039242043625141i</v>
      </c>
      <c r="AA1252" t="str">
        <f t="shared" si="620"/>
        <v>0.281975474093275-17.6482756660198i</v>
      </c>
      <c r="AB1252" t="str">
        <f t="shared" si="621"/>
        <v>1.40265680754768-0.116389288656884i</v>
      </c>
      <c r="AC1252" t="str">
        <f t="shared" si="622"/>
        <v>2.50794609748531-3.14323566343094i</v>
      </c>
      <c r="AD1252" t="str">
        <f t="shared" si="623"/>
        <v>0.240178905603785+0.254610581017276i</v>
      </c>
      <c r="AE1252" t="str">
        <f t="shared" si="624"/>
        <v>-0.0860194954370846-0.111205073299061i</v>
      </c>
      <c r="AF1252" t="str">
        <f t="shared" si="625"/>
        <v>-13.9440997486923-2.73291183252385i</v>
      </c>
      <c r="AG1252" t="str">
        <f t="shared" si="626"/>
        <v>1.01651140746103-0.0150843575374007i</v>
      </c>
      <c r="AH1252" t="str">
        <f t="shared" si="627"/>
        <v>0.854747180097204+1.76941609353077i</v>
      </c>
      <c r="AI1252">
        <f t="shared" si="628"/>
        <v>5.8674772254154481</v>
      </c>
      <c r="AJ1252">
        <f t="shared" si="629"/>
        <v>64.216327577382174</v>
      </c>
      <c r="AK1252"/>
      <c r="AL1252"/>
      <c r="AM1252"/>
      <c r="AN1252"/>
    </row>
    <row r="1253" spans="1:40" x14ac:dyDescent="0.25">
      <c r="A1253"/>
      <c r="B1253">
        <f t="shared" si="595"/>
        <v>111900</v>
      </c>
      <c r="C1253" s="237" t="str">
        <f t="shared" si="598"/>
        <v>-6.10355034415754E-06+0.0218858118902161i</v>
      </c>
      <c r="D1253" s="208" t="str">
        <f t="shared" si="599"/>
        <v>-5.95705275089193+0.167791224491657i</v>
      </c>
      <c r="E1253" t="str">
        <f t="shared" si="600"/>
        <v>2870</v>
      </c>
      <c r="F1253" t="str">
        <f t="shared" si="601"/>
        <v>0.777000777000777</v>
      </c>
      <c r="G1253" t="str">
        <f t="shared" si="596"/>
        <v>0.777000777000777</v>
      </c>
      <c r="H1253" t="str">
        <f t="shared" si="602"/>
        <v>7.98881942335736+2.8989610635043i</v>
      </c>
      <c r="I1253" t="str">
        <f t="shared" si="603"/>
        <v>439.430272420872i</v>
      </c>
      <c r="J1253" t="str">
        <f t="shared" si="597"/>
        <v>-164.169130120654+95.0385731423146i</v>
      </c>
      <c r="K1253" t="str">
        <f t="shared" si="604"/>
        <v>1.16059968679261-2.00481377928236i</v>
      </c>
      <c r="L1253" t="str">
        <f t="shared" si="605"/>
        <v>0.0901039874253624-0.131236496118394i</v>
      </c>
      <c r="M1253" t="str">
        <f t="shared" si="606"/>
        <v>1.25070367421797-2.13605027540075i</v>
      </c>
      <c r="N1253" t="str">
        <f t="shared" si="607"/>
        <v>-0.496266397580603i</v>
      </c>
      <c r="O1253" t="str">
        <f t="shared" si="608"/>
        <v>0.879366425432662-0.476145660299222i</v>
      </c>
      <c r="P1253" t="str">
        <f t="shared" si="609"/>
        <v>0.120633574567338+0.476145660299222i</v>
      </c>
      <c r="Q1253" t="str">
        <f t="shared" si="610"/>
        <v>-0.120633574567338+0.020120737281381i</v>
      </c>
      <c r="R1253" t="str">
        <f t="shared" si="611"/>
        <v>-0.332416709581915-4.00248547149816i</v>
      </c>
      <c r="S1253" t="str">
        <f t="shared" si="612"/>
        <v>0.051474517084871i</v>
      </c>
      <c r="T1253" t="str">
        <f t="shared" si="613"/>
        <v>0.20602600678458-0.0171109895966709i</v>
      </c>
      <c r="U1253" t="str">
        <f t="shared" si="614"/>
        <v>0.0001-1422.29618491417i</v>
      </c>
      <c r="V1253" t="str">
        <f t="shared" si="615"/>
        <v>0.00002-0.0228132114340165i</v>
      </c>
      <c r="W1253" t="str">
        <f t="shared" si="616"/>
        <v>0.0000199993584529566-0.0228128455229821i</v>
      </c>
      <c r="X1253" t="str">
        <f t="shared" si="617"/>
        <v>0.00185791619300268-0.0226605342296402i</v>
      </c>
      <c r="Y1253" t="str">
        <f t="shared" si="618"/>
        <v>0.009+0.703088435873396i</v>
      </c>
      <c r="Z1253" t="str">
        <f t="shared" si="619"/>
        <v>-0.399015829073101-0.0391334257214668i</v>
      </c>
      <c r="AA1253" t="str">
        <f t="shared" si="620"/>
        <v>0.28135389257989-17.6314713932688i</v>
      </c>
      <c r="AB1253" t="str">
        <f t="shared" si="621"/>
        <v>1.40263949944415-0.116492816889682i</v>
      </c>
      <c r="AC1253" t="str">
        <f t="shared" si="622"/>
        <v>2.50545186195864-3.14180648317957i</v>
      </c>
      <c r="AD1253" t="str">
        <f t="shared" si="623"/>
        <v>0.240288994421005+0.254823775827735i</v>
      </c>
      <c r="AE1253" t="str">
        <f t="shared" si="624"/>
        <v>-0.0859069850226207-0.111082051694302i</v>
      </c>
      <c r="AF1253" t="str">
        <f t="shared" si="625"/>
        <v>-13.9458721742493-2.73116983901264i</v>
      </c>
      <c r="AG1253" t="str">
        <f t="shared" si="626"/>
        <v>1.01650909817508-0.0150771293894009i</v>
      </c>
      <c r="AH1253" t="str">
        <f t="shared" si="627"/>
        <v>0.853918266943447+1.76745815621378i</v>
      </c>
      <c r="AI1253">
        <f t="shared" si="628"/>
        <v>5.8580856052204089</v>
      </c>
      <c r="AJ1253">
        <f t="shared" si="629"/>
        <v>64.213255032882316</v>
      </c>
      <c r="AK1253"/>
      <c r="AL1253"/>
      <c r="AM1253"/>
      <c r="AN1253"/>
    </row>
    <row r="1254" spans="1:40" x14ac:dyDescent="0.25">
      <c r="A1254"/>
      <c r="B1254">
        <f t="shared" si="595"/>
        <v>112000</v>
      </c>
      <c r="C1254" s="237" t="str">
        <f t="shared" si="598"/>
        <v>-6.09265601367317E-06+0.0218662709897782i</v>
      </c>
      <c r="D1254" s="208" t="str">
        <f t="shared" si="599"/>
        <v>-5.95705266736873+0.167641410921633i</v>
      </c>
      <c r="E1254" t="str">
        <f t="shared" si="600"/>
        <v>2870</v>
      </c>
      <c r="F1254" t="str">
        <f t="shared" si="601"/>
        <v>0.777000777000777</v>
      </c>
      <c r="G1254" t="str">
        <f t="shared" si="596"/>
        <v>0.777000777000777</v>
      </c>
      <c r="H1254" t="str">
        <f t="shared" si="602"/>
        <v>7.99058804036974+2.8970708307233i</v>
      </c>
      <c r="I1254" t="str">
        <f t="shared" si="603"/>
        <v>439.822971502571i</v>
      </c>
      <c r="J1254" t="str">
        <f t="shared" si="597"/>
        <v>-164.46447048211+95.1235048430672i</v>
      </c>
      <c r="K1254" t="str">
        <f t="shared" si="604"/>
        <v>1.15902851930312-2.00391072653736i</v>
      </c>
      <c r="L1254" t="str">
        <f t="shared" si="605"/>
        <v>0.0899946212094957-0.131194341983677i</v>
      </c>
      <c r="M1254" t="str">
        <f t="shared" si="606"/>
        <v>1.24902314051262-2.13510506852104i</v>
      </c>
      <c r="N1254" t="str">
        <f t="shared" si="607"/>
        <v>-0.496709888552524i</v>
      </c>
      <c r="O1254" t="str">
        <f t="shared" si="608"/>
        <v>0.879155172659164-0.476535604531954i</v>
      </c>
      <c r="P1254" t="str">
        <f t="shared" si="609"/>
        <v>0.120844827340836+0.476535604531954i</v>
      </c>
      <c r="Q1254" t="str">
        <f t="shared" si="610"/>
        <v>-0.120844827340836+0.02017428402057i</v>
      </c>
      <c r="R1254" t="str">
        <f t="shared" si="611"/>
        <v>-0.33241506251324-3.99886243415993i</v>
      </c>
      <c r="S1254" t="str">
        <f t="shared" si="612"/>
        <v>0.0515205175469666i</v>
      </c>
      <c r="T1254" t="str">
        <f t="shared" si="613"/>
        <v>0.206023462207042-0.0171261960610894i</v>
      </c>
      <c r="U1254" t="str">
        <f t="shared" si="614"/>
        <v>0.0001-1421.02627760621i</v>
      </c>
      <c r="V1254" t="str">
        <f t="shared" si="615"/>
        <v>0.00002-0.0227928424952361i</v>
      </c>
      <c r="W1254" t="str">
        <f t="shared" si="616"/>
        <v>0.0000199993584529565-0.0227924769109083i</v>
      </c>
      <c r="X1254" t="str">
        <f t="shared" si="617"/>
        <v>0.00185465706248576-0.0226405657106822i</v>
      </c>
      <c r="Y1254" t="str">
        <f t="shared" si="618"/>
        <v>0.009+0.703716754404114i</v>
      </c>
      <c r="Z1254" t="str">
        <f t="shared" si="619"/>
        <v>-0.398286106193939-0.0390252137522327i</v>
      </c>
      <c r="AA1254" t="str">
        <f t="shared" si="620"/>
        <v>0.280734418064779-17.6146999753156i</v>
      </c>
      <c r="AB1254" t="str">
        <f t="shared" si="621"/>
        <v>1.40262217578186-0.116596343565626i</v>
      </c>
      <c r="AC1254" t="str">
        <f t="shared" si="622"/>
        <v>2.50296211082971-3.14037724794449i</v>
      </c>
      <c r="AD1254" t="str">
        <f t="shared" si="623"/>
        <v>0.240399174655635+0.255036922926474i</v>
      </c>
      <c r="AE1254" t="str">
        <f t="shared" si="624"/>
        <v>-0.085794780773912-0.110959292144865i</v>
      </c>
      <c r="AF1254" t="str">
        <f t="shared" si="625"/>
        <v>-13.9476407077385-2.72942941980167i</v>
      </c>
      <c r="AG1254" t="str">
        <f t="shared" si="626"/>
        <v>1.01650679167261-0.0150699213313015i</v>
      </c>
      <c r="AH1254" t="str">
        <f t="shared" si="627"/>
        <v>0.853091406710482+1.76550434667127i</v>
      </c>
      <c r="AI1254">
        <f t="shared" si="628"/>
        <v>5.8487042646742493</v>
      </c>
      <c r="AJ1254">
        <f t="shared" si="629"/>
        <v>64.210174297214905</v>
      </c>
      <c r="AK1254"/>
      <c r="AL1254"/>
      <c r="AM1254"/>
      <c r="AN1254"/>
    </row>
    <row r="1255" spans="1:40" x14ac:dyDescent="0.25">
      <c r="A1255"/>
      <c r="B1255">
        <f t="shared" si="595"/>
        <v>112100</v>
      </c>
      <c r="C1255" s="237" t="str">
        <f t="shared" si="598"/>
        <v>-6.08179082539067E-06+0.0218467649526693i</v>
      </c>
      <c r="D1255" s="208" t="str">
        <f t="shared" si="599"/>
        <v>-5.95705258406895+0.167491864637131i</v>
      </c>
      <c r="E1255" t="str">
        <f t="shared" si="600"/>
        <v>2870</v>
      </c>
      <c r="F1255" t="str">
        <f t="shared" si="601"/>
        <v>0.777000777000777</v>
      </c>
      <c r="G1255" t="str">
        <f t="shared" si="596"/>
        <v>0.777000777000777</v>
      </c>
      <c r="H1255" t="str">
        <f t="shared" si="602"/>
        <v>7.9923527757869+2.8951824395336i</v>
      </c>
      <c r="I1255" t="str">
        <f t="shared" si="603"/>
        <v>440.21567058427i</v>
      </c>
      <c r="J1255" t="str">
        <f t="shared" si="597"/>
        <v>-164.76007465809+95.20843654382i</v>
      </c>
      <c r="K1255" t="str">
        <f t="shared" si="604"/>
        <v>1.15746020204362-2.00300767689534i</v>
      </c>
      <c r="L1255" t="str">
        <f t="shared" si="605"/>
        <v>0.089885422827428-0.131152148031775i</v>
      </c>
      <c r="M1255" t="str">
        <f t="shared" si="606"/>
        <v>1.24734562487105-2.13415982492711i</v>
      </c>
      <c r="N1255" t="str">
        <f t="shared" si="607"/>
        <v>-0.497153379524446i</v>
      </c>
      <c r="O1255" t="str">
        <f t="shared" si="608"/>
        <v>0.8789437469697-0.476925455037644i</v>
      </c>
      <c r="P1255" t="str">
        <f t="shared" si="609"/>
        <v>0.1210562530303+0.476925455037644i</v>
      </c>
      <c r="Q1255" t="str">
        <f t="shared" si="610"/>
        <v>-0.1210562530303+0.020227924486802i</v>
      </c>
      <c r="R1255" t="str">
        <f t="shared" si="611"/>
        <v>-0.33241341394443-3.99524581644086i</v>
      </c>
      <c r="S1255" t="str">
        <f t="shared" si="612"/>
        <v>0.051566518009062i</v>
      </c>
      <c r="T1255" t="str">
        <f t="shared" si="613"/>
        <v>0.206020915344127-0.0171414022966192i</v>
      </c>
      <c r="U1255" t="str">
        <f t="shared" si="614"/>
        <v>0.0001-1419.75863596695i</v>
      </c>
      <c r="V1255" t="str">
        <f t="shared" si="615"/>
        <v>0.00002-0.0227725098971137i</v>
      </c>
      <c r="W1255" t="str">
        <f t="shared" si="616"/>
        <v>0.0000199993584529565-0.0227721446389098i</v>
      </c>
      <c r="X1255" t="str">
        <f t="shared" si="617"/>
        <v>0.00185140657437229-0.0226206321182798i</v>
      </c>
      <c r="Y1255" t="str">
        <f t="shared" si="618"/>
        <v>0.009+0.704345072934832i</v>
      </c>
      <c r="Z1255" t="str">
        <f t="shared" si="619"/>
        <v>-0.397558398377976-0.0389174058048221i</v>
      </c>
      <c r="AA1255" t="str">
        <f t="shared" si="620"/>
        <v>0.280117040935798-17.5979613137102i</v>
      </c>
      <c r="AB1255" t="str">
        <f t="shared" si="621"/>
        <v>1.40260483656057-0.116699868683279i</v>
      </c>
      <c r="AC1255" t="str">
        <f t="shared" si="622"/>
        <v>2.50047683498868-3.13894796306114i</v>
      </c>
      <c r="AD1255" t="str">
        <f t="shared" si="623"/>
        <v>0.240509446290635+0.255250022282474i</v>
      </c>
      <c r="AE1255" t="str">
        <f t="shared" si="624"/>
        <v>-0.0856828815632218-0.110836793765749i</v>
      </c>
      <c r="AF1255" t="str">
        <f t="shared" si="625"/>
        <v>-13.9494053598558-2.72769057489647i</v>
      </c>
      <c r="AG1255" t="str">
        <f t="shared" si="626"/>
        <v>1.01650448793894-0.0150627333026793i</v>
      </c>
      <c r="AH1255" t="str">
        <f t="shared" si="627"/>
        <v>0.852266592543078+1.76355465140758i</v>
      </c>
      <c r="AI1255">
        <f t="shared" si="628"/>
        <v>5.8393331811077154</v>
      </c>
      <c r="AJ1255">
        <f t="shared" si="629"/>
        <v>64.207085374341929</v>
      </c>
      <c r="AK1255"/>
      <c r="AL1255"/>
      <c r="AM1255"/>
      <c r="AN1255"/>
    </row>
    <row r="1256" spans="1:40" x14ac:dyDescent="0.25">
      <c r="A1256"/>
      <c r="B1256">
        <f t="shared" si="595"/>
        <v>112200</v>
      </c>
      <c r="C1256" s="237" t="str">
        <f t="shared" si="598"/>
        <v>-6.07095467546258E-06+0.0218272936856719i</v>
      </c>
      <c r="D1256" s="208" t="str">
        <f t="shared" si="599"/>
        <v>-5.9570525009918+0.167342584923485i</v>
      </c>
      <c r="E1256" t="str">
        <f t="shared" si="600"/>
        <v>2870</v>
      </c>
      <c r="F1256" t="str">
        <f t="shared" si="601"/>
        <v>0.777000777000777</v>
      </c>
      <c r="G1256" t="str">
        <f t="shared" si="596"/>
        <v>0.777000777000777</v>
      </c>
      <c r="H1256" t="str">
        <f t="shared" si="602"/>
        <v>7.99411364027186+2.89329588921262i</v>
      </c>
      <c r="I1256" t="str">
        <f t="shared" si="603"/>
        <v>440.608369665968i</v>
      </c>
      <c r="J1256" t="str">
        <f t="shared" si="597"/>
        <v>-165.055942648597+95.2933682445727i</v>
      </c>
      <c r="K1256" t="str">
        <f t="shared" si="604"/>
        <v>1.15589472913497-2.00210463366408i</v>
      </c>
      <c r="L1256" t="str">
        <f t="shared" si="605"/>
        <v>0.089776392023279-0.131109914544361i</v>
      </c>
      <c r="M1256" t="str">
        <f t="shared" si="606"/>
        <v>1.24567112115825-2.13321454820844i</v>
      </c>
      <c r="N1256" t="str">
        <f t="shared" si="607"/>
        <v>-0.497596870496368i</v>
      </c>
      <c r="O1256" t="str">
        <f t="shared" si="608"/>
        <v>0.878732148405853-0.477315211739615i</v>
      </c>
      <c r="P1256" t="str">
        <f t="shared" si="609"/>
        <v>0.121267851594147+0.477315211739615i</v>
      </c>
      <c r="Q1256" t="str">
        <f t="shared" si="610"/>
        <v>-0.121267851594147+0.020281658756753i</v>
      </c>
      <c r="R1256" t="str">
        <f t="shared" si="611"/>
        <v>-0.332411763875464-3.99163560117553i</v>
      </c>
      <c r="S1256" t="str">
        <f t="shared" si="612"/>
        <v>0.0516125184711576i</v>
      </c>
      <c r="T1256" t="str">
        <f t="shared" si="613"/>
        <v>0.206018366195802-0.0171566083030525i</v>
      </c>
      <c r="U1256" t="str">
        <f t="shared" si="614"/>
        <v>0.0001-1418.49325393846i</v>
      </c>
      <c r="V1256" t="str">
        <f t="shared" si="615"/>
        <v>0.00002-0.0227522135424817i</v>
      </c>
      <c r="W1256" t="str">
        <f t="shared" si="616"/>
        <v>0.0000199993584529566-0.0227518486098205i</v>
      </c>
      <c r="X1256" t="str">
        <f t="shared" si="617"/>
        <v>0.00184816469819953-0.0226007333615103i</v>
      </c>
      <c r="Y1256" t="str">
        <f t="shared" si="618"/>
        <v>0.009+0.70497339146555i</v>
      </c>
      <c r="Z1256" t="str">
        <f t="shared" si="619"/>
        <v>-0.396832698160576-0.0388099999775099i</v>
      </c>
      <c r="AA1256" t="str">
        <f t="shared" si="620"/>
        <v>0.279501751635624-17.5812553104021i</v>
      </c>
      <c r="AB1256" t="str">
        <f t="shared" si="621"/>
        <v>1.40258748178004-0.116803392241227i</v>
      </c>
      <c r="AC1256" t="str">
        <f t="shared" si="622"/>
        <v>2.49799602534239-3.13751863383644i</v>
      </c>
      <c r="AD1256" t="str">
        <f t="shared" si="623"/>
        <v>0.24061980930895+0.255463073864702i</v>
      </c>
      <c r="AE1256" t="str">
        <f t="shared" si="624"/>
        <v>-0.0855712862680104-0.110714555675993i</v>
      </c>
      <c r="AF1256" t="str">
        <f t="shared" si="625"/>
        <v>-13.9511661412637-2.72595330428914i</v>
      </c>
      <c r="AG1256" t="str">
        <f t="shared" si="626"/>
        <v>1.01650218695948-0.0150555652433506i</v>
      </c>
      <c r="AH1256" t="str">
        <f t="shared" si="627"/>
        <v>0.851443817614282+1.76160905698577i</v>
      </c>
      <c r="AI1256">
        <f t="shared" si="628"/>
        <v>5.8299723319225727</v>
      </c>
      <c r="AJ1256">
        <f t="shared" si="629"/>
        <v>64.203988268265405</v>
      </c>
      <c r="AK1256"/>
      <c r="AL1256"/>
      <c r="AM1256"/>
      <c r="AN1256"/>
    </row>
    <row r="1257" spans="1:40" x14ac:dyDescent="0.25">
      <c r="A1257"/>
      <c r="B1257">
        <f t="shared" si="595"/>
        <v>112300</v>
      </c>
      <c r="C1257" s="237" t="str">
        <f t="shared" si="598"/>
        <v>-6.06014746050366E-06+0.0218078570959007i</v>
      </c>
      <c r="D1257" s="208" t="str">
        <f t="shared" si="599"/>
        <v>-5.95705241813649+0.167193571068572i</v>
      </c>
      <c r="E1257" t="str">
        <f t="shared" si="600"/>
        <v>2870</v>
      </c>
      <c r="F1257" t="str">
        <f t="shared" si="601"/>
        <v>0.777000777000777</v>
      </c>
      <c r="G1257" t="str">
        <f t="shared" si="596"/>
        <v>0.777000777000777</v>
      </c>
      <c r="H1257" t="str">
        <f t="shared" si="602"/>
        <v>7.99587064445384+2.89141117902712i</v>
      </c>
      <c r="I1257" t="str">
        <f t="shared" si="603"/>
        <v>441.001068747667i</v>
      </c>
      <c r="J1257" t="str">
        <f t="shared" si="597"/>
        <v>-165.352074453629+95.3782999453254i</v>
      </c>
      <c r="K1257" t="str">
        <f t="shared" si="604"/>
        <v>1.15433209470928-2.00120160013334i</v>
      </c>
      <c r="L1257" t="str">
        <f t="shared" si="605"/>
        <v>0.0896675285413244-0.131067641802003i</v>
      </c>
      <c r="M1257" t="str">
        <f t="shared" si="606"/>
        <v>1.2439996232506-2.13226924193534i</v>
      </c>
      <c r="N1257" t="str">
        <f t="shared" si="607"/>
        <v>-0.49804036146829i</v>
      </c>
      <c r="O1257" t="str">
        <f t="shared" si="608"/>
        <v>0.878520377009243-0.477704874561206i</v>
      </c>
      <c r="P1257" t="str">
        <f t="shared" si="609"/>
        <v>0.121479622990757+0.477704874561206i</v>
      </c>
      <c r="Q1257" t="str">
        <f t="shared" si="610"/>
        <v>-0.121479622990757+0.020335486907084i</v>
      </c>
      <c r="R1257" t="str">
        <f t="shared" si="611"/>
        <v>-0.332410112306181-3.98803177125971i</v>
      </c>
      <c r="S1257" t="str">
        <f t="shared" si="612"/>
        <v>0.051658518933253i</v>
      </c>
      <c r="T1257" t="str">
        <f t="shared" si="613"/>
        <v>0.206015814762034-0.0171718140801736i</v>
      </c>
      <c r="U1257" t="str">
        <f t="shared" si="614"/>
        <v>0.0001-1417.23012548437i</v>
      </c>
      <c r="V1257" t="str">
        <f t="shared" si="615"/>
        <v>0.00002-0.0227319533345186i</v>
      </c>
      <c r="W1257" t="str">
        <f t="shared" si="616"/>
        <v>0.0000199993584529567-0.0227315887268202i</v>
      </c>
      <c r="X1257" t="str">
        <f t="shared" si="617"/>
        <v>0.00184493140363851-0.0225808693497642i</v>
      </c>
      <c r="Y1257" t="str">
        <f t="shared" si="618"/>
        <v>0.009+0.705601709996268i</v>
      </c>
      <c r="Z1257" t="str">
        <f t="shared" si="619"/>
        <v>-0.396108998111864-0.038702994379392i</v>
      </c>
      <c r="AA1257" t="str">
        <f t="shared" si="620"/>
        <v>0.27888854066139-17.5645818677388i</v>
      </c>
      <c r="AB1257" t="str">
        <f t="shared" si="621"/>
        <v>1.40257011144006-0.116906914238001i</v>
      </c>
      <c r="AC1257" t="str">
        <f t="shared" si="622"/>
        <v>2.49551967281472-3.13608926554893i</v>
      </c>
      <c r="AD1257" t="str">
        <f t="shared" si="623"/>
        <v>0.240730263693505+0.255676077642099i</v>
      </c>
      <c r="AE1257" t="str">
        <f t="shared" si="624"/>
        <v>-0.0854599937709124-0.110592576998663i</v>
      </c>
      <c r="AF1257" t="str">
        <f t="shared" si="625"/>
        <v>-13.9529230625903-2.72421760795855i</v>
      </c>
      <c r="AG1257" t="str">
        <f t="shared" si="626"/>
        <v>1.01649988871967-0.0150484170933708i</v>
      </c>
      <c r="AH1257" t="str">
        <f t="shared" si="627"/>
        <v>0.850623075125285+1.75966755002736i</v>
      </c>
      <c r="AI1257">
        <f t="shared" si="628"/>
        <v>5.8206216945915639</v>
      </c>
      <c r="AJ1257">
        <f t="shared" si="629"/>
        <v>64.200882983027512</v>
      </c>
      <c r="AK1257"/>
      <c r="AL1257"/>
      <c r="AM1257"/>
      <c r="AN1257"/>
    </row>
    <row r="1258" spans="1:40" x14ac:dyDescent="0.25">
      <c r="A1258"/>
      <c r="B1258">
        <f t="shared" si="595"/>
        <v>112400</v>
      </c>
      <c r="C1258" s="237" t="str">
        <f t="shared" si="598"/>
        <v>-0.0000060493690775883+0.0217884550908008i</v>
      </c>
      <c r="D1258" s="208" t="str">
        <f t="shared" si="599"/>
        <v>-5.95705233550222+0.167044822362806i</v>
      </c>
      <c r="E1258" t="str">
        <f t="shared" si="600"/>
        <v>2870</v>
      </c>
      <c r="F1258" t="str">
        <f t="shared" si="601"/>
        <v>0.777000777000777</v>
      </c>
      <c r="G1258" t="str">
        <f t="shared" si="596"/>
        <v>0.777000777000777</v>
      </c>
      <c r="H1258" t="str">
        <f t="shared" si="602"/>
        <v>7.99762379892843+2.8895283082332i</v>
      </c>
      <c r="I1258" t="str">
        <f t="shared" si="603"/>
        <v>441.393767829366i</v>
      </c>
      <c r="J1258" t="str">
        <f t="shared" si="597"/>
        <v>-165.648470073187+95.4632316460782i</v>
      </c>
      <c r="K1258" t="str">
        <f t="shared" si="604"/>
        <v>1.15277229290982-2.0002985795748i</v>
      </c>
      <c r="L1258" t="str">
        <f t="shared" si="605"/>
        <v>0.0895588321259923-0.131025330084162i</v>
      </c>
      <c r="M1258" t="str">
        <f t="shared" si="606"/>
        <v>1.24233112503581-2.13132390965896i</v>
      </c>
      <c r="N1258" t="str">
        <f t="shared" si="607"/>
        <v>-0.498483852440212i</v>
      </c>
      <c r="O1258" t="str">
        <f t="shared" si="608"/>
        <v>0.878308432821521-0.478094443425777i</v>
      </c>
      <c r="P1258" t="str">
        <f t="shared" si="609"/>
        <v>0.121691567178479+0.478094443425777i</v>
      </c>
      <c r="Q1258" t="str">
        <f t="shared" si="610"/>
        <v>-0.121691567178479+0.020389409014435i</v>
      </c>
      <c r="R1258" t="str">
        <f t="shared" si="611"/>
        <v>-0.332408459236533-3.98443430964999i</v>
      </c>
      <c r="S1258" t="str">
        <f t="shared" si="612"/>
        <v>0.0517045193953486i</v>
      </c>
      <c r="T1258" t="str">
        <f t="shared" si="613"/>
        <v>0.20601326104279-0.0171870196277733i</v>
      </c>
      <c r="U1258" t="str">
        <f t="shared" si="614"/>
        <v>0.0001-1415.96924458982i</v>
      </c>
      <c r="V1258" t="str">
        <f t="shared" si="615"/>
        <v>0.00002-0.0227117291767477i</v>
      </c>
      <c r="W1258" t="str">
        <f t="shared" si="616"/>
        <v>0.0000199993584529566-0.0227113648934338i</v>
      </c>
      <c r="X1258" t="str">
        <f t="shared" si="617"/>
        <v>0.00184170666049346-0.022561039992744i</v>
      </c>
      <c r="Y1258" t="str">
        <f t="shared" si="618"/>
        <v>0.009+0.706230028526985i</v>
      </c>
      <c r="Z1258" t="str">
        <f t="shared" si="619"/>
        <v>-0.395387290836533-0.038596387130315i</v>
      </c>
      <c r="AA1258" t="str">
        <f t="shared" si="620"/>
        <v>0.27827739856431-17.5479408884635i</v>
      </c>
      <c r="AB1258" t="str">
        <f t="shared" si="621"/>
        <v>1.40255272554039-0.117010434672178i</v>
      </c>
      <c r="AC1258" t="str">
        <f t="shared" si="622"/>
        <v>2.49304776834623-3.13465986344879i</v>
      </c>
      <c r="AD1258" t="str">
        <f t="shared" si="623"/>
        <v>0.240840809427216+0.255889033583587i</v>
      </c>
      <c r="AE1258" t="str">
        <f t="shared" si="624"/>
        <v>-0.0853490029597102-0.110470856860824i</v>
      </c>
      <c r="AF1258" t="str">
        <f t="shared" si="625"/>
        <v>-13.9546761344306-2.72248348587039i</v>
      </c>
      <c r="AG1258" t="str">
        <f t="shared" si="626"/>
        <v>1.01649759320507-0.0150412887930336i</v>
      </c>
      <c r="AH1258" t="str">
        <f t="shared" si="627"/>
        <v>0.849804358305354+1.75773011721194i</v>
      </c>
      <c r="AI1258">
        <f t="shared" si="628"/>
        <v>5.8112812466579484</v>
      </c>
      <c r="AJ1258">
        <f t="shared" si="629"/>
        <v>64.197769522707489</v>
      </c>
      <c r="AK1258"/>
      <c r="AL1258"/>
      <c r="AM1258"/>
      <c r="AN1258"/>
    </row>
    <row r="1259" spans="1:40" x14ac:dyDescent="0.25">
      <c r="A1259"/>
      <c r="B1259">
        <f t="shared" si="595"/>
        <v>112500</v>
      </c>
      <c r="C1259" s="237" t="str">
        <f t="shared" si="598"/>
        <v>-6.03861942424814E-06+0.0217690875781464i</v>
      </c>
      <c r="D1259" s="208" t="str">
        <f t="shared" si="599"/>
        <v>-5.95705225308821+0.166896338099122i</v>
      </c>
      <c r="E1259" t="str">
        <f t="shared" si="600"/>
        <v>2870</v>
      </c>
      <c r="F1259" t="str">
        <f t="shared" si="601"/>
        <v>0.777000777000777</v>
      </c>
      <c r="G1259" t="str">
        <f t="shared" si="596"/>
        <v>0.777000777000777</v>
      </c>
      <c r="H1259" t="str">
        <f t="shared" si="602"/>
        <v>7.99937311425767+2.88764727607645i</v>
      </c>
      <c r="I1259" t="str">
        <f t="shared" si="603"/>
        <v>441.786466911065i</v>
      </c>
      <c r="J1259" t="str">
        <f t="shared" si="597"/>
        <v>-165.94512950727+95.5481633468309i</v>
      </c>
      <c r="K1259" t="str">
        <f t="shared" si="604"/>
        <v>1.15121531789102-1.99939557524226i</v>
      </c>
      <c r="L1259" t="str">
        <f t="shared" si="605"/>
        <v>0.0894503025218686-0.130982979669199i</v>
      </c>
      <c r="M1259" t="str">
        <f t="shared" si="606"/>
        <v>1.24066562041289-2.13037855491146i</v>
      </c>
      <c r="N1259" t="str">
        <f t="shared" si="607"/>
        <v>-0.498927343412134i</v>
      </c>
      <c r="O1259" t="str">
        <f t="shared" si="608"/>
        <v>0.878096315884373-0.478483918256707i</v>
      </c>
      <c r="P1259" t="str">
        <f t="shared" si="609"/>
        <v>0.121903684115627+0.478483918256707i</v>
      </c>
      <c r="Q1259" t="str">
        <f t="shared" si="610"/>
        <v>-0.121903684115627+0.020443425155427i</v>
      </c>
      <c r="R1259" t="str">
        <f t="shared" si="611"/>
        <v>-0.332406804666475-3.98084319936359i</v>
      </c>
      <c r="S1259" t="str">
        <f t="shared" si="612"/>
        <v>0.0517505198574442i</v>
      </c>
      <c r="T1259" t="str">
        <f t="shared" si="613"/>
        <v>0.206010705038037-0.017202224945642i</v>
      </c>
      <c r="U1259" t="str">
        <f t="shared" si="614"/>
        <v>0.0001-1414.71060526129i</v>
      </c>
      <c r="V1259" t="str">
        <f t="shared" si="615"/>
        <v>0.00002-0.0226915409730351i</v>
      </c>
      <c r="W1259" t="str">
        <f t="shared" si="616"/>
        <v>0.0000199993584529566-0.0226911770135291i</v>
      </c>
      <c r="X1259" t="str">
        <f t="shared" si="617"/>
        <v>0.001838490438701-0.0225412452004625i</v>
      </c>
      <c r="Y1259" t="str">
        <f t="shared" si="618"/>
        <v>0.009+0.706858347057703i</v>
      </c>
      <c r="Z1259" t="str">
        <f t="shared" si="619"/>
        <v>-0.394667568973634-0.038490176360802i</v>
      </c>
      <c r="AA1259" t="str">
        <f t="shared" si="620"/>
        <v>0.277668315949306-17.5313322757134i</v>
      </c>
      <c r="AB1259" t="str">
        <f t="shared" si="621"/>
        <v>1.40253532408082-0.11711395354233i</v>
      </c>
      <c r="AC1259" t="str">
        <f t="shared" si="622"/>
        <v>2.49058030289425-3.13323043275818i</v>
      </c>
      <c r="AD1259" t="str">
        <f t="shared" si="623"/>
        <v>0.240951446492977+0.256101941658073i</v>
      </c>
      <c r="AE1259" t="str">
        <f t="shared" si="624"/>
        <v>-0.085238312727301-0.110349394393524i</v>
      </c>
      <c r="AF1259" t="str">
        <f t="shared" si="625"/>
        <v>-13.9564253673459-2.72075093797733i</v>
      </c>
      <c r="AG1259" t="str">
        <f t="shared" si="626"/>
        <v>1.01649530040129-0.0150341802828688i</v>
      </c>
      <c r="AH1259" t="str">
        <f t="shared" si="627"/>
        <v>0.848987660411609+1.75579674527705i</v>
      </c>
      <c r="AI1259">
        <f t="shared" si="628"/>
        <v>5.8019509657358466</v>
      </c>
      <c r="AJ1259">
        <f t="shared" si="629"/>
        <v>64.194647891425959</v>
      </c>
      <c r="AK1259"/>
      <c r="AL1259"/>
      <c r="AM1259"/>
      <c r="AN1259"/>
    </row>
    <row r="1260" spans="1:40" x14ac:dyDescent="0.25">
      <c r="A1260"/>
      <c r="B1260">
        <f t="shared" si="595"/>
        <v>112600</v>
      </c>
      <c r="C1260" s="237" t="str">
        <f t="shared" si="598"/>
        <v>-6.02789839846969E-06+0.0217497544660394i</v>
      </c>
      <c r="D1260" s="208" t="str">
        <f t="shared" si="599"/>
        <v>-5.95705217089368+0.166748117572969i</v>
      </c>
      <c r="E1260" t="str">
        <f t="shared" si="600"/>
        <v>2870</v>
      </c>
      <c r="F1260" t="str">
        <f t="shared" si="601"/>
        <v>0.777000777000777</v>
      </c>
      <c r="G1260" t="str">
        <f t="shared" si="596"/>
        <v>0.777000777000777</v>
      </c>
      <c r="H1260" t="str">
        <f t="shared" si="602"/>
        <v>8.00111860097022+2.885768081792i</v>
      </c>
      <c r="I1260" t="str">
        <f t="shared" si="603"/>
        <v>442.179165992763i</v>
      </c>
      <c r="J1260" t="str">
        <f t="shared" si="597"/>
        <v>-166.242052755879+95.6330950475837i</v>
      </c>
      <c r="K1260" t="str">
        <f t="shared" si="604"/>
        <v>1.1496611638185-1.99849259037162i</v>
      </c>
      <c r="L1260" t="str">
        <f t="shared" si="605"/>
        <v>0.0893419394736979-0.130940590834377i</v>
      </c>
      <c r="M1260" t="str">
        <f t="shared" si="606"/>
        <v>1.2390031032922-2.129433181206i</v>
      </c>
      <c r="N1260" t="str">
        <f t="shared" si="607"/>
        <v>-0.499370834384056i</v>
      </c>
      <c r="O1260" t="str">
        <f t="shared" si="608"/>
        <v>0.87788402623952-0.478873298977391i</v>
      </c>
      <c r="P1260" t="str">
        <f t="shared" si="609"/>
        <v>0.12211597376048+0.478873298977391i</v>
      </c>
      <c r="Q1260" t="str">
        <f t="shared" si="610"/>
        <v>-0.12211597376048+0.020497535406665i</v>
      </c>
      <c r="R1260" t="str">
        <f t="shared" si="611"/>
        <v>-0.332405148595874-3.97725842347804i</v>
      </c>
      <c r="S1260" t="str">
        <f t="shared" si="612"/>
        <v>0.0517965203195396i</v>
      </c>
      <c r="T1260" t="str">
        <f t="shared" si="613"/>
        <v>0.20600814674774-0.0172174300335658i</v>
      </c>
      <c r="U1260" t="str">
        <f t="shared" si="614"/>
        <v>0.0001-1413.4542015266i</v>
      </c>
      <c r="V1260" t="str">
        <f t="shared" si="615"/>
        <v>0.00002-0.0226713886275883i</v>
      </c>
      <c r="W1260" t="str">
        <f t="shared" si="616"/>
        <v>0.0000199993584529566-0.0226710249913151i</v>
      </c>
      <c r="X1260" t="str">
        <f t="shared" si="617"/>
        <v>0.00183528270832938-0.0225214848832414i</v>
      </c>
      <c r="Y1260" t="str">
        <f t="shared" si="618"/>
        <v>0.009+0.707486665588421i</v>
      </c>
      <c r="Z1260" t="str">
        <f t="shared" si="619"/>
        <v>-0.393949825196394-0.0383843602119812i</v>
      </c>
      <c r="AA1260" t="str">
        <f t="shared" si="620"/>
        <v>0.277061283474657-17.5147559330169i</v>
      </c>
      <c r="AB1260" t="str">
        <f t="shared" si="621"/>
        <v>1.40251790706111-0.117217470847i</v>
      </c>
      <c r="AC1260" t="str">
        <f t="shared" si="622"/>
        <v>2.48811726743295-3.13180097867102i</v>
      </c>
      <c r="AD1260" t="str">
        <f t="shared" si="623"/>
        <v>0.241062174873674+0.256314801834444i</v>
      </c>
      <c r="AE1260" t="str">
        <f t="shared" si="624"/>
        <v>-0.0851279219716706-0.110228188731762i</v>
      </c>
      <c r="AF1260" t="str">
        <f t="shared" si="625"/>
        <v>-13.9581707718639-2.71901996421903i</v>
      </c>
      <c r="AG1260" t="str">
        <f t="shared" si="626"/>
        <v>1.01649301029402-0.0150270915036419i</v>
      </c>
      <c r="AH1260" t="str">
        <f t="shared" si="627"/>
        <v>0.848172974728918+1.75386742101761i</v>
      </c>
      <c r="AI1260">
        <f t="shared" si="628"/>
        <v>5.792630829508961</v>
      </c>
      <c r="AJ1260">
        <f t="shared" si="629"/>
        <v>64.191518093340477</v>
      </c>
      <c r="AK1260"/>
      <c r="AL1260"/>
      <c r="AM1260"/>
      <c r="AN1260"/>
    </row>
    <row r="1261" spans="1:40" x14ac:dyDescent="0.25">
      <c r="A1261"/>
      <c r="B1261">
        <f t="shared" si="595"/>
        <v>112700</v>
      </c>
      <c r="C1261" s="237" t="str">
        <f t="shared" si="598"/>
        <v>-6.01720589869176E-06+0.0217304556629079i</v>
      </c>
      <c r="D1261" s="208" t="str">
        <f t="shared" si="599"/>
        <v>-5.95705208891785+0.166600160082294i</v>
      </c>
      <c r="E1261" t="str">
        <f t="shared" si="600"/>
        <v>2870</v>
      </c>
      <c r="F1261" t="str">
        <f t="shared" si="601"/>
        <v>0.777000777000777</v>
      </c>
      <c r="G1261" t="str">
        <f t="shared" si="596"/>
        <v>0.777000777000777</v>
      </c>
      <c r="H1261" t="str">
        <f t="shared" si="602"/>
        <v>8.00286026956139+2.88389072460465i</v>
      </c>
      <c r="I1261" t="str">
        <f t="shared" si="603"/>
        <v>442.571865074462i</v>
      </c>
      <c r="J1261" t="str">
        <f t="shared" si="597"/>
        <v>-166.539239819014+95.7180267483364i</v>
      </c>
      <c r="K1261" t="str">
        <f t="shared" si="604"/>
        <v>1.14810982486905-1.99758962818105i</v>
      </c>
      <c r="L1261" t="str">
        <f t="shared" si="605"/>
        <v>0.0892337427263847-0.130898163855866i</v>
      </c>
      <c r="M1261" t="str">
        <f t="shared" si="606"/>
        <v>1.23734356759543-2.12848779203692i</v>
      </c>
      <c r="N1261" t="str">
        <f t="shared" si="607"/>
        <v>-0.499814325355978i</v>
      </c>
      <c r="O1261" t="str">
        <f t="shared" si="608"/>
        <v>0.877671563928715-0.479262585511245i</v>
      </c>
      <c r="P1261" t="str">
        <f t="shared" si="609"/>
        <v>0.122328436071285+0.479262585511245i</v>
      </c>
      <c r="Q1261" t="str">
        <f t="shared" si="610"/>
        <v>-0.122328436071285+0.020551739844733i</v>
      </c>
      <c r="R1261" t="str">
        <f t="shared" si="611"/>
        <v>-0.332403491024695-3.97367996513094i</v>
      </c>
      <c r="S1261" t="str">
        <f t="shared" si="612"/>
        <v>0.0518425207816352i</v>
      </c>
      <c r="T1261" t="str">
        <f t="shared" si="613"/>
        <v>0.206005586171868-0.0172326348913358i</v>
      </c>
      <c r="U1261" t="str">
        <f t="shared" si="614"/>
        <v>0.0001-1412.20002743474i</v>
      </c>
      <c r="V1261" t="str">
        <f t="shared" si="615"/>
        <v>0.00002-0.0226512720449552i</v>
      </c>
      <c r="W1261" t="str">
        <f t="shared" si="616"/>
        <v>0.0000199993584529567-0.0226509087313412i</v>
      </c>
      <c r="X1261" t="str">
        <f t="shared" si="617"/>
        <v>0.00183208343957796-0.0225017589517103i</v>
      </c>
      <c r="Y1261" t="str">
        <f t="shared" si="618"/>
        <v>0.009+0.708114984119139i</v>
      </c>
      <c r="Z1261" t="str">
        <f t="shared" si="619"/>
        <v>-0.393234052212024-0.0382789368355176i</v>
      </c>
      <c r="AA1261" t="str">
        <f t="shared" si="620"/>
        <v>0.276456291851627-17.4982117642926i</v>
      </c>
      <c r="AB1261" t="str">
        <f t="shared" si="621"/>
        <v>1.40250047448104-0.117320986584768i</v>
      </c>
      <c r="AC1261" t="str">
        <f t="shared" si="622"/>
        <v>2.48565865295325-3.13037150635349i</v>
      </c>
      <c r="AD1261" t="str">
        <f t="shared" si="623"/>
        <v>0.241172994552173+0.256527614081568i</v>
      </c>
      <c r="AE1261" t="str">
        <f t="shared" si="624"/>
        <v>-0.0850178295958652-0.110107239014473i</v>
      </c>
      <c r="AF1261" t="str">
        <f t="shared" si="625"/>
        <v>-13.9599123584792-2.71729056452236i</v>
      </c>
      <c r="AG1261" t="str">
        <f t="shared" si="626"/>
        <v>1.01649072286901-0.0150200223963526i</v>
      </c>
      <c r="AH1261" t="str">
        <f t="shared" si="627"/>
        <v>0.847360294569781+1.75194213128582i</v>
      </c>
      <c r="AI1261">
        <f t="shared" si="628"/>
        <v>5.7833208157311935</v>
      </c>
      <c r="AJ1261">
        <f t="shared" si="629"/>
        <v>64.188380132647225</v>
      </c>
      <c r="AK1261"/>
      <c r="AL1261"/>
      <c r="AM1261"/>
      <c r="AN1261"/>
    </row>
    <row r="1262" spans="1:40" x14ac:dyDescent="0.25">
      <c r="A1262"/>
      <c r="B1262">
        <f t="shared" si="595"/>
        <v>112800</v>
      </c>
      <c r="C1262" s="237" t="str">
        <f t="shared" si="598"/>
        <v>-6.00654182380318E-06+0.0217111910775045i</v>
      </c>
      <c r="D1262" s="208" t="str">
        <f t="shared" si="599"/>
        <v>-5.95705200715994+0.166452464927535i</v>
      </c>
      <c r="E1262" t="str">
        <f t="shared" si="600"/>
        <v>2870</v>
      </c>
      <c r="F1262" t="str">
        <f t="shared" si="601"/>
        <v>0.777000777000777</v>
      </c>
      <c r="G1262" t="str">
        <f t="shared" si="596"/>
        <v>0.777000777000777</v>
      </c>
      <c r="H1262" t="str">
        <f t="shared" si="602"/>
        <v>8.00459813049331+2.88201520372891i</v>
      </c>
      <c r="I1262" t="str">
        <f t="shared" si="603"/>
        <v>442.964564156161i</v>
      </c>
      <c r="J1262" t="str">
        <f t="shared" si="597"/>
        <v>-166.836690696675+95.8029584490892i</v>
      </c>
      <c r="K1262" t="str">
        <f t="shared" si="604"/>
        <v>1.1465612952306-1.996686691871i</v>
      </c>
      <c r="L1262" t="str">
        <f t="shared" si="605"/>
        <v>0.0891257120249981-0.130855699008747i</v>
      </c>
      <c r="M1262" t="str">
        <f t="shared" si="606"/>
        <v>1.2356870072556-2.12754239087975i</v>
      </c>
      <c r="N1262" t="str">
        <f t="shared" si="607"/>
        <v>-0.5002578163279i</v>
      </c>
      <c r="O1262" t="str">
        <f t="shared" si="608"/>
        <v>0.877458928993746-0.479651777781702i</v>
      </c>
      <c r="P1262" t="str">
        <f t="shared" si="609"/>
        <v>0.122541071006254+0.479651777781702i</v>
      </c>
      <c r="Q1262" t="str">
        <f t="shared" si="610"/>
        <v>-0.122541071006254+0.020606038546198i</v>
      </c>
      <c r="R1262" t="str">
        <f t="shared" si="611"/>
        <v>-0.332401831952844-3.97010780751965i</v>
      </c>
      <c r="S1262" t="str">
        <f t="shared" si="612"/>
        <v>0.0518885212437306i</v>
      </c>
      <c r="T1262" t="str">
        <f t="shared" si="613"/>
        <v>0.206003023310384-0.0172478395187401i</v>
      </c>
      <c r="U1262" t="str">
        <f t="shared" si="614"/>
        <v>0.0001-1410.94807705581i</v>
      </c>
      <c r="V1262" t="str">
        <f t="shared" si="615"/>
        <v>0.00002-0.0226311911300217i</v>
      </c>
      <c r="W1262" t="str">
        <f t="shared" si="616"/>
        <v>0.0000199993584529566-0.0226308281384946i</v>
      </c>
      <c r="X1262" t="str">
        <f t="shared" si="617"/>
        <v>0.00182889260277631-0.0224820673168049i</v>
      </c>
      <c r="Y1262" t="str">
        <f t="shared" si="618"/>
        <v>0.009+0.708743302649857i</v>
      </c>
      <c r="Z1262" t="str">
        <f t="shared" si="619"/>
        <v>-0.392520242761523-0.0381739043935391i</v>
      </c>
      <c r="AA1262" t="str">
        <f t="shared" si="620"/>
        <v>0.275853331844105-17.4816996738465i</v>
      </c>
      <c r="AB1262" t="str">
        <f t="shared" si="621"/>
        <v>1.40248302634037-0.11742450075419i</v>
      </c>
      <c r="AC1262" t="str">
        <f t="shared" si="622"/>
        <v>2.48320445046288-3.12894202094389i</v>
      </c>
      <c r="AD1262" t="str">
        <f t="shared" si="623"/>
        <v>0.241283905511328+0.256740378368289i</v>
      </c>
      <c r="AE1262" t="str">
        <f t="shared" si="624"/>
        <v>-0.0849080345079626-0.109986544384495i</v>
      </c>
      <c r="AF1262" t="str">
        <f t="shared" si="625"/>
        <v>-13.9616501376533-2.71556273880137i</v>
      </c>
      <c r="AG1262" t="str">
        <f t="shared" si="626"/>
        <v>1.0164884381121-0.0150129729022337i</v>
      </c>
      <c r="AH1262" t="str">
        <f t="shared" si="627"/>
        <v>0.846549613274193+1.75002086299066i</v>
      </c>
      <c r="AI1262">
        <f t="shared" si="628"/>
        <v>5.7740209022255664</v>
      </c>
      <c r="AJ1262">
        <f t="shared" si="629"/>
        <v>64.185234013578338</v>
      </c>
      <c r="AK1262"/>
      <c r="AL1262"/>
      <c r="AM1262"/>
      <c r="AN1262"/>
    </row>
    <row r="1263" spans="1:40" x14ac:dyDescent="0.25">
      <c r="A1263"/>
      <c r="B1263">
        <f t="shared" si="595"/>
        <v>112900</v>
      </c>
      <c r="C1263" s="237" t="str">
        <f t="shared" si="598"/>
        <v>-5.99590607314042E-06+0.0216919606189054i</v>
      </c>
      <c r="D1263" s="208" t="str">
        <f t="shared" si="599"/>
        <v>-5.95705192561919+0.166305031411608i</v>
      </c>
      <c r="E1263" t="str">
        <f t="shared" si="600"/>
        <v>2870</v>
      </c>
      <c r="F1263" t="str">
        <f t="shared" si="601"/>
        <v>0.777000777000777</v>
      </c>
      <c r="G1263" t="str">
        <f t="shared" si="596"/>
        <v>0.777000777000777</v>
      </c>
      <c r="H1263" t="str">
        <f t="shared" si="602"/>
        <v>8.00633219419504+2.88014151836914i</v>
      </c>
      <c r="I1263" t="str">
        <f t="shared" si="603"/>
        <v>443.35726323786i</v>
      </c>
      <c r="J1263" t="str">
        <f t="shared" si="597"/>
        <v>-167.134405388861+95.8878901498419i</v>
      </c>
      <c r="K1263" t="str">
        <f t="shared" si="604"/>
        <v>1.14501556910227-1.99578378462436i</v>
      </c>
      <c r="L1263" t="str">
        <f t="shared" si="605"/>
        <v>0.0890178471147686-0.130813196567014i</v>
      </c>
      <c r="M1263" t="str">
        <f t="shared" si="606"/>
        <v>1.23403341621704-2.12659698119137i</v>
      </c>
      <c r="N1263" t="str">
        <f t="shared" si="607"/>
        <v>-0.500701307299822i</v>
      </c>
      <c r="O1263" t="str">
        <f t="shared" si="608"/>
        <v>0.877246121476436-0.480040875712214i</v>
      </c>
      <c r="P1263" t="str">
        <f t="shared" si="609"/>
        <v>0.122753878523564+0.480040875712214i</v>
      </c>
      <c r="Q1263" t="str">
        <f t="shared" si="610"/>
        <v>-0.122753878523564+0.020660431587608i</v>
      </c>
      <c r="R1263" t="str">
        <f t="shared" si="611"/>
        <v>-0.332400171380233-3.96654193390115i</v>
      </c>
      <c r="S1263" t="str">
        <f t="shared" si="612"/>
        <v>0.0519345217058262i</v>
      </c>
      <c r="T1263" t="str">
        <f t="shared" si="613"/>
        <v>0.206000458163259-0.0172630439155671i</v>
      </c>
      <c r="U1263" t="str">
        <f t="shared" si="614"/>
        <v>0.0001-1409.69834448092i</v>
      </c>
      <c r="V1263" t="str">
        <f t="shared" si="615"/>
        <v>0.00002-0.022611145788011i</v>
      </c>
      <c r="W1263" t="str">
        <f t="shared" si="616"/>
        <v>0.0000199993584529566-0.0226107831180003i</v>
      </c>
      <c r="X1263" t="str">
        <f t="shared" si="617"/>
        <v>0.00182571016838379-0.0224624098897665i</v>
      </c>
      <c r="Y1263" t="str">
        <f t="shared" si="618"/>
        <v>0.009+0.709371621180575i</v>
      </c>
      <c r="Z1263" t="str">
        <f t="shared" si="619"/>
        <v>-0.391808389619502-0.0380692610585718i</v>
      </c>
      <c r="AA1263" t="str">
        <f t="shared" si="620"/>
        <v>0.275252394268257-17.4652195663707i</v>
      </c>
      <c r="AB1263" t="str">
        <f t="shared" si="621"/>
        <v>1.40246556263889-0.117528013353825i</v>
      </c>
      <c r="AC1263" t="str">
        <f t="shared" si="622"/>
        <v>2.48075465098636-3.12751252755294i</v>
      </c>
      <c r="AD1263" t="str">
        <f t="shared" si="623"/>
        <v>0.241394907733975+0.256953094663441i</v>
      </c>
      <c r="AE1263" t="str">
        <f t="shared" si="624"/>
        <v>-0.0847985356210464-0.109866103988565i</v>
      </c>
      <c r="AF1263" t="str">
        <f t="shared" si="625"/>
        <v>-13.9633841198142-2.71383648695753i</v>
      </c>
      <c r="AG1263" t="str">
        <f t="shared" si="626"/>
        <v>1.0164861560092-0.01500594296275i</v>
      </c>
      <c r="AH1263" t="str">
        <f t="shared" si="627"/>
        <v>0.845740924209435+1.74810360309779i</v>
      </c>
      <c r="AI1263">
        <f t="shared" si="628"/>
        <v>5.7647310668846501</v>
      </c>
      <c r="AJ1263">
        <f t="shared" si="629"/>
        <v>64.182079740406067</v>
      </c>
      <c r="AK1263"/>
      <c r="AL1263"/>
      <c r="AM1263"/>
      <c r="AN1263"/>
    </row>
    <row r="1264" spans="1:40" x14ac:dyDescent="0.25">
      <c r="A1264"/>
      <c r="B1264">
        <f t="shared" si="595"/>
        <v>113000</v>
      </c>
      <c r="C1264" s="237" t="str">
        <f t="shared" si="598"/>
        <v>-0.0000059852985464851+0.0216727641965084i</v>
      </c>
      <c r="D1264" s="208" t="str">
        <f t="shared" si="599"/>
        <v>-5.95705184429481+0.166157858839898i</v>
      </c>
      <c r="E1264" t="str">
        <f t="shared" si="600"/>
        <v>2870</v>
      </c>
      <c r="F1264" t="str">
        <f t="shared" si="601"/>
        <v>0.777000777000777</v>
      </c>
      <c r="G1264" t="str">
        <f t="shared" si="596"/>
        <v>0.777000777000777</v>
      </c>
      <c r="H1264" t="str">
        <f t="shared" si="602"/>
        <v>8.00806247106263+2.87826966771961i</v>
      </c>
      <c r="I1264" t="str">
        <f t="shared" si="603"/>
        <v>443.749962319558i</v>
      </c>
      <c r="J1264" t="str">
        <f t="shared" si="597"/>
        <v>-167.432383895572+95.9728218505947i</v>
      </c>
      <c r="K1264" t="str">
        <f t="shared" si="604"/>
        <v>1.1434726406943-1.99488090960645i</v>
      </c>
      <c r="L1264" t="str">
        <f t="shared" si="605"/>
        <v>0.0889101477410938-0.130770656803579i</v>
      </c>
      <c r="M1264" t="str">
        <f t="shared" si="606"/>
        <v>1.23238278843539-2.12565156641003i</v>
      </c>
      <c r="N1264" t="str">
        <f t="shared" si="607"/>
        <v>-0.501144798271743i</v>
      </c>
      <c r="O1264" t="str">
        <f t="shared" si="608"/>
        <v>0.877033141418641-0.480429879226251i</v>
      </c>
      <c r="P1264" t="str">
        <f t="shared" si="609"/>
        <v>0.122966858581359+0.480429879226251i</v>
      </c>
      <c r="Q1264" t="str">
        <f t="shared" si="610"/>
        <v>-0.122966858581359+0.0207149190454919i</v>
      </c>
      <c r="R1264" t="str">
        <f t="shared" si="611"/>
        <v>-0.332398509306798-3.96298232759162i</v>
      </c>
      <c r="S1264" t="str">
        <f t="shared" si="612"/>
        <v>0.0519805221679216i</v>
      </c>
      <c r="T1264" t="str">
        <f t="shared" si="613"/>
        <v>0.205997890730458-0.0172782480816061i</v>
      </c>
      <c r="U1264" t="str">
        <f t="shared" si="614"/>
        <v>0.0001-1408.45082382208i</v>
      </c>
      <c r="V1264" t="str">
        <f t="shared" si="615"/>
        <v>0.00002-0.0225911359244818i</v>
      </c>
      <c r="W1264" t="str">
        <f t="shared" si="616"/>
        <v>0.0000199993584529567-0.0225907735754187i</v>
      </c>
      <c r="X1264" t="str">
        <f t="shared" si="617"/>
        <v>0.00182253610698871-0.0224427865821403i</v>
      </c>
      <c r="Y1264" t="str">
        <f t="shared" si="618"/>
        <v>0.009+0.709999939711293i</v>
      </c>
      <c r="Z1264" t="str">
        <f t="shared" si="619"/>
        <v>-0.391098485593985-0.0379650050134679i</v>
      </c>
      <c r="AA1264" t="str">
        <f t="shared" si="620"/>
        <v>0.274653469992164-17.4487713469407i</v>
      </c>
      <c r="AB1264" t="str">
        <f t="shared" si="621"/>
        <v>1.40244808337637-0.11763152438224i</v>
      </c>
      <c r="AC1264" t="str">
        <f t="shared" si="622"/>
        <v>2.47830924556493-3.12608303126382i</v>
      </c>
      <c r="AD1264" t="str">
        <f t="shared" si="623"/>
        <v>0.241506001202935+0.257165762935833i</v>
      </c>
      <c r="AE1264" t="str">
        <f t="shared" si="624"/>
        <v>-0.0846893318531757-0.109745916977278i</v>
      </c>
      <c r="AF1264" t="str">
        <f t="shared" si="625"/>
        <v>-13.9651143153574-2.71211180887971i</v>
      </c>
      <c r="AG1264" t="str">
        <f t="shared" si="626"/>
        <v>1.01648387654628-0.0149989325195968i</v>
      </c>
      <c r="AH1264" t="str">
        <f t="shared" si="627"/>
        <v>0.844934220770059+1.7461903386291i</v>
      </c>
      <c r="AI1264">
        <f t="shared" si="628"/>
        <v>5.7554512876699047</v>
      </c>
      <c r="AJ1264">
        <f t="shared" si="629"/>
        <v>64.178917317437453</v>
      </c>
      <c r="AK1264"/>
      <c r="AL1264"/>
      <c r="AM1264"/>
      <c r="AN1264"/>
    </row>
    <row r="1265" spans="1:40" x14ac:dyDescent="0.25">
      <c r="A1265"/>
      <c r="B1265">
        <f t="shared" si="595"/>
        <v>113100</v>
      </c>
      <c r="C1265" s="237" t="str">
        <f t="shared" si="598"/>
        <v>-5.97471914406171E-06+0.0216536017200318i</v>
      </c>
      <c r="D1265" s="208" t="str">
        <f t="shared" si="599"/>
        <v>-5.95705176318606+0.166010946520244i</v>
      </c>
      <c r="E1265" t="str">
        <f t="shared" si="600"/>
        <v>2870</v>
      </c>
      <c r="F1265" t="str">
        <f t="shared" si="601"/>
        <v>0.777000777000777</v>
      </c>
      <c r="G1265" t="str">
        <f t="shared" si="596"/>
        <v>0.777000777000777</v>
      </c>
      <c r="H1265" t="str">
        <f t="shared" si="602"/>
        <v>8.00978897145934+2.87639965096462i</v>
      </c>
      <c r="I1265" t="str">
        <f t="shared" si="603"/>
        <v>444.142661401257i</v>
      </c>
      <c r="J1265" t="str">
        <f t="shared" si="597"/>
        <v>-167.730626216809+96.0577535513474i</v>
      </c>
      <c r="K1265" t="str">
        <f t="shared" si="604"/>
        <v>1.14193250422809-1.99397806996517i</v>
      </c>
      <c r="L1265" t="str">
        <f t="shared" si="605"/>
        <v>0.0888026136495382-0.130728079990274i</v>
      </c>
      <c r="M1265" t="str">
        <f t="shared" si="606"/>
        <v>1.23073511787763-2.12470614995544i</v>
      </c>
      <c r="N1265" t="str">
        <f t="shared" si="607"/>
        <v>-0.501588289243665i</v>
      </c>
      <c r="O1265" t="str">
        <f t="shared" si="608"/>
        <v>0.876819988862249-0.480818788247304i</v>
      </c>
      <c r="P1265" t="str">
        <f t="shared" si="609"/>
        <v>0.123180011137751+0.480818788247304i</v>
      </c>
      <c r="Q1265" t="str">
        <f t="shared" si="610"/>
        <v>-0.123180011137751+0.020769500996361i</v>
      </c>
      <c r="R1265" t="str">
        <f t="shared" si="611"/>
        <v>-0.332396845732464-3.95942897196621i</v>
      </c>
      <c r="S1265" t="str">
        <f t="shared" si="612"/>
        <v>0.0520265226300172i</v>
      </c>
      <c r="T1265" t="str">
        <f t="shared" si="613"/>
        <v>0.205995321011946-0.0172934520166464i</v>
      </c>
      <c r="U1265" t="str">
        <f t="shared" si="614"/>
        <v>0.0001-1407.20550921216i</v>
      </c>
      <c r="V1265" t="str">
        <f t="shared" si="615"/>
        <v>0.00002-0.0225711614453267i</v>
      </c>
      <c r="W1265" t="str">
        <f t="shared" si="616"/>
        <v>0.0000199993584529565-0.0225707994166433i</v>
      </c>
      <c r="X1265" t="str">
        <f t="shared" si="617"/>
        <v>0.00181937038930753-0.0224231973057732i</v>
      </c>
      <c r="Y1265" t="str">
        <f t="shared" si="618"/>
        <v>0.009+0.710628258242011i</v>
      </c>
      <c r="Z1265" t="str">
        <f t="shared" si="619"/>
        <v>-0.390390523526218-0.0378611344513351i</v>
      </c>
      <c r="AA1265" t="str">
        <f t="shared" si="620"/>
        <v>0.274056549935475-17.4323549210141i</v>
      </c>
      <c r="AB1265" t="str">
        <f t="shared" si="621"/>
        <v>1.40243058855256-0.117735033837999i</v>
      </c>
      <c r="AC1265" t="str">
        <f t="shared" si="622"/>
        <v>2.47586822525662-3.12465353713219i</v>
      </c>
      <c r="AD1265" t="str">
        <f t="shared" si="623"/>
        <v>0.241617185901018+0.257378383154255i</v>
      </c>
      <c r="AE1265" t="str">
        <f t="shared" si="624"/>
        <v>-0.0845804221273593-0.109625982505073i</v>
      </c>
      <c r="AF1265" t="str">
        <f t="shared" si="625"/>
        <v>-13.9668407346454-2.71038870444438i</v>
      </c>
      <c r="AG1265" t="str">
        <f t="shared" si="626"/>
        <v>1.01648159970938-0.0149919415146992i</v>
      </c>
      <c r="AH1265" t="str">
        <f t="shared" si="627"/>
        <v>0.844129496377679+1.74428105666247i</v>
      </c>
      <c r="AI1265">
        <f t="shared" si="628"/>
        <v>5.7461815426115193</v>
      </c>
      <c r="AJ1265">
        <f t="shared" si="629"/>
        <v>64.175746749016753</v>
      </c>
      <c r="AK1265"/>
      <c r="AL1265"/>
      <c r="AM1265"/>
      <c r="AN1265"/>
    </row>
    <row r="1266" spans="1:40" x14ac:dyDescent="0.25">
      <c r="A1266"/>
      <c r="B1266">
        <f t="shared" ref="B1266:B1329" si="630">B1265+100</f>
        <v>113200</v>
      </c>
      <c r="C1266" s="237" t="str">
        <f t="shared" si="598"/>
        <v>-5.96416776653525E-06+0.021634473099513i</v>
      </c>
      <c r="D1266" s="208" t="str">
        <f t="shared" si="599"/>
        <v>-5.95705168229217+0.165864293762933i</v>
      </c>
      <c r="E1266" t="str">
        <f t="shared" si="600"/>
        <v>2870</v>
      </c>
      <c r="F1266" t="str">
        <f t="shared" si="601"/>
        <v>0.777000777000777</v>
      </c>
      <c r="G1266" t="str">
        <f t="shared" si="596"/>
        <v>0.777000777000777</v>
      </c>
      <c r="H1266" t="str">
        <f t="shared" si="602"/>
        <v>8.01151170571563+2.87453146727852i</v>
      </c>
      <c r="I1266" t="str">
        <f t="shared" si="603"/>
        <v>444.535360482956i</v>
      </c>
      <c r="J1266" t="str">
        <f t="shared" si="597"/>
        <v>-168.029132352572+96.1426852521002i</v>
      </c>
      <c r="K1266" t="str">
        <f t="shared" si="604"/>
        <v>1.14039515393615-1.99307526883106i</v>
      </c>
      <c r="L1266" t="str">
        <f t="shared" si="605"/>
        <v>0.0886952445858352-0.130685466397855i</v>
      </c>
      <c r="M1266" t="str">
        <f t="shared" si="606"/>
        <v>1.22909039852199-2.12376073522891i</v>
      </c>
      <c r="N1266" t="str">
        <f t="shared" si="607"/>
        <v>-0.502031780215587i</v>
      </c>
      <c r="O1266" t="str">
        <f t="shared" si="608"/>
        <v>0.876606663849185-0.481207602698879i</v>
      </c>
      <c r="P1266" t="str">
        <f t="shared" si="609"/>
        <v>0.123393336150815+0.481207602698879i</v>
      </c>
      <c r="Q1266" t="str">
        <f t="shared" si="610"/>
        <v>-0.123393336150815+0.020824177516708i</v>
      </c>
      <c r="R1266" t="str">
        <f t="shared" si="611"/>
        <v>-0.332395180657128-3.95588185045888i</v>
      </c>
      <c r="S1266" t="str">
        <f t="shared" si="612"/>
        <v>0.0520725230921126i</v>
      </c>
      <c r="T1266" t="str">
        <f t="shared" si="613"/>
        <v>0.205992749007689-0.0173086557204752i</v>
      </c>
      <c r="U1266" t="str">
        <f t="shared" si="614"/>
        <v>0.0001-1405.96239480473i</v>
      </c>
      <c r="V1266" t="str">
        <f t="shared" si="615"/>
        <v>0.00002-0.0225512222567707i</v>
      </c>
      <c r="W1266" t="str">
        <f t="shared" si="616"/>
        <v>0.0000199993584529566-0.0225508605479012i</v>
      </c>
      <c r="X1266" t="str">
        <f t="shared" si="617"/>
        <v>0.00181621298618452-0.0224036419728143i</v>
      </c>
      <c r="Y1266" t="str">
        <f t="shared" si="618"/>
        <v>0.009+0.711256576772729i</v>
      </c>
      <c r="Z1266" t="str">
        <f t="shared" si="619"/>
        <v>-0.389684496290501-0.0377576475754742i</v>
      </c>
      <c r="AA1266" t="str">
        <f t="shared" si="620"/>
        <v>0.273461625069061-17.4159701944282i</v>
      </c>
      <c r="AB1266" t="str">
        <f t="shared" si="621"/>
        <v>1.40241307816725-0.117838541719654i</v>
      </c>
      <c r="AC1266" t="str">
        <f t="shared" si="622"/>
        <v>2.4734315811362-3.12322405018658i</v>
      </c>
      <c r="AD1266" t="str">
        <f t="shared" si="623"/>
        <v>0.241728461811013+0.257590955287486i</v>
      </c>
      <c r="AE1266" t="str">
        <f t="shared" si="624"/>
        <v>-0.0844718053715276-0.109506299730215i</v>
      </c>
      <c r="AF1266" t="str">
        <f t="shared" si="625"/>
        <v>-13.9685633880078-2.70866717351559i</v>
      </c>
      <c r="AG1266" t="str">
        <f t="shared" si="626"/>
        <v>1.01647932548463-0.0149849698902106i</v>
      </c>
      <c r="AH1266" t="str">
        <f t="shared" si="627"/>
        <v>0.843326744480816+1.74237574433143i</v>
      </c>
      <c r="AI1266">
        <f t="shared" si="628"/>
        <v>5.7369218098079164</v>
      </c>
      <c r="AJ1266">
        <f t="shared" si="629"/>
        <v>64.172568039525245</v>
      </c>
      <c r="AK1266"/>
      <c r="AL1266"/>
      <c r="AM1266"/>
      <c r="AN1266"/>
    </row>
    <row r="1267" spans="1:40" x14ac:dyDescent="0.25">
      <c r="A1267"/>
      <c r="B1267">
        <f t="shared" si="630"/>
        <v>113300</v>
      </c>
      <c r="C1267" s="237" t="str">
        <f t="shared" si="598"/>
        <v>-5.95364431500895E-06+0.0216153782453069i</v>
      </c>
      <c r="D1267" s="208" t="str">
        <f t="shared" si="599"/>
        <v>-5.95705160161237+0.165717899880686i</v>
      </c>
      <c r="E1267" t="str">
        <f t="shared" si="600"/>
        <v>2870</v>
      </c>
      <c r="F1267" t="str">
        <f t="shared" si="601"/>
        <v>0.777000777000777</v>
      </c>
      <c r="G1267" t="str">
        <f t="shared" si="596"/>
        <v>0.777000777000777</v>
      </c>
      <c r="H1267" t="str">
        <f t="shared" si="602"/>
        <v>8.0132306841293+2.87266511582585i</v>
      </c>
      <c r="I1267" t="str">
        <f t="shared" si="603"/>
        <v>444.928059564655i</v>
      </c>
      <c r="J1267" t="str">
        <f t="shared" si="597"/>
        <v>-168.327902302861+96.2276169528529i</v>
      </c>
      <c r="K1267" t="str">
        <f t="shared" si="604"/>
        <v>1.13886058406216-1.99217250931736i</v>
      </c>
      <c r="L1267" t="str">
        <f t="shared" si="605"/>
        <v>0.0885880402958911-0.13064281629601i</v>
      </c>
      <c r="M1267" t="str">
        <f t="shared" si="606"/>
        <v>1.22744862435805-2.12281532561337i</v>
      </c>
      <c r="N1267" t="str">
        <f t="shared" si="607"/>
        <v>-0.502475271187509i</v>
      </c>
      <c r="O1267" t="str">
        <f t="shared" si="608"/>
        <v>0.876393166421406-0.481596322504503i</v>
      </c>
      <c r="P1267" t="str">
        <f t="shared" si="609"/>
        <v>0.123606833578594+0.481596322504503i</v>
      </c>
      <c r="Q1267" t="str">
        <f t="shared" si="610"/>
        <v>-0.123606833578594+0.020878948683006i</v>
      </c>
      <c r="R1267" t="str">
        <f t="shared" si="611"/>
        <v>-0.332393514080735-3.95234094656206i</v>
      </c>
      <c r="S1267" t="str">
        <f t="shared" si="612"/>
        <v>0.0521185235542082i</v>
      </c>
      <c r="T1267" t="str">
        <f t="shared" si="613"/>
        <v>0.205990174717656-0.0173238591928828i</v>
      </c>
      <c r="U1267" t="str">
        <f t="shared" si="614"/>
        <v>0.0001-1404.72147477401i</v>
      </c>
      <c r="V1267" t="str">
        <f t="shared" si="615"/>
        <v>0.00002-0.0225313182653702i</v>
      </c>
      <c r="W1267" t="str">
        <f t="shared" si="616"/>
        <v>0.0000199993584529565-0.0225309568757499i</v>
      </c>
      <c r="X1267" t="str">
        <f t="shared" si="617"/>
        <v>0.00181306386859081-0.022384120495712i</v>
      </c>
      <c r="Y1267" t="str">
        <f t="shared" si="618"/>
        <v>0.009+0.711884895303447i</v>
      </c>
      <c r="Z1267" t="str">
        <f t="shared" si="619"/>
        <v>-0.388980396793988-0.0376545425993068i</v>
      </c>
      <c r="AA1267" t="str">
        <f t="shared" si="620"/>
        <v>0.272868686414663-17.3996170733984i</v>
      </c>
      <c r="AB1267" t="str">
        <f t="shared" si="621"/>
        <v>1.40239555222021-0.117942048025777i</v>
      </c>
      <c r="AC1267" t="str">
        <f t="shared" si="622"/>
        <v>2.4709993042952-3.1217945754283i</v>
      </c>
      <c r="AD1267" t="str">
        <f t="shared" si="623"/>
        <v>0.241839828915699+0.257803479304281i</v>
      </c>
      <c r="AE1267" t="str">
        <f t="shared" si="624"/>
        <v>-0.0843634805185065-0.109386867814765i</v>
      </c>
      <c r="AF1267" t="str">
        <f t="shared" si="625"/>
        <v>-13.9702822857417-2.70694721594516i</v>
      </c>
      <c r="AG1267" t="str">
        <f t="shared" si="626"/>
        <v>1.01647705385821-0.014978017588512i</v>
      </c>
      <c r="AH1267" t="str">
        <f t="shared" si="627"/>
        <v>0.842525958554845+1.74047438882491i</v>
      </c>
      <c r="AI1267">
        <f t="shared" si="628"/>
        <v>5.7276720674258383</v>
      </c>
      <c r="AJ1267">
        <f t="shared" si="629"/>
        <v>64.169381193379323</v>
      </c>
      <c r="AK1267"/>
      <c r="AL1267"/>
      <c r="AM1267"/>
      <c r="AN1267"/>
    </row>
    <row r="1268" spans="1:40" x14ac:dyDescent="0.25">
      <c r="A1268"/>
      <c r="B1268">
        <f t="shared" si="630"/>
        <v>113400</v>
      </c>
      <c r="C1268" s="237" t="str">
        <f t="shared" si="598"/>
        <v>-5.94314869102182E-06+0.0215963170680848i</v>
      </c>
      <c r="D1268" s="208" t="str">
        <f t="shared" si="599"/>
        <v>-5.95705152114592+0.16557176418865i</v>
      </c>
      <c r="E1268" t="str">
        <f t="shared" si="600"/>
        <v>2870</v>
      </c>
      <c r="F1268" t="str">
        <f t="shared" si="601"/>
        <v>0.777000777000777</v>
      </c>
      <c r="G1268" t="str">
        <f t="shared" si="596"/>
        <v>0.777000777000777</v>
      </c>
      <c r="H1268" t="str">
        <f t="shared" si="602"/>
        <v>8.01494591696567+2.87080059576145i</v>
      </c>
      <c r="I1268" t="str">
        <f t="shared" si="603"/>
        <v>445.320758646353i</v>
      </c>
      <c r="J1268" t="str">
        <f t="shared" si="597"/>
        <v>-168.626936067675+96.3125486536056i</v>
      </c>
      <c r="K1268" t="str">
        <f t="shared" si="604"/>
        <v>1.13732878886092-1.99126979452014i</v>
      </c>
      <c r="L1268" t="str">
        <f t="shared" si="605"/>
        <v>0.0884810005257829-0.130600129953354i</v>
      </c>
      <c r="M1268" t="str">
        <f t="shared" si="606"/>
        <v>1.2258097893867-2.12186992447349i</v>
      </c>
      <c r="N1268" t="str">
        <f t="shared" si="607"/>
        <v>-0.502918762159431i</v>
      </c>
      <c r="O1268" t="str">
        <f t="shared" si="608"/>
        <v>0.876179496620904-0.481984947587721i</v>
      </c>
      <c r="P1268" t="str">
        <f t="shared" si="609"/>
        <v>0.123820503379096+0.481984947587721i</v>
      </c>
      <c r="Q1268" t="str">
        <f t="shared" si="610"/>
        <v>-0.123820503379096+0.02093381457171i</v>
      </c>
      <c r="R1268" t="str">
        <f t="shared" si="611"/>
        <v>-0.332391846003205-3.94880624382639i</v>
      </c>
      <c r="S1268" t="str">
        <f t="shared" si="612"/>
        <v>0.0521645240163038i</v>
      </c>
      <c r="T1268" t="str">
        <f t="shared" si="613"/>
        <v>0.205987598141812-0.0173390624336577i</v>
      </c>
      <c r="U1268" t="str">
        <f t="shared" si="614"/>
        <v>0.0001-1403.48274331477i</v>
      </c>
      <c r="V1268" t="str">
        <f t="shared" si="615"/>
        <v>0.00002-0.022511449378011i</v>
      </c>
      <c r="W1268" t="str">
        <f t="shared" si="616"/>
        <v>0.0000199993584529566-0.022511088307077i</v>
      </c>
      <c r="X1268" t="str">
        <f t="shared" si="617"/>
        <v>0.0018099230076239-0.0223646327872142i</v>
      </c>
      <c r="Y1268" t="str">
        <f t="shared" si="618"/>
        <v>0.009+0.712513213834165i</v>
      </c>
      <c r="Z1268" t="str">
        <f t="shared" si="619"/>
        <v>-0.388278217976524-0.0375518177463113i</v>
      </c>
      <c r="AA1268" t="str">
        <f t="shared" si="620"/>
        <v>0.27227772504456-17.3832954645159i</v>
      </c>
      <c r="AB1268" t="str">
        <f t="shared" si="621"/>
        <v>1.40237801071121-0.118045552754929i</v>
      </c>
      <c r="AC1268" t="str">
        <f t="shared" si="622"/>
        <v>2.46857138584192-3.12036511783163i</v>
      </c>
      <c r="AD1268" t="str">
        <f t="shared" si="623"/>
        <v>0.241951287197837+0.258015955173375i</v>
      </c>
      <c r="AE1268" t="str">
        <f t="shared" si="624"/>
        <v>-0.084255446505991-0.109267685924567i</v>
      </c>
      <c r="AF1268" t="str">
        <f t="shared" si="625"/>
        <v>-13.9719974381116-2.7052288315728i</v>
      </c>
      <c r="AG1268" t="str">
        <f t="shared" si="626"/>
        <v>1.01647478481638-0.0149710845522101i</v>
      </c>
      <c r="AH1268" t="str">
        <f t="shared" si="627"/>
        <v>0.841727132101804+1.7385769773869i</v>
      </c>
      <c r="AI1268">
        <f t="shared" si="628"/>
        <v>5.718432293699772</v>
      </c>
      <c r="AJ1268">
        <f t="shared" si="629"/>
        <v>64.166186215031246</v>
      </c>
      <c r="AK1268"/>
      <c r="AL1268"/>
      <c r="AM1268"/>
      <c r="AN1268"/>
    </row>
    <row r="1269" spans="1:40" x14ac:dyDescent="0.25">
      <c r="A1269"/>
      <c r="B1269">
        <f t="shared" si="630"/>
        <v>113500</v>
      </c>
      <c r="C1269" s="237" t="str">
        <f t="shared" si="598"/>
        <v>-5.93268079654647E-06+0.0215772894788324i</v>
      </c>
      <c r="D1269" s="208" t="str">
        <f t="shared" si="599"/>
        <v>-5.95705144089206+0.165425886004382i</v>
      </c>
      <c r="E1269" t="str">
        <f t="shared" si="600"/>
        <v>2870</v>
      </c>
      <c r="F1269" t="str">
        <f t="shared" si="601"/>
        <v>0.777000777000777</v>
      </c>
      <c r="G1269" t="str">
        <f t="shared" si="596"/>
        <v>0.777000777000777</v>
      </c>
      <c r="H1269" t="str">
        <f t="shared" si="602"/>
        <v>8.01665741445765+2.86893790623045i</v>
      </c>
      <c r="I1269" t="str">
        <f t="shared" si="603"/>
        <v>445.713457728052i</v>
      </c>
      <c r="J1269" t="str">
        <f t="shared" si="597"/>
        <v>-168.926233647015+96.3974803543584i</v>
      </c>
      <c r="K1269" t="str">
        <f t="shared" si="604"/>
        <v>1.13579976259831-1.99036712751831i</v>
      </c>
      <c r="L1269" t="str">
        <f t="shared" si="605"/>
        <v>0.0883741250217621-0.13055740763744i</v>
      </c>
      <c r="M1269" t="str">
        <f t="shared" si="606"/>
        <v>1.22417388762007-2.12092453515575i</v>
      </c>
      <c r="N1269" t="str">
        <f t="shared" si="607"/>
        <v>-0.503362253131353i</v>
      </c>
      <c r="O1269" t="str">
        <f t="shared" si="608"/>
        <v>0.875965654489705-0.482373477872097i</v>
      </c>
      <c r="P1269" t="str">
        <f t="shared" si="609"/>
        <v>0.124034345510295+0.482373477872097i</v>
      </c>
      <c r="Q1269" t="str">
        <f t="shared" si="610"/>
        <v>-0.124034345510295+0.020988775259256i</v>
      </c>
      <c r="R1269" t="str">
        <f t="shared" si="611"/>
        <v>-0.332390176424465-3.94527772586052i</v>
      </c>
      <c r="S1269" t="str">
        <f t="shared" si="612"/>
        <v>0.0522105244783992i</v>
      </c>
      <c r="T1269" t="str">
        <f t="shared" si="613"/>
        <v>0.205985019280124-0.017354265442589i</v>
      </c>
      <c r="U1269" t="str">
        <f t="shared" si="614"/>
        <v>0.0001-1402.24619464225i</v>
      </c>
      <c r="V1269" t="str">
        <f t="shared" si="615"/>
        <v>0.00002-0.022491615501907i</v>
      </c>
      <c r="W1269" t="str">
        <f t="shared" si="616"/>
        <v>0.0000199993584529566-0.0224912547490977i</v>
      </c>
      <c r="X1269" t="str">
        <f t="shared" si="617"/>
        <v>0.00180679037450684-0.0223451787603654i</v>
      </c>
      <c r="Y1269" t="str">
        <f t="shared" si="618"/>
        <v>0.009+0.713141532364883i</v>
      </c>
      <c r="Z1269" t="str">
        <f t="shared" si="619"/>
        <v>-0.387577952810432-0.0374494712499532i</v>
      </c>
      <c r="AA1269" t="str">
        <f t="shared" si="620"/>
        <v>0.271688732081216-17.3670052747465i</v>
      </c>
      <c r="AB1269" t="str">
        <f t="shared" si="621"/>
        <v>1.40236045364003-0.118149055905673i</v>
      </c>
      <c r="AC1269" t="str">
        <f t="shared" si="622"/>
        <v>2.46614781690133-3.11893568234398i</v>
      </c>
      <c r="AD1269" t="str">
        <f t="shared" si="623"/>
        <v>0.242062836640172+0.258228382863492i</v>
      </c>
      <c r="AE1269" t="str">
        <f t="shared" si="624"/>
        <v>-0.0841477022765159-0.109148753229219i</v>
      </c>
      <c r="AF1269" t="str">
        <f t="shared" si="625"/>
        <v>-13.9737088553497-2.70351202022607i</v>
      </c>
      <c r="AG1269" t="str">
        <f t="shared" si="626"/>
        <v>1.01647251834547-0.0149641707241371i</v>
      </c>
      <c r="AH1269" t="str">
        <f t="shared" si="627"/>
        <v>0.840930258650289+1.7366834973162i</v>
      </c>
      <c r="AI1269">
        <f t="shared" si="628"/>
        <v>5.7092024669319024</v>
      </c>
      <c r="AJ1269">
        <f t="shared" si="629"/>
        <v>64.162983108968675</v>
      </c>
      <c r="AK1269"/>
      <c r="AL1269"/>
      <c r="AM1269"/>
      <c r="AN1269"/>
    </row>
    <row r="1270" spans="1:40" x14ac:dyDescent="0.25">
      <c r="A1270"/>
      <c r="B1270">
        <f t="shared" si="630"/>
        <v>113600</v>
      </c>
      <c r="C1270" s="237" t="str">
        <f t="shared" si="598"/>
        <v>-0.0000059222405339868+0.0215582953888494i</v>
      </c>
      <c r="D1270" s="208" t="str">
        <f t="shared" si="599"/>
        <v>-5.95705136085005+0.165280264647845i</v>
      </c>
      <c r="E1270" t="str">
        <f t="shared" si="600"/>
        <v>2870</v>
      </c>
      <c r="F1270" t="str">
        <f t="shared" si="601"/>
        <v>0.777000777000777</v>
      </c>
      <c r="G1270" t="str">
        <f t="shared" si="596"/>
        <v>0.777000777000777</v>
      </c>
      <c r="H1270" t="str">
        <f t="shared" si="602"/>
        <v>8.01836518680579+2.8670770463685i</v>
      </c>
      <c r="I1270" t="str">
        <f t="shared" si="603"/>
        <v>446.106156809751i</v>
      </c>
      <c r="J1270" t="str">
        <f t="shared" si="597"/>
        <v>-169.225795040881+96.4824120551111i</v>
      </c>
      <c r="K1270" t="str">
        <f t="shared" si="604"/>
        <v>1.13427349955137-1.98946451137376i</v>
      </c>
      <c r="L1270" t="str">
        <f t="shared" si="605"/>
        <v>0.0882674135302565-0.130514649614759i</v>
      </c>
      <c r="M1270" t="str">
        <f t="shared" si="606"/>
        <v>1.22254091308163-2.11997916098852i</v>
      </c>
      <c r="N1270" t="str">
        <f t="shared" si="607"/>
        <v>-0.503805744103275i</v>
      </c>
      <c r="O1270" t="str">
        <f t="shared" si="608"/>
        <v>0.875751640069868-0.482761913281212i</v>
      </c>
      <c r="P1270" t="str">
        <f t="shared" si="609"/>
        <v>0.124248359930132+0.482761913281212i</v>
      </c>
      <c r="Q1270" t="str">
        <f t="shared" si="610"/>
        <v>-0.124248359930132+0.0210438308220631i</v>
      </c>
      <c r="R1270" t="str">
        <f t="shared" si="611"/>
        <v>-0.332388505344401-3.94175537633077i</v>
      </c>
      <c r="S1270" t="str">
        <f t="shared" si="612"/>
        <v>0.0522565249404947i</v>
      </c>
      <c r="T1270" t="str">
        <f t="shared" si="613"/>
        <v>0.205982438132558-0.0173694682194634i</v>
      </c>
      <c r="U1270" t="str">
        <f t="shared" si="614"/>
        <v>0.0001-1401.01182299204i</v>
      </c>
      <c r="V1270" t="str">
        <f t="shared" si="615"/>
        <v>0.00002-0.022471816544599i</v>
      </c>
      <c r="W1270" t="str">
        <f t="shared" si="616"/>
        <v>0.0000199993584529567-0.0224714561093543i</v>
      </c>
      <c r="X1270" t="str">
        <f t="shared" si="617"/>
        <v>0.00180366594058776-0.0223257583285067i</v>
      </c>
      <c r="Y1270" t="str">
        <f t="shared" si="618"/>
        <v>0.009+0.713769850895601i</v>
      </c>
      <c r="Z1270" t="str">
        <f t="shared" si="619"/>
        <v>-0.386879594300363-0.0373475013536233i</v>
      </c>
      <c r="AA1270" t="str">
        <f t="shared" si="620"/>
        <v>0.271101698696959-17.3507464114276i</v>
      </c>
      <c r="AB1270" t="str">
        <f t="shared" si="621"/>
        <v>1.40234288100642-0.118252557476558i</v>
      </c>
      <c r="AC1270" t="str">
        <f t="shared" si="622"/>
        <v>2.46372858861521-3.11750627388584i</v>
      </c>
      <c r="AD1270" t="str">
        <f t="shared" si="623"/>
        <v>0.242174477225438+0.258440762343329i</v>
      </c>
      <c r="AE1270" t="str">
        <f t="shared" si="624"/>
        <v>-0.0840402467774309-0.109030068902054i</v>
      </c>
      <c r="AF1270" t="str">
        <f t="shared" si="625"/>
        <v>-13.9754165476558-2.70179678172065i</v>
      </c>
      <c r="AG1270" t="str">
        <f t="shared" si="626"/>
        <v>1.01647025443187-0.0149572760473488i</v>
      </c>
      <c r="AH1270" t="str">
        <f t="shared" si="627"/>
        <v>0.84013533175531+1.73479393596606i</v>
      </c>
      <c r="AI1270">
        <f t="shared" si="628"/>
        <v>5.6999825654915428</v>
      </c>
      <c r="AJ1270">
        <f t="shared" si="629"/>
        <v>64.159771879713873</v>
      </c>
      <c r="AK1270"/>
      <c r="AL1270"/>
      <c r="AM1270"/>
      <c r="AN1270"/>
    </row>
    <row r="1271" spans="1:40" x14ac:dyDescent="0.25">
      <c r="A1271"/>
      <c r="B1271">
        <f t="shared" si="630"/>
        <v>113700</v>
      </c>
      <c r="C1271" s="237" t="str">
        <f t="shared" si="598"/>
        <v>-5.91182780617566E-06+0.021539334709747i</v>
      </c>
      <c r="D1271" s="208" t="str">
        <f t="shared" si="599"/>
        <v>-5.95705128101914+0.165134899441394i</v>
      </c>
      <c r="E1271" t="str">
        <f t="shared" si="600"/>
        <v>2870</v>
      </c>
      <c r="F1271" t="str">
        <f t="shared" si="601"/>
        <v>0.777000777000777</v>
      </c>
      <c r="G1271" t="str">
        <f t="shared" si="596"/>
        <v>0.777000777000777</v>
      </c>
      <c r="H1271" t="str">
        <f t="shared" si="602"/>
        <v>8.02006924417849+2.86521801530167i</v>
      </c>
      <c r="I1271" t="str">
        <f t="shared" si="603"/>
        <v>446.498855891449i</v>
      </c>
      <c r="J1271" t="str">
        <f t="shared" si="597"/>
        <v>-169.525620249272+96.5673437558638i</v>
      </c>
      <c r="K1271" t="str">
        <f t="shared" si="604"/>
        <v>1.13274999400823-1.98856194913141i</v>
      </c>
      <c r="L1271" t="str">
        <f t="shared" si="605"/>
        <v>0.0881608657978703-0.130471856150746i</v>
      </c>
      <c r="M1271" t="str">
        <f t="shared" si="606"/>
        <v>1.2209108598061-2.11903380528216i</v>
      </c>
      <c r="N1271" t="str">
        <f t="shared" si="607"/>
        <v>-0.504249235075197i</v>
      </c>
      <c r="O1271" t="str">
        <f t="shared" si="608"/>
        <v>0.875537453403486-0.483150253738667i</v>
      </c>
      <c r="P1271" t="str">
        <f t="shared" si="609"/>
        <v>0.124462546596514+0.483150253738667i</v>
      </c>
      <c r="Q1271" t="str">
        <f t="shared" si="610"/>
        <v>-0.124462546596514+0.02109898133653i</v>
      </c>
      <c r="R1271" t="str">
        <f t="shared" si="611"/>
        <v>-0.332386832762949-3.93823917896092i</v>
      </c>
      <c r="S1271" t="str">
        <f t="shared" si="612"/>
        <v>0.0523025254025902i</v>
      </c>
      <c r="T1271" t="str">
        <f t="shared" si="613"/>
        <v>0.20597985469908-0.0173846707640706i</v>
      </c>
      <c r="U1271" t="str">
        <f t="shared" si="614"/>
        <v>0.0001-1399.77962262001i</v>
      </c>
      <c r="V1271" t="str">
        <f t="shared" si="615"/>
        <v>0.00002-0.0224520524139529i</v>
      </c>
      <c r="W1271" t="str">
        <f t="shared" si="616"/>
        <v>0.0000199993584529566-0.0224516922957143i</v>
      </c>
      <c r="X1271" t="str">
        <f t="shared" si="617"/>
        <v>0.0018005496773391-0.0223063714052742i</v>
      </c>
      <c r="Y1271" t="str">
        <f t="shared" si="618"/>
        <v>0.009+0.714398169426319i</v>
      </c>
      <c r="Z1271" t="str">
        <f t="shared" si="619"/>
        <v>-0.386183135483104-0.0372459063105689i</v>
      </c>
      <c r="AA1271" t="str">
        <f t="shared" si="620"/>
        <v>0.270516616113626-17.3345187822675i</v>
      </c>
      <c r="AB1271" t="str">
        <f t="shared" si="621"/>
        <v>1.40232529281017-0.118356057466151i</v>
      </c>
      <c r="AC1271" t="str">
        <f t="shared" si="622"/>
        <v>2.46131369214201-3.11607689735121i</v>
      </c>
      <c r="AD1271" t="str">
        <f t="shared" si="623"/>
        <v>0.242286208936348+0.258653093581572i</v>
      </c>
      <c r="AE1271" t="str">
        <f t="shared" si="624"/>
        <v>-0.0839330789608748-0.108911632120122i</v>
      </c>
      <c r="AF1271" t="str">
        <f t="shared" si="625"/>
        <v>-13.9771205251976-2.70008311586028i</v>
      </c>
      <c r="AG1271" t="str">
        <f t="shared" si="626"/>
        <v>1.01646799306204-0.014950400465124i</v>
      </c>
      <c r="AH1271" t="str">
        <f t="shared" si="627"/>
        <v>0.839342344998189+1.73290828074397i</v>
      </c>
      <c r="AI1271">
        <f t="shared" si="628"/>
        <v>5.6907725678152419</v>
      </c>
      <c r="AJ1271">
        <f t="shared" si="629"/>
        <v>64.156552531823706</v>
      </c>
      <c r="AK1271"/>
      <c r="AL1271"/>
      <c r="AM1271"/>
      <c r="AN1271"/>
    </row>
    <row r="1272" spans="1:40" x14ac:dyDescent="0.25">
      <c r="A1272"/>
      <c r="B1272">
        <f t="shared" si="630"/>
        <v>113800</v>
      </c>
      <c r="C1272" s="237" t="str">
        <f t="shared" si="598"/>
        <v>-5.90144251637263E-06+0.0215204073534475i</v>
      </c>
      <c r="D1272" s="208" t="str">
        <f t="shared" si="599"/>
        <v>-5.95705120139858+0.164989789709764i</v>
      </c>
      <c r="E1272" t="str">
        <f t="shared" si="600"/>
        <v>2870</v>
      </c>
      <c r="F1272" t="str">
        <f t="shared" si="601"/>
        <v>0.777000777000777</v>
      </c>
      <c r="G1272" t="str">
        <f t="shared" si="596"/>
        <v>0.777000777000777</v>
      </c>
      <c r="H1272" t="str">
        <f t="shared" si="602"/>
        <v>8.02176959671199+2.86336081214674i</v>
      </c>
      <c r="I1272" t="str">
        <f t="shared" si="603"/>
        <v>446.891554973148i</v>
      </c>
      <c r="J1272" t="str">
        <f t="shared" si="597"/>
        <v>-169.825709272188+96.6522754566165i</v>
      </c>
      <c r="K1272" t="str">
        <f t="shared" si="604"/>
        <v>1.1312292402681-1.98765944381931i</v>
      </c>
      <c r="L1272" t="str">
        <f t="shared" si="605"/>
        <v>0.0880544815713894-0.130429027509781i</v>
      </c>
      <c r="M1272" t="str">
        <f t="shared" si="606"/>
        <v>1.21928372183949-2.11808847132909i</v>
      </c>
      <c r="N1272" t="str">
        <f t="shared" si="607"/>
        <v>-0.504692726047119i</v>
      </c>
      <c r="O1272" t="str">
        <f t="shared" si="608"/>
        <v>0.875323094532686-0.483538499168083i</v>
      </c>
      <c r="P1272" t="str">
        <f t="shared" si="609"/>
        <v>0.124676905467314+0.483538499168083i</v>
      </c>
      <c r="Q1272" t="str">
        <f t="shared" si="610"/>
        <v>-0.124676905467314+0.021154226879036i</v>
      </c>
      <c r="R1272" t="str">
        <f t="shared" si="611"/>
        <v>-0.332385158680067-3.934729117532i</v>
      </c>
      <c r="S1272" t="str">
        <f t="shared" si="612"/>
        <v>0.0523485258646857i</v>
      </c>
      <c r="T1272" t="str">
        <f t="shared" si="613"/>
        <v>0.205977268979656-0.0173998730762011i</v>
      </c>
      <c r="U1272" t="str">
        <f t="shared" si="614"/>
        <v>0.0001-1398.54958780224i</v>
      </c>
      <c r="V1272" t="str">
        <f t="shared" si="615"/>
        <v>0.00002-0.0224323230181586i</v>
      </c>
      <c r="W1272" t="str">
        <f t="shared" si="616"/>
        <v>0.0000199993584529565-0.0224319632163687i</v>
      </c>
      <c r="X1272" t="str">
        <f t="shared" si="617"/>
        <v>0.00179744155635694-0.0222870179045974i</v>
      </c>
      <c r="Y1272" t="str">
        <f t="shared" si="618"/>
        <v>0.009+0.715026487957037i</v>
      </c>
      <c r="Z1272" t="str">
        <f t="shared" si="619"/>
        <v>-0.385488569427392-0.0371446843838294i</v>
      </c>
      <c r="AA1272" t="str">
        <f t="shared" si="620"/>
        <v>0.26993347560225-17.3183222953427i</v>
      </c>
      <c r="AB1272" t="str">
        <f t="shared" si="621"/>
        <v>1.40230768905104-0.118459555873026i</v>
      </c>
      <c r="AC1272" t="str">
        <f t="shared" si="622"/>
        <v>2.45890311865687-3.11464755760746i</v>
      </c>
      <c r="AD1272" t="str">
        <f t="shared" si="623"/>
        <v>0.242398031755605+0.258865376546887i</v>
      </c>
      <c r="AE1272" t="str">
        <f t="shared" si="624"/>
        <v>-0.0838261977837483-0.108793442064166i</v>
      </c>
      <c r="AF1272" t="str">
        <f t="shared" si="625"/>
        <v>-13.9788207981106-2.69837102243698i</v>
      </c>
      <c r="AG1272" t="str">
        <f t="shared" si="626"/>
        <v>1.01646573422251-0.0149435439209631i</v>
      </c>
      <c r="AH1272" t="str">
        <f t="shared" si="627"/>
        <v>0.838551291986389+1.73102651911132i</v>
      </c>
      <c r="AI1272">
        <f t="shared" si="628"/>
        <v>5.6815724524062272</v>
      </c>
      <c r="AJ1272">
        <f t="shared" si="629"/>
        <v>64.153325069889732</v>
      </c>
      <c r="AK1272"/>
      <c r="AL1272"/>
      <c r="AM1272"/>
      <c r="AN1272"/>
    </row>
    <row r="1273" spans="1:40" x14ac:dyDescent="0.25">
      <c r="A1273"/>
      <c r="B1273">
        <f t="shared" si="630"/>
        <v>113900</v>
      </c>
      <c r="C1273" s="237" t="str">
        <f t="shared" si="598"/>
        <v>-5.89108456826183E-06+0.0215015132321823i</v>
      </c>
      <c r="D1273" s="208" t="str">
        <f t="shared" si="599"/>
        <v>-5.95705112198765+0.164844934780064i</v>
      </c>
      <c r="E1273" t="str">
        <f t="shared" si="600"/>
        <v>2870</v>
      </c>
      <c r="F1273" t="str">
        <f t="shared" si="601"/>
        <v>0.777000777000777</v>
      </c>
      <c r="G1273" t="str">
        <f t="shared" si="596"/>
        <v>0.777000777000777</v>
      </c>
      <c r="H1273" t="str">
        <f t="shared" si="602"/>
        <v>8.02346625451066+2.86150543601109i</v>
      </c>
      <c r="I1273" t="str">
        <f t="shared" si="603"/>
        <v>447.284254054847i</v>
      </c>
      <c r="J1273" t="str">
        <f t="shared" si="597"/>
        <v>-170.126062109631+96.7372071573693i</v>
      </c>
      <c r="K1273" t="str">
        <f t="shared" si="604"/>
        <v>1.12971123264129-1.98675699844865i</v>
      </c>
      <c r="L1273" t="str">
        <f t="shared" si="605"/>
        <v>0.0879482605977782-0.130386163955193i</v>
      </c>
      <c r="M1273" t="str">
        <f t="shared" si="606"/>
        <v>1.21765949323907-2.11714316240384i</v>
      </c>
      <c r="N1273" t="str">
        <f t="shared" si="607"/>
        <v>-0.505136217019041i</v>
      </c>
      <c r="O1273" t="str">
        <f t="shared" si="608"/>
        <v>0.87510856349963-0.483926649493097i</v>
      </c>
      <c r="P1273" t="str">
        <f t="shared" si="609"/>
        <v>0.12489143650037+0.483926649493097i</v>
      </c>
      <c r="Q1273" t="str">
        <f t="shared" si="610"/>
        <v>-0.12489143650037+0.021209567525944i</v>
      </c>
      <c r="R1273" t="str">
        <f t="shared" si="611"/>
        <v>-0.33238348309563-3.931225175882i</v>
      </c>
      <c r="S1273" t="str">
        <f t="shared" si="612"/>
        <v>0.0523945263267811i</v>
      </c>
      <c r="T1273" t="str">
        <f t="shared" si="613"/>
        <v>0.205974680974254-0.0174150751556412i</v>
      </c>
      <c r="U1273" t="str">
        <f t="shared" si="614"/>
        <v>0.0001-1397.3217128349i</v>
      </c>
      <c r="V1273" t="str">
        <f t="shared" si="615"/>
        <v>0.00002-0.0224126282657282i</v>
      </c>
      <c r="W1273" t="str">
        <f t="shared" si="616"/>
        <v>0.0000199993584529565-0.0224122687798315i</v>
      </c>
      <c r="X1273" t="str">
        <f t="shared" si="617"/>
        <v>0.00179434154936052-0.0222676977406986i</v>
      </c>
      <c r="Y1273" t="str">
        <f t="shared" si="618"/>
        <v>0.009+0.715654806487755i</v>
      </c>
      <c r="Z1273" t="str">
        <f t="shared" si="619"/>
        <v>-0.384795889233761-0.0370438338461746i</v>
      </c>
      <c r="AA1273" t="str">
        <f t="shared" si="620"/>
        <v>0.269352268482725-17.3021568590964i</v>
      </c>
      <c r="AB1273" t="str">
        <f t="shared" si="621"/>
        <v>1.40229006972881-0.118563052695729i</v>
      </c>
      <c r="AC1273" t="str">
        <f t="shared" si="622"/>
        <v>2.45649685935167-3.11321825949551i</v>
      </c>
      <c r="AD1273" t="str">
        <f t="shared" si="623"/>
        <v>0.242509945665896+0.259077611207926i</v>
      </c>
      <c r="AE1273" t="str">
        <f t="shared" si="624"/>
        <v>-0.0837196022076892-0.108675497918605i</v>
      </c>
      <c r="AF1273" t="str">
        <f t="shared" si="625"/>
        <v>-13.9805173764983-2.69666050123103i</v>
      </c>
      <c r="AG1273" t="str">
        <f t="shared" si="626"/>
        <v>1.0164634778999-0.0149367063585874i</v>
      </c>
      <c r="AH1273" t="str">
        <f t="shared" si="627"/>
        <v>0.837762166353408+1.72914863858311i</v>
      </c>
      <c r="AI1273">
        <f t="shared" si="628"/>
        <v>5.6723821978341586</v>
      </c>
      <c r="AJ1273">
        <f t="shared" si="629"/>
        <v>64.150089498537383</v>
      </c>
      <c r="AK1273"/>
      <c r="AL1273"/>
      <c r="AM1273"/>
      <c r="AN1273"/>
    </row>
    <row r="1274" spans="1:40" x14ac:dyDescent="0.25">
      <c r="A1274"/>
      <c r="B1274">
        <f t="shared" si="630"/>
        <v>114000</v>
      </c>
      <c r="C1274" s="237" t="str">
        <f t="shared" si="598"/>
        <v>-5.88075386594959E-06+0.0214826522584909i</v>
      </c>
      <c r="D1274" s="208" t="str">
        <f t="shared" si="599"/>
        <v>-5.9570510427856+0.164700333981764i</v>
      </c>
      <c r="E1274" t="str">
        <f t="shared" si="600"/>
        <v>2870</v>
      </c>
      <c r="F1274" t="str">
        <f t="shared" si="601"/>
        <v>0.777000777000777</v>
      </c>
      <c r="G1274" t="str">
        <f t="shared" si="596"/>
        <v>0.777000777000777</v>
      </c>
      <c r="H1274" t="str">
        <f t="shared" si="602"/>
        <v>8.02515922764688+2.85965188599292i</v>
      </c>
      <c r="I1274" t="str">
        <f t="shared" si="603"/>
        <v>447.676953136545i</v>
      </c>
      <c r="J1274" t="str">
        <f t="shared" si="597"/>
        <v>-170.426678761599+96.822138858122i</v>
      </c>
      <c r="K1274" t="str">
        <f t="shared" si="604"/>
        <v>1.12819596544921-1.98585461601395i</v>
      </c>
      <c r="L1274" t="str">
        <f t="shared" si="605"/>
        <v>0.0878422026241841-0.130343265749265i</v>
      </c>
      <c r="M1274" t="str">
        <f t="shared" si="606"/>
        <v>1.21603816807339-2.11619788176321i</v>
      </c>
      <c r="N1274" t="str">
        <f t="shared" si="607"/>
        <v>-0.505579707990962i</v>
      </c>
      <c r="O1274" t="str">
        <f t="shared" si="608"/>
        <v>0.874893860346512-0.484314704637365i</v>
      </c>
      <c r="P1274" t="str">
        <f t="shared" si="609"/>
        <v>0.125106139653488+0.484314704637365i</v>
      </c>
      <c r="Q1274" t="str">
        <f t="shared" si="610"/>
        <v>-0.125106139653488+0.021265003353597i</v>
      </c>
      <c r="R1274" t="str">
        <f t="shared" si="611"/>
        <v>-0.332381806009572-3.92772733790554i</v>
      </c>
      <c r="S1274" t="str">
        <f t="shared" si="612"/>
        <v>0.0524405267888767i</v>
      </c>
      <c r="T1274" t="str">
        <f t="shared" si="613"/>
        <v>0.205972090682839-0.0174302770021802i</v>
      </c>
      <c r="U1274" t="str">
        <f t="shared" si="614"/>
        <v>0.0001-1396.09599203417i</v>
      </c>
      <c r="V1274" t="str">
        <f t="shared" si="615"/>
        <v>0.00002-0.0223929680654951i</v>
      </c>
      <c r="W1274" t="str">
        <f t="shared" si="616"/>
        <v>0.0000199993584529566-0.0223926088949374i</v>
      </c>
      <c r="X1274" t="str">
        <f t="shared" si="617"/>
        <v>0.00179124962819143-0.0222484108280913i</v>
      </c>
      <c r="Y1274" t="str">
        <f t="shared" si="618"/>
        <v>0.009+0.716283125018473i</v>
      </c>
      <c r="Z1274" t="str">
        <f t="shared" si="619"/>
        <v>-0.384105088034341-0.0369433529800367i</v>
      </c>
      <c r="AA1274" t="str">
        <f t="shared" si="620"/>
        <v>0.268772986123468-17.2860223823365i</v>
      </c>
      <c r="AB1274" t="str">
        <f t="shared" si="621"/>
        <v>1.40227243484324-0.118666547932825i</v>
      </c>
      <c r="AC1274" t="str">
        <f t="shared" si="622"/>
        <v>2.45409490543499-3.11178900783003i</v>
      </c>
      <c r="AD1274" t="str">
        <f t="shared" si="623"/>
        <v>0.242621950649889+0.259289797533316i</v>
      </c>
      <c r="AE1274" t="str">
        <f t="shared" si="624"/>
        <v>-0.0836132911990439-0.108557798871505i</v>
      </c>
      <c r="AF1274" t="str">
        <f t="shared" si="625"/>
        <v>-13.9822102704325-2.69495155201116i</v>
      </c>
      <c r="AG1274" t="str">
        <f t="shared" si="626"/>
        <v>1.01646122408085-0.0149298877219372i</v>
      </c>
      <c r="AH1274" t="str">
        <f t="shared" si="627"/>
        <v>0.83697496175869+1.72727462672773i</v>
      </c>
      <c r="AI1274">
        <f t="shared" si="628"/>
        <v>5.663201782735209</v>
      </c>
      <c r="AJ1274">
        <f t="shared" si="629"/>
        <v>64.146845822425334</v>
      </c>
      <c r="AK1274"/>
      <c r="AL1274"/>
      <c r="AM1274"/>
      <c r="AN1274"/>
    </row>
    <row r="1275" spans="1:40" x14ac:dyDescent="0.25">
      <c r="A1275"/>
      <c r="B1275">
        <f t="shared" si="630"/>
        <v>114100</v>
      </c>
      <c r="C1275" s="237" t="str">
        <f t="shared" si="598"/>
        <v>-5.87045031396226E-06+0.0214638243452191i</v>
      </c>
      <c r="D1275" s="208" t="str">
        <f t="shared" si="599"/>
        <v>-5.9570509637917+0.16455598664668i</v>
      </c>
      <c r="E1275" t="str">
        <f t="shared" si="600"/>
        <v>2870</v>
      </c>
      <c r="F1275" t="str">
        <f t="shared" si="601"/>
        <v>0.777000777000777</v>
      </c>
      <c r="G1275" t="str">
        <f t="shared" si="596"/>
        <v>0.777000777000777</v>
      </c>
      <c r="H1275" t="str">
        <f t="shared" si="602"/>
        <v>8.02684852616134+2.85780016118128i</v>
      </c>
      <c r="I1275" t="str">
        <f t="shared" si="603"/>
        <v>448.069652218244i</v>
      </c>
      <c r="J1275" t="str">
        <f t="shared" si="597"/>
        <v>-170.727559228093+96.9070705588748i</v>
      </c>
      <c r="K1275" t="str">
        <f t="shared" si="604"/>
        <v>1.12668343302434-1.98495229949305i</v>
      </c>
      <c r="L1275" t="str">
        <f t="shared" si="605"/>
        <v>0.0877363073979382-0.130300333153237i</v>
      </c>
      <c r="M1275" t="str">
        <f t="shared" si="606"/>
        <v>1.21441974042228-2.11525263264629i</v>
      </c>
      <c r="N1275" t="str">
        <f t="shared" si="607"/>
        <v>-0.506023198962884i</v>
      </c>
      <c r="O1275" t="str">
        <f t="shared" si="608"/>
        <v>0.874678985115561-0.484702664524565i</v>
      </c>
      <c r="P1275" t="str">
        <f t="shared" si="609"/>
        <v>0.125321014884439+0.484702664524565i</v>
      </c>
      <c r="Q1275" t="str">
        <f t="shared" si="610"/>
        <v>-0.125321014884439+0.0213205344383189i</v>
      </c>
      <c r="R1275" t="str">
        <f t="shared" si="611"/>
        <v>-0.33238012742182-3.9242355875538i</v>
      </c>
      <c r="S1275" t="str">
        <f t="shared" si="612"/>
        <v>0.0524865272509721i</v>
      </c>
      <c r="T1275" t="str">
        <f t="shared" si="613"/>
        <v>0.205969498105377-0.0174454786156069i</v>
      </c>
      <c r="U1275" t="str">
        <f t="shared" si="614"/>
        <v>0.0001-1394.87241973616i</v>
      </c>
      <c r="V1275" t="str">
        <f t="shared" si="615"/>
        <v>0.00002-0.0223733423266121i</v>
      </c>
      <c r="W1275" t="str">
        <f t="shared" si="616"/>
        <v>0.0000199993584529566-0.0223729834708407i</v>
      </c>
      <c r="X1275" t="str">
        <f t="shared" si="617"/>
        <v>0.00178816576481308-0.022229157081579i</v>
      </c>
      <c r="Y1275" t="str">
        <f t="shared" si="618"/>
        <v>0.009+0.716911443549191i</v>
      </c>
      <c r="Z1275" t="str">
        <f t="shared" si="619"/>
        <v>-0.383416158992702-0.03684324007745i</v>
      </c>
      <c r="AA1275" t="str">
        <f t="shared" si="620"/>
        <v>0.268195619941115-17.2699187742338i</v>
      </c>
      <c r="AB1275" t="str">
        <f t="shared" si="621"/>
        <v>1.4022547843941-0.118770041582876i</v>
      </c>
      <c r="AC1275" t="str">
        <f t="shared" si="622"/>
        <v>2.4516972481321-3.1103598073995i</v>
      </c>
      <c r="AD1275" t="str">
        <f t="shared" si="623"/>
        <v>0.24273404669024+0.25950193549167i</v>
      </c>
      <c r="AE1275" t="str">
        <f t="shared" si="624"/>
        <v>-0.0835072637288444-0.108440344114568i</v>
      </c>
      <c r="AF1275" t="str">
        <f t="shared" si="625"/>
        <v>-13.983899489953-2.6932441745346i</v>
      </c>
      <c r="AG1275" t="str">
        <f t="shared" si="626"/>
        <v>1.01645897275211-0.0149230879551714i</v>
      </c>
      <c r="AH1275" t="str">
        <f t="shared" si="627"/>
        <v>0.836189671887415+1.72540447116655i</v>
      </c>
      <c r="AI1275">
        <f t="shared" si="628"/>
        <v>5.6540311858111147</v>
      </c>
      <c r="AJ1275">
        <f t="shared" si="629"/>
        <v>64.143594046245937</v>
      </c>
      <c r="AK1275"/>
      <c r="AL1275"/>
      <c r="AM1275"/>
      <c r="AN1275"/>
    </row>
    <row r="1276" spans="1:40" x14ac:dyDescent="0.25">
      <c r="A1276"/>
      <c r="B1276">
        <f t="shared" si="630"/>
        <v>114200</v>
      </c>
      <c r="C1276" s="237" t="str">
        <f t="shared" si="598"/>
        <v>-5.86017381724408E-06+0.0214450294055184i</v>
      </c>
      <c r="D1276" s="208" t="str">
        <f t="shared" si="599"/>
        <v>-5.95705088500522+0.164411892108974i</v>
      </c>
      <c r="E1276" t="str">
        <f t="shared" si="600"/>
        <v>2870</v>
      </c>
      <c r="F1276" t="str">
        <f t="shared" si="601"/>
        <v>0.777000777000777</v>
      </c>
      <c r="G1276" t="str">
        <f t="shared" si="596"/>
        <v>0.777000777000777</v>
      </c>
      <c r="H1276" t="str">
        <f t="shared" si="602"/>
        <v>8.02853416006302+2.85595026065612i</v>
      </c>
      <c r="I1276" t="str">
        <f t="shared" si="603"/>
        <v>448.462351299943i</v>
      </c>
      <c r="J1276" t="str">
        <f t="shared" si="597"/>
        <v>-171.028703509112+96.9920022596275i</v>
      </c>
      <c r="K1276" t="str">
        <f t="shared" si="604"/>
        <v>1.12517362971021-1.98405005184722i</v>
      </c>
      <c r="L1276" t="str">
        <f t="shared" si="605"/>
        <v>0.0876305746665566-0.130257366427308i</v>
      </c>
      <c r="M1276" t="str">
        <f t="shared" si="606"/>
        <v>1.21280420437677-2.11430741827453i</v>
      </c>
      <c r="N1276" t="str">
        <f t="shared" si="607"/>
        <v>-0.506466689934806i</v>
      </c>
      <c r="O1276" t="str">
        <f t="shared" si="608"/>
        <v>0.874463937849039-0.48509052907839i</v>
      </c>
      <c r="P1276" t="str">
        <f t="shared" si="609"/>
        <v>0.125536062150961+0.48509052907839i</v>
      </c>
      <c r="Q1276" t="str">
        <f t="shared" si="610"/>
        <v>-0.125536062150961+0.021376160856416i</v>
      </c>
      <c r="R1276" t="str">
        <f t="shared" si="611"/>
        <v>-0.332378447332281-3.92074990883409i</v>
      </c>
      <c r="S1276" t="str">
        <f t="shared" si="612"/>
        <v>0.0525325277130677i</v>
      </c>
      <c r="T1276" t="str">
        <f t="shared" si="613"/>
        <v>0.205966903241834-0.0174606799957095i</v>
      </c>
      <c r="U1276" t="str">
        <f t="shared" si="614"/>
        <v>0.0001-1393.65099029681i</v>
      </c>
      <c r="V1276" t="str">
        <f t="shared" si="615"/>
        <v>0.00002-0.0223537509585503i</v>
      </c>
      <c r="W1276" t="str">
        <f t="shared" si="616"/>
        <v>0.0000199993584529566-0.0223533924170139i</v>
      </c>
      <c r="X1276" t="str">
        <f t="shared" si="617"/>
        <v>0.00178508993130998-0.0222099364162536i</v>
      </c>
      <c r="Y1276" t="str">
        <f t="shared" si="618"/>
        <v>0.009+0.717539762079909i</v>
      </c>
      <c r="Z1276" t="str">
        <f t="shared" si="619"/>
        <v>-0.38272909530366-0.0367434934399853i</v>
      </c>
      <c r="AA1276" t="str">
        <f t="shared" si="620"/>
        <v>0.267620161400176-17.2538459443204i</v>
      </c>
      <c r="AB1276" t="str">
        <f t="shared" si="621"/>
        <v>1.40223711838117-0.11887353364444i</v>
      </c>
      <c r="AC1276" t="str">
        <f t="shared" si="622"/>
        <v>2.4493038786849-3.10893066296631i</v>
      </c>
      <c r="AD1276" t="str">
        <f t="shared" si="623"/>
        <v>0.242846233769591+0.25971402505159i</v>
      </c>
      <c r="AE1276" t="str">
        <f t="shared" si="624"/>
        <v>-0.0834015187727814-0.108323132843105i</v>
      </c>
      <c r="AF1276" t="str">
        <f t="shared" si="625"/>
        <v>-13.9855850450682-2.69153836854715i</v>
      </c>
      <c r="AG1276" t="str">
        <f t="shared" si="626"/>
        <v>1.01645672390047-0.0149163070026666i</v>
      </c>
      <c r="AH1276" t="str">
        <f t="shared" si="627"/>
        <v>0.835406290450466+1.7235381595738i</v>
      </c>
      <c r="AI1276">
        <f t="shared" si="628"/>
        <v>5.6448703858297495</v>
      </c>
      <c r="AJ1276">
        <f t="shared" si="629"/>
        <v>64.140334174724387</v>
      </c>
      <c r="AK1276"/>
      <c r="AL1276"/>
      <c r="AM1276"/>
      <c r="AN1276"/>
    </row>
    <row r="1277" spans="1:40" x14ac:dyDescent="0.25">
      <c r="A1277"/>
      <c r="B1277">
        <f t="shared" si="630"/>
        <v>114300</v>
      </c>
      <c r="C1277" s="237" t="str">
        <f t="shared" si="598"/>
        <v>-5.84992428115486E-06+0.0214262673528439i</v>
      </c>
      <c r="D1277" s="208" t="str">
        <f t="shared" si="599"/>
        <v>-5.95705080642545+0.164268049705137i</v>
      </c>
      <c r="E1277" t="str">
        <f t="shared" si="600"/>
        <v>2870</v>
      </c>
      <c r="F1277" t="str">
        <f t="shared" si="601"/>
        <v>0.777000777000777</v>
      </c>
      <c r="G1277" t="str">
        <f t="shared" si="596"/>
        <v>0.777000777000777</v>
      </c>
      <c r="H1277" t="str">
        <f t="shared" si="602"/>
        <v>8.03021613932944+2.85410218348846i</v>
      </c>
      <c r="I1277" t="str">
        <f t="shared" si="603"/>
        <v>448.855050381642i</v>
      </c>
      <c r="J1277" t="str">
        <f t="shared" si="597"/>
        <v>-171.330111604657+97.0769339603802i</v>
      </c>
      <c r="K1277" t="str">
        <f t="shared" si="604"/>
        <v>1.12366654986144-1.98314787602122i</v>
      </c>
      <c r="L1277" t="str">
        <f t="shared" si="605"/>
        <v>0.0875250041777448-0.130214365830643i</v>
      </c>
      <c r="M1277" t="str">
        <f t="shared" si="606"/>
        <v>1.21119155403918-2.11336224185186i</v>
      </c>
      <c r="N1277" t="str">
        <f t="shared" si="607"/>
        <v>-0.506910180906728i</v>
      </c>
      <c r="O1277" t="str">
        <f t="shared" si="608"/>
        <v>0.874248718589243-0.485478298222554i</v>
      </c>
      <c r="P1277" t="str">
        <f t="shared" si="609"/>
        <v>0.125751281410757+0.485478298222554i</v>
      </c>
      <c r="Q1277" t="str">
        <f t="shared" si="610"/>
        <v>-0.125751281410757+0.021431882684174i</v>
      </c>
      <c r="R1277" t="str">
        <f t="shared" si="611"/>
        <v>-0.332376765740904-3.91727028580975i</v>
      </c>
      <c r="S1277" t="str">
        <f t="shared" si="612"/>
        <v>0.0525785281751633i</v>
      </c>
      <c r="T1277" t="str">
        <f t="shared" si="613"/>
        <v>0.205964306092178-0.0174758811422778i</v>
      </c>
      <c r="U1277" t="str">
        <f t="shared" si="614"/>
        <v>0.0001-1392.43169809182i</v>
      </c>
      <c r="V1277" t="str">
        <f t="shared" si="615"/>
        <v>0.00002-0.0223341938710975i</v>
      </c>
      <c r="W1277" t="str">
        <f t="shared" si="616"/>
        <v>0.0000199993584529566-0.0223338356432463i</v>
      </c>
      <c r="X1277" t="str">
        <f t="shared" si="617"/>
        <v>0.0017820220998872-0.022190748747495i</v>
      </c>
      <c r="Y1277" t="str">
        <f t="shared" si="618"/>
        <v>0.009+0.718168080610627i</v>
      </c>
      <c r="Z1277" t="str">
        <f t="shared" si="619"/>
        <v>-0.382043890193128-0.0366441113786892i</v>
      </c>
      <c r="AA1277" t="str">
        <f t="shared" si="620"/>
        <v>0.267046602012736-17.2378038024875i</v>
      </c>
      <c r="AB1277" t="str">
        <f t="shared" si="621"/>
        <v>1.40221943680421-0.118977024116087i</v>
      </c>
      <c r="AC1277" t="str">
        <f t="shared" si="622"/>
        <v>2.446914788352-3.10750157926692i</v>
      </c>
      <c r="AD1277" t="str">
        <f t="shared" si="623"/>
        <v>0.242958511870568+0.259926066181652i</v>
      </c>
      <c r="AE1277" t="str">
        <f t="shared" si="624"/>
        <v>-0.08329605531118-0.10820616425602i</v>
      </c>
      <c r="AF1277" t="str">
        <f t="shared" si="625"/>
        <v>-13.9872669457549-2.68983413378332i</v>
      </c>
      <c r="AG1277" t="str">
        <f t="shared" si="626"/>
        <v>1.0164544775128-0.0149095448090154i</v>
      </c>
      <c r="AH1277" t="str">
        <f t="shared" si="627"/>
        <v>0.834624811184253+1.72167567967617i</v>
      </c>
      <c r="AI1277">
        <f t="shared" si="628"/>
        <v>5.6357193616242762</v>
      </c>
      <c r="AJ1277">
        <f t="shared" si="629"/>
        <v>64.137066212618336</v>
      </c>
      <c r="AK1277"/>
      <c r="AL1277"/>
      <c r="AM1277"/>
      <c r="AN1277"/>
    </row>
    <row r="1278" spans="1:40" x14ac:dyDescent="0.25">
      <c r="A1278"/>
      <c r="B1278">
        <f t="shared" si="630"/>
        <v>114400</v>
      </c>
      <c r="C1278" s="237" t="str">
        <f t="shared" si="598"/>
        <v>-5.83970161146787E-06+0.0214075381009534i</v>
      </c>
      <c r="D1278" s="208" t="str">
        <f t="shared" si="599"/>
        <v>-5.95705072805164+0.164124458773976i</v>
      </c>
      <c r="E1278" t="str">
        <f t="shared" si="600"/>
        <v>2870</v>
      </c>
      <c r="F1278" t="str">
        <f t="shared" si="601"/>
        <v>0.777000777000777</v>
      </c>
      <c r="G1278" t="str">
        <f t="shared" si="596"/>
        <v>0.777000777000777</v>
      </c>
      <c r="H1278" t="str">
        <f t="shared" si="602"/>
        <v>8.03189447390654+2.85225592874039i</v>
      </c>
      <c r="I1278" t="str">
        <f t="shared" si="603"/>
        <v>449.24774946334i</v>
      </c>
      <c r="J1278" t="str">
        <f t="shared" si="597"/>
        <v>-171.631783514727+97.161865661133i</v>
      </c>
      <c r="K1278" t="str">
        <f t="shared" si="604"/>
        <v>1.12216218784368-1.98224577494341i</v>
      </c>
      <c r="L1278" t="str">
        <f t="shared" si="605"/>
        <v>0.0874195956793943-0.130171331621371i</v>
      </c>
      <c r="M1278" t="str">
        <f t="shared" si="606"/>
        <v>1.20958178352307-2.11241710656478i</v>
      </c>
      <c r="N1278" t="str">
        <f t="shared" si="607"/>
        <v>-0.50735367187865i</v>
      </c>
      <c r="O1278" t="str">
        <f t="shared" si="608"/>
        <v>0.874033327378503-0.485865971880788i</v>
      </c>
      <c r="P1278" t="str">
        <f t="shared" si="609"/>
        <v>0.125966672621497+0.485865971880788i</v>
      </c>
      <c r="Q1278" t="str">
        <f t="shared" si="610"/>
        <v>-0.125966672621497+0.021487699997862i</v>
      </c>
      <c r="R1278" t="str">
        <f t="shared" si="611"/>
        <v>-0.332375082647581-3.9137967025998i</v>
      </c>
      <c r="S1278" t="str">
        <f t="shared" si="612"/>
        <v>0.0526245286372587i</v>
      </c>
      <c r="T1278" t="str">
        <f t="shared" si="613"/>
        <v>0.205961706656372-0.0174910820550989i</v>
      </c>
      <c r="U1278" t="str">
        <f t="shared" si="614"/>
        <v>0.0001-1391.21453751657i</v>
      </c>
      <c r="V1278" t="str">
        <f t="shared" si="615"/>
        <v>0.00002-0.022314670974357i</v>
      </c>
      <c r="W1278" t="str">
        <f t="shared" si="616"/>
        <v>0.0000199993584529566-0.0223143130596426i</v>
      </c>
      <c r="X1278" t="str">
        <f t="shared" si="617"/>
        <v>0.0017789622428697-0.0221715939909693i</v>
      </c>
      <c r="Y1278" t="str">
        <f t="shared" si="618"/>
        <v>0.009+0.718796399141345i</v>
      </c>
      <c r="Z1278" t="str">
        <f t="shared" si="619"/>
        <v>-0.381360536917928-0.0365450922140215i</v>
      </c>
      <c r="AA1278" t="str">
        <f t="shared" si="620"/>
        <v>0.266474933338128-17.2217922589839i</v>
      </c>
      <c r="AB1278" t="str">
        <f t="shared" si="621"/>
        <v>1.40220173966299-0.119080512996366i</v>
      </c>
      <c r="AC1278" t="str">
        <f t="shared" si="622"/>
        <v>2.44452996840868-3.10607256101198i</v>
      </c>
      <c r="AD1278" t="str">
        <f t="shared" si="623"/>
        <v>0.243070880975778+0.260138058850418i</v>
      </c>
      <c r="AE1278" t="str">
        <f t="shared" si="624"/>
        <v>-0.0831908723289717-0.108089437555787i</v>
      </c>
      <c r="AF1278" t="str">
        <f t="shared" si="625"/>
        <v>-13.9889452019582-2.68813146996641i</v>
      </c>
      <c r="AG1278" t="str">
        <f t="shared" si="626"/>
        <v>1.01645223357603-0.0149028013190255i</v>
      </c>
      <c r="AH1278" t="str">
        <f t="shared" si="627"/>
        <v>0.833845227850551+1.71981701925255i</v>
      </c>
      <c r="AI1278">
        <f t="shared" si="628"/>
        <v>5.6265780920928741</v>
      </c>
      <c r="AJ1278">
        <f t="shared" si="629"/>
        <v>64.133790164718775</v>
      </c>
      <c r="AK1278"/>
      <c r="AL1278"/>
      <c r="AM1278"/>
      <c r="AN1278"/>
    </row>
    <row r="1279" spans="1:40" x14ac:dyDescent="0.25">
      <c r="A1279"/>
      <c r="B1279">
        <f t="shared" si="630"/>
        <v>114500</v>
      </c>
      <c r="C1279" s="237" t="str">
        <f t="shared" si="598"/>
        <v>-5.82950571436775E-06+0.0213888415639061i</v>
      </c>
      <c r="D1279" s="208" t="str">
        <f t="shared" si="599"/>
        <v>-5.9570506498831+0.163981118656613i</v>
      </c>
      <c r="E1279" t="str">
        <f t="shared" si="600"/>
        <v>2870</v>
      </c>
      <c r="F1279" t="str">
        <f t="shared" si="601"/>
        <v>0.777000777000777</v>
      </c>
      <c r="G1279" t="str">
        <f t="shared" si="596"/>
        <v>0.777000777000777</v>
      </c>
      <c r="H1279" t="str">
        <f t="shared" si="602"/>
        <v>8.03356917370904+2.85041149546516i</v>
      </c>
      <c r="I1279" t="str">
        <f t="shared" si="603"/>
        <v>449.640448545039i</v>
      </c>
      <c r="J1279" t="str">
        <f t="shared" si="597"/>
        <v>-171.933719239324+97.2467973618857i</v>
      </c>
      <c r="K1279" t="str">
        <f t="shared" si="604"/>
        <v>1.12066053803363-1.98134375152577i</v>
      </c>
      <c r="L1279" t="str">
        <f t="shared" si="605"/>
        <v>0.0873143489195874-0.130128264056593i</v>
      </c>
      <c r="M1279" t="str">
        <f t="shared" si="606"/>
        <v>1.20797488695322-2.11147201558236i</v>
      </c>
      <c r="N1279" t="str">
        <f t="shared" si="607"/>
        <v>-0.507797162850572i</v>
      </c>
      <c r="O1279" t="str">
        <f t="shared" si="608"/>
        <v>0.873817764259183-0.486253549976843i</v>
      </c>
      <c r="P1279" t="str">
        <f t="shared" si="609"/>
        <v>0.126182235740817+0.486253549976843i</v>
      </c>
      <c r="Q1279" t="str">
        <f t="shared" si="610"/>
        <v>-0.126182235740817+0.021543612873729i</v>
      </c>
      <c r="R1279" t="str">
        <f t="shared" si="611"/>
        <v>-0.332373398052243-3.91032914337877i</v>
      </c>
      <c r="S1279" t="str">
        <f t="shared" si="612"/>
        <v>0.0526705290993543i</v>
      </c>
      <c r="T1279" t="str">
        <f t="shared" si="613"/>
        <v>0.205959104934385-0.0175062827339619i</v>
      </c>
      <c r="U1279" t="str">
        <f t="shared" si="614"/>
        <v>0.0001-1389.99950298599i</v>
      </c>
      <c r="V1279" t="str">
        <f t="shared" si="615"/>
        <v>0.00002-0.0222951821787462i</v>
      </c>
      <c r="W1279" t="str">
        <f t="shared" si="616"/>
        <v>0.0000199993584529566-0.0222948245766214i</v>
      </c>
      <c r="X1279" t="str">
        <f t="shared" si="617"/>
        <v>0.00177591033270171-0.0221524720626275i</v>
      </c>
      <c r="Y1279" t="str">
        <f t="shared" si="618"/>
        <v>0.009+0.719424717672063i</v>
      </c>
      <c r="Z1279" t="str">
        <f t="shared" si="619"/>
        <v>-0.380679028765627-0.0364464342757931i</v>
      </c>
      <c r="AA1279" t="str">
        <f t="shared" si="620"/>
        <v>0.265905146982618-17.2058112244139i</v>
      </c>
      <c r="AB1279" t="str">
        <f t="shared" si="621"/>
        <v>1.40218402695728-0.119184000283841i</v>
      </c>
      <c r="AC1279" t="str">
        <f t="shared" si="622"/>
        <v>2.44214941014684-3.10464361288638i</v>
      </c>
      <c r="AD1279" t="str">
        <f t="shared" si="623"/>
        <v>0.243183341067819+0.260350003026434i</v>
      </c>
      <c r="AE1279" t="str">
        <f t="shared" si="624"/>
        <v>-0.083085968815672-0.107972951948427i</v>
      </c>
      <c r="AF1279" t="str">
        <f t="shared" si="625"/>
        <v>-13.9906198235921-2.68643037680855i</v>
      </c>
      <c r="AG1279" t="str">
        <f t="shared" si="626"/>
        <v>1.01644999207716-0.0148960764777188i</v>
      </c>
      <c r="AH1279" t="str">
        <f t="shared" si="627"/>
        <v>0.833067534236466+1.71796216613374i</v>
      </c>
      <c r="AI1279">
        <f t="shared" si="628"/>
        <v>5.6174465561986082</v>
      </c>
      <c r="AJ1279">
        <f t="shared" si="629"/>
        <v>64.130506035847162</v>
      </c>
      <c r="AK1279"/>
      <c r="AL1279"/>
      <c r="AM1279"/>
      <c r="AN1279"/>
    </row>
    <row r="1280" spans="1:40" x14ac:dyDescent="0.25">
      <c r="A1280"/>
      <c r="B1280">
        <f t="shared" si="630"/>
        <v>114600</v>
      </c>
      <c r="C1280" s="237" t="str">
        <f t="shared" si="598"/>
        <v>-5.81933649644817E-06+0.0213701776560611i</v>
      </c>
      <c r="D1280" s="208" t="str">
        <f t="shared" si="599"/>
        <v>-5.95705057191909+0.163838028696468i</v>
      </c>
      <c r="E1280" t="str">
        <f t="shared" si="600"/>
        <v>2870</v>
      </c>
      <c r="F1280" t="str">
        <f t="shared" si="601"/>
        <v>0.777000777000777</v>
      </c>
      <c r="G1280" t="str">
        <f t="shared" si="596"/>
        <v>0.777000777000777</v>
      </c>
      <c r="H1280" t="str">
        <f t="shared" si="602"/>
        <v>8.03524024862034+2.84856888270729i</v>
      </c>
      <c r="I1280" t="str">
        <f t="shared" si="603"/>
        <v>450.033147626738i</v>
      </c>
      <c r="J1280" t="str">
        <f t="shared" si="597"/>
        <v>-172.235918778446+97.3317290626385i</v>
      </c>
      <c r="K1280" t="str">
        <f t="shared" si="604"/>
        <v>1.11916159481905-1.98044180866405i</v>
      </c>
      <c r="L1280" t="str">
        <f t="shared" si="605"/>
        <v>0.0872092636465975-0.130085163392386i</v>
      </c>
      <c r="M1280" t="str">
        <f t="shared" si="606"/>
        <v>1.20637085846565-2.11052697205644i</v>
      </c>
      <c r="N1280" t="str">
        <f t="shared" si="607"/>
        <v>-0.508240653822494i</v>
      </c>
      <c r="O1280" t="str">
        <f t="shared" si="608"/>
        <v>0.873602029273682-0.486641032434489i</v>
      </c>
      <c r="P1280" t="str">
        <f t="shared" si="609"/>
        <v>0.126397970726318+0.486641032434489i</v>
      </c>
      <c r="Q1280" t="str">
        <f t="shared" si="610"/>
        <v>-0.126397970726318+0.021599621388005i</v>
      </c>
      <c r="R1280" t="str">
        <f t="shared" si="611"/>
        <v>-0.332371711954812-3.90686759237643i</v>
      </c>
      <c r="S1280" t="str">
        <f t="shared" si="612"/>
        <v>0.0527165295614497i</v>
      </c>
      <c r="T1280" t="str">
        <f t="shared" si="613"/>
        <v>0.205956500926182-0.0175214831786555i</v>
      </c>
      <c r="U1280" t="str">
        <f t="shared" si="614"/>
        <v>0.0001-1388.78658893451i</v>
      </c>
      <c r="V1280" t="str">
        <f t="shared" si="615"/>
        <v>0.00002-0.0222757273949951i</v>
      </c>
      <c r="W1280" t="str">
        <f t="shared" si="616"/>
        <v>0.0000199993584529565-0.0222753701049145i</v>
      </c>
      <c r="X1280" t="str">
        <f t="shared" si="617"/>
        <v>0.0017728663419462-0.0221333828787052i</v>
      </c>
      <c r="Y1280" t="str">
        <f t="shared" si="618"/>
        <v>0.009+0.72005303620278i</v>
      </c>
      <c r="Z1280" t="str">
        <f t="shared" si="619"/>
        <v>-0.379999359054374-0.0363481359031064i</v>
      </c>
      <c r="AA1280" t="str">
        <f t="shared" si="620"/>
        <v>0.265337234599099-17.189860609736i</v>
      </c>
      <c r="AB1280" t="str">
        <f t="shared" si="621"/>
        <v>1.40216629868686-0.119287485977076i</v>
      </c>
      <c r="AC1280" t="str">
        <f t="shared" si="622"/>
        <v>2.43977310487505-3.10321473954954i</v>
      </c>
      <c r="AD1280" t="str">
        <f t="shared" si="623"/>
        <v>0.243295892129267+0.260561898678229i</v>
      </c>
      <c r="AE1280" t="str">
        <f t="shared" si="624"/>
        <v>-0.0829813437653558-0.1078567066435i</v>
      </c>
      <c r="AF1280" t="str">
        <f t="shared" si="625"/>
        <v>-13.9922908205394-2.68473085401082i</v>
      </c>
      <c r="AG1280" t="str">
        <f t="shared" si="626"/>
        <v>1.01644775300325-0.0148893702303304i</v>
      </c>
      <c r="AH1280" t="str">
        <f t="shared" si="627"/>
        <v>0.832291724154268+1.71611110820232i</v>
      </c>
      <c r="AI1280">
        <f t="shared" si="628"/>
        <v>5.6083247329696668</v>
      </c>
      <c r="AJ1280">
        <f t="shared" si="629"/>
        <v>64.127213830858196</v>
      </c>
      <c r="AK1280"/>
      <c r="AL1280"/>
      <c r="AM1280"/>
      <c r="AN1280"/>
    </row>
    <row r="1281" spans="1:40" x14ac:dyDescent="0.25">
      <c r="A1281"/>
      <c r="B1281">
        <f t="shared" si="630"/>
        <v>114700</v>
      </c>
      <c r="C1281" s="237" t="str">
        <f t="shared" si="598"/>
        <v>-5.80919386470986E-06+0.021351546292076i</v>
      </c>
      <c r="D1281" s="208" t="str">
        <f t="shared" si="599"/>
        <v>-5.95705049415892+0.163695188239249i</v>
      </c>
      <c r="E1281" t="str">
        <f t="shared" si="600"/>
        <v>2870</v>
      </c>
      <c r="F1281" t="str">
        <f t="shared" si="601"/>
        <v>0.777000777000777</v>
      </c>
      <c r="G1281" t="str">
        <f t="shared" si="596"/>
        <v>0.777000777000777</v>
      </c>
      <c r="H1281" t="str">
        <f t="shared" si="602"/>
        <v>8.03690770849281+2.84672808950266i</v>
      </c>
      <c r="I1281" t="str">
        <f t="shared" si="603"/>
        <v>450.425846708437i</v>
      </c>
      <c r="J1281" t="str">
        <f t="shared" si="597"/>
        <v>-172.538382132093+97.4166607633912i</v>
      </c>
      <c r="K1281" t="str">
        <f t="shared" si="604"/>
        <v>1.11766535259871-1.97953994923778i</v>
      </c>
      <c r="L1281" t="str">
        <f t="shared" si="605"/>
        <v>0.0871043396088933-0.130042029883803i</v>
      </c>
      <c r="M1281" t="str">
        <f t="shared" si="606"/>
        <v>1.2047696922076-2.10958197912158i</v>
      </c>
      <c r="N1281" t="str">
        <f t="shared" si="607"/>
        <v>-0.508684144794416i</v>
      </c>
      <c r="O1281" t="str">
        <f t="shared" si="608"/>
        <v>0.87338612246443-0.487028419177514i</v>
      </c>
      <c r="P1281" t="str">
        <f t="shared" si="609"/>
        <v>0.12661387753557+0.487028419177514i</v>
      </c>
      <c r="Q1281" t="str">
        <f t="shared" si="610"/>
        <v>-0.12661387753557+0.021655725616902i</v>
      </c>
      <c r="R1281" t="str">
        <f t="shared" si="611"/>
        <v>-0.332370024355217-3.90341203387748i</v>
      </c>
      <c r="S1281" t="str">
        <f t="shared" si="612"/>
        <v>0.0527625300235453i</v>
      </c>
      <c r="T1281" t="str">
        <f t="shared" si="613"/>
        <v>0.205953894631729-0.0175366833889686i</v>
      </c>
      <c r="U1281" t="str">
        <f t="shared" si="614"/>
        <v>0.0001-1387.575789816i</v>
      </c>
      <c r="V1281" t="str">
        <f t="shared" si="615"/>
        <v>0.00002-0.0222563065341451i</v>
      </c>
      <c r="W1281" t="str">
        <f t="shared" si="616"/>
        <v>0.0000199993584529566-0.0222559495555648i</v>
      </c>
      <c r="X1281" t="str">
        <f t="shared" si="617"/>
        <v>0.00176983024328417-0.0221143263557206i</v>
      </c>
      <c r="Y1281" t="str">
        <f t="shared" si="618"/>
        <v>0.009+0.720681354733498i</v>
      </c>
      <c r="Z1281" t="str">
        <f t="shared" si="619"/>
        <v>-0.379321521132726-0.0362501954442936i</v>
      </c>
      <c r="AA1281" t="str">
        <f t="shared" si="620"/>
        <v>0.264771187886777-17.1739403262606i</v>
      </c>
      <c r="AB1281" t="str">
        <f t="shared" si="621"/>
        <v>1.40214855485149-0.119390970074631i</v>
      </c>
      <c r="AC1281" t="str">
        <f t="shared" si="622"/>
        <v>2.43740104391848-3.10178594563525i</v>
      </c>
      <c r="AD1281" t="str">
        <f t="shared" si="623"/>
        <v>0.243408534142691+0.260773745774314i</v>
      </c>
      <c r="AE1281" t="str">
        <f t="shared" si="624"/>
        <v>-0.082876996176633-0.107740700854073i</v>
      </c>
      <c r="AF1281" t="str">
        <f t="shared" si="625"/>
        <v>-13.9939582026517-2.68303290126341i</v>
      </c>
      <c r="AG1281" t="str">
        <f t="shared" si="626"/>
        <v>1.01644551634142-0.0148826825223075i</v>
      </c>
      <c r="AH1281" t="str">
        <f t="shared" si="627"/>
        <v>0.831517791441291+1.7142638333922i</v>
      </c>
      <c r="AI1281">
        <f t="shared" si="628"/>
        <v>5.5992126014984267</v>
      </c>
      <c r="AJ1281">
        <f t="shared" si="629"/>
        <v>64.123913554636616</v>
      </c>
      <c r="AK1281"/>
      <c r="AL1281"/>
      <c r="AM1281"/>
      <c r="AN1281"/>
    </row>
    <row r="1282" spans="1:40" x14ac:dyDescent="0.25">
      <c r="A1282"/>
      <c r="B1282">
        <f t="shared" si="630"/>
        <v>114800</v>
      </c>
      <c r="C1282" s="237" t="str">
        <f t="shared" si="598"/>
        <v>-5.79907772655842E-06+0.021332947386906i</v>
      </c>
      <c r="D1282" s="208" t="str">
        <f t="shared" si="599"/>
        <v>-5.95705041660187+0.163552596632946i</v>
      </c>
      <c r="E1282" t="str">
        <f t="shared" si="600"/>
        <v>2870</v>
      </c>
      <c r="F1282" t="str">
        <f t="shared" si="601"/>
        <v>0.777000777000777</v>
      </c>
      <c r="G1282" t="str">
        <f t="shared" si="596"/>
        <v>0.777000777000777</v>
      </c>
      <c r="H1282" t="str">
        <f t="shared" si="602"/>
        <v>8.03857156314771+2.84488911487852i</v>
      </c>
      <c r="I1282" t="str">
        <f t="shared" si="603"/>
        <v>450.818545790135i</v>
      </c>
      <c r="J1282" t="str">
        <f t="shared" si="597"/>
        <v>-172.841109300266+97.501592464144i</v>
      </c>
      <c r="K1282" t="str">
        <f t="shared" si="604"/>
        <v>1.1161718057824-1.97863817611037i</v>
      </c>
      <c r="L1282" t="str">
        <f t="shared" si="605"/>
        <v>0.0869995765551356-0.129998863784877i</v>
      </c>
      <c r="M1282" t="str">
        <f t="shared" si="606"/>
        <v>1.20317138233754-2.10863703989525i</v>
      </c>
      <c r="N1282" t="str">
        <f t="shared" si="607"/>
        <v>-0.509127635766338i</v>
      </c>
      <c r="O1282" t="str">
        <f t="shared" si="608"/>
        <v>0.873170043873893-0.487415710129724i</v>
      </c>
      <c r="P1282" t="str">
        <f t="shared" si="609"/>
        <v>0.126829956126107+0.487415710129724i</v>
      </c>
      <c r="Q1282" t="str">
        <f t="shared" si="610"/>
        <v>-0.126829956126107+0.021711925636614i</v>
      </c>
      <c r="R1282" t="str">
        <f t="shared" si="611"/>
        <v>-0.33236833525334-3.89996245222144i</v>
      </c>
      <c r="S1282" t="str">
        <f t="shared" si="612"/>
        <v>0.0528085304856407i</v>
      </c>
      <c r="T1282" t="str">
        <f t="shared" si="613"/>
        <v>0.20595128605099-0.0175518833646877i</v>
      </c>
      <c r="U1282" t="str">
        <f t="shared" si="614"/>
        <v>0.0001-1386.36710010362i</v>
      </c>
      <c r="V1282" t="str">
        <f t="shared" si="615"/>
        <v>0.00002-0.0222369195075474i</v>
      </c>
      <c r="W1282" t="str">
        <f t="shared" si="616"/>
        <v>0.0000199993584529566-0.0222365628399244i</v>
      </c>
      <c r="X1282" t="str">
        <f t="shared" si="617"/>
        <v>0.00176680200951395-0.0220953024104727i</v>
      </c>
      <c r="Y1282" t="str">
        <f t="shared" si="618"/>
        <v>0.009+0.721309673264216i</v>
      </c>
      <c r="Z1282" t="str">
        <f t="shared" si="619"/>
        <v>-0.378645508379465-0.0361526112568536i</v>
      </c>
      <c r="AA1282" t="str">
        <f t="shared" si="620"/>
        <v>0.264206998590856-17.1580502856486i</v>
      </c>
      <c r="AB1282" t="str">
        <f t="shared" si="621"/>
        <v>1.40213079545092-0.119494452575054i</v>
      </c>
      <c r="AC1282" t="str">
        <f t="shared" si="622"/>
        <v>2.43503321861895-3.100357235752i</v>
      </c>
      <c r="AD1282" t="str">
        <f t="shared" si="623"/>
        <v>0.243521267090637+0.260985544283183i</v>
      </c>
      <c r="AE1282" t="str">
        <f t="shared" si="624"/>
        <v>-0.0827729250526175-0.107624933796702i</v>
      </c>
      <c r="AF1282" t="str">
        <f t="shared" si="625"/>
        <v>-13.9956219797496-2.68133651824557i</v>
      </c>
      <c r="AG1282" t="str">
        <f t="shared" si="626"/>
        <v>1.01644328207887-0.014876013299308i</v>
      </c>
      <c r="AH1282" t="str">
        <f t="shared" si="627"/>
        <v>0.830745729959727+1.71242032968838i</v>
      </c>
      <c r="AI1282">
        <f t="shared" si="628"/>
        <v>5.5901101409411496</v>
      </c>
      <c r="AJ1282">
        <f t="shared" si="629"/>
        <v>64.120605212099591</v>
      </c>
      <c r="AK1282"/>
      <c r="AL1282"/>
      <c r="AM1282"/>
      <c r="AN1282"/>
    </row>
    <row r="1283" spans="1:40" x14ac:dyDescent="0.25">
      <c r="A1283"/>
      <c r="B1283">
        <f t="shared" si="630"/>
        <v>114900</v>
      </c>
      <c r="C1283" s="237" t="str">
        <f t="shared" si="598"/>
        <v>-5.78898798980221E-06+0.0213143808558023i</v>
      </c>
      <c r="D1283" s="208" t="str">
        <f t="shared" si="599"/>
        <v>-5.95705033924722+0.163410253227818i</v>
      </c>
      <c r="E1283" t="str">
        <f t="shared" si="600"/>
        <v>2870</v>
      </c>
      <c r="F1283" t="str">
        <f t="shared" si="601"/>
        <v>0.777000777000777</v>
      </c>
      <c r="G1283" t="str">
        <f t="shared" si="596"/>
        <v>0.777000777000777</v>
      </c>
      <c r="H1283" t="str">
        <f t="shared" si="602"/>
        <v>8.04023182237542+2.84305195785362i</v>
      </c>
      <c r="I1283" t="str">
        <f t="shared" si="603"/>
        <v>451.211244871834i</v>
      </c>
      <c r="J1283" t="str">
        <f t="shared" si="597"/>
        <v>-173.144100282965+97.5865241648967i</v>
      </c>
      <c r="K1283" t="str">
        <f t="shared" si="604"/>
        <v>1.11468094879092-1.97773649212921i</v>
      </c>
      <c r="L1283" t="str">
        <f t="shared" si="605"/>
        <v>0.086894974234182-0.129955665348628i</v>
      </c>
      <c r="M1283" t="str">
        <f t="shared" si="606"/>
        <v>1.2015759230251-2.10769215747784i</v>
      </c>
      <c r="N1283" t="str">
        <f t="shared" si="607"/>
        <v>-0.50957112673826i</v>
      </c>
      <c r="O1283" t="str">
        <f t="shared" si="608"/>
        <v>0.872953793544571-0.487802905214947i</v>
      </c>
      <c r="P1283" t="str">
        <f t="shared" si="609"/>
        <v>0.127046206455429+0.487802905214947i</v>
      </c>
      <c r="Q1283" t="str">
        <f t="shared" si="610"/>
        <v>-0.127046206455429+0.021768221523313i</v>
      </c>
      <c r="R1283" t="str">
        <f t="shared" si="611"/>
        <v>-0.332366644649152-3.89651883180236i</v>
      </c>
      <c r="S1283" t="str">
        <f t="shared" si="612"/>
        <v>0.0528545309477363i</v>
      </c>
      <c r="T1283" t="str">
        <f t="shared" si="613"/>
        <v>0.205948675183935-0.0175670831056039i</v>
      </c>
      <c r="U1283" t="str">
        <f t="shared" si="614"/>
        <v>0.0001-1385.16051428978i</v>
      </c>
      <c r="V1283" t="str">
        <f t="shared" si="615"/>
        <v>0.00002-0.022217566226862i</v>
      </c>
      <c r="W1283" t="str">
        <f t="shared" si="616"/>
        <v>0.0000199993584529565-0.0222172098696552i</v>
      </c>
      <c r="X1283" t="str">
        <f t="shared" si="617"/>
        <v>0.00176378161355091-0.022076310960042i</v>
      </c>
      <c r="Y1283" t="str">
        <f t="shared" si="618"/>
        <v>0.009+0.721937991794934i</v>
      </c>
      <c r="Z1283" t="str">
        <f t="shared" si="619"/>
        <v>-0.377971314203468-0.036055381707399i</v>
      </c>
      <c r="AA1283" t="str">
        <f t="shared" si="620"/>
        <v>0.26364465850226-17.1421903999093i</v>
      </c>
      <c r="AB1283" t="str">
        <f t="shared" si="621"/>
        <v>1.40211302048495-0.119597933476922i</v>
      </c>
      <c r="AC1283" t="str">
        <f t="shared" si="622"/>
        <v>2.43266962033485-3.09892861448312i</v>
      </c>
      <c r="AD1283" t="str">
        <f t="shared" si="623"/>
        <v>0.243634090955641+0.261197294173319i</v>
      </c>
      <c r="AE1283" t="str">
        <f t="shared" si="624"/>
        <v>-0.0826691294009119-0.10750940469142i</v>
      </c>
      <c r="AF1283" t="str">
        <f t="shared" si="625"/>
        <v>-13.9972821616226-2.6796417046258i</v>
      </c>
      <c r="AG1283" t="str">
        <f t="shared" si="626"/>
        <v>1.01644105020284-0.0148693625071999i</v>
      </c>
      <c r="AH1283" t="str">
        <f t="shared" si="627"/>
        <v>0.829975533596614+1.71058058512675i</v>
      </c>
      <c r="AI1283">
        <f t="shared" si="628"/>
        <v>5.5810173305182333</v>
      </c>
      <c r="AJ1283">
        <f t="shared" si="629"/>
        <v>64.117288808194388</v>
      </c>
      <c r="AK1283"/>
      <c r="AL1283"/>
      <c r="AM1283"/>
      <c r="AN1283"/>
    </row>
    <row r="1284" spans="1:40" x14ac:dyDescent="0.25">
      <c r="A1284"/>
      <c r="B1284">
        <f t="shared" si="630"/>
        <v>115000</v>
      </c>
      <c r="C1284" s="237" t="str">
        <f t="shared" si="598"/>
        <v>-5.77892456265022E-06+0.0212958466143107i</v>
      </c>
      <c r="D1284" s="208" t="str">
        <f t="shared" si="599"/>
        <v>-5.95705026209427+0.163268157376382i</v>
      </c>
      <c r="E1284" t="str">
        <f t="shared" si="600"/>
        <v>2870</v>
      </c>
      <c r="F1284" t="str">
        <f t="shared" si="601"/>
        <v>0.777000777000777</v>
      </c>
      <c r="G1284" t="str">
        <f t="shared" si="596"/>
        <v>0.777000777000777</v>
      </c>
      <c r="H1284" t="str">
        <f t="shared" si="602"/>
        <v>8.0418884959355+2.8412166174383i</v>
      </c>
      <c r="I1284" t="str">
        <f t="shared" si="603"/>
        <v>451.603943953533i</v>
      </c>
      <c r="J1284" t="str">
        <f t="shared" si="597"/>
        <v>-173.44735508019+97.6714558656494i</v>
      </c>
      <c r="K1284" t="str">
        <f t="shared" si="604"/>
        <v>1.11319277605608-1.97683490012569i</v>
      </c>
      <c r="L1284" t="str">
        <f t="shared" si="605"/>
        <v>0.0867905323950876-0.129912434827062i</v>
      </c>
      <c r="M1284" t="str">
        <f t="shared" si="606"/>
        <v>1.19998330845117-2.10674733495275i</v>
      </c>
      <c r="N1284" t="str">
        <f t="shared" si="607"/>
        <v>-0.510014617710181i</v>
      </c>
      <c r="O1284" t="str">
        <f t="shared" si="608"/>
        <v>0.872737371518997-0.488190004357026i</v>
      </c>
      <c r="P1284" t="str">
        <f t="shared" si="609"/>
        <v>0.127262628481003+0.488190004357026i</v>
      </c>
      <c r="Q1284" t="str">
        <f t="shared" si="610"/>
        <v>-0.127262628481003+0.021824613353155i</v>
      </c>
      <c r="R1284" t="str">
        <f t="shared" si="611"/>
        <v>-0.332364952542551-3.89308115706854i</v>
      </c>
      <c r="S1284" t="str">
        <f t="shared" si="612"/>
        <v>0.0529005314098317i</v>
      </c>
      <c r="T1284" t="str">
        <f t="shared" si="613"/>
        <v>0.205946062030528-0.0175822826115044i</v>
      </c>
      <c r="U1284" t="str">
        <f t="shared" si="614"/>
        <v>0.0001-1383.95602688605i</v>
      </c>
      <c r="V1284" t="str">
        <f t="shared" si="615"/>
        <v>0.00002-0.0221982466040561i</v>
      </c>
      <c r="W1284" t="str">
        <f t="shared" si="616"/>
        <v>0.0000199993584529566-0.0221978905567258i</v>
      </c>
      <c r="X1284" t="str">
        <f t="shared" si="617"/>
        <v>0.00176076902842657-0.0220573519217879i</v>
      </c>
      <c r="Y1284" t="str">
        <f t="shared" si="618"/>
        <v>0.009+0.722566310325652i</v>
      </c>
      <c r="Z1284" t="str">
        <f t="shared" si="619"/>
        <v>-0.37729893204352-0.035958505171591i</v>
      </c>
      <c r="AA1284" t="str">
        <f t="shared" si="620"/>
        <v>0.263084159457298-17.1263605813993i</v>
      </c>
      <c r="AB1284" t="str">
        <f t="shared" si="621"/>
        <v>1.40209522995334-0.119701412778787i</v>
      </c>
      <c r="AC1284" t="str">
        <f t="shared" si="622"/>
        <v>2.43031024044122-3.09750008638673i</v>
      </c>
      <c r="AD1284" t="str">
        <f t="shared" si="623"/>
        <v>0.243747005720222+0.261408995413182i</v>
      </c>
      <c r="AE1284" t="str">
        <f t="shared" si="624"/>
        <v>-0.0825656082335798-0.107394112761713i</v>
      </c>
      <c r="AF1284" t="str">
        <f t="shared" si="625"/>
        <v>-13.9989387580298-2.67794846006192i</v>
      </c>
      <c r="AG1284" t="str">
        <f t="shared" si="626"/>
        <v>1.01643882070065-0.0148627300920604i</v>
      </c>
      <c r="AH1284" t="str">
        <f t="shared" si="627"/>
        <v>0.829207196263702+1.70874458779387i</v>
      </c>
      <c r="AI1284">
        <f t="shared" si="628"/>
        <v>5.5719341495141244</v>
      </c>
      <c r="AJ1284">
        <f t="shared" si="629"/>
        <v>64.113964347899071</v>
      </c>
      <c r="AK1284"/>
      <c r="AL1284"/>
      <c r="AM1284"/>
      <c r="AN1284"/>
    </row>
    <row r="1285" spans="1:40" x14ac:dyDescent="0.25">
      <c r="A1285"/>
      <c r="B1285">
        <f t="shared" si="630"/>
        <v>115100</v>
      </c>
      <c r="C1285" s="237" t="str">
        <f t="shared" si="598"/>
        <v>-5.76888735371003E-06+0.0212773445782707i</v>
      </c>
      <c r="D1285" s="208" t="str">
        <f t="shared" si="599"/>
        <v>-5.95705018514234+0.163126308433409i</v>
      </c>
      <c r="E1285" t="str">
        <f t="shared" si="600"/>
        <v>2870</v>
      </c>
      <c r="F1285" t="str">
        <f t="shared" si="601"/>
        <v>0.777000777000777</v>
      </c>
      <c r="G1285" t="str">
        <f t="shared" ref="G1285:G1348" si="631">IF($C$11=$C$7,$C$24,F1285)</f>
        <v>0.777000777000777</v>
      </c>
      <c r="H1285" t="str">
        <f t="shared" si="602"/>
        <v>8.04354159355682+2.83938309263454i</v>
      </c>
      <c r="I1285" t="str">
        <f t="shared" si="603"/>
        <v>451.996643035232i</v>
      </c>
      <c r="J1285" t="str">
        <f t="shared" ref="J1285:J1348" si="632">IMSUM(COMPLEX(0,2*PI()*B1285*$C$113*$C$112),COMPLEX(0,2*PI()*B1285*$C$113*$C$111),COMPLEX(0,2*PI()*B1285*$C$28*10^-12*$C$111),COMPLEX(-1*2*PI()*B1285*2*PI()*B1285*$C$113*$C$112*$C$28*10^-12*$C$111,0),COMPLEX(1,0))</f>
        <v>-173.75087369194+97.7563875664022i</v>
      </c>
      <c r="K1285" t="str">
        <f t="shared" si="604"/>
        <v>1.11170728202071-1.97593340291532i</v>
      </c>
      <c r="L1285" t="str">
        <f t="shared" si="605"/>
        <v>0.0866862507871057-0.129869172471178i</v>
      </c>
      <c r="M1285" t="str">
        <f t="shared" si="606"/>
        <v>1.19839353280782-2.1058025753865i</v>
      </c>
      <c r="N1285" t="str">
        <f t="shared" si="607"/>
        <v>-0.510458108682103i</v>
      </c>
      <c r="O1285" t="str">
        <f t="shared" si="608"/>
        <v>0.872520777839736-0.488577007479826i</v>
      </c>
      <c r="P1285" t="str">
        <f t="shared" si="609"/>
        <v>0.127479222160264+0.488577007479826i</v>
      </c>
      <c r="Q1285" t="str">
        <f t="shared" si="610"/>
        <v>-0.127479222160264+0.0218811012022769i</v>
      </c>
      <c r="R1285" t="str">
        <f t="shared" si="611"/>
        <v>-0.332363258933455-3.88964941252228i</v>
      </c>
      <c r="S1285" t="str">
        <f t="shared" si="612"/>
        <v>0.0529465318719273i</v>
      </c>
      <c r="T1285" t="str">
        <f t="shared" si="613"/>
        <v>0.205943446590734-0.0175974818821778i</v>
      </c>
      <c r="U1285" t="str">
        <f t="shared" si="614"/>
        <v>0.0001-1382.75363242307i</v>
      </c>
      <c r="V1285" t="str">
        <f t="shared" si="615"/>
        <v>0.00002-0.0221789605514027i</v>
      </c>
      <c r="W1285" t="str">
        <f t="shared" si="616"/>
        <v>0.0000199993584529566-0.0221786048134102i</v>
      </c>
      <c r="X1285" t="str">
        <f t="shared" si="617"/>
        <v>0.00175776422728803-0.0220384252133471i</v>
      </c>
      <c r="Y1285" t="str">
        <f t="shared" si="618"/>
        <v>0.009+0.72319462885637i</v>
      </c>
      <c r="Z1285" t="str">
        <f t="shared" si="619"/>
        <v>-0.376628355368132-0.0358619800340808i</v>
      </c>
      <c r="AA1285" t="str">
        <f t="shared" si="620"/>
        <v>0.262525493337378-17.11056074282i</v>
      </c>
      <c r="AB1285" t="str">
        <f t="shared" si="621"/>
        <v>1.40207742385584-0.119804890479209i</v>
      </c>
      <c r="AC1285" t="str">
        <f t="shared" si="622"/>
        <v>2.42795507032967-3.09607165599593i</v>
      </c>
      <c r="AD1285" t="str">
        <f t="shared" si="623"/>
        <v>0.243860011366883+0.261620647971214i</v>
      </c>
      <c r="AE1285" t="str">
        <f t="shared" si="624"/>
        <v>-0.0824623605671161-0.107279057234493i</v>
      </c>
      <c r="AF1285" t="str">
        <f t="shared" si="625"/>
        <v>-14.0005917786992-2.67625678420113i</v>
      </c>
      <c r="AG1285" t="str">
        <f t="shared" si="626"/>
        <v>1.01643659355969-0.0148561160001742i</v>
      </c>
      <c r="AH1285" t="str">
        <f t="shared" si="627"/>
        <v>0.828440711897222+1.70691232582641i</v>
      </c>
      <c r="AI1285">
        <f t="shared" si="628"/>
        <v>5.5628605772756234</v>
      </c>
      <c r="AJ1285">
        <f t="shared" si="629"/>
        <v>64.110631836221401</v>
      </c>
      <c r="AK1285"/>
      <c r="AL1285"/>
      <c r="AM1285"/>
      <c r="AN1285"/>
    </row>
    <row r="1286" spans="1:40" x14ac:dyDescent="0.25">
      <c r="A1286"/>
      <c r="B1286">
        <f t="shared" si="630"/>
        <v>115200</v>
      </c>
      <c r="C1286" s="237" t="str">
        <f t="shared" ref="C1286:C1349" si="633">IMPRODUCT(COMPLEX(-1,0),IMDIV(IMPRODUCT(G1286,COMPLEX($C$100+$C$101,0)),COMPLEX($C$100,2*PI()*B1286*$C$103*$C$102*(2*$C$100+$C$101))))</f>
        <v>-5.75887627198573E-06+0.021258874663814i</v>
      </c>
      <c r="D1286" s="208" t="str">
        <f t="shared" ref="D1286:D1349" si="634">IMPRODUCT(COMPLEX($C$106,0),IMSUB(C1286,G1286))</f>
        <v>-5.95705010839071+0.162984705755907i</v>
      </c>
      <c r="E1286" t="str">
        <f t="shared" ref="E1286:E1349" si="635">IMDIV(COMPLEX($C$20*10^3,0),COMPLEX(1,2*PI()*B1286*$C$20*1000*$C$29*10^-12))</f>
        <v>2870</v>
      </c>
      <c r="F1286" t="str">
        <f t="shared" ref="F1286:F1349" si="636">IMDIV(COMPLEX($C$22*1000,0),IMSUM(COMPLEX($C$22*1000,0),E1286))</f>
        <v>0.777000777000777</v>
      </c>
      <c r="G1286" t="str">
        <f t="shared" si="631"/>
        <v>0.777000777000777</v>
      </c>
      <c r="H1286" t="str">
        <f t="shared" ref="H1286:H1349" si="637">IMPRODUCT(COMPLEX($C$108,0),IMPRODUCT(COMPLEX(-1,0),D1286),IMDIV(COMPLEX(0,2*PI()*B1286*$C$109*$C$110),COMPLEX(1,2*PI()*B1286*$C$109*$C$110)))</f>
        <v>8.04519112493765+2.83755138243603i</v>
      </c>
      <c r="I1286" t="str">
        <f t="shared" ref="I1286:I1349" si="638">COMPLEX(0,2*PI()*B1286*$C$113*$C$112*$C$114)</f>
        <v>452.38934211693i</v>
      </c>
      <c r="J1286" t="str">
        <f t="shared" si="632"/>
        <v>-174.054656118216+97.8413192671549i</v>
      </c>
      <c r="K1286" t="str">
        <f t="shared" ref="K1286:K1349" si="639">IMDIV(I1286,J1286)</f>
        <v>1.11022446113857-1.97503200329778i</v>
      </c>
      <c r="L1286" t="str">
        <f t="shared" ref="L1286:L1349" si="640">IMDIV(COMPLEX($C$117,0),COMPLEX(1,2*PI()*B1286*$C$115*$C$116))</f>
        <v>0.0865821291596923-0.129825878530969i</v>
      </c>
      <c r="M1286" t="str">
        <f t="shared" ref="M1286:M1349" si="641">IMSUM(K1286,L1286)</f>
        <v>1.19680659029826-2.10485788182875i</v>
      </c>
      <c r="N1286" t="str">
        <f t="shared" ref="N1286:N1349" si="642">COMPLEX(0,-2*PI()*B1286*$C$43)</f>
        <v>-0.510901599654025i</v>
      </c>
      <c r="O1286" t="str">
        <f t="shared" ref="O1286:O1349" si="643">IMEXP(N1286)</f>
        <v>0.872304012549391-0.488963914507229i</v>
      </c>
      <c r="P1286" t="str">
        <f t="shared" ref="P1286:P1349" si="644">IMSUB(COMPLEX(1,0),O1286)</f>
        <v>0.127695987450609+0.488963914507229i</v>
      </c>
      <c r="Q1286" t="str">
        <f t="shared" ref="Q1286:Q1349" si="645">IMSUM(COMPLEX(0,2*PI()*B1286*$C$43),O1286,COMPLEX(-1,0))</f>
        <v>-0.127695987450609+0.0219376851467961i</v>
      </c>
      <c r="R1286" t="str">
        <f t="shared" ref="R1286:R1349" si="646">IMDIV(P1286,Q1286)</f>
        <v>-0.33236156382176-3.88622358271979i</v>
      </c>
      <c r="S1286" t="str">
        <f t="shared" ref="S1286:S1349" si="647">IMDIV(COMPLEX(0,2*PI()*B1286*$C$123),COMPLEX($C$124,0))</f>
        <v>0.0529925323340229i</v>
      </c>
      <c r="T1286" t="str">
        <f t="shared" ref="T1286:T1349" si="648">IMPRODUCT(R1286,S1286)</f>
        <v>0.205940828864521-0.017612680917411i</v>
      </c>
      <c r="U1286" t="str">
        <f t="shared" ref="U1286:U1349" si="649">IMDIV(COMPLEX(1,2*PI()*B1286*$C$16*10^-3*$C$15*10^-6),COMPLEX(0,2*PI()*B1286*$C$15*10^-6))</f>
        <v>0.0001-1381.55332545048i</v>
      </c>
      <c r="V1286" t="str">
        <f t="shared" ref="V1286:V1349" si="650">IMSUM(COMPLEX($C$18*10^-3,0),IMDIV(COMPLEX(1,0),COMPLEX(0,2*PI()*B1286*($C$17*1*10^-6))))</f>
        <v>0.00002-0.0221597079814796i</v>
      </c>
      <c r="W1286" t="str">
        <f t="shared" ref="W1286:W1349" si="651">IMDIV(IMPRODUCT(U1286,V1286),IMSUM(U1286,V1286))</f>
        <v>0.0000199993584529566-0.022159352552288i</v>
      </c>
      <c r="X1286" t="str">
        <f t="shared" ref="X1286:X1349" si="652">IMDIV(IMPRODUCT(COMPLEX($C$19,0),W1286),IMSUM(COMPLEX($C$19,0),W1286))</f>
        <v>0.00175476718339756-0.0220195307526344i</v>
      </c>
      <c r="Y1286" t="str">
        <f t="shared" ref="Y1286:Y1349" si="653">COMPLEX($C$13*10^-3,2*PI()*B1286*$C$12*0.000001)</f>
        <v>0.009+0.723822947387088i</v>
      </c>
      <c r="Z1286" t="str">
        <f t="shared" ref="Z1286:Z1349" si="654">IMPRODUCT(COMPLEX($C$6,0),IMDIV(X1286,IMSUM(X1286,Y1286)))</f>
        <v>-0.375959577675428-0.0357658046884552i</v>
      </c>
      <c r="AA1286" t="str">
        <f t="shared" ref="AA1286:AA1349" si="655">IMDIV(COMPLEX($C$6,0),IMSUM(X1286,Y1286))</f>
        <v>0.261968652068719-17.0947907972163i</v>
      </c>
      <c r="AB1286" t="str">
        <f t="shared" ref="AB1286:AB1349" si="656">IMPRODUCT(COMPLEX($C$119,0),T1286)</f>
        <v>1.40205960219225-0.119908366576738i</v>
      </c>
      <c r="AC1286" t="str">
        <f t="shared" ref="AC1286:AC1349" si="657">IMSUM(COMPLEX(1,0),IMPRODUCT(AB1286,M1286))</f>
        <v>2.42560410140838-3.09464332781898i</v>
      </c>
      <c r="AD1286" t="str">
        <f t="shared" ref="AD1286:AD1349" si="658">IMDIV(AB1286,AC1286)</f>
        <v>0.243973107878113+0.261832251815853i</v>
      </c>
      <c r="AE1286" t="str">
        <f t="shared" ref="AE1286:AE1349" si="659">IMPRODUCT(AD1286,AA1286,X1286)</f>
        <v>-0.0823593854224325-0.107164237340098i</v>
      </c>
      <c r="AF1286" t="str">
        <f t="shared" ref="AF1286:AF1349" si="660">IMSUB(D1286,H1286)</f>
        <v>-14.0022412333284-2.67456667668012i</v>
      </c>
      <c r="AG1286" t="str">
        <f t="shared" ref="AG1286:AG1349" si="661">IMSUM(COMPLEX(1,0),IMPRODUCT(AD1286,AA1286,COMPLEX($C$127,0)))</f>
        <v>1.01643436876738-0.0148495201780331i</v>
      </c>
      <c r="AH1286" t="str">
        <f t="shared" ref="AH1286:AH1349" si="662">IMDIV(IMPRODUCT(AE1286,AF1286),AG1286)</f>
        <v>0.827676074457924+1.70508378741134i</v>
      </c>
      <c r="AI1286">
        <f t="shared" ref="AI1286:AI1349" si="663">20*LOG10(IMABS(AH1286))</f>
        <v>5.5537965932138347</v>
      </c>
      <c r="AJ1286">
        <f t="shared" ref="AJ1286:AJ1349" si="664">IMARGUMENT(AH1286)*180/PI()</f>
        <v>64.107291278200307</v>
      </c>
      <c r="AK1286"/>
      <c r="AL1286"/>
      <c r="AM1286"/>
      <c r="AN1286"/>
    </row>
    <row r="1287" spans="1:40" x14ac:dyDescent="0.25">
      <c r="A1287"/>
      <c r="B1287">
        <f t="shared" si="630"/>
        <v>115300</v>
      </c>
      <c r="C1287" s="237" t="str">
        <f t="shared" si="633"/>
        <v>-5.74889122687581E-06+0.0212404367873632i</v>
      </c>
      <c r="D1287" s="208" t="str">
        <f t="shared" si="634"/>
        <v>-5.9570500318387+0.162843348703118i</v>
      </c>
      <c r="E1287" t="str">
        <f t="shared" si="635"/>
        <v>2870</v>
      </c>
      <c r="F1287" t="str">
        <f t="shared" si="636"/>
        <v>0.777000777000777</v>
      </c>
      <c r="G1287" t="str">
        <f t="shared" si="631"/>
        <v>0.777000777000777</v>
      </c>
      <c r="H1287" t="str">
        <f t="shared" si="637"/>
        <v>8.04683709974574+2.83572148582827i</v>
      </c>
      <c r="I1287" t="str">
        <f t="shared" si="638"/>
        <v>452.782041198629i</v>
      </c>
      <c r="J1287" t="str">
        <f t="shared" si="632"/>
        <v>-174.358702359017+97.9262509679076i</v>
      </c>
      <c r="K1287" t="str">
        <f t="shared" si="639"/>
        <v>1.10874430787447-1.97413070405702i</v>
      </c>
      <c r="L1287" t="str">
        <f t="shared" si="640"/>
        <v>0.0864781672625025-0.129782553255426i</v>
      </c>
      <c r="M1287" t="str">
        <f t="shared" si="641"/>
        <v>1.19522247513697-2.10391325731245i</v>
      </c>
      <c r="N1287" t="str">
        <f t="shared" si="642"/>
        <v>-0.511345090625947i</v>
      </c>
      <c r="O1287" t="str">
        <f t="shared" si="643"/>
        <v>0.872087075690594-0.489350725363137i</v>
      </c>
      <c r="P1287" t="str">
        <f t="shared" si="644"/>
        <v>0.127912924309406+0.489350725363137i</v>
      </c>
      <c r="Q1287" t="str">
        <f t="shared" si="645"/>
        <v>-0.127912924309406+0.02199436526281i</v>
      </c>
      <c r="R1287" t="str">
        <f t="shared" si="646"/>
        <v>-0.332359867207443-3.88280365227077i</v>
      </c>
      <c r="S1287" t="str">
        <f t="shared" si="647"/>
        <v>0.0530385327961183i</v>
      </c>
      <c r="T1287" t="str">
        <f t="shared" si="648"/>
        <v>0.205938208851851-0.0176278797169955i</v>
      </c>
      <c r="U1287" t="str">
        <f t="shared" si="649"/>
        <v>0.0001-1380.35510053682i</v>
      </c>
      <c r="V1287" t="str">
        <f t="shared" si="650"/>
        <v>0.00002-0.0221404888071678i</v>
      </c>
      <c r="W1287" t="str">
        <f t="shared" si="651"/>
        <v>0.0000199993584529565-0.0221401336862413i</v>
      </c>
      <c r="X1287" t="str">
        <f t="shared" si="652"/>
        <v>0.00175177787013183-0.0220006684578395i</v>
      </c>
      <c r="Y1287" t="str">
        <f t="shared" si="653"/>
        <v>0.009+0.724451265917806i</v>
      </c>
      <c r="Z1287" t="str">
        <f t="shared" si="654"/>
        <v>-0.375292592492935-0.0356699775371747i</v>
      </c>
      <c r="AA1287" t="str">
        <f t="shared" si="655"/>
        <v>0.261413627622035-17.079050657975i</v>
      </c>
      <c r="AB1287" t="str">
        <f t="shared" si="656"/>
        <v>1.40204176496229-0.120011841069954i</v>
      </c>
      <c r="AC1287" t="str">
        <f t="shared" si="657"/>
        <v>2.42325732510208-3.09321510633928i</v>
      </c>
      <c r="AD1287" t="str">
        <f t="shared" si="658"/>
        <v>0.244086295236387+0.262043806915503i</v>
      </c>
      <c r="AE1287" t="str">
        <f t="shared" si="659"/>
        <v>-0.0822566818248277-0.107049652312251i</v>
      </c>
      <c r="AF1287" t="str">
        <f t="shared" si="660"/>
        <v>-14.0038871315844-2.67287813712515i</v>
      </c>
      <c r="AG1287" t="str">
        <f t="shared" si="661"/>
        <v>1.01643214631125-0.0148429425723349i</v>
      </c>
      <c r="AH1287" t="str">
        <f t="shared" si="662"/>
        <v>0.826913277930847+1.70325896078522i</v>
      </c>
      <c r="AI1287">
        <f t="shared" si="663"/>
        <v>5.5447421768018295</v>
      </c>
      <c r="AJ1287">
        <f t="shared" si="664"/>
        <v>64.103942678902641</v>
      </c>
      <c r="AK1287"/>
      <c r="AL1287"/>
      <c r="AM1287"/>
      <c r="AN1287"/>
    </row>
    <row r="1288" spans="1:40" x14ac:dyDescent="0.25">
      <c r="A1288"/>
      <c r="B1288">
        <f t="shared" si="630"/>
        <v>115400</v>
      </c>
      <c r="C1288" s="237" t="str">
        <f t="shared" si="633"/>
        <v>-0.0000057389321281712+0.0212220308656306i</v>
      </c>
      <c r="D1288" s="208" t="str">
        <f t="shared" si="634"/>
        <v>-5.95704995548561+0.162702236636501i</v>
      </c>
      <c r="E1288" t="str">
        <f t="shared" si="635"/>
        <v>2870</v>
      </c>
      <c r="F1288" t="str">
        <f t="shared" si="636"/>
        <v>0.777000777000777</v>
      </c>
      <c r="G1288" t="str">
        <f t="shared" si="631"/>
        <v>0.777000777000777</v>
      </c>
      <c r="H1288" t="str">
        <f t="shared" si="637"/>
        <v>8.04847952761845+2.8338934017886i</v>
      </c>
      <c r="I1288" t="str">
        <f t="shared" si="638"/>
        <v>453.174740280328i</v>
      </c>
      <c r="J1288" t="str">
        <f t="shared" si="632"/>
        <v>-174.663012414344+98.0111826686603i</v>
      </c>
      <c r="K1288" t="str">
        <f t="shared" si="639"/>
        <v>1.10726681670413-1.97322950796129i</v>
      </c>
      <c r="L1288" t="str">
        <f t="shared" si="640"/>
        <v>0.0863743648453956-0.129739196892543i</v>
      </c>
      <c r="M1288" t="str">
        <f t="shared" si="641"/>
        <v>1.19364118154953-2.10296870485383i</v>
      </c>
      <c r="N1288" t="str">
        <f t="shared" si="642"/>
        <v>-0.511788581597869i</v>
      </c>
      <c r="O1288" t="str">
        <f t="shared" si="643"/>
        <v>0.871869967306015-0.489737439971469i</v>
      </c>
      <c r="P1288" t="str">
        <f t="shared" si="644"/>
        <v>0.128130032693985+0.489737439971469i</v>
      </c>
      <c r="Q1288" t="str">
        <f t="shared" si="645"/>
        <v>-0.128130032693985+0.0220511416264i</v>
      </c>
      <c r="R1288" t="str">
        <f t="shared" si="646"/>
        <v>-0.332358169090352-3.87938960583833i</v>
      </c>
      <c r="S1288" t="str">
        <f t="shared" si="647"/>
        <v>0.0530845332582138i</v>
      </c>
      <c r="T1288" t="str">
        <f t="shared" si="648"/>
        <v>0.205935586552694-0.0176430782807158i</v>
      </c>
      <c r="U1288" t="str">
        <f t="shared" si="649"/>
        <v>0.0001-1379.15895226946i</v>
      </c>
      <c r="V1288" t="str">
        <f t="shared" si="650"/>
        <v>0.00002-0.0221213029416503i</v>
      </c>
      <c r="W1288" t="str">
        <f t="shared" si="651"/>
        <v>0.0000199993584529566-0.0221209481284548i</v>
      </c>
      <c r="X1288" t="str">
        <f t="shared" si="652"/>
        <v>0.00174879626098145-0.0219818382474273i</v>
      </c>
      <c r="Y1288" t="str">
        <f t="shared" si="653"/>
        <v>0.009+0.725079584448524i</v>
      </c>
      <c r="Z1288" t="str">
        <f t="shared" si="654"/>
        <v>-0.374627393377453-0.0355744969915182i</v>
      </c>
      <c r="AA1288" t="str">
        <f t="shared" si="655"/>
        <v>0.260860412012262-17.0633402388227i</v>
      </c>
      <c r="AB1288" t="str">
        <f t="shared" si="656"/>
        <v>1.40202391216577-0.12011531395739i</v>
      </c>
      <c r="AC1288" t="str">
        <f t="shared" si="657"/>
        <v>2.42091473285216-3.09178699601564i</v>
      </c>
      <c r="AD1288" t="str">
        <f t="shared" si="658"/>
        <v>0.244199573424162+0.262255313238565i</v>
      </c>
      <c r="AE1288" t="str">
        <f t="shared" si="659"/>
        <v>-0.0821542488039648-0.106935301388059i</v>
      </c>
      <c r="AF1288" t="str">
        <f t="shared" si="660"/>
        <v>-14.0055294831041-2.6711911651521i</v>
      </c>
      <c r="AG1288" t="str">
        <f t="shared" si="661"/>
        <v>1.01642992617885-0.0148363831299819i</v>
      </c>
      <c r="AH1288" t="str">
        <f t="shared" si="662"/>
        <v>0.826152316325281+1.70143783423429i</v>
      </c>
      <c r="AI1288">
        <f t="shared" si="663"/>
        <v>5.5356973075760116</v>
      </c>
      <c r="AJ1288">
        <f t="shared" si="664"/>
        <v>64.100586043425452</v>
      </c>
      <c r="AK1288"/>
      <c r="AL1288"/>
      <c r="AM1288"/>
      <c r="AN1288"/>
    </row>
    <row r="1289" spans="1:40" x14ac:dyDescent="0.25">
      <c r="A1289"/>
      <c r="B1289">
        <f t="shared" si="630"/>
        <v>115500</v>
      </c>
      <c r="C1289" s="237" t="str">
        <f t="shared" si="633"/>
        <v>-5.72899888605312E-06+0.0212036568156169i</v>
      </c>
      <c r="D1289" s="208" t="str">
        <f t="shared" si="634"/>
        <v>-5.95704987933075+0.16256136891973i</v>
      </c>
      <c r="E1289" t="str">
        <f t="shared" si="635"/>
        <v>2870</v>
      </c>
      <c r="F1289" t="str">
        <f t="shared" si="636"/>
        <v>0.777000777000777</v>
      </c>
      <c r="G1289" t="str">
        <f t="shared" si="631"/>
        <v>0.777000777000777</v>
      </c>
      <c r="H1289" t="str">
        <f t="shared" si="637"/>
        <v>8.05011841816284+2.83206712928634i</v>
      </c>
      <c r="I1289" t="str">
        <f t="shared" si="638"/>
        <v>453.567439362026i</v>
      </c>
      <c r="J1289" t="str">
        <f t="shared" si="632"/>
        <v>-174.967586284197+98.0961143694131i</v>
      </c>
      <c r="K1289" t="str">
        <f t="shared" si="639"/>
        <v>1.10579198211425-1.97232841776326i</v>
      </c>
      <c r="L1289" t="str">
        <f t="shared" si="640"/>
        <v>0.0862707216584353-0.129695809689318i</v>
      </c>
      <c r="M1289" t="str">
        <f t="shared" si="641"/>
        <v>1.19206270377269-2.10202422745258i</v>
      </c>
      <c r="N1289" t="str">
        <f t="shared" si="642"/>
        <v>-0.512232072569791i</v>
      </c>
      <c r="O1289" t="str">
        <f t="shared" si="643"/>
        <v>0.871652687438355-0.490124058256167i</v>
      </c>
      <c r="P1289" t="str">
        <f t="shared" si="644"/>
        <v>0.128347312561645+0.490124058256167i</v>
      </c>
      <c r="Q1289" t="str">
        <f t="shared" si="645"/>
        <v>-0.128347312561645+0.022108014313624i</v>
      </c>
      <c r="R1289" t="str">
        <f t="shared" si="646"/>
        <v>-0.332356469470494-3.87598142813868i</v>
      </c>
      <c r="S1289" t="str">
        <f t="shared" si="647"/>
        <v>0.0531305337203093i</v>
      </c>
      <c r="T1289" t="str">
        <f t="shared" si="648"/>
        <v>0.205932961967015-0.017658276608365i</v>
      </c>
      <c r="U1289" t="str">
        <f t="shared" si="649"/>
        <v>0.0001-1377.96487525451i</v>
      </c>
      <c r="V1289" t="str">
        <f t="shared" si="650"/>
        <v>0.00002-0.0221021502984108i</v>
      </c>
      <c r="W1289" t="str">
        <f t="shared" si="651"/>
        <v>0.0000199993584529565-0.0221017957924134i</v>
      </c>
      <c r="X1289" t="str">
        <f t="shared" si="652"/>
        <v>0.00174582232955027-0.0219630400401359i</v>
      </c>
      <c r="Y1289" t="str">
        <f t="shared" si="653"/>
        <v>0.009+0.725707902979242i</v>
      </c>
      <c r="Z1289" t="str">
        <f t="shared" si="654"/>
        <v>-0.373963973914882-0.0354793614715247i</v>
      </c>
      <c r="AA1289" t="str">
        <f t="shared" si="655"/>
        <v>0.260308997298254-17.0476594538245i</v>
      </c>
      <c r="AB1289" t="str">
        <f t="shared" si="656"/>
        <v>1.40200604380245-0.120218785237637i</v>
      </c>
      <c r="AC1289" t="str">
        <f t="shared" si="657"/>
        <v>2.41857631611637-3.09035900128234i</v>
      </c>
      <c r="AD1289" t="str">
        <f t="shared" si="658"/>
        <v>0.24431294242388+0.262466770753424i</v>
      </c>
      <c r="AE1289" t="str">
        <f t="shared" si="659"/>
        <v>-0.0820520853938475-0.106821183807986i</v>
      </c>
      <c r="AF1289" t="str">
        <f t="shared" si="660"/>
        <v>-14.0071682974936-2.66950576036661i</v>
      </c>
      <c r="AG1289" t="str">
        <f t="shared" si="661"/>
        <v>1.0164277083578-0.0148298417980804i</v>
      </c>
      <c r="AH1289" t="str">
        <f t="shared" si="662"/>
        <v>0.825393183674552+1.69962039609404i</v>
      </c>
      <c r="AI1289">
        <f t="shared" si="663"/>
        <v>5.5266619651349735</v>
      </c>
      <c r="AJ1289">
        <f t="shared" si="664"/>
        <v>64.097221376896115</v>
      </c>
      <c r="AK1289"/>
      <c r="AL1289"/>
      <c r="AM1289"/>
      <c r="AN1289"/>
    </row>
    <row r="1290" spans="1:40" x14ac:dyDescent="0.25">
      <c r="A1290"/>
      <c r="B1290">
        <f t="shared" si="630"/>
        <v>115600</v>
      </c>
      <c r="C1290" s="237" t="str">
        <f t="shared" si="633"/>
        <v>-5.71909141109113E-06+0.0211853145546102i</v>
      </c>
      <c r="D1290" s="208" t="str">
        <f t="shared" si="634"/>
        <v>-5.95704980337344+0.162420744918678i</v>
      </c>
      <c r="E1290" t="str">
        <f t="shared" si="635"/>
        <v>2870</v>
      </c>
      <c r="F1290" t="str">
        <f t="shared" si="636"/>
        <v>0.777000777000777</v>
      </c>
      <c r="G1290" t="str">
        <f t="shared" si="631"/>
        <v>0.777000777000777</v>
      </c>
      <c r="H1290" t="str">
        <f t="shared" si="637"/>
        <v>8.05175378095581+2.83024266728284i</v>
      </c>
      <c r="I1290" t="str">
        <f t="shared" si="638"/>
        <v>453.960138443725i</v>
      </c>
      <c r="J1290" t="str">
        <f t="shared" si="632"/>
        <v>-175.272423968575+98.1810460701658i</v>
      </c>
      <c r="K1290" t="str">
        <f t="shared" si="639"/>
        <v>1.10431979860249-1.97142743620006i</v>
      </c>
      <c r="L1290" t="str">
        <f t="shared" si="640"/>
        <v>0.0861672374518904-0.129652391891757i</v>
      </c>
      <c r="M1290" t="str">
        <f t="shared" si="641"/>
        <v>1.19048703605438-2.10107982809182i</v>
      </c>
      <c r="N1290" t="str">
        <f t="shared" si="642"/>
        <v>-0.512675563541713i</v>
      </c>
      <c r="O1290" t="str">
        <f t="shared" si="643"/>
        <v>0.871435236130349-0.490510580141186i</v>
      </c>
      <c r="P1290" t="str">
        <f t="shared" si="644"/>
        <v>0.128564763869651+0.490510580141186i</v>
      </c>
      <c r="Q1290" t="str">
        <f t="shared" si="645"/>
        <v>-0.128564763869651+0.022164983400527i</v>
      </c>
      <c r="R1290" t="str">
        <f t="shared" si="646"/>
        <v>-0.332354768347699-3.87257910394084i</v>
      </c>
      <c r="S1290" t="str">
        <f t="shared" si="647"/>
        <v>0.0531765341824048i</v>
      </c>
      <c r="T1290" t="str">
        <f t="shared" si="648"/>
        <v>0.205930335094777-0.0176734746997266i</v>
      </c>
      <c r="U1290" t="str">
        <f t="shared" si="649"/>
        <v>0.0001-1376.77286411674i</v>
      </c>
      <c r="V1290" t="str">
        <f t="shared" si="650"/>
        <v>0.00002-0.0220830307912322i</v>
      </c>
      <c r="W1290" t="str">
        <f t="shared" si="651"/>
        <v>0.0000199993584529566-0.0220826765919014i</v>
      </c>
      <c r="X1290" t="str">
        <f t="shared" si="652"/>
        <v>0.00174285604955486-0.0219442737549756i</v>
      </c>
      <c r="Y1290" t="str">
        <f t="shared" si="653"/>
        <v>0.009+0.72633622150996i</v>
      </c>
      <c r="Z1290" t="str">
        <f t="shared" si="654"/>
        <v>-0.373302327720062-0.0353845694059361i</v>
      </c>
      <c r="AA1290" t="str">
        <f t="shared" si="655"/>
        <v>0.259759375582493-17.032008217382i</v>
      </c>
      <c r="AB1290" t="str">
        <f t="shared" si="656"/>
        <v>1.40198815987207-0.120322254909222i</v>
      </c>
      <c r="AC1290" t="str">
        <f t="shared" si="657"/>
        <v>2.41624206636915-3.08893112654904i</v>
      </c>
      <c r="AD1290" t="str">
        <f t="shared" si="658"/>
        <v>0.24442640221797+0.262678179428441i</v>
      </c>
      <c r="AE1290" t="str">
        <f t="shared" si="659"/>
        <v>-0.0819501906327977-0.10670729881583i</v>
      </c>
      <c r="AF1290" t="str">
        <f t="shared" si="660"/>
        <v>-14.0088035843293-2.66782192236416i</v>
      </c>
      <c r="AG1290" t="str">
        <f t="shared" si="661"/>
        <v>1.01642549283581-0.0148233185239399i</v>
      </c>
      <c r="AH1290" t="str">
        <f t="shared" si="662"/>
        <v>0.824635874036+1.69780663474885i</v>
      </c>
      <c r="AI1290">
        <f t="shared" si="663"/>
        <v>5.5176361291390119</v>
      </c>
      <c r="AJ1290">
        <f t="shared" si="664"/>
        <v>64.093848684468142</v>
      </c>
      <c r="AK1290"/>
      <c r="AL1290"/>
      <c r="AM1290"/>
      <c r="AN1290"/>
    </row>
    <row r="1291" spans="1:40" x14ac:dyDescent="0.25">
      <c r="A1291"/>
      <c r="B1291">
        <f t="shared" si="630"/>
        <v>115700</v>
      </c>
      <c r="C1291" s="237" t="str">
        <f t="shared" si="633"/>
        <v>-5.70920961424109E-06+0.0211670040001842i</v>
      </c>
      <c r="D1291" s="208" t="str">
        <f t="shared" si="634"/>
        <v>-5.957049727613+0.162280364001412i</v>
      </c>
      <c r="E1291" t="str">
        <f t="shared" si="635"/>
        <v>2870</v>
      </c>
      <c r="F1291" t="str">
        <f t="shared" si="636"/>
        <v>0.777000777000777</v>
      </c>
      <c r="G1291" t="str">
        <f t="shared" si="631"/>
        <v>0.777000777000777</v>
      </c>
      <c r="H1291" t="str">
        <f t="shared" si="637"/>
        <v>8.05338562554415+2.82842001473152i</v>
      </c>
      <c r="I1291" t="str">
        <f t="shared" si="638"/>
        <v>454.352837525424i</v>
      </c>
      <c r="J1291" t="str">
        <f t="shared" si="632"/>
        <v>-175.577525467479+98.2659777709186i</v>
      </c>
      <c r="K1291" t="str">
        <f t="shared" si="639"/>
        <v>1.10285026067743-1.97052656599336i</v>
      </c>
      <c r="L1291" t="str">
        <f t="shared" si="640"/>
        <v>0.0860639119762393-0.12960894374488i</v>
      </c>
      <c r="M1291" t="str">
        <f t="shared" si="641"/>
        <v>1.18891417265367-2.10013550973824i</v>
      </c>
      <c r="N1291" t="str">
        <f t="shared" si="642"/>
        <v>-0.513119054513635i</v>
      </c>
      <c r="O1291" t="str">
        <f t="shared" si="643"/>
        <v>0.871217613424767-0.490897005550506i</v>
      </c>
      <c r="P1291" t="str">
        <f t="shared" si="644"/>
        <v>0.128782386575233+0.490897005550506i</v>
      </c>
      <c r="Q1291" t="str">
        <f t="shared" si="645"/>
        <v>-0.128782386575233+0.022222048963129i</v>
      </c>
      <c r="R1291" t="str">
        <f t="shared" si="646"/>
        <v>-0.33235306572196-3.8691826180666i</v>
      </c>
      <c r="S1291" t="str">
        <f t="shared" si="647"/>
        <v>0.0532225346445002i</v>
      </c>
      <c r="T1291" t="str">
        <f t="shared" si="648"/>
        <v>0.205927705935948-0.0176886725545929i</v>
      </c>
      <c r="U1291" t="str">
        <f t="shared" si="649"/>
        <v>0.0001-1375.58291349953i</v>
      </c>
      <c r="V1291" t="str">
        <f t="shared" si="650"/>
        <v>0.00002-0.0220639443341957i</v>
      </c>
      <c r="W1291" t="str">
        <f t="shared" si="651"/>
        <v>0.0000199993584529566-0.0220635904410014i</v>
      </c>
      <c r="X1291" t="str">
        <f t="shared" si="652"/>
        <v>0.00173989739482396-0.0219255393112282i</v>
      </c>
      <c r="Y1291" t="str">
        <f t="shared" si="653"/>
        <v>0.009+0.726964540040678i</v>
      </c>
      <c r="Z1291" t="str">
        <f t="shared" si="654"/>
        <v>-0.372642448436626-0.0352901192321425i</v>
      </c>
      <c r="AA1291" t="str">
        <f t="shared" si="655"/>
        <v>0.259211539010811-17.016386444232i</v>
      </c>
      <c r="AB1291" t="str">
        <f t="shared" si="656"/>
        <v>1.40197026037442-0.12042572297073i</v>
      </c>
      <c r="AC1291" t="str">
        <f t="shared" si="657"/>
        <v>2.41391197510137-3.08750337620125i</v>
      </c>
      <c r="AD1291" t="str">
        <f t="shared" si="658"/>
        <v>0.244539952788848+0.262889539231969i</v>
      </c>
      <c r="AE1291" t="str">
        <f t="shared" si="659"/>
        <v>-0.0818485635634341-0.106593645658718i</v>
      </c>
      <c r="AF1291" t="str">
        <f t="shared" si="660"/>
        <v>-14.0104353531571-2.66613965073011i</v>
      </c>
      <c r="AG1291" t="str">
        <f t="shared" si="661"/>
        <v>1.01642327960061-0.0148168132550716i</v>
      </c>
      <c r="AH1291" t="str">
        <f t="shared" si="662"/>
        <v>0.82388038149084+1.69599653863203i</v>
      </c>
      <c r="AI1291">
        <f t="shared" si="663"/>
        <v>5.5086197793110419</v>
      </c>
      <c r="AJ1291">
        <f t="shared" si="664"/>
        <v>64.090467971325424</v>
      </c>
      <c r="AK1291"/>
      <c r="AL1291"/>
      <c r="AM1291"/>
      <c r="AN1291"/>
    </row>
    <row r="1292" spans="1:40" x14ac:dyDescent="0.25">
      <c r="A1292"/>
      <c r="B1292">
        <f t="shared" si="630"/>
        <v>115800</v>
      </c>
      <c r="C1292" s="237" t="str">
        <f t="shared" si="633"/>
        <v>-0.0000056993534068432+0.0211487250701977i</v>
      </c>
      <c r="D1292" s="208" t="str">
        <f t="shared" si="634"/>
        <v>-5.95704965204875+0.162140225538182i</v>
      </c>
      <c r="E1292" t="str">
        <f t="shared" si="635"/>
        <v>2870</v>
      </c>
      <c r="F1292" t="str">
        <f t="shared" si="636"/>
        <v>0.777000777000777</v>
      </c>
      <c r="G1292" t="str">
        <f t="shared" si="631"/>
        <v>0.777000777000777</v>
      </c>
      <c r="H1292" t="str">
        <f t="shared" si="637"/>
        <v>8.05501396144467+2.82659917057795i</v>
      </c>
      <c r="I1292" t="str">
        <f t="shared" si="638"/>
        <v>454.745536607123i</v>
      </c>
      <c r="J1292" t="str">
        <f t="shared" si="632"/>
        <v>-175.882890780908+98.3509094716713i</v>
      </c>
      <c r="K1292" t="str">
        <f t="shared" si="639"/>
        <v>1.10138336285862-1.96962580984946i</v>
      </c>
      <c r="L1292" t="str">
        <f t="shared" si="640"/>
        <v>0.0859607449821667-0.12956546549272i</v>
      </c>
      <c r="M1292" t="str">
        <f t="shared" si="641"/>
        <v>1.18734410784079-2.09919127534218i</v>
      </c>
      <c r="N1292" t="str">
        <f t="shared" si="642"/>
        <v>-0.513562545485557i</v>
      </c>
      <c r="O1292" t="str">
        <f t="shared" si="643"/>
        <v>0.870999819364412-0.491283334408121i</v>
      </c>
      <c r="P1292" t="str">
        <f t="shared" si="644"/>
        <v>0.129000180635588+0.491283334408121i</v>
      </c>
      <c r="Q1292" t="str">
        <f t="shared" si="645"/>
        <v>-0.129000180635588+0.022279211077436i</v>
      </c>
      <c r="R1292" t="str">
        <f t="shared" si="646"/>
        <v>-0.332351361593132-3.86579195539011i</v>
      </c>
      <c r="S1292" t="str">
        <f t="shared" si="647"/>
        <v>0.0532685351065958i</v>
      </c>
      <c r="T1292" t="str">
        <f t="shared" si="648"/>
        <v>0.205925074490494-0.0177038701727487i</v>
      </c>
      <c r="U1292" t="str">
        <f t="shared" si="649"/>
        <v>0.0001-1374.39501806473i</v>
      </c>
      <c r="V1292" t="str">
        <f t="shared" si="650"/>
        <v>0.00002-0.0220448908416791i</v>
      </c>
      <c r="W1292" t="str">
        <f t="shared" si="651"/>
        <v>0.0000199993584529566-0.0220445372540925i</v>
      </c>
      <c r="X1292" t="str">
        <f t="shared" si="652"/>
        <v>0.00173694633929784-0.0219068366284452i</v>
      </c>
      <c r="Y1292" t="str">
        <f t="shared" si="653"/>
        <v>0.009+0.727592858571396i</v>
      </c>
      <c r="Z1292" t="str">
        <f t="shared" si="654"/>
        <v>-0.371984329736831-0.0351960093961249i</v>
      </c>
      <c r="AA1292" t="str">
        <f t="shared" si="655"/>
        <v>0.258665479772101-17.0007940494445i</v>
      </c>
      <c r="AB1292" t="str">
        <f t="shared" si="656"/>
        <v>1.40195234530927-0.120529189420697i</v>
      </c>
      <c r="AC1292" t="str">
        <f t="shared" si="657"/>
        <v>2.41158603382055-3.08607575460022i</v>
      </c>
      <c r="AD1292" t="str">
        <f t="shared" si="658"/>
        <v>0.244653594118906+0.263100850132338i</v>
      </c>
      <c r="AE1292" t="str">
        <f t="shared" si="659"/>
        <v>-0.0817472032326417-0.106480223587073i</v>
      </c>
      <c r="AF1292" t="str">
        <f t="shared" si="660"/>
        <v>-14.0120636134934-2.66445894503977i</v>
      </c>
      <c r="AG1292" t="str">
        <f t="shared" si="661"/>
        <v>1.01642106864002-0.0148103259391872i</v>
      </c>
      <c r="AH1292" t="str">
        <f t="shared" si="662"/>
        <v>0.823126700144+1.69419009622528i</v>
      </c>
      <c r="AI1292">
        <f t="shared" si="663"/>
        <v>5.4996128954351082</v>
      </c>
      <c r="AJ1292">
        <f t="shared" si="664"/>
        <v>64.087079242679494</v>
      </c>
      <c r="AK1292"/>
      <c r="AL1292"/>
      <c r="AM1292"/>
      <c r="AN1292"/>
    </row>
    <row r="1293" spans="1:40" x14ac:dyDescent="0.25">
      <c r="A1293"/>
      <c r="B1293">
        <f t="shared" si="630"/>
        <v>115900</v>
      </c>
      <c r="C1293" s="237" t="str">
        <f t="shared" si="633"/>
        <v>-5.68952270061995E-06+0.0211304776827928i</v>
      </c>
      <c r="D1293" s="208" t="str">
        <f t="shared" si="634"/>
        <v>-5.95704957668+0.162000328901412i</v>
      </c>
      <c r="E1293" t="str">
        <f t="shared" si="635"/>
        <v>2870</v>
      </c>
      <c r="F1293" t="str">
        <f t="shared" si="636"/>
        <v>0.777000777000777</v>
      </c>
      <c r="G1293" t="str">
        <f t="shared" si="631"/>
        <v>0.777000777000777</v>
      </c>
      <c r="H1293" t="str">
        <f t="shared" si="637"/>
        <v>8.05663879814428+2.82478013375997i</v>
      </c>
      <c r="I1293" t="str">
        <f t="shared" si="638"/>
        <v>455.138235688821i</v>
      </c>
      <c r="J1293" t="str">
        <f t="shared" si="632"/>
        <v>-176.188519908864+98.4358411724241i</v>
      </c>
      <c r="K1293" t="str">
        <f t="shared" si="639"/>
        <v>1.09991909967647-1.96872517045932i</v>
      </c>
      <c r="L1293" t="str">
        <f t="shared" si="640"/>
        <v>0.0858577362205678-0.129521957378331i</v>
      </c>
      <c r="M1293" t="str">
        <f t="shared" si="641"/>
        <v>1.18577683589704-2.09824712783765i</v>
      </c>
      <c r="N1293" t="str">
        <f t="shared" si="642"/>
        <v>-0.514006036457479i</v>
      </c>
      <c r="O1293" t="str">
        <f t="shared" si="643"/>
        <v>0.87078185399212-0.491669566638048i</v>
      </c>
      <c r="P1293" t="str">
        <f t="shared" si="644"/>
        <v>0.12921814600788+0.491669566638048i</v>
      </c>
      <c r="Q1293" t="str">
        <f t="shared" si="645"/>
        <v>-0.12921814600788+0.022336469819431i</v>
      </c>
      <c r="R1293" t="str">
        <f t="shared" si="646"/>
        <v>-0.332349655961191-3.86240710083774i</v>
      </c>
      <c r="S1293" t="str">
        <f t="shared" si="647"/>
        <v>0.0533145355686912i</v>
      </c>
      <c r="T1293" t="str">
        <f t="shared" si="648"/>
        <v>0.205922440758379-0.0177190675539852i</v>
      </c>
      <c r="U1293" t="str">
        <f t="shared" si="649"/>
        <v>0.0001-1373.20917249263i</v>
      </c>
      <c r="V1293" t="str">
        <f t="shared" si="650"/>
        <v>0.00002-0.0220258702283558i</v>
      </c>
      <c r="W1293" t="str">
        <f t="shared" si="651"/>
        <v>0.0000199993584529565-0.0220255169458495i</v>
      </c>
      <c r="X1293" t="str">
        <f t="shared" si="652"/>
        <v>0.00173400285702782-0.0218881656264473i</v>
      </c>
      <c r="Y1293" t="str">
        <f t="shared" si="653"/>
        <v>0.009+0.728221177102114i</v>
      </c>
      <c r="Z1293" t="str">
        <f t="shared" si="654"/>
        <v>-0.371327965321412-0.0351022383524012i</v>
      </c>
      <c r="AA1293" t="str">
        <f t="shared" si="655"/>
        <v>0.258121190098037-16.9852309484212i</v>
      </c>
      <c r="AB1293" t="str">
        <f t="shared" si="656"/>
        <v>1.40193441467637-0.1206326542577i</v>
      </c>
      <c r="AC1293" t="str">
        <f t="shared" si="657"/>
        <v>2.40926423405046-3.08464826608301i</v>
      </c>
      <c r="AD1293" t="str">
        <f t="shared" si="658"/>
        <v>0.24476732619053+0.263312112097874i</v>
      </c>
      <c r="AE1293" t="str">
        <f t="shared" si="659"/>
        <v>-0.0816461086915582-0.106367031854607i</v>
      </c>
      <c r="AF1293" t="str">
        <f t="shared" si="660"/>
        <v>-14.0136883748243-2.66277980485856i</v>
      </c>
      <c r="AG1293" t="str">
        <f t="shared" si="661"/>
        <v>1.0164188599419-0.014803856524199i</v>
      </c>
      <c r="AH1293" t="str">
        <f t="shared" si="662"/>
        <v>0.822374824124069+1.69238729605865i</v>
      </c>
      <c r="AI1293">
        <f t="shared" si="663"/>
        <v>5.4906154573571211</v>
      </c>
      <c r="AJ1293">
        <f t="shared" si="664"/>
        <v>64.083682503770419</v>
      </c>
      <c r="AK1293"/>
      <c r="AL1293"/>
      <c r="AM1293"/>
      <c r="AN1293"/>
    </row>
    <row r="1294" spans="1:40" x14ac:dyDescent="0.25">
      <c r="A1294"/>
      <c r="B1294">
        <f t="shared" si="630"/>
        <v>116000</v>
      </c>
      <c r="C1294" s="237" t="str">
        <f t="shared" si="633"/>
        <v>-5.67971740767417E-06+0.0211122617563937i</v>
      </c>
      <c r="D1294" s="208" t="str">
        <f t="shared" si="634"/>
        <v>-5.95704950150609+0.161860673465685i</v>
      </c>
      <c r="E1294" t="str">
        <f t="shared" si="635"/>
        <v>2870</v>
      </c>
      <c r="F1294" t="str">
        <f t="shared" si="636"/>
        <v>0.777000777000777</v>
      </c>
      <c r="G1294" t="str">
        <f t="shared" si="631"/>
        <v>0.777000777000777</v>
      </c>
      <c r="H1294" t="str">
        <f t="shared" si="637"/>
        <v>8.05826014510012+2.82296290320773i</v>
      </c>
      <c r="I1294" t="str">
        <f t="shared" si="638"/>
        <v>455.53093477052i</v>
      </c>
      <c r="J1294" t="str">
        <f t="shared" si="632"/>
        <v>-176.494412851345+98.5207728731768i</v>
      </c>
      <c r="K1294" t="str">
        <f t="shared" si="639"/>
        <v>1.09845746567236-1.96782465049868i</v>
      </c>
      <c r="L1294" t="str">
        <f t="shared" si="640"/>
        <v>0.0857548854425493-0.129478419643786i</v>
      </c>
      <c r="M1294" t="str">
        <f t="shared" si="641"/>
        <v>1.18421235111491-2.09730307014247i</v>
      </c>
      <c r="N1294" t="str">
        <f t="shared" si="642"/>
        <v>-0.5144495274294i</v>
      </c>
      <c r="O1294" t="str">
        <f t="shared" si="643"/>
        <v>0.870563717350762-0.49205570216432i</v>
      </c>
      <c r="P1294" t="str">
        <f t="shared" si="644"/>
        <v>0.129436282649238+0.49205570216432i</v>
      </c>
      <c r="Q1294" t="str">
        <f t="shared" si="645"/>
        <v>-0.129436282649238+0.02239382526508i</v>
      </c>
      <c r="R1294" t="str">
        <f t="shared" si="646"/>
        <v>-0.332347948826047-3.85902803938783i</v>
      </c>
      <c r="S1294" t="str">
        <f t="shared" si="647"/>
        <v>0.0533605360307868i</v>
      </c>
      <c r="T1294" t="str">
        <f t="shared" si="648"/>
        <v>0.205919804739571-0.0177342646980904i</v>
      </c>
      <c r="U1294" t="str">
        <f t="shared" si="649"/>
        <v>0.0001-1372.02537148186i</v>
      </c>
      <c r="V1294" t="str">
        <f t="shared" si="650"/>
        <v>0.00002-0.0220068824091935i</v>
      </c>
      <c r="W1294" t="str">
        <f t="shared" si="651"/>
        <v>0.0000199993584529566-0.0220065294312416i</v>
      </c>
      <c r="X1294" t="str">
        <f t="shared" si="652"/>
        <v>0.00173106692217565-0.0218695262253234i</v>
      </c>
      <c r="Y1294" t="str">
        <f t="shared" si="653"/>
        <v>0.009+0.728849495632832i</v>
      </c>
      <c r="Z1294" t="str">
        <f t="shared" si="654"/>
        <v>-0.370673348919433-0.0350088045639703i</v>
      </c>
      <c r="AA1294" t="str">
        <f t="shared" si="655"/>
        <v>0.25757866226279-16.9696970568939i</v>
      </c>
      <c r="AB1294" t="str">
        <f t="shared" si="656"/>
        <v>1.40191646847551-0.120736117480297i</v>
      </c>
      <c r="AC1294" t="str">
        <f t="shared" si="657"/>
        <v>2.40694656733159-3.08322091496281i</v>
      </c>
      <c r="AD1294" t="str">
        <f t="shared" si="658"/>
        <v>0.244881148986087+0.263523325096876i</v>
      </c>
      <c r="AE1294" t="str">
        <f t="shared" si="659"/>
        <v>-0.0815452789955474-0.106254069718298i</v>
      </c>
      <c r="AF1294" t="str">
        <f t="shared" si="660"/>
        <v>-14.0153096466062-2.66110222974205i</v>
      </c>
      <c r="AG1294" t="str">
        <f t="shared" si="661"/>
        <v>1.01641665349418-0.0147974049582179i</v>
      </c>
      <c r="AH1294" t="str">
        <f t="shared" si="662"/>
        <v>0.821624747583158+1.69058812671013i</v>
      </c>
      <c r="AI1294">
        <f t="shared" si="663"/>
        <v>5.481627444983924</v>
      </c>
      <c r="AJ1294">
        <f t="shared" si="664"/>
        <v>64.080277759865012</v>
      </c>
      <c r="AK1294"/>
      <c r="AL1294"/>
      <c r="AM1294"/>
      <c r="AN1294"/>
    </row>
    <row r="1295" spans="1:40" x14ac:dyDescent="0.25">
      <c r="A1295"/>
      <c r="B1295">
        <f t="shared" si="630"/>
        <v>116100</v>
      </c>
      <c r="C1295" s="237" t="str">
        <f t="shared" si="633"/>
        <v>-0.0000056699374404871+0.0210940772097061i</v>
      </c>
      <c r="D1295" s="208" t="str">
        <f t="shared" si="634"/>
        <v>-5.95704942652633+0.161721258607747i</v>
      </c>
      <c r="E1295" t="str">
        <f t="shared" si="635"/>
        <v>2870</v>
      </c>
      <c r="F1295" t="str">
        <f t="shared" si="636"/>
        <v>0.777000777000777</v>
      </c>
      <c r="G1295" t="str">
        <f t="shared" si="631"/>
        <v>0.777000777000777</v>
      </c>
      <c r="H1295" t="str">
        <f t="shared" si="637"/>
        <v>8.05987801173966+2.82114747784376i</v>
      </c>
      <c r="I1295" t="str">
        <f t="shared" si="638"/>
        <v>455.923633852219i</v>
      </c>
      <c r="J1295" t="str">
        <f t="shared" si="632"/>
        <v>-176.800569608351+98.6057045739295i</v>
      </c>
      <c r="K1295" t="str">
        <f t="shared" si="639"/>
        <v>1.09699845539855-1.96692425262812i</v>
      </c>
      <c r="L1295" t="str">
        <f t="shared" si="640"/>
        <v>0.0856521923994294-0.129434852530185i</v>
      </c>
      <c r="M1295" t="str">
        <f t="shared" si="641"/>
        <v>1.18265064779798-2.09635910515831i</v>
      </c>
      <c r="N1295" t="str">
        <f t="shared" si="642"/>
        <v>-0.514893018401322i</v>
      </c>
      <c r="O1295" t="str">
        <f t="shared" si="643"/>
        <v>0.870345409483242-0.492441740910991i</v>
      </c>
      <c r="P1295" t="str">
        <f t="shared" si="644"/>
        <v>0.129654590516758+0.492441740910991i</v>
      </c>
      <c r="Q1295" t="str">
        <f t="shared" si="645"/>
        <v>-0.129654590516758+0.0224512774903309i</v>
      </c>
      <c r="R1295" t="str">
        <f t="shared" si="646"/>
        <v>-0.332346240187583-3.8556547560705i</v>
      </c>
      <c r="S1295" t="str">
        <f t="shared" si="647"/>
        <v>0.0534065364928822i</v>
      </c>
      <c r="T1295" t="str">
        <f t="shared" si="648"/>
        <v>0.205917166434034-0.0177494616048503i</v>
      </c>
      <c r="U1295" t="str">
        <f t="shared" si="649"/>
        <v>0.0001-1370.84360974931i</v>
      </c>
      <c r="V1295" t="str">
        <f t="shared" si="650"/>
        <v>0.00002-0.0219879272994526i</v>
      </c>
      <c r="W1295" t="str">
        <f t="shared" si="651"/>
        <v>0.0000199993584529565-0.0219875746255305i</v>
      </c>
      <c r="X1295" t="str">
        <f t="shared" si="652"/>
        <v>0.0017281385090129-0.0218509183454285i</v>
      </c>
      <c r="Y1295" t="str">
        <f t="shared" si="653"/>
        <v>0.009+0.72947781416355i</v>
      </c>
      <c r="Z1295" t="str">
        <f t="shared" si="654"/>
        <v>-0.370020474288113-0.0349157065022564i</v>
      </c>
      <c r="AA1295" t="str">
        <f t="shared" si="655"/>
        <v>0.257037888582754-16.9541922909228i</v>
      </c>
      <c r="AB1295" t="str">
        <f t="shared" si="656"/>
        <v>1.40189850670643-0.120839579087031i</v>
      </c>
      <c r="AC1295" t="str">
        <f t="shared" si="657"/>
        <v>2.40463302522079-3.08179370552878i</v>
      </c>
      <c r="AD1295" t="str">
        <f t="shared" si="658"/>
        <v>0.244995062487928+0.263734489097631i</v>
      </c>
      <c r="AE1295" t="str">
        <f t="shared" si="659"/>
        <v>-0.0814447132041734-0.106141336438369i</v>
      </c>
      <c r="AF1295" t="str">
        <f t="shared" si="660"/>
        <v>-14.016927438266-2.65942621923601i</v>
      </c>
      <c r="AG1295" t="str">
        <f t="shared" si="661"/>
        <v>1.01641444928485-0.0147909711895528i</v>
      </c>
      <c r="AH1295" t="str">
        <f t="shared" si="662"/>
        <v>0.820876464696782+1.68879257680544i</v>
      </c>
      <c r="AI1295">
        <f t="shared" si="663"/>
        <v>5.4726488382831917</v>
      </c>
      <c r="AJ1295">
        <f t="shared" si="664"/>
        <v>64.076865016257386</v>
      </c>
      <c r="AK1295"/>
      <c r="AL1295"/>
      <c r="AM1295"/>
      <c r="AN1295"/>
    </row>
    <row r="1296" spans="1:40" x14ac:dyDescent="0.25">
      <c r="A1296"/>
      <c r="B1296">
        <f t="shared" si="630"/>
        <v>116200</v>
      </c>
      <c r="C1296" s="237" t="str">
        <f t="shared" si="633"/>
        <v>-5.66018271191637E-06+0.0210759239617151i</v>
      </c>
      <c r="D1296" s="208" t="str">
        <f t="shared" si="634"/>
        <v>-5.95704935174008+0.161582083706482i</v>
      </c>
      <c r="E1296" t="str">
        <f t="shared" si="635"/>
        <v>2870</v>
      </c>
      <c r="F1296" t="str">
        <f t="shared" si="636"/>
        <v>0.777000777000777</v>
      </c>
      <c r="G1296" t="str">
        <f t="shared" si="631"/>
        <v>0.777000777000777</v>
      </c>
      <c r="H1296" t="str">
        <f t="shared" si="637"/>
        <v>8.06149240746078+2.81933385658305i</v>
      </c>
      <c r="I1296" t="str">
        <f t="shared" si="638"/>
        <v>456.316332933918i</v>
      </c>
      <c r="J1296" t="str">
        <f t="shared" si="632"/>
        <v>-177.106990179883+98.6906362746823i</v>
      </c>
      <c r="K1296" t="str">
        <f t="shared" si="639"/>
        <v>1.0955420634182-1.96602397949309i</v>
      </c>
      <c r="L1296" t="str">
        <f t="shared" si="640"/>
        <v>0.0855496568427427-0.129391256277657i</v>
      </c>
      <c r="M1296" t="str">
        <f t="shared" si="641"/>
        <v>1.18109172026094-2.09541523577075i</v>
      </c>
      <c r="N1296" t="str">
        <f t="shared" si="642"/>
        <v>-0.515336509373244i</v>
      </c>
      <c r="O1296" t="str">
        <f t="shared" si="643"/>
        <v>0.870126930432497-0.492827682802133i</v>
      </c>
      <c r="P1296" t="str">
        <f t="shared" si="644"/>
        <v>0.129873069567503+0.492827682802133i</v>
      </c>
      <c r="Q1296" t="str">
        <f t="shared" si="645"/>
        <v>-0.129873069567503+0.022508826571111i</v>
      </c>
      <c r="R1296" t="str">
        <f t="shared" si="646"/>
        <v>-0.332344530045741-3.85228723596734i</v>
      </c>
      <c r="S1296" t="str">
        <f t="shared" si="647"/>
        <v>0.0534525369549778i</v>
      </c>
      <c r="T1296" t="str">
        <f t="shared" si="648"/>
        <v>0.205914525841734-0.0177646582740547i</v>
      </c>
      <c r="U1296" t="str">
        <f t="shared" si="649"/>
        <v>0.0001-1369.66388203008i</v>
      </c>
      <c r="V1296" t="str">
        <f t="shared" si="650"/>
        <v>0.00002-0.0219690048146854i</v>
      </c>
      <c r="W1296" t="str">
        <f t="shared" si="651"/>
        <v>0.0000199993584529567-0.0219686524442698i</v>
      </c>
      <c r="X1296" t="str">
        <f t="shared" si="652"/>
        <v>0.00172521759192048-0.0218323419073833i</v>
      </c>
      <c r="Y1296" t="str">
        <f t="shared" si="653"/>
        <v>0.009+0.730106132694268i</v>
      </c>
      <c r="Z1296" t="str">
        <f t="shared" si="654"/>
        <v>-0.369369335212684-0.0348229426470563i</v>
      </c>
      <c r="AA1296" t="str">
        <f t="shared" si="655"/>
        <v>0.256498861416262-16.9387165668949i</v>
      </c>
      <c r="AB1296" t="str">
        <f t="shared" si="656"/>
        <v>1.40188052936891-0.12094303907647i</v>
      </c>
      <c r="AC1296" t="str">
        <f t="shared" si="657"/>
        <v>2.40232359929139-3.08036664204639i</v>
      </c>
      <c r="AD1296" t="str">
        <f t="shared" si="658"/>
        <v>0.245109066678391+0.263945604068413i</v>
      </c>
      <c r="AE1296" t="str">
        <f t="shared" si="659"/>
        <v>-0.0813444103811818-0.106028831278275i</v>
      </c>
      <c r="AF1296" t="str">
        <f t="shared" si="660"/>
        <v>-14.0185417592009-2.65775177287657i</v>
      </c>
      <c r="AG1296" t="str">
        <f t="shared" si="661"/>
        <v>1.01641224730196-0.0147845551667098i</v>
      </c>
      <c r="AH1296" t="str">
        <f t="shared" si="662"/>
        <v>0.82012996966374+1.68700063501784i</v>
      </c>
      <c r="AI1296">
        <f t="shared" si="663"/>
        <v>5.4636796172834252</v>
      </c>
      <c r="AJ1296">
        <f t="shared" si="664"/>
        <v>64.073444278269534</v>
      </c>
      <c r="AK1296"/>
      <c r="AL1296"/>
      <c r="AM1296"/>
      <c r="AN1296"/>
    </row>
    <row r="1297" spans="1:40" x14ac:dyDescent="0.25">
      <c r="A1297"/>
      <c r="B1297">
        <f t="shared" si="630"/>
        <v>116300</v>
      </c>
      <c r="C1297" s="237" t="str">
        <f t="shared" si="633"/>
        <v>-5.65045313519409E-06+0.0210578019316846i</v>
      </c>
      <c r="D1297" s="208" t="str">
        <f t="shared" si="634"/>
        <v>-5.95704927714666+0.161443148142915i</v>
      </c>
      <c r="E1297" t="str">
        <f t="shared" si="635"/>
        <v>2870</v>
      </c>
      <c r="F1297" t="str">
        <f t="shared" si="636"/>
        <v>0.777000777000777</v>
      </c>
      <c r="G1297" t="str">
        <f t="shared" si="631"/>
        <v>0.777000777000777</v>
      </c>
      <c r="H1297" t="str">
        <f t="shared" si="637"/>
        <v>8.06310334163187+2.81752203833308i</v>
      </c>
      <c r="I1297" t="str">
        <f t="shared" si="638"/>
        <v>456.709032015616i</v>
      </c>
      <c r="J1297" t="str">
        <f t="shared" si="632"/>
        <v>-177.413674565941+98.775567975435i</v>
      </c>
      <c r="K1297" t="str">
        <f t="shared" si="639"/>
        <v>1.09408828430533-1.96512383372402i</v>
      </c>
      <c r="L1297" t="str">
        <f t="shared" si="640"/>
        <v>0.0854472785242364-0.129347631125363i</v>
      </c>
      <c r="M1297" t="str">
        <f t="shared" si="641"/>
        <v>1.17953556282957-2.09447146484938i</v>
      </c>
      <c r="N1297" t="str">
        <f t="shared" si="642"/>
        <v>-0.515780000345166i</v>
      </c>
      <c r="O1297" t="str">
        <f t="shared" si="643"/>
        <v>0.8699082802415-0.493213527761837i</v>
      </c>
      <c r="P1297" t="str">
        <f t="shared" si="644"/>
        <v>0.1300917197585+0.493213527761837i</v>
      </c>
      <c r="Q1297" t="str">
        <f t="shared" si="645"/>
        <v>-0.1300917197585+0.022566472583329i</v>
      </c>
      <c r="R1297" t="str">
        <f t="shared" si="646"/>
        <v>-0.332342818400423-3.84892546421134i</v>
      </c>
      <c r="S1297" t="str">
        <f t="shared" si="647"/>
        <v>0.0534985374170734i</v>
      </c>
      <c r="T1297" t="str">
        <f t="shared" si="648"/>
        <v>0.205911882962637-0.0177798547054907i</v>
      </c>
      <c r="U1297" t="str">
        <f t="shared" si="649"/>
        <v>0.0001-1368.48618307735i</v>
      </c>
      <c r="V1297" t="str">
        <f t="shared" si="650"/>
        <v>0.00002-0.0219501148707347i</v>
      </c>
      <c r="W1297" t="str">
        <f t="shared" si="651"/>
        <v>0.0000199993584529566-0.0219497628033036i</v>
      </c>
      <c r="X1297" t="str">
        <f t="shared" si="652"/>
        <v>0.00172230414538806-0.0218137968320735i</v>
      </c>
      <c r="Y1297" t="str">
        <f t="shared" si="653"/>
        <v>0.009+0.730734451224986i</v>
      </c>
      <c r="Z1297" t="str">
        <f t="shared" si="654"/>
        <v>-0.368719925506253-0.0347305114864852i</v>
      </c>
      <c r="AA1297" t="str">
        <f t="shared" si="655"/>
        <v>0.255961573163325-16.9232698015223i</v>
      </c>
      <c r="AB1297" t="str">
        <f t="shared" si="656"/>
        <v>1.40186253646271-0.121046497447165i</v>
      </c>
      <c r="AC1297" t="str">
        <f t="shared" si="657"/>
        <v>2.40001828113318-3.07893972875741i</v>
      </c>
      <c r="AD1297" t="str">
        <f t="shared" si="658"/>
        <v>0.245223161539798+0.264156669977479i</v>
      </c>
      <c r="AE1297" t="str">
        <f t="shared" si="659"/>
        <v>-0.0812443695944777-0.105916553504686i</v>
      </c>
      <c r="AF1297" t="str">
        <f t="shared" si="660"/>
        <v>-14.0201526187785-2.65607889019017i</v>
      </c>
      <c r="AG1297" t="str">
        <f t="shared" si="661"/>
        <v>1.01641004753362-0.0147781568383908i</v>
      </c>
      <c r="AH1297" t="str">
        <f t="shared" si="662"/>
        <v>0.819385256706032+1.68521229006783i</v>
      </c>
      <c r="AI1297">
        <f t="shared" si="663"/>
        <v>5.4547197620735552</v>
      </c>
      <c r="AJ1297">
        <f t="shared" si="664"/>
        <v>64.070015551249654</v>
      </c>
      <c r="AK1297"/>
      <c r="AL1297"/>
      <c r="AM1297"/>
      <c r="AN1297"/>
    </row>
    <row r="1298" spans="1:40" x14ac:dyDescent="0.25">
      <c r="A1298"/>
      <c r="B1298">
        <f t="shared" si="630"/>
        <v>116400</v>
      </c>
      <c r="C1298" s="237" t="str">
        <f t="shared" si="633"/>
        <v>-5.64074862392495E-06+0.0210397110391561i</v>
      </c>
      <c r="D1298" s="208" t="str">
        <f t="shared" si="634"/>
        <v>-5.95704920274541+0.161304451300197i</v>
      </c>
      <c r="E1298" t="str">
        <f t="shared" si="635"/>
        <v>2870</v>
      </c>
      <c r="F1298" t="str">
        <f t="shared" si="636"/>
        <v>0.777000777000777</v>
      </c>
      <c r="G1298" t="str">
        <f t="shared" si="631"/>
        <v>0.777000777000777</v>
      </c>
      <c r="H1298" t="str">
        <f t="shared" si="637"/>
        <v>8.06471082359196+2.81571202199399i</v>
      </c>
      <c r="I1298" t="str">
        <f t="shared" si="638"/>
        <v>457.101731097315i</v>
      </c>
      <c r="J1298" t="str">
        <f t="shared" si="632"/>
        <v>-177.720622766524+98.8604996761878i</v>
      </c>
      <c r="K1298" t="str">
        <f t="shared" si="639"/>
        <v>1.09263711264486-1.9642238179364i</v>
      </c>
      <c r="L1298" t="str">
        <f t="shared" si="640"/>
        <v>0.0853450571958749-0.129303977311499i</v>
      </c>
      <c r="M1298" t="str">
        <f t="shared" si="641"/>
        <v>1.17798216984073-2.0935277952479i</v>
      </c>
      <c r="N1298" t="str">
        <f t="shared" si="642"/>
        <v>-0.516223491317088i</v>
      </c>
      <c r="O1298" t="str">
        <f t="shared" si="643"/>
        <v>0.869689458953254-0.493599275714214i</v>
      </c>
      <c r="P1298" t="str">
        <f t="shared" si="644"/>
        <v>0.130310541046746+0.493599275714214i</v>
      </c>
      <c r="Q1298" t="str">
        <f t="shared" si="645"/>
        <v>-0.130310541046746+0.022624215602874i</v>
      </c>
      <c r="R1298" t="str">
        <f t="shared" si="646"/>
        <v>-0.332341105251583-3.84556942598648i</v>
      </c>
      <c r="S1298" t="str">
        <f t="shared" si="647"/>
        <v>0.0535445378791688i</v>
      </c>
      <c r="T1298" t="str">
        <f t="shared" si="648"/>
        <v>0.205909237796707-0.0177950508989482i</v>
      </c>
      <c r="U1298" t="str">
        <f t="shared" si="649"/>
        <v>0.0001-1367.31050766233i</v>
      </c>
      <c r="V1298" t="str">
        <f t="shared" si="650"/>
        <v>0.00002-0.0219312573837324i</v>
      </c>
      <c r="W1298" t="str">
        <f t="shared" si="651"/>
        <v>0.0000199993584529567-0.0219309056187653i</v>
      </c>
      <c r="X1298" t="str">
        <f t="shared" si="652"/>
        <v>0.00171939814401355-0.0217952830406478i</v>
      </c>
      <c r="Y1298" t="str">
        <f t="shared" si="653"/>
        <v>0.009+0.731362769755704i</v>
      </c>
      <c r="Z1298" t="str">
        <f t="shared" si="654"/>
        <v>-0.368072239009631-0.0346384115169236i</v>
      </c>
      <c r="AA1298" t="str">
        <f t="shared" si="655"/>
        <v>0.255426016265349-16.9078519118409i</v>
      </c>
      <c r="AB1298" t="str">
        <f t="shared" si="656"/>
        <v>1.4018445279876-0.121149954197685i</v>
      </c>
      <c r="AC1298" t="str">
        <f t="shared" si="657"/>
        <v>2.39771706235232-3.07751296988011i</v>
      </c>
      <c r="AD1298" t="str">
        <f t="shared" si="658"/>
        <v>0.245337347054452+0.264367686793074i</v>
      </c>
      <c r="AE1298" t="str">
        <f t="shared" si="659"/>
        <v>-0.0811445899160994-0.105804502387466i</v>
      </c>
      <c r="AF1298" t="str">
        <f t="shared" si="660"/>
        <v>-14.0217600263374-2.65440757069379i</v>
      </c>
      <c r="AG1298" t="str">
        <f t="shared" si="661"/>
        <v>1.01640784996798-0.014771776153493i</v>
      </c>
      <c r="AH1298" t="str">
        <f t="shared" si="662"/>
        <v>0.818642320068731+1.68342753072299i</v>
      </c>
      <c r="AI1298">
        <f t="shared" si="663"/>
        <v>5.4457692528030144</v>
      </c>
      <c r="AJ1298">
        <f t="shared" si="664"/>
        <v>64.06657884057347</v>
      </c>
      <c r="AK1298"/>
      <c r="AL1298"/>
      <c r="AM1298"/>
      <c r="AN1298"/>
    </row>
    <row r="1299" spans="1:40" x14ac:dyDescent="0.25">
      <c r="A1299"/>
      <c r="B1299">
        <f t="shared" si="630"/>
        <v>116500</v>
      </c>
      <c r="C1299" s="237" t="str">
        <f t="shared" si="633"/>
        <v>-5.63106909208427E-06+0.0210216512039471i</v>
      </c>
      <c r="D1299" s="208" t="str">
        <f t="shared" si="634"/>
        <v>-5.95704912853566+0.161165992563595i</v>
      </c>
      <c r="E1299" t="str">
        <f t="shared" si="635"/>
        <v>2870</v>
      </c>
      <c r="F1299" t="str">
        <f t="shared" si="636"/>
        <v>0.777000777000777</v>
      </c>
      <c r="G1299" t="str">
        <f t="shared" si="631"/>
        <v>0.777000777000777</v>
      </c>
      <c r="H1299" t="str">
        <f t="shared" si="637"/>
        <v>8.06631486265077+2.8139038064585i</v>
      </c>
      <c r="I1299" t="str">
        <f t="shared" si="638"/>
        <v>457.494430179014i</v>
      </c>
      <c r="J1299" t="str">
        <f t="shared" si="632"/>
        <v>-178.027834781634+98.9454313769405i</v>
      </c>
      <c r="K1299" t="str">
        <f t="shared" si="639"/>
        <v>1.09118854303255-1.9633239347308i</v>
      </c>
      <c r="L1299" t="str">
        <f t="shared" si="640"/>
        <v>0.0852429926098403-0.129260295073299i</v>
      </c>
      <c r="M1299" t="str">
        <f t="shared" si="641"/>
        <v>1.17643153564239-2.0925842298041i</v>
      </c>
      <c r="N1299" t="str">
        <f t="shared" si="642"/>
        <v>-0.51666698228901i</v>
      </c>
      <c r="O1299" t="str">
        <f t="shared" si="643"/>
        <v>0.869470466610799-0.493984926583393i</v>
      </c>
      <c r="P1299" t="str">
        <f t="shared" si="644"/>
        <v>0.130529533389201+0.493984926583393i</v>
      </c>
      <c r="Q1299" t="str">
        <f t="shared" si="645"/>
        <v>-0.130529533389201+0.022682055705617i</v>
      </c>
      <c r="R1299" t="str">
        <f t="shared" si="646"/>
        <v>-0.332339390599115-3.8422191065277i</v>
      </c>
      <c r="S1299" t="str">
        <f t="shared" si="647"/>
        <v>0.0535905383412644i</v>
      </c>
      <c r="T1299" t="str">
        <f t="shared" si="648"/>
        <v>0.205906590343911-0.0178102468542143i</v>
      </c>
      <c r="U1299" t="str">
        <f t="shared" si="649"/>
        <v>0.0001-1366.13685057421i</v>
      </c>
      <c r="V1299" t="str">
        <f t="shared" si="650"/>
        <v>0.00002-0.0219124322700982i</v>
      </c>
      <c r="W1299" t="str">
        <f t="shared" si="651"/>
        <v>0.0000199993584529566-0.0219120808070757i</v>
      </c>
      <c r="X1299" t="str">
        <f t="shared" si="652"/>
        <v>0.0017164995625024-0.0217768004545171i</v>
      </c>
      <c r="Y1299" t="str">
        <f t="shared" si="653"/>
        <v>0.009+0.731991088286422i</v>
      </c>
      <c r="Z1299" t="str">
        <f t="shared" si="654"/>
        <v>-0.367426269591188-0.0345466412429621i</v>
      </c>
      <c r="AA1299" t="str">
        <f t="shared" si="655"/>
        <v>0.254892183204874-16.8924628152084i</v>
      </c>
      <c r="AB1299" t="str">
        <f t="shared" si="656"/>
        <v>1.40182650394334-0.121253409326582i</v>
      </c>
      <c r="AC1299" t="str">
        <f t="shared" si="657"/>
        <v>2.39541993457148-3.07608636960919i</v>
      </c>
      <c r="AD1299" t="str">
        <f t="shared" si="658"/>
        <v>0.245451623204649+0.264578654483423i</v>
      </c>
      <c r="AE1299" t="str">
        <f t="shared" si="659"/>
        <v>-0.0810450704222014-0.105692677199653i</v>
      </c>
      <c r="AF1299" t="str">
        <f t="shared" si="660"/>
        <v>-14.0233639911864-2.6527378138949i</v>
      </c>
      <c r="AG1299" t="str">
        <f t="shared" si="661"/>
        <v>1.01640565459326-0.0147654130611079i</v>
      </c>
      <c r="AH1299" t="str">
        <f t="shared" si="662"/>
        <v>0.817901154019876+1.68164634579754i</v>
      </c>
      <c r="AI1299">
        <f t="shared" si="663"/>
        <v>5.4368280696806872</v>
      </c>
      <c r="AJ1299">
        <f t="shared" si="664"/>
        <v>64.063134151641208</v>
      </c>
      <c r="AK1299"/>
      <c r="AL1299"/>
      <c r="AM1299"/>
      <c r="AN1299"/>
    </row>
    <row r="1300" spans="1:40" x14ac:dyDescent="0.25">
      <c r="A1300"/>
      <c r="B1300">
        <f t="shared" si="630"/>
        <v>116600</v>
      </c>
      <c r="C1300" s="237" t="str">
        <f t="shared" si="633"/>
        <v>-5.62141445401609E-06+0.0210036223461503i</v>
      </c>
      <c r="D1300" s="208" t="str">
        <f t="shared" si="634"/>
        <v>-5.95704905451677+0.161027771320486i</v>
      </c>
      <c r="E1300" t="str">
        <f t="shared" si="635"/>
        <v>2870</v>
      </c>
      <c r="F1300" t="str">
        <f t="shared" si="636"/>
        <v>0.777000777000777</v>
      </c>
      <c r="G1300" t="str">
        <f t="shared" si="631"/>
        <v>0.777000777000777</v>
      </c>
      <c r="H1300" t="str">
        <f t="shared" si="637"/>
        <v>8.06791546808887+2.81209739061216i</v>
      </c>
      <c r="I1300" t="str">
        <f t="shared" si="638"/>
        <v>457.887129260712i</v>
      </c>
      <c r="J1300" t="str">
        <f t="shared" si="632"/>
        <v>-178.335310611268+99.0303630776933i</v>
      </c>
      <c r="K1300" t="str">
        <f t="shared" si="639"/>
        <v>1.08974257007505-1.962424186693i</v>
      </c>
      <c r="L1300" t="str">
        <f t="shared" si="640"/>
        <v>0.0851410845185328-0.129216584647039i</v>
      </c>
      <c r="M1300" t="str">
        <f t="shared" si="641"/>
        <v>1.17488365459358-2.09164077134004i</v>
      </c>
      <c r="N1300" t="str">
        <f t="shared" si="642"/>
        <v>-0.517110473260932i</v>
      </c>
      <c r="O1300" t="str">
        <f t="shared" si="643"/>
        <v>0.869251303257206-0.494370480293523i</v>
      </c>
      <c r="P1300" t="str">
        <f t="shared" si="644"/>
        <v>0.130748696742794+0.494370480293523i</v>
      </c>
      <c r="Q1300" t="str">
        <f t="shared" si="645"/>
        <v>-0.130748696742794+0.022739992967409i</v>
      </c>
      <c r="R1300" t="str">
        <f t="shared" si="646"/>
        <v>-0.332337674442961-3.83887449112049i</v>
      </c>
      <c r="S1300" t="str">
        <f t="shared" si="647"/>
        <v>0.0536365388033598i</v>
      </c>
      <c r="T1300" t="str">
        <f t="shared" si="648"/>
        <v>0.205903940604212-0.0178254425710782i</v>
      </c>
      <c r="U1300" t="str">
        <f t="shared" si="649"/>
        <v>0.0001-1364.96520662003i</v>
      </c>
      <c r="V1300" t="str">
        <f t="shared" si="650"/>
        <v>0.00002-0.021893639446539i</v>
      </c>
      <c r="W1300" t="str">
        <f t="shared" si="651"/>
        <v>0.0000199993584529566-0.0218932882849432i</v>
      </c>
      <c r="X1300" t="str">
        <f t="shared" si="652"/>
        <v>0.00171360837566733-0.0217583489953543i</v>
      </c>
      <c r="Y1300" t="str">
        <f t="shared" si="653"/>
        <v>0.009+0.73261940681714i</v>
      </c>
      <c r="Z1300" t="str">
        <f t="shared" si="654"/>
        <v>-0.36678201114672-0.0344551991773531i</v>
      </c>
      <c r="AA1300" t="str">
        <f t="shared" si="655"/>
        <v>0.254360066505299-16.8771024293031i</v>
      </c>
      <c r="AB1300" t="str">
        <f t="shared" si="656"/>
        <v>1.40180846432969-0.12135686283242i</v>
      </c>
      <c r="AC1300" t="str">
        <f t="shared" si="657"/>
        <v>2.39312688942967-3.07465993211611i</v>
      </c>
      <c r="AD1300" t="str">
        <f t="shared" si="658"/>
        <v>0.245565989972663+0.264789573016737i</v>
      </c>
      <c r="AE1300" t="str">
        <f t="shared" si="659"/>
        <v>-0.0809458101930307-0.105581077217452i</v>
      </c>
      <c r="AF1300" t="str">
        <f t="shared" si="660"/>
        <v>-14.0249645226056-2.65106961929167i</v>
      </c>
      <c r="AG1300" t="str">
        <f t="shared" si="661"/>
        <v>1.01640346139775-0.0147590675105202i</v>
      </c>
      <c r="AH1300" t="str">
        <f t="shared" si="662"/>
        <v>0.817161752850372+1.67986872415235i</v>
      </c>
      <c r="AI1300">
        <f t="shared" si="663"/>
        <v>5.4278961929757603</v>
      </c>
      <c r="AJ1300">
        <f t="shared" si="664"/>
        <v>64.059681489880518</v>
      </c>
      <c r="AK1300"/>
      <c r="AL1300"/>
      <c r="AM1300"/>
      <c r="AN1300"/>
    </row>
    <row r="1301" spans="1:40" x14ac:dyDescent="0.25">
      <c r="A1301"/>
      <c r="B1301">
        <f t="shared" si="630"/>
        <v>116700</v>
      </c>
      <c r="C1301" s="237" t="str">
        <f t="shared" si="633"/>
        <v>-0.0000056117846244313+0.0209856243861323i</v>
      </c>
      <c r="D1301" s="208" t="str">
        <f t="shared" si="634"/>
        <v>-5.95704898068808+0.160889786960348i</v>
      </c>
      <c r="E1301" t="str">
        <f t="shared" si="635"/>
        <v>2870</v>
      </c>
      <c r="F1301" t="str">
        <f t="shared" si="636"/>
        <v>0.777000777000777</v>
      </c>
      <c r="G1301" t="str">
        <f t="shared" si="631"/>
        <v>0.777000777000777</v>
      </c>
      <c r="H1301" t="str">
        <f t="shared" si="637"/>
        <v>8.06951264915773+2.81029277333324i</v>
      </c>
      <c r="I1301" t="str">
        <f t="shared" si="638"/>
        <v>458.279828342411i</v>
      </c>
      <c r="J1301" t="str">
        <f t="shared" si="632"/>
        <v>-178.643050255429+99.115294778446i</v>
      </c>
      <c r="K1301" t="str">
        <f t="shared" si="639"/>
        <v>1.08829918838978-1.96152457639401i</v>
      </c>
      <c r="L1301" t="str">
        <f t="shared" si="640"/>
        <v>0.085039332674575-0.129172846268042i</v>
      </c>
      <c r="M1301" t="str">
        <f t="shared" si="641"/>
        <v>1.17333852106435-2.09069742266205i</v>
      </c>
      <c r="N1301" t="str">
        <f t="shared" si="642"/>
        <v>-0.517553964232854i</v>
      </c>
      <c r="O1301" t="str">
        <f t="shared" si="643"/>
        <v>0.869031968935583-0.494755936768771i</v>
      </c>
      <c r="P1301" t="str">
        <f t="shared" si="644"/>
        <v>0.130968031064417+0.494755936768771i</v>
      </c>
      <c r="Q1301" t="str">
        <f t="shared" si="645"/>
        <v>-0.130968031064417+0.022798027464083i</v>
      </c>
      <c r="R1301" t="str">
        <f t="shared" si="646"/>
        <v>-0.332335956783005-3.83553556510091i</v>
      </c>
      <c r="S1301" t="str">
        <f t="shared" si="647"/>
        <v>0.0536825392654554i</v>
      </c>
      <c r="T1301" t="str">
        <f t="shared" si="648"/>
        <v>0.20590128857758-0.0178406380493264i</v>
      </c>
      <c r="U1301" t="str">
        <f t="shared" si="649"/>
        <v>0.0001-1363.79557062464i</v>
      </c>
      <c r="V1301" t="str">
        <f t="shared" si="650"/>
        <v>0.00002-0.0218748788300466i</v>
      </c>
      <c r="W1301" t="str">
        <f t="shared" si="651"/>
        <v>0.0000199993584529566-0.0218745279693611i</v>
      </c>
      <c r="X1301" t="str">
        <f t="shared" si="652"/>
        <v>0.00171072455842753-0.0217399285850919i</v>
      </c>
      <c r="Y1301" t="str">
        <f t="shared" si="653"/>
        <v>0.009+0.733247725347858i</v>
      </c>
      <c r="Z1301" t="str">
        <f t="shared" si="654"/>
        <v>-0.366139457599283-0.0343640838409542i</v>
      </c>
      <c r="AA1301" t="str">
        <f t="shared" si="655"/>
        <v>0.253829658730623-16.861770672122i</v>
      </c>
      <c r="AB1301" t="str">
        <f t="shared" si="656"/>
        <v>1.40179040914643-0.121460314713746i</v>
      </c>
      <c r="AC1301" t="str">
        <f t="shared" si="657"/>
        <v>2.39083791858231-3.07323366154906i</v>
      </c>
      <c r="AD1301" t="str">
        <f t="shared" si="658"/>
        <v>0.245680447340754+0.26500044236122i</v>
      </c>
      <c r="AE1301" t="str">
        <f t="shared" si="659"/>
        <v>-0.0808468083129016-0.105469701720208i</v>
      </c>
      <c r="AF1301" t="str">
        <f t="shared" si="660"/>
        <v>-14.0265616298458-2.64940298637289i</v>
      </c>
      <c r="AG1301" t="str">
        <f t="shared" si="661"/>
        <v>1.01640127036978-0.0147527394512068i</v>
      </c>
      <c r="AH1301" t="str">
        <f t="shared" si="662"/>
        <v>0.816424110873846+1.67809465469455i</v>
      </c>
      <c r="AI1301">
        <f t="shared" si="663"/>
        <v>5.4189736030167843</v>
      </c>
      <c r="AJ1301">
        <f t="shared" si="664"/>
        <v>64.056220860745185</v>
      </c>
      <c r="AK1301"/>
      <c r="AL1301"/>
      <c r="AM1301"/>
      <c r="AN1301"/>
    </row>
    <row r="1302" spans="1:40" x14ac:dyDescent="0.25">
      <c r="A1302"/>
      <c r="B1302">
        <f t="shared" si="630"/>
        <v>116800</v>
      </c>
      <c r="C1302" s="237" t="str">
        <f t="shared" si="633"/>
        <v>-5.60217951840573E-06+0.0209676572445324i</v>
      </c>
      <c r="D1302" s="208" t="str">
        <f t="shared" si="634"/>
        <v>-5.95704890704893+0.160752038874748i</v>
      </c>
      <c r="E1302" t="str">
        <f t="shared" si="635"/>
        <v>2870</v>
      </c>
      <c r="F1302" t="str">
        <f t="shared" si="636"/>
        <v>0.777000777000777</v>
      </c>
      <c r="G1302" t="str">
        <f t="shared" si="631"/>
        <v>0.777000777000777</v>
      </c>
      <c r="H1302" t="str">
        <f t="shared" si="637"/>
        <v>8.07110641507982+2.80848995349294i</v>
      </c>
      <c r="I1302" t="str">
        <f t="shared" si="638"/>
        <v>458.67252742411i</v>
      </c>
      <c r="J1302" t="str">
        <f t="shared" si="632"/>
        <v>-178.951053714115+99.2002264791987i</v>
      </c>
      <c r="K1302" t="str">
        <f t="shared" si="639"/>
        <v>1.08685839260507-1.96062510639016i</v>
      </c>
      <c r="L1302" t="str">
        <f t="shared" si="640"/>
        <v>0.0849377368308085-0.129129080170677i</v>
      </c>
      <c r="M1302" t="str">
        <f t="shared" si="641"/>
        <v>1.17179612943588-2.08975418656084i</v>
      </c>
      <c r="N1302" t="str">
        <f t="shared" si="642"/>
        <v>-0.517997455204776i</v>
      </c>
      <c r="O1302" t="str">
        <f t="shared" si="643"/>
        <v>0.868812463689068-0.495141295933324i</v>
      </c>
      <c r="P1302" t="str">
        <f t="shared" si="644"/>
        <v>0.131187536310932+0.495141295933324i</v>
      </c>
      <c r="Q1302" t="str">
        <f t="shared" si="645"/>
        <v>-0.131187536310932+0.022856159271452i</v>
      </c>
      <c r="R1302" t="str">
        <f t="shared" si="646"/>
        <v>-0.332334237619185-3.83220231385511i</v>
      </c>
      <c r="S1302" t="str">
        <f t="shared" si="647"/>
        <v>0.0537285397275508i</v>
      </c>
      <c r="T1302" t="str">
        <f t="shared" si="648"/>
        <v>0.205898634263976-0.0178558332887477i</v>
      </c>
      <c r="U1302" t="str">
        <f t="shared" si="649"/>
        <v>0.0001-1362.62793743061i</v>
      </c>
      <c r="V1302" t="str">
        <f t="shared" si="650"/>
        <v>0.00002-0.0218561503378976i</v>
      </c>
      <c r="W1302" t="str">
        <f t="shared" si="651"/>
        <v>0.0000199993584529566-0.0218557997776069i</v>
      </c>
      <c r="X1302" t="str">
        <f t="shared" si="652"/>
        <v>0.00170784808580819-0.0217215391459215i</v>
      </c>
      <c r="Y1302" t="str">
        <f t="shared" si="653"/>
        <v>0.009+0.733876043878576i</v>
      </c>
      <c r="Z1302" t="str">
        <f t="shared" si="654"/>
        <v>-0.365498602899046-0.0342732937626775i</v>
      </c>
      <c r="AA1302" t="str">
        <f t="shared" si="655"/>
        <v>0.253300952485172-16.8464674619795i</v>
      </c>
      <c r="AB1302" t="str">
        <f t="shared" si="656"/>
        <v>1.40177233839331-0.121563764969121i</v>
      </c>
      <c r="AC1302" t="str">
        <f t="shared" si="657"/>
        <v>2.38855301370124-3.07180756203307i</v>
      </c>
      <c r="AD1302" t="str">
        <f t="shared" si="658"/>
        <v>0.245794995291168+0.265211262485048i</v>
      </c>
      <c r="AE1302" t="str">
        <f t="shared" si="659"/>
        <v>-0.0807480638701787-0.105358549990387i</v>
      </c>
      <c r="AF1302" t="str">
        <f t="shared" si="660"/>
        <v>-14.0281553221288-2.64773791461819i</v>
      </c>
      <c r="AG1302" t="str">
        <f t="shared" si="661"/>
        <v>1.01639908149775-0.014746428832836i</v>
      </c>
      <c r="AH1302" t="str">
        <f t="shared" si="662"/>
        <v>0.815688222426584+1.67632412637719i</v>
      </c>
      <c r="AI1302">
        <f t="shared" si="663"/>
        <v>5.4100602801911144</v>
      </c>
      <c r="AJ1302">
        <f t="shared" si="664"/>
        <v>64.052752269712116</v>
      </c>
      <c r="AK1302"/>
      <c r="AL1302"/>
      <c r="AM1302"/>
      <c r="AN1302"/>
    </row>
    <row r="1303" spans="1:40" x14ac:dyDescent="0.25">
      <c r="A1303"/>
      <c r="B1303">
        <f t="shared" si="630"/>
        <v>116900</v>
      </c>
      <c r="C1303" s="237" t="str">
        <f t="shared" si="633"/>
        <v>-5.59259905137827E-06+0.0209497208422614i</v>
      </c>
      <c r="D1303" s="208" t="str">
        <f t="shared" si="634"/>
        <v>-5.95704883359868+0.160614526457337i</v>
      </c>
      <c r="E1303" t="str">
        <f t="shared" si="635"/>
        <v>2870</v>
      </c>
      <c r="F1303" t="str">
        <f t="shared" si="636"/>
        <v>0.777000777000777</v>
      </c>
      <c r="G1303" t="str">
        <f t="shared" si="631"/>
        <v>0.777000777000777</v>
      </c>
      <c r="H1303" t="str">
        <f t="shared" si="637"/>
        <v>8.07269677504877+2.80668892995535i</v>
      </c>
      <c r="I1303" t="str">
        <f t="shared" si="638"/>
        <v>459.065226505809i</v>
      </c>
      <c r="J1303" t="str">
        <f t="shared" si="632"/>
        <v>-179.259320987326+99.2851581799514i</v>
      </c>
      <c r="K1303" t="str">
        <f t="shared" si="639"/>
        <v>1.08542017736003-1.95972577922319i</v>
      </c>
      <c r="L1303" t="str">
        <f t="shared" si="640"/>
        <v>0.0848362967402981-0.129085286588367i</v>
      </c>
      <c r="M1303" t="str">
        <f t="shared" si="641"/>
        <v>1.17025647410033-2.08881106581156i</v>
      </c>
      <c r="N1303" t="str">
        <f t="shared" si="642"/>
        <v>-0.518440946176697i</v>
      </c>
      <c r="O1303" t="str">
        <f t="shared" si="643"/>
        <v>0.868592787560836-0.495526557711387i</v>
      </c>
      <c r="P1303" t="str">
        <f t="shared" si="644"/>
        <v>0.131407212439164+0.495526557711387i</v>
      </c>
      <c r="Q1303" t="str">
        <f t="shared" si="645"/>
        <v>-0.131407212439164+0.02291438846531i</v>
      </c>
      <c r="R1303" t="str">
        <f t="shared" si="646"/>
        <v>-0.332332516951407-3.82887472281934i</v>
      </c>
      <c r="S1303" t="str">
        <f t="shared" si="647"/>
        <v>0.0537745401896464i</v>
      </c>
      <c r="T1303" t="str">
        <f t="shared" si="648"/>
        <v>0.20589597766337-0.0178710282891298i</v>
      </c>
      <c r="U1303" t="str">
        <f t="shared" si="649"/>
        <v>0.0001-1361.46230189816i</v>
      </c>
      <c r="V1303" t="str">
        <f t="shared" si="650"/>
        <v>0.00002-0.0218374538876514i</v>
      </c>
      <c r="W1303" t="str">
        <f t="shared" si="651"/>
        <v>0.0000199993584529566-0.0218371036272417i</v>
      </c>
      <c r="X1303" t="str">
        <f t="shared" si="652"/>
        <v>0.0017049789329401-0.0217031806002932i</v>
      </c>
      <c r="Y1303" t="str">
        <f t="shared" si="653"/>
        <v>0.009+0.734504362409294i</v>
      </c>
      <c r="Z1303" t="str">
        <f t="shared" si="654"/>
        <v>-0.364859441023164-0.0341828274794406i</v>
      </c>
      <c r="AA1303" t="str">
        <f t="shared" si="655"/>
        <v>0.252773940413349-16.8311927175057i</v>
      </c>
      <c r="AB1303" t="str">
        <f t="shared" si="656"/>
        <v>1.40175425207012-0.121667213597101i</v>
      </c>
      <c r="AC1303" t="str">
        <f t="shared" si="657"/>
        <v>2.38627216647464-3.07038163767023i</v>
      </c>
      <c r="AD1303" t="str">
        <f t="shared" si="658"/>
        <v>0.245909633806135+0.265422033356394i</v>
      </c>
      <c r="AE1303" t="str">
        <f t="shared" si="659"/>
        <v>-0.0806495759572536-0.105247621313573i</v>
      </c>
      <c r="AF1303" t="str">
        <f t="shared" si="660"/>
        <v>-14.0297456086475-2.64607440349801i</v>
      </c>
      <c r="AG1303" t="str">
        <f t="shared" si="661"/>
        <v>1.0163968947701-0.0147401356052666i</v>
      </c>
      <c r="AH1303" t="str">
        <f t="shared" si="662"/>
        <v>0.814954081867398+1.67455712819934i</v>
      </c>
      <c r="AI1303">
        <f t="shared" si="663"/>
        <v>5.4011562049460391</v>
      </c>
      <c r="AJ1303">
        <f t="shared" si="664"/>
        <v>64.049275722286538</v>
      </c>
      <c r="AK1303"/>
      <c r="AL1303"/>
      <c r="AM1303"/>
      <c r="AN1303"/>
    </row>
    <row r="1304" spans="1:40" x14ac:dyDescent="0.25">
      <c r="A1304"/>
      <c r="B1304">
        <f t="shared" si="630"/>
        <v>117000</v>
      </c>
      <c r="C1304" s="237" t="str">
        <f t="shared" si="633"/>
        <v>-5.58304313914907E-06+0.0209318151005006i</v>
      </c>
      <c r="D1304" s="208" t="str">
        <f t="shared" si="634"/>
        <v>-5.95704876033669+0.160477249103838i</v>
      </c>
      <c r="E1304" t="str">
        <f t="shared" si="635"/>
        <v>2870</v>
      </c>
      <c r="F1304" t="str">
        <f t="shared" si="636"/>
        <v>0.777000777000777</v>
      </c>
      <c r="G1304" t="str">
        <f t="shared" si="631"/>
        <v>0.777000777000777</v>
      </c>
      <c r="H1304" t="str">
        <f t="shared" si="637"/>
        <v>8.07428373822937+2.80488970157761i</v>
      </c>
      <c r="I1304" t="str">
        <f t="shared" si="638"/>
        <v>459.457925587507i</v>
      </c>
      <c r="J1304" t="str">
        <f t="shared" si="632"/>
        <v>-179.567852075064+99.3700898807042i</v>
      </c>
      <c r="K1304" t="str">
        <f t="shared" si="639"/>
        <v>1.08398453730457-1.95882659742024i</v>
      </c>
      <c r="L1304" t="str">
        <f t="shared" si="640"/>
        <v>0.0847350121563326-0.129041465753589i</v>
      </c>
      <c r="M1304" t="str">
        <f t="shared" si="641"/>
        <v>1.1687195494609-2.08786806317383i</v>
      </c>
      <c r="N1304" t="str">
        <f t="shared" si="642"/>
        <v>-0.518884437148619i</v>
      </c>
      <c r="O1304" t="str">
        <f t="shared" si="643"/>
        <v>0.868372940594091-0.495911722027188i</v>
      </c>
      <c r="P1304" t="str">
        <f t="shared" si="644"/>
        <v>0.131627059405909+0.495911722027188i</v>
      </c>
      <c r="Q1304" t="str">
        <f t="shared" si="645"/>
        <v>-0.131627059405909+0.022972715121431i</v>
      </c>
      <c r="R1304" t="str">
        <f t="shared" si="646"/>
        <v>-0.332330794779639-3.82555277747954i</v>
      </c>
      <c r="S1304" t="str">
        <f t="shared" si="647"/>
        <v>0.053820540651742i</v>
      </c>
      <c r="T1304" t="str">
        <f t="shared" si="648"/>
        <v>0.205893318775722-0.0178862230502633i</v>
      </c>
      <c r="U1304" t="str">
        <f t="shared" si="649"/>
        <v>0.0001-1360.29865890509i</v>
      </c>
      <c r="V1304" t="str">
        <f t="shared" si="650"/>
        <v>0.00002-0.0218187893971491i</v>
      </c>
      <c r="W1304" t="str">
        <f t="shared" si="651"/>
        <v>0.0000199993584529565-0.0218184394361078i</v>
      </c>
      <c r="X1304" t="str">
        <f t="shared" si="652"/>
        <v>0.0017021170750589-0.0216848528709135i</v>
      </c>
      <c r="Y1304" t="str">
        <f t="shared" si="653"/>
        <v>0.009+0.735132680940012i</v>
      </c>
      <c r="Z1304" t="str">
        <f t="shared" si="654"/>
        <v>-0.364221965975609-0.0340926835361116i</v>
      </c>
      <c r="AA1304" t="str">
        <f t="shared" si="655"/>
        <v>0.252248615199364-16.8159463576447i</v>
      </c>
      <c r="AB1304" t="str">
        <f t="shared" si="656"/>
        <v>1.40173615017659-0.121770660596259i</v>
      </c>
      <c r="AC1304" t="str">
        <f t="shared" si="657"/>
        <v>2.38399536860693-3.06895589253955i</v>
      </c>
      <c r="AD1304" t="str">
        <f t="shared" si="658"/>
        <v>0.246024362867876+0.265632754943413i</v>
      </c>
      <c r="AE1304" t="str">
        <f t="shared" si="659"/>
        <v>-0.080551343670523-0.105136914978435i</v>
      </c>
      <c r="AF1304" t="str">
        <f t="shared" si="660"/>
        <v>-14.0313324985661-2.64441245247377i</v>
      </c>
      <c r="AG1304" t="str">
        <f t="shared" si="661"/>
        <v>1.01639471017534-0.0147338597185473i</v>
      </c>
      <c r="AH1304" t="str">
        <f t="shared" si="662"/>
        <v>0.814221683577526+1.67279364920548i</v>
      </c>
      <c r="AI1304">
        <f t="shared" si="663"/>
        <v>5.392261357786996</v>
      </c>
      <c r="AJ1304">
        <f t="shared" si="664"/>
        <v>64.045791223996318</v>
      </c>
      <c r="AK1304"/>
      <c r="AL1304"/>
      <c r="AM1304"/>
      <c r="AN1304"/>
    </row>
    <row r="1305" spans="1:40" x14ac:dyDescent="0.25">
      <c r="A1305"/>
      <c r="B1305">
        <f t="shared" si="630"/>
        <v>117100</v>
      </c>
      <c r="C1305" s="237" t="str">
        <f t="shared" si="633"/>
        <v>-5.57351169787762E-06+0.0209139399407004i</v>
      </c>
      <c r="D1305" s="208" t="str">
        <f t="shared" si="634"/>
        <v>-5.95704868726231+0.160340206212036i</v>
      </c>
      <c r="E1305" t="str">
        <f t="shared" si="635"/>
        <v>2870</v>
      </c>
      <c r="F1305" t="str">
        <f t="shared" si="636"/>
        <v>0.777000777000777</v>
      </c>
      <c r="G1305" t="str">
        <f t="shared" si="631"/>
        <v>0.777000777000777</v>
      </c>
      <c r="H1305" t="str">
        <f t="shared" si="637"/>
        <v>8.07586731375777+2.8030922672099i</v>
      </c>
      <c r="I1305" t="str">
        <f t="shared" si="638"/>
        <v>459.850624669206i</v>
      </c>
      <c r="J1305" t="str">
        <f t="shared" si="632"/>
        <v>-179.876646977327+99.4550215814569i</v>
      </c>
      <c r="K1305" t="str">
        <f t="shared" si="639"/>
        <v>1.08255146709942-1.95792756349404i</v>
      </c>
      <c r="L1305" t="str">
        <f t="shared" si="640"/>
        <v>0.0846338828324247-0.128997617897878i</v>
      </c>
      <c r="M1305" t="str">
        <f t="shared" si="641"/>
        <v>1.16718534993184-2.08692518139192i</v>
      </c>
      <c r="N1305" t="str">
        <f t="shared" si="642"/>
        <v>-0.519327928120541i</v>
      </c>
      <c r="O1305" t="str">
        <f t="shared" si="643"/>
        <v>0.868152922832076-0.496296788804968i</v>
      </c>
      <c r="P1305" t="str">
        <f t="shared" si="644"/>
        <v>0.131847077167924+0.496296788804968i</v>
      </c>
      <c r="Q1305" t="str">
        <f t="shared" si="645"/>
        <v>-0.131847077167924+0.0230311393155729i</v>
      </c>
      <c r="R1305" t="str">
        <f t="shared" si="646"/>
        <v>-0.332329071103717-3.82223646337133i</v>
      </c>
      <c r="S1305" t="str">
        <f t="shared" si="647"/>
        <v>0.0538665411138374i</v>
      </c>
      <c r="T1305" t="str">
        <f t="shared" si="648"/>
        <v>0.205890657601-0.0179014175719318i</v>
      </c>
      <c r="U1305" t="str">
        <f t="shared" si="649"/>
        <v>0.0001-1359.13700334667i</v>
      </c>
      <c r="V1305" t="str">
        <f t="shared" si="650"/>
        <v>0.00002-0.0218001567845127i</v>
      </c>
      <c r="W1305" t="str">
        <f t="shared" si="651"/>
        <v>0.0000199993584529567-0.0217998071223286i</v>
      </c>
      <c r="X1305" t="str">
        <f t="shared" si="652"/>
        <v>0.00169926248750472-0.0216665558807453i</v>
      </c>
      <c r="Y1305" t="str">
        <f t="shared" si="653"/>
        <v>0.009+0.735760999470729i</v>
      </c>
      <c r="Z1305" t="str">
        <f t="shared" si="654"/>
        <v>-0.363586171787047-0.0340028604854611i</v>
      </c>
      <c r="AA1305" t="str">
        <f t="shared" si="655"/>
        <v>0.251724969566986-16.8007283016538i</v>
      </c>
      <c r="AB1305" t="str">
        <f t="shared" si="656"/>
        <v>1.4017180327125-0.121874105965123i</v>
      </c>
      <c r="AC1305" t="str">
        <f t="shared" si="657"/>
        <v>2.38172261181907-3.06753033069739i</v>
      </c>
      <c r="AD1305" t="str">
        <f t="shared" si="658"/>
        <v>0.246139182458583+0.265843427214243i</v>
      </c>
      <c r="AE1305" t="str">
        <f t="shared" si="659"/>
        <v>-0.0804533661103671-0.10502643027672i</v>
      </c>
      <c r="AF1305" t="str">
        <f t="shared" si="660"/>
        <v>-14.0329160010201-2.64275206099786i</v>
      </c>
      <c r="AG1305" t="str">
        <f t="shared" si="661"/>
        <v>1.01639252770203-0.014727601122915i</v>
      </c>
      <c r="AH1305" t="str">
        <f t="shared" si="662"/>
        <v>0.813491021960517+1.6710336784855i</v>
      </c>
      <c r="AI1305">
        <f t="shared" si="663"/>
        <v>5.3833757192783249</v>
      </c>
      <c r="AJ1305">
        <f t="shared" si="664"/>
        <v>64.042298780395228</v>
      </c>
      <c r="AK1305"/>
      <c r="AL1305"/>
      <c r="AM1305"/>
      <c r="AN1305"/>
    </row>
    <row r="1306" spans="1:40" x14ac:dyDescent="0.25">
      <c r="A1306"/>
      <c r="B1306">
        <f t="shared" si="630"/>
        <v>117200</v>
      </c>
      <c r="C1306" s="237" t="str">
        <f t="shared" si="633"/>
        <v>-5.56400464408094E-06+0.0208960952845794i</v>
      </c>
      <c r="D1306" s="208" t="str">
        <f t="shared" si="634"/>
        <v>-5.9570486143749+0.160203397181775i</v>
      </c>
      <c r="E1306" t="str">
        <f t="shared" si="635"/>
        <v>2870</v>
      </c>
      <c r="F1306" t="str">
        <f t="shared" si="636"/>
        <v>0.777000777000777</v>
      </c>
      <c r="G1306" t="str">
        <f t="shared" si="631"/>
        <v>0.777000777000777</v>
      </c>
      <c r="H1306" t="str">
        <f t="shared" si="637"/>
        <v>8.0774475107415+2.80129662569555i</v>
      </c>
      <c r="I1306" t="str">
        <f t="shared" si="638"/>
        <v>460.243323750905i</v>
      </c>
      <c r="J1306" t="str">
        <f t="shared" si="632"/>
        <v>-180.185705694115+99.5399532822096i</v>
      </c>
      <c r="K1306" t="str">
        <f t="shared" si="639"/>
        <v>1.08112096141609-1.95702867994288i</v>
      </c>
      <c r="L1306" t="str">
        <f t="shared" si="640"/>
        <v>0.0845329085223156-0.128953743251831i</v>
      </c>
      <c r="M1306" t="str">
        <f t="shared" si="641"/>
        <v>1.16565386993841-2.08598242319471i</v>
      </c>
      <c r="N1306" t="str">
        <f t="shared" si="642"/>
        <v>-0.519771419092463i</v>
      </c>
      <c r="O1306" t="str">
        <f t="shared" si="643"/>
        <v>0.867932734318064-0.496681757968993i</v>
      </c>
      <c r="P1306" t="str">
        <f t="shared" si="644"/>
        <v>0.132067265681936+0.496681757968993i</v>
      </c>
      <c r="Q1306" t="str">
        <f t="shared" si="645"/>
        <v>-0.132067265681936+0.0230896611234701i</v>
      </c>
      <c r="R1306" t="str">
        <f t="shared" si="646"/>
        <v>-0.332327345923629-3.81892576607965i</v>
      </c>
      <c r="S1306" t="str">
        <f t="shared" si="647"/>
        <v>0.053912541575933i</v>
      </c>
      <c r="T1306" t="str">
        <f t="shared" si="648"/>
        <v>0.205887994139171-0.0179166118539271i</v>
      </c>
      <c r="U1306" t="str">
        <f t="shared" si="649"/>
        <v>0.0001-1357.97733013563i</v>
      </c>
      <c r="V1306" t="str">
        <f t="shared" si="650"/>
        <v>0.00002-0.0217815559681437i</v>
      </c>
      <c r="W1306" t="str">
        <f t="shared" si="651"/>
        <v>0.0000199993584529565-0.0217812066043066i</v>
      </c>
      <c r="X1306" t="str">
        <f t="shared" si="652"/>
        <v>0.00169641514572155-0.021648289553006i</v>
      </c>
      <c r="Y1306" t="str">
        <f t="shared" si="653"/>
        <v>0.009+0.736389318001447i</v>
      </c>
      <c r="Z1306" t="str">
        <f t="shared" si="654"/>
        <v>-0.362952052514676-0.0339133568881108i</v>
      </c>
      <c r="AA1306" t="str">
        <f t="shared" si="655"/>
        <v>0.251202996279279-16.7855384691008i</v>
      </c>
      <c r="AB1306" t="str">
        <f t="shared" si="656"/>
        <v>1.40169989967762-0.121977549702275i</v>
      </c>
      <c r="AC1306" t="str">
        <f t="shared" si="657"/>
        <v>2.37945388784819-3.06610495617737i</v>
      </c>
      <c r="AD1306" t="str">
        <f t="shared" si="658"/>
        <v>0.246254092560444+0.266054050137009i</v>
      </c>
      <c r="AE1306" t="str">
        <f t="shared" si="659"/>
        <v>-0.0803556423811285-0.10491616650323i</v>
      </c>
      <c r="AF1306" t="str">
        <f t="shared" si="660"/>
        <v>-14.0344961251164-2.64109322851377i</v>
      </c>
      <c r="AG1306" t="str">
        <f t="shared" si="661"/>
        <v>1.01639034733878-0.0147213597687943i</v>
      </c>
      <c r="AH1306" t="str">
        <f t="shared" si="662"/>
        <v>0.812762091442134+1.66927720517436i</v>
      </c>
      <c r="AI1306">
        <f t="shared" si="663"/>
        <v>5.3744992700425875</v>
      </c>
      <c r="AJ1306">
        <f t="shared" si="664"/>
        <v>64.03879839706093</v>
      </c>
      <c r="AK1306"/>
      <c r="AL1306"/>
      <c r="AM1306"/>
      <c r="AN1306"/>
    </row>
    <row r="1307" spans="1:40" x14ac:dyDescent="0.25">
      <c r="A1307"/>
      <c r="B1307">
        <f t="shared" si="630"/>
        <v>117300</v>
      </c>
      <c r="C1307" s="237" t="str">
        <f t="shared" si="633"/>
        <v>-5.55452189463174E-06+0.020878281054123i</v>
      </c>
      <c r="D1307" s="208" t="str">
        <f t="shared" si="634"/>
        <v>-5.95704854167382+0.160066821414943i</v>
      </c>
      <c r="E1307" t="str">
        <f t="shared" si="635"/>
        <v>2870</v>
      </c>
      <c r="F1307" t="str">
        <f t="shared" si="636"/>
        <v>0.777000777000777</v>
      </c>
      <c r="G1307" t="str">
        <f t="shared" si="631"/>
        <v>0.777000777000777</v>
      </c>
      <c r="H1307" t="str">
        <f t="shared" si="637"/>
        <v>8.07902433825958+2.7995027758711i</v>
      </c>
      <c r="I1307" t="str">
        <f t="shared" si="638"/>
        <v>460.636022832603i</v>
      </c>
      <c r="J1307" t="str">
        <f t="shared" si="632"/>
        <v>-180.495028225429+99.6248849829624i</v>
      </c>
      <c r="K1307" t="str">
        <f t="shared" si="639"/>
        <v>1.07969301493686-1.95612994925069i</v>
      </c>
      <c r="L1307" t="str">
        <f t="shared" si="640"/>
        <v>0.0844320889799714-0.12890984204511i</v>
      </c>
      <c r="M1307" t="str">
        <f t="shared" si="641"/>
        <v>1.16412510391683-2.0850397912958i</v>
      </c>
      <c r="N1307" t="str">
        <f t="shared" si="642"/>
        <v>-0.520214910064385i</v>
      </c>
      <c r="O1307" t="str">
        <f t="shared" si="643"/>
        <v>0.867712375095362-0.497066629443544i</v>
      </c>
      <c r="P1307" t="str">
        <f t="shared" si="644"/>
        <v>0.132287624904638+0.497066629443544i</v>
      </c>
      <c r="Q1307" t="str">
        <f t="shared" si="645"/>
        <v>-0.132287624904638+0.023148280620841i</v>
      </c>
      <c r="R1307" t="str">
        <f t="shared" si="646"/>
        <v>-0.33232561923927-3.81562067123856i</v>
      </c>
      <c r="S1307" t="str">
        <f t="shared" si="647"/>
        <v>0.0539585420380284i</v>
      </c>
      <c r="T1307" t="str">
        <f t="shared" si="648"/>
        <v>0.205885328390196-0.017931805896036i</v>
      </c>
      <c r="U1307" t="str">
        <f t="shared" si="649"/>
        <v>0.0001-1356.81963420201i</v>
      </c>
      <c r="V1307" t="str">
        <f t="shared" si="650"/>
        <v>0.00002-0.0217629868667216i</v>
      </c>
      <c r="W1307" t="str">
        <f t="shared" si="651"/>
        <v>0.0000199993584529566-0.0217626378007228i</v>
      </c>
      <c r="X1307" t="str">
        <f t="shared" si="652"/>
        <v>0.00169357502525678-0.0216300538111671i</v>
      </c>
      <c r="Y1307" t="str">
        <f t="shared" si="653"/>
        <v>0.009+0.737017636532165i</v>
      </c>
      <c r="Z1307" t="str">
        <f t="shared" si="654"/>
        <v>-0.362319602242098-0.0338241713124834i</v>
      </c>
      <c r="AA1307" t="str">
        <f t="shared" si="655"/>
        <v>0.250682688138347-16.7703767798634i</v>
      </c>
      <c r="AB1307" t="str">
        <f t="shared" si="656"/>
        <v>1.4016817510717-0.122080991806264i</v>
      </c>
      <c r="AC1307" t="str">
        <f t="shared" si="657"/>
        <v>2.37718918844775-3.06467977299041i</v>
      </c>
      <c r="AD1307" t="str">
        <f t="shared" si="658"/>
        <v>0.24636909315563+0.266264623679824i</v>
      </c>
      <c r="AE1307" t="str">
        <f t="shared" si="659"/>
        <v>-0.0802581715910938-0.104806122955813i</v>
      </c>
      <c r="AF1307" t="str">
        <f t="shared" si="660"/>
        <v>-14.0360728799334-2.63943595445616i</v>
      </c>
      <c r="AG1307" t="str">
        <f t="shared" si="661"/>
        <v>1.01638816907428-0.014715135606797i</v>
      </c>
      <c r="AH1307" t="str">
        <f t="shared" si="662"/>
        <v>0.812034886470241+1.66752421845191i</v>
      </c>
      <c r="AI1307">
        <f t="shared" si="663"/>
        <v>5.3656319907605621</v>
      </c>
      <c r="AJ1307">
        <f t="shared" si="664"/>
        <v>64.03529007959574</v>
      </c>
      <c r="AK1307"/>
      <c r="AL1307"/>
      <c r="AM1307"/>
      <c r="AN1307"/>
    </row>
    <row r="1308" spans="1:40" x14ac:dyDescent="0.25">
      <c r="A1308"/>
      <c r="B1308">
        <f t="shared" si="630"/>
        <v>117400</v>
      </c>
      <c r="C1308" s="237" t="str">
        <f t="shared" si="633"/>
        <v>-5.54506336675666E-06+0.0208604971715826i</v>
      </c>
      <c r="D1308" s="208" t="str">
        <f t="shared" si="634"/>
        <v>-5.95704846915844+0.159930478315467i</v>
      </c>
      <c r="E1308" t="str">
        <f t="shared" si="635"/>
        <v>2870</v>
      </c>
      <c r="F1308" t="str">
        <f t="shared" si="636"/>
        <v>0.777000777000777</v>
      </c>
      <c r="G1308" t="str">
        <f t="shared" si="631"/>
        <v>0.777000777000777</v>
      </c>
      <c r="H1308" t="str">
        <f t="shared" si="637"/>
        <v>8.08059780536266+2.79771071656637i</v>
      </c>
      <c r="I1308" t="str">
        <f t="shared" si="638"/>
        <v>461.028721914302i</v>
      </c>
      <c r="J1308" t="str">
        <f t="shared" si="632"/>
        <v>-180.804614571269+99.7098166837151i</v>
      </c>
      <c r="K1308" t="str">
        <f t="shared" si="639"/>
        <v>1.07826762235479-1.95523137388716i</v>
      </c>
      <c r="L1308" t="str">
        <f t="shared" si="640"/>
        <v>0.0843314239595875-0.128865914506445i</v>
      </c>
      <c r="M1308" t="str">
        <f t="shared" si="641"/>
        <v>1.16259904631438-2.0840972883936i</v>
      </c>
      <c r="N1308" t="str">
        <f t="shared" si="642"/>
        <v>-0.520658401036307i</v>
      </c>
      <c r="O1308" t="str">
        <f t="shared" si="643"/>
        <v>0.867491845207313-0.497451403152923i</v>
      </c>
      <c r="P1308" t="str">
        <f t="shared" si="644"/>
        <v>0.132508154792687+0.497451403152923i</v>
      </c>
      <c r="Q1308" t="str">
        <f t="shared" si="645"/>
        <v>-0.132508154792687+0.023206997883384i</v>
      </c>
      <c r="R1308" t="str">
        <f t="shared" si="646"/>
        <v>-0.332323891050536-3.81232116453115i</v>
      </c>
      <c r="S1308" t="str">
        <f t="shared" si="647"/>
        <v>0.054004542500124i</v>
      </c>
      <c r="T1308" t="str">
        <f t="shared" si="648"/>
        <v>0.205882660354045-0.0179469996980452i</v>
      </c>
      <c r="U1308" t="str">
        <f t="shared" si="649"/>
        <v>0.0001-1355.66391049315i</v>
      </c>
      <c r="V1308" t="str">
        <f t="shared" si="650"/>
        <v>0.00002-0.0217444493992031i</v>
      </c>
      <c r="W1308" t="str">
        <f t="shared" si="651"/>
        <v>0.0000199993584529566-0.0217441006305353i</v>
      </c>
      <c r="X1308" t="str">
        <f t="shared" si="652"/>
        <v>0.00169074210176069-0.021611848578953i</v>
      </c>
      <c r="Y1308" t="str">
        <f t="shared" si="653"/>
        <v>0.009+0.737645955062883i</v>
      </c>
      <c r="Z1308" t="str">
        <f t="shared" si="654"/>
        <v>-0.361688815079178-0.0337353023347546i</v>
      </c>
      <c r="AA1308" t="str">
        <f t="shared" si="655"/>
        <v>0.250164037985096-16.7552431541276i</v>
      </c>
      <c r="AB1308" t="str">
        <f t="shared" si="656"/>
        <v>1.40166358689451-0.122184432275637i</v>
      </c>
      <c r="AC1308" t="str">
        <f t="shared" si="657"/>
        <v>2.37492850538758-3.06325478512501i</v>
      </c>
      <c r="AD1308" t="str">
        <f t="shared" si="658"/>
        <v>0.246484184226296+0.266475147810783i</v>
      </c>
      <c r="AE1308" t="str">
        <f t="shared" si="659"/>
        <v>-0.0801609528524714-0.10469629893534i</v>
      </c>
      <c r="AF1308" t="str">
        <f t="shared" si="660"/>
        <v>-14.0376462745211-2.6377802382509i</v>
      </c>
      <c r="AG1308" t="str">
        <f t="shared" si="661"/>
        <v>1.01638599289724-0.0147089285877209i</v>
      </c>
      <c r="AH1308" t="str">
        <f t="shared" si="662"/>
        <v>0.811309401514747+1.66577470754266i</v>
      </c>
      <c r="AI1308">
        <f t="shared" si="663"/>
        <v>5.3567738621711065</v>
      </c>
      <c r="AJ1308">
        <f t="shared" si="664"/>
        <v>64.031773833624911</v>
      </c>
      <c r="AK1308"/>
      <c r="AL1308"/>
      <c r="AM1308"/>
      <c r="AN1308"/>
    </row>
    <row r="1309" spans="1:40" x14ac:dyDescent="0.25">
      <c r="A1309"/>
      <c r="B1309">
        <f t="shared" si="630"/>
        <v>117500</v>
      </c>
      <c r="C1309" s="237" t="str">
        <f t="shared" si="633"/>
        <v>-5.53562897803436E-06+0.0208427435594742i</v>
      </c>
      <c r="D1309" s="208" t="str">
        <f t="shared" si="634"/>
        <v>-5.95704839682812+0.159794367289302i</v>
      </c>
      <c r="E1309" t="str">
        <f t="shared" si="635"/>
        <v>2870</v>
      </c>
      <c r="F1309" t="str">
        <f t="shared" si="636"/>
        <v>0.777000777000777</v>
      </c>
      <c r="G1309" t="str">
        <f t="shared" si="631"/>
        <v>0.777000777000777</v>
      </c>
      <c r="H1309" t="str">
        <f t="shared" si="637"/>
        <v>8.08216792107308+2.79592044660446i</v>
      </c>
      <c r="I1309" t="str">
        <f t="shared" si="638"/>
        <v>461.421420996001i</v>
      </c>
      <c r="J1309" t="str">
        <f t="shared" si="632"/>
        <v>-181.114464731635+99.7947483844679i</v>
      </c>
      <c r="K1309" t="str">
        <f t="shared" si="639"/>
        <v>1.07684477837368-1.95433295630775i</v>
      </c>
      <c r="L1309" t="str">
        <f t="shared" si="640"/>
        <v>0.0842309132155886-0.128821960863636i</v>
      </c>
      <c r="M1309" t="str">
        <f t="shared" si="641"/>
        <v>1.16107569158927-2.08315491717139i</v>
      </c>
      <c r="N1309" t="str">
        <f t="shared" si="642"/>
        <v>-0.521101892008229i</v>
      </c>
      <c r="O1309" t="str">
        <f t="shared" si="643"/>
        <v>0.86727114469729-0.497836079021451i</v>
      </c>
      <c r="P1309" t="str">
        <f t="shared" si="644"/>
        <v>0.13272885530271+0.497836079021451i</v>
      </c>
      <c r="Q1309" t="str">
        <f t="shared" si="645"/>
        <v>-0.13272885530271+0.023265812986778i</v>
      </c>
      <c r="R1309" t="str">
        <f t="shared" si="646"/>
        <v>-0.332322161357362-3.80902723168917i</v>
      </c>
      <c r="S1309" t="str">
        <f t="shared" si="647"/>
        <v>0.0540505429622193i</v>
      </c>
      <c r="T1309" t="str">
        <f t="shared" si="648"/>
        <v>0.205879990030679-0.0179621932597437i</v>
      </c>
      <c r="U1309" t="str">
        <f t="shared" si="649"/>
        <v>0.0001-1354.51015397358i</v>
      </c>
      <c r="V1309" t="str">
        <f t="shared" si="650"/>
        <v>0.00002-0.0217259434848208i</v>
      </c>
      <c r="W1309" t="str">
        <f t="shared" si="651"/>
        <v>0.0000199993584529567-0.021725595012978i</v>
      </c>
      <c r="X1309" t="str">
        <f t="shared" si="652"/>
        <v>0.00168791635098585-0.0215936737803396i</v>
      </c>
      <c r="Y1309" t="str">
        <f t="shared" si="653"/>
        <v>0.009+0.738274273593601i</v>
      </c>
      <c r="Z1309" t="str">
        <f t="shared" si="654"/>
        <v>-0.361059685161889-0.0336467485388009i</v>
      </c>
      <c r="AA1309" t="str">
        <f t="shared" si="655"/>
        <v>0.249647038698968-16.7401375123858i</v>
      </c>
      <c r="AB1309" t="str">
        <f t="shared" si="656"/>
        <v>1.40164540714581-0.122287871108958i</v>
      </c>
      <c r="AC1309" t="str">
        <f t="shared" si="657"/>
        <v>2.3726718304537-3.0618299965473i</v>
      </c>
      <c r="AD1309" t="str">
        <f t="shared" si="658"/>
        <v>0.246599365754577+0.266685622497971i</v>
      </c>
      <c r="AE1309" t="str">
        <f t="shared" si="659"/>
        <v>-0.0800639852813664-0.104586693745692i</v>
      </c>
      <c r="AF1309" t="str">
        <f t="shared" si="660"/>
        <v>-14.0392163179012-2.63612607931516i</v>
      </c>
      <c r="AG1309" t="str">
        <f t="shared" si="661"/>
        <v>1.01638381879644-0.0147027386625483i</v>
      </c>
      <c r="AH1309" t="str">
        <f t="shared" si="662"/>
        <v>0.810585631067394+1.66402866171554i</v>
      </c>
      <c r="AI1309">
        <f t="shared" si="663"/>
        <v>5.3479248650706781</v>
      </c>
      <c r="AJ1309">
        <f t="shared" si="664"/>
        <v>64.028249664799262</v>
      </c>
      <c r="AK1309"/>
      <c r="AL1309"/>
      <c r="AM1309"/>
      <c r="AN1309"/>
    </row>
    <row r="1310" spans="1:40" x14ac:dyDescent="0.25">
      <c r="A1310"/>
      <c r="B1310">
        <f t="shared" si="630"/>
        <v>117600</v>
      </c>
      <c r="C1310" s="237" t="str">
        <f t="shared" si="633"/>
        <v>-0.0000055262186463938+0.0208250201405773i</v>
      </c>
      <c r="D1310" s="208" t="str">
        <f t="shared" si="634"/>
        <v>-5.95704832468224+0.159658487744426i</v>
      </c>
      <c r="E1310" t="str">
        <f t="shared" si="635"/>
        <v>2870</v>
      </c>
      <c r="F1310" t="str">
        <f t="shared" si="636"/>
        <v>0.777000777000777</v>
      </c>
      <c r="G1310" t="str">
        <f t="shared" si="631"/>
        <v>0.777000777000777</v>
      </c>
      <c r="H1310" t="str">
        <f t="shared" si="637"/>
        <v>8.08373469438497+2.79413196480194i</v>
      </c>
      <c r="I1310" t="str">
        <f t="shared" si="638"/>
        <v>461.8141200777i</v>
      </c>
      <c r="J1310" t="str">
        <f t="shared" si="632"/>
        <v>-181.424578706526+99.8796800852206i</v>
      </c>
      <c r="K1310" t="str">
        <f t="shared" si="639"/>
        <v>1.07542447770808-1.95343469895379i</v>
      </c>
      <c r="L1310" t="str">
        <f t="shared" si="640"/>
        <v>0.0841305565026293-0.12877798134356i</v>
      </c>
      <c r="M1310" t="str">
        <f t="shared" si="641"/>
        <v>1.15955503421071-2.08221268029735i</v>
      </c>
      <c r="N1310" t="str">
        <f t="shared" si="642"/>
        <v>-0.521545382980151i</v>
      </c>
      <c r="O1310" t="str">
        <f t="shared" si="643"/>
        <v>0.867050273608702-0.49822065697347i</v>
      </c>
      <c r="P1310" t="str">
        <f t="shared" si="644"/>
        <v>0.132949726391298+0.49822065697347i</v>
      </c>
      <c r="Q1310" t="str">
        <f t="shared" si="645"/>
        <v>-0.132949726391298+0.023324726006681i</v>
      </c>
      <c r="R1310" t="str">
        <f t="shared" si="646"/>
        <v>-0.332320430159705-3.80573885849294i</v>
      </c>
      <c r="S1310" t="str">
        <f t="shared" si="647"/>
        <v>0.0540965434243149i</v>
      </c>
      <c r="T1310" t="str">
        <f t="shared" si="648"/>
        <v>0.205877317420066-0.0179773865809215i</v>
      </c>
      <c r="U1310" t="str">
        <f t="shared" si="649"/>
        <v>0.0001-1353.35835962496i</v>
      </c>
      <c r="V1310" t="str">
        <f t="shared" si="650"/>
        <v>0.00002-0.021707469043082i</v>
      </c>
      <c r="W1310" t="str">
        <f t="shared" si="651"/>
        <v>0.0000199993584529566-0.0217071208675593i</v>
      </c>
      <c r="X1310" t="str">
        <f t="shared" si="652"/>
        <v>0.00168509774878665-0.0215755293395535i</v>
      </c>
      <c r="Y1310" t="str">
        <f t="shared" si="653"/>
        <v>0.009+0.738902592124319i</v>
      </c>
      <c r="Z1310" t="str">
        <f t="shared" si="654"/>
        <v>-0.360432206652185-0.0335585085161526i</v>
      </c>
      <c r="AA1310" t="str">
        <f t="shared" si="655"/>
        <v>0.249131683197696-16.7250597754354i</v>
      </c>
      <c r="AB1310" t="str">
        <f t="shared" si="656"/>
        <v>1.40162721182537-0.122391308304797i</v>
      </c>
      <c r="AC1310" t="str">
        <f t="shared" si="657"/>
        <v>2.3704191554484-3.06040541120107i</v>
      </c>
      <c r="AD1310" t="str">
        <f t="shared" si="658"/>
        <v>0.246714637722602+0.266896047709457i</v>
      </c>
      <c r="AE1310" t="str">
        <f t="shared" si="659"/>
        <v>-0.0799672679977665-0.10447730669374i</v>
      </c>
      <c r="AF1310" t="str">
        <f t="shared" si="660"/>
        <v>-14.0407830190672-2.63447347705751i</v>
      </c>
      <c r="AG1310" t="str">
        <f t="shared" si="661"/>
        <v>1.01638164676074-0.0146965657824463i</v>
      </c>
      <c r="AH1310" t="str">
        <f t="shared" si="662"/>
        <v>0.809863569641745+1.66228607028357i</v>
      </c>
      <c r="AI1310">
        <f t="shared" si="663"/>
        <v>5.3390849803128573</v>
      </c>
      <c r="AJ1310">
        <f t="shared" si="664"/>
        <v>64.024717578791069</v>
      </c>
      <c r="AK1310"/>
      <c r="AL1310"/>
      <c r="AM1310"/>
      <c r="AN1310"/>
    </row>
    <row r="1311" spans="1:40" x14ac:dyDescent="0.25">
      <c r="A1311"/>
      <c r="B1311">
        <f t="shared" si="630"/>
        <v>117700</v>
      </c>
      <c r="C1311" s="237" t="str">
        <f t="shared" si="633"/>
        <v>-5.51683229011248E-06+0.0208073268379338i</v>
      </c>
      <c r="D1311" s="208" t="str">
        <f t="shared" si="634"/>
        <v>-5.95704825272018+0.159522839090826i</v>
      </c>
      <c r="E1311" t="str">
        <f t="shared" si="635"/>
        <v>2870</v>
      </c>
      <c r="F1311" t="str">
        <f t="shared" si="636"/>
        <v>0.777000777000777</v>
      </c>
      <c r="G1311" t="str">
        <f t="shared" si="631"/>
        <v>0.777000777000777</v>
      </c>
      <c r="H1311" t="str">
        <f t="shared" si="637"/>
        <v>8.08529813426435+2.79234526996881i</v>
      </c>
      <c r="I1311" t="str">
        <f t="shared" si="638"/>
        <v>462.206819159398i</v>
      </c>
      <c r="J1311" t="str">
        <f t="shared" si="632"/>
        <v>-181.734956495943+99.9646117859734i</v>
      </c>
      <c r="K1311" t="str">
        <f t="shared" si="639"/>
        <v>1.07400671508326-1.95253660425254i</v>
      </c>
      <c r="L1311" t="str">
        <f t="shared" si="640"/>
        <v>0.0840303535755985-0.128733976172171i</v>
      </c>
      <c r="M1311" t="str">
        <f t="shared" si="641"/>
        <v>1.15803706865886-2.08127058042471i</v>
      </c>
      <c r="N1311" t="str">
        <f t="shared" si="642"/>
        <v>-0.521988873952073i</v>
      </c>
      <c r="O1311" t="str">
        <f t="shared" si="643"/>
        <v>0.86682923198499-0.498605136933337i</v>
      </c>
      <c r="P1311" t="str">
        <f t="shared" si="644"/>
        <v>0.13317076801501+0.498605136933337i</v>
      </c>
      <c r="Q1311" t="str">
        <f t="shared" si="645"/>
        <v>-0.13317076801501+0.023383737018736i</v>
      </c>
      <c r="R1311" t="str">
        <f t="shared" si="646"/>
        <v>-0.332318697457421-3.80245603077107i</v>
      </c>
      <c r="S1311" t="str">
        <f t="shared" si="647"/>
        <v>0.0541425438864103i</v>
      </c>
      <c r="T1311" t="str">
        <f t="shared" si="648"/>
        <v>0.205874642522168-0.0179925796613631i</v>
      </c>
      <c r="U1311" t="str">
        <f t="shared" si="649"/>
        <v>0.0001-1352.20852244601i</v>
      </c>
      <c r="V1311" t="str">
        <f t="shared" si="650"/>
        <v>0.00002-0.0216890259937676i</v>
      </c>
      <c r="W1311" t="str">
        <f t="shared" si="651"/>
        <v>0.0000199993584529567-0.0216886781140615i</v>
      </c>
      <c r="X1311" t="str">
        <f t="shared" si="652"/>
        <v>0.00168228627111884-0.0215574151810712i</v>
      </c>
      <c r="Y1311" t="str">
        <f t="shared" si="653"/>
        <v>0.009+0.739530910655037i</v>
      </c>
      <c r="Z1311" t="str">
        <f t="shared" si="654"/>
        <v>-0.35980637373786-0.0334705808659457i</v>
      </c>
      <c r="AA1311" t="str">
        <f t="shared" si="655"/>
        <v>0.248617964437065-16.7100098643777i</v>
      </c>
      <c r="AB1311" t="str">
        <f t="shared" si="656"/>
        <v>1.40160900093293-0.122494743861687i</v>
      </c>
      <c r="AC1311" t="str">
        <f t="shared" si="657"/>
        <v>2.36817047219025-3.05898103300788i</v>
      </c>
      <c r="AD1311" t="str">
        <f t="shared" si="658"/>
        <v>0.246830000112477+0.267106423413296i</v>
      </c>
      <c r="AE1311" t="str">
        <f t="shared" si="659"/>
        <v>-0.0798708001255175-0.104368137089333i</v>
      </c>
      <c r="AF1311" t="str">
        <f t="shared" si="660"/>
        <v>-14.0423463869845-2.63282243087798i</v>
      </c>
      <c r="AG1311" t="str">
        <f t="shared" si="661"/>
        <v>1.016379476779-0.0146904098987649i</v>
      </c>
      <c r="AH1311" t="str">
        <f t="shared" si="662"/>
        <v>0.809143211773072+1.66054692260385i</v>
      </c>
      <c r="AI1311">
        <f t="shared" si="663"/>
        <v>5.3302541888090236</v>
      </c>
      <c r="AJ1311">
        <f t="shared" si="664"/>
        <v>64.021177581296939</v>
      </c>
      <c r="AK1311"/>
      <c r="AL1311"/>
      <c r="AM1311"/>
      <c r="AN1311"/>
    </row>
    <row r="1312" spans="1:40" x14ac:dyDescent="0.25">
      <c r="A1312"/>
      <c r="B1312">
        <f t="shared" si="630"/>
        <v>117800</v>
      </c>
      <c r="C1312" s="237" t="str">
        <f t="shared" si="633"/>
        <v>-5.50746982781456E-06+0.020789663574847i</v>
      </c>
      <c r="D1312" s="208" t="str">
        <f t="shared" si="634"/>
        <v>-5.95704818094131+0.159387420740494i</v>
      </c>
      <c r="E1312" t="str">
        <f t="shared" si="635"/>
        <v>2870</v>
      </c>
      <c r="F1312" t="str">
        <f t="shared" si="636"/>
        <v>0.777000777000777</v>
      </c>
      <c r="G1312" t="str">
        <f t="shared" si="631"/>
        <v>0.777000777000777</v>
      </c>
      <c r="H1312" t="str">
        <f t="shared" si="637"/>
        <v>8.08685824964925+2.7905603609086i</v>
      </c>
      <c r="I1312" t="str">
        <f t="shared" si="638"/>
        <v>462.599518241097i</v>
      </c>
      <c r="J1312" t="str">
        <f t="shared" si="632"/>
        <v>-182.045598099885+100.049543486726i</v>
      </c>
      <c r="K1312" t="str">
        <f t="shared" si="639"/>
        <v>1.07259148523524-1.95163867461724i</v>
      </c>
      <c r="L1312" t="str">
        <f t="shared" si="640"/>
        <v>0.0839303041896154-0.128689945574501i</v>
      </c>
      <c r="M1312" t="str">
        <f t="shared" si="641"/>
        <v>1.15652178942486-2.08032862019174i</v>
      </c>
      <c r="N1312" t="str">
        <f t="shared" si="642"/>
        <v>-0.522432364923994i</v>
      </c>
      <c r="O1312" t="str">
        <f t="shared" si="643"/>
        <v>0.866608019869632-0.498989518825432i</v>
      </c>
      <c r="P1312" t="str">
        <f t="shared" si="644"/>
        <v>0.133391980130368+0.498989518825432i</v>
      </c>
      <c r="Q1312" t="str">
        <f t="shared" si="645"/>
        <v>-0.133391980130368+0.023442846098562i</v>
      </c>
      <c r="R1312" t="str">
        <f t="shared" si="646"/>
        <v>-0.332316963250463-3.7991787344004i</v>
      </c>
      <c r="S1312" t="str">
        <f t="shared" si="647"/>
        <v>0.0541885443485059i</v>
      </c>
      <c r="T1312" t="str">
        <f t="shared" si="648"/>
        <v>0.205871965336957-0.0180077725008585i</v>
      </c>
      <c r="U1312" t="str">
        <f t="shared" si="649"/>
        <v>0.0001-1351.06063745242i</v>
      </c>
      <c r="V1312" t="str">
        <f t="shared" si="650"/>
        <v>0.00002-0.0216706142569308i</v>
      </c>
      <c r="W1312" t="str">
        <f t="shared" si="651"/>
        <v>0.0000199993584529565-0.0216702666725389i</v>
      </c>
      <c r="X1312" t="str">
        <f t="shared" si="652"/>
        <v>0.00167948189403889-0.0215393312296176i</v>
      </c>
      <c r="Y1312" t="str">
        <f t="shared" si="653"/>
        <v>0.009+0.740159229185755i</v>
      </c>
      <c r="Z1312" t="str">
        <f t="shared" si="654"/>
        <v>-0.359182180632407-0.0333829641948714i</v>
      </c>
      <c r="AA1312" t="str">
        <f t="shared" si="655"/>
        <v>0.248105875410668-16.6949877006162i</v>
      </c>
      <c r="AB1312" t="str">
        <f t="shared" si="656"/>
        <v>1.40159077446831-0.122598177778199i</v>
      </c>
      <c r="AC1312" t="str">
        <f t="shared" si="657"/>
        <v>2.36592577251412-3.0575568658674i</v>
      </c>
      <c r="AD1312" t="str">
        <f t="shared" si="658"/>
        <v>0.246945452906296+0.26731674957753i</v>
      </c>
      <c r="AE1312" t="str">
        <f t="shared" si="659"/>
        <v>-0.0797745807923047-0.104259184245282i</v>
      </c>
      <c r="AF1312" t="str">
        <f t="shared" si="660"/>
        <v>-14.0439064305906-2.63117294016811i</v>
      </c>
      <c r="AG1312" t="str">
        <f t="shared" si="661"/>
        <v>1.01637730884018-0.0146842709630368i</v>
      </c>
      <c r="AH1312" t="str">
        <f t="shared" si="662"/>
        <v>0.808424552018216+1.65881120807719i</v>
      </c>
      <c r="AI1312">
        <f t="shared" si="663"/>
        <v>5.321432471527439</v>
      </c>
      <c r="AJ1312">
        <f t="shared" si="664"/>
        <v>64.017629678036656</v>
      </c>
      <c r="AK1312"/>
      <c r="AL1312"/>
      <c r="AM1312"/>
      <c r="AN1312"/>
    </row>
    <row r="1313" spans="1:40" x14ac:dyDescent="0.25">
      <c r="A1313"/>
      <c r="B1313">
        <f t="shared" si="630"/>
        <v>117900</v>
      </c>
      <c r="C1313" s="237" t="str">
        <f t="shared" si="633"/>
        <v>-5.49813117846917E-06+0.0207720302748805i</v>
      </c>
      <c r="D1313" s="208" t="str">
        <f t="shared" si="634"/>
        <v>-5.95704810934499+0.159252232107417i</v>
      </c>
      <c r="E1313" t="str">
        <f t="shared" si="635"/>
        <v>2870</v>
      </c>
      <c r="F1313" t="str">
        <f t="shared" si="636"/>
        <v>0.777000777000777</v>
      </c>
      <c r="G1313" t="str">
        <f t="shared" si="631"/>
        <v>0.777000777000777</v>
      </c>
      <c r="H1313" t="str">
        <f t="shared" si="637"/>
        <v>8.08841504944972+2.78877723641843i</v>
      </c>
      <c r="I1313" t="str">
        <f t="shared" si="638"/>
        <v>462.992217322796i</v>
      </c>
      <c r="J1313" t="str">
        <f t="shared" si="632"/>
        <v>-182.356503518353+100.134475187479i</v>
      </c>
      <c r="K1313" t="str">
        <f t="shared" si="639"/>
        <v>1.07117878291071-1.95074091244718i</v>
      </c>
      <c r="L1313" t="str">
        <f t="shared" si="640"/>
        <v>0.0838304081000342-0.128645889774669i</v>
      </c>
      <c r="M1313" t="str">
        <f t="shared" si="641"/>
        <v>1.15500919101074-2.07938680222185i</v>
      </c>
      <c r="N1313" t="str">
        <f t="shared" si="642"/>
        <v>-0.522875855895916i</v>
      </c>
      <c r="O1313" t="str">
        <f t="shared" si="643"/>
        <v>0.866386637306134-0.499373802574154i</v>
      </c>
      <c r="P1313" t="str">
        <f t="shared" si="644"/>
        <v>0.133613362693866+0.499373802574154i</v>
      </c>
      <c r="Q1313" t="str">
        <f t="shared" si="645"/>
        <v>-0.133613362693866+0.023502053321762i</v>
      </c>
      <c r="R1313" t="str">
        <f t="shared" si="646"/>
        <v>-0.332315227538744-3.7959069553055i</v>
      </c>
      <c r="S1313" t="str">
        <f t="shared" si="647"/>
        <v>0.0542345448106015i</v>
      </c>
      <c r="T1313" t="str">
        <f t="shared" si="648"/>
        <v>0.20586928586439-0.0180229650991952i</v>
      </c>
      <c r="U1313" t="str">
        <f t="shared" si="649"/>
        <v>0.0001-1349.91469967681i</v>
      </c>
      <c r="V1313" t="str">
        <f t="shared" si="650"/>
        <v>0.00002-0.021652233752896i</v>
      </c>
      <c r="W1313" t="str">
        <f t="shared" si="651"/>
        <v>0.0000199993584529566-0.0216518864633176i</v>
      </c>
      <c r="X1313" t="str">
        <f t="shared" si="652"/>
        <v>0.00167668459370369-0.0215212774101658i</v>
      </c>
      <c r="Y1313" t="str">
        <f t="shared" si="653"/>
        <v>0.009+0.740787547716473i</v>
      </c>
      <c r="Z1313" t="str">
        <f t="shared" si="654"/>
        <v>-0.358559621574887-0.033295657117132i</v>
      </c>
      <c r="AA1313" t="str">
        <f t="shared" si="655"/>
        <v>0.247595409149648-16.6799932058547i</v>
      </c>
      <c r="AB1313" t="str">
        <f t="shared" si="656"/>
        <v>1.40157253243121-0.122701610052885i</v>
      </c>
      <c r="AC1313" t="str">
        <f t="shared" si="657"/>
        <v>2.36368504827091-3.05613291365701i</v>
      </c>
      <c r="AD1313" t="str">
        <f t="shared" si="658"/>
        <v>0.247060996086139+0.267527026170186i</v>
      </c>
      <c r="AE1313" t="str">
        <f t="shared" si="659"/>
        <v>-0.0796786091296321-0.104150447477338i</v>
      </c>
      <c r="AF1313" t="str">
        <f t="shared" si="660"/>
        <v>-14.0454631587947-2.62952500431101i</v>
      </c>
      <c r="AG1313" t="str">
        <f t="shared" si="661"/>
        <v>1.01637514293327-0.014678148926976i</v>
      </c>
      <c r="AH1313" t="str">
        <f t="shared" si="662"/>
        <v>0.807707584955508+1.65707891614782i</v>
      </c>
      <c r="AI1313">
        <f t="shared" si="663"/>
        <v>5.3126198094928032</v>
      </c>
      <c r="AJ1313">
        <f t="shared" si="664"/>
        <v>64.014073874751375</v>
      </c>
      <c r="AK1313"/>
      <c r="AL1313"/>
      <c r="AM1313"/>
      <c r="AN1313"/>
    </row>
    <row r="1314" spans="1:40" x14ac:dyDescent="0.25">
      <c r="A1314"/>
      <c r="B1314">
        <f t="shared" si="630"/>
        <v>118000</v>
      </c>
      <c r="C1314" s="237" t="str">
        <f t="shared" si="633"/>
        <v>-5.48881626138869E-06+0.0207544268618568i</v>
      </c>
      <c r="D1314" s="208" t="str">
        <f t="shared" si="634"/>
        <v>-5.95704803793063+0.159117272607569i</v>
      </c>
      <c r="E1314" t="str">
        <f t="shared" si="635"/>
        <v>2870</v>
      </c>
      <c r="F1314" t="str">
        <f t="shared" si="636"/>
        <v>0.777000777000777</v>
      </c>
      <c r="G1314" t="str">
        <f t="shared" si="631"/>
        <v>0.777000777000777</v>
      </c>
      <c r="H1314" t="str">
        <f t="shared" si="637"/>
        <v>8.08996854254804+2.78699589528906i</v>
      </c>
      <c r="I1314" t="str">
        <f t="shared" si="638"/>
        <v>463.384916404494i</v>
      </c>
      <c r="J1314" t="str">
        <f t="shared" si="632"/>
        <v>-182.667672751347+100.219406888232i</v>
      </c>
      <c r="K1314" t="str">
        <f t="shared" si="639"/>
        <v>1.06976860286707-1.94984332012779i</v>
      </c>
      <c r="L1314" t="str">
        <f t="shared" si="640"/>
        <v>0.083730665062443-0.128601808995881i</v>
      </c>
      <c r="M1314" t="str">
        <f t="shared" si="641"/>
        <v>1.15349926792951-2.07844512912367i</v>
      </c>
      <c r="N1314" t="str">
        <f t="shared" si="642"/>
        <v>-0.523319346867838i</v>
      </c>
      <c r="O1314" t="str">
        <f t="shared" si="643"/>
        <v>0.86616508433804-0.499757988103919i</v>
      </c>
      <c r="P1314" t="str">
        <f t="shared" si="644"/>
        <v>0.13383491566196+0.499757988103919i</v>
      </c>
      <c r="Q1314" t="str">
        <f t="shared" si="645"/>
        <v>-0.13383491566196+0.023561358763919i</v>
      </c>
      <c r="R1314" t="str">
        <f t="shared" si="646"/>
        <v>-0.332313490322156-3.79264067945882i</v>
      </c>
      <c r="S1314" t="str">
        <f t="shared" si="647"/>
        <v>0.0542805452726969i</v>
      </c>
      <c r="T1314" t="str">
        <f t="shared" si="648"/>
        <v>0.205866604104436-0.0180381574561597i</v>
      </c>
      <c r="U1314" t="str">
        <f t="shared" si="649"/>
        <v>0.0001-1348.7707041686i</v>
      </c>
      <c r="V1314" t="str">
        <f t="shared" si="650"/>
        <v>0.00002-0.021633884402258i</v>
      </c>
      <c r="W1314" t="str">
        <f t="shared" si="651"/>
        <v>0.0000199993584529566-0.0216335374069933i</v>
      </c>
      <c r="X1314" t="str">
        <f t="shared" si="652"/>
        <v>0.00167389434636983-0.021503253647935i</v>
      </c>
      <c r="Y1314" t="str">
        <f t="shared" si="653"/>
        <v>0.009+0.741415866247191i</v>
      </c>
      <c r="Z1314" t="str">
        <f t="shared" si="654"/>
        <v>-0.357938690829785-0.033208658254389i</v>
      </c>
      <c r="AA1314" t="str">
        <f t="shared" si="655"/>
        <v>0.247086558722472-16.6650263020967i</v>
      </c>
      <c r="AB1314" t="str">
        <f t="shared" si="656"/>
        <v>1.40155427482141-0.122805040684292i</v>
      </c>
      <c r="AC1314" t="str">
        <f t="shared" si="657"/>
        <v>2.36144829132787-3.0547091802324i</v>
      </c>
      <c r="AD1314" t="str">
        <f t="shared" si="658"/>
        <v>0.247176629634068+0.26773725315928i</v>
      </c>
      <c r="AE1314" t="str">
        <f t="shared" si="659"/>
        <v>-0.0795828842728014-0.104041926104185i</v>
      </c>
      <c r="AF1314" t="str">
        <f t="shared" si="660"/>
        <v>-14.0470165804787-2.62787862268149i</v>
      </c>
      <c r="AG1314" t="str">
        <f t="shared" si="661"/>
        <v>1.01637297904732-0.0146720437424773i</v>
      </c>
      <c r="AH1314" t="str">
        <f t="shared" si="662"/>
        <v>0.806992305184672+1.6553500363034i</v>
      </c>
      <c r="AI1314">
        <f t="shared" si="663"/>
        <v>5.3038161837870179</v>
      </c>
      <c r="AJ1314">
        <f t="shared" si="664"/>
        <v>64.01051017720647</v>
      </c>
      <c r="AK1314"/>
      <c r="AL1314"/>
      <c r="AM1314"/>
      <c r="AN1314"/>
    </row>
    <row r="1315" spans="1:40" x14ac:dyDescent="0.25">
      <c r="A1315"/>
      <c r="B1315">
        <f t="shared" si="630"/>
        <v>118100</v>
      </c>
      <c r="C1315" s="237" t="str">
        <f t="shared" si="633"/>
        <v>-5.47952499622693E-06+0.0207368532598565i</v>
      </c>
      <c r="D1315" s="208" t="str">
        <f t="shared" si="634"/>
        <v>-5.9570479666976+0.1589825416589i</v>
      </c>
      <c r="E1315" t="str">
        <f t="shared" si="635"/>
        <v>2870</v>
      </c>
      <c r="F1315" t="str">
        <f t="shared" si="636"/>
        <v>0.777000777000777</v>
      </c>
      <c r="G1315" t="str">
        <f t="shared" si="631"/>
        <v>0.777000777000777</v>
      </c>
      <c r="H1315" t="str">
        <f t="shared" si="637"/>
        <v>8.09151873779876+2.78521633630499i</v>
      </c>
      <c r="I1315" t="str">
        <f t="shared" si="638"/>
        <v>463.777615486193i</v>
      </c>
      <c r="J1315" t="str">
        <f t="shared" si="632"/>
        <v>-182.979105798866+100.304338588984i</v>
      </c>
      <c r="K1315" t="str">
        <f t="shared" si="639"/>
        <v>1.06836093987242-1.9489459000307i</v>
      </c>
      <c r="L1315" t="str">
        <f t="shared" si="640"/>
        <v>0.0836310748326686-0.128557703460433i</v>
      </c>
      <c r="M1315" t="str">
        <f t="shared" si="641"/>
        <v>1.15199201470509-2.07750360349113i</v>
      </c>
      <c r="N1315" t="str">
        <f t="shared" si="642"/>
        <v>-0.52376283783976i</v>
      </c>
      <c r="O1315" t="str">
        <f t="shared" si="643"/>
        <v>0.865943361008925-0.500142075339165i</v>
      </c>
      <c r="P1315" t="str">
        <f t="shared" si="644"/>
        <v>0.134056638991075+0.500142075339165i</v>
      </c>
      <c r="Q1315" t="str">
        <f t="shared" si="645"/>
        <v>-0.134056638991075+0.023620762500595i</v>
      </c>
      <c r="R1315" t="str">
        <f t="shared" si="646"/>
        <v>-0.33231175160066-3.78937989288021i</v>
      </c>
      <c r="S1315" t="str">
        <f t="shared" si="647"/>
        <v>0.0543265457347925i</v>
      </c>
      <c r="T1315" t="str">
        <f t="shared" si="648"/>
        <v>0.20586392005706-0.0180533495715423i</v>
      </c>
      <c r="U1315" t="str">
        <f t="shared" si="649"/>
        <v>0.0001-1347.62864599403i</v>
      </c>
      <c r="V1315" t="str">
        <f t="shared" si="650"/>
        <v>0.00002-0.0216155661258801i</v>
      </c>
      <c r="W1315" t="str">
        <f t="shared" si="651"/>
        <v>0.0000199993584529565-0.0216152194244306i</v>
      </c>
      <c r="X1315" t="str">
        <f t="shared" si="652"/>
        <v>0.0016711111283932-0.0214852598683901i</v>
      </c>
      <c r="Y1315" t="str">
        <f t="shared" si="653"/>
        <v>0.009+0.742044184777909i</v>
      </c>
      <c r="Z1315" t="str">
        <f t="shared" si="654"/>
        <v>-0.357319382686877-0.0331219662357188i</v>
      </c>
      <c r="AA1315" t="str">
        <f t="shared" si="655"/>
        <v>0.246579317234691-16.6500869116434i</v>
      </c>
      <c r="AB1315" t="str">
        <f t="shared" si="656"/>
        <v>1.40153600163869-0.122908469670993i</v>
      </c>
      <c r="AC1315" t="str">
        <f t="shared" si="657"/>
        <v>2.3592154935684-3.05328566942754i</v>
      </c>
      <c r="AD1315" t="str">
        <f t="shared" si="658"/>
        <v>0.247292353532129+0.267947430512811i</v>
      </c>
      <c r="AE1315" t="str">
        <f t="shared" si="659"/>
        <v>-0.0794874053608923-0.103933619447415i</v>
      </c>
      <c r="AF1315" t="str">
        <f t="shared" si="660"/>
        <v>-14.0485667044964-2.62623379464609i</v>
      </c>
      <c r="AG1315" t="str">
        <f t="shared" si="661"/>
        <v>1.01637081717144-0.0146659553616154i</v>
      </c>
      <c r="AH1315" t="str">
        <f t="shared" si="662"/>
        <v>0.806278707326691+1.65362455807449i</v>
      </c>
      <c r="AI1315">
        <f t="shared" si="663"/>
        <v>5.2950215755475902</v>
      </c>
      <c r="AJ1315">
        <f t="shared" si="664"/>
        <v>64.006938591187989</v>
      </c>
      <c r="AK1315"/>
      <c r="AL1315"/>
      <c r="AM1315"/>
      <c r="AN1315"/>
    </row>
    <row r="1316" spans="1:40" x14ac:dyDescent="0.25">
      <c r="A1316"/>
      <c r="B1316">
        <f t="shared" si="630"/>
        <v>118200</v>
      </c>
      <c r="C1316" s="237" t="str">
        <f t="shared" si="633"/>
        <v>-5.47025730297741E-06+0.0207193093932171i</v>
      </c>
      <c r="D1316" s="208" t="str">
        <f t="shared" si="634"/>
        <v>-5.95704789564528+0.158848038681331i</v>
      </c>
      <c r="E1316" t="str">
        <f t="shared" si="635"/>
        <v>2870</v>
      </c>
      <c r="F1316" t="str">
        <f t="shared" si="636"/>
        <v>0.777000777000777</v>
      </c>
      <c r="G1316" t="str">
        <f t="shared" si="631"/>
        <v>0.777000777000777</v>
      </c>
      <c r="H1316" t="str">
        <f t="shared" si="637"/>
        <v>8.09306564402873+2.78343855824448i</v>
      </c>
      <c r="I1316" t="str">
        <f t="shared" si="638"/>
        <v>464.170314567892i</v>
      </c>
      <c r="J1316" t="str">
        <f t="shared" si="632"/>
        <v>-183.290802660911+100.389270289737i</v>
      </c>
      <c r="K1316" t="str">
        <f t="shared" si="639"/>
        <v>1.06695578870552-1.94804865451376i</v>
      </c>
      <c r="L1316" t="str">
        <f t="shared" si="640"/>
        <v>0.0835316371667725-0.128513573389714i</v>
      </c>
      <c r="M1316" t="str">
        <f t="shared" si="641"/>
        <v>1.15048742587229-2.07656222790347i</v>
      </c>
      <c r="N1316" t="str">
        <f t="shared" si="642"/>
        <v>-0.524206328811682i</v>
      </c>
      <c r="O1316" t="str">
        <f t="shared" si="643"/>
        <v>0.865721467362399-0.500526064204348i</v>
      </c>
      <c r="P1316" t="str">
        <f t="shared" si="644"/>
        <v>0.134278532637601+0.500526064204348i</v>
      </c>
      <c r="Q1316" t="str">
        <f t="shared" si="645"/>
        <v>-0.134278532637601+0.0236802646073341i</v>
      </c>
      <c r="R1316" t="str">
        <f t="shared" si="646"/>
        <v>-0.332310011374162-3.7861245816369i</v>
      </c>
      <c r="S1316" t="str">
        <f t="shared" si="647"/>
        <v>0.0543725461968879i</v>
      </c>
      <c r="T1316" t="str">
        <f t="shared" si="648"/>
        <v>0.205861233722225-0.01806854144513i</v>
      </c>
      <c r="U1316" t="str">
        <f t="shared" si="649"/>
        <v>0.0001-1346.488520236i</v>
      </c>
      <c r="V1316" t="str">
        <f t="shared" si="650"/>
        <v>0.00002-0.0215972788448938i</v>
      </c>
      <c r="W1316" t="str">
        <f t="shared" si="651"/>
        <v>0.0000199993584529567-0.0215969324367626i</v>
      </c>
      <c r="X1316" t="str">
        <f t="shared" si="652"/>
        <v>0.00166833491622859-0.0214672959972414i</v>
      </c>
      <c r="Y1316" t="str">
        <f t="shared" si="653"/>
        <v>0.009+0.742672503308627i</v>
      </c>
      <c r="Z1316" t="str">
        <f t="shared" si="654"/>
        <v>-0.356701691461109-0.0330355796975668i</v>
      </c>
      <c r="AA1316" t="str">
        <f t="shared" si="655"/>
        <v>0.246073677828694-16.6351749570922i</v>
      </c>
      <c r="AB1316" t="str">
        <f t="shared" si="656"/>
        <v>1.40151771288278-0.123011897011537i</v>
      </c>
      <c r="AC1316" t="str">
        <f t="shared" si="657"/>
        <v>2.35698664689202-3.05186238505451i</v>
      </c>
      <c r="AD1316" t="str">
        <f t="shared" si="658"/>
        <v>0.247408167762359+0.268157558198766i</v>
      </c>
      <c r="AE1316" t="str">
        <f t="shared" si="659"/>
        <v>-0.0793921715367472-0.103825526831523i</v>
      </c>
      <c r="AF1316" t="str">
        <f t="shared" si="660"/>
        <v>-14.050113539674-2.62459051956315i</v>
      </c>
      <c r="AG1316" t="str">
        <f t="shared" si="661"/>
        <v>1.01636865729478-0.0146598837366441i</v>
      </c>
      <c r="AH1316" t="str">
        <f t="shared" si="662"/>
        <v>0.805566786023784+1.65190247103469i</v>
      </c>
      <c r="AI1316">
        <f t="shared" si="663"/>
        <v>5.2862359659691034</v>
      </c>
      <c r="AJ1316">
        <f t="shared" si="664"/>
        <v>64.003359122505145</v>
      </c>
      <c r="AK1316"/>
      <c r="AL1316"/>
      <c r="AM1316"/>
      <c r="AN1316"/>
    </row>
    <row r="1317" spans="1:40" x14ac:dyDescent="0.25">
      <c r="A1317"/>
      <c r="B1317">
        <f t="shared" si="630"/>
        <v>118300</v>
      </c>
      <c r="C1317" s="237" t="str">
        <f t="shared" si="633"/>
        <v>-0.0000054610131019717+0.0207017951865321i</v>
      </c>
      <c r="D1317" s="208" t="str">
        <f t="shared" si="634"/>
        <v>-5.95704782477307+0.158713763096746i</v>
      </c>
      <c r="E1317" t="str">
        <f t="shared" si="635"/>
        <v>2870</v>
      </c>
      <c r="F1317" t="str">
        <f t="shared" si="636"/>
        <v>0.777000777000777</v>
      </c>
      <c r="G1317" t="str">
        <f t="shared" si="631"/>
        <v>0.777000777000777</v>
      </c>
      <c r="H1317" t="str">
        <f t="shared" si="637"/>
        <v>8.09460927003734+2.78166255987963i</v>
      </c>
      <c r="I1317" t="str">
        <f t="shared" si="638"/>
        <v>464.563013649591i</v>
      </c>
      <c r="J1317" t="str">
        <f t="shared" si="632"/>
        <v>-183.602763337482+100.47420199049i</v>
      </c>
      <c r="K1317" t="str">
        <f t="shared" si="639"/>
        <v>1.06555314415578-1.94715158592114i</v>
      </c>
      <c r="L1317" t="str">
        <f t="shared" si="640"/>
        <v>0.0834323518210553-0.128469419004211i</v>
      </c>
      <c r="M1317" t="str">
        <f t="shared" si="641"/>
        <v>1.14898549597684-2.07562100492535i</v>
      </c>
      <c r="N1317" t="str">
        <f t="shared" si="642"/>
        <v>-0.524649819783604i</v>
      </c>
      <c r="O1317" t="str">
        <f t="shared" si="643"/>
        <v>0.865499403442105-0.500909954623942i</v>
      </c>
      <c r="P1317" t="str">
        <f t="shared" si="644"/>
        <v>0.134500596557895+0.500909954623942i</v>
      </c>
      <c r="Q1317" t="str">
        <f t="shared" si="645"/>
        <v>-0.134500596557895+0.023739865159662i</v>
      </c>
      <c r="R1317" t="str">
        <f t="shared" si="646"/>
        <v>-0.332308269642552-3.7828747318432i</v>
      </c>
      <c r="S1317" t="str">
        <f t="shared" si="647"/>
        <v>0.0544185466589835i</v>
      </c>
      <c r="T1317" t="str">
        <f t="shared" si="648"/>
        <v>0.205858545099899-0.0180837330767093i</v>
      </c>
      <c r="U1317" t="str">
        <f t="shared" si="649"/>
        <v>0.0001-1345.35032199404i</v>
      </c>
      <c r="V1317" t="str">
        <f t="shared" si="650"/>
        <v>0.00002-0.0215790224806969i</v>
      </c>
      <c r="W1317" t="str">
        <f t="shared" si="651"/>
        <v>0.0000199993584529566-0.0215786763653879i</v>
      </c>
      <c r="X1317" t="str">
        <f t="shared" si="652"/>
        <v>0.00166556568642892-0.0214493619604415i</v>
      </c>
      <c r="Y1317" t="str">
        <f t="shared" si="653"/>
        <v>0.009+0.743300821839345i</v>
      </c>
      <c r="Z1317" t="str">
        <f t="shared" si="654"/>
        <v>-0.356085611492431-0.0329494972836958i</v>
      </c>
      <c r="AA1317" t="str">
        <f t="shared" si="655"/>
        <v>0.245569633683477-16.6202903613356i</v>
      </c>
      <c r="AB1317" t="str">
        <f t="shared" si="656"/>
        <v>1.40149940855348-0.123115322704471i</v>
      </c>
      <c r="AC1317" t="str">
        <f t="shared" si="657"/>
        <v>2.35476174321451-3.050439330904i</v>
      </c>
      <c r="AD1317" t="str">
        <f t="shared" si="658"/>
        <v>0.247524072306773+0.268367636185121i</v>
      </c>
      <c r="AE1317" t="str">
        <f t="shared" si="659"/>
        <v>-0.0792971819469408-0.103717647583879i</v>
      </c>
      <c r="AF1317" t="str">
        <f t="shared" si="660"/>
        <v>-14.0516570948104-2.62294879678288i</v>
      </c>
      <c r="AG1317" t="str">
        <f t="shared" si="661"/>
        <v>1.01636649940654-0.0146538288199949i</v>
      </c>
      <c r="AH1317" t="str">
        <f t="shared" si="662"/>
        <v>0.804856535939202+1.65018376480008i</v>
      </c>
      <c r="AI1317">
        <f t="shared" si="663"/>
        <v>5.2774593363013276</v>
      </c>
      <c r="AJ1317">
        <f t="shared" si="664"/>
        <v>63.999771776988339</v>
      </c>
      <c r="AK1317"/>
      <c r="AL1317"/>
      <c r="AM1317"/>
      <c r="AN1317"/>
    </row>
    <row r="1318" spans="1:40" x14ac:dyDescent="0.25">
      <c r="A1318"/>
      <c r="B1318">
        <f t="shared" si="630"/>
        <v>118400</v>
      </c>
      <c r="C1318" s="237" t="str">
        <f t="shared" si="633"/>
        <v>-5.45179231387765E-06+0.0206843105646495i</v>
      </c>
      <c r="D1318" s="208" t="str">
        <f t="shared" si="634"/>
        <v>-5.95704775408037+0.15857971432898i</v>
      </c>
      <c r="E1318" t="str">
        <f t="shared" si="635"/>
        <v>2870</v>
      </c>
      <c r="F1318" t="str">
        <f t="shared" si="636"/>
        <v>0.777000777000777</v>
      </c>
      <c r="G1318" t="str">
        <f t="shared" si="631"/>
        <v>0.777000777000777</v>
      </c>
      <c r="H1318" t="str">
        <f t="shared" si="637"/>
        <v>8.09614962459651+2.77988833997645i</v>
      </c>
      <c r="I1318" t="str">
        <f t="shared" si="638"/>
        <v>464.955712731289i</v>
      </c>
      <c r="J1318" t="str">
        <f t="shared" si="632"/>
        <v>-183.914987828578+100.559133691243i</v>
      </c>
      <c r="K1318" t="str">
        <f t="shared" si="639"/>
        <v>1.06415300102328-1.94625469658342i</v>
      </c>
      <c r="L1318" t="str">
        <f t="shared" si="640"/>
        <v>0.0833332185520567-0.128425240523509i</v>
      </c>
      <c r="M1318" t="str">
        <f t="shared" si="641"/>
        <v>1.14748621957534-2.07467993710693i</v>
      </c>
      <c r="N1318" t="str">
        <f t="shared" si="642"/>
        <v>-0.525093310755526i</v>
      </c>
      <c r="O1318" t="str">
        <f t="shared" si="643"/>
        <v>0.86527716929172-0.501293746522443i</v>
      </c>
      <c r="P1318" t="str">
        <f t="shared" si="644"/>
        <v>0.13472283070828+0.501293746522443i</v>
      </c>
      <c r="Q1318" t="str">
        <f t="shared" si="645"/>
        <v>-0.13472283070828+0.023799564233083i</v>
      </c>
      <c r="R1318" t="str">
        <f t="shared" si="646"/>
        <v>-0.332306526405763-3.77963032966033i</v>
      </c>
      <c r="S1318" t="str">
        <f t="shared" si="647"/>
        <v>0.0544645471210789i</v>
      </c>
      <c r="T1318" t="str">
        <f t="shared" si="648"/>
        <v>0.205855854190044-0.0180989244660687i</v>
      </c>
      <c r="U1318" t="str">
        <f t="shared" si="649"/>
        <v>0.0001-1344.21404638425i</v>
      </c>
      <c r="V1318" t="str">
        <f t="shared" si="650"/>
        <v>0.00002-0.0215607969549531i</v>
      </c>
      <c r="W1318" t="str">
        <f t="shared" si="651"/>
        <v>0.0000199993584529567-0.0215604511319717i</v>
      </c>
      <c r="X1318" t="str">
        <f t="shared" si="652"/>
        <v>0.00166280341564508-0.0214314576841869i</v>
      </c>
      <c r="Y1318" t="str">
        <f t="shared" si="653"/>
        <v>0.009+0.743929140370063i</v>
      </c>
      <c r="Z1318" t="str">
        <f t="shared" si="654"/>
        <v>-0.355471137145705-0.0328637176451467i</v>
      </c>
      <c r="AA1318" t="str">
        <f t="shared" si="655"/>
        <v>0.245067178014417-16.6054330475595i</v>
      </c>
      <c r="AB1318" t="str">
        <f t="shared" si="656"/>
        <v>1.40148108865051-0.123218746748355i</v>
      </c>
      <c r="AC1318" t="str">
        <f t="shared" si="657"/>
        <v>2.35254077446763-3.04901651074507i</v>
      </c>
      <c r="AD1318" t="str">
        <f t="shared" si="658"/>
        <v>0.247640067147373+0.268577664439838i</v>
      </c>
      <c r="AE1318" t="str">
        <f t="shared" si="659"/>
        <v>-0.0792024357417717-0.103609981034723i</v>
      </c>
      <c r="AF1318" t="str">
        <f t="shared" si="660"/>
        <v>-14.0531973786769-2.62130862564747i</v>
      </c>
      <c r="AG1318" t="str">
        <f t="shared" si="661"/>
        <v>1.01636434349599-0.0146477905642769i</v>
      </c>
      <c r="AH1318" t="str">
        <f t="shared" si="662"/>
        <v>0.804147951757208+1.64846842902923i</v>
      </c>
      <c r="AI1318">
        <f t="shared" si="663"/>
        <v>5.2686916678501428</v>
      </c>
      <c r="AJ1318">
        <f t="shared" si="664"/>
        <v>63.996176560489829</v>
      </c>
      <c r="AK1318"/>
      <c r="AL1318"/>
      <c r="AM1318"/>
      <c r="AN1318"/>
    </row>
    <row r="1319" spans="1:40" x14ac:dyDescent="0.25">
      <c r="A1319"/>
      <c r="B1319">
        <f t="shared" si="630"/>
        <v>118500</v>
      </c>
      <c r="C1319" s="237" t="str">
        <f t="shared" si="633"/>
        <v>-5.44259485969767E-06+0.0206668554526711i</v>
      </c>
      <c r="D1319" s="208" t="str">
        <f t="shared" si="634"/>
        <v>-5.95704768356655+0.158445891803812i</v>
      </c>
      <c r="E1319" t="str">
        <f t="shared" si="635"/>
        <v>2870</v>
      </c>
      <c r="F1319" t="str">
        <f t="shared" si="636"/>
        <v>0.777000777000777</v>
      </c>
      <c r="G1319" t="str">
        <f t="shared" si="631"/>
        <v>0.777000777000777</v>
      </c>
      <c r="H1319" t="str">
        <f t="shared" si="637"/>
        <v>8.09768671645074+2.7781158972949i</v>
      </c>
      <c r="I1319" t="str">
        <f t="shared" si="638"/>
        <v>465.348411812988i</v>
      </c>
      <c r="J1319" t="str">
        <f t="shared" si="632"/>
        <v>-184.2274761342+100.644065391995i</v>
      </c>
      <c r="K1319" t="str">
        <f t="shared" si="639"/>
        <v>1.06275535411872-1.94535798881761i</v>
      </c>
      <c r="L1319" t="str">
        <f t="shared" si="640"/>
        <v>0.083234237116556-0.128381038166297i</v>
      </c>
      <c r="M1319" t="str">
        <f t="shared" si="641"/>
        <v>1.14598959123528-2.07373902698391i</v>
      </c>
      <c r="N1319" t="str">
        <f t="shared" si="642"/>
        <v>-0.525536801727448i</v>
      </c>
      <c r="O1319" t="str">
        <f t="shared" si="643"/>
        <v>0.865054764954954-0.501677439824365i</v>
      </c>
      <c r="P1319" t="str">
        <f t="shared" si="644"/>
        <v>0.134945235045046+0.501677439824365i</v>
      </c>
      <c r="Q1319" t="str">
        <f t="shared" si="645"/>
        <v>-0.134945235045046+0.023859361903083i</v>
      </c>
      <c r="R1319" t="str">
        <f t="shared" si="646"/>
        <v>-0.332304781663712-3.77639136129626i</v>
      </c>
      <c r="S1319" t="str">
        <f t="shared" si="647"/>
        <v>0.0545105475831745i</v>
      </c>
      <c r="T1319" t="str">
        <f t="shared" si="648"/>
        <v>0.205853160992629-0.0181141156129962i</v>
      </c>
      <c r="U1319" t="str">
        <f t="shared" si="649"/>
        <v>0.0001-1343.0796885392i</v>
      </c>
      <c r="V1319" t="str">
        <f t="shared" si="650"/>
        <v>0.00002-0.0215426021895903i</v>
      </c>
      <c r="W1319" t="str">
        <f t="shared" si="651"/>
        <v>0.0000199993584529566-0.0215422566584431i</v>
      </c>
      <c r="X1319" t="str">
        <f t="shared" si="652"/>
        <v>0.0016600480806252-0.0214135830949151i</v>
      </c>
      <c r="Y1319" t="str">
        <f t="shared" si="653"/>
        <v>0.009+0.744557458900781i</v>
      </c>
      <c r="Z1319" t="str">
        <f t="shared" si="654"/>
        <v>-0.35485826281054-0.0327782394401875i</v>
      </c>
      <c r="AA1319" t="str">
        <f t="shared" si="655"/>
        <v>0.244566304073023-16.590602939242i</v>
      </c>
      <c r="AB1319" t="str">
        <f t="shared" si="656"/>
        <v>1.40146275317368-0.123322169141746i</v>
      </c>
      <c r="AC1319" t="str">
        <f t="shared" si="657"/>
        <v>2.35032373259943-3.04759392832558i</v>
      </c>
      <c r="AD1319" t="str">
        <f t="shared" si="658"/>
        <v>0.247756152266146+0.268787642930862i</v>
      </c>
      <c r="AE1319" t="str">
        <f t="shared" si="659"/>
        <v>-0.0791079320752366-0.103502526517144i</v>
      </c>
      <c r="AF1319" t="str">
        <f t="shared" si="660"/>
        <v>-14.0547344000173-2.61967000549109i</v>
      </c>
      <c r="AG1319" t="str">
        <f t="shared" si="661"/>
        <v>1.01636218955243-0.0146417689222755i</v>
      </c>
      <c r="AH1319" t="str">
        <f t="shared" si="662"/>
        <v>0.803441028182939+1.64675645342287i</v>
      </c>
      <c r="AI1319">
        <f t="shared" si="663"/>
        <v>5.2599329419767411</v>
      </c>
      <c r="AJ1319">
        <f t="shared" si="664"/>
        <v>63.992573478883024</v>
      </c>
      <c r="AK1319"/>
      <c r="AL1319"/>
      <c r="AM1319"/>
      <c r="AN1319"/>
    </row>
    <row r="1320" spans="1:40" x14ac:dyDescent="0.25">
      <c r="A1320"/>
      <c r="B1320">
        <f t="shared" si="630"/>
        <v>118600</v>
      </c>
      <c r="C1320" s="237" t="str">
        <f t="shared" si="633"/>
        <v>-5.43342066076714E-06+0.0206494297759513i</v>
      </c>
      <c r="D1320" s="208" t="str">
        <f t="shared" si="634"/>
        <v>-5.95704761323103+0.15831229494896i</v>
      </c>
      <c r="E1320" t="str">
        <f t="shared" si="635"/>
        <v>2870</v>
      </c>
      <c r="F1320" t="str">
        <f t="shared" si="636"/>
        <v>0.777000777000777</v>
      </c>
      <c r="G1320" t="str">
        <f t="shared" si="631"/>
        <v>0.777000777000777</v>
      </c>
      <c r="H1320" t="str">
        <f t="shared" si="637"/>
        <v>8.09922055431735+2.77634523058895i</v>
      </c>
      <c r="I1320" t="str">
        <f t="shared" si="638"/>
        <v>465.741110894687i</v>
      </c>
      <c r="J1320" t="str">
        <f t="shared" si="632"/>
        <v>-184.540228254347+100.728997092748i</v>
      </c>
      <c r="K1320" t="str">
        <f t="shared" si="639"/>
        <v>1.06136019826344-1.94446146492722i</v>
      </c>
      <c r="L1320" t="str">
        <f t="shared" si="640"/>
        <v>0.0831354072715759-0.128336812150372i</v>
      </c>
      <c r="M1320" t="str">
        <f t="shared" si="641"/>
        <v>1.14449560553502-2.07279827707759i</v>
      </c>
      <c r="N1320" t="str">
        <f t="shared" si="642"/>
        <v>-0.52598029269937i</v>
      </c>
      <c r="O1320" t="str">
        <f t="shared" si="643"/>
        <v>0.864832190475549-0.502061034454242i</v>
      </c>
      <c r="P1320" t="str">
        <f t="shared" si="644"/>
        <v>0.135167809524451+0.502061034454242i</v>
      </c>
      <c r="Q1320" t="str">
        <f t="shared" si="645"/>
        <v>-0.135167809524451+0.023919258245128i</v>
      </c>
      <c r="R1320" t="str">
        <f t="shared" si="646"/>
        <v>-0.332303035416341-3.77315781300538i</v>
      </c>
      <c r="S1320" t="str">
        <f t="shared" si="647"/>
        <v>0.0545565480452699i</v>
      </c>
      <c r="T1320" t="str">
        <f t="shared" si="648"/>
        <v>0.205850465507614-0.0181293065172806i</v>
      </c>
      <c r="U1320" t="str">
        <f t="shared" si="649"/>
        <v>0.0001-1341.94724360789i</v>
      </c>
      <c r="V1320" t="str">
        <f t="shared" si="650"/>
        <v>0.00002-0.0215244381067997i</v>
      </c>
      <c r="W1320" t="str">
        <f t="shared" si="651"/>
        <v>0.0000199993584529566-0.0215240928669946i</v>
      </c>
      <c r="X1320" t="str">
        <f t="shared" si="652"/>
        <v>0.0016572996582143-0.0213957381193044i</v>
      </c>
      <c r="Y1320" t="str">
        <f t="shared" si="653"/>
        <v>0.009+0.745185777431499i</v>
      </c>
      <c r="Z1320" t="str">
        <f t="shared" si="654"/>
        <v>-0.354246982901177-0.0326930613342707i</v>
      </c>
      <c r="AA1320" t="str">
        <f t="shared" si="655"/>
        <v>0.244067005146723-16.575799960152i</v>
      </c>
      <c r="AB1320" t="str">
        <f t="shared" si="656"/>
        <v>1.40144440212271-0.123425589883205i</v>
      </c>
      <c r="AC1320" t="str">
        <f t="shared" si="657"/>
        <v>2.3481106095739-3.04617158737188i</v>
      </c>
      <c r="AD1320" t="str">
        <f t="shared" si="658"/>
        <v>0.247872327645067+0.26899757162613i</v>
      </c>
      <c r="AE1320" t="str">
        <f t="shared" si="659"/>
        <v>-0.0790136701050142-0.103395283367069i</v>
      </c>
      <c r="AF1320" t="str">
        <f t="shared" si="660"/>
        <v>-14.0562681675484-2.61803293563999i</v>
      </c>
      <c r="AG1320" t="str">
        <f t="shared" si="661"/>
        <v>1.01636003756522-0.0146357638469521i</v>
      </c>
      <c r="AH1320" t="str">
        <f t="shared" si="662"/>
        <v>0.802735759942356+1.64504782772378i</v>
      </c>
      <c r="AI1320">
        <f t="shared" si="663"/>
        <v>5.2511831400979672</v>
      </c>
      <c r="AJ1320">
        <f t="shared" si="664"/>
        <v>63.988962538062331</v>
      </c>
      <c r="AK1320"/>
      <c r="AL1320"/>
      <c r="AM1320"/>
      <c r="AN1320"/>
    </row>
    <row r="1321" spans="1:40" x14ac:dyDescent="0.25">
      <c r="A1321"/>
      <c r="B1321">
        <f t="shared" si="630"/>
        <v>118700</v>
      </c>
      <c r="C1321" s="237" t="str">
        <f t="shared" si="633"/>
        <v>-0.0000054242696387526+0.020632033460096i</v>
      </c>
      <c r="D1321" s="208" t="str">
        <f t="shared" si="634"/>
        <v>-5.95704754307319+0.158178923194069i</v>
      </c>
      <c r="E1321" t="str">
        <f t="shared" si="635"/>
        <v>2870</v>
      </c>
      <c r="F1321" t="str">
        <f t="shared" si="636"/>
        <v>0.777000777000777</v>
      </c>
      <c r="G1321" t="str">
        <f t="shared" si="631"/>
        <v>0.777000777000777</v>
      </c>
      <c r="H1321" t="str">
        <f t="shared" si="637"/>
        <v>8.10075114688644+2.77457633860669i</v>
      </c>
      <c r="I1321" t="str">
        <f t="shared" si="638"/>
        <v>466.133809976386i</v>
      </c>
      <c r="J1321" t="str">
        <f t="shared" si="632"/>
        <v>-184.853244189021+100.813928793501i</v>
      </c>
      <c r="K1321" t="str">
        <f t="shared" si="639"/>
        <v>1.05996752828937-1.94356512720233i</v>
      </c>
      <c r="L1321" t="str">
        <f t="shared" si="640"/>
        <v>0.0830367287743792-0.128292562692638i</v>
      </c>
      <c r="M1321" t="str">
        <f t="shared" si="641"/>
        <v>1.14300425706375-2.07185768989497i</v>
      </c>
      <c r="N1321" t="str">
        <f t="shared" si="642"/>
        <v>-0.526423783671292i</v>
      </c>
      <c r="O1321" t="str">
        <f t="shared" si="643"/>
        <v>0.864609445897283-0.502444530336627i</v>
      </c>
      <c r="P1321" t="str">
        <f t="shared" si="644"/>
        <v>0.135390554102717+0.502444530336627i</v>
      </c>
      <c r="Q1321" t="str">
        <f t="shared" si="645"/>
        <v>-0.135390554102717+0.023979253334665i</v>
      </c>
      <c r="R1321" t="str">
        <f t="shared" si="646"/>
        <v>-0.332301287663557-3.76992967108851i</v>
      </c>
      <c r="S1321" t="str">
        <f t="shared" si="647"/>
        <v>0.0546025485073655i</v>
      </c>
      <c r="T1321" t="str">
        <f t="shared" si="648"/>
        <v>0.205847767734967-0.0181444971787094i</v>
      </c>
      <c r="U1321" t="str">
        <f t="shared" si="649"/>
        <v>0.0001-1340.81670675565i</v>
      </c>
      <c r="V1321" t="str">
        <f t="shared" si="650"/>
        <v>0.00002-0.0215063046290349i</v>
      </c>
      <c r="W1321" t="str">
        <f t="shared" si="651"/>
        <v>0.0000199993584529566-0.0215059596800811i</v>
      </c>
      <c r="X1321" t="str">
        <f t="shared" si="652"/>
        <v>0.00165455812535373-0.0213779226842733i</v>
      </c>
      <c r="Y1321" t="str">
        <f t="shared" si="653"/>
        <v>0.009+0.745814095962217i</v>
      </c>
      <c r="Z1321" t="str">
        <f t="shared" si="654"/>
        <v>-0.353637291856362-0.0326081819999867i</v>
      </c>
      <c r="AA1321" t="str">
        <f t="shared" si="655"/>
        <v>0.243569274558623-16.5610240343474i</v>
      </c>
      <c r="AB1321" t="str">
        <f t="shared" si="656"/>
        <v>1.40142603549738-0.123529008971287i</v>
      </c>
      <c r="AC1321" t="str">
        <f t="shared" si="657"/>
        <v>2.34590139737121-3.04474949158932i</v>
      </c>
      <c r="AD1321" t="str">
        <f t="shared" si="658"/>
        <v>0.247988593266091+0.269207450493564i</v>
      </c>
      <c r="AE1321" t="str">
        <f t="shared" si="659"/>
        <v>-0.078919648992443-0.103288250923241i</v>
      </c>
      <c r="AF1321" t="str">
        <f t="shared" si="660"/>
        <v>-14.0577986899596-2.61639741541262i</v>
      </c>
      <c r="AG1321" t="str">
        <f t="shared" si="661"/>
        <v>1.01635788752379-0.0146297752914425i</v>
      </c>
      <c r="AH1321" t="str">
        <f t="shared" si="662"/>
        <v>0.802032141782065+1.64334254171638i</v>
      </c>
      <c r="AI1321">
        <f t="shared" si="663"/>
        <v>5.2424422436850948</v>
      </c>
      <c r="AJ1321">
        <f t="shared" si="664"/>
        <v>63.985343743942515</v>
      </c>
      <c r="AK1321"/>
      <c r="AL1321"/>
      <c r="AM1321"/>
      <c r="AN1321"/>
    </row>
    <row r="1322" spans="1:40" x14ac:dyDescent="0.25">
      <c r="A1322"/>
      <c r="B1322">
        <f t="shared" si="630"/>
        <v>118800</v>
      </c>
      <c r="C1322" s="237" t="str">
        <f t="shared" si="633"/>
        <v>-5.41514171565014E-06+0.0206146664309617i</v>
      </c>
      <c r="D1322" s="208" t="str">
        <f t="shared" si="634"/>
        <v>-5.95704747309245+0.158045775970706i</v>
      </c>
      <c r="E1322" t="str">
        <f t="shared" si="635"/>
        <v>2870</v>
      </c>
      <c r="F1322" t="str">
        <f t="shared" si="636"/>
        <v>0.777000777000777</v>
      </c>
      <c r="G1322" t="str">
        <f t="shared" si="631"/>
        <v>0.777000777000777</v>
      </c>
      <c r="H1322" t="str">
        <f t="shared" si="637"/>
        <v>8.10227850282107+2.77280922009027i</v>
      </c>
      <c r="I1322" t="str">
        <f t="shared" si="638"/>
        <v>466.526509058084i</v>
      </c>
      <c r="J1322" t="str">
        <f t="shared" si="632"/>
        <v>-185.166523938219+100.898860494254i</v>
      </c>
      <c r="K1322" t="str">
        <f t="shared" si="639"/>
        <v>1.05857733903907-1.94266897791969i</v>
      </c>
      <c r="L1322" t="str">
        <f t="shared" si="640"/>
        <v>0.0829382013824728-0.12824829000911i</v>
      </c>
      <c r="M1322" t="str">
        <f t="shared" si="641"/>
        <v>1.14151554042154-2.0709172679288i</v>
      </c>
      <c r="N1322" t="str">
        <f t="shared" si="642"/>
        <v>-0.526867274643213i</v>
      </c>
      <c r="O1322" t="str">
        <f t="shared" si="643"/>
        <v>0.864386531263967-0.50282792739609i</v>
      </c>
      <c r="P1322" t="str">
        <f t="shared" si="644"/>
        <v>0.135613468736033+0.50282792739609i</v>
      </c>
      <c r="Q1322" t="str">
        <f t="shared" si="645"/>
        <v>-0.135613468736033+0.0240393472471231i</v>
      </c>
      <c r="R1322" t="str">
        <f t="shared" si="646"/>
        <v>-0.332299538405233-3.76670692189253i</v>
      </c>
      <c r="S1322" t="str">
        <f t="shared" si="647"/>
        <v>0.0546485489694609i</v>
      </c>
      <c r="T1322" t="str">
        <f t="shared" si="648"/>
        <v>0.205845067674651-0.0181596875970676i</v>
      </c>
      <c r="U1322" t="str">
        <f t="shared" si="649"/>
        <v>0.0001-1339.6880731641i</v>
      </c>
      <c r="V1322" t="str">
        <f t="shared" si="650"/>
        <v>0.00002-0.0214882016790105i</v>
      </c>
      <c r="W1322" t="str">
        <f t="shared" si="651"/>
        <v>0.0000199993584529566-0.0214878570204182i</v>
      </c>
      <c r="X1322" t="str">
        <f t="shared" si="652"/>
        <v>0.0016518234590807-0.0213601367169782i</v>
      </c>
      <c r="Y1322" t="str">
        <f t="shared" si="653"/>
        <v>0.009+0.746442414492935i</v>
      </c>
      <c r="Z1322" t="str">
        <f t="shared" si="654"/>
        <v>-0.353029184139199-0.0325236001170188i</v>
      </c>
      <c r="AA1322" t="str">
        <f t="shared" si="655"/>
        <v>0.243073105667288-16.5462750861742i</v>
      </c>
      <c r="AB1322" t="str">
        <f t="shared" si="656"/>
        <v>1.40140765329744-0.123632426404526i</v>
      </c>
      <c r="AC1322" t="str">
        <f t="shared" si="657"/>
        <v>2.34369608798764-3.04332764466203i</v>
      </c>
      <c r="AD1322" t="str">
        <f t="shared" si="658"/>
        <v>0.248104949111159+0.26941727950107i</v>
      </c>
      <c r="AE1322" t="str">
        <f t="shared" si="659"/>
        <v>-0.0788258679025019-0.10318142852721i</v>
      </c>
      <c r="AF1322" t="str">
        <f t="shared" si="660"/>
        <v>-14.0593259759135-2.61476344411956i</v>
      </c>
      <c r="AG1322" t="str">
        <f t="shared" si="661"/>
        <v>1.01635573941758-0.0146238032090563i</v>
      </c>
      <c r="AH1322" t="str">
        <f t="shared" si="662"/>
        <v>0.801330168469301+1.64164058522681i</v>
      </c>
      <c r="AI1322">
        <f t="shared" si="663"/>
        <v>5.2337102342650272</v>
      </c>
      <c r="AJ1322">
        <f t="shared" si="664"/>
        <v>63.981717102460181</v>
      </c>
      <c r="AK1322"/>
      <c r="AL1322"/>
      <c r="AM1322"/>
      <c r="AN1322"/>
    </row>
    <row r="1323" spans="1:40" x14ac:dyDescent="0.25">
      <c r="A1323"/>
      <c r="B1323">
        <f t="shared" si="630"/>
        <v>118900</v>
      </c>
      <c r="C1323" s="237" t="str">
        <f t="shared" si="633"/>
        <v>-5.40603681378379E-06+0.0205973286146542i</v>
      </c>
      <c r="D1323" s="208" t="str">
        <f t="shared" si="634"/>
        <v>-5.9570474032882+0.157912852712349i</v>
      </c>
      <c r="E1323" t="str">
        <f t="shared" si="635"/>
        <v>2870</v>
      </c>
      <c r="F1323" t="str">
        <f t="shared" si="636"/>
        <v>0.777000777000777</v>
      </c>
      <c r="G1323" t="str">
        <f t="shared" si="631"/>
        <v>0.777000777000777</v>
      </c>
      <c r="H1323" t="str">
        <f t="shared" si="637"/>
        <v>8.10380263075728+2.77104387377614i</v>
      </c>
      <c r="I1323" t="str">
        <f t="shared" si="638"/>
        <v>466.919208139783i</v>
      </c>
      <c r="J1323" t="str">
        <f t="shared" si="632"/>
        <v>-185.480067501944+100.983792195006i</v>
      </c>
      <c r="K1323" t="str">
        <f t="shared" si="639"/>
        <v>1.05718962536565-1.94177301934272i</v>
      </c>
      <c r="L1323" t="str">
        <f t="shared" si="640"/>
        <v>0.0828398248536077-0.128203994314923i</v>
      </c>
      <c r="M1323" t="str">
        <f t="shared" si="641"/>
        <v>1.14002945021926-2.06997701365764i</v>
      </c>
      <c r="N1323" t="str">
        <f t="shared" si="642"/>
        <v>-0.527310765615135i</v>
      </c>
      <c r="O1323" t="str">
        <f t="shared" si="643"/>
        <v>0.864163446619443-0.503211225557226i</v>
      </c>
      <c r="P1323" t="str">
        <f t="shared" si="644"/>
        <v>0.135836553380557+0.503211225557226i</v>
      </c>
      <c r="Q1323" t="str">
        <f t="shared" si="645"/>
        <v>-0.135836553380557+0.024099540057909i</v>
      </c>
      <c r="R1323" t="str">
        <f t="shared" si="646"/>
        <v>-0.332297787641338-3.76348955181026i</v>
      </c>
      <c r="S1323" t="str">
        <f t="shared" si="647"/>
        <v>0.0546945494315565i</v>
      </c>
      <c r="T1323" t="str">
        <f t="shared" si="648"/>
        <v>0.205842365326633-0.018174877772146i</v>
      </c>
      <c r="U1323" t="str">
        <f t="shared" si="649"/>
        <v>0.0001-1338.56133803108i</v>
      </c>
      <c r="V1323" t="str">
        <f t="shared" si="650"/>
        <v>0.00002-0.021470129179701i</v>
      </c>
      <c r="W1323" t="str">
        <f t="shared" si="651"/>
        <v>0.0000199993584529566-0.0214697848109819i</v>
      </c>
      <c r="X1323" t="str">
        <f t="shared" si="652"/>
        <v>0.00164909563652787-0.0213423801448139i</v>
      </c>
      <c r="Y1323" t="str">
        <f t="shared" si="653"/>
        <v>0.009+0.747070733023653i</v>
      </c>
      <c r="Z1323" t="str">
        <f t="shared" si="654"/>
        <v>-0.35242265423704-0.032439314372101i</v>
      </c>
      <c r="AA1323" t="str">
        <f t="shared" si="655"/>
        <v>0.242578491866512-16.5315530402651i</v>
      </c>
      <c r="AB1323" t="str">
        <f t="shared" si="656"/>
        <v>1.40138925552266-0.1237358421815i</v>
      </c>
      <c r="AC1323" t="str">
        <f t="shared" si="657"/>
        <v>2.3414946734354-3.04190605025329i</v>
      </c>
      <c r="AD1323" t="str">
        <f t="shared" si="658"/>
        <v>0.248221395162197+0.269627058616547i</v>
      </c>
      <c r="AE1323" t="str">
        <f t="shared" si="659"/>
        <v>-0.0787323260037953-0.103074815523317i</v>
      </c>
      <c r="AF1323" t="str">
        <f t="shared" si="660"/>
        <v>-14.0608500340455-2.61313102106379i</v>
      </c>
      <c r="AG1323" t="str">
        <f t="shared" si="661"/>
        <v>1.01635359323612-0.0146178475532768i</v>
      </c>
      <c r="AH1323" t="str">
        <f t="shared" si="662"/>
        <v>0.800629834791775+1.63994194812244i</v>
      </c>
      <c r="AI1323">
        <f t="shared" si="663"/>
        <v>5.2249870934187745</v>
      </c>
      <c r="AJ1323">
        <f t="shared" si="664"/>
        <v>63.978082619571381</v>
      </c>
      <c r="AK1323"/>
      <c r="AL1323"/>
      <c r="AM1323"/>
      <c r="AN1323"/>
    </row>
    <row r="1324" spans="1:40" x14ac:dyDescent="0.25">
      <c r="A1324"/>
      <c r="B1324">
        <f t="shared" si="630"/>
        <v>119000</v>
      </c>
      <c r="C1324" s="237" t="str">
        <f t="shared" si="633"/>
        <v>-5.39695485580376E-06+0.0205800199375278i</v>
      </c>
      <c r="D1324" s="208" t="str">
        <f t="shared" si="634"/>
        <v>-5.95704733365986+0.15778015285438i</v>
      </c>
      <c r="E1324" t="str">
        <f t="shared" si="635"/>
        <v>2870</v>
      </c>
      <c r="F1324" t="str">
        <f t="shared" si="636"/>
        <v>0.777000777000777</v>
      </c>
      <c r="G1324" t="str">
        <f t="shared" si="631"/>
        <v>0.777000777000777</v>
      </c>
      <c r="H1324" t="str">
        <f t="shared" si="637"/>
        <v>8.10532353930423+2.76928029839491i</v>
      </c>
      <c r="I1324" t="str">
        <f t="shared" si="638"/>
        <v>467.311907221482i</v>
      </c>
      <c r="J1324" t="str">
        <f t="shared" si="632"/>
        <v>-185.793874880194+101.068723895759i</v>
      </c>
      <c r="K1324" t="str">
        <f t="shared" si="639"/>
        <v>1.05580438213283-1.9408772537216i</v>
      </c>
      <c r="L1324" t="str">
        <f t="shared" si="640"/>
        <v>0.0827415989457794-0.128159675824326i</v>
      </c>
      <c r="M1324" t="str">
        <f t="shared" si="641"/>
        <v>1.13854598107861-2.06903692954593i</v>
      </c>
      <c r="N1324" t="str">
        <f t="shared" si="642"/>
        <v>-0.527754256587057i</v>
      </c>
      <c r="O1324" t="str">
        <f t="shared" si="643"/>
        <v>0.863940192007589-0.503594424744645i</v>
      </c>
      <c r="P1324" t="str">
        <f t="shared" si="644"/>
        <v>0.136059807992411+0.503594424744645i</v>
      </c>
      <c r="Q1324" t="str">
        <f t="shared" si="645"/>
        <v>-0.136059807992411+0.024159831842412i</v>
      </c>
      <c r="R1324" t="str">
        <f t="shared" si="646"/>
        <v>-0.332296035371769-3.76027754728027i</v>
      </c>
      <c r="S1324" t="str">
        <f t="shared" si="647"/>
        <v>0.0547405498936521i</v>
      </c>
      <c r="T1324" t="str">
        <f t="shared" si="648"/>
        <v>0.205839660690875-0.0181900677037311i</v>
      </c>
      <c r="U1324" t="str">
        <f t="shared" si="649"/>
        <v>0.0001-1337.43649657055i</v>
      </c>
      <c r="V1324" t="str">
        <f t="shared" si="650"/>
        <v>0.00002-0.0214520870543399i</v>
      </c>
      <c r="W1324" t="str">
        <f t="shared" si="651"/>
        <v>0.0000199993584529566-0.0214517429750068i</v>
      </c>
      <c r="X1324" t="str">
        <f t="shared" si="652"/>
        <v>0.00164637463492278-0.0213246528954119i</v>
      </c>
      <c r="Y1324" t="str">
        <f t="shared" si="653"/>
        <v>0.009+0.747699051554371i</v>
      </c>
      <c r="Z1324" t="str">
        <f t="shared" si="654"/>
        <v>-0.351817696661345-0.0323553234589703i</v>
      </c>
      <c r="AA1324" t="str">
        <f t="shared" si="655"/>
        <v>0.242085426585093-16.5168578215376i</v>
      </c>
      <c r="AB1324" t="str">
        <f t="shared" si="656"/>
        <v>1.40137084217278-0.123839256300755i</v>
      </c>
      <c r="AC1324" t="str">
        <f t="shared" si="657"/>
        <v>2.3392971457428-3.04048471200535i</v>
      </c>
      <c r="AD1324" t="str">
        <f t="shared" si="658"/>
        <v>0.248337931401116+0.269836787807876i</v>
      </c>
      <c r="AE1324" t="str">
        <f t="shared" si="659"/>
        <v>-0.0786390224685302-0.102968411258678i</v>
      </c>
      <c r="AF1324" t="str">
        <f t="shared" si="660"/>
        <v>-14.0623708729641-2.61150014554053i</v>
      </c>
      <c r="AG1324" t="str">
        <f t="shared" si="661"/>
        <v>1.01635144896896-0.0146119082777591i</v>
      </c>
      <c r="AH1324" t="str">
        <f t="shared" si="662"/>
        <v>0.799931135557616+1.63824662031184i</v>
      </c>
      <c r="AI1324">
        <f t="shared" si="663"/>
        <v>5.2162728027820897</v>
      </c>
      <c r="AJ1324">
        <f t="shared" si="664"/>
        <v>63.974440301252628</v>
      </c>
      <c r="AK1324"/>
      <c r="AL1324"/>
      <c r="AM1324"/>
      <c r="AN1324"/>
    </row>
    <row r="1325" spans="1:40" x14ac:dyDescent="0.25">
      <c r="A1325"/>
      <c r="B1325">
        <f t="shared" si="630"/>
        <v>119100</v>
      </c>
      <c r="C1325" s="237" t="str">
        <f t="shared" si="633"/>
        <v>-5.38789576468486E-06+0.020562740326184i</v>
      </c>
      <c r="D1325" s="208" t="str">
        <f t="shared" si="634"/>
        <v>-5.95704726420682+0.157647675834077i</v>
      </c>
      <c r="E1325" t="str">
        <f t="shared" si="635"/>
        <v>2870</v>
      </c>
      <c r="F1325" t="str">
        <f t="shared" si="636"/>
        <v>0.777000777000777</v>
      </c>
      <c r="G1325" t="str">
        <f t="shared" si="631"/>
        <v>0.777000777000777</v>
      </c>
      <c r="H1325" t="str">
        <f t="shared" si="637"/>
        <v>8.10684123704426+2.76751849267156i</v>
      </c>
      <c r="I1325" t="str">
        <f t="shared" si="638"/>
        <v>467.70460630318i</v>
      </c>
      <c r="J1325" t="str">
        <f t="shared" si="632"/>
        <v>-186.10794607297+101.153655596512i</v>
      </c>
      <c r="K1325" t="str">
        <f t="shared" si="639"/>
        <v>1.05442160421487-1.93998168329334i</v>
      </c>
      <c r="L1325" t="str">
        <f t="shared" si="640"/>
        <v>0.0826435234172318-0.128115334750692i</v>
      </c>
      <c r="M1325" t="str">
        <f t="shared" si="641"/>
        <v>1.1370651276321-2.06809701804403i</v>
      </c>
      <c r="N1325" t="str">
        <f t="shared" si="642"/>
        <v>-0.528197747558979i</v>
      </c>
      <c r="O1325" t="str">
        <f t="shared" si="643"/>
        <v>0.863716767472316-0.503977524882978i</v>
      </c>
      <c r="P1325" t="str">
        <f t="shared" si="644"/>
        <v>0.136283232527684+0.503977524882978i</v>
      </c>
      <c r="Q1325" t="str">
        <f t="shared" si="645"/>
        <v>-0.136283232527684+0.024220222676001i</v>
      </c>
      <c r="R1325" t="str">
        <f t="shared" si="646"/>
        <v>-0.332294281596449-3.75707089478667i</v>
      </c>
      <c r="S1325" t="str">
        <f t="shared" si="647"/>
        <v>0.0547865503557475i</v>
      </c>
      <c r="T1325" t="str">
        <f t="shared" si="648"/>
        <v>0.205836953767343-0.0182052573916108i</v>
      </c>
      <c r="U1325" t="str">
        <f t="shared" si="649"/>
        <v>0.0001-1336.31354401255i</v>
      </c>
      <c r="V1325" t="str">
        <f t="shared" si="650"/>
        <v>0.00002-0.0214340752264185i</v>
      </c>
      <c r="W1325" t="str">
        <f t="shared" si="651"/>
        <v>0.0000199993584529565-0.0214337314359853i</v>
      </c>
      <c r="X1325" t="str">
        <f t="shared" si="652"/>
        <v>0.00164366043158742-0.0213069548966391i</v>
      </c>
      <c r="Y1325" t="str">
        <f t="shared" si="653"/>
        <v>0.009+0.748327370085089i</v>
      </c>
      <c r="Z1325" t="str">
        <f t="shared" si="654"/>
        <v>-0.351214305947557-0.0322716260783254i</v>
      </c>
      <c r="AA1325" t="str">
        <f t="shared" si="655"/>
        <v>0.241593903286616-16.5021893551933i</v>
      </c>
      <c r="AB1325" t="str">
        <f t="shared" si="656"/>
        <v>1.40135241324759-0.123942668760845i</v>
      </c>
      <c r="AC1325" t="str">
        <f t="shared" si="657"/>
        <v>2.3371034969542-3.03906363353976i</v>
      </c>
      <c r="AD1325" t="str">
        <f t="shared" si="658"/>
        <v>0.248454557809814+0.270046467042931i</v>
      </c>
      <c r="AE1325" t="str">
        <f t="shared" si="659"/>
        <v>-0.0785459564724986-0.102862215083167i</v>
      </c>
      <c r="AF1325" t="str">
        <f t="shared" si="660"/>
        <v>-14.0638885012511-2.60987081683748i</v>
      </c>
      <c r="AG1325" t="str">
        <f t="shared" si="661"/>
        <v>1.01634930660572-0.0146059853363301i</v>
      </c>
      <c r="AH1325" t="str">
        <f t="shared" si="662"/>
        <v>0.799234065595249+1.63655459174448i</v>
      </c>
      <c r="AI1325">
        <f t="shared" si="663"/>
        <v>5.207567344044806</v>
      </c>
      <c r="AJ1325">
        <f t="shared" si="664"/>
        <v>63.970790153500324</v>
      </c>
      <c r="AK1325"/>
      <c r="AL1325"/>
      <c r="AM1325"/>
      <c r="AN1325"/>
    </row>
    <row r="1326" spans="1:40" x14ac:dyDescent="0.25">
      <c r="A1326"/>
      <c r="B1326">
        <f t="shared" si="630"/>
        <v>119200</v>
      </c>
      <c r="C1326" s="237" t="str">
        <f t="shared" si="633"/>
        <v>-5.37885946372485E-06+0.0205454897074707i</v>
      </c>
      <c r="D1326" s="208" t="str">
        <f t="shared" si="634"/>
        <v>-5.95704719492852+0.157515421090609i</v>
      </c>
      <c r="E1326" t="str">
        <f t="shared" si="635"/>
        <v>2870</v>
      </c>
      <c r="F1326" t="str">
        <f t="shared" si="636"/>
        <v>0.777000777000777</v>
      </c>
      <c r="G1326" t="str">
        <f t="shared" si="631"/>
        <v>0.777000777000777</v>
      </c>
      <c r="H1326" t="str">
        <f t="shared" si="637"/>
        <v>8.10835573253306+2.76575845532546i</v>
      </c>
      <c r="I1326" t="str">
        <f t="shared" si="638"/>
        <v>468.097305384879i</v>
      </c>
      <c r="J1326" t="str">
        <f t="shared" si="632"/>
        <v>-186.422281080271+101.238587297264i</v>
      </c>
      <c r="K1326" t="str">
        <f t="shared" si="639"/>
        <v>1.0530412864966-1.93908631028186i</v>
      </c>
      <c r="L1326" t="str">
        <f t="shared" si="640"/>
        <v>0.0825455980264538-0.128070971306519i</v>
      </c>
      <c r="M1326" t="str">
        <f t="shared" si="641"/>
        <v>1.13558688452305-2.06715728158838i</v>
      </c>
      <c r="N1326" t="str">
        <f t="shared" si="642"/>
        <v>-0.528641238530901i</v>
      </c>
      <c r="O1326" t="str">
        <f t="shared" si="643"/>
        <v>0.863493173057568-0.504360525896875i</v>
      </c>
      <c r="P1326" t="str">
        <f t="shared" si="644"/>
        <v>0.136506826942432+0.504360525896875i</v>
      </c>
      <c r="Q1326" t="str">
        <f t="shared" si="645"/>
        <v>-0.136506826942432+0.024280712634026i</v>
      </c>
      <c r="R1326" t="str">
        <f t="shared" si="646"/>
        <v>-0.332292526315287-3.75386958085894i</v>
      </c>
      <c r="S1326" t="str">
        <f t="shared" si="647"/>
        <v>0.0548325508178431i</v>
      </c>
      <c r="T1326" t="str">
        <f t="shared" si="648"/>
        <v>0.205834244556003-0.0182204468355724i</v>
      </c>
      <c r="U1326" t="str">
        <f t="shared" si="649"/>
        <v>0.0001-1335.19247560315i</v>
      </c>
      <c r="V1326" t="str">
        <f t="shared" si="650"/>
        <v>0.00002-0.0214160936196849i</v>
      </c>
      <c r="W1326" t="str">
        <f t="shared" si="651"/>
        <v>0.0000199993584529566-0.0214157501176671i</v>
      </c>
      <c r="X1326" t="str">
        <f t="shared" si="652"/>
        <v>0.00164095300393785-0.0212892860765982i</v>
      </c>
      <c r="Y1326" t="str">
        <f t="shared" si="653"/>
        <v>0.009+0.748955688615807i</v>
      </c>
      <c r="Z1326" t="str">
        <f t="shared" si="654"/>
        <v>-0.35061247665499-0.0321882209377835i</v>
      </c>
      <c r="AA1326" t="str">
        <f t="shared" si="655"/>
        <v>0.241103915469235-16.4875475667161i</v>
      </c>
      <c r="AB1326" t="str">
        <f t="shared" si="656"/>
        <v>1.40133396874683-0.124046079560325i</v>
      </c>
      <c r="AC1326" t="str">
        <f t="shared" si="657"/>
        <v>2.33491371912992-3.03764281845736i</v>
      </c>
      <c r="AD1326" t="str">
        <f t="shared" si="658"/>
        <v>0.248571274370166+0.270256096289566i</v>
      </c>
      <c r="AE1326" t="str">
        <f t="shared" si="659"/>
        <v>-0.0784531271950593-0.102756226349407i</v>
      </c>
      <c r="AF1326" t="str">
        <f t="shared" si="660"/>
        <v>-14.0654029274616-2.60824303423485i</v>
      </c>
      <c r="AG1326" t="str">
        <f t="shared" si="661"/>
        <v>1.01634716613606-0.0146000786829871i</v>
      </c>
      <c r="AH1326" t="str">
        <f t="shared" si="662"/>
        <v>0.798538619753313+1.63486585241059i</v>
      </c>
      <c r="AI1326">
        <f t="shared" si="663"/>
        <v>5.1988706989509499</v>
      </c>
      <c r="AJ1326">
        <f t="shared" si="664"/>
        <v>63.967132182330992</v>
      </c>
      <c r="AK1326"/>
      <c r="AL1326"/>
      <c r="AM1326"/>
      <c r="AN1326"/>
    </row>
    <row r="1327" spans="1:40" x14ac:dyDescent="0.25">
      <c r="A1327"/>
      <c r="B1327">
        <f t="shared" si="630"/>
        <v>119300</v>
      </c>
      <c r="C1327" s="237" t="str">
        <f t="shared" si="633"/>
        <v>-5.36984587654287E-06+0.020528268008481i</v>
      </c>
      <c r="D1327" s="208" t="str">
        <f t="shared" si="634"/>
        <v>-5.95704712582434+0.157383388065021i</v>
      </c>
      <c r="E1327" t="str">
        <f t="shared" si="635"/>
        <v>2870</v>
      </c>
      <c r="F1327" t="str">
        <f t="shared" si="636"/>
        <v>0.777000777000777</v>
      </c>
      <c r="G1327" t="str">
        <f t="shared" si="631"/>
        <v>0.777000777000777</v>
      </c>
      <c r="H1327" t="str">
        <f t="shared" si="637"/>
        <v>8.10986703429961+2.76400018507033i</v>
      </c>
      <c r="I1327" t="str">
        <f t="shared" si="638"/>
        <v>468.490004466578i</v>
      </c>
      <c r="J1327" t="str">
        <f t="shared" si="632"/>
        <v>-186.736879902098+101.323518998017i</v>
      </c>
      <c r="K1327" t="str">
        <f t="shared" si="639"/>
        <v>1.05166342387336-1.93819113689796i</v>
      </c>
      <c r="L1327" t="str">
        <f t="shared" si="640"/>
        <v>0.0824478225321829-0.128026585703432i</v>
      </c>
      <c r="M1327" t="str">
        <f t="shared" si="641"/>
        <v>1.13411124640554-2.06621772260139i</v>
      </c>
      <c r="N1327" t="str">
        <f t="shared" si="642"/>
        <v>-0.529084729502823i</v>
      </c>
      <c r="O1327" t="str">
        <f t="shared" si="643"/>
        <v>0.863269408807323-0.504743427711006i</v>
      </c>
      <c r="P1327" t="str">
        <f t="shared" si="644"/>
        <v>0.136730591192677+0.504743427711006i</v>
      </c>
      <c r="Q1327" t="str">
        <f t="shared" si="645"/>
        <v>-0.136730591192677+0.024341301791817i</v>
      </c>
      <c r="R1327" t="str">
        <f t="shared" si="646"/>
        <v>-0.332290769528205-3.75067359207172i</v>
      </c>
      <c r="S1327" t="str">
        <f t="shared" si="647"/>
        <v>0.0548785512799385i</v>
      </c>
      <c r="T1327" t="str">
        <f t="shared" si="648"/>
        <v>0.205831533056819-0.0182356360354038i</v>
      </c>
      <c r="U1327" t="str">
        <f t="shared" si="649"/>
        <v>0.0001-1334.07328660432i</v>
      </c>
      <c r="V1327" t="str">
        <f t="shared" si="650"/>
        <v>0.00002-0.0213981421581429i</v>
      </c>
      <c r="W1327" t="str">
        <f t="shared" si="651"/>
        <v>0.0000199993584529565-0.0213977989440569i</v>
      </c>
      <c r="X1327" t="str">
        <f t="shared" si="652"/>
        <v>0.00163825232948356-0.0212716463636251i</v>
      </c>
      <c r="Y1327" t="str">
        <f t="shared" si="653"/>
        <v>0.009+0.749584007146525i</v>
      </c>
      <c r="Z1327" t="str">
        <f t="shared" si="654"/>
        <v>-0.350012203366679-0.032105106751835i</v>
      </c>
      <c r="AA1327" t="str">
        <f t="shared" si="655"/>
        <v>0.240615456665445-16.4729323818711i</v>
      </c>
      <c r="AB1327" t="str">
        <f t="shared" si="656"/>
        <v>1.40131550867027-0.124149488697749i</v>
      </c>
      <c r="AC1327" t="str">
        <f t="shared" si="657"/>
        <v>2.33272780434626-3.03622227033831i</v>
      </c>
      <c r="AD1327" t="str">
        <f t="shared" si="658"/>
        <v>0.248688081064046+0.270465675515631i</v>
      </c>
      <c r="AE1327" t="str">
        <f t="shared" si="659"/>
        <v>-0.0783605338191214-0.102650444412753i</v>
      </c>
      <c r="AF1327" t="str">
        <f t="shared" si="660"/>
        <v>-14.066914160124-2.60661679700531i</v>
      </c>
      <c r="AG1327" t="str">
        <f t="shared" si="661"/>
        <v>1.01634502754969-0.014594188271898i</v>
      </c>
      <c r="AH1327" t="str">
        <f t="shared" si="662"/>
        <v>0.797844792900601+1.63318039234092i</v>
      </c>
      <c r="AI1327">
        <f t="shared" si="663"/>
        <v>5.1901828492984539</v>
      </c>
      <c r="AJ1327">
        <f t="shared" si="664"/>
        <v>63.963466393779619</v>
      </c>
      <c r="AK1327"/>
      <c r="AL1327"/>
      <c r="AM1327"/>
      <c r="AN1327"/>
    </row>
    <row r="1328" spans="1:40" x14ac:dyDescent="0.25">
      <c r="A1328"/>
      <c r="B1328">
        <f t="shared" si="630"/>
        <v>119400</v>
      </c>
      <c r="C1328" s="237" t="str">
        <f t="shared" si="633"/>
        <v>-5.36085492707772E-06+0.0205110751565525i</v>
      </c>
      <c r="D1328" s="208" t="str">
        <f t="shared" si="634"/>
        <v>-5.95704705689373+0.157251576200236i</v>
      </c>
      <c r="E1328" t="str">
        <f t="shared" si="635"/>
        <v>2870</v>
      </c>
      <c r="F1328" t="str">
        <f t="shared" si="636"/>
        <v>0.777000777000777</v>
      </c>
      <c r="G1328" t="str">
        <f t="shared" si="631"/>
        <v>0.777000777000777</v>
      </c>
      <c r="H1328" t="str">
        <f t="shared" si="637"/>
        <v>8.11137515084642+2.76224368061445i</v>
      </c>
      <c r="I1328" t="str">
        <f t="shared" si="638"/>
        <v>468.882703548277i</v>
      </c>
      <c r="J1328" t="str">
        <f t="shared" si="632"/>
        <v>-187.051742538451+101.40845069877i</v>
      </c>
      <c r="K1328" t="str">
        <f t="shared" si="639"/>
        <v>1.05028801125103-1.93729616533953i</v>
      </c>
      <c r="L1328" t="str">
        <f t="shared" si="640"/>
        <v>0.0823501966934057-0.127982178152185i</v>
      </c>
      <c r="M1328" t="str">
        <f t="shared" si="641"/>
        <v>1.13263820794444-2.06527834349171i</v>
      </c>
      <c r="N1328" t="str">
        <f t="shared" si="642"/>
        <v>-0.529528220474745i</v>
      </c>
      <c r="O1328" t="str">
        <f t="shared" si="643"/>
        <v>0.863045474765591-0.50512623025006i</v>
      </c>
      <c r="P1328" t="str">
        <f t="shared" si="644"/>
        <v>0.136954525234409+0.50512623025006i</v>
      </c>
      <c r="Q1328" t="str">
        <f t="shared" si="645"/>
        <v>-0.136954525234409+0.024401990224685i</v>
      </c>
      <c r="R1328" t="str">
        <f t="shared" si="646"/>
        <v>-0.33228901123512-3.74748291504458i</v>
      </c>
      <c r="S1328" t="str">
        <f t="shared" si="647"/>
        <v>0.0549245517420341i</v>
      </c>
      <c r="T1328" t="str">
        <f t="shared" si="648"/>
        <v>0.205828819269755-0.0182508249908927i</v>
      </c>
      <c r="U1328" t="str">
        <f t="shared" si="649"/>
        <v>0.0001-1332.95597229393i</v>
      </c>
      <c r="V1328" t="str">
        <f t="shared" si="650"/>
        <v>0.00002-0.0213802207660506i</v>
      </c>
      <c r="W1328" t="str">
        <f t="shared" si="651"/>
        <v>0.0000199993584529565-0.021379877839414i</v>
      </c>
      <c r="X1328" t="str">
        <f t="shared" si="652"/>
        <v>0.00163555838582707-0.0212540356862888i</v>
      </c>
      <c r="Y1328" t="str">
        <f t="shared" si="653"/>
        <v>0.009+0.750212325677243i</v>
      </c>
      <c r="Z1328" t="str">
        <f t="shared" si="654"/>
        <v>-0.349413480689267-0.0320222822418005i</v>
      </c>
      <c r="AA1328" t="str">
        <f t="shared" si="655"/>
        <v>0.240128520441866-16.458343726703i</v>
      </c>
      <c r="AB1328" t="str">
        <f t="shared" si="656"/>
        <v>1.40129703301767-0.124252896171672i</v>
      </c>
      <c r="AC1328" t="str">
        <f t="shared" si="657"/>
        <v>2.33054574469552-3.03480199274237i</v>
      </c>
      <c r="AD1328" t="str">
        <f t="shared" si="658"/>
        <v>0.248804977873298+0.270675204688956i</v>
      </c>
      <c r="AE1328" t="str">
        <f t="shared" si="659"/>
        <v>-0.0782681755311185-0.102544868631272i</v>
      </c>
      <c r="AF1328" t="str">
        <f t="shared" si="660"/>
        <v>-14.0684222077402-2.60499210441421i</v>
      </c>
      <c r="AG1328" t="str">
        <f t="shared" si="661"/>
        <v>1.01634289083638-0.014588314057399i</v>
      </c>
      <c r="AH1328" t="str">
        <f t="shared" si="662"/>
        <v>0.797152579925856+1.63149820160648i</v>
      </c>
      <c r="AI1328">
        <f t="shared" si="663"/>
        <v>5.181503776938472</v>
      </c>
      <c r="AJ1328">
        <f t="shared" si="664"/>
        <v>63.959792793901819</v>
      </c>
      <c r="AK1328"/>
      <c r="AL1328"/>
      <c r="AM1328"/>
      <c r="AN1328"/>
    </row>
    <row r="1329" spans="1:40" x14ac:dyDescent="0.25">
      <c r="A1329"/>
      <c r="B1329">
        <f t="shared" si="630"/>
        <v>119500</v>
      </c>
      <c r="C1329" s="237" t="str">
        <f t="shared" si="633"/>
        <v>-5.35188653958632E-06+0.0204939110792656i</v>
      </c>
      <c r="D1329" s="208" t="str">
        <f t="shared" si="634"/>
        <v>-5.9570469881361+0.157119984941036i</v>
      </c>
      <c r="E1329" t="str">
        <f t="shared" si="635"/>
        <v>2870</v>
      </c>
      <c r="F1329" t="str">
        <f t="shared" si="636"/>
        <v>0.777000777000777</v>
      </c>
      <c r="G1329" t="str">
        <f t="shared" si="631"/>
        <v>0.777000777000777</v>
      </c>
      <c r="H1329" t="str">
        <f t="shared" si="637"/>
        <v>8.11288009064956+2.76048894066061i</v>
      </c>
      <c r="I1329" t="str">
        <f t="shared" si="638"/>
        <v>469.275402629975i</v>
      </c>
      <c r="J1329" t="str">
        <f t="shared" si="632"/>
        <v>-187.366868989329+101.493382399523i</v>
      </c>
      <c r="K1329" t="str">
        <f t="shared" si="639"/>
        <v>1.048915043546-1.93640139779147i</v>
      </c>
      <c r="L1329" t="str">
        <f t="shared" si="640"/>
        <v>0.0822527202693579-0.12793774886267i</v>
      </c>
      <c r="M1329" t="str">
        <f t="shared" si="641"/>
        <v>1.13116776381536-2.06433914665414i</v>
      </c>
      <c r="N1329" t="str">
        <f t="shared" si="642"/>
        <v>-0.529971711446667i</v>
      </c>
      <c r="O1329" t="str">
        <f t="shared" si="643"/>
        <v>0.862821370976416-0.505508933438745i</v>
      </c>
      <c r="P1329" t="str">
        <f t="shared" si="644"/>
        <v>0.137178629023584+0.505508933438745i</v>
      </c>
      <c r="Q1329" t="str">
        <f t="shared" si="645"/>
        <v>-0.137178629023584+0.024462778007922i</v>
      </c>
      <c r="R1329" t="str">
        <f t="shared" si="646"/>
        <v>-0.332287251435933-3.74429753644191i</v>
      </c>
      <c r="S1329" t="str">
        <f t="shared" si="647"/>
        <v>0.0549705522041294i</v>
      </c>
      <c r="T1329" t="str">
        <f t="shared" si="648"/>
        <v>0.205826103194773-0.0182660137018256i</v>
      </c>
      <c r="U1329" t="str">
        <f t="shared" si="649"/>
        <v>0.0000999999999999999-1331.84052796565i</v>
      </c>
      <c r="V1329" t="str">
        <f t="shared" si="650"/>
        <v>0.00002-0.0213623293679201i</v>
      </c>
      <c r="W1329" t="str">
        <f t="shared" si="651"/>
        <v>0.0000199993584529566-0.0213619867282519i</v>
      </c>
      <c r="X1329" t="str">
        <f t="shared" si="652"/>
        <v>0.00163287115066364-0.0212364539733907i</v>
      </c>
      <c r="Y1329" t="str">
        <f t="shared" si="653"/>
        <v>0.009+0.750840644207961i</v>
      </c>
      <c r="Z1329" t="str">
        <f t="shared" si="654"/>
        <v>-0.34881630325289-0.0319397461357922i</v>
      </c>
      <c r="AA1329" t="str">
        <f t="shared" si="655"/>
        <v>0.239643100399037-16.4437815275349i</v>
      </c>
      <c r="AB1329" t="str">
        <f t="shared" si="656"/>
        <v>1.40127854178876-0.12435630198064i</v>
      </c>
      <c r="AC1329" t="str">
        <f t="shared" si="657"/>
        <v>2.32836753228586-3.03338198920875i</v>
      </c>
      <c r="AD1329" t="str">
        <f t="shared" si="658"/>
        <v>0.248921964779759+0.270884683777364i</v>
      </c>
      <c r="AE1329" t="str">
        <f t="shared" si="659"/>
        <v>-0.0781760515209982-0.102439498365736i</v>
      </c>
      <c r="AF1329" t="str">
        <f t="shared" si="660"/>
        <v>-14.0699270787857-2.60336895571957i</v>
      </c>
      <c r="AG1329" t="str">
        <f t="shared" si="661"/>
        <v>1.01634075598593-0.0145824559939949i</v>
      </c>
      <c r="AH1329" t="str">
        <f t="shared" si="662"/>
        <v>0.796461975737809+1.62981927031844i</v>
      </c>
      <c r="AI1329">
        <f t="shared" si="663"/>
        <v>5.172833463775909</v>
      </c>
      <c r="AJ1329">
        <f t="shared" si="664"/>
        <v>63.956111388771298</v>
      </c>
      <c r="AK1329"/>
      <c r="AL1329"/>
      <c r="AM1329"/>
      <c r="AN1329"/>
    </row>
    <row r="1330" spans="1:40" x14ac:dyDescent="0.25">
      <c r="A1330"/>
      <c r="B1330">
        <f t="shared" ref="B1330:B1393" si="665">B1329+100</f>
        <v>119600</v>
      </c>
      <c r="C1330" s="237" t="str">
        <f t="shared" si="633"/>
        <v>-5.34294063864217E-06+0.0204767757044433i</v>
      </c>
      <c r="D1330" s="208" t="str">
        <f t="shared" si="634"/>
        <v>-5.95704691955086+0.156988613734065i</v>
      </c>
      <c r="E1330" t="str">
        <f t="shared" si="635"/>
        <v>2870</v>
      </c>
      <c r="F1330" t="str">
        <f t="shared" si="636"/>
        <v>0.777000777000777</v>
      </c>
      <c r="G1330" t="str">
        <f t="shared" si="631"/>
        <v>0.777000777000777</v>
      </c>
      <c r="H1330" t="str">
        <f t="shared" si="637"/>
        <v>8.11438186215871+2.75873596390621i</v>
      </c>
      <c r="I1330" t="str">
        <f t="shared" si="638"/>
        <v>469.668101711674i</v>
      </c>
      <c r="J1330" t="str">
        <f t="shared" si="632"/>
        <v>-187.682259254733+101.578314100275i</v>
      </c>
      <c r="K1330" t="str">
        <f t="shared" si="639"/>
        <v>1.04754451568516-1.93550683642586i</v>
      </c>
      <c r="L1330" t="str">
        <f t="shared" si="640"/>
        <v>0.0821553930195284-0.127893298043913i</v>
      </c>
      <c r="M1330" t="str">
        <f t="shared" si="641"/>
        <v>1.12969990870469-2.06340013446977i</v>
      </c>
      <c r="N1330" t="str">
        <f t="shared" si="642"/>
        <v>-0.530415202418589i</v>
      </c>
      <c r="O1330" t="str">
        <f t="shared" si="643"/>
        <v>0.862597097483877-0.505891537201791i</v>
      </c>
      <c r="P1330" t="str">
        <f t="shared" si="644"/>
        <v>0.137402902516123+0.505891537201791i</v>
      </c>
      <c r="Q1330" t="str">
        <f t="shared" si="645"/>
        <v>-0.137402902516123+0.0245236652167979i</v>
      </c>
      <c r="R1330" t="str">
        <f t="shared" si="646"/>
        <v>-0.332285490130593-3.74111744297276i</v>
      </c>
      <c r="S1330" t="str">
        <f t="shared" si="647"/>
        <v>0.055016552666225i</v>
      </c>
      <c r="T1330" t="str">
        <f t="shared" si="648"/>
        <v>0.205823384831844-0.0182812021679922i</v>
      </c>
      <c r="U1330" t="str">
        <f t="shared" si="649"/>
        <v>0.0001-1330.72694892889i</v>
      </c>
      <c r="V1330" t="str">
        <f t="shared" si="650"/>
        <v>0.00002-0.0213444678885154i</v>
      </c>
      <c r="W1330" t="str">
        <f t="shared" si="651"/>
        <v>0.0000199993584529565-0.0213441255353358i</v>
      </c>
      <c r="X1330" t="str">
        <f t="shared" si="652"/>
        <v>0.00163019060178052-0.021218901153963i</v>
      </c>
      <c r="Y1330" t="str">
        <f t="shared" si="653"/>
        <v>0.009+0.751468962738678i</v>
      </c>
      <c r="Z1330" t="str">
        <f t="shared" si="654"/>
        <v>-0.34822066571104-0.0318574971686664i</v>
      </c>
      <c r="AA1330" t="str">
        <f t="shared" si="655"/>
        <v>0.239159190171198-16.4292457109673i</v>
      </c>
      <c r="AB1330" t="str">
        <f t="shared" si="656"/>
        <v>1.40126003498334-0.124459706123223i</v>
      </c>
      <c r="AC1330" t="str">
        <f t="shared" si="657"/>
        <v>2.32619315924148-3.03196226325656i</v>
      </c>
      <c r="AD1330" t="str">
        <f t="shared" si="658"/>
        <v>0.249039041765247+0.271094112748664i</v>
      </c>
      <c r="AE1330" t="str">
        <f t="shared" si="659"/>
        <v>-0.0780841609822009-0.102334332979607i</v>
      </c>
      <c r="AF1330" t="str">
        <f t="shared" si="660"/>
        <v>-14.0714287817096-2.60174735017215i</v>
      </c>
      <c r="AG1330" t="str">
        <f t="shared" si="661"/>
        <v>1.01633862298819-0.0145766140363582i</v>
      </c>
      <c r="AH1330" t="str">
        <f t="shared" si="662"/>
        <v>0.795772975265015+1.62814358862792i</v>
      </c>
      <c r="AI1330">
        <f t="shared" si="663"/>
        <v>5.1641718917690156</v>
      </c>
      <c r="AJ1330">
        <f t="shared" si="664"/>
        <v>63.952422184481506</v>
      </c>
      <c r="AK1330"/>
      <c r="AL1330"/>
      <c r="AM1330"/>
      <c r="AN1330"/>
    </row>
    <row r="1331" spans="1:40" x14ac:dyDescent="0.25">
      <c r="A1331"/>
      <c r="B1331">
        <f t="shared" si="665"/>
        <v>119700</v>
      </c>
      <c r="C1331" s="237" t="str">
        <f t="shared" si="633"/>
        <v>-5.33401714913363E-06+0.0204596689601495i</v>
      </c>
      <c r="D1331" s="208" t="str">
        <f t="shared" si="634"/>
        <v>-5.95704685113744+0.156857462027813i</v>
      </c>
      <c r="E1331" t="str">
        <f t="shared" si="635"/>
        <v>2870</v>
      </c>
      <c r="F1331" t="str">
        <f t="shared" si="636"/>
        <v>0.777000777000777</v>
      </c>
      <c r="G1331" t="str">
        <f t="shared" si="631"/>
        <v>0.777000777000777</v>
      </c>
      <c r="H1331" t="str">
        <f t="shared" si="637"/>
        <v>8.11588047379732+2.75698474904328i</v>
      </c>
      <c r="I1331" t="str">
        <f t="shared" si="638"/>
        <v>470.060800793373i</v>
      </c>
      <c r="J1331" t="str">
        <f t="shared" si="632"/>
        <v>-187.997913334663+101.663245801028i</v>
      </c>
      <c r="K1331" t="str">
        <f t="shared" si="639"/>
        <v>1.04617642260587-1.93461248340192i</v>
      </c>
      <c r="L1331" t="str">
        <f t="shared" si="640"/>
        <v>0.0820582147036553-0.12784882590408i</v>
      </c>
      <c r="M1331" t="str">
        <f t="shared" si="641"/>
        <v>1.12823463730953-2.062461309306i</v>
      </c>
      <c r="N1331" t="str">
        <f t="shared" si="642"/>
        <v>-0.530858693390511i</v>
      </c>
      <c r="O1331" t="str">
        <f t="shared" si="643"/>
        <v>0.862372654332084-0.506274041463945i</v>
      </c>
      <c r="P1331" t="str">
        <f t="shared" si="644"/>
        <v>0.137627345667916+0.506274041463945i</v>
      </c>
      <c r="Q1331" t="str">
        <f t="shared" si="645"/>
        <v>-0.137627345667916+0.024584651926566i</v>
      </c>
      <c r="R1331" t="str">
        <f t="shared" si="646"/>
        <v>-0.332283727318998-3.73794262139049i</v>
      </c>
      <c r="S1331" t="str">
        <f t="shared" si="647"/>
        <v>0.0550625531283204i</v>
      </c>
      <c r="T1331" t="str">
        <f t="shared" si="648"/>
        <v>0.205820664180927-0.0182963903891787i</v>
      </c>
      <c r="U1331" t="str">
        <f t="shared" si="649"/>
        <v>0.0001-1329.61523050873i</v>
      </c>
      <c r="V1331" t="str">
        <f t="shared" si="650"/>
        <v>0.00002-0.0213266362528525i</v>
      </c>
      <c r="W1331" t="str">
        <f t="shared" si="651"/>
        <v>0.0000199993584529566-0.0213262941856828i</v>
      </c>
      <c r="X1331" t="str">
        <f t="shared" si="652"/>
        <v>0.00162751671705673-0.0212013771572685i</v>
      </c>
      <c r="Y1331" t="str">
        <f t="shared" si="653"/>
        <v>0.009+0.752097281269396i</v>
      </c>
      <c r="Z1331" t="str">
        <f t="shared" si="654"/>
        <v>-0.34762656274045-0.0317755340819846i</v>
      </c>
      <c r="AA1331" t="str">
        <f t="shared" si="655"/>
        <v>0.238676783426068-16.4147362038762i</v>
      </c>
      <c r="AB1331" t="str">
        <f t="shared" si="656"/>
        <v>1.40124151260114-0.124563108597963i</v>
      </c>
      <c r="AC1331" t="str">
        <f t="shared" si="657"/>
        <v>2.32402261770242-3.03054281838444i</v>
      </c>
      <c r="AD1331" t="str">
        <f t="shared" si="658"/>
        <v>0.24915620881157+0.271303491570652i</v>
      </c>
      <c r="AE1331" t="str">
        <f t="shared" si="659"/>
        <v>-0.0779925031116432-0.102229371839018i</v>
      </c>
      <c r="AF1331" t="str">
        <f t="shared" si="660"/>
        <v>-14.0729273249348-2.60012728701547i</v>
      </c>
      <c r="AG1331" t="str">
        <f t="shared" si="661"/>
        <v>1.01633649183308-0.0145707881393281i</v>
      </c>
      <c r="AH1331" t="str">
        <f t="shared" si="662"/>
        <v>0.795085573455794+1.6264711467257i</v>
      </c>
      <c r="AI1331">
        <f t="shared" si="663"/>
        <v>5.1555190429288871</v>
      </c>
      <c r="AJ1331">
        <f t="shared" si="664"/>
        <v>63.948725187143339</v>
      </c>
      <c r="AK1331"/>
      <c r="AL1331"/>
      <c r="AM1331"/>
      <c r="AN1331"/>
    </row>
    <row r="1332" spans="1:40" x14ac:dyDescent="0.25">
      <c r="A1332"/>
      <c r="B1332">
        <f t="shared" si="665"/>
        <v>119800</v>
      </c>
      <c r="C1332" s="237" t="str">
        <f t="shared" si="633"/>
        <v>-5.32511599626245E-06+0.0204425907746884i</v>
      </c>
      <c r="D1332" s="208" t="str">
        <f t="shared" si="634"/>
        <v>-5.95704678289526+0.156726529272611i</v>
      </c>
      <c r="E1332" t="str">
        <f t="shared" si="635"/>
        <v>2870</v>
      </c>
      <c r="F1332" t="str">
        <f t="shared" si="636"/>
        <v>0.777000777000777</v>
      </c>
      <c r="G1332" t="str">
        <f t="shared" si="631"/>
        <v>0.777000777000777</v>
      </c>
      <c r="H1332" t="str">
        <f t="shared" si="637"/>
        <v>8.11737593396265+2.75523529475859i</v>
      </c>
      <c r="I1332" t="str">
        <f t="shared" si="638"/>
        <v>470.453499875072i</v>
      </c>
      <c r="J1332" t="str">
        <f t="shared" si="632"/>
        <v>-188.313831229118+101.748177501781i</v>
      </c>
      <c r="K1332" t="str">
        <f t="shared" si="639"/>
        <v>1.044810759256-1.93371834086617i</v>
      </c>
      <c r="L1332" t="str">
        <f t="shared" si="640"/>
        <v>0.0819611850817303-0.127804332650482i</v>
      </c>
      <c r="M1332" t="str">
        <f t="shared" si="641"/>
        <v>1.12677194433773-2.06152267351665i</v>
      </c>
      <c r="N1332" t="str">
        <f t="shared" si="642"/>
        <v>-0.531302184362432i</v>
      </c>
      <c r="O1332" t="str">
        <f t="shared" si="643"/>
        <v>0.862148041565182-0.506656446149973i</v>
      </c>
      <c r="P1332" t="str">
        <f t="shared" si="644"/>
        <v>0.137851958434818+0.506656446149973i</v>
      </c>
      <c r="Q1332" t="str">
        <f t="shared" si="645"/>
        <v>-0.137851958434818+0.0246457382124591i</v>
      </c>
      <c r="R1332" t="str">
        <f t="shared" si="646"/>
        <v>-0.332281963001053-3.73477305849274i</v>
      </c>
      <c r="S1332" t="str">
        <f t="shared" si="647"/>
        <v>0.055108553590416i</v>
      </c>
      <c r="T1332" t="str">
        <f t="shared" si="648"/>
        <v>0.205817941241989-0.0183115783651722i</v>
      </c>
      <c r="U1332" t="str">
        <f t="shared" si="649"/>
        <v>0.0001-1328.50536804587i</v>
      </c>
      <c r="V1332" t="str">
        <f t="shared" si="650"/>
        <v>0.00002-0.0213088343861974i</v>
      </c>
      <c r="W1332" t="str">
        <f t="shared" si="651"/>
        <v>0.0000199993584529565-0.0213084926045599i</v>
      </c>
      <c r="X1332" t="str">
        <f t="shared" si="652"/>
        <v>0.00162484947446243-0.0211838819127985i</v>
      </c>
      <c r="Y1332" t="str">
        <f t="shared" si="653"/>
        <v>0.009+0.752725599800114i</v>
      </c>
      <c r="Z1332" t="str">
        <f t="shared" si="654"/>
        <v>-0.34703398904096-0.0316938556239701i</v>
      </c>
      <c r="AA1332" t="str">
        <f t="shared" si="655"/>
        <v>0.238195873864647-16.4002529334121i</v>
      </c>
      <c r="AB1332" t="str">
        <f t="shared" si="656"/>
        <v>1.40122297464194-0.124666509403413i</v>
      </c>
      <c r="AC1332" t="str">
        <f t="shared" si="657"/>
        <v>2.32185589982468-3.02912365807109i</v>
      </c>
      <c r="AD1332" t="str">
        <f t="shared" si="658"/>
        <v>0.249273465900514+0.271512820211113i</v>
      </c>
      <c r="AE1332" t="str">
        <f t="shared" si="659"/>
        <v>-0.0779010771096934-0.102124614312761i</v>
      </c>
      <c r="AF1332" t="str">
        <f t="shared" si="660"/>
        <v>-14.0744227168579-2.59850876548598i</v>
      </c>
      <c r="AG1332" t="str">
        <f t="shared" si="661"/>
        <v>1.01633436251055-0.0145649782579095i</v>
      </c>
      <c r="AH1332" t="str">
        <f t="shared" si="662"/>
        <v>0.794399765278052+1.62480193484202i</v>
      </c>
      <c r="AI1332">
        <f t="shared" si="663"/>
        <v>5.1468748993190516</v>
      </c>
      <c r="AJ1332">
        <f t="shared" si="664"/>
        <v>63.945020402887288</v>
      </c>
      <c r="AK1332"/>
      <c r="AL1332"/>
      <c r="AM1332"/>
      <c r="AN1332"/>
    </row>
    <row r="1333" spans="1:40" x14ac:dyDescent="0.25">
      <c r="A1333"/>
      <c r="B1333">
        <f t="shared" si="665"/>
        <v>119900</v>
      </c>
      <c r="C1333" s="237" t="str">
        <f t="shared" si="633"/>
        <v>-5.31623710554218E-06+0.0204255410766034i</v>
      </c>
      <c r="D1333" s="208" t="str">
        <f t="shared" si="634"/>
        <v>-5.95704671482377+0.156595814920626i</v>
      </c>
      <c r="E1333" t="str">
        <f t="shared" si="635"/>
        <v>2870</v>
      </c>
      <c r="F1333" t="str">
        <f t="shared" si="636"/>
        <v>0.777000777000777</v>
      </c>
      <c r="G1333" t="str">
        <f t="shared" si="631"/>
        <v>0.777000777000777</v>
      </c>
      <c r="H1333" t="str">
        <f t="shared" si="637"/>
        <v>8.11886825102591+2.75348759973366i</v>
      </c>
      <c r="I1333" t="str">
        <f t="shared" si="638"/>
        <v>470.84619895677i</v>
      </c>
      <c r="J1333" t="str">
        <f t="shared" si="632"/>
        <v>-188.630012938099+101.833109202534i</v>
      </c>
      <c r="K1333" t="str">
        <f t="shared" si="639"/>
        <v>1.04344752059382-1.93282441095241i</v>
      </c>
      <c r="L1333" t="str">
        <f t="shared" si="640"/>
        <v>0.0818643039139983-0.127759818489573i</v>
      </c>
      <c r="M1333" t="str">
        <f t="shared" si="641"/>
        <v>1.12531182450782-2.06058422944198i</v>
      </c>
      <c r="N1333" t="str">
        <f t="shared" si="642"/>
        <v>-0.531745675334354i</v>
      </c>
      <c r="O1333" t="str">
        <f t="shared" si="643"/>
        <v>0.861923259227349-0.507038751184665i</v>
      </c>
      <c r="P1333" t="str">
        <f t="shared" si="644"/>
        <v>0.138076740772651+0.507038751184665i</v>
      </c>
      <c r="Q1333" t="str">
        <f t="shared" si="645"/>
        <v>-0.138076740772651+0.024706924149689i</v>
      </c>
      <c r="R1333" t="str">
        <f t="shared" si="646"/>
        <v>-0.3322801971767-3.73160874112122i</v>
      </c>
      <c r="S1333" t="str">
        <f t="shared" si="647"/>
        <v>0.0551545540525116i</v>
      </c>
      <c r="T1333" t="str">
        <f t="shared" si="648"/>
        <v>0.205815216014995-0.0183267660957615i</v>
      </c>
      <c r="U1333" t="str">
        <f t="shared" si="649"/>
        <v>0.0001-1327.39735689654i</v>
      </c>
      <c r="V1333" t="str">
        <f t="shared" si="650"/>
        <v>0.00002-0.0212910622140654i</v>
      </c>
      <c r="W1333" t="str">
        <f t="shared" si="651"/>
        <v>0.0000199993584529566-0.0212907207174841i</v>
      </c>
      <c r="X1333" t="str">
        <f t="shared" si="652"/>
        <v>0.00162218885205869-0.0211664153502736i</v>
      </c>
      <c r="Y1333" t="str">
        <f t="shared" si="653"/>
        <v>0.009+0.753353918330832i</v>
      </c>
      <c r="Z1333" t="str">
        <f t="shared" si="654"/>
        <v>-0.346442939335423-0.0316124605494695i</v>
      </c>
      <c r="AA1333" t="str">
        <f t="shared" si="655"/>
        <v>0.237716455221002-16.3857958269987i</v>
      </c>
      <c r="AB1333" t="str">
        <f t="shared" si="656"/>
        <v>1.40120442110549-0.124769908538134i</v>
      </c>
      <c r="AC1333" t="str">
        <f t="shared" si="657"/>
        <v>2.31969299778005-3.02770478577507i</v>
      </c>
      <c r="AD1333" t="str">
        <f t="shared" si="658"/>
        <v>0.249390813013856+0.271722098637821i</v>
      </c>
      <c r="AE1333" t="str">
        <f t="shared" si="659"/>
        <v>-0.0778098821801642-0.102020059772277i</v>
      </c>
      <c r="AF1333" t="str">
        <f t="shared" si="660"/>
        <v>-14.0759149658497-2.59689178481303i</v>
      </c>
      <c r="AG1333" t="str">
        <f t="shared" si="661"/>
        <v>1.01633223501059-0.0145591843472727i</v>
      </c>
      <c r="AH1333" t="str">
        <f t="shared" si="662"/>
        <v>0.793715545719356+1.6231359432466i</v>
      </c>
      <c r="AI1333">
        <f t="shared" si="663"/>
        <v>5.138239443056591</v>
      </c>
      <c r="AJ1333">
        <f t="shared" si="664"/>
        <v>63.941307837861544</v>
      </c>
      <c r="AK1333"/>
      <c r="AL1333"/>
      <c r="AM1333"/>
      <c r="AN1333"/>
    </row>
    <row r="1334" spans="1:40" x14ac:dyDescent="0.25">
      <c r="A1334"/>
      <c r="B1334">
        <f t="shared" si="665"/>
        <v>120000</v>
      </c>
      <c r="C1334" s="237" t="str">
        <f t="shared" si="633"/>
        <v>-5.30738040279658E-06+0.0204085197946762i</v>
      </c>
      <c r="D1334" s="208" t="str">
        <f t="shared" si="634"/>
        <v>-5.95704664692238+0.156465318425851i</v>
      </c>
      <c r="E1334" t="str">
        <f t="shared" si="635"/>
        <v>2870</v>
      </c>
      <c r="F1334" t="str">
        <f t="shared" si="636"/>
        <v>0.777000777000777</v>
      </c>
      <c r="G1334" t="str">
        <f t="shared" si="631"/>
        <v>0.777000777000777</v>
      </c>
      <c r="H1334" t="str">
        <f t="shared" si="637"/>
        <v>8.12035743333227+2.75174166264483i</v>
      </c>
      <c r="I1334" t="str">
        <f t="shared" si="638"/>
        <v>471.238898038469i</v>
      </c>
      <c r="J1334" t="str">
        <f t="shared" si="632"/>
        <v>-188.946458461605+101.918040903286i</v>
      </c>
      <c r="K1334" t="str">
        <f t="shared" si="639"/>
        <v>1.0420867015881-1.93193069578184i</v>
      </c>
      <c r="L1334" t="str">
        <f t="shared" si="640"/>
        <v>0.0817675709609581-0.127715283626957i</v>
      </c>
      <c r="M1334" t="str">
        <f t="shared" si="641"/>
        <v>1.12385427254906-2.0596459794088i</v>
      </c>
      <c r="N1334" t="str">
        <f t="shared" si="642"/>
        <v>-0.532189166306276i</v>
      </c>
      <c r="O1334" t="str">
        <f t="shared" si="643"/>
        <v>0.861698307362795-0.507420956492826i</v>
      </c>
      <c r="P1334" t="str">
        <f t="shared" si="644"/>
        <v>0.138301692637205+0.507420956492826i</v>
      </c>
      <c r="Q1334" t="str">
        <f t="shared" si="645"/>
        <v>-0.138301692637205+0.02476820981345i</v>
      </c>
      <c r="R1334" t="str">
        <f t="shared" si="646"/>
        <v>-0.332278429845844-3.72844965616144i</v>
      </c>
      <c r="S1334" t="str">
        <f t="shared" si="647"/>
        <v>0.055200554514607i</v>
      </c>
      <c r="T1334" t="str">
        <f t="shared" si="648"/>
        <v>0.205812488499907-0.0183419535807335i</v>
      </c>
      <c r="U1334" t="str">
        <f t="shared" si="649"/>
        <v>0.0001-1326.29119243246i</v>
      </c>
      <c r="V1334" t="str">
        <f t="shared" si="650"/>
        <v>0.00002-0.0212733196622204i</v>
      </c>
      <c r="W1334" t="str">
        <f t="shared" si="651"/>
        <v>0.0000199993584529566-0.0212729784502201i</v>
      </c>
      <c r="X1334" t="str">
        <f t="shared" si="652"/>
        <v>0.00161953482799681-0.0211489773996413i</v>
      </c>
      <c r="Y1334" t="str">
        <f t="shared" si="653"/>
        <v>0.009+0.75398223686155i</v>
      </c>
      <c r="Z1334" t="str">
        <f t="shared" si="654"/>
        <v>-0.345853408369556-0.0315313476199079i</v>
      </c>
      <c r="AA1334" t="str">
        <f t="shared" si="655"/>
        <v>0.237238521262056-16.3713648123315i</v>
      </c>
      <c r="AB1334" t="str">
        <f t="shared" si="656"/>
        <v>1.40118585199153-0.124873306000674i</v>
      </c>
      <c r="AC1334" t="str">
        <f t="shared" si="657"/>
        <v>2.3175339037562-3.02628620493503i</v>
      </c>
      <c r="AD1334" t="str">
        <f t="shared" si="658"/>
        <v>0.24950825013335+0.271931326818534i</v>
      </c>
      <c r="AE1334" t="str">
        <f t="shared" si="659"/>
        <v>-0.0777189175302847-0.101915707591635i</v>
      </c>
      <c r="AF1334" t="str">
        <f t="shared" si="660"/>
        <v>-14.0774040802546-2.59527634421898i</v>
      </c>
      <c r="AG1334" t="str">
        <f t="shared" si="661"/>
        <v>1.01633010932326-0.0145534063627522i</v>
      </c>
      <c r="AH1334" t="str">
        <f t="shared" si="662"/>
        <v>0.79303290978664+1.62147316224809i</v>
      </c>
      <c r="AI1334">
        <f t="shared" si="663"/>
        <v>5.1296126563099591</v>
      </c>
      <c r="AJ1334">
        <f t="shared" si="664"/>
        <v>63.937587498232737</v>
      </c>
      <c r="AK1334"/>
      <c r="AL1334"/>
      <c r="AM1334"/>
      <c r="AN1334"/>
    </row>
    <row r="1335" spans="1:40" x14ac:dyDescent="0.25">
      <c r="A1335"/>
      <c r="B1335">
        <f t="shared" si="665"/>
        <v>120100</v>
      </c>
      <c r="C1335" s="237" t="str">
        <f t="shared" si="633"/>
        <v>-5.29854581415808E-06+0.0203915268579254i</v>
      </c>
      <c r="D1335" s="208" t="str">
        <f t="shared" si="634"/>
        <v>-5.95704657919053+0.156335039244095i</v>
      </c>
      <c r="E1335" t="str">
        <f t="shared" si="635"/>
        <v>2870</v>
      </c>
      <c r="F1335" t="str">
        <f t="shared" si="636"/>
        <v>0.777000777000777</v>
      </c>
      <c r="G1335" t="str">
        <f t="shared" si="631"/>
        <v>0.777000777000777</v>
      </c>
      <c r="H1335" t="str">
        <f t="shared" si="637"/>
        <v>8.12184348920104+2.74999748216329i</v>
      </c>
      <c r="I1335" t="str">
        <f t="shared" si="638"/>
        <v>471.631597120168i</v>
      </c>
      <c r="J1335" t="str">
        <f t="shared" si="632"/>
        <v>-189.263167799638+102.002972604039i</v>
      </c>
      <c r="K1335" t="str">
        <f t="shared" si="639"/>
        <v>1.04072829721801-1.93103719746305i</v>
      </c>
      <c r="L1335" t="str">
        <f t="shared" si="640"/>
        <v>0.0816709859833656-0.127670728267393i</v>
      </c>
      <c r="M1335" t="str">
        <f t="shared" si="641"/>
        <v>1.12239928320138-2.05870792573044i</v>
      </c>
      <c r="N1335" t="str">
        <f t="shared" si="642"/>
        <v>-0.532632657278198i</v>
      </c>
      <c r="O1335" t="str">
        <f t="shared" si="643"/>
        <v>0.861473186015765-0.507803061999282i</v>
      </c>
      <c r="P1335" t="str">
        <f t="shared" si="644"/>
        <v>0.138526813984235+0.507803061999282i</v>
      </c>
      <c r="Q1335" t="str">
        <f t="shared" si="645"/>
        <v>-0.138526813984235+0.0248295952789159i</v>
      </c>
      <c r="R1335" t="str">
        <f t="shared" si="646"/>
        <v>-0.332276661008397-3.72529579054261i</v>
      </c>
      <c r="S1335" t="str">
        <f t="shared" si="647"/>
        <v>0.0552465549767026i</v>
      </c>
      <c r="T1335" t="str">
        <f t="shared" si="648"/>
        <v>0.205809758696691-0.0183571408198756i</v>
      </c>
      <c r="U1335" t="str">
        <f t="shared" si="649"/>
        <v>0.0001-1325.18687004076i</v>
      </c>
      <c r="V1335" t="str">
        <f t="shared" si="650"/>
        <v>0.00002-0.0212556066566731i</v>
      </c>
      <c r="W1335" t="str">
        <f t="shared" si="651"/>
        <v>0.0000199993584529566-0.0212552657287798i</v>
      </c>
      <c r="X1335" t="str">
        <f t="shared" si="652"/>
        <v>0.00161688738051797-0.0211315679910755i</v>
      </c>
      <c r="Y1335" t="str">
        <f t="shared" si="653"/>
        <v>0.009+0.754610555392268i</v>
      </c>
      <c r="Z1335" t="str">
        <f t="shared" si="654"/>
        <v>-0.345265390911832-0.0314505156032498i</v>
      </c>
      <c r="AA1335" t="str">
        <f t="shared" si="655"/>
        <v>0.236762065787389-16.3569598173768i</v>
      </c>
      <c r="AB1335" t="str">
        <f t="shared" si="656"/>
        <v>1.40116726729984-0.124976701789588i</v>
      </c>
      <c r="AC1335" t="str">
        <f t="shared" si="657"/>
        <v>2.3153786099567-3.02486791896975i</v>
      </c>
      <c r="AD1335" t="str">
        <f t="shared" si="658"/>
        <v>0.249625777240746+0.272140504721004i</v>
      </c>
      <c r="AE1335" t="str">
        <f t="shared" si="659"/>
        <v>-0.0776281823706916-0.101811557147524i</v>
      </c>
      <c r="AF1335" t="str">
        <f t="shared" si="660"/>
        <v>-14.0788900683916-2.5936624429192i</v>
      </c>
      <c r="AG1335" t="str">
        <f t="shared" si="661"/>
        <v>1.01632798543865-0.0145476442598467i</v>
      </c>
      <c r="AH1335" t="str">
        <f t="shared" si="662"/>
        <v>0.792351852506327+1.6198135821942i</v>
      </c>
      <c r="AI1335">
        <f t="shared" si="663"/>
        <v>5.1209945213006502</v>
      </c>
      <c r="AJ1335">
        <f t="shared" si="664"/>
        <v>63.933859390184161</v>
      </c>
      <c r="AK1335"/>
      <c r="AL1335"/>
      <c r="AM1335"/>
      <c r="AN1335"/>
    </row>
    <row r="1336" spans="1:40" x14ac:dyDescent="0.25">
      <c r="A1336"/>
      <c r="B1336">
        <f t="shared" si="665"/>
        <v>120200</v>
      </c>
      <c r="C1336" s="237" t="str">
        <f t="shared" si="633"/>
        <v>-5.28973326606631E-06+0.0203745621956061i</v>
      </c>
      <c r="D1336" s="208" t="str">
        <f t="shared" si="634"/>
        <v>-5.95704651162767+0.15620497683298i</v>
      </c>
      <c r="E1336" t="str">
        <f t="shared" si="635"/>
        <v>2870</v>
      </c>
      <c r="F1336" t="str">
        <f t="shared" si="636"/>
        <v>0.777000777000777</v>
      </c>
      <c r="G1336" t="str">
        <f t="shared" si="631"/>
        <v>0.777000777000777</v>
      </c>
      <c r="H1336" t="str">
        <f t="shared" si="637"/>
        <v>8.12332642692568+2.7482550569552i</v>
      </c>
      <c r="I1336" t="str">
        <f t="shared" si="638"/>
        <v>472.024296201866i</v>
      </c>
      <c r="J1336" t="str">
        <f t="shared" si="632"/>
        <v>-189.580140952195+102.087904304792i</v>
      </c>
      <c r="K1336" t="str">
        <f t="shared" si="639"/>
        <v>1.03937230247316-1.93014391809217i</v>
      </c>
      <c r="L1336" t="str">
        <f t="shared" si="640"/>
        <v>0.0815745487422308-0.127626152614791i</v>
      </c>
      <c r="M1336" t="str">
        <f t="shared" si="641"/>
        <v>1.12094685121539-2.05777007070696i</v>
      </c>
      <c r="N1336" t="str">
        <f t="shared" si="642"/>
        <v>-0.53307614825012i</v>
      </c>
      <c r="O1336" t="str">
        <f t="shared" si="643"/>
        <v>0.861247895230538-0.50818506762888i</v>
      </c>
      <c r="P1336" t="str">
        <f t="shared" si="644"/>
        <v>0.138752104769462+0.50818506762888i</v>
      </c>
      <c r="Q1336" t="str">
        <f t="shared" si="645"/>
        <v>-0.138752104769462+0.0248910806212399i</v>
      </c>
      <c r="R1336" t="str">
        <f t="shared" si="646"/>
        <v>-0.332274890664286-3.7221471312375i</v>
      </c>
      <c r="S1336" t="str">
        <f t="shared" si="647"/>
        <v>0.055292555438798i</v>
      </c>
      <c r="T1336" t="str">
        <f t="shared" si="648"/>
        <v>0.205807026605312-0.0183723278129756i</v>
      </c>
      <c r="U1336" t="str">
        <f t="shared" si="649"/>
        <v>0.0001-1324.08438512392i</v>
      </c>
      <c r="V1336" t="str">
        <f t="shared" si="650"/>
        <v>0.00002-0.0212379231236809i</v>
      </c>
      <c r="W1336" t="str">
        <f t="shared" si="651"/>
        <v>0.0000199993584529567-0.021237582479422i</v>
      </c>
      <c r="X1336" t="str">
        <f t="shared" si="652"/>
        <v>0.0016142464879529-0.0211141870549762i</v>
      </c>
      <c r="Y1336" t="str">
        <f t="shared" si="653"/>
        <v>0.009+0.755238873922986i</v>
      </c>
      <c r="Z1336" t="str">
        <f t="shared" si="654"/>
        <v>-0.344678881753367-0.0313699632739602i</v>
      </c>
      <c r="AA1336" t="str">
        <f t="shared" si="655"/>
        <v>0.236287082629022-16.34258077037i</v>
      </c>
      <c r="AB1336" t="str">
        <f t="shared" si="656"/>
        <v>1.40114866703017-0.12508009590343i</v>
      </c>
      <c r="AC1336" t="str">
        <f t="shared" si="657"/>
        <v>2.31322710860088-3.0234499312783i</v>
      </c>
      <c r="AD1336" t="str">
        <f t="shared" si="658"/>
        <v>0.249743394317768+0.272349632312967i</v>
      </c>
      <c r="AE1336" t="str">
        <f t="shared" si="659"/>
        <v>-0.0775376759154041-0.101707607819237i</v>
      </c>
      <c r="AF1336" t="str">
        <f t="shared" si="660"/>
        <v>-14.0803729385533-2.59205008012222i</v>
      </c>
      <c r="AG1336" t="str">
        <f t="shared" si="661"/>
        <v>1.01632586334689-0.0145418979942172i</v>
      </c>
      <c r="AH1336" t="str">
        <f t="shared" si="662"/>
        <v>0.791672368924048+1.61815719347132i</v>
      </c>
      <c r="AI1336">
        <f t="shared" si="663"/>
        <v>5.1123850203018044</v>
      </c>
      <c r="AJ1336">
        <f t="shared" si="664"/>
        <v>63.930123519918411</v>
      </c>
      <c r="AK1336"/>
      <c r="AL1336"/>
      <c r="AM1336"/>
      <c r="AN1336"/>
    </row>
    <row r="1337" spans="1:40" x14ac:dyDescent="0.25">
      <c r="A1337"/>
      <c r="B1337">
        <f t="shared" si="665"/>
        <v>120300</v>
      </c>
      <c r="C1337" s="237" t="str">
        <f t="shared" si="633"/>
        <v>-5.28094268526644E-06+0.0203576257372085i</v>
      </c>
      <c r="D1337" s="208" t="str">
        <f t="shared" si="634"/>
        <v>-5.95704644423321+0.156075130651932i</v>
      </c>
      <c r="E1337" t="str">
        <f t="shared" si="635"/>
        <v>2870</v>
      </c>
      <c r="F1337" t="str">
        <f t="shared" si="636"/>
        <v>0.777000777000777</v>
      </c>
      <c r="G1337" t="str">
        <f t="shared" si="631"/>
        <v>0.777000777000777</v>
      </c>
      <c r="H1337" t="str">
        <f t="shared" si="637"/>
        <v>8.12480625477391+2.74651438568166i</v>
      </c>
      <c r="I1337" t="str">
        <f t="shared" si="638"/>
        <v>472.416995283565i</v>
      </c>
      <c r="J1337" t="str">
        <f t="shared" si="632"/>
        <v>-189.897377919279+102.172836005545i</v>
      </c>
      <c r="K1337" t="str">
        <f t="shared" si="639"/>
        <v>1.03801871235354-1.92925085975284i</v>
      </c>
      <c r="L1337" t="str">
        <f t="shared" si="640"/>
        <v>0.0814782589988211-0.12758155687222i</v>
      </c>
      <c r="M1337" t="str">
        <f t="shared" si="641"/>
        <v>1.11949697135236-2.05683241662506i</v>
      </c>
      <c r="N1337" t="str">
        <f t="shared" si="642"/>
        <v>-0.533519639222042i</v>
      </c>
      <c r="O1337" t="str">
        <f t="shared" si="643"/>
        <v>0.861022435051423-0.508566973306484i</v>
      </c>
      <c r="P1337" t="str">
        <f t="shared" si="644"/>
        <v>0.138977564948577+0.508566973306484i</v>
      </c>
      <c r="Q1337" t="str">
        <f t="shared" si="645"/>
        <v>-0.138977564948577+0.024952665915558i</v>
      </c>
      <c r="R1337" t="str">
        <f t="shared" si="646"/>
        <v>-0.332273118813409-3.71900366526207i</v>
      </c>
      <c r="S1337" t="str">
        <f t="shared" si="647"/>
        <v>0.0553385559008936i</v>
      </c>
      <c r="T1337" t="str">
        <f t="shared" si="648"/>
        <v>0.205804292225733-0.0183875145598201i</v>
      </c>
      <c r="U1337" t="str">
        <f t="shared" si="649"/>
        <v>0.0001-1322.98373309971i</v>
      </c>
      <c r="V1337" t="str">
        <f t="shared" si="650"/>
        <v>0.00002-0.021220268989746i</v>
      </c>
      <c r="W1337" t="str">
        <f t="shared" si="651"/>
        <v>0.0000199993584529566-0.0212199286286499i</v>
      </c>
      <c r="X1337" t="str">
        <f t="shared" si="652"/>
        <v>0.0016116121287212-0.0210968345219677i</v>
      </c>
      <c r="Y1337" t="str">
        <f t="shared" si="653"/>
        <v>0.009+0.755867192453704i</v>
      </c>
      <c r="Z1337" t="str">
        <f t="shared" si="654"/>
        <v>-0.344093875707794-0.0312896894129606i</v>
      </c>
      <c r="AA1337" t="str">
        <f t="shared" si="655"/>
        <v>0.235813565651229-16.3282275998146i</v>
      </c>
      <c r="AB1337" t="str">
        <f t="shared" si="656"/>
        <v>1.40113005118228-0.125183488340747i</v>
      </c>
      <c r="AC1337" t="str">
        <f t="shared" si="657"/>
        <v>2.31107939192389-3.02203224524003i</v>
      </c>
      <c r="AD1337" t="str">
        <f t="shared" si="658"/>
        <v>0.249861101346132+0.272558709562149i</v>
      </c>
      <c r="AE1337" t="str">
        <f t="shared" si="659"/>
        <v>-0.0774473973818115-0.101603858988656i</v>
      </c>
      <c r="AF1337" t="str">
        <f t="shared" si="660"/>
        <v>-14.0818526990071-2.59043925502973i</v>
      </c>
      <c r="AG1337" t="str">
        <f t="shared" si="661"/>
        <v>1.01632374303819-0.0145361675216872i</v>
      </c>
      <c r="AH1337" t="str">
        <f t="shared" si="662"/>
        <v>0.790994454104677+1.61650398650435i</v>
      </c>
      <c r="AI1337">
        <f t="shared" si="663"/>
        <v>5.1037841356383584</v>
      </c>
      <c r="AJ1337">
        <f t="shared" si="664"/>
        <v>63.926379893653994</v>
      </c>
      <c r="AK1337"/>
      <c r="AL1337"/>
      <c r="AM1337"/>
      <c r="AN1337"/>
    </row>
    <row r="1338" spans="1:40" x14ac:dyDescent="0.25">
      <c r="A1338"/>
      <c r="B1338">
        <f t="shared" si="665"/>
        <v>120400</v>
      </c>
      <c r="C1338" s="237" t="str">
        <f t="shared" si="633"/>
        <v>-5.27217399880775E-06+0.020340717412457i</v>
      </c>
      <c r="D1338" s="208" t="str">
        <f t="shared" si="634"/>
        <v>-5.95704637700662+0.15594550016217i</v>
      </c>
      <c r="E1338" t="str">
        <f t="shared" si="635"/>
        <v>2870</v>
      </c>
      <c r="F1338" t="str">
        <f t="shared" si="636"/>
        <v>0.777000777000777</v>
      </c>
      <c r="G1338" t="str">
        <f t="shared" si="631"/>
        <v>0.777000777000777</v>
      </c>
      <c r="H1338" t="str">
        <f t="shared" si="637"/>
        <v>8.12628298098785+2.74477546699885i</v>
      </c>
      <c r="I1338" t="str">
        <f t="shared" si="638"/>
        <v>472.809694365264i</v>
      </c>
      <c r="J1338" t="str">
        <f t="shared" si="632"/>
        <v>-190.214878700888+102.257767706297i</v>
      </c>
      <c r="K1338" t="str">
        <f t="shared" si="639"/>
        <v>1.03666752186956-1.92835802451636i</v>
      </c>
      <c r="L1338" t="str">
        <f t="shared" si="640"/>
        <v>0.0813821165146617-0.127536941241911i</v>
      </c>
      <c r="M1338" t="str">
        <f t="shared" si="641"/>
        <v>1.11804963838422-2.05589496575827i</v>
      </c>
      <c r="N1338" t="str">
        <f t="shared" si="642"/>
        <v>-0.533963130193964i</v>
      </c>
      <c r="O1338" t="str">
        <f t="shared" si="643"/>
        <v>0.860796805522766-0.50894877895698i</v>
      </c>
      <c r="P1338" t="str">
        <f t="shared" si="644"/>
        <v>0.139203194477234+0.50894877895698i</v>
      </c>
      <c r="Q1338" t="str">
        <f t="shared" si="645"/>
        <v>-0.139203194477234+0.025014351236984i</v>
      </c>
      <c r="R1338" t="str">
        <f t="shared" si="646"/>
        <v>-0.332271345455695-3.71586537967553i</v>
      </c>
      <c r="S1338" t="str">
        <f t="shared" si="647"/>
        <v>0.055384556362989i</v>
      </c>
      <c r="T1338" t="str">
        <f t="shared" si="648"/>
        <v>0.205801555557919-0.0184027010601971i</v>
      </c>
      <c r="U1338" t="str">
        <f t="shared" si="649"/>
        <v>0.0001-1321.88490940112i</v>
      </c>
      <c r="V1338" t="str">
        <f t="shared" si="650"/>
        <v>0.00002-0.021202644181615i</v>
      </c>
      <c r="W1338" t="str">
        <f t="shared" si="651"/>
        <v>0.0000199993584529566-0.0212023041032113i</v>
      </c>
      <c r="X1338" t="str">
        <f t="shared" si="652"/>
        <v>0.00160898428133112-0.0210795103228983i</v>
      </c>
      <c r="Y1338" t="str">
        <f t="shared" si="653"/>
        <v>0.009+0.756495510984422i</v>
      </c>
      <c r="Z1338" t="str">
        <f t="shared" si="654"/>
        <v>-0.343510367611146-0.0312096928075925i</v>
      </c>
      <c r="AA1338" t="str">
        <f t="shared" si="655"/>
        <v>0.235341508750321-16.3139002344807i</v>
      </c>
      <c r="AB1338" t="str">
        <f t="shared" si="656"/>
        <v>1.40111141975593-0.125286879100096i</v>
      </c>
      <c r="AC1338" t="str">
        <f t="shared" si="657"/>
        <v>2.30893545217667-3.02061486421479i</v>
      </c>
      <c r="AD1338" t="str">
        <f t="shared" si="658"/>
        <v>0.249978898307532+0.272767736436264i</v>
      </c>
      <c r="AE1338" t="str">
        <f t="shared" si="659"/>
        <v>-0.0773573459906512-0.101500310040239i</v>
      </c>
      <c r="AF1338" t="str">
        <f t="shared" si="660"/>
        <v>-14.0833293579945-2.58882996683668i</v>
      </c>
      <c r="AG1338" t="str">
        <f t="shared" si="661"/>
        <v>1.01632162450277-0.014530452798241i</v>
      </c>
      <c r="AH1338" t="str">
        <f t="shared" si="662"/>
        <v>0.790318103132175+1.61485395175656i</v>
      </c>
      <c r="AI1338">
        <f t="shared" si="663"/>
        <v>5.0951918496869455</v>
      </c>
      <c r="AJ1338">
        <f t="shared" si="664"/>
        <v>63.9226285176278</v>
      </c>
      <c r="AK1338"/>
      <c r="AL1338"/>
      <c r="AM1338"/>
      <c r="AN1338"/>
    </row>
    <row r="1339" spans="1:40" x14ac:dyDescent="0.25">
      <c r="A1339"/>
      <c r="B1339">
        <f t="shared" si="665"/>
        <v>120500</v>
      </c>
      <c r="C1339" s="237" t="str">
        <f t="shared" si="633"/>
        <v>-5.26342713404214E-06+0.0203238371513094i</v>
      </c>
      <c r="D1339" s="208" t="str">
        <f t="shared" si="634"/>
        <v>-5.95704630994732+0.155816084826705i</v>
      </c>
      <c r="E1339" t="str">
        <f t="shared" si="635"/>
        <v>2870</v>
      </c>
      <c r="F1339" t="str">
        <f t="shared" si="636"/>
        <v>0.777000777000777</v>
      </c>
      <c r="G1339" t="str">
        <f t="shared" si="631"/>
        <v>0.777000777000777</v>
      </c>
      <c r="H1339" t="str">
        <f t="shared" si="637"/>
        <v>8.12775661378403+2.74303829955797i</v>
      </c>
      <c r="I1339" t="str">
        <f t="shared" si="638"/>
        <v>473.202393446963i</v>
      </c>
      <c r="J1339" t="str">
        <f t="shared" si="632"/>
        <v>-190.532643297023+102.34269940705i</v>
      </c>
      <c r="K1339" t="str">
        <f t="shared" si="639"/>
        <v>1.03531872604199-1.92746541444164i</v>
      </c>
      <c r="L1339" t="str">
        <f t="shared" si="640"/>
        <v>0.0812861210515356-0.127492305925258i</v>
      </c>
      <c r="M1339" t="str">
        <f t="shared" si="641"/>
        <v>1.11660484709353-2.0549577203669i</v>
      </c>
      <c r="N1339" t="str">
        <f t="shared" si="642"/>
        <v>-0.534406621165886i</v>
      </c>
      <c r="O1339" t="str">
        <f t="shared" si="643"/>
        <v>0.860571006688945-0.509330484505273i</v>
      </c>
      <c r="P1339" t="str">
        <f t="shared" si="644"/>
        <v>0.139428993311055+0.509330484505273i</v>
      </c>
      <c r="Q1339" t="str">
        <f t="shared" si="645"/>
        <v>-0.139428993311055+0.025076136660613i</v>
      </c>
      <c r="R1339" t="str">
        <f t="shared" si="646"/>
        <v>-0.332269570591059-3.71273226158001i</v>
      </c>
      <c r="S1339" t="str">
        <f t="shared" si="647"/>
        <v>0.0554305568250846i</v>
      </c>
      <c r="T1339" t="str">
        <f t="shared" si="648"/>
        <v>0.205798816601836-0.0184178873138942i</v>
      </c>
      <c r="U1339" t="str">
        <f t="shared" si="649"/>
        <v>0.0001-1320.78790947631i</v>
      </c>
      <c r="V1339" t="str">
        <f t="shared" si="650"/>
        <v>0.00002-0.0211850486262775i</v>
      </c>
      <c r="W1339" t="str">
        <f t="shared" si="651"/>
        <v>0.0000199993584529565-0.021184708830097i</v>
      </c>
      <c r="X1339" t="str">
        <f t="shared" si="652"/>
        <v>0.00160636292437901-0.021062214388839i</v>
      </c>
      <c r="Y1339" t="str">
        <f t="shared" si="653"/>
        <v>0.009+0.75712382951514i</v>
      </c>
      <c r="Z1339" t="str">
        <f t="shared" si="654"/>
        <v>-0.342928352321741-0.0311299722515758i</v>
      </c>
      <c r="AA1339" t="str">
        <f t="shared" si="655"/>
        <v>0.234870905854454-16.2995986034042i</v>
      </c>
      <c r="AB1339" t="str">
        <f t="shared" si="656"/>
        <v>1.40109277275088-0.125390268180031i</v>
      </c>
      <c r="AC1339" t="str">
        <f t="shared" si="657"/>
        <v>2.30679528162592-3.01919779154287i</v>
      </c>
      <c r="AD1339" t="str">
        <f t="shared" si="658"/>
        <v>0.250096785183654+0.272976712903015i</v>
      </c>
      <c r="AE1339" t="str">
        <f t="shared" si="659"/>
        <v>-0.0772675209659975-0.101396960361011i</v>
      </c>
      <c r="AF1339" t="str">
        <f t="shared" si="660"/>
        <v>-14.0848029237313-2.58722221473126i</v>
      </c>
      <c r="AG1339" t="str">
        <f t="shared" si="661"/>
        <v>1.01631950773092-0.0145247537800244i</v>
      </c>
      <c r="AH1339" t="str">
        <f t="shared" si="662"/>
        <v>0.789643311109535+1.61320707972937i</v>
      </c>
      <c r="AI1339">
        <f t="shared" si="663"/>
        <v>5.086608144875636</v>
      </c>
      <c r="AJ1339">
        <f t="shared" si="664"/>
        <v>63.918869398093427</v>
      </c>
      <c r="AK1339"/>
      <c r="AL1339"/>
      <c r="AM1339"/>
      <c r="AN1339"/>
    </row>
    <row r="1340" spans="1:40" x14ac:dyDescent="0.25">
      <c r="A1340"/>
      <c r="B1340">
        <f t="shared" si="665"/>
        <v>120600</v>
      </c>
      <c r="C1340" s="237" t="str">
        <f t="shared" si="633"/>
        <v>-5.25470201862251E-06+0.0203069848839558i</v>
      </c>
      <c r="D1340" s="208" t="str">
        <f t="shared" si="634"/>
        <v>-5.95704624305477+0.155686884110328i</v>
      </c>
      <c r="E1340" t="str">
        <f t="shared" si="635"/>
        <v>2870</v>
      </c>
      <c r="F1340" t="str">
        <f t="shared" si="636"/>
        <v>0.777000777000777</v>
      </c>
      <c r="G1340" t="str">
        <f t="shared" si="631"/>
        <v>0.777000777000777</v>
      </c>
      <c r="H1340" t="str">
        <f t="shared" si="637"/>
        <v>8.12922716135354+2.74130288200539i</v>
      </c>
      <c r="I1340" t="str">
        <f t="shared" si="638"/>
        <v>473.595092528661i</v>
      </c>
      <c r="J1340" t="str">
        <f t="shared" si="632"/>
        <v>-190.850671707683+102.427631107803i</v>
      </c>
      <c r="K1340" t="str">
        <f t="shared" si="639"/>
        <v>1.03397231990197-1.92657303157535i</v>
      </c>
      <c r="L1340" t="str">
        <f t="shared" si="640"/>
        <v>0.0811902723714872-0.127447651122822i</v>
      </c>
      <c r="M1340" t="str">
        <f t="shared" si="641"/>
        <v>1.11516259227346-2.05402068269817i</v>
      </c>
      <c r="N1340" t="str">
        <f t="shared" si="642"/>
        <v>-0.534850112137808i</v>
      </c>
      <c r="O1340" t="str">
        <f t="shared" si="643"/>
        <v>0.86034503859437-0.509712089876287i</v>
      </c>
      <c r="P1340" t="str">
        <f t="shared" si="644"/>
        <v>0.13965496140563+0.509712089876287i</v>
      </c>
      <c r="Q1340" t="str">
        <f t="shared" si="645"/>
        <v>-0.13965496140563+0.025138022261521i</v>
      </c>
      <c r="R1340" t="str">
        <f t="shared" si="646"/>
        <v>-0.332267794219412-3.70960429812038i</v>
      </c>
      <c r="S1340" t="str">
        <f t="shared" si="647"/>
        <v>0.0554765572871802i</v>
      </c>
      <c r="T1340" t="str">
        <f t="shared" si="648"/>
        <v>0.205796075357445-0.0184330733206982i</v>
      </c>
      <c r="U1340" t="str">
        <f t="shared" si="649"/>
        <v>0.0001-1319.69272878852i</v>
      </c>
      <c r="V1340" t="str">
        <f t="shared" si="650"/>
        <v>0.00002-0.0211674822509655i</v>
      </c>
      <c r="W1340" t="str">
        <f t="shared" si="651"/>
        <v>0.0000199993584529566-0.0211671427365403i</v>
      </c>
      <c r="X1340" t="str">
        <f t="shared" si="652"/>
        <v>0.00160374803654898-0.0210449466510833i</v>
      </c>
      <c r="Y1340" t="str">
        <f t="shared" si="653"/>
        <v>0.009+0.757752148045858i</v>
      </c>
      <c r="Z1340" t="str">
        <f t="shared" si="654"/>
        <v>-0.342347824720074-0.0310505265449714i</v>
      </c>
      <c r="AA1340" t="str">
        <f t="shared" si="655"/>
        <v>0.234401750923428-16.2853226358851i</v>
      </c>
      <c r="AB1340" t="str">
        <f t="shared" si="656"/>
        <v>1.40107411016686-0.1254936555791i</v>
      </c>
      <c r="AC1340" t="str">
        <f t="shared" si="657"/>
        <v>2.30465887255403-3.01778103054513i</v>
      </c>
      <c r="AD1340" t="str">
        <f t="shared" si="658"/>
        <v>0.250214761956166+0.273185638930094i</v>
      </c>
      <c r="AE1340" t="str">
        <f t="shared" si="659"/>
        <v>-0.0771779215352407-0.101293809340545i</v>
      </c>
      <c r="AF1340" t="str">
        <f t="shared" si="660"/>
        <v>-14.0862734044083-2.58561599789506i</v>
      </c>
      <c r="AG1340" t="str">
        <f t="shared" si="661"/>
        <v>1.01631739271295-0.0145190704233425i</v>
      </c>
      <c r="AH1340" t="str">
        <f t="shared" si="662"/>
        <v>0.788970073158741+1.61156336096221i</v>
      </c>
      <c r="AI1340">
        <f t="shared" si="663"/>
        <v>5.0780330036840677</v>
      </c>
      <c r="AJ1340">
        <f t="shared" si="664"/>
        <v>63.915102541320472</v>
      </c>
      <c r="AK1340"/>
      <c r="AL1340"/>
      <c r="AM1340"/>
      <c r="AN1340"/>
    </row>
    <row r="1341" spans="1:40" x14ac:dyDescent="0.25">
      <c r="A1341"/>
      <c r="B1341">
        <f t="shared" si="665"/>
        <v>120700</v>
      </c>
      <c r="C1341" s="237" t="str">
        <f t="shared" si="633"/>
        <v>-5.24599858050137E-06+0.0202901605408175i</v>
      </c>
      <c r="D1341" s="208" t="str">
        <f t="shared" si="634"/>
        <v>-5.95704617632841+0.155557897479601i</v>
      </c>
      <c r="E1341" t="str">
        <f t="shared" si="635"/>
        <v>2870</v>
      </c>
      <c r="F1341" t="str">
        <f t="shared" si="636"/>
        <v>0.777000777000777</v>
      </c>
      <c r="G1341" t="str">
        <f t="shared" si="631"/>
        <v>0.777000777000777</v>
      </c>
      <c r="H1341" t="str">
        <f t="shared" si="637"/>
        <v>8.13069463186204+2.73956921298269i</v>
      </c>
      <c r="I1341" t="str">
        <f t="shared" si="638"/>
        <v>473.98779161036i</v>
      </c>
      <c r="J1341" t="str">
        <f t="shared" si="632"/>
        <v>-191.168963932869+102.512562808556i</v>
      </c>
      <c r="K1341" t="str">
        <f t="shared" si="639"/>
        <v>1.03262829849099-1.92568087795194i</v>
      </c>
      <c r="L1341" t="str">
        <f t="shared" si="640"/>
        <v>0.0810945702368191-0.127402977034334i</v>
      </c>
      <c r="M1341" t="str">
        <f t="shared" si="641"/>
        <v>1.11372286872781-2.05308385498627i</v>
      </c>
      <c r="N1341" t="str">
        <f t="shared" si="642"/>
        <v>-0.53529360310973i</v>
      </c>
      <c r="O1341" t="str">
        <f t="shared" si="643"/>
        <v>0.860118901283486-0.510093594994966i</v>
      </c>
      <c r="P1341" t="str">
        <f t="shared" si="644"/>
        <v>0.139881098716514+0.510093594994966i</v>
      </c>
      <c r="Q1341" t="str">
        <f t="shared" si="645"/>
        <v>-0.139881098716514+0.025200008114764i</v>
      </c>
      <c r="R1341" t="str">
        <f t="shared" si="646"/>
        <v>-0.33226601634066-3.70648147648416i</v>
      </c>
      <c r="S1341" t="str">
        <f t="shared" si="647"/>
        <v>0.0555225577492756i</v>
      </c>
      <c r="T1341" t="str">
        <f t="shared" si="648"/>
        <v>0.205793331824712-0.018448259080396i</v>
      </c>
      <c r="U1341" t="str">
        <f t="shared" si="649"/>
        <v>0.0001-1318.59936281603i</v>
      </c>
      <c r="V1341" t="str">
        <f t="shared" si="650"/>
        <v>0.00002-0.021149944983152i</v>
      </c>
      <c r="W1341" t="str">
        <f t="shared" si="651"/>
        <v>0.0000199993584529566-0.0211496057500152i</v>
      </c>
      <c r="X1341" t="str">
        <f t="shared" si="652"/>
        <v>0.00160113959661231-0.0210277070411454i</v>
      </c>
      <c r="Y1341" t="str">
        <f t="shared" si="653"/>
        <v>0.009+0.758380466576576i</v>
      </c>
      <c r="Z1341" t="str">
        <f t="shared" si="654"/>
        <v>-0.341768779708686-0.0309713544941388i</v>
      </c>
      <c r="AA1341" t="str">
        <f t="shared" si="655"/>
        <v>0.233934037948486-16.2710722614863i</v>
      </c>
      <c r="AB1341" t="str">
        <f t="shared" si="656"/>
        <v>1.40105543200366-0.125597041295853i</v>
      </c>
      <c r="AC1341" t="str">
        <f t="shared" si="657"/>
        <v>2.30252621725924-3.01636458452327i</v>
      </c>
      <c r="AD1341" t="str">
        <f t="shared" si="658"/>
        <v>0.250332828606718+0.273394514485179i</v>
      </c>
      <c r="AE1341" t="str">
        <f t="shared" si="659"/>
        <v>-0.0770885469290683-0.101190856370948i</v>
      </c>
      <c r="AF1341" t="str">
        <f t="shared" si="660"/>
        <v>-14.0877408081904-2.58401131550309i</v>
      </c>
      <c r="AG1341" t="str">
        <f t="shared" si="661"/>
        <v>1.01631527943924-0.0145134026846596i</v>
      </c>
      <c r="AH1341" t="str">
        <f t="shared" si="662"/>
        <v>0.788298384420542+1.60992278603219i</v>
      </c>
      <c r="AI1341">
        <f t="shared" si="663"/>
        <v>5.0694664086423478</v>
      </c>
      <c r="AJ1341">
        <f t="shared" si="664"/>
        <v>63.91132795359627</v>
      </c>
      <c r="AK1341"/>
      <c r="AL1341"/>
      <c r="AM1341"/>
      <c r="AN1341"/>
    </row>
    <row r="1342" spans="1:40" x14ac:dyDescent="0.25">
      <c r="A1342"/>
      <c r="B1342">
        <f t="shared" si="665"/>
        <v>120800</v>
      </c>
      <c r="C1342" s="237" t="str">
        <f t="shared" si="633"/>
        <v>-5.23731674792932E-06+0.0202733640525464i</v>
      </c>
      <c r="D1342" s="208" t="str">
        <f t="shared" si="634"/>
        <v>-5.95704610976769+0.155429124402856i</v>
      </c>
      <c r="E1342" t="str">
        <f t="shared" si="635"/>
        <v>2870</v>
      </c>
      <c r="F1342" t="str">
        <f t="shared" si="636"/>
        <v>0.777000777000777</v>
      </c>
      <c r="G1342" t="str">
        <f t="shared" si="631"/>
        <v>0.777000777000777</v>
      </c>
      <c r="H1342" t="str">
        <f t="shared" si="637"/>
        <v>8.13215903344995+2.73783729112665i</v>
      </c>
      <c r="I1342" t="str">
        <f t="shared" si="638"/>
        <v>474.380490692059i</v>
      </c>
      <c r="J1342" t="str">
        <f t="shared" si="632"/>
        <v>-191.487519972581+102.597494509308i</v>
      </c>
      <c r="K1342" t="str">
        <f t="shared" si="639"/>
        <v>1.03128665686087-1.92478895559371i</v>
      </c>
      <c r="L1342" t="str">
        <f t="shared" si="640"/>
        <v>0.0809990144100952-0.127358283858697i</v>
      </c>
      <c r="M1342" t="str">
        <f t="shared" si="641"/>
        <v>1.11228567127097-2.05214723945241i</v>
      </c>
      <c r="N1342" t="str">
        <f t="shared" si="642"/>
        <v>-0.535737094081651i</v>
      </c>
      <c r="O1342" t="str">
        <f t="shared" si="643"/>
        <v>0.859892594800771-0.510474999786275i</v>
      </c>
      <c r="P1342" t="str">
        <f t="shared" si="644"/>
        <v>0.140107405199229+0.510474999786275i</v>
      </c>
      <c r="Q1342" t="str">
        <f t="shared" si="645"/>
        <v>-0.140107405199229+0.0252620942953761i</v>
      </c>
      <c r="R1342" t="str">
        <f t="shared" si="646"/>
        <v>-0.332264236954765-3.70336378390129i</v>
      </c>
      <c r="S1342" t="str">
        <f t="shared" si="647"/>
        <v>0.0555685582113712i</v>
      </c>
      <c r="T1342" t="str">
        <f t="shared" si="648"/>
        <v>0.205790586003603-0.0184634445927777i</v>
      </c>
      <c r="U1342" t="str">
        <f t="shared" si="649"/>
        <v>0.0001-1317.50780705211i</v>
      </c>
      <c r="V1342" t="str">
        <f t="shared" si="650"/>
        <v>0.00002-0.0211324367505501i</v>
      </c>
      <c r="W1342" t="str">
        <f t="shared" si="651"/>
        <v>0.0000199993584529566-0.0211320977982359i</v>
      </c>
      <c r="X1342" t="str">
        <f t="shared" si="652"/>
        <v>0.00159853758342715-0.0210104954907595i</v>
      </c>
      <c r="Y1342" t="str">
        <f t="shared" si="653"/>
        <v>0.009+0.759008785107294i</v>
      </c>
      <c r="Z1342" t="str">
        <f t="shared" si="654"/>
        <v>-0.341191212212054-0.0308924549116998i</v>
      </c>
      <c r="AA1342" t="str">
        <f t="shared" si="655"/>
        <v>0.233467760952125-16.2568474100326i</v>
      </c>
      <c r="AB1342" t="str">
        <f t="shared" si="656"/>
        <v>1.40103673826103-0.125700425328861i</v>
      </c>
      <c r="AC1342" t="str">
        <f t="shared" si="657"/>
        <v>2.30039730805534-3.01494845675974i</v>
      </c>
      <c r="AD1342" t="str">
        <f t="shared" si="658"/>
        <v>0.250450985116946+0.273603339535942i</v>
      </c>
      <c r="AE1342" t="str">
        <f t="shared" si="659"/>
        <v>-0.0769993963814495-0.10108810084685i</v>
      </c>
      <c r="AF1342" t="str">
        <f t="shared" si="660"/>
        <v>-14.0892051432176-2.58240816672379i</v>
      </c>
      <c r="AG1342" t="str">
        <f t="shared" si="661"/>
        <v>1.01631316790021-0.0145077505205984i</v>
      </c>
      <c r="AH1342" t="str">
        <f t="shared" si="662"/>
        <v>0.787628240054477+1.60828534555402i</v>
      </c>
      <c r="AI1342">
        <f t="shared" si="663"/>
        <v>5.0609083423315511</v>
      </c>
      <c r="AJ1342">
        <f t="shared" si="664"/>
        <v>63.907545641223983</v>
      </c>
      <c r="AK1342"/>
      <c r="AL1342"/>
      <c r="AM1342"/>
      <c r="AN1342"/>
    </row>
    <row r="1343" spans="1:40" x14ac:dyDescent="0.25">
      <c r="A1343"/>
      <c r="B1343">
        <f t="shared" si="665"/>
        <v>120900</v>
      </c>
      <c r="C1343" s="237" t="str">
        <f t="shared" si="633"/>
        <v>-5.22865644945357E-06+0.0202565953500237i</v>
      </c>
      <c r="D1343" s="208" t="str">
        <f t="shared" si="634"/>
        <v>-5.95704604337207+0.155300564350182i</v>
      </c>
      <c r="E1343" t="str">
        <f t="shared" si="635"/>
        <v>2870</v>
      </c>
      <c r="F1343" t="str">
        <f t="shared" si="636"/>
        <v>0.777000777000777</v>
      </c>
      <c r="G1343" t="str">
        <f t="shared" si="631"/>
        <v>0.777000777000777</v>
      </c>
      <c r="H1343" t="str">
        <f t="shared" si="637"/>
        <v>8.13362037423244+2.73610711506937i</v>
      </c>
      <c r="I1343" t="str">
        <f t="shared" si="638"/>
        <v>474.773189773757i</v>
      </c>
      <c r="J1343" t="str">
        <f t="shared" si="632"/>
        <v>-191.806339826818+102.682426210061i</v>
      </c>
      <c r="K1343" t="str">
        <f t="shared" si="639"/>
        <v>1.02994739007378-1.92389726651082i</v>
      </c>
      <c r="L1343" t="str">
        <f t="shared" si="640"/>
        <v>0.0809036046541413-0.127313571793991i</v>
      </c>
      <c r="M1343" t="str">
        <f t="shared" si="641"/>
        <v>1.11085099472792-2.05121083830481i</v>
      </c>
      <c r="N1343" t="str">
        <f t="shared" si="642"/>
        <v>-0.536180585053573i</v>
      </c>
      <c r="O1343" t="str">
        <f t="shared" si="643"/>
        <v>0.859666119190735-0.510856304175197i</v>
      </c>
      <c r="P1343" t="str">
        <f t="shared" si="644"/>
        <v>0.140333880809265+0.510856304175197i</v>
      </c>
      <c r="Q1343" t="str">
        <f t="shared" si="645"/>
        <v>-0.140333880809265+0.025324280878376i</v>
      </c>
      <c r="R1343" t="str">
        <f t="shared" si="646"/>
        <v>-0.332262456061588-3.70025120764391i</v>
      </c>
      <c r="S1343" t="str">
        <f t="shared" si="647"/>
        <v>0.0556145586734666i</v>
      </c>
      <c r="T1343" t="str">
        <f t="shared" si="648"/>
        <v>0.205787837894078-0.0184786298576273i</v>
      </c>
      <c r="U1343" t="str">
        <f t="shared" si="649"/>
        <v>0.0001-1316.41805700492i</v>
      </c>
      <c r="V1343" t="str">
        <f t="shared" si="650"/>
        <v>0.00002-0.021114957481112i</v>
      </c>
      <c r="W1343" t="str">
        <f t="shared" si="651"/>
        <v>0.0000199993584529566-0.0211146188091559i</v>
      </c>
      <c r="X1343" t="str">
        <f t="shared" si="652"/>
        <v>0.00159594197593811-0.0209933119318798i</v>
      </c>
      <c r="Y1343" t="str">
        <f t="shared" si="653"/>
        <v>0.009+0.759637103638012i</v>
      </c>
      <c r="Z1343" t="str">
        <f t="shared" si="654"/>
        <v>-0.340615117176492-0.0308138266164998i</v>
      </c>
      <c r="AA1343" t="str">
        <f t="shared" si="655"/>
        <v>0.233002913987898-16.2426480116093i</v>
      </c>
      <c r="AB1343" t="str">
        <f t="shared" si="656"/>
        <v>1.4010180289387-0.125803807676653i</v>
      </c>
      <c r="AC1343" t="str">
        <f t="shared" si="657"/>
        <v>2.29827213727194-3.01353265051767i</v>
      </c>
      <c r="AD1343" t="str">
        <f t="shared" si="658"/>
        <v>0.250569231468478+0.273812114050037i</v>
      </c>
      <c r="AE1343" t="str">
        <f t="shared" si="659"/>
        <v>-0.0769104691296241-0.100985542165396i</v>
      </c>
      <c r="AF1343" t="str">
        <f t="shared" si="660"/>
        <v>-14.0906664176045-2.58080655071919i</v>
      </c>
      <c r="AG1343" t="str">
        <f t="shared" si="661"/>
        <v>1.01631105808632-0.0145021138879396i</v>
      </c>
      <c r="AH1343" t="str">
        <f t="shared" si="662"/>
        <v>0.786959635238806+1.60665103017988i</v>
      </c>
      <c r="AI1343">
        <f t="shared" si="663"/>
        <v>5.052358787383822</v>
      </c>
      <c r="AJ1343">
        <f t="shared" si="664"/>
        <v>63.903755610522673</v>
      </c>
      <c r="AK1343"/>
      <c r="AL1343"/>
      <c r="AM1343"/>
      <c r="AN1343"/>
    </row>
    <row r="1344" spans="1:40" x14ac:dyDescent="0.25">
      <c r="A1344"/>
      <c r="B1344">
        <f t="shared" si="665"/>
        <v>121000</v>
      </c>
      <c r="C1344" s="237" t="str">
        <f t="shared" si="633"/>
        <v>-5.22001761391642E-06+0.0202398543643591i</v>
      </c>
      <c r="D1344" s="208" t="str">
        <f t="shared" si="634"/>
        <v>-5.957045977141+0.15517221679342i</v>
      </c>
      <c r="E1344" t="str">
        <f t="shared" si="635"/>
        <v>2870</v>
      </c>
      <c r="F1344" t="str">
        <f t="shared" si="636"/>
        <v>0.777000777000777</v>
      </c>
      <c r="G1344" t="str">
        <f t="shared" si="631"/>
        <v>0.777000777000777</v>
      </c>
      <c r="H1344" t="str">
        <f t="shared" si="637"/>
        <v>8.13507866229958+2.73437868343829i</v>
      </c>
      <c r="I1344" t="str">
        <f t="shared" si="638"/>
        <v>475.165888855456i</v>
      </c>
      <c r="J1344" t="str">
        <f t="shared" si="632"/>
        <v>-192.125423495581+102.767357910814i</v>
      </c>
      <c r="K1344" t="str">
        <f t="shared" si="639"/>
        <v>1.02861049320217-1.92300581270145i</v>
      </c>
      <c r="L1344" t="str">
        <f t="shared" si="640"/>
        <v>0.080808340732045-0.127268841037472i</v>
      </c>
      <c r="M1344" t="str">
        <f t="shared" si="641"/>
        <v>1.10941883393422-2.05027465373892i</v>
      </c>
      <c r="N1344" t="str">
        <f t="shared" si="642"/>
        <v>-0.536624076025495i</v>
      </c>
      <c r="O1344" t="str">
        <f t="shared" si="643"/>
        <v>0.859439474497922-0.511237508086736i</v>
      </c>
      <c r="P1344" t="str">
        <f t="shared" si="644"/>
        <v>0.140560525502078+0.511237508086736i</v>
      </c>
      <c r="Q1344" t="str">
        <f t="shared" si="645"/>
        <v>-0.140560525502078+0.025386567938759i</v>
      </c>
      <c r="R1344" t="str">
        <f t="shared" si="646"/>
        <v>-0.33226067366108-3.69714373502629i</v>
      </c>
      <c r="S1344" t="str">
        <f t="shared" si="647"/>
        <v>0.0556605591355622i</v>
      </c>
      <c r="T1344" t="str">
        <f t="shared" si="648"/>
        <v>0.205785087496104-0.0184938148747343i</v>
      </c>
      <c r="U1344" t="str">
        <f t="shared" si="649"/>
        <v>0.0001-1315.33010819748i</v>
      </c>
      <c r="V1344" t="str">
        <f t="shared" si="650"/>
        <v>0.00002-0.0210975071030285i</v>
      </c>
      <c r="W1344" t="str">
        <f t="shared" si="651"/>
        <v>0.0000199993584529566-0.0210971687109671i</v>
      </c>
      <c r="X1344" t="str">
        <f t="shared" si="652"/>
        <v>0.00159335275317579-0.0209761562966788i</v>
      </c>
      <c r="Y1344" t="str">
        <f t="shared" si="653"/>
        <v>0.009+0.76026542216873i</v>
      </c>
      <c r="Z1344" t="str">
        <f t="shared" si="654"/>
        <v>-0.340040489570022-0.0307354684335697i</v>
      </c>
      <c r="AA1344" t="str">
        <f t="shared" si="655"/>
        <v>0.232539491140218-16.2284739965611i</v>
      </c>
      <c r="AB1344" t="str">
        <f t="shared" si="656"/>
        <v>1.40099930403645-0.125907188337796i</v>
      </c>
      <c r="AC1344" t="str">
        <f t="shared" si="657"/>
        <v>2.29615069725426-3.01211716904145i</v>
      </c>
      <c r="AD1344" t="str">
        <f t="shared" si="658"/>
        <v>0.250687567642915+0.27402083799511i</v>
      </c>
      <c r="AE1344" t="str">
        <f t="shared" si="659"/>
        <v>-0.076821764414076-0.100883179726222i</v>
      </c>
      <c r="AF1344" t="str">
        <f t="shared" si="660"/>
        <v>-14.0921246394406-2.57920646664487i</v>
      </c>
      <c r="AG1344" t="str">
        <f t="shared" si="661"/>
        <v>1.01630894998807-0.0144964927436205i</v>
      </c>
      <c r="AH1344" t="str">
        <f t="shared" si="662"/>
        <v>0.786292565170332+1.60501983059911i</v>
      </c>
      <c r="AI1344">
        <f t="shared" si="663"/>
        <v>5.0438177264814517</v>
      </c>
      <c r="AJ1344">
        <f t="shared" si="664"/>
        <v>63.899957867828086</v>
      </c>
      <c r="AK1344"/>
      <c r="AL1344"/>
      <c r="AM1344"/>
      <c r="AN1344"/>
    </row>
    <row r="1345" spans="1:40" x14ac:dyDescent="0.25">
      <c r="A1345"/>
      <c r="B1345">
        <f t="shared" si="665"/>
        <v>121100</v>
      </c>
      <c r="C1345" s="237" t="str">
        <f t="shared" si="633"/>
        <v>-5.21140017045393E-06+0.02022314102689i</v>
      </c>
      <c r="D1345" s="208" t="str">
        <f t="shared" si="634"/>
        <v>-5.95704591107393+0.155044081206157i</v>
      </c>
      <c r="E1345" t="str">
        <f t="shared" si="635"/>
        <v>2870</v>
      </c>
      <c r="F1345" t="str">
        <f t="shared" si="636"/>
        <v>0.777000777000777</v>
      </c>
      <c r="G1345" t="str">
        <f t="shared" si="631"/>
        <v>0.777000777000777</v>
      </c>
      <c r="H1345" t="str">
        <f t="shared" si="637"/>
        <v>8.13653390571636+2.73265199485623i</v>
      </c>
      <c r="I1345" t="str">
        <f t="shared" si="638"/>
        <v>475.558587937155i</v>
      </c>
      <c r="J1345" t="str">
        <f t="shared" si="632"/>
        <v>-192.444770978869+102.852289611566i</v>
      </c>
      <c r="K1345" t="str">
        <f t="shared" si="639"/>
        <v>1.0272759613288-1.92211459615175i</v>
      </c>
      <c r="L1345" t="str">
        <f t="shared" si="640"/>
        <v>0.0807132224071592-0.127224091785581i</v>
      </c>
      <c r="M1345" t="str">
        <f t="shared" si="641"/>
        <v>1.10798918373596-2.04933868793733i</v>
      </c>
      <c r="N1345" t="str">
        <f t="shared" si="642"/>
        <v>-0.537067566997417i</v>
      </c>
      <c r="O1345" t="str">
        <f t="shared" si="643"/>
        <v>0.859212660766911-0.511618611445914i</v>
      </c>
      <c r="P1345" t="str">
        <f t="shared" si="644"/>
        <v>0.140787339233089+0.511618611445914i</v>
      </c>
      <c r="Q1345" t="str">
        <f t="shared" si="645"/>
        <v>-0.140787339233089+0.0254489555515029i</v>
      </c>
      <c r="R1345" t="str">
        <f t="shared" si="646"/>
        <v>-0.332258889753118-3.6940413534046i</v>
      </c>
      <c r="S1345" t="str">
        <f t="shared" si="647"/>
        <v>0.0557065595976576i</v>
      </c>
      <c r="T1345" t="str">
        <f t="shared" si="648"/>
        <v>0.205782334809645-0.0185089996438836i</v>
      </c>
      <c r="U1345" t="str">
        <f t="shared" si="649"/>
        <v>0.0001-1314.24395616759i</v>
      </c>
      <c r="V1345" t="str">
        <f t="shared" si="650"/>
        <v>0.00002-0.021080085544727i</v>
      </c>
      <c r="W1345" t="str">
        <f t="shared" si="651"/>
        <v>0.0000199993584529567-0.021079747432098i</v>
      </c>
      <c r="X1345" t="str">
        <f t="shared" si="652"/>
        <v>0.00159076989425628-0.0209590285175463i</v>
      </c>
      <c r="Y1345" t="str">
        <f t="shared" si="653"/>
        <v>0.009+0.760893740699448i</v>
      </c>
      <c r="Z1345" t="str">
        <f t="shared" si="654"/>
        <v>-0.339467324382263-0.0306573791940851i</v>
      </c>
      <c r="AA1345" t="str">
        <f t="shared" si="655"/>
        <v>0.232077486524169-16.2143252954906i</v>
      </c>
      <c r="AB1345" t="str">
        <f t="shared" si="656"/>
        <v>1.40098056355404-0.126010567310825i</v>
      </c>
      <c r="AC1345" t="str">
        <f t="shared" si="657"/>
        <v>2.29403298036318-3.01070201555636i</v>
      </c>
      <c r="AD1345" t="str">
        <f t="shared" si="658"/>
        <v>0.250805993621848+0.274229511338801i</v>
      </c>
      <c r="AE1345" t="str">
        <f t="shared" si="659"/>
        <v>-0.0767332814785213-0.100781012931452i</v>
      </c>
      <c r="AF1345" t="str">
        <f t="shared" si="660"/>
        <v>-14.0935798167903-2.57760791365007i</v>
      </c>
      <c r="AG1345" t="str">
        <f t="shared" si="661"/>
        <v>1.01630684359601-0.0144908870447345i</v>
      </c>
      <c r="AH1345" t="str">
        <f t="shared" si="662"/>
        <v>0.785627025064348+1.6033917375381i</v>
      </c>
      <c r="AI1345">
        <f t="shared" si="663"/>
        <v>5.0352851423570719</v>
      </c>
      <c r="AJ1345">
        <f t="shared" si="664"/>
        <v>63.896152419492516</v>
      </c>
      <c r="AK1345"/>
      <c r="AL1345"/>
      <c r="AM1345"/>
      <c r="AN1345"/>
    </row>
    <row r="1346" spans="1:40" x14ac:dyDescent="0.25">
      <c r="A1346"/>
      <c r="B1346">
        <f t="shared" si="665"/>
        <v>121200</v>
      </c>
      <c r="C1346" s="237" t="str">
        <f t="shared" si="633"/>
        <v>-5.20280404849431E-06+0.0202064552691802i</v>
      </c>
      <c r="D1346" s="208" t="str">
        <f t="shared" si="634"/>
        <v>-5.95704584517033+0.154916157063715i</v>
      </c>
      <c r="E1346" t="str">
        <f t="shared" si="635"/>
        <v>2870</v>
      </c>
      <c r="F1346" t="str">
        <f t="shared" si="636"/>
        <v>0.777000777000777</v>
      </c>
      <c r="G1346" t="str">
        <f t="shared" si="631"/>
        <v>0.777000777000777</v>
      </c>
      <c r="H1346" t="str">
        <f t="shared" si="637"/>
        <v>8.13798611252288+2.73092704794146i</v>
      </c>
      <c r="I1346" t="str">
        <f t="shared" si="638"/>
        <v>475.951287018854i</v>
      </c>
      <c r="J1346" t="str">
        <f t="shared" si="632"/>
        <v>-192.764382276684+102.937221312319i</v>
      </c>
      <c r="K1346" t="str">
        <f t="shared" si="639"/>
        <v>1.0259437895467-1.92122361883594i</v>
      </c>
      <c r="L1346" t="str">
        <f t="shared" si="640"/>
        <v>0.0806182494430986-0.127179324233941i</v>
      </c>
      <c r="M1346" t="str">
        <f t="shared" si="641"/>
        <v>1.1065620389898-2.04840294306988i</v>
      </c>
      <c r="N1346" t="str">
        <f t="shared" si="642"/>
        <v>-0.537511057969339i</v>
      </c>
      <c r="O1346" t="str">
        <f t="shared" si="643"/>
        <v>0.858985678042311-0.511999614177776i</v>
      </c>
      <c r="P1346" t="str">
        <f t="shared" si="644"/>
        <v>0.141014321957689+0.511999614177776i</v>
      </c>
      <c r="Q1346" t="str">
        <f t="shared" si="645"/>
        <v>-0.141014321957689+0.025511443791563i</v>
      </c>
      <c r="R1346" t="str">
        <f t="shared" si="646"/>
        <v>-0.332257104337674-3.6909440501767i</v>
      </c>
      <c r="S1346" t="str">
        <f t="shared" si="647"/>
        <v>0.0557525600597532i</v>
      </c>
      <c r="T1346" t="str">
        <f t="shared" si="648"/>
        <v>0.205779579834665-0.0185241841648659i</v>
      </c>
      <c r="U1346" t="str">
        <f t="shared" si="649"/>
        <v>0.0001-1313.15959646778i</v>
      </c>
      <c r="V1346" t="str">
        <f t="shared" si="650"/>
        <v>0.00002-0.0210626927348717i</v>
      </c>
      <c r="W1346" t="str">
        <f t="shared" si="651"/>
        <v>0.0000199993584529567-0.0210623549012141i</v>
      </c>
      <c r="X1346" t="str">
        <f t="shared" si="652"/>
        <v>0.00158819337838097-0.0209419285270896i</v>
      </c>
      <c r="Y1346" t="str">
        <f t="shared" si="653"/>
        <v>0.009+0.761522059230166i</v>
      </c>
      <c r="Z1346" t="str">
        <f t="shared" si="654"/>
        <v>-0.338895616624333-0.0305795577353338i</v>
      </c>
      <c r="AA1346" t="str">
        <f t="shared" si="655"/>
        <v>0.23161689428532-16.2002018392576i</v>
      </c>
      <c r="AB1346" t="str">
        <f t="shared" si="656"/>
        <v>1.40096180749121-0.126113944594316i</v>
      </c>
      <c r="AC1346" t="str">
        <f t="shared" si="657"/>
        <v>2.29191897897516-3.00928719326883i</v>
      </c>
      <c r="AD1346" t="str">
        <f t="shared" si="658"/>
        <v>0.250924509386857+0.274438134048731i</v>
      </c>
      <c r="AE1346" t="str">
        <f t="shared" si="659"/>
        <v>-0.0766450195698967-0.100679041185682i</v>
      </c>
      <c r="AF1346" t="str">
        <f t="shared" si="660"/>
        <v>-14.0950319576932-2.57601089087775i</v>
      </c>
      <c r="AG1346" t="str">
        <f t="shared" si="661"/>
        <v>1.01630473890075-0.014485296748531i</v>
      </c>
      <c r="AH1346" t="str">
        <f t="shared" si="662"/>
        <v>0.784963010154627+1.6017667417601i</v>
      </c>
      <c r="AI1346">
        <f t="shared" si="663"/>
        <v>5.0267610177936008</v>
      </c>
      <c r="AJ1346">
        <f t="shared" si="664"/>
        <v>63.892339271882307</v>
      </c>
      <c r="AK1346"/>
      <c r="AL1346"/>
      <c r="AM1346"/>
      <c r="AN1346"/>
    </row>
    <row r="1347" spans="1:40" x14ac:dyDescent="0.25">
      <c r="A1347"/>
      <c r="B1347">
        <f t="shared" si="665"/>
        <v>121300</v>
      </c>
      <c r="C1347" s="237" t="str">
        <f t="shared" si="633"/>
        <v>-5.19422917775657E-06+0.0201897970230192i</v>
      </c>
      <c r="D1347" s="208" t="str">
        <f t="shared" si="634"/>
        <v>-5.95704577942966+0.154788443843147i</v>
      </c>
      <c r="E1347" t="str">
        <f t="shared" si="635"/>
        <v>2870</v>
      </c>
      <c r="F1347" t="str">
        <f t="shared" si="636"/>
        <v>0.777000777000777</v>
      </c>
      <c r="G1347" t="str">
        <f t="shared" si="631"/>
        <v>0.777000777000777</v>
      </c>
      <c r="H1347" t="str">
        <f t="shared" si="637"/>
        <v>8.13943529073433+2.72920384130776i</v>
      </c>
      <c r="I1347" t="str">
        <f t="shared" si="638"/>
        <v>476.343986100552i</v>
      </c>
      <c r="J1347" t="str">
        <f t="shared" si="632"/>
        <v>-193.084257389023+103.022153013072i</v>
      </c>
      <c r="K1347" t="str">
        <f t="shared" si="639"/>
        <v>1.0246139729592-1.9203328827164i</v>
      </c>
      <c r="L1347" t="str">
        <f t="shared" si="640"/>
        <v>0.0805234216037434-0.127134538577362i</v>
      </c>
      <c r="M1347" t="str">
        <f t="shared" si="641"/>
        <v>1.10513739456294-2.04746742129376i</v>
      </c>
      <c r="N1347" t="str">
        <f t="shared" si="642"/>
        <v>-0.537954548941261i</v>
      </c>
      <c r="O1347" t="str">
        <f t="shared" si="643"/>
        <v>0.858758526368767-0.512380516207383i</v>
      </c>
      <c r="P1347" t="str">
        <f t="shared" si="644"/>
        <v>0.141241473631233+0.512380516207383i</v>
      </c>
      <c r="Q1347" t="str">
        <f t="shared" si="645"/>
        <v>-0.141241473631233+0.025574032733878i</v>
      </c>
      <c r="R1347" t="str">
        <f t="shared" si="646"/>
        <v>-0.332255317414618-3.68785181278204i</v>
      </c>
      <c r="S1347" t="str">
        <f t="shared" si="647"/>
        <v>0.0557985605218486i</v>
      </c>
      <c r="T1347" t="str">
        <f t="shared" si="648"/>
        <v>0.205776822571128-0.0185393684374656i</v>
      </c>
      <c r="U1347" t="str">
        <f t="shared" si="649"/>
        <v>0.0001-1312.07702466525i</v>
      </c>
      <c r="V1347" t="str">
        <f t="shared" si="650"/>
        <v>0.00002-0.0210453286023615i</v>
      </c>
      <c r="W1347" t="str">
        <f t="shared" si="651"/>
        <v>0.0000199993584529566-0.0210449910472152i</v>
      </c>
      <c r="X1347" t="str">
        <f t="shared" si="652"/>
        <v>0.00158562318483582-0.0209248562581307i</v>
      </c>
      <c r="Y1347" t="str">
        <f t="shared" si="653"/>
        <v>0.009+0.762150377760884i</v>
      </c>
      <c r="Z1347" t="str">
        <f t="shared" si="654"/>
        <v>-0.338325361328708-0.0305020029006719i</v>
      </c>
      <c r="AA1347" t="str">
        <f t="shared" si="655"/>
        <v>0.231157708599523-16.1861035589773i</v>
      </c>
      <c r="AB1347" t="str">
        <f t="shared" si="656"/>
        <v>1.40094303584773-0.126217320186801i</v>
      </c>
      <c r="AC1347" t="str">
        <f t="shared" si="657"/>
        <v>2.28980868548238-3.00787270536656i</v>
      </c>
      <c r="AD1347" t="str">
        <f t="shared" si="658"/>
        <v>0.251043114919501+0.274646706092514i</v>
      </c>
      <c r="AE1347" t="str">
        <f t="shared" si="659"/>
        <v>-0.0765569779383309-0.100577263895958i</v>
      </c>
      <c r="AF1347" t="str">
        <f t="shared" si="660"/>
        <v>-14.096481070164-2.57441539746461i</v>
      </c>
      <c r="AG1347" t="str">
        <f t="shared" si="661"/>
        <v>1.0163026358929-0.0144797218124139i</v>
      </c>
      <c r="AH1347" t="str">
        <f t="shared" si="662"/>
        <v>0.784300515693237+1.60014483406497i</v>
      </c>
      <c r="AI1347">
        <f t="shared" si="663"/>
        <v>5.0182453356235417</v>
      </c>
      <c r="AJ1347">
        <f t="shared" si="664"/>
        <v>63.888518431379708</v>
      </c>
      <c r="AK1347"/>
      <c r="AL1347"/>
      <c r="AM1347"/>
      <c r="AN1347"/>
    </row>
    <row r="1348" spans="1:40" x14ac:dyDescent="0.25">
      <c r="A1348"/>
      <c r="B1348">
        <f t="shared" si="665"/>
        <v>121400</v>
      </c>
      <c r="C1348" s="237" t="str">
        <f t="shared" si="633"/>
        <v>-5.18567548824906E-06+0.0201731662204215i</v>
      </c>
      <c r="D1348" s="208" t="str">
        <f t="shared" si="634"/>
        <v>-5.95704571385137+0.154660941023232i</v>
      </c>
      <c r="E1348" t="str">
        <f t="shared" si="635"/>
        <v>2870</v>
      </c>
      <c r="F1348" t="str">
        <f t="shared" si="636"/>
        <v>0.777000777000777</v>
      </c>
      <c r="G1348" t="str">
        <f t="shared" si="631"/>
        <v>0.777000777000777</v>
      </c>
      <c r="H1348" t="str">
        <f t="shared" si="637"/>
        <v>8.1408814483411+2.72748237356438i</v>
      </c>
      <c r="I1348" t="str">
        <f t="shared" si="638"/>
        <v>476.736685182251i</v>
      </c>
      <c r="J1348" t="str">
        <f t="shared" si="632"/>
        <v>-193.404396315889+103.107084713825i</v>
      </c>
      <c r="K1348" t="str">
        <f t="shared" si="639"/>
        <v>1.02328650667982-1.91944238974366i</v>
      </c>
      <c r="L1348" t="str">
        <f t="shared" si="640"/>
        <v>0.0804287386532393-0.127089735009844i</v>
      </c>
      <c r="M1348" t="str">
        <f t="shared" si="641"/>
        <v>1.10371524533306-2.0465321247535i</v>
      </c>
      <c r="N1348" t="str">
        <f t="shared" si="642"/>
        <v>-0.538398039913183i</v>
      </c>
      <c r="O1348" t="str">
        <f t="shared" si="643"/>
        <v>0.858531205790956-0.512761317459818i</v>
      </c>
      <c r="P1348" t="str">
        <f t="shared" si="644"/>
        <v>0.141468794209044+0.512761317459818i</v>
      </c>
      <c r="Q1348" t="str">
        <f t="shared" si="645"/>
        <v>-0.141468794209044+0.025636722453365i</v>
      </c>
      <c r="R1348" t="str">
        <f t="shared" si="646"/>
        <v>-0.332253528983876-3.68476462870144i</v>
      </c>
      <c r="S1348" t="str">
        <f t="shared" si="647"/>
        <v>0.0558445609839441i</v>
      </c>
      <c r="T1348" t="str">
        <f t="shared" si="648"/>
        <v>0.205774063018998-0.0185545524614707i</v>
      </c>
      <c r="U1348" t="str">
        <f t="shared" si="649"/>
        <v>0.0001-1310.99623634181i</v>
      </c>
      <c r="V1348" t="str">
        <f t="shared" si="650"/>
        <v>0.00002-0.0210279930763299i</v>
      </c>
      <c r="W1348" t="str">
        <f t="shared" si="651"/>
        <v>0.0000199993584529565-0.021027655799236i</v>
      </c>
      <c r="X1348" t="str">
        <f t="shared" si="652"/>
        <v>0.00158305929299124-0.0209078116437077i</v>
      </c>
      <c r="Y1348" t="str">
        <f t="shared" si="653"/>
        <v>0.009+0.762778696291602i</v>
      </c>
      <c r="Z1348" t="str">
        <f t="shared" si="654"/>
        <v>-0.33775655354915-0.0304247135394923i</v>
      </c>
      <c r="AA1348" t="str">
        <f t="shared" si="655"/>
        <v>0.230699923672743-16.1720303860195i</v>
      </c>
      <c r="AB1348" t="str">
        <f t="shared" si="656"/>
        <v>1.40092424862335-0.126320694086837i</v>
      </c>
      <c r="AC1348" t="str">
        <f t="shared" si="657"/>
        <v>2.28770209229248-3.00645855501854i</v>
      </c>
      <c r="AD1348" t="str">
        <f t="shared" si="658"/>
        <v>0.251161810201326+0.274855227437757i</v>
      </c>
      <c r="AE1348" t="str">
        <f t="shared" si="659"/>
        <v>-0.07646915583714-0.10047568047178i</v>
      </c>
      <c r="AF1348" t="str">
        <f t="shared" si="660"/>
        <v>-14.0979271621925-2.57282143254115i</v>
      </c>
      <c r="AG1348" t="str">
        <f t="shared" si="661"/>
        <v>1.01630053456317-0.0144741621939411i</v>
      </c>
      <c r="AH1348" t="str">
        <f t="shared" si="662"/>
        <v>0.78363953695048+1.59852600528907i</v>
      </c>
      <c r="AI1348">
        <f t="shared" si="663"/>
        <v>5.0097380787291641</v>
      </c>
      <c r="AJ1348">
        <f t="shared" si="664"/>
        <v>63.884689904382924</v>
      </c>
      <c r="AK1348"/>
      <c r="AL1348"/>
      <c r="AM1348"/>
      <c r="AN1348"/>
    </row>
    <row r="1349" spans="1:40" x14ac:dyDescent="0.25">
      <c r="A1349"/>
      <c r="B1349">
        <f t="shared" si="665"/>
        <v>121500</v>
      </c>
      <c r="C1349" s="237" t="str">
        <f t="shared" si="633"/>
        <v>-5.17714291026807E-06+0.020156562793625i</v>
      </c>
      <c r="D1349" s="208" t="str">
        <f t="shared" si="634"/>
        <v>-5.95704564843494+0.154533648084458i</v>
      </c>
      <c r="E1349" t="str">
        <f t="shared" si="635"/>
        <v>2870</v>
      </c>
      <c r="F1349" t="str">
        <f t="shared" si="636"/>
        <v>0.777000777000777</v>
      </c>
      <c r="G1349" t="str">
        <f t="shared" ref="G1349:G1412" si="666">IF($C$11=$C$7,$C$24,F1349)</f>
        <v>0.777000777000777</v>
      </c>
      <c r="H1349" t="str">
        <f t="shared" si="637"/>
        <v>8.14232459330892+2.72576264331627i</v>
      </c>
      <c r="I1349" t="str">
        <f t="shared" si="638"/>
        <v>477.12938426395i</v>
      </c>
      <c r="J1349" t="str">
        <f t="shared" ref="J1349:J1412" si="667">IMSUM(COMPLEX(0,2*PI()*B1349*$C$113*$C$112),COMPLEX(0,2*PI()*B1349*$C$113*$C$111),COMPLEX(0,2*PI()*B1349*$C$28*10^-12*$C$111),COMPLEX(-1*2*PI()*B1349*2*PI()*B1349*$C$113*$C$112*$C$28*10^-12*$C$111,0),COMPLEX(1,0))</f>
        <v>-193.72479905728+103.192016414577i</v>
      </c>
      <c r="K1349" t="str">
        <f t="shared" si="639"/>
        <v>1.0219613858324-1.91855214185653i</v>
      </c>
      <c r="L1349" t="str">
        <f t="shared" si="640"/>
        <v>0.0803342003559972-0.127044913724583i</v>
      </c>
      <c r="M1349" t="str">
        <f t="shared" si="641"/>
        <v>1.1022955861884-2.04559705558111i</v>
      </c>
      <c r="N1349" t="str">
        <f t="shared" si="642"/>
        <v>-0.538841530885105i</v>
      </c>
      <c r="O1349" t="str">
        <f t="shared" si="643"/>
        <v>0.858303716353587-0.513142017860183i</v>
      </c>
      <c r="P1349" t="str">
        <f t="shared" si="644"/>
        <v>0.141696283646413+0.513142017860183i</v>
      </c>
      <c r="Q1349" t="str">
        <f t="shared" si="645"/>
        <v>-0.141696283646413+0.025699513024922i</v>
      </c>
      <c r="R1349" t="str">
        <f t="shared" si="646"/>
        <v>-0.332251739045365-3.6816824854569i</v>
      </c>
      <c r="S1349" t="str">
        <f t="shared" si="647"/>
        <v>0.0558905614460396i</v>
      </c>
      <c r="T1349" t="str">
        <f t="shared" si="648"/>
        <v>0.205771301178237-0.0185697362366685i</v>
      </c>
      <c r="U1349" t="str">
        <f t="shared" si="649"/>
        <v>0.0001-1309.91722709379i</v>
      </c>
      <c r="V1349" t="str">
        <f t="shared" si="650"/>
        <v>0.00002-0.0210106860861436i</v>
      </c>
      <c r="W1349" t="str">
        <f t="shared" si="651"/>
        <v>0.0000199993584529565-0.0210103490866445i</v>
      </c>
      <c r="X1349" t="str">
        <f t="shared" si="652"/>
        <v>0.00158050168230152-0.0208907946170726i</v>
      </c>
      <c r="Y1349" t="str">
        <f t="shared" si="653"/>
        <v>0.009+0.76340701482232i</v>
      </c>
      <c r="Z1349" t="str">
        <f t="shared" si="654"/>
        <v>-0.337189188360572-0.0303476885071849i</v>
      </c>
      <c r="AA1349" t="str">
        <f t="shared" si="655"/>
        <v>0.230243533740858-16.1579822520073i</v>
      </c>
      <c r="AB1349" t="str">
        <f t="shared" si="656"/>
        <v>1.4009054458178-0.126424066292975i</v>
      </c>
      <c r="AC1349" t="str">
        <f t="shared" si="657"/>
        <v>2.28559919182875-3.00504474537517i</v>
      </c>
      <c r="AD1349" t="str">
        <f t="shared" si="658"/>
        <v>0.251280595213859+0.275063698052044i</v>
      </c>
      <c r="AE1349" t="str">
        <f t="shared" si="659"/>
        <v>-0.0763815525228048-0.100374290325076i</v>
      </c>
      <c r="AF1349" t="str">
        <f t="shared" si="660"/>
        <v>-14.0993702417439-2.57122899523181i</v>
      </c>
      <c r="AG1349" t="str">
        <f t="shared" si="661"/>
        <v>1.01629843490227-0.0144686178508236i</v>
      </c>
      <c r="AH1349" t="str">
        <f t="shared" si="662"/>
        <v>0.782980069214856+1.59691024630511i</v>
      </c>
      <c r="AI1349">
        <f t="shared" si="663"/>
        <v>5.0012392300425397</v>
      </c>
      <c r="AJ1349">
        <f t="shared" si="664"/>
        <v>63.880853697305042</v>
      </c>
      <c r="AK1349"/>
      <c r="AL1349"/>
      <c r="AM1349"/>
      <c r="AN1349"/>
    </row>
    <row r="1350" spans="1:40" x14ac:dyDescent="0.25">
      <c r="A1350"/>
      <c r="B1350">
        <f t="shared" si="665"/>
        <v>121600</v>
      </c>
      <c r="C1350" s="237" t="str">
        <f t="shared" ref="C1350:C1413" si="668">IMPRODUCT(COMPLEX(-1,0),IMDIV(IMPRODUCT(G1350,COMPLEX($C$100+$C$101,0)),COMPLEX($C$100,2*PI()*B1350*$C$103*$C$102*(2*$C$100+$C$101))))</f>
        <v>-5.16863137439633E-06+0.0201399866750909i</v>
      </c>
      <c r="D1350" s="208" t="str">
        <f t="shared" ref="D1350:D1413" si="669">IMPRODUCT(COMPLEX($C$106,0),IMSUB(C1350,G1350))</f>
        <v>-5.95704558317983+0.15440656450903i</v>
      </c>
      <c r="E1350" t="str">
        <f t="shared" ref="E1350:E1413" si="670">IMDIV(COMPLEX($C$20*10^3,0),COMPLEX(1,2*PI()*B1350*$C$20*1000*$C$29*10^-12))</f>
        <v>2870</v>
      </c>
      <c r="F1350" t="str">
        <f t="shared" ref="F1350:F1413" si="671">IMDIV(COMPLEX($C$22*1000,0),IMSUM(COMPLEX($C$22*1000,0),E1350))</f>
        <v>0.777000777000777</v>
      </c>
      <c r="G1350" t="str">
        <f t="shared" si="666"/>
        <v>0.777000777000777</v>
      </c>
      <c r="H1350" t="str">
        <f t="shared" ref="H1350:H1413" si="672">IMPRODUCT(COMPLEX($C$108,0),IMPRODUCT(COMPLEX(-1,0),D1350),IMDIV(COMPLEX(0,2*PI()*B1350*$C$109*$C$110),COMPLEX(1,2*PI()*B1350*$C$109*$C$110)))</f>
        <v>8.14376473357887+2.72404464916393i</v>
      </c>
      <c r="I1350" t="str">
        <f t="shared" ref="I1350:I1413" si="673">COMPLEX(0,2*PI()*B1350*$C$113*$C$112*$C$114)</f>
        <v>477.522083345649i</v>
      </c>
      <c r="J1350" t="str">
        <f t="shared" si="667"/>
        <v>-194.045465613197+103.27694811533i</v>
      </c>
      <c r="K1350" t="str">
        <f t="shared" ref="K1350:K1413" si="674">IMDIV(I1350,J1350)</f>
        <v>1.02063860555094-1.91766214098205i</v>
      </c>
      <c r="L1350" t="str">
        <f t="shared" ref="L1350:L1413" si="675">IMDIV(COMPLEX($C$117,0),COMPLEX(1,2*PI()*B1350*$C$115*$C$116))</f>
        <v>0.0802398064766975-0.127000074913967i</v>
      </c>
      <c r="M1350" t="str">
        <f t="shared" ref="M1350:M1413" si="676">IMSUM(K1350,L1350)</f>
        <v>1.10087841202764-2.04466221589602i</v>
      </c>
      <c r="N1350" t="str">
        <f t="shared" ref="N1350:N1413" si="677">COMPLEX(0,-2*PI()*B1350*$C$43)</f>
        <v>-0.539285021857027i</v>
      </c>
      <c r="O1350" t="str">
        <f t="shared" ref="O1350:O1413" si="678">IMEXP(N1350)</f>
        <v>0.858076058101406-0.513522617333601i</v>
      </c>
      <c r="P1350" t="str">
        <f t="shared" ref="P1350:P1413" si="679">IMSUB(COMPLEX(1,0),O1350)</f>
        <v>0.141923941898594+0.513522617333601i</v>
      </c>
      <c r="Q1350" t="str">
        <f t="shared" ref="Q1350:Q1413" si="680">IMSUM(COMPLEX(0,2*PI()*B1350*$C$43),O1350,COMPLEX(-1,0))</f>
        <v>-0.141923941898594+0.0257624045234259i</v>
      </c>
      <c r="R1350" t="str">
        <f t="shared" ref="R1350:R1413" si="681">IMDIV(P1350,Q1350)</f>
        <v>-0.332249947599001-3.67860537061158i</v>
      </c>
      <c r="S1350" t="str">
        <f t="shared" ref="S1350:S1413" si="682">IMDIV(COMPLEX(0,2*PI()*B1350*$C$123),COMPLEX($C$124,0))</f>
        <v>0.0559365619081351i</v>
      </c>
      <c r="T1350" t="str">
        <f t="shared" ref="T1350:T1413" si="683">IMPRODUCT(R1350,S1350)</f>
        <v>0.205768537048813-0.0185849197628462i</v>
      </c>
      <c r="U1350" t="str">
        <f t="shared" ref="U1350:U1413" si="684">IMDIV(COMPLEX(1,2*PI()*B1350*$C$16*10^-3*$C$15*10^-6),COMPLEX(0,2*PI()*B1350*$C$15*10^-6))</f>
        <v>0.0001-1308.83999253203i</v>
      </c>
      <c r="V1350" t="str">
        <f t="shared" ref="V1350:V1413" si="685">IMSUM(COMPLEX($C$18*10^-3,0),IMDIV(COMPLEX(1,0),COMPLEX(0,2*PI()*B1350*($C$17*1*10^-6))))</f>
        <v>0.00002-0.0209934075614017i</v>
      </c>
      <c r="W1350" t="str">
        <f t="shared" ref="W1350:W1413" si="686">IMDIV(IMPRODUCT(U1350,V1350),IMSUM(U1350,V1350))</f>
        <v>0.0000199993584529566-0.020993070839041i</v>
      </c>
      <c r="X1350" t="str">
        <f t="shared" ref="X1350:X1413" si="687">IMDIV(IMPRODUCT(COMPLEX($C$19,0),W1350),IMSUM(COMPLEX($C$19,0),W1350))</f>
        <v>0.00157795033230449-0.0208738051116907i</v>
      </c>
      <c r="Y1350" t="str">
        <f t="shared" ref="Y1350:Y1413" si="688">COMPLEX($C$13*10^-3,2*PI()*B1350*$C$12*0.000001)</f>
        <v>0.009+0.764035333353038i</v>
      </c>
      <c r="Z1350" t="str">
        <f t="shared" ref="Z1350:Z1413" si="689">IMPRODUCT(COMPLEX($C$6,0),IMDIV(X1350,IMSUM(X1350,Y1350)))</f>
        <v>-0.336623260858936-0.0302709266651009i</v>
      </c>
      <c r="AA1350" t="str">
        <f t="shared" ref="AA1350:AA1413" si="690">IMDIV(COMPLEX($C$6,0),IMSUM(X1350,Y1350))</f>
        <v>0.229788533069479-16.143959088816i</v>
      </c>
      <c r="AB1350" t="str">
        <f t="shared" ref="AB1350:AB1413" si="691">IMPRODUCT(COMPLEX($C$119,0),T1350)</f>
        <v>1.40088662743088-0.126527436803766i</v>
      </c>
      <c r="AC1350" t="str">
        <f t="shared" ref="AC1350:AC1413" si="692">IMSUM(COMPLEX(1,0),IMPRODUCT(AB1350,M1350))</f>
        <v>2.28349997653003-3.00363127956838i</v>
      </c>
      <c r="AD1350" t="str">
        <f t="shared" ref="AD1350:AD1413" si="693">IMDIV(AB1350,AC1350)</f>
        <v>0.251399469938622+0.275272117902963i</v>
      </c>
      <c r="AE1350" t="str">
        <f t="shared" ref="AE1350:AE1413" si="694">IMPRODUCT(AD1350,AA1350,X1350)</f>
        <v>-0.0762941672549594-0.100273092870198i</v>
      </c>
      <c r="AF1350" t="str">
        <f t="shared" ref="AF1350:AF1413" si="695">IMSUB(D1350,H1350)</f>
        <v>-14.1008103167587-2.5696380846549i</v>
      </c>
      <c r="AG1350" t="str">
        <f t="shared" ref="AG1350:AG1413" si="696">IMSUM(COMPLEX(1,0),IMPRODUCT(AD1350,AA1350,COMPLEX($C$127,0)))</f>
        <v>1.01629633690097-0.0144630887409261i</v>
      </c>
      <c r="AH1350" t="str">
        <f t="shared" ref="AH1350:AH1413" si="697">IMDIV(IMPRODUCT(AE1350,AF1350),AG1350)</f>
        <v>0.782322107792953+1.59529754802191i</v>
      </c>
      <c r="AI1350">
        <f t="shared" ref="AI1350:AI1413" si="698">20*LOG10(IMABS(AH1350))</f>
        <v>4.9927487725450455</v>
      </c>
      <c r="AJ1350">
        <f t="shared" ref="AJ1350:AJ1413" si="699">IMARGUMENT(AH1350)*180/PI()</f>
        <v>63.877009816573704</v>
      </c>
      <c r="AK1350"/>
      <c r="AL1350"/>
      <c r="AM1350"/>
      <c r="AN1350"/>
    </row>
    <row r="1351" spans="1:40" x14ac:dyDescent="0.25">
      <c r="A1351"/>
      <c r="B1351">
        <f t="shared" si="665"/>
        <v>121700</v>
      </c>
      <c r="C1351" s="237" t="str">
        <f t="shared" si="668"/>
        <v>-5.16014081150171E-06+0.0201234377975022i</v>
      </c>
      <c r="D1351" s="208" t="str">
        <f t="shared" si="669"/>
        <v>-5.95704551808551+0.15427968978085i</v>
      </c>
      <c r="E1351" t="str">
        <f t="shared" si="670"/>
        <v>2870</v>
      </c>
      <c r="F1351" t="str">
        <f t="shared" si="671"/>
        <v>0.777000777000777</v>
      </c>
      <c r="G1351" t="str">
        <f t="shared" si="666"/>
        <v>0.777000777000777</v>
      </c>
      <c r="H1351" t="str">
        <f t="shared" si="672"/>
        <v>8.14520187706752+2.7223283897036i</v>
      </c>
      <c r="I1351" t="str">
        <f t="shared" si="673"/>
        <v>477.914782427347i</v>
      </c>
      <c r="J1351" t="str">
        <f t="shared" si="667"/>
        <v>-194.366395983639+103.361879816083i</v>
      </c>
      <c r="K1351" t="str">
        <f t="shared" si="674"/>
        <v>1.01931816097968-1.91677238903568i</v>
      </c>
      <c r="L1351" t="str">
        <f t="shared" si="675"/>
        <v>0.0801455567802857-0.126955218769586i</v>
      </c>
      <c r="M1351" t="str">
        <f t="shared" si="676"/>
        <v>1.09946371775997-2.04372760780527i</v>
      </c>
      <c r="N1351" t="str">
        <f t="shared" si="677"/>
        <v>-0.539728512828949i</v>
      </c>
      <c r="O1351" t="str">
        <f t="shared" si="678"/>
        <v>0.857848231079188-0.513903115805215i</v>
      </c>
      <c r="P1351" t="str">
        <f t="shared" si="679"/>
        <v>0.142151768920812+0.513903115805215i</v>
      </c>
      <c r="Q1351" t="str">
        <f t="shared" si="680"/>
        <v>-0.142151768920812+0.025825397023734i</v>
      </c>
      <c r="R1351" t="str">
        <f t="shared" si="681"/>
        <v>-0.332248154644728-3.67553327176939i</v>
      </c>
      <c r="S1351" t="str">
        <f t="shared" si="682"/>
        <v>0.0559825623702307i</v>
      </c>
      <c r="T1351" t="str">
        <f t="shared" si="683"/>
        <v>0.205765770630688-0.0186001030397925i</v>
      </c>
      <c r="U1351" t="str">
        <f t="shared" si="684"/>
        <v>0.0001-1307.7645282818i</v>
      </c>
      <c r="V1351" t="str">
        <f t="shared" si="685"/>
        <v>0.00002-0.0209761574319346i</v>
      </c>
      <c r="W1351" t="str">
        <f t="shared" si="686"/>
        <v>0.0000199993584529566-0.0209758209862566i</v>
      </c>
      <c r="X1351" t="str">
        <f t="shared" si="687"/>
        <v>0.00157540522262096-0.0208568430612394i</v>
      </c>
      <c r="Y1351" t="str">
        <f t="shared" si="688"/>
        <v>0.009+0.764663651883756i</v>
      </c>
      <c r="Z1351" t="str">
        <f t="shared" si="689"/>
        <v>-0.336058766161135-0.0301944268805135i</v>
      </c>
      <c r="AA1351" t="str">
        <f t="shared" si="690"/>
        <v>0.229334915953763-16.1299608285717i</v>
      </c>
      <c r="AB1351" t="str">
        <f t="shared" si="691"/>
        <v>1.40086779346232-0.126630805617773i</v>
      </c>
      <c r="AC1351" t="str">
        <f t="shared" si="692"/>
        <v>2.28140443885062-3.00221816071165i</v>
      </c>
      <c r="AD1351" t="str">
        <f t="shared" si="693"/>
        <v>0.25151843435711+0.275480486958085i</v>
      </c>
      <c r="AE1351" t="str">
        <f t="shared" si="694"/>
        <v>-0.0762069992963669-0.1001720875239i</v>
      </c>
      <c r="AF1351" t="str">
        <f t="shared" si="695"/>
        <v>-14.102247395153-2.56804869992275i</v>
      </c>
      <c r="AG1351" t="str">
        <f t="shared" si="696"/>
        <v>1.01629424055008-0.014457574822264i</v>
      </c>
      <c r="AH1351" t="str">
        <f t="shared" si="697"/>
        <v>0.78166564800932+1.59368790138419i</v>
      </c>
      <c r="AI1351">
        <f t="shared" si="698"/>
        <v>4.9842666892669349</v>
      </c>
      <c r="AJ1351">
        <f t="shared" si="699"/>
        <v>63.873158268631776</v>
      </c>
      <c r="AK1351"/>
      <c r="AL1351"/>
      <c r="AM1351"/>
      <c r="AN1351"/>
    </row>
    <row r="1352" spans="1:40" x14ac:dyDescent="0.25">
      <c r="A1352"/>
      <c r="B1352">
        <f t="shared" si="665"/>
        <v>121800</v>
      </c>
      <c r="C1352" s="237" t="str">
        <f t="shared" si="668"/>
        <v>-5.15167115273571E-06+0.020106916093763i</v>
      </c>
      <c r="D1352" s="208" t="str">
        <f t="shared" si="669"/>
        <v>-5.95704545315147+0.154153023385516i</v>
      </c>
      <c r="E1352" t="str">
        <f t="shared" si="670"/>
        <v>2870</v>
      </c>
      <c r="F1352" t="str">
        <f t="shared" si="671"/>
        <v>0.777000777000777</v>
      </c>
      <c r="G1352" t="str">
        <f t="shared" si="666"/>
        <v>0.777000777000777</v>
      </c>
      <c r="H1352" t="str">
        <f t="shared" si="672"/>
        <v>8.14663603166699+2.72061386352722i</v>
      </c>
      <c r="I1352" t="str">
        <f t="shared" si="673"/>
        <v>478.307481509046i</v>
      </c>
      <c r="J1352" t="str">
        <f t="shared" si="667"/>
        <v>-194.687590168607+103.446811516836i</v>
      </c>
      <c r="K1352" t="str">
        <f t="shared" si="674"/>
        <v>1.01800004727306-1.91588288792125i</v>
      </c>
      <c r="L1352" t="str">
        <f t="shared" si="675"/>
        <v>0.0800514510319764-0.126910345482228i</v>
      </c>
      <c r="M1352" t="str">
        <f t="shared" si="676"/>
        <v>1.09805149830504-2.04279323340348i</v>
      </c>
      <c r="N1352" t="str">
        <f t="shared" si="677"/>
        <v>-0.54017200380087i</v>
      </c>
      <c r="O1352" t="str">
        <f t="shared" si="678"/>
        <v>0.857620235331744-0.514283513200184i</v>
      </c>
      <c r="P1352" t="str">
        <f t="shared" si="679"/>
        <v>0.142379764668256+0.514283513200184i</v>
      </c>
      <c r="Q1352" t="str">
        <f t="shared" si="680"/>
        <v>-0.142379764668256+0.0258884906006861i</v>
      </c>
      <c r="R1352" t="str">
        <f t="shared" si="681"/>
        <v>-0.332246360182412-3.672466176575i</v>
      </c>
      <c r="S1352" t="str">
        <f t="shared" si="682"/>
        <v>0.0560285628323261i</v>
      </c>
      <c r="T1352" t="str">
        <f t="shared" si="683"/>
        <v>0.205763001923825-0.0186152860672919i</v>
      </c>
      <c r="U1352" t="str">
        <f t="shared" si="684"/>
        <v>0.0001-1306.69082998272i</v>
      </c>
      <c r="V1352" t="str">
        <f t="shared" si="685"/>
        <v>0.00002-0.0209589356278033i</v>
      </c>
      <c r="W1352" t="str">
        <f t="shared" si="686"/>
        <v>0.0000199993584529566-0.0209585994583538i</v>
      </c>
      <c r="X1352" t="str">
        <f t="shared" si="687"/>
        <v>0.00157286633295459-0.0208399083996084i</v>
      </c>
      <c r="Y1352" t="str">
        <f t="shared" si="688"/>
        <v>0.009+0.765291970414473i</v>
      </c>
      <c r="Z1352" t="str">
        <f t="shared" si="689"/>
        <v>-0.33549569940491-0.0301181880265873i</v>
      </c>
      <c r="AA1352" t="str">
        <f t="shared" si="690"/>
        <v>0.22888267671824-16.1159874036504i</v>
      </c>
      <c r="AB1352" t="str">
        <f t="shared" si="691"/>
        <v>1.40084894391187-0.126734172733528i</v>
      </c>
      <c r="AC1352" t="str">
        <f t="shared" si="692"/>
        <v>2.27931257126042-3.00080539190008i</v>
      </c>
      <c r="AD1352" t="str">
        <f t="shared" si="693"/>
        <v>0.251637488450811+0.275688805184967i</v>
      </c>
      <c r="AE1352" t="str">
        <f t="shared" si="694"/>
        <v>-0.0761200479129139-0.100071273705334i</v>
      </c>
      <c r="AF1352" t="str">
        <f t="shared" si="695"/>
        <v>-14.1036814848185-2.5664608401417i</v>
      </c>
      <c r="AG1352" t="str">
        <f t="shared" si="696"/>
        <v>1.01629214584046-0.0144520760530048i</v>
      </c>
      <c r="AH1352" t="str">
        <f t="shared" si="697"/>
        <v>0.781010685206484+1.59208129737248i</v>
      </c>
      <c r="AI1352">
        <f t="shared" si="698"/>
        <v>4.9757929632877476</v>
      </c>
      <c r="AJ1352">
        <f t="shared" si="699"/>
        <v>63.869299059935493</v>
      </c>
      <c r="AK1352"/>
      <c r="AL1352"/>
      <c r="AM1352"/>
      <c r="AN1352"/>
    </row>
    <row r="1353" spans="1:40" x14ac:dyDescent="0.25">
      <c r="A1353"/>
      <c r="B1353">
        <f t="shared" si="665"/>
        <v>121900</v>
      </c>
      <c r="C1353" s="237" t="str">
        <f t="shared" si="668"/>
        <v>-5.14322232953213E-06+0.0200904214969975i</v>
      </c>
      <c r="D1353" s="208" t="str">
        <f t="shared" si="669"/>
        <v>-5.95704538837716+0.154026564810314i</v>
      </c>
      <c r="E1353" t="str">
        <f t="shared" si="670"/>
        <v>2870</v>
      </c>
      <c r="F1353" t="str">
        <f t="shared" si="671"/>
        <v>0.777000777000777</v>
      </c>
      <c r="G1353" t="str">
        <f t="shared" si="666"/>
        <v>0.777000777000777</v>
      </c>
      <c r="H1353" t="str">
        <f t="shared" si="672"/>
        <v>8.14806720524499+2.71890106922255i</v>
      </c>
      <c r="I1353" t="str">
        <f t="shared" si="673"/>
        <v>478.700180590745i</v>
      </c>
      <c r="J1353" t="str">
        <f t="shared" si="667"/>
        <v>-195.009048168101+103.531743217588i</v>
      </c>
      <c r="K1353" t="str">
        <f t="shared" si="674"/>
        <v>1.01668425959568-1.91499363953107i</v>
      </c>
      <c r="L1353" t="str">
        <f t="shared" si="675"/>
        <v>0.0799574889972526-0.126865455241888i</v>
      </c>
      <c r="M1353" t="str">
        <f t="shared" si="676"/>
        <v>1.09664174859293-2.04185909477296i</v>
      </c>
      <c r="N1353" t="str">
        <f t="shared" si="677"/>
        <v>-0.540615494772792i</v>
      </c>
      <c r="O1353" t="str">
        <f t="shared" si="678"/>
        <v>0.857392070903917-0.514663809443692i</v>
      </c>
      <c r="P1353" t="str">
        <f t="shared" si="679"/>
        <v>0.142607929096083+0.514663809443692i</v>
      </c>
      <c r="Q1353" t="str">
        <f t="shared" si="680"/>
        <v>-0.142607929096083+0.0259516853291i</v>
      </c>
      <c r="R1353" t="str">
        <f t="shared" si="681"/>
        <v>-0.332244564211977-3.66940407271364i</v>
      </c>
      <c r="S1353" t="str">
        <f t="shared" si="682"/>
        <v>0.0560745632944217i</v>
      </c>
      <c r="T1353" t="str">
        <f t="shared" si="683"/>
        <v>0.20576023092819-0.0186304688451321i</v>
      </c>
      <c r="U1353" t="str">
        <f t="shared" si="684"/>
        <v>0.0001-1305.61889328872i</v>
      </c>
      <c r="V1353" t="str">
        <f t="shared" si="685"/>
        <v>0.00002-0.0209417420792982i</v>
      </c>
      <c r="W1353" t="str">
        <f t="shared" si="686"/>
        <v>0.0000199993584529565-0.0209414061856239i</v>
      </c>
      <c r="X1353" t="str">
        <f t="shared" si="687"/>
        <v>0.00157033364309125-0.0208230010608978i</v>
      </c>
      <c r="Y1353" t="str">
        <f t="shared" si="688"/>
        <v>0.009+0.765920288945191i</v>
      </c>
      <c r="Z1353" t="str">
        <f t="shared" si="689"/>
        <v>-0.334934055748716-0.0300422089823372i</v>
      </c>
      <c r="AA1353" t="str">
        <f t="shared" si="690"/>
        <v>0.22843180971662-16.1020387466767i</v>
      </c>
      <c r="AB1353" t="str">
        <f t="shared" si="691"/>
        <v>1.40083007877931-0.126837538149586i</v>
      </c>
      <c r="AC1353" t="str">
        <f t="shared" si="692"/>
        <v>2.27722436624477-2.99939297621064i</v>
      </c>
      <c r="AD1353" t="str">
        <f t="shared" si="693"/>
        <v>0.25175663220119+0.275897072551163i</v>
      </c>
      <c r="AE1353" t="str">
        <f t="shared" si="694"/>
        <v>-0.0760333123735853-0.0999706508360364i</v>
      </c>
      <c r="AF1353" t="str">
        <f t="shared" si="695"/>
        <v>-14.1051125936221-2.56487450441224i</v>
      </c>
      <c r="AG1353" t="str">
        <f t="shared" si="696"/>
        <v>1.016290052763-0.014446592391466i</v>
      </c>
      <c r="AH1353" t="str">
        <f t="shared" si="697"/>
        <v>0.780357214744718+1.5904777270029i</v>
      </c>
      <c r="AI1353">
        <f t="shared" si="698"/>
        <v>4.9673275777356203</v>
      </c>
      <c r="AJ1353">
        <f t="shared" si="699"/>
        <v>63.865432196958047</v>
      </c>
      <c r="AK1353"/>
      <c r="AL1353"/>
      <c r="AM1353"/>
      <c r="AN1353"/>
    </row>
    <row r="1354" spans="1:40" x14ac:dyDescent="0.25">
      <c r="A1354"/>
      <c r="B1354">
        <f t="shared" si="665"/>
        <v>122000</v>
      </c>
      <c r="C1354" s="237" t="str">
        <f t="shared" si="668"/>
        <v>-5.13479427360566E-06+0.0200739539405492i</v>
      </c>
      <c r="D1354" s="208" t="str">
        <f t="shared" si="669"/>
        <v>-5.95704532376206+0.153900313544211i</v>
      </c>
      <c r="E1354" t="str">
        <f t="shared" si="670"/>
        <v>2870</v>
      </c>
      <c r="F1354" t="str">
        <f t="shared" si="671"/>
        <v>0.777000777000777</v>
      </c>
      <c r="G1354" t="str">
        <f t="shared" si="666"/>
        <v>0.777000777000777</v>
      </c>
      <c r="H1354" t="str">
        <f t="shared" si="672"/>
        <v>8.149495405645+2.71719000537313i</v>
      </c>
      <c r="I1354" t="str">
        <f t="shared" si="673"/>
        <v>479.092879672444i</v>
      </c>
      <c r="J1354" t="str">
        <f t="shared" si="667"/>
        <v>-195.33076998212+103.616674918341i</v>
      </c>
      <c r="K1354" t="str">
        <f t="shared" si="674"/>
        <v>1.01537079312235-1.91410464574594i</v>
      </c>
      <c r="L1354" t="str">
        <f t="shared" si="675"/>
        <v>0.079863670441869-0.126820548237769i</v>
      </c>
      <c r="M1354" t="str">
        <f t="shared" si="676"/>
        <v>1.09523446356422-2.04092519398371i</v>
      </c>
      <c r="N1354" t="str">
        <f t="shared" si="677"/>
        <v>-0.541058985744714i</v>
      </c>
      <c r="O1354" t="str">
        <f t="shared" si="678"/>
        <v>0.857163737840582-0.515044004460941i</v>
      </c>
      <c r="P1354" t="str">
        <f t="shared" si="679"/>
        <v>0.142836262159418+0.515044004460941i</v>
      </c>
      <c r="Q1354" t="str">
        <f t="shared" si="680"/>
        <v>-0.142836262159418+0.026014981283773i</v>
      </c>
      <c r="R1354" t="str">
        <f t="shared" si="681"/>
        <v>-0.332242766733374-3.66634694791087i</v>
      </c>
      <c r="S1354" t="str">
        <f t="shared" si="682"/>
        <v>0.0561205637565171i</v>
      </c>
      <c r="T1354" t="str">
        <f t="shared" si="683"/>
        <v>0.205757457643744-0.018645651373102i</v>
      </c>
      <c r="U1354" t="str">
        <f t="shared" si="684"/>
        <v>0.0001-1304.548713868i</v>
      </c>
      <c r="V1354" t="str">
        <f t="shared" si="685"/>
        <v>0.00002-0.0209245767169381i</v>
      </c>
      <c r="W1354" t="str">
        <f t="shared" si="686"/>
        <v>0.0000199993584529565-0.020924241098587i</v>
      </c>
      <c r="X1354" t="str">
        <f t="shared" si="687"/>
        <v>0.00156780713289872-0.0208061209794178i</v>
      </c>
      <c r="Y1354" t="str">
        <f t="shared" si="688"/>
        <v>0.009+0.766548607475909i</v>
      </c>
      <c r="Z1354" t="str">
        <f t="shared" si="689"/>
        <v>-0.334373830371629-0.0299664886325954i</v>
      </c>
      <c r="AA1354" t="str">
        <f t="shared" si="690"/>
        <v>0.227982309331624-16.0881147905226i</v>
      </c>
      <c r="AB1354" t="str">
        <f t="shared" si="691"/>
        <v>1.40081119806435-0.126940901864508i</v>
      </c>
      <c r="AC1354" t="str">
        <f t="shared" si="692"/>
        <v>2.27513981630447-2.99798091670197i</v>
      </c>
      <c r="AD1354" t="str">
        <f t="shared" si="693"/>
        <v>0.251875865589708+0.276105289024207i</v>
      </c>
      <c r="AE1354" t="str">
        <f t="shared" si="694"/>
        <v>-0.0759467919504569-0.099870218339909i</v>
      </c>
      <c r="AF1354" t="str">
        <f t="shared" si="695"/>
        <v>-14.1065407294071-2.56328969182892i</v>
      </c>
      <c r="AG1354" t="str">
        <f t="shared" si="696"/>
        <v>1.01628796130865-0.0144411237961158i</v>
      </c>
      <c r="AH1354" t="str">
        <f t="shared" si="697"/>
        <v>0.779705232002166+1.58887718132696i</v>
      </c>
      <c r="AI1354">
        <f t="shared" si="698"/>
        <v>4.9588705157874262</v>
      </c>
      <c r="AJ1354">
        <f t="shared" si="699"/>
        <v>63.861557686182977</v>
      </c>
      <c r="AK1354"/>
      <c r="AL1354"/>
      <c r="AM1354"/>
      <c r="AN1354"/>
    </row>
    <row r="1355" spans="1:40" x14ac:dyDescent="0.25">
      <c r="A1355"/>
      <c r="B1355">
        <f t="shared" si="665"/>
        <v>122100</v>
      </c>
      <c r="C1355" s="237" t="str">
        <f t="shared" si="668"/>
        <v>-5.12638691695052E-06+0.0200575133579801i</v>
      </c>
      <c r="D1355" s="208" t="str">
        <f t="shared" si="669"/>
        <v>-5.95704525930566+0.153774269077847i</v>
      </c>
      <c r="E1355" t="str">
        <f t="shared" si="670"/>
        <v>2870</v>
      </c>
      <c r="F1355" t="str">
        <f t="shared" si="671"/>
        <v>0.777000777000777</v>
      </c>
      <c r="G1355" t="str">
        <f t="shared" si="666"/>
        <v>0.777000777000777</v>
      </c>
      <c r="H1355" t="str">
        <f t="shared" si="672"/>
        <v>8.15092064068629+2.71548067055843i</v>
      </c>
      <c r="I1355" t="str">
        <f t="shared" si="673"/>
        <v>479.485578754142i</v>
      </c>
      <c r="J1355" t="str">
        <f t="shared" si="667"/>
        <v>-195.652755610665+103.701606619094i</v>
      </c>
      <c r="K1355" t="str">
        <f t="shared" si="674"/>
        <v>1.01405964303797-1.91321590843526i</v>
      </c>
      <c r="L1355" t="str">
        <f t="shared" si="675"/>
        <v>0.0797699951318485-0.126775624658281i</v>
      </c>
      <c r="M1355" t="str">
        <f t="shared" si="676"/>
        <v>1.09382963816982-2.03999153309354i</v>
      </c>
      <c r="N1355" t="str">
        <f t="shared" si="677"/>
        <v>-0.541502476716636i</v>
      </c>
      <c r="O1355" t="str">
        <f t="shared" si="678"/>
        <v>0.85693523618665-0.515424098177152i</v>
      </c>
      <c r="P1355" t="str">
        <f t="shared" si="679"/>
        <v>0.14306476381335+0.515424098177152i</v>
      </c>
      <c r="Q1355" t="str">
        <f t="shared" si="680"/>
        <v>-0.14306476381335+0.026078378539484i</v>
      </c>
      <c r="R1355" t="str">
        <f t="shared" si="681"/>
        <v>-0.332240967746491-3.66329478993251i</v>
      </c>
      <c r="S1355" t="str">
        <f t="shared" si="682"/>
        <v>0.0561665642186127i</v>
      </c>
      <c r="T1355" t="str">
        <f t="shared" si="683"/>
        <v>0.205754682070454-0.0186608336509873i</v>
      </c>
      <c r="U1355" t="str">
        <f t="shared" si="684"/>
        <v>0.0001-1303.48028740291i</v>
      </c>
      <c r="V1355" t="str">
        <f t="shared" si="685"/>
        <v>0.00002-0.0209074394714697i</v>
      </c>
      <c r="W1355" t="str">
        <f t="shared" si="686"/>
        <v>0.0000199993584529566-0.0209071041279909i</v>
      </c>
      <c r="X1355" t="str">
        <f t="shared" si="687"/>
        <v>0.0015652867823263-0.0207892680896877i</v>
      </c>
      <c r="Y1355" t="str">
        <f t="shared" si="688"/>
        <v>0.009+0.767176926006627i</v>
      </c>
      <c r="Z1355" t="str">
        <f t="shared" si="689"/>
        <v>-0.333815018473237-0.0298910258679756i</v>
      </c>
      <c r="AA1355" t="str">
        <f t="shared" si="690"/>
        <v>0.227534169974796-16.0742154683064i</v>
      </c>
      <c r="AB1355" t="str">
        <f t="shared" si="691"/>
        <v>1.40079230176679-0.127044263876838i</v>
      </c>
      <c r="AC1355" t="str">
        <f t="shared" si="692"/>
        <v>2.27305891395579-2.99656921641482i</v>
      </c>
      <c r="AD1355" t="str">
        <f t="shared" si="693"/>
        <v>0.251995188597798+0.276313454571634i</v>
      </c>
      <c r="AE1355" t="str">
        <f t="shared" si="694"/>
        <v>-0.0758604859186705-0.0997699756432163i</v>
      </c>
      <c r="AF1355" t="str">
        <f t="shared" si="695"/>
        <v>-14.107965899992-2.56170640148058i</v>
      </c>
      <c r="AG1355" t="str">
        <f t="shared" si="696"/>
        <v>1.01628587146838-0.0144356702255705i</v>
      </c>
      <c r="AH1355" t="str">
        <f t="shared" si="697"/>
        <v>0.77905473237453+1.58727965143145i</v>
      </c>
      <c r="AI1355">
        <f t="shared" si="698"/>
        <v>4.9504217606683882</v>
      </c>
      <c r="AJ1355">
        <f t="shared" si="699"/>
        <v>63.857675534111742</v>
      </c>
      <c r="AK1355"/>
      <c r="AL1355"/>
      <c r="AM1355"/>
      <c r="AN1355"/>
    </row>
    <row r="1356" spans="1:40" x14ac:dyDescent="0.25">
      <c r="A1356"/>
      <c r="B1356">
        <f t="shared" si="665"/>
        <v>122200</v>
      </c>
      <c r="C1356" s="237" t="str">
        <f t="shared" si="668"/>
        <v>-5.11800019183906E-06+0.0200410996830696i</v>
      </c>
      <c r="D1356" s="208" t="str">
        <f t="shared" si="669"/>
        <v>-5.95704519500743+0.153648430903534i</v>
      </c>
      <c r="E1356" t="str">
        <f t="shared" si="670"/>
        <v>2870</v>
      </c>
      <c r="F1356" t="str">
        <f t="shared" si="671"/>
        <v>0.777000777000777</v>
      </c>
      <c r="G1356" t="str">
        <f t="shared" si="666"/>
        <v>0.777000777000777</v>
      </c>
      <c r="H1356" t="str">
        <f t="shared" si="672"/>
        <v>8.15234291816396+2.71377306335381i</v>
      </c>
      <c r="I1356" t="str">
        <f t="shared" si="673"/>
        <v>479.878277835841i</v>
      </c>
      <c r="J1356" t="str">
        <f t="shared" si="667"/>
        <v>-195.975005053736+103.786538319847i</v>
      </c>
      <c r="K1356" t="str">
        <f t="shared" si="674"/>
        <v>1.01275080453763-1.91232742945704i</v>
      </c>
      <c r="L1356" t="str">
        <f t="shared" si="675"/>
        <v>0.0796764628334859-0.126730684691049i</v>
      </c>
      <c r="M1356" t="str">
        <f t="shared" si="676"/>
        <v>1.09242726737112-2.03905811414809i</v>
      </c>
      <c r="N1356" t="str">
        <f t="shared" si="677"/>
        <v>-0.541945967688558i</v>
      </c>
      <c r="O1356" t="str">
        <f t="shared" si="678"/>
        <v>0.856706565987063-0.515804090517566i</v>
      </c>
      <c r="P1356" t="str">
        <f t="shared" si="679"/>
        <v>0.143293434012937+0.515804090517566i</v>
      </c>
      <c r="Q1356" t="str">
        <f t="shared" si="680"/>
        <v>-0.143293434012937+0.0261418771709919i</v>
      </c>
      <c r="R1356" t="str">
        <f t="shared" si="681"/>
        <v>-0.33223916725124-3.66024758658438i</v>
      </c>
      <c r="S1356" t="str">
        <f t="shared" si="682"/>
        <v>0.0562125646807081i</v>
      </c>
      <c r="T1356" t="str">
        <f t="shared" si="683"/>
        <v>0.20575190420828-0.0186760156785749i</v>
      </c>
      <c r="U1356" t="str">
        <f t="shared" si="684"/>
        <v>0.0001-1302.41360958998i</v>
      </c>
      <c r="V1356" t="str">
        <f t="shared" si="685"/>
        <v>0.00002-0.0208903302738662i</v>
      </c>
      <c r="W1356" t="str">
        <f t="shared" si="686"/>
        <v>0.0000199993584529567-0.0208899952048098i</v>
      </c>
      <c r="X1356" t="str">
        <f t="shared" si="687"/>
        <v>0.00156277257140436-0.0207724423264351i</v>
      </c>
      <c r="Y1356" t="str">
        <f t="shared" si="688"/>
        <v>0.009+0.767805244537345i</v>
      </c>
      <c r="Z1356" t="str">
        <f t="shared" si="689"/>
        <v>-0.333257615273538-0.0298158195848364i</v>
      </c>
      <c r="AA1356" t="str">
        <f t="shared" si="690"/>
        <v>0.227087386086331-16.0603407133917i</v>
      </c>
      <c r="AB1356" t="str">
        <f t="shared" si="691"/>
        <v>1.40077338988634-0.127147624185123i</v>
      </c>
      <c r="AC1356" t="str">
        <f t="shared" si="692"/>
        <v>2.27098165173039-2.99515787837175i</v>
      </c>
      <c r="AD1356" t="str">
        <f t="shared" si="693"/>
        <v>0.252114601206888+0.276521569160962i</v>
      </c>
      <c r="AE1356" t="str">
        <f t="shared" si="694"/>
        <v>-0.0757743935564277-0.0996699221745667i</v>
      </c>
      <c r="AF1356" t="str">
        <f t="shared" si="695"/>
        <v>-14.1093881131714-2.56012463245028i</v>
      </c>
      <c r="AG1356" t="str">
        <f t="shared" si="696"/>
        <v>1.01628378323321-0.0144302316385958i</v>
      </c>
      <c r="AH1356" t="str">
        <f t="shared" si="697"/>
        <v>0.778405711275184+1.58568512843823i</v>
      </c>
      <c r="AI1356">
        <f t="shared" si="698"/>
        <v>4.9419812956521376</v>
      </c>
      <c r="AJ1356">
        <f t="shared" si="699"/>
        <v>63.853785747257227</v>
      </c>
      <c r="AK1356"/>
      <c r="AL1356"/>
      <c r="AM1356"/>
      <c r="AN1356"/>
    </row>
    <row r="1357" spans="1:40" x14ac:dyDescent="0.25">
      <c r="A1357"/>
      <c r="B1357">
        <f t="shared" si="665"/>
        <v>122300</v>
      </c>
      <c r="C1357" s="237" t="str">
        <f t="shared" si="668"/>
        <v>-5.10963403082038E-06+0.0200247128498134i</v>
      </c>
      <c r="D1357" s="208" t="str">
        <f t="shared" si="669"/>
        <v>-5.95704513086686+0.153522798515236i</v>
      </c>
      <c r="E1357" t="str">
        <f t="shared" si="670"/>
        <v>2870</v>
      </c>
      <c r="F1357" t="str">
        <f t="shared" si="671"/>
        <v>0.777000777000777</v>
      </c>
      <c r="G1357" t="str">
        <f t="shared" si="666"/>
        <v>0.777000777000777</v>
      </c>
      <c r="H1357" t="str">
        <f t="shared" si="672"/>
        <v>8.15376224584914+2.71206718233061i</v>
      </c>
      <c r="I1357" t="str">
        <f t="shared" si="673"/>
        <v>480.27097691754i</v>
      </c>
      <c r="J1357" t="str">
        <f t="shared" si="667"/>
        <v>-196.297518311332+103.871470020599i</v>
      </c>
      <c r="K1357" t="str">
        <f t="shared" si="674"/>
        <v>1.01144427282653-1.91143921065798i</v>
      </c>
      <c r="L1357" t="str">
        <f t="shared" si="675"/>
        <v>0.0795830733133474-0.126685728522913i</v>
      </c>
      <c r="M1357" t="str">
        <f t="shared" si="676"/>
        <v>1.09102734613988-2.03812493918089i</v>
      </c>
      <c r="N1357" t="str">
        <f t="shared" si="677"/>
        <v>-0.54238945866048i</v>
      </c>
      <c r="O1357" t="str">
        <f t="shared" si="678"/>
        <v>0.856477727286797-0.516183981407445i</v>
      </c>
      <c r="P1357" t="str">
        <f t="shared" si="679"/>
        <v>0.143522272713203+0.516183981407445i</v>
      </c>
      <c r="Q1357" t="str">
        <f t="shared" si="680"/>
        <v>-0.143522272713203+0.026205477253035i</v>
      </c>
      <c r="R1357" t="str">
        <f t="shared" si="681"/>
        <v>-0.332237365247536-3.65720532571222i</v>
      </c>
      <c r="S1357" t="str">
        <f t="shared" si="682"/>
        <v>0.0562585651428037i</v>
      </c>
      <c r="T1357" t="str">
        <f t="shared" si="683"/>
        <v>0.20574912405719-0.018691197455652i</v>
      </c>
      <c r="U1357" t="str">
        <f t="shared" si="684"/>
        <v>0.0001-1301.34867613978i</v>
      </c>
      <c r="V1357" t="str">
        <f t="shared" si="685"/>
        <v>0.00002-0.0208732490553266i</v>
      </c>
      <c r="W1357" t="str">
        <f t="shared" si="686"/>
        <v>0.0000199993584529565-0.0208729142602436i</v>
      </c>
      <c r="X1357" t="str">
        <f t="shared" si="687"/>
        <v>0.00156026448024395-0.0207556436245949i</v>
      </c>
      <c r="Y1357" t="str">
        <f t="shared" si="688"/>
        <v>0.009+0.768433563068063i</v>
      </c>
      <c r="Z1357" t="str">
        <f t="shared" si="689"/>
        <v>-0.332701616012827-0.0297408686852477i</v>
      </c>
      <c r="AA1357" t="str">
        <f t="shared" si="690"/>
        <v>0.226641952134897-16.0464904593859i</v>
      </c>
      <c r="AB1357" t="str">
        <f t="shared" si="691"/>
        <v>1.40075446242279-0.127250982787915i</v>
      </c>
      <c r="AC1357" t="str">
        <f t="shared" si="692"/>
        <v>2.2689080221754-2.9937469055776i</v>
      </c>
      <c r="AD1357" t="str">
        <f t="shared" si="693"/>
        <v>0.252234103398384+0.2767296327597i</v>
      </c>
      <c r="AE1357" t="str">
        <f t="shared" si="694"/>
        <v>-0.0756885141449657-0.0995700573649007i</v>
      </c>
      <c r="AF1357" t="str">
        <f t="shared" si="695"/>
        <v>-14.110807376716-2.55854438381537i</v>
      </c>
      <c r="AG1357" t="str">
        <f t="shared" si="696"/>
        <v>1.01628169659422-0.0144248079941047i</v>
      </c>
      <c r="AH1357" t="str">
        <f t="shared" si="697"/>
        <v>0.777758164134956+1.58409360350401i</v>
      </c>
      <c r="AI1357">
        <f t="shared" si="698"/>
        <v>4.9335491040600452</v>
      </c>
      <c r="AJ1357">
        <f t="shared" si="699"/>
        <v>63.849888332147003</v>
      </c>
      <c r="AK1357"/>
      <c r="AL1357"/>
      <c r="AM1357"/>
      <c r="AN1357"/>
    </row>
    <row r="1358" spans="1:40" x14ac:dyDescent="0.25">
      <c r="A1358"/>
      <c r="B1358">
        <f t="shared" si="665"/>
        <v>122400</v>
      </c>
      <c r="C1358" s="237" t="str">
        <f t="shared" si="668"/>
        <v>-5.10128836671907E-06+0.0200083527924234i</v>
      </c>
      <c r="D1358" s="208" t="str">
        <f t="shared" si="669"/>
        <v>-5.95704506688344+0.153397371408579i</v>
      </c>
      <c r="E1358" t="str">
        <f t="shared" si="670"/>
        <v>2870</v>
      </c>
      <c r="F1358" t="str">
        <f t="shared" si="671"/>
        <v>0.777000777000777</v>
      </c>
      <c r="G1358" t="str">
        <f t="shared" si="666"/>
        <v>0.777000777000777</v>
      </c>
      <c r="H1358" t="str">
        <f t="shared" si="672"/>
        <v>8.15517863148897+2.71036302605621i</v>
      </c>
      <c r="I1358" t="str">
        <f t="shared" si="673"/>
        <v>480.663675999238i</v>
      </c>
      <c r="J1358" t="str">
        <f t="shared" si="667"/>
        <v>-196.620295383454+103.956401721352i</v>
      </c>
      <c r="K1358" t="str">
        <f t="shared" si="674"/>
        <v>1.01014004311998-1.91055125387349i</v>
      </c>
      <c r="L1358" t="str">
        <f t="shared" si="675"/>
        <v>0.079489826338271-0.126640756339933i</v>
      </c>
      <c r="M1358" t="str">
        <f t="shared" si="676"/>
        <v>1.08962986945825-2.03719201021342i</v>
      </c>
      <c r="N1358" t="str">
        <f t="shared" si="677"/>
        <v>-0.542832949632402i</v>
      </c>
      <c r="O1358" t="str">
        <f t="shared" si="678"/>
        <v>0.856248720130862-0.516563770772071i</v>
      </c>
      <c r="P1358" t="str">
        <f t="shared" si="679"/>
        <v>0.143751279869138+0.516563770772071i</v>
      </c>
      <c r="Q1358" t="str">
        <f t="shared" si="680"/>
        <v>-0.143751279869138+0.026269178860331i</v>
      </c>
      <c r="R1358" t="str">
        <f t="shared" si="681"/>
        <v>-0.332235561735308-3.6541679952015i</v>
      </c>
      <c r="S1358" t="str">
        <f t="shared" si="682"/>
        <v>0.0563045656048991i</v>
      </c>
      <c r="T1358" t="str">
        <f t="shared" si="683"/>
        <v>0.205746341617145-0.0187063789820062i</v>
      </c>
      <c r="U1358" t="str">
        <f t="shared" si="684"/>
        <v>0.0001-1300.28548277692i</v>
      </c>
      <c r="V1358" t="str">
        <f t="shared" si="685"/>
        <v>0.00002-0.0208561957472749i</v>
      </c>
      <c r="W1358" t="str">
        <f t="shared" si="686"/>
        <v>0.0000199993584529565-0.0208558612257178i</v>
      </c>
      <c r="X1358" t="str">
        <f t="shared" si="687"/>
        <v>0.00155776248903659-0.0207388719193093i</v>
      </c>
      <c r="Y1358" t="str">
        <f t="shared" si="688"/>
        <v>0.009+0.769061881598781i</v>
      </c>
      <c r="Z1358" t="str">
        <f t="shared" si="689"/>
        <v>-0.33214701595161-0.0296661720769582i</v>
      </c>
      <c r="AA1358" t="str">
        <f t="shared" si="690"/>
        <v>0.226197862617471-16.0326646401397i</v>
      </c>
      <c r="AB1358" t="str">
        <f t="shared" si="691"/>
        <v>1.40073551937588-0.127354339683768i</v>
      </c>
      <c r="AC1358" t="str">
        <f t="shared" si="692"/>
        <v>2.2668380178533-2.99233630101925i</v>
      </c>
      <c r="AD1358" t="str">
        <f t="shared" si="693"/>
        <v>0.252353695153681+0.276937645335347i</v>
      </c>
      <c r="AE1358" t="str">
        <f t="shared" si="694"/>
        <v>-0.0756028469685515-0.0994703806474863i</v>
      </c>
      <c r="AF1358" t="str">
        <f t="shared" si="695"/>
        <v>-14.1122236983724-2.55696565464763i</v>
      </c>
      <c r="AG1358" t="str">
        <f t="shared" si="696"/>
        <v>1.0162796115425-0.014419399251158i</v>
      </c>
      <c r="AH1358" t="str">
        <f t="shared" si="697"/>
        <v>0.777112086402175+1.58250506782033i</v>
      </c>
      <c r="AI1358">
        <f t="shared" si="698"/>
        <v>4.9251251692619631</v>
      </c>
      <c r="AJ1358">
        <f t="shared" si="699"/>
        <v>63.845983295321531</v>
      </c>
      <c r="AK1358"/>
      <c r="AL1358"/>
      <c r="AM1358"/>
      <c r="AN1358"/>
    </row>
    <row r="1359" spans="1:40" x14ac:dyDescent="0.25">
      <c r="A1359"/>
      <c r="B1359">
        <f t="shared" si="665"/>
        <v>122500</v>
      </c>
      <c r="C1359" s="237" t="str">
        <f t="shared" si="668"/>
        <v>-5.09296313263372E-06+0.0199920194453259i</v>
      </c>
      <c r="D1359" s="208" t="str">
        <f t="shared" si="669"/>
        <v>-5.95704500305665+0.153272149080832i</v>
      </c>
      <c r="E1359" t="str">
        <f t="shared" si="670"/>
        <v>2870</v>
      </c>
      <c r="F1359" t="str">
        <f t="shared" si="671"/>
        <v>0.777000777000777</v>
      </c>
      <c r="G1359" t="str">
        <f t="shared" si="666"/>
        <v>0.777000777000777</v>
      </c>
      <c r="H1359" t="str">
        <f t="shared" si="672"/>
        <v>8.15659208280673+2.70866059309399i</v>
      </c>
      <c r="I1359" t="str">
        <f t="shared" si="673"/>
        <v>481.056375080937i</v>
      </c>
      <c r="J1359" t="str">
        <f t="shared" si="667"/>
        <v>-196.943336270102+104.041333422105i</v>
      </c>
      <c r="K1359" t="str">
        <f t="shared" si="674"/>
        <v>1.00883811064338-1.90966356092779i</v>
      </c>
      <c r="L1359" t="str">
        <f t="shared" si="675"/>
        <v>0.0793967216753697-0.126595768327388i</v>
      </c>
      <c r="M1359" t="str">
        <f t="shared" si="676"/>
        <v>1.08823483231875-2.03625932925518i</v>
      </c>
      <c r="N1359" t="str">
        <f t="shared" si="677"/>
        <v>-0.543276440604324i</v>
      </c>
      <c r="O1359" t="str">
        <f t="shared" si="678"/>
        <v>0.856019544564298-0.516943458536745i</v>
      </c>
      <c r="P1359" t="str">
        <f t="shared" si="679"/>
        <v>0.143980455435702+0.516943458536745i</v>
      </c>
      <c r="Q1359" t="str">
        <f t="shared" si="680"/>
        <v>-0.143980455435702+0.0263329820675791i</v>
      </c>
      <c r="R1359" t="str">
        <f t="shared" si="681"/>
        <v>-0.332233756714473-3.65113558297718i</v>
      </c>
      <c r="S1359" t="str">
        <f t="shared" si="682"/>
        <v>0.0563505660669947i</v>
      </c>
      <c r="T1359" t="str">
        <f t="shared" si="683"/>
        <v>0.205743556888111-0.0187215602574248i</v>
      </c>
      <c r="U1359" t="str">
        <f t="shared" si="684"/>
        <v>0.0001-1299.22402523996i</v>
      </c>
      <c r="V1359" t="str">
        <f t="shared" si="685"/>
        <v>0.00002-0.0208391702813587i</v>
      </c>
      <c r="W1359" t="str">
        <f t="shared" si="686"/>
        <v>0.0000199993584529566-0.020838836032881i</v>
      </c>
      <c r="X1359" t="str">
        <f t="shared" si="687"/>
        <v>0.00155526657805357-0.0207221271459257i</v>
      </c>
      <c r="Y1359" t="str">
        <f t="shared" si="688"/>
        <v>0.009+0.769690200129499i</v>
      </c>
      <c r="Z1359" t="str">
        <f t="shared" si="689"/>
        <v>-0.331593810370476-0.0295917286733555i</v>
      </c>
      <c r="AA1359" t="str">
        <f t="shared" si="690"/>
        <v>0.225755112059146-16.0188631897451i</v>
      </c>
      <c r="AB1359" t="str">
        <f t="shared" si="691"/>
        <v>1.40071656074537-0.127457694871234i</v>
      </c>
      <c r="AC1359" t="str">
        <f t="shared" si="692"/>
        <v>2.26477163134192-2.99092606766592i</v>
      </c>
      <c r="AD1359" t="str">
        <f t="shared" si="693"/>
        <v>0.252473376454157+0.277145606855393i</v>
      </c>
      <c r="AE1359" t="str">
        <f t="shared" si="694"/>
        <v>-0.0755173913144564-0.0993708914578952i</v>
      </c>
      <c r="AF1359" t="str">
        <f t="shared" si="695"/>
        <v>-14.1136370858634-2.55538844401316i</v>
      </c>
      <c r="AG1359" t="str">
        <f t="shared" si="696"/>
        <v>1.0162775280692-0.0144140053689621i</v>
      </c>
      <c r="AH1359" t="str">
        <f t="shared" si="697"/>
        <v>0.776467473542467+1.5809195126132i</v>
      </c>
      <c r="AI1359">
        <f t="shared" si="698"/>
        <v>4.9167094746749465</v>
      </c>
      <c r="AJ1359">
        <f t="shared" si="699"/>
        <v>63.842070643334928</v>
      </c>
      <c r="AK1359"/>
      <c r="AL1359"/>
      <c r="AM1359"/>
      <c r="AN1359"/>
    </row>
    <row r="1360" spans="1:40" x14ac:dyDescent="0.25">
      <c r="A1360"/>
      <c r="B1360">
        <f t="shared" si="665"/>
        <v>122600</v>
      </c>
      <c r="C1360" s="237" t="str">
        <f t="shared" si="668"/>
        <v>-5.08465826193569E-06+0.0199757127431615i</v>
      </c>
      <c r="D1360" s="208" t="str">
        <f t="shared" si="669"/>
        <v>-5.95704493938597+0.153147131030905i</v>
      </c>
      <c r="E1360" t="str">
        <f t="shared" si="670"/>
        <v>2870</v>
      </c>
      <c r="F1360" t="str">
        <f t="shared" si="671"/>
        <v>0.777000777000777</v>
      </c>
      <c r="G1360" t="str">
        <f t="shared" si="666"/>
        <v>0.777000777000777</v>
      </c>
      <c r="H1360" t="str">
        <f t="shared" si="672"/>
        <v>8.15800260750184+2.7069598820035i</v>
      </c>
      <c r="I1360" t="str">
        <f t="shared" si="673"/>
        <v>481.449074162636i</v>
      </c>
      <c r="J1360" t="str">
        <f t="shared" si="667"/>
        <v>-197.266640971275+104.126265122858i</v>
      </c>
      <c r="K1360" t="str">
        <f t="shared" si="674"/>
        <v>1.00753847063222-1.90877613363395i</v>
      </c>
      <c r="L1360" t="str">
        <f t="shared" si="675"/>
        <v>0.0793037590920281-0.126550764669782i</v>
      </c>
      <c r="M1360" t="str">
        <f t="shared" si="676"/>
        <v>1.08684222972425-2.03532689830373i</v>
      </c>
      <c r="N1360" t="str">
        <f t="shared" si="677"/>
        <v>-0.543719931576246i</v>
      </c>
      <c r="O1360" t="str">
        <f t="shared" si="678"/>
        <v>0.855790200632182-0.517323044626788i</v>
      </c>
      <c r="P1360" t="str">
        <f t="shared" si="679"/>
        <v>0.144209799367818+0.517323044626788i</v>
      </c>
      <c r="Q1360" t="str">
        <f t="shared" si="680"/>
        <v>-0.144209799367818+0.026396886949458i</v>
      </c>
      <c r="R1360" t="str">
        <f t="shared" si="681"/>
        <v>-0.332231950184927-3.64810807700368i</v>
      </c>
      <c r="S1360" t="str">
        <f t="shared" si="682"/>
        <v>0.0563965665290903i</v>
      </c>
      <c r="T1360" t="str">
        <f t="shared" si="683"/>
        <v>0.20574076987005-0.0187367412816937i</v>
      </c>
      <c r="U1360" t="str">
        <f t="shared" si="684"/>
        <v>0.0001-1298.16429928137i</v>
      </c>
      <c r="V1360" t="str">
        <f t="shared" si="685"/>
        <v>0.00002-0.020822172589449i</v>
      </c>
      <c r="W1360" t="str">
        <f t="shared" si="686"/>
        <v>0.0000199993584529565-0.0208218386136051i</v>
      </c>
      <c r="X1360" t="str">
        <f t="shared" si="687"/>
        <v>0.00155277672764581-0.0207054092399969i</v>
      </c>
      <c r="Y1360" t="str">
        <f t="shared" si="688"/>
        <v>0.009+0.770318518660217i</v>
      </c>
      <c r="Z1360" t="str">
        <f t="shared" si="689"/>
        <v>-0.331041994570014-0.0295175373934366i</v>
      </c>
      <c r="AA1360" t="str">
        <f t="shared" si="690"/>
        <v>0.225313695012971-16.005086042535i</v>
      </c>
      <c r="AB1360" t="str">
        <f t="shared" si="691"/>
        <v>1.400697586531-0.127561048348855i</v>
      </c>
      <c r="AC1360" t="str">
        <f t="shared" si="692"/>
        <v>2.26270885523448-2.98951620846909i</v>
      </c>
      <c r="AD1360" t="str">
        <f t="shared" si="693"/>
        <v>0.252593147281174+0.277353517287315i</v>
      </c>
      <c r="AE1360" t="str">
        <f t="shared" si="694"/>
        <v>-0.0754321464729476-0.0992715892339994i</v>
      </c>
      <c r="AF1360" t="str">
        <f t="shared" si="695"/>
        <v>-14.1150475468878-2.55381275097259i</v>
      </c>
      <c r="AG1360" t="str">
        <f t="shared" si="696"/>
        <v>1.01627544616551-0.0144086263068699i</v>
      </c>
      <c r="AH1360" t="str">
        <f t="shared" si="697"/>
        <v>0.775824321038739+1.57933692914302i</v>
      </c>
      <c r="AI1360">
        <f t="shared" si="698"/>
        <v>4.9083020037636045</v>
      </c>
      <c r="AJ1360">
        <f t="shared" si="699"/>
        <v>63.838150382754257</v>
      </c>
      <c r="AK1360"/>
      <c r="AL1360"/>
      <c r="AM1360"/>
      <c r="AN1360"/>
    </row>
    <row r="1361" spans="1:40" x14ac:dyDescent="0.25">
      <c r="A1361"/>
      <c r="B1361">
        <f t="shared" si="665"/>
        <v>122700</v>
      </c>
      <c r="C1361" s="237" t="str">
        <f t="shared" si="668"/>
        <v>-5.07637368826775E-06+0.0199594326207835i</v>
      </c>
      <c r="D1361" s="208" t="str">
        <f t="shared" si="669"/>
        <v>-5.9570448758709+0.15302231675934i</v>
      </c>
      <c r="E1361" t="str">
        <f t="shared" si="670"/>
        <v>2870</v>
      </c>
      <c r="F1361" t="str">
        <f t="shared" si="671"/>
        <v>0.777000777000777</v>
      </c>
      <c r="G1361" t="str">
        <f t="shared" si="666"/>
        <v>0.777000777000777</v>
      </c>
      <c r="H1361" t="str">
        <f t="shared" si="672"/>
        <v>8.15941021325012+2.7052608913404i</v>
      </c>
      <c r="I1361" t="str">
        <f t="shared" si="673"/>
        <v>481.841773244335i</v>
      </c>
      <c r="J1361" t="str">
        <f t="shared" si="667"/>
        <v>-197.590209486974+104.21119682361i</v>
      </c>
      <c r="K1361" t="str">
        <f t="shared" si="674"/>
        <v>1.00624111833203-1.90788897379391i</v>
      </c>
      <c r="L1361" t="str">
        <f t="shared" si="675"/>
        <v>0.0792109383559054-0.126505745550846i</v>
      </c>
      <c r="M1361" t="str">
        <f t="shared" si="676"/>
        <v>1.08545205668794-2.03439471934476i</v>
      </c>
      <c r="N1361" t="str">
        <f t="shared" si="677"/>
        <v>-0.544163422548168i</v>
      </c>
      <c r="O1361" t="str">
        <f t="shared" si="678"/>
        <v>0.855560688379622-0.517702528967541i</v>
      </c>
      <c r="P1361" t="str">
        <f t="shared" si="679"/>
        <v>0.144439311620378+0.517702528967541i</v>
      </c>
      <c r="Q1361" t="str">
        <f t="shared" si="680"/>
        <v>-0.144439311620378+0.026460893580627i</v>
      </c>
      <c r="R1361" t="str">
        <f t="shared" si="681"/>
        <v>-0.332230142146571-3.64508546528463i</v>
      </c>
      <c r="S1361" t="str">
        <f t="shared" si="682"/>
        <v>0.0564425669911857i</v>
      </c>
      <c r="T1361" t="str">
        <f t="shared" si="683"/>
        <v>0.205737980562925-0.018751922054599i</v>
      </c>
      <c r="U1361" t="str">
        <f t="shared" si="684"/>
        <v>0.0001-1297.10630066744i</v>
      </c>
      <c r="V1361" t="str">
        <f t="shared" si="685"/>
        <v>0.00002-0.0208052026036385i</v>
      </c>
      <c r="W1361" t="str">
        <f t="shared" si="686"/>
        <v>0.0000199993584529567-0.0208048688999841i</v>
      </c>
      <c r="X1361" t="str">
        <f t="shared" si="687"/>
        <v>0.00155029291824336-0.0206887181372798i</v>
      </c>
      <c r="Y1361" t="str">
        <f t="shared" si="688"/>
        <v>0.009+0.770946837190935i</v>
      </c>
      <c r="Z1361" t="str">
        <f t="shared" si="689"/>
        <v>-0.330491563870703-0.029443597161772i</v>
      </c>
      <c r="AA1361" t="str">
        <f t="shared" si="690"/>
        <v>0.224873606059784-15.991333133082i</v>
      </c>
      <c r="AB1361" t="str">
        <f t="shared" si="691"/>
        <v>1.40067859673253-0.127664400115175i</v>
      </c>
      <c r="AC1361" t="str">
        <f t="shared" si="692"/>
        <v>2.26064968213947-2.98810672636274i</v>
      </c>
      <c r="AD1361" t="str">
        <f t="shared" si="693"/>
        <v>0.252713007616078+0.277561376598585i</v>
      </c>
      <c r="AE1361" t="str">
        <f t="shared" si="694"/>
        <v>-0.0753471117372708-0.099172473415959i</v>
      </c>
      <c r="AF1361" t="str">
        <f t="shared" si="695"/>
        <v>-14.116455089121-2.55223857458106i</v>
      </c>
      <c r="AG1361" t="str">
        <f t="shared" si="696"/>
        <v>1.01627336582266-0.0144032620243792i</v>
      </c>
      <c r="AH1361" t="str">
        <f t="shared" si="697"/>
        <v>0.775182624391104+1.57775730870449i</v>
      </c>
      <c r="AI1361">
        <f t="shared" si="698"/>
        <v>4.8999027400402788</v>
      </c>
      <c r="AJ1361">
        <f t="shared" si="699"/>
        <v>63.834222520160317</v>
      </c>
      <c r="AK1361"/>
      <c r="AL1361"/>
      <c r="AM1361"/>
      <c r="AN1361"/>
    </row>
    <row r="1362" spans="1:40" x14ac:dyDescent="0.25">
      <c r="A1362"/>
      <c r="B1362">
        <f t="shared" si="665"/>
        <v>122800</v>
      </c>
      <c r="C1362" s="237" t="str">
        <f t="shared" si="668"/>
        <v>-5.06810934554273E-06+0.0199431790132576i</v>
      </c>
      <c r="D1362" s="208" t="str">
        <f t="shared" si="669"/>
        <v>-5.95704481251094+0.152897705768308i</v>
      </c>
      <c r="E1362" t="str">
        <f t="shared" si="670"/>
        <v>2870</v>
      </c>
      <c r="F1362" t="str">
        <f t="shared" si="671"/>
        <v>0.777000777000777</v>
      </c>
      <c r="G1362" t="str">
        <f t="shared" si="666"/>
        <v>0.777000777000777</v>
      </c>
      <c r="H1362" t="str">
        <f t="shared" si="672"/>
        <v>8.16081490770368+2.7035636196566i</v>
      </c>
      <c r="I1362" t="str">
        <f t="shared" si="673"/>
        <v>482.234472326033i</v>
      </c>
      <c r="J1362" t="str">
        <f t="shared" si="667"/>
        <v>-197.914041817198+104.296128524363i</v>
      </c>
      <c r="K1362" t="str">
        <f t="shared" si="674"/>
        <v>1.00494604899843-1.90700208319855i</v>
      </c>
      <c r="L1362" t="str">
        <f t="shared" si="675"/>
        <v>0.0791182592349359-0.126460711153541i</v>
      </c>
      <c r="M1362" t="str">
        <f t="shared" si="676"/>
        <v>1.08406430823337-2.03346279435209i</v>
      </c>
      <c r="N1362" t="str">
        <f t="shared" si="677"/>
        <v>-0.544606913520089i</v>
      </c>
      <c r="O1362" t="str">
        <f t="shared" si="678"/>
        <v>0.855331007851759-0.518081911484366i</v>
      </c>
      <c r="P1362" t="str">
        <f t="shared" si="679"/>
        <v>0.144668992148241+0.518081911484366i</v>
      </c>
      <c r="Q1362" t="str">
        <f t="shared" si="680"/>
        <v>-0.144668992148241+0.0265250020357231i</v>
      </c>
      <c r="R1362" t="str">
        <f t="shared" si="681"/>
        <v>-0.332228332599362-3.64206773586274i</v>
      </c>
      <c r="S1362" t="str">
        <f t="shared" si="682"/>
        <v>0.0564885674532813i</v>
      </c>
      <c r="T1362" t="str">
        <f t="shared" si="683"/>
        <v>0.205735188966702-0.0187671025759302i</v>
      </c>
      <c r="U1362" t="str">
        <f t="shared" si="684"/>
        <v>0.0001-1296.0500251783i</v>
      </c>
      <c r="V1362" t="str">
        <f t="shared" si="685"/>
        <v>0.00002-0.0207882602562414i</v>
      </c>
      <c r="W1362" t="str">
        <f t="shared" si="686"/>
        <v>0.0000199993584529565-0.0207879268243331i</v>
      </c>
      <c r="X1362" t="str">
        <f t="shared" si="687"/>
        <v>0.00154781513035505-0.0206720537737347i</v>
      </c>
      <c r="Y1362" t="str">
        <f t="shared" si="688"/>
        <v>0.009+0.771575155721653i</v>
      </c>
      <c r="Z1362" t="str">
        <f t="shared" si="689"/>
        <v>-0.329942513612807-0.0293699069084719i</v>
      </c>
      <c r="AA1362" t="str">
        <f t="shared" si="690"/>
        <v>0.224434839808027-15.9776043961968i</v>
      </c>
      <c r="AB1362" t="str">
        <f t="shared" si="691"/>
        <v>1.40065959134971-0.127767750168761i</v>
      </c>
      <c r="AC1362" t="str">
        <f t="shared" si="692"/>
        <v>2.25859410468071-2.98669762426327i</v>
      </c>
      <c r="AD1362" t="str">
        <f t="shared" si="693"/>
        <v>0.252832957440208+0.277769184756662i</v>
      </c>
      <c r="AE1362" t="str">
        <f t="shared" si="694"/>
        <v>-0.0752622864036367-0.0990735434462056i</v>
      </c>
      <c r="AF1362" t="str">
        <f t="shared" si="695"/>
        <v>-14.1178597202146-2.55066591388829i</v>
      </c>
      <c r="AG1362" t="str">
        <f t="shared" si="696"/>
        <v>1.01627128703191-0.0143979124811326i</v>
      </c>
      <c r="AH1362" t="str">
        <f t="shared" si="697"/>
        <v>0.774542379116813+1.57618064262631i</v>
      </c>
      <c r="AI1362">
        <f t="shared" si="698"/>
        <v>4.8915116670642886</v>
      </c>
      <c r="AJ1362">
        <f t="shared" si="699"/>
        <v>63.830287062145288</v>
      </c>
      <c r="AK1362"/>
      <c r="AL1362"/>
      <c r="AM1362"/>
      <c r="AN1362"/>
    </row>
    <row r="1363" spans="1:40" x14ac:dyDescent="0.25">
      <c r="A1363"/>
      <c r="B1363">
        <f t="shared" si="665"/>
        <v>122900</v>
      </c>
      <c r="C1363" s="237" t="str">
        <f t="shared" si="668"/>
        <v>-5.05986516794219E-06+0.0199269518558609i</v>
      </c>
      <c r="D1363" s="208" t="str">
        <f t="shared" si="669"/>
        <v>-5.95704474930558+0.1527732975616i</v>
      </c>
      <c r="E1363" t="str">
        <f t="shared" si="670"/>
        <v>2870</v>
      </c>
      <c r="F1363" t="str">
        <f t="shared" si="671"/>
        <v>0.777000777000777</v>
      </c>
      <c r="G1363" t="str">
        <f t="shared" si="666"/>
        <v>0.777000777000777</v>
      </c>
      <c r="H1363" t="str">
        <f t="shared" si="672"/>
        <v>8.1622166984911+2.70186806550018i</v>
      </c>
      <c r="I1363" t="str">
        <f t="shared" si="673"/>
        <v>482.627171407732i</v>
      </c>
      <c r="J1363" t="str">
        <f t="shared" si="667"/>
        <v>-198.238137961948+104.381060225116i</v>
      </c>
      <c r="K1363" t="str">
        <f t="shared" si="674"/>
        <v>1.00365325789706-1.90611546362777i</v>
      </c>
      <c r="L1363" t="str">
        <f t="shared" si="675"/>
        <v>0.0790257214973286-0.126415661660058i</v>
      </c>
      <c r="M1363" t="str">
        <f t="shared" si="676"/>
        <v>1.08267897939439-2.03253112528783i</v>
      </c>
      <c r="N1363" t="str">
        <f t="shared" si="677"/>
        <v>-0.545050404492011i</v>
      </c>
      <c r="O1363" t="str">
        <f t="shared" si="678"/>
        <v>0.855101159093767-0.518461192102646i</v>
      </c>
      <c r="P1363" t="str">
        <f t="shared" si="679"/>
        <v>0.144898840906233+0.518461192102646i</v>
      </c>
      <c r="Q1363" t="str">
        <f t="shared" si="680"/>
        <v>-0.144898840906233+0.0265892123893651i</v>
      </c>
      <c r="R1363" t="str">
        <f t="shared" si="681"/>
        <v>-0.332226521543212-3.63905487681963i</v>
      </c>
      <c r="S1363" t="str">
        <f t="shared" si="682"/>
        <v>0.0565345679153767i</v>
      </c>
      <c r="T1363" t="str">
        <f t="shared" si="683"/>
        <v>0.205732395081342-0.0187822828454741i</v>
      </c>
      <c r="U1363" t="str">
        <f t="shared" si="684"/>
        <v>0.0001-1294.99546860777i</v>
      </c>
      <c r="V1363" t="str">
        <f t="shared" si="685"/>
        <v>0.00002-0.020771345479792i</v>
      </c>
      <c r="W1363" t="str">
        <f t="shared" si="686"/>
        <v>0.0000199993584529566-0.0207710123191876i</v>
      </c>
      <c r="X1363" t="str">
        <f t="shared" si="687"/>
        <v>0.00154534334456815-0.0206554160855247i</v>
      </c>
      <c r="Y1363" t="str">
        <f t="shared" si="688"/>
        <v>0.009+0.772203474252371i</v>
      </c>
      <c r="Z1363" t="str">
        <f t="shared" si="689"/>
        <v>-0.329394839156286-0.0292964655691541i</v>
      </c>
      <c r="AA1363" t="str">
        <f t="shared" si="690"/>
        <v>0.223997390893599-15.9638997669278i</v>
      </c>
      <c r="AB1363" t="str">
        <f t="shared" si="691"/>
        <v>1.40064057038229-0.127871098508162i</v>
      </c>
      <c r="AC1363" t="str">
        <f t="shared" si="692"/>
        <v>2.25654211549729-2.98528890506976i</v>
      </c>
      <c r="AD1363" t="str">
        <f t="shared" si="693"/>
        <v>0.252952996734877+0.277976941728995i</v>
      </c>
      <c r="AE1363" t="str">
        <f t="shared" si="694"/>
        <v>-0.0751776697712032-0.0989747987694364i</v>
      </c>
      <c r="AF1363" t="str">
        <f t="shared" si="695"/>
        <v>-14.1192614477967-2.54909476793858i</v>
      </c>
      <c r="AG1363" t="str">
        <f t="shared" si="696"/>
        <v>1.01626920978457-0.0143925776369162i</v>
      </c>
      <c r="AH1363" t="str">
        <f t="shared" si="697"/>
        <v>0.773903580750131+1.5746069222711i</v>
      </c>
      <c r="AI1363">
        <f t="shared" si="698"/>
        <v>4.8831287684420541</v>
      </c>
      <c r="AJ1363">
        <f t="shared" si="699"/>
        <v>63.826344015315179</v>
      </c>
      <c r="AK1363"/>
      <c r="AL1363"/>
      <c r="AM1363"/>
      <c r="AN1363"/>
    </row>
    <row r="1364" spans="1:40" x14ac:dyDescent="0.25">
      <c r="A1364"/>
      <c r="B1364">
        <f t="shared" si="665"/>
        <v>123000</v>
      </c>
      <c r="C1364" s="237" t="str">
        <f t="shared" si="668"/>
        <v>-5.05164108991519E-06+0.019910751084081i</v>
      </c>
      <c r="D1364" s="208" t="str">
        <f t="shared" si="669"/>
        <v>-5.95704468625432+0.152649091644621i</v>
      </c>
      <c r="E1364" t="str">
        <f t="shared" si="670"/>
        <v>2870</v>
      </c>
      <c r="F1364" t="str">
        <f t="shared" si="671"/>
        <v>0.777000777000777</v>
      </c>
      <c r="G1364" t="str">
        <f t="shared" si="666"/>
        <v>0.777000777000777</v>
      </c>
      <c r="H1364" t="str">
        <f t="shared" si="672"/>
        <v>8.16361559321748+2.70017422741555i</v>
      </c>
      <c r="I1364" t="str">
        <f t="shared" si="673"/>
        <v>483.019870489431i</v>
      </c>
      <c r="J1364" t="str">
        <f t="shared" si="667"/>
        <v>-198.562497921224+104.465991925868i</v>
      </c>
      <c r="K1364" t="str">
        <f t="shared" si="674"/>
        <v>1.00236274030355-1.90522911685053i</v>
      </c>
      <c r="L1364" t="str">
        <f t="shared" si="675"/>
        <v>0.0789333249115704-0.126370597251828i</v>
      </c>
      <c r="M1364" t="str">
        <f t="shared" si="676"/>
        <v>1.08129606521512-2.03159971410236i</v>
      </c>
      <c r="N1364" t="str">
        <f t="shared" si="677"/>
        <v>-0.545493895463933i</v>
      </c>
      <c r="O1364" t="str">
        <f t="shared" si="678"/>
        <v>0.854871142150855-0.51884037074778i</v>
      </c>
      <c r="P1364" t="str">
        <f t="shared" si="679"/>
        <v>0.145128857849145+0.51884037074778i</v>
      </c>
      <c r="Q1364" t="str">
        <f t="shared" si="680"/>
        <v>-0.145128857849145+0.026653524716153i</v>
      </c>
      <c r="R1364" t="str">
        <f t="shared" si="681"/>
        <v>-0.332224708977989-3.63604687627568i</v>
      </c>
      <c r="S1364" t="str">
        <f t="shared" si="682"/>
        <v>0.0565805683774723i</v>
      </c>
      <c r="T1364" t="str">
        <f t="shared" si="683"/>
        <v>0.205729598906811-0.0187974628630149i</v>
      </c>
      <c r="U1364" t="str">
        <f t="shared" si="684"/>
        <v>0.0001-1293.94262676338i</v>
      </c>
      <c r="V1364" t="str">
        <f t="shared" si="685"/>
        <v>0.00002-0.0207544582070443i</v>
      </c>
      <c r="W1364" t="str">
        <f t="shared" si="686"/>
        <v>0.0000199993584529565-0.0207541253173027i</v>
      </c>
      <c r="X1364" t="str">
        <f t="shared" si="687"/>
        <v>0.00154287754154795-0.0206388050090148i</v>
      </c>
      <c r="Y1364" t="str">
        <f t="shared" si="688"/>
        <v>0.009+0.772831792783089i</v>
      </c>
      <c r="Z1364" t="str">
        <f t="shared" si="689"/>
        <v>-0.328848535880686-0.0292232720849095i</v>
      </c>
      <c r="AA1364" t="str">
        <f t="shared" si="690"/>
        <v>0.223561253979669-15.9502191805593i</v>
      </c>
      <c r="AB1364" t="str">
        <f t="shared" si="691"/>
        <v>1.40062153383003-0.127974445131907i</v>
      </c>
      <c r="AC1364" t="str">
        <f t="shared" si="692"/>
        <v>2.25449370724359-2.98388057166392i</v>
      </c>
      <c r="AD1364" t="str">
        <f t="shared" si="693"/>
        <v>0.253073125481384+0.278184647483027i</v>
      </c>
      <c r="AE1364" t="str">
        <f t="shared" si="694"/>
        <v>-0.075093261142061-0.098876238832599i</v>
      </c>
      <c r="AF1364" t="str">
        <f t="shared" si="695"/>
        <v>-14.1206602794718-2.54752513577093i</v>
      </c>
      <c r="AG1364" t="str">
        <f t="shared" si="696"/>
        <v>1.01626713407199-0.0143872574516592i</v>
      </c>
      <c r="AH1364" t="str">
        <f t="shared" si="697"/>
        <v>0.773266224842254+1.57303613903517i</v>
      </c>
      <c r="AI1364">
        <f t="shared" si="698"/>
        <v>4.8747540278266026</v>
      </c>
      <c r="AJ1364">
        <f t="shared" si="699"/>
        <v>63.822393386288809</v>
      </c>
      <c r="AK1364"/>
      <c r="AL1364"/>
      <c r="AM1364"/>
      <c r="AN1364"/>
    </row>
    <row r="1365" spans="1:40" x14ac:dyDescent="0.25">
      <c r="A1365"/>
      <c r="B1365">
        <f t="shared" si="665"/>
        <v>123100</v>
      </c>
      <c r="C1365" s="237" t="str">
        <f t="shared" si="668"/>
        <v>-5.04343704617689E-06+0.0198945766336148i</v>
      </c>
      <c r="D1365" s="208" t="str">
        <f t="shared" si="669"/>
        <v>-5.95704462335665+0.15252508752438i</v>
      </c>
      <c r="E1365" t="str">
        <f t="shared" si="670"/>
        <v>2870</v>
      </c>
      <c r="F1365" t="str">
        <f t="shared" si="671"/>
        <v>0.777000777000777</v>
      </c>
      <c r="G1365" t="str">
        <f t="shared" si="666"/>
        <v>0.777000777000777</v>
      </c>
      <c r="H1365" t="str">
        <f t="shared" si="672"/>
        <v>8.16501159946453+2.69848210394344i</v>
      </c>
      <c r="I1365" t="str">
        <f t="shared" si="673"/>
        <v>483.412569571129i</v>
      </c>
      <c r="J1365" t="str">
        <f t="shared" si="667"/>
        <v>-198.887121695026+104.550923626621i</v>
      </c>
      <c r="K1365" t="str">
        <f t="shared" si="674"/>
        <v>1.00107449150358-1.90434304462485i</v>
      </c>
      <c r="L1365" t="str">
        <f t="shared" si="675"/>
        <v>0.0788410692464229-0.126325518109514i</v>
      </c>
      <c r="M1365" t="str">
        <f t="shared" si="676"/>
        <v>1.07991556075-2.03066856273436i</v>
      </c>
      <c r="N1365" t="str">
        <f t="shared" si="677"/>
        <v>-0.545937386435855i</v>
      </c>
      <c r="O1365" t="str">
        <f t="shared" si="678"/>
        <v>0.854640957068262-0.51921944734519i</v>
      </c>
      <c r="P1365" t="str">
        <f t="shared" si="679"/>
        <v>0.145359042931738+0.51921944734519i</v>
      </c>
      <c r="Q1365" t="str">
        <f t="shared" si="680"/>
        <v>-0.145359042931738+0.026717939090665i</v>
      </c>
      <c r="R1365" t="str">
        <f t="shared" si="681"/>
        <v>-0.332222894903628-3.63304372238986i</v>
      </c>
      <c r="S1365" t="str">
        <f t="shared" si="682"/>
        <v>0.0566265688395677i</v>
      </c>
      <c r="T1365" t="str">
        <f t="shared" si="683"/>
        <v>0.205726800443069-0.0188126426283408i</v>
      </c>
      <c r="U1365" t="str">
        <f t="shared" si="684"/>
        <v>0.0001-1292.89149546625i</v>
      </c>
      <c r="V1365" t="str">
        <f t="shared" si="685"/>
        <v>0.00002-0.0207375983709703i</v>
      </c>
      <c r="W1365" t="str">
        <f t="shared" si="686"/>
        <v>0.0000199993584529566-0.0207372657516515i</v>
      </c>
      <c r="X1365" t="str">
        <f t="shared" si="687"/>
        <v>0.00154041770203733-0.0206222204807708i</v>
      </c>
      <c r="Y1365" t="str">
        <f t="shared" si="688"/>
        <v>0.009+0.773460111313807i</v>
      </c>
      <c r="Z1365" t="str">
        <f t="shared" si="689"/>
        <v>-0.328303599185039-0.0291503254022686i</v>
      </c>
      <c r="AA1365" t="str">
        <f t="shared" si="690"/>
        <v>0.223126423756518-15.9365625726111i</v>
      </c>
      <c r="AB1365" t="str">
        <f t="shared" si="691"/>
        <v>1.40060248169267-0.128077790038556i</v>
      </c>
      <c r="AC1365" t="str">
        <f t="shared" si="692"/>
        <v>2.25244887258919-2.98247262691014i</v>
      </c>
      <c r="AD1365" t="str">
        <f t="shared" si="693"/>
        <v>0.253193343661024+0.278392301986189i</v>
      </c>
      <c r="AE1365" t="str">
        <f t="shared" si="694"/>
        <v>-0.0750090598212247-0.0987778630848814i</v>
      </c>
      <c r="AF1365" t="str">
        <f t="shared" si="695"/>
        <v>-14.1220562228212-2.54595701641906i</v>
      </c>
      <c r="AG1365" t="str">
        <f t="shared" si="696"/>
        <v>1.01626505988557-0.014381951885434i</v>
      </c>
      <c r="AH1365" t="str">
        <f t="shared" si="697"/>
        <v>0.772630306961342+1.57146828434842i</v>
      </c>
      <c r="AI1365">
        <f t="shared" si="698"/>
        <v>4.8663874289179327</v>
      </c>
      <c r="AJ1365">
        <f t="shared" si="699"/>
        <v>63.818435181695449</v>
      </c>
      <c r="AK1365"/>
      <c r="AL1365"/>
      <c r="AM1365"/>
      <c r="AN1365"/>
    </row>
    <row r="1366" spans="1:40" x14ac:dyDescent="0.25">
      <c r="A1366"/>
      <c r="B1366">
        <f t="shared" si="665"/>
        <v>123200</v>
      </c>
      <c r="C1366" s="237" t="str">
        <f t="shared" si="668"/>
        <v>-0.0000050352529717073+0.0198784284403683i</v>
      </c>
      <c r="D1366" s="208" t="str">
        <f t="shared" si="669"/>
        <v>-5.95704456061208+0.15240128470949i</v>
      </c>
      <c r="E1366" t="str">
        <f t="shared" si="670"/>
        <v>2870</v>
      </c>
      <c r="F1366" t="str">
        <f t="shared" si="671"/>
        <v>0.777000777000777</v>
      </c>
      <c r="G1366" t="str">
        <f t="shared" si="666"/>
        <v>0.777000777000777</v>
      </c>
      <c r="H1366" t="str">
        <f t="shared" si="672"/>
        <v>8.16640472479065+2.69679169362095i</v>
      </c>
      <c r="I1366" t="str">
        <f t="shared" si="673"/>
        <v>483.805268652828i</v>
      </c>
      <c r="J1366" t="str">
        <f t="shared" si="667"/>
        <v>-199.212009283353+104.635855327374i</v>
      </c>
      <c r="K1366" t="str">
        <f t="shared" si="674"/>
        <v>0.99978850679282-1.90345724869796i</v>
      </c>
      <c r="L1366" t="str">
        <f t="shared" si="675"/>
        <v>0.0787489542709256-0.126280424413024i</v>
      </c>
      <c r="M1366" t="str">
        <f t="shared" si="676"/>
        <v>1.07853746106375-2.02973767311098i</v>
      </c>
      <c r="N1366" t="str">
        <f t="shared" si="677"/>
        <v>-0.546380877407777i</v>
      </c>
      <c r="O1366" t="str">
        <f t="shared" si="678"/>
        <v>0.854410603891263-0.519598421820319i</v>
      </c>
      <c r="P1366" t="str">
        <f t="shared" si="679"/>
        <v>0.145589396108737+0.519598421820319i</v>
      </c>
      <c r="Q1366" t="str">
        <f t="shared" si="680"/>
        <v>-0.145589396108737+0.026782455587458i</v>
      </c>
      <c r="R1366" t="str">
        <f t="shared" si="681"/>
        <v>-0.332221079320068-3.63004540335964i</v>
      </c>
      <c r="S1366" t="str">
        <f t="shared" si="682"/>
        <v>0.0566725693016633i</v>
      </c>
      <c r="T1366" t="str">
        <f t="shared" si="683"/>
        <v>0.205723999690083-0.0188278221412399i</v>
      </c>
      <c r="U1366" t="str">
        <f t="shared" si="684"/>
        <v>0.0001-1291.8420705511i</v>
      </c>
      <c r="V1366" t="str">
        <f t="shared" si="685"/>
        <v>0.00002-0.0207207659047601i</v>
      </c>
      <c r="W1366" t="str">
        <f t="shared" si="686"/>
        <v>0.0000199993584529567-0.020720433555425i</v>
      </c>
      <c r="X1366" t="str">
        <f t="shared" si="687"/>
        <v>0.00153796380685649-0.0206056624375588i</v>
      </c>
      <c r="Y1366" t="str">
        <f t="shared" si="688"/>
        <v>0.009+0.774088429844525i</v>
      </c>
      <c r="Z1366" t="str">
        <f t="shared" si="689"/>
        <v>-0.327760024487767-0.0290776244731697i</v>
      </c>
      <c r="AA1366" t="str">
        <f t="shared" si="690"/>
        <v>0.222692894941376-15.9229298788369i</v>
      </c>
      <c r="AB1366" t="str">
        <f t="shared" si="691"/>
        <v>1.40058341396997-0.128181133226666i</v>
      </c>
      <c r="AC1366" t="str">
        <f t="shared" si="692"/>
        <v>2.25040760421895-2.9810650736558i</v>
      </c>
      <c r="AD1366" t="str">
        <f t="shared" si="693"/>
        <v>0.253313651255062+0.278599905205895i</v>
      </c>
      <c r="AE1366" t="str">
        <f t="shared" si="694"/>
        <v>-0.0749250651166074-0.0986796709776962i</v>
      </c>
      <c r="AF1366" t="str">
        <f t="shared" si="695"/>
        <v>-14.1234492854027-2.54439040891146i</v>
      </c>
      <c r="AG1366" t="str">
        <f t="shared" si="696"/>
        <v>1.01626298721672-0.0143766608984542i</v>
      </c>
      <c r="AH1366" t="str">
        <f t="shared" si="697"/>
        <v>0.771995822692293+1.56990334967411i</v>
      </c>
      <c r="AI1366">
        <f t="shared" si="698"/>
        <v>4.8580289554622116</v>
      </c>
      <c r="AJ1366">
        <f t="shared" si="699"/>
        <v>63.814469408177978</v>
      </c>
      <c r="AK1366"/>
      <c r="AL1366"/>
      <c r="AM1366"/>
      <c r="AN1366"/>
    </row>
    <row r="1367" spans="1:40" x14ac:dyDescent="0.25">
      <c r="A1367"/>
      <c r="B1367">
        <f t="shared" si="665"/>
        <v>123300</v>
      </c>
      <c r="C1367" s="237" t="str">
        <f t="shared" si="668"/>
        <v>-5.02708880175003E-06+0.0198623064404554i</v>
      </c>
      <c r="D1367" s="208" t="str">
        <f t="shared" si="669"/>
        <v>-5.95704449802011+0.152277682710158i</v>
      </c>
      <c r="E1367" t="str">
        <f t="shared" si="670"/>
        <v>2870</v>
      </c>
      <c r="F1367" t="str">
        <f t="shared" si="671"/>
        <v>0.777000777000777</v>
      </c>
      <c r="G1367" t="str">
        <f t="shared" si="666"/>
        <v>0.777000777000777</v>
      </c>
      <c r="H1367" t="str">
        <f t="shared" si="672"/>
        <v>8.16779497673099+2.6951029949816i</v>
      </c>
      <c r="I1367" t="str">
        <f t="shared" si="673"/>
        <v>484.197967734527i</v>
      </c>
      <c r="J1367" t="str">
        <f t="shared" si="667"/>
        <v>-199.537160686205+104.720787028127i</v>
      </c>
      <c r="K1367" t="str">
        <f t="shared" si="674"/>
        <v>0.998504781476885-1.90257173080626i</v>
      </c>
      <c r="L1367" t="str">
        <f t="shared" si="675"/>
        <v>0.0786569797543957-0.126235316341507i</v>
      </c>
      <c r="M1367" t="str">
        <f t="shared" si="676"/>
        <v>1.07716176123128-2.02880704714777i</v>
      </c>
      <c r="N1367" t="str">
        <f t="shared" si="677"/>
        <v>-0.546824368379699i</v>
      </c>
      <c r="O1367" t="str">
        <f t="shared" si="678"/>
        <v>0.854180082665165-0.519977294098628i</v>
      </c>
      <c r="P1367" t="str">
        <f t="shared" si="679"/>
        <v>0.145819917334835+0.519977294098628i</v>
      </c>
      <c r="Q1367" t="str">
        <f t="shared" si="680"/>
        <v>-0.145819917334835+0.026847074281071i</v>
      </c>
      <c r="R1367" t="str">
        <f t="shared" si="681"/>
        <v>-0.332219262227204-3.62705190742072i</v>
      </c>
      <c r="S1367" t="str">
        <f t="shared" si="682"/>
        <v>0.0567185697637587i</v>
      </c>
      <c r="T1367" t="str">
        <f t="shared" si="683"/>
        <v>0.205721196647816-0.0188430014014981i</v>
      </c>
      <c r="U1367" t="str">
        <f t="shared" si="684"/>
        <v>0.0001-1290.79434786614i</v>
      </c>
      <c r="V1367" t="str">
        <f t="shared" si="685"/>
        <v>0.00002-0.0207039607418203i</v>
      </c>
      <c r="W1367" t="str">
        <f t="shared" si="686"/>
        <v>0.0000199993584529566-0.020703628662031i</v>
      </c>
      <c r="X1367" t="str">
        <f t="shared" si="687"/>
        <v>0.00153551583690253-0.0205891308163445i</v>
      </c>
      <c r="Y1367" t="str">
        <f t="shared" si="688"/>
        <v>0.009+0.774716748375243i</v>
      </c>
      <c r="Z1367" t="str">
        <f t="shared" si="689"/>
        <v>-0.327217807226586-0.0290051682549263i</v>
      </c>
      <c r="AA1367" t="str">
        <f t="shared" si="690"/>
        <v>0.222260662278253-15.9093210352234i</v>
      </c>
      <c r="AB1367" t="str">
        <f t="shared" si="691"/>
        <v>1.40056433066168-0.128284474694779i</v>
      </c>
      <c r="AC1367" t="str">
        <f t="shared" si="692"/>
        <v>2.24836989483283-2.97965791473107i</v>
      </c>
      <c r="AD1367" t="str">
        <f t="shared" si="693"/>
        <v>0.253434048244756+0.278807457109566i</v>
      </c>
      <c r="AE1367" t="str">
        <f t="shared" si="694"/>
        <v>-0.074841276339015-0.0985816619646792i</v>
      </c>
      <c r="AF1367" t="str">
        <f t="shared" si="695"/>
        <v>-14.1248394747511-2.54282531227144i</v>
      </c>
      <c r="AG1367" t="str">
        <f t="shared" si="696"/>
        <v>1.01626091605691-0.0143713844510749i</v>
      </c>
      <c r="AH1367" t="str">
        <f t="shared" si="697"/>
        <v>0.771362767636767+1.56834132650883i</v>
      </c>
      <c r="AI1367">
        <f t="shared" si="698"/>
        <v>4.8496785912524079</v>
      </c>
      <c r="AJ1367">
        <f t="shared" si="699"/>
        <v>63.810496072391757</v>
      </c>
      <c r="AK1367"/>
      <c r="AL1367"/>
      <c r="AM1367"/>
      <c r="AN1367"/>
    </row>
    <row r="1368" spans="1:40" x14ac:dyDescent="0.25">
      <c r="A1368"/>
      <c r="B1368">
        <f t="shared" si="665"/>
        <v>123400</v>
      </c>
      <c r="C1368" s="237" t="str">
        <f t="shared" si="668"/>
        <v>-5.01894447181092E-06+0.0198462105701971i</v>
      </c>
      <c r="D1368" s="208" t="str">
        <f t="shared" si="669"/>
        <v>-5.95704443558024+0.152154281038178i</v>
      </c>
      <c r="E1368" t="str">
        <f t="shared" si="670"/>
        <v>2870</v>
      </c>
      <c r="F1368" t="str">
        <f t="shared" si="671"/>
        <v>0.777000777000777</v>
      </c>
      <c r="G1368" t="str">
        <f t="shared" si="666"/>
        <v>0.777000777000777</v>
      </c>
      <c r="H1368" t="str">
        <f t="shared" si="672"/>
        <v>8.16918236279758+2.69341600655536i</v>
      </c>
      <c r="I1368" t="str">
        <f t="shared" si="673"/>
        <v>484.590666816226i</v>
      </c>
      <c r="J1368" t="str">
        <f t="shared" si="667"/>
        <v>-199.862575903584+104.805718728879i</v>
      </c>
      <c r="K1368" t="str">
        <f t="shared" si="674"/>
        <v>0.99722331087135-1.90168649267542i</v>
      </c>
      <c r="L1368" t="str">
        <f t="shared" si="675"/>
        <v>0.0785651454664279-0.126190194073358i</v>
      </c>
      <c r="M1368" t="str">
        <f t="shared" si="676"/>
        <v>1.07578845633778-2.02787668674878i</v>
      </c>
      <c r="N1368" t="str">
        <f t="shared" si="677"/>
        <v>-0.547267859351621i</v>
      </c>
      <c r="O1368" t="str">
        <f t="shared" si="678"/>
        <v>0.853949393435308-0.520356064105598i</v>
      </c>
      <c r="P1368" t="str">
        <f t="shared" si="679"/>
        <v>0.146050606564692+0.520356064105598i</v>
      </c>
      <c r="Q1368" t="str">
        <f t="shared" si="680"/>
        <v>-0.146050606564692+0.0269117952460231i</v>
      </c>
      <c r="R1368" t="str">
        <f t="shared" si="681"/>
        <v>-0.33221744362493-3.62406322284695i</v>
      </c>
      <c r="S1368" t="str">
        <f t="shared" si="682"/>
        <v>0.0567645702258543i</v>
      </c>
      <c r="T1368" t="str">
        <f t="shared" si="683"/>
        <v>0.205718391316232-0.0188581804089011i</v>
      </c>
      <c r="U1368" t="str">
        <f t="shared" si="684"/>
        <v>0.0001-1289.74832327306i</v>
      </c>
      <c r="V1368" t="str">
        <f t="shared" si="685"/>
        <v>0.00002-0.0206871828157735i</v>
      </c>
      <c r="W1368" t="str">
        <f t="shared" si="686"/>
        <v>0.0000199993584529565-0.020686851005093i</v>
      </c>
      <c r="X1368" t="str">
        <f t="shared" si="687"/>
        <v>0.00153307377314909-0.0205726255542922i</v>
      </c>
      <c r="Y1368" t="str">
        <f t="shared" si="688"/>
        <v>0.009+0.775345066905961i</v>
      </c>
      <c r="Z1368" t="str">
        <f t="shared" si="689"/>
        <v>-0.326676942858402-0.0289329557101948i</v>
      </c>
      <c r="AA1368" t="str">
        <f t="shared" si="690"/>
        <v>0.221829720537783-15.8957359779892i</v>
      </c>
      <c r="AB1368" t="str">
        <f t="shared" si="691"/>
        <v>1.40054523176757-0.128387814441435i</v>
      </c>
      <c r="AC1368" t="str">
        <f t="shared" si="692"/>
        <v>2.24633573714606-2.97825115294915i</v>
      </c>
      <c r="AD1368" t="str">
        <f t="shared" si="693"/>
        <v>0.253554534611347+0.279014957664604i</v>
      </c>
      <c r="AE1368" t="str">
        <f t="shared" si="694"/>
        <v>-0.0747576928021276-0.0984838355016682i</v>
      </c>
      <c r="AF1368" t="str">
        <f t="shared" si="695"/>
        <v>-14.1262267983778-2.54126172551718i</v>
      </c>
      <c r="AG1368" t="str">
        <f t="shared" si="696"/>
        <v>1.01625884639765-0.0143661225037919i</v>
      </c>
      <c r="AH1368" t="str">
        <f t="shared" si="697"/>
        <v>0.770731137413059+1.56678220638213i</v>
      </c>
      <c r="AI1368">
        <f t="shared" si="698"/>
        <v>4.8413363201270894</v>
      </c>
      <c r="AJ1368">
        <f t="shared" si="699"/>
        <v>63.806515181002887</v>
      </c>
      <c r="AK1368"/>
      <c r="AL1368"/>
      <c r="AM1368"/>
      <c r="AN1368"/>
    </row>
    <row r="1369" spans="1:40" x14ac:dyDescent="0.25">
      <c r="A1369"/>
      <c r="B1369">
        <f t="shared" si="665"/>
        <v>123500</v>
      </c>
      <c r="C1369" s="237" t="str">
        <f t="shared" si="668"/>
        <v>-5.01081991765683E-06+0.0198301407661203i</v>
      </c>
      <c r="D1369" s="208" t="str">
        <f t="shared" si="669"/>
        <v>-5.957044373292+0.152031079206922i</v>
      </c>
      <c r="E1369" t="str">
        <f t="shared" si="670"/>
        <v>2870</v>
      </c>
      <c r="F1369" t="str">
        <f t="shared" si="671"/>
        <v>0.777000777000777</v>
      </c>
      <c r="G1369" t="str">
        <f t="shared" si="666"/>
        <v>0.777000777000777</v>
      </c>
      <c r="H1369" t="str">
        <f t="shared" si="672"/>
        <v>8.17056689047935+2.6917307268687i</v>
      </c>
      <c r="I1369" t="str">
        <f t="shared" si="673"/>
        <v>484.983365897924i</v>
      </c>
      <c r="J1369" t="str">
        <f t="shared" si="667"/>
        <v>-200.188254935488+104.890650429632i</v>
      </c>
      <c r="K1369" t="str">
        <f t="shared" si="674"/>
        <v>0.995944090301778-1.90080153602042i</v>
      </c>
      <c r="L1369" t="str">
        <f t="shared" si="675"/>
        <v>0.0784734511768982-0.126145057786223i</v>
      </c>
      <c r="M1369" t="str">
        <f t="shared" si="676"/>
        <v>1.07441754147868-2.02694659380664i</v>
      </c>
      <c r="N1369" t="str">
        <f t="shared" si="677"/>
        <v>-0.547711350323543i</v>
      </c>
      <c r="O1369" t="str">
        <f t="shared" si="678"/>
        <v>0.853718536247064-0.520734731766732i</v>
      </c>
      <c r="P1369" t="str">
        <f t="shared" si="679"/>
        <v>0.146281463752936+0.520734731766732i</v>
      </c>
      <c r="Q1369" t="str">
        <f t="shared" si="680"/>
        <v>-0.146281463752936+0.026976618556811i</v>
      </c>
      <c r="R1369" t="str">
        <f t="shared" si="681"/>
        <v>-0.332215623513199-3.62107933795015i</v>
      </c>
      <c r="S1369" t="str">
        <f t="shared" si="682"/>
        <v>0.0568105706879498i</v>
      </c>
      <c r="T1369" t="str">
        <f t="shared" si="683"/>
        <v>0.205715583695291-0.0188733591632379i</v>
      </c>
      <c r="U1369" t="str">
        <f t="shared" si="684"/>
        <v>0.0001-1288.70399264693i</v>
      </c>
      <c r="V1369" t="str">
        <f t="shared" si="685"/>
        <v>0.00002-0.020670432060457i</v>
      </c>
      <c r="W1369" t="str">
        <f t="shared" si="686"/>
        <v>0.0000199993584529566-0.0206701005184497i</v>
      </c>
      <c r="X1369" t="str">
        <f t="shared" si="687"/>
        <v>0.00153063759664598-0.0205561465887643i</v>
      </c>
      <c r="Y1369" t="str">
        <f t="shared" si="688"/>
        <v>0.009+0.775973385436679i</v>
      </c>
      <c r="Z1369" t="str">
        <f t="shared" si="689"/>
        <v>-0.326137426859221-0.0288609858069419i</v>
      </c>
      <c r="AA1369" t="str">
        <f t="shared" si="690"/>
        <v>0.221400064517056-15.8821746435841i</v>
      </c>
      <c r="AB1369" t="str">
        <f t="shared" si="691"/>
        <v>1.40052611728735-0.128491152465199i</v>
      </c>
      <c r="AC1369" t="str">
        <f t="shared" si="692"/>
        <v>2.24430512388893-2.97684479110625i</v>
      </c>
      <c r="AD1369" t="str">
        <f t="shared" si="693"/>
        <v>0.253675110336063+0.279222406838397i</v>
      </c>
      <c r="AE1369" t="str">
        <f t="shared" si="694"/>
        <v>-0.0746743138224893-0.0983861910466967i</v>
      </c>
      <c r="AF1369" t="str">
        <f t="shared" si="695"/>
        <v>-14.1276112637713-2.53969964766178i</v>
      </c>
      <c r="AG1369" t="str">
        <f t="shared" si="696"/>
        <v>1.01625677823049-0.0143608750172411i</v>
      </c>
      <c r="AH1369" t="str">
        <f t="shared" si="697"/>
        <v>0.770100927656093+1.56522598085657i</v>
      </c>
      <c r="AI1369">
        <f t="shared" si="698"/>
        <v>4.8330021259713227</v>
      </c>
      <c r="AJ1369">
        <f t="shared" si="699"/>
        <v>63.802526740689153</v>
      </c>
      <c r="AK1369"/>
      <c r="AL1369"/>
      <c r="AM1369"/>
      <c r="AN1369"/>
    </row>
    <row r="1370" spans="1:40" x14ac:dyDescent="0.25">
      <c r="A1370"/>
      <c r="B1370">
        <f t="shared" si="665"/>
        <v>123600</v>
      </c>
      <c r="C1370" s="237" t="str">
        <f t="shared" si="668"/>
        <v>-5.00271507531435E-06+0.0198140969649578i</v>
      </c>
      <c r="D1370" s="208" t="str">
        <f t="shared" si="669"/>
        <v>-5.95704431115487+0.151908076731343i</v>
      </c>
      <c r="E1370" t="str">
        <f t="shared" si="670"/>
        <v>2870</v>
      </c>
      <c r="F1370" t="str">
        <f t="shared" si="671"/>
        <v>0.777000777000777</v>
      </c>
      <c r="G1370" t="str">
        <f t="shared" si="666"/>
        <v>0.777000777000777</v>
      </c>
      <c r="H1370" t="str">
        <f t="shared" si="672"/>
        <v>8.17194856724222+2.69004715444463i</v>
      </c>
      <c r="I1370" t="str">
        <f t="shared" si="673"/>
        <v>485.376064979623i</v>
      </c>
      <c r="J1370" t="str">
        <f t="shared" si="667"/>
        <v>-200.514197781917+104.975582130385i</v>
      </c>
      <c r="K1370" t="str">
        <f t="shared" si="674"/>
        <v>0.994667115103636-1.8999168625456i</v>
      </c>
      <c r="L1370" t="str">
        <f t="shared" si="675"/>
        <v>0.0783818966559595-0.126099907656997i</v>
      </c>
      <c r="M1370" t="str">
        <f t="shared" si="676"/>
        <v>1.0730490117596-2.0260167702026i</v>
      </c>
      <c r="N1370" t="str">
        <f t="shared" si="677"/>
        <v>-0.548154841295465i</v>
      </c>
      <c r="O1370" t="str">
        <f t="shared" si="678"/>
        <v>0.853487511145839-0.521113297007552i</v>
      </c>
      <c r="P1370" t="str">
        <f t="shared" si="679"/>
        <v>0.146512488854161+0.521113297007552i</v>
      </c>
      <c r="Q1370" t="str">
        <f t="shared" si="680"/>
        <v>-0.146512488854161+0.0270415442879129i</v>
      </c>
      <c r="R1370" t="str">
        <f t="shared" si="681"/>
        <v>-0.332213801891919-3.61810024107998i</v>
      </c>
      <c r="S1370" t="str">
        <f t="shared" si="682"/>
        <v>0.0568565711500452i</v>
      </c>
      <c r="T1370" t="str">
        <f t="shared" si="683"/>
        <v>0.20571277378496-0.0188885376642949i</v>
      </c>
      <c r="U1370" t="str">
        <f t="shared" si="684"/>
        <v>0.0001-1287.66135187618i</v>
      </c>
      <c r="V1370" t="str">
        <f t="shared" si="685"/>
        <v>0.00002-0.0206537084099227i</v>
      </c>
      <c r="W1370" t="str">
        <f t="shared" si="686"/>
        <v>0.0000199993584529566-0.0206533771361538i</v>
      </c>
      <c r="X1370" t="str">
        <f t="shared" si="687"/>
        <v>0.00152820728851881-0.0205396938573202i</v>
      </c>
      <c r="Y1370" t="str">
        <f t="shared" si="688"/>
        <v>0.009+0.776601703967397i</v>
      </c>
      <c r="Z1370" t="str">
        <f t="shared" si="689"/>
        <v>-0.325599254724047-0.0287892575184126i</v>
      </c>
      <c r="AA1370" t="str">
        <f t="shared" si="690"/>
        <v>0.220971689039461-15.8686369686874i</v>
      </c>
      <c r="AB1370" t="str">
        <f t="shared" si="691"/>
        <v>1.4005069872208-0.128594488764617i</v>
      </c>
      <c r="AC1370" t="str">
        <f t="shared" si="692"/>
        <v>2.24227804780695-2.97543883198186i</v>
      </c>
      <c r="AD1370" t="str">
        <f t="shared" si="693"/>
        <v>0.253795775400113+0.279429804598333i</v>
      </c>
      <c r="AE1370" t="str">
        <f t="shared" si="694"/>
        <v>-0.0745911387194871-0.0982887280599822i</v>
      </c>
      <c r="AF1370" t="str">
        <f t="shared" si="695"/>
        <v>-14.1289928783971-2.53813907771329i</v>
      </c>
      <c r="AG1370" t="str">
        <f t="shared" si="696"/>
        <v>1.016254711547-0.0143556419521975i</v>
      </c>
      <c r="AH1370" t="str">
        <f t="shared" si="697"/>
        <v>0.769472134017268+1.56367264152744i</v>
      </c>
      <c r="AI1370">
        <f t="shared" si="698"/>
        <v>4.8246759927158065</v>
      </c>
      <c r="AJ1370">
        <f t="shared" si="699"/>
        <v>63.798530758140309</v>
      </c>
      <c r="AK1370"/>
      <c r="AL1370"/>
      <c r="AM1370"/>
      <c r="AN1370"/>
    </row>
    <row r="1371" spans="1:40" x14ac:dyDescent="0.25">
      <c r="A1371"/>
      <c r="B1371">
        <f t="shared" si="665"/>
        <v>123700</v>
      </c>
      <c r="C1371" s="237" t="str">
        <f t="shared" si="668"/>
        <v>-4.99462988106858E-06+0.0197980791036467i</v>
      </c>
      <c r="D1371" s="208" t="str">
        <f t="shared" si="669"/>
        <v>-5.95704424916838+0.151785273127958i</v>
      </c>
      <c r="E1371" t="str">
        <f t="shared" si="670"/>
        <v>2870</v>
      </c>
      <c r="F1371" t="str">
        <f t="shared" si="671"/>
        <v>0.777000777000777</v>
      </c>
      <c r="G1371" t="str">
        <f t="shared" si="666"/>
        <v>0.777000777000777</v>
      </c>
      <c r="H1371" t="str">
        <f t="shared" si="672"/>
        <v>8.1733274005292+2.68836528780277i</v>
      </c>
      <c r="I1371" t="str">
        <f t="shared" si="673"/>
        <v>485.768764061322i</v>
      </c>
      <c r="J1371" t="str">
        <f t="shared" si="667"/>
        <v>-200.840404442872+105.060513831138i</v>
      </c>
      <c r="K1371" t="str">
        <f t="shared" si="674"/>
        <v>0.993392380622298-1.89903247394472i</v>
      </c>
      <c r="L1371" t="str">
        <f t="shared" si="675"/>
        <v>0.0782904816740458-0.126054743861829i</v>
      </c>
      <c r="M1371" t="str">
        <f t="shared" si="676"/>
        <v>1.07168286229634-2.02508721780655i</v>
      </c>
      <c r="N1371" t="str">
        <f t="shared" si="677"/>
        <v>-0.548598332267386i</v>
      </c>
      <c r="O1371" t="str">
        <f t="shared" si="678"/>
        <v>0.853256318177073-0.521491759753598i</v>
      </c>
      <c r="P1371" t="str">
        <f t="shared" si="679"/>
        <v>0.146743681822927+0.521491759753598i</v>
      </c>
      <c r="Q1371" t="str">
        <f t="shared" si="680"/>
        <v>-0.146743681822927+0.027106572513788i</v>
      </c>
      <c r="R1371" t="str">
        <f t="shared" si="681"/>
        <v>-0.332211978760965-3.61512592062377i</v>
      </c>
      <c r="S1371" t="str">
        <f t="shared" si="682"/>
        <v>0.0569025716121408i</v>
      </c>
      <c r="T1371" t="str">
        <f t="shared" si="683"/>
        <v>0.205709961585201-0.0189037159118568i</v>
      </c>
      <c r="U1371" t="str">
        <f t="shared" si="684"/>
        <v>0.0001-1286.62039686253i</v>
      </c>
      <c r="V1371" t="str">
        <f t="shared" si="685"/>
        <v>0.00002-0.0206370117984353i</v>
      </c>
      <c r="W1371" t="str">
        <f t="shared" si="686"/>
        <v>0.0000199993584529565-0.020636680792471i</v>
      </c>
      <c r="X1371" t="str">
        <f t="shared" si="687"/>
        <v>0.0015257828299686-0.0205232672977154i</v>
      </c>
      <c r="Y1371" t="str">
        <f t="shared" si="688"/>
        <v>0.009+0.777230022498115i</v>
      </c>
      <c r="Z1371" t="str">
        <f t="shared" si="689"/>
        <v>-0.325062421966781-0.0287177698230989i</v>
      </c>
      <c r="AA1371" t="str">
        <f t="shared" si="690"/>
        <v>0.220544588954527-15.8551228902073i</v>
      </c>
      <c r="AB1371" t="str">
        <f t="shared" si="691"/>
        <v>1.40048784156767-0.128697823338222i</v>
      </c>
      <c r="AC1371" t="str">
        <f t="shared" si="692"/>
        <v>2.2402545016607-2.97403327833859i</v>
      </c>
      <c r="AD1371" t="str">
        <f t="shared" si="693"/>
        <v>0.253916529784693+0.279637150911788i</v>
      </c>
      <c r="AE1371" t="str">
        <f t="shared" si="694"/>
        <v>-0.0745081668153407-0.0981914460039129i</v>
      </c>
      <c r="AF1371" t="str">
        <f t="shared" si="695"/>
        <v>-14.1303716496976-2.53658001467481i</v>
      </c>
      <c r="AG1371" t="str">
        <f t="shared" si="696"/>
        <v>1.01625264633881-0.0143504232695751i</v>
      </c>
      <c r="AH1371" t="str">
        <f t="shared" si="697"/>
        <v>0.768844752164391+1.56212218002258i</v>
      </c>
      <c r="AI1371">
        <f t="shared" si="698"/>
        <v>4.8163579043366269</v>
      </c>
      <c r="AJ1371">
        <f t="shared" si="699"/>
        <v>63.794527240057505</v>
      </c>
      <c r="AK1371"/>
      <c r="AL1371"/>
      <c r="AM1371"/>
      <c r="AN1371"/>
    </row>
    <row r="1372" spans="1:40" x14ac:dyDescent="0.25">
      <c r="A1372"/>
      <c r="B1372">
        <f t="shared" si="665"/>
        <v>123800</v>
      </c>
      <c r="C1372" s="237" t="str">
        <f t="shared" si="668"/>
        <v>-4.98656427146181E-06+0.019782087119328i</v>
      </c>
      <c r="D1372" s="208" t="str">
        <f t="shared" si="669"/>
        <v>-5.95704418733204+0.151662667914848i</v>
      </c>
      <c r="E1372" t="str">
        <f t="shared" si="670"/>
        <v>2870</v>
      </c>
      <c r="F1372" t="str">
        <f t="shared" si="671"/>
        <v>0.777000777000777</v>
      </c>
      <c r="G1372" t="str">
        <f t="shared" si="666"/>
        <v>0.777000777000777</v>
      </c>
      <c r="H1372" t="str">
        <f t="shared" si="672"/>
        <v>8.17470339776048+2.68668512545933i</v>
      </c>
      <c r="I1372" t="str">
        <f t="shared" si="673"/>
        <v>486.161463143021i</v>
      </c>
      <c r="J1372" t="str">
        <f t="shared" si="667"/>
        <v>-201.166874918353+105.14544553189i</v>
      </c>
      <c r="K1372" t="str">
        <f t="shared" si="674"/>
        <v>0.992119882213044-1.898148371901i</v>
      </c>
      <c r="L1372" t="str">
        <f t="shared" si="675"/>
        <v>0.0781992060018713-0.126009566576126i</v>
      </c>
      <c r="M1372" t="str">
        <f t="shared" si="676"/>
        <v>1.07031908821492-2.02415793847713i</v>
      </c>
      <c r="N1372" t="str">
        <f t="shared" si="677"/>
        <v>-0.549041823239308i</v>
      </c>
      <c r="O1372" t="str">
        <f t="shared" si="678"/>
        <v>0.853024957386238-0.521870119930436i</v>
      </c>
      <c r="P1372" t="str">
        <f t="shared" si="679"/>
        <v>0.146975042613762+0.521870119930436i</v>
      </c>
      <c r="Q1372" t="str">
        <f t="shared" si="680"/>
        <v>-0.146975042613762+0.027171703308872i</v>
      </c>
      <c r="R1372" t="str">
        <f t="shared" si="681"/>
        <v>-0.332210154120293-3.6121563650064i</v>
      </c>
      <c r="S1372" t="str">
        <f t="shared" si="682"/>
        <v>0.0569485720742362i</v>
      </c>
      <c r="T1372" t="str">
        <f t="shared" si="683"/>
        <v>0.205707147095978-0.0189188939057126i</v>
      </c>
      <c r="U1372" t="str">
        <f t="shared" si="684"/>
        <v>0.0001-1285.58112352096i</v>
      </c>
      <c r="V1372" t="str">
        <f t="shared" si="685"/>
        <v>0.00002-0.0206203421604721i</v>
      </c>
      <c r="W1372" t="str">
        <f t="shared" si="686"/>
        <v>0.0000199993584529566-0.0206200114218799i</v>
      </c>
      <c r="X1372" t="str">
        <f t="shared" si="687"/>
        <v>0.00152336420227151-0.0205068668479017i</v>
      </c>
      <c r="Y1372" t="str">
        <f t="shared" si="688"/>
        <v>0.009+0.777858341028833i</v>
      </c>
      <c r="Z1372" t="str">
        <f t="shared" si="689"/>
        <v>-0.324526924120144-0.0286465217047088i</v>
      </c>
      <c r="AA1372" t="str">
        <f t="shared" si="690"/>
        <v>0.220118759137763-15.8416323452796i</v>
      </c>
      <c r="AB1372" t="str">
        <f t="shared" si="691"/>
        <v>1.4004686803277-0.128801156184578i</v>
      </c>
      <c r="AC1372" t="str">
        <f t="shared" si="692"/>
        <v>2.23823447822585-2.97262813292241i</v>
      </c>
      <c r="AD1372" t="str">
        <f t="shared" si="693"/>
        <v>0.254037373470982+0.279844445746125i</v>
      </c>
      <c r="AE1372" t="str">
        <f t="shared" si="694"/>
        <v>-0.0744253974350891-0.0980943443430398i</v>
      </c>
      <c r="AF1372" t="str">
        <f t="shared" si="695"/>
        <v>-14.1317475850925-2.53502245754448i</v>
      </c>
      <c r="AG1372" t="str">
        <f t="shared" si="696"/>
        <v>1.01625058259758-0.0143452189304255i</v>
      </c>
      <c r="AH1372" t="str">
        <f t="shared" si="697"/>
        <v>0.768218777781658+1.56057458800234i</v>
      </c>
      <c r="AI1372">
        <f t="shared" si="698"/>
        <v>4.808047844855718</v>
      </c>
      <c r="AJ1372">
        <f t="shared" si="699"/>
        <v>63.790516193153124</v>
      </c>
      <c r="AK1372"/>
      <c r="AL1372"/>
      <c r="AM1372"/>
      <c r="AN1372"/>
    </row>
    <row r="1373" spans="1:40" x14ac:dyDescent="0.25">
      <c r="A1373"/>
      <c r="B1373">
        <f t="shared" si="665"/>
        <v>123900</v>
      </c>
      <c r="C1373" s="237" t="str">
        <f t="shared" si="668"/>
        <v>-4.97851818329232E-06+0.0197661209493454i</v>
      </c>
      <c r="D1373" s="208" t="str">
        <f t="shared" si="669"/>
        <v>-5.95704412564536+0.151540260611648i</v>
      </c>
      <c r="E1373" t="str">
        <f t="shared" si="670"/>
        <v>2870</v>
      </c>
      <c r="F1373" t="str">
        <f t="shared" si="671"/>
        <v>0.777000777000777</v>
      </c>
      <c r="G1373" t="str">
        <f t="shared" si="666"/>
        <v>0.777000777000777</v>
      </c>
      <c r="H1373" t="str">
        <f t="shared" si="672"/>
        <v>8.17607656633344+2.68500666592721i</v>
      </c>
      <c r="I1373" t="str">
        <f t="shared" si="673"/>
        <v>486.554162224719i</v>
      </c>
      <c r="J1373" t="str">
        <f t="shared" si="667"/>
        <v>-201.49360920836+105.230377232643i</v>
      </c>
      <c r="K1373" t="str">
        <f t="shared" si="674"/>
        <v>0.990849615241052-1.89726455808715i</v>
      </c>
      <c r="L1373" t="str">
        <f t="shared" si="675"/>
        <v>0.0781080694104307-0.125964375974555i</v>
      </c>
      <c r="M1373" t="str">
        <f t="shared" si="676"/>
        <v>1.06895768465148-2.0232289340617i</v>
      </c>
      <c r="N1373" t="str">
        <f t="shared" si="677"/>
        <v>-0.54948531421123i</v>
      </c>
      <c r="O1373" t="str">
        <f t="shared" si="678"/>
        <v>0.852793428818837-0.522248377463646i</v>
      </c>
      <c r="P1373" t="str">
        <f t="shared" si="679"/>
        <v>0.147206571181163+0.522248377463646i</v>
      </c>
      <c r="Q1373" t="str">
        <f t="shared" si="680"/>
        <v>-0.147206571181163+0.027236936747584i</v>
      </c>
      <c r="R1373" t="str">
        <f t="shared" si="681"/>
        <v>-0.332208327969799-3.60919156269001i</v>
      </c>
      <c r="S1373" t="str">
        <f t="shared" si="682"/>
        <v>0.0569945725363318i</v>
      </c>
      <c r="T1373" t="str">
        <f t="shared" si="683"/>
        <v>0.205704330317252-0.0189340716456482i</v>
      </c>
      <c r="U1373" t="str">
        <f t="shared" si="684"/>
        <v>0.0001-1284.54352777962i</v>
      </c>
      <c r="V1373" t="str">
        <f t="shared" si="685"/>
        <v>0.00002-0.0206036994307219i</v>
      </c>
      <c r="W1373" t="str">
        <f t="shared" si="686"/>
        <v>0.0000199993584529566-0.0206033689590702i</v>
      </c>
      <c r="X1373" t="str">
        <f t="shared" si="687"/>
        <v>0.00152095138677837-0.0204904924460252i</v>
      </c>
      <c r="Y1373" t="str">
        <f t="shared" si="688"/>
        <v>0.009+0.778486659559551i</v>
      </c>
      <c r="Z1373" t="str">
        <f t="shared" si="689"/>
        <v>-0.323992756735558-0.028575512152134i</v>
      </c>
      <c r="AA1373" t="str">
        <f t="shared" si="690"/>
        <v>0.219694194490502-15.828165271267i</v>
      </c>
      <c r="AB1373" t="str">
        <f t="shared" si="691"/>
        <v>1.40044950350064-0.128904487302228i</v>
      </c>
      <c r="AC1373" t="str">
        <f t="shared" si="692"/>
        <v>2.2362179702931-2.97122339846261i</v>
      </c>
      <c r="AD1373" t="str">
        <f t="shared" si="693"/>
        <v>0.25415830644015+0.280051689068706i</v>
      </c>
      <c r="AE1373" t="str">
        <f t="shared" si="694"/>
        <v>-0.0743428299065763-0.0979974225440655i</v>
      </c>
      <c r="AF1373" t="str">
        <f t="shared" si="695"/>
        <v>-14.1331206919788-2.53346640531556i</v>
      </c>
      <c r="AG1373" t="str">
        <f t="shared" si="696"/>
        <v>1.01624852031501-0.0143400288959388i</v>
      </c>
      <c r="AH1373" t="str">
        <f t="shared" si="697"/>
        <v>0.767594206569565+1.55902985715932i</v>
      </c>
      <c r="AI1373">
        <f t="shared" si="698"/>
        <v>4.7997457983402114</v>
      </c>
      <c r="AJ1373">
        <f t="shared" si="699"/>
        <v>63.786497624149625</v>
      </c>
      <c r="AK1373"/>
      <c r="AL1373"/>
      <c r="AM1373"/>
      <c r="AN1373"/>
    </row>
    <row r="1374" spans="1:40" x14ac:dyDescent="0.25">
      <c r="A1374"/>
      <c r="B1374">
        <f t="shared" si="665"/>
        <v>124000</v>
      </c>
      <c r="C1374" s="237" t="str">
        <f t="shared" si="668"/>
        <v>-4.97049155361315E-06+0.019750180531245i</v>
      </c>
      <c r="D1374" s="208" t="str">
        <f t="shared" si="669"/>
        <v>-5.95704406410787+0.151418050739545i</v>
      </c>
      <c r="E1374" t="str">
        <f t="shared" si="670"/>
        <v>2870</v>
      </c>
      <c r="F1374" t="str">
        <f t="shared" si="671"/>
        <v>0.777000777000777</v>
      </c>
      <c r="G1374" t="str">
        <f t="shared" si="666"/>
        <v>0.777000777000777</v>
      </c>
      <c r="H1374" t="str">
        <f t="shared" si="672"/>
        <v>8.17744691362281+2.68332990771601i</v>
      </c>
      <c r="I1374" t="str">
        <f t="shared" si="673"/>
        <v>486.946861306418i</v>
      </c>
      <c r="J1374" t="str">
        <f t="shared" si="667"/>
        <v>-201.820607312892+105.315308933396i</v>
      </c>
      <c r="K1374" t="str">
        <f t="shared" si="674"/>
        <v>0.98958157508137-1.89638103416548i</v>
      </c>
      <c r="L1374" t="str">
        <f t="shared" si="675"/>
        <v>0.0780170716710022-0.125919172231043i</v>
      </c>
      <c r="M1374" t="str">
        <f t="shared" si="676"/>
        <v>1.06759864675237-2.02230020639652i</v>
      </c>
      <c r="N1374" t="str">
        <f t="shared" si="677"/>
        <v>-0.549928805183152i</v>
      </c>
      <c r="O1374" t="str">
        <f t="shared" si="678"/>
        <v>0.85256173252041-0.522626532278831i</v>
      </c>
      <c r="P1374" t="str">
        <f t="shared" si="679"/>
        <v>0.14743826747959+0.522626532278831i</v>
      </c>
      <c r="Q1374" t="str">
        <f t="shared" si="680"/>
        <v>-0.14743826747959+0.027302272904321i</v>
      </c>
      <c r="R1374" t="str">
        <f t="shared" si="681"/>
        <v>-0.332206500309384-3.60623150217409i</v>
      </c>
      <c r="S1374" t="str">
        <f t="shared" si="682"/>
        <v>0.0570405729984272i</v>
      </c>
      <c r="T1374" t="str">
        <f t="shared" si="683"/>
        <v>0.205701511248989-0.0189492491314494i</v>
      </c>
      <c r="U1374" t="str">
        <f t="shared" si="684"/>
        <v>0.0001-1283.5076055798i</v>
      </c>
      <c r="V1374" t="str">
        <f t="shared" si="685"/>
        <v>0.00002-0.0205870835440842i</v>
      </c>
      <c r="W1374" t="str">
        <f t="shared" si="686"/>
        <v>0.0000199993584529566-0.0205867533389424i</v>
      </c>
      <c r="X1374" t="str">
        <f t="shared" si="687"/>
        <v>0.0015185443649144-0.0204741440304261i</v>
      </c>
      <c r="Y1374" t="str">
        <f t="shared" si="688"/>
        <v>0.009+0.779114978090269i</v>
      </c>
      <c r="Z1374" t="str">
        <f t="shared" si="689"/>
        <v>-0.323459915383067-0.0285047401594194i</v>
      </c>
      <c r="AA1374" t="str">
        <f t="shared" si="690"/>
        <v>0.219270889939746-15.8147216057577i</v>
      </c>
      <c r="AB1374" t="str">
        <f t="shared" si="691"/>
        <v>1.40043031108625-0.129007816689713i</v>
      </c>
      <c r="AC1374" t="str">
        <f t="shared" si="692"/>
        <v>2.23420497066831-2.96981907767208i</v>
      </c>
      <c r="AD1374" t="str">
        <f t="shared" si="693"/>
        <v>0.25427932867334+0.280258880846874i</v>
      </c>
      <c r="AE1374" t="str">
        <f t="shared" si="694"/>
        <v>-0.0742604635604318-0.0979006800758281i</v>
      </c>
      <c r="AF1374" t="str">
        <f t="shared" si="695"/>
        <v>-14.1344909777307-2.53191185697646i</v>
      </c>
      <c r="AG1374" t="str">
        <f t="shared" si="696"/>
        <v>1.01624645948283-0.0143348531274407i</v>
      </c>
      <c r="AH1374" t="str">
        <f t="shared" si="697"/>
        <v>0.766971034244764+1.55748797921826i</v>
      </c>
      <c r="AI1374">
        <f t="shared" si="698"/>
        <v>4.7914517489023138</v>
      </c>
      <c r="AJ1374">
        <f t="shared" si="699"/>
        <v>63.782471539782122</v>
      </c>
      <c r="AK1374"/>
      <c r="AL1374"/>
      <c r="AM1374"/>
      <c r="AN1374"/>
    </row>
    <row r="1375" spans="1:40" x14ac:dyDescent="0.25">
      <c r="A1375"/>
      <c r="B1375">
        <f t="shared" si="665"/>
        <v>124100</v>
      </c>
      <c r="C1375" s="237" t="str">
        <f t="shared" si="668"/>
        <v>-4.96248431973084E-06+0.0197342658027741i</v>
      </c>
      <c r="D1375" s="208" t="str">
        <f t="shared" si="669"/>
        <v>-5.95704400271908+0.151296037821268i</v>
      </c>
      <c r="E1375" t="str">
        <f t="shared" si="670"/>
        <v>2870</v>
      </c>
      <c r="F1375" t="str">
        <f t="shared" si="671"/>
        <v>0.777000777000777</v>
      </c>
      <c r="G1375" t="str">
        <f t="shared" si="666"/>
        <v>0.777000777000777</v>
      </c>
      <c r="H1375" t="str">
        <f t="shared" si="672"/>
        <v>8.1788144469807+2.68165484933209i</v>
      </c>
      <c r="I1375" t="str">
        <f t="shared" si="673"/>
        <v>487.339560388117i</v>
      </c>
      <c r="J1375" t="str">
        <f t="shared" si="667"/>
        <v>-202.14786923195+105.400240634149i</v>
      </c>
      <c r="K1375" t="str">
        <f t="shared" si="674"/>
        <v>0.988315757118882-1.89549780178788i</v>
      </c>
      <c r="L1375" t="str">
        <f t="shared" si="675"/>
        <v>0.0779262125551442-0.125873955518784i</v>
      </c>
      <c r="M1375" t="str">
        <f t="shared" si="676"/>
        <v>1.06624196967403-2.02137175730666i</v>
      </c>
      <c r="N1375" t="str">
        <f t="shared" si="677"/>
        <v>-0.550372296155074i</v>
      </c>
      <c r="O1375" t="str">
        <f t="shared" si="678"/>
        <v>0.852329868536528-0.523004584301615i</v>
      </c>
      <c r="P1375" t="str">
        <f t="shared" si="679"/>
        <v>0.147670131463472+0.523004584301615i</v>
      </c>
      <c r="Q1375" t="str">
        <f t="shared" si="680"/>
        <v>-0.147670131463472+0.027367711853459i</v>
      </c>
      <c r="R1375" t="str">
        <f t="shared" si="681"/>
        <v>-0.332204671138989-3.60327617199515i</v>
      </c>
      <c r="S1375" t="str">
        <f t="shared" si="682"/>
        <v>0.0570865734605228i</v>
      </c>
      <c r="T1375" t="str">
        <f t="shared" si="683"/>
        <v>0.205698689891153-0.0189644263629047i</v>
      </c>
      <c r="U1375" t="str">
        <f t="shared" si="684"/>
        <v>0.0001-1282.47335287587i</v>
      </c>
      <c r="V1375" t="str">
        <f t="shared" si="685"/>
        <v>0.00002-0.0205704944356684i</v>
      </c>
      <c r="W1375" t="str">
        <f t="shared" si="686"/>
        <v>0.0000199993584529565-0.0205701644966069i</v>
      </c>
      <c r="X1375" t="str">
        <f t="shared" si="687"/>
        <v>0.00151614311817881-0.0204578215396381i</v>
      </c>
      <c r="Y1375" t="str">
        <f t="shared" si="688"/>
        <v>0.009+0.779743296620987i</v>
      </c>
      <c r="Z1375" t="str">
        <f t="shared" si="689"/>
        <v>-0.322928395651241-0.0284342047257324i</v>
      </c>
      <c r="AA1375" t="str">
        <f t="shared" si="690"/>
        <v>0.218848840438009-15.8013012865646i</v>
      </c>
      <c r="AB1375" t="str">
        <f t="shared" si="691"/>
        <v>1.40041110308429-0.129111144345593i</v>
      </c>
      <c r="AC1375" t="str">
        <f t="shared" si="692"/>
        <v>2.23219547217225-2.96841517324716i</v>
      </c>
      <c r="AD1375" t="str">
        <f t="shared" si="693"/>
        <v>0.254400440151693+0.280466021047971i</v>
      </c>
      <c r="AE1375" t="str">
        <f t="shared" si="694"/>
        <v>-0.0741782977300662-0.0978041164092981i</v>
      </c>
      <c r="AF1375" t="str">
        <f t="shared" si="695"/>
        <v>-14.1358584496998-2.53035881151082i</v>
      </c>
      <c r="AG1375" t="str">
        <f t="shared" si="696"/>
        <v>1.01624440009282-0.0143296915863942i</v>
      </c>
      <c r="AH1375" t="str">
        <f t="shared" si="697"/>
        <v>0.766349256540099+1.55594894593585i</v>
      </c>
      <c r="AI1375">
        <f t="shared" si="698"/>
        <v>4.783165680699228</v>
      </c>
      <c r="AJ1375">
        <f t="shared" si="699"/>
        <v>63.77843794679444</v>
      </c>
      <c r="AK1375"/>
      <c r="AL1375"/>
      <c r="AM1375"/>
      <c r="AN1375"/>
    </row>
    <row r="1376" spans="1:40" x14ac:dyDescent="0.25">
      <c r="A1376"/>
      <c r="B1376">
        <f t="shared" si="665"/>
        <v>124200</v>
      </c>
      <c r="C1376" s="237" t="str">
        <f t="shared" si="668"/>
        <v>-4.95449641920419E-06+0.0197183767018803i</v>
      </c>
      <c r="D1376" s="208" t="str">
        <f t="shared" si="669"/>
        <v>-5.9570439414785+0.151174221381082i</v>
      </c>
      <c r="E1376" t="str">
        <f t="shared" si="670"/>
        <v>2870</v>
      </c>
      <c r="F1376" t="str">
        <f t="shared" si="671"/>
        <v>0.777000777000777</v>
      </c>
      <c r="G1376" t="str">
        <f t="shared" si="666"/>
        <v>0.777000777000777</v>
      </c>
      <c r="H1376" t="str">
        <f t="shared" si="672"/>
        <v>8.18017917373664+2.67998148927857i</v>
      </c>
      <c r="I1376" t="str">
        <f t="shared" si="673"/>
        <v>487.732259469815i</v>
      </c>
      <c r="J1376" t="str">
        <f t="shared" si="667"/>
        <v>-202.475394965533+105.485172334901i</v>
      </c>
      <c r="K1376" t="str">
        <f t="shared" si="674"/>
        <v>0.987052156748322-1.89461486259594i</v>
      </c>
      <c r="L1376" t="str">
        <f t="shared" si="675"/>
        <v>0.0778354918346981-0.125828726010238i</v>
      </c>
      <c r="M1376" t="str">
        <f t="shared" si="676"/>
        <v>1.06488764858302-2.02044358860618i</v>
      </c>
      <c r="N1376" t="str">
        <f t="shared" si="677"/>
        <v>-0.550815787126996i</v>
      </c>
      <c r="O1376" t="str">
        <f t="shared" si="678"/>
        <v>0.852097836912794-0.52338253345764i</v>
      </c>
      <c r="P1376" t="str">
        <f t="shared" si="679"/>
        <v>0.147902163087206+0.52338253345764i</v>
      </c>
      <c r="Q1376" t="str">
        <f t="shared" si="680"/>
        <v>-0.147902163087206+0.027433253669356i</v>
      </c>
      <c r="R1376" t="str">
        <f t="shared" si="681"/>
        <v>-0.332202840458508-3.60032556072658i</v>
      </c>
      <c r="S1376" t="str">
        <f t="shared" si="682"/>
        <v>0.0571325739226182i</v>
      </c>
      <c r="T1376" t="str">
        <f t="shared" si="683"/>
        <v>0.205695866243703-0.0189796033397995i</v>
      </c>
      <c r="U1376" t="str">
        <f t="shared" si="684"/>
        <v>0.0001-1281.44076563523i</v>
      </c>
      <c r="V1376" t="str">
        <f t="shared" si="685"/>
        <v>0.00002-0.0205539320407926i</v>
      </c>
      <c r="W1376" t="str">
        <f t="shared" si="686"/>
        <v>0.0000199993584529566-0.0205536023673831i</v>
      </c>
      <c r="X1376" t="str">
        <f t="shared" si="687"/>
        <v>0.0015137476281445-0.0204415249123876i</v>
      </c>
      <c r="Y1376" t="str">
        <f t="shared" si="688"/>
        <v>0.009+0.780371615151705i</v>
      </c>
      <c r="Z1376" t="str">
        <f t="shared" si="689"/>
        <v>-0.32239819314708-0.0283639048553324i</v>
      </c>
      <c r="AA1376" t="str">
        <f t="shared" si="690"/>
        <v>0.218428040963167-15.7879042517241i</v>
      </c>
      <c r="AB1376" t="str">
        <f t="shared" si="691"/>
        <v>1.40039187949447-0.129214470268408i</v>
      </c>
      <c r="AC1376" t="str">
        <f t="shared" si="692"/>
        <v>2.23018946764067-2.96701168786779i</v>
      </c>
      <c r="AD1376" t="str">
        <f t="shared" si="693"/>
        <v>0.254521640856321+0.280673109639328i</v>
      </c>
      <c r="AE1376" t="str">
        <f t="shared" si="694"/>
        <v>-0.0740963317516477-0.0977077310175634i</v>
      </c>
      <c r="AF1376" t="str">
        <f t="shared" si="695"/>
        <v>-14.1372231152151-2.52880726789749i</v>
      </c>
      <c r="AG1376" t="str">
        <f t="shared" si="696"/>
        <v>1.01624234213678-0.0143245442343971i</v>
      </c>
      <c r="AH1376" t="str">
        <f t="shared" si="697"/>
        <v>0.765728869204422+1.55441274910064i</v>
      </c>
      <c r="AI1376">
        <f t="shared" si="698"/>
        <v>4.7748875779330211</v>
      </c>
      <c r="AJ1376">
        <f t="shared" si="699"/>
        <v>63.774396851943344</v>
      </c>
      <c r="AK1376"/>
      <c r="AL1376"/>
      <c r="AM1376"/>
      <c r="AN1376"/>
    </row>
    <row r="1377" spans="1:40" x14ac:dyDescent="0.25">
      <c r="A1377"/>
      <c r="B1377">
        <f t="shared" si="665"/>
        <v>124300</v>
      </c>
      <c r="C1377" s="237" t="str">
        <f t="shared" si="668"/>
        <v>-4.94652778984313E-06+0.0197025131667113i</v>
      </c>
      <c r="D1377" s="208" t="str">
        <f t="shared" si="669"/>
        <v>-5.95704388038568+0.151052600944787i</v>
      </c>
      <c r="E1377" t="str">
        <f t="shared" si="670"/>
        <v>2870</v>
      </c>
      <c r="F1377" t="str">
        <f t="shared" si="671"/>
        <v>0.777000777000777</v>
      </c>
      <c r="G1377" t="str">
        <f t="shared" si="666"/>
        <v>0.777000777000777</v>
      </c>
      <c r="H1377" t="str">
        <f t="shared" si="672"/>
        <v>8.18154110119778+2.67830982605543i</v>
      </c>
      <c r="I1377" t="str">
        <f t="shared" si="673"/>
        <v>488.124958551514i</v>
      </c>
      <c r="J1377" t="str">
        <f t="shared" si="667"/>
        <v>-202.803184513642+105.570104035654i</v>
      </c>
      <c r="K1377" t="str">
        <f t="shared" si="674"/>
        <v>0.985790769374257-1.89373221822092i</v>
      </c>
      <c r="L1377" t="str">
        <f t="shared" si="675"/>
        <v>0.0777449092817884-0.125783483877135i</v>
      </c>
      <c r="M1377" t="str">
        <f t="shared" si="676"/>
        <v>1.06353567865605-2.01951570209805i</v>
      </c>
      <c r="N1377" t="str">
        <f t="shared" si="677"/>
        <v>-0.551259278098918i</v>
      </c>
      <c r="O1377" t="str">
        <f t="shared" si="678"/>
        <v>0.851865637694846-0.523760379672569i</v>
      </c>
      <c r="P1377" t="str">
        <f t="shared" si="679"/>
        <v>0.148134362305154+0.523760379672569i</v>
      </c>
      <c r="Q1377" t="str">
        <f t="shared" si="680"/>
        <v>-0.148134362305154+0.0274988984263489i</v>
      </c>
      <c r="R1377" t="str">
        <f t="shared" si="681"/>
        <v>-0.332201008267842-3.59737965697859i</v>
      </c>
      <c r="S1377" t="str">
        <f t="shared" si="682"/>
        <v>0.0571785743847138i</v>
      </c>
      <c r="T1377" t="str">
        <f t="shared" si="683"/>
        <v>0.205693040306607-0.0189947800619197i</v>
      </c>
      <c r="U1377" t="str">
        <f t="shared" si="684"/>
        <v>0.0001-1280.40983983826i</v>
      </c>
      <c r="V1377" t="str">
        <f t="shared" si="685"/>
        <v>0.00002-0.0205373962949835i</v>
      </c>
      <c r="W1377" t="str">
        <f t="shared" si="686"/>
        <v>0.0000199993584529567-0.0205370668867985i</v>
      </c>
      <c r="X1377" t="str">
        <f t="shared" si="687"/>
        <v>0.00151135787645765-0.0204252540875925i</v>
      </c>
      <c r="Y1377" t="str">
        <f t="shared" si="688"/>
        <v>0.009+0.780999933682423i</v>
      </c>
      <c r="Z1377" t="str">
        <f t="shared" si="689"/>
        <v>-0.321869303495922-0.0282938395575401i</v>
      </c>
      <c r="AA1377" t="str">
        <f t="shared" si="690"/>
        <v>0.2180084865183-15.7745304394954i</v>
      </c>
      <c r="AB1377" t="str">
        <f t="shared" si="691"/>
        <v>1.40037264031658-0.129317794456699i</v>
      </c>
      <c r="AC1377" t="str">
        <f t="shared" si="692"/>
        <v>2.22818694992447-2.96560862419765i</v>
      </c>
      <c r="AD1377" t="str">
        <f t="shared" si="693"/>
        <v>0.254642930768335+0.280880146588264i</v>
      </c>
      <c r="AE1377" t="str">
        <f t="shared" si="694"/>
        <v>-0.0740145649640975-0.097611523375818i</v>
      </c>
      <c r="AF1377" t="str">
        <f t="shared" si="695"/>
        <v>-14.1385849815835-2.52725722511064i</v>
      </c>
      <c r="AG1377" t="str">
        <f t="shared" si="696"/>
        <v>1.01624028560657-0.0143194110331832i</v>
      </c>
      <c r="AH1377" t="str">
        <f t="shared" si="697"/>
        <v>0.76510986800266+1.55287938053283i</v>
      </c>
      <c r="AI1377">
        <f t="shared" si="698"/>
        <v>4.7666174248505193</v>
      </c>
      <c r="AJ1377">
        <f t="shared" si="699"/>
        <v>63.770348261993213</v>
      </c>
      <c r="AK1377"/>
      <c r="AL1377"/>
      <c r="AM1377"/>
      <c r="AN1377"/>
    </row>
    <row r="1378" spans="1:40" x14ac:dyDescent="0.25">
      <c r="A1378"/>
      <c r="B1378">
        <f t="shared" si="665"/>
        <v>124400</v>
      </c>
      <c r="C1378" s="237" t="str">
        <f t="shared" si="668"/>
        <v>-0.0000049385783697074+0.0196866751356133i</v>
      </c>
      <c r="D1378" s="208" t="str">
        <f t="shared" si="669"/>
        <v>-5.95704381944013+0.150931176039702i</v>
      </c>
      <c r="E1378" t="str">
        <f t="shared" si="670"/>
        <v>2870</v>
      </c>
      <c r="F1378" t="str">
        <f t="shared" si="671"/>
        <v>0.777000777000777</v>
      </c>
      <c r="G1378" t="str">
        <f t="shared" si="666"/>
        <v>0.777000777000777</v>
      </c>
      <c r="H1378" t="str">
        <f t="shared" si="672"/>
        <v>8.18290023664885+2.6766398581595i</v>
      </c>
      <c r="I1378" t="str">
        <f t="shared" si="673"/>
        <v>488.517657633213i</v>
      </c>
      <c r="J1378" t="str">
        <f t="shared" si="667"/>
        <v>-203.131237876277+105.655035736407i</v>
      </c>
      <c r="K1378" t="str">
        <f t="shared" si="674"/>
        <v>0.984531590411045-1.89284987028387i</v>
      </c>
      <c r="L1378" t="str">
        <f t="shared" si="675"/>
        <v>0.0776544646688227-0.125738229290479i</v>
      </c>
      <c r="M1378" t="str">
        <f t="shared" si="676"/>
        <v>1.06218605507987-2.01858809957435i</v>
      </c>
      <c r="N1378" t="str">
        <f t="shared" si="677"/>
        <v>-0.55170276907084i</v>
      </c>
      <c r="O1378" t="str">
        <f t="shared" si="678"/>
        <v>0.851633270928353-0.524138122872087i</v>
      </c>
      <c r="P1378" t="str">
        <f t="shared" si="679"/>
        <v>0.148366729071647+0.524138122872087i</v>
      </c>
      <c r="Q1378" t="str">
        <f t="shared" si="680"/>
        <v>-0.148366729071647+0.027564646198753i</v>
      </c>
      <c r="R1378" t="str">
        <f t="shared" si="681"/>
        <v>-0.332199174566934-3.59443844939799i</v>
      </c>
      <c r="S1378" t="str">
        <f t="shared" si="682"/>
        <v>0.0572245748468094i</v>
      </c>
      <c r="T1378" t="str">
        <f t="shared" si="683"/>
        <v>0.205690212079825-0.0190099565290538i</v>
      </c>
      <c r="U1378" t="str">
        <f t="shared" si="684"/>
        <v>0.0001-1279.38057147826i</v>
      </c>
      <c r="V1378" t="str">
        <f t="shared" si="685"/>
        <v>0.00002-0.0205208871339746i</v>
      </c>
      <c r="W1378" t="str">
        <f t="shared" si="686"/>
        <v>0.0000199993584529566-0.0205205579905877i</v>
      </c>
      <c r="X1378" t="str">
        <f t="shared" si="687"/>
        <v>0.00150897384483737-0.0204090090043619i</v>
      </c>
      <c r="Y1378" t="str">
        <f t="shared" si="688"/>
        <v>0.009+0.78162825221314i</v>
      </c>
      <c r="Z1378" t="str">
        <f t="shared" si="689"/>
        <v>-0.321341722341347-0.0282240078467066i</v>
      </c>
      <c r="AA1378" t="str">
        <f t="shared" si="690"/>
        <v>0.217590172131549-15.7611797883591i</v>
      </c>
      <c r="AB1378" t="str">
        <f t="shared" si="691"/>
        <v>1.40035338555035-0.129421116909027i</v>
      </c>
      <c r="AC1378" t="str">
        <f t="shared" si="692"/>
        <v>2.22618791188928-2.96420598488422i</v>
      </c>
      <c r="AD1378" t="str">
        <f t="shared" si="693"/>
        <v>0.25476430986882+0.281087131862097i</v>
      </c>
      <c r="AE1378" t="str">
        <f t="shared" si="694"/>
        <v>-0.0739329967090672-0.0975154929613541i</v>
      </c>
      <c r="AF1378" t="str">
        <f t="shared" si="695"/>
        <v>-14.139944056089-2.5257086821198i</v>
      </c>
      <c r="AG1378" t="str">
        <f t="shared" si="696"/>
        <v>1.01623823049407-0.0143142919446198i</v>
      </c>
      <c r="AH1378" t="str">
        <f t="shared" si="697"/>
        <v>0.764492248715567+1.55134883208413i</v>
      </c>
      <c r="AI1378">
        <f t="shared" si="698"/>
        <v>4.7583552057428076</v>
      </c>
      <c r="AJ1378">
        <f t="shared" si="699"/>
        <v>63.766292183721468</v>
      </c>
      <c r="AK1378"/>
      <c r="AL1378"/>
      <c r="AM1378"/>
      <c r="AN1378"/>
    </row>
    <row r="1379" spans="1:40" x14ac:dyDescent="0.25">
      <c r="A1379"/>
      <c r="B1379">
        <f t="shared" si="665"/>
        <v>124500</v>
      </c>
      <c r="C1379" s="237" t="str">
        <f t="shared" si="668"/>
        <v>-0.0000049306480971054+0.0196708625471307i</v>
      </c>
      <c r="D1379" s="208" t="str">
        <f t="shared" si="669"/>
        <v>-5.95704375864137+0.150809946194669i</v>
      </c>
      <c r="E1379" t="str">
        <f t="shared" si="670"/>
        <v>2870</v>
      </c>
      <c r="F1379" t="str">
        <f t="shared" si="671"/>
        <v>0.777000777000777</v>
      </c>
      <c r="G1379" t="str">
        <f t="shared" si="666"/>
        <v>0.777000777000777</v>
      </c>
      <c r="H1379" t="str">
        <f t="shared" si="672"/>
        <v>8.18425658735224+2.67497158408454i</v>
      </c>
      <c r="I1379" t="str">
        <f t="shared" si="673"/>
        <v>488.910356714912i</v>
      </c>
      <c r="J1379" t="str">
        <f t="shared" si="667"/>
        <v>-203.459555053437+105.73996743716i</v>
      </c>
      <c r="K1379" t="str">
        <f t="shared" si="674"/>
        <v>0.983274615282855-1.89196782039563i</v>
      </c>
      <c r="L1379" t="str">
        <f t="shared" si="675"/>
        <v>0.0775641577684944-0.125692962420547i</v>
      </c>
      <c r="M1379" t="str">
        <f t="shared" si="676"/>
        <v>1.06083877305135-2.01766078281618i</v>
      </c>
      <c r="N1379" t="str">
        <f t="shared" si="677"/>
        <v>-0.552146260042762i</v>
      </c>
      <c r="O1379" t="str">
        <f t="shared" si="678"/>
        <v>0.851400736659018-0.524515762981898i</v>
      </c>
      <c r="P1379" t="str">
        <f t="shared" si="679"/>
        <v>0.148599263340982+0.524515762981898i</v>
      </c>
      <c r="Q1379" t="str">
        <f t="shared" si="680"/>
        <v>-0.148599263340982+0.0276304970608641i</v>
      </c>
      <c r="R1379" t="str">
        <f t="shared" si="681"/>
        <v>-0.332197339355706-3.59150192666807i</v>
      </c>
      <c r="S1379" t="str">
        <f t="shared" si="682"/>
        <v>0.0572705753089048i</v>
      </c>
      <c r="T1379" t="str">
        <f t="shared" si="683"/>
        <v>0.20568738156332-0.0190251327409888i</v>
      </c>
      <c r="U1379" t="str">
        <f t="shared" si="684"/>
        <v>0.0001-1278.35295656141i</v>
      </c>
      <c r="V1379" t="str">
        <f t="shared" si="685"/>
        <v>0.00002-0.0205044044937064i</v>
      </c>
      <c r="W1379" t="str">
        <f t="shared" si="686"/>
        <v>0.0000199993584529567-0.0205040756146922i</v>
      </c>
      <c r="X1379" t="str">
        <f t="shared" si="687"/>
        <v>0.00150659551507544-0.0203927896019954i</v>
      </c>
      <c r="Y1379" t="str">
        <f t="shared" si="688"/>
        <v>0.009+0.782256570743858i</v>
      </c>
      <c r="Z1379" t="str">
        <f t="shared" si="689"/>
        <v>-0.320815445345095-0.0281544087421855i</v>
      </c>
      <c r="AA1379" t="str">
        <f t="shared" si="690"/>
        <v>0.217173092855948-15.7478522370163i</v>
      </c>
      <c r="AB1379" t="str">
        <f t="shared" si="691"/>
        <v>1.40033411519553-0.129524437623941i</v>
      </c>
      <c r="AC1379" t="str">
        <f t="shared" si="692"/>
        <v>2.22419234641583-2.96280377255876i</v>
      </c>
      <c r="AD1379" t="str">
        <f t="shared" si="693"/>
        <v>0.254885778138855+0.281294065428127i</v>
      </c>
      <c r="AE1379" t="str">
        <f t="shared" si="694"/>
        <v>-0.0738516263309331-0.0974196392535479i</v>
      </c>
      <c r="AF1379" t="str">
        <f t="shared" si="695"/>
        <v>-14.1413003459936-2.52416163788987i</v>
      </c>
      <c r="AG1379" t="str">
        <f t="shared" si="696"/>
        <v>1.0162361767912-0.0143091869307087i</v>
      </c>
      <c r="AH1379" t="str">
        <f t="shared" si="697"/>
        <v>0.763876007139826+1.54982109563763i</v>
      </c>
      <c r="AI1379">
        <f t="shared" si="698"/>
        <v>4.7501009049455423</v>
      </c>
      <c r="AJ1379">
        <f t="shared" si="699"/>
        <v>63.762228623913494</v>
      </c>
      <c r="AK1379"/>
      <c r="AL1379"/>
      <c r="AM1379"/>
      <c r="AN1379"/>
    </row>
    <row r="1380" spans="1:40" x14ac:dyDescent="0.25">
      <c r="A1380"/>
      <c r="B1380">
        <f t="shared" si="665"/>
        <v>124600</v>
      </c>
      <c r="C1380" s="237" t="str">
        <f t="shared" si="668"/>
        <v>-4.92273691059303E-06+0.0196550753400052i</v>
      </c>
      <c r="D1380" s="208" t="str">
        <f t="shared" si="669"/>
        <v>-5.95704369798894+0.15068891094004i</v>
      </c>
      <c r="E1380" t="str">
        <f t="shared" si="670"/>
        <v>2870</v>
      </c>
      <c r="F1380" t="str">
        <f t="shared" si="671"/>
        <v>0.777000777000777</v>
      </c>
      <c r="G1380" t="str">
        <f t="shared" si="666"/>
        <v>0.777000777000777</v>
      </c>
      <c r="H1380" t="str">
        <f t="shared" si="672"/>
        <v>8.18561016054817+2.67330500232123i</v>
      </c>
      <c r="I1380" t="str">
        <f t="shared" si="673"/>
        <v>489.30305579661i</v>
      </c>
      <c r="J1380" t="str">
        <f t="shared" si="667"/>
        <v>-203.788136045123+105.824899137912i</v>
      </c>
      <c r="K1380" t="str">
        <f t="shared" si="674"/>
        <v>0.982019839423607-1.89108607015693i</v>
      </c>
      <c r="L1380" t="str">
        <f t="shared" si="675"/>
        <v>0.0774739883537794-0.125647683436898i</v>
      </c>
      <c r="M1380" t="str">
        <f t="shared" si="676"/>
        <v>1.05949382777739-2.01673375359383i</v>
      </c>
      <c r="N1380" t="str">
        <f t="shared" si="677"/>
        <v>-0.552589751014684i</v>
      </c>
      <c r="O1380" t="str">
        <f t="shared" si="678"/>
        <v>0.851168034932577-0.524893299927724i</v>
      </c>
      <c r="P1380" t="str">
        <f t="shared" si="679"/>
        <v>0.148831965067423+0.524893299927724i</v>
      </c>
      <c r="Q1380" t="str">
        <f t="shared" si="680"/>
        <v>-0.148831965067423+0.02769645108696i</v>
      </c>
      <c r="R1380" t="str">
        <f t="shared" si="681"/>
        <v>-0.332195502634025-3.58857007750844i</v>
      </c>
      <c r="S1380" t="str">
        <f t="shared" si="682"/>
        <v>0.0573165757710004i</v>
      </c>
      <c r="T1380" t="str">
        <f t="shared" si="683"/>
        <v>0.205684548757057-0.0190403086975087i</v>
      </c>
      <c r="U1380" t="str">
        <f t="shared" si="684"/>
        <v>0.0001-1277.3269911067i</v>
      </c>
      <c r="V1380" t="str">
        <f t="shared" si="685"/>
        <v>0.00002-0.0204879483103246i</v>
      </c>
      <c r="W1380" t="str">
        <f t="shared" si="686"/>
        <v>0.0000199993584529566-0.0204876196952587i</v>
      </c>
      <c r="X1380" t="str">
        <f t="shared" si="687"/>
        <v>0.00150422286903585-0.020376595819982i</v>
      </c>
      <c r="Y1380" t="str">
        <f t="shared" si="688"/>
        <v>0.009+0.782884889274576i</v>
      </c>
      <c r="Z1380" t="str">
        <f t="shared" si="689"/>
        <v>-0.320290468186966-0.0280850412683008i</v>
      </c>
      <c r="AA1380" t="str">
        <f t="shared" si="690"/>
        <v>0.216757243769302-15.734547724388i</v>
      </c>
      <c r="AB1380" t="str">
        <f t="shared" si="691"/>
        <v>1.40031482925187-0.129627756599972i</v>
      </c>
      <c r="AC1380" t="str">
        <f t="shared" si="692"/>
        <v>2.2222002463997-2.96140198983653i</v>
      </c>
      <c r="AD1380" t="str">
        <f t="shared" si="693"/>
        <v>0.255007335559491+0.281500947253653i</v>
      </c>
      <c r="AE1380" t="str">
        <f t="shared" si="694"/>
        <v>-0.0737704531767752-0.0973239617338543i</v>
      </c>
      <c r="AF1380" t="str">
        <f t="shared" si="695"/>
        <v>-14.1426538585371-2.52261609138119i</v>
      </c>
      <c r="AG1380" t="str">
        <f t="shared" si="696"/>
        <v>1.01623412448992-0.0143040959535846i</v>
      </c>
      <c r="AH1380" t="str">
        <f t="shared" si="697"/>
        <v>0.763261139087833+1.54829616310763i</v>
      </c>
      <c r="AI1380">
        <f t="shared" si="698"/>
        <v>4.7418545068383864</v>
      </c>
      <c r="AJ1380">
        <f t="shared" si="699"/>
        <v>63.758157589366569</v>
      </c>
      <c r="AK1380"/>
      <c r="AL1380"/>
      <c r="AM1380"/>
      <c r="AN1380"/>
    </row>
    <row r="1381" spans="1:40" x14ac:dyDescent="0.25">
      <c r="A1381"/>
      <c r="B1381">
        <f t="shared" si="665"/>
        <v>124700</v>
      </c>
      <c r="C1381" s="237" t="str">
        <f t="shared" si="668"/>
        <v>-4.91484474897242E-06+0.0196393134531752i</v>
      </c>
      <c r="D1381" s="208" t="str">
        <f t="shared" si="669"/>
        <v>-5.95704363748237+0.150568069807677i</v>
      </c>
      <c r="E1381" t="str">
        <f t="shared" si="670"/>
        <v>2870</v>
      </c>
      <c r="F1381" t="str">
        <f t="shared" si="671"/>
        <v>0.777000777000777</v>
      </c>
      <c r="G1381" t="str">
        <f t="shared" si="666"/>
        <v>0.777000777000777</v>
      </c>
      <c r="H1381" t="str">
        <f t="shared" si="672"/>
        <v>8.18696096345466+2.67164011135726i</v>
      </c>
      <c r="I1381" t="str">
        <f t="shared" si="673"/>
        <v>489.695754878309i</v>
      </c>
      <c r="J1381" t="str">
        <f t="shared" si="667"/>
        <v>-204.116980851335+105.909830838665i</v>
      </c>
      <c r="K1381" t="str">
        <f t="shared" si="674"/>
        <v>0.980767258277018-1.89020462115837i</v>
      </c>
      <c r="L1381" t="str">
        <f t="shared" si="675"/>
        <v>0.0773839561979394-0.125602392508367i</v>
      </c>
      <c r="M1381" t="str">
        <f t="shared" si="676"/>
        <v>1.05815121447496-2.01580701366674i</v>
      </c>
      <c r="N1381" t="str">
        <f t="shared" si="677"/>
        <v>-0.553033241986605i</v>
      </c>
      <c r="O1381" t="str">
        <f t="shared" si="678"/>
        <v>0.850935165794799-0.525270733635311i</v>
      </c>
      <c r="P1381" t="str">
        <f t="shared" si="679"/>
        <v>0.149064834205201+0.525270733635311i</v>
      </c>
      <c r="Q1381" t="str">
        <f t="shared" si="680"/>
        <v>-0.149064834205201+0.027762508351294i</v>
      </c>
      <c r="R1381" t="str">
        <f t="shared" si="681"/>
        <v>-0.332193664401854-3.58564289067492i</v>
      </c>
      <c r="S1381" t="str">
        <f t="shared" si="682"/>
        <v>0.0573625762330958i</v>
      </c>
      <c r="T1381" t="str">
        <f t="shared" si="683"/>
        <v>0.205681713660998-0.0190554843984028i</v>
      </c>
      <c r="U1381" t="str">
        <f t="shared" si="684"/>
        <v>0.0001-1276.30267114591i</v>
      </c>
      <c r="V1381" t="str">
        <f t="shared" si="685"/>
        <v>0.00002-0.02047151852018i</v>
      </c>
      <c r="W1381" t="str">
        <f t="shared" si="686"/>
        <v>0.0000199993584529566-0.0204711901686391i</v>
      </c>
      <c r="X1381" t="str">
        <f t="shared" si="687"/>
        <v>0.00150185588865455-0.0203604275979997i</v>
      </c>
      <c r="Y1381" t="str">
        <f t="shared" si="688"/>
        <v>0.009+0.783513207805294i</v>
      </c>
      <c r="Z1381" t="str">
        <f t="shared" si="689"/>
        <v>-0.319766786564731-0.0280159044543192i</v>
      </c>
      <c r="AA1381" t="str">
        <f t="shared" si="690"/>
        <v>0.216342619974014-15.7212661896135i</v>
      </c>
      <c r="AB1381" t="str">
        <f t="shared" si="691"/>
        <v>1.40029552771912-0.129731073835684i</v>
      </c>
      <c r="AC1381" t="str">
        <f t="shared" si="692"/>
        <v>2.22021160475135-2.96000063931674i</v>
      </c>
      <c r="AD1381" t="str">
        <f t="shared" si="693"/>
        <v>0.255128982111778+0.281707777305964i</v>
      </c>
      <c r="AE1381" t="str">
        <f t="shared" si="694"/>
        <v>-0.0736894765963716-0.0972284598857924i</v>
      </c>
      <c r="AF1381" t="str">
        <f t="shared" si="695"/>
        <v>-14.144004600937-2.52107204154958i</v>
      </c>
      <c r="AG1381" t="str">
        <f t="shared" si="696"/>
        <v>1.01623207358222-0.014299018975515i</v>
      </c>
      <c r="AH1381" t="str">
        <f t="shared" si="697"/>
        <v>0.762647640387751+1.5467740264395i</v>
      </c>
      <c r="AI1381">
        <f t="shared" si="698"/>
        <v>4.7336159958451551</v>
      </c>
      <c r="AJ1381">
        <f t="shared" si="699"/>
        <v>63.754079086886065</v>
      </c>
      <c r="AK1381"/>
      <c r="AL1381"/>
      <c r="AM1381"/>
      <c r="AN1381"/>
    </row>
    <row r="1382" spans="1:40" x14ac:dyDescent="0.25">
      <c r="A1382"/>
      <c r="B1382">
        <f t="shared" si="665"/>
        <v>124800</v>
      </c>
      <c r="C1382" s="237" t="str">
        <f t="shared" si="668"/>
        <v>-4.90697155129077E-06+0.0196235768257743i</v>
      </c>
      <c r="D1382" s="208" t="str">
        <f t="shared" si="669"/>
        <v>-5.95704357712118+0.150447422330936i</v>
      </c>
      <c r="E1382" t="str">
        <f t="shared" si="670"/>
        <v>2870</v>
      </c>
      <c r="F1382" t="str">
        <f t="shared" si="671"/>
        <v>0.777000777000777</v>
      </c>
      <c r="G1382" t="str">
        <f t="shared" si="666"/>
        <v>0.777000777000777</v>
      </c>
      <c r="H1382" t="str">
        <f t="shared" si="672"/>
        <v>8.18830900326766+2.66997690967733i</v>
      </c>
      <c r="I1382" t="str">
        <f t="shared" si="673"/>
        <v>490.088453960008i</v>
      </c>
      <c r="J1382" t="str">
        <f t="shared" si="667"/>
        <v>-204.446089472072+105.994762539418i</v>
      </c>
      <c r="K1382" t="str">
        <f t="shared" si="674"/>
        <v>0.979516867296532-1.88932347498054i</v>
      </c>
      <c r="L1382" t="str">
        <f t="shared" si="675"/>
        <v>0.0772940610745214-0.125557089803074i</v>
      </c>
      <c r="M1382" t="str">
        <f t="shared" si="676"/>
        <v>1.05681092837105-2.01488056478361i</v>
      </c>
      <c r="N1382" t="str">
        <f t="shared" si="677"/>
        <v>-0.553476732958527i</v>
      </c>
      <c r="O1382" t="str">
        <f t="shared" si="678"/>
        <v>0.850702129291486-0.525648064030424i</v>
      </c>
      <c r="P1382" t="str">
        <f t="shared" si="679"/>
        <v>0.149297870708514+0.525648064030424i</v>
      </c>
      <c r="Q1382" t="str">
        <f t="shared" si="680"/>
        <v>-0.149297870708514+0.027828668928103i</v>
      </c>
      <c r="R1382" t="str">
        <f t="shared" si="681"/>
        <v>-0.332191824659064-3.58272035495936i</v>
      </c>
      <c r="S1382" t="str">
        <f t="shared" si="682"/>
        <v>0.0574085766951914i</v>
      </c>
      <c r="T1382" t="str">
        <f t="shared" si="683"/>
        <v>0.205678876275108-0.0190706598434554i</v>
      </c>
      <c r="U1382" t="str">
        <f t="shared" si="684"/>
        <v>0.0001-1275.27999272352i</v>
      </c>
      <c r="V1382" t="str">
        <f t="shared" si="685"/>
        <v>0.00002-0.0204551150598273i</v>
      </c>
      <c r="W1382" t="str">
        <f t="shared" si="686"/>
        <v>0.0000199993584529566-0.0204547869713891i</v>
      </c>
      <c r="X1382" t="str">
        <f t="shared" si="687"/>
        <v>0.00149949455593905-0.0203442848759146i</v>
      </c>
      <c r="Y1382" t="str">
        <f t="shared" si="688"/>
        <v>0.009+0.784141526336012i</v>
      </c>
      <c r="Z1382" t="str">
        <f t="shared" si="689"/>
        <v>-0.319244396194048-0.0279469973344192i</v>
      </c>
      <c r="AA1382" t="str">
        <f t="shared" si="690"/>
        <v>0.215929216596942-15.7080075720497i</v>
      </c>
      <c r="AB1382" t="str">
        <f t="shared" si="691"/>
        <v>1.40027621059705-0.12983438932961i</v>
      </c>
      <c r="AC1382" t="str">
        <f t="shared" si="692"/>
        <v>2.21822641439618-2.95859972358275i</v>
      </c>
      <c r="AD1382" t="str">
        <f t="shared" si="693"/>
        <v>0.255250717776741+0.281914555552337i</v>
      </c>
      <c r="AE1382" t="str">
        <f t="shared" si="694"/>
        <v>-0.0736086959421778-0.0971331331949342i</v>
      </c>
      <c r="AF1382" t="str">
        <f t="shared" si="695"/>
        <v>-14.1453525803888-2.51952948734639i</v>
      </c>
      <c r="AG1382" t="str">
        <f t="shared" si="696"/>
        <v>1.01623002406014-0.0142939559588993i</v>
      </c>
      <c r="AH1382" t="str">
        <f t="shared" si="697"/>
        <v>0.762035506883327+1.5452546776095i</v>
      </c>
      <c r="AI1382">
        <f t="shared" si="698"/>
        <v>4.7253853564332813</v>
      </c>
      <c r="AJ1382">
        <f t="shared" si="699"/>
        <v>63.74999312328827</v>
      </c>
      <c r="AK1382"/>
      <c r="AL1382"/>
      <c r="AM1382"/>
      <c r="AN1382"/>
    </row>
    <row r="1383" spans="1:40" x14ac:dyDescent="0.25">
      <c r="A1383"/>
      <c r="B1383">
        <f t="shared" si="665"/>
        <v>124900</v>
      </c>
      <c r="C1383" s="237" t="str">
        <f t="shared" si="668"/>
        <v>-4.89911725683925E-06+0.0196078653971317i</v>
      </c>
      <c r="D1383" s="208" t="str">
        <f t="shared" si="669"/>
        <v>-5.95704351690493+0.150326968044676i</v>
      </c>
      <c r="E1383" t="str">
        <f t="shared" si="670"/>
        <v>2870</v>
      </c>
      <c r="F1383" t="str">
        <f t="shared" si="671"/>
        <v>0.777000777000777</v>
      </c>
      <c r="G1383" t="str">
        <f t="shared" si="666"/>
        <v>0.777000777000777</v>
      </c>
      <c r="H1383" t="str">
        <f t="shared" si="672"/>
        <v>8.18965428716115+2.6683153957632i</v>
      </c>
      <c r="I1383" t="str">
        <f t="shared" si="673"/>
        <v>490.481153041707i</v>
      </c>
      <c r="J1383" t="str">
        <f t="shared" si="667"/>
        <v>-204.775461907335+106.079694240171i</v>
      </c>
      <c r="K1383" t="str">
        <f t="shared" si="674"/>
        <v>0.97826866194532-1.888442633194i</v>
      </c>
      <c r="L1383" t="str">
        <f t="shared" si="675"/>
        <v>0.0772043027573576-0.125511775488426i</v>
      </c>
      <c r="M1383" t="str">
        <f t="shared" si="676"/>
        <v>1.05547296470268-2.01395440868243i</v>
      </c>
      <c r="N1383" t="str">
        <f t="shared" si="677"/>
        <v>-0.553920223930449i</v>
      </c>
      <c r="O1383" t="str">
        <f t="shared" si="678"/>
        <v>0.850468925468471-0.526025291038847i</v>
      </c>
      <c r="P1383" t="str">
        <f t="shared" si="679"/>
        <v>0.149531074531529+0.526025291038847i</v>
      </c>
      <c r="Q1383" t="str">
        <f t="shared" si="680"/>
        <v>-0.149531074531529+0.0278949328916021i</v>
      </c>
      <c r="R1383" t="str">
        <f t="shared" si="681"/>
        <v>-0.33218998340558-3.57980245918945i</v>
      </c>
      <c r="S1383" t="str">
        <f t="shared" si="682"/>
        <v>0.0574545771572868i</v>
      </c>
      <c r="T1383" t="str">
        <f t="shared" si="683"/>
        <v>0.205676036599345-0.0190858350324537i</v>
      </c>
      <c r="U1383" t="str">
        <f t="shared" si="684"/>
        <v>0.0001-1274.25895189668i</v>
      </c>
      <c r="V1383" t="str">
        <f t="shared" si="685"/>
        <v>0.00002-0.0204387378660244i</v>
      </c>
      <c r="W1383" t="str">
        <f t="shared" si="686"/>
        <v>0.0000199993584529565-0.0204384100402675i</v>
      </c>
      <c r="X1383" t="str">
        <f t="shared" si="687"/>
        <v>0.00149713885296809-0.0203281675937801i</v>
      </c>
      <c r="Y1383" t="str">
        <f t="shared" si="688"/>
        <v>0.009+0.78476984486673i</v>
      </c>
      <c r="Z1383" t="str">
        <f t="shared" si="689"/>
        <v>-0.31872329280836-0.0278783189476628i</v>
      </c>
      <c r="AA1383" t="str">
        <f t="shared" si="690"/>
        <v>0.215517028789271-15.6947718112702i</v>
      </c>
      <c r="AB1383" t="str">
        <f t="shared" si="691"/>
        <v>1.40025687788535-0.129937703080299i</v>
      </c>
      <c r="AC1383" t="str">
        <f t="shared" si="692"/>
        <v>2.21624466827433-2.95719924520192i</v>
      </c>
      <c r="AD1383" t="str">
        <f t="shared" si="693"/>
        <v>0.255372542535392+0.28212128196004i</v>
      </c>
      <c r="AE1383" t="str">
        <f t="shared" si="694"/>
        <v>-0.0735281105693175-0.0970379811488969i</v>
      </c>
      <c r="AF1383" t="str">
        <f t="shared" si="695"/>
        <v>-14.1466978040661-2.51798842771852i</v>
      </c>
      <c r="AG1383" t="str">
        <f t="shared" si="696"/>
        <v>1.01622797591574-0.0142889068662685i</v>
      </c>
      <c r="AH1383" t="str">
        <f t="shared" si="697"/>
        <v>0.761424734433913+1.54373810862469i</v>
      </c>
      <c r="AI1383">
        <f t="shared" si="698"/>
        <v>4.7171625731141038</v>
      </c>
      <c r="AJ1383">
        <f t="shared" si="699"/>
        <v>63.745899705398351</v>
      </c>
      <c r="AK1383"/>
      <c r="AL1383"/>
      <c r="AM1383"/>
      <c r="AN1383"/>
    </row>
    <row r="1384" spans="1:40" x14ac:dyDescent="0.25">
      <c r="A1384"/>
      <c r="B1384">
        <f t="shared" si="665"/>
        <v>125000</v>
      </c>
      <c r="C1384" s="237" t="str">
        <f t="shared" si="668"/>
        <v>-4.89128180515172E-06+0.0195921791067701i</v>
      </c>
      <c r="D1384" s="208" t="str">
        <f t="shared" si="669"/>
        <v>-5.95704345683313+0.150206706485238i</v>
      </c>
      <c r="E1384" t="str">
        <f t="shared" si="670"/>
        <v>2870</v>
      </c>
      <c r="F1384" t="str">
        <f t="shared" si="671"/>
        <v>0.777000777000777</v>
      </c>
      <c r="G1384" t="str">
        <f t="shared" si="666"/>
        <v>0.777000777000777</v>
      </c>
      <c r="H1384" t="str">
        <f t="shared" si="672"/>
        <v>8.19099682228712+2.66665556809376i</v>
      </c>
      <c r="I1384" t="str">
        <f t="shared" si="673"/>
        <v>490.873852123405i</v>
      </c>
      <c r="J1384" t="str">
        <f t="shared" si="667"/>
        <v>-205.105098157124+106.164625940923i</v>
      </c>
      <c r="K1384" t="str">
        <f t="shared" si="674"/>
        <v>0.977022637696267-1.8875620973594i</v>
      </c>
      <c r="L1384" t="str">
        <f t="shared" si="675"/>
        <v>0.0771146810205685-0.125466449731117i</v>
      </c>
      <c r="M1384" t="str">
        <f t="shared" si="676"/>
        <v>1.05413731871684-2.01302854709052i</v>
      </c>
      <c r="N1384" t="str">
        <f t="shared" si="677"/>
        <v>-0.554363714902371i</v>
      </c>
      <c r="O1384" t="str">
        <f t="shared" si="678"/>
        <v>0.850235554371624-0.526402414586386i</v>
      </c>
      <c r="P1384" t="str">
        <f t="shared" si="679"/>
        <v>0.149764445628376+0.526402414586386i</v>
      </c>
      <c r="Q1384" t="str">
        <f t="shared" si="680"/>
        <v>-0.149764445628376+0.027961300315985i</v>
      </c>
      <c r="R1384" t="str">
        <f t="shared" si="681"/>
        <v>-0.332188140641313-3.57688919222874i</v>
      </c>
      <c r="S1384" t="str">
        <f t="shared" si="682"/>
        <v>0.0575005776193824i</v>
      </c>
      <c r="T1384" t="str">
        <f t="shared" si="683"/>
        <v>0.205673194633679-0.0191010099651841i</v>
      </c>
      <c r="U1384" t="str">
        <f t="shared" si="684"/>
        <v>0.0001-1273.23954473516i</v>
      </c>
      <c r="V1384" t="str">
        <f t="shared" si="685"/>
        <v>0.00002-0.0204223868757315i</v>
      </c>
      <c r="W1384" t="str">
        <f t="shared" si="686"/>
        <v>0.0000199993584529565-0.0204220593122357i</v>
      </c>
      <c r="X1384" t="str">
        <f t="shared" si="687"/>
        <v>0.00149478876189134-0.0203120756918364i</v>
      </c>
      <c r="Y1384" t="str">
        <f t="shared" si="688"/>
        <v>0.009+0.785398163397448i</v>
      </c>
      <c r="Z1384" t="str">
        <f t="shared" si="689"/>
        <v>-0.318203472158821-0.0278098683379669i</v>
      </c>
      <c r="AA1384" t="str">
        <f t="shared" si="690"/>
        <v>0.215106051726341-15.6815588470643i</v>
      </c>
      <c r="AB1384" t="str">
        <f t="shared" si="691"/>
        <v>1.40023752958384-0.130041015086299i</v>
      </c>
      <c r="AC1384" t="str">
        <f t="shared" si="692"/>
        <v>2.21426635934085-2.95579920672606i</v>
      </c>
      <c r="AD1384" t="str">
        <f t="shared" si="693"/>
        <v>0.25549445636873+0.282327956496344i</v>
      </c>
      <c r="AE1384" t="str">
        <f t="shared" si="694"/>
        <v>-0.0734477198355698-0.0969430032373362i</v>
      </c>
      <c r="AF1384" t="str">
        <f t="shared" si="695"/>
        <v>-14.1480402791203-2.51644886160852i</v>
      </c>
      <c r="AG1384" t="str">
        <f t="shared" si="696"/>
        <v>1.01622592914113-0.0142838716602844i</v>
      </c>
      <c r="AH1384" t="str">
        <f t="shared" si="697"/>
        <v>0.760815318914328+1.54222431152273i</v>
      </c>
      <c r="AI1384">
        <f t="shared" si="698"/>
        <v>4.7089476304423332</v>
      </c>
      <c r="AJ1384">
        <f t="shared" si="699"/>
        <v>63.741798840051452</v>
      </c>
      <c r="AK1384"/>
      <c r="AL1384"/>
      <c r="AM1384"/>
      <c r="AN1384"/>
    </row>
    <row r="1385" spans="1:40" x14ac:dyDescent="0.25">
      <c r="A1385"/>
      <c r="B1385">
        <f t="shared" si="665"/>
        <v>125100</v>
      </c>
      <c r="C1385" s="237" t="str">
        <f t="shared" si="668"/>
        <v>-4.88346513600361E-06+0.0195765178944061i</v>
      </c>
      <c r="D1385" s="208" t="str">
        <f t="shared" si="669"/>
        <v>-5.95704339690534+0.150086637190447i</v>
      </c>
      <c r="E1385" t="str">
        <f t="shared" si="670"/>
        <v>2870</v>
      </c>
      <c r="F1385" t="str">
        <f t="shared" si="671"/>
        <v>0.777000777000777</v>
      </c>
      <c r="G1385" t="str">
        <f t="shared" si="666"/>
        <v>0.777000777000777</v>
      </c>
      <c r="H1385" t="str">
        <f t="shared" si="672"/>
        <v>8.19233661577575+2.664997425145i</v>
      </c>
      <c r="I1385" t="str">
        <f t="shared" si="673"/>
        <v>491.266551205104i</v>
      </c>
      <c r="J1385" t="str">
        <f t="shared" si="667"/>
        <v>-205.434998221438+106.249557641676i</v>
      </c>
      <c r="K1385" t="str">
        <f t="shared" si="674"/>
        <v>0.975778790031987-1.88668186902746i</v>
      </c>
      <c r="L1385" t="str">
        <f t="shared" si="675"/>
        <v>0.0770251956385596-0.125421112697131i</v>
      </c>
      <c r="M1385" t="str">
        <f t="shared" si="676"/>
        <v>1.05280398567055-2.01210298172459i</v>
      </c>
      <c r="N1385" t="str">
        <f t="shared" si="677"/>
        <v>-0.554807205874293i</v>
      </c>
      <c r="O1385" t="str">
        <f t="shared" si="678"/>
        <v>0.850002016046843-0.526779434598867i</v>
      </c>
      <c r="P1385" t="str">
        <f t="shared" si="679"/>
        <v>0.149997983953157+0.526779434598867i</v>
      </c>
      <c r="Q1385" t="str">
        <f t="shared" si="680"/>
        <v>-0.149997983953157+0.028027771275426i</v>
      </c>
      <c r="R1385" t="str">
        <f t="shared" si="681"/>
        <v>-0.332186296366196-3.57398054297627i</v>
      </c>
      <c r="S1385" t="str">
        <f t="shared" si="682"/>
        <v>0.0575465780814778i</v>
      </c>
      <c r="T1385" t="str">
        <f t="shared" si="683"/>
        <v>0.205670350378066-0.0191161846414342i</v>
      </c>
      <c r="U1385" t="str">
        <f t="shared" si="684"/>
        <v>0.0001-1272.22176732131i</v>
      </c>
      <c r="V1385" t="str">
        <f t="shared" si="685"/>
        <v>0.00002-0.0204060620261107i</v>
      </c>
      <c r="W1385" t="str">
        <f t="shared" si="686"/>
        <v>0.0000199993584529565-0.0204057347244567i</v>
      </c>
      <c r="X1385" t="str">
        <f t="shared" si="687"/>
        <v>0.00149244426492903-0.0202960091105099i</v>
      </c>
      <c r="Y1385" t="str">
        <f t="shared" si="688"/>
        <v>0.009+0.786026481928166i</v>
      </c>
      <c r="Z1385" t="str">
        <f t="shared" si="689"/>
        <v>-0.3176849300142-0.0277416445540738i</v>
      </c>
      <c r="AA1385" t="str">
        <f t="shared" si="690"/>
        <v>0.214696280607524-15.6683686194357i</v>
      </c>
      <c r="AB1385" t="str">
        <f t="shared" si="691"/>
        <v>1.4002181656922-0.130144325346163i</v>
      </c>
      <c r="AC1385" t="str">
        <f t="shared" si="692"/>
        <v>2.2122914805655-2.95439961069106i</v>
      </c>
      <c r="AD1385" t="str">
        <f t="shared" si="693"/>
        <v>0.255616459257739+0.282534579128494i</v>
      </c>
      <c r="AE1385" t="str">
        <f t="shared" si="694"/>
        <v>-0.073367523101355-0.0968481989519261i</v>
      </c>
      <c r="AF1385" t="str">
        <f t="shared" si="695"/>
        <v>-14.1493800126811-2.51491078795455i</v>
      </c>
      <c r="AG1385" t="str">
        <f t="shared" si="696"/>
        <v>1.01622388372845-0.0142788503037392i</v>
      </c>
      <c r="AH1385" t="str">
        <f t="shared" si="697"/>
        <v>0.760207256214856+1.54071327837178i</v>
      </c>
      <c r="AI1385">
        <f t="shared" si="698"/>
        <v>4.700740513016223</v>
      </c>
      <c r="AJ1385">
        <f t="shared" si="699"/>
        <v>63.737690534091271</v>
      </c>
      <c r="AK1385"/>
      <c r="AL1385"/>
      <c r="AM1385"/>
      <c r="AN1385"/>
    </row>
    <row r="1386" spans="1:40" x14ac:dyDescent="0.25">
      <c r="A1386"/>
      <c r="B1386">
        <f t="shared" si="665"/>
        <v>125200</v>
      </c>
      <c r="C1386" s="237" t="str">
        <f t="shared" si="668"/>
        <v>-4.87566718941082E-06+0.0195608816999485i</v>
      </c>
      <c r="D1386" s="208" t="str">
        <f t="shared" si="669"/>
        <v>-5.95704333712107+0.149966759699605i</v>
      </c>
      <c r="E1386" t="str">
        <f t="shared" si="670"/>
        <v>2870</v>
      </c>
      <c r="F1386" t="str">
        <f t="shared" si="671"/>
        <v>0.777000777000777</v>
      </c>
      <c r="G1386" t="str">
        <f t="shared" si="666"/>
        <v>0.777000777000777</v>
      </c>
      <c r="H1386" t="str">
        <f t="shared" si="672"/>
        <v>8.19367367473538+2.66334096539012i</v>
      </c>
      <c r="I1386" t="str">
        <f t="shared" si="673"/>
        <v>491.659250286803i</v>
      </c>
      <c r="J1386" t="str">
        <f t="shared" si="667"/>
        <v>-205.765162100278+106.334489342429i</v>
      </c>
      <c r="K1386" t="str">
        <f t="shared" si="674"/>
        <v>0.974537114444742-1.88580194973906i</v>
      </c>
      <c r="L1386" t="str">
        <f t="shared" si="675"/>
        <v>0.0769358463860239-0.125375764551748i</v>
      </c>
      <c r="M1386" t="str">
        <f t="shared" si="676"/>
        <v>1.05147296083077-2.01117771429081i</v>
      </c>
      <c r="N1386" t="str">
        <f t="shared" si="677"/>
        <v>-0.555250696846215i</v>
      </c>
      <c r="O1386" t="str">
        <f t="shared" si="678"/>
        <v>0.849768310540063-0.527156351002136i</v>
      </c>
      <c r="P1386" t="str">
        <f t="shared" si="679"/>
        <v>0.150231689459937+0.527156351002136i</v>
      </c>
      <c r="Q1386" t="str">
        <f t="shared" si="680"/>
        <v>-0.150231689459937+0.028094345844079i</v>
      </c>
      <c r="R1386" t="str">
        <f t="shared" si="681"/>
        <v>-0.332184450580127-3.57107650036664i</v>
      </c>
      <c r="S1386" t="str">
        <f t="shared" si="682"/>
        <v>0.0575925785435734i</v>
      </c>
      <c r="T1386" t="str">
        <f t="shared" si="683"/>
        <v>0.205667503832475-0.0191313590609897i</v>
      </c>
      <c r="U1386" t="str">
        <f t="shared" si="684"/>
        <v>0.0001-1271.20561574996i</v>
      </c>
      <c r="V1386" t="str">
        <f t="shared" si="685"/>
        <v>0.00002-0.0203897632545243i</v>
      </c>
      <c r="W1386" t="str">
        <f t="shared" si="686"/>
        <v>0.0000199993584529567-0.0203894362142941i</v>
      </c>
      <c r="X1386" t="str">
        <f t="shared" si="687"/>
        <v>0.00149010534437163-0.0202799677904118i</v>
      </c>
      <c r="Y1386" t="str">
        <f t="shared" si="688"/>
        <v>0.009+0.786654800458884i</v>
      </c>
      <c r="Z1386" t="str">
        <f t="shared" si="689"/>
        <v>-0.317167662160789-0.0276736466495226i</v>
      </c>
      <c r="AA1386" t="str">
        <f t="shared" si="690"/>
        <v>0.214287710656069-15.6552010686021i</v>
      </c>
      <c r="AB1386" t="str">
        <f t="shared" si="691"/>
        <v>1.40019878621024-0.130247633858432i</v>
      </c>
      <c r="AC1386" t="str">
        <f t="shared" si="692"/>
        <v>2.21032002493294-2.9530004596174i</v>
      </c>
      <c r="AD1386" t="str">
        <f t="shared" si="693"/>
        <v>0.255738551183383+0.282741149823745i</v>
      </c>
      <c r="AE1386" t="str">
        <f t="shared" si="694"/>
        <v>-0.0732875197297189-0.0967535677863604i</v>
      </c>
      <c r="AF1386" t="str">
        <f t="shared" si="695"/>
        <v>-14.1507170118565-2.51337420569052i</v>
      </c>
      <c r="AG1386" t="str">
        <f t="shared" si="696"/>
        <v>1.01622183966986-0.0142738427595548i</v>
      </c>
      <c r="AH1386" t="str">
        <f t="shared" si="697"/>
        <v>0.759600542241108+1.53920500127034i</v>
      </c>
      <c r="AI1386">
        <f t="shared" si="698"/>
        <v>4.6925412054772266</v>
      </c>
      <c r="AJ1386">
        <f t="shared" si="699"/>
        <v>63.733574794371698</v>
      </c>
      <c r="AK1386"/>
      <c r="AL1386"/>
      <c r="AM1386"/>
      <c r="AN1386"/>
    </row>
    <row r="1387" spans="1:40" x14ac:dyDescent="0.25">
      <c r="A1387"/>
      <c r="B1387">
        <f t="shared" si="665"/>
        <v>125300</v>
      </c>
      <c r="C1387" s="237" t="str">
        <f t="shared" si="668"/>
        <v>-4.86788790562845E-06+0.0195452704634981i</v>
      </c>
      <c r="D1387" s="208" t="str">
        <f t="shared" si="669"/>
        <v>-5.95704327747991+0.149847073553486i</v>
      </c>
      <c r="E1387" t="str">
        <f t="shared" si="670"/>
        <v>2870</v>
      </c>
      <c r="F1387" t="str">
        <f t="shared" si="671"/>
        <v>0.777000777000777</v>
      </c>
      <c r="G1387" t="str">
        <f t="shared" si="666"/>
        <v>0.777000777000777</v>
      </c>
      <c r="H1387" t="str">
        <f t="shared" si="672"/>
        <v>8.19500800625276+2.66168618729953i</v>
      </c>
      <c r="I1387" t="str">
        <f t="shared" si="673"/>
        <v>492.051949368501i</v>
      </c>
      <c r="J1387" t="str">
        <f t="shared" si="667"/>
        <v>-206.095589793643+106.419421043182i</v>
      </c>
      <c r="K1387" t="str">
        <f t="shared" si="674"/>
        <v>0.973297606436482-1.88492234102526i</v>
      </c>
      <c r="L1387" t="str">
        <f t="shared" si="675"/>
        <v>0.0768466330379416-0.125330405459541i</v>
      </c>
      <c r="M1387" t="str">
        <f t="shared" si="676"/>
        <v>1.05014423947442-2.0102527464848i</v>
      </c>
      <c r="N1387" t="str">
        <f t="shared" si="677"/>
        <v>-0.555694187818137i</v>
      </c>
      <c r="O1387" t="str">
        <f t="shared" si="678"/>
        <v>0.849534437897249-0.527533163722059i</v>
      </c>
      <c r="P1387" t="str">
        <f t="shared" si="679"/>
        <v>0.150465562102751+0.527533163722059i</v>
      </c>
      <c r="Q1387" t="str">
        <f t="shared" si="680"/>
        <v>-0.150465562102751+0.0281610240960779i</v>
      </c>
      <c r="R1387" t="str">
        <f t="shared" si="681"/>
        <v>-0.332182603283019-3.5681770533697i</v>
      </c>
      <c r="S1387" t="str">
        <f t="shared" si="682"/>
        <v>0.0576385790056689i</v>
      </c>
      <c r="T1387" t="str">
        <f t="shared" si="683"/>
        <v>0.205664654996864-0.0191465332236371i</v>
      </c>
      <c r="U1387" t="str">
        <f t="shared" si="684"/>
        <v>0.0001-1270.19108612845i</v>
      </c>
      <c r="V1387" t="str">
        <f t="shared" si="685"/>
        <v>0.00002-0.0203734904985351i</v>
      </c>
      <c r="W1387" t="str">
        <f t="shared" si="686"/>
        <v>0.0000199993584529566-0.020373163719311i</v>
      </c>
      <c r="X1387" t="str">
        <f t="shared" si="687"/>
        <v>0.00148777198257941-0.0202639516723376i</v>
      </c>
      <c r="Y1387" t="str">
        <f t="shared" si="688"/>
        <v>0.009+0.787283118989602i</v>
      </c>
      <c r="Z1387" t="str">
        <f t="shared" si="689"/>
        <v>-0.316651664402314-0.0276058736826198i</v>
      </c>
      <c r="AA1387" t="str">
        <f t="shared" si="690"/>
        <v>0.21388033711896-15.6420561349937i</v>
      </c>
      <c r="AB1387" t="str">
        <f t="shared" si="691"/>
        <v>1.40017939113765-0.130350940621653i</v>
      </c>
      <c r="AC1387" t="str">
        <f t="shared" si="692"/>
        <v>2.20835198544245-2.95160175600978i</v>
      </c>
      <c r="AD1387" t="str">
        <f t="shared" si="693"/>
        <v>0.255860732126619+0.282947668549329i</v>
      </c>
      <c r="AE1387" t="str">
        <f t="shared" si="694"/>
        <v>-0.0732077090863239-0.0966591092363294i</v>
      </c>
      <c r="AF1387" t="str">
        <f t="shared" si="695"/>
        <v>-14.1520512837327-2.51183911374604i</v>
      </c>
      <c r="AG1387" t="str">
        <f t="shared" si="696"/>
        <v>1.01621979695757-0.0142688489907823i</v>
      </c>
      <c r="AH1387" t="str">
        <f t="shared" si="697"/>
        <v>0.758995172914011+1.53769947234703i</v>
      </c>
      <c r="AI1387">
        <f t="shared" si="698"/>
        <v>4.6843496925096018</v>
      </c>
      <c r="AJ1387">
        <f t="shared" si="699"/>
        <v>63.729451627753939</v>
      </c>
      <c r="AK1387"/>
      <c r="AL1387"/>
      <c r="AM1387"/>
      <c r="AN1387"/>
    </row>
    <row r="1388" spans="1:40" x14ac:dyDescent="0.25">
      <c r="A1388"/>
      <c r="B1388">
        <f t="shared" si="665"/>
        <v>125400</v>
      </c>
      <c r="C1388" s="237" t="str">
        <f t="shared" si="668"/>
        <v>-4.86012722514977E-06+0.0195296841253469i</v>
      </c>
      <c r="D1388" s="208" t="str">
        <f t="shared" si="669"/>
        <v>-5.95704321798135+0.149727578294326i</v>
      </c>
      <c r="E1388" t="str">
        <f t="shared" si="670"/>
        <v>2870</v>
      </c>
      <c r="F1388" t="str">
        <f t="shared" si="671"/>
        <v>0.777000777000777</v>
      </c>
      <c r="G1388" t="str">
        <f t="shared" si="666"/>
        <v>0.777000777000777</v>
      </c>
      <c r="H1388" t="str">
        <f t="shared" si="672"/>
        <v>8.19633961739283+2.66003308934088i</v>
      </c>
      <c r="I1388" t="str">
        <f t="shared" si="673"/>
        <v>492.4446484502i</v>
      </c>
      <c r="J1388" t="str">
        <f t="shared" si="667"/>
        <v>-206.426281301535+106.504352743934i</v>
      </c>
      <c r="K1388" t="str">
        <f t="shared" si="674"/>
        <v>0.972060261518788-1.8840430444074i</v>
      </c>
      <c r="L1388" t="str">
        <f t="shared" si="675"/>
        <v>0.0767575553695828-0.125285035584385i</v>
      </c>
      <c r="M1388" t="str">
        <f t="shared" si="676"/>
        <v>1.04881781688837-2.00932807999178i</v>
      </c>
      <c r="N1388" t="str">
        <f t="shared" si="677"/>
        <v>-0.556137678790059i</v>
      </c>
      <c r="O1388" t="str">
        <f t="shared" si="678"/>
        <v>0.849300398164401-0.527909872684524i</v>
      </c>
      <c r="P1388" t="str">
        <f t="shared" si="679"/>
        <v>0.150699601835599+0.527909872684524i</v>
      </c>
      <c r="Q1388" t="str">
        <f t="shared" si="680"/>
        <v>-0.150699601835599+0.028227806105535i</v>
      </c>
      <c r="R1388" t="str">
        <f t="shared" si="681"/>
        <v>-0.332180754474796-3.56528219099056i</v>
      </c>
      <c r="S1388" t="str">
        <f t="shared" si="682"/>
        <v>0.0576845794677643i</v>
      </c>
      <c r="T1388" t="str">
        <f t="shared" si="683"/>
        <v>0.2056618038712-0.0191617071291633i</v>
      </c>
      <c r="U1388" t="str">
        <f t="shared" si="684"/>
        <v>0.0001-1269.17817457652i</v>
      </c>
      <c r="V1388" t="str">
        <f t="shared" si="685"/>
        <v>0.00002-0.0203572436959047i</v>
      </c>
      <c r="W1388" t="str">
        <f t="shared" si="686"/>
        <v>0.0000199993584529565-0.0203569171772706i</v>
      </c>
      <c r="X1388" t="str">
        <f t="shared" si="687"/>
        <v>0.00148544416198237-0.0202479606972676i</v>
      </c>
      <c r="Y1388" t="str">
        <f t="shared" si="688"/>
        <v>0.009+0.78791143752032i</v>
      </c>
      <c r="Z1388" t="str">
        <f t="shared" si="689"/>
        <v>-0.316136932559868-0.027538324716415i</v>
      </c>
      <c r="AA1388" t="str">
        <f t="shared" si="690"/>
        <v>0.213474155266784-15.6289337592525i</v>
      </c>
      <c r="AB1388" t="str">
        <f t="shared" si="691"/>
        <v>1.40015998047423-0.130454245634375i</v>
      </c>
      <c r="AC1388" t="str">
        <f t="shared" si="692"/>
        <v>2.20638735510815-2.95020350235768i</v>
      </c>
      <c r="AD1388" t="str">
        <f t="shared" si="693"/>
        <v>0.255983002068378+0.283154135272482i</v>
      </c>
      <c r="AE1388" t="str">
        <f t="shared" si="694"/>
        <v>-0.0731280905394341-0.0965648227995262i</v>
      </c>
      <c r="AF1388" t="str">
        <f t="shared" si="695"/>
        <v>-14.1533828353742-2.51030551104655i</v>
      </c>
      <c r="AG1388" t="str">
        <f t="shared" si="696"/>
        <v>1.01621775558384-0.0142638689606009i</v>
      </c>
      <c r="AH1388" t="str">
        <f t="shared" si="697"/>
        <v>0.758391144169669+1.5361966837606i</v>
      </c>
      <c r="AI1388">
        <f t="shared" si="698"/>
        <v>4.6761659588407989</v>
      </c>
      <c r="AJ1388">
        <f t="shared" si="699"/>
        <v>63.725321041110604</v>
      </c>
      <c r="AK1388"/>
      <c r="AL1388"/>
      <c r="AM1388"/>
      <c r="AN1388"/>
    </row>
    <row r="1389" spans="1:40" x14ac:dyDescent="0.25">
      <c r="A1389"/>
      <c r="B1389">
        <f t="shared" si="665"/>
        <v>125500</v>
      </c>
      <c r="C1389" s="237" t="str">
        <f t="shared" si="668"/>
        <v>-4.85238508870499E-06+0.019514122625977i</v>
      </c>
      <c r="D1389" s="208" t="str">
        <f t="shared" si="669"/>
        <v>-5.95704315862498+0.149608273465824i</v>
      </c>
      <c r="E1389" t="str">
        <f t="shared" si="670"/>
        <v>2870</v>
      </c>
      <c r="F1389" t="str">
        <f t="shared" si="671"/>
        <v>0.777000777000777</v>
      </c>
      <c r="G1389" t="str">
        <f t="shared" si="666"/>
        <v>0.777000777000777</v>
      </c>
      <c r="H1389" t="str">
        <f t="shared" si="672"/>
        <v>8.19766851519914+2.6583816699791i</v>
      </c>
      <c r="I1389" t="str">
        <f t="shared" si="673"/>
        <v>492.837347531899i</v>
      </c>
      <c r="J1389" t="str">
        <f t="shared" si="667"/>
        <v>-206.757236623951+106.589284444687i</v>
      </c>
      <c r="K1389" t="str">
        <f t="shared" si="674"/>
        <v>0.970825075212926-1.88316406139707i</v>
      </c>
      <c r="L1389" t="str">
        <f t="shared" si="675"/>
        <v>0.076668613156504-0.125239655089453i</v>
      </c>
      <c r="M1389" t="str">
        <f t="shared" si="676"/>
        <v>1.04749368836943-2.00840371648652i</v>
      </c>
      <c r="N1389" t="str">
        <f t="shared" si="677"/>
        <v>-0.556581169761981i</v>
      </c>
      <c r="O1389" t="str">
        <f t="shared" si="678"/>
        <v>0.84906619138755-0.528286477815437i</v>
      </c>
      <c r="P1389" t="str">
        <f t="shared" si="679"/>
        <v>0.15093380861245+0.528286477815437i</v>
      </c>
      <c r="Q1389" t="str">
        <f t="shared" si="680"/>
        <v>-0.15093380861245+0.028294691946544i</v>
      </c>
      <c r="R1389" t="str">
        <f t="shared" si="681"/>
        <v>-0.332178904155356-3.56239190226928i</v>
      </c>
      <c r="S1389" t="str">
        <f t="shared" si="682"/>
        <v>0.0577305799298599i</v>
      </c>
      <c r="T1389" t="str">
        <f t="shared" si="683"/>
        <v>0.205658950455442-0.019176880777354i</v>
      </c>
      <c r="U1389" t="str">
        <f t="shared" si="684"/>
        <v>0.0001-1268.16687722626i</v>
      </c>
      <c r="V1389" t="str">
        <f t="shared" si="685"/>
        <v>0.00002-0.0203410227845932i</v>
      </c>
      <c r="W1389" t="str">
        <f t="shared" si="686"/>
        <v>0.0000199993584529567-0.0203406965261339i</v>
      </c>
      <c r="X1389" t="str">
        <f t="shared" si="687"/>
        <v>0.00148312186507967-0.0202319948063643i</v>
      </c>
      <c r="Y1389" t="str">
        <f t="shared" si="688"/>
        <v>0.009+0.788539756051038i</v>
      </c>
      <c r="Z1389" t="str">
        <f t="shared" si="689"/>
        <v>-0.315623462471798-0.0274709988186685i</v>
      </c>
      <c r="AA1389" t="str">
        <f t="shared" si="690"/>
        <v>0.213069160393578-15.6158338822314i</v>
      </c>
      <c r="AB1389" t="str">
        <f t="shared" si="691"/>
        <v>1.40014055421969-0.130557548895139i</v>
      </c>
      <c r="AC1389" t="str">
        <f t="shared" si="692"/>
        <v>2.20442612695883-2.94880570113496i</v>
      </c>
      <c r="AD1389" t="str">
        <f t="shared" si="693"/>
        <v>0.256105360989585+0.283360549960421i</v>
      </c>
      <c r="AE1389" t="str">
        <f t="shared" si="694"/>
        <v>-0.0730486634599029-0.096470707975621i</v>
      </c>
      <c r="AF1389" t="str">
        <f t="shared" si="695"/>
        <v>-14.1547116738241-2.50877339651328i</v>
      </c>
      <c r="AG1389" t="str">
        <f t="shared" si="696"/>
        <v>1.01621571554094-0.0142589026323186i</v>
      </c>
      <c r="AH1389" t="str">
        <f t="shared" si="697"/>
        <v>0.757788451959396+1.53469662769962i</v>
      </c>
      <c r="AI1389">
        <f t="shared" si="698"/>
        <v>4.6679899892407777</v>
      </c>
      <c r="AJ1389">
        <f t="shared" si="699"/>
        <v>63.721183041320252</v>
      </c>
      <c r="AK1389"/>
      <c r="AL1389"/>
      <c r="AM1389"/>
      <c r="AN1389"/>
    </row>
    <row r="1390" spans="1:40" x14ac:dyDescent="0.25">
      <c r="A1390"/>
      <c r="B1390">
        <f t="shared" si="665"/>
        <v>125600</v>
      </c>
      <c r="C1390" s="237" t="str">
        <f t="shared" si="668"/>
        <v>-4.84466143726024E-06+0.01949858590606i</v>
      </c>
      <c r="D1390" s="208" t="str">
        <f t="shared" si="669"/>
        <v>-5.95704309941031+0.149489158613127i</v>
      </c>
      <c r="E1390" t="str">
        <f t="shared" si="670"/>
        <v>2870</v>
      </c>
      <c r="F1390" t="str">
        <f t="shared" si="671"/>
        <v>0.777000777000777</v>
      </c>
      <c r="G1390" t="str">
        <f t="shared" si="666"/>
        <v>0.777000777000777</v>
      </c>
      <c r="H1390" t="str">
        <f t="shared" si="672"/>
        <v>8.19899470669361+2.65673192767646i</v>
      </c>
      <c r="I1390" t="str">
        <f t="shared" si="673"/>
        <v>493.230046613598i</v>
      </c>
      <c r="J1390" t="str">
        <f t="shared" si="667"/>
        <v>-207.088455760894+106.67421614544i</v>
      </c>
      <c r="K1390" t="str">
        <f t="shared" si="674"/>
        <v>0.969592043049723-1.88228539349619i</v>
      </c>
      <c r="L1390" t="str">
        <f t="shared" si="675"/>
        <v>0.0765798061745515-0.125194264137223i</v>
      </c>
      <c r="M1390" t="str">
        <f t="shared" si="676"/>
        <v>1.04617184922427-2.00747965763341i</v>
      </c>
      <c r="N1390" t="str">
        <f t="shared" si="677"/>
        <v>-0.557024660733902i</v>
      </c>
      <c r="O1390" t="str">
        <f t="shared" si="678"/>
        <v>0.848831817612762-0.528662979040725i</v>
      </c>
      <c r="P1390" t="str">
        <f t="shared" si="679"/>
        <v>0.151168182387238+0.528662979040725i</v>
      </c>
      <c r="Q1390" t="str">
        <f t="shared" si="680"/>
        <v>-0.151168182387238+0.028361681693177i</v>
      </c>
      <c r="R1390" t="str">
        <f t="shared" si="681"/>
        <v>-0.332177052324606-3.55950617628091i</v>
      </c>
      <c r="S1390" t="str">
        <f t="shared" si="682"/>
        <v>0.0577765803919553i</v>
      </c>
      <c r="T1390" t="str">
        <f t="shared" si="683"/>
        <v>0.205656094749555-0.0191920541679953i</v>
      </c>
      <c r="U1390" t="str">
        <f t="shared" si="684"/>
        <v>0.0001-1267.1571902221i</v>
      </c>
      <c r="V1390" t="str">
        <f t="shared" si="685"/>
        <v>0.00002-0.0203248277027583i</v>
      </c>
      <c r="W1390" t="str">
        <f t="shared" si="686"/>
        <v>0.0000199993584529566-0.0203245017040594i</v>
      </c>
      <c r="X1390" t="str">
        <f t="shared" si="687"/>
        <v>0.00148080507443936-0.0202160539409729i</v>
      </c>
      <c r="Y1390" t="str">
        <f t="shared" si="688"/>
        <v>0.009+0.789168074581756i</v>
      </c>
      <c r="Z1390" t="str">
        <f t="shared" si="689"/>
        <v>-0.315111249993638-0.0274038950618254i</v>
      </c>
      <c r="AA1390" t="str">
        <f t="shared" si="690"/>
        <v>0.212665347816699-15.6027564449931i</v>
      </c>
      <c r="AB1390" t="str">
        <f t="shared" si="691"/>
        <v>1.40012111237378-0.130660850402488i</v>
      </c>
      <c r="AC1390" t="str">
        <f t="shared" si="692"/>
        <v>2.20246829403794-2.94740835480021i</v>
      </c>
      <c r="AD1390" t="str">
        <f t="shared" si="693"/>
        <v>0.256227808871147+0.283566912580364i</v>
      </c>
      <c r="AE1390" t="str">
        <f t="shared" si="694"/>
        <v>-0.0729694272211602-0.0963767642662617i</v>
      </c>
      <c r="AF1390" t="str">
        <f t="shared" si="695"/>
        <v>-14.1560378061039-2.50724276906333i</v>
      </c>
      <c r="AG1390" t="str">
        <f t="shared" si="696"/>
        <v>1.01621367682118-0.0142539499693703i</v>
      </c>
      <c r="AH1390" t="str">
        <f t="shared" si="697"/>
        <v>0.757187092249572+1.53319929638248i</v>
      </c>
      <c r="AI1390">
        <f t="shared" si="698"/>
        <v>4.6598217685223196</v>
      </c>
      <c r="AJ1390">
        <f t="shared" si="699"/>
        <v>63.717037635271566</v>
      </c>
      <c r="AK1390"/>
      <c r="AL1390"/>
      <c r="AM1390"/>
      <c r="AN1390"/>
    </row>
    <row r="1391" spans="1:40" x14ac:dyDescent="0.25">
      <c r="A1391"/>
      <c r="B1391">
        <f t="shared" si="665"/>
        <v>125700</v>
      </c>
      <c r="C1391" s="237" t="str">
        <f t="shared" si="668"/>
        <v>-0.0000048369562120163+0.0194830739064566i</v>
      </c>
      <c r="D1391" s="208" t="str">
        <f t="shared" si="669"/>
        <v>-5.95704304033692+0.149370233282834i</v>
      </c>
      <c r="E1391" t="str">
        <f t="shared" si="670"/>
        <v>2870</v>
      </c>
      <c r="F1391" t="str">
        <f t="shared" si="671"/>
        <v>0.777000777000777</v>
      </c>
      <c r="G1391" t="str">
        <f t="shared" si="666"/>
        <v>0.777000777000777</v>
      </c>
      <c r="H1391" t="str">
        <f t="shared" si="672"/>
        <v>8.20031819887686+2.6550838608926i</v>
      </c>
      <c r="I1391" t="str">
        <f t="shared" si="673"/>
        <v>493.622745695296i</v>
      </c>
      <c r="J1391" t="str">
        <f t="shared" si="667"/>
        <v>-207.419938712362+106.759147846192i</v>
      </c>
      <c r="K1391" t="str">
        <f t="shared" si="674"/>
        <v>0.968361160569648-1.88140704219711i</v>
      </c>
      <c r="L1391" t="str">
        <f t="shared" si="675"/>
        <v>0.0764911341998604-0.125148862889479i</v>
      </c>
      <c r="M1391" t="str">
        <f t="shared" si="676"/>
        <v>1.04485229476951-2.00655590508659i</v>
      </c>
      <c r="N1391" t="str">
        <f t="shared" si="677"/>
        <v>-0.557468151705824i</v>
      </c>
      <c r="O1391" t="str">
        <f t="shared" si="678"/>
        <v>0.848597276886134-0.529039376286338i</v>
      </c>
      <c r="P1391" t="str">
        <f t="shared" si="679"/>
        <v>0.151402723113866+0.529039376286338i</v>
      </c>
      <c r="Q1391" t="str">
        <f t="shared" si="680"/>
        <v>-0.151402723113866+0.028428775419486i</v>
      </c>
      <c r="R1391" t="str">
        <f t="shared" si="681"/>
        <v>-0.332175198982459-3.55662500213523i</v>
      </c>
      <c r="S1391" t="str">
        <f t="shared" si="682"/>
        <v>0.0578225808540509i</v>
      </c>
      <c r="T1391" t="str">
        <f t="shared" si="683"/>
        <v>0.205653236753503-0.0192072273008737i</v>
      </c>
      <c r="U1391" t="str">
        <f t="shared" si="684"/>
        <v>0.0001-1266.14910972073i</v>
      </c>
      <c r="V1391" t="str">
        <f t="shared" si="685"/>
        <v>0.00002-0.0203086583887545i</v>
      </c>
      <c r="W1391" t="str">
        <f t="shared" si="686"/>
        <v>0.0000199993584529566-0.0203083326494026i</v>
      </c>
      <c r="X1391" t="str">
        <f t="shared" si="687"/>
        <v>0.00147849377269812-0.0202001380426202i</v>
      </c>
      <c r="Y1391" t="str">
        <f t="shared" si="688"/>
        <v>0.009+0.789796393112474i</v>
      </c>
      <c r="Z1391" t="str">
        <f t="shared" si="689"/>
        <v>-0.314600290998012-0.0273370125229878i</v>
      </c>
      <c r="AA1391" t="str">
        <f t="shared" si="690"/>
        <v>0.212262712876681-15.5897013888093i</v>
      </c>
      <c r="AB1391" t="str">
        <f t="shared" si="691"/>
        <v>1.40010165493628-0.130764150154969i</v>
      </c>
      <c r="AC1391" t="str">
        <f t="shared" si="692"/>
        <v>2.20051384940368-2.9460114657969i</v>
      </c>
      <c r="AD1391" t="str">
        <f t="shared" si="693"/>
        <v>0.256350345693951+0.283773223099518i</v>
      </c>
      <c r="AE1391" t="str">
        <f t="shared" si="694"/>
        <v>-0.0728903811991977-0.0962829911750598i</v>
      </c>
      <c r="AF1391" t="str">
        <f t="shared" si="695"/>
        <v>-14.1573612392138-2.50571362760977i</v>
      </c>
      <c r="AG1391" t="str">
        <f t="shared" si="696"/>
        <v>1.01621163941691-0.0142490109353177i</v>
      </c>
      <c r="AH1391" t="str">
        <f t="shared" si="697"/>
        <v>0.75658706102157+1.53170468205717i</v>
      </c>
      <c r="AI1391">
        <f t="shared" si="698"/>
        <v>4.6516612815405054</v>
      </c>
      <c r="AJ1391">
        <f t="shared" si="699"/>
        <v>63.712884829862212</v>
      </c>
      <c r="AK1391"/>
      <c r="AL1391"/>
      <c r="AM1391"/>
      <c r="AN1391"/>
    </row>
    <row r="1392" spans="1:40" x14ac:dyDescent="0.25">
      <c r="A1392"/>
      <c r="B1392">
        <f t="shared" si="665"/>
        <v>125800</v>
      </c>
      <c r="C1392" s="237" t="str">
        <f t="shared" si="668"/>
        <v>-4.82926935440762E-06+0.0194675865682153i</v>
      </c>
      <c r="D1392" s="208" t="str">
        <f t="shared" si="669"/>
        <v>-5.95704298140434+0.149251497022984i</v>
      </c>
      <c r="E1392" t="str">
        <f t="shared" si="670"/>
        <v>2870</v>
      </c>
      <c r="F1392" t="str">
        <f t="shared" si="671"/>
        <v>0.777000777000777</v>
      </c>
      <c r="G1392" t="str">
        <f t="shared" si="666"/>
        <v>0.777000777000777</v>
      </c>
      <c r="H1392" t="str">
        <f t="shared" si="672"/>
        <v>8.20163899872808+2.65343746808454i</v>
      </c>
      <c r="I1392" t="str">
        <f t="shared" si="673"/>
        <v>494.015444776995i</v>
      </c>
      <c r="J1392" t="str">
        <f t="shared" si="667"/>
        <v>-207.751685478356+106.844079546945i</v>
      </c>
      <c r="K1392" t="str">
        <f t="shared" si="674"/>
        <v>0.967132423322758-1.88052900898256i</v>
      </c>
      <c r="L1392" t="str">
        <f t="shared" si="675"/>
        <v>0.0764025970088551-0.125103451507314i</v>
      </c>
      <c r="M1392" t="str">
        <f t="shared" si="676"/>
        <v>1.04353502033161-2.00563246048987i</v>
      </c>
      <c r="N1392" t="str">
        <f t="shared" si="677"/>
        <v>-0.557911642677746i</v>
      </c>
      <c r="O1392" t="str">
        <f t="shared" si="678"/>
        <v>0.848362569253796-0.529415669478244i</v>
      </c>
      <c r="P1392" t="str">
        <f t="shared" si="679"/>
        <v>0.151637430746204+0.529415669478244i</v>
      </c>
      <c r="Q1392" t="str">
        <f t="shared" si="680"/>
        <v>-0.151637430746204+0.0284959731995019i</v>
      </c>
      <c r="R1392" t="str">
        <f t="shared" si="681"/>
        <v>-0.332173344128843-3.55374836897663i</v>
      </c>
      <c r="S1392" t="str">
        <f t="shared" si="682"/>
        <v>0.0578685813161463i</v>
      </c>
      <c r="T1392" t="str">
        <f t="shared" si="683"/>
        <v>0.205650376467246-0.0192224001757762i</v>
      </c>
      <c r="U1392" t="str">
        <f t="shared" si="684"/>
        <v>0.0001-1265.14263189106i</v>
      </c>
      <c r="V1392" t="str">
        <f t="shared" si="685"/>
        <v>0.00002-0.0202925147811323i</v>
      </c>
      <c r="W1392" t="str">
        <f t="shared" si="686"/>
        <v>0.0000199993584529566-0.0202921893007153i</v>
      </c>
      <c r="X1392" t="str">
        <f t="shared" si="687"/>
        <v>0.00147618794256095-0.0201842470530147i</v>
      </c>
      <c r="Y1392" t="str">
        <f t="shared" si="688"/>
        <v>0.009+0.790424711643192i</v>
      </c>
      <c r="Z1392" t="str">
        <f t="shared" si="689"/>
        <v>-0.314090581374564-0.0272703502838891i</v>
      </c>
      <c r="AA1392" t="str">
        <f t="shared" si="690"/>
        <v>0.211861250937103-15.5766686551597i</v>
      </c>
      <c r="AB1392" t="str">
        <f t="shared" si="691"/>
        <v>1.40008218190689-0.130867448151132i</v>
      </c>
      <c r="AC1392" t="str">
        <f t="shared" si="692"/>
        <v>2.19856278612875-2.94461503655308i</v>
      </c>
      <c r="AD1392" t="str">
        <f t="shared" si="693"/>
        <v>0.256472971438877+0.28397948148508i</v>
      </c>
      <c r="AE1392" t="str">
        <f t="shared" si="694"/>
        <v>-0.0728115247725636-0.0961893882075842i</v>
      </c>
      <c r="AF1392" t="str">
        <f t="shared" si="695"/>
        <v>-14.1586819801324-2.50418597106156i</v>
      </c>
      <c r="AG1392" t="str">
        <f t="shared" si="696"/>
        <v>1.01620960332051-0.0142440854938494i</v>
      </c>
      <c r="AH1392" t="str">
        <f t="shared" si="697"/>
        <v>0.755988354271777+1.53021277700118i</v>
      </c>
      <c r="AI1392">
        <f t="shared" si="698"/>
        <v>4.6435085131929377</v>
      </c>
      <c r="AJ1392">
        <f t="shared" si="699"/>
        <v>63.708724631996638</v>
      </c>
      <c r="AK1392"/>
      <c r="AL1392"/>
      <c r="AM1392"/>
      <c r="AN1392"/>
    </row>
    <row r="1393" spans="1:40" x14ac:dyDescent="0.25">
      <c r="A1393"/>
      <c r="B1393">
        <f t="shared" si="665"/>
        <v>125900</v>
      </c>
      <c r="C1393" s="237" t="str">
        <f t="shared" si="668"/>
        <v>-4.82160080610112E-06+0.0194521238325718i</v>
      </c>
      <c r="D1393" s="208" t="str">
        <f t="shared" si="669"/>
        <v>-5.95704292261214+0.149132949383051i</v>
      </c>
      <c r="E1393" t="str">
        <f t="shared" si="670"/>
        <v>2870</v>
      </c>
      <c r="F1393" t="str">
        <f t="shared" si="671"/>
        <v>0.777000777000777</v>
      </c>
      <c r="G1393" t="str">
        <f t="shared" si="666"/>
        <v>0.777000777000777</v>
      </c>
      <c r="H1393" t="str">
        <f t="shared" si="672"/>
        <v>8.20295711320524+2.65179274770673i</v>
      </c>
      <c r="I1393" t="str">
        <f t="shared" si="673"/>
        <v>494.408143858694i</v>
      </c>
      <c r="J1393" t="str">
        <f t="shared" si="667"/>
        <v>-208.083696058875+106.929011247698i</v>
      </c>
      <c r="K1393" t="str">
        <f t="shared" si="674"/>
        <v>0.965905826868678-1.87965129532576i</v>
      </c>
      <c r="L1393" t="str">
        <f t="shared" si="675"/>
        <v>0.0763141943782518-0.125058030151133i</v>
      </c>
      <c r="M1393" t="str">
        <f t="shared" si="676"/>
        <v>1.04222002124693-2.00470932547689i</v>
      </c>
      <c r="N1393" t="str">
        <f t="shared" si="677"/>
        <v>-0.558355133649668i</v>
      </c>
      <c r="O1393" t="str">
        <f t="shared" si="678"/>
        <v>0.848127694761912-0.529791858542432i</v>
      </c>
      <c r="P1393" t="str">
        <f t="shared" si="679"/>
        <v>0.151872305238088+0.529791858542432i</v>
      </c>
      <c r="Q1393" t="str">
        <f t="shared" si="680"/>
        <v>-0.151872305238088+0.028563275107236i</v>
      </c>
      <c r="R1393" t="str">
        <f t="shared" si="681"/>
        <v>-0.332171487763657-3.55087626598401i</v>
      </c>
      <c r="S1393" t="str">
        <f t="shared" si="682"/>
        <v>0.0579145817782419i</v>
      </c>
      <c r="T1393" t="str">
        <f t="shared" si="683"/>
        <v>0.205647513890749-0.0192375727924886i</v>
      </c>
      <c r="U1393" t="str">
        <f t="shared" si="684"/>
        <v>0.0001-1264.13775291418i</v>
      </c>
      <c r="V1393" t="str">
        <f t="shared" si="685"/>
        <v>0.00002-0.0202763968186374i</v>
      </c>
      <c r="W1393" t="str">
        <f t="shared" si="686"/>
        <v>0.0000199993584529566-0.0202760715967438i</v>
      </c>
      <c r="X1393" t="str">
        <f t="shared" si="687"/>
        <v>0.00147388756680065-0.020168380914044i</v>
      </c>
      <c r="Y1393" t="str">
        <f t="shared" si="688"/>
        <v>0.009+0.79105303017391i</v>
      </c>
      <c r="Z1393" t="str">
        <f t="shared" si="689"/>
        <v>-0.313582117029846-0.0272039074308618i</v>
      </c>
      <c r="AA1393" t="str">
        <f t="shared" si="690"/>
        <v>0.211460957384442-15.5636581857309i</v>
      </c>
      <c r="AB1393" t="str">
        <f t="shared" si="691"/>
        <v>1.4000626932854-0.130970744389519i</v>
      </c>
      <c r="AC1393" t="str">
        <f t="shared" si="692"/>
        <v>2.19661509730062-2.9432190694819i</v>
      </c>
      <c r="AD1393" t="str">
        <f t="shared" si="693"/>
        <v>0.256595686086786+0.284185687704243i</v>
      </c>
      <c r="AE1393" t="str">
        <f t="shared" si="694"/>
        <v>-0.0727328573223384-0.0960959548713429i</v>
      </c>
      <c r="AF1393" t="str">
        <f t="shared" si="695"/>
        <v>-14.1600000358174-2.50265979832368i</v>
      </c>
      <c r="AG1393" t="str">
        <f t="shared" si="696"/>
        <v>1.01620756852441-0.0142391736087792i</v>
      </c>
      <c r="AH1393" t="str">
        <f t="shared" si="697"/>
        <v>0.755390968011409+1.52872357352124i</v>
      </c>
      <c r="AI1393">
        <f t="shared" si="698"/>
        <v>4.6353634484187864</v>
      </c>
      <c r="AJ1393">
        <f t="shared" si="699"/>
        <v>63.704557048587859</v>
      </c>
      <c r="AK1393"/>
      <c r="AL1393"/>
      <c r="AM1393"/>
      <c r="AN1393"/>
    </row>
    <row r="1394" spans="1:40" x14ac:dyDescent="0.25">
      <c r="A1394"/>
      <c r="B1394">
        <f t="shared" ref="B1394:B1457" si="700">B1393+100</f>
        <v>126000</v>
      </c>
      <c r="C1394" s="237" t="str">
        <f t="shared" si="668"/>
        <v>-4.81395050899508E-06+0.0194366856409487i</v>
      </c>
      <c r="D1394" s="208" t="str">
        <f t="shared" si="669"/>
        <v>-5.95704286395986+0.14901458991394i</v>
      </c>
      <c r="E1394" t="str">
        <f t="shared" si="670"/>
        <v>2870</v>
      </c>
      <c r="F1394" t="str">
        <f t="shared" si="671"/>
        <v>0.777000777000777</v>
      </c>
      <c r="G1394" t="str">
        <f t="shared" si="666"/>
        <v>0.777000777000777</v>
      </c>
      <c r="H1394" t="str">
        <f t="shared" si="672"/>
        <v>8.20427254924507+2.65014969821109i</v>
      </c>
      <c r="I1394" t="str">
        <f t="shared" si="673"/>
        <v>494.800842940392i</v>
      </c>
      <c r="J1394" t="str">
        <f t="shared" si="667"/>
        <v>-208.41597045392+107.013942948451i</v>
      </c>
      <c r="K1394" t="str">
        <f t="shared" si="674"/>
        <v>0.964681366776579-1.87877390269045i</v>
      </c>
      <c r="L1394" t="str">
        <f t="shared" si="675"/>
        <v>0.0762259260850553-0.125012598980653i</v>
      </c>
      <c r="M1394" t="str">
        <f t="shared" si="676"/>
        <v>1.04090729286163-2.0037865016711i</v>
      </c>
      <c r="N1394" t="str">
        <f t="shared" si="677"/>
        <v>-0.55879862462159i</v>
      </c>
      <c r="O1394" t="str">
        <f t="shared" si="678"/>
        <v>0.847892653456678-0.530167943404912i</v>
      </c>
      <c r="P1394" t="str">
        <f t="shared" si="679"/>
        <v>0.152107346543322+0.530167943404912i</v>
      </c>
      <c r="Q1394" t="str">
        <f t="shared" si="680"/>
        <v>-0.152107346543322+0.028630681216678i</v>
      </c>
      <c r="R1394" t="str">
        <f t="shared" si="681"/>
        <v>-0.332169629886829-3.54800868237062i</v>
      </c>
      <c r="S1394" t="str">
        <f t="shared" si="682"/>
        <v>0.0579605822403373i</v>
      </c>
      <c r="T1394" t="str">
        <f t="shared" si="683"/>
        <v>0.205644649023973-0.019252745150798i</v>
      </c>
      <c r="U1394" t="str">
        <f t="shared" si="684"/>
        <v>0.0001-1263.1344689833i</v>
      </c>
      <c r="V1394" t="str">
        <f t="shared" si="685"/>
        <v>0.00002-0.0202603044402099i</v>
      </c>
      <c r="W1394" t="str">
        <f t="shared" si="686"/>
        <v>0.0000199993584529566-0.0202599794764295i</v>
      </c>
      <c r="X1394" t="str">
        <f t="shared" si="687"/>
        <v>0.0014715926282578-0.0201525395677763i</v>
      </c>
      <c r="Y1394" t="str">
        <f t="shared" si="688"/>
        <v>0.009+0.791681348704628i</v>
      </c>
      <c r="Z1394" t="str">
        <f t="shared" si="689"/>
        <v>-0.313074893887268-0.0271376830548168i</v>
      </c>
      <c r="AA1394" t="str">
        <f t="shared" si="690"/>
        <v>0.211061827627949-15.5506699224158i</v>
      </c>
      <c r="AB1394" t="str">
        <f t="shared" si="691"/>
        <v>1.40004318907152-0.131074038868681i</v>
      </c>
      <c r="AC1394" t="str">
        <f t="shared" si="692"/>
        <v>2.19467077602122-2.94182356698131i</v>
      </c>
      <c r="AD1394" t="str">
        <f t="shared" si="693"/>
        <v>0.256718489618522+0.284391841724191i</v>
      </c>
      <c r="AE1394" t="str">
        <f t="shared" si="694"/>
        <v>-0.0726543782321321-0.0960026906757849i</v>
      </c>
      <c r="AF1394" t="str">
        <f t="shared" si="695"/>
        <v>-14.1613154132049-2.50113510829715i</v>
      </c>
      <c r="AG1394" t="str">
        <f t="shared" si="696"/>
        <v>1.01620553502105-0.0142342752440464i</v>
      </c>
      <c r="AH1394" t="str">
        <f t="shared" si="697"/>
        <v>0.754794898266524+1.52723706395341i</v>
      </c>
      <c r="AI1394">
        <f t="shared" si="698"/>
        <v>4.6272260721998411</v>
      </c>
      <c r="AJ1394">
        <f t="shared" si="699"/>
        <v>63.700382086558164</v>
      </c>
      <c r="AK1394"/>
      <c r="AL1394"/>
      <c r="AM1394"/>
      <c r="AN1394"/>
    </row>
    <row r="1395" spans="1:40" x14ac:dyDescent="0.25">
      <c r="A1395"/>
      <c r="B1395">
        <f t="shared" si="700"/>
        <v>126100</v>
      </c>
      <c r="C1395" s="237" t="str">
        <f t="shared" si="668"/>
        <v>-4.80631840521814E-06+0.019421271934954i</v>
      </c>
      <c r="D1395" s="208" t="str">
        <f t="shared" si="669"/>
        <v>-5.95704280544706+0.148896418167981i</v>
      </c>
      <c r="E1395" t="str">
        <f t="shared" si="670"/>
        <v>2870</v>
      </c>
      <c r="F1395" t="str">
        <f t="shared" si="671"/>
        <v>0.777000777000777</v>
      </c>
      <c r="G1395" t="str">
        <f t="shared" si="666"/>
        <v>0.777000777000777</v>
      </c>
      <c r="H1395" t="str">
        <f t="shared" si="672"/>
        <v>8.2055853137632+2.64850831804708i</v>
      </c>
      <c r="I1395" t="str">
        <f t="shared" si="673"/>
        <v>495.193542022091i</v>
      </c>
      <c r="J1395" t="str">
        <f t="shared" si="667"/>
        <v>-208.74850866349+107.098874649203i</v>
      </c>
      <c r="K1395" t="str">
        <f t="shared" si="674"/>
        <v>0.963459038625193-1.87789683253096i</v>
      </c>
      <c r="L1395" t="str">
        <f t="shared" si="675"/>
        <v>0.0761377919065617-0.124967158154907i</v>
      </c>
      <c r="M1395" t="str">
        <f t="shared" si="676"/>
        <v>1.03959683053175-2.00286399068587i</v>
      </c>
      <c r="N1395" t="str">
        <f t="shared" si="677"/>
        <v>-0.559242115593512i</v>
      </c>
      <c r="O1395" t="str">
        <f t="shared" si="678"/>
        <v>0.847657445384322-0.530543923991713i</v>
      </c>
      <c r="P1395" t="str">
        <f t="shared" si="679"/>
        <v>0.152342554615678+0.530543923991713i</v>
      </c>
      <c r="Q1395" t="str">
        <f t="shared" si="680"/>
        <v>-0.152342554615678+0.028698191601799i</v>
      </c>
      <c r="R1395" t="str">
        <f t="shared" si="681"/>
        <v>-0.332167770498255-3.54514560738391i</v>
      </c>
      <c r="S1395" t="str">
        <f t="shared" si="682"/>
        <v>0.0580065827024329i</v>
      </c>
      <c r="T1395" t="str">
        <f t="shared" si="683"/>
        <v>0.205641781866881-0.0192679172504898i</v>
      </c>
      <c r="U1395" t="str">
        <f t="shared" si="684"/>
        <v>0.0001-1262.13277630369i</v>
      </c>
      <c r="V1395" t="str">
        <f t="shared" si="685"/>
        <v>0.00002-0.0202442375849837i</v>
      </c>
      <c r="W1395" t="str">
        <f t="shared" si="686"/>
        <v>0.0000199993584529565-0.0202439128789069i</v>
      </c>
      <c r="X1395" t="str">
        <f t="shared" si="687"/>
        <v>0.00146930310984015-0.0201367229564579i</v>
      </c>
      <c r="Y1395" t="str">
        <f t="shared" si="688"/>
        <v>0.009+0.792309667235346i</v>
      </c>
      <c r="Z1395" t="str">
        <f t="shared" si="689"/>
        <v>-0.312568907886985-0.0270716762512109i</v>
      </c>
      <c r="AA1395" t="str">
        <f t="shared" si="690"/>
        <v>0.210663857099505-15.5377038073124i</v>
      </c>
      <c r="AB1395" t="str">
        <f t="shared" si="691"/>
        <v>1.40002366926501-0.131177331587155i</v>
      </c>
      <c r="AC1395" t="str">
        <f t="shared" si="692"/>
        <v>2.19272981540716-2.94042853143441i</v>
      </c>
      <c r="AD1395" t="str">
        <f t="shared" si="693"/>
        <v>0.256841382014913+0.284597943512098i</v>
      </c>
      <c r="AE1395" t="str">
        <f t="shared" si="694"/>
        <v>-0.0725760868880651-0.0959095951322792i</v>
      </c>
      <c r="AF1395" t="str">
        <f t="shared" si="695"/>
        <v>-14.1626281192103-2.4996118998791i</v>
      </c>
      <c r="AG1395" t="str">
        <f t="shared" si="696"/>
        <v>1.01620350280291-0.0142293903637144i</v>
      </c>
      <c r="AH1395" t="str">
        <f t="shared" si="697"/>
        <v>0.754200141077926+1.5257532406627i</v>
      </c>
      <c r="AI1395">
        <f t="shared" si="698"/>
        <v>4.6190963695591938</v>
      </c>
      <c r="AJ1395">
        <f t="shared" si="699"/>
        <v>63.696199752836407</v>
      </c>
      <c r="AK1395"/>
      <c r="AL1395"/>
      <c r="AM1395"/>
      <c r="AN1395"/>
    </row>
    <row r="1396" spans="1:40" x14ac:dyDescent="0.25">
      <c r="A1396"/>
      <c r="B1396">
        <f t="shared" si="700"/>
        <v>126200</v>
      </c>
      <c r="C1396" s="237" t="str">
        <f t="shared" si="668"/>
        <v>-4.79870443712805E-06+0.0194058826563813i</v>
      </c>
      <c r="D1396" s="208" t="str">
        <f t="shared" si="669"/>
        <v>-5.95704274707331+0.148778433698923i</v>
      </c>
      <c r="E1396" t="str">
        <f t="shared" si="670"/>
        <v>2870</v>
      </c>
      <c r="F1396" t="str">
        <f t="shared" si="671"/>
        <v>0.777000777000777</v>
      </c>
      <c r="G1396" t="str">
        <f t="shared" si="666"/>
        <v>0.777000777000777</v>
      </c>
      <c r="H1396" t="str">
        <f t="shared" si="672"/>
        <v>8.20689541365422+2.64686860566164i</v>
      </c>
      <c r="I1396" t="str">
        <f t="shared" si="673"/>
        <v>495.58624110379i</v>
      </c>
      <c r="J1396" t="str">
        <f t="shared" si="667"/>
        <v>-209.081310687587+107.183806349956i</v>
      </c>
      <c r="K1396" t="str">
        <f t="shared" si="674"/>
        <v>0.962238838002761-1.87702008629217i</v>
      </c>
      <c r="L1396" t="str">
        <f t="shared" si="675"/>
        <v>0.076049791620358-0.124921707832249i</v>
      </c>
      <c r="M1396" t="str">
        <f t="shared" si="676"/>
        <v>1.03828862962312-2.00194179412442i</v>
      </c>
      <c r="N1396" t="str">
        <f t="shared" si="677"/>
        <v>-0.559685606565434i</v>
      </c>
      <c r="O1396" t="str">
        <f t="shared" si="678"/>
        <v>0.847422070591107-0.530919800228886i</v>
      </c>
      <c r="P1396" t="str">
        <f t="shared" si="679"/>
        <v>0.152577929408893+0.530919800228886i</v>
      </c>
      <c r="Q1396" t="str">
        <f t="shared" si="680"/>
        <v>-0.152577929408893+0.028765806336548i</v>
      </c>
      <c r="R1396" t="str">
        <f t="shared" si="681"/>
        <v>-0.332165909597846-3.54228703030544i</v>
      </c>
      <c r="S1396" t="str">
        <f t="shared" si="682"/>
        <v>0.0580525831645285i</v>
      </c>
      <c r="T1396" t="str">
        <f t="shared" si="683"/>
        <v>0.205638912419437-0.0192830890913502i</v>
      </c>
      <c r="U1396" t="str">
        <f t="shared" si="684"/>
        <v>0.0001-1261.13267109267i</v>
      </c>
      <c r="V1396" t="str">
        <f t="shared" si="685"/>
        <v>0.00002-0.0202281961922856i</v>
      </c>
      <c r="W1396" t="str">
        <f t="shared" si="686"/>
        <v>0.0000199993584529566-0.0202278717435043i</v>
      </c>
      <c r="X1396" t="str">
        <f t="shared" si="687"/>
        <v>0.00146701899452261-0.0201209310225144i</v>
      </c>
      <c r="Y1396" t="str">
        <f t="shared" si="688"/>
        <v>0.009+0.792937985766064i</v>
      </c>
      <c r="Z1396" t="str">
        <f t="shared" si="689"/>
        <v>-0.312064154985839-0.0270058861200254i</v>
      </c>
      <c r="AA1396" t="str">
        <f t="shared" si="690"/>
        <v>0.210267041253492-15.5247597827232i</v>
      </c>
      <c r="AB1396" t="str">
        <f t="shared" si="691"/>
        <v>1.40000413386562-0.131280622543487i</v>
      </c>
      <c r="AC1396" t="str">
        <f t="shared" si="692"/>
        <v>2.19079220858956-2.93903396520929i</v>
      </c>
      <c r="AD1396" t="str">
        <f t="shared" si="693"/>
        <v>0.25696436325678+0.284803993035134i</v>
      </c>
      <c r="AE1396" t="str">
        <f t="shared" si="694"/>
        <v>-0.0724979826787657-0.0958166677541191i</v>
      </c>
      <c r="AF1396" t="str">
        <f t="shared" si="695"/>
        <v>-14.1639381607275-2.49809017196272i</v>
      </c>
      <c r="AG1396" t="str">
        <f t="shared" si="696"/>
        <v>1.01620147186251-0.0142245189319719i</v>
      </c>
      <c r="AH1396" t="str">
        <f t="shared" si="697"/>
        <v>0.75360669250115+1.52427209604315i</v>
      </c>
      <c r="AI1396">
        <f t="shared" si="698"/>
        <v>4.6109743255622035</v>
      </c>
      <c r="AJ1396">
        <f t="shared" si="699"/>
        <v>63.692010054359585</v>
      </c>
      <c r="AK1396"/>
      <c r="AL1396"/>
      <c r="AM1396"/>
      <c r="AN1396"/>
    </row>
    <row r="1397" spans="1:40" x14ac:dyDescent="0.25">
      <c r="A1397"/>
      <c r="B1397">
        <f t="shared" si="700"/>
        <v>126300</v>
      </c>
      <c r="C1397" s="237" t="str">
        <f t="shared" si="668"/>
        <v>-4.79110854731073E-06+0.0193905177472079i</v>
      </c>
      <c r="D1397" s="208" t="str">
        <f t="shared" si="669"/>
        <v>-5.95704268883815+0.148660636061927i</v>
      </c>
      <c r="E1397" t="str">
        <f t="shared" si="670"/>
        <v>2870</v>
      </c>
      <c r="F1397" t="str">
        <f t="shared" si="671"/>
        <v>0.777000777000777</v>
      </c>
      <c r="G1397" t="str">
        <f t="shared" si="666"/>
        <v>0.777000777000777</v>
      </c>
      <c r="H1397" t="str">
        <f t="shared" si="672"/>
        <v>8.20820285579167+2.64523055949932i</v>
      </c>
      <c r="I1397" t="str">
        <f t="shared" si="673"/>
        <v>495.978940185489i</v>
      </c>
      <c r="J1397" t="str">
        <f t="shared" si="667"/>
        <v>-209.414376526209+107.268738050709i</v>
      </c>
      <c r="K1397" t="str">
        <f t="shared" si="674"/>
        <v>0.961020760507054-1.87614366540968i</v>
      </c>
      <c r="L1397" t="str">
        <f t="shared" si="675"/>
        <v>0.0759619250043225-0.124876248170352i</v>
      </c>
      <c r="M1397" t="str">
        <f t="shared" si="676"/>
        <v>1.03698268551138-2.00101991358003i</v>
      </c>
      <c r="N1397" t="str">
        <f t="shared" si="677"/>
        <v>-0.560129097537356i</v>
      </c>
      <c r="O1397" t="str">
        <f t="shared" si="678"/>
        <v>0.847186529123327-0.531295572042503i</v>
      </c>
      <c r="P1397" t="str">
        <f t="shared" si="679"/>
        <v>0.152813470876673+0.531295572042503i</v>
      </c>
      <c r="Q1397" t="str">
        <f t="shared" si="680"/>
        <v>-0.152813470876673+0.028833525494853i</v>
      </c>
      <c r="R1397" t="str">
        <f t="shared" si="681"/>
        <v>-0.332164047185538-3.5394329404507i</v>
      </c>
      <c r="S1397" t="str">
        <f t="shared" si="682"/>
        <v>0.0580985836266239i</v>
      </c>
      <c r="T1397" t="str">
        <f t="shared" si="683"/>
        <v>0.205636040681602-0.0192982606731668i</v>
      </c>
      <c r="U1397" t="str">
        <f t="shared" si="684"/>
        <v>0.0001-1260.13414957954i</v>
      </c>
      <c r="V1397" t="str">
        <f t="shared" si="685"/>
        <v>0.00002-0.0202121802016345i</v>
      </c>
      <c r="W1397" t="str">
        <f t="shared" si="686"/>
        <v>0.0000199993584529566-0.0202118560097411i</v>
      </c>
      <c r="X1397" t="str">
        <f t="shared" si="687"/>
        <v>0.00146474026534658-0.0201051637085478i</v>
      </c>
      <c r="Y1397" t="str">
        <f t="shared" si="688"/>
        <v>0.009+0.793566304296782i</v>
      </c>
      <c r="Z1397" t="str">
        <f t="shared" si="689"/>
        <v>-0.311560631157251-0.0269403117657337i</v>
      </c>
      <c r="AA1397" t="str">
        <f t="shared" si="690"/>
        <v>0.209871375566664-15.5118377911539i</v>
      </c>
      <c r="AB1397" t="str">
        <f t="shared" si="691"/>
        <v>1.39998458287309-0.131383911736231i</v>
      </c>
      <c r="AC1397" t="str">
        <f t="shared" si="692"/>
        <v>2.18885794871403-2.93763987065931i</v>
      </c>
      <c r="AD1397" t="str">
        <f t="shared" si="693"/>
        <v>0.257087433324919+0.285009990260461i</v>
      </c>
      <c r="AE1397" t="str">
        <f t="shared" si="694"/>
        <v>-0.072420064995344-0.0957239080564969i</v>
      </c>
      <c r="AF1397" t="str">
        <f t="shared" si="695"/>
        <v>-14.1652455446298-2.49656992343739i</v>
      </c>
      <c r="AG1397" t="str">
        <f t="shared" si="696"/>
        <v>1.01619944219241-0.01421966091313i</v>
      </c>
      <c r="AH1397" t="str">
        <f t="shared" si="697"/>
        <v>0.753014548606294+1.52279362251749i</v>
      </c>
      <c r="AI1397">
        <f t="shared" si="698"/>
        <v>4.6028599253151654</v>
      </c>
      <c r="AJ1397">
        <f t="shared" si="699"/>
        <v>63.687812998072722</v>
      </c>
      <c r="AK1397"/>
      <c r="AL1397"/>
      <c r="AM1397"/>
      <c r="AN1397"/>
    </row>
    <row r="1398" spans="1:40" x14ac:dyDescent="0.25">
      <c r="A1398"/>
      <c r="B1398">
        <f t="shared" si="700"/>
        <v>126400</v>
      </c>
      <c r="C1398" s="237" t="str">
        <f t="shared" si="668"/>
        <v>-4.78353067857908E-06+0.0193751771495952i</v>
      </c>
      <c r="D1398" s="208" t="str">
        <f t="shared" si="669"/>
        <v>-5.95704263074116+0.148543024813563i</v>
      </c>
      <c r="E1398" t="str">
        <f t="shared" si="670"/>
        <v>2870</v>
      </c>
      <c r="F1398" t="str">
        <f t="shared" si="671"/>
        <v>0.777000777000777</v>
      </c>
      <c r="G1398" t="str">
        <f t="shared" si="666"/>
        <v>0.777000777000777</v>
      </c>
      <c r="H1398" t="str">
        <f t="shared" si="672"/>
        <v>8.20950764702827+2.64359417800226i</v>
      </c>
      <c r="I1398" t="str">
        <f t="shared" si="673"/>
        <v>496.371639267187i</v>
      </c>
      <c r="J1398" t="str">
        <f t="shared" si="667"/>
        <v>-209.747706179356+107.353669751462i</v>
      </c>
      <c r="K1398" t="str">
        <f t="shared" si="674"/>
        <v>0.959804801745324-1.87526757130975i</v>
      </c>
      <c r="L1398" t="str">
        <f t="shared" si="675"/>
        <v>0.0758741918366268-0.124830779326214i</v>
      </c>
      <c r="M1398" t="str">
        <f t="shared" si="676"/>
        <v>1.03567899358195-2.00009835063596i</v>
      </c>
      <c r="N1398" t="str">
        <f t="shared" si="677"/>
        <v>-0.560572588509278i</v>
      </c>
      <c r="O1398" t="str">
        <f t="shared" si="678"/>
        <v>0.846950821027309-0.531671239358654i</v>
      </c>
      <c r="P1398" t="str">
        <f t="shared" si="679"/>
        <v>0.153049178972691+0.531671239358654i</v>
      </c>
      <c r="Q1398" t="str">
        <f t="shared" si="680"/>
        <v>-0.153049178972691+0.028901349150624i</v>
      </c>
      <c r="R1398" t="str">
        <f t="shared" si="681"/>
        <v>-0.332162183261211-3.53658332716898i</v>
      </c>
      <c r="S1398" t="str">
        <f t="shared" si="682"/>
        <v>0.0581445840887195i</v>
      </c>
      <c r="T1398" t="str">
        <f t="shared" si="683"/>
        <v>0.20563316665334-0.0193134319957241i</v>
      </c>
      <c r="U1398" t="str">
        <f t="shared" si="684"/>
        <v>0.0001-1259.1372080055i</v>
      </c>
      <c r="V1398" t="str">
        <f t="shared" si="685"/>
        <v>0.00002-0.0201961895527408i</v>
      </c>
      <c r="W1398" t="str">
        <f t="shared" si="686"/>
        <v>0.0000199993584529566-0.0201958656173288i</v>
      </c>
      <c r="X1398" t="str">
        <f t="shared" si="687"/>
        <v>0.00146246690541998-0.0200894209573377i</v>
      </c>
      <c r="Y1398" t="str">
        <f t="shared" si="688"/>
        <v>0.009+0.7941946228275i</v>
      </c>
      <c r="Z1398" t="str">
        <f t="shared" si="689"/>
        <v>-0.311058332391163-0.0268749522972806i</v>
      </c>
      <c r="AA1398" t="str">
        <f t="shared" si="690"/>
        <v>0.209476855538003-15.4989377753127i</v>
      </c>
      <c r="AB1398" t="str">
        <f t="shared" si="691"/>
        <v>1.39996501628718-0.131487199163919i</v>
      </c>
      <c r="AC1398" t="str">
        <f t="shared" si="692"/>
        <v>2.18692702894075-2.93624625012303i</v>
      </c>
      <c r="AD1398" t="str">
        <f t="shared" si="693"/>
        <v>0.257210592200116+0.285215935155234i</v>
      </c>
      <c r="AE1398" t="str">
        <f t="shared" si="694"/>
        <v>-0.0723423332313906-0.0956313155565069i</v>
      </c>
      <c r="AF1398" t="str">
        <f t="shared" si="695"/>
        <v>-14.1665502777694-2.4950511531887i</v>
      </c>
      <c r="AG1398" t="str">
        <f t="shared" si="696"/>
        <v>1.01619741378518-0.0142148162716233i</v>
      </c>
      <c r="AH1398" t="str">
        <f t="shared" si="697"/>
        <v>0.752423705478058+1.52131781253719i</v>
      </c>
      <c r="AI1398">
        <f t="shared" si="698"/>
        <v>4.5947531539662618</v>
      </c>
      <c r="AJ1398">
        <f t="shared" si="699"/>
        <v>63.683608590928408</v>
      </c>
      <c r="AK1398"/>
      <c r="AL1398"/>
      <c r="AM1398"/>
      <c r="AN1398"/>
    </row>
    <row r="1399" spans="1:40" x14ac:dyDescent="0.25">
      <c r="A1399"/>
      <c r="B1399">
        <f t="shared" si="700"/>
        <v>126500</v>
      </c>
      <c r="C1399" s="237" t="str">
        <f t="shared" si="668"/>
        <v>-4.77597077397199E-06+0.0193598608058874i</v>
      </c>
      <c r="D1399" s="208" t="str">
        <f t="shared" si="669"/>
        <v>-5.95704257278189+0.148425599511803i</v>
      </c>
      <c r="E1399" t="str">
        <f t="shared" si="670"/>
        <v>2870</v>
      </c>
      <c r="F1399" t="str">
        <f t="shared" si="671"/>
        <v>0.777000777000777</v>
      </c>
      <c r="G1399" t="str">
        <f t="shared" si="666"/>
        <v>0.777000777000777</v>
      </c>
      <c r="H1399" t="str">
        <f t="shared" si="672"/>
        <v>8.2108097941958+2.64195945961025i</v>
      </c>
      <c r="I1399" t="str">
        <f t="shared" si="673"/>
        <v>496.764338348886i</v>
      </c>
      <c r="J1399" t="str">
        <f t="shared" si="667"/>
        <v>-210.081299647029+107.438601452214i</v>
      </c>
      <c r="K1399" t="str">
        <f t="shared" si="674"/>
        <v>0.958590957334292-1.87439180540941i</v>
      </c>
      <c r="L1399" t="str">
        <f t="shared" si="675"/>
        <v>0.0757865918957331-0.124785301456159i</v>
      </c>
      <c r="M1399" t="str">
        <f t="shared" si="676"/>
        <v>1.03437754923003-1.99917710686557i</v>
      </c>
      <c r="N1399" t="str">
        <f t="shared" si="677"/>
        <v>-0.5610160794812i</v>
      </c>
      <c r="O1399" t="str">
        <f t="shared" si="678"/>
        <v>0.846714946349413-0.532046802103452i</v>
      </c>
      <c r="P1399" t="str">
        <f t="shared" si="679"/>
        <v>0.153285053650587+0.532046802103452i</v>
      </c>
      <c r="Q1399" t="str">
        <f t="shared" si="680"/>
        <v>-0.153285053650587+0.028969277377748i</v>
      </c>
      <c r="R1399" t="str">
        <f t="shared" si="681"/>
        <v>-0.332160317824795-3.53373817984324i</v>
      </c>
      <c r="S1399" t="str">
        <f t="shared" si="682"/>
        <v>0.0581905845508149i</v>
      </c>
      <c r="T1399" t="str">
        <f t="shared" si="683"/>
        <v>0.205630290334611-0.0193286030588093i</v>
      </c>
      <c r="U1399" t="str">
        <f t="shared" si="684"/>
        <v>0.0001-1258.14184262368i</v>
      </c>
      <c r="V1399" t="str">
        <f t="shared" si="685"/>
        <v>0.00002-0.0201802241855055i</v>
      </c>
      <c r="W1399" t="str">
        <f t="shared" si="686"/>
        <v>0.0000199993584529565-0.0201799005061693i</v>
      </c>
      <c r="X1399" t="str">
        <f t="shared" si="687"/>
        <v>0.00146019889791669-0.0200737027118398i</v>
      </c>
      <c r="Y1399" t="str">
        <f t="shared" si="688"/>
        <v>0.009+0.794822941358218i</v>
      </c>
      <c r="Z1399" t="str">
        <f t="shared" si="689"/>
        <v>-0.310557254693942-0.0268098068280522i</v>
      </c>
      <c r="AA1399" t="str">
        <f t="shared" si="690"/>
        <v>0.209083476688601-15.4860596781093i</v>
      </c>
      <c r="AB1399" t="str">
        <f t="shared" si="691"/>
        <v>1.3999454341076-0.131590484825104i</v>
      </c>
      <c r="AC1399" t="str">
        <f t="shared" si="692"/>
        <v>2.1849994424443-2.93485310592428i</v>
      </c>
      <c r="AD1399" t="str">
        <f t="shared" si="693"/>
        <v>0.257333839863138+0.285421827686597i</v>
      </c>
      <c r="AE1399" t="str">
        <f t="shared" si="694"/>
        <v>-0.0722647867829595-0.0955388897731287i</v>
      </c>
      <c r="AF1399" t="str">
        <f t="shared" si="695"/>
        <v>-14.1678523669777-2.49353386009845i</v>
      </c>
      <c r="AG1399" t="str">
        <f t="shared" si="696"/>
        <v>1.01619538663345-0.0142099849720086i</v>
      </c>
      <c r="AH1399" t="str">
        <f t="shared" si="697"/>
        <v>0.751834159215611+1.51984465858212i</v>
      </c>
      <c r="AI1399">
        <f t="shared" si="698"/>
        <v>4.5866539967043076</v>
      </c>
      <c r="AJ1399">
        <f t="shared" si="699"/>
        <v>63.679396839885726</v>
      </c>
      <c r="AK1399"/>
      <c r="AL1399"/>
      <c r="AM1399"/>
      <c r="AN1399"/>
    </row>
    <row r="1400" spans="1:40" x14ac:dyDescent="0.25">
      <c r="A1400"/>
      <c r="B1400">
        <f t="shared" si="700"/>
        <v>126600</v>
      </c>
      <c r="C1400" s="237" t="str">
        <f t="shared" si="668"/>
        <v>-4.76842877675318E-06+0.0193445686586108i</v>
      </c>
      <c r="D1400" s="208" t="str">
        <f t="shared" si="669"/>
        <v>-5.95704251495992+0.148308359716016i</v>
      </c>
      <c r="E1400" t="str">
        <f t="shared" si="670"/>
        <v>2870</v>
      </c>
      <c r="F1400" t="str">
        <f t="shared" si="671"/>
        <v>0.777000777000777</v>
      </c>
      <c r="G1400" t="str">
        <f t="shared" si="666"/>
        <v>0.777000777000777</v>
      </c>
      <c r="H1400" t="str">
        <f t="shared" si="672"/>
        <v>8.21210930410533+2.64032640276076i</v>
      </c>
      <c r="I1400" t="str">
        <f t="shared" si="673"/>
        <v>497.157037430585i</v>
      </c>
      <c r="J1400" t="str">
        <f t="shared" si="667"/>
        <v>-210.415156929228+107.523533152967i</v>
      </c>
      <c r="K1400" t="str">
        <f t="shared" si="674"/>
        <v>0.957379222900163-1.87351636911646i</v>
      </c>
      <c r="L1400" t="str">
        <f t="shared" si="675"/>
        <v>0.0756991249603965-0.124739814715839i</v>
      </c>
      <c r="M1400" t="str">
        <f t="shared" si="676"/>
        <v>1.03307834786056-1.9982561838323i</v>
      </c>
      <c r="N1400" t="str">
        <f t="shared" si="677"/>
        <v>-0.561459570453121i</v>
      </c>
      <c r="O1400" t="str">
        <f t="shared" si="678"/>
        <v>0.846478905136034-0.532422260203029i</v>
      </c>
      <c r="P1400" t="str">
        <f t="shared" si="679"/>
        <v>0.153521094863966+0.532422260203029i</v>
      </c>
      <c r="Q1400" t="str">
        <f t="shared" si="680"/>
        <v>-0.153521094863966+0.029037310250092i</v>
      </c>
      <c r="R1400" t="str">
        <f t="shared" si="681"/>
        <v>-0.33215845087619-3.53089748789007i</v>
      </c>
      <c r="S1400" t="str">
        <f t="shared" si="682"/>
        <v>0.0582365850129105i</v>
      </c>
      <c r="T1400" t="str">
        <f t="shared" si="683"/>
        <v>0.205627411725382-0.0193437738622079i</v>
      </c>
      <c r="U1400" t="str">
        <f t="shared" si="684"/>
        <v>0.0001-1257.14804969901i</v>
      </c>
      <c r="V1400" t="str">
        <f t="shared" si="685"/>
        <v>0.00002-0.0201642840400193i</v>
      </c>
      <c r="W1400" t="str">
        <f t="shared" si="686"/>
        <v>0.0000199993584529566-0.0201639606163546i</v>
      </c>
      <c r="X1400" t="str">
        <f t="shared" si="687"/>
        <v>0.00145793622607641-0.0200580089151851i</v>
      </c>
      <c r="Y1400" t="str">
        <f t="shared" si="688"/>
        <v>0.009+0.795451259888936i</v>
      </c>
      <c r="Z1400" t="str">
        <f t="shared" si="689"/>
        <v>-0.310057394088302-0.0267448744758521i</v>
      </c>
      <c r="AA1400" t="str">
        <f t="shared" si="690"/>
        <v>0.208691234561523-15.4732034426544i</v>
      </c>
      <c r="AB1400" t="str">
        <f t="shared" si="691"/>
        <v>1.39992583633414-0.131693768718323i</v>
      </c>
      <c r="AC1400" t="str">
        <f t="shared" si="692"/>
        <v>2.18307518241382-2.93346044037236i</v>
      </c>
      <c r="AD1400" t="str">
        <f t="shared" si="693"/>
        <v>0.257457176294742+0.285627667821692i</v>
      </c>
      <c r="AE1400" t="str">
        <f t="shared" si="694"/>
        <v>-0.072187425048559-0.0954466302272234i</v>
      </c>
      <c r="AF1400" t="str">
        <f t="shared" si="695"/>
        <v>-14.1691518190652-2.49201804304474i</v>
      </c>
      <c r="AG1400" t="str">
        <f t="shared" si="696"/>
        <v>1.01619336072987-0.0142051669789652i</v>
      </c>
      <c r="AH1400" t="str">
        <f t="shared" si="697"/>
        <v>0.751245905932566+1.51837415316064i</v>
      </c>
      <c r="AI1400">
        <f t="shared" si="698"/>
        <v>4.578562438759727</v>
      </c>
      <c r="AJ1400">
        <f t="shared" si="699"/>
        <v>63.675177751912209</v>
      </c>
      <c r="AK1400"/>
      <c r="AL1400"/>
      <c r="AM1400"/>
      <c r="AN1400"/>
    </row>
    <row r="1401" spans="1:40" x14ac:dyDescent="0.25">
      <c r="A1401"/>
      <c r="B1401">
        <f t="shared" si="700"/>
        <v>126700</v>
      </c>
      <c r="C1401" s="237" t="str">
        <f t="shared" si="668"/>
        <v>-0.0000047609046304102+0.019329300650473i</v>
      </c>
      <c r="D1401" s="208" t="str">
        <f t="shared" si="669"/>
        <v>-5.95704245727479+0.14819130498696i</v>
      </c>
      <c r="E1401" t="str">
        <f t="shared" si="670"/>
        <v>2870</v>
      </c>
      <c r="F1401" t="str">
        <f t="shared" si="671"/>
        <v>0.777000777000777</v>
      </c>
      <c r="G1401" t="str">
        <f t="shared" si="666"/>
        <v>0.777000777000777</v>
      </c>
      <c r="H1401" t="str">
        <f t="shared" si="672"/>
        <v>8.21340618354717+2.63869500588896i</v>
      </c>
      <c r="I1401" t="str">
        <f t="shared" si="673"/>
        <v>497.549736512283i</v>
      </c>
      <c r="J1401" t="str">
        <f t="shared" si="667"/>
        <v>-210.749278025953+107.60846485372i</v>
      </c>
      <c r="K1401" t="str">
        <f t="shared" si="674"/>
        <v>0.956169594078568-1.87264126382954i</v>
      </c>
      <c r="L1401" t="str">
        <f t="shared" si="675"/>
        <v>0.0756117908096651-0.124694319260236i</v>
      </c>
      <c r="M1401" t="str">
        <f t="shared" si="676"/>
        <v>1.03178138488823-1.99733558308978i</v>
      </c>
      <c r="N1401" t="str">
        <f t="shared" si="677"/>
        <v>-0.561903061425043i</v>
      </c>
      <c r="O1401" t="str">
        <f t="shared" si="678"/>
        <v>0.846242697433594-0.53279761358354i</v>
      </c>
      <c r="P1401" t="str">
        <f t="shared" si="679"/>
        <v>0.153757302566406+0.53279761358354i</v>
      </c>
      <c r="Q1401" t="str">
        <f t="shared" si="680"/>
        <v>-0.153757302566406+0.0291054478415029i</v>
      </c>
      <c r="R1401" t="str">
        <f t="shared" si="681"/>
        <v>-0.332156582415331-3.52806124075933i</v>
      </c>
      <c r="S1401" t="str">
        <f t="shared" si="682"/>
        <v>0.0582825854750059i</v>
      </c>
      <c r="T1401" t="str">
        <f t="shared" si="683"/>
        <v>0.205624530825611-0.0193589444057074i</v>
      </c>
      <c r="U1401" t="str">
        <f t="shared" si="684"/>
        <v>0.0001-1256.15582550825i</v>
      </c>
      <c r="V1401" t="str">
        <f t="shared" si="685"/>
        <v>0.00002-0.0201483690565623i</v>
      </c>
      <c r="W1401" t="str">
        <f t="shared" si="686"/>
        <v>0.0000199993584529566-0.0201480458881653i</v>
      </c>
      <c r="X1401" t="str">
        <f t="shared" si="687"/>
        <v>0.00145567887320418-0.0200423395106796i</v>
      </c>
      <c r="Y1401" t="str">
        <f t="shared" si="688"/>
        <v>0.009+0.796079578419654i</v>
      </c>
      <c r="Z1401" t="str">
        <f t="shared" si="689"/>
        <v>-0.309558746613224-0.0266801543628736i</v>
      </c>
      <c r="AA1401" t="str">
        <f t="shared" si="690"/>
        <v>0.208300124721681-15.4603690122581i</v>
      </c>
      <c r="AB1401" t="str">
        <f t="shared" si="691"/>
        <v>1.39990622296651-0.131797050842131i</v>
      </c>
      <c r="AC1401" t="str">
        <f t="shared" si="692"/>
        <v>2.18115424205276-2.9320682557619i</v>
      </c>
      <c r="AD1401" t="str">
        <f t="shared" si="693"/>
        <v>0.257580601475668+0.28583345552765i</v>
      </c>
      <c r="AE1401" t="str">
        <f t="shared" si="694"/>
        <v>-0.0721102474291369-0.0953545364415186i</v>
      </c>
      <c r="AF1401" t="str">
        <f t="shared" si="695"/>
        <v>-14.170448640822-2.490503700902i</v>
      </c>
      <c r="AG1401" t="str">
        <f t="shared" si="696"/>
        <v>1.01619133606711-0.0142003622572934i</v>
      </c>
      <c r="AH1401" t="str">
        <f t="shared" si="697"/>
        <v>0.750658941756927+1.51690628880935i</v>
      </c>
      <c r="AI1401">
        <f t="shared" si="698"/>
        <v>4.5704784654038857</v>
      </c>
      <c r="AJ1401">
        <f t="shared" si="699"/>
        <v>63.670951333981698</v>
      </c>
      <c r="AK1401"/>
      <c r="AL1401"/>
      <c r="AM1401"/>
      <c r="AN1401"/>
    </row>
    <row r="1402" spans="1:40" x14ac:dyDescent="0.25">
      <c r="A1402"/>
      <c r="B1402">
        <f t="shared" si="700"/>
        <v>126800</v>
      </c>
      <c r="C1402" s="237" t="str">
        <f t="shared" si="668"/>
        <v>-4.75339827865338E-06+0.0193140567243626i</v>
      </c>
      <c r="D1402" s="208" t="str">
        <f t="shared" si="669"/>
        <v>-5.9570423997261+0.14807443488678i</v>
      </c>
      <c r="E1402" t="str">
        <f t="shared" si="670"/>
        <v>2870</v>
      </c>
      <c r="F1402" t="str">
        <f t="shared" si="671"/>
        <v>0.777000777000777</v>
      </c>
      <c r="G1402" t="str">
        <f t="shared" si="666"/>
        <v>0.777000777000777</v>
      </c>
      <c r="H1402" t="str">
        <f t="shared" si="672"/>
        <v>8.21470043929109+2.63706526742777i</v>
      </c>
      <c r="I1402" t="str">
        <f t="shared" si="673"/>
        <v>497.942435593982i</v>
      </c>
      <c r="J1402" t="str">
        <f t="shared" si="667"/>
        <v>-211.083662937203+107.693396554473i</v>
      </c>
      <c r="K1402" t="str">
        <f t="shared" si="674"/>
        <v>0.954962066514589-1.87176649093819i</v>
      </c>
      <c r="L1402" t="str">
        <f t="shared" si="675"/>
        <v>0.0755245892228792-0.124648815243668i</v>
      </c>
      <c r="M1402" t="str">
        <f t="shared" si="676"/>
        <v>1.03048665573747-1.99641530618186i</v>
      </c>
      <c r="N1402" t="str">
        <f t="shared" si="677"/>
        <v>-0.562346552396965i</v>
      </c>
      <c r="O1402" t="str">
        <f t="shared" si="678"/>
        <v>0.846006323288553-0.533172862171157i</v>
      </c>
      <c r="P1402" t="str">
        <f t="shared" si="679"/>
        <v>0.153993676711447+0.533172862171157i</v>
      </c>
      <c r="Q1402" t="str">
        <f t="shared" si="680"/>
        <v>-0.153993676711447+0.029173690225808i</v>
      </c>
      <c r="R1402" t="str">
        <f t="shared" si="681"/>
        <v>-0.332154712442092-3.52522942793424i</v>
      </c>
      <c r="S1402" t="str">
        <f t="shared" si="682"/>
        <v>0.0583285859371015i</v>
      </c>
      <c r="T1402" t="str">
        <f t="shared" si="683"/>
        <v>0.205621647635261-0.0193741146890918i</v>
      </c>
      <c r="U1402" t="str">
        <f t="shared" si="684"/>
        <v>0.0001-1255.16516633987i</v>
      </c>
      <c r="V1402" t="str">
        <f t="shared" si="685"/>
        <v>0.00002-0.0201324791756029i</v>
      </c>
      <c r="W1402" t="str">
        <f t="shared" si="686"/>
        <v>0.0000199993584529565-0.0201321562620711i</v>
      </c>
      <c r="X1402" t="str">
        <f t="shared" si="687"/>
        <v>0.0014534268226703-0.0200266944418035i</v>
      </c>
      <c r="Y1402" t="str">
        <f t="shared" si="688"/>
        <v>0.009+0.796707896950371i</v>
      </c>
      <c r="Z1402" t="str">
        <f t="shared" si="689"/>
        <v>-0.309061308323878-0.0266156456156771i</v>
      </c>
      <c r="AA1402" t="str">
        <f t="shared" si="690"/>
        <v>0.207910142755699-15.4475563304297i</v>
      </c>
      <c r="AB1402" t="str">
        <f t="shared" si="691"/>
        <v>1.39988659400445-0.131900331195058i</v>
      </c>
      <c r="AC1402" t="str">
        <f t="shared" si="692"/>
        <v>2.17923661457909-2.93067655437314i</v>
      </c>
      <c r="AD1402" t="str">
        <f t="shared" si="693"/>
        <v>0.257704115386637+0.286039190771594i</v>
      </c>
      <c r="AE1402" t="str">
        <f t="shared" si="694"/>
        <v>-0.0720332533280695-0.0952626079406041i</v>
      </c>
      <c r="AF1402" t="str">
        <f t="shared" si="695"/>
        <v>-14.1717428390172-2.48899083254099i</v>
      </c>
      <c r="AG1402" t="str">
        <f t="shared" si="696"/>
        <v>1.0161893126379-0.0141955707719143i</v>
      </c>
      <c r="AH1402" t="str">
        <f t="shared" si="697"/>
        <v>0.750073262830949+1.51544105809289i</v>
      </c>
      <c r="AI1402">
        <f t="shared" si="698"/>
        <v>4.5624020619484771</v>
      </c>
      <c r="AJ1402">
        <f t="shared" si="699"/>
        <v>63.666717593075504</v>
      </c>
      <c r="AK1402"/>
      <c r="AL1402"/>
      <c r="AM1402"/>
      <c r="AN1402"/>
    </row>
    <row r="1403" spans="1:40" x14ac:dyDescent="0.25">
      <c r="A1403"/>
      <c r="B1403">
        <f t="shared" si="700"/>
        <v>126900</v>
      </c>
      <c r="C1403" s="237" t="str">
        <f t="shared" si="668"/>
        <v>-0.0000047459096654147+0.0192988368233481i</v>
      </c>
      <c r="D1403" s="208" t="str">
        <f t="shared" si="669"/>
        <v>-5.95704234231339+0.147957748979002i</v>
      </c>
      <c r="E1403" t="str">
        <f t="shared" si="670"/>
        <v>2870</v>
      </c>
      <c r="F1403" t="str">
        <f t="shared" si="671"/>
        <v>0.777000777000777</v>
      </c>
      <c r="G1403" t="str">
        <f t="shared" si="666"/>
        <v>0.777000777000777</v>
      </c>
      <c r="H1403" t="str">
        <f t="shared" si="672"/>
        <v>8.21599207808619+2.63543718580787i</v>
      </c>
      <c r="I1403" t="str">
        <f t="shared" si="673"/>
        <v>498.335134675681i</v>
      </c>
      <c r="J1403" t="str">
        <f t="shared" si="667"/>
        <v>-211.418311662979+107.778328255225i</v>
      </c>
      <c r="K1403" t="str">
        <f t="shared" si="674"/>
        <v>0.953756635862696-1.87089205182284i</v>
      </c>
      <c r="L1403" t="str">
        <f t="shared" si="675"/>
        <v>0.075437519979675-0.124603302819788i</v>
      </c>
      <c r="M1403" t="str">
        <f t="shared" si="676"/>
        <v>1.02919415584237-1.99549535464263i</v>
      </c>
      <c r="N1403" t="str">
        <f t="shared" si="677"/>
        <v>-0.562790043368887i</v>
      </c>
      <c r="O1403" t="str">
        <f t="shared" si="678"/>
        <v>0.845769782747403-0.533548005892076i</v>
      </c>
      <c r="P1403" t="str">
        <f t="shared" si="679"/>
        <v>0.154230217252597+0.533548005892076i</v>
      </c>
      <c r="Q1403" t="str">
        <f t="shared" si="680"/>
        <v>-0.154230217252597+0.0292420374768111i</v>
      </c>
      <c r="R1403" t="str">
        <f t="shared" si="681"/>
        <v>-0.33215284095641-3.52240203893122i</v>
      </c>
      <c r="S1403" t="str">
        <f t="shared" si="682"/>
        <v>0.0583745863991969i</v>
      </c>
      <c r="T1403" t="str">
        <f t="shared" si="683"/>
        <v>0.205618762154298-0.0193892847121487i</v>
      </c>
      <c r="U1403" t="str">
        <f t="shared" si="684"/>
        <v>0.0001-1254.17606849405i</v>
      </c>
      <c r="V1403" t="str">
        <f t="shared" si="685"/>
        <v>0.00002-0.020116614337797i</v>
      </c>
      <c r="W1403" t="str">
        <f t="shared" si="686"/>
        <v>0.0000199993584529566-0.0201162916787287i</v>
      </c>
      <c r="X1403" t="str">
        <f t="shared" si="687"/>
        <v>0.00145118005790977-0.0200110736522104i</v>
      </c>
      <c r="Y1403" t="str">
        <f t="shared" si="688"/>
        <v>0.009+0.797336215481089i</v>
      </c>
      <c r="Z1403" t="str">
        <f t="shared" si="689"/>
        <v>-0.308565075291535-0.026551347365161i</v>
      </c>
      <c r="AA1403" t="str">
        <f t="shared" si="690"/>
        <v>0.207521284271796-15.4347653408764i</v>
      </c>
      <c r="AB1403" t="str">
        <f t="shared" si="691"/>
        <v>1.39986694944774-0.132003609775656i</v>
      </c>
      <c r="AC1403" t="str">
        <f t="shared" si="692"/>
        <v>2.17732229322512-2.92928533847192i</v>
      </c>
      <c r="AD1403" t="str">
        <f t="shared" si="693"/>
        <v>0.257827718008361+0.286244873520646i</v>
      </c>
      <c r="AE1403" t="str">
        <f t="shared" si="694"/>
        <v>-0.0719564421511513-0.0951708442509208i</v>
      </c>
      <c r="AF1403" t="str">
        <f t="shared" si="695"/>
        <v>-14.1730344203996-2.48747943682887i</v>
      </c>
      <c r="AG1403" t="str">
        <f t="shared" si="696"/>
        <v>1.01618729043497-0.0141907924878698i</v>
      </c>
      <c r="AH1403" t="str">
        <f t="shared" si="697"/>
        <v>0.749488865311183+1.51397845360398i</v>
      </c>
      <c r="AI1403">
        <f t="shared" si="698"/>
        <v>4.5543332137463919</v>
      </c>
      <c r="AJ1403">
        <f t="shared" si="699"/>
        <v>63.662476536181657</v>
      </c>
      <c r="AK1403"/>
      <c r="AL1403"/>
      <c r="AM1403"/>
      <c r="AN1403"/>
    </row>
    <row r="1404" spans="1:40" x14ac:dyDescent="0.25">
      <c r="A1404"/>
      <c r="B1404">
        <f t="shared" si="700"/>
        <v>127000</v>
      </c>
      <c r="C1404" s="237" t="str">
        <f t="shared" si="668"/>
        <v>-4.73843873484682E-06+0.0192836408906773i</v>
      </c>
      <c r="D1404" s="208" t="str">
        <f t="shared" si="669"/>
        <v>-5.95704228503626+0.147841246828526i</v>
      </c>
      <c r="E1404" t="str">
        <f t="shared" si="670"/>
        <v>2870</v>
      </c>
      <c r="F1404" t="str">
        <f t="shared" si="671"/>
        <v>0.777000777000777</v>
      </c>
      <c r="G1404" t="str">
        <f t="shared" si="666"/>
        <v>0.777000777000777</v>
      </c>
      <c r="H1404" t="str">
        <f t="shared" si="672"/>
        <v>8.21728110666118+2.63381075945777i</v>
      </c>
      <c r="I1404" t="str">
        <f t="shared" si="673"/>
        <v>498.72783375738i</v>
      </c>
      <c r="J1404" t="str">
        <f t="shared" si="667"/>
        <v>-211.75322420328+107.863259955978i</v>
      </c>
      <c r="K1404" t="str">
        <f t="shared" si="674"/>
        <v>0.952553297786787-1.87001794785492i</v>
      </c>
      <c r="L1404" t="str">
        <f t="shared" si="675"/>
        <v>0.0753505828599801-0.124557782141585i</v>
      </c>
      <c r="M1404" t="str">
        <f t="shared" si="676"/>
        <v>1.02790388064677-1.99457572999651i</v>
      </c>
      <c r="N1404" t="str">
        <f t="shared" si="677"/>
        <v>-0.563233534340809i</v>
      </c>
      <c r="O1404" t="str">
        <f t="shared" si="678"/>
        <v>0.845533075856666-0.533923044672511i</v>
      </c>
      <c r="P1404" t="str">
        <f t="shared" si="679"/>
        <v>0.154466924143334+0.533923044672511i</v>
      </c>
      <c r="Q1404" t="str">
        <f t="shared" si="680"/>
        <v>-0.154466924143334+0.0293104896682981i</v>
      </c>
      <c r="R1404" t="str">
        <f t="shared" si="681"/>
        <v>-0.332150967958192-3.51957906329959i</v>
      </c>
      <c r="S1404" t="str">
        <f t="shared" si="682"/>
        <v>0.0584205868612925i</v>
      </c>
      <c r="T1404" t="str">
        <f t="shared" si="683"/>
        <v>0.20561587438268-0.0194044544746639i</v>
      </c>
      <c r="U1404" t="str">
        <f t="shared" si="684"/>
        <v>0.0001-1253.18852828264i</v>
      </c>
      <c r="V1404" t="str">
        <f t="shared" si="685"/>
        <v>0.00002-0.0201007744839878i</v>
      </c>
      <c r="W1404" t="str">
        <f t="shared" si="686"/>
        <v>0.0000199993584529566-0.0201004520789824i</v>
      </c>
      <c r="X1404" t="str">
        <f t="shared" si="687"/>
        <v>0.00144893856242225-0.0199954770857272i</v>
      </c>
      <c r="Y1404" t="str">
        <f t="shared" si="688"/>
        <v>0.009+0.797964534011807i</v>
      </c>
      <c r="Z1404" t="str">
        <f t="shared" si="689"/>
        <v>-0.308070043603507-0.02648725874654i</v>
      </c>
      <c r="AA1404" t="str">
        <f t="shared" si="690"/>
        <v>0.207133544899649-15.4219959875025i</v>
      </c>
      <c r="AB1404" t="str">
        <f t="shared" si="691"/>
        <v>1.3998472892961-0.132106886582468i</v>
      </c>
      <c r="AC1404" t="str">
        <f t="shared" si="692"/>
        <v>2.17541127123753-2.92789461030969i</v>
      </c>
      <c r="AD1404" t="str">
        <f t="shared" si="693"/>
        <v>0.257951409321529+0.286450503741912i</v>
      </c>
      <c r="AE1404" t="str">
        <f t="shared" si="694"/>
        <v>-0.0718798133065807-0.0950792449007513i</v>
      </c>
      <c r="AF1404" t="str">
        <f t="shared" si="695"/>
        <v>-14.1743233916974-2.48596951262924i</v>
      </c>
      <c r="AG1404" t="str">
        <f t="shared" si="696"/>
        <v>1.01618526945112-0.014186027370321i</v>
      </c>
      <c r="AH1404" t="str">
        <f t="shared" si="697"/>
        <v>0.748905745368314+1.5125184679631i</v>
      </c>
      <c r="AI1404">
        <f t="shared" si="698"/>
        <v>4.5462719061904941</v>
      </c>
      <c r="AJ1404">
        <f t="shared" si="699"/>
        <v>63.658228170294812</v>
      </c>
      <c r="AK1404"/>
      <c r="AL1404"/>
      <c r="AM1404"/>
      <c r="AN1404"/>
    </row>
    <row r="1405" spans="1:40" x14ac:dyDescent="0.25">
      <c r="A1405"/>
      <c r="B1405">
        <f t="shared" si="700"/>
        <v>127100</v>
      </c>
      <c r="C1405" s="237" t="str">
        <f t="shared" si="668"/>
        <v>-4.73098543132204E-06+0.0192684688697766i</v>
      </c>
      <c r="D1405" s="208" t="str">
        <f t="shared" si="669"/>
        <v>-5.95704222789426+0.147724928001621i</v>
      </c>
      <c r="E1405" t="str">
        <f t="shared" si="670"/>
        <v>2870</v>
      </c>
      <c r="F1405" t="str">
        <f t="shared" si="671"/>
        <v>0.777000777000777</v>
      </c>
      <c r="G1405" t="str">
        <f t="shared" si="666"/>
        <v>0.777000777000777</v>
      </c>
      <c r="H1405" t="str">
        <f t="shared" si="672"/>
        <v>8.21856753172423+2.63218598680382i</v>
      </c>
      <c r="I1405" t="str">
        <f t="shared" si="673"/>
        <v>499.120532839078i</v>
      </c>
      <c r="J1405" t="str">
        <f t="shared" si="667"/>
        <v>-212.088400558107+107.948191656731i</v>
      </c>
      <c r="K1405" t="str">
        <f t="shared" si="674"/>
        <v>0.951352047960112-1.86914418039682i</v>
      </c>
      <c r="L1405" t="str">
        <f t="shared" si="675"/>
        <v>0.0752637776440172-0.124512253361393i</v>
      </c>
      <c r="M1405" t="str">
        <f t="shared" si="676"/>
        <v>1.02661582560413-1.99365643375821i</v>
      </c>
      <c r="N1405" t="str">
        <f t="shared" si="677"/>
        <v>-0.563677025312731i</v>
      </c>
      <c r="O1405" t="str">
        <f t="shared" si="678"/>
        <v>0.845296202662901-0.534297978438699i</v>
      </c>
      <c r="P1405" t="str">
        <f t="shared" si="679"/>
        <v>0.154703797337099+0.534297978438699i</v>
      </c>
      <c r="Q1405" t="str">
        <f t="shared" si="680"/>
        <v>-0.154703797337099+0.029379046874032i</v>
      </c>
      <c r="R1405" t="str">
        <f t="shared" si="681"/>
        <v>-0.332149093447352-3.5167604906217i</v>
      </c>
      <c r="S1405" t="str">
        <f t="shared" si="682"/>
        <v>0.0584665873233881i</v>
      </c>
      <c r="T1405" t="str">
        <f t="shared" si="683"/>
        <v>0.205612984320375-0.0194196239764238i</v>
      </c>
      <c r="U1405" t="str">
        <f t="shared" si="684"/>
        <v>0.0001-1252.20254202907i</v>
      </c>
      <c r="V1405" t="str">
        <f t="shared" si="685"/>
        <v>0.00002-0.0200849595552041i</v>
      </c>
      <c r="W1405" t="str">
        <f t="shared" si="686"/>
        <v>0.0000199993584529565-0.0200846374038615i</v>
      </c>
      <c r="X1405" t="str">
        <f t="shared" si="687"/>
        <v>0.00144670231977143-0.0199799046863518i</v>
      </c>
      <c r="Y1405" t="str">
        <f t="shared" si="688"/>
        <v>0.009+0.798592852542525i</v>
      </c>
      <c r="Z1405" t="str">
        <f t="shared" si="689"/>
        <v>-0.307576209363032-0.0264233788993152i</v>
      </c>
      <c r="AA1405" t="str">
        <f t="shared" si="690"/>
        <v>0.206746920290275-15.4092482144087i</v>
      </c>
      <c r="AB1405" t="str">
        <f t="shared" si="691"/>
        <v>1.39982761354929-0.13221016161404i</v>
      </c>
      <c r="AC1405" t="str">
        <f t="shared" si="692"/>
        <v>2.17350354187732-2.9265043721236i</v>
      </c>
      <c r="AD1405" t="str">
        <f t="shared" si="693"/>
        <v>0.258075189306826+0.286656081402503i</v>
      </c>
      <c r="AE1405" t="str">
        <f t="shared" si="694"/>
        <v>-0.0718033662049494-0.0949878094202097i</v>
      </c>
      <c r="AF1405" t="str">
        <f t="shared" si="695"/>
        <v>-14.1756097596185-2.4844610588022i</v>
      </c>
      <c r="AG1405" t="str">
        <f t="shared" si="696"/>
        <v>1.01618324967916-0.014181275384549i</v>
      </c>
      <c r="AH1405" t="str">
        <f t="shared" si="697"/>
        <v>0.74832389918716+1.5110610938185i</v>
      </c>
      <c r="AI1405">
        <f t="shared" si="698"/>
        <v>4.5382181247142537</v>
      </c>
      <c r="AJ1405">
        <f t="shared" si="699"/>
        <v>63.653972502416522</v>
      </c>
      <c r="AK1405"/>
      <c r="AL1405"/>
      <c r="AM1405"/>
      <c r="AN1405"/>
    </row>
    <row r="1406" spans="1:40" x14ac:dyDescent="0.25">
      <c r="A1406"/>
      <c r="B1406">
        <f t="shared" si="700"/>
        <v>127200</v>
      </c>
      <c r="C1406" s="237" t="str">
        <f t="shared" si="668"/>
        <v>-4.72354969943118E-06+0.0192533207042505i</v>
      </c>
      <c r="D1406" s="208" t="str">
        <f t="shared" si="669"/>
        <v>-5.95704217088698+0.147608792065921i</v>
      </c>
      <c r="E1406" t="str">
        <f t="shared" si="670"/>
        <v>2870</v>
      </c>
      <c r="F1406" t="str">
        <f t="shared" si="671"/>
        <v>0.777000777000777</v>
      </c>
      <c r="G1406" t="str">
        <f t="shared" si="666"/>
        <v>0.777000777000777</v>
      </c>
      <c r="H1406" t="str">
        <f t="shared" si="672"/>
        <v>8.21985135996325+2.63056286627021i</v>
      </c>
      <c r="I1406" t="str">
        <f t="shared" si="673"/>
        <v>499.513231920777i</v>
      </c>
      <c r="J1406" t="str">
        <f t="shared" si="667"/>
        <v>-212.42384072746+108.033123357484i</v>
      </c>
      <c r="K1406" t="str">
        <f t="shared" si="674"/>
        <v>0.950152882065304-1.86827075080205i</v>
      </c>
      <c r="L1406" t="str">
        <f t="shared" si="675"/>
        <v>0.0751771041123031-0.124466716630886i</v>
      </c>
      <c r="M1406" t="str">
        <f t="shared" si="676"/>
        <v>1.02532998617761-1.99273746743294i</v>
      </c>
      <c r="N1406" t="str">
        <f t="shared" si="677"/>
        <v>-0.564120516284653i</v>
      </c>
      <c r="O1406" t="str">
        <f t="shared" si="678"/>
        <v>0.845059163212694-0.534672807116896i</v>
      </c>
      <c r="P1406" t="str">
        <f t="shared" si="679"/>
        <v>0.154940836787306+0.534672807116896i</v>
      </c>
      <c r="Q1406" t="str">
        <f t="shared" si="680"/>
        <v>-0.154940836787306+0.029447709167757i</v>
      </c>
      <c r="R1406" t="str">
        <f t="shared" si="681"/>
        <v>-0.332147217423816-3.51394631051249i</v>
      </c>
      <c r="S1406" t="str">
        <f t="shared" si="682"/>
        <v>0.0585125877854834i</v>
      </c>
      <c r="T1406" t="str">
        <f t="shared" si="683"/>
        <v>0.205610091967338-0.0194347932172151i</v>
      </c>
      <c r="U1406" t="str">
        <f t="shared" si="684"/>
        <v>0.0001-1251.21810606836i</v>
      </c>
      <c r="V1406" t="str">
        <f t="shared" si="685"/>
        <v>0.00002-0.0200691694926607i</v>
      </c>
      <c r="W1406" t="str">
        <f t="shared" si="686"/>
        <v>0.0000199993584529566-0.0200688475945823i</v>
      </c>
      <c r="X1406" t="str">
        <f t="shared" si="687"/>
        <v>0.00144447131358516-0.0199643563982553i</v>
      </c>
      <c r="Y1406" t="str">
        <f t="shared" si="688"/>
        <v>0.009+0.799221171073243i</v>
      </c>
      <c r="Z1406" t="str">
        <f t="shared" si="689"/>
        <v>-0.307083568689246-0.0263597069672562i</v>
      </c>
      <c r="AA1406" t="str">
        <f t="shared" si="690"/>
        <v>0.206361406115905-15.3965219658909i</v>
      </c>
      <c r="AB1406" t="str">
        <f t="shared" si="691"/>
        <v>1.39980792220702-0.13231343486892i</v>
      </c>
      <c r="AC1406" t="str">
        <f t="shared" si="692"/>
        <v>2.17159909841979-2.92511462613664i</v>
      </c>
      <c r="AD1406" t="str">
        <f t="shared" si="693"/>
        <v>0.25819905794491+0.286861606469509i</v>
      </c>
      <c r="AE1406" t="str">
        <f t="shared" si="694"/>
        <v>-0.0717271002592319-0.0948965373412366i</v>
      </c>
      <c r="AF1406" t="str">
        <f t="shared" si="695"/>
        <v>-14.1768935308502-2.48295407420429i</v>
      </c>
      <c r="AG1406" t="str">
        <f t="shared" si="696"/>
        <v>1.01618123111192-0.0141765364959529i</v>
      </c>
      <c r="AH1406" t="str">
        <f t="shared" si="697"/>
        <v>0.747743322966604+1.50960632384605i</v>
      </c>
      <c r="AI1406">
        <f t="shared" si="698"/>
        <v>4.5301718547914982</v>
      </c>
      <c r="AJ1406">
        <f t="shared" si="699"/>
        <v>63.649709539554884</v>
      </c>
      <c r="AK1406"/>
      <c r="AL1406"/>
      <c r="AM1406"/>
      <c r="AN1406"/>
    </row>
    <row r="1407" spans="1:40" x14ac:dyDescent="0.25">
      <c r="A1407"/>
      <c r="B1407">
        <f t="shared" si="700"/>
        <v>127300</v>
      </c>
      <c r="C1407" s="237" t="str">
        <f t="shared" si="668"/>
        <v>-4.71613148398262E-06+0.0192381963378802i</v>
      </c>
      <c r="D1407" s="208" t="str">
        <f t="shared" si="669"/>
        <v>-5.957042114014+0.147492838590415i</v>
      </c>
      <c r="E1407" t="str">
        <f t="shared" si="670"/>
        <v>2870</v>
      </c>
      <c r="F1407" t="str">
        <f t="shared" si="671"/>
        <v>0.777000777000777</v>
      </c>
      <c r="G1407" t="str">
        <f t="shared" si="666"/>
        <v>0.777000777000777</v>
      </c>
      <c r="H1407" t="str">
        <f t="shared" si="672"/>
        <v>8.22113259804583+2.62894139627909i</v>
      </c>
      <c r="I1407" t="str">
        <f t="shared" si="673"/>
        <v>499.905931002476i</v>
      </c>
      <c r="J1407" t="str">
        <f t="shared" si="667"/>
        <v>-212.759544711338+108.118055058236i</v>
      </c>
      <c r="K1407" t="str">
        <f t="shared" si="674"/>
        <v>0.948955795794341-1.86739766041518i</v>
      </c>
      <c r="L1407" t="str">
        <f t="shared" si="675"/>
        <v>0.0750905620456489-0.124421172101083i</v>
      </c>
      <c r="M1407" t="str">
        <f t="shared" si="676"/>
        <v>1.02404635783999-1.99181883251626i</v>
      </c>
      <c r="N1407" t="str">
        <f t="shared" si="677"/>
        <v>-0.564564007256575i</v>
      </c>
      <c r="O1407" t="str">
        <f t="shared" si="678"/>
        <v>0.84482195755267-0.535047530633378i</v>
      </c>
      <c r="P1407" t="str">
        <f t="shared" si="679"/>
        <v>0.15517804244733+0.535047530633378i</v>
      </c>
      <c r="Q1407" t="str">
        <f t="shared" si="680"/>
        <v>-0.15517804244733+0.029516476623197i</v>
      </c>
      <c r="R1407" t="str">
        <f t="shared" si="681"/>
        <v>-0.332145339887448-3.5111365126197i</v>
      </c>
      <c r="S1407" t="str">
        <f t="shared" si="682"/>
        <v>0.058558588247579i</v>
      </c>
      <c r="T1407" t="str">
        <f t="shared" si="683"/>
        <v>0.205607197323537-0.0194499621968212i</v>
      </c>
      <c r="U1407" t="str">
        <f t="shared" si="684"/>
        <v>0.0001-1250.23521674702i</v>
      </c>
      <c r="V1407" t="str">
        <f t="shared" si="685"/>
        <v>0.00002-0.0200534042377568i</v>
      </c>
      <c r="W1407" t="str">
        <f t="shared" si="686"/>
        <v>0.0000199993584529566-0.0200530825925446i</v>
      </c>
      <c r="X1407" t="str">
        <f t="shared" si="687"/>
        <v>0.00144224552755476-0.0199488321657784i</v>
      </c>
      <c r="Y1407" t="str">
        <f t="shared" si="688"/>
        <v>0.009+0.799849489603961i</v>
      </c>
      <c r="Z1407" t="str">
        <f t="shared" si="689"/>
        <v>-0.306592117717057-0.026296242098369i</v>
      </c>
      <c r="AA1407" t="str">
        <f t="shared" si="690"/>
        <v>0.205976998069851-15.3838171864397i</v>
      </c>
      <c r="AB1407" t="str">
        <f t="shared" si="691"/>
        <v>1.39978821526907-0.132416706345632i</v>
      </c>
      <c r="AC1407" t="str">
        <f t="shared" si="692"/>
        <v>2.16969793415463-2.92372537455767i</v>
      </c>
      <c r="AD1407" t="str">
        <f t="shared" si="693"/>
        <v>0.258323015216428+0.287067078910026i</v>
      </c>
      <c r="AE1407" t="str">
        <f t="shared" si="694"/>
        <v>-0.0716510148847707-0.0948054281975864i</v>
      </c>
      <c r="AF1407" t="str">
        <f t="shared" si="695"/>
        <v>-14.1781747120598-2.48144855768868i</v>
      </c>
      <c r="AG1407" t="str">
        <f t="shared" si="696"/>
        <v>1.01617921374228-0.0141718106700506i</v>
      </c>
      <c r="AH1407" t="str">
        <f t="shared" si="697"/>
        <v>0.747164012919487+1.50815415074906i</v>
      </c>
      <c r="AI1407">
        <f t="shared" si="698"/>
        <v>4.5221330819359364</v>
      </c>
      <c r="AJ1407">
        <f t="shared" si="699"/>
        <v>63.645439288725093</v>
      </c>
      <c r="AK1407"/>
      <c r="AL1407"/>
      <c r="AM1407"/>
      <c r="AN1407"/>
    </row>
    <row r="1408" spans="1:40" x14ac:dyDescent="0.25">
      <c r="A1408"/>
      <c r="B1408">
        <f t="shared" si="700"/>
        <v>127400</v>
      </c>
      <c r="C1408" s="237" t="str">
        <f t="shared" si="668"/>
        <v>-4.70873073000132E-06+0.0192230957146241i</v>
      </c>
      <c r="D1408" s="208" t="str">
        <f t="shared" si="669"/>
        <v>-5.95704205727489+0.147377067145451i</v>
      </c>
      <c r="E1408" t="str">
        <f t="shared" si="670"/>
        <v>2870</v>
      </c>
      <c r="F1408" t="str">
        <f t="shared" si="671"/>
        <v>0.777000777000777</v>
      </c>
      <c r="G1408" t="str">
        <f t="shared" si="666"/>
        <v>0.777000777000777</v>
      </c>
      <c r="H1408" t="str">
        <f t="shared" si="672"/>
        <v>8.22241125261935+2.62732157525049i</v>
      </c>
      <c r="I1408" t="str">
        <f t="shared" si="673"/>
        <v>500.298630084175i</v>
      </c>
      <c r="J1408" t="str">
        <f t="shared" si="667"/>
        <v>-213.095512509742+108.202986758989i</v>
      </c>
      <c r="K1408" t="str">
        <f t="shared" si="674"/>
        <v>0.947760784848538-1.8665249105719i</v>
      </c>
      <c r="L1408" t="str">
        <f t="shared" si="675"/>
        <v>0.0750041512251624-0.124375619922354i</v>
      </c>
      <c r="M1408" t="str">
        <f t="shared" si="676"/>
        <v>1.0227649360737-1.99090053049425i</v>
      </c>
      <c r="N1408" t="str">
        <f t="shared" si="677"/>
        <v>-0.565007498228497i</v>
      </c>
      <c r="O1408" t="str">
        <f t="shared" si="678"/>
        <v>0.844584585729481-0.535422148914444i</v>
      </c>
      <c r="P1408" t="str">
        <f t="shared" si="679"/>
        <v>0.155415414270519+0.535422148914444i</v>
      </c>
      <c r="Q1408" t="str">
        <f t="shared" si="680"/>
        <v>-0.155415414270519+0.0295853493140531i</v>
      </c>
      <c r="R1408" t="str">
        <f t="shared" si="681"/>
        <v>-0.332143460838203-3.50833108662343i</v>
      </c>
      <c r="S1408" t="str">
        <f t="shared" si="682"/>
        <v>0.0586045887096744i</v>
      </c>
      <c r="T1408" t="str">
        <f t="shared" si="683"/>
        <v>0.205604300388931-0.0194651309150307i</v>
      </c>
      <c r="U1408" t="str">
        <f t="shared" si="684"/>
        <v>0.0001-1249.25387042304i</v>
      </c>
      <c r="V1408" t="str">
        <f t="shared" si="685"/>
        <v>0.00002-0.0200376637320757i</v>
      </c>
      <c r="W1408" t="str">
        <f t="shared" si="686"/>
        <v>0.0000199993584529566-0.0200373423393328i</v>
      </c>
      <c r="X1408" t="str">
        <f t="shared" si="687"/>
        <v>0.00144002494543494-0.0199333319334329i</v>
      </c>
      <c r="Y1408" t="str">
        <f t="shared" si="688"/>
        <v>0.009+0.800477808134679i</v>
      </c>
      <c r="Z1408" t="str">
        <f t="shared" si="689"/>
        <v>-0.306101852597104-0.0262329834448763i</v>
      </c>
      <c r="AA1408" t="str">
        <f t="shared" si="690"/>
        <v>0.205593691866397-15.3711338207394i</v>
      </c>
      <c r="AB1408" t="str">
        <f t="shared" si="691"/>
        <v>1.39976849273516-0.132519976042738i</v>
      </c>
      <c r="AC1408" t="str">
        <f t="shared" si="692"/>
        <v>2.16780004238568-2.92233661958141i</v>
      </c>
      <c r="AD1408" t="str">
        <f t="shared" si="693"/>
        <v>0.258447061102017+0.287272498691134i</v>
      </c>
      <c r="AE1408" t="str">
        <f t="shared" si="694"/>
        <v>-0.0715751094992715-0.0947144815248212i</v>
      </c>
      <c r="AF1408" t="str">
        <f t="shared" si="695"/>
        <v>-14.1794533098942-2.47994450810504i</v>
      </c>
      <c r="AG1408" t="str">
        <f t="shared" si="696"/>
        <v>1.01617719756315-0.0141670978724779i</v>
      </c>
      <c r="AH1408" t="str">
        <f t="shared" si="697"/>
        <v>0.746585965272642+1.50670456725817i</v>
      </c>
      <c r="AI1408">
        <f t="shared" si="698"/>
        <v>4.5141017917013091</v>
      </c>
      <c r="AJ1408">
        <f t="shared" si="699"/>
        <v>63.641161756946651</v>
      </c>
      <c r="AK1408"/>
      <c r="AL1408"/>
      <c r="AM1408"/>
      <c r="AN1408"/>
    </row>
    <row r="1409" spans="1:40" x14ac:dyDescent="0.25">
      <c r="A1409"/>
      <c r="B1409">
        <f t="shared" si="700"/>
        <v>127500</v>
      </c>
      <c r="C1409" s="237" t="str">
        <f t="shared" si="668"/>
        <v>-4.70134738272767E-06+0.0192080187786159i</v>
      </c>
      <c r="D1409" s="208" t="str">
        <f t="shared" si="669"/>
        <v>-5.95704200066923+0.147261477302722i</v>
      </c>
      <c r="E1409" t="str">
        <f t="shared" si="670"/>
        <v>2870</v>
      </c>
      <c r="F1409" t="str">
        <f t="shared" si="671"/>
        <v>0.777000777000777</v>
      </c>
      <c r="G1409" t="str">
        <f t="shared" si="666"/>
        <v>0.777000777000777</v>
      </c>
      <c r="H1409" t="str">
        <f t="shared" si="672"/>
        <v>8.22368733031102+2.62570340160248i</v>
      </c>
      <c r="I1409" t="str">
        <f t="shared" si="673"/>
        <v>500.691329165873i</v>
      </c>
      <c r="J1409" t="str">
        <f t="shared" si="667"/>
        <v>-213.431744122672+108.287918459742i</v>
      </c>
      <c r="K1409" t="str">
        <f t="shared" si="674"/>
        <v>0.946567844938517-1.86565250259912i</v>
      </c>
      <c r="L1409" t="str">
        <f t="shared" si="675"/>
        <v>0.0749178714322448-0.124330060244417i</v>
      </c>
      <c r="M1409" t="str">
        <f t="shared" si="676"/>
        <v>1.02148571637076-1.98998256284354i</v>
      </c>
      <c r="N1409" t="str">
        <f t="shared" si="677"/>
        <v>-0.565450989200418i</v>
      </c>
      <c r="O1409" t="str">
        <f t="shared" si="678"/>
        <v>0.844347047789817-0.535796661886411i</v>
      </c>
      <c r="P1409" t="str">
        <f t="shared" si="679"/>
        <v>0.155652952210183+0.535796661886411i</v>
      </c>
      <c r="Q1409" t="str">
        <f t="shared" si="680"/>
        <v>-0.155652952210183+0.0296543273140071i</v>
      </c>
      <c r="R1409" t="str">
        <f t="shared" si="681"/>
        <v>-0.332141580275966-3.50553002223628i</v>
      </c>
      <c r="S1409" t="str">
        <f t="shared" si="682"/>
        <v>0.05865058917177i</v>
      </c>
      <c r="T1409" t="str">
        <f t="shared" si="683"/>
        <v>0.205601401163486-0.0194802993716281i</v>
      </c>
      <c r="U1409" t="str">
        <f t="shared" si="684"/>
        <v>0.0001-1248.27406346585i</v>
      </c>
      <c r="V1409" t="str">
        <f t="shared" si="685"/>
        <v>0.00002-0.0200219479173839i</v>
      </c>
      <c r="W1409" t="str">
        <f t="shared" si="686"/>
        <v>0.0000199993584529565-0.0200216267767142i</v>
      </c>
      <c r="X1409" t="str">
        <f t="shared" si="687"/>
        <v>0.00143780955104342-0.0199178556458994i</v>
      </c>
      <c r="Y1409" t="str">
        <f t="shared" si="688"/>
        <v>0.009+0.801106126665397i</v>
      </c>
      <c r="Z1409" t="str">
        <f t="shared" si="689"/>
        <v>-0.305612769495648-0.0261699301631902i</v>
      </c>
      <c r="AA1409" t="str">
        <f t="shared" si="690"/>
        <v>0.205211483240669-15.358471813667i</v>
      </c>
      <c r="AB1409" t="str">
        <f t="shared" si="691"/>
        <v>1.39974875460505-0.13262324395877i</v>
      </c>
      <c r="AC1409" t="str">
        <f t="shared" si="692"/>
        <v>2.16590541643112-2.92094836338865i</v>
      </c>
      <c r="AD1409" t="str">
        <f t="shared" si="693"/>
        <v>0.258571195582291+0.287477865779912i</v>
      </c>
      <c r="AE1409" t="str">
        <f t="shared" si="694"/>
        <v>-0.0714993835227813-0.0946236968602979i</v>
      </c>
      <c r="AF1409" t="str">
        <f t="shared" si="695"/>
        <v>-14.1807293309802-2.47844192429976i</v>
      </c>
      <c r="AG1409" t="str">
        <f t="shared" si="696"/>
        <v>1.01617518256747-0.0141623980689873i</v>
      </c>
      <c r="AH1409" t="str">
        <f t="shared" si="697"/>
        <v>0.746009176266686+1.50525756613122i</v>
      </c>
      <c r="AI1409">
        <f t="shared" si="698"/>
        <v>4.5060779696809021</v>
      </c>
      <c r="AJ1409">
        <f t="shared" si="699"/>
        <v>63.636876951247707</v>
      </c>
      <c r="AK1409"/>
      <c r="AL1409"/>
      <c r="AM1409"/>
      <c r="AN1409"/>
    </row>
    <row r="1410" spans="1:40" x14ac:dyDescent="0.25">
      <c r="A1410"/>
      <c r="B1410">
        <f t="shared" si="700"/>
        <v>127600</v>
      </c>
      <c r="C1410" s="237" t="str">
        <f t="shared" si="668"/>
        <v>-4.69398138761657E-06+0.0191929654741645i</v>
      </c>
      <c r="D1410" s="208" t="str">
        <f t="shared" si="669"/>
        <v>-5.9570419441966+0.147146068635261i</v>
      </c>
      <c r="E1410" t="str">
        <f t="shared" si="670"/>
        <v>2870</v>
      </c>
      <c r="F1410" t="str">
        <f t="shared" si="671"/>
        <v>0.777000777000777</v>
      </c>
      <c r="G1410" t="str">
        <f t="shared" si="666"/>
        <v>0.777000777000777</v>
      </c>
      <c r="H1410" t="str">
        <f t="shared" si="672"/>
        <v>8.22496083772796+2.62408687375105i</v>
      </c>
      <c r="I1410" t="str">
        <f t="shared" si="673"/>
        <v>501.084028247572i</v>
      </c>
      <c r="J1410" t="str">
        <f t="shared" si="667"/>
        <v>-213.768239550127+108.372850160494i</v>
      </c>
      <c r="K1410" t="str">
        <f t="shared" si="674"/>
        <v>0.945376971784214-1.86478043781496i</v>
      </c>
      <c r="L1410" t="str">
        <f t="shared" si="675"/>
        <v>0.0748317224485935-0.124284493216345i</v>
      </c>
      <c r="M1410" t="str">
        <f t="shared" si="676"/>
        <v>1.02020869423281-1.9890649310313i</v>
      </c>
      <c r="N1410" t="str">
        <f t="shared" si="677"/>
        <v>-0.56589448017234i</v>
      </c>
      <c r="O1410" t="str">
        <f t="shared" si="678"/>
        <v>0.844109343780395-0.53617106947562i</v>
      </c>
      <c r="P1410" t="str">
        <f t="shared" si="679"/>
        <v>0.155890656219605+0.53617106947562i</v>
      </c>
      <c r="Q1410" t="str">
        <f t="shared" si="680"/>
        <v>-0.155890656219605+0.02972341069672i</v>
      </c>
      <c r="R1410" t="str">
        <f t="shared" si="681"/>
        <v>-0.332139698200666-3.50273330920299i</v>
      </c>
      <c r="S1410" t="str">
        <f t="shared" si="682"/>
        <v>0.0586965896338654i</v>
      </c>
      <c r="T1410" t="str">
        <f t="shared" si="683"/>
        <v>0.205598499647159-0.0194954675664004i</v>
      </c>
      <c r="U1410" t="str">
        <f t="shared" si="684"/>
        <v>0.0001-1247.29579225623i</v>
      </c>
      <c r="V1410" t="str">
        <f t="shared" si="685"/>
        <v>0.00002-0.0200062567356305i</v>
      </c>
      <c r="W1410" t="str">
        <f t="shared" si="686"/>
        <v>0.0000199993584529565-0.020005935846639i</v>
      </c>
      <c r="X1410" t="str">
        <f t="shared" si="687"/>
        <v>0.00143559932826071-0.0199024032480282i</v>
      </c>
      <c r="Y1410" t="str">
        <f t="shared" si="688"/>
        <v>0.009+0.801734445196115i</v>
      </c>
      <c r="Z1410" t="str">
        <f t="shared" si="689"/>
        <v>-0.305124864594527-0.0261070814138903i</v>
      </c>
      <c r="AA1410" t="str">
        <f t="shared" si="690"/>
        <v>0.204830367948511-15.3458311102917i</v>
      </c>
      <c r="AB1410" t="str">
        <f t="shared" si="691"/>
        <v>1.39972900087846-0.132726510092279i</v>
      </c>
      <c r="AC1410" t="str">
        <f t="shared" si="692"/>
        <v>2.16401404962329-2.91956060814615i</v>
      </c>
      <c r="AD1410" t="str">
        <f t="shared" si="693"/>
        <v>0.258695418637856+0.287683180143427i</v>
      </c>
      <c r="AE1410" t="str">
        <f t="shared" si="694"/>
        <v>-0.0714238363776891-0.0945330737431652i</v>
      </c>
      <c r="AF1410" t="str">
        <f t="shared" si="695"/>
        <v>-14.1820027819246-2.47694080511579i</v>
      </c>
      <c r="AG1410" t="str">
        <f t="shared" si="696"/>
        <v>1.01617316874821-0.0141577112254486i</v>
      </c>
      <c r="AH1410" t="str">
        <f t="shared" si="697"/>
        <v>0.74543364215614+1.50381314015317i</v>
      </c>
      <c r="AI1410">
        <f t="shared" si="698"/>
        <v>4.4980616015080415</v>
      </c>
      <c r="AJ1410">
        <f t="shared" si="699"/>
        <v>63.632584878660097</v>
      </c>
      <c r="AK1410"/>
      <c r="AL1410"/>
      <c r="AM1410"/>
      <c r="AN1410"/>
    </row>
    <row r="1411" spans="1:40" x14ac:dyDescent="0.25">
      <c r="A1411"/>
      <c r="B1411">
        <f t="shared" si="700"/>
        <v>127700</v>
      </c>
      <c r="C1411" s="237" t="str">
        <f t="shared" si="668"/>
        <v>-4.68663269033645E-06+0.0191779357457535i</v>
      </c>
      <c r="D1411" s="208" t="str">
        <f t="shared" si="669"/>
        <v>-5.95704188785658+0.147030840717444i</v>
      </c>
      <c r="E1411" t="str">
        <f t="shared" si="670"/>
        <v>2870</v>
      </c>
      <c r="F1411" t="str">
        <f t="shared" si="671"/>
        <v>0.777000777000777</v>
      </c>
      <c r="G1411" t="str">
        <f t="shared" si="666"/>
        <v>0.777000777000777</v>
      </c>
      <c r="H1411" t="str">
        <f t="shared" si="672"/>
        <v>8.22623178145731+2.62247199011026i</v>
      </c>
      <c r="I1411" t="str">
        <f t="shared" si="673"/>
        <v>501.476727329271i</v>
      </c>
      <c r="J1411" t="str">
        <f t="shared" si="667"/>
        <v>-214.104998792108+108.457781861247i</v>
      </c>
      <c r="K1411" t="str">
        <f t="shared" si="674"/>
        <v>0.944188161114844-1.86390871752881i</v>
      </c>
      <c r="L1411" t="str">
        <f t="shared" si="675"/>
        <v>0.0747457040562017-0.124238918986562i</v>
      </c>
      <c r="M1411" t="str">
        <f t="shared" si="676"/>
        <v>1.01893386517105-1.98814763651537i</v>
      </c>
      <c r="N1411" t="str">
        <f t="shared" si="677"/>
        <v>-0.566337971144262i</v>
      </c>
      <c r="O1411" t="str">
        <f t="shared" si="678"/>
        <v>0.84387147374797-0.536545371608431i</v>
      </c>
      <c r="P1411" t="str">
        <f t="shared" si="679"/>
        <v>0.15612852625203+0.536545371608431i</v>
      </c>
      <c r="Q1411" t="str">
        <f t="shared" si="680"/>
        <v>-0.15612852625203+0.029792599535831i</v>
      </c>
      <c r="R1411" t="str">
        <f t="shared" si="681"/>
        <v>-0.332137814612212-3.49994093730052i</v>
      </c>
      <c r="S1411" t="str">
        <f t="shared" si="682"/>
        <v>0.058742590095961i</v>
      </c>
      <c r="T1411" t="str">
        <f t="shared" si="683"/>
        <v>0.205595595839918-0.0195106354991335i</v>
      </c>
      <c r="U1411" t="str">
        <f t="shared" si="684"/>
        <v>0.0001-1246.31905318634i</v>
      </c>
      <c r="V1411" t="str">
        <f t="shared" si="685"/>
        <v>0.00002-0.0199905901289463i</v>
      </c>
      <c r="W1411" t="str">
        <f t="shared" si="686"/>
        <v>0.0000199993584529566-0.0199902694912387i</v>
      </c>
      <c r="X1411" t="str">
        <f t="shared" si="687"/>
        <v>0.00143339426102968-0.0198869746848371i</v>
      </c>
      <c r="Y1411" t="str">
        <f t="shared" si="688"/>
        <v>0.009+0.802362763726833i</v>
      </c>
      <c r="Z1411" t="str">
        <f t="shared" si="689"/>
        <v>-0.304638134091052-0.0260444363616965i</v>
      </c>
      <c r="AA1411" t="str">
        <f t="shared" si="690"/>
        <v>0.204450341766368-15.3332116558735i</v>
      </c>
      <c r="AB1411" t="str">
        <f t="shared" si="691"/>
        <v>1.39970923155517-0.132829774441807i</v>
      </c>
      <c r="AC1411" t="str">
        <f t="shared" si="692"/>
        <v>2.16212593530876-2.91817335600695i</v>
      </c>
      <c r="AD1411" t="str">
        <f t="shared" si="693"/>
        <v>0.258819730249295+0.287888441748747i</v>
      </c>
      <c r="AE1411" t="str">
        <f t="shared" si="694"/>
        <v>-0.0713484674887014-0.094442611714348i</v>
      </c>
      <c r="AF1411" t="str">
        <f t="shared" si="695"/>
        <v>-14.1832736693139-2.47544114939282i</v>
      </c>
      <c r="AG1411" t="str">
        <f t="shared" si="696"/>
        <v>1.01617115609836-0.0141530373078471i</v>
      </c>
      <c r="AH1411" t="str">
        <f t="shared" si="697"/>
        <v>0.744859359209169+1.50237128213587i</v>
      </c>
      <c r="AI1411">
        <f t="shared" si="698"/>
        <v>4.490052672855005</v>
      </c>
      <c r="AJ1411">
        <f t="shared" si="699"/>
        <v>63.6282855462238</v>
      </c>
      <c r="AK1411"/>
      <c r="AL1411"/>
      <c r="AM1411"/>
      <c r="AN1411"/>
    </row>
    <row r="1412" spans="1:40" x14ac:dyDescent="0.25">
      <c r="A1412"/>
      <c r="B1412">
        <f t="shared" si="700"/>
        <v>127800</v>
      </c>
      <c r="C1412" s="237" t="str">
        <f t="shared" si="668"/>
        <v>-4.67930123676817E-06+0.01916292953804i</v>
      </c>
      <c r="D1412" s="208" t="str">
        <f t="shared" si="669"/>
        <v>-5.95704183164878+0.146915793124973i</v>
      </c>
      <c r="E1412" t="str">
        <f t="shared" si="670"/>
        <v>2870</v>
      </c>
      <c r="F1412" t="str">
        <f t="shared" si="671"/>
        <v>0.777000777000777</v>
      </c>
      <c r="G1412" t="str">
        <f t="shared" si="666"/>
        <v>0.777000777000777</v>
      </c>
      <c r="H1412" t="str">
        <f t="shared" si="672"/>
        <v>8.22750016806628+2.62085874909228i</v>
      </c>
      <c r="I1412" t="str">
        <f t="shared" si="673"/>
        <v>501.869426410969i</v>
      </c>
      <c r="J1412" t="str">
        <f t="shared" si="667"/>
        <v>-214.442021848614+108.542713562i</v>
      </c>
      <c r="K1412" t="str">
        <f t="shared" si="674"/>
        <v>0.94300140866889-1.86303734304136i</v>
      </c>
      <c r="L1412" t="str">
        <f t="shared" si="675"/>
        <v>0.0746598160373581-0.124193337702853i</v>
      </c>
      <c r="M1412" t="str">
        <f t="shared" si="676"/>
        <v>1.01766122470625-1.98723068074421i</v>
      </c>
      <c r="N1412" t="str">
        <f t="shared" si="677"/>
        <v>-0.566781462116184i</v>
      </c>
      <c r="O1412" t="str">
        <f t="shared" si="678"/>
        <v>0.843633437739326-0.536919568211223i</v>
      </c>
      <c r="P1412" t="str">
        <f t="shared" si="679"/>
        <v>0.156366562260674+0.536919568211223i</v>
      </c>
      <c r="Q1412" t="str">
        <f t="shared" si="680"/>
        <v>-0.156366562260674+0.029861893904961i</v>
      </c>
      <c r="R1412" t="str">
        <f t="shared" si="681"/>
        <v>-0.332135929510494-3.49715289633774i</v>
      </c>
      <c r="S1412" t="str">
        <f t="shared" si="682"/>
        <v>0.0587885905580564i</v>
      </c>
      <c r="T1412" t="str">
        <f t="shared" si="683"/>
        <v>0.20559268974172-0.0195258031696119i</v>
      </c>
      <c r="U1412" t="str">
        <f t="shared" si="684"/>
        <v>0.0001-1245.34384265959i</v>
      </c>
      <c r="V1412" t="str">
        <f t="shared" si="685"/>
        <v>0.00002-0.0199749480396436i</v>
      </c>
      <c r="W1412" t="str">
        <f t="shared" si="686"/>
        <v>0.0000199993584529566-0.0199746276528268i</v>
      </c>
      <c r="X1412" t="str">
        <f t="shared" si="687"/>
        <v>0.00143119433335553-0.0198715699015127i</v>
      </c>
      <c r="Y1412" t="str">
        <f t="shared" si="688"/>
        <v>0.009+0.802991082257551i</v>
      </c>
      <c r="Z1412" t="str">
        <f t="shared" si="689"/>
        <v>-0.30415257419796-0.0259819941754498i</v>
      </c>
      <c r="AA1412" t="str">
        <f t="shared" si="690"/>
        <v>0.204071400491167-15.320613395863i</v>
      </c>
      <c r="AB1412" t="str">
        <f t="shared" si="691"/>
        <v>1.39968944663488-0.132933037005886i</v>
      </c>
      <c r="AC1412" t="str">
        <f t="shared" si="692"/>
        <v>2.16024106684826-2.91678660911005i</v>
      </c>
      <c r="AD1412" t="str">
        <f t="shared" si="693"/>
        <v>0.258944130397184+0.288093650562926i</v>
      </c>
      <c r="AE1412" t="str">
        <f t="shared" si="694"/>
        <v>-0.0712732762828459-0.0943523103165482i</v>
      </c>
      <c r="AF1412" t="str">
        <f t="shared" si="695"/>
        <v>-14.1845419997151-2.47394295596731i</v>
      </c>
      <c r="AG1412" t="str">
        <f t="shared" si="696"/>
        <v>1.01616914461097-0.0141483762822847i</v>
      </c>
      <c r="AH1412" t="str">
        <f t="shared" si="697"/>
        <v>0.744286323707725+1.50093198491809i</v>
      </c>
      <c r="AI1412">
        <f t="shared" si="698"/>
        <v>4.4820511694340777</v>
      </c>
      <c r="AJ1412">
        <f t="shared" si="699"/>
        <v>63.623978960982917</v>
      </c>
      <c r="AK1412"/>
      <c r="AL1412"/>
      <c r="AM1412"/>
      <c r="AN1412"/>
    </row>
    <row r="1413" spans="1:40" x14ac:dyDescent="0.25">
      <c r="A1413"/>
      <c r="B1413">
        <f t="shared" si="700"/>
        <v>127900</v>
      </c>
      <c r="C1413" s="237" t="str">
        <f t="shared" si="668"/>
        <v>-4.67198697300408E-06+0.0191479467958543i</v>
      </c>
      <c r="D1413" s="208" t="str">
        <f t="shared" si="669"/>
        <v>-5.95704177557275+0.146800925434883i</v>
      </c>
      <c r="E1413" t="str">
        <f t="shared" si="670"/>
        <v>2870</v>
      </c>
      <c r="F1413" t="str">
        <f t="shared" si="671"/>
        <v>0.777000777000777</v>
      </c>
      <c r="G1413" t="str">
        <f t="shared" ref="G1413:G1476" si="701">IF($C$11=$C$7,$C$24,F1413)</f>
        <v>0.777000777000777</v>
      </c>
      <c r="H1413" t="str">
        <f t="shared" si="672"/>
        <v>8.22876600410211+2.6192471491073i</v>
      </c>
      <c r="I1413" t="str">
        <f t="shared" si="673"/>
        <v>502.262125492668i</v>
      </c>
      <c r="J1413" t="str">
        <f t="shared" ref="J1413:J1476" si="702">IMSUM(COMPLEX(0,2*PI()*B1413*$C$113*$C$112),COMPLEX(0,2*PI()*B1413*$C$113*$C$111),COMPLEX(0,2*PI()*B1413*$C$28*10^-12*$C$111),COMPLEX(-1*2*PI()*B1413*2*PI()*B1413*$C$113*$C$112*$C$28*10^-12*$C$111,0),COMPLEX(1,0))</f>
        <v>-214.779308719647+108.627645262753i</v>
      </c>
      <c r="K1413" t="str">
        <f t="shared" si="674"/>
        <v>0.941816710194078-1.86216631564466i</v>
      </c>
      <c r="L1413" t="str">
        <f t="shared" si="675"/>
        <v>0.0745740581746495-0.124147749512362i</v>
      </c>
      <c r="M1413" t="str">
        <f t="shared" si="676"/>
        <v>1.01639076836873-1.98631406515702i</v>
      </c>
      <c r="N1413" t="str">
        <f t="shared" si="677"/>
        <v>-0.567224953088106i</v>
      </c>
      <c r="O1413" t="str">
        <f t="shared" si="678"/>
        <v>0.843395235801282-0.537293659210399i</v>
      </c>
      <c r="P1413" t="str">
        <f t="shared" si="679"/>
        <v>0.156604764198718+0.537293659210399i</v>
      </c>
      <c r="Q1413" t="str">
        <f t="shared" si="680"/>
        <v>-0.156604764198718+0.0299312938777071i</v>
      </c>
      <c r="R1413" t="str">
        <f t="shared" si="681"/>
        <v>-0.332134042895444-3.49436917615545i</v>
      </c>
      <c r="S1413" t="str">
        <f t="shared" si="682"/>
        <v>0.058834591020152i</v>
      </c>
      <c r="T1413" t="str">
        <f t="shared" si="683"/>
        <v>0.205589781352531-0.0195409705776231i</v>
      </c>
      <c r="U1413" t="str">
        <f t="shared" si="684"/>
        <v>0.0001-1244.37015709066i</v>
      </c>
      <c r="V1413" t="str">
        <f t="shared" si="685"/>
        <v>0.00002-0.0199593304102146i</v>
      </c>
      <c r="W1413" t="str">
        <f t="shared" si="686"/>
        <v>0.0000199993584529566-0.0199590102738962i</v>
      </c>
      <c r="X1413" t="str">
        <f t="shared" si="687"/>
        <v>0.00142899952930514-0.0198561888434074i</v>
      </c>
      <c r="Y1413" t="str">
        <f t="shared" si="688"/>
        <v>0.009+0.803619400788269i</v>
      </c>
      <c r="Z1413" t="str">
        <f t="shared" si="689"/>
        <v>-0.303668181143304-0.0259197540280818i</v>
      </c>
      <c r="AA1413" t="str">
        <f t="shared" si="690"/>
        <v>0.203693539940195-15.3080362759i</v>
      </c>
      <c r="AB1413" t="str">
        <f t="shared" si="691"/>
        <v>1.39966964611736-0.13303629778307i</v>
      </c>
      <c r="AC1413" t="str">
        <f t="shared" si="692"/>
        <v>2.15835943761668-2.91540036958093i</v>
      </c>
      <c r="AD1413" t="str">
        <f t="shared" si="693"/>
        <v>0.259068619062077+0.288298806553017i</v>
      </c>
      <c r="AE1413" t="str">
        <f t="shared" si="694"/>
        <v>-0.0711982621894448-0.0942621690942239i</v>
      </c>
      <c r="AF1413" t="str">
        <f t="shared" si="695"/>
        <v>-14.1858077796749-2.47244622367242i</v>
      </c>
      <c r="AG1413" t="str">
        <f t="shared" si="696"/>
        <v>1.01616713427908-0.0141437281149778i</v>
      </c>
      <c r="AH1413" t="str">
        <f t="shared" si="697"/>
        <v>0.743714531947306+1.49949524136523i</v>
      </c>
      <c r="AI1413">
        <f t="shared" si="698"/>
        <v>4.4740570769962194</v>
      </c>
      <c r="AJ1413">
        <f t="shared" si="699"/>
        <v>63.61966512998859</v>
      </c>
      <c r="AK1413"/>
      <c r="AL1413"/>
      <c r="AM1413"/>
      <c r="AN1413"/>
    </row>
    <row r="1414" spans="1:40" x14ac:dyDescent="0.25">
      <c r="A1414"/>
      <c r="B1414">
        <f t="shared" si="700"/>
        <v>128000</v>
      </c>
      <c r="C1414" s="237" t="str">
        <f t="shared" ref="C1414:C1477" si="703">IMPRODUCT(COMPLEX(-1,0),IMDIV(IMPRODUCT(G1414,COMPLEX($C$100+$C$101,0)),COMPLEX($C$100,2*PI()*B1414*$C$103*$C$102*(2*$C$100+$C$101))))</f>
        <v>-4.66468984534705E-06+0.0191329874641991i</v>
      </c>
      <c r="D1414" s="208" t="str">
        <f t="shared" ref="D1414:D1477" si="704">IMPRODUCT(COMPLEX($C$106,0),IMSUB(C1414,G1414))</f>
        <v>-5.9570417196281+0.146686237225526i</v>
      </c>
      <c r="E1414" t="str">
        <f t="shared" ref="E1414:E1477" si="705">IMDIV(COMPLEX($C$20*10^3,0),COMPLEX(1,2*PI()*B1414*$C$20*1000*$C$29*10^-12))</f>
        <v>2870</v>
      </c>
      <c r="F1414" t="str">
        <f t="shared" ref="F1414:F1477" si="706">IMDIV(COMPLEX($C$22*1000,0),IMSUM(COMPLEX($C$22*1000,0),E1414))</f>
        <v>0.777000777000777</v>
      </c>
      <c r="G1414" t="str">
        <f t="shared" si="701"/>
        <v>0.777000777000777</v>
      </c>
      <c r="H1414" t="str">
        <f t="shared" ref="H1414:H1477" si="707">IMPRODUCT(COMPLEX($C$108,0),IMPRODUCT(COMPLEX(-1,0),D1414),IMDIV(COMPLEX(0,2*PI()*B1414*$C$109*$C$110),COMPLEX(1,2*PI()*B1414*$C$109*$C$110)))</f>
        <v>8.23002929609232+2.61763718856367i</v>
      </c>
      <c r="I1414" t="str">
        <f t="shared" ref="I1414:I1477" si="708">COMPLEX(0,2*PI()*B1414*$C$113*$C$112*$C$114)</f>
        <v>502.654824574367i</v>
      </c>
      <c r="J1414" t="str">
        <f t="shared" si="702"/>
        <v>-215.116859405204+108.712576963505i</v>
      </c>
      <c r="K1414" t="str">
        <f t="shared" ref="K1414:K1477" si="709">IMDIV(I1414,J1414)</f>
        <v>0.940634061447392-1.86129563662218i</v>
      </c>
      <c r="L1414" t="str">
        <f t="shared" ref="L1414:L1477" si="710">IMDIV(COMPLEX($C$117,0),COMPLEX(1,2*PI()*B1414*$C$115*$C$116))</f>
        <v>0.0744884302509574-0.124102154561595i</v>
      </c>
      <c r="M1414" t="str">
        <f t="shared" ref="M1414:M1477" si="711">IMSUM(K1414,L1414)</f>
        <v>1.01512249169835-1.98539779118378i</v>
      </c>
      <c r="N1414" t="str">
        <f t="shared" ref="N1414:N1477" si="712">COMPLEX(0,-2*PI()*B1414*$C$43)</f>
        <v>-0.567668444060028i</v>
      </c>
      <c r="O1414" t="str">
        <f t="shared" ref="O1414:O1477" si="713">IMEXP(N1414)</f>
        <v>0.843156867980687-0.537667644532381i</v>
      </c>
      <c r="P1414" t="str">
        <f t="shared" ref="P1414:P1477" si="714">IMSUB(COMPLEX(1,0),O1414)</f>
        <v>0.156843132019313+0.537667644532381i</v>
      </c>
      <c r="Q1414" t="str">
        <f t="shared" ref="Q1414:Q1477" si="715">IMSUM(COMPLEX(0,2*PI()*B1414*$C$43),O1414,COMPLEX(-1,0))</f>
        <v>-0.156843132019313+0.030000799527647i</v>
      </c>
      <c r="R1414" t="str">
        <f t="shared" ref="R1414:R1477" si="716">IMDIV(P1414,Q1414)</f>
        <v>-0.332132154766987-3.49158976662617i</v>
      </c>
      <c r="S1414" t="str">
        <f t="shared" ref="S1414:S1477" si="717">IMDIV(COMPLEX(0,2*PI()*B1414*$C$123),COMPLEX($C$124,0))</f>
        <v>0.0588805914822476i</v>
      </c>
      <c r="T1414" t="str">
        <f t="shared" ref="T1414:T1477" si="718">IMPRODUCT(R1414,S1414)</f>
        <v>0.205586870672312-0.0195561377229536i</v>
      </c>
      <c r="U1414" t="str">
        <f t="shared" ref="U1414:U1477" si="719">IMDIV(COMPLEX(1,2*PI()*B1414*$C$16*10^-3*$C$15*10^-6),COMPLEX(0,2*PI()*B1414*$C$15*10^-6))</f>
        <v>0.0001-1243.39799290543i</v>
      </c>
      <c r="V1414" t="str">
        <f t="shared" ref="V1414:V1477" si="720">IMSUM(COMPLEX($C$18*10^-3,0),IMDIV(COMPLEX(1,0),COMPLEX(0,2*PI()*B1414*($C$17*1*10^-6))))</f>
        <v>0.00002-0.0199437371833316i</v>
      </c>
      <c r="W1414" t="str">
        <f t="shared" ref="W1414:W1477" si="721">IMDIV(IMPRODUCT(U1414,V1414),IMSUM(U1414,V1414))</f>
        <v>0.0000199993584529566-0.0199434172971203i</v>
      </c>
      <c r="X1414" t="str">
        <f t="shared" ref="X1414:X1477" si="722">IMDIV(IMPRODUCT(COMPLEX($C$19,0),W1414),IMSUM(COMPLEX($C$19,0),W1414))</f>
        <v>0.00142680983300712-0.0198408314560409i</v>
      </c>
      <c r="Y1414" t="str">
        <f t="shared" ref="Y1414:Y1477" si="723">COMPLEX($C$13*10^-3,2*PI()*B1414*$C$12*0.000001)</f>
        <v>0.009+0.804247719318987i</v>
      </c>
      <c r="Z1414" t="str">
        <f t="shared" ref="Z1414:Z1477" si="724">IMPRODUCT(COMPLEX($C$6,0),IMDIV(X1414,IMSUM(X1414,Y1414)))</f>
        <v>-0.303184951170413-0.0258577150965977i</v>
      </c>
      <c r="AA1414" t="str">
        <f t="shared" ref="AA1414:AA1477" si="725">IMDIV(COMPLEX($C$6,0),IMSUM(X1414,Y1414))</f>
        <v>0.203316755950986-15.2954802418132i</v>
      </c>
      <c r="AB1414" t="str">
        <f t="shared" ref="AB1414:AB1477" si="726">IMPRODUCT(COMPLEX($C$119,0),T1414)</f>
        <v>1.39964983000235-0.133139556771905i</v>
      </c>
      <c r="AC1414" t="str">
        <f t="shared" ref="AC1414:AC1477" si="727">IMSUM(COMPLEX(1,0),IMPRODUCT(AB1414,M1414))</f>
        <v>2.15648104100303-2.91401463953133i</v>
      </c>
      <c r="AD1414" t="str">
        <f t="shared" ref="AD1414:AD1477" si="728">IMDIV(AB1414,AC1414)</f>
        <v>0.259193196224513+0.288503909686062i</v>
      </c>
      <c r="AE1414" t="str">
        <f t="shared" ref="AE1414:AE1477" si="729">IMPRODUCT(AD1414,AA1414,X1414)</f>
        <v>-0.0711234246401156-0.0941721875935921i</v>
      </c>
      <c r="AF1414" t="str">
        <f t="shared" ref="AF1414:AF1477" si="730">IMSUB(D1414,H1414)</f>
        <v>-14.1870710157204-2.47095095133814i</v>
      </c>
      <c r="AG1414" t="str">
        <f t="shared" ref="AG1414:AG1477" si="731">IMSUM(COMPLEX(1,0),IMPRODUCT(AD1414,AA1414,COMPLEX($C$127,0)))</f>
        <v>1.0161651250958-0.0141390927722578i</v>
      </c>
      <c r="AH1414" t="str">
        <f t="shared" ref="AH1414:AH1477" si="732">IMDIV(IMPRODUCT(AE1414,AF1414),AG1414)</f>
        <v>0.743143980237013+1.49806104436929i</v>
      </c>
      <c r="AI1414">
        <f t="shared" ref="AI1414:AI1477" si="733">20*LOG10(IMABS(AH1414))</f>
        <v>4.4660703813316402</v>
      </c>
      <c r="AJ1414">
        <f t="shared" ref="AJ1414:AJ1477" si="734">IMARGUMENT(AH1414)*180/PI()</f>
        <v>63.615344060296792</v>
      </c>
      <c r="AK1414"/>
      <c r="AL1414"/>
      <c r="AM1414"/>
      <c r="AN1414"/>
    </row>
    <row r="1415" spans="1:40" x14ac:dyDescent="0.25">
      <c r="A1415"/>
      <c r="B1415">
        <f t="shared" si="700"/>
        <v>128100</v>
      </c>
      <c r="C1415" s="237" t="str">
        <f t="shared" si="703"/>
        <v>-4.65740980030945E-06+0.0191180514882488i</v>
      </c>
      <c r="D1415" s="208" t="str">
        <f t="shared" si="704"/>
        <v>-5.95704166381443+0.146571728076574i</v>
      </c>
      <c r="E1415" t="str">
        <f t="shared" si="705"/>
        <v>2870</v>
      </c>
      <c r="F1415" t="str">
        <f t="shared" si="706"/>
        <v>0.777000777000777</v>
      </c>
      <c r="G1415" t="str">
        <f t="shared" si="701"/>
        <v>0.777000777000777</v>
      </c>
      <c r="H1415" t="str">
        <f t="shared" si="707"/>
        <v>8.23129005054467+2.6160288658679i</v>
      </c>
      <c r="I1415" t="str">
        <f t="shared" si="708"/>
        <v>503.047523656066i</v>
      </c>
      <c r="J1415" t="str">
        <f t="shared" si="702"/>
        <v>-215.454673905288+108.797508664258i</v>
      </c>
      <c r="K1415" t="str">
        <f t="shared" si="709"/>
        <v>0.939453458195014-1.86042530724876i</v>
      </c>
      <c r="L1415" t="str">
        <f t="shared" si="710"/>
        <v>0.0744029320494608-0.124056552996422i</v>
      </c>
      <c r="M1415" t="str">
        <f t="shared" si="711"/>
        <v>1.01385639024447-1.98448186024518i</v>
      </c>
      <c r="N1415" t="str">
        <f t="shared" si="712"/>
        <v>-0.56811193503195i</v>
      </c>
      <c r="O1415" t="str">
        <f t="shared" si="713"/>
        <v>0.842918334324425-0.538041524103611i</v>
      </c>
      <c r="P1415" t="str">
        <f t="shared" si="714"/>
        <v>0.157081665675575+0.538041524103611i</v>
      </c>
      <c r="Q1415" t="str">
        <f t="shared" si="715"/>
        <v>-0.157081665675575+0.0300704109283391i</v>
      </c>
      <c r="R1415" t="str">
        <f t="shared" si="716"/>
        <v>-0.332130265124999-3.48881465765404i</v>
      </c>
      <c r="S1415" t="str">
        <f t="shared" si="717"/>
        <v>0.058926591944343i</v>
      </c>
      <c r="T1415" t="str">
        <f t="shared" si="718"/>
        <v>0.205583957701022-0.0195713046053873i</v>
      </c>
      <c r="U1415" t="str">
        <f t="shared" si="719"/>
        <v>0.0001-1242.42734654095i</v>
      </c>
      <c r="V1415" t="str">
        <f t="shared" si="720"/>
        <v>0.00002-0.0199281683018458i</v>
      </c>
      <c r="W1415" t="str">
        <f t="shared" si="721"/>
        <v>0.0000199993584529566-0.0199278486653509i</v>
      </c>
      <c r="X1415" t="str">
        <f t="shared" si="722"/>
        <v>0.00142462522865132-0.019825497685098i</v>
      </c>
      <c r="Y1415" t="str">
        <f t="shared" si="723"/>
        <v>0.009+0.804876037849705i</v>
      </c>
      <c r="Z1415" t="str">
        <f t="shared" si="724"/>
        <v>-0.302702880537787-0.0257958765620482i</v>
      </c>
      <c r="AA1415" t="str">
        <f t="shared" si="725"/>
        <v>0.202941044381194-15.2829452396188i</v>
      </c>
      <c r="AB1415" t="str">
        <f t="shared" si="726"/>
        <v>1.39962999828957-0.133242813970921i</v>
      </c>
      <c r="AC1415" t="str">
        <f t="shared" si="727"/>
        <v>2.15460587041042-2.91262942105922i</v>
      </c>
      <c r="AD1415" t="str">
        <f t="shared" si="728"/>
        <v>0.259317861865027+0.2887089599291i</v>
      </c>
      <c r="AE1415" t="str">
        <f t="shared" si="729"/>
        <v>-0.0710487630687554-0.0940823653626118i</v>
      </c>
      <c r="AF1415" t="str">
        <f t="shared" si="730"/>
        <v>-14.1883317143591-2.46945713779133i</v>
      </c>
      <c r="AG1415" t="str">
        <f t="shared" si="731"/>
        <v>1.01616311705424-0.0141344702205706i</v>
      </c>
      <c r="AH1415" t="str">
        <f t="shared" si="732"/>
        <v>0.742574664899486+1.49662938684877i</v>
      </c>
      <c r="AI1415">
        <f t="shared" si="733"/>
        <v>4.4580910682697521</v>
      </c>
      <c r="AJ1415">
        <f t="shared" si="734"/>
        <v>63.611015758968648</v>
      </c>
      <c r="AK1415"/>
      <c r="AL1415"/>
      <c r="AM1415"/>
      <c r="AN1415"/>
    </row>
    <row r="1416" spans="1:40" x14ac:dyDescent="0.25">
      <c r="A1416"/>
      <c r="B1416">
        <f t="shared" si="700"/>
        <v>128200</v>
      </c>
      <c r="C1416" s="237" t="str">
        <f t="shared" si="703"/>
        <v>-4.65014678461217E-06+0.0191031388133489i</v>
      </c>
      <c r="D1416" s="208" t="str">
        <f t="shared" si="704"/>
        <v>-5.95704160813131+0.146457397569008i</v>
      </c>
      <c r="E1416" t="str">
        <f t="shared" si="705"/>
        <v>2870</v>
      </c>
      <c r="F1416" t="str">
        <f t="shared" si="706"/>
        <v>0.777000777000777</v>
      </c>
      <c r="G1416" t="str">
        <f t="shared" si="701"/>
        <v>0.777000777000777</v>
      </c>
      <c r="H1416" t="str">
        <f t="shared" si="707"/>
        <v>8.23254827394718+2.61442217942466i</v>
      </c>
      <c r="I1416" t="str">
        <f t="shared" si="708"/>
        <v>503.440222737764i</v>
      </c>
      <c r="J1416" t="str">
        <f t="shared" si="702"/>
        <v>-215.792752219897+108.882440365011i</v>
      </c>
      <c r="K1416" t="str">
        <f t="shared" si="709"/>
        <v>0.938274896212344-1.85955532879077i</v>
      </c>
      <c r="L1416" t="str">
        <f t="shared" si="710"/>
        <v>0.0743175633536358-0.124010944962081i</v>
      </c>
      <c r="M1416" t="str">
        <f t="shared" si="711"/>
        <v>1.01259245956598-1.98356627375285i</v>
      </c>
      <c r="N1416" t="str">
        <f t="shared" si="712"/>
        <v>-0.568555426003872i</v>
      </c>
      <c r="O1416" t="str">
        <f t="shared" si="713"/>
        <v>0.842679634879413-0.538415297850553i</v>
      </c>
      <c r="P1416" t="str">
        <f t="shared" si="714"/>
        <v>0.157320365120587+0.538415297850553i</v>
      </c>
      <c r="Q1416" t="str">
        <f t="shared" si="715"/>
        <v>-0.157320365120587+0.030140128153319i</v>
      </c>
      <c r="R1416" t="str">
        <f t="shared" si="716"/>
        <v>-0.332128373969394-3.48604383917475i</v>
      </c>
      <c r="S1416" t="str">
        <f t="shared" si="717"/>
        <v>0.0589725924064386i</v>
      </c>
      <c r="T1416" t="str">
        <f t="shared" si="718"/>
        <v>0.205581042438629-0.0195864712247103i</v>
      </c>
      <c r="U1416" t="str">
        <f t="shared" si="719"/>
        <v>0.0001-1241.45821444536i</v>
      </c>
      <c r="V1416" t="str">
        <f t="shared" si="720"/>
        <v>0.00002-0.0199126237087866i</v>
      </c>
      <c r="W1416" t="str">
        <f t="shared" si="721"/>
        <v>0.0000199993584529566-0.0199123043216187i</v>
      </c>
      <c r="X1416" t="str">
        <f t="shared" si="722"/>
        <v>0.00142244570048865-0.0198101874764295i</v>
      </c>
      <c r="Y1416" t="str">
        <f t="shared" si="723"/>
        <v>0.009+0.805504356380423i</v>
      </c>
      <c r="Z1416" t="str">
        <f t="shared" si="724"/>
        <v>-0.302221965519055-0.025734237609509i</v>
      </c>
      <c r="AA1416" t="str">
        <f t="shared" si="725"/>
        <v>0.202566401108486-15.2704312155202i</v>
      </c>
      <c r="AB1416" t="str">
        <f t="shared" si="726"/>
        <v>1.3996101509788-0.13334606937866i</v>
      </c>
      <c r="AC1416" t="str">
        <f t="shared" si="727"/>
        <v>2.15273391925612-2.91124471624927i</v>
      </c>
      <c r="AD1416" t="str">
        <f t="shared" si="728"/>
        <v>0.259442615964124+0.288913957249162i</v>
      </c>
      <c r="AE1416" t="str">
        <f t="shared" si="729"/>
        <v>-0.0709742769115297-0.0939927019509837i</v>
      </c>
      <c r="AF1416" t="str">
        <f t="shared" si="730"/>
        <v>-14.1895898820785-2.46796478185565i</v>
      </c>
      <c r="AG1416" t="str">
        <f t="shared" si="731"/>
        <v>1.01616111014756-0.0141298604264754i</v>
      </c>
      <c r="AH1416" t="str">
        <f t="shared" si="732"/>
        <v>0.742006582270769+1.49520026174845i</v>
      </c>
      <c r="AI1416">
        <f t="shared" si="733"/>
        <v>4.4501191236784141</v>
      </c>
      <c r="AJ1416">
        <f t="shared" si="734"/>
        <v>63.606680233071202</v>
      </c>
      <c r="AK1416"/>
      <c r="AL1416"/>
      <c r="AM1416"/>
      <c r="AN1416"/>
    </row>
    <row r="1417" spans="1:40" x14ac:dyDescent="0.25">
      <c r="A1417"/>
      <c r="B1417">
        <f t="shared" si="700"/>
        <v>128300</v>
      </c>
      <c r="C1417" s="237" t="str">
        <f t="shared" si="703"/>
        <v>-4.64290074518363E-06+0.0190882493850152i</v>
      </c>
      <c r="D1417" s="208" t="str">
        <f t="shared" si="704"/>
        <v>-5.95704155257834+0.146343245285117i</v>
      </c>
      <c r="E1417" t="str">
        <f t="shared" si="705"/>
        <v>2870</v>
      </c>
      <c r="F1417" t="str">
        <f t="shared" si="706"/>
        <v>0.777000777000777</v>
      </c>
      <c r="G1417" t="str">
        <f t="shared" si="701"/>
        <v>0.777000777000777</v>
      </c>
      <c r="H1417" t="str">
        <f t="shared" si="707"/>
        <v>8.23380397276833+2.61281712763687i</v>
      </c>
      <c r="I1417" t="str">
        <f t="shared" si="708"/>
        <v>503.832921819463i</v>
      </c>
      <c r="J1417" t="str">
        <f t="shared" si="702"/>
        <v>-216.131094349032+108.967372065764i</v>
      </c>
      <c r="K1417" t="str">
        <f t="shared" si="709"/>
        <v>0.937098371283961-1.8586857025061i</v>
      </c>
      <c r="L1417" t="str">
        <f t="shared" si="710"/>
        <v>0.0742323239472551-0.123965330603178i</v>
      </c>
      <c r="M1417" t="str">
        <f t="shared" si="711"/>
        <v>1.01133069523122-1.98265103310928i</v>
      </c>
      <c r="N1417" t="str">
        <f t="shared" si="712"/>
        <v>-0.568998916975794i</v>
      </c>
      <c r="O1417" t="str">
        <f t="shared" si="713"/>
        <v>0.842440769692597-0.538788965699692i</v>
      </c>
      <c r="P1417" t="str">
        <f t="shared" si="714"/>
        <v>0.157559230307403+0.538788965699692i</v>
      </c>
      <c r="Q1417" t="str">
        <f t="shared" si="715"/>
        <v>-0.157559230307403+0.0302099512761019i</v>
      </c>
      <c r="R1417" t="str">
        <f t="shared" si="716"/>
        <v>-0.332126481300106-3.48327730115526i</v>
      </c>
      <c r="S1417" t="str">
        <f t="shared" si="717"/>
        <v>0.059018592868534i</v>
      </c>
      <c r="T1417" t="str">
        <f t="shared" si="718"/>
        <v>0.205578124885088-0.0196016375807097i</v>
      </c>
      <c r="U1417" t="str">
        <f t="shared" si="719"/>
        <v>0.0001-1240.49059307791i</v>
      </c>
      <c r="V1417" t="str">
        <f t="shared" si="720"/>
        <v>0.00002-0.0198971033473612i</v>
      </c>
      <c r="W1417" t="str">
        <f t="shared" si="721"/>
        <v>0.0000199993584529565-0.0198967842091315i</v>
      </c>
      <c r="X1417" t="str">
        <f t="shared" si="722"/>
        <v>0.00142027123283072-0.0197949007760498i</v>
      </c>
      <c r="Y1417" t="str">
        <f t="shared" si="723"/>
        <v>0.009+0.806132674911141i</v>
      </c>
      <c r="Z1417" t="str">
        <f t="shared" si="724"/>
        <v>-0.301742202402869-0.0256727974280555i</v>
      </c>
      <c r="AA1417" t="str">
        <f t="shared" si="725"/>
        <v>0.202192822030422-15.2579381159068i</v>
      </c>
      <c r="AB1417" t="str">
        <f t="shared" si="726"/>
        <v>1.39959028806973-0.133449322993674i</v>
      </c>
      <c r="AC1417" t="str">
        <f t="shared" si="727"/>
        <v>2.15086518097128-2.90986052717249i</v>
      </c>
      <c r="AD1417" t="str">
        <f t="shared" si="728"/>
        <v>0.259567458502299+0.289118901613272i</v>
      </c>
      <c r="AE1417" t="str">
        <f t="shared" si="729"/>
        <v>-0.0708999656068595-0.0939031969101317i</v>
      </c>
      <c r="AF1417" t="str">
        <f t="shared" si="730"/>
        <v>-14.1908455253467-2.46647388235175i</v>
      </c>
      <c r="AG1417" t="str">
        <f t="shared" si="731"/>
        <v>1.01615910436894-0.0141252633566446i</v>
      </c>
      <c r="AH1417" t="str">
        <f t="shared" si="732"/>
        <v>0.741439728700292+1.49377366203935i</v>
      </c>
      <c r="AI1417">
        <f t="shared" si="733"/>
        <v>4.4421545334642518</v>
      </c>
      <c r="AJ1417">
        <f t="shared" si="734"/>
        <v>63.602337489677325</v>
      </c>
      <c r="AK1417"/>
      <c r="AL1417"/>
      <c r="AM1417"/>
      <c r="AN1417"/>
    </row>
    <row r="1418" spans="1:40" x14ac:dyDescent="0.25">
      <c r="A1418"/>
      <c r="B1418">
        <f t="shared" si="700"/>
        <v>128400</v>
      </c>
      <c r="C1418" s="237" t="str">
        <f t="shared" si="703"/>
        <v>-4.63567162915891E-06+0.0190733831489335i</v>
      </c>
      <c r="D1418" s="208" t="str">
        <f t="shared" si="704"/>
        <v>-5.95704149715511+0.14622927080849i</v>
      </c>
      <c r="E1418" t="str">
        <f t="shared" si="705"/>
        <v>2870</v>
      </c>
      <c r="F1418" t="str">
        <f t="shared" si="706"/>
        <v>0.777000777000777</v>
      </c>
      <c r="G1418" t="str">
        <f t="shared" si="701"/>
        <v>0.777000777000777</v>
      </c>
      <c r="H1418" t="str">
        <f t="shared" si="707"/>
        <v>8.235057153457+2.61121370890568i</v>
      </c>
      <c r="I1418" t="str">
        <f t="shared" si="708"/>
        <v>504.225620901162i</v>
      </c>
      <c r="J1418" t="str">
        <f t="shared" si="702"/>
        <v>-216.469700292692+109.052303766516i</v>
      </c>
      <c r="K1418" t="str">
        <f t="shared" si="709"/>
        <v>0.935923879203617-1.85781642964417i</v>
      </c>
      <c r="L1418" t="str">
        <f t="shared" si="710"/>
        <v>0.0741472136143908-0.123919710063691i</v>
      </c>
      <c r="M1418" t="str">
        <f t="shared" si="711"/>
        <v>1.01007109281801-1.98173613970786i</v>
      </c>
      <c r="N1418" t="str">
        <f t="shared" si="712"/>
        <v>-0.569442407947716i</v>
      </c>
      <c r="O1418" t="str">
        <f t="shared" si="713"/>
        <v>0.84220173881096-0.539162527577534i</v>
      </c>
      <c r="P1418" t="str">
        <f t="shared" si="714"/>
        <v>0.15779826118904+0.539162527577534i</v>
      </c>
      <c r="Q1418" t="str">
        <f t="shared" si="715"/>
        <v>-0.15779826118904+0.0302798803701819i</v>
      </c>
      <c r="R1418" t="str">
        <f t="shared" si="716"/>
        <v>-0.332124587117038-3.48051503359392i</v>
      </c>
      <c r="S1418" t="str">
        <f t="shared" si="717"/>
        <v>0.0590645933306296i</v>
      </c>
      <c r="T1418" t="str">
        <f t="shared" si="718"/>
        <v>0.205575205040367-0.0196168036731711i</v>
      </c>
      <c r="U1418" t="str">
        <f t="shared" si="719"/>
        <v>0.0001-1239.52447890884i</v>
      </c>
      <c r="V1418" t="str">
        <f t="shared" si="720"/>
        <v>0.00002-0.0198816071609536i</v>
      </c>
      <c r="W1418" t="str">
        <f t="shared" si="721"/>
        <v>0.0000199993584529566-0.0198812882712745i</v>
      </c>
      <c r="X1418" t="str">
        <f t="shared" si="722"/>
        <v>0.00141810181004965-0.019779637530138i</v>
      </c>
      <c r="Y1418" t="str">
        <f t="shared" si="723"/>
        <v>0.009+0.806760993441859i</v>
      </c>
      <c r="Z1418" t="str">
        <f t="shared" si="724"/>
        <v>-0.301263587492856-0.0256115552107414i</v>
      </c>
      <c r="AA1418" t="str">
        <f t="shared" si="725"/>
        <v>0.201820303064338-15.2454658873535i</v>
      </c>
      <c r="AB1418" t="str">
        <f t="shared" si="726"/>
        <v>1.39957040956215-0.133552574814503i</v>
      </c>
      <c r="AC1418" t="str">
        <f t="shared" si="727"/>
        <v>2.14899964900125-2.90847685588659i</v>
      </c>
      <c r="AD1418" t="str">
        <f t="shared" si="728"/>
        <v>0.259692389460035+0.289323792988453i</v>
      </c>
      <c r="AE1418" t="str">
        <f t="shared" si="729"/>
        <v>-0.0708258285954171-0.0938138497932067i</v>
      </c>
      <c r="AF1418" t="str">
        <f t="shared" si="730"/>
        <v>-14.1920986506121-2.46498443809719i</v>
      </c>
      <c r="AG1418" t="str">
        <f t="shared" si="731"/>
        <v>1.0161570997116-0.0141206789778637i</v>
      </c>
      <c r="AH1418" t="str">
        <f t="shared" si="732"/>
        <v>0.740874100550842+1.4923495807186i</v>
      </c>
      <c r="AI1418">
        <f t="shared" si="733"/>
        <v>4.4341972835725674</v>
      </c>
      <c r="AJ1418">
        <f t="shared" si="734"/>
        <v>63.59798753586454</v>
      </c>
      <c r="AK1418"/>
      <c r="AL1418"/>
      <c r="AM1418"/>
      <c r="AN1418"/>
    </row>
    <row r="1419" spans="1:40" x14ac:dyDescent="0.25">
      <c r="A1419"/>
      <c r="B1419">
        <f t="shared" si="700"/>
        <v>128500</v>
      </c>
      <c r="C1419" s="237" t="str">
        <f t="shared" si="703"/>
        <v>-4.62845938387863E-06+0.0190585400509582i</v>
      </c>
      <c r="D1419" s="208" t="str">
        <f t="shared" si="704"/>
        <v>-5.95704144186124+0.146115473724013i</v>
      </c>
      <c r="E1419" t="str">
        <f t="shared" si="705"/>
        <v>2870</v>
      </c>
      <c r="F1419" t="str">
        <f t="shared" si="706"/>
        <v>0.777000777000777</v>
      </c>
      <c r="G1419" t="str">
        <f t="shared" si="701"/>
        <v>0.777000777000777</v>
      </c>
      <c r="H1419" t="str">
        <f t="shared" si="707"/>
        <v>8.23630782244265+2.60961192163052i</v>
      </c>
      <c r="I1419" t="str">
        <f t="shared" si="708"/>
        <v>504.61831998286i</v>
      </c>
      <c r="J1419" t="str">
        <f t="shared" si="702"/>
        <v>-216.808570050878+109.137235467269i</v>
      </c>
      <c r="K1419" t="str">
        <f t="shared" si="709"/>
        <v>0.93475141577422-1.85694751144601i</v>
      </c>
      <c r="L1419" t="str">
        <f t="shared" si="710"/>
        <v>0.074062232139411-0.123874083486972i</v>
      </c>
      <c r="M1419" t="str">
        <f t="shared" si="711"/>
        <v>1.00881364791363-1.98082159493298i</v>
      </c>
      <c r="N1419" t="str">
        <f t="shared" si="712"/>
        <v>-0.569885898919637i</v>
      </c>
      <c r="O1419" t="str">
        <f t="shared" si="713"/>
        <v>0.841962542281516-0.539535983410603i</v>
      </c>
      <c r="P1419" t="str">
        <f t="shared" si="714"/>
        <v>0.158037457718484+0.539535983410603i</v>
      </c>
      <c r="Q1419" t="str">
        <f t="shared" si="715"/>
        <v>-0.158037457718484+0.030349915509034i</v>
      </c>
      <c r="R1419" t="str">
        <f t="shared" si="716"/>
        <v>-0.332122691420072-3.47775702652013i</v>
      </c>
      <c r="S1419" t="str">
        <f t="shared" si="717"/>
        <v>0.059110593792725i</v>
      </c>
      <c r="T1419" t="str">
        <f t="shared" si="718"/>
        <v>0.205572282904427-0.0196319695018784i</v>
      </c>
      <c r="U1419" t="str">
        <f t="shared" si="719"/>
        <v>0.0001-1238.55986841942i</v>
      </c>
      <c r="V1419" t="str">
        <f t="shared" si="720"/>
        <v>0.00002-0.0198661350931241i</v>
      </c>
      <c r="W1419" t="str">
        <f t="shared" si="721"/>
        <v>0.0000199993584529566-0.0198658164516087i</v>
      </c>
      <c r="X1419" t="str">
        <f t="shared" si="722"/>
        <v>0.00141593741657769-0.0197643976850359i</v>
      </c>
      <c r="Y1419" t="str">
        <f t="shared" si="723"/>
        <v>0.009+0.807389311972577i</v>
      </c>
      <c r="Z1419" t="str">
        <f t="shared" si="724"/>
        <v>-0.300786117107528-0.0255505101545746i</v>
      </c>
      <c r="AA1419" t="str">
        <f t="shared" si="725"/>
        <v>0.201448840147237-15.2330144766196i</v>
      </c>
      <c r="AB1419" t="str">
        <f t="shared" si="726"/>
        <v>1.39955051545579-0.133655824839675i</v>
      </c>
      <c r="AC1419" t="str">
        <f t="shared" si="727"/>
        <v>2.14713731680535-2.90709370443583i</v>
      </c>
      <c r="AD1419" t="str">
        <f t="shared" si="728"/>
        <v>0.259817408817798+0.289528631341716i</v>
      </c>
      <c r="AE1419" t="str">
        <f t="shared" si="729"/>
        <v>-0.0707518653201081-0.0937246601550661i</v>
      </c>
      <c r="AF1419" t="str">
        <f t="shared" si="730"/>
        <v>-14.1933492643039-2.46349644790651i</v>
      </c>
      <c r="AG1419" t="str">
        <f t="shared" si="731"/>
        <v>1.01615509616878-0.0141161072570305i</v>
      </c>
      <c r="AH1419" t="str">
        <f t="shared" si="732"/>
        <v>0.740309694198484+1.49092801080926i</v>
      </c>
      <c r="AI1419">
        <f t="shared" si="733"/>
        <v>4.4262473599868688</v>
      </c>
      <c r="AJ1419">
        <f t="shared" si="734"/>
        <v>63.593630378714636</v>
      </c>
      <c r="AK1419"/>
      <c r="AL1419"/>
      <c r="AM1419"/>
      <c r="AN1419"/>
    </row>
    <row r="1420" spans="1:40" x14ac:dyDescent="0.25">
      <c r="A1420"/>
      <c r="B1420">
        <f t="shared" si="700"/>
        <v>128600</v>
      </c>
      <c r="C1420" s="237" t="str">
        <f t="shared" si="703"/>
        <v>-0.0000046212639568881+0.0190437200371125i</v>
      </c>
      <c r="D1420" s="208" t="str">
        <f t="shared" si="704"/>
        <v>-5.9570413866963+0.146001853617863i</v>
      </c>
      <c r="E1420" t="str">
        <f t="shared" si="705"/>
        <v>2870</v>
      </c>
      <c r="F1420" t="str">
        <f t="shared" si="706"/>
        <v>0.777000777000777</v>
      </c>
      <c r="G1420" t="str">
        <f t="shared" si="701"/>
        <v>0.777000777000777</v>
      </c>
      <c r="H1420" t="str">
        <f t="shared" si="707"/>
        <v>8.23755598613525+2.60801176420909i</v>
      </c>
      <c r="I1420" t="str">
        <f t="shared" si="708"/>
        <v>505.011019064559i</v>
      </c>
      <c r="J1420" t="str">
        <f t="shared" si="702"/>
        <v>-217.14770362359+109.222167168022i</v>
      </c>
      <c r="K1420" t="str">
        <f t="shared" si="709"/>
        <v>0.933580976807816-1.8560789491443i</v>
      </c>
      <c r="L1420" t="str">
        <f t="shared" si="710"/>
        <v>0.0739773793069824-0.123828451015749i</v>
      </c>
      <c r="M1420" t="str">
        <f t="shared" si="711"/>
        <v>1.0075583561148-1.97990740016005i</v>
      </c>
      <c r="N1420" t="str">
        <f t="shared" si="712"/>
        <v>-0.570329389891559i</v>
      </c>
      <c r="O1420" t="str">
        <f t="shared" si="713"/>
        <v>0.841723180151309-0.539909333125449i</v>
      </c>
      <c r="P1420" t="str">
        <f t="shared" si="714"/>
        <v>0.158276819848691+0.539909333125449i</v>
      </c>
      <c r="Q1420" t="str">
        <f t="shared" si="715"/>
        <v>-0.158276819848691+0.03042005676611i</v>
      </c>
      <c r="R1420" t="str">
        <f t="shared" si="716"/>
        <v>-0.332120794209158-3.47500326999428i</v>
      </c>
      <c r="S1420" t="str">
        <f t="shared" si="717"/>
        <v>0.0591565942548206i</v>
      </c>
      <c r="T1420" t="str">
        <f t="shared" si="718"/>
        <v>0.205569358477226-0.0196471350666199i</v>
      </c>
      <c r="U1420" t="str">
        <f t="shared" si="719"/>
        <v>0.0001-1237.59675810183i</v>
      </c>
      <c r="V1420" t="str">
        <f t="shared" si="720"/>
        <v>0.00002-0.0198506870876084i</v>
      </c>
      <c r="W1420" t="str">
        <f t="shared" si="721"/>
        <v>0.0000199993584529566-0.0198503686938706i</v>
      </c>
      <c r="X1420" t="str">
        <f t="shared" si="722"/>
        <v>0.00141377803690697-0.019749181187248i</v>
      </c>
      <c r="Y1420" t="str">
        <f t="shared" si="723"/>
        <v>0.009+0.808017630503295i</v>
      </c>
      <c r="Z1420" t="str">
        <f t="shared" si="724"/>
        <v>-0.300309787580219-0.0254896614604942i</v>
      </c>
      <c r="AA1420" t="str">
        <f t="shared" si="725"/>
        <v>0.201078429235667-15.2205838306482i</v>
      </c>
      <c r="AB1420" t="str">
        <f t="shared" si="726"/>
        <v>1.39953060575036-0.13375907306775i</v>
      </c>
      <c r="AC1420" t="str">
        <f t="shared" si="727"/>
        <v>2.1452781778568-2.9057110748512i</v>
      </c>
      <c r="AD1420" t="str">
        <f t="shared" si="728"/>
        <v>0.259942516556038+0.289733416640064i</v>
      </c>
      <c r="AE1420" t="str">
        <f t="shared" si="729"/>
        <v>-0.0706780752260639-0.0936356275522711i</v>
      </c>
      <c r="AF1420" t="str">
        <f t="shared" si="730"/>
        <v>-14.1945973728316-2.46200991059123i</v>
      </c>
      <c r="AG1420" t="str">
        <f t="shared" si="731"/>
        <v>1.01615309373374-0.0141115481611543i</v>
      </c>
      <c r="AH1420" t="str">
        <f t="shared" si="732"/>
        <v>0.739746506032489+1.48950894536026i</v>
      </c>
      <c r="AI1420">
        <f t="shared" si="733"/>
        <v>4.4183047487289793</v>
      </c>
      <c r="AJ1420">
        <f t="shared" si="734"/>
        <v>63.589266025314963</v>
      </c>
      <c r="AK1420"/>
      <c r="AL1420"/>
      <c r="AM1420"/>
      <c r="AN1420"/>
    </row>
    <row r="1421" spans="1:40" x14ac:dyDescent="0.25">
      <c r="A1421"/>
      <c r="B1421">
        <f t="shared" si="700"/>
        <v>128700</v>
      </c>
      <c r="C1421" s="237" t="str">
        <f t="shared" si="703"/>
        <v>-4.61408529593637E-06+0.0190289230535874i</v>
      </c>
      <c r="D1421" s="208" t="str">
        <f t="shared" si="704"/>
        <v>-5.9570413316599+0.145888410077503i</v>
      </c>
      <c r="E1421" t="str">
        <f t="shared" si="705"/>
        <v>2870</v>
      </c>
      <c r="F1421" t="str">
        <f t="shared" si="706"/>
        <v>0.777000777000777</v>
      </c>
      <c r="G1421" t="str">
        <f t="shared" si="701"/>
        <v>0.777000777000777</v>
      </c>
      <c r="H1421" t="str">
        <f t="shared" si="707"/>
        <v>8.23880165092549+2.60641323503746i</v>
      </c>
      <c r="I1421" t="str">
        <f t="shared" si="708"/>
        <v>505.403718146258i</v>
      </c>
      <c r="J1421" t="str">
        <f t="shared" si="702"/>
        <v>-217.487101010827+109.307098868775i</v>
      </c>
      <c r="K1421" t="str">
        <f t="shared" si="709"/>
        <v>0.932412558125575-1.85521074396339i</v>
      </c>
      <c r="L1421" t="str">
        <f t="shared" si="710"/>
        <v>0.0738926549020696-0.123782812792127i</v>
      </c>
      <c r="M1421" t="str">
        <f t="shared" si="711"/>
        <v>1.00630521302764-1.97899355675552i</v>
      </c>
      <c r="N1421" t="str">
        <f t="shared" si="712"/>
        <v>-0.570772880863481i</v>
      </c>
      <c r="O1421" t="str">
        <f t="shared" si="713"/>
        <v>0.841483652467419-0.540282576648638i</v>
      </c>
      <c r="P1421" t="str">
        <f t="shared" si="714"/>
        <v>0.158516347532581+0.540282576648638i</v>
      </c>
      <c r="Q1421" t="str">
        <f t="shared" si="715"/>
        <v>-0.158516347532581+0.030490304214843i</v>
      </c>
      <c r="R1421" t="str">
        <f t="shared" si="716"/>
        <v>-0.332118895484173-3.47225375410772i</v>
      </c>
      <c r="S1421" t="str">
        <f t="shared" si="717"/>
        <v>0.059202594716916i</v>
      </c>
      <c r="T1421" t="str">
        <f t="shared" si="718"/>
        <v>0.205566431758729-0.0196623003671793i</v>
      </c>
      <c r="U1421" t="str">
        <f t="shared" si="719"/>
        <v>0.0001-1236.63514445917i</v>
      </c>
      <c r="V1421" t="str">
        <f t="shared" si="720"/>
        <v>0.00002-0.0198352630883174i</v>
      </c>
      <c r="W1421" t="str">
        <f t="shared" si="721"/>
        <v>0.0000199993584529565-0.0198349449419723i</v>
      </c>
      <c r="X1421" t="str">
        <f t="shared" si="722"/>
        <v>0.00141162365558937-0.0197339879834415i</v>
      </c>
      <c r="Y1421" t="str">
        <f t="shared" si="723"/>
        <v>0.009+0.808645949034013i</v>
      </c>
      <c r="Z1421" t="str">
        <f t="shared" si="724"/>
        <v>-0.299834595259019-0.0254290083333511i</v>
      </c>
      <c r="AA1421" t="str">
        <f t="shared" si="725"/>
        <v>0.20070906630562-15.2081738965652i</v>
      </c>
      <c r="AB1421" t="str">
        <f t="shared" si="726"/>
        <v>1.39951068044563-0.133862319497254i</v>
      </c>
      <c r="AC1421" t="str">
        <f t="shared" si="727"/>
        <v>2.14342222564288-2.90432896915049i</v>
      </c>
      <c r="AD1421" t="str">
        <f t="shared" si="728"/>
        <v>0.260067712655192+0.289938148850504i</v>
      </c>
      <c r="AE1421" t="str">
        <f t="shared" si="729"/>
        <v>-0.0706044577606323-0.0935467515430842i</v>
      </c>
      <c r="AF1421" t="str">
        <f t="shared" si="730"/>
        <v>-14.1958429825854-2.46052482495996i</v>
      </c>
      <c r="AG1421" t="str">
        <f t="shared" si="731"/>
        <v>1.01615109239979-0.0141070016573558i</v>
      </c>
      <c r="AH1421" t="str">
        <f t="shared" si="732"/>
        <v>0.739184532455285+1.4880923774463i</v>
      </c>
      <c r="AI1421">
        <f t="shared" si="733"/>
        <v>4.4103694358590202</v>
      </c>
      <c r="AJ1421">
        <f t="shared" si="734"/>
        <v>63.584894482758266</v>
      </c>
      <c r="AK1421"/>
      <c r="AL1421"/>
      <c r="AM1421"/>
      <c r="AN1421"/>
    </row>
    <row r="1422" spans="1:40" x14ac:dyDescent="0.25">
      <c r="A1422"/>
      <c r="B1422">
        <f t="shared" si="700"/>
        <v>128800</v>
      </c>
      <c r="C1422" s="237" t="str">
        <f t="shared" si="703"/>
        <v>-0.0000046069233489752+0.0190141490467407i</v>
      </c>
      <c r="D1422" s="208" t="str">
        <f t="shared" si="704"/>
        <v>-5.95704127675164+0.145775142691679i</v>
      </c>
      <c r="E1422" t="str">
        <f t="shared" si="705"/>
        <v>2870</v>
      </c>
      <c r="F1422" t="str">
        <f t="shared" si="706"/>
        <v>0.777000777000777</v>
      </c>
      <c r="G1422" t="str">
        <f t="shared" si="701"/>
        <v>0.777000777000777</v>
      </c>
      <c r="H1422" t="str">
        <f t="shared" si="707"/>
        <v>8.2400448231847+2.60481633251007i</v>
      </c>
      <c r="I1422" t="str">
        <f t="shared" si="708"/>
        <v>505.796417227957i</v>
      </c>
      <c r="J1422" t="str">
        <f t="shared" si="702"/>
        <v>-217.82676221259+109.392030569527i</v>
      </c>
      <c r="K1422" t="str">
        <f t="shared" si="709"/>
        <v>0.931246155557758-1.85434289711938i</v>
      </c>
      <c r="L1422" t="str">
        <f t="shared" si="710"/>
        <v>0.0738080587099353-0.123737168957593i</v>
      </c>
      <c r="M1422" t="str">
        <f t="shared" si="711"/>
        <v>1.00505421426769-1.97808006607697i</v>
      </c>
      <c r="N1422" t="str">
        <f t="shared" si="712"/>
        <v>-0.571216371835403i</v>
      </c>
      <c r="O1422" t="str">
        <f t="shared" si="713"/>
        <v>0.841243959276957-0.54065571390676i</v>
      </c>
      <c r="P1422" t="str">
        <f t="shared" si="714"/>
        <v>0.158756040723043+0.54065571390676i</v>
      </c>
      <c r="Q1422" t="str">
        <f t="shared" si="715"/>
        <v>-0.158756040723043+0.0305606579286429i</v>
      </c>
      <c r="R1422" t="str">
        <f t="shared" si="716"/>
        <v>-0.332116995245054-3.46950846898253i</v>
      </c>
      <c r="S1422" t="str">
        <f t="shared" si="717"/>
        <v>0.0592485951790116i</v>
      </c>
      <c r="T1422" t="str">
        <f t="shared" si="718"/>
        <v>0.205563502748898-0.0196774654033439i</v>
      </c>
      <c r="U1422" t="str">
        <f t="shared" si="719"/>
        <v>0.0001-1235.6750240054i</v>
      </c>
      <c r="V1422" t="str">
        <f t="shared" si="720"/>
        <v>0.00002-0.0198198630393358i</v>
      </c>
      <c r="W1422" t="str">
        <f t="shared" si="721"/>
        <v>0.0000199993584529565-0.0198195451399993i</v>
      </c>
      <c r="X1422" t="str">
        <f t="shared" si="722"/>
        <v>0.00140947425723599-0.0197188180204444i</v>
      </c>
      <c r="Y1422" t="str">
        <f t="shared" si="723"/>
        <v>0.009+0.809274267564731i</v>
      </c>
      <c r="Z1422" t="str">
        <f t="shared" si="724"/>
        <v>-0.299360536506683-0.0253685499818807i</v>
      </c>
      <c r="AA1422" t="str">
        <f t="shared" si="725"/>
        <v>0.200340747352407-15.1957846216788i</v>
      </c>
      <c r="AB1422" t="str">
        <f t="shared" si="726"/>
        <v>1.39949073954134-0.13396556412674i</v>
      </c>
      <c r="AC1422" t="str">
        <f t="shared" si="727"/>
        <v>2.14156945366477-2.90294738933837i</v>
      </c>
      <c r="AD1422" t="str">
        <f t="shared" si="728"/>
        <v>0.260192997095675+0.290142827940028i</v>
      </c>
      <c r="AE1422" t="str">
        <f t="shared" si="729"/>
        <v>-0.0705310123733623-0.09345803168745i</v>
      </c>
      <c r="AF1422" t="str">
        <f t="shared" si="730"/>
        <v>-14.1970860999363-2.45904118981839i</v>
      </c>
      <c r="AG1422" t="str">
        <f t="shared" si="731"/>
        <v>1.01614909216027-0.0141024677128664i</v>
      </c>
      <c r="AH1422" t="str">
        <f t="shared" si="732"/>
        <v>0.738623769882375+1.48667830016763i</v>
      </c>
      <c r="AI1422">
        <f t="shared" si="733"/>
        <v>4.4024414074747398</v>
      </c>
      <c r="AJ1422">
        <f t="shared" si="734"/>
        <v>63.580515758141914</v>
      </c>
      <c r="AK1422"/>
      <c r="AL1422"/>
      <c r="AM1422"/>
      <c r="AN1422"/>
    </row>
    <row r="1423" spans="1:40" x14ac:dyDescent="0.25">
      <c r="A1423"/>
      <c r="B1423">
        <f t="shared" si="700"/>
        <v>128900</v>
      </c>
      <c r="C1423" s="237" t="str">
        <f t="shared" si="703"/>
        <v>-4.59977806415818E-06+0.0189993979630968i</v>
      </c>
      <c r="D1423" s="208" t="str">
        <f t="shared" si="704"/>
        <v>-5.95704122197112+0.145662051050409i</v>
      </c>
      <c r="E1423" t="str">
        <f t="shared" si="705"/>
        <v>2870</v>
      </c>
      <c r="F1423" t="str">
        <f t="shared" si="706"/>
        <v>0.777000777000777</v>
      </c>
      <c r="G1423" t="str">
        <f t="shared" si="701"/>
        <v>0.777000777000777</v>
      </c>
      <c r="H1423" t="str">
        <f t="shared" si="707"/>
        <v>8.24128550926509+2.60322105501972i</v>
      </c>
      <c r="I1423" t="str">
        <f t="shared" si="708"/>
        <v>506.189116309655i</v>
      </c>
      <c r="J1423" t="str">
        <f t="shared" si="702"/>
        <v>-218.166687228878+109.47696227028i</v>
      </c>
      <c r="K1423" t="str">
        <f t="shared" si="709"/>
        <v>0.930081764943743-1.85347540982008i</v>
      </c>
      <c r="L1423" t="str">
        <f t="shared" si="710"/>
        <v>0.0737235905161425-0.123691519653019i</v>
      </c>
      <c r="M1423" t="str">
        <f t="shared" si="711"/>
        <v>1.00380535545989-1.9771669294731i</v>
      </c>
      <c r="N1423" t="str">
        <f t="shared" si="712"/>
        <v>-0.571659862807325i</v>
      </c>
      <c r="O1423" t="str">
        <f t="shared" si="713"/>
        <v>0.841004100627068-0.541028744826425i</v>
      </c>
      <c r="P1423" t="str">
        <f t="shared" si="714"/>
        <v>0.158995899372932+0.541028744826425i</v>
      </c>
      <c r="Q1423" t="str">
        <f t="shared" si="715"/>
        <v>-0.158995899372932+0.0306311179808999i</v>
      </c>
      <c r="R1423" t="str">
        <f t="shared" si="716"/>
        <v>-0.332115093491702-3.46676740477148i</v>
      </c>
      <c r="S1423" t="str">
        <f t="shared" si="717"/>
        <v>0.0592945956411072i</v>
      </c>
      <c r="T1423" t="str">
        <f t="shared" si="718"/>
        <v>0.205560571447696-0.019692630174899i</v>
      </c>
      <c r="U1423" t="str">
        <f t="shared" si="719"/>
        <v>0.0001-1234.71639326529i</v>
      </c>
      <c r="V1423" t="str">
        <f t="shared" si="720"/>
        <v>0.00002-0.019804486884922i</v>
      </c>
      <c r="W1423" t="str">
        <f t="shared" si="721"/>
        <v>0.0000199993584529567-0.0198041692322108i</v>
      </c>
      <c r="X1423" t="str">
        <f t="shared" si="722"/>
        <v>0.00140732982651706-0.0197036712452456i</v>
      </c>
      <c r="Y1423" t="str">
        <f t="shared" si="723"/>
        <v>0.009+0.809902586095449i</v>
      </c>
      <c r="Z1423" t="str">
        <f t="shared" si="724"/>
        <v>-0.298887607700578-0.0253082856186842i</v>
      </c>
      <c r="AA1423" t="str">
        <f t="shared" si="725"/>
        <v>0.19997346839056-15.1834159534784i</v>
      </c>
      <c r="AB1423" t="str">
        <f t="shared" si="726"/>
        <v>1.39947078303723-0.134068806954746i</v>
      </c>
      <c r="AC1423" t="str">
        <f t="shared" si="727"/>
        <v>2.13971985543758-2.90156633740633i</v>
      </c>
      <c r="AD1423" t="str">
        <f t="shared" si="728"/>
        <v>0.260318369857897+0.290347453875623i</v>
      </c>
      <c r="AE1423" t="str">
        <f t="shared" si="729"/>
        <v>-0.070457738515999-0.0933694675469927i</v>
      </c>
      <c r="AF1423" t="str">
        <f t="shared" si="730"/>
        <v>-14.1983267312362-2.45755900396931i</v>
      </c>
      <c r="AG1423" t="str">
        <f t="shared" si="731"/>
        <v>1.01614709300853-0.0140979462950283i</v>
      </c>
      <c r="AH1423" t="str">
        <f t="shared" si="732"/>
        <v>0.738064214742368+1.48526670665004i</v>
      </c>
      <c r="AI1423">
        <f t="shared" si="733"/>
        <v>4.3945206497120868</v>
      </c>
      <c r="AJ1423">
        <f t="shared" si="734"/>
        <v>63.576129858566603</v>
      </c>
      <c r="AK1423"/>
      <c r="AL1423"/>
      <c r="AM1423"/>
      <c r="AN1423"/>
    </row>
    <row r="1424" spans="1:40" x14ac:dyDescent="0.25">
      <c r="A1424"/>
      <c r="B1424">
        <f t="shared" si="700"/>
        <v>129000</v>
      </c>
      <c r="C1424" s="237" t="str">
        <f t="shared" si="703"/>
        <v>-4.59264938983979E-06+0.0189846697493461i</v>
      </c>
      <c r="D1424" s="208" t="str">
        <f t="shared" si="704"/>
        <v>-5.95704116731795+0.145549134744987i</v>
      </c>
      <c r="E1424" t="str">
        <f t="shared" si="705"/>
        <v>2870</v>
      </c>
      <c r="F1424" t="str">
        <f t="shared" si="706"/>
        <v>0.777000777000777</v>
      </c>
      <c r="G1424" t="str">
        <f t="shared" si="701"/>
        <v>0.777000777000777</v>
      </c>
      <c r="H1424" t="str">
        <f t="shared" si="707"/>
        <v>8.24252371549963+2.60162740095765i</v>
      </c>
      <c r="I1424" t="str">
        <f t="shared" si="708"/>
        <v>506.581815391354i</v>
      </c>
      <c r="J1424" t="str">
        <f t="shared" si="702"/>
        <v>-218.506876059693+109.561893971033i</v>
      </c>
      <c r="K1424" t="str">
        <f t="shared" si="709"/>
        <v>0.928919382131949-1.85260828326514i</v>
      </c>
      <c r="L1424" t="str">
        <f t="shared" si="710"/>
        <v>0.0736392501065513-0.123645865018659i</v>
      </c>
      <c r="M1424" t="str">
        <f t="shared" si="711"/>
        <v>1.0025586322385-1.9762541482838i</v>
      </c>
      <c r="N1424" t="str">
        <f t="shared" si="712"/>
        <v>-0.572103353779247i</v>
      </c>
      <c r="O1424" t="str">
        <f t="shared" si="713"/>
        <v>0.840764076564927-0.541401669334262i</v>
      </c>
      <c r="P1424" t="str">
        <f t="shared" si="714"/>
        <v>0.159235923435073+0.541401669334262i</v>
      </c>
      <c r="Q1424" t="str">
        <f t="shared" si="715"/>
        <v>-0.159235923435073+0.030701684444985i</v>
      </c>
      <c r="R1424" t="str">
        <f t="shared" si="716"/>
        <v>-0.332113190224006-3.46403055165781i</v>
      </c>
      <c r="S1424" t="str">
        <f t="shared" si="717"/>
        <v>0.0593405961032026i</v>
      </c>
      <c r="T1424" t="str">
        <f t="shared" si="718"/>
        <v>0.20555763785508-0.0197077946816288i</v>
      </c>
      <c r="U1424" t="str">
        <f t="shared" si="719"/>
        <v>0.0001-1233.75924877438i</v>
      </c>
      <c r="V1424" t="str">
        <f t="shared" si="720"/>
        <v>0.00002-0.0197891345695073i</v>
      </c>
      <c r="W1424" t="str">
        <f t="shared" si="721"/>
        <v>0.0000199993584529566-0.019788817163039i</v>
      </c>
      <c r="X1424" t="str">
        <f t="shared" si="722"/>
        <v>0.00140519034816161-0.0196885476049945i</v>
      </c>
      <c r="Y1424" t="str">
        <f t="shared" si="723"/>
        <v>0.009+0.810530904626167i</v>
      </c>
      <c r="Z1424" t="str">
        <f t="shared" si="724"/>
        <v>-0.298415805232606-0.0252482144602049i</v>
      </c>
      <c r="AA1424" t="str">
        <f t="shared" si="725"/>
        <v>0.199607225453706-15.171067839634i</v>
      </c>
      <c r="AB1424" t="str">
        <f t="shared" si="726"/>
        <v>1.39945081093302-0.134172047979803i</v>
      </c>
      <c r="AC1424" t="str">
        <f t="shared" si="727"/>
        <v>2.13787342449025-2.90018581533278i</v>
      </c>
      <c r="AD1424" t="str">
        <f t="shared" si="728"/>
        <v>0.260443830922246+0.290552026624276i</v>
      </c>
      <c r="AE1424" t="str">
        <f t="shared" si="729"/>
        <v>-0.0703846356424694-0.0932810586850106i</v>
      </c>
      <c r="AF1424" t="str">
        <f t="shared" si="730"/>
        <v>-14.1995648828176-2.45607826621266i</v>
      </c>
      <c r="AG1424" t="str">
        <f t="shared" si="731"/>
        <v>1.01614509493796-0.0140934373712931i</v>
      </c>
      <c r="AH1424" t="str">
        <f t="shared" si="732"/>
        <v>0.73750586347681+1.48385759004468i</v>
      </c>
      <c r="AI1424">
        <f t="shared" si="733"/>
        <v>4.3866071487445311</v>
      </c>
      <c r="AJ1424">
        <f t="shared" si="734"/>
        <v>63.571736791138846</v>
      </c>
      <c r="AK1424"/>
      <c r="AL1424"/>
      <c r="AM1424"/>
      <c r="AN1424"/>
    </row>
    <row r="1425" spans="1:40" x14ac:dyDescent="0.25">
      <c r="A1425"/>
      <c r="B1425">
        <f t="shared" si="700"/>
        <v>129100</v>
      </c>
      <c r="C1425" s="237" t="str">
        <f t="shared" si="703"/>
        <v>-4.58553727457446E-06+0.0189699643523439i</v>
      </c>
      <c r="D1425" s="208" t="str">
        <f t="shared" si="704"/>
        <v>-5.95704111279173+0.14543639336797i</v>
      </c>
      <c r="E1425" t="str">
        <f t="shared" si="705"/>
        <v>2870</v>
      </c>
      <c r="F1425" t="str">
        <f t="shared" si="706"/>
        <v>0.777000777000777</v>
      </c>
      <c r="G1425" t="str">
        <f t="shared" si="701"/>
        <v>0.777000777000777</v>
      </c>
      <c r="H1425" t="str">
        <f t="shared" si="707"/>
        <v>8.24375944820224+2.60003536871353i</v>
      </c>
      <c r="I1425" t="str">
        <f t="shared" si="708"/>
        <v>506.974514473053i</v>
      </c>
      <c r="J1425" t="str">
        <f t="shared" si="702"/>
        <v>-218.847328705033+109.646825671786i</v>
      </c>
      <c r="K1425" t="str">
        <f t="shared" si="709"/>
        <v>0.927759002979879-1.85174151864605i</v>
      </c>
      <c r="L1425" t="str">
        <f t="shared" si="710"/>
        <v>0.0735550372673212-0.123600205194154i</v>
      </c>
      <c r="M1425" t="str">
        <f t="shared" si="711"/>
        <v>1.0013140402472-1.9753417238402i</v>
      </c>
      <c r="N1425" t="str">
        <f t="shared" si="712"/>
        <v>-0.572546844751169i</v>
      </c>
      <c r="O1425" t="str">
        <f t="shared" si="713"/>
        <v>0.840523887137743-0.541774487356925i</v>
      </c>
      <c r="P1425" t="str">
        <f t="shared" si="714"/>
        <v>0.159476112862257+0.541774487356925i</v>
      </c>
      <c r="Q1425" t="str">
        <f t="shared" si="715"/>
        <v>-0.159476112862257+0.030772357394244i</v>
      </c>
      <c r="R1425" t="str">
        <f t="shared" si="716"/>
        <v>-0.332111285441925-3.46129789985523i</v>
      </c>
      <c r="S1425" t="str">
        <f t="shared" si="717"/>
        <v>0.0593865965652981i</v>
      </c>
      <c r="T1425" t="str">
        <f t="shared" si="718"/>
        <v>0.205554701971016-0.0197229589233222i</v>
      </c>
      <c r="U1425" t="str">
        <f t="shared" si="719"/>
        <v>0.0001-1232.80358707897i</v>
      </c>
      <c r="V1425" t="str">
        <f t="shared" si="720"/>
        <v>0.00002-0.0197738060376952i</v>
      </c>
      <c r="W1425" t="str">
        <f t="shared" si="721"/>
        <v>0.0000199993584529566-0.0197734888770883i</v>
      </c>
      <c r="X1425" t="str">
        <f t="shared" si="722"/>
        <v>0.00140305580695724-0.0196734470470001i</v>
      </c>
      <c r="Y1425" t="str">
        <f t="shared" si="723"/>
        <v>0.009+0.811159223156884i</v>
      </c>
      <c r="Z1425" t="str">
        <f t="shared" si="724"/>
        <v>-0.297945125509132-0.0251883357267073i</v>
      </c>
      <c r="AA1425" t="str">
        <f t="shared" si="725"/>
        <v>0.199242014594473-15.1587402279954i</v>
      </c>
      <c r="AB1425" t="str">
        <f t="shared" si="726"/>
        <v>1.39943082322846-0.134275287200474i</v>
      </c>
      <c r="AC1425" t="str">
        <f t="shared" si="727"/>
        <v>2.13603015436563-2.89880582508328i</v>
      </c>
      <c r="AD1425" t="str">
        <f t="shared" si="728"/>
        <v>0.260569380269098+0.290756546152962i</v>
      </c>
      <c r="AE1425" t="str">
        <f t="shared" si="729"/>
        <v>-0.0703117032088743-0.0931928046664638i</v>
      </c>
      <c r="AF1425" t="str">
        <f t="shared" si="730"/>
        <v>-14.200800560994-2.45459897534556i</v>
      </c>
      <c r="AG1425" t="str">
        <f t="shared" si="731"/>
        <v>1.01614309794198-0.0140889409092222i</v>
      </c>
      <c r="AH1425" t="str">
        <f t="shared" si="732"/>
        <v>0.736948712540206+1.48245094352798i</v>
      </c>
      <c r="AI1425">
        <f t="shared" si="733"/>
        <v>4.3787008907832812</v>
      </c>
      <c r="AJ1425">
        <f t="shared" si="734"/>
        <v>63.56733656296899</v>
      </c>
      <c r="AK1425"/>
      <c r="AL1425"/>
      <c r="AM1425"/>
      <c r="AN1425"/>
    </row>
    <row r="1426" spans="1:40" x14ac:dyDescent="0.25">
      <c r="A1426"/>
      <c r="B1426">
        <f t="shared" si="700"/>
        <v>129200</v>
      </c>
      <c r="C1426" s="237" t="str">
        <f t="shared" si="703"/>
        <v>-4.57844166711559E-06+0.0189552817191101i</v>
      </c>
      <c r="D1426" s="208" t="str">
        <f t="shared" si="704"/>
        <v>-5.95704105839207+0.145323826513177i</v>
      </c>
      <c r="E1426" t="str">
        <f t="shared" si="705"/>
        <v>2870</v>
      </c>
      <c r="F1426" t="str">
        <f t="shared" si="706"/>
        <v>0.777000777000777</v>
      </c>
      <c r="G1426" t="str">
        <f t="shared" si="701"/>
        <v>0.777000777000777</v>
      </c>
      <c r="H1426" t="str">
        <f t="shared" si="707"/>
        <v>8.2449927136678+2.59844495667551i</v>
      </c>
      <c r="I1426" t="str">
        <f t="shared" si="708"/>
        <v>507.367213554752i</v>
      </c>
      <c r="J1426" t="str">
        <f t="shared" si="702"/>
        <v>-219.188045164898+109.731757372538i</v>
      </c>
      <c r="K1426" t="str">
        <f t="shared" si="709"/>
        <v>0.926600623354059-1.85087511714618i</v>
      </c>
      <c r="L1426" t="str">
        <f t="shared" si="710"/>
        <v>0.0734709517849103-0.123554540318539i</v>
      </c>
      <c r="M1426" t="str">
        <f t="shared" si="711"/>
        <v>1.00007157513897-1.97442965746472i</v>
      </c>
      <c r="N1426" t="str">
        <f t="shared" si="712"/>
        <v>-0.572990335723091i</v>
      </c>
      <c r="O1426" t="str">
        <f t="shared" si="713"/>
        <v>0.840283532392758-0.542147198821084i</v>
      </c>
      <c r="P1426" t="str">
        <f t="shared" si="714"/>
        <v>0.159716467607242+0.542147198821084i</v>
      </c>
      <c r="Q1426" t="str">
        <f t="shared" si="715"/>
        <v>-0.159716467607242+0.030843136902007i</v>
      </c>
      <c r="R1426" t="str">
        <f t="shared" si="716"/>
        <v>-0.332109379145312-3.45856943960772i</v>
      </c>
      <c r="S1426" t="str">
        <f t="shared" si="717"/>
        <v>0.0594325970273935i</v>
      </c>
      <c r="T1426" t="str">
        <f t="shared" si="718"/>
        <v>0.205551763795464-0.0197381228997612i</v>
      </c>
      <c r="U1426" t="str">
        <f t="shared" si="719"/>
        <v>0.0001-1231.84940473603i</v>
      </c>
      <c r="V1426" t="str">
        <f t="shared" si="720"/>
        <v>0.00002-0.0197585012342604i</v>
      </c>
      <c r="W1426" t="str">
        <f t="shared" si="721"/>
        <v>0.0000199993584529566-0.0197581843191345i</v>
      </c>
      <c r="X1426" t="str">
        <f t="shared" si="722"/>
        <v>0.00140092618774979-0.0196583695187303i</v>
      </c>
      <c r="Y1426" t="str">
        <f t="shared" si="723"/>
        <v>0.009+0.811787541687602i</v>
      </c>
      <c r="Z1426" t="str">
        <f t="shared" si="724"/>
        <v>-0.297475564950917-0.025128648642254i</v>
      </c>
      <c r="AA1426" t="str">
        <f t="shared" si="725"/>
        <v>0.198877831884373-15.1464330665913i</v>
      </c>
      <c r="AB1426" t="str">
        <f t="shared" si="726"/>
        <v>1.3994108199233-0.134378524615273i</v>
      </c>
      <c r="AC1426" t="str">
        <f t="shared" si="727"/>
        <v>2.13419003862046-2.89742636861043i</v>
      </c>
      <c r="AD1426" t="str">
        <f t="shared" si="728"/>
        <v>0.260695017878808+0.290961012428652i</v>
      </c>
      <c r="AE1426" t="str">
        <f t="shared" si="729"/>
        <v>-0.0702389406734738-0.0931047050579668i</v>
      </c>
      <c r="AF1426" t="str">
        <f t="shared" si="730"/>
        <v>-14.2020337720599-2.45312113016233i</v>
      </c>
      <c r="AG1426" t="str">
        <f t="shared" si="731"/>
        <v>1.01614110201403-0.0140844568764854i</v>
      </c>
      <c r="AH1426" t="str">
        <f t="shared" si="732"/>
        <v>0.736392758399906+1.4810467603015i</v>
      </c>
      <c r="AI1426">
        <f t="shared" si="733"/>
        <v>4.3708018620768492</v>
      </c>
      <c r="AJ1426">
        <f t="shared" si="734"/>
        <v>63.562929181172343</v>
      </c>
      <c r="AK1426"/>
      <c r="AL1426"/>
      <c r="AM1426"/>
      <c r="AN1426"/>
    </row>
    <row r="1427" spans="1:40" x14ac:dyDescent="0.25">
      <c r="A1427"/>
      <c r="B1427">
        <f t="shared" si="700"/>
        <v>129300</v>
      </c>
      <c r="C1427" s="237" t="str">
        <f t="shared" si="703"/>
        <v>-4.57136251641474E-06+0.0189406217968286i</v>
      </c>
      <c r="D1427" s="208" t="str">
        <f t="shared" si="704"/>
        <v>-5.95704100411858+0.145211433775686i</v>
      </c>
      <c r="E1427" t="str">
        <f t="shared" si="705"/>
        <v>2870</v>
      </c>
      <c r="F1427" t="str">
        <f t="shared" si="706"/>
        <v>0.777000777000777</v>
      </c>
      <c r="G1427" t="str">
        <f t="shared" si="701"/>
        <v>0.777000777000777</v>
      </c>
      <c r="H1427" t="str">
        <f t="shared" si="707"/>
        <v>8.24622351817224+2.59685616323029i</v>
      </c>
      <c r="I1427" t="str">
        <f t="shared" si="708"/>
        <v>507.75991263645i</v>
      </c>
      <c r="J1427" t="str">
        <f t="shared" si="702"/>
        <v>-219.529025439289+109.816689073291i</v>
      </c>
      <c r="K1427" t="str">
        <f t="shared" si="709"/>
        <v>0.925444239130045-1.85000907994079i</v>
      </c>
      <c r="L1427" t="str">
        <f t="shared" si="710"/>
        <v>0.073386993446078-0.123508870530237i</v>
      </c>
      <c r="M1427" t="str">
        <f t="shared" si="711"/>
        <v>0.998831232576123-1.97351795047103i</v>
      </c>
      <c r="N1427" t="str">
        <f t="shared" si="712"/>
        <v>-0.573433826695013i</v>
      </c>
      <c r="O1427" t="str">
        <f t="shared" si="713"/>
        <v>0.840043012377247-0.542519803653434i</v>
      </c>
      <c r="P1427" t="str">
        <f t="shared" si="714"/>
        <v>0.159956987622753+0.542519803653434i</v>
      </c>
      <c r="Q1427" t="str">
        <f t="shared" si="715"/>
        <v>-0.159956987622753+0.030914023041579i</v>
      </c>
      <c r="R1427" t="str">
        <f t="shared" si="716"/>
        <v>-0.332107471334098-3.45584516118948i</v>
      </c>
      <c r="S1427" t="str">
        <f t="shared" si="717"/>
        <v>0.0594785974894891i</v>
      </c>
      <c r="T1427" t="str">
        <f t="shared" si="718"/>
        <v>0.205548823328388-0.0197532866107329i</v>
      </c>
      <c r="U1427" t="str">
        <f t="shared" si="719"/>
        <v>0.0001-1230.89669831319i</v>
      </c>
      <c r="V1427" t="str">
        <f t="shared" si="720"/>
        <v>0.00002-0.0197432201041488i</v>
      </c>
      <c r="W1427" t="str">
        <f t="shared" si="721"/>
        <v>0.0000199993584529566-0.019742903434124i</v>
      </c>
      <c r="X1427" t="str">
        <f t="shared" si="722"/>
        <v>0.00139880147544307-0.0196433149678113i</v>
      </c>
      <c r="Y1427" t="str">
        <f t="shared" si="723"/>
        <v>0.009+0.81241586021832i</v>
      </c>
      <c r="Z1427" t="str">
        <f t="shared" si="724"/>
        <v>-0.297007119993046-0.0250691524346843i</v>
      </c>
      <c r="AA1427" t="str">
        <f t="shared" si="725"/>
        <v>0.19851467341369-15.1341463036286i</v>
      </c>
      <c r="AB1427" t="str">
        <f t="shared" si="726"/>
        <v>1.39939080101728-0.134481760222753i</v>
      </c>
      <c r="AC1427" t="str">
        <f t="shared" si="727"/>
        <v>2.13235307082523-2.89604744785393i</v>
      </c>
      <c r="AD1427" t="str">
        <f t="shared" si="728"/>
        <v>0.260820743731726+0.291165425418314i</v>
      </c>
      <c r="AE1427" t="str">
        <f t="shared" si="729"/>
        <v>-0.0701663474966827-0.0930167594277817i</v>
      </c>
      <c r="AF1427" t="str">
        <f t="shared" si="730"/>
        <v>-14.2032645222908-2.4516447294546i</v>
      </c>
      <c r="AG1427" t="str">
        <f t="shared" si="731"/>
        <v>1.01613910714759-0.0140799852408616i</v>
      </c>
      <c r="AH1427" t="str">
        <f t="shared" si="732"/>
        <v>0.735837997536104+1.47964503359183i</v>
      </c>
      <c r="AI1427">
        <f t="shared" si="733"/>
        <v>4.3629100489111385</v>
      </c>
      <c r="AJ1427">
        <f t="shared" si="734"/>
        <v>63.558514652867693</v>
      </c>
      <c r="AK1427"/>
      <c r="AL1427"/>
      <c r="AM1427"/>
      <c r="AN1427"/>
    </row>
    <row r="1428" spans="1:40" x14ac:dyDescent="0.25">
      <c r="A1428"/>
      <c r="B1428">
        <f t="shared" si="700"/>
        <v>129400</v>
      </c>
      <c r="C1428" s="237" t="str">
        <f t="shared" si="703"/>
        <v>-4.56429977162058E-06+0.0189259845328466i</v>
      </c>
      <c r="D1428" s="208" t="str">
        <f t="shared" si="704"/>
        <v>-5.95704094997088+0.145099214751824i</v>
      </c>
      <c r="E1428" t="str">
        <f t="shared" si="705"/>
        <v>2870</v>
      </c>
      <c r="F1428" t="str">
        <f t="shared" si="706"/>
        <v>0.777000777000777</v>
      </c>
      <c r="G1428" t="str">
        <f t="shared" si="701"/>
        <v>0.777000777000777</v>
      </c>
      <c r="H1428" t="str">
        <f t="shared" si="707"/>
        <v>8.24745186797262+2.595268986763i</v>
      </c>
      <c r="I1428" t="str">
        <f t="shared" si="708"/>
        <v>508.152611718149i</v>
      </c>
      <c r="J1428" t="str">
        <f t="shared" si="702"/>
        <v>-219.870269528206+109.901620774044i</v>
      </c>
      <c r="K1428" t="str">
        <f t="shared" si="709"/>
        <v>0.924289846192397-1.84914340819715i</v>
      </c>
      <c r="L1428" t="str">
        <f t="shared" si="710"/>
        <v>0.0733031620378814-0.123463195967066i</v>
      </c>
      <c r="M1428" t="str">
        <f t="shared" si="711"/>
        <v>0.997593008230278-1.97260660416422i</v>
      </c>
      <c r="N1428" t="str">
        <f t="shared" si="712"/>
        <v>-0.573877317666935i</v>
      </c>
      <c r="O1428" t="str">
        <f t="shared" si="713"/>
        <v>0.839802327138514-0.54289230178069i</v>
      </c>
      <c r="P1428" t="str">
        <f t="shared" si="714"/>
        <v>0.160197672861486+0.54289230178069i</v>
      </c>
      <c r="Q1428" t="str">
        <f t="shared" si="715"/>
        <v>-0.160197672861486+0.0309850158862449i</v>
      </c>
      <c r="R1428" t="str">
        <f t="shared" si="716"/>
        <v>-0.332105562008224-3.45312505490471i</v>
      </c>
      <c r="S1428" t="str">
        <f t="shared" si="717"/>
        <v>0.0595245979515845i</v>
      </c>
      <c r="T1428" t="str">
        <f t="shared" si="718"/>
        <v>0.205545880569746-0.0197684500560245i</v>
      </c>
      <c r="U1428" t="str">
        <f t="shared" si="719"/>
        <v>0.0001-1229.94546438868i</v>
      </c>
      <c r="V1428" t="str">
        <f t="shared" si="720"/>
        <v>0.00002-0.0197279625924764i</v>
      </c>
      <c r="W1428" t="str">
        <f t="shared" si="721"/>
        <v>0.0000199993584529567-0.0197276461671739i</v>
      </c>
      <c r="X1428" t="str">
        <f t="shared" si="722"/>
        <v>0.00139668165499871-0.0196282833420277i</v>
      </c>
      <c r="Y1428" t="str">
        <f t="shared" si="723"/>
        <v>0.009+0.813044178749038i</v>
      </c>
      <c r="Z1428" t="str">
        <f t="shared" si="724"/>
        <v>-0.296539787084863-0.0250098463355939i</v>
      </c>
      <c r="AA1428" t="str">
        <f t="shared" si="725"/>
        <v>0.198152535291379-15.1218798874917i</v>
      </c>
      <c r="AB1428" t="str">
        <f t="shared" si="726"/>
        <v>1.39937076651011-0.134584994021464i</v>
      </c>
      <c r="AC1428" t="str">
        <f t="shared" si="727"/>
        <v>2.13051924456419-2.89466906474072i</v>
      </c>
      <c r="AD1428" t="str">
        <f t="shared" si="728"/>
        <v>0.260946557808178+0.291369785088905i</v>
      </c>
      <c r="AE1428" t="str">
        <f t="shared" si="729"/>
        <v>-0.0700939231410567-0.0929289673458112i</v>
      </c>
      <c r="AF1428" t="str">
        <f t="shared" si="730"/>
        <v>-14.2044928179435-2.45016977201118i</v>
      </c>
      <c r="AG1428" t="str">
        <f t="shared" si="731"/>
        <v>1.01613711333617-0.0140755259702374i</v>
      </c>
      <c r="AH1428" t="str">
        <f t="shared" si="732"/>
        <v>0.735284426441764+1.47824575665048i</v>
      </c>
      <c r="AI1428">
        <f t="shared" si="733"/>
        <v>4.3550254376092754</v>
      </c>
      <c r="AJ1428">
        <f t="shared" si="734"/>
        <v>63.554092985177732</v>
      </c>
      <c r="AK1428"/>
      <c r="AL1428"/>
      <c r="AM1428"/>
      <c r="AN1428"/>
    </row>
    <row r="1429" spans="1:40" x14ac:dyDescent="0.25">
      <c r="A1429"/>
      <c r="B1429">
        <f t="shared" si="700"/>
        <v>129500</v>
      </c>
      <c r="C1429" s="237" t="str">
        <f t="shared" si="703"/>
        <v>-4.55725338207808E-06+0.0189113698746737i</v>
      </c>
      <c r="D1429" s="208" t="str">
        <f t="shared" si="704"/>
        <v>-5.95704089594855+0.144987169039165i</v>
      </c>
      <c r="E1429" t="str">
        <f t="shared" si="705"/>
        <v>2870</v>
      </c>
      <c r="F1429" t="str">
        <f t="shared" si="706"/>
        <v>0.777000777000777</v>
      </c>
      <c r="G1429" t="str">
        <f t="shared" si="701"/>
        <v>0.777000777000777</v>
      </c>
      <c r="H1429" t="str">
        <f t="shared" si="707"/>
        <v>8.24867776930706+2.59368342565743i</v>
      </c>
      <c r="I1429" t="str">
        <f t="shared" si="708"/>
        <v>508.545310799848i</v>
      </c>
      <c r="J1429" t="str">
        <f t="shared" si="702"/>
        <v>-220.211777431648+109.986552474797i</v>
      </c>
      <c r="K1429" t="str">
        <f t="shared" si="709"/>
        <v>0.923137440434674-1.8482781030745i</v>
      </c>
      <c r="L1429" t="str">
        <f t="shared" si="710"/>
        <v>0.0732194573476778-0.123417516766243i</v>
      </c>
      <c r="M1429" t="str">
        <f t="shared" si="711"/>
        <v>0.996356897782352-1.97169561984074i</v>
      </c>
      <c r="N1429" t="str">
        <f t="shared" si="712"/>
        <v>-0.574320808638856i</v>
      </c>
      <c r="O1429" t="str">
        <f t="shared" si="713"/>
        <v>0.839561476723901-0.543264693129586i</v>
      </c>
      <c r="P1429" t="str">
        <f t="shared" si="714"/>
        <v>0.160438523276099+0.543264693129586i</v>
      </c>
      <c r="Q1429" t="str">
        <f t="shared" si="715"/>
        <v>-0.160438523276099+0.03105611550927i</v>
      </c>
      <c r="R1429" t="str">
        <f t="shared" si="716"/>
        <v>-0.33210365116756-3.45040911108763i</v>
      </c>
      <c r="S1429" t="str">
        <f t="shared" si="717"/>
        <v>0.0595705984136801i</v>
      </c>
      <c r="T1429" t="str">
        <f t="shared" si="718"/>
        <v>0.205542935519504-0.0197836132354196i</v>
      </c>
      <c r="U1429" t="str">
        <f t="shared" si="719"/>
        <v>0.0001-1228.99569955132i</v>
      </c>
      <c r="V1429" t="str">
        <f t="shared" si="720"/>
        <v>0.00002-0.0197127286445285i</v>
      </c>
      <c r="W1429" t="str">
        <f t="shared" si="721"/>
        <v>0.0000199993584529567-0.0197124124635703i</v>
      </c>
      <c r="X1429" t="str">
        <f t="shared" si="722"/>
        <v>0.00139456671143572-0.0196132745893206i</v>
      </c>
      <c r="Y1429" t="str">
        <f t="shared" si="723"/>
        <v>0.009+0.813672497279756i</v>
      </c>
      <c r="Z1429" t="str">
        <f t="shared" si="724"/>
        <v>-0.296073562689895-0.0249507295803113i</v>
      </c>
      <c r="AA1429" t="str">
        <f t="shared" si="725"/>
        <v>0.197791413644956-15.1096337667415i</v>
      </c>
      <c r="AB1429" t="str">
        <f t="shared" si="726"/>
        <v>1.39935071640158-0.134688226009934i</v>
      </c>
      <c r="AC1429" t="str">
        <f t="shared" si="727"/>
        <v>2.12868855343548-2.89329122118506i</v>
      </c>
      <c r="AD1429" t="str">
        <f t="shared" si="728"/>
        <v>0.261072460088479+0.291574091407384i</v>
      </c>
      <c r="AE1429" t="str">
        <f t="shared" si="729"/>
        <v>-0.0700216670712807-0.0928413283835874i</v>
      </c>
      <c r="AF1429" t="str">
        <f t="shared" si="730"/>
        <v>-14.2057186652556-2.44869625661827i</v>
      </c>
      <c r="AG1429" t="str">
        <f t="shared" si="731"/>
        <v>1.01613512057329-0.0140710790326068i</v>
      </c>
      <c r="AH1429" t="str">
        <f t="shared" si="732"/>
        <v>0.734732041622521+1.47684892275376i</v>
      </c>
      <c r="AI1429">
        <f t="shared" si="733"/>
        <v>4.3471480145313537</v>
      </c>
      <c r="AJ1429">
        <f t="shared" si="734"/>
        <v>63.549664185230341</v>
      </c>
      <c r="AK1429"/>
      <c r="AL1429"/>
      <c r="AM1429"/>
      <c r="AN1429"/>
    </row>
    <row r="1430" spans="1:40" x14ac:dyDescent="0.25">
      <c r="A1430"/>
      <c r="B1430">
        <f t="shared" si="700"/>
        <v>129600</v>
      </c>
      <c r="C1430" s="237" t="str">
        <f t="shared" si="703"/>
        <v>-4.55022329732757E-06+0.0188967777699817i</v>
      </c>
      <c r="D1430" s="208" t="str">
        <f t="shared" si="704"/>
        <v>-5.95704084205124+0.144875296236526i</v>
      </c>
      <c r="E1430" t="str">
        <f t="shared" si="705"/>
        <v>2870</v>
      </c>
      <c r="F1430" t="str">
        <f t="shared" si="706"/>
        <v>0.777000777000777</v>
      </c>
      <c r="G1430" t="str">
        <f t="shared" si="701"/>
        <v>0.777000777000777</v>
      </c>
      <c r="H1430" t="str">
        <f t="shared" si="707"/>
        <v>8.24990122839506+2.59209947829589i</v>
      </c>
      <c r="I1430" t="str">
        <f t="shared" si="708"/>
        <v>508.938009881546i</v>
      </c>
      <c r="J1430" t="str">
        <f t="shared" si="702"/>
        <v>-220.553549149616+110.071484175549i</v>
      </c>
      <c r="K1430" t="str">
        <f t="shared" si="709"/>
        <v>0.921987017759388-1.84741316572412i</v>
      </c>
      <c r="L1430" t="str">
        <f t="shared" si="710"/>
        <v>0.0731358791631244-0.123371833064381i</v>
      </c>
      <c r="M1430" t="str">
        <f t="shared" si="711"/>
        <v>0.995122896922512-1.9707849987885i</v>
      </c>
      <c r="N1430" t="str">
        <f t="shared" si="712"/>
        <v>-0.574764299610778i</v>
      </c>
      <c r="O1430" t="str">
        <f t="shared" si="713"/>
        <v>0.839320461180777-0.543636977626879i</v>
      </c>
      <c r="P1430" t="str">
        <f t="shared" si="714"/>
        <v>0.160679538819223+0.543636977626879i</v>
      </c>
      <c r="Q1430" t="str">
        <f t="shared" si="715"/>
        <v>-0.160679538819223+0.031127321983899i</v>
      </c>
      <c r="R1430" t="str">
        <f t="shared" si="716"/>
        <v>-0.332101738812011-3.4476973201022i</v>
      </c>
      <c r="S1430" t="str">
        <f t="shared" si="717"/>
        <v>0.0596165988757755i</v>
      </c>
      <c r="T1430" t="str">
        <f t="shared" si="718"/>
        <v>0.205539988177619-0.0197987761487032i</v>
      </c>
      <c r="U1430" t="str">
        <f t="shared" si="719"/>
        <v>0.0001-1228.04740040043i</v>
      </c>
      <c r="V1430" t="str">
        <f t="shared" si="720"/>
        <v>0.00002-0.0196975182057596i</v>
      </c>
      <c r="W1430" t="str">
        <f t="shared" si="721"/>
        <v>0.0000199993584529565-0.0196972022687686i</v>
      </c>
      <c r="X1430" t="str">
        <f t="shared" si="722"/>
        <v>0.00139245662983038-0.0195982886577884i</v>
      </c>
      <c r="Y1430" t="str">
        <f t="shared" si="723"/>
        <v>0.009+0.814300815810474i</v>
      </c>
      <c r="Z1430" t="str">
        <f t="shared" si="724"/>
        <v>-0.295608443285792-0.0248918014078786i</v>
      </c>
      <c r="AA1430" t="str">
        <f t="shared" si="725"/>
        <v>0.197431304620396-15.0974078901151i</v>
      </c>
      <c r="AB1430" t="str">
        <f t="shared" si="726"/>
        <v>1.39933065069138-0.134791456186697i</v>
      </c>
      <c r="AC1430" t="str">
        <f t="shared" si="727"/>
        <v>2.12686099105087-2.89191391908843i</v>
      </c>
      <c r="AD1430" t="str">
        <f t="shared" si="728"/>
        <v>0.261198450552924+0.291778344340696i</v>
      </c>
      <c r="AE1430" t="str">
        <f t="shared" si="729"/>
        <v>-0.0699495787541629-0.0927538421142682i</v>
      </c>
      <c r="AF1430" t="str">
        <f t="shared" si="730"/>
        <v>-14.2069420704463-2.44722418205936i</v>
      </c>
      <c r="AG1430" t="str">
        <f t="shared" si="731"/>
        <v>1.01613312885251-0.014066644396071i</v>
      </c>
      <c r="AH1430" t="str">
        <f t="shared" si="732"/>
        <v>0.734180839596703+1.47545452520268i</v>
      </c>
      <c r="AI1430">
        <f t="shared" si="733"/>
        <v>4.3392777660745576</v>
      </c>
      <c r="AJ1430">
        <f t="shared" si="734"/>
        <v>63.545228260156236</v>
      </c>
      <c r="AK1430"/>
      <c r="AL1430"/>
      <c r="AM1430"/>
      <c r="AN1430"/>
    </row>
    <row r="1431" spans="1:40" x14ac:dyDescent="0.25">
      <c r="A1431"/>
      <c r="B1431">
        <f t="shared" si="700"/>
        <v>129700</v>
      </c>
      <c r="C1431" s="237" t="str">
        <f t="shared" si="703"/>
        <v>-4.54320946710379E-06+0.0188822081666038i</v>
      </c>
      <c r="D1431" s="208" t="str">
        <f t="shared" si="704"/>
        <v>-5.95704078827854+0.144763595943963i</v>
      </c>
      <c r="E1431" t="str">
        <f t="shared" si="705"/>
        <v>2870</v>
      </c>
      <c r="F1431" t="str">
        <f t="shared" si="706"/>
        <v>0.777000777000777</v>
      </c>
      <c r="G1431" t="str">
        <f t="shared" si="701"/>
        <v>0.777000777000777</v>
      </c>
      <c r="H1431" t="str">
        <f t="shared" si="707"/>
        <v>8.25112225143727+2.59051714305934i</v>
      </c>
      <c r="I1431" t="str">
        <f t="shared" si="708"/>
        <v>509.330708963245i</v>
      </c>
      <c r="J1431" t="str">
        <f t="shared" si="702"/>
        <v>-220.89558468211+110.156415876302i</v>
      </c>
      <c r="K1431" t="str">
        <f t="shared" si="709"/>
        <v>0.920838574078039-1.84654859728936i</v>
      </c>
      <c r="L1431" t="str">
        <f t="shared" si="710"/>
        <v>0.0730524272721778-0.123326144997495i</v>
      </c>
      <c r="M1431" t="str">
        <f t="shared" si="711"/>
        <v>0.993891001350217-1.96987474228685i</v>
      </c>
      <c r="N1431" t="str">
        <f t="shared" si="712"/>
        <v>-0.5752077905827i</v>
      </c>
      <c r="O1431" t="str">
        <f t="shared" si="713"/>
        <v>0.839079280556547-0.544009155199348i</v>
      </c>
      <c r="P1431" t="str">
        <f t="shared" si="714"/>
        <v>0.160920719443453+0.544009155199348i</v>
      </c>
      <c r="Q1431" t="str">
        <f t="shared" si="715"/>
        <v>-0.160920719443453+0.031198635383352i</v>
      </c>
      <c r="R1431" t="str">
        <f t="shared" si="716"/>
        <v>-0.332099824941526-3.44498967234221i</v>
      </c>
      <c r="S1431" t="str">
        <f t="shared" si="717"/>
        <v>0.0596625993378711i</v>
      </c>
      <c r="T1431" t="str">
        <f t="shared" si="718"/>
        <v>0.205537038544057-0.0198139387956634i</v>
      </c>
      <c r="U1431" t="str">
        <f t="shared" si="719"/>
        <v>0.0001-1227.10056354584i</v>
      </c>
      <c r="V1431" t="str">
        <f t="shared" si="720"/>
        <v>0.00002-0.0196823312217922i</v>
      </c>
      <c r="W1431" t="str">
        <f t="shared" si="721"/>
        <v>0.0000199993584529566-0.0196820155283924i</v>
      </c>
      <c r="X1431" t="str">
        <f t="shared" si="722"/>
        <v>0.00139035139531594-0.0195833254956855i</v>
      </c>
      <c r="Y1431" t="str">
        <f t="shared" si="723"/>
        <v>0.009+0.814929134341192i</v>
      </c>
      <c r="Z1431" t="str">
        <f t="shared" si="724"/>
        <v>-0.295144425364261-0.0248330610610297i</v>
      </c>
      <c r="AA1431" t="str">
        <f t="shared" si="725"/>
        <v>0.197072204382019-15.0852022065245i</v>
      </c>
      <c r="AB1431" t="str">
        <f t="shared" si="726"/>
        <v>1.39931056937928-0.134894684550312i</v>
      </c>
      <c r="AC1431" t="str">
        <f t="shared" si="727"/>
        <v>2.1250365510359-2.89053716033981i</v>
      </c>
      <c r="AD1431" t="str">
        <f t="shared" si="728"/>
        <v>0.261324529181802+0.291982543855788i</v>
      </c>
      <c r="AE1431" t="str">
        <f t="shared" si="729"/>
        <v>-0.0698776576586237-0.0926665081126285i</v>
      </c>
      <c r="AF1431" t="str">
        <f t="shared" si="730"/>
        <v>-14.2081630397158-2.44575354711538i</v>
      </c>
      <c r="AG1431" t="str">
        <f t="shared" si="731"/>
        <v>1.01613113816743-0.0140622220288383i</v>
      </c>
      <c r="AH1431" t="str">
        <f t="shared" si="732"/>
        <v>0.733630816895222+1.47406255732284i</v>
      </c>
      <c r="AI1431">
        <f t="shared" si="733"/>
        <v>4.3314146786729069</v>
      </c>
      <c r="AJ1431">
        <f t="shared" si="734"/>
        <v>63.540785217090622</v>
      </c>
      <c r="AK1431"/>
      <c r="AL1431"/>
      <c r="AM1431"/>
      <c r="AN1431"/>
    </row>
    <row r="1432" spans="1:40" x14ac:dyDescent="0.25">
      <c r="A1432"/>
      <c r="B1432">
        <f t="shared" si="700"/>
        <v>129800</v>
      </c>
      <c r="C1432" s="237" t="str">
        <f t="shared" si="703"/>
        <v>-4.53621184133505E-06+0.0188676610125337i</v>
      </c>
      <c r="D1432" s="208" t="str">
        <f t="shared" si="704"/>
        <v>-5.95704073463007+0.144652067762758i</v>
      </c>
      <c r="E1432" t="str">
        <f t="shared" si="705"/>
        <v>2870</v>
      </c>
      <c r="F1432" t="str">
        <f t="shared" si="706"/>
        <v>0.777000777000777</v>
      </c>
      <c r="G1432" t="str">
        <f t="shared" si="701"/>
        <v>0.777000777000777</v>
      </c>
      <c r="H1432" t="str">
        <f t="shared" si="707"/>
        <v>8.2523408446158+2.58893641832736i</v>
      </c>
      <c r="I1432" t="str">
        <f t="shared" si="708"/>
        <v>509.723408044944i</v>
      </c>
      <c r="J1432" t="str">
        <f t="shared" si="702"/>
        <v>-221.23788402913+110.241347577055i</v>
      </c>
      <c r="K1432" t="str">
        <f t="shared" si="709"/>
        <v>0.919692105311047-1.84568439890571i</v>
      </c>
      <c r="L1432" t="str">
        <f t="shared" si="710"/>
        <v>0.0729691014630967-0.123280452701003i</v>
      </c>
      <c r="M1432" t="str">
        <f t="shared" si="711"/>
        <v>0.992661206774144-1.96896485160671i</v>
      </c>
      <c r="N1432" t="str">
        <f t="shared" si="712"/>
        <v>-0.575651281554622i</v>
      </c>
      <c r="O1432" t="str">
        <f t="shared" si="713"/>
        <v>0.838837934898647-0.54438122577379i</v>
      </c>
      <c r="P1432" t="str">
        <f t="shared" si="714"/>
        <v>0.161162065101353+0.54438122577379i</v>
      </c>
      <c r="Q1432" t="str">
        <f t="shared" si="715"/>
        <v>-0.161162065101353+0.031270055780832i</v>
      </c>
      <c r="R1432" t="str">
        <f t="shared" si="716"/>
        <v>-0.332097909555987-3.44228615823095i</v>
      </c>
      <c r="S1432" t="str">
        <f t="shared" si="717"/>
        <v>0.0597085997999667i</v>
      </c>
      <c r="T1432" t="str">
        <f t="shared" si="718"/>
        <v>0.205534086618777-0.019829101176084i</v>
      </c>
      <c r="U1432" t="str">
        <f t="shared" si="719"/>
        <v>0.0001-1226.15518560782i</v>
      </c>
      <c r="V1432" t="str">
        <f t="shared" si="720"/>
        <v>0.00002-0.0196671676384164i</v>
      </c>
      <c r="W1432" t="str">
        <f t="shared" si="721"/>
        <v>0.0000199993584529565-0.0196668521882323i</v>
      </c>
      <c r="X1432" t="str">
        <f t="shared" si="722"/>
        <v>0.00138825099308223-0.0195683850514212i</v>
      </c>
      <c r="Y1432" t="str">
        <f t="shared" si="723"/>
        <v>0.009+0.81555745287191i</v>
      </c>
      <c r="Z1432" t="str">
        <f t="shared" si="724"/>
        <v>-0.294681505430977-0.0247745077861676i</v>
      </c>
      <c r="AA1432" t="str">
        <f t="shared" si="725"/>
        <v>0.196714109112395-15.073016665056i</v>
      </c>
      <c r="AB1432" t="str">
        <f t="shared" si="726"/>
        <v>1.399290472465-0.134997911099307i</v>
      </c>
      <c r="AC1432" t="str">
        <f t="shared" si="727"/>
        <v>2.12321522702981-2.88916094681556i</v>
      </c>
      <c r="AD1432" t="str">
        <f t="shared" si="728"/>
        <v>0.261450695955378+0.292186689919594i</v>
      </c>
      <c r="AE1432" t="str">
        <f t="shared" si="729"/>
        <v>-0.0698059032556796-0.0925793259550452i</v>
      </c>
      <c r="AF1432" t="str">
        <f t="shared" si="730"/>
        <v>-14.2093815792459-2.4442843505646i</v>
      </c>
      <c r="AG1432" t="str">
        <f t="shared" si="731"/>
        <v>1.01612914851165-0.0140578118992224i</v>
      </c>
      <c r="AH1432" t="str">
        <f t="shared" si="732"/>
        <v>0.733081970061521+1.47267301246421i</v>
      </c>
      <c r="AI1432">
        <f t="shared" si="733"/>
        <v>4.3235587387966241</v>
      </c>
      <c r="AJ1432">
        <f t="shared" si="734"/>
        <v>63.536335063171379</v>
      </c>
      <c r="AK1432"/>
      <c r="AL1432"/>
      <c r="AM1432"/>
      <c r="AN1432"/>
    </row>
    <row r="1433" spans="1:40" x14ac:dyDescent="0.25">
      <c r="A1433"/>
      <c r="B1433">
        <f t="shared" si="700"/>
        <v>129900</v>
      </c>
      <c r="C1433" s="237" t="str">
        <f t="shared" si="703"/>
        <v>-4.52923037014235E-06+0.0188531362559257i</v>
      </c>
      <c r="D1433" s="208" t="str">
        <f t="shared" si="704"/>
        <v>-5.95704068110546+0.14454071129543i</v>
      </c>
      <c r="E1433" t="str">
        <f t="shared" si="705"/>
        <v>2870</v>
      </c>
      <c r="F1433" t="str">
        <f t="shared" si="706"/>
        <v>0.777000777000777</v>
      </c>
      <c r="G1433" t="str">
        <f t="shared" si="701"/>
        <v>0.777000777000777</v>
      </c>
      <c r="H1433" t="str">
        <f t="shared" si="707"/>
        <v>8.25355701409413+2.58735730247819i</v>
      </c>
      <c r="I1433" t="str">
        <f t="shared" si="708"/>
        <v>510.116107126643i</v>
      </c>
      <c r="J1433" t="str">
        <f t="shared" si="702"/>
        <v>-221.580447190675+110.326279277808i</v>
      </c>
      <c r="K1433" t="str">
        <f t="shared" si="709"/>
        <v>0.91854760738777-1.84482057170079i</v>
      </c>
      <c r="L1433" t="str">
        <f t="shared" si="710"/>
        <v>0.0728859015244382-0.123234756309728i</v>
      </c>
      <c r="M1433" t="str">
        <f t="shared" si="711"/>
        <v>0.991433508912208-1.96805532801052i</v>
      </c>
      <c r="N1433" t="str">
        <f t="shared" si="712"/>
        <v>-0.576094772526544i</v>
      </c>
      <c r="O1433" t="str">
        <f t="shared" si="713"/>
        <v>0.838596424254546-0.544753189277024i</v>
      </c>
      <c r="P1433" t="str">
        <f t="shared" si="714"/>
        <v>0.161403575745454+0.544753189277024i</v>
      </c>
      <c r="Q1433" t="str">
        <f t="shared" si="715"/>
        <v>-0.161403575745454+0.03134158324952i</v>
      </c>
      <c r="R1433" t="str">
        <f t="shared" si="716"/>
        <v>-0.33209599265529-3.43958676822126i</v>
      </c>
      <c r="S1433" t="str">
        <f t="shared" si="717"/>
        <v>0.0597546002620621i</v>
      </c>
      <c r="T1433" t="str">
        <f t="shared" si="718"/>
        <v>0.205531132401739-0.0198442632897496i</v>
      </c>
      <c r="U1433" t="str">
        <f t="shared" si="719"/>
        <v>0.0001-1225.21126321705i</v>
      </c>
      <c r="V1433" t="str">
        <f t="shared" si="720"/>
        <v>0.00002-0.0196520274015893i</v>
      </c>
      <c r="W1433" t="str">
        <f t="shared" si="721"/>
        <v>0.0000199993584529566-0.0196517121942466i</v>
      </c>
      <c r="X1433" t="str">
        <f t="shared" si="722"/>
        <v>0.00138615540837563-0.0195534672735607i</v>
      </c>
      <c r="Y1433" t="str">
        <f t="shared" si="723"/>
        <v>0.009+0.816185771402628i</v>
      </c>
      <c r="Z1433" t="str">
        <f t="shared" si="724"/>
        <v>-0.29421968000555-0.024716140833347i</v>
      </c>
      <c r="AA1433" t="str">
        <f t="shared" si="725"/>
        <v>0.196357015012232-15.0608512149699i</v>
      </c>
      <c r="AB1433" t="str">
        <f t="shared" si="726"/>
        <v>1.39927035994827-0.135101135832215i</v>
      </c>
      <c r="AC1433" t="str">
        <f t="shared" si="727"/>
        <v>2.1213970126855-2.88778528037955i</v>
      </c>
      <c r="AD1433" t="str">
        <f t="shared" si="728"/>
        <v>0.261576950853906+0.292390782499049i</v>
      </c>
      <c r="AE1433" t="str">
        <f t="shared" si="729"/>
        <v>-0.0697343150184445-0.0924922952195049i</v>
      </c>
      <c r="AF1433" t="str">
        <f t="shared" si="730"/>
        <v>-14.2105976951996-2.44281659118276i</v>
      </c>
      <c r="AG1433" t="str">
        <f t="shared" si="731"/>
        <v>1.01612715987883-0.0140534139756434i</v>
      </c>
      <c r="AH1433" t="str">
        <f t="shared" si="732"/>
        <v>0.732534295651561+1.47128588400123i</v>
      </c>
      <c r="AI1433">
        <f t="shared" si="733"/>
        <v>4.315709932953113</v>
      </c>
      <c r="AJ1433">
        <f t="shared" si="734"/>
        <v>63.531877805540951</v>
      </c>
      <c r="AK1433"/>
      <c r="AL1433"/>
      <c r="AM1433"/>
      <c r="AN1433"/>
    </row>
    <row r="1434" spans="1:40" x14ac:dyDescent="0.25">
      <c r="A1434"/>
      <c r="B1434">
        <f t="shared" si="700"/>
        <v>130000</v>
      </c>
      <c r="C1434" s="237" t="str">
        <f t="shared" si="703"/>
        <v>-4.52226500383841E-06+0.0188386338450932i</v>
      </c>
      <c r="D1434" s="208" t="str">
        <f t="shared" si="704"/>
        <v>-5.95704062770432+0.144429526145715i</v>
      </c>
      <c r="E1434" t="str">
        <f t="shared" si="705"/>
        <v>2870</v>
      </c>
      <c r="F1434" t="str">
        <f t="shared" si="706"/>
        <v>0.777000777000777</v>
      </c>
      <c r="G1434" t="str">
        <f t="shared" si="701"/>
        <v>0.777000777000777</v>
      </c>
      <c r="H1434" t="str">
        <f t="shared" si="707"/>
        <v>8.25477076601724+2.58577979388878i</v>
      </c>
      <c r="I1434" t="str">
        <f t="shared" si="708"/>
        <v>510.508806208342i</v>
      </c>
      <c r="J1434" t="str">
        <f t="shared" si="702"/>
        <v>-221.923274166745+110.41121097856i</v>
      </c>
      <c r="K1434" t="str">
        <f t="shared" si="709"/>
        <v>0.917405076246463-1.84395711679443i</v>
      </c>
      <c r="L1434" t="str">
        <f t="shared" si="710"/>
        <v>0.0728028272450607-0.123189055957902i</v>
      </c>
      <c r="M1434" t="str">
        <f t="shared" si="711"/>
        <v>0.990207903491524-1.96714617275233i</v>
      </c>
      <c r="N1434" t="str">
        <f t="shared" si="712"/>
        <v>-0.576538263498466i</v>
      </c>
      <c r="O1434" t="str">
        <f t="shared" si="713"/>
        <v>0.838354748671746-0.545125045635893i</v>
      </c>
      <c r="P1434" t="str">
        <f t="shared" si="714"/>
        <v>0.161645251328254+0.545125045635893i</v>
      </c>
      <c r="Q1434" t="str">
        <f t="shared" si="715"/>
        <v>-0.161645251328254+0.031413217862573i</v>
      </c>
      <c r="R1434" t="str">
        <f t="shared" si="716"/>
        <v>-0.332094074239387-3.43689149279536i</v>
      </c>
      <c r="S1434" t="str">
        <f t="shared" si="717"/>
        <v>0.0598006007241577i</v>
      </c>
      <c r="T1434" t="str">
        <f t="shared" si="718"/>
        <v>0.20552817589291-0.0198594251364484i</v>
      </c>
      <c r="U1434" t="str">
        <f t="shared" si="719"/>
        <v>0.0001-1224.26879301458i</v>
      </c>
      <c r="V1434" t="str">
        <f t="shared" si="720"/>
        <v>0.00002-0.0196369104574342i</v>
      </c>
      <c r="W1434" t="str">
        <f t="shared" si="721"/>
        <v>0.0000199993584529565-0.0196365954925591i</v>
      </c>
      <c r="X1434" t="str">
        <f t="shared" si="722"/>
        <v>0.00138406462649858-0.0195385721108225i</v>
      </c>
      <c r="Y1434" t="str">
        <f t="shared" si="723"/>
        <v>0.009+0.816814089933346i</v>
      </c>
      <c r="Z1434" t="str">
        <f t="shared" si="724"/>
        <v>-0.293758945621423-0.0246579594562493i</v>
      </c>
      <c r="AA1434" t="str">
        <f t="shared" si="725"/>
        <v>0.196000918300277-15.048705805699i</v>
      </c>
      <c r="AB1434" t="str">
        <f t="shared" si="726"/>
        <v>1.39925023182887-0.135204358747594i</v>
      </c>
      <c r="AC1434" t="str">
        <f t="shared" si="727"/>
        <v>2.11958190166953-2.88641016288334i</v>
      </c>
      <c r="AD1434" t="str">
        <f t="shared" si="728"/>
        <v>0.261703293857624+0.292594821561083i</v>
      </c>
      <c r="AE1434" t="str">
        <f t="shared" si="729"/>
        <v>-0.0696628924221073-0.0924054154855802i</v>
      </c>
      <c r="AF1434" t="str">
        <f t="shared" si="730"/>
        <v>-14.2118113937216-2.44135026774306i</v>
      </c>
      <c r="AG1434" t="str">
        <f t="shared" si="731"/>
        <v>1.01612517226262-0.0140490282266262i</v>
      </c>
      <c r="AH1434" t="str">
        <f t="shared" si="732"/>
        <v>0.731987790233716+1.46990116533254i</v>
      </c>
      <c r="AI1434">
        <f t="shared" si="733"/>
        <v>4.3078682476859562</v>
      </c>
      <c r="AJ1434">
        <f t="shared" si="734"/>
        <v>63.527413451345396</v>
      </c>
      <c r="AK1434"/>
      <c r="AL1434"/>
      <c r="AM1434"/>
      <c r="AN1434"/>
    </row>
    <row r="1435" spans="1:40" x14ac:dyDescent="0.25">
      <c r="A1435"/>
      <c r="B1435">
        <f t="shared" si="700"/>
        <v>130100</v>
      </c>
      <c r="C1435" s="237" t="str">
        <f t="shared" si="703"/>
        <v>-4.51531569292686E-06+0.0188241537285087i</v>
      </c>
      <c r="D1435" s="208" t="str">
        <f t="shared" si="704"/>
        <v>-5.95704057442627+0.144318511918567i</v>
      </c>
      <c r="E1435" t="str">
        <f t="shared" si="705"/>
        <v>2870</v>
      </c>
      <c r="F1435" t="str">
        <f t="shared" si="706"/>
        <v>0.777000777000777</v>
      </c>
      <c r="G1435" t="str">
        <f t="shared" si="701"/>
        <v>0.777000777000777</v>
      </c>
      <c r="H1435" t="str">
        <f t="shared" si="707"/>
        <v>8.25598210651162+2.5842038909348i</v>
      </c>
      <c r="I1435" t="str">
        <f t="shared" si="708"/>
        <v>510.90150529004i</v>
      </c>
      <c r="J1435" t="str">
        <f t="shared" si="702"/>
        <v>-222.266364957341+110.496142679313i</v>
      </c>
      <c r="K1435" t="str">
        <f t="shared" si="709"/>
        <v>0.916264507834281-1.84309403529867i</v>
      </c>
      <c r="L1435" t="str">
        <f t="shared" si="710"/>
        <v>0.0727198784141229-0.123143351779165i</v>
      </c>
      <c r="M1435" t="str">
        <f t="shared" si="711"/>
        <v>0.988984386248404-1.96623738707783i</v>
      </c>
      <c r="N1435" t="str">
        <f t="shared" si="712"/>
        <v>-0.576981754470388i</v>
      </c>
      <c r="O1435" t="str">
        <f t="shared" si="713"/>
        <v>0.83811290819778-0.545496794777256i</v>
      </c>
      <c r="P1435" t="str">
        <f t="shared" si="714"/>
        <v>0.16188709180222+0.545496794777256i</v>
      </c>
      <c r="Q1435" t="str">
        <f t="shared" si="715"/>
        <v>-0.16188709180222+0.031484959693132i</v>
      </c>
      <c r="R1435" t="str">
        <f t="shared" si="716"/>
        <v>-0.332092154308139-3.43420032246468i</v>
      </c>
      <c r="S1435" t="str">
        <f t="shared" si="717"/>
        <v>0.0598466011862531i</v>
      </c>
      <c r="T1435" t="str">
        <f t="shared" si="718"/>
        <v>0.205525217092245-0.0198745867159628i</v>
      </c>
      <c r="U1435" t="str">
        <f t="shared" si="719"/>
        <v>0.0001-1223.32777165177i</v>
      </c>
      <c r="V1435" t="str">
        <f t="shared" si="720"/>
        <v>0.00002-0.0196218167522402i</v>
      </c>
      <c r="W1435" t="str">
        <f t="shared" si="721"/>
        <v>0.0000199993584529566-0.0196215020294601i</v>
      </c>
      <c r="X1435" t="str">
        <f t="shared" si="722"/>
        <v>0.00138197863280955-0.0195236995120798i</v>
      </c>
      <c r="Y1435" t="str">
        <f t="shared" si="723"/>
        <v>0.009+0.817442408464064i</v>
      </c>
      <c r="Z1435" t="str">
        <f t="shared" si="724"/>
        <v>-0.293299298825839-0.0245999629121664i</v>
      </c>
      <c r="AA1435" t="str">
        <f t="shared" si="725"/>
        <v>0.19564581521321-15.0365803868485i</v>
      </c>
      <c r="AB1435" t="str">
        <f t="shared" si="726"/>
        <v>1.39923008810649-0.135307579843963i</v>
      </c>
      <c r="AC1435" t="str">
        <f t="shared" si="727"/>
        <v>2.11776988766208-2.88503559616593i</v>
      </c>
      <c r="AD1435" t="str">
        <f t="shared" si="728"/>
        <v>0.261829724946754+0.292798807072613i</v>
      </c>
      <c r="AE1435" t="str">
        <f t="shared" si="729"/>
        <v>-0.0695916349439325-0.0923186863344325i</v>
      </c>
      <c r="AF1435" t="str">
        <f t="shared" si="730"/>
        <v>-14.2130226809379-2.43988537901623i</v>
      </c>
      <c r="AG1435" t="str">
        <f t="shared" si="731"/>
        <v>1.01612318565673-0.0140446546208009i</v>
      </c>
      <c r="AH1435" t="str">
        <f t="shared" si="732"/>
        <v>0.731442450388752+1.46851884988089i</v>
      </c>
      <c r="AI1435">
        <f t="shared" si="733"/>
        <v>4.3000336695749493</v>
      </c>
      <c r="AJ1435">
        <f t="shared" si="734"/>
        <v>63.522942007733597</v>
      </c>
      <c r="AK1435"/>
      <c r="AL1435"/>
      <c r="AM1435"/>
      <c r="AN1435"/>
    </row>
    <row r="1436" spans="1:40" x14ac:dyDescent="0.25">
      <c r="A1436"/>
      <c r="B1436">
        <f t="shared" si="700"/>
        <v>130200</v>
      </c>
      <c r="C1436" s="237" t="str">
        <f t="shared" si="703"/>
        <v>-4.50838238810131E-06+0.018809695854803i</v>
      </c>
      <c r="D1436" s="208" t="str">
        <f t="shared" si="704"/>
        <v>-5.95704052127093+0.144207668220156i</v>
      </c>
      <c r="E1436" t="str">
        <f t="shared" si="705"/>
        <v>2870</v>
      </c>
      <c r="F1436" t="str">
        <f t="shared" si="706"/>
        <v>0.777000777000777</v>
      </c>
      <c r="G1436" t="str">
        <f t="shared" si="701"/>
        <v>0.777000777000777</v>
      </c>
      <c r="H1436" t="str">
        <f t="shared" si="707"/>
        <v>8.2571910416854+2.58262959199063i</v>
      </c>
      <c r="I1436" t="str">
        <f t="shared" si="708"/>
        <v>511.294204371739i</v>
      </c>
      <c r="J1436" t="str">
        <f t="shared" si="702"/>
        <v>-222.609719562463+110.581074380066i</v>
      </c>
      <c r="K1436" t="str">
        <f t="shared" si="709"/>
        <v>0.91512589810725-1.84223132831783i</v>
      </c>
      <c r="L1436" t="str">
        <f t="shared" si="710"/>
        <v>0.0726370548210839-0.12309764390657i</v>
      </c>
      <c r="M1436" t="str">
        <f t="shared" si="711"/>
        <v>0.987762952928334-1.9653289722244i</v>
      </c>
      <c r="N1436" t="str">
        <f t="shared" si="712"/>
        <v>-0.57742524544231i</v>
      </c>
      <c r="O1436" t="str">
        <f t="shared" si="713"/>
        <v>0.837870902880214-0.545868436627998i</v>
      </c>
      <c r="P1436" t="str">
        <f t="shared" si="714"/>
        <v>0.162129097119786+0.545868436627998i</v>
      </c>
      <c r="Q1436" t="str">
        <f t="shared" si="715"/>
        <v>-0.162129097119786+0.031556808814312i</v>
      </c>
      <c r="R1436" t="str">
        <f t="shared" si="716"/>
        <v>-0.332090232861499-3.43151324776984i</v>
      </c>
      <c r="S1436" t="str">
        <f t="shared" si="717"/>
        <v>0.0598926016483487i</v>
      </c>
      <c r="T1436" t="str">
        <f t="shared" si="718"/>
        <v>0.20552225599971-0.0198897480280811i</v>
      </c>
      <c r="U1436" t="str">
        <f t="shared" si="719"/>
        <v>0.0001-1222.38819579029i</v>
      </c>
      <c r="V1436" t="str">
        <f t="shared" si="720"/>
        <v>0.00002-0.0196067462324612i</v>
      </c>
      <c r="W1436" t="str">
        <f t="shared" si="721"/>
        <v>0.0000199993584529566-0.0196064317514042i</v>
      </c>
      <c r="X1436" t="str">
        <f t="shared" si="722"/>
        <v>0.00137989741272257-0.0195088494263583i</v>
      </c>
      <c r="Y1436" t="str">
        <f t="shared" si="723"/>
        <v>0.009+0.818070726994782i</v>
      </c>
      <c r="Z1436" t="str">
        <f t="shared" si="724"/>
        <v>-0.292840736179745-0.0245421504619765i</v>
      </c>
      <c r="AA1436" t="str">
        <f t="shared" si="725"/>
        <v>0.195291702005551-15.0244749081947i</v>
      </c>
      <c r="AB1436" t="str">
        <f t="shared" si="726"/>
        <v>1.3992099287809-0.135410799119881i</v>
      </c>
      <c r="AC1436" t="str">
        <f t="shared" si="727"/>
        <v>2.11596096435691-2.88366158205418i</v>
      </c>
      <c r="AD1436" t="str">
        <f t="shared" si="728"/>
        <v>0.261956244101507+0.29300273900056i</v>
      </c>
      <c r="AE1436" t="str">
        <f t="shared" si="729"/>
        <v>-0.0695205420632434-0.0922321073487992i</v>
      </c>
      <c r="AF1436" t="str">
        <f t="shared" si="730"/>
        <v>-14.2142315629563-2.43842192377047i</v>
      </c>
      <c r="AG1436" t="str">
        <f t="shared" si="731"/>
        <v>1.01612120005489-0.0140402931269018i</v>
      </c>
      <c r="AH1436" t="str">
        <f t="shared" si="732"/>
        <v>0.730898272709759+1.46713893109302i</v>
      </c>
      <c r="AI1436">
        <f t="shared" si="733"/>
        <v>4.2922061852359104</v>
      </c>
      <c r="AJ1436">
        <f t="shared" si="734"/>
        <v>63.518463481857417</v>
      </c>
      <c r="AK1436"/>
      <c r="AL1436"/>
      <c r="AM1436"/>
      <c r="AN1436"/>
    </row>
    <row r="1437" spans="1:40" x14ac:dyDescent="0.25">
      <c r="A1437"/>
      <c r="B1437">
        <f t="shared" si="700"/>
        <v>130300</v>
      </c>
      <c r="C1437" s="237" t="str">
        <f t="shared" si="703"/>
        <v>-4.50146504024455E-06+0.0187952601727645i</v>
      </c>
      <c r="D1437" s="208" t="str">
        <f t="shared" si="704"/>
        <v>-5.95704046823793+0.144096994657861i</v>
      </c>
      <c r="E1437" t="str">
        <f t="shared" si="705"/>
        <v>2870</v>
      </c>
      <c r="F1437" t="str">
        <f t="shared" si="706"/>
        <v>0.777000777000777</v>
      </c>
      <c r="G1437" t="str">
        <f t="shared" si="701"/>
        <v>0.777000777000777</v>
      </c>
      <c r="H1437" t="str">
        <f t="shared" si="707"/>
        <v>8.25839757762836+2.58105689542946i</v>
      </c>
      <c r="I1437" t="str">
        <f t="shared" si="708"/>
        <v>511.686903453438i</v>
      </c>
      <c r="J1437" t="str">
        <f t="shared" si="702"/>
        <v>-222.953337982111+110.666006080819i</v>
      </c>
      <c r="K1437" t="str">
        <f t="shared" si="709"/>
        <v>0.913989243030257-1.84136899694854i</v>
      </c>
      <c r="L1437" t="str">
        <f t="shared" si="710"/>
        <v>0.0725543562557054-0.123051932472584i</v>
      </c>
      <c r="M1437" t="str">
        <f t="shared" si="711"/>
        <v>0.986543599285962-1.96442092942112i</v>
      </c>
      <c r="N1437" t="str">
        <f t="shared" si="712"/>
        <v>-0.577868736414232i</v>
      </c>
      <c r="O1437" t="str">
        <f t="shared" si="713"/>
        <v>0.837628732766648-0.546239971115021i</v>
      </c>
      <c r="P1437" t="str">
        <f t="shared" si="714"/>
        <v>0.162371267233352+0.546239971115021i</v>
      </c>
      <c r="Q1437" t="str">
        <f t="shared" si="715"/>
        <v>-0.162371267233352+0.031628765299211i</v>
      </c>
      <c r="R1437" t="str">
        <f t="shared" si="716"/>
        <v>-0.332088309899329-3.42883025928051i</v>
      </c>
      <c r="S1437" t="str">
        <f t="shared" si="717"/>
        <v>0.0599386021104441i</v>
      </c>
      <c r="T1437" t="str">
        <f t="shared" si="718"/>
        <v>0.205519292615265-0.0199049090725857i</v>
      </c>
      <c r="U1437" t="str">
        <f t="shared" si="719"/>
        <v>0.0001-1221.45006210204i</v>
      </c>
      <c r="V1437" t="str">
        <f t="shared" si="720"/>
        <v>0.00002-0.0195916988447156i</v>
      </c>
      <c r="W1437" t="str">
        <f t="shared" si="721"/>
        <v>0.0000199993584529567-0.0195913846050106i</v>
      </c>
      <c r="X1437" t="str">
        <f t="shared" si="722"/>
        <v>0.00137782095170713-0.0194940218028365i</v>
      </c>
      <c r="Y1437" t="str">
        <f t="shared" si="723"/>
        <v>0.009+0.8186990455255i</v>
      </c>
      <c r="Z1437" t="str">
        <f t="shared" si="724"/>
        <v>-0.292383254257745-0.0244845213701263i</v>
      </c>
      <c r="AA1437" t="str">
        <f t="shared" si="725"/>
        <v>0.19493857494954-15.0123893196849i</v>
      </c>
      <c r="AB1437" t="str">
        <f t="shared" si="726"/>
        <v>1.39918975385183-0.135514016573866i</v>
      </c>
      <c r="AC1437" t="str">
        <f t="shared" si="727"/>
        <v>2.1141551254614-2.8822881223626i</v>
      </c>
      <c r="AD1437" t="str">
        <f t="shared" si="728"/>
        <v>0.262082851302071+0.293206617311835i</v>
      </c>
      <c r="AE1437" t="str">
        <f t="shared" si="729"/>
        <v>-0.0694496132614143-0.0921456781129891i</v>
      </c>
      <c r="AF1437" t="str">
        <f t="shared" si="730"/>
        <v>-14.2154380458663-2.4369599007716i</v>
      </c>
      <c r="AG1437" t="str">
        <f t="shared" si="731"/>
        <v>1.01611921545084-0.0140359437137671i</v>
      </c>
      <c r="AH1437" t="str">
        <f t="shared" si="732"/>
        <v>0.730355253802103+1.46576140243967i</v>
      </c>
      <c r="AI1437">
        <f t="shared" si="733"/>
        <v>4.2843857813211157</v>
      </c>
      <c r="AJ1437">
        <f t="shared" si="734"/>
        <v>63.513977880873355</v>
      </c>
      <c r="AK1437"/>
      <c r="AL1437"/>
      <c r="AM1437"/>
      <c r="AN1437"/>
    </row>
    <row r="1438" spans="1:40" x14ac:dyDescent="0.25">
      <c r="A1438"/>
      <c r="B1438">
        <f t="shared" si="700"/>
        <v>130400</v>
      </c>
      <c r="C1438" s="237" t="str">
        <f t="shared" si="703"/>
        <v>-4.49456360042758E-06+0.0187808466313389i</v>
      </c>
      <c r="D1438" s="208" t="str">
        <f t="shared" si="704"/>
        <v>-5.95704041532689+0.143986490840265i</v>
      </c>
      <c r="E1438" t="str">
        <f t="shared" si="705"/>
        <v>2870</v>
      </c>
      <c r="F1438" t="str">
        <f t="shared" si="706"/>
        <v>0.777000777000777</v>
      </c>
      <c r="G1438" t="str">
        <f t="shared" si="701"/>
        <v>0.777000777000777</v>
      </c>
      <c r="H1438" t="str">
        <f t="shared" si="707"/>
        <v>8.25960172041202+2.57948579962326i</v>
      </c>
      <c r="I1438" t="str">
        <f t="shared" si="708"/>
        <v>512.079602535136i</v>
      </c>
      <c r="J1438" t="str">
        <f t="shared" si="702"/>
        <v>-223.297220216284+110.750937781571i</v>
      </c>
      <c r="K1438" t="str">
        <f t="shared" si="709"/>
        <v>0.912854538577031-1.84050704227977i</v>
      </c>
      <c r="L1438" t="str">
        <f t="shared" si="710"/>
        <v>0.0724717825080483-0.12300621760909i</v>
      </c>
      <c r="M1438" t="str">
        <f t="shared" si="711"/>
        <v>0.985326321085079-1.96351325988886i</v>
      </c>
      <c r="N1438" t="str">
        <f t="shared" si="712"/>
        <v>-0.578312227386154i</v>
      </c>
      <c r="O1438" t="str">
        <f t="shared" si="713"/>
        <v>0.837386397904712-0.546611398165252i</v>
      </c>
      <c r="P1438" t="str">
        <f t="shared" si="714"/>
        <v>0.162613602095288+0.546611398165252i</v>
      </c>
      <c r="Q1438" t="str">
        <f t="shared" si="715"/>
        <v>-0.162613602095288+0.031700829220902i</v>
      </c>
      <c r="R1438" t="str">
        <f t="shared" si="716"/>
        <v>-0.332086385421584-3.42615134759525i</v>
      </c>
      <c r="S1438" t="str">
        <f t="shared" si="717"/>
        <v>0.0599846025725397i</v>
      </c>
      <c r="T1438" t="str">
        <f t="shared" si="718"/>
        <v>0.205516326938872-0.019920069849265i</v>
      </c>
      <c r="U1438" t="str">
        <f t="shared" si="719"/>
        <v>0.0001-1220.51336726914i</v>
      </c>
      <c r="V1438" t="str">
        <f t="shared" si="720"/>
        <v>0.00002-0.0195766745357856i</v>
      </c>
      <c r="W1438" t="str">
        <f t="shared" si="721"/>
        <v>0.0000199993584529565-0.0195763605370624i</v>
      </c>
      <c r="X1438" t="str">
        <f t="shared" si="722"/>
        <v>0.00137574923528786-0.0194792165908453i</v>
      </c>
      <c r="Y1438" t="str">
        <f t="shared" si="723"/>
        <v>0.009+0.819327364056218i</v>
      </c>
      <c r="Z1438" t="str">
        <f t="shared" si="724"/>
        <v>-0.291926849648033-0.0244270749046096i</v>
      </c>
      <c r="AA1438" t="str">
        <f t="shared" si="725"/>
        <v>0.194586430335061-15.000323571436i</v>
      </c>
      <c r="AB1438" t="str">
        <f t="shared" si="726"/>
        <v>1.39916956331901-0.135617232204477i</v>
      </c>
      <c r="AC1438" t="str">
        <f t="shared" si="727"/>
        <v>2.11235236469642-2.88091521889356i</v>
      </c>
      <c r="AD1438" t="str">
        <f t="shared" si="728"/>
        <v>0.262209546528624+0.293410441973345i</v>
      </c>
      <c r="AE1438" t="str">
        <f t="shared" si="729"/>
        <v>-0.069378848021863-0.092059398212874i</v>
      </c>
      <c r="AF1438" t="str">
        <f t="shared" si="730"/>
        <v>-14.2166421357389-2.435499308783i</v>
      </c>
      <c r="AG1438" t="str">
        <f t="shared" si="731"/>
        <v>1.01611723183836-0.0140316063503385i</v>
      </c>
      <c r="AH1438" t="str">
        <f t="shared" si="732"/>
        <v>0.729813390283375+1.46438625741531i</v>
      </c>
      <c r="AI1438">
        <f t="shared" si="733"/>
        <v>4.2765724445184281</v>
      </c>
      <c r="AJ1438">
        <f t="shared" si="734"/>
        <v>63.509485211939868</v>
      </c>
      <c r="AK1438"/>
      <c r="AL1438"/>
      <c r="AM1438"/>
      <c r="AN1438"/>
    </row>
    <row r="1439" spans="1:40" x14ac:dyDescent="0.25">
      <c r="A1439"/>
      <c r="B1439">
        <f t="shared" si="700"/>
        <v>130500</v>
      </c>
      <c r="C1439" s="237" t="str">
        <f t="shared" si="703"/>
        <v>-4.48767801990882E-06+0.0187664551796281i</v>
      </c>
      <c r="D1439" s="208" t="str">
        <f t="shared" si="704"/>
        <v>-5.95704036253745+0.143876156377149i</v>
      </c>
      <c r="E1439" t="str">
        <f t="shared" si="705"/>
        <v>2870</v>
      </c>
      <c r="F1439" t="str">
        <f t="shared" si="706"/>
        <v>0.777000777000777</v>
      </c>
      <c r="G1439" t="str">
        <f t="shared" si="701"/>
        <v>0.777000777000777</v>
      </c>
      <c r="H1439" t="str">
        <f t="shared" si="707"/>
        <v>8.26080347608968+2.57791630294283i</v>
      </c>
      <c r="I1439" t="str">
        <f t="shared" si="708"/>
        <v>512.472301616835i</v>
      </c>
      <c r="J1439" t="str">
        <f t="shared" si="702"/>
        <v>-223.641366264983+110.835869482324i</v>
      </c>
      <c r="K1439" t="str">
        <f t="shared" si="709"/>
        <v>0.911721780730137-1.83964546539285i</v>
      </c>
      <c r="L1439" t="str">
        <f t="shared" si="710"/>
        <v>0.0723893333684753-0.122960499447389i</v>
      </c>
      <c r="M1439" t="str">
        <f t="shared" si="711"/>
        <v>0.984111114098612-1.96260596484024i</v>
      </c>
      <c r="N1439" t="str">
        <f t="shared" si="712"/>
        <v>-0.578755718358075i</v>
      </c>
      <c r="O1439" t="str">
        <f t="shared" si="713"/>
        <v>0.83714389834207-0.546982717705635i</v>
      </c>
      <c r="P1439" t="str">
        <f t="shared" si="714"/>
        <v>0.16285610165793+0.546982717705635i</v>
      </c>
      <c r="Q1439" t="str">
        <f t="shared" si="715"/>
        <v>-0.16285610165793+0.03177300065244i</v>
      </c>
      <c r="R1439" t="str">
        <f t="shared" si="716"/>
        <v>-0.332084459428146-3.42347650334146i</v>
      </c>
      <c r="S1439" t="str">
        <f t="shared" si="717"/>
        <v>0.0600306030346353i</v>
      </c>
      <c r="T1439" t="str">
        <f t="shared" si="718"/>
        <v>0.205513358970492-0.0199352303579025i</v>
      </c>
      <c r="U1439" t="str">
        <f t="shared" si="719"/>
        <v>0.0001-1219.57810798387i</v>
      </c>
      <c r="V1439" t="str">
        <f t="shared" si="720"/>
        <v>0.00002-0.0195616732526164i</v>
      </c>
      <c r="W1439" t="str">
        <f t="shared" si="721"/>
        <v>0.0000199993584529567-0.0195613594945059i</v>
      </c>
      <c r="X1439" t="str">
        <f t="shared" si="722"/>
        <v>0.00137368224904434-0.0194644337398669i</v>
      </c>
      <c r="Y1439" t="str">
        <f t="shared" si="723"/>
        <v>0.009+0.819955682586936i</v>
      </c>
      <c r="Z1439" t="str">
        <f t="shared" si="724"/>
        <v>-0.291471518952324-0.0243698103369481i</v>
      </c>
      <c r="AA1439" t="str">
        <f t="shared" si="725"/>
        <v>0.194235264469518-14.9882776137344i</v>
      </c>
      <c r="AB1439" t="str">
        <f t="shared" si="726"/>
        <v>1.39914935718218-0.135720446010241i</v>
      </c>
      <c r="AC1439" t="str">
        <f t="shared" si="727"/>
        <v>2.11055267579644-2.87954287343723i</v>
      </c>
      <c r="AD1439" t="str">
        <f t="shared" si="728"/>
        <v>0.262336329761333+0.293614212951989i</v>
      </c>
      <c r="AE1439" t="str">
        <f t="shared" si="729"/>
        <v>-0.0693082458300411-0.0919732672358819i</v>
      </c>
      <c r="AF1439" t="str">
        <f t="shared" si="730"/>
        <v>-14.2178438386271-2.43404014656568i</v>
      </c>
      <c r="AG1439" t="str">
        <f t="shared" si="731"/>
        <v>1.01611524921126-0.0140272810056612i</v>
      </c>
      <c r="AH1439" t="str">
        <f t="shared" si="732"/>
        <v>0.72927267878337+1.46301348953815i</v>
      </c>
      <c r="AI1439">
        <f t="shared" si="733"/>
        <v>4.26876616155179</v>
      </c>
      <c r="AJ1439">
        <f t="shared" si="734"/>
        <v>63.504985482218075</v>
      </c>
      <c r="AK1439"/>
      <c r="AL1439"/>
      <c r="AM1439"/>
      <c r="AN1439"/>
    </row>
    <row r="1440" spans="1:40" x14ac:dyDescent="0.25">
      <c r="A1440"/>
      <c r="B1440">
        <f t="shared" si="700"/>
        <v>130600</v>
      </c>
      <c r="C1440" s="237" t="str">
        <f t="shared" si="703"/>
        <v>-4.48080825013324E-06+0.0187520857668902i</v>
      </c>
      <c r="D1440" s="208" t="str">
        <f t="shared" si="704"/>
        <v>-5.95704030986921+0.143765990879492i</v>
      </c>
      <c r="E1440" t="str">
        <f t="shared" si="705"/>
        <v>2870</v>
      </c>
      <c r="F1440" t="str">
        <f t="shared" si="706"/>
        <v>0.777000777000777</v>
      </c>
      <c r="G1440" t="str">
        <f t="shared" si="701"/>
        <v>0.777000777000777</v>
      </c>
      <c r="H1440" t="str">
        <f t="shared" si="707"/>
        <v>8.26200285069648+2.57634840375779i</v>
      </c>
      <c r="I1440" t="str">
        <f t="shared" si="708"/>
        <v>512.865000698534i</v>
      </c>
      <c r="J1440" t="str">
        <f t="shared" si="702"/>
        <v>-223.985776128207+110.920801183077i</v>
      </c>
      <c r="K1440" t="str">
        <f t="shared" si="709"/>
        <v>0.910590965480941-1.83878426736156i</v>
      </c>
      <c r="L1440" t="str">
        <f t="shared" si="710"/>
        <v>0.0723070086276503-0.122914778118205i</v>
      </c>
      <c r="M1440" t="str">
        <f t="shared" si="711"/>
        <v>0.982897974108591-1.96169904547976i</v>
      </c>
      <c r="N1440" t="str">
        <f t="shared" si="712"/>
        <v>-0.579199209329997i</v>
      </c>
      <c r="O1440" t="str">
        <f t="shared" si="713"/>
        <v>0.836901234126417-0.547353929663139i</v>
      </c>
      <c r="P1440" t="str">
        <f t="shared" si="714"/>
        <v>0.163098765873583+0.547353929663139i</v>
      </c>
      <c r="Q1440" t="str">
        <f t="shared" si="715"/>
        <v>-0.163098765873583+0.031845279666858i</v>
      </c>
      <c r="R1440" t="str">
        <f t="shared" si="716"/>
        <v>-0.332082531918925-3.42080571717522i</v>
      </c>
      <c r="S1440" t="str">
        <f t="shared" si="717"/>
        <v>0.0600766034967307i</v>
      </c>
      <c r="T1440" t="str">
        <f t="shared" si="718"/>
        <v>0.205510388710085-0.0199503905982837i</v>
      </c>
      <c r="U1440" t="str">
        <f t="shared" si="719"/>
        <v>0.0001-1218.64428094866i</v>
      </c>
      <c r="V1440" t="str">
        <f t="shared" si="720"/>
        <v>0.00002-0.0195466949423158i</v>
      </c>
      <c r="W1440" t="str">
        <f t="shared" si="721"/>
        <v>0.0000199993584529566-0.0195463814244494i</v>
      </c>
      <c r="X1440" t="str">
        <f t="shared" si="722"/>
        <v>0.00137161997861072-0.0194496731995341i</v>
      </c>
      <c r="Y1440" t="str">
        <f t="shared" si="723"/>
        <v>0.009+0.820584001117654i</v>
      </c>
      <c r="Z1440" t="str">
        <f t="shared" si="724"/>
        <v>-0.291017258785782-0.0243127269421696i</v>
      </c>
      <c r="AA1440" t="str">
        <f t="shared" si="725"/>
        <v>0.193885073677754-14.9762513970348i</v>
      </c>
      <c r="AB1440" t="str">
        <f t="shared" si="726"/>
        <v>1.39912913544107-0.135823657989698i</v>
      </c>
      <c r="AC1440" t="str">
        <f t="shared" si="727"/>
        <v>2.10875605250937-2.87817108777176i</v>
      </c>
      <c r="AD1440" t="str">
        <f t="shared" si="728"/>
        <v>0.262463200980342+0.293817930214665i</v>
      </c>
      <c r="AE1440" t="str">
        <f t="shared" si="729"/>
        <v>-0.0692378061734183-0.0918872847709868i</v>
      </c>
      <c r="AF1440" t="str">
        <f t="shared" si="730"/>
        <v>-14.2190431605657-2.4325824128783i</v>
      </c>
      <c r="AG1440" t="str">
        <f t="shared" si="731"/>
        <v>1.01611326756338-0.0140229676488825i</v>
      </c>
      <c r="AH1440" t="str">
        <f t="shared" si="732"/>
        <v>0.728733115943939+1.46164309234994i</v>
      </c>
      <c r="AI1440">
        <f t="shared" si="733"/>
        <v>4.2609669191804507</v>
      </c>
      <c r="AJ1440">
        <f t="shared" si="734"/>
        <v>63.500478698873344</v>
      </c>
      <c r="AK1440"/>
      <c r="AL1440"/>
      <c r="AM1440"/>
      <c r="AN1440"/>
    </row>
    <row r="1441" spans="1:40" x14ac:dyDescent="0.25">
      <c r="A1441"/>
      <c r="B1441">
        <f t="shared" si="700"/>
        <v>130700</v>
      </c>
      <c r="C1441" s="237" t="str">
        <f t="shared" si="703"/>
        <v>-4.47395424273144E-06+0.0187377383425382i</v>
      </c>
      <c r="D1441" s="208" t="str">
        <f t="shared" si="704"/>
        <v>-5.95704025732182+0.14365599395946i</v>
      </c>
      <c r="E1441" t="str">
        <f t="shared" si="705"/>
        <v>2870</v>
      </c>
      <c r="F1441" t="str">
        <f t="shared" si="706"/>
        <v>0.777000777000777</v>
      </c>
      <c r="G1441" t="str">
        <f t="shared" si="701"/>
        <v>0.777000777000777</v>
      </c>
      <c r="H1441" t="str">
        <f t="shared" si="707"/>
        <v>8.2631998502495+2.57478210043664i</v>
      </c>
      <c r="I1441" t="str">
        <f t="shared" si="708"/>
        <v>513.257699780232i</v>
      </c>
      <c r="J1441" t="str">
        <f t="shared" si="702"/>
        <v>-224.330449805958+111.005732883829i</v>
      </c>
      <c r="K1441" t="str">
        <f t="shared" si="709"/>
        <v>0.909462088829583-1.83792344925212i</v>
      </c>
      <c r="L1441" t="str">
        <f t="shared" si="710"/>
        <v>0.0722248080765379-0.122869053751681i</v>
      </c>
      <c r="M1441" t="str">
        <f t="shared" si="711"/>
        <v>0.981686896906121-1.9607925030038i</v>
      </c>
      <c r="N1441" t="str">
        <f t="shared" si="712"/>
        <v>-0.579642700301919i</v>
      </c>
      <c r="O1441" t="str">
        <f t="shared" si="713"/>
        <v>0.836658405305481-0.547725033964752i</v>
      </c>
      <c r="P1441" t="str">
        <f t="shared" si="714"/>
        <v>0.163341594694519+0.547725033964752i</v>
      </c>
      <c r="Q1441" t="str">
        <f t="shared" si="715"/>
        <v>-0.163341594694519+0.031917666337167i</v>
      </c>
      <c r="R1441" t="str">
        <f t="shared" si="716"/>
        <v>-0.33208060289384-3.41813897978123i</v>
      </c>
      <c r="S1441" t="str">
        <f t="shared" si="717"/>
        <v>0.0601226039588263i</v>
      </c>
      <c r="T1441" t="str">
        <f t="shared" si="718"/>
        <v>0.205507416157613-0.0199655505701946i</v>
      </c>
      <c r="U1441" t="str">
        <f t="shared" si="719"/>
        <v>0.0001-1217.71188287602i</v>
      </c>
      <c r="V1441" t="str">
        <f t="shared" si="720"/>
        <v>0.00002-0.0195317395521534i</v>
      </c>
      <c r="W1441" t="str">
        <f t="shared" si="721"/>
        <v>0.0000199993584529566-0.0195314262741633i</v>
      </c>
      <c r="X1441" t="str">
        <f t="shared" si="722"/>
        <v>0.00136956240967559-0.0194349349196303i</v>
      </c>
      <c r="Y1441" t="str">
        <f t="shared" si="723"/>
        <v>0.009+0.821212319648372i</v>
      </c>
      <c r="Z1441" t="str">
        <f t="shared" si="724"/>
        <v>-0.290564065776971-0.02425582399879i</v>
      </c>
      <c r="AA1441" t="str">
        <f t="shared" si="725"/>
        <v>0.193535854301942-14.9642448719597i</v>
      </c>
      <c r="AB1441" t="str">
        <f t="shared" si="726"/>
        <v>1.39910889809543-0.13592686814139i</v>
      </c>
      <c r="AC1441" t="str">
        <f t="shared" si="727"/>
        <v>2.10696248859662-2.87679986366332i</v>
      </c>
      <c r="AD1441" t="str">
        <f t="shared" si="728"/>
        <v>0.26259016016578+0.294021593728268i</v>
      </c>
      <c r="AE1441" t="str">
        <f t="shared" si="729"/>
        <v>-0.0691675285414787-0.0918014504087058i</v>
      </c>
      <c r="AF1441" t="str">
        <f t="shared" si="730"/>
        <v>-14.2202401075713-2.43112610647718i</v>
      </c>
      <c r="AG1441" t="str">
        <f t="shared" si="731"/>
        <v>1.01611128688856-0.014018666249252i</v>
      </c>
      <c r="AH1441" t="str">
        <f t="shared" si="732"/>
        <v>0.728194698419027+1.46027505941594i</v>
      </c>
      <c r="AI1441">
        <f t="shared" si="733"/>
        <v>4.2531747041994086</v>
      </c>
      <c r="AJ1441">
        <f t="shared" si="734"/>
        <v>63.495964869073418</v>
      </c>
      <c r="AK1441"/>
      <c r="AL1441"/>
      <c r="AM1441"/>
      <c r="AN1441"/>
    </row>
    <row r="1442" spans="1:40" x14ac:dyDescent="0.25">
      <c r="A1442"/>
      <c r="B1442">
        <f t="shared" si="700"/>
        <v>130800</v>
      </c>
      <c r="C1442" s="237" t="str">
        <f t="shared" si="703"/>
        <v>-4.46711594951889E-06+0.0187234128561403i</v>
      </c>
      <c r="D1442" s="208" t="str">
        <f t="shared" si="704"/>
        <v>-5.9570402048949+0.143546165230409i</v>
      </c>
      <c r="E1442" t="str">
        <f t="shared" si="705"/>
        <v>2870</v>
      </c>
      <c r="F1442" t="str">
        <f t="shared" si="706"/>
        <v>0.777000777000777</v>
      </c>
      <c r="G1442" t="str">
        <f t="shared" si="701"/>
        <v>0.777000777000777</v>
      </c>
      <c r="H1442" t="str">
        <f t="shared" si="707"/>
        <v>8.26439448074777+2.57321739134682i</v>
      </c>
      <c r="I1442" t="str">
        <f t="shared" si="708"/>
        <v>513.650398861931i</v>
      </c>
      <c r="J1442" t="str">
        <f t="shared" si="702"/>
        <v>-224.675387298233+111.090664584582i</v>
      </c>
      <c r="K1442" t="str">
        <f t="shared" si="709"/>
        <v>0.908335146785034-1.83706301212324i</v>
      </c>
      <c r="L1442" t="str">
        <f t="shared" si="710"/>
        <v>0.0721427315064061-0.122823326477389i</v>
      </c>
      <c r="M1442" t="str">
        <f t="shared" si="711"/>
        <v>0.98047787829144-1.95988633860063i</v>
      </c>
      <c r="N1442" t="str">
        <f t="shared" si="712"/>
        <v>-0.580086191273841i</v>
      </c>
      <c r="O1442" t="str">
        <f t="shared" si="713"/>
        <v>0.836415411927024-0.548096030537484i</v>
      </c>
      <c r="P1442" t="str">
        <f t="shared" si="714"/>
        <v>0.163584588072976+0.548096030537484i</v>
      </c>
      <c r="Q1442" t="str">
        <f t="shared" si="715"/>
        <v>-0.163584588072976+0.031990160736357i</v>
      </c>
      <c r="R1442" t="str">
        <f t="shared" si="716"/>
        <v>-0.332078672352798-3.4154762818727i</v>
      </c>
      <c r="S1442" t="str">
        <f t="shared" si="717"/>
        <v>0.0601686044209217i</v>
      </c>
      <c r="T1442" t="str">
        <f t="shared" si="718"/>
        <v>0.205504441313039-0.0199807102734204i</v>
      </c>
      <c r="U1442" t="str">
        <f t="shared" si="719"/>
        <v>0.0001-1216.7809104885i</v>
      </c>
      <c r="V1442" t="str">
        <f t="shared" si="720"/>
        <v>0.00002-0.01951680702956i</v>
      </c>
      <c r="W1442" t="str">
        <f t="shared" si="721"/>
        <v>0.0000199993584529566-0.0195164939910796i</v>
      </c>
      <c r="X1442" t="str">
        <f t="shared" si="722"/>
        <v>0.00136750952798175-0.019420218850089i</v>
      </c>
      <c r="Y1442" t="str">
        <f t="shared" si="723"/>
        <v>0.009+0.82184063817909i</v>
      </c>
      <c r="Z1442" t="str">
        <f t="shared" si="724"/>
        <v>-0.290111936567786-0.0241991007887939i</v>
      </c>
      <c r="AA1442" t="str">
        <f t="shared" si="725"/>
        <v>0.193187602701488-14.9522579892985i</v>
      </c>
      <c r="AB1442" t="str">
        <f t="shared" si="726"/>
        <v>1.39908864514499-0.136030076463854i</v>
      </c>
      <c r="AC1442" t="str">
        <f t="shared" si="727"/>
        <v>2.1051719778331-2.87542920286603i</v>
      </c>
      <c r="AD1442" t="str">
        <f t="shared" si="728"/>
        <v>0.262717207297768+0.294225203459678i</v>
      </c>
      <c r="AE1442" t="str">
        <f t="shared" si="729"/>
        <v>-0.0690974124257119-0.0917157637410873i</v>
      </c>
      <c r="AF1442" t="str">
        <f t="shared" si="730"/>
        <v>-14.2214346856427-2.42967122611641i</v>
      </c>
      <c r="AG1442" t="str">
        <f t="shared" si="731"/>
        <v>1.01610930718071-0.0140143767761213i</v>
      </c>
      <c r="AH1442" t="str">
        <f t="shared" si="732"/>
        <v>0.727657422874611+1.45890938432476i</v>
      </c>
      <c r="AI1442">
        <f t="shared" si="733"/>
        <v>4.2453895034390108</v>
      </c>
      <c r="AJ1442">
        <f t="shared" si="734"/>
        <v>63.491443999987943</v>
      </c>
      <c r="AK1442"/>
      <c r="AL1442"/>
      <c r="AM1442"/>
      <c r="AN1442"/>
    </row>
    <row r="1443" spans="1:40" x14ac:dyDescent="0.25">
      <c r="A1443"/>
      <c r="B1443">
        <f t="shared" si="700"/>
        <v>130900</v>
      </c>
      <c r="C1443" s="237" t="str">
        <f t="shared" si="703"/>
        <v>-4.46029332249505E-06+0.0187091092574183i</v>
      </c>
      <c r="D1443" s="208" t="str">
        <f t="shared" si="704"/>
        <v>-5.95704015258809+0.143436504306874i</v>
      </c>
      <c r="E1443" t="str">
        <f t="shared" si="705"/>
        <v>2870</v>
      </c>
      <c r="F1443" t="str">
        <f t="shared" si="706"/>
        <v>0.777000777000777</v>
      </c>
      <c r="G1443" t="str">
        <f t="shared" si="701"/>
        <v>0.777000777000777</v>
      </c>
      <c r="H1443" t="str">
        <f t="shared" si="707"/>
        <v>8.26558674817237+2.57165427485461i</v>
      </c>
      <c r="I1443" t="str">
        <f t="shared" si="708"/>
        <v>514.04309794363i</v>
      </c>
      <c r="J1443" t="str">
        <f t="shared" si="702"/>
        <v>-225.020588605035+111.175596285335i</v>
      </c>
      <c r="K1443" t="str">
        <f t="shared" si="709"/>
        <v>0.907210135364965-1.83620295702615i</v>
      </c>
      <c r="L1443" t="str">
        <f t="shared" si="710"/>
        <v>0.0720607787088227-0.122777596424325i</v>
      </c>
      <c r="M1443" t="str">
        <f t="shared" si="711"/>
        <v>0.979270914073788-1.95898055345047i</v>
      </c>
      <c r="N1443" t="str">
        <f t="shared" si="712"/>
        <v>-0.580529682245763i</v>
      </c>
      <c r="O1443" t="str">
        <f t="shared" si="713"/>
        <v>0.836172254038839-0.548466919308365i</v>
      </c>
      <c r="P1443" t="str">
        <f t="shared" si="714"/>
        <v>0.163827745961161+0.548466919308365i</v>
      </c>
      <c r="Q1443" t="str">
        <f t="shared" si="715"/>
        <v>-0.163827745961161+0.032062762937398i</v>
      </c>
      <c r="R1443" t="str">
        <f t="shared" si="716"/>
        <v>-0.33207674029569-3.41281761419119i</v>
      </c>
      <c r="S1443" t="str">
        <f t="shared" si="717"/>
        <v>0.0602146048830173i</v>
      </c>
      <c r="T1443" t="str">
        <f t="shared" si="718"/>
        <v>0.205501464176324-0.0199958697077453i</v>
      </c>
      <c r="U1443" t="str">
        <f t="shared" si="719"/>
        <v>0.0001-1215.85136051868i</v>
      </c>
      <c r="V1443" t="str">
        <f t="shared" si="720"/>
        <v>0.00002-0.0195018973221271i</v>
      </c>
      <c r="W1443" t="str">
        <f t="shared" si="721"/>
        <v>0.0000199993584529566-0.0195015845227904i</v>
      </c>
      <c r="X1443" t="str">
        <f t="shared" si="722"/>
        <v>0.00136546131932585-0.0194055249409924i</v>
      </c>
      <c r="Y1443" t="str">
        <f t="shared" si="723"/>
        <v>0.009+0.822468956709808i</v>
      </c>
      <c r="Z1443" t="str">
        <f t="shared" si="724"/>
        <v>-0.28966086781338-0.0241425565976132i</v>
      </c>
      <c r="AA1443" t="str">
        <f t="shared" si="725"/>
        <v>0.19284031525294-14.9402907000071i</v>
      </c>
      <c r="AB1443" t="str">
        <f t="shared" si="726"/>
        <v>1.3990683765895-0.136133282955623i</v>
      </c>
      <c r="AC1443" t="str">
        <f t="shared" si="727"/>
        <v>2.10338451400709-2.87405910712217i</v>
      </c>
      <c r="AD1443" t="str">
        <f t="shared" si="728"/>
        <v>0.262844342356407+0.294428759375785i</v>
      </c>
      <c r="AE1443" t="str">
        <f t="shared" si="729"/>
        <v>-0.0690274573195991-0.0916302243617087i</v>
      </c>
      <c r="AF1443" t="str">
        <f t="shared" si="730"/>
        <v>-14.2226269007605-2.42821777054774i</v>
      </c>
      <c r="AG1443" t="str">
        <f t="shared" si="731"/>
        <v>1.01610732843372-0.0140100991989433i</v>
      </c>
      <c r="AH1443" t="str">
        <f t="shared" si="732"/>
        <v>0.72712128598861+1.45754606068831i</v>
      </c>
      <c r="AI1443">
        <f t="shared" si="733"/>
        <v>4.2376113037650134</v>
      </c>
      <c r="AJ1443">
        <f t="shared" si="734"/>
        <v>63.486916098790374</v>
      </c>
      <c r="AK1443"/>
      <c r="AL1443"/>
      <c r="AM1443"/>
      <c r="AN1443"/>
    </row>
    <row r="1444" spans="1:40" x14ac:dyDescent="0.25">
      <c r="A1444"/>
      <c r="B1444">
        <f t="shared" si="700"/>
        <v>131000</v>
      </c>
      <c r="C1444" s="237" t="str">
        <f t="shared" si="703"/>
        <v>-4.45348631384246E-06+0.018694827496248i</v>
      </c>
      <c r="D1444" s="208" t="str">
        <f t="shared" si="704"/>
        <v>-5.95704010040103+0.143327010804568i</v>
      </c>
      <c r="E1444" t="str">
        <f t="shared" si="705"/>
        <v>2870</v>
      </c>
      <c r="F1444" t="str">
        <f t="shared" si="706"/>
        <v>0.777000777000777</v>
      </c>
      <c r="G1444" t="str">
        <f t="shared" si="701"/>
        <v>0.777000777000777</v>
      </c>
      <c r="H1444" t="str">
        <f t="shared" si="707"/>
        <v>8.26677665848647+2.57009274932533i</v>
      </c>
      <c r="I1444" t="str">
        <f t="shared" si="708"/>
        <v>514.435797025329i</v>
      </c>
      <c r="J1444" t="str">
        <f t="shared" si="702"/>
        <v>-225.366053726362+111.260527986088i</v>
      </c>
      <c r="K1444" t="str">
        <f t="shared" si="709"/>
        <v>0.906087050595829-1.83534328500467i</v>
      </c>
      <c r="L1444" t="str">
        <f t="shared" si="710"/>
        <v>0.0719789494756575-0.122731863720916i</v>
      </c>
      <c r="M1444" t="str">
        <f t="shared" si="711"/>
        <v>0.978066000071486-1.95807514872559i</v>
      </c>
      <c r="N1444" t="str">
        <f t="shared" si="712"/>
        <v>-0.580973173217685i</v>
      </c>
      <c r="O1444" t="str">
        <f t="shared" si="713"/>
        <v>0.835928931688749-0.548837700204447i</v>
      </c>
      <c r="P1444" t="str">
        <f t="shared" si="714"/>
        <v>0.164071068311251+0.548837700204447i</v>
      </c>
      <c r="Q1444" t="str">
        <f t="shared" si="715"/>
        <v>-0.164071068311251+0.032135473013238i</v>
      </c>
      <c r="R1444" t="str">
        <f t="shared" si="716"/>
        <v>-0.332074806722442-3.41016296750647i</v>
      </c>
      <c r="S1444" t="str">
        <f t="shared" si="717"/>
        <v>0.0602606053451127i</v>
      </c>
      <c r="T1444" t="str">
        <f t="shared" si="718"/>
        <v>0.205498484747426-0.0200110288729557i</v>
      </c>
      <c r="U1444" t="str">
        <f t="shared" si="719"/>
        <v>0.0001-1214.92322970912i</v>
      </c>
      <c r="V1444" t="str">
        <f t="shared" si="720"/>
        <v>0.00002-0.0194870103776065i</v>
      </c>
      <c r="W1444" t="str">
        <f t="shared" si="721"/>
        <v>0.0000199993584529566-0.0194866978170484i</v>
      </c>
      <c r="X1444" t="str">
        <f t="shared" si="722"/>
        <v>0.00136341776955827-0.019390853142572i</v>
      </c>
      <c r="Y1444" t="str">
        <f t="shared" si="723"/>
        <v>0.009+0.823097275240526i</v>
      </c>
      <c r="Z1444" t="str">
        <f t="shared" si="724"/>
        <v>-0.289210856182118-0.0240861907141098i</v>
      </c>
      <c r="AA1444" t="str">
        <f t="shared" si="725"/>
        <v>0.192493988349887-14.928342955207i</v>
      </c>
      <c r="AB1444" t="str">
        <f t="shared" si="726"/>
        <v>1.39904809242866-0.136236487615241i</v>
      </c>
      <c r="AC1444" t="str">
        <f t="shared" si="727"/>
        <v>2.10160009092028-2.87268957816213i</v>
      </c>
      <c r="AD1444" t="str">
        <f t="shared" si="728"/>
        <v>0.26297156532178+0.294632261443457i</v>
      </c>
      <c r="AE1444" t="str">
        <f t="shared" si="729"/>
        <v>-0.0689576627186074-0.0915448318656645i</v>
      </c>
      <c r="AF1444" t="str">
        <f t="shared" si="730"/>
        <v>-14.2238167588875-2.42676573852076i</v>
      </c>
      <c r="AG1444" t="str">
        <f t="shared" si="731"/>
        <v>1.01610535064154-0.0140058334872715i</v>
      </c>
      <c r="AH1444" t="str">
        <f t="shared" si="732"/>
        <v>0.726586284450862+1.45618508214164i</v>
      </c>
      <c r="AI1444">
        <f t="shared" si="733"/>
        <v>4.2298400920782546</v>
      </c>
      <c r="AJ1444">
        <f t="shared" si="734"/>
        <v>63.482381172656176</v>
      </c>
      <c r="AK1444"/>
      <c r="AL1444"/>
      <c r="AM1444"/>
      <c r="AN1444"/>
    </row>
    <row r="1445" spans="1:40" x14ac:dyDescent="0.25">
      <c r="A1445"/>
      <c r="B1445">
        <f t="shared" si="700"/>
        <v>131100</v>
      </c>
      <c r="C1445" s="237" t="str">
        <f t="shared" si="703"/>
        <v>-4.44669487592601E-06+0.0186805675226577i</v>
      </c>
      <c r="D1445" s="208" t="str">
        <f t="shared" si="704"/>
        <v>-5.95704004833334+0.143217684340376i</v>
      </c>
      <c r="E1445" t="str">
        <f t="shared" si="705"/>
        <v>2870</v>
      </c>
      <c r="F1445" t="str">
        <f t="shared" si="706"/>
        <v>0.777000777000777</v>
      </c>
      <c r="G1445" t="str">
        <f t="shared" si="701"/>
        <v>0.777000777000777</v>
      </c>
      <c r="H1445" t="str">
        <f t="shared" si="707"/>
        <v>8.26796421763537+2.56853281312318i</v>
      </c>
      <c r="I1445" t="str">
        <f t="shared" si="708"/>
        <v>514.828496107027i</v>
      </c>
      <c r="J1445" t="str">
        <f t="shared" si="702"/>
        <v>-225.711782662214+111.34545968684i</v>
      </c>
      <c r="K1445" t="str">
        <f t="shared" si="709"/>
        <v>0.904965888512791-1.8344839970952i</v>
      </c>
      <c r="L1445" t="str">
        <f t="shared" si="710"/>
        <v>0.0718972435990824-0.122686128495018i</v>
      </c>
      <c r="M1445" t="str">
        <f t="shared" si="711"/>
        <v>0.976863132111873-1.95717012559022i</v>
      </c>
      <c r="N1445" t="str">
        <f t="shared" si="712"/>
        <v>-0.581416664189607i</v>
      </c>
      <c r="O1445" t="str">
        <f t="shared" si="713"/>
        <v>0.835685444924614-0.549208373152804i</v>
      </c>
      <c r="P1445" t="str">
        <f t="shared" si="714"/>
        <v>0.164314555075386+0.549208373152804i</v>
      </c>
      <c r="Q1445" t="str">
        <f t="shared" si="715"/>
        <v>-0.164314555075386+0.032208291036803i</v>
      </c>
      <c r="R1445" t="str">
        <f t="shared" si="716"/>
        <v>-0.332072871632959-3.40751233261659i</v>
      </c>
      <c r="S1445" t="str">
        <f t="shared" si="717"/>
        <v>0.0603066058072083i</v>
      </c>
      <c r="T1445" t="str">
        <f t="shared" si="718"/>
        <v>0.20549550302631-0.0200261877688365i</v>
      </c>
      <c r="U1445" t="str">
        <f t="shared" si="719"/>
        <v>0.0001-1213.99651481232i</v>
      </c>
      <c r="V1445" t="str">
        <f t="shared" si="720"/>
        <v>0.00002-0.0194721461439088i</v>
      </c>
      <c r="W1445" t="str">
        <f t="shared" si="721"/>
        <v>0.0000199993584529567-0.0194718338217651i</v>
      </c>
      <c r="X1445" t="str">
        <f t="shared" si="722"/>
        <v>0.00136137886458275-0.0193762034052069i</v>
      </c>
      <c r="Y1445" t="str">
        <f t="shared" si="723"/>
        <v>0.009+0.823725593771244i</v>
      </c>
      <c r="Z1445" t="str">
        <f t="shared" si="724"/>
        <v>-0.288761898355496-0.0240300024305539i</v>
      </c>
      <c r="AA1445" t="str">
        <f t="shared" si="725"/>
        <v>0.192148618402853-14.9164147061844i</v>
      </c>
      <c r="AB1445" t="str">
        <f t="shared" si="726"/>
        <v>1.39902779266224-0.136339690441245i</v>
      </c>
      <c r="AC1445" t="str">
        <f t="shared" si="727"/>
        <v>2.09981870238777-2.87132061770456i</v>
      </c>
      <c r="AD1445" t="str">
        <f t="shared" si="728"/>
        <v>0.263098876173962+0.294835709629574i</v>
      </c>
      <c r="AE1445" t="str">
        <f t="shared" si="729"/>
        <v>-0.0688880281201781-0.0914595858495619i</v>
      </c>
      <c r="AF1445" t="str">
        <f t="shared" si="730"/>
        <v>-14.2250042659687-2.4253151287828i</v>
      </c>
      <c r="AG1445" t="str">
        <f t="shared" si="731"/>
        <v>1.01610337379813-0.0140015796107602i</v>
      </c>
      <c r="AH1445" t="str">
        <f t="shared" si="732"/>
        <v>0.726052414963065+1.45482644234287i</v>
      </c>
      <c r="AI1445">
        <f t="shared" si="733"/>
        <v>4.2220758553146815</v>
      </c>
      <c r="AJ1445">
        <f t="shared" si="734"/>
        <v>63.47783922876355</v>
      </c>
      <c r="AK1445"/>
      <c r="AL1445"/>
      <c r="AM1445"/>
      <c r="AN1445"/>
    </row>
    <row r="1446" spans="1:40" x14ac:dyDescent="0.25">
      <c r="A1446"/>
      <c r="B1446">
        <f t="shared" si="700"/>
        <v>131200</v>
      </c>
      <c r="C1446" s="237" t="str">
        <f t="shared" si="703"/>
        <v>-4.43991896129206E-06+0.0186663292868283i</v>
      </c>
      <c r="D1446" s="208" t="str">
        <f t="shared" si="704"/>
        <v>-5.95703999638466+0.14310852453235i</v>
      </c>
      <c r="E1446" t="str">
        <f t="shared" si="705"/>
        <v>2870</v>
      </c>
      <c r="F1446" t="str">
        <f t="shared" si="706"/>
        <v>0.777000777000777</v>
      </c>
      <c r="G1446" t="str">
        <f t="shared" si="701"/>
        <v>0.777000777000777</v>
      </c>
      <c r="H1446" t="str">
        <f t="shared" si="707"/>
        <v>8.26914943154662+2.56697446461142i</v>
      </c>
      <c r="I1446" t="str">
        <f t="shared" si="708"/>
        <v>515.221195188726i</v>
      </c>
      <c r="J1446" t="str">
        <f t="shared" si="702"/>
        <v>-226.057775412593+111.430391387593i</v>
      </c>
      <c r="K1446" t="str">
        <f t="shared" si="709"/>
        <v>0.903846645159729-1.83362509432677i</v>
      </c>
      <c r="L1446" t="str">
        <f t="shared" si="710"/>
        <v>0.0718156608715704-0.122640390873924i</v>
      </c>
      <c r="M1446" t="str">
        <f t="shared" si="711"/>
        <v>0.975662306031299-1.95626548520069i</v>
      </c>
      <c r="N1446" t="str">
        <f t="shared" si="712"/>
        <v>-0.581860155161529i</v>
      </c>
      <c r="O1446" t="str">
        <f t="shared" si="713"/>
        <v>0.835441793794323-0.54957893808053i</v>
      </c>
      <c r="P1446" t="str">
        <f t="shared" si="714"/>
        <v>0.164558206205677+0.54957893808053i</v>
      </c>
      <c r="Q1446" t="str">
        <f t="shared" si="715"/>
        <v>-0.164558206205677+0.032281217080999i</v>
      </c>
      <c r="R1446" t="str">
        <f t="shared" si="716"/>
        <v>-0.332070935027149-3.40486570034757i</v>
      </c>
      <c r="S1446" t="str">
        <f t="shared" si="717"/>
        <v>0.0603526062693036i</v>
      </c>
      <c r="T1446" t="str">
        <f t="shared" si="718"/>
        <v>0.205492519012934-0.020041346395173i</v>
      </c>
      <c r="U1446" t="str">
        <f t="shared" si="719"/>
        <v>0.0001-1213.07121259067i</v>
      </c>
      <c r="V1446" t="str">
        <f t="shared" si="720"/>
        <v>0.00002-0.019457304569104i</v>
      </c>
      <c r="W1446" t="str">
        <f t="shared" si="721"/>
        <v>0.0000199993584529566-0.0194569924850112i</v>
      </c>
      <c r="X1446" t="str">
        <f t="shared" si="722"/>
        <v>0.00135934459035628-0.0193615756794242i</v>
      </c>
      <c r="Y1446" t="str">
        <f t="shared" si="723"/>
        <v>0.009+0.824353912301962i</v>
      </c>
      <c r="Z1446" t="str">
        <f t="shared" si="724"/>
        <v>-0.288313991028092-0.0239739910426073i</v>
      </c>
      <c r="AA1446" t="str">
        <f t="shared" si="725"/>
        <v>0.191804201839221-14.9045059043899i</v>
      </c>
      <c r="AB1446" t="str">
        <f t="shared" si="726"/>
        <v>1.39900747728996-0.136442891432172i</v>
      </c>
      <c r="AC1446" t="str">
        <f t="shared" si="727"/>
        <v>2.09804034223801-2.86995222745633i</v>
      </c>
      <c r="AD1446" t="str">
        <f t="shared" si="728"/>
        <v>0.263226274893009+0.295039103901i</v>
      </c>
      <c r="AE1446" t="str">
        <f t="shared" si="729"/>
        <v>-0.0688185530237197-0.0913744859115131i</v>
      </c>
      <c r="AF1446" t="str">
        <f t="shared" si="730"/>
        <v>-14.2261894279313-2.42386594007907i</v>
      </c>
      <c r="AG1446" t="str">
        <f t="shared" si="731"/>
        <v>1.01610139789747-0.0139973375391639i</v>
      </c>
      <c r="AH1446" t="str">
        <f t="shared" si="732"/>
        <v>0.725519674238746+1.45347013497308i</v>
      </c>
      <c r="AI1446">
        <f t="shared" si="733"/>
        <v>4.2143185804452505</v>
      </c>
      <c r="AJ1446">
        <f t="shared" si="734"/>
        <v>63.47329027429253</v>
      </c>
      <c r="AK1446"/>
      <c r="AL1446"/>
      <c r="AM1446"/>
      <c r="AN1446"/>
    </row>
    <row r="1447" spans="1:40" x14ac:dyDescent="0.25">
      <c r="A1447"/>
      <c r="B1447">
        <f t="shared" si="700"/>
        <v>131300</v>
      </c>
      <c r="C1447" s="237" t="str">
        <f t="shared" si="703"/>
        <v>-4.43315852266758E-06+0.0186521127390926i</v>
      </c>
      <c r="D1447" s="208" t="str">
        <f t="shared" si="704"/>
        <v>-5.95703994455464+0.14299953099971i</v>
      </c>
      <c r="E1447" t="str">
        <f t="shared" si="705"/>
        <v>2870</v>
      </c>
      <c r="F1447" t="str">
        <f t="shared" si="706"/>
        <v>0.777000777000777</v>
      </c>
      <c r="G1447" t="str">
        <f t="shared" si="701"/>
        <v>0.777000777000777</v>
      </c>
      <c r="H1447" t="str">
        <f t="shared" si="707"/>
        <v>8.27033230613002+2.56541770215228i</v>
      </c>
      <c r="I1447" t="str">
        <f t="shared" si="708"/>
        <v>515.613894270425i</v>
      </c>
      <c r="J1447" t="str">
        <f t="shared" si="702"/>
        <v>-226.404031977497+111.515323088346i</v>
      </c>
      <c r="K1447" t="str">
        <f t="shared" si="709"/>
        <v>0.902729316589224-1.8327665777211i</v>
      </c>
      <c r="L1447" t="str">
        <f t="shared" si="710"/>
        <v>0.0717342010858981-0.122594650984359i</v>
      </c>
      <c r="M1447" t="str">
        <f t="shared" si="711"/>
        <v>0.974463517675122-1.95536122870546i</v>
      </c>
      <c r="N1447" t="str">
        <f t="shared" si="712"/>
        <v>-0.582303646133451i</v>
      </c>
      <c r="O1447" t="str">
        <f t="shared" si="713"/>
        <v>0.835197978345799-0.549949394914741i</v>
      </c>
      <c r="P1447" t="str">
        <f t="shared" si="714"/>
        <v>0.164802021654201+0.549949394914741i</v>
      </c>
      <c r="Q1447" t="str">
        <f t="shared" si="715"/>
        <v>-0.164802021654201+0.0323542512187099i</v>
      </c>
      <c r="R1447" t="str">
        <f t="shared" si="716"/>
        <v>-0.33206899690492-3.40222306155342i</v>
      </c>
      <c r="S1447" t="str">
        <f t="shared" si="717"/>
        <v>0.0603986067313992i</v>
      </c>
      <c r="T1447" t="str">
        <f t="shared" si="718"/>
        <v>0.205489532707262-0.0200565047517505i</v>
      </c>
      <c r="U1447" t="str">
        <f t="shared" si="719"/>
        <v>0.0001-1212.14731981641i</v>
      </c>
      <c r="V1447" t="str">
        <f t="shared" si="720"/>
        <v>0.00002-0.01944248560142i</v>
      </c>
      <c r="W1447" t="str">
        <f t="shared" si="721"/>
        <v>0.0000199993584529566-0.0194421737550156i</v>
      </c>
      <c r="X1447" t="str">
        <f t="shared" si="722"/>
        <v>0.00135731493288877-0.019346969915898i</v>
      </c>
      <c r="Y1447" t="str">
        <f t="shared" si="723"/>
        <v>0.009+0.82498223083268i</v>
      </c>
      <c r="Z1447" t="str">
        <f t="shared" si="724"/>
        <v>-0.287867130907502-0.0239181558493028i</v>
      </c>
      <c r="AA1447" t="str">
        <f t="shared" si="725"/>
        <v>0.191460735103126-14.8926165014376i</v>
      </c>
      <c r="AB1447" t="str">
        <f t="shared" si="726"/>
        <v>1.39898714631156-0.13654609058656i</v>
      </c>
      <c r="AC1447" t="str">
        <f t="shared" si="727"/>
        <v>2.09626500431278-2.86858440911268i</v>
      </c>
      <c r="AD1447" t="str">
        <f t="shared" si="728"/>
        <v>0.263353761458961+0.295242444224599i</v>
      </c>
      <c r="AE1447" t="str">
        <f t="shared" si="729"/>
        <v>-0.0687492369305967-0.0912895316511291i</v>
      </c>
      <c r="AF1447" t="str">
        <f t="shared" si="730"/>
        <v>-14.2273722506847-2.42241817115257i</v>
      </c>
      <c r="AG1447" t="str">
        <f t="shared" si="731"/>
        <v>1.01609942293359-0.0139931072423365i</v>
      </c>
      <c r="AH1447" t="str">
        <f t="shared" si="732"/>
        <v>0.724988059003163+1.45211615373618i</v>
      </c>
      <c r="AI1447">
        <f t="shared" si="733"/>
        <v>4.2065682544755649</v>
      </c>
      <c r="AJ1447">
        <f t="shared" si="734"/>
        <v>63.46873431642608</v>
      </c>
      <c r="AK1447"/>
      <c r="AL1447"/>
      <c r="AM1447"/>
      <c r="AN1447"/>
    </row>
    <row r="1448" spans="1:40" x14ac:dyDescent="0.25">
      <c r="A1448"/>
      <c r="B1448">
        <f t="shared" si="700"/>
        <v>131400</v>
      </c>
      <c r="C1448" s="237" t="str">
        <f t="shared" si="703"/>
        <v>-4.42641351295935E-06+0.0186379178299341i</v>
      </c>
      <c r="D1448" s="208" t="str">
        <f t="shared" si="704"/>
        <v>-5.95703989284289+0.142890703362828i</v>
      </c>
      <c r="E1448" t="str">
        <f t="shared" si="705"/>
        <v>2870</v>
      </c>
      <c r="F1448" t="str">
        <f t="shared" si="706"/>
        <v>0.777000777000777</v>
      </c>
      <c r="G1448" t="str">
        <f t="shared" si="701"/>
        <v>0.777000777000777</v>
      </c>
      <c r="H1448" t="str">
        <f t="shared" si="707"/>
        <v>8.27151284727769+2.56386252410707i</v>
      </c>
      <c r="I1448" t="str">
        <f t="shared" si="708"/>
        <v>516.006593352123i</v>
      </c>
      <c r="J1448" t="str">
        <f t="shared" si="702"/>
        <v>-226.750552356926+111.600254789099i</v>
      </c>
      <c r="K1448" t="str">
        <f t="shared" si="709"/>
        <v>0.901613898862528-1.83190844829262i</v>
      </c>
      <c r="L1448" t="str">
        <f t="shared" si="710"/>
        <v>0.0716528640351426-0.122548908952488i</v>
      </c>
      <c r="M1448" t="str">
        <f t="shared" si="711"/>
        <v>0.973266762897671-1.95445735724511i</v>
      </c>
      <c r="N1448" t="str">
        <f t="shared" si="712"/>
        <v>-0.582747137105373i</v>
      </c>
      <c r="O1448" t="str">
        <f t="shared" si="713"/>
        <v>0.834953998626996-0.550319743582574i</v>
      </c>
      <c r="P1448" t="str">
        <f t="shared" si="714"/>
        <v>0.165046001373004+0.550319743582574i</v>
      </c>
      <c r="Q1448" t="str">
        <f t="shared" si="715"/>
        <v>-0.165046001373004+0.032427393522799i</v>
      </c>
      <c r="R1448" t="str">
        <f t="shared" si="716"/>
        <v>-0.332067057266182-3.39958440711595i</v>
      </c>
      <c r="S1448" t="str">
        <f t="shared" si="717"/>
        <v>0.0604446071934946i</v>
      </c>
      <c r="T1448" t="str">
        <f t="shared" si="718"/>
        <v>0.205486544109253-0.020071662838354i</v>
      </c>
      <c r="U1448" t="str">
        <f t="shared" si="719"/>
        <v>0.0001-1211.22483327165i</v>
      </c>
      <c r="V1448" t="str">
        <f t="shared" si="720"/>
        <v>0.00002-0.0194276891892424i</v>
      </c>
      <c r="W1448" t="str">
        <f t="shared" si="721"/>
        <v>0.0000199993584529565-0.0194273775801645i</v>
      </c>
      <c r="X1448" t="str">
        <f t="shared" si="722"/>
        <v>0.00135528987824281-0.0193323860654485i</v>
      </c>
      <c r="Y1448" t="str">
        <f t="shared" si="723"/>
        <v>0.009+0.825610549363398i</v>
      </c>
      <c r="Z1448" t="str">
        <f t="shared" si="724"/>
        <v>-0.287421314714264-0.0238624961530253i</v>
      </c>
      <c r="AA1448" t="str">
        <f t="shared" si="725"/>
        <v>0.19111821465536-14.8807464491042i</v>
      </c>
      <c r="AB1448" t="str">
        <f t="shared" si="726"/>
        <v>1.39896679972678-0.136649287902947i</v>
      </c>
      <c r="AC1448" t="str">
        <f t="shared" si="727"/>
        <v>2.09449268246718-2.86721716435722i</v>
      </c>
      <c r="AD1448" t="str">
        <f t="shared" si="728"/>
        <v>0.263481335851844+0.295445730567228i</v>
      </c>
      <c r="AE1448" t="str">
        <f t="shared" si="729"/>
        <v>-0.0686800793441194-0.0912047226695075i</v>
      </c>
      <c r="AF1448" t="str">
        <f t="shared" si="730"/>
        <v>-14.2285527401206-2.42097182074424i</v>
      </c>
      <c r="AG1448" t="str">
        <f t="shared" si="731"/>
        <v>1.01609744890053-0.013988888690231i</v>
      </c>
      <c r="AH1448" t="str">
        <f t="shared" si="732"/>
        <v>0.724457565993273+1.45076449235878i</v>
      </c>
      <c r="AI1448">
        <f t="shared" si="733"/>
        <v>4.1988248644456707</v>
      </c>
      <c r="AJ1448">
        <f t="shared" si="734"/>
        <v>63.464171362349006</v>
      </c>
      <c r="AK1448"/>
      <c r="AL1448"/>
      <c r="AM1448"/>
      <c r="AN1448"/>
    </row>
    <row r="1449" spans="1:40" x14ac:dyDescent="0.25">
      <c r="A1449"/>
      <c r="B1449">
        <f t="shared" si="700"/>
        <v>131500</v>
      </c>
      <c r="C1449" s="237" t="str">
        <f t="shared" si="703"/>
        <v>-4.41968388525319E-06+0.0186237445099875i</v>
      </c>
      <c r="D1449" s="208" t="str">
        <f t="shared" si="704"/>
        <v>-5.95703984124908+0.142782041243238i</v>
      </c>
      <c r="E1449" t="str">
        <f t="shared" si="705"/>
        <v>2870</v>
      </c>
      <c r="F1449" t="str">
        <f t="shared" si="706"/>
        <v>0.777000777000777</v>
      </c>
      <c r="G1449" t="str">
        <f t="shared" si="701"/>
        <v>0.777000777000777</v>
      </c>
      <c r="H1449" t="str">
        <f t="shared" si="707"/>
        <v>8.27269106086418+2.56230892883614i</v>
      </c>
      <c r="I1449" t="str">
        <f t="shared" si="708"/>
        <v>516.399292433822i</v>
      </c>
      <c r="J1449" t="str">
        <f t="shared" si="702"/>
        <v>-227.097336550882+111.685186489851i</v>
      </c>
      <c r="K1449" t="str">
        <f t="shared" si="709"/>
        <v>0.90050038804954-1.83105070704851i</v>
      </c>
      <c r="L1449" t="str">
        <f t="shared" si="710"/>
        <v>0.0715716495126835-0.122503164903915i</v>
      </c>
      <c r="M1449" t="str">
        <f t="shared" si="711"/>
        <v>0.972072037562223-1.95355387195243i</v>
      </c>
      <c r="N1449" t="str">
        <f t="shared" si="712"/>
        <v>-0.583190628077294i</v>
      </c>
      <c r="O1449" t="str">
        <f t="shared" si="713"/>
        <v>0.834709854685902-0.550689984011186i</v>
      </c>
      <c r="P1449" t="str">
        <f t="shared" si="714"/>
        <v>0.165290145314098+0.550689984011186i</v>
      </c>
      <c r="Q1449" t="str">
        <f t="shared" si="715"/>
        <v>-0.165290145314098+0.0325006440661081i</v>
      </c>
      <c r="R1449" t="str">
        <f t="shared" si="716"/>
        <v>-0.332065116110834-3.39694972794476i</v>
      </c>
      <c r="S1449" t="str">
        <f t="shared" si="717"/>
        <v>0.0604906076555902i</v>
      </c>
      <c r="T1449" t="str">
        <f t="shared" si="718"/>
        <v>0.20548355321887-0.0200868206547685i</v>
      </c>
      <c r="U1449" t="str">
        <f t="shared" si="719"/>
        <v>0.0001-1210.30374974825i</v>
      </c>
      <c r="V1449" t="str">
        <f t="shared" si="720"/>
        <v>0.00002-0.0194129152811136i</v>
      </c>
      <c r="W1449" t="str">
        <f t="shared" si="721"/>
        <v>0.0000199993584529566-0.0194126039090013i</v>
      </c>
      <c r="X1449" t="str">
        <f t="shared" si="722"/>
        <v>0.00135326941253349-0.0193178240790423i</v>
      </c>
      <c r="Y1449" t="str">
        <f t="shared" si="723"/>
        <v>0.009+0.826238867894116i</v>
      </c>
      <c r="Z1449" t="str">
        <f t="shared" si="724"/>
        <v>-0.286976539181819-0.0238070112594935i</v>
      </c>
      <c r="AA1449" t="str">
        <f t="shared" si="725"/>
        <v>0.190776636973283-14.8688956993287i</v>
      </c>
      <c r="AB1449" t="str">
        <f t="shared" si="726"/>
        <v>1.39894643753535-0.136752483379868i</v>
      </c>
      <c r="AC1449" t="str">
        <f t="shared" si="727"/>
        <v>2.09272337056955-2.865850494862i</v>
      </c>
      <c r="AD1449" t="str">
        <f t="shared" si="728"/>
        <v>0.263608998051666+0.295648962895744i</v>
      </c>
      <c r="AE1449" t="str">
        <f t="shared" si="729"/>
        <v>-0.0686110797695373-0.0911200585692343i</v>
      </c>
      <c r="AF1449" t="str">
        <f t="shared" si="730"/>
        <v>-14.2297309021133-2.4195268875929i</v>
      </c>
      <c r="AG1449" t="str">
        <f t="shared" si="731"/>
        <v>1.01609547579235-0.0139846818528993i</v>
      </c>
      <c r="AH1449" t="str">
        <f t="shared" si="732"/>
        <v>0.723928191957719+1.44941514459024i</v>
      </c>
      <c r="AI1449">
        <f t="shared" si="733"/>
        <v>4.1910883974307511</v>
      </c>
      <c r="AJ1449">
        <f t="shared" si="734"/>
        <v>63.459601419249005</v>
      </c>
      <c r="AK1449"/>
      <c r="AL1449"/>
      <c r="AM1449"/>
      <c r="AN1449"/>
    </row>
    <row r="1450" spans="1:40" x14ac:dyDescent="0.25">
      <c r="A1450"/>
      <c r="B1450">
        <f t="shared" si="700"/>
        <v>131600</v>
      </c>
      <c r="C1450" s="237" t="str">
        <f t="shared" si="703"/>
        <v>-4.41296959281305E-06+0.0186095927300371i</v>
      </c>
      <c r="D1450" s="208" t="str">
        <f t="shared" si="704"/>
        <v>-5.95703978977284+0.142673544263618i</v>
      </c>
      <c r="E1450" t="str">
        <f t="shared" si="705"/>
        <v>2870</v>
      </c>
      <c r="F1450" t="str">
        <f t="shared" si="706"/>
        <v>0.777000777000777</v>
      </c>
      <c r="G1450" t="str">
        <f t="shared" si="701"/>
        <v>0.777000777000777</v>
      </c>
      <c r="H1450" t="str">
        <f t="shared" si="707"/>
        <v>8.27386695274647+2.56075691469894i</v>
      </c>
      <c r="I1450" t="str">
        <f t="shared" si="708"/>
        <v>516.791991515521i</v>
      </c>
      <c r="J1450" t="str">
        <f t="shared" si="702"/>
        <v>-227.444384559362+111.770118190604i</v>
      </c>
      <c r="K1450" t="str">
        <f t="shared" si="709"/>
        <v>0.899388780228847-1.8301933549887i</v>
      </c>
      <c r="L1450" t="str">
        <f t="shared" si="710"/>
        <v>0.0714905573122026-0.122457418963686i</v>
      </c>
      <c r="M1450" t="str">
        <f t="shared" si="711"/>
        <v>0.97087933754105-1.95265077395239i</v>
      </c>
      <c r="N1450" t="str">
        <f t="shared" si="712"/>
        <v>-0.583634119049216i</v>
      </c>
      <c r="O1450" t="str">
        <f t="shared" si="713"/>
        <v>0.834465546570535-0.551060116127758i</v>
      </c>
      <c r="P1450" t="str">
        <f t="shared" si="714"/>
        <v>0.165534453429465+0.551060116127758i</v>
      </c>
      <c r="Q1450" t="str">
        <f t="shared" si="715"/>
        <v>-0.165534453429465+0.0325740029214581i</v>
      </c>
      <c r="R1450" t="str">
        <f t="shared" si="716"/>
        <v>-0.332063173438783-3.39431901497702i</v>
      </c>
      <c r="S1450" t="str">
        <f t="shared" si="717"/>
        <v>0.0605366081176858i</v>
      </c>
      <c r="T1450" t="str">
        <f t="shared" si="718"/>
        <v>0.205480560036073-0.0201019782007787i</v>
      </c>
      <c r="U1450" t="str">
        <f t="shared" si="719"/>
        <v>0.0001-1209.38406604784i</v>
      </c>
      <c r="V1450" t="str">
        <f t="shared" si="720"/>
        <v>0.00002-0.0193981638257329i</v>
      </c>
      <c r="W1450" t="str">
        <f t="shared" si="721"/>
        <v>0.0000199993584529565-0.0193978526902259i</v>
      </c>
      <c r="X1450" t="str">
        <f t="shared" si="722"/>
        <v>0.00135125352192815-0.0193032839077914i</v>
      </c>
      <c r="Y1450" t="str">
        <f t="shared" si="723"/>
        <v>0.009+0.826867186424834i</v>
      </c>
      <c r="Z1450" t="str">
        <f t="shared" si="724"/>
        <v>-0.286532801056435-0.0237517004777419i</v>
      </c>
      <c r="AA1450" t="str">
        <f t="shared" si="725"/>
        <v>0.190435998550728-14.8570642042115i</v>
      </c>
      <c r="AB1450" t="str">
        <f t="shared" si="726"/>
        <v>1.398926059737-0.136855677015858i</v>
      </c>
      <c r="AC1450" t="str">
        <f t="shared" si="727"/>
        <v>2.09095706250158-2.86448440228751i</v>
      </c>
      <c r="AD1450" t="str">
        <f t="shared" si="728"/>
        <v>0.263736748038426+0.295852141176991i</v>
      </c>
      <c r="AE1450" t="str">
        <f t="shared" si="729"/>
        <v>-0.0685422377140312-0.0910355389543697i</v>
      </c>
      <c r="AF1450" t="str">
        <f t="shared" si="730"/>
        <v>-14.2309067425193-2.41808337043532i</v>
      </c>
      <c r="AG1450" t="str">
        <f t="shared" si="731"/>
        <v>1.01609350360314-0.0139804867004921i</v>
      </c>
      <c r="AH1450" t="str">
        <f t="shared" si="732"/>
        <v>0.723399933656764+1.44806810420239i</v>
      </c>
      <c r="AI1450">
        <f t="shared" si="733"/>
        <v>4.1833588405401141</v>
      </c>
      <c r="AJ1450">
        <f t="shared" si="734"/>
        <v>63.455024494314394</v>
      </c>
      <c r="AK1450"/>
      <c r="AL1450"/>
      <c r="AM1450"/>
      <c r="AN1450"/>
    </row>
    <row r="1451" spans="1:40" x14ac:dyDescent="0.25">
      <c r="A1451"/>
      <c r="B1451">
        <f t="shared" si="700"/>
        <v>131700</v>
      </c>
      <c r="C1451" s="237" t="str">
        <f t="shared" si="703"/>
        <v>-4.40627058908026E-06+0.018595462441017i</v>
      </c>
      <c r="D1451" s="208" t="str">
        <f t="shared" si="704"/>
        <v>-5.95703973841381+0.142565212047797i</v>
      </c>
      <c r="E1451" t="str">
        <f t="shared" si="705"/>
        <v>2870</v>
      </c>
      <c r="F1451" t="str">
        <f t="shared" si="706"/>
        <v>0.777000777000777</v>
      </c>
      <c r="G1451" t="str">
        <f t="shared" si="701"/>
        <v>0.777000777000777</v>
      </c>
      <c r="H1451" t="str">
        <f t="shared" si="707"/>
        <v>8.27504052876404+2.55920648005402i</v>
      </c>
      <c r="I1451" t="str">
        <f t="shared" si="708"/>
        <v>517.18469059722i</v>
      </c>
      <c r="J1451" t="str">
        <f t="shared" si="702"/>
        <v>-227.791696382369+111.855049891357i</v>
      </c>
      <c r="K1451" t="str">
        <f t="shared" si="709"/>
        <v>0.898279071487612-1.82933639310596i</v>
      </c>
      <c r="L1451" t="str">
        <f t="shared" si="710"/>
        <v>0.0714095872276833-0.122411671256289i</v>
      </c>
      <c r="M1451" t="str">
        <f t="shared" si="711"/>
        <v>0.969688658715295-1.95174806436225i</v>
      </c>
      <c r="N1451" t="str">
        <f t="shared" si="712"/>
        <v>-0.584077610021138i</v>
      </c>
      <c r="O1451" t="str">
        <f t="shared" si="713"/>
        <v>0.834221074328947-0.551430139859491i</v>
      </c>
      <c r="P1451" t="str">
        <f t="shared" si="714"/>
        <v>0.165778925671053+0.551430139859491i</v>
      </c>
      <c r="Q1451" t="str">
        <f t="shared" si="715"/>
        <v>-0.165778925671053+0.032647470161647i</v>
      </c>
      <c r="R1451" t="str">
        <f t="shared" si="716"/>
        <v>-0.332061229249958-3.39169225917748i</v>
      </c>
      <c r="S1451" t="str">
        <f t="shared" si="717"/>
        <v>0.0605826085797812i</v>
      </c>
      <c r="T1451" t="str">
        <f t="shared" si="718"/>
        <v>0.205477564560823-0.0201171354761712i</v>
      </c>
      <c r="U1451" t="str">
        <f t="shared" si="719"/>
        <v>0.0001-1208.46577898174i</v>
      </c>
      <c r="V1451" t="str">
        <f t="shared" si="720"/>
        <v>0.00002-0.0193834347719548i</v>
      </c>
      <c r="W1451" t="str">
        <f t="shared" si="721"/>
        <v>0.0000199993584529566-0.0193831238726941i</v>
      </c>
      <c r="X1451" t="str">
        <f t="shared" si="722"/>
        <v>0.00134924219264614-0.0192887655029528i</v>
      </c>
      <c r="Y1451" t="str">
        <f t="shared" si="723"/>
        <v>0.009+0.827495504955551i</v>
      </c>
      <c r="Z1451" t="str">
        <f t="shared" si="724"/>
        <v>-0.286090097097157-0.0236965631201014i</v>
      </c>
      <c r="AA1451" t="str">
        <f t="shared" si="725"/>
        <v>0.190096295897913-14.8452519160137i</v>
      </c>
      <c r="AB1451" t="str">
        <f t="shared" si="726"/>
        <v>1.39890566633148-0.136958868809464i</v>
      </c>
      <c r="AC1451" t="str">
        <f t="shared" si="727"/>
        <v>2.08919375215808-2.86311888828286i</v>
      </c>
      <c r="AD1451" t="str">
        <f t="shared" si="728"/>
        <v>0.263864585792105+0.296055265377821i</v>
      </c>
      <c r="AE1451" t="str">
        <f t="shared" si="729"/>
        <v>-0.0684735526867007-0.0909511634304477i</v>
      </c>
      <c r="AF1451" t="str">
        <f t="shared" si="730"/>
        <v>-14.2320802671778-2.41664126800622i</v>
      </c>
      <c r="AG1451" t="str">
        <f t="shared" si="731"/>
        <v>1.01609153232702-0.0139763032032578i</v>
      </c>
      <c r="AH1451" t="str">
        <f t="shared" si="732"/>
        <v>0.722872787862214+1.44672336498958i</v>
      </c>
      <c r="AI1451">
        <f t="shared" si="733"/>
        <v>4.1756361809177447</v>
      </c>
      <c r="AJ1451">
        <f t="shared" si="734"/>
        <v>63.450440594737195</v>
      </c>
      <c r="AK1451"/>
      <c r="AL1451"/>
      <c r="AM1451"/>
      <c r="AN1451"/>
    </row>
    <row r="1452" spans="1:40" x14ac:dyDescent="0.25">
      <c r="A1452"/>
      <c r="B1452">
        <f t="shared" si="700"/>
        <v>131800</v>
      </c>
      <c r="C1452" s="237" t="str">
        <f t="shared" si="703"/>
        <v>-4.39958682767272E-06+0.01858135359401i</v>
      </c>
      <c r="D1452" s="208" t="str">
        <f t="shared" si="704"/>
        <v>-5.95703968717164+0.142457044220743i</v>
      </c>
      <c r="E1452" t="str">
        <f t="shared" si="705"/>
        <v>2870</v>
      </c>
      <c r="F1452" t="str">
        <f t="shared" si="706"/>
        <v>0.777000777000777</v>
      </c>
      <c r="G1452" t="str">
        <f t="shared" si="701"/>
        <v>0.777000777000777</v>
      </c>
      <c r="H1452" t="str">
        <f t="shared" si="707"/>
        <v>8.27621179473897+2.55765762325908i</v>
      </c>
      <c r="I1452" t="str">
        <f t="shared" si="708"/>
        <v>517.577389678919i</v>
      </c>
      <c r="J1452" t="str">
        <f t="shared" si="702"/>
        <v>-228.139272019901+111.93998159211i</v>
      </c>
      <c r="K1452" t="str">
        <f t="shared" si="709"/>
        <v>0.897171257921647-1.82847982238591i</v>
      </c>
      <c r="L1452" t="str">
        <f t="shared" si="710"/>
        <v>0.0713287390534132-0.122365921905662i</v>
      </c>
      <c r="M1452" t="str">
        <f t="shared" si="711"/>
        <v>0.96849999697506-1.95084574429157i</v>
      </c>
      <c r="N1452" t="str">
        <f t="shared" si="712"/>
        <v>-0.58452110099306i</v>
      </c>
      <c r="O1452" t="str">
        <f t="shared" si="713"/>
        <v>0.833976438009222-0.551800055133606i</v>
      </c>
      <c r="P1452" t="str">
        <f t="shared" si="714"/>
        <v>0.166023561990778+0.551800055133606i</v>
      </c>
      <c r="Q1452" t="str">
        <f t="shared" si="715"/>
        <v>-0.166023561990778+0.032721045859454i</v>
      </c>
      <c r="R1452" t="str">
        <f t="shared" si="716"/>
        <v>-0.332059283544237-3.38906945153826i</v>
      </c>
      <c r="S1452" t="str">
        <f t="shared" si="717"/>
        <v>0.0606286090418768i</v>
      </c>
      <c r="T1452" t="str">
        <f t="shared" si="718"/>
        <v>0.205474566793081-0.0201322924807293i</v>
      </c>
      <c r="U1452" t="str">
        <f t="shared" si="719"/>
        <v>0.0001-1207.54888537098i</v>
      </c>
      <c r="V1452" t="str">
        <f t="shared" si="720"/>
        <v>0.00002-0.0193687280687894i</v>
      </c>
      <c r="W1452" t="str">
        <f t="shared" si="721"/>
        <v>0.0000199993584529566-0.0193684174054163i</v>
      </c>
      <c r="X1452" t="str">
        <f t="shared" si="722"/>
        <v>0.00134723541095847-0.0192742688159273i</v>
      </c>
      <c r="Y1452" t="str">
        <f t="shared" si="723"/>
        <v>0.009+0.828123823486269i</v>
      </c>
      <c r="Z1452" t="str">
        <f t="shared" si="724"/>
        <v>-0.285648424075723-0.0236415985021789i</v>
      </c>
      <c r="AA1452" t="str">
        <f t="shared" si="725"/>
        <v>0.189757525541337-14.8334587871563i</v>
      </c>
      <c r="AB1452" t="str">
        <f t="shared" si="726"/>
        <v>1.3988852573185-0.137062058759209i</v>
      </c>
      <c r="AC1452" t="str">
        <f t="shared" si="727"/>
        <v>2.08743343344718-2.8617539544857i</v>
      </c>
      <c r="AD1452" t="str">
        <f t="shared" si="728"/>
        <v>0.263992511292667+0.296258335465067i</v>
      </c>
      <c r="AE1452" t="str">
        <f t="shared" si="729"/>
        <v>-0.0684050241985542-0.0908669316044568i</v>
      </c>
      <c r="AF1452" t="str">
        <f t="shared" si="730"/>
        <v>-14.2332514819106-2.41520057903834i</v>
      </c>
      <c r="AG1452" t="str">
        <f t="shared" si="731"/>
        <v>1.01608956195814-0.0139721313315421i</v>
      </c>
      <c r="AH1452" t="str">
        <f t="shared" si="732"/>
        <v>0.722346751357375+1.44538092076834i</v>
      </c>
      <c r="AI1452">
        <f t="shared" si="733"/>
        <v>4.1679204057410306</v>
      </c>
      <c r="AJ1452">
        <f t="shared" si="734"/>
        <v>63.445849727709103</v>
      </c>
      <c r="AK1452"/>
      <c r="AL1452"/>
      <c r="AM1452"/>
      <c r="AN1452"/>
    </row>
    <row r="1453" spans="1:40" x14ac:dyDescent="0.25">
      <c r="A1453"/>
      <c r="B1453">
        <f t="shared" si="700"/>
        <v>131900</v>
      </c>
      <c r="C1453" s="237" t="str">
        <f t="shared" si="703"/>
        <v>-4.39291826238407E-06+0.0185672661402473i</v>
      </c>
      <c r="D1453" s="208" t="str">
        <f t="shared" si="704"/>
        <v>-5.95703963604597+0.142349040408563i</v>
      </c>
      <c r="E1453" t="str">
        <f t="shared" si="705"/>
        <v>2870</v>
      </c>
      <c r="F1453" t="str">
        <f t="shared" si="706"/>
        <v>0.777000777000777</v>
      </c>
      <c r="G1453" t="str">
        <f t="shared" si="701"/>
        <v>0.777000777000777</v>
      </c>
      <c r="H1453" t="str">
        <f t="shared" si="707"/>
        <v>8.27738075647591+2.55611034267097i</v>
      </c>
      <c r="I1453" t="str">
        <f t="shared" si="708"/>
        <v>517.970088760617i</v>
      </c>
      <c r="J1453" t="str">
        <f t="shared" si="702"/>
        <v>-228.487111471959+112.024913292862i</v>
      </c>
      <c r="K1453" t="str">
        <f t="shared" si="709"/>
        <v>0.896065335635336-1.82762364380705i</v>
      </c>
      <c r="L1453" t="str">
        <f t="shared" si="710"/>
        <v>0.0712480125839803-0.122320171035187i</v>
      </c>
      <c r="M1453" t="str">
        <f t="shared" si="711"/>
        <v>0.967313348219316-1.94994381484224i</v>
      </c>
      <c r="N1453" t="str">
        <f t="shared" si="712"/>
        <v>-0.584964591964982i</v>
      </c>
      <c r="O1453" t="str">
        <f t="shared" si="713"/>
        <v>0.833731637659475-0.552169861877348i</v>
      </c>
      <c r="P1453" t="str">
        <f t="shared" si="714"/>
        <v>0.166268362340525+0.552169861877348i</v>
      </c>
      <c r="Q1453" t="str">
        <f t="shared" si="715"/>
        <v>-0.166268362340525+0.032794730087634i</v>
      </c>
      <c r="R1453" t="str">
        <f t="shared" si="716"/>
        <v>-0.332057336321568-3.38645058307883i</v>
      </c>
      <c r="S1453" t="str">
        <f t="shared" si="717"/>
        <v>0.0606746095039722i</v>
      </c>
      <c r="T1453" t="str">
        <f t="shared" si="718"/>
        <v>0.205471566732807-0.0201474492142403i</v>
      </c>
      <c r="U1453" t="str">
        <f t="shared" si="719"/>
        <v>0.0001-1206.63338204621i</v>
      </c>
      <c r="V1453" t="str">
        <f t="shared" si="720"/>
        <v>0.00002-0.0193540436654014i</v>
      </c>
      <c r="W1453" t="str">
        <f t="shared" si="721"/>
        <v>0.0000199993584529565-0.0193537332375582i</v>
      </c>
      <c r="X1453" t="str">
        <f t="shared" si="722"/>
        <v>0.00134523316318779-0.0192597937982602i</v>
      </c>
      <c r="Y1453" t="str">
        <f t="shared" si="723"/>
        <v>0.009+0.828752142016987i</v>
      </c>
      <c r="Z1453" t="str">
        <f t="shared" si="724"/>
        <v>-0.28520777877654-0.0235868059428433i</v>
      </c>
      <c r="AA1453" t="str">
        <f t="shared" si="725"/>
        <v>0.189419684023701-14.8216847702199i</v>
      </c>
      <c r="AB1453" t="str">
        <f t="shared" si="726"/>
        <v>1.39886483269781-0.137165246863648i</v>
      </c>
      <c r="AC1453" t="str">
        <f t="shared" si="727"/>
        <v>2.08567610029009-2.86038960252242i</v>
      </c>
      <c r="AD1453" t="str">
        <f t="shared" si="728"/>
        <v>0.26412052452006+0.29646135140557i</v>
      </c>
      <c r="AE1453" t="str">
        <f t="shared" si="729"/>
        <v>-0.0683366517625046-0.0907828430848504i</v>
      </c>
      <c r="AF1453" t="str">
        <f t="shared" si="730"/>
        <v>-14.2344203925219-2.41376130226241i</v>
      </c>
      <c r="AG1453" t="str">
        <f t="shared" si="731"/>
        <v>1.01608759249066-0.0139679710557882i</v>
      </c>
      <c r="AH1453" t="str">
        <f t="shared" si="732"/>
        <v>0.721821820937016+1.44404076537762i</v>
      </c>
      <c r="AI1453">
        <f t="shared" si="733"/>
        <v>4.1602115022223387</v>
      </c>
      <c r="AJ1453">
        <f t="shared" si="734"/>
        <v>63.441251900426444</v>
      </c>
      <c r="AK1453"/>
      <c r="AL1453"/>
      <c r="AM1453"/>
      <c r="AN1453"/>
    </row>
    <row r="1454" spans="1:40" x14ac:dyDescent="0.25">
      <c r="A1454"/>
      <c r="B1454">
        <f t="shared" si="700"/>
        <v>132000</v>
      </c>
      <c r="C1454" s="237" t="str">
        <f t="shared" si="703"/>
        <v>-4.38626484718292E-06+0.018553200031108i</v>
      </c>
      <c r="D1454" s="208" t="str">
        <f t="shared" si="704"/>
        <v>-5.95703958503645+0.142241200238495i</v>
      </c>
      <c r="E1454" t="str">
        <f t="shared" si="705"/>
        <v>2870</v>
      </c>
      <c r="F1454" t="str">
        <f t="shared" si="706"/>
        <v>0.777000777000777</v>
      </c>
      <c r="G1454" t="str">
        <f t="shared" si="701"/>
        <v>0.777000777000777</v>
      </c>
      <c r="H1454" t="str">
        <f t="shared" si="707"/>
        <v>8.27854741976227+2.55456463664572i</v>
      </c>
      <c r="I1454" t="str">
        <f t="shared" si="708"/>
        <v>518.362787842316i</v>
      </c>
      <c r="J1454" t="str">
        <f t="shared" si="702"/>
        <v>-228.835214738543+112.109844993615i</v>
      </c>
      <c r="K1454" t="str">
        <f t="shared" si="709"/>
        <v>0.894961300741664-1.82676785834079i</v>
      </c>
      <c r="L1454" t="str">
        <f t="shared" si="710"/>
        <v>0.0711674076142758-0.122274418767699i</v>
      </c>
      <c r="M1454" t="str">
        <f t="shared" si="711"/>
        <v>0.96612870835594-1.94904227710849i</v>
      </c>
      <c r="N1454" t="str">
        <f t="shared" si="712"/>
        <v>-0.585408082936904i</v>
      </c>
      <c r="O1454" t="str">
        <f t="shared" si="713"/>
        <v>0.833486673327857-0.55253956001798i</v>
      </c>
      <c r="P1454" t="str">
        <f t="shared" si="714"/>
        <v>0.166513326672143+0.55253956001798i</v>
      </c>
      <c r="Q1454" t="str">
        <f t="shared" si="715"/>
        <v>-0.166513326672143+0.0328685229189241i</v>
      </c>
      <c r="R1454" t="str">
        <f t="shared" si="716"/>
        <v>-0.332055387581802-3.38383564484589i</v>
      </c>
      <c r="S1454" t="str">
        <f t="shared" si="717"/>
        <v>0.0607206099660678i</v>
      </c>
      <c r="T1454" t="str">
        <f t="shared" si="718"/>
        <v>0.205468564379965-0.0201626056764861i</v>
      </c>
      <c r="U1454" t="str">
        <f t="shared" si="719"/>
        <v>0.0001-1205.71926584769i</v>
      </c>
      <c r="V1454" t="str">
        <f t="shared" si="720"/>
        <v>0.00002-0.0193393815111094i</v>
      </c>
      <c r="W1454" t="str">
        <f t="shared" si="721"/>
        <v>0.0000199993584529566-0.0193390713184394i</v>
      </c>
      <c r="X1454" t="str">
        <f t="shared" si="722"/>
        <v>0.00134323543570804-0.0192453404016399i</v>
      </c>
      <c r="Y1454" t="str">
        <f t="shared" si="723"/>
        <v>0.009+0.829380460547705i</v>
      </c>
      <c r="Z1454" t="str">
        <f t="shared" si="724"/>
        <v>-0.284768157996596-0.0235321847642045i</v>
      </c>
      <c r="AA1454" t="str">
        <f t="shared" si="725"/>
        <v>0.189082767903812-14.8099298179439i</v>
      </c>
      <c r="AB1454" t="str">
        <f t="shared" si="726"/>
        <v>1.39884439246916-0.137268433121293i</v>
      </c>
      <c r="AC1454" t="str">
        <f t="shared" si="727"/>
        <v>2.08392174662134-2.85902583400805i</v>
      </c>
      <c r="AD1454" t="str">
        <f t="shared" si="728"/>
        <v>0.264248625454222+0.296664313166161i</v>
      </c>
      <c r="AE1454" t="str">
        <f t="shared" si="729"/>
        <v>-0.0682684348933596-0.0906988974815291i</v>
      </c>
      <c r="AF1454" t="str">
        <f t="shared" si="730"/>
        <v>-14.2355870047987-2.41232343640723i</v>
      </c>
      <c r="AG1454" t="str">
        <f t="shared" si="731"/>
        <v>1.01608562391876-0.0139638223465362i</v>
      </c>
      <c r="AH1454" t="str">
        <f t="shared" si="732"/>
        <v>0.721297993407364+1.44270289267844i</v>
      </c>
      <c r="AI1454">
        <f t="shared" si="733"/>
        <v>4.1525094576077715</v>
      </c>
      <c r="AJ1454">
        <f t="shared" si="734"/>
        <v>63.436647120084693</v>
      </c>
      <c r="AK1454"/>
      <c r="AL1454"/>
      <c r="AM1454"/>
      <c r="AN1454"/>
    </row>
    <row r="1455" spans="1:40" x14ac:dyDescent="0.25">
      <c r="A1455"/>
      <c r="B1455">
        <f t="shared" si="700"/>
        <v>132100</v>
      </c>
      <c r="C1455" s="237" t="str">
        <f t="shared" si="703"/>
        <v>-4.37962653621205E-06+0.0185391552181182i</v>
      </c>
      <c r="D1455" s="208" t="str">
        <f t="shared" si="704"/>
        <v>-5.95703953414274+0.142133523338906i</v>
      </c>
      <c r="E1455" t="str">
        <f t="shared" si="705"/>
        <v>2870</v>
      </c>
      <c r="F1455" t="str">
        <f t="shared" si="706"/>
        <v>0.777000777000777</v>
      </c>
      <c r="G1455" t="str">
        <f t="shared" si="701"/>
        <v>0.777000777000777</v>
      </c>
      <c r="H1455" t="str">
        <f t="shared" si="707"/>
        <v>8.27971179036816+2.55302050353856i</v>
      </c>
      <c r="I1455" t="str">
        <f t="shared" si="708"/>
        <v>518.755486924015i</v>
      </c>
      <c r="J1455" t="str">
        <f t="shared" si="702"/>
        <v>-229.183581819652+112.194776694368i</v>
      </c>
      <c r="K1455" t="str">
        <f t="shared" si="709"/>
        <v>0.89385914936217-1.82591246695153i</v>
      </c>
      <c r="L1455" t="str">
        <f t="shared" si="710"/>
        <v>0.071086923939493-0.122228665225483i</v>
      </c>
      <c r="M1455" t="str">
        <f t="shared" si="711"/>
        <v>0.964946073301663-1.94814113217701i</v>
      </c>
      <c r="N1455" t="str">
        <f t="shared" si="712"/>
        <v>-0.585851573908826i</v>
      </c>
      <c r="O1455" t="str">
        <f t="shared" si="713"/>
        <v>0.833241545062546-0.55290914948279i</v>
      </c>
      <c r="P1455" t="str">
        <f t="shared" si="714"/>
        <v>0.166758454937454+0.55290914948279i</v>
      </c>
      <c r="Q1455" t="str">
        <f t="shared" si="715"/>
        <v>-0.166758454937454+0.032942424426036i</v>
      </c>
      <c r="R1455" t="str">
        <f t="shared" si="716"/>
        <v>-0.332053437324906-3.38122462791319i</v>
      </c>
      <c r="S1455" t="str">
        <f t="shared" si="717"/>
        <v>0.0607666104281632i</v>
      </c>
      <c r="T1455" t="str">
        <f t="shared" si="718"/>
        <v>0.205465559734512-0.0201777618672551i</v>
      </c>
      <c r="U1455" t="str">
        <f t="shared" si="719"/>
        <v>0.0001-1204.80653362525i</v>
      </c>
      <c r="V1455" t="str">
        <f t="shared" si="720"/>
        <v>0.00002-0.0193247415553856i</v>
      </c>
      <c r="W1455" t="str">
        <f t="shared" si="721"/>
        <v>0.0000199993584529565-0.0193244315975325i</v>
      </c>
      <c r="X1455" t="str">
        <f t="shared" si="722"/>
        <v>0.00134124221494414-0.0192309085778972i</v>
      </c>
      <c r="Y1455" t="str">
        <f t="shared" si="723"/>
        <v>0.009+0.830008779078423i</v>
      </c>
      <c r="Z1455" t="str">
        <f t="shared" si="724"/>
        <v>-0.284329558545406-0.0234777342915941i</v>
      </c>
      <c r="AA1455" t="str">
        <f t="shared" si="725"/>
        <v>0.188746773756496-14.7981938832253i</v>
      </c>
      <c r="AB1455" t="str">
        <f t="shared" si="726"/>
        <v>1.39882393663225-0.137371617530706i</v>
      </c>
      <c r="AC1455" t="str">
        <f t="shared" si="727"/>
        <v>2.08217036638841-2.85766265054641i</v>
      </c>
      <c r="AD1455" t="str">
        <f t="shared" si="728"/>
        <v>0.264376814075072+0.296867220713665i</v>
      </c>
      <c r="AE1455" t="str">
        <f t="shared" si="729"/>
        <v>-0.0682003731078068-0.0906150944058309i</v>
      </c>
      <c r="AF1455" t="str">
        <f t="shared" si="730"/>
        <v>-14.2367513245109-2.41088698019965i</v>
      </c>
      <c r="AG1455" t="str">
        <f t="shared" si="731"/>
        <v>1.01608365623668-0.0139596851744222i</v>
      </c>
      <c r="AH1455" t="str">
        <f t="shared" si="732"/>
        <v>0.720775265585941+1.44136729655379i</v>
      </c>
      <c r="AI1455">
        <f t="shared" si="733"/>
        <v>4.1448142591767825</v>
      </c>
      <c r="AJ1455">
        <f t="shared" si="734"/>
        <v>63.432035393881996</v>
      </c>
      <c r="AK1455"/>
      <c r="AL1455"/>
      <c r="AM1455"/>
      <c r="AN1455"/>
    </row>
    <row r="1456" spans="1:40" x14ac:dyDescent="0.25">
      <c r="A1456"/>
      <c r="B1456">
        <f t="shared" si="700"/>
        <v>132200</v>
      </c>
      <c r="C1456" s="237" t="str">
        <f t="shared" si="703"/>
        <v>-4.37300328378759E-06+0.0185251316529509i</v>
      </c>
      <c r="D1456" s="208" t="str">
        <f t="shared" si="704"/>
        <v>-5.95703948336447+0.14202600933929i</v>
      </c>
      <c r="E1456" t="str">
        <f t="shared" si="705"/>
        <v>2870</v>
      </c>
      <c r="F1456" t="str">
        <f t="shared" si="706"/>
        <v>0.777000777000777</v>
      </c>
      <c r="G1456" t="str">
        <f t="shared" si="701"/>
        <v>0.777000777000777</v>
      </c>
      <c r="H1456" t="str">
        <f t="shared" si="707"/>
        <v>8.28087387404647+2.55147794170394i</v>
      </c>
      <c r="I1456" t="str">
        <f t="shared" si="708"/>
        <v>519.148186005713i</v>
      </c>
      <c r="J1456" t="str">
        <f t="shared" si="702"/>
        <v>-229.532212715286+112.279708395121i</v>
      </c>
      <c r="K1456" t="str">
        <f t="shared" si="709"/>
        <v>0.892758877626935-1.82505747059662i</v>
      </c>
      <c r="L1456" t="str">
        <f t="shared" si="710"/>
        <v>0.0710065613551276-0.122182910530279i</v>
      </c>
      <c r="M1456" t="str">
        <f t="shared" si="711"/>
        <v>0.963765438982063-1.9472403811269i</v>
      </c>
      <c r="N1456" t="str">
        <f t="shared" si="712"/>
        <v>-0.586295064880748i</v>
      </c>
      <c r="O1456" t="str">
        <f t="shared" si="713"/>
        <v>0.832996252911755-0.553278630199084i</v>
      </c>
      <c r="P1456" t="str">
        <f t="shared" si="714"/>
        <v>0.167003747088245+0.553278630199084i</v>
      </c>
      <c r="Q1456" t="str">
        <f t="shared" si="715"/>
        <v>-0.167003747088245+0.033016434681664i</v>
      </c>
      <c r="R1456" t="str">
        <f t="shared" si="716"/>
        <v>-0.332051485550751-3.37861752338152i</v>
      </c>
      <c r="S1456" t="str">
        <f t="shared" si="717"/>
        <v>0.0608126108902588i</v>
      </c>
      <c r="T1456" t="str">
        <f t="shared" si="718"/>
        <v>0.20546255279641-0.0201929177863302i</v>
      </c>
      <c r="U1456" t="str">
        <f t="shared" si="719"/>
        <v>0.0001-1203.89518223824i</v>
      </c>
      <c r="V1456" t="str">
        <f t="shared" si="720"/>
        <v>0.00002-0.0193101237478551i</v>
      </c>
      <c r="W1456" t="str">
        <f t="shared" si="721"/>
        <v>0.0000199993584529566-0.0193098140244639i</v>
      </c>
      <c r="X1456" t="str">
        <f t="shared" si="722"/>
        <v>0.001339253487372-0.0192164982790059i</v>
      </c>
      <c r="Y1456" t="str">
        <f t="shared" si="723"/>
        <v>0.009+0.830637097609141i</v>
      </c>
      <c r="Z1456" t="str">
        <f t="shared" si="724"/>
        <v>-0.283891977244968-0.023423453853552i</v>
      </c>
      <c r="AA1456" t="str">
        <f t="shared" si="725"/>
        <v>0.188411698172508-14.7864769191188i</v>
      </c>
      <c r="AB1456" t="str">
        <f t="shared" si="726"/>
        <v>1.39880346518682-0.137474800090408i</v>
      </c>
      <c r="AC1456" t="str">
        <f t="shared" si="727"/>
        <v>2.08042195355202-2.85630005373012i</v>
      </c>
      <c r="AD1456" t="str">
        <f t="shared" si="728"/>
        <v>0.264505090362514+0.297070074014905i</v>
      </c>
      <c r="AE1456" t="str">
        <f t="shared" si="729"/>
        <v>-0.0681324659244135-0.0905314334705362i</v>
      </c>
      <c r="AF1456" t="str">
        <f t="shared" si="730"/>
        <v>-14.2379133574109-2.40945193236465i</v>
      </c>
      <c r="AG1456" t="str">
        <f t="shared" si="731"/>
        <v>1.01608168943864-0.0139555595101784i</v>
      </c>
      <c r="AH1456" t="str">
        <f t="shared" si="732"/>
        <v>0.720253634301639+1.44003397090872i</v>
      </c>
      <c r="AI1456">
        <f t="shared" si="733"/>
        <v>4.1371258942432689</v>
      </c>
      <c r="AJ1456">
        <f t="shared" si="734"/>
        <v>63.427416729018205</v>
      </c>
      <c r="AK1456"/>
      <c r="AL1456"/>
      <c r="AM1456"/>
      <c r="AN1456"/>
    </row>
    <row r="1457" spans="1:40" x14ac:dyDescent="0.25">
      <c r="A1457"/>
      <c r="B1457">
        <f t="shared" si="700"/>
        <v>132300</v>
      </c>
      <c r="C1457" s="237" t="str">
        <f t="shared" si="703"/>
        <v>-4.36639504439828E-06+0.018511129287425i</v>
      </c>
      <c r="D1457" s="208" t="str">
        <f t="shared" si="704"/>
        <v>-5.9570394327013+0.141918657870258i</v>
      </c>
      <c r="E1457" t="str">
        <f t="shared" si="705"/>
        <v>2870</v>
      </c>
      <c r="F1457" t="str">
        <f t="shared" si="706"/>
        <v>0.777000777000777</v>
      </c>
      <c r="G1457" t="str">
        <f t="shared" si="701"/>
        <v>0.777000777000777</v>
      </c>
      <c r="H1457" t="str">
        <f t="shared" si="707"/>
        <v>8.28203367653299+2.54993694949558i</v>
      </c>
      <c r="I1457" t="str">
        <f t="shared" si="708"/>
        <v>519.540885087412i</v>
      </c>
      <c r="J1457" t="str">
        <f t="shared" si="702"/>
        <v>-229.881107425447+112.364640095873i</v>
      </c>
      <c r="K1457" t="str">
        <f t="shared" si="709"/>
        <v>0.891660481674557-1.82420287022646i</v>
      </c>
      <c r="L1457" t="str">
        <f t="shared" si="710"/>
        <v>0.0709263196569792-0.122137154803284i</v>
      </c>
      <c r="M1457" t="str">
        <f t="shared" si="711"/>
        <v>0.962586801331536-1.94634002502974i</v>
      </c>
      <c r="N1457" t="str">
        <f t="shared" si="712"/>
        <v>-0.58673855585267i</v>
      </c>
      <c r="O1457" t="str">
        <f t="shared" si="713"/>
        <v>0.832750796923731-0.553648002094192i</v>
      </c>
      <c r="P1457" t="str">
        <f t="shared" si="714"/>
        <v>0.167249203076269+0.553648002094192i</v>
      </c>
      <c r="Q1457" t="str">
        <f t="shared" si="715"/>
        <v>-0.167249203076269+0.033090553758478i</v>
      </c>
      <c r="R1457" t="str">
        <f t="shared" si="716"/>
        <v>-0.332049532259251-3.37601432237862i</v>
      </c>
      <c r="S1457" t="str">
        <f t="shared" si="717"/>
        <v>0.0608586113523542i</v>
      </c>
      <c r="T1457" t="str">
        <f t="shared" si="718"/>
        <v>0.205459543565622-0.0202080734334968i</v>
      </c>
      <c r="U1457" t="str">
        <f t="shared" si="719"/>
        <v>0.0001-1202.98520855552i</v>
      </c>
      <c r="V1457" t="str">
        <f t="shared" si="720"/>
        <v>0.00002-0.0192955280382951i</v>
      </c>
      <c r="W1457" t="str">
        <f t="shared" si="721"/>
        <v>0.0000199993584529565-0.0192952185490113i</v>
      </c>
      <c r="X1457" t="str">
        <f t="shared" si="722"/>
        <v>0.00133726923951799-0.0192021094570808i</v>
      </c>
      <c r="Y1457" t="str">
        <f t="shared" si="723"/>
        <v>0.009+0.831265416139859i</v>
      </c>
      <c r="Z1457" t="str">
        <f t="shared" si="724"/>
        <v>-0.283455410929682-0.0233693427818029i</v>
      </c>
      <c r="AA1457" t="str">
        <f t="shared" si="725"/>
        <v>0.188077537758435-14.7747788788358i</v>
      </c>
      <c r="AB1457" t="str">
        <f t="shared" si="726"/>
        <v>1.39878297813263-0.137577980798937i</v>
      </c>
      <c r="AC1457" t="str">
        <f t="shared" si="727"/>
        <v>2.07867650208594-2.85493804514074i</v>
      </c>
      <c r="AD1457" t="str">
        <f t="shared" si="728"/>
        <v>0.264633454296439+0.297272873036707i</v>
      </c>
      <c r="AE1457" t="str">
        <f t="shared" si="729"/>
        <v>-0.0680647128636121-0.090447914289853i</v>
      </c>
      <c r="AF1457" t="str">
        <f t="shared" si="730"/>
        <v>-14.2390731092343-2.40801829162532i</v>
      </c>
      <c r="AG1457" t="str">
        <f t="shared" si="731"/>
        <v>1.01607972351892-0.0139514453246327i</v>
      </c>
      <c r="AH1457" t="str">
        <f t="shared" si="732"/>
        <v>0.719733096394594+1.4387029096701i</v>
      </c>
      <c r="AI1457">
        <f t="shared" si="733"/>
        <v>4.1294443501545803</v>
      </c>
      <c r="AJ1457">
        <f t="shared" si="734"/>
        <v>63.422791132695018</v>
      </c>
      <c r="AK1457"/>
      <c r="AL1457"/>
      <c r="AM1457"/>
      <c r="AN1457"/>
    </row>
    <row r="1458" spans="1:40" x14ac:dyDescent="0.25">
      <c r="A1458"/>
      <c r="B1458">
        <f t="shared" ref="B1458:B1521" si="735">B1457+100</f>
        <v>132400</v>
      </c>
      <c r="C1458" s="237" t="str">
        <f t="shared" si="703"/>
        <v>-4.35980177270463E-06+0.0184971480735052i</v>
      </c>
      <c r="D1458" s="208" t="str">
        <f t="shared" si="704"/>
        <v>-5.95703938215289+0.14181146856354i</v>
      </c>
      <c r="E1458" t="str">
        <f t="shared" si="705"/>
        <v>2870</v>
      </c>
      <c r="F1458" t="str">
        <f t="shared" si="706"/>
        <v>0.777000777000777</v>
      </c>
      <c r="G1458" t="str">
        <f t="shared" si="701"/>
        <v>0.777000777000777</v>
      </c>
      <c r="H1458" t="str">
        <f t="shared" si="707"/>
        <v>8.28319120354641+2.54839752526643i</v>
      </c>
      <c r="I1458" t="str">
        <f t="shared" si="708"/>
        <v>519.933584169111i</v>
      </c>
      <c r="J1458" t="str">
        <f t="shared" si="702"/>
        <v>-230.230265950133+112.449571796626i</v>
      </c>
      <c r="K1458" t="str">
        <f t="shared" si="709"/>
        <v>0.890563957652184-1.82334866678449i</v>
      </c>
      <c r="L1458" t="str">
        <f t="shared" si="710"/>
        <v>0.0708461986411483-0.122091398165153i</v>
      </c>
      <c r="M1458" t="str">
        <f t="shared" si="711"/>
        <v>0.961410156293332-1.94544006494964i</v>
      </c>
      <c r="N1458" t="str">
        <f t="shared" si="712"/>
        <v>-0.587182046824592i</v>
      </c>
      <c r="O1458" t="str">
        <f t="shared" si="713"/>
        <v>0.83250517714675-0.554017265095464i</v>
      </c>
      <c r="P1458" t="str">
        <f t="shared" si="714"/>
        <v>0.16749482285325+0.554017265095464i</v>
      </c>
      <c r="Q1458" t="str">
        <f t="shared" si="715"/>
        <v>-0.16749482285325+0.033164781729128i</v>
      </c>
      <c r="R1458" t="str">
        <f t="shared" si="716"/>
        <v>-0.332047577450317-3.37341501605896i</v>
      </c>
      <c r="S1458" t="str">
        <f t="shared" si="717"/>
        <v>0.0609046118144498i</v>
      </c>
      <c r="T1458" t="str">
        <f t="shared" si="718"/>
        <v>0.205456532042107-0.02022322880854i</v>
      </c>
      <c r="U1458" t="str">
        <f t="shared" si="719"/>
        <v>0.0001-1202.0766094554i</v>
      </c>
      <c r="V1458" t="str">
        <f t="shared" si="720"/>
        <v>0.00002-0.0192809543766348i</v>
      </c>
      <c r="W1458" t="str">
        <f t="shared" si="721"/>
        <v>0.0000199993584529566-0.0192806451211047i</v>
      </c>
      <c r="X1458" t="str">
        <f t="shared" si="722"/>
        <v>0.00133528945795896-0.0191877420643783i</v>
      </c>
      <c r="Y1458" t="str">
        <f t="shared" si="723"/>
        <v>0.009+0.831893734670577i</v>
      </c>
      <c r="Z1458" t="str">
        <f t="shared" si="724"/>
        <v>-0.283019856446309-0.0233154004112429i</v>
      </c>
      <c r="AA1458" t="str">
        <f t="shared" si="725"/>
        <v>0.18774428913662-14.7630997157436i</v>
      </c>
      <c r="AB1458" t="str">
        <f t="shared" si="726"/>
        <v>1.39876247546939-0.137681159654831i</v>
      </c>
      <c r="AC1458" t="str">
        <f t="shared" si="727"/>
        <v>2.07693400597704-2.85357662634869i</v>
      </c>
      <c r="AD1458" t="str">
        <f t="shared" si="728"/>
        <v>0.264761905856721+0.297475617745878i</v>
      </c>
      <c r="AE1458" t="str">
        <f t="shared" si="729"/>
        <v>-0.0679971134476933-0.0903645364794086i</v>
      </c>
      <c r="AF1458" t="str">
        <f t="shared" si="730"/>
        <v>-14.2402305856993-2.40658605670289i</v>
      </c>
      <c r="AG1458" t="str">
        <f t="shared" si="731"/>
        <v>1.0160777584718-0.0139473425887082i</v>
      </c>
      <c r="AH1458" t="str">
        <f t="shared" si="732"/>
        <v>0.719213648716173+1.43737410678647i</v>
      </c>
      <c r="AI1458">
        <f t="shared" si="733"/>
        <v>4.1217696142912255</v>
      </c>
      <c r="AJ1458">
        <f t="shared" si="734"/>
        <v>63.418158612113935</v>
      </c>
      <c r="AK1458"/>
      <c r="AL1458"/>
      <c r="AM1458"/>
      <c r="AN1458"/>
    </row>
    <row r="1459" spans="1:40" x14ac:dyDescent="0.25">
      <c r="A1459"/>
      <c r="B1459">
        <f t="shared" si="735"/>
        <v>132500</v>
      </c>
      <c r="C1459" s="237" t="str">
        <f t="shared" si="703"/>
        <v>-4.35322342353824E-06+0.0184831879633009i</v>
      </c>
      <c r="D1459" s="208" t="str">
        <f t="shared" si="704"/>
        <v>-5.95703933171887+0.141704441051974i</v>
      </c>
      <c r="E1459" t="str">
        <f t="shared" si="705"/>
        <v>2870</v>
      </c>
      <c r="F1459" t="str">
        <f t="shared" si="706"/>
        <v>0.777000777000777</v>
      </c>
      <c r="G1459" t="str">
        <f t="shared" si="701"/>
        <v>0.777000777000777</v>
      </c>
      <c r="H1459" t="str">
        <f t="shared" si="707"/>
        <v>8.28434646078837+2.54685966736877i</v>
      </c>
      <c r="I1459" t="str">
        <f t="shared" si="708"/>
        <v>520.32628325081i</v>
      </c>
      <c r="J1459" t="str">
        <f t="shared" si="702"/>
        <v>-230.579688289344+112.534503497379i</v>
      </c>
      <c r="K1459" t="str">
        <f t="shared" si="709"/>
        <v>0.889469301715432-1.82249486120727i</v>
      </c>
      <c r="L1459" t="str">
        <f t="shared" si="710"/>
        <v>0.0707661981040387-0.122045640736i</v>
      </c>
      <c r="M1459" t="str">
        <f t="shared" si="711"/>
        <v>0.960235499819471-1.94454050194327i</v>
      </c>
      <c r="N1459" t="str">
        <f t="shared" si="712"/>
        <v>-0.587625537796513i</v>
      </c>
      <c r="O1459" t="str">
        <f t="shared" si="713"/>
        <v>0.832259393629123-0.554386419130271i</v>
      </c>
      <c r="P1459" t="str">
        <f t="shared" si="714"/>
        <v>0.167740606370877+0.554386419130271i</v>
      </c>
      <c r="Q1459" t="str">
        <f t="shared" si="715"/>
        <v>-0.167740606370877+0.0332391186662421i</v>
      </c>
      <c r="R1459" t="str">
        <f t="shared" si="716"/>
        <v>-0.332045621123848-3.37081959560378i</v>
      </c>
      <c r="S1459" t="str">
        <f t="shared" si="717"/>
        <v>0.0609506122765454i</v>
      </c>
      <c r="T1459" t="str">
        <f t="shared" si="718"/>
        <v>0.205453518225828-0.0202383839112444i</v>
      </c>
      <c r="U1459" t="str">
        <f t="shared" si="719"/>
        <v>0.0001-1201.16938182563i</v>
      </c>
      <c r="V1459" t="str">
        <f t="shared" si="720"/>
        <v>0.00002-0.0192664027129543i</v>
      </c>
      <c r="W1459" t="str">
        <f t="shared" si="721"/>
        <v>0.0000199993584529566-0.0192660936908252i</v>
      </c>
      <c r="X1459" t="str">
        <f t="shared" si="722"/>
        <v>0.00133331412932188-0.0191733960532954i</v>
      </c>
      <c r="Y1459" t="str">
        <f t="shared" si="723"/>
        <v>0.009+0.832522053201295i</v>
      </c>
      <c r="Z1459" t="str">
        <f t="shared" si="724"/>
        <v>-0.282585310653902-0.0232616260799194i</v>
      </c>
      <c r="AA1459" t="str">
        <f t="shared" si="725"/>
        <v>0.187411948945067-14.7514393833649i</v>
      </c>
      <c r="AB1459" t="str">
        <f t="shared" si="726"/>
        <v>1.39874195719685-0.137784336656624i</v>
      </c>
      <c r="AC1459" t="str">
        <f t="shared" si="727"/>
        <v>2.07519445922519-2.85221579891344i</v>
      </c>
      <c r="AD1459" t="str">
        <f t="shared" si="728"/>
        <v>0.264890445023217+0.297678308109232i</v>
      </c>
      <c r="AE1459" t="str">
        <f t="shared" si="729"/>
        <v>-0.0679296672007963-0.090281299656249i</v>
      </c>
      <c r="AF1459" t="str">
        <f t="shared" si="730"/>
        <v>-14.2413857925072-2.4051552263168i</v>
      </c>
      <c r="AG1459" t="str">
        <f t="shared" si="731"/>
        <v>1.0160757942916-0.0139432512734222i</v>
      </c>
      <c r="AH1459" t="str">
        <f t="shared" si="732"/>
        <v>0.718695288128888+1.43604755622808i</v>
      </c>
      <c r="AI1459">
        <f t="shared" si="733"/>
        <v>4.1141016740673431</v>
      </c>
      <c r="AJ1459">
        <f t="shared" si="734"/>
        <v>63.413519174479575</v>
      </c>
      <c r="AK1459"/>
      <c r="AL1459"/>
      <c r="AM1459"/>
      <c r="AN1459"/>
    </row>
    <row r="1460" spans="1:40" x14ac:dyDescent="0.25">
      <c r="A1460"/>
      <c r="B1460">
        <f t="shared" si="735"/>
        <v>132600</v>
      </c>
      <c r="C1460" s="237" t="str">
        <f t="shared" si="703"/>
        <v>-4.34665995190091E-06+0.0184692489090664i</v>
      </c>
      <c r="D1460" s="208" t="str">
        <f t="shared" si="704"/>
        <v>-5.95703928139892+0.141597574969509i</v>
      </c>
      <c r="E1460" t="str">
        <f t="shared" si="705"/>
        <v>2870</v>
      </c>
      <c r="F1460" t="str">
        <f t="shared" si="706"/>
        <v>0.777000777000777</v>
      </c>
      <c r="G1460" t="str">
        <f t="shared" si="701"/>
        <v>0.777000777000777</v>
      </c>
      <c r="H1460" t="str">
        <f t="shared" si="707"/>
        <v>8.2854994539436+2.54532337415418i</v>
      </c>
      <c r="I1460" t="str">
        <f t="shared" si="708"/>
        <v>520.718982332508i</v>
      </c>
      <c r="J1460" t="str">
        <f t="shared" si="702"/>
        <v>-230.929374443082+112.619435198132i</v>
      </c>
      <c r="K1460" t="str">
        <f t="shared" si="709"/>
        <v>0.888376510028391-1.82164145442444i</v>
      </c>
      <c r="L1460" t="str">
        <f t="shared" si="710"/>
        <v>0.0706863178423562-0.121999882635403i</v>
      </c>
      <c r="M1460" t="str">
        <f t="shared" si="711"/>
        <v>0.959062827870747-1.94364133705984i</v>
      </c>
      <c r="N1460" t="str">
        <f t="shared" si="712"/>
        <v>-0.588069028768435i</v>
      </c>
      <c r="O1460" t="str">
        <f t="shared" si="713"/>
        <v>0.832013446419189-0.554755464126008i</v>
      </c>
      <c r="P1460" t="str">
        <f t="shared" si="714"/>
        <v>0.167986553580811+0.554755464126008i</v>
      </c>
      <c r="Q1460" t="str">
        <f t="shared" si="715"/>
        <v>-0.167986553580811+0.0333135646424271i</v>
      </c>
      <c r="R1460" t="str">
        <f t="shared" si="716"/>
        <v>-0.332043663279769-3.36822805222084i</v>
      </c>
      <c r="S1460" t="str">
        <f t="shared" si="717"/>
        <v>0.0609966127386408i</v>
      </c>
      <c r="T1460" t="str">
        <f t="shared" si="718"/>
        <v>0.205450502116741-0.0202535387413957i</v>
      </c>
      <c r="U1460" t="str">
        <f t="shared" si="719"/>
        <v>0.0001-1200.26352256331i</v>
      </c>
      <c r="V1460" t="str">
        <f t="shared" si="720"/>
        <v>0.00002-0.0192518729974845i</v>
      </c>
      <c r="W1460" t="str">
        <f t="shared" si="721"/>
        <v>0.0000199993584529566-0.0192515642084042i</v>
      </c>
      <c r="X1460" t="str">
        <f t="shared" si="722"/>
        <v>0.00133134324028366-0.0191590713763693i</v>
      </c>
      <c r="Y1460" t="str">
        <f t="shared" si="723"/>
        <v>0.009+0.833150371732013i</v>
      </c>
      <c r="Z1460" t="str">
        <f t="shared" si="724"/>
        <v>-0.282151770423758-0.023208019129015i</v>
      </c>
      <c r="AA1460" t="str">
        <f t="shared" si="725"/>
        <v>0.187080513837357-14.7397978353772i</v>
      </c>
      <c r="AB1460" t="str">
        <f t="shared" si="726"/>
        <v>1.39872142331472-0.137887511802856i</v>
      </c>
      <c r="AC1460" t="str">
        <f t="shared" si="727"/>
        <v>2.07345785584325-2.85085556438337i</v>
      </c>
      <c r="AD1460" t="str">
        <f t="shared" si="728"/>
        <v>0.265019071775777+0.297880944093578i</v>
      </c>
      <c r="AE1460" t="str">
        <f t="shared" si="729"/>
        <v>-0.067862373648904-0.0901982034388299i</v>
      </c>
      <c r="AF1460" t="str">
        <f t="shared" si="730"/>
        <v>-14.2425387353425-2.40372579918467i</v>
      </c>
      <c r="AG1460" t="str">
        <f t="shared" si="731"/>
        <v>1.01607383097265-0.0139391713498874i</v>
      </c>
      <c r="AH1460" t="str">
        <f t="shared" si="732"/>
        <v>0.718178011506439+1.43472325198676i</v>
      </c>
      <c r="AI1460">
        <f t="shared" si="733"/>
        <v>4.1064405169306344</v>
      </c>
      <c r="AJ1460">
        <f t="shared" si="734"/>
        <v>63.408872826996244</v>
      </c>
      <c r="AK1460"/>
      <c r="AL1460"/>
      <c r="AM1460"/>
      <c r="AN1460"/>
    </row>
    <row r="1461" spans="1:40" x14ac:dyDescent="0.25">
      <c r="A1461"/>
      <c r="B1461">
        <f t="shared" si="735"/>
        <v>132700</v>
      </c>
      <c r="C1461" s="237" t="str">
        <f t="shared" si="703"/>
        <v>-4.34011131296393E-06+0.0184553308631994i</v>
      </c>
      <c r="D1461" s="208" t="str">
        <f t="shared" si="704"/>
        <v>-5.95703923119269+0.141490869951195i</v>
      </c>
      <c r="E1461" t="str">
        <f t="shared" si="705"/>
        <v>2870</v>
      </c>
      <c r="F1461" t="str">
        <f t="shared" si="706"/>
        <v>0.777000777000777</v>
      </c>
      <c r="G1461" t="str">
        <f t="shared" si="701"/>
        <v>0.777000777000777</v>
      </c>
      <c r="H1461" t="str">
        <f t="shared" si="707"/>
        <v>8.28665018867985+2.54378864397357i</v>
      </c>
      <c r="I1461" t="str">
        <f t="shared" si="708"/>
        <v>521.111681414207i</v>
      </c>
      <c r="J1461" t="str">
        <f t="shared" si="702"/>
        <v>-231.279324411345+112.704366898884i</v>
      </c>
      <c r="K1461" t="str">
        <f t="shared" si="709"/>
        <v>0.887285578763638-1.82078844735887i</v>
      </c>
      <c r="L1461" t="str">
        <f t="shared" si="710"/>
        <v>0.070606557653111-0.121954123982403i</v>
      </c>
      <c r="M1461" t="str">
        <f t="shared" si="711"/>
        <v>0.957892136416749-1.94274257134127i</v>
      </c>
      <c r="N1461" t="str">
        <f t="shared" si="712"/>
        <v>-0.588512519740357i</v>
      </c>
      <c r="O1461" t="str">
        <f t="shared" si="713"/>
        <v>0.831767335565324-0.555124400010089i</v>
      </c>
      <c r="P1461" t="str">
        <f t="shared" si="714"/>
        <v>0.168232664434676+0.555124400010089i</v>
      </c>
      <c r="Q1461" t="str">
        <f t="shared" si="715"/>
        <v>-0.168232664434676+0.033388119730268i</v>
      </c>
      <c r="R1461" t="str">
        <f t="shared" si="716"/>
        <v>-0.33204170391798-3.36564037714449i</v>
      </c>
      <c r="S1461" t="str">
        <f t="shared" si="717"/>
        <v>0.0610426132007364i</v>
      </c>
      <c r="T1461" t="str">
        <f t="shared" si="718"/>
        <v>0.205447483714812-0.0202686932987787i</v>
      </c>
      <c r="U1461" t="str">
        <f t="shared" si="719"/>
        <v>0.0001-1199.35902857495i</v>
      </c>
      <c r="V1461" t="str">
        <f t="shared" si="720"/>
        <v>0.00002-0.0192373651806062i</v>
      </c>
      <c r="W1461" t="str">
        <f t="shared" si="721"/>
        <v>0.0000199993584529566-0.0192370566242235i</v>
      </c>
      <c r="X1461" t="str">
        <f t="shared" si="722"/>
        <v>0.00132937677757094-0.0191447679862768i</v>
      </c>
      <c r="Y1461" t="str">
        <f t="shared" si="723"/>
        <v>0.009+0.833778690262731i</v>
      </c>
      <c r="Z1461" t="str">
        <f t="shared" si="724"/>
        <v>-0.281719232639352-0.023154578902829i</v>
      </c>
      <c r="AA1461" t="str">
        <f t="shared" si="725"/>
        <v>0.186749980482556-14.728175025612i</v>
      </c>
      <c r="AB1461" t="str">
        <f t="shared" si="726"/>
        <v>1.39870087382275-0.137990685092062i</v>
      </c>
      <c r="AC1461" t="str">
        <f t="shared" si="727"/>
        <v>2.07172418985715-2.84949592429614i</v>
      </c>
      <c r="AD1461" t="str">
        <f t="shared" si="728"/>
        <v>0.265147786094222+0.298083525665716i</v>
      </c>
      <c r="AE1461" t="str">
        <f t="shared" si="729"/>
        <v>-0.0677952323198272-0.0901152474470075i</v>
      </c>
      <c r="AF1461" t="str">
        <f t="shared" si="730"/>
        <v>-14.2436894198725-2.40229777402237i</v>
      </c>
      <c r="AG1461" t="str">
        <f t="shared" si="731"/>
        <v>1.01607186850933-0.0139351027893093i</v>
      </c>
      <c r="AH1461" t="str">
        <f t="shared" si="732"/>
        <v>0.717661815733511+1.43340118807572i</v>
      </c>
      <c r="AI1461">
        <f t="shared" si="733"/>
        <v>4.0987861303613684</v>
      </c>
      <c r="AJ1461">
        <f t="shared" si="734"/>
        <v>63.404219576871078</v>
      </c>
      <c r="AK1461"/>
      <c r="AL1461"/>
      <c r="AM1461"/>
      <c r="AN1461"/>
    </row>
    <row r="1462" spans="1:40" x14ac:dyDescent="0.25">
      <c r="A1462"/>
      <c r="B1462">
        <f t="shared" si="735"/>
        <v>132800</v>
      </c>
      <c r="C1462" s="237" t="str">
        <f t="shared" si="703"/>
        <v>-4.33357746206735E-06+0.0184414337782414i</v>
      </c>
      <c r="D1462" s="208" t="str">
        <f t="shared" si="704"/>
        <v>-5.95703918109983+0.141384325633184i</v>
      </c>
      <c r="E1462" t="str">
        <f t="shared" si="705"/>
        <v>2870</v>
      </c>
      <c r="F1462" t="str">
        <f t="shared" si="706"/>
        <v>0.777000777000777</v>
      </c>
      <c r="G1462" t="str">
        <f t="shared" si="701"/>
        <v>0.777000777000777</v>
      </c>
      <c r="H1462" t="str">
        <f t="shared" si="707"/>
        <v>8.28779867064806+2.5422554751772i</v>
      </c>
      <c r="I1462" t="str">
        <f t="shared" si="708"/>
        <v>521.504380495906i</v>
      </c>
      <c r="J1462" t="str">
        <f t="shared" si="702"/>
        <v>-231.629538194133+112.789298599637i</v>
      </c>
      <c r="K1462" t="str">
        <f t="shared" si="709"/>
        <v>0.886196504102196-1.81993584092656i</v>
      </c>
      <c r="L1462" t="str">
        <f t="shared" si="710"/>
        <v>0.0705269173336143-0.121908364895509i</v>
      </c>
      <c r="M1462" t="str">
        <f t="shared" si="711"/>
        <v>0.95672342143581-1.94184420582207i</v>
      </c>
      <c r="N1462" t="str">
        <f t="shared" si="712"/>
        <v>-0.588956010712279i</v>
      </c>
      <c r="O1462" t="str">
        <f t="shared" si="713"/>
        <v>0.831521061115934-0.555493226709949i</v>
      </c>
      <c r="P1462" t="str">
        <f t="shared" si="714"/>
        <v>0.168478938884066+0.555493226709949i</v>
      </c>
      <c r="Q1462" t="str">
        <f t="shared" si="715"/>
        <v>-0.168478938884066+0.0334627840023299i</v>
      </c>
      <c r="R1462" t="str">
        <f t="shared" si="716"/>
        <v>-0.332039743038365-3.36305656163542i</v>
      </c>
      <c r="S1462" t="str">
        <f t="shared" si="717"/>
        <v>0.0610886136628318i</v>
      </c>
      <c r="T1462" t="str">
        <f t="shared" si="718"/>
        <v>0.205444463019998-0.0202838475831766i</v>
      </c>
      <c r="U1462" t="str">
        <f t="shared" si="719"/>
        <v>0.0001-1198.45589677632i</v>
      </c>
      <c r="V1462" t="str">
        <f t="shared" si="720"/>
        <v>0.00002-0.0192228792128497i</v>
      </c>
      <c r="W1462" t="str">
        <f t="shared" si="721"/>
        <v>0.0000199993584529566-0.0192225708888143i</v>
      </c>
      <c r="X1462" t="str">
        <f t="shared" si="722"/>
        <v>0.00132741472795987-0.0191304858358341i</v>
      </c>
      <c r="Y1462" t="str">
        <f t="shared" si="723"/>
        <v>0.009+0.834407008793449i</v>
      </c>
      <c r="Z1462" t="str">
        <f t="shared" si="724"/>
        <v>-0.281287694196284-0.0231013047487621i</v>
      </c>
      <c r="AA1462" t="str">
        <f t="shared" si="725"/>
        <v>0.186420345565141-14.7165709080542i</v>
      </c>
      <c r="AB1462" t="str">
        <f t="shared" si="726"/>
        <v>1.39868030872067-0.138093856522766i</v>
      </c>
      <c r="AC1462" t="str">
        <f t="shared" si="727"/>
        <v>2.06999345530578-2.84813688017838i</v>
      </c>
      <c r="AD1462" t="str">
        <f t="shared" si="728"/>
        <v>0.265276587958371+0.298286052792444i</v>
      </c>
      <c r="AE1462" t="str">
        <f t="shared" si="729"/>
        <v>-0.0677282427432044-0.0900324313020359i</v>
      </c>
      <c r="AF1462" t="str">
        <f t="shared" si="730"/>
        <v>-14.2448378517479-2.40087114954402i</v>
      </c>
      <c r="AG1462" t="str">
        <f t="shared" si="731"/>
        <v>1.016069906896-0.0139310455629879i</v>
      </c>
      <c r="AH1462" t="str">
        <f t="shared" si="732"/>
        <v>0.717146697705916+1.43208135852963i</v>
      </c>
      <c r="AI1462">
        <f t="shared" si="733"/>
        <v>4.0911385018735738</v>
      </c>
      <c r="AJ1462">
        <f t="shared" si="734"/>
        <v>63.399559431310799</v>
      </c>
      <c r="AK1462"/>
      <c r="AL1462"/>
      <c r="AM1462"/>
      <c r="AN1462"/>
    </row>
    <row r="1463" spans="1:40" x14ac:dyDescent="0.25">
      <c r="A1463"/>
      <c r="B1463">
        <f t="shared" si="735"/>
        <v>132900</v>
      </c>
      <c r="C1463" s="237" t="str">
        <f t="shared" si="703"/>
        <v>-4.32705835471912E-06+0.0184275576068766i</v>
      </c>
      <c r="D1463" s="208" t="str">
        <f t="shared" si="704"/>
        <v>-5.95703913112001+0.141277941652721i</v>
      </c>
      <c r="E1463" t="str">
        <f t="shared" si="705"/>
        <v>2870</v>
      </c>
      <c r="F1463" t="str">
        <f t="shared" si="706"/>
        <v>0.777000777000777</v>
      </c>
      <c r="G1463" t="str">
        <f t="shared" si="701"/>
        <v>0.777000777000777</v>
      </c>
      <c r="H1463" t="str">
        <f t="shared" si="707"/>
        <v>8.28894490548234+2.54072386611473i</v>
      </c>
      <c r="I1463" t="str">
        <f t="shared" si="708"/>
        <v>521.897079577604i</v>
      </c>
      <c r="J1463" t="str">
        <f t="shared" si="702"/>
        <v>-231.980015791447+112.87423030039i</v>
      </c>
      <c r="K1463" t="str">
        <f t="shared" si="709"/>
        <v>0.885109282233496-1.81908363603675i</v>
      </c>
      <c r="L1463" t="str">
        <f t="shared" si="710"/>
        <v>0.0704473966814803-0.121862605492696i</v>
      </c>
      <c r="M1463" t="str">
        <f t="shared" si="711"/>
        <v>0.955556678914976-1.94094624152945i</v>
      </c>
      <c r="N1463" t="str">
        <f t="shared" si="712"/>
        <v>-0.589399501684201i</v>
      </c>
      <c r="O1463" t="str">
        <f t="shared" si="713"/>
        <v>0.831274623119456-0.555861944153047i</v>
      </c>
      <c r="P1463" t="str">
        <f t="shared" si="714"/>
        <v>0.168725376880544+0.555861944153047i</v>
      </c>
      <c r="Q1463" t="str">
        <f t="shared" si="715"/>
        <v>-0.168725376880544+0.0335375575311539i</v>
      </c>
      <c r="R1463" t="str">
        <f t="shared" si="716"/>
        <v>-0.332037780640866-3.36047659698064i</v>
      </c>
      <c r="S1463" t="str">
        <f t="shared" si="717"/>
        <v>0.0611346141249274i</v>
      </c>
      <c r="T1463" t="str">
        <f t="shared" si="718"/>
        <v>0.205441440032261-0.0202990015943766i</v>
      </c>
      <c r="U1463" t="str">
        <f t="shared" si="719"/>
        <v>0.0001-1197.55412409252i</v>
      </c>
      <c r="V1463" t="str">
        <f t="shared" si="720"/>
        <v>0.00002-0.0192084150448942i</v>
      </c>
      <c r="W1463" t="str">
        <f t="shared" si="721"/>
        <v>0.0000199993584529567-0.0192081069528564i</v>
      </c>
      <c r="X1463" t="str">
        <f t="shared" si="722"/>
        <v>0.0013254570782758-0.0191162248779958i</v>
      </c>
      <c r="Y1463" t="str">
        <f t="shared" si="723"/>
        <v>0.009+0.835035327324167i</v>
      </c>
      <c r="Z1463" t="str">
        <f t="shared" si="724"/>
        <v>-0.280857152002223-0.0230481960172957i</v>
      </c>
      <c r="AA1463" t="str">
        <f t="shared" si="725"/>
        <v>0.186091605784896-14.7049854368416i</v>
      </c>
      <c r="AB1463" t="str">
        <f t="shared" si="726"/>
        <v>1.3986597280082-0.13819702609352i</v>
      </c>
      <c r="AC1463" t="str">
        <f t="shared" si="727"/>
        <v>2.06826564624087-2.84677843354597i</v>
      </c>
      <c r="AD1463" t="str">
        <f t="shared" si="728"/>
        <v>0.265405477348023+0.29848852544056i</v>
      </c>
      <c r="AE1463" t="str">
        <f t="shared" si="729"/>
        <v>-0.0676614044504884-0.0899497546265596i</v>
      </c>
      <c r="AF1463" t="str">
        <f t="shared" si="730"/>
        <v>-14.2459840366024-2.39944592446201i</v>
      </c>
      <c r="AG1463" t="str">
        <f t="shared" si="731"/>
        <v>1.0160679461271-0.0139269996423161i</v>
      </c>
      <c r="AH1463" t="str">
        <f t="shared" si="732"/>
        <v>0.71663265433039+1.43076375740432i</v>
      </c>
      <c r="AI1463">
        <f t="shared" si="733"/>
        <v>4.0834976190135697</v>
      </c>
      <c r="AJ1463">
        <f t="shared" si="734"/>
        <v>63.39489239752335</v>
      </c>
      <c r="AK1463"/>
      <c r="AL1463"/>
      <c r="AM1463"/>
      <c r="AN1463"/>
    </row>
    <row r="1464" spans="1:40" x14ac:dyDescent="0.25">
      <c r="A1464"/>
      <c r="B1464">
        <f t="shared" si="735"/>
        <v>133000</v>
      </c>
      <c r="C1464" s="237" t="str">
        <f t="shared" si="703"/>
        <v>-4.32055394659443E-06+0.0184137023019315i</v>
      </c>
      <c r="D1464" s="208" t="str">
        <f t="shared" si="704"/>
        <v>-5.95703908125289+0.141171717648142i</v>
      </c>
      <c r="E1464" t="str">
        <f t="shared" si="705"/>
        <v>2870</v>
      </c>
      <c r="F1464" t="str">
        <f t="shared" si="706"/>
        <v>0.777000777000777</v>
      </c>
      <c r="G1464" t="str">
        <f t="shared" si="701"/>
        <v>0.777000777000777</v>
      </c>
      <c r="H1464" t="str">
        <f t="shared" si="707"/>
        <v>8.29008889880009+2.53919381513517i</v>
      </c>
      <c r="I1464" t="str">
        <f t="shared" si="708"/>
        <v>522.289778659303i</v>
      </c>
      <c r="J1464" t="str">
        <f t="shared" si="702"/>
        <v>-232.330757203287+112.959162001143i</v>
      </c>
      <c r="K1464" t="str">
        <f t="shared" si="709"/>
        <v>0.884023909355401-1.81823183359197i</v>
      </c>
      <c r="L1464" t="str">
        <f t="shared" si="710"/>
        <v>0.0703679954946264-0.121816845891412i</v>
      </c>
      <c r="M1464" t="str">
        <f t="shared" si="711"/>
        <v>0.954391904850027-1.94004867948338i</v>
      </c>
      <c r="N1464" t="str">
        <f t="shared" si="712"/>
        <v>-0.589842992656123i</v>
      </c>
      <c r="O1464" t="str">
        <f t="shared" si="713"/>
        <v>0.831028021624362-0.556230552266862i</v>
      </c>
      <c r="P1464" t="str">
        <f t="shared" si="714"/>
        <v>0.168971978375638+0.556230552266862i</v>
      </c>
      <c r="Q1464" t="str">
        <f t="shared" si="715"/>
        <v>-0.168971978375638+0.033612440389261i</v>
      </c>
      <c r="R1464" t="str">
        <f t="shared" si="716"/>
        <v>-0.332035816725375-3.3579004744934i</v>
      </c>
      <c r="S1464" t="str">
        <f t="shared" si="717"/>
        <v>0.0611806145870228i</v>
      </c>
      <c r="T1464" t="str">
        <f t="shared" si="718"/>
        <v>0.205438414751562-0.0203141553321625i</v>
      </c>
      <c r="U1464" t="str">
        <f t="shared" si="719"/>
        <v>0.0001-1196.65370745786i</v>
      </c>
      <c r="V1464" t="str">
        <f t="shared" si="720"/>
        <v>0.00002-0.0191939726275672i</v>
      </c>
      <c r="W1464" t="str">
        <f t="shared" si="721"/>
        <v>0.0000199993584529566-0.0191936647671779i</v>
      </c>
      <c r="X1464" t="str">
        <f t="shared" si="722"/>
        <v>0.00132350381539315-0.0191019850658544i</v>
      </c>
      <c r="Y1464" t="str">
        <f t="shared" si="723"/>
        <v>0.009+0.835663645854885i</v>
      </c>
      <c r="Z1464" t="str">
        <f t="shared" si="724"/>
        <v>-0.280427602976839-0.0229952520619776i</v>
      </c>
      <c r="AA1464" t="str">
        <f t="shared" si="725"/>
        <v>0.185763757856845-14.6934185662641i</v>
      </c>
      <c r="AB1464" t="str">
        <f t="shared" si="726"/>
        <v>1.39863913168509-0.138300193802852i</v>
      </c>
      <c r="AC1464" t="str">
        <f t="shared" si="727"/>
        <v>2.0665407567272-2.84542058590407i</v>
      </c>
      <c r="AD1464" t="str">
        <f t="shared" si="728"/>
        <v>0.265534454242962+0.298690943576855i</v>
      </c>
      <c r="AE1464" t="str">
        <f t="shared" si="729"/>
        <v>-0.0675947169749374-0.0898672170446044i</v>
      </c>
      <c r="AF1464" t="str">
        <f t="shared" si="730"/>
        <v>-14.247127980053-2.39802209748703i</v>
      </c>
      <c r="AG1464" t="str">
        <f t="shared" si="731"/>
        <v>1.01606598619704-0.0139229649987797i</v>
      </c>
      <c r="AH1464" t="str">
        <f t="shared" si="732"/>
        <v>0.716119682524628+1.42944837877688i</v>
      </c>
      <c r="AI1464">
        <f t="shared" si="733"/>
        <v>4.0758634693609688</v>
      </c>
      <c r="AJ1464">
        <f t="shared" si="734"/>
        <v>63.390218482718325</v>
      </c>
      <c r="AK1464"/>
      <c r="AL1464"/>
      <c r="AM1464"/>
      <c r="AN1464"/>
    </row>
    <row r="1465" spans="1:40" x14ac:dyDescent="0.25">
      <c r="A1465"/>
      <c r="B1465">
        <f t="shared" si="735"/>
        <v>133100</v>
      </c>
      <c r="C1465" s="237" t="str">
        <f t="shared" si="703"/>
        <v>-4.31406419353492E-06+0.0183998678163742i</v>
      </c>
      <c r="D1465" s="208" t="str">
        <f t="shared" si="704"/>
        <v>-5.95703903149811+0.141065653258869i</v>
      </c>
      <c r="E1465" t="str">
        <f t="shared" si="705"/>
        <v>2870</v>
      </c>
      <c r="F1465" t="str">
        <f t="shared" si="706"/>
        <v>0.777000777000777</v>
      </c>
      <c r="G1465" t="str">
        <f t="shared" si="701"/>
        <v>0.777000777000777</v>
      </c>
      <c r="H1465" t="str">
        <f t="shared" si="707"/>
        <v>8.29123065620195+2.53766532058701i</v>
      </c>
      <c r="I1465" t="str">
        <f t="shared" si="708"/>
        <v>522.682477741002i</v>
      </c>
      <c r="J1465" t="str">
        <f t="shared" si="702"/>
        <v>-232.681762429653+113.044093701895i</v>
      </c>
      <c r="K1465" t="str">
        <f t="shared" si="709"/>
        <v>0.882940381674162-1.81738043448802i</v>
      </c>
      <c r="L1465" t="str">
        <f t="shared" si="710"/>
        <v>0.0702887135712716-0.121771086208574i</v>
      </c>
      <c r="M1465" t="str">
        <f t="shared" si="711"/>
        <v>0.953229095245434-1.93915152069659i</v>
      </c>
      <c r="N1465" t="str">
        <f t="shared" si="712"/>
        <v>-0.590286483628045i</v>
      </c>
      <c r="O1465" t="str">
        <f t="shared" si="713"/>
        <v>0.830781256679154-0.556599050978894i</v>
      </c>
      <c r="P1465" t="str">
        <f t="shared" si="714"/>
        <v>0.169218743320846+0.556599050978894i</v>
      </c>
      <c r="Q1465" t="str">
        <f t="shared" si="715"/>
        <v>-0.169218743320846+0.0336874326491511i</v>
      </c>
      <c r="R1465" t="str">
        <f t="shared" si="716"/>
        <v>-0.332033851291796-3.355328185513i</v>
      </c>
      <c r="S1465" t="str">
        <f t="shared" si="717"/>
        <v>0.0612266150491184i</v>
      </c>
      <c r="T1465" t="str">
        <f t="shared" si="718"/>
        <v>0.205435387177861-0.020329308796319i</v>
      </c>
      <c r="U1465" t="str">
        <f t="shared" si="719"/>
        <v>0.0001-1195.75464381589i</v>
      </c>
      <c r="V1465" t="str">
        <f t="shared" si="720"/>
        <v>0.00002-0.0191795519118441i</v>
      </c>
      <c r="W1465" t="str">
        <f t="shared" si="721"/>
        <v>0.0000199993584529566-0.0191792442827554i</v>
      </c>
      <c r="X1465" t="str">
        <f t="shared" si="722"/>
        <v>0.00132155492623527-0.0190877663526409i</v>
      </c>
      <c r="Y1465" t="str">
        <f t="shared" si="723"/>
        <v>0.009+0.836291964385603i</v>
      </c>
      <c r="Z1465" t="str">
        <f t="shared" si="724"/>
        <v>-0.279999044051777-0.0229424722394057i</v>
      </c>
      <c r="AA1465" t="str">
        <f t="shared" si="725"/>
        <v>0.185436798511158-14.6818702507631i</v>
      </c>
      <c r="AB1465" t="str">
        <f t="shared" si="726"/>
        <v>1.39861851975106-0.138403359649296i</v>
      </c>
      <c r="AC1465" t="str">
        <f t="shared" si="727"/>
        <v>2.06481878084236-2.84406333874711i</v>
      </c>
      <c r="AD1465" t="str">
        <f t="shared" si="728"/>
        <v>0.265663518622955+0.298893307168116i</v>
      </c>
      <c r="AE1465" t="str">
        <f t="shared" si="729"/>
        <v>-0.0675281798516103-0.0897848181815768i</v>
      </c>
      <c r="AF1465" t="str">
        <f t="shared" si="730"/>
        <v>-14.2482696877001-2.39659966732814i</v>
      </c>
      <c r="AG1465" t="str">
        <f t="shared" si="731"/>
        <v>1.01606402710028-0.0139189416039568i</v>
      </c>
      <c r="AH1465" t="str">
        <f t="shared" si="732"/>
        <v>0.715607779217224+1.42813521674547i</v>
      </c>
      <c r="AI1465">
        <f t="shared" si="733"/>
        <v>4.0682360405280873</v>
      </c>
      <c r="AJ1465">
        <f t="shared" si="734"/>
        <v>63.385537694105793</v>
      </c>
      <c r="AK1465"/>
      <c r="AL1465"/>
      <c r="AM1465"/>
      <c r="AN1465"/>
    </row>
    <row r="1466" spans="1:40" x14ac:dyDescent="0.25">
      <c r="A1466"/>
      <c r="B1466">
        <f t="shared" si="735"/>
        <v>133200</v>
      </c>
      <c r="C1466" s="237" t="str">
        <f t="shared" si="703"/>
        <v>-4.30758905154789E-06+0.0183860541033144i</v>
      </c>
      <c r="D1466" s="208" t="str">
        <f t="shared" si="704"/>
        <v>-5.95703898185536+0.14095974812541i</v>
      </c>
      <c r="E1466" t="str">
        <f t="shared" si="705"/>
        <v>2870</v>
      </c>
      <c r="F1466" t="str">
        <f t="shared" si="706"/>
        <v>0.777000777000777</v>
      </c>
      <c r="G1466" t="str">
        <f t="shared" si="701"/>
        <v>0.777000777000777</v>
      </c>
      <c r="H1466" t="str">
        <f t="shared" si="707"/>
        <v>8.29237018327205+2.53613838081813i</v>
      </c>
      <c r="I1466" t="str">
        <f t="shared" si="708"/>
        <v>523.075176822701i</v>
      </c>
      <c r="J1466" t="str">
        <f t="shared" si="702"/>
        <v>-233.033031470544+113.129025402648i</v>
      </c>
      <c r="K1466" t="str">
        <f t="shared" si="709"/>
        <v>0.881858695404433-1.81652943961403i</v>
      </c>
      <c r="L1466" t="str">
        <f t="shared" si="710"/>
        <v>0.0702095507099398-0.121725326560576i</v>
      </c>
      <c r="M1466" t="str">
        <f t="shared" si="711"/>
        <v>0.952068246114373-1.93825476617461i</v>
      </c>
      <c r="N1466" t="str">
        <f t="shared" si="712"/>
        <v>-0.590729974599967i</v>
      </c>
      <c r="O1466" t="str">
        <f t="shared" si="713"/>
        <v>0.830534328332367-0.556967440216665i</v>
      </c>
      <c r="P1466" t="str">
        <f t="shared" si="714"/>
        <v>0.169465671667633+0.556967440216665i</v>
      </c>
      <c r="Q1466" t="str">
        <f t="shared" si="715"/>
        <v>-0.169465671667633+0.033762534383302i</v>
      </c>
      <c r="R1466" t="str">
        <f t="shared" si="716"/>
        <v>-0.332031884340035-3.35275972140479i</v>
      </c>
      <c r="S1466" t="str">
        <f t="shared" si="717"/>
        <v>0.0612726155112137i</v>
      </c>
      <c r="T1466" t="str">
        <f t="shared" si="718"/>
        <v>0.20543235731112-0.0203444619866307i</v>
      </c>
      <c r="U1466" t="str">
        <f t="shared" si="719"/>
        <v>0.0001-1194.85693011933i</v>
      </c>
      <c r="V1466" t="str">
        <f t="shared" si="720"/>
        <v>0.00002-0.0191651528488472i</v>
      </c>
      <c r="W1466" t="str">
        <f t="shared" si="721"/>
        <v>0.0000199993584529566-0.0191648454507117i</v>
      </c>
      <c r="X1466" t="str">
        <f t="shared" si="722"/>
        <v>0.00131961039777395-0.0190735686917224i</v>
      </c>
      <c r="Y1466" t="str">
        <f t="shared" si="723"/>
        <v>0.009+0.836920282916321i</v>
      </c>
      <c r="Z1466" t="str">
        <f t="shared" si="724"/>
        <v>-0.279571472170558-0.0228898559092072i</v>
      </c>
      <c r="AA1466" t="str">
        <f t="shared" si="725"/>
        <v>0.185110724493067-14.6703404449307i</v>
      </c>
      <c r="AB1466" t="str">
        <f t="shared" si="726"/>
        <v>1.39859789220585-0.138506523631385i</v>
      </c>
      <c r="AC1466" t="str">
        <f t="shared" si="727"/>
        <v>2.06309971267687-2.84270669355888i</v>
      </c>
      <c r="AD1466" t="str">
        <f t="shared" si="728"/>
        <v>0.265792670467756+0.299095616181126i</v>
      </c>
      <c r="AE1466" t="str">
        <f t="shared" si="729"/>
        <v>-0.0674617926173532-0.0897025576642481i</v>
      </c>
      <c r="AF1466" t="str">
        <f t="shared" si="730"/>
        <v>-14.2494091651274-2.39517863269272i</v>
      </c>
      <c r="AG1466" t="str">
        <f t="shared" si="731"/>
        <v>1.01606206883131-0.0139149294295175i</v>
      </c>
      <c r="AH1466" t="str">
        <f t="shared" si="732"/>
        <v>0.715096941347589+1.42682426542915i</v>
      </c>
      <c r="AI1466">
        <f t="shared" si="733"/>
        <v>4.0606153201593624</v>
      </c>
      <c r="AJ1466">
        <f t="shared" si="734"/>
        <v>63.380850038896114</v>
      </c>
      <c r="AK1466"/>
      <c r="AL1466"/>
      <c r="AM1466"/>
      <c r="AN1466"/>
    </row>
    <row r="1467" spans="1:40" x14ac:dyDescent="0.25">
      <c r="A1467"/>
      <c r="B1467">
        <f t="shared" si="735"/>
        <v>133300</v>
      </c>
      <c r="C1467" s="237" t="str">
        <f t="shared" si="703"/>
        <v>-4.30112847680563E-06+0.0183722611160022i</v>
      </c>
      <c r="D1467" s="208" t="str">
        <f t="shared" si="704"/>
        <v>-5.95703893232428+0.14085400188935i</v>
      </c>
      <c r="E1467" t="str">
        <f t="shared" si="705"/>
        <v>2870</v>
      </c>
      <c r="F1467" t="str">
        <f t="shared" si="706"/>
        <v>0.777000777000777</v>
      </c>
      <c r="G1467" t="str">
        <f t="shared" si="701"/>
        <v>0.777000777000777</v>
      </c>
      <c r="H1467" t="str">
        <f t="shared" si="707"/>
        <v>8.29350748557779+2.5346129941759i</v>
      </c>
      <c r="I1467" t="str">
        <f t="shared" si="708"/>
        <v>523.467875904399i</v>
      </c>
      <c r="J1467" t="str">
        <f t="shared" si="702"/>
        <v>-233.384564325961+113.213957103401i</v>
      </c>
      <c r="K1467" t="str">
        <f t="shared" si="709"/>
        <v>0.880778846769205-1.8156788498525i</v>
      </c>
      <c r="L1467" t="str">
        <f t="shared" si="710"/>
        <v>0.0701305067094556-0.121679567063289i</v>
      </c>
      <c r="M1467" t="str">
        <f t="shared" si="711"/>
        <v>0.950909353478661-1.93735841691579i</v>
      </c>
      <c r="N1467" t="str">
        <f t="shared" si="712"/>
        <v>-0.591173465571889i</v>
      </c>
      <c r="O1467" t="str">
        <f t="shared" si="713"/>
        <v>0.830287236632567-0.557335719907719i</v>
      </c>
      <c r="P1467" t="str">
        <f t="shared" si="714"/>
        <v>0.169712763367433+0.557335719907719i</v>
      </c>
      <c r="Q1467" t="str">
        <f t="shared" si="715"/>
        <v>-0.169712763367433+0.03383774566417i</v>
      </c>
      <c r="R1467" t="str">
        <f t="shared" si="716"/>
        <v>-0.332029915870007-3.35019507355998i</v>
      </c>
      <c r="S1467" t="str">
        <f t="shared" si="717"/>
        <v>0.0613186159733093i</v>
      </c>
      <c r="T1467" t="str">
        <f t="shared" si="718"/>
        <v>0.205429325151297-0.0203596149028832i</v>
      </c>
      <c r="U1467" t="str">
        <f t="shared" si="719"/>
        <v>0.0001-1193.96056333005i</v>
      </c>
      <c r="V1467" t="str">
        <f t="shared" si="720"/>
        <v>0.00002-0.0191507753898458i</v>
      </c>
      <c r="W1467" t="str">
        <f t="shared" si="721"/>
        <v>0.0000199993584529566-0.0191504682223171i</v>
      </c>
      <c r="X1467" t="str">
        <f t="shared" si="722"/>
        <v>0.00131767021702954-0.0190593920366035i</v>
      </c>
      <c r="Y1467" t="str">
        <f t="shared" si="723"/>
        <v>0.009+0.837548601447039i</v>
      </c>
      <c r="Z1467" t="str">
        <f t="shared" si="724"/>
        <v>-0.279144884288563-0.022837402434027i</v>
      </c>
      <c r="AA1467" t="str">
        <f t="shared" si="725"/>
        <v>0.18478553256279-14.6588291035094i</v>
      </c>
      <c r="AB1467" t="str">
        <f t="shared" si="726"/>
        <v>1.39857724904918-0.138609685747659i</v>
      </c>
      <c r="AC1467" t="str">
        <f t="shared" si="727"/>
        <v>2.06138354633404-2.84135065181255i</v>
      </c>
      <c r="AD1467" t="str">
        <f t="shared" si="728"/>
        <v>0.265921909757102+0.299297870582665i</v>
      </c>
      <c r="AE1467" t="str">
        <f t="shared" si="729"/>
        <v>-0.0673955548107962-0.0896204351207592i</v>
      </c>
      <c r="AF1467" t="str">
        <f t="shared" si="730"/>
        <v>-14.2505464179021-2.39375899228655i</v>
      </c>
      <c r="AG1467" t="str">
        <f t="shared" si="731"/>
        <v>1.01606011138462-0.0139109284472236i</v>
      </c>
      <c r="AH1467" t="str">
        <f t="shared" si="732"/>
        <v>0.714587165865968+1.42551551896799i</v>
      </c>
      <c r="AI1467">
        <f t="shared" si="733"/>
        <v>4.05300129593238</v>
      </c>
      <c r="AJ1467">
        <f t="shared" si="734"/>
        <v>63.376155524301168</v>
      </c>
      <c r="AK1467"/>
      <c r="AL1467"/>
      <c r="AM1467"/>
      <c r="AN1467"/>
    </row>
    <row r="1468" spans="1:40" x14ac:dyDescent="0.25">
      <c r="A1468"/>
      <c r="B1468">
        <f t="shared" si="735"/>
        <v>133400</v>
      </c>
      <c r="C1468" s="237" t="str">
        <f t="shared" si="703"/>
        <v>-4.29468242564462E-06+0.018358488807828i</v>
      </c>
      <c r="D1468" s="208" t="str">
        <f t="shared" si="704"/>
        <v>-5.95703888290456+0.140748414193348i</v>
      </c>
      <c r="E1468" t="str">
        <f t="shared" si="705"/>
        <v>2870</v>
      </c>
      <c r="F1468" t="str">
        <f t="shared" si="706"/>
        <v>0.777000777000777</v>
      </c>
      <c r="G1468" t="str">
        <f t="shared" si="701"/>
        <v>0.777000777000777</v>
      </c>
      <c r="H1468" t="str">
        <f t="shared" si="707"/>
        <v>8.2946425686702+2.53308915900715i</v>
      </c>
      <c r="I1468" t="str">
        <f t="shared" si="708"/>
        <v>523.860574986098i</v>
      </c>
      <c r="J1468" t="str">
        <f t="shared" si="702"/>
        <v>-233.736360995903+113.298888804154i</v>
      </c>
      <c r="K1468" t="str">
        <f t="shared" si="709"/>
        <v>0.87970083199984-1.81482866607931i</v>
      </c>
      <c r="L1468" t="str">
        <f t="shared" si="710"/>
        <v>0.0700515813689471-0.121633807832059i</v>
      </c>
      <c r="M1468" t="str">
        <f t="shared" si="711"/>
        <v>0.949752413368787-1.93646247391137i</v>
      </c>
      <c r="N1468" t="str">
        <f t="shared" si="712"/>
        <v>-0.59161695654381i</v>
      </c>
      <c r="O1468" t="str">
        <f t="shared" si="713"/>
        <v>0.830039981628355-0.55770388997962i</v>
      </c>
      <c r="P1468" t="str">
        <f t="shared" si="714"/>
        <v>0.169960018371645+0.55770388997962i</v>
      </c>
      <c r="Q1468" t="str">
        <f t="shared" si="715"/>
        <v>-0.169960018371645+0.03391306656419i</v>
      </c>
      <c r="R1468" t="str">
        <f t="shared" si="716"/>
        <v>-0.332027945881603-3.34763423339566i</v>
      </c>
      <c r="S1468" t="str">
        <f t="shared" si="717"/>
        <v>0.0613646164354049i</v>
      </c>
      <c r="T1468" t="str">
        <f t="shared" si="718"/>
        <v>0.205426290698355-0.0203747675448599i</v>
      </c>
      <c r="U1468" t="str">
        <f t="shared" si="719"/>
        <v>0.0001-1193.06554041901i</v>
      </c>
      <c r="V1468" t="str">
        <f t="shared" si="720"/>
        <v>0.00002-0.0191364194862552i</v>
      </c>
      <c r="W1468" t="str">
        <f t="shared" si="721"/>
        <v>0.0000199993584529565-0.0191361125489874i</v>
      </c>
      <c r="X1468" t="str">
        <f t="shared" si="722"/>
        <v>0.00131573437107047-0.0190452363409242i</v>
      </c>
      <c r="Y1468" t="str">
        <f t="shared" si="723"/>
        <v>0.009+0.838176919977757i</v>
      </c>
      <c r="Z1468" t="str">
        <f t="shared" si="724"/>
        <v>-0.278719277372952-0.0227851111795067i</v>
      </c>
      <c r="AA1468" t="str">
        <f t="shared" si="725"/>
        <v>0.184461219495442-14.6473361813915i</v>
      </c>
      <c r="AB1468" t="str">
        <f t="shared" si="726"/>
        <v>1.39855659028079-0.138712845996645i</v>
      </c>
      <c r="AC1468" t="str">
        <f t="shared" si="727"/>
        <v>2.05967027593005-2.83999521497076i</v>
      </c>
      <c r="AD1468" t="str">
        <f t="shared" si="728"/>
        <v>0.266051236470718+0.29950007033951i</v>
      </c>
      <c r="AE1468" t="str">
        <f t="shared" si="729"/>
        <v>-0.067329465972343-0.0895384501806069i</v>
      </c>
      <c r="AF1468" t="str">
        <f t="shared" si="730"/>
        <v>-14.2516814515748-2.3923407448138i</v>
      </c>
      <c r="AG1468" t="str">
        <f t="shared" si="731"/>
        <v>1.01605815475475-0.0139069386289287i</v>
      </c>
      <c r="AH1468" t="str">
        <f t="shared" si="732"/>
        <v>0.714078449733344+1.42420897152277i</v>
      </c>
      <c r="AI1468">
        <f t="shared" si="733"/>
        <v>4.045393955556646</v>
      </c>
      <c r="AJ1468">
        <f t="shared" si="734"/>
        <v>63.371454157532561</v>
      </c>
      <c r="AK1468"/>
      <c r="AL1468"/>
      <c r="AM1468"/>
      <c r="AN1468"/>
    </row>
    <row r="1469" spans="1:40" x14ac:dyDescent="0.25">
      <c r="A1469"/>
      <c r="B1469">
        <f t="shared" si="735"/>
        <v>133500</v>
      </c>
      <c r="C1469" s="237" t="str">
        <f t="shared" si="703"/>
        <v>-4.28825085456482E-06+0.0183447371323218i</v>
      </c>
      <c r="D1469" s="208" t="str">
        <f t="shared" si="704"/>
        <v>-5.95703883359584+0.140642984681134i</v>
      </c>
      <c r="E1469" t="str">
        <f t="shared" si="705"/>
        <v>2870</v>
      </c>
      <c r="F1469" t="str">
        <f t="shared" si="706"/>
        <v>0.777000777000777</v>
      </c>
      <c r="G1469" t="str">
        <f t="shared" si="701"/>
        <v>0.777000777000777</v>
      </c>
      <c r="H1469" t="str">
        <f t="shared" si="707"/>
        <v>8.29577543808373+2.53156687365821i</v>
      </c>
      <c r="I1469" t="str">
        <f t="shared" si="708"/>
        <v>524.253274067797i</v>
      </c>
      <c r="J1469" t="str">
        <f t="shared" si="702"/>
        <v>-234.088421480371+113.383820504906i</v>
      </c>
      <c r="K1469" t="str">
        <f t="shared" si="709"/>
        <v>0.878624647336009-1.81397888916377i</v>
      </c>
      <c r="L1469" t="str">
        <f t="shared" si="710"/>
        <v>0.0699727744878449-0.121588048981714i</v>
      </c>
      <c r="M1469" t="str">
        <f t="shared" si="711"/>
        <v>0.948597421823854-1.93556693814548i</v>
      </c>
      <c r="N1469" t="str">
        <f t="shared" si="712"/>
        <v>-0.592060447515732i</v>
      </c>
      <c r="O1469" t="str">
        <f t="shared" si="713"/>
        <v>0.82979256336836-0.558071950359957i</v>
      </c>
      <c r="P1469" t="str">
        <f t="shared" si="714"/>
        <v>0.17020743663164+0.558071950359957i</v>
      </c>
      <c r="Q1469" t="str">
        <f t="shared" si="715"/>
        <v>-0.17020743663164+0.0339884971557749i</v>
      </c>
      <c r="R1469" t="str">
        <f t="shared" si="716"/>
        <v>-0.33202597437475-3.34507719235458i</v>
      </c>
      <c r="S1469" t="str">
        <f t="shared" si="717"/>
        <v>0.0614106168975003i</v>
      </c>
      <c r="T1469" t="str">
        <f t="shared" si="718"/>
        <v>0.205423253952253-0.020389919912347i</v>
      </c>
      <c r="U1469" t="str">
        <f t="shared" si="719"/>
        <v>0.0001-1192.17185836626i</v>
      </c>
      <c r="V1469" t="str">
        <f t="shared" si="720"/>
        <v>0.00002-0.0191220850896363i</v>
      </c>
      <c r="W1469" t="str">
        <f t="shared" si="721"/>
        <v>0.0000199993584529566-0.0191217783822847i</v>
      </c>
      <c r="X1469" t="str">
        <f t="shared" si="722"/>
        <v>0.0013138028470132-0.019031101558461i</v>
      </c>
      <c r="Y1469" t="str">
        <f t="shared" si="723"/>
        <v>0.009+0.838805238508475i</v>
      </c>
      <c r="Z1469" t="str">
        <f t="shared" si="724"/>
        <v>-0.278294648402624-0.0227329815142708i</v>
      </c>
      <c r="AA1469" t="str">
        <f t="shared" si="725"/>
        <v>0.184137782080949-14.6358616336179i</v>
      </c>
      <c r="AB1469" t="str">
        <f t="shared" si="726"/>
        <v>1.39853591590041-0.138816004376887i</v>
      </c>
      <c r="AC1469" t="str">
        <f t="shared" si="727"/>
        <v>2.05795989559383-2.83864038448565i</v>
      </c>
      <c r="AD1469" t="str">
        <f t="shared" si="728"/>
        <v>0.266180650588313+0.299702215418435i</v>
      </c>
      <c r="AE1469" t="str">
        <f t="shared" si="729"/>
        <v>-0.0672635256441631-0.0894566024746417i</v>
      </c>
      <c r="AF1469" t="str">
        <f t="shared" si="730"/>
        <v>-14.2528142716796-2.39092388897708i</v>
      </c>
      <c r="AG1469" t="str">
        <f t="shared" si="731"/>
        <v>1.01605619893624-0.0139029599465767i</v>
      </c>
      <c r="AH1469" t="str">
        <f t="shared" si="732"/>
        <v>0.713570789921426+1.42290461727505i</v>
      </c>
      <c r="AI1469">
        <f t="shared" si="733"/>
        <v>4.0377932867743258</v>
      </c>
      <c r="AJ1469">
        <f t="shared" si="734"/>
        <v>63.366745945803018</v>
      </c>
      <c r="AK1469"/>
      <c r="AL1469"/>
      <c r="AM1469"/>
      <c r="AN1469"/>
    </row>
    <row r="1470" spans="1:40" x14ac:dyDescent="0.25">
      <c r="A1470"/>
      <c r="B1470">
        <f t="shared" si="735"/>
        <v>133600</v>
      </c>
      <c r="C1470" s="237" t="str">
        <f t="shared" si="703"/>
        <v>-4.28183372022892E-06+0.0183310060431528i</v>
      </c>
      <c r="D1470" s="208" t="str">
        <f t="shared" si="704"/>
        <v>-5.95703878439781+0.140537712997505i</v>
      </c>
      <c r="E1470" t="str">
        <f t="shared" si="705"/>
        <v>2870</v>
      </c>
      <c r="F1470" t="str">
        <f t="shared" si="706"/>
        <v>0.777000777000777</v>
      </c>
      <c r="G1470" t="str">
        <f t="shared" si="701"/>
        <v>0.777000777000777</v>
      </c>
      <c r="H1470" t="str">
        <f t="shared" si="707"/>
        <v>8.29690609933647+2.53004613647497i</v>
      </c>
      <c r="I1470" t="str">
        <f t="shared" si="708"/>
        <v>524.645973149495i</v>
      </c>
      <c r="J1470" t="str">
        <f t="shared" si="702"/>
        <v>-234.440745779365+113.468752205659i</v>
      </c>
      <c r="K1470" t="str">
        <f t="shared" si="709"/>
        <v>0.877550289025722-1.81312951996864i</v>
      </c>
      <c r="L1470" t="str">
        <f t="shared" si="710"/>
        <v>0.0698940858658819-0.121542290626563i</v>
      </c>
      <c r="M1470" t="str">
        <f t="shared" si="711"/>
        <v>0.947444374891604-1.9346718105952i</v>
      </c>
      <c r="N1470" t="str">
        <f t="shared" si="712"/>
        <v>-0.592503938487654i</v>
      </c>
      <c r="O1470" t="str">
        <f t="shared" si="713"/>
        <v>0.829544981901246-0.558439900976337i</v>
      </c>
      <c r="P1470" t="str">
        <f t="shared" si="714"/>
        <v>0.170455018098754+0.558439900976337i</v>
      </c>
      <c r="Q1470" t="str">
        <f t="shared" si="715"/>
        <v>-0.170455018098754+0.034064037511317i</v>
      </c>
      <c r="R1470" t="str">
        <f t="shared" si="716"/>
        <v>-0.332024001349339-3.34252394190514i</v>
      </c>
      <c r="S1470" t="str">
        <f t="shared" si="717"/>
        <v>0.0614566173595959i</v>
      </c>
      <c r="T1470" t="str">
        <f t="shared" si="718"/>
        <v>0.205420214912952-0.0204050720051283i</v>
      </c>
      <c r="U1470" t="str">
        <f t="shared" si="719"/>
        <v>0.0001-1191.27951416089i</v>
      </c>
      <c r="V1470" t="str">
        <f t="shared" si="720"/>
        <v>0.00002-0.019107772151695i</v>
      </c>
      <c r="W1470" t="str">
        <f t="shared" si="721"/>
        <v>0.0000199993584529566-0.0191074656739153i</v>
      </c>
      <c r="X1470" t="str">
        <f t="shared" si="722"/>
        <v>0.0013118756320219-0.0190169876431246i</v>
      </c>
      <c r="Y1470" t="str">
        <f t="shared" si="723"/>
        <v>0.009+0.839433557039193i</v>
      </c>
      <c r="Z1470" t="str">
        <f t="shared" si="724"/>
        <v>-0.27787099436815-0.0226810128099085i</v>
      </c>
      <c r="AA1470" t="str">
        <f t="shared" si="725"/>
        <v>0.183815217123976-14.6244054153781i</v>
      </c>
      <c r="AB1470" t="str">
        <f t="shared" si="726"/>
        <v>1.39851522590777-0.138919160886912i</v>
      </c>
      <c r="AC1470" t="str">
        <f t="shared" si="727"/>
        <v>2.05625239946713-2.83728616179891i</v>
      </c>
      <c r="AD1470" t="str">
        <f t="shared" si="728"/>
        <v>0.266310152089579+0.299904305786208i</v>
      </c>
      <c r="AE1470" t="str">
        <f t="shared" si="729"/>
        <v>-0.0671977333701809-0.0893748916350558i</v>
      </c>
      <c r="AF1470" t="str">
        <f t="shared" si="730"/>
        <v>-14.2539448837343-2.38950842347746i</v>
      </c>
      <c r="AG1470" t="str">
        <f t="shared" si="731"/>
        <v>1.01605424392367-0.0138989923722023i</v>
      </c>
      <c r="AH1470" t="str">
        <f t="shared" si="732"/>
        <v>0.713064183412555+1.42160245042695i</v>
      </c>
      <c r="AI1470">
        <f t="shared" si="733"/>
        <v>4.0301992773594071</v>
      </c>
      <c r="AJ1470">
        <f t="shared" si="734"/>
        <v>63.362030896325905</v>
      </c>
      <c r="AK1470"/>
      <c r="AL1470"/>
      <c r="AM1470"/>
      <c r="AN1470"/>
    </row>
    <row r="1471" spans="1:40" x14ac:dyDescent="0.25">
      <c r="A1471"/>
      <c r="B1471">
        <f t="shared" si="735"/>
        <v>133700</v>
      </c>
      <c r="C1471" s="237" t="str">
        <f t="shared" si="703"/>
        <v>-4.27543097946165E-06+0.0183172954941289i</v>
      </c>
      <c r="D1471" s="208" t="str">
        <f t="shared" si="704"/>
        <v>-5.95703873531013+0.140432598788322i</v>
      </c>
      <c r="E1471" t="str">
        <f t="shared" si="705"/>
        <v>2870</v>
      </c>
      <c r="F1471" t="str">
        <f t="shared" si="706"/>
        <v>0.777000777000777</v>
      </c>
      <c r="G1471" t="str">
        <f t="shared" si="701"/>
        <v>0.777000777000777</v>
      </c>
      <c r="H1471" t="str">
        <f t="shared" si="707"/>
        <v>8.29803455793016+2.5285269458028i</v>
      </c>
      <c r="I1471" t="str">
        <f t="shared" si="708"/>
        <v>525.038672231194i</v>
      </c>
      <c r="J1471" t="str">
        <f t="shared" si="702"/>
        <v>-234.793333892884+113.553683906412i</v>
      </c>
      <c r="K1471" t="str">
        <f t="shared" si="709"/>
        <v>0.876477753325281-1.81228055935019i</v>
      </c>
      <c r="L1471" t="str">
        <f t="shared" si="710"/>
        <v>0.0698155153030953-0.121496532880403i</v>
      </c>
      <c r="M1471" t="str">
        <f t="shared" si="711"/>
        <v>0.946293268628376-1.93377709223059i</v>
      </c>
      <c r="N1471" t="str">
        <f t="shared" si="712"/>
        <v>-0.592947429459576i</v>
      </c>
      <c r="O1471" t="str">
        <f t="shared" si="713"/>
        <v>0.829297237275709-0.55880774175639i</v>
      </c>
      <c r="P1471" t="str">
        <f t="shared" si="714"/>
        <v>0.170702762724291+0.55880774175639i</v>
      </c>
      <c r="Q1471" t="str">
        <f t="shared" si="715"/>
        <v>-0.170702762724291+0.034139687703186i</v>
      </c>
      <c r="R1471" t="str">
        <f t="shared" si="716"/>
        <v>-0.332022026805278-3.33997447354125i</v>
      </c>
      <c r="S1471" t="str">
        <f t="shared" si="717"/>
        <v>0.0615026178216913i</v>
      </c>
      <c r="T1471" t="str">
        <f t="shared" si="718"/>
        <v>0.205417173580412-0.0204202238229884i</v>
      </c>
      <c r="U1471" t="str">
        <f t="shared" si="719"/>
        <v>0.0001-1190.38850480101i</v>
      </c>
      <c r="V1471" t="str">
        <f t="shared" si="720"/>
        <v>0.00002-0.0190934806242816i</v>
      </c>
      <c r="W1471" t="str">
        <f t="shared" si="721"/>
        <v>0.0000199993584529566-0.0190931743757303i</v>
      </c>
      <c r="X1471" t="str">
        <f t="shared" si="722"/>
        <v>0.00130995271330827-0.0190028945489609i</v>
      </c>
      <c r="Y1471" t="str">
        <f t="shared" si="723"/>
        <v>0.009+0.840061875569911i</v>
      </c>
      <c r="Z1471" t="str">
        <f t="shared" si="724"/>
        <v>-0.277448312271725-0.0226292044409582i</v>
      </c>
      <c r="AA1471" t="str">
        <f t="shared" si="725"/>
        <v>0.183493521443841-14.6129674820092i</v>
      </c>
      <c r="AB1471" t="str">
        <f t="shared" si="726"/>
        <v>1.3984945203026-0.139022315525254i</v>
      </c>
      <c r="AC1471" t="str">
        <f t="shared" si="727"/>
        <v>2.05454778170443-2.83593254834185i</v>
      </c>
      <c r="AD1471" t="str">
        <f t="shared" si="728"/>
        <v>0.266439740954193+0.300106341409594i</v>
      </c>
      <c r="AE1471" t="str">
        <f t="shared" si="729"/>
        <v>-0.0671320886960709-0.0892933172953826i</v>
      </c>
      <c r="AF1471" t="str">
        <f t="shared" si="730"/>
        <v>-14.2550732932403-2.38809434701448i</v>
      </c>
      <c r="AG1471" t="str">
        <f t="shared" si="731"/>
        <v>1.01605228971163-0.0138950358779302i</v>
      </c>
      <c r="AH1471" t="str">
        <f t="shared" si="732"/>
        <v>0.712558627199713+1.42030246520112i</v>
      </c>
      <c r="AI1471">
        <f t="shared" si="733"/>
        <v>4.0226119151180058</v>
      </c>
      <c r="AJ1471">
        <f t="shared" si="734"/>
        <v>63.357309016314353</v>
      </c>
      <c r="AK1471"/>
      <c r="AL1471"/>
      <c r="AM1471"/>
      <c r="AN1471"/>
    </row>
    <row r="1472" spans="1:40" x14ac:dyDescent="0.25">
      <c r="A1472"/>
      <c r="B1472">
        <f t="shared" si="735"/>
        <v>133800</v>
      </c>
      <c r="C1472" s="237" t="str">
        <f t="shared" si="703"/>
        <v>-4.26904258924897E-06+0.0183036054391958i</v>
      </c>
      <c r="D1472" s="208" t="str">
        <f t="shared" si="704"/>
        <v>-5.95703868633247+0.140327641700501i</v>
      </c>
      <c r="E1472" t="str">
        <f t="shared" si="705"/>
        <v>2870</v>
      </c>
      <c r="F1472" t="str">
        <f t="shared" si="706"/>
        <v>0.777000777000777</v>
      </c>
      <c r="G1472" t="str">
        <f t="shared" si="701"/>
        <v>0.777000777000777</v>
      </c>
      <c r="H1472" t="str">
        <f t="shared" si="707"/>
        <v>8.29916081935021+2.52700929998668i</v>
      </c>
      <c r="I1472" t="str">
        <f t="shared" si="708"/>
        <v>525.431371312893i</v>
      </c>
      <c r="J1472" t="str">
        <f t="shared" si="702"/>
        <v>-235.146185820929+113.638615607165i</v>
      </c>
      <c r="K1472" t="str">
        <f t="shared" si="709"/>
        <v>0.875407036499262-1.8114320081582i</v>
      </c>
      <c r="L1472" t="str">
        <f t="shared" si="710"/>
        <v>0.0697370625998233-0.121450775856512i</v>
      </c>
      <c r="M1472" t="str">
        <f t="shared" si="711"/>
        <v>0.945144099099085-1.93288278401471i</v>
      </c>
      <c r="N1472" t="str">
        <f t="shared" si="712"/>
        <v>-0.593390920431498i</v>
      </c>
      <c r="O1472" t="str">
        <f t="shared" si="713"/>
        <v>0.829049329540476-0.559175472627767i</v>
      </c>
      <c r="P1472" t="str">
        <f t="shared" si="714"/>
        <v>0.170950670459524+0.559175472627767i</v>
      </c>
      <c r="Q1472" t="str">
        <f t="shared" si="715"/>
        <v>-0.170950670459524+0.034215447803731i</v>
      </c>
      <c r="R1472" t="str">
        <f t="shared" si="716"/>
        <v>-0.332020050742467-3.33742877878226i</v>
      </c>
      <c r="S1472" t="str">
        <f t="shared" si="717"/>
        <v>0.0615486182837869i</v>
      </c>
      <c r="T1472" t="str">
        <f t="shared" si="718"/>
        <v>0.205414129954594-0.0204353753657117i</v>
      </c>
      <c r="U1472" t="str">
        <f t="shared" si="719"/>
        <v>0.0001-1189.49882729369i</v>
      </c>
      <c r="V1472" t="str">
        <f t="shared" si="720"/>
        <v>0.00002-0.0190792104593905i</v>
      </c>
      <c r="W1472" t="str">
        <f t="shared" si="721"/>
        <v>0.0000199993584529565-0.019078904439725i</v>
      </c>
      <c r="X1472" t="str">
        <f t="shared" si="722"/>
        <v>0.0013080340781314-0.0189888222301501i</v>
      </c>
      <c r="Y1472" t="str">
        <f t="shared" si="723"/>
        <v>0.009+0.840690194100629i</v>
      </c>
      <c r="Z1472" t="str">
        <f t="shared" si="724"/>
        <v>-0.277026599127122-0.022577555784892i</v>
      </c>
      <c r="AA1472" t="str">
        <f t="shared" si="725"/>
        <v>0.183172691874433-14.6015477889955i</v>
      </c>
      <c r="AB1472" t="str">
        <f t="shared" si="726"/>
        <v>1.39847379908463-0.139125468290445i</v>
      </c>
      <c r="AC1472" t="str">
        <f t="shared" si="727"/>
        <v>2.05284603647293-2.83457954553544i</v>
      </c>
      <c r="AD1472" t="str">
        <f t="shared" si="728"/>
        <v>0.266569417161816+0.300308322255356i</v>
      </c>
      <c r="AE1472" t="str">
        <f t="shared" si="729"/>
        <v>-0.0670665911692493-0.0892118790904901i</v>
      </c>
      <c r="AF1472" t="str">
        <f t="shared" si="730"/>
        <v>-14.2561995056827-2.38668165828618i</v>
      </c>
      <c r="AG1472" t="str">
        <f t="shared" si="731"/>
        <v>1.01605033629474-0.0138910904359751i</v>
      </c>
      <c r="AH1472" t="str">
        <f t="shared" si="732"/>
        <v>0.712054118286454+1.41900465584067i</v>
      </c>
      <c r="AI1472">
        <f t="shared" si="733"/>
        <v>4.0150311878883089</v>
      </c>
      <c r="AJ1472">
        <f t="shared" si="734"/>
        <v>63.352580312982305</v>
      </c>
      <c r="AK1472"/>
      <c r="AL1472"/>
      <c r="AM1472"/>
      <c r="AN1472"/>
    </row>
    <row r="1473" spans="1:40" x14ac:dyDescent="0.25">
      <c r="A1473"/>
      <c r="B1473">
        <f t="shared" si="735"/>
        <v>133900</v>
      </c>
      <c r="C1473" s="237" t="str">
        <f t="shared" si="703"/>
        <v>-4.26266850673742E-06+0.0182899358324369i</v>
      </c>
      <c r="D1473" s="208" t="str">
        <f t="shared" si="704"/>
        <v>-5.95703863746451+0.140222841382016i</v>
      </c>
      <c r="E1473" t="str">
        <f t="shared" si="705"/>
        <v>2870</v>
      </c>
      <c r="F1473" t="str">
        <f t="shared" si="706"/>
        <v>0.777000777000777</v>
      </c>
      <c r="G1473" t="str">
        <f t="shared" si="701"/>
        <v>0.777000777000777</v>
      </c>
      <c r="H1473" t="str">
        <f t="shared" si="707"/>
        <v>8.30028488906582+2.52549319737113i</v>
      </c>
      <c r="I1473" t="str">
        <f t="shared" si="708"/>
        <v>525.824070394592i</v>
      </c>
      <c r="J1473" t="str">
        <f t="shared" si="702"/>
        <v>-235.4993015635+113.723547307917i</v>
      </c>
      <c r="K1473" t="str">
        <f t="shared" si="709"/>
        <v>0.874338134820509-1.81058386723599i</v>
      </c>
      <c r="L1473" t="str">
        <f t="shared" si="710"/>
        <v>0.0696587275567075-0.121405019667658i</v>
      </c>
      <c r="M1473" t="str">
        <f t="shared" si="711"/>
        <v>0.943996862377217-1.93198888690365i</v>
      </c>
      <c r="N1473" t="str">
        <f t="shared" si="712"/>
        <v>-0.59383441140342i</v>
      </c>
      <c r="O1473" t="str">
        <f t="shared" si="713"/>
        <v>0.828801258744307-0.559543093518143i</v>
      </c>
      <c r="P1473" t="str">
        <f t="shared" si="714"/>
        <v>0.171198741255693+0.559543093518143i</v>
      </c>
      <c r="Q1473" t="str">
        <f t="shared" si="715"/>
        <v>-0.171198741255693+0.034291317885277i</v>
      </c>
      <c r="R1473" t="str">
        <f t="shared" si="716"/>
        <v>-0.332018073160841-3.33488684917286i</v>
      </c>
      <c r="S1473" t="str">
        <f t="shared" si="717"/>
        <v>0.0615946187458823i</v>
      </c>
      <c r="T1473" t="str">
        <f t="shared" si="718"/>
        <v>0.205411084035459-0.0204505266330845i</v>
      </c>
      <c r="U1473" t="str">
        <f t="shared" si="719"/>
        <v>0.0001-1188.61047865493i</v>
      </c>
      <c r="V1473" t="str">
        <f t="shared" si="720"/>
        <v>0.00002-0.0190649616091594i</v>
      </c>
      <c r="W1473" t="str">
        <f t="shared" si="721"/>
        <v>0.0000199993584529565-0.0190646558180378i</v>
      </c>
      <c r="X1473" t="str">
        <f t="shared" si="722"/>
        <v>0.00130611971379746-0.0189747706410056i</v>
      </c>
      <c r="Y1473" t="str">
        <f t="shared" si="723"/>
        <v>0.009+0.841318512631347i</v>
      </c>
      <c r="Z1473" t="str">
        <f t="shared" si="724"/>
        <v>-0.276605851959622-0.0225260662220981i</v>
      </c>
      <c r="AA1473" t="str">
        <f t="shared" si="725"/>
        <v>0.182852725264135-14.590146291968i</v>
      </c>
      <c r="AB1473" t="str">
        <f t="shared" si="726"/>
        <v>1.3984530622536-0.139228619181032i</v>
      </c>
      <c r="AC1473" t="str">
        <f t="shared" si="727"/>
        <v>2.05114715795252-2.83322715479034i</v>
      </c>
      <c r="AD1473" t="str">
        <f t="shared" si="728"/>
        <v>0.2666991806921+0.300510248290254i</v>
      </c>
      <c r="AE1473" t="str">
        <f t="shared" si="729"/>
        <v>-0.0670012403388661-0.0891305766565728i</v>
      </c>
      <c r="AF1473" t="str">
        <f t="shared" si="730"/>
        <v>-14.2573235265303-2.38527035598911i</v>
      </c>
      <c r="AG1473" t="str">
        <f t="shared" si="731"/>
        <v>1.01604838366764-0.0138871560186414i</v>
      </c>
      <c r="AH1473" t="str">
        <f t="shared" si="732"/>
        <v>0.711550653686877+1.41770901660907i</v>
      </c>
      <c r="AI1473">
        <f t="shared" si="733"/>
        <v>4.007457083540455</v>
      </c>
      <c r="AJ1473">
        <f t="shared" si="734"/>
        <v>63.347844793543779</v>
      </c>
      <c r="AK1473"/>
      <c r="AL1473"/>
      <c r="AM1473"/>
      <c r="AN1473"/>
    </row>
    <row r="1474" spans="1:40" x14ac:dyDescent="0.25">
      <c r="A1474"/>
      <c r="B1474">
        <f t="shared" si="735"/>
        <v>134000</v>
      </c>
      <c r="C1474" s="237" t="str">
        <f t="shared" si="703"/>
        <v>-4.25630868923342E-06+0.018276286628073i</v>
      </c>
      <c r="D1474" s="208" t="str">
        <f t="shared" si="704"/>
        <v>-5.95703858870591+0.140118197481893i</v>
      </c>
      <c r="E1474" t="str">
        <f t="shared" si="705"/>
        <v>2870</v>
      </c>
      <c r="F1474" t="str">
        <f t="shared" si="706"/>
        <v>0.777000777000777</v>
      </c>
      <c r="G1474" t="str">
        <f t="shared" si="701"/>
        <v>0.777000777000777</v>
      </c>
      <c r="H1474" t="str">
        <f t="shared" si="707"/>
        <v>8.30140677252994+2.52397863630032i</v>
      </c>
      <c r="I1474" t="str">
        <f t="shared" si="708"/>
        <v>526.21676947629i</v>
      </c>
      <c r="J1474" t="str">
        <f t="shared" si="702"/>
        <v>-235.852681120596+113.80847900867i</v>
      </c>
      <c r="K1474" t="str">
        <f t="shared" si="709"/>
        <v>0.873271044570134-1.80973613742048i</v>
      </c>
      <c r="L1474" t="str">
        <f t="shared" si="710"/>
        <v>0.0695805099746917-0.121359264426099i</v>
      </c>
      <c r="M1474" t="str">
        <f t="shared" si="711"/>
        <v>0.942851554544826-1.93109540184658i</v>
      </c>
      <c r="N1474" t="str">
        <f t="shared" si="712"/>
        <v>-0.594277902375342i</v>
      </c>
      <c r="O1474" t="str">
        <f t="shared" si="713"/>
        <v>0.828553024935992-0.55991060435521i</v>
      </c>
      <c r="P1474" t="str">
        <f t="shared" si="714"/>
        <v>0.171446975064008+0.55991060435521i</v>
      </c>
      <c r="Q1474" t="str">
        <f t="shared" si="715"/>
        <v>-0.171446975064008+0.0343672980201319i</v>
      </c>
      <c r="R1474" t="str">
        <f t="shared" si="716"/>
        <v>-0.33201609406027-3.33234867628293i</v>
      </c>
      <c r="S1474" t="str">
        <f t="shared" si="717"/>
        <v>0.0616406192079779i</v>
      </c>
      <c r="T1474" t="str">
        <f t="shared" si="718"/>
        <v>0.205408035822965-0.0204656776248893i</v>
      </c>
      <c r="U1474" t="str">
        <f t="shared" si="719"/>
        <v>0.0001-1187.72345590967i</v>
      </c>
      <c r="V1474" t="str">
        <f t="shared" si="720"/>
        <v>0.00002-0.019050734025869i</v>
      </c>
      <c r="W1474" t="str">
        <f t="shared" si="721"/>
        <v>0.0000199993584529565-0.0190504284629503i</v>
      </c>
      <c r="X1474" t="str">
        <f t="shared" si="722"/>
        <v>0.00130420960765957-0.0189607397359746i</v>
      </c>
      <c r="Y1474" t="str">
        <f t="shared" si="723"/>
        <v>0.009+0.841946831162064i</v>
      </c>
      <c r="Z1474" t="str">
        <f t="shared" si="724"/>
        <v>-0.276186067805974-0.0224747351358659i</v>
      </c>
      <c r="AA1474" t="str">
        <f t="shared" si="725"/>
        <v>0.182533618475741-14.5787629467032i</v>
      </c>
      <c r="AB1474" t="str">
        <f t="shared" si="726"/>
        <v>1.39843230980922-0.139331768195531i</v>
      </c>
      <c r="AC1474" t="str">
        <f t="shared" si="727"/>
        <v>2.04945114033579-2.83187537750691i</v>
      </c>
      <c r="AD1474" t="str">
        <f t="shared" si="728"/>
        <v>0.266829031524676+0.300712119481042i</v>
      </c>
      <c r="AE1474" t="str">
        <f t="shared" si="729"/>
        <v>-0.0669360357557949-0.0890494096311455i</v>
      </c>
      <c r="AF1474" t="str">
        <f t="shared" si="730"/>
        <v>-14.2584453612359-2.38386043881843i</v>
      </c>
      <c r="AG1474" t="str">
        <f t="shared" si="731"/>
        <v>1.01604643182499-0.0138832325983219i</v>
      </c>
      <c r="AH1474" t="str">
        <f t="shared" si="732"/>
        <v>0.711048230425558+1.41641554179001i</v>
      </c>
      <c r="AI1474">
        <f t="shared" si="733"/>
        <v>3.9998895899761204</v>
      </c>
      <c r="AJ1474">
        <f t="shared" si="734"/>
        <v>63.343102465212638</v>
      </c>
      <c r="AK1474"/>
      <c r="AL1474"/>
      <c r="AM1474"/>
      <c r="AN1474"/>
    </row>
    <row r="1475" spans="1:40" x14ac:dyDescent="0.25">
      <c r="A1475"/>
      <c r="B1475">
        <f t="shared" si="735"/>
        <v>134100</v>
      </c>
      <c r="C1475" s="237" t="str">
        <f t="shared" si="703"/>
        <v>-4.24996309420247E-06+0.0182626577804609i</v>
      </c>
      <c r="D1475" s="208" t="str">
        <f t="shared" si="704"/>
        <v>-5.95703854005635+0.1400137096502i</v>
      </c>
      <c r="E1475" t="str">
        <f t="shared" si="705"/>
        <v>2870</v>
      </c>
      <c r="F1475" t="str">
        <f t="shared" si="706"/>
        <v>0.777000777000777</v>
      </c>
      <c r="G1475" t="str">
        <f t="shared" si="701"/>
        <v>0.777000777000777</v>
      </c>
      <c r="H1475" t="str">
        <f t="shared" si="707"/>
        <v>8.30252647517943+2.52246561511796i</v>
      </c>
      <c r="I1475" t="str">
        <f t="shared" si="708"/>
        <v>526.609468557989i</v>
      </c>
      <c r="J1475" t="str">
        <f t="shared" si="702"/>
        <v>-236.206324492218+113.893410709423i</v>
      </c>
      <c r="K1475" t="str">
        <f t="shared" si="709"/>
        <v>0.872205762037464-1.8088888195422i</v>
      </c>
      <c r="L1475" t="str">
        <f t="shared" si="710"/>
        <v>0.0695024096550221-0.121313510243585i</v>
      </c>
      <c r="M1475" t="str">
        <f t="shared" si="711"/>
        <v>0.941708171692486-1.93020232978578i</v>
      </c>
      <c r="N1475" t="str">
        <f t="shared" si="712"/>
        <v>-0.594721393347264i</v>
      </c>
      <c r="O1475" t="str">
        <f t="shared" si="713"/>
        <v>0.828304628164357-0.560278005066687i</v>
      </c>
      <c r="P1475" t="str">
        <f t="shared" si="714"/>
        <v>0.171695371835643+0.560278005066687i</v>
      </c>
      <c r="Q1475" t="str">
        <f t="shared" si="715"/>
        <v>-0.171695371835643+0.034443388280577i</v>
      </c>
      <c r="R1475" t="str">
        <f t="shared" si="716"/>
        <v>-0.332014113440686-3.32981425170758i</v>
      </c>
      <c r="S1475" t="str">
        <f t="shared" si="717"/>
        <v>0.0616866196700733i</v>
      </c>
      <c r="T1475" t="str">
        <f t="shared" si="718"/>
        <v>0.205404985317075-0.0204808283409122i</v>
      </c>
      <c r="U1475" t="str">
        <f t="shared" si="719"/>
        <v>0.0001-1186.83775609169i</v>
      </c>
      <c r="V1475" t="str">
        <f t="shared" si="720"/>
        <v>0.00002-0.0190365276619422i</v>
      </c>
      <c r="W1475" t="str">
        <f t="shared" si="721"/>
        <v>0.0000199993584529566-0.019036222326886i</v>
      </c>
      <c r="X1475" t="str">
        <f t="shared" si="722"/>
        <v>0.00130230374711752-0.0189467294696364i</v>
      </c>
      <c r="Y1475" t="str">
        <f t="shared" si="723"/>
        <v>0.009+0.842575149692782i</v>
      </c>
      <c r="Z1475" t="str">
        <f t="shared" si="724"/>
        <v>-0.275767243714328-0.0224235619123693i</v>
      </c>
      <c r="AA1475" t="str">
        <f t="shared" si="725"/>
        <v>0.182215368386379-14.5673977091233i</v>
      </c>
      <c r="AB1475" t="str">
        <f t="shared" si="726"/>
        <v>1.39841154175124-0.139434915332489i</v>
      </c>
      <c r="AC1475" t="str">
        <f t="shared" si="727"/>
        <v>2.04775797782798-2.83052421507542i</v>
      </c>
      <c r="AD1475" t="str">
        <f t="shared" si="728"/>
        <v>0.266958969639164+0.300913935794473i</v>
      </c>
      <c r="AE1475" t="str">
        <f t="shared" si="729"/>
        <v>-0.0668709769726272-0.0889683776530383i</v>
      </c>
      <c r="AF1475" t="str">
        <f t="shared" si="730"/>
        <v>-14.2595650152358-2.38245190546776i</v>
      </c>
      <c r="AG1475" t="str">
        <f t="shared" si="731"/>
        <v>1.01604448076148-0.0138793201474989i</v>
      </c>
      <c r="AH1475" t="str">
        <f t="shared" si="732"/>
        <v>0.710546845537504+1.41512422568735i</v>
      </c>
      <c r="AI1475">
        <f t="shared" si="733"/>
        <v>3.9923286951286041</v>
      </c>
      <c r="AJ1475">
        <f t="shared" si="734"/>
        <v>63.33835333520333</v>
      </c>
      <c r="AK1475"/>
      <c r="AL1475"/>
      <c r="AM1475"/>
      <c r="AN1475"/>
    </row>
    <row r="1476" spans="1:40" x14ac:dyDescent="0.25">
      <c r="A1476"/>
      <c r="B1476">
        <f t="shared" si="735"/>
        <v>134200</v>
      </c>
      <c r="C1476" s="237" t="str">
        <f t="shared" si="703"/>
        <v>-0.0000042436316792685+0.0182490492440938i</v>
      </c>
      <c r="D1476" s="208" t="str">
        <f t="shared" si="704"/>
        <v>-5.9570384915155+0.139909377538053i</v>
      </c>
      <c r="E1476" t="str">
        <f t="shared" si="705"/>
        <v>2870</v>
      </c>
      <c r="F1476" t="str">
        <f t="shared" si="706"/>
        <v>0.777000777000777</v>
      </c>
      <c r="G1476" t="str">
        <f t="shared" si="701"/>
        <v>0.777000777000777</v>
      </c>
      <c r="H1476" t="str">
        <f t="shared" si="707"/>
        <v>8.30364400243503+2.52095413216749i</v>
      </c>
      <c r="I1476" t="str">
        <f t="shared" si="708"/>
        <v>527.002167639688i</v>
      </c>
      <c r="J1476" t="str">
        <f t="shared" si="702"/>
        <v>-236.560231678366+113.978342410176i</v>
      </c>
      <c r="K1476" t="str">
        <f t="shared" si="709"/>
        <v>0.871142283520046-1.80804191442535i</v>
      </c>
      <c r="L1476" t="str">
        <f t="shared" si="710"/>
        <v>0.0694244263992489-0.12126775723136i</v>
      </c>
      <c r="M1476" t="str">
        <f t="shared" si="711"/>
        <v>0.940566709919295-1.92930967165671i</v>
      </c>
      <c r="N1476" t="str">
        <f t="shared" si="712"/>
        <v>-0.595164884319186i</v>
      </c>
      <c r="O1476" t="str">
        <f t="shared" si="713"/>
        <v>0.828056068478256-0.560645295580311i</v>
      </c>
      <c r="P1476" t="str">
        <f t="shared" si="714"/>
        <v>0.171943931521744+0.560645295580311i</v>
      </c>
      <c r="Q1476" t="str">
        <f t="shared" si="715"/>
        <v>-0.171943931521744+0.0345195887388751i</v>
      </c>
      <c r="R1476" t="str">
        <f t="shared" si="716"/>
        <v>-0.33201213130199-3.32728356706689i</v>
      </c>
      <c r="S1476" t="str">
        <f t="shared" si="717"/>
        <v>0.0617326201321689i</v>
      </c>
      <c r="T1476" t="str">
        <f t="shared" si="718"/>
        <v>0.205401932517748-0.0204959787809375i</v>
      </c>
      <c r="U1476" t="str">
        <f t="shared" si="719"/>
        <v>0.0001-1185.95337624363i</v>
      </c>
      <c r="V1476" t="str">
        <f t="shared" si="720"/>
        <v>0.00002-0.0190223424699437i</v>
      </c>
      <c r="W1476" t="str">
        <f t="shared" si="721"/>
        <v>0.0000199993584529566-0.0190220373624104i</v>
      </c>
      <c r="X1476" t="str">
        <f t="shared" si="722"/>
        <v>0.0013004021196176-0.018932739796703i</v>
      </c>
      <c r="Y1476" t="str">
        <f t="shared" si="723"/>
        <v>0.009+0.8432034682235i</v>
      </c>
      <c r="Z1476" t="str">
        <f t="shared" si="724"/>
        <v>-0.275349376744201-0.0223725459406512i</v>
      </c>
      <c r="AA1476" t="str">
        <f t="shared" si="725"/>
        <v>0.181897971887435-14.5560505352949i</v>
      </c>
      <c r="AB1476" t="str">
        <f t="shared" si="726"/>
        <v>1.39839075807937-0.139538060590435i</v>
      </c>
      <c r="AC1476" t="str">
        <f t="shared" si="727"/>
        <v>2.04606766464692-2.82917366887595i</v>
      </c>
      <c r="AD1476" t="str">
        <f t="shared" si="728"/>
        <v>0.26708899501516+0.301115697197294i</v>
      </c>
      <c r="AE1476" t="str">
        <f t="shared" si="729"/>
        <v>-0.0668060635436617-0.0888874803623895i</v>
      </c>
      <c r="AF1476" t="str">
        <f t="shared" si="730"/>
        <v>-14.2606824939505-2.38104475462944i</v>
      </c>
      <c r="AG1476" t="str">
        <f t="shared" si="731"/>
        <v>1.01604253047181-0.0138754186387421i</v>
      </c>
      <c r="AH1476" t="str">
        <f t="shared" si="732"/>
        <v>0.710046496068117+1.41383506262501i</v>
      </c>
      <c r="AI1476">
        <f t="shared" si="733"/>
        <v>3.9847743869626298</v>
      </c>
      <c r="AJ1476">
        <f t="shared" si="734"/>
        <v>63.333597410730171</v>
      </c>
      <c r="AK1476"/>
      <c r="AL1476"/>
      <c r="AM1476"/>
      <c r="AN1476"/>
    </row>
    <row r="1477" spans="1:40" x14ac:dyDescent="0.25">
      <c r="A1477"/>
      <c r="B1477">
        <f t="shared" si="735"/>
        <v>134300</v>
      </c>
      <c r="C1477" s="237" t="str">
        <f t="shared" si="703"/>
        <v>-4.23731440221314E-06+0.0182354609736004i</v>
      </c>
      <c r="D1477" s="208" t="str">
        <f t="shared" si="704"/>
        <v>-5.95703844308304+0.139805200797603i</v>
      </c>
      <c r="E1477" t="str">
        <f t="shared" si="705"/>
        <v>2870</v>
      </c>
      <c r="F1477" t="str">
        <f t="shared" si="706"/>
        <v>0.777000777000777</v>
      </c>
      <c r="G1477" t="str">
        <f t="shared" ref="G1477:G1540" si="736">IF($C$11=$C$7,$C$24,F1477)</f>
        <v>0.777000777000777</v>
      </c>
      <c r="H1477" t="str">
        <f t="shared" si="707"/>
        <v>8.30475935970149+2.51944418579193i</v>
      </c>
      <c r="I1477" t="str">
        <f t="shared" si="708"/>
        <v>527.394866721387i</v>
      </c>
      <c r="J1477" t="str">
        <f t="shared" ref="J1477:J1540" si="737">IMSUM(COMPLEX(0,2*PI()*B1477*$C$113*$C$112),COMPLEX(0,2*PI()*B1477*$C$113*$C$111),COMPLEX(0,2*PI()*B1477*$C$28*10^-12*$C$111),COMPLEX(-1*2*PI()*B1477*2*PI()*B1477*$C$113*$C$112*$C$28*10^-12*$C$111,0),COMPLEX(1,0))</f>
        <v>-236.914402679039+114.063274110928i</v>
      </c>
      <c r="K1477" t="str">
        <f t="shared" si="709"/>
        <v>0.870080605323632-1.8071954228878i</v>
      </c>
      <c r="L1477" t="str">
        <f t="shared" si="710"/>
        <v>0.0693465600092235-0.121222005500162i</v>
      </c>
      <c r="M1477" t="str">
        <f t="shared" si="711"/>
        <v>0.939427165332855-1.92841742838796i</v>
      </c>
      <c r="N1477" t="str">
        <f t="shared" si="712"/>
        <v>-0.595608375291107i</v>
      </c>
      <c r="O1477" t="str">
        <f t="shared" si="713"/>
        <v>0.827807345926578-0.561012475823841i</v>
      </c>
      <c r="P1477" t="str">
        <f t="shared" si="714"/>
        <v>0.172192654073422+0.561012475823841i</v>
      </c>
      <c r="Q1477" t="str">
        <f t="shared" si="715"/>
        <v>-0.172192654073422+0.034595899467266i</v>
      </c>
      <c r="R1477" t="str">
        <f t="shared" si="716"/>
        <v>-0.33201014764409-3.32475661400595i</v>
      </c>
      <c r="S1477" t="str">
        <f t="shared" si="717"/>
        <v>0.0617786205942645i</v>
      </c>
      <c r="T1477" t="str">
        <f t="shared" si="718"/>
        <v>0.205398877424945-0.02051112894475i</v>
      </c>
      <c r="U1477" t="str">
        <f t="shared" si="719"/>
        <v>0.0001-1185.07031341694i</v>
      </c>
      <c r="V1477" t="str">
        <f t="shared" si="720"/>
        <v>0.00002-0.0190081784025796i</v>
      </c>
      <c r="W1477" t="str">
        <f t="shared" si="721"/>
        <v>0.0000199993584529567-0.0190078735222304i</v>
      </c>
      <c r="X1477" t="str">
        <f t="shared" si="722"/>
        <v>0.00129850471265241-0.0189187706720179i</v>
      </c>
      <c r="Y1477" t="str">
        <f t="shared" si="723"/>
        <v>0.009+0.843831786754218i</v>
      </c>
      <c r="Z1477" t="str">
        <f t="shared" si="724"/>
        <v>-0.274932463966408-0.0223216866126079i</v>
      </c>
      <c r="AA1477" t="str">
        <f t="shared" si="725"/>
        <v>0.181581425884467-14.5447213814289i</v>
      </c>
      <c r="AB1477" t="str">
        <f t="shared" si="726"/>
        <v>1.39836995879337-0.139641203967905i</v>
      </c>
      <c r="AC1477" t="str">
        <f t="shared" si="727"/>
        <v>2.04438019502309-2.82782374027852i</v>
      </c>
      <c r="AD1477" t="str">
        <f t="shared" si="728"/>
        <v>0.267219107632255+0.301317403656255i</v>
      </c>
      <c r="AE1477" t="str">
        <f t="shared" si="729"/>
        <v>-0.0667412950249009-0.0888067174006428i</v>
      </c>
      <c r="AF1477" t="str">
        <f t="shared" si="730"/>
        <v>-14.2617978027845-2.37963898499433i</v>
      </c>
      <c r="AG1477" t="str">
        <f t="shared" si="731"/>
        <v>1.01604058095072-0.0138715280447099i</v>
      </c>
      <c r="AH1477" t="str">
        <f t="shared" si="732"/>
        <v>0.709547179073176+1.41254804694697i</v>
      </c>
      <c r="AI1477">
        <f t="shared" si="733"/>
        <v>3.9772266534747311</v>
      </c>
      <c r="AJ1477">
        <f t="shared" si="734"/>
        <v>63.328834699007878</v>
      </c>
      <c r="AK1477"/>
      <c r="AL1477"/>
      <c r="AM1477"/>
      <c r="AN1477"/>
    </row>
    <row r="1478" spans="1:40" x14ac:dyDescent="0.25">
      <c r="A1478"/>
      <c r="B1478">
        <f t="shared" si="735"/>
        <v>134400</v>
      </c>
      <c r="C1478" s="237" t="str">
        <f t="shared" ref="C1478:C1541" si="738">IMPRODUCT(COMPLEX(-1,0),IMDIV(IMPRODUCT(G1478,COMPLEX($C$100+$C$101,0)),COMPLEX($C$100,2*PI()*B1478*$C$103*$C$102*(2*$C$100+$C$101))))</f>
        <v>-4.23101122097504E-06+0.0182218929237443i</v>
      </c>
      <c r="D1478" s="208" t="str">
        <f t="shared" ref="D1478:D1541" si="739">IMPRODUCT(COMPLEX($C$106,0),IMSUB(C1478,G1478))</f>
        <v>-5.95703839475865+0.13970117908204i</v>
      </c>
      <c r="E1478" t="str">
        <f t="shared" ref="E1478:E1541" si="740">IMDIV(COMPLEX($C$20*10^3,0),COMPLEX(1,2*PI()*B1478*$C$20*1000*$C$29*10^-12))</f>
        <v>2870</v>
      </c>
      <c r="F1478" t="str">
        <f t="shared" ref="F1478:F1541" si="741">IMDIV(COMPLEX($C$22*1000,0),IMSUM(COMPLEX($C$22*1000,0),E1478))</f>
        <v>0.777000777000777</v>
      </c>
      <c r="G1478" t="str">
        <f t="shared" si="736"/>
        <v>0.777000777000777</v>
      </c>
      <c r="H1478" t="str">
        <f t="shared" ref="H1478:H1541" si="742">IMPRODUCT(COMPLEX($C$108,0),IMPRODUCT(COMPLEX(-1,0),D1478),IMDIV(COMPLEX(0,2*PI()*B1478*$C$109*$C$110),COMPLEX(1,2*PI()*B1478*$C$109*$C$110)))</f>
        <v>8.30587255236755+2.51793577433403i</v>
      </c>
      <c r="I1478" t="str">
        <f t="shared" ref="I1478:I1541" si="743">COMPLEX(0,2*PI()*B1478*$C$113*$C$112*$C$114)</f>
        <v>527.787565803085i</v>
      </c>
      <c r="J1478" t="str">
        <f t="shared" si="737"/>
        <v>-237.268837494238+114.148205811681i</v>
      </c>
      <c r="K1478" t="str">
        <f t="shared" ref="K1478:K1541" si="744">IMDIV(I1478,J1478)</f>
        <v>0.869020723762161-1.80634934574109i</v>
      </c>
      <c r="L1478" t="str">
        <f t="shared" ref="L1478:L1541" si="745">IMDIV(COMPLEX($C$117,0),COMPLEX(1,2*PI()*B1478*$C$115*$C$116))</f>
        <v>0.0692688102870998-0.121176255160228i</v>
      </c>
      <c r="M1478" t="str">
        <f t="shared" ref="M1478:M1541" si="746">IMSUM(K1478,L1478)</f>
        <v>0.938289534049261-1.92752560090132i</v>
      </c>
      <c r="N1478" t="str">
        <f t="shared" ref="N1478:N1541" si="747">COMPLEX(0,-2*PI()*B1478*$C$43)</f>
        <v>-0.596051866263029i</v>
      </c>
      <c r="O1478" t="str">
        <f t="shared" ref="O1478:O1541" si="748">IMEXP(N1478)</f>
        <v>0.827558460558241-0.561379545725059i</v>
      </c>
      <c r="P1478" t="str">
        <f t="shared" ref="P1478:P1541" si="749">IMSUB(COMPLEX(1,0),O1478)</f>
        <v>0.172441539441759+0.561379545725059i</v>
      </c>
      <c r="Q1478" t="str">
        <f t="shared" ref="Q1478:Q1541" si="750">IMSUM(COMPLEX(0,2*PI()*B1478*$C$43),O1478,COMPLEX(-1,0))</f>
        <v>-0.172441539441759+0.03467232053797i</v>
      </c>
      <c r="R1478" t="str">
        <f t="shared" ref="R1478:R1541" si="751">IMDIV(P1478,Q1478)</f>
        <v>-0.33200816246687-3.32223338419466i</v>
      </c>
      <c r="S1478" t="str">
        <f t="shared" ref="S1478:S1541" si="752">IMDIV(COMPLEX(0,2*PI()*B1478*$C$123),COMPLEX($C$124,0))</f>
        <v>0.0618246210563599i</v>
      </c>
      <c r="T1478" t="str">
        <f t="shared" ref="T1478:T1541" si="753">IMPRODUCT(R1478,S1478)</f>
        <v>0.205395820038623-0.0205262788321326i</v>
      </c>
      <c r="U1478" t="str">
        <f t="shared" ref="U1478:U1541" si="754">IMDIV(COMPLEX(1,2*PI()*B1478*$C$16*10^-3*$C$15*10^-6),COMPLEX(0,2*PI()*B1478*$C$15*10^-6))</f>
        <v>0.0001-1184.18856467184i</v>
      </c>
      <c r="V1478" t="str">
        <f t="shared" ref="V1478:V1541" si="755">IMSUM(COMPLEX($C$18*10^-3,0),IMDIV(COMPLEX(1,0),COMPLEX(0,2*PI()*B1478*($C$17*1*10^-6))))</f>
        <v>0.00002-0.0189940354126967i</v>
      </c>
      <c r="W1478" t="str">
        <f t="shared" ref="W1478:W1541" si="756">IMDIV(IMPRODUCT(U1478,V1478),IMSUM(U1478,V1478))</f>
        <v>0.0000199993584529566-0.0189937307591935i</v>
      </c>
      <c r="X1478" t="str">
        <f t="shared" ref="X1478:X1541" si="757">IMDIV(IMPRODUCT(COMPLEX($C$19,0),W1478),IMSUM(COMPLEX($C$19,0),W1478))</f>
        <v>0.00129661151376064-0.0189048220505559i</v>
      </c>
      <c r="Y1478" t="str">
        <f t="shared" ref="Y1478:Y1541" si="758">COMPLEX($C$13*10^-3,2*PI()*B1478*$C$12*0.000001)</f>
        <v>0.009+0.844460105284936i</v>
      </c>
      <c r="Z1478" t="str">
        <f t="shared" ref="Z1478:Z1541" si="759">IMPRODUCT(COMPLEX($C$6,0),IMDIV(X1478,IMSUM(X1478,Y1478)))</f>
        <v>-0.274516502463014-0.0222709833229736i</v>
      </c>
      <c r="AA1478" t="str">
        <f t="shared" ref="AA1478:AA1541" si="760">IMDIV(COMPLEX($C$6,0),IMSUM(X1478,Y1478))</f>
        <v>0.181265727297136-14.5334102038796i</v>
      </c>
      <c r="AB1478" t="str">
        <f t="shared" ref="AB1478:AB1541" si="761">IMPRODUCT(COMPLEX($C$119,0),T1478)</f>
        <v>1.39834914389292-0.139744345463421i</v>
      </c>
      <c r="AC1478" t="str">
        <f t="shared" ref="AC1478:AC1541" si="762">IMSUM(COMPLEX(1,0),IMPRODUCT(AB1478,M1478))</f>
        <v>2.04269556319953-2.82647443064294i</v>
      </c>
      <c r="AD1478" t="str">
        <f t="shared" ref="AD1478:AD1541" si="763">IMDIV(AB1478,AC1478)</f>
        <v>0.267349307470023+0.301519055138093i</v>
      </c>
      <c r="AE1478" t="str">
        <f t="shared" ref="AE1478:AE1541" si="764">IMPRODUCT(AD1478,AA1478,X1478)</f>
        <v>-0.0666766709740403-0.0887260884105353i</v>
      </c>
      <c r="AF1478" t="str">
        <f t="shared" ref="AF1478:AF1541" si="765">IMSUB(D1478,H1478)</f>
        <v>-14.2629109471262-2.37823459525199i</v>
      </c>
      <c r="AG1478" t="str">
        <f t="shared" ref="AG1478:AG1541" si="766">IMSUM(COMPLEX(1,0),IMPRODUCT(AD1478,AA1478,COMPLEX($C$127,0)))</f>
        <v>1.01603863219295-0.0138676483381484i</v>
      </c>
      <c r="AH1478" t="str">
        <f t="shared" ref="AH1478:AH1541" si="767">IMDIV(IMPRODUCT(AE1478,AF1478),AG1478)</f>
        <v>0.709048891618776+1.41126317301706i</v>
      </c>
      <c r="AI1478">
        <f t="shared" ref="AI1478:AI1541" si="768">20*LOG10(IMABS(AH1478))</f>
        <v>3.9696854826925203</v>
      </c>
      <c r="AJ1478">
        <f t="shared" ref="AJ1478:AJ1541" si="769">IMARGUMENT(AH1478)*180/PI()</f>
        <v>63.324065207250079</v>
      </c>
      <c r="AK1478"/>
      <c r="AL1478"/>
      <c r="AM1478"/>
      <c r="AN1478"/>
    </row>
    <row r="1479" spans="1:40" x14ac:dyDescent="0.25">
      <c r="A1479"/>
      <c r="B1479">
        <f t="shared" si="735"/>
        <v>134500</v>
      </c>
      <c r="C1479" s="237" t="str">
        <f t="shared" si="738"/>
        <v>-4.22472209364915E-06+0.0182083450494238i</v>
      </c>
      <c r="D1479" s="208" t="str">
        <f t="shared" si="739"/>
        <v>-5.95703834654201+0.139597312045583i</v>
      </c>
      <c r="E1479" t="str">
        <f t="shared" si="740"/>
        <v>2870</v>
      </c>
      <c r="F1479" t="str">
        <f t="shared" si="741"/>
        <v>0.777000777000777</v>
      </c>
      <c r="G1479" t="str">
        <f t="shared" si="736"/>
        <v>0.777000777000777</v>
      </c>
      <c r="H1479" t="str">
        <f t="shared" si="742"/>
        <v>8.30698358580604+2.51642889613619i</v>
      </c>
      <c r="I1479" t="str">
        <f t="shared" si="743"/>
        <v>528.180264884784i</v>
      </c>
      <c r="J1479" t="str">
        <f t="shared" si="737"/>
        <v>-237.623536123962+114.233137512434i</v>
      </c>
      <c r="K1479" t="str">
        <f t="shared" si="744"/>
        <v>0.86796263515774-1.80550368379057i</v>
      </c>
      <c r="L1479" t="str">
        <f t="shared" si="745"/>
        <v>0.0691911770353347-0.121130506321293i</v>
      </c>
      <c r="M1479" t="str">
        <f t="shared" si="746"/>
        <v>0.937153812193075-1.92663419011186i</v>
      </c>
      <c r="N1479" t="str">
        <f t="shared" si="747"/>
        <v>-0.596495357234951i</v>
      </c>
      <c r="O1479" t="str">
        <f t="shared" si="748"/>
        <v>0.827309412422199-0.561746505211769i</v>
      </c>
      <c r="P1479" t="str">
        <f t="shared" si="749"/>
        <v>0.172690587577801+0.561746505211769i</v>
      </c>
      <c r="Q1479" t="str">
        <f t="shared" si="750"/>
        <v>-0.172690587577801+0.0347488520231819i</v>
      </c>
      <c r="R1479" t="str">
        <f t="shared" si="751"/>
        <v>-0.33200617577026-3.3197138693278i</v>
      </c>
      <c r="S1479" t="str">
        <f t="shared" si="752"/>
        <v>0.0618706215184555i</v>
      </c>
      <c r="T1479" t="str">
        <f t="shared" si="753"/>
        <v>0.205392760358748-0.0205414284428716i</v>
      </c>
      <c r="U1479" t="str">
        <f t="shared" si="754"/>
        <v>0.0001-1183.30812707729i</v>
      </c>
      <c r="V1479" t="str">
        <f t="shared" si="755"/>
        <v>0.00002-0.0189799134532821i</v>
      </c>
      <c r="W1479" t="str">
        <f t="shared" si="756"/>
        <v>0.0000199993584529566-0.0189796090262876i</v>
      </c>
      <c r="X1479" t="str">
        <f t="shared" si="757"/>
        <v>0.00129472251052687-0.0188908938874229i</v>
      </c>
      <c r="Y1479" t="str">
        <f t="shared" si="758"/>
        <v>0.009+0.845088423815654i</v>
      </c>
      <c r="Z1479" t="str">
        <f t="shared" si="759"/>
        <v>-0.274101489327289-0.0222204354693044i</v>
      </c>
      <c r="AA1479" t="str">
        <f t="shared" si="760"/>
        <v>0.180950873059125-14.5221169591442i</v>
      </c>
      <c r="AB1479" t="str">
        <f t="shared" si="761"/>
        <v>1.39832831337781-0.139847485075528i</v>
      </c>
      <c r="AC1479" t="str">
        <f t="shared" si="762"/>
        <v>2.04101376343186-2.82512574131929i</v>
      </c>
      <c r="AD1479" t="str">
        <f t="shared" si="763"/>
        <v>0.267479594508019+0.301720651609551i</v>
      </c>
      <c r="AE1479" t="str">
        <f t="shared" si="764"/>
        <v>-0.0666121909504607-0.088645593036099i</v>
      </c>
      <c r="AF1479" t="str">
        <f t="shared" si="765"/>
        <v>-14.2640219323481-2.37683158409061i</v>
      </c>
      <c r="AG1479" t="str">
        <f t="shared" si="766"/>
        <v>1.01603668419329-0.0138637794918903i</v>
      </c>
      <c r="AH1479" t="str">
        <f t="shared" si="767"/>
        <v>0.708551630781254+1.4099804352189i</v>
      </c>
      <c r="AI1479">
        <f t="shared" si="768"/>
        <v>3.9621508626746209</v>
      </c>
      <c r="AJ1479">
        <f t="shared" si="769"/>
        <v>63.319288942670752</v>
      </c>
      <c r="AK1479"/>
      <c r="AL1479"/>
      <c r="AM1479"/>
      <c r="AN1479"/>
    </row>
    <row r="1480" spans="1:40" x14ac:dyDescent="0.25">
      <c r="A1480"/>
      <c r="B1480">
        <f t="shared" si="735"/>
        <v>134600</v>
      </c>
      <c r="C1480" s="237" t="str">
        <f t="shared" si="738"/>
        <v>-4.21844697848601E-06+0.018194817305671i</v>
      </c>
      <c r="D1480" s="208" t="str">
        <f t="shared" si="739"/>
        <v>-5.95703829843279+0.139493599343478i</v>
      </c>
      <c r="E1480" t="str">
        <f t="shared" si="740"/>
        <v>2870</v>
      </c>
      <c r="F1480" t="str">
        <f t="shared" si="741"/>
        <v>0.777000777000777</v>
      </c>
      <c r="G1480" t="str">
        <f t="shared" si="736"/>
        <v>0.777000777000777</v>
      </c>
      <c r="H1480" t="str">
        <f t="shared" si="742"/>
        <v>8.30809246537389+2.51492354954056i</v>
      </c>
      <c r="I1480" t="str">
        <f t="shared" si="743"/>
        <v>528.572963966483i</v>
      </c>
      <c r="J1480" t="str">
        <f t="shared" si="737"/>
        <v>-237.978498568212+114.318069213187i</v>
      </c>
      <c r="K1480" t="str">
        <f t="shared" si="744"/>
        <v>0.866906335840618-1.80465843783532i</v>
      </c>
      <c r="L1480" t="str">
        <f t="shared" si="745"/>
        <v>0.0691136600566865-0.121084759092595i</v>
      </c>
      <c r="M1480" t="str">
        <f t="shared" si="746"/>
        <v>0.936019995897305-1.92574319692792i</v>
      </c>
      <c r="N1480" t="str">
        <f t="shared" si="747"/>
        <v>-0.596938848206873i</v>
      </c>
      <c r="O1480" t="str">
        <f t="shared" si="748"/>
        <v>0.827060201567434-0.562113354211795i</v>
      </c>
      <c r="P1480" t="str">
        <f t="shared" si="749"/>
        <v>0.172939798432566+0.562113354211795i</v>
      </c>
      <c r="Q1480" t="str">
        <f t="shared" si="750"/>
        <v>-0.172939798432566+0.0348254939950781i</v>
      </c>
      <c r="R1480" t="str">
        <f t="shared" si="751"/>
        <v>-0.332004187554154-3.31719806112469i</v>
      </c>
      <c r="S1480" t="str">
        <f t="shared" si="752"/>
        <v>0.0619166219805509i</v>
      </c>
      <c r="T1480" t="str">
        <f t="shared" si="753"/>
        <v>0.205389698385274-0.0205565777767505i</v>
      </c>
      <c r="U1480" t="str">
        <f t="shared" si="754"/>
        <v>0.0001-1182.42899771096i</v>
      </c>
      <c r="V1480" t="str">
        <f t="shared" si="755"/>
        <v>0.00002-0.0189658124774625i</v>
      </c>
      <c r="W1480" t="str">
        <f t="shared" si="756"/>
        <v>0.0000199993584529565-0.01896550827664i</v>
      </c>
      <c r="X1480" t="str">
        <f t="shared" si="757"/>
        <v>0.00129283769058134-0.0188769861378547i</v>
      </c>
      <c r="Y1480" t="str">
        <f t="shared" si="758"/>
        <v>0.009+0.845716742346372i</v>
      </c>
      <c r="Z1480" t="str">
        <f t="shared" si="759"/>
        <v>-0.273687421663644-0.0221700424519631i</v>
      </c>
      <c r="AA1480" t="str">
        <f t="shared" si="760"/>
        <v>0.18063686011806-14.5108416038623i</v>
      </c>
      <c r="AB1480" t="str">
        <f t="shared" si="761"/>
        <v>1.39830746724771-0.139950622802752i</v>
      </c>
      <c r="AC1480" t="str">
        <f t="shared" si="762"/>
        <v>2.03933478998815-2.82377767364745i</v>
      </c>
      <c r="AD1480" t="str">
        <f t="shared" si="763"/>
        <v>0.267609968725784+0.301922193037362i</v>
      </c>
      <c r="AE1480" t="str">
        <f t="shared" si="764"/>
        <v>-0.0665478545152204-0.0885652309226481i</v>
      </c>
      <c r="AF1480" t="str">
        <f t="shared" si="765"/>
        <v>-14.2651307638067-2.37542995019708i</v>
      </c>
      <c r="AG1480" t="str">
        <f t="shared" si="766"/>
        <v>1.01603473694652-0.0138599214788559i</v>
      </c>
      <c r="AH1480" t="str">
        <f t="shared" si="767"/>
        <v>0.708055393647181+1.40869982795587i</v>
      </c>
      <c r="AI1480">
        <f t="shared" si="768"/>
        <v>3.9546227815109321</v>
      </c>
      <c r="AJ1480">
        <f t="shared" si="769"/>
        <v>63.314505912483824</v>
      </c>
      <c r="AK1480"/>
      <c r="AL1480"/>
      <c r="AM1480"/>
      <c r="AN1480"/>
    </row>
    <row r="1481" spans="1:40" x14ac:dyDescent="0.25">
      <c r="A1481"/>
      <c r="B1481">
        <f t="shared" si="735"/>
        <v>134700</v>
      </c>
      <c r="C1481" s="237" t="str">
        <f t="shared" si="738"/>
        <v>-0.0000042121858338911+0.0181813096476519i</v>
      </c>
      <c r="D1481" s="208" t="str">
        <f t="shared" si="739"/>
        <v>-5.95703825043069+0.139390040631998i</v>
      </c>
      <c r="E1481" t="str">
        <f t="shared" si="740"/>
        <v>2870</v>
      </c>
      <c r="F1481" t="str">
        <f t="shared" si="741"/>
        <v>0.777000777000777</v>
      </c>
      <c r="G1481" t="str">
        <f t="shared" si="736"/>
        <v>0.777000777000777</v>
      </c>
      <c r="H1481" t="str">
        <f t="shared" si="742"/>
        <v>8.30919919641226+2.513419732889i</v>
      </c>
      <c r="I1481" t="str">
        <f t="shared" si="743"/>
        <v>528.965663048181i</v>
      </c>
      <c r="J1481" t="str">
        <f t="shared" si="737"/>
        <v>-238.333724826988+114.403000913939i</v>
      </c>
      <c r="K1481" t="str">
        <f t="shared" si="744"/>
        <v>0.865851822149178-1.80381360866824i</v>
      </c>
      <c r="L1481" t="str">
        <f t="shared" si="745"/>
        <v>0.0690362591542179-0.121039013582875i</v>
      </c>
      <c r="M1481" t="str">
        <f t="shared" si="746"/>
        <v>0.934888081303396-1.92485262225111i</v>
      </c>
      <c r="N1481" t="str">
        <f t="shared" si="747"/>
        <v>-0.597382339178795i</v>
      </c>
      <c r="O1481" t="str">
        <f t="shared" si="748"/>
        <v>0.826810828042963-0.562480092652984i</v>
      </c>
      <c r="P1481" t="str">
        <f t="shared" si="749"/>
        <v>0.173189171957037+0.562480092652984i</v>
      </c>
      <c r="Q1481" t="str">
        <f t="shared" si="750"/>
        <v>-0.173189171957037+0.034902246525811i</v>
      </c>
      <c r="R1481" t="str">
        <f t="shared" si="751"/>
        <v>-0.332002197818471-3.31468595132936i</v>
      </c>
      <c r="S1481" t="str">
        <f t="shared" si="752"/>
        <v>0.0619626224426465i</v>
      </c>
      <c r="T1481" t="str">
        <f t="shared" si="753"/>
        <v>0.205386634118166-0.0205717268335548i</v>
      </c>
      <c r="U1481" t="str">
        <f t="shared" si="754"/>
        <v>0.0001-1181.55117365921i</v>
      </c>
      <c r="V1481" t="str">
        <f t="shared" si="755"/>
        <v>0.00002-0.0189517324385037i</v>
      </c>
      <c r="W1481" t="str">
        <f t="shared" si="756"/>
        <v>0.0000199993584529566-0.0189514284635176i</v>
      </c>
      <c r="X1481" t="str">
        <f t="shared" si="757"/>
        <v>0.0012909570415998-0.0188630987572174i</v>
      </c>
      <c r="Y1481" t="str">
        <f t="shared" si="758"/>
        <v>0.009+0.84634506087709i</v>
      </c>
      <c r="Z1481" t="str">
        <f t="shared" si="759"/>
        <v>-0.273274296587593-0.022119803674104i</v>
      </c>
      <c r="AA1481" t="str">
        <f t="shared" si="760"/>
        <v>0.18032368543544-14.499584094815i</v>
      </c>
      <c r="AB1481" t="str">
        <f t="shared" si="761"/>
        <v>1.39828660550239-0.140053758643633i</v>
      </c>
      <c r="AC1481" t="str">
        <f t="shared" si="762"/>
        <v>2.03765863714905-2.82243022895755i</v>
      </c>
      <c r="AD1481" t="str">
        <f t="shared" si="763"/>
        <v>0.26774043010285+0.302123679388264i</v>
      </c>
      <c r="AE1481" t="str">
        <f t="shared" si="764"/>
        <v>-0.0664836612310498-0.0884850017167788i</v>
      </c>
      <c r="AF1481" t="str">
        <f t="shared" si="765"/>
        <v>-14.266237446843-2.374029692257i</v>
      </c>
      <c r="AG1481" t="str">
        <f t="shared" si="766"/>
        <v>1.01603279044747-0.0138560742720516i</v>
      </c>
      <c r="AH1481" t="str">
        <f t="shared" si="767"/>
        <v>0.707560177313331+1.40742134565102i</v>
      </c>
      <c r="AI1481">
        <f t="shared" si="768"/>
        <v>3.9471012273225425</v>
      </c>
      <c r="AJ1481">
        <f t="shared" si="769"/>
        <v>63.309716123902831</v>
      </c>
      <c r="AK1481"/>
      <c r="AL1481"/>
      <c r="AM1481"/>
      <c r="AN1481"/>
    </row>
    <row r="1482" spans="1:40" x14ac:dyDescent="0.25">
      <c r="A1482"/>
      <c r="B1482">
        <f t="shared" si="735"/>
        <v>134800</v>
      </c>
      <c r="C1482" s="237" t="str">
        <f t="shared" si="738"/>
        <v>-4.20593861842411E-06+0.0181678220306652i</v>
      </c>
      <c r="D1482" s="208" t="str">
        <f t="shared" si="739"/>
        <v>-5.95703820253536+0.139286635568433i</v>
      </c>
      <c r="E1482" t="str">
        <f t="shared" si="740"/>
        <v>2870</v>
      </c>
      <c r="F1482" t="str">
        <f t="shared" si="741"/>
        <v>0.777000777000777</v>
      </c>
      <c r="G1482" t="str">
        <f t="shared" si="736"/>
        <v>0.777000777000777</v>
      </c>
      <c r="H1482" t="str">
        <f t="shared" si="742"/>
        <v>8.31030378424647+2.51191744452312i</v>
      </c>
      <c r="I1482" t="str">
        <f t="shared" si="743"/>
        <v>529.35836212988i</v>
      </c>
      <c r="J1482" t="str">
        <f t="shared" si="737"/>
        <v>-238.68921490029+114.487932614692i</v>
      </c>
      <c r="K1482" t="str">
        <f t="shared" si="744"/>
        <v>0.864799090429945-1.80296919707605i</v>
      </c>
      <c r="L1482" t="str">
        <f t="shared" si="745"/>
        <v>0.0689589741312918-0.120993269900378i</v>
      </c>
      <c r="M1482" t="str">
        <f t="shared" si="746"/>
        <v>0.933758064561237-1.92396246697643i</v>
      </c>
      <c r="N1482" t="str">
        <f t="shared" si="747"/>
        <v>-0.597825830150717i</v>
      </c>
      <c r="O1482" t="str">
        <f t="shared" si="748"/>
        <v>0.826561291897834-0.562846720463204i</v>
      </c>
      <c r="P1482" t="str">
        <f t="shared" si="749"/>
        <v>0.173438708102166+0.562846720463204i</v>
      </c>
      <c r="Q1482" t="str">
        <f t="shared" si="750"/>
        <v>-0.173438708102166+0.0349791096875129i</v>
      </c>
      <c r="R1482" t="str">
        <f t="shared" si="751"/>
        <v>-0.332000206563101-3.31217753171028i</v>
      </c>
      <c r="S1482" t="str">
        <f t="shared" si="752"/>
        <v>0.0620086229047419i</v>
      </c>
      <c r="T1482" t="str">
        <f t="shared" si="753"/>
        <v>0.205383567557382-0.0205868756130677i</v>
      </c>
      <c r="U1482" t="str">
        <f t="shared" si="754"/>
        <v>0.0001-1180.67465201703i</v>
      </c>
      <c r="V1482" t="str">
        <f t="shared" si="755"/>
        <v>0.00002-0.0189376732898104i</v>
      </c>
      <c r="W1482" t="str">
        <f t="shared" si="756"/>
        <v>0.0000199993584529566-0.0189373695403255i</v>
      </c>
      <c r="X1482" t="str">
        <f t="shared" si="757"/>
        <v>0.00128908055130326-0.0188492317010059i</v>
      </c>
      <c r="Y1482" t="str">
        <f t="shared" si="758"/>
        <v>0.009+0.846973379407808i</v>
      </c>
      <c r="Z1482" t="str">
        <f t="shared" si="759"/>
        <v>-0.272862111225688-0.0220697185416572i</v>
      </c>
      <c r="AA1482" t="str">
        <f t="shared" si="760"/>
        <v>0.180011345986556-14.4883443889248i</v>
      </c>
      <c r="AB1482" t="str">
        <f t="shared" si="761"/>
        <v>1.39826572814157-0.140156892596695i</v>
      </c>
      <c r="AC1482" t="str">
        <f t="shared" si="762"/>
        <v>2.03598529920769-2.82108340856986i</v>
      </c>
      <c r="AD1482" t="str">
        <f t="shared" si="763"/>
        <v>0.267870978618721+0.302325110628985i</v>
      </c>
      <c r="AE1482" t="str">
        <f t="shared" si="764"/>
        <v>-0.066419610662338-0.0884049050663577i</v>
      </c>
      <c r="AF1482" t="str">
        <f t="shared" si="765"/>
        <v>-14.2673419867818-2.37263080895469i</v>
      </c>
      <c r="AG1482" t="str">
        <f t="shared" si="766"/>
        <v>1.01603084469096-0.0138522378445701i</v>
      </c>
      <c r="AH1482" t="str">
        <f t="shared" si="767"/>
        <v>0.707065978886569+1.40614498274689i</v>
      </c>
      <c r="AI1482">
        <f t="shared" si="768"/>
        <v>3.9395861882609884</v>
      </c>
      <c r="AJ1482">
        <f t="shared" si="769"/>
        <v>63.304919584141416</v>
      </c>
      <c r="AK1482"/>
      <c r="AL1482"/>
      <c r="AM1482"/>
      <c r="AN1482"/>
    </row>
    <row r="1483" spans="1:40" x14ac:dyDescent="0.25">
      <c r="A1483"/>
      <c r="B1483">
        <f t="shared" si="735"/>
        <v>134900</v>
      </c>
      <c r="C1483" s="237" t="str">
        <f t="shared" si="738"/>
        <v>-4.19970529079825E-06+0.0181543544101423i</v>
      </c>
      <c r="D1483" s="208" t="str">
        <f t="shared" si="739"/>
        <v>-5.95703815474652+0.139183383811091i</v>
      </c>
      <c r="E1483" t="str">
        <f t="shared" si="740"/>
        <v>2870</v>
      </c>
      <c r="F1483" t="str">
        <f t="shared" si="741"/>
        <v>0.777000777000777</v>
      </c>
      <c r="G1483" t="str">
        <f t="shared" si="736"/>
        <v>0.777000777000777</v>
      </c>
      <c r="H1483" t="str">
        <f t="shared" si="742"/>
        <v>8.31140623418622+2.51041668278431i</v>
      </c>
      <c r="I1483" t="str">
        <f t="shared" si="743"/>
        <v>529.751061211579i</v>
      </c>
      <c r="J1483" t="str">
        <f t="shared" si="737"/>
        <v>-239.044968788117+114.572864315445i</v>
      </c>
      <c r="K1483" t="str">
        <f t="shared" si="744"/>
        <v>0.863748137037532-1.80212520383936i</v>
      </c>
      <c r="L1483" t="str">
        <f t="shared" si="745"/>
        <v>0.0688818047915742-0.120947528152855i</v>
      </c>
      <c r="M1483" t="str">
        <f t="shared" si="746"/>
        <v>0.932629941829106-1.92307273199221i</v>
      </c>
      <c r="N1483" t="str">
        <f t="shared" si="747"/>
        <v>-0.598269321122639i</v>
      </c>
      <c r="O1483" t="str">
        <f t="shared" si="748"/>
        <v>0.826311593181126-0.563213237570345i</v>
      </c>
      <c r="P1483" t="str">
        <f t="shared" si="749"/>
        <v>0.173688406818874+0.563213237570345i</v>
      </c>
      <c r="Q1483" t="str">
        <f t="shared" si="750"/>
        <v>-0.173688406818874+0.0350560835522939i</v>
      </c>
      <c r="R1483" t="str">
        <f t="shared" si="751"/>
        <v>-0.331998213787953-3.30967279406032i</v>
      </c>
      <c r="S1483" t="str">
        <f t="shared" si="752"/>
        <v>0.0620546233668374i</v>
      </c>
      <c r="T1483" t="str">
        <f t="shared" si="753"/>
        <v>0.205380498702882-0.0206020241150742i</v>
      </c>
      <c r="U1483" t="str">
        <f t="shared" si="754"/>
        <v>0.0001-1179.79942988803i</v>
      </c>
      <c r="V1483" t="str">
        <f t="shared" si="755"/>
        <v>0.00002-0.0189236349849255i</v>
      </c>
      <c r="W1483" t="str">
        <f t="shared" si="756"/>
        <v>0.0000199993584529565-0.0189233314606074i</v>
      </c>
      <c r="X1483" t="str">
        <f t="shared" si="757"/>
        <v>0.00128720820745783-0.0188353849248447i</v>
      </c>
      <c r="Y1483" t="str">
        <f t="shared" si="758"/>
        <v>0.009+0.847601697938526i</v>
      </c>
      <c r="Z1483" t="str">
        <f t="shared" si="759"/>
        <v>-0.27245086271548-0.0220197864633144i</v>
      </c>
      <c r="AA1483" t="str">
        <f t="shared" si="760"/>
        <v>0.179699838760414-14.4771224432547i</v>
      </c>
      <c r="AB1483" t="str">
        <f t="shared" si="761"/>
        <v>1.39824483516496-0.140260024660473i</v>
      </c>
      <c r="AC1483" t="str">
        <f t="shared" si="762"/>
        <v>2.03431477046963-2.81973721379472i</v>
      </c>
      <c r="AD1483" t="str">
        <f t="shared" si="763"/>
        <v>0.268001614252902+0.302526486726249i</v>
      </c>
      <c r="AE1483" t="str">
        <f t="shared" si="764"/>
        <v>-0.0663557023751355-0.0883249406205219i</v>
      </c>
      <c r="AF1483" t="str">
        <f t="shared" si="765"/>
        <v>-14.2684443889327-2.37123329897322i</v>
      </c>
      <c r="AG1483" t="str">
        <f t="shared" si="766"/>
        <v>1.01602889967187-0.0138484121695902i</v>
      </c>
      <c r="AH1483" t="str">
        <f t="shared" si="767"/>
        <v>0.706572795483942+1.40487073370555i</v>
      </c>
      <c r="AI1483">
        <f t="shared" si="768"/>
        <v>3.9320776525090868</v>
      </c>
      <c r="AJ1483">
        <f t="shared" si="769"/>
        <v>63.300116300411062</v>
      </c>
      <c r="AK1483"/>
      <c r="AL1483"/>
      <c r="AM1483"/>
      <c r="AN1483"/>
    </row>
    <row r="1484" spans="1:40" x14ac:dyDescent="0.25">
      <c r="A1484"/>
      <c r="B1484">
        <f t="shared" si="735"/>
        <v>135000</v>
      </c>
      <c r="C1484" s="237" t="str">
        <f t="shared" si="738"/>
        <v>-4.19348580987964E-06+0.0181409067416465i</v>
      </c>
      <c r="D1484" s="208" t="str">
        <f t="shared" si="739"/>
        <v>-5.95703810706384+0.13908028501929i</v>
      </c>
      <c r="E1484" t="str">
        <f t="shared" si="740"/>
        <v>2870</v>
      </c>
      <c r="F1484" t="str">
        <f t="shared" si="741"/>
        <v>0.777000777000777</v>
      </c>
      <c r="G1484" t="str">
        <f t="shared" si="736"/>
        <v>0.777000777000777</v>
      </c>
      <c r="H1484" t="str">
        <f t="shared" si="742"/>
        <v>8.31250655152549+2.50891744601372i</v>
      </c>
      <c r="I1484" t="str">
        <f t="shared" si="743"/>
        <v>530.143760293278i</v>
      </c>
      <c r="J1484" t="str">
        <f t="shared" si="737"/>
        <v>-239.400986490469+114.657796016198i</v>
      </c>
      <c r="K1484" t="str">
        <f t="shared" si="744"/>
        <v>0.862698958334637-1.80128162973266i</v>
      </c>
      <c r="L1484" t="str">
        <f t="shared" si="745"/>
        <v>0.0688047509390332-0.120901788447569i</v>
      </c>
      <c r="M1484" t="str">
        <f t="shared" si="746"/>
        <v>0.93150370927367-1.92218341818023i</v>
      </c>
      <c r="N1484" t="str">
        <f t="shared" si="747"/>
        <v>-0.598712812094561i</v>
      </c>
      <c r="O1484" t="str">
        <f t="shared" si="748"/>
        <v>0.826061731941951-0.563579643902319i</v>
      </c>
      <c r="P1484" t="str">
        <f t="shared" si="749"/>
        <v>0.173938268058049+0.563579643902319i</v>
      </c>
      <c r="Q1484" t="str">
        <f t="shared" si="750"/>
        <v>-0.173938268058049+0.035133168192242i</v>
      </c>
      <c r="R1484" t="str">
        <f t="shared" si="751"/>
        <v>-0.331996219492934-3.30717173019669i</v>
      </c>
      <c r="S1484" t="str">
        <f t="shared" si="752"/>
        <v>0.0621006238289329i</v>
      </c>
      <c r="T1484" t="str">
        <f t="shared" si="753"/>
        <v>0.205377427554626-0.0206171723393585i</v>
      </c>
      <c r="U1484" t="str">
        <f t="shared" si="754"/>
        <v>0.0001-1178.92550438441i</v>
      </c>
      <c r="V1484" t="str">
        <f t="shared" si="755"/>
        <v>0.00002-0.0189096174775292i</v>
      </c>
      <c r="W1484" t="str">
        <f t="shared" si="756"/>
        <v>0.0000199993584529566-0.0189093141780445i</v>
      </c>
      <c r="X1484" t="str">
        <f t="shared" si="757"/>
        <v>0.00128533999787451-0.0188215583844865i</v>
      </c>
      <c r="Y1484" t="str">
        <f t="shared" si="758"/>
        <v>0.009+0.848230016469244i</v>
      </c>
      <c r="Z1484" t="str">
        <f t="shared" si="759"/>
        <v>-0.272040548205463-0.0219700068505129i</v>
      </c>
      <c r="AA1484" t="str">
        <f t="shared" si="760"/>
        <v>0.179389160759673-14.4659182150076i</v>
      </c>
      <c r="AB1484" t="str">
        <f t="shared" si="761"/>
        <v>1.39822392657231-0.140363154833499i</v>
      </c>
      <c r="AC1484" t="str">
        <f t="shared" si="762"/>
        <v>2.03264704525289-2.8183916459329i</v>
      </c>
      <c r="AD1484" t="str">
        <f t="shared" si="763"/>
        <v>0.268132336984867+0.302727807646781i</v>
      </c>
      <c r="AE1484" t="str">
        <f t="shared" si="764"/>
        <v>-0.0662919359371345-0.0882451080296697i</v>
      </c>
      <c r="AF1484" t="str">
        <f t="shared" si="765"/>
        <v>-14.2695446585893-2.36983716099443i</v>
      </c>
      <c r="AG1484" t="str">
        <f t="shared" si="766"/>
        <v>1.01602695538507-0.0138445972203758i</v>
      </c>
      <c r="AH1484" t="str">
        <f t="shared" si="767"/>
        <v>0.706080624232479+1.40359859300841i</v>
      </c>
      <c r="AI1484">
        <f t="shared" si="768"/>
        <v>3.9245756082799419</v>
      </c>
      <c r="AJ1484">
        <f t="shared" si="769"/>
        <v>63.295306279924468</v>
      </c>
      <c r="AK1484"/>
      <c r="AL1484"/>
      <c r="AM1484"/>
      <c r="AN1484"/>
    </row>
    <row r="1485" spans="1:40" x14ac:dyDescent="0.25">
      <c r="A1485"/>
      <c r="B1485">
        <f t="shared" si="735"/>
        <v>135100</v>
      </c>
      <c r="C1485" s="237" t="str">
        <f t="shared" si="738"/>
        <v>-4.18728013468654E-06+0.018127478980873i</v>
      </c>
      <c r="D1485" s="208" t="str">
        <f t="shared" si="739"/>
        <v>-5.95703805948699+0.13897733885336i</v>
      </c>
      <c r="E1485" t="str">
        <f t="shared" si="740"/>
        <v>2870</v>
      </c>
      <c r="F1485" t="str">
        <f t="shared" si="741"/>
        <v>0.777000777000777</v>
      </c>
      <c r="G1485" t="str">
        <f t="shared" si="736"/>
        <v>0.777000777000777</v>
      </c>
      <c r="H1485" t="str">
        <f t="shared" si="742"/>
        <v>8.31360474154262+2.50741973255234i</v>
      </c>
      <c r="I1485" t="str">
        <f t="shared" si="743"/>
        <v>530.536459374976i</v>
      </c>
      <c r="J1485" t="str">
        <f t="shared" si="737"/>
        <v>-239.757268007348+114.74272771695i</v>
      </c>
      <c r="K1485" t="str">
        <f t="shared" si="744"/>
        <v>0.861651550692013-1.80043847552436i</v>
      </c>
      <c r="L1485" t="str">
        <f t="shared" si="745"/>
        <v>0.0687278123779384-0.12085605089129i</v>
      </c>
      <c r="M1485" t="str">
        <f t="shared" si="746"/>
        <v>0.930379363069952-1.92129452641565i</v>
      </c>
      <c r="N1485" t="str">
        <f t="shared" si="747"/>
        <v>-0.599156303066483i</v>
      </c>
      <c r="O1485" t="str">
        <f t="shared" si="748"/>
        <v>0.825811708229453-0.563945939387059i</v>
      </c>
      <c r="P1485" t="str">
        <f t="shared" si="749"/>
        <v>0.174188291770547+0.563945939387059i</v>
      </c>
      <c r="Q1485" t="str">
        <f t="shared" si="750"/>
        <v>-0.174188291770547+0.0352103636794241i</v>
      </c>
      <c r="R1485" t="str">
        <f t="shared" si="751"/>
        <v>-0.331994223677938-3.30467433196081i</v>
      </c>
      <c r="S1485" t="str">
        <f t="shared" si="752"/>
        <v>0.0621466242910284i</v>
      </c>
      <c r="T1485" t="str">
        <f t="shared" si="753"/>
        <v>0.205374354112574-0.0206323202857045i</v>
      </c>
      <c r="U1485" t="str">
        <f t="shared" si="754"/>
        <v>0.0001-1178.05287262691i</v>
      </c>
      <c r="V1485" t="str">
        <f t="shared" si="755"/>
        <v>0.00002-0.0188956207214393i</v>
      </c>
      <c r="W1485" t="str">
        <f t="shared" si="756"/>
        <v>0.0000199993584529566-0.0188953176464551i</v>
      </c>
      <c r="X1485" t="str">
        <f t="shared" si="757"/>
        <v>0.00128347591040897-0.0188077520358119i</v>
      </c>
      <c r="Y1485" t="str">
        <f t="shared" si="758"/>
        <v>0.009+0.848858334999962i</v>
      </c>
      <c r="Z1485" t="str">
        <f t="shared" si="759"/>
        <v>-0.271631164855021-0.0219203791174211i</v>
      </c>
      <c r="AA1485" t="str">
        <f t="shared" si="760"/>
        <v>0.179079309000554-14.4547316615258i</v>
      </c>
      <c r="AB1485" t="str">
        <f t="shared" si="761"/>
        <v>1.39820300236332-0.140466283114302i</v>
      </c>
      <c r="AC1485" t="str">
        <f t="shared" si="762"/>
        <v>2.03098211788782-2.81704670627526i</v>
      </c>
      <c r="AD1485" t="str">
        <f t="shared" si="763"/>
        <v>0.268263146794086+0.302929073357306i</v>
      </c>
      <c r="AE1485" t="str">
        <f t="shared" si="764"/>
        <v>-0.06622831091767-0.0881654069454561i</v>
      </c>
      <c r="AF1485" t="str">
        <f t="shared" si="765"/>
        <v>-14.2706428010296-2.36844239369898i</v>
      </c>
      <c r="AG1485" t="str">
        <f t="shared" si="766"/>
        <v>1.01602501182546-0.0138407929702763i</v>
      </c>
      <c r="AH1485" t="str">
        <f t="shared" si="767"/>
        <v>0.705589462269249+1.40232855515622i</v>
      </c>
      <c r="AI1485">
        <f t="shared" si="768"/>
        <v>3.9170800438174895</v>
      </c>
      <c r="AJ1485">
        <f t="shared" si="769"/>
        <v>63.290489529893534</v>
      </c>
      <c r="AK1485"/>
      <c r="AL1485"/>
      <c r="AM1485"/>
      <c r="AN1485"/>
    </row>
    <row r="1486" spans="1:40" x14ac:dyDescent="0.25">
      <c r="A1486"/>
      <c r="B1486">
        <f t="shared" si="735"/>
        <v>135200</v>
      </c>
      <c r="C1486" s="237" t="str">
        <f t="shared" si="738"/>
        <v>-0.0000041810882243887+0.0181140710836477i</v>
      </c>
      <c r="D1486" s="208" t="str">
        <f t="shared" si="739"/>
        <v>-5.95703801201568+0.138874544974632i</v>
      </c>
      <c r="E1486" t="str">
        <f t="shared" si="740"/>
        <v>2870</v>
      </c>
      <c r="F1486" t="str">
        <f t="shared" si="741"/>
        <v>0.777000777000777</v>
      </c>
      <c r="G1486" t="str">
        <f t="shared" si="736"/>
        <v>0.777000777000777</v>
      </c>
      <c r="H1486" t="str">
        <f t="shared" si="742"/>
        <v>8.31470080950048+2.50592354074096i</v>
      </c>
      <c r="I1486" t="str">
        <f t="shared" si="743"/>
        <v>530.929158456675i</v>
      </c>
      <c r="J1486" t="str">
        <f t="shared" si="737"/>
        <v>-240.113813338752+114.827659417703i</v>
      </c>
      <c r="K1486" t="str">
        <f t="shared" si="744"/>
        <v>0.860605910488508-1.79959574197683i</v>
      </c>
      <c r="L1486" t="str">
        <f t="shared" si="745"/>
        <v>0.0686509889128631-0.120810315590303i</v>
      </c>
      <c r="M1486" t="str">
        <f t="shared" si="746"/>
        <v>0.929256899401371-1.92040605756713i</v>
      </c>
      <c r="N1486" t="str">
        <f t="shared" si="747"/>
        <v>-0.599599794038405i</v>
      </c>
      <c r="O1486" t="str">
        <f t="shared" si="748"/>
        <v>0.825561522092808-0.564312123952522i</v>
      </c>
      <c r="P1486" t="str">
        <f t="shared" si="749"/>
        <v>0.174438477907192+0.564312123952522i</v>
      </c>
      <c r="Q1486" t="str">
        <f t="shared" si="750"/>
        <v>-0.174438477907192+0.0352876700858831i</v>
      </c>
      <c r="R1486" t="str">
        <f t="shared" si="751"/>
        <v>-0.331992226342897-3.30218059121828i</v>
      </c>
      <c r="S1486" t="str">
        <f t="shared" si="752"/>
        <v>0.062192624753124i</v>
      </c>
      <c r="T1486" t="str">
        <f t="shared" si="753"/>
        <v>0.205371278376688-0.020647467953898i</v>
      </c>
      <c r="U1486" t="str">
        <f t="shared" si="754"/>
        <v>0.0001-1177.18153174479i</v>
      </c>
      <c r="V1486" t="str">
        <f t="shared" si="755"/>
        <v>0.00002-0.0188816446706098i</v>
      </c>
      <c r="W1486" t="str">
        <f t="shared" si="756"/>
        <v>0.0000199993584529566-0.018881341819794i</v>
      </c>
      <c r="X1486" t="str">
        <f t="shared" si="757"/>
        <v>0.00128161593296138-0.0187939658348289i</v>
      </c>
      <c r="Y1486" t="str">
        <f t="shared" si="758"/>
        <v>0.009+0.84948665353068i</v>
      </c>
      <c r="Z1486" t="str">
        <f t="shared" si="759"/>
        <v>-0.271222709834382-0.0218709026809235i</v>
      </c>
      <c r="AA1486" t="str">
        <f t="shared" si="760"/>
        <v>0.178770280512775-14.4435627402905i</v>
      </c>
      <c r="AB1486" t="str">
        <f t="shared" si="761"/>
        <v>1.39818206253776-0.140569409501423i</v>
      </c>
      <c r="AC1486" t="str">
        <f t="shared" si="762"/>
        <v>2.02931998271729-2.81570239610319i</v>
      </c>
      <c r="AD1486" t="str">
        <f t="shared" si="763"/>
        <v>0.268394043660014+0.30313028382454i</v>
      </c>
      <c r="AE1486" t="str">
        <f t="shared" si="764"/>
        <v>-0.0661648268877092-0.0880858370207848i</v>
      </c>
      <c r="AF1486" t="str">
        <f t="shared" si="765"/>
        <v>-14.2717388215162-2.36704899576633i</v>
      </c>
      <c r="AG1486" t="str">
        <f t="shared" si="766"/>
        <v>1.01602306898798-0.0138369993927259i</v>
      </c>
      <c r="AH1486" t="str">
        <f t="shared" si="767"/>
        <v>0.705099306741295+1.4010606146689i</v>
      </c>
      <c r="AI1486">
        <f t="shared" si="768"/>
        <v>3.9095909473959272</v>
      </c>
      <c r="AJ1486">
        <f t="shared" si="769"/>
        <v>63.285666057528765</v>
      </c>
      <c r="AK1486"/>
      <c r="AL1486"/>
      <c r="AM1486"/>
      <c r="AN1486"/>
    </row>
    <row r="1487" spans="1:40" x14ac:dyDescent="0.25">
      <c r="A1487"/>
      <c r="B1487">
        <f t="shared" si="735"/>
        <v>135300</v>
      </c>
      <c r="C1487" s="237" t="str">
        <f t="shared" si="738"/>
        <v>-4.17491003830675E-06+0.0181006830059274i</v>
      </c>
      <c r="D1487" s="208" t="str">
        <f t="shared" si="739"/>
        <v>-5.95703796464958+0.138771903045443i</v>
      </c>
      <c r="E1487" t="str">
        <f t="shared" si="740"/>
        <v>2870</v>
      </c>
      <c r="F1487" t="str">
        <f t="shared" si="741"/>
        <v>0.777000777000777</v>
      </c>
      <c r="G1487" t="str">
        <f t="shared" si="736"/>
        <v>0.777000777000777</v>
      </c>
      <c r="H1487" t="str">
        <f t="shared" si="742"/>
        <v>8.31579476064635+2.50442886892019i</v>
      </c>
      <c r="I1487" t="str">
        <f t="shared" si="743"/>
        <v>531.321857538374i</v>
      </c>
      <c r="J1487" t="str">
        <f t="shared" si="737"/>
        <v>-240.470622484681+114.912591118456i</v>
      </c>
      <c r="K1487" t="str">
        <f t="shared" si="744"/>
        <v>0.859562034110978-1.79875342984645i</v>
      </c>
      <c r="L1487" t="str">
        <f t="shared" si="745"/>
        <v>0.0685742803486811-0.120764582650407i</v>
      </c>
      <c r="M1487" t="str">
        <f t="shared" si="746"/>
        <v>0.928136314459659-1.91951801249686i</v>
      </c>
      <c r="N1487" t="str">
        <f t="shared" si="747"/>
        <v>-0.600043285010326i</v>
      </c>
      <c r="O1487" t="str">
        <f t="shared" si="748"/>
        <v>0.825311173581223-0.564678197526683i</v>
      </c>
      <c r="P1487" t="str">
        <f t="shared" si="749"/>
        <v>0.174688826418777+0.564678197526683i</v>
      </c>
      <c r="Q1487" t="str">
        <f t="shared" si="750"/>
        <v>-0.174688826418777+0.035365087483643i</v>
      </c>
      <c r="R1487" t="str">
        <f t="shared" si="751"/>
        <v>-0.3319902274877-3.29969049985868i</v>
      </c>
      <c r="S1487" t="str">
        <f t="shared" si="752"/>
        <v>0.0622386252152194i</v>
      </c>
      <c r="T1487" t="str">
        <f t="shared" si="753"/>
        <v>0.205368200346924-0.0206626153437224i</v>
      </c>
      <c r="U1487" t="str">
        <f t="shared" si="754"/>
        <v>0.0001-1176.3114788758i</v>
      </c>
      <c r="V1487" t="str">
        <f t="shared" si="755"/>
        <v>0.00002-0.0188676892791311i</v>
      </c>
      <c r="W1487" t="str">
        <f t="shared" si="756"/>
        <v>0.0000199993584529566-0.0188673866521523i</v>
      </c>
      <c r="X1487" t="str">
        <f t="shared" si="757"/>
        <v>0.00127976005347619-0.018780199737673i</v>
      </c>
      <c r="Y1487" t="str">
        <f t="shared" si="758"/>
        <v>0.009+0.850114972061398i</v>
      </c>
      <c r="Z1487" t="str">
        <f t="shared" si="759"/>
        <v>-0.270815180324567-0.0218215769606057i</v>
      </c>
      <c r="AA1487" t="str">
        <f t="shared" si="760"/>
        <v>0.178462072339479-14.432411408921i</v>
      </c>
      <c r="AB1487" t="str">
        <f t="shared" si="761"/>
        <v>1.39816110709532-0.140672533993388i</v>
      </c>
      <c r="AC1487" t="str">
        <f t="shared" si="762"/>
        <v>2.0276606340964-2.81435871668834i</v>
      </c>
      <c r="AD1487" t="str">
        <f t="shared" si="763"/>
        <v>0.26852502756208+0.303331439015198i</v>
      </c>
      <c r="AE1487" t="str">
        <f t="shared" si="764"/>
        <v>-0.0661014834198425-0.0880063979098057i</v>
      </c>
      <c r="AF1487" t="str">
        <f t="shared" si="765"/>
        <v>-14.2728327252959-2.36565696587475i</v>
      </c>
      <c r="AG1487" t="str">
        <f t="shared" si="766"/>
        <v>1.01602112686756-0.0138332164612426i</v>
      </c>
      <c r="AH1487" t="str">
        <f t="shared" si="767"/>
        <v>0.70461015480557+1.3997947660855i</v>
      </c>
      <c r="AI1487">
        <f t="shared" si="768"/>
        <v>3.9021083073197556</v>
      </c>
      <c r="AJ1487">
        <f t="shared" si="769"/>
        <v>63.280835870040583</v>
      </c>
      <c r="AK1487"/>
      <c r="AL1487"/>
      <c r="AM1487"/>
      <c r="AN1487"/>
    </row>
    <row r="1488" spans="1:40" x14ac:dyDescent="0.25">
      <c r="A1488"/>
      <c r="B1488">
        <f t="shared" si="735"/>
        <v>135400</v>
      </c>
      <c r="C1488" s="237" t="str">
        <f t="shared" si="738"/>
        <v>-4.16874553591145E-06+0.0180873147037987i</v>
      </c>
      <c r="D1488" s="208" t="str">
        <f t="shared" si="739"/>
        <v>-5.9570379173884+0.138669412729123i</v>
      </c>
      <c r="E1488" t="str">
        <f t="shared" si="740"/>
        <v>2870</v>
      </c>
      <c r="F1488" t="str">
        <f t="shared" si="741"/>
        <v>0.777000777000777</v>
      </c>
      <c r="G1488" t="str">
        <f t="shared" si="736"/>
        <v>0.777000777000777</v>
      </c>
      <c r="H1488" t="str">
        <f t="shared" si="742"/>
        <v>8.31688660021213+2.50293571543053i</v>
      </c>
      <c r="I1488" t="str">
        <f t="shared" si="743"/>
        <v>531.714556620072i</v>
      </c>
      <c r="J1488" t="str">
        <f t="shared" si="737"/>
        <v>-240.827695445136+114.997522819208i</v>
      </c>
      <c r="K1488" t="str">
        <f t="shared" si="744"/>
        <v>0.858519917954293-1.79791153988358i</v>
      </c>
      <c r="L1488" t="str">
        <f t="shared" si="745"/>
        <v>0.0684976864905683-0.120718852176916i</v>
      </c>
      <c r="M1488" t="str">
        <f t="shared" si="746"/>
        <v>0.927017604444861-1.9186303920605i</v>
      </c>
      <c r="N1488" t="str">
        <f t="shared" si="747"/>
        <v>-0.600486775982248i</v>
      </c>
      <c r="O1488" t="str">
        <f t="shared" si="748"/>
        <v>0.825060662743938-0.565044160037544i</v>
      </c>
      <c r="P1488" t="str">
        <f t="shared" si="749"/>
        <v>0.174939337256062+0.565044160037544i</v>
      </c>
      <c r="Q1488" t="str">
        <f t="shared" si="750"/>
        <v>-0.174939337256062+0.035442615944704i</v>
      </c>
      <c r="R1488" t="str">
        <f t="shared" si="751"/>
        <v>-0.33198822711226-3.29720404979561i</v>
      </c>
      <c r="S1488" t="str">
        <f t="shared" si="752"/>
        <v>0.062284625677315i</v>
      </c>
      <c r="T1488" t="str">
        <f t="shared" si="753"/>
        <v>0.205365120023247-0.0206777624549626i</v>
      </c>
      <c r="U1488" t="str">
        <f t="shared" si="754"/>
        <v>0.0001-1175.44271116614i</v>
      </c>
      <c r="V1488" t="str">
        <f t="shared" si="755"/>
        <v>0.00002-0.0188537545012293i</v>
      </c>
      <c r="W1488" t="str">
        <f t="shared" si="756"/>
        <v>0.0000199993584529566-0.018853452097757i</v>
      </c>
      <c r="X1488" t="str">
        <f t="shared" si="757"/>
        <v>0.00127790825994202-0.0187664537006065i</v>
      </c>
      <c r="Y1488" t="str">
        <f t="shared" si="758"/>
        <v>0.009+0.850743290592116i</v>
      </c>
      <c r="Z1488" t="str">
        <f t="shared" si="759"/>
        <v>-0.270408573517349-0.0217724013787411i</v>
      </c>
      <c r="AA1488" t="str">
        <f t="shared" si="760"/>
        <v>0.178154681537158-14.4212776251746i</v>
      </c>
      <c r="AB1488" t="str">
        <f t="shared" si="761"/>
        <v>1.39814013603575-0.140775656588732i</v>
      </c>
      <c r="AC1488" t="str">
        <f t="shared" si="762"/>
        <v>2.02600406639266-2.81301566929283i</v>
      </c>
      <c r="AD1488" t="str">
        <f t="shared" si="763"/>
        <v>0.268656098479711+0.303532538895995i</v>
      </c>
      <c r="AE1488" t="str">
        <f t="shared" si="764"/>
        <v>-0.0660382800882829-0.0879270892679118i</v>
      </c>
      <c r="AF1488" t="str">
        <f t="shared" si="765"/>
        <v>-14.2739245176005-2.36426630270141i</v>
      </c>
      <c r="AG1488" t="str">
        <f t="shared" si="766"/>
        <v>1.01601918545917-0.0138294441494297i</v>
      </c>
      <c r="AH1488" t="str">
        <f t="shared" si="767"/>
        <v>0.704122003628983+1.39853100396425i</v>
      </c>
      <c r="AI1488">
        <f t="shared" si="768"/>
        <v>3.8946321119245608</v>
      </c>
      <c r="AJ1488">
        <f t="shared" si="769"/>
        <v>63.275998974638661</v>
      </c>
      <c r="AK1488"/>
      <c r="AL1488"/>
      <c r="AM1488"/>
      <c r="AN1488"/>
    </row>
    <row r="1489" spans="1:40" x14ac:dyDescent="0.25">
      <c r="A1489"/>
      <c r="B1489">
        <f t="shared" si="735"/>
        <v>135500</v>
      </c>
      <c r="C1489" s="237" t="str">
        <f t="shared" si="738"/>
        <v>-4.16259467682305E-06+0.0180739661334782i</v>
      </c>
      <c r="D1489" s="208" t="str">
        <f t="shared" si="739"/>
        <v>-5.95703787023182+0.13856707369i</v>
      </c>
      <c r="E1489" t="str">
        <f t="shared" si="740"/>
        <v>2870</v>
      </c>
      <c r="F1489" t="str">
        <f t="shared" si="741"/>
        <v>0.777000777000777</v>
      </c>
      <c r="G1489" t="str">
        <f t="shared" si="736"/>
        <v>0.777000777000777</v>
      </c>
      <c r="H1489" t="str">
        <f t="shared" si="742"/>
        <v>8.31797633341425+2.50144407861236i</v>
      </c>
      <c r="I1489" t="str">
        <f t="shared" si="743"/>
        <v>532.107255701771i</v>
      </c>
      <c r="J1489" t="str">
        <f t="shared" si="737"/>
        <v>-241.185032220117+115.082454519961i</v>
      </c>
      <c r="K1489" t="str">
        <f t="shared" si="744"/>
        <v>0.857479558421353-1.79707007283264i</v>
      </c>
      <c r="L1489" t="str">
        <f t="shared" si="745"/>
        <v>0.0684212071440028-0.120673124274663i</v>
      </c>
      <c r="M1489" t="str">
        <f t="shared" si="746"/>
        <v>0.925900765565356-1.9177431971073i</v>
      </c>
      <c r="N1489" t="str">
        <f t="shared" si="747"/>
        <v>-0.60093026695417i</v>
      </c>
      <c r="O1489" t="str">
        <f t="shared" si="748"/>
        <v>0.824809989630225-0.565410011413124i</v>
      </c>
      <c r="P1489" t="str">
        <f t="shared" si="749"/>
        <v>0.175190010369775+0.565410011413124i</v>
      </c>
      <c r="Q1489" t="str">
        <f t="shared" si="750"/>
        <v>-0.175190010369775+0.035520255541046i</v>
      </c>
      <c r="R1489" t="str">
        <f t="shared" si="751"/>
        <v>-0.331986225216463-3.29472123296651i</v>
      </c>
      <c r="S1489" t="str">
        <f t="shared" si="752"/>
        <v>0.0623306261394104i</v>
      </c>
      <c r="T1489" t="str">
        <f t="shared" si="753"/>
        <v>0.205362037405613-0.0206929092874015i</v>
      </c>
      <c r="U1489" t="str">
        <f t="shared" si="754"/>
        <v>0.0001-1174.57522577045i</v>
      </c>
      <c r="V1489" t="str">
        <f t="shared" si="755"/>
        <v>0.00002-0.0188398402912653i</v>
      </c>
      <c r="W1489" t="str">
        <f t="shared" si="756"/>
        <v>0.0000199993584529566-0.0188395381109695i</v>
      </c>
      <c r="X1489" t="str">
        <f t="shared" si="757"/>
        <v>0.00127606054039128-0.0187527276800168i</v>
      </c>
      <c r="Y1489" t="str">
        <f t="shared" si="758"/>
        <v>0.009+0.851371609122834i</v>
      </c>
      <c r="Z1489" t="str">
        <f t="shared" si="759"/>
        <v>-0.270002886615174-0.0217233753602734i</v>
      </c>
      <c r="AA1489" t="str">
        <f t="shared" si="760"/>
        <v>0.177848105175582-14.4101613469454i</v>
      </c>
      <c r="AB1489" t="str">
        <f t="shared" si="761"/>
        <v>1.39811914935876-0.140878777285977i</v>
      </c>
      <c r="AC1489" t="str">
        <f t="shared" si="762"/>
        <v>2.02435027398588-2.8116732551692i</v>
      </c>
      <c r="AD1489" t="str">
        <f t="shared" si="763"/>
        <v>0.268787256392314+0.303733583433639i</v>
      </c>
      <c r="AE1489" t="str">
        <f t="shared" si="764"/>
        <v>-0.0659752164688476-0.0878479107517214i</v>
      </c>
      <c r="AF1489" t="str">
        <f t="shared" si="765"/>
        <v>-14.2750142036461-2.36287700492236i</v>
      </c>
      <c r="AG1489" t="str">
        <f t="shared" si="766"/>
        <v>1.01601724475779-0.0138256824309735i</v>
      </c>
      <c r="AH1489" t="str">
        <f t="shared" si="767"/>
        <v>0.703634850388222+1.39726932288215i</v>
      </c>
      <c r="AI1489">
        <f t="shared" si="768"/>
        <v>3.8871623495749552</v>
      </c>
      <c r="AJ1489">
        <f t="shared" si="769"/>
        <v>63.271155378530949</v>
      </c>
      <c r="AK1489"/>
      <c r="AL1489"/>
      <c r="AM1489"/>
      <c r="AN1489"/>
    </row>
    <row r="1490" spans="1:40" x14ac:dyDescent="0.25">
      <c r="A1490"/>
      <c r="B1490">
        <f t="shared" si="735"/>
        <v>135600</v>
      </c>
      <c r="C1490" s="237" t="str">
        <f t="shared" si="738"/>
        <v>-4.15645742081067E-06+0.0180606372513114i</v>
      </c>
      <c r="D1490" s="208" t="str">
        <f t="shared" si="739"/>
        <v>-5.95703782317952+0.138464885593387i</v>
      </c>
      <c r="E1490" t="str">
        <f t="shared" si="740"/>
        <v>2870</v>
      </c>
      <c r="F1490" t="str">
        <f t="shared" si="741"/>
        <v>0.777000777000777</v>
      </c>
      <c r="G1490" t="str">
        <f t="shared" si="736"/>
        <v>0.777000777000777</v>
      </c>
      <c r="H1490" t="str">
        <f t="shared" si="742"/>
        <v>8.31906396545383+2.49995395680588i</v>
      </c>
      <c r="I1490" t="str">
        <f t="shared" si="743"/>
        <v>532.49995478347i</v>
      </c>
      <c r="J1490" t="str">
        <f t="shared" si="737"/>
        <v>-241.542632809624+115.167386220714i</v>
      </c>
      <c r="K1490" t="str">
        <f t="shared" si="744"/>
        <v>0.85644095192303-1.79622902943214i</v>
      </c>
      <c r="L1490" t="str">
        <f t="shared" si="745"/>
        <v>0.0683448421147636-0.120627399047999i</v>
      </c>
      <c r="M1490" t="str">
        <f t="shared" si="746"/>
        <v>0.924785794037794-1.91685642848014i</v>
      </c>
      <c r="N1490" t="str">
        <f t="shared" si="747"/>
        <v>-0.601373757926092i</v>
      </c>
      <c r="O1490" t="str">
        <f t="shared" si="748"/>
        <v>0.824559154289386-0.565775751581466i</v>
      </c>
      <c r="P1490" t="str">
        <f t="shared" si="749"/>
        <v>0.175440845710614+0.565775751581466i</v>
      </c>
      <c r="Q1490" t="str">
        <f t="shared" si="750"/>
        <v>-0.175440845710614+0.0355980063446261i</v>
      </c>
      <c r="R1490" t="str">
        <f t="shared" si="751"/>
        <v>-0.331984221800228-3.29224204133258i</v>
      </c>
      <c r="S1490" t="str">
        <f t="shared" si="752"/>
        <v>0.062376626601506i</v>
      </c>
      <c r="T1490" t="str">
        <f t="shared" si="753"/>
        <v>0.205358952493982-0.0207080558408244i</v>
      </c>
      <c r="U1490" t="str">
        <f t="shared" si="754"/>
        <v>0.0001-1173.70901985174i</v>
      </c>
      <c r="V1490" t="str">
        <f t="shared" si="755"/>
        <v>0.00002-0.0188259466037348i</v>
      </c>
      <c r="W1490" t="str">
        <f t="shared" si="756"/>
        <v>0.0000199993584529567-0.0188256446462863i</v>
      </c>
      <c r="X1490" t="str">
        <f t="shared" si="757"/>
        <v>0.00127421688290019-0.018739021632418i</v>
      </c>
      <c r="Y1490" t="str">
        <f t="shared" si="758"/>
        <v>0.009+0.851999927653552i</v>
      </c>
      <c r="Z1490" t="str">
        <f t="shared" si="759"/>
        <v>-0.269598116831152-0.0216744983328054i</v>
      </c>
      <c r="AA1490" t="str">
        <f t="shared" si="760"/>
        <v>0.177542340337725-14.3990625322642i</v>
      </c>
      <c r="AB1490" t="str">
        <f t="shared" si="761"/>
        <v>1.39809814706409-0.140981896083662i</v>
      </c>
      <c r="AC1490" t="str">
        <f t="shared" si="762"/>
        <v>2.02269925126815-2.81033147556066i</v>
      </c>
      <c r="AD1490" t="str">
        <f t="shared" si="763"/>
        <v>0.268918501279275+0.303934572594838i</v>
      </c>
      <c r="AE1490" t="str">
        <f t="shared" si="764"/>
        <v>-0.0659122921389591-0.0877688620190871i</v>
      </c>
      <c r="AF1490" t="str">
        <f t="shared" si="765"/>
        <v>-14.2761017886334-2.36148907121249i</v>
      </c>
      <c r="AG1490" t="str">
        <f t="shared" si="766"/>
        <v>1.01601530475845-0.0138219312796436i</v>
      </c>
      <c r="AH1490" t="str">
        <f t="shared" si="767"/>
        <v>0.70314869226978+1.39600971743516i</v>
      </c>
      <c r="AI1490">
        <f t="shared" si="768"/>
        <v>3.8796990086659977</v>
      </c>
      <c r="AJ1490">
        <f t="shared" si="769"/>
        <v>63.266305088925776</v>
      </c>
      <c r="AK1490"/>
      <c r="AL1490"/>
      <c r="AM1490"/>
      <c r="AN1490"/>
    </row>
    <row r="1491" spans="1:40" x14ac:dyDescent="0.25">
      <c r="A1491"/>
      <c r="B1491">
        <f t="shared" si="735"/>
        <v>135700</v>
      </c>
      <c r="C1491" s="237" t="str">
        <f t="shared" si="738"/>
        <v>-4.15033372779159E-06+0.0180473280137725i</v>
      </c>
      <c r="D1491" s="208" t="str">
        <f t="shared" si="739"/>
        <v>-5.95703777623121+0.138362848105589i</v>
      </c>
      <c r="E1491" t="str">
        <f t="shared" si="740"/>
        <v>2870</v>
      </c>
      <c r="F1491" t="str">
        <f t="shared" si="741"/>
        <v>0.777000777000777</v>
      </c>
      <c r="G1491" t="str">
        <f t="shared" si="736"/>
        <v>0.777000777000777</v>
      </c>
      <c r="H1491" t="str">
        <f t="shared" si="742"/>
        <v>8.32014950151667+2.49846534835131i</v>
      </c>
      <c r="I1491" t="str">
        <f t="shared" si="743"/>
        <v>532.892653865169i</v>
      </c>
      <c r="J1491" t="str">
        <f t="shared" si="737"/>
        <v>-241.900497213656+115.252317921467i</v>
      </c>
      <c r="K1491" t="str">
        <f t="shared" si="744"/>
        <v>0.855404094878179-1.79538841041467i</v>
      </c>
      <c r="L1491" t="str">
        <f t="shared" si="745"/>
        <v>0.0682685912089331-0.1205816766008i</v>
      </c>
      <c r="M1491" t="str">
        <f t="shared" si="746"/>
        <v>0.923672686087112-1.91597008701547i</v>
      </c>
      <c r="N1491" t="str">
        <f t="shared" si="747"/>
        <v>-0.601817248898014i</v>
      </c>
      <c r="O1491" t="str">
        <f t="shared" si="748"/>
        <v>0.824308156770758-0.566141380470635i</v>
      </c>
      <c r="P1491" t="str">
        <f t="shared" si="749"/>
        <v>0.175691843229242+0.566141380470635i</v>
      </c>
      <c r="Q1491" t="str">
        <f t="shared" si="750"/>
        <v>-0.175691843229242+0.035675868427379i</v>
      </c>
      <c r="R1491" t="str">
        <f t="shared" si="751"/>
        <v>-0.331982216863458-3.28976646687879i</v>
      </c>
      <c r="S1491" t="str">
        <f t="shared" si="752"/>
        <v>0.0624226270636014i</v>
      </c>
      <c r="T1491" t="str">
        <f t="shared" si="753"/>
        <v>0.205355865288316-0.0207232021150153i</v>
      </c>
      <c r="U1491" t="str">
        <f t="shared" si="754"/>
        <v>0.0001-1172.84409058139i</v>
      </c>
      <c r="V1491" t="str">
        <f t="shared" si="755"/>
        <v>0.00002-0.0188120733932678i</v>
      </c>
      <c r="W1491" t="str">
        <f t="shared" si="756"/>
        <v>0.0000199993584529566-0.0188117716583382i</v>
      </c>
      <c r="X1491" t="str">
        <f t="shared" si="757"/>
        <v>0.0012723772755885-0.0187253355144494i</v>
      </c>
      <c r="Y1491" t="str">
        <f t="shared" si="758"/>
        <v>0.009+0.85262824618427i</v>
      </c>
      <c r="Z1491" t="str">
        <f t="shared" si="759"/>
        <v>-0.269194261388984-0.0216257697265832i</v>
      </c>
      <c r="AA1491" t="str">
        <f t="shared" si="760"/>
        <v>0.177237384119696-14.3879811392979i</v>
      </c>
      <c r="AB1491" t="str">
        <f t="shared" si="761"/>
        <v>1.39807712915146-0.141085012980315i</v>
      </c>
      <c r="AC1491" t="str">
        <f t="shared" si="762"/>
        <v>2.02105099264381-2.80899033170082i</v>
      </c>
      <c r="AD1491" t="str">
        <f t="shared" si="763"/>
        <v>0.269049833119975+0.304135506346298i</v>
      </c>
      <c r="AE1491" t="str">
        <f t="shared" si="764"/>
        <v>-0.0658495066776384-0.0876899427290847i</v>
      </c>
      <c r="AF1491" t="str">
        <f t="shared" si="765"/>
        <v>-14.2771872777479-2.36010250024572i</v>
      </c>
      <c r="AG1491" t="str">
        <f t="shared" si="766"/>
        <v>1.01601336545615-0.0138181906692933i</v>
      </c>
      <c r="AH1491" t="str">
        <f t="shared" si="767"/>
        <v>0.702663526469987+1.39475218223815i</v>
      </c>
      <c r="AI1491">
        <f t="shared" si="768"/>
        <v>3.8722420776234139</v>
      </c>
      <c r="AJ1491">
        <f t="shared" si="769"/>
        <v>63.261448113030063</v>
      </c>
      <c r="AK1491"/>
      <c r="AL1491"/>
      <c r="AM1491"/>
      <c r="AN1491"/>
    </row>
    <row r="1492" spans="1:40" x14ac:dyDescent="0.25">
      <c r="A1492"/>
      <c r="B1492">
        <f t="shared" si="735"/>
        <v>135800</v>
      </c>
      <c r="C1492" s="237" t="str">
        <f t="shared" si="738"/>
        <v>-4.14422355783061E-06+0.0180340383774639i</v>
      </c>
      <c r="D1492" s="208" t="str">
        <f t="shared" si="739"/>
        <v>-5.95703772938657+0.13826096089389i</v>
      </c>
      <c r="E1492" t="str">
        <f t="shared" si="740"/>
        <v>2870</v>
      </c>
      <c r="F1492" t="str">
        <f t="shared" si="741"/>
        <v>0.777000777000777</v>
      </c>
      <c r="G1492" t="str">
        <f t="shared" si="736"/>
        <v>0.777000777000777</v>
      </c>
      <c r="H1492" t="str">
        <f t="shared" si="742"/>
        <v>8.32123294677332+2.49697825158868i</v>
      </c>
      <c r="I1492" t="str">
        <f t="shared" si="743"/>
        <v>533.285352946867i</v>
      </c>
      <c r="J1492" t="str">
        <f t="shared" si="737"/>
        <v>-242.258625432214+115.337249622219i</v>
      </c>
      <c r="K1492" t="str">
        <f t="shared" si="744"/>
        <v>0.854368983713593-1.79454821650697i</v>
      </c>
      <c r="L1492" t="str">
        <f t="shared" si="745"/>
        <v>0.0681924542328937-0.120535957036463i</v>
      </c>
      <c r="M1492" t="str">
        <f t="shared" si="746"/>
        <v>0.922561437946487-1.91508417354343i</v>
      </c>
      <c r="N1492" t="str">
        <f t="shared" si="747"/>
        <v>-0.602260739869936i</v>
      </c>
      <c r="O1492" t="str">
        <f t="shared" si="748"/>
        <v>0.824056997123707-0.566506898008717i</v>
      </c>
      <c r="P1492" t="str">
        <f t="shared" si="749"/>
        <v>0.175943002876293+0.566506898008717i</v>
      </c>
      <c r="Q1492" t="str">
        <f t="shared" si="750"/>
        <v>-0.175943002876293+0.035753841861219i</v>
      </c>
      <c r="R1492" t="str">
        <f t="shared" si="751"/>
        <v>-0.331980210406053-3.28729450161363i</v>
      </c>
      <c r="S1492" t="str">
        <f t="shared" si="752"/>
        <v>0.062468627525697i</v>
      </c>
      <c r="T1492" t="str">
        <f t="shared" si="753"/>
        <v>0.205352775788574-0.0207383481097582i</v>
      </c>
      <c r="U1492" t="str">
        <f t="shared" si="754"/>
        <v>0.0001-1171.98043513914i</v>
      </c>
      <c r="V1492" t="str">
        <f t="shared" si="755"/>
        <v>0.00002-0.0187982206146277i</v>
      </c>
      <c r="W1492" t="str">
        <f t="shared" si="756"/>
        <v>0.0000199993584529567-0.0187979191018893i</v>
      </c>
      <c r="X1492" t="str">
        <f t="shared" si="757"/>
        <v>0.00127054170661924-0.0187116692828747i</v>
      </c>
      <c r="Y1492" t="str">
        <f t="shared" si="758"/>
        <v>0.009+0.853256564714988i</v>
      </c>
      <c r="Z1492" t="str">
        <f t="shared" si="759"/>
        <v>-0.268791317522917-0.0215771889744809i</v>
      </c>
      <c r="AA1492" t="str">
        <f t="shared" si="760"/>
        <v>0.176933233630667-14.3769171263486i</v>
      </c>
      <c r="AB1492" t="str">
        <f t="shared" si="761"/>
        <v>1.3980560956206-0.141188127974467i</v>
      </c>
      <c r="AC1492" t="str">
        <f t="shared" si="762"/>
        <v>2.01940549252947-2.80764982481403i</v>
      </c>
      <c r="AD1492" t="str">
        <f t="shared" si="763"/>
        <v>0.269181251893772+0.30433638465472i</v>
      </c>
      <c r="AE1492" t="str">
        <f t="shared" si="764"/>
        <v>-0.0657868596654901-0.0876111525420029i</v>
      </c>
      <c r="AF1492" t="str">
        <f t="shared" si="765"/>
        <v>-14.2782706761599-2.35871729069479i</v>
      </c>
      <c r="AG1492" t="str">
        <f t="shared" si="766"/>
        <v>1.01601142684596-0.0138144605738583i</v>
      </c>
      <c r="AH1492" t="str">
        <f t="shared" si="767"/>
        <v>0.702179350194822+1.39349671192454i</v>
      </c>
      <c r="AI1492">
        <f t="shared" si="768"/>
        <v>3.864791544901776</v>
      </c>
      <c r="AJ1492">
        <f t="shared" si="769"/>
        <v>63.256584458049488</v>
      </c>
      <c r="AK1492"/>
      <c r="AL1492"/>
      <c r="AM1492"/>
      <c r="AN1492"/>
    </row>
    <row r="1493" spans="1:40" x14ac:dyDescent="0.25">
      <c r="A1493"/>
      <c r="B1493">
        <f t="shared" si="735"/>
        <v>135900</v>
      </c>
      <c r="C1493" s="237" t="str">
        <f t="shared" si="738"/>
        <v>-4.13812687113944E-06+0.018020768299116i</v>
      </c>
      <c r="D1493" s="208" t="str">
        <f t="shared" si="739"/>
        <v>-5.9570376826453+0.138159223626556i</v>
      </c>
      <c r="E1493" t="str">
        <f t="shared" si="740"/>
        <v>2870</v>
      </c>
      <c r="F1493" t="str">
        <f t="shared" si="741"/>
        <v>0.777000777000777</v>
      </c>
      <c r="G1493" t="str">
        <f t="shared" si="736"/>
        <v>0.777000777000777</v>
      </c>
      <c r="H1493" t="str">
        <f t="shared" si="742"/>
        <v>8.32231430637913+2.49549266485805i</v>
      </c>
      <c r="I1493" t="str">
        <f t="shared" si="743"/>
        <v>533.678052028566i</v>
      </c>
      <c r="J1493" t="str">
        <f t="shared" si="737"/>
        <v>-242.617017465297+115.422181322972i</v>
      </c>
      <c r="K1493" t="str">
        <f t="shared" si="744"/>
        <v>0.853335614864037-1.79370844842995i</v>
      </c>
      <c r="L1493" t="str">
        <f t="shared" si="745"/>
        <v>0.0681164309933297-0.12049024045791i</v>
      </c>
      <c r="M1493" t="str">
        <f t="shared" si="746"/>
        <v>0.921452045857367-1.91419868888786i</v>
      </c>
      <c r="N1493" t="str">
        <f t="shared" si="747"/>
        <v>-0.602704230841858i</v>
      </c>
      <c r="O1493" t="str">
        <f t="shared" si="748"/>
        <v>0.823805675397632-0.566872304123822i</v>
      </c>
      <c r="P1493" t="str">
        <f t="shared" si="749"/>
        <v>0.176194324602368+0.566872304123822i</v>
      </c>
      <c r="Q1493" t="str">
        <f t="shared" si="750"/>
        <v>-0.176194324602368+0.035831926718036i</v>
      </c>
      <c r="R1493" t="str">
        <f t="shared" si="751"/>
        <v>-0.331978202427946-3.28482613756917i</v>
      </c>
      <c r="S1493" t="str">
        <f t="shared" si="752"/>
        <v>0.0625146279877924i</v>
      </c>
      <c r="T1493" t="str">
        <f t="shared" si="753"/>
        <v>0.205349683994714-0.0207534938248391i</v>
      </c>
      <c r="U1493" t="str">
        <f t="shared" si="754"/>
        <v>0.0001-1171.11805071299i</v>
      </c>
      <c r="V1493" t="str">
        <f t="shared" si="755"/>
        <v>0.00002-0.0187843882227112i</v>
      </c>
      <c r="W1493" t="str">
        <f t="shared" si="756"/>
        <v>0.0000199993584529566-0.0187840869318369i</v>
      </c>
      <c r="X1493" t="str">
        <f t="shared" si="757"/>
        <v>0.00126871016419861-0.0186980228945824i</v>
      </c>
      <c r="Y1493" t="str">
        <f t="shared" si="758"/>
        <v>0.009+0.853884883245706i</v>
      </c>
      <c r="Z1493" t="str">
        <f t="shared" si="759"/>
        <v>-0.268389282477698-0.0215287555119878i</v>
      </c>
      <c r="AA1493" t="str">
        <f t="shared" si="760"/>
        <v>0.176629885992804-14.3658704518534i</v>
      </c>
      <c r="AB1493" t="str">
        <f t="shared" si="761"/>
        <v>1.39803504647122-0.141291241064661i</v>
      </c>
      <c r="AC1493" t="str">
        <f t="shared" si="762"/>
        <v>2.01776274535389-2.80630995611525i</v>
      </c>
      <c r="AD1493" t="str">
        <f t="shared" si="763"/>
        <v>0.269312757580011+0.304537207486802i</v>
      </c>
      <c r="AE1493" t="str">
        <f t="shared" si="764"/>
        <v>-0.0657243506847029-0.0875324911193444i</v>
      </c>
      <c r="AF1493" t="str">
        <f t="shared" si="765"/>
        <v>-14.2793519890244-2.35733344123149i</v>
      </c>
      <c r="AG1493" t="str">
        <f t="shared" si="766"/>
        <v>1.01600948892294-0.0138107409673565i</v>
      </c>
      <c r="AH1493" t="str">
        <f t="shared" si="767"/>
        <v>0.701696160659994+1.39224330114647i</v>
      </c>
      <c r="AI1493">
        <f t="shared" si="768"/>
        <v>3.8573473989859206</v>
      </c>
      <c r="AJ1493">
        <f t="shared" si="769"/>
        <v>63.251714131188514</v>
      </c>
      <c r="AK1493"/>
      <c r="AL1493"/>
      <c r="AM1493"/>
      <c r="AN1493"/>
    </row>
    <row r="1494" spans="1:40" x14ac:dyDescent="0.25">
      <c r="A1494"/>
      <c r="B1494">
        <f t="shared" si="735"/>
        <v>136000</v>
      </c>
      <c r="C1494" s="237" t="str">
        <f t="shared" si="738"/>
        <v>-4.13204362807597E-06+0.018007517735586i</v>
      </c>
      <c r="D1494" s="208" t="str">
        <f t="shared" si="739"/>
        <v>-5.95703763600711+0.138057635972826i</v>
      </c>
      <c r="E1494" t="str">
        <f t="shared" si="740"/>
        <v>2870</v>
      </c>
      <c r="F1494" t="str">
        <f t="shared" si="741"/>
        <v>0.777000777000777</v>
      </c>
      <c r="G1494" t="str">
        <f t="shared" si="736"/>
        <v>0.777000777000777</v>
      </c>
      <c r="H1494" t="str">
        <f t="shared" si="742"/>
        <v>8.32339358547435+2.49400858649938i</v>
      </c>
      <c r="I1494" t="str">
        <f t="shared" si="743"/>
        <v>534.070751110265i</v>
      </c>
      <c r="J1494" t="str">
        <f t="shared" si="737"/>
        <v>-242.975673312906+115.507113023725i</v>
      </c>
      <c r="K1494" t="str">
        <f t="shared" si="744"/>
        <v>0.852303984772169-1.79286910689868i</v>
      </c>
      <c r="L1494" t="str">
        <f t="shared" si="745"/>
        <v>0.0680405212972264-0.12044452696759i</v>
      </c>
      <c r="M1494" t="str">
        <f t="shared" si="746"/>
        <v>0.920344506069395-1.91331363386627i</v>
      </c>
      <c r="N1494" t="str">
        <f t="shared" si="747"/>
        <v>-0.60314772181378i</v>
      </c>
      <c r="O1494" t="str">
        <f t="shared" si="748"/>
        <v>0.823554191641966-0.567237598744078i</v>
      </c>
      <c r="P1494" t="str">
        <f t="shared" si="749"/>
        <v>0.176445808358034+0.567237598744078i</v>
      </c>
      <c r="Q1494" t="str">
        <f t="shared" si="750"/>
        <v>-0.176445808358034+0.035910123069702i</v>
      </c>
      <c r="R1494" t="str">
        <f t="shared" si="751"/>
        <v>-0.331976192928987-3.28236136680092i</v>
      </c>
      <c r="S1494" t="str">
        <f t="shared" si="752"/>
        <v>0.062560628449888i</v>
      </c>
      <c r="T1494" t="str">
        <f t="shared" si="753"/>
        <v>0.205346589906699-0.0207686392600387i</v>
      </c>
      <c r="U1494" t="str">
        <f t="shared" si="754"/>
        <v>0.0001-1170.25693449923i</v>
      </c>
      <c r="V1494" t="str">
        <f t="shared" si="755"/>
        <v>0.00002-0.0187705761725474i</v>
      </c>
      <c r="W1494" t="str">
        <f t="shared" si="756"/>
        <v>0.0000199993584529567-0.018770275103211i</v>
      </c>
      <c r="X1494" t="str">
        <f t="shared" si="757"/>
        <v>0.00126688263657577-0.0186843963065844i</v>
      </c>
      <c r="Y1494" t="str">
        <f t="shared" si="758"/>
        <v>0.009+0.854513201776424i</v>
      </c>
      <c r="Z1494" t="str">
        <f t="shared" si="759"/>
        <v>-0.267988153508525-0.0214804687771936i</v>
      </c>
      <c r="AA1494" t="str">
        <f t="shared" si="760"/>
        <v>0.176327338341194-14.3548410743838i</v>
      </c>
      <c r="AB1494" t="str">
        <f t="shared" si="761"/>
        <v>1.39801398170308-0.141394352249403i</v>
      </c>
      <c r="AC1494" t="str">
        <f t="shared" si="762"/>
        <v>2.01612274555816-2.80497072681015i</v>
      </c>
      <c r="AD1494" t="str">
        <f t="shared" si="763"/>
        <v>0.269444350158028+0.304737974809245i</v>
      </c>
      <c r="AE1494" t="str">
        <f t="shared" si="764"/>
        <v>-0.0656619793190391-0.0874539581238176i</v>
      </c>
      <c r="AF1494" t="str">
        <f t="shared" si="765"/>
        <v>-14.2804312214815-2.35595095052655i</v>
      </c>
      <c r="AG1494" t="str">
        <f t="shared" si="766"/>
        <v>1.01600755168217-0.0138070318238886i</v>
      </c>
      <c r="AH1494" t="str">
        <f t="shared" si="767"/>
        <v>0.70121395509087+1.39099194457468i</v>
      </c>
      <c r="AI1494">
        <f t="shared" si="768"/>
        <v>3.8499096283905998</v>
      </c>
      <c r="AJ1494">
        <f t="shared" si="769"/>
        <v>63.246837139650779</v>
      </c>
      <c r="AK1494"/>
      <c r="AL1494"/>
      <c r="AM1494"/>
      <c r="AN1494"/>
    </row>
    <row r="1495" spans="1:40" x14ac:dyDescent="0.25">
      <c r="A1495"/>
      <c r="B1495">
        <f t="shared" si="735"/>
        <v>136100</v>
      </c>
      <c r="C1495" s="237" t="str">
        <f t="shared" si="738"/>
        <v>-4.12597378914368E-06+0.0179942866438583i</v>
      </c>
      <c r="D1495" s="208" t="str">
        <f t="shared" si="739"/>
        <v>-5.95703758947168+0.137956197602914i</v>
      </c>
      <c r="E1495" t="str">
        <f t="shared" si="740"/>
        <v>2870</v>
      </c>
      <c r="F1495" t="str">
        <f t="shared" si="741"/>
        <v>0.777000777000777</v>
      </c>
      <c r="G1495" t="str">
        <f t="shared" si="736"/>
        <v>0.777000777000777</v>
      </c>
      <c r="H1495" t="str">
        <f t="shared" si="742"/>
        <v>8.32447078918406+2.49252601485263i</v>
      </c>
      <c r="I1495" t="str">
        <f t="shared" si="743"/>
        <v>534.463450191964i</v>
      </c>
      <c r="J1495" t="str">
        <f t="shared" si="737"/>
        <v>-243.334592975041+115.592044724478i</v>
      </c>
      <c r="K1495" t="str">
        <f t="shared" si="744"/>
        <v>0.851274089888566-1.79203019262248i</v>
      </c>
      <c r="L1495" t="str">
        <f t="shared" si="745"/>
        <v>0.0679647249518719-0.120398816667484i</v>
      </c>
      <c r="M1495" t="str">
        <f t="shared" si="746"/>
        <v>0.919238814840438-1.91242900928996i</v>
      </c>
      <c r="N1495" t="str">
        <f t="shared" si="747"/>
        <v>-0.603591212785702i</v>
      </c>
      <c r="O1495" t="str">
        <f t="shared" si="748"/>
        <v>0.82330254590617-0.56760278179764i</v>
      </c>
      <c r="P1495" t="str">
        <f t="shared" si="749"/>
        <v>0.17669745409383+0.56760278179764i</v>
      </c>
      <c r="Q1495" t="str">
        <f t="shared" si="750"/>
        <v>-0.17669745409383+0.035988430988062i</v>
      </c>
      <c r="R1495" t="str">
        <f t="shared" si="751"/>
        <v>-0.331974181909141-3.27990018138769i</v>
      </c>
      <c r="S1495" t="str">
        <f t="shared" si="752"/>
        <v>0.0626066289119836i</v>
      </c>
      <c r="T1495" t="str">
        <f t="shared" si="753"/>
        <v>0.205343493524487-0.0207837844151449i</v>
      </c>
      <c r="U1495" t="str">
        <f t="shared" si="754"/>
        <v>0.0001-1169.39708370239i</v>
      </c>
      <c r="V1495" t="str">
        <f t="shared" si="755"/>
        <v>0.00002-0.0187567844192979i</v>
      </c>
      <c r="W1495" t="str">
        <f t="shared" si="756"/>
        <v>0.0000199993584529565-0.0187564835711739i</v>
      </c>
      <c r="X1495" t="str">
        <f t="shared" si="757"/>
        <v>0.00126505911204268-0.0186707894760168i</v>
      </c>
      <c r="Y1495" t="str">
        <f t="shared" si="758"/>
        <v>0.009+0.855141520307142i</v>
      </c>
      <c r="Z1495" t="str">
        <f t="shared" si="759"/>
        <v>-0.267587927881003-0.0214323282107752i</v>
      </c>
      <c r="AA1495" t="str">
        <f t="shared" si="760"/>
        <v>0.176025587823776-14.3438289526452i</v>
      </c>
      <c r="AB1495" t="str">
        <f t="shared" si="761"/>
        <v>1.39799290131588-0.14149746152725i</v>
      </c>
      <c r="AC1495" t="str">
        <f t="shared" si="762"/>
        <v>2.01448548759535-2.80363213809516i</v>
      </c>
      <c r="AD1495" t="str">
        <f t="shared" si="763"/>
        <v>0.269576029607137+0.304938686588744i</v>
      </c>
      <c r="AE1495" t="str">
        <f t="shared" si="764"/>
        <v>-0.0655997451538293-0.0873755532193347i</v>
      </c>
      <c r="AF1495" t="str">
        <f t="shared" si="765"/>
        <v>-14.2815083786557-2.35456981724972i</v>
      </c>
      <c r="AG1495" t="str">
        <f t="shared" si="766"/>
        <v>1.01600561511878-0.0138033331176368i</v>
      </c>
      <c r="AH1495" t="str">
        <f t="shared" si="767"/>
        <v>0.700732730722385+1.38974263689833i</v>
      </c>
      <c r="AI1495">
        <f t="shared" si="768"/>
        <v>3.8424782216597517</v>
      </c>
      <c r="AJ1495">
        <f t="shared" si="769"/>
        <v>63.241953490639105</v>
      </c>
      <c r="AK1495"/>
      <c r="AL1495"/>
      <c r="AM1495"/>
      <c r="AN1495"/>
    </row>
    <row r="1496" spans="1:40" x14ac:dyDescent="0.25">
      <c r="A1496"/>
      <c r="B1496">
        <f t="shared" si="735"/>
        <v>136200</v>
      </c>
      <c r="C1496" s="237" t="str">
        <f t="shared" si="738"/>
        <v>-4.11991731499104E-06+0.0179810749810435i</v>
      </c>
      <c r="D1496" s="208" t="str">
        <f t="shared" si="739"/>
        <v>-5.95703754303871+0.137854908188i</v>
      </c>
      <c r="E1496" t="str">
        <f t="shared" si="740"/>
        <v>2870</v>
      </c>
      <c r="F1496" t="str">
        <f t="shared" si="741"/>
        <v>0.777000777000777</v>
      </c>
      <c r="G1496" t="str">
        <f t="shared" si="736"/>
        <v>0.777000777000777</v>
      </c>
      <c r="H1496" t="str">
        <f t="shared" si="742"/>
        <v>8.32554592261831+2.49104494825776i</v>
      </c>
      <c r="I1496" t="str">
        <f t="shared" si="743"/>
        <v>534.856149273662i</v>
      </c>
      <c r="J1496" t="str">
        <f t="shared" si="737"/>
        <v>-243.693776451702+115.67697642523i</v>
      </c>
      <c r="K1496" t="str">
        <f t="shared" si="744"/>
        <v>0.850245926671691-1.79119170630492i</v>
      </c>
      <c r="L1496" t="str">
        <f t="shared" si="745"/>
        <v>0.0678890417648539-0.120353109659099i</v>
      </c>
      <c r="M1496" t="str">
        <f t="shared" si="746"/>
        <v>0.918134968436545-1.91154481596402i</v>
      </c>
      <c r="N1496" t="str">
        <f t="shared" si="747"/>
        <v>-0.604034703757624i</v>
      </c>
      <c r="O1496" t="str">
        <f t="shared" si="748"/>
        <v>0.823050738239739-0.56796785321268i</v>
      </c>
      <c r="P1496" t="str">
        <f t="shared" si="749"/>
        <v>0.176949261760261+0.56796785321268i</v>
      </c>
      <c r="Q1496" t="str">
        <f t="shared" si="750"/>
        <v>-0.176949261760261+0.0360668505449441i</v>
      </c>
      <c r="R1496" t="str">
        <f t="shared" si="751"/>
        <v>-0.331972169368269-3.27744257343157i</v>
      </c>
      <c r="S1496" t="str">
        <f t="shared" si="752"/>
        <v>0.062652629374079i</v>
      </c>
      <c r="T1496" t="str">
        <f t="shared" si="753"/>
        <v>0.205340394848036-0.0207989292899391i</v>
      </c>
      <c r="U1496" t="str">
        <f t="shared" si="754"/>
        <v>0.0001-1168.53849553521i</v>
      </c>
      <c r="V1496" t="str">
        <f t="shared" si="755"/>
        <v>0.00002-0.0187430129182558i</v>
      </c>
      <c r="W1496" t="str">
        <f t="shared" si="756"/>
        <v>0.0000199993584529565-0.0187427122910192i</v>
      </c>
      <c r="X1496" t="str">
        <f t="shared" si="757"/>
        <v>0.00126323957893381-0.0186572023601381i</v>
      </c>
      <c r="Y1496" t="str">
        <f t="shared" si="758"/>
        <v>0.009+0.85576983883786i</v>
      </c>
      <c r="Z1496" t="str">
        <f t="shared" si="759"/>
        <v>-0.267188602871088-0.0213843332559808i</v>
      </c>
      <c r="AA1496" t="str">
        <f t="shared" si="760"/>
        <v>0.175724631601273-14.3328340454759i</v>
      </c>
      <c r="AB1496" t="str">
        <f t="shared" si="761"/>
        <v>1.39797180530934-0.141600568896712i</v>
      </c>
      <c r="AC1496" t="str">
        <f t="shared" si="762"/>
        <v>2.0128509659308-2.80229419115751i</v>
      </c>
      <c r="AD1496" t="str">
        <f t="shared" si="763"/>
        <v>0.269707795906633+0.305139342791987i</v>
      </c>
      <c r="AE1496" t="str">
        <f t="shared" si="764"/>
        <v>-0.0655376477759591-0.0872972760709966i</v>
      </c>
      <c r="AF1496" t="str">
        <f t="shared" si="765"/>
        <v>-14.282583465657-2.35319004006976i</v>
      </c>
      <c r="AG1496" t="str">
        <f t="shared" si="766"/>
        <v>1.01600367922789-0.0137996448228641i</v>
      </c>
      <c r="AH1496" t="str">
        <f t="shared" si="767"/>
        <v>0.700252484799045+1.38849537282495i</v>
      </c>
      <c r="AI1496">
        <f t="shared" si="768"/>
        <v>3.8350531673666537</v>
      </c>
      <c r="AJ1496">
        <f t="shared" si="769"/>
        <v>63.237063191354345</v>
      </c>
      <c r="AK1496"/>
      <c r="AL1496"/>
      <c r="AM1496"/>
      <c r="AN1496"/>
    </row>
    <row r="1497" spans="1:40" x14ac:dyDescent="0.25">
      <c r="A1497"/>
      <c r="B1497">
        <f t="shared" si="735"/>
        <v>136300</v>
      </c>
      <c r="C1497" s="237" t="str">
        <f t="shared" si="738"/>
        <v>-4.11387416641077E-06+0.0179678827043779i</v>
      </c>
      <c r="D1497" s="208" t="str">
        <f t="shared" si="739"/>
        <v>-5.9570374967079+0.137753767400231i</v>
      </c>
      <c r="E1497" t="str">
        <f t="shared" si="740"/>
        <v>2870</v>
      </c>
      <c r="F1497" t="str">
        <f t="shared" si="741"/>
        <v>0.777000777000777</v>
      </c>
      <c r="G1497" t="str">
        <f t="shared" si="736"/>
        <v>0.777000777000777</v>
      </c>
      <c r="H1497" t="str">
        <f t="shared" si="742"/>
        <v>8.32661899087218+2.4895653850547i</v>
      </c>
      <c r="I1497" t="str">
        <f t="shared" si="743"/>
        <v>535.248848355361i</v>
      </c>
      <c r="J1497" t="str">
        <f t="shared" si="737"/>
        <v>-244.053223742888+115.761908125983i</v>
      </c>
      <c r="K1497" t="str">
        <f t="shared" si="744"/>
        <v>0.849219491587907-1.79035364864383i</v>
      </c>
      <c r="L1497" t="str">
        <f t="shared" si="745"/>
        <v>0.0678134715440618-0.120307406043477i</v>
      </c>
      <c r="M1497" t="str">
        <f t="shared" si="746"/>
        <v>0.917032963131969-1.91066105468731i</v>
      </c>
      <c r="N1497" t="str">
        <f t="shared" si="747"/>
        <v>-0.604478194729545i</v>
      </c>
      <c r="O1497" t="str">
        <f t="shared" si="748"/>
        <v>0.822798768692201-0.568332812917394i</v>
      </c>
      <c r="P1497" t="str">
        <f t="shared" si="749"/>
        <v>0.177201231307799+0.568332812917394i</v>
      </c>
      <c r="Q1497" t="str">
        <f t="shared" si="750"/>
        <v>-0.177201231307799+0.036145381812151i</v>
      </c>
      <c r="R1497" t="str">
        <f t="shared" si="751"/>
        <v>-0.331970155306287-3.27498853505787i</v>
      </c>
      <c r="S1497" t="str">
        <f t="shared" si="752"/>
        <v>0.0626986298361746i</v>
      </c>
      <c r="T1497" t="str">
        <f t="shared" si="753"/>
        <v>0.205337293877309-0.0208140738842063i</v>
      </c>
      <c r="U1497" t="str">
        <f t="shared" si="754"/>
        <v>0.0001-1167.6811672186i</v>
      </c>
      <c r="V1497" t="str">
        <f t="shared" si="755"/>
        <v>0.00002-0.0187292616248455i</v>
      </c>
      <c r="W1497" t="str">
        <f t="shared" si="756"/>
        <v>0.0000199993584529567-0.0187289612181724i</v>
      </c>
      <c r="X1497" t="str">
        <f t="shared" si="757"/>
        <v>0.00126142402562615-0.01864363491633i</v>
      </c>
      <c r="Y1497" t="str">
        <f t="shared" si="758"/>
        <v>0.009+0.856398157368577i</v>
      </c>
      <c r="Z1497" t="str">
        <f t="shared" si="759"/>
        <v>-0.266790175765051-0.0213364833586192i</v>
      </c>
      <c r="AA1497" t="str">
        <f t="shared" si="760"/>
        <v>0.175424466847125-14.3218563118472i</v>
      </c>
      <c r="AB1497" t="str">
        <f t="shared" si="761"/>
        <v>1.39795069368321-0.141703674356328i</v>
      </c>
      <c r="AC1497" t="str">
        <f t="shared" si="762"/>
        <v>2.01121917504198-2.80095688717529i</v>
      </c>
      <c r="AD1497" t="str">
        <f t="shared" si="763"/>
        <v>0.269839649035809+0.305339943385666i</v>
      </c>
      <c r="AE1497" t="str">
        <f t="shared" si="764"/>
        <v>-0.0654756867738734-0.0872191263451011i</v>
      </c>
      <c r="AF1497" t="str">
        <f t="shared" si="765"/>
        <v>-14.2836564875801-2.35181161765447i</v>
      </c>
      <c r="AG1497" t="str">
        <f t="shared" si="766"/>
        <v>1.01600174400465-0.0137959669139156i</v>
      </c>
      <c r="AH1497" t="str">
        <f t="shared" si="767"/>
        <v>0.699773214574932+1.38725014708049i</v>
      </c>
      <c r="AI1497">
        <f t="shared" si="768"/>
        <v>3.8276344541145875</v>
      </c>
      <c r="AJ1497">
        <f t="shared" si="769"/>
        <v>63.232166248996201</v>
      </c>
      <c r="AK1497"/>
      <c r="AL1497"/>
      <c r="AM1497"/>
      <c r="AN1497"/>
    </row>
    <row r="1498" spans="1:40" x14ac:dyDescent="0.25">
      <c r="A1498"/>
      <c r="B1498">
        <f t="shared" si="735"/>
        <v>136400</v>
      </c>
      <c r="C1498" s="237" t="str">
        <f t="shared" si="738"/>
        <v>-4.10784430433928E-06+0.0179547097712235i</v>
      </c>
      <c r="D1498" s="208" t="str">
        <f t="shared" si="739"/>
        <v>-5.95703745047896+0.137652774912714i</v>
      </c>
      <c r="E1498" t="str">
        <f t="shared" si="740"/>
        <v>2870</v>
      </c>
      <c r="F1498" t="str">
        <f t="shared" si="741"/>
        <v>0.777000777000777</v>
      </c>
      <c r="G1498" t="str">
        <f t="shared" si="736"/>
        <v>0.777000777000777</v>
      </c>
      <c r="H1498" t="str">
        <f t="shared" si="742"/>
        <v>8.32768999902579+2.48808732358345i</v>
      </c>
      <c r="I1498" t="str">
        <f t="shared" si="743"/>
        <v>535.64154743706i</v>
      </c>
      <c r="J1498" t="str">
        <f t="shared" si="737"/>
        <v>-244.412934848599+115.846839826736i</v>
      </c>
      <c r="K1498" t="str">
        <f t="shared" si="744"/>
        <v>0.848194781111411-1.78951602033136i</v>
      </c>
      <c r="L1498" t="str">
        <f t="shared" si="745"/>
        <v>0.0677380140976857-0.120261705921194i</v>
      </c>
      <c r="M1498" t="str">
        <f t="shared" si="746"/>
        <v>0.915932795209097-1.90977772625255i</v>
      </c>
      <c r="N1498" t="str">
        <f t="shared" si="747"/>
        <v>-0.604921685701467i</v>
      </c>
      <c r="O1498" t="str">
        <f t="shared" si="748"/>
        <v>0.822546637313113-0.568697660840002i</v>
      </c>
      <c r="P1498" t="str">
        <f t="shared" si="749"/>
        <v>0.177453362686887+0.568697660840002i</v>
      </c>
      <c r="Q1498" t="str">
        <f t="shared" si="750"/>
        <v>-0.177453362686887+0.036224024861465i</v>
      </c>
      <c r="R1498" t="str">
        <f t="shared" si="751"/>
        <v>-0.331968139723098-3.27253805841493i</v>
      </c>
      <c r="S1498" t="str">
        <f t="shared" si="752"/>
        <v>0.06274463029827i</v>
      </c>
      <c r="T1498" t="str">
        <f t="shared" si="753"/>
        <v>0.205334190612263-0.0208292181977302i</v>
      </c>
      <c r="U1498" t="str">
        <f t="shared" si="754"/>
        <v>0.0001-1166.82509598164i</v>
      </c>
      <c r="V1498" t="str">
        <f t="shared" si="755"/>
        <v>0.00002-0.018715530494622i</v>
      </c>
      <c r="W1498" t="str">
        <f t="shared" si="756"/>
        <v>0.0000199993584529567-0.0187152303081889i</v>
      </c>
      <c r="X1498" t="str">
        <f t="shared" si="757"/>
        <v>0.00125961244053876-0.0186300871020957i</v>
      </c>
      <c r="Y1498" t="str">
        <f t="shared" si="758"/>
        <v>0.009+0.857026475899295i</v>
      </c>
      <c r="Z1498" t="str">
        <f t="shared" si="759"/>
        <v>-0.266392643859418-0.0212887779670418i</v>
      </c>
      <c r="AA1498" t="str">
        <f t="shared" si="760"/>
        <v>0.175125090747418-14.3108957108623i</v>
      </c>
      <c r="AB1498" t="str">
        <f t="shared" si="761"/>
        <v>1.39792956643719-0.141806777904623i</v>
      </c>
      <c r="AC1498" t="str">
        <f t="shared" si="762"/>
        <v>2.00959010941837-2.79962022731741i</v>
      </c>
      <c r="AD1498" t="str">
        <f t="shared" si="763"/>
        <v>0.269971588973933+0.305540488336467i</v>
      </c>
      <c r="AE1498" t="str">
        <f t="shared" si="764"/>
        <v>-0.0654138617375571-0.0871411037091242i</v>
      </c>
      <c r="AF1498" t="str">
        <f t="shared" si="765"/>
        <v>-14.2847274495048-2.35043454867074i</v>
      </c>
      <c r="AG1498" t="str">
        <f t="shared" si="766"/>
        <v>1.01599980944423-0.0137922993652164i</v>
      </c>
      <c r="AH1498" t="str">
        <f t="shared" si="767"/>
        <v>0.699294917313551+1.38600695440904i</v>
      </c>
      <c r="AI1498">
        <f t="shared" si="768"/>
        <v>3.8202220705354457</v>
      </c>
      <c r="AJ1498">
        <f t="shared" si="769"/>
        <v>63.227262670763423</v>
      </c>
      <c r="AK1498"/>
      <c r="AL1498"/>
      <c r="AM1498"/>
      <c r="AN1498"/>
    </row>
    <row r="1499" spans="1:40" x14ac:dyDescent="0.25">
      <c r="A1499"/>
      <c r="B1499">
        <f t="shared" si="735"/>
        <v>136500</v>
      </c>
      <c r="C1499" s="237" t="str">
        <f t="shared" si="738"/>
        <v>-4.10182768985599E-06+0.017941556139067i</v>
      </c>
      <c r="D1499" s="208" t="str">
        <f t="shared" si="739"/>
        <v>-5.95703740435158+0.137551930399514i</v>
      </c>
      <c r="E1499" t="str">
        <f t="shared" si="740"/>
        <v>2870</v>
      </c>
      <c r="F1499" t="str">
        <f t="shared" si="741"/>
        <v>0.777000777000777</v>
      </c>
      <c r="G1499" t="str">
        <f t="shared" si="736"/>
        <v>0.777000777000777</v>
      </c>
      <c r="H1499" t="str">
        <f t="shared" si="742"/>
        <v>8.32875895214434+2.486610762184i</v>
      </c>
      <c r="I1499" t="str">
        <f t="shared" si="743"/>
        <v>536.034246518758i</v>
      </c>
      <c r="J1499" t="str">
        <f t="shared" si="737"/>
        <v>-244.772909768837+115.931771527489i</v>
      </c>
      <c r="K1499" t="str">
        <f t="shared" si="744"/>
        <v>0.847171791724238-1.78867882205399i</v>
      </c>
      <c r="L1499" t="str">
        <f t="shared" si="745"/>
        <v>0.0676626692342165-0.120216009392362i</v>
      </c>
      <c r="M1499" t="str">
        <f t="shared" si="746"/>
        <v>0.914834460958454-1.90889483144635i</v>
      </c>
      <c r="N1499" t="str">
        <f t="shared" si="747"/>
        <v>-0.605365176673389i</v>
      </c>
      <c r="O1499" t="str">
        <f t="shared" si="748"/>
        <v>0.822294344152065-0.569062396908744i</v>
      </c>
      <c r="P1499" t="str">
        <f t="shared" si="749"/>
        <v>0.177705655847935+0.569062396908744i</v>
      </c>
      <c r="Q1499" t="str">
        <f t="shared" si="750"/>
        <v>-0.177705655847935+0.0363027797646449i</v>
      </c>
      <c r="R1499" t="str">
        <f t="shared" si="751"/>
        <v>-0.331966122618628-3.27009113567414i</v>
      </c>
      <c r="S1499" t="str">
        <f t="shared" si="752"/>
        <v>0.0627906307603656i</v>
      </c>
      <c r="T1499" t="str">
        <f t="shared" si="753"/>
        <v>0.20533108505286-0.0208443622302965i</v>
      </c>
      <c r="U1499" t="str">
        <f t="shared" si="754"/>
        <v>0.0000999999999999999-1165.9702790615i</v>
      </c>
      <c r="V1499" t="str">
        <f t="shared" si="755"/>
        <v>0.00002-0.0187018194832706i</v>
      </c>
      <c r="W1499" t="str">
        <f t="shared" si="756"/>
        <v>0.0000199993584529566-0.0187015195167548i</v>
      </c>
      <c r="X1499" t="str">
        <f t="shared" si="757"/>
        <v>0.00125780481213282-0.0186165588750607i</v>
      </c>
      <c r="Y1499" t="str">
        <f t="shared" si="758"/>
        <v>0.009+0.857654794430013i</v>
      </c>
      <c r="Z1499" t="str">
        <f t="shared" si="759"/>
        <v>-0.265996004460935-0.0212412165321328i</v>
      </c>
      <c r="AA1499" t="str">
        <f t="shared" si="760"/>
        <v>0.17482650050081-14.2999522017564i</v>
      </c>
      <c r="AB1499" t="str">
        <f t="shared" si="761"/>
        <v>1.39790842357104-0.141909879540139i</v>
      </c>
      <c r="AC1499" t="str">
        <f t="shared" si="762"/>
        <v>2.00796376356155-2.79828421274386i</v>
      </c>
      <c r="AD1499" t="str">
        <f t="shared" si="763"/>
        <v>0.27010361570026+0.305740977611081i</v>
      </c>
      <c r="AE1499" t="str">
        <f t="shared" si="764"/>
        <v>-0.0653521722585378-0.0870632078317285i</v>
      </c>
      <c r="AF1499" t="str">
        <f t="shared" si="765"/>
        <v>-14.2857963564959-2.34905883178449i</v>
      </c>
      <c r="AG1499" t="str">
        <f t="shared" si="766"/>
        <v>1.01599787554182-0.0137886421512727i</v>
      </c>
      <c r="AH1499" t="str">
        <f t="shared" si="767"/>
        <v>0.698817590287895+1.38476578957291i</v>
      </c>
      <c r="AI1499">
        <f t="shared" si="768"/>
        <v>3.8128160052907019</v>
      </c>
      <c r="AJ1499">
        <f t="shared" si="769"/>
        <v>63.222352463853078</v>
      </c>
      <c r="AK1499"/>
      <c r="AL1499"/>
      <c r="AM1499"/>
      <c r="AN1499"/>
    </row>
    <row r="1500" spans="1:40" x14ac:dyDescent="0.25">
      <c r="A1500"/>
      <c r="B1500">
        <f t="shared" si="735"/>
        <v>136600</v>
      </c>
      <c r="C1500" s="237" t="str">
        <f t="shared" si="738"/>
        <v>-4.09582428418279E-06+0.0179284217655197i</v>
      </c>
      <c r="D1500" s="208" t="str">
        <f t="shared" si="739"/>
        <v>-5.95703735832547+0.137451233535651i</v>
      </c>
      <c r="E1500" t="str">
        <f t="shared" si="740"/>
        <v>2870</v>
      </c>
      <c r="F1500" t="str">
        <f t="shared" si="741"/>
        <v>0.777000777000777</v>
      </c>
      <c r="G1500" t="str">
        <f t="shared" si="736"/>
        <v>0.777000777000777</v>
      </c>
      <c r="H1500" t="str">
        <f t="shared" si="742"/>
        <v>8.32982585527821+2.48513569919646i</v>
      </c>
      <c r="I1500" t="str">
        <f t="shared" si="743"/>
        <v>536.426945600457i</v>
      </c>
      <c r="J1500" t="str">
        <f t="shared" si="737"/>
        <v>-245.1331485036+116.016703228241i</v>
      </c>
      <c r="K1500" t="str">
        <f t="shared" si="744"/>
        <v>0.84615051991627-1.78784205449257i</v>
      </c>
      <c r="L1500" t="str">
        <f t="shared" si="745"/>
        <v>0.0675874367624472-0.120170316556629i</v>
      </c>
      <c r="M1500" t="str">
        <f t="shared" si="746"/>
        <v>0.913737956678717-1.9080123710492i</v>
      </c>
      <c r="N1500" t="str">
        <f t="shared" si="747"/>
        <v>-0.605808667645311i</v>
      </c>
      <c r="O1500" t="str">
        <f t="shared" si="748"/>
        <v>0.82204188925868-0.569427021051881i</v>
      </c>
      <c r="P1500" t="str">
        <f t="shared" si="749"/>
        <v>0.17795811074132+0.569427021051881i</v>
      </c>
      <c r="Q1500" t="str">
        <f t="shared" si="750"/>
        <v>-0.17795811074132+0.03638164659343i</v>
      </c>
      <c r="R1500" t="str">
        <f t="shared" si="751"/>
        <v>-0.331964103992748-3.26764775902979i</v>
      </c>
      <c r="S1500" t="str">
        <f t="shared" si="752"/>
        <v>0.062836631222461i</v>
      </c>
      <c r="T1500" t="str">
        <f t="shared" si="753"/>
        <v>0.205327977199056-0.020859505981687i</v>
      </c>
      <c r="U1500" t="str">
        <f t="shared" si="754"/>
        <v>0.0001-1165.11671370348i</v>
      </c>
      <c r="V1500" t="str">
        <f t="shared" si="755"/>
        <v>0.00002-0.0186881285466065i</v>
      </c>
      <c r="W1500" t="str">
        <f t="shared" si="756"/>
        <v>0.0000199993584529566-0.018687828799686i</v>
      </c>
      <c r="X1500" t="str">
        <f t="shared" si="757"/>
        <v>0.00125600112891135-0.0186030501929716i</v>
      </c>
      <c r="Y1500" t="str">
        <f t="shared" si="758"/>
        <v>0.009+0.858283112960731i</v>
      </c>
      <c r="Z1500" t="str">
        <f t="shared" si="759"/>
        <v>-0.265600254886516-0.0211937985072935i</v>
      </c>
      <c r="AA1500" t="str">
        <f t="shared" si="760"/>
        <v>0.174528693318478-14.2890257438955i</v>
      </c>
      <c r="AB1500" t="str">
        <f t="shared" si="761"/>
        <v>1.39788726508444-0.142012979261391i</v>
      </c>
      <c r="AC1500" t="str">
        <f t="shared" si="762"/>
        <v>2.00634013198517-2.7969488446054i</v>
      </c>
      <c r="AD1500" t="str">
        <f t="shared" si="763"/>
        <v>0.270235729194033+0.305941411176185i</v>
      </c>
      <c r="AE1500" t="str">
        <f t="shared" si="764"/>
        <v>-0.0652906179298736-0.086985438382745i</v>
      </c>
      <c r="AF1500" t="str">
        <f t="shared" si="765"/>
        <v>-14.2868632136037-2.34768446566081i</v>
      </c>
      <c r="AG1500" t="str">
        <f t="shared" si="766"/>
        <v>1.01599594229263-0.0137849952466705i</v>
      </c>
      <c r="AH1500" t="str">
        <f t="shared" si="767"/>
        <v>0.698341230780376+1.38352664735249i</v>
      </c>
      <c r="AI1500">
        <f t="shared" si="768"/>
        <v>3.805416247070919</v>
      </c>
      <c r="AJ1500">
        <f t="shared" si="769"/>
        <v>63.217435635460347</v>
      </c>
      <c r="AK1500"/>
      <c r="AL1500"/>
      <c r="AM1500"/>
      <c r="AN1500"/>
    </row>
    <row r="1501" spans="1:40" x14ac:dyDescent="0.25">
      <c r="A1501"/>
      <c r="B1501">
        <f t="shared" si="735"/>
        <v>136700</v>
      </c>
      <c r="C1501" s="237" t="str">
        <f t="shared" si="738"/>
        <v>-4.08983404868331E-06+0.017915306608317i</v>
      </c>
      <c r="D1501" s="208" t="str">
        <f t="shared" si="739"/>
        <v>-5.95703731240033+0.137350683997097i</v>
      </c>
      <c r="E1501" t="str">
        <f t="shared" si="740"/>
        <v>2870</v>
      </c>
      <c r="F1501" t="str">
        <f t="shared" si="741"/>
        <v>0.777000777000777</v>
      </c>
      <c r="G1501" t="str">
        <f t="shared" si="736"/>
        <v>0.777000777000777</v>
      </c>
      <c r="H1501" t="str">
        <f t="shared" si="742"/>
        <v>8.33089071346295+2.48366213296092i</v>
      </c>
      <c r="I1501" t="str">
        <f t="shared" si="743"/>
        <v>536.819644682156i</v>
      </c>
      <c r="J1501" t="str">
        <f t="shared" si="737"/>
        <v>-245.493651052888+116.101634928994i</v>
      </c>
      <c r="K1501" t="str">
        <f t="shared" si="744"/>
        <v>0.845130962185201-1.78700571832234i</v>
      </c>
      <c r="L1501" t="str">
        <f t="shared" si="745"/>
        <v>0.0675123164914697-0.120124627513185i</v>
      </c>
      <c r="M1501" t="str">
        <f t="shared" si="746"/>
        <v>0.912643278676671-1.90713034583553i</v>
      </c>
      <c r="N1501" t="str">
        <f t="shared" si="747"/>
        <v>-0.606252158617233i</v>
      </c>
      <c r="O1501" t="str">
        <f t="shared" si="748"/>
        <v>0.821789272682612-0.569791533197698i</v>
      </c>
      <c r="P1501" t="str">
        <f t="shared" si="749"/>
        <v>0.178210727317388+0.569791533197698i</v>
      </c>
      <c r="Q1501" t="str">
        <f t="shared" si="750"/>
        <v>-0.178210727317388+0.036460625419535i</v>
      </c>
      <c r="R1501" t="str">
        <f t="shared" si="751"/>
        <v>-0.331962083845383-3.26520792069904i</v>
      </c>
      <c r="S1501" t="str">
        <f t="shared" si="752"/>
        <v>0.0628826316845566i</v>
      </c>
      <c r="T1501" t="str">
        <f t="shared" si="753"/>
        <v>0.205324867050815-0.0208746494516871i</v>
      </c>
      <c r="U1501" t="str">
        <f t="shared" si="754"/>
        <v>0.0000999999999999999-1164.2643971609i</v>
      </c>
      <c r="V1501" t="str">
        <f t="shared" si="755"/>
        <v>0.00002-0.0186744576405738i</v>
      </c>
      <c r="W1501" t="str">
        <f t="shared" si="756"/>
        <v>0.0000199993584529566-0.0186741581129273i</v>
      </c>
      <c r="X1501" t="str">
        <f t="shared" si="757"/>
        <v>0.00125420137941901-0.0185895610136956i</v>
      </c>
      <c r="Y1501" t="str">
        <f t="shared" si="758"/>
        <v>0.009+0.858911431491449i</v>
      </c>
      <c r="Z1501" t="str">
        <f t="shared" si="759"/>
        <v>-0.265205392463194-0.0211465233484292i</v>
      </c>
      <c r="AA1501" t="str">
        <f t="shared" si="760"/>
        <v>0.174231666424042-14.2781162967761i</v>
      </c>
      <c r="AB1501" t="str">
        <f t="shared" si="761"/>
        <v>1.39786609097715-0.142116077066917i</v>
      </c>
      <c r="AC1501" t="str">
        <f t="shared" si="762"/>
        <v>2.00471920921491-2.79561412404403i</v>
      </c>
      <c r="AD1501" t="str">
        <f t="shared" si="763"/>
        <v>0.270367929434472+0.306141788998461i</v>
      </c>
      <c r="AE1501" t="str">
        <f t="shared" si="764"/>
        <v>-0.0652291983461443-0.0869077950331735i</v>
      </c>
      <c r="AF1501" t="str">
        <f t="shared" si="765"/>
        <v>-14.2879280258633-2.34631144896382i</v>
      </c>
      <c r="AG1501" t="str">
        <f t="shared" si="766"/>
        <v>1.01599400969189-0.0137813586260754i</v>
      </c>
      <c r="AH1501" t="str">
        <f t="shared" si="767"/>
        <v>0.697865836082715+1.38228952254609i</v>
      </c>
      <c r="AI1501">
        <f t="shared" si="768"/>
        <v>3.798022784595056</v>
      </c>
      <c r="AJ1501">
        <f t="shared" si="769"/>
        <v>63.212512192779506</v>
      </c>
      <c r="AK1501"/>
      <c r="AL1501"/>
      <c r="AM1501"/>
      <c r="AN1501"/>
    </row>
    <row r="1502" spans="1:40" x14ac:dyDescent="0.25">
      <c r="A1502"/>
      <c r="B1502">
        <f t="shared" si="735"/>
        <v>136800</v>
      </c>
      <c r="C1502" s="237" t="str">
        <f t="shared" si="738"/>
        <v>-4.08385694486233E-06+0.0179022106253176i</v>
      </c>
      <c r="D1502" s="208" t="str">
        <f t="shared" si="739"/>
        <v>-5.95703726657587+0.137250281460768i</v>
      </c>
      <c r="E1502" t="str">
        <f t="shared" si="740"/>
        <v>2870</v>
      </c>
      <c r="F1502" t="str">
        <f t="shared" si="741"/>
        <v>0.777000777000777</v>
      </c>
      <c r="G1502" t="str">
        <f t="shared" si="736"/>
        <v>0.777000777000777</v>
      </c>
      <c r="H1502" t="str">
        <f t="shared" si="742"/>
        <v>8.3319535317194+2.48219006181766i</v>
      </c>
      <c r="I1502" t="str">
        <f t="shared" si="743"/>
        <v>537.212343763855i</v>
      </c>
      <c r="J1502" t="str">
        <f t="shared" si="737"/>
        <v>-245.854417416702+116.186566629747i</v>
      </c>
      <c r="K1502" t="str">
        <f t="shared" si="744"/>
        <v>0.844113115036498-1.78616981421295i</v>
      </c>
      <c r="L1502" t="str">
        <f t="shared" si="745"/>
        <v>0.0674373082306774-0.12007894236076i</v>
      </c>
      <c r="M1502" t="str">
        <f t="shared" si="746"/>
        <v>0.911550423267175-1.90624875657371i</v>
      </c>
      <c r="N1502" t="str">
        <f t="shared" si="747"/>
        <v>-0.606695649589155i</v>
      </c>
      <c r="O1502" t="str">
        <f t="shared" si="748"/>
        <v>0.821536494473546-0.570155933274501i</v>
      </c>
      <c r="P1502" t="str">
        <f t="shared" si="749"/>
        <v>0.178463505526454+0.570155933274501i</v>
      </c>
      <c r="Q1502" t="str">
        <f t="shared" si="750"/>
        <v>-0.178463505526454+0.036539716314654i</v>
      </c>
      <c r="R1502" t="str">
        <f t="shared" si="751"/>
        <v>-0.331960062176435-3.26277161292178i</v>
      </c>
      <c r="S1502" t="str">
        <f t="shared" si="752"/>
        <v>0.062928632146652i</v>
      </c>
      <c r="T1502" t="str">
        <f t="shared" si="753"/>
        <v>0.205321754608093-0.0208897926400806i</v>
      </c>
      <c r="U1502" t="str">
        <f t="shared" si="754"/>
        <v>0.0001-1163.41332669514i</v>
      </c>
      <c r="V1502" t="str">
        <f t="shared" si="755"/>
        <v>0.00002-0.018660806721246i</v>
      </c>
      <c r="W1502" t="str">
        <f t="shared" si="756"/>
        <v>0.0000199993584529566-0.018660507412553i</v>
      </c>
      <c r="X1502" t="str">
        <f t="shared" si="757"/>
        <v>0.00125240555224199-0.0185760912952211i</v>
      </c>
      <c r="Y1502" t="str">
        <f t="shared" si="758"/>
        <v>0.009+0.859539750022167i</v>
      </c>
      <c r="Z1502" t="str">
        <f t="shared" si="759"/>
        <v>-0.264811414528088-0.0210993905139366i</v>
      </c>
      <c r="AA1502" t="str">
        <f t="shared" si="760"/>
        <v>0.173935417053494-14.267223820025i</v>
      </c>
      <c r="AB1502" t="str">
        <f t="shared" si="761"/>
        <v>1.39784490124887-0.142219172955245i</v>
      </c>
      <c r="AC1502" t="str">
        <f t="shared" si="762"/>
        <v>2.00310098978839-2.79428005219262i</v>
      </c>
      <c r="AD1502" t="str">
        <f t="shared" si="763"/>
        <v>0.270500216400793+0.306342111044588i</v>
      </c>
      <c r="AE1502" t="str">
        <f t="shared" si="764"/>
        <v>-0.0651679131034545-0.0868302774551827i</v>
      </c>
      <c r="AF1502" t="str">
        <f t="shared" si="765"/>
        <v>-14.2889907982953-2.34493978035689i</v>
      </c>
      <c r="AG1502" t="str">
        <f t="shared" si="766"/>
        <v>1.01599207773484-0.0137777322642332i</v>
      </c>
      <c r="AH1502" t="str">
        <f t="shared" si="767"/>
        <v>0.69739140349606+1.38105440997013i</v>
      </c>
      <c r="AI1502">
        <f t="shared" si="768"/>
        <v>3.7906356066121272</v>
      </c>
      <c r="AJ1502">
        <f t="shared" si="769"/>
        <v>63.207582143003201</v>
      </c>
      <c r="AK1502"/>
      <c r="AL1502"/>
      <c r="AM1502"/>
      <c r="AN1502"/>
    </row>
    <row r="1503" spans="1:40" x14ac:dyDescent="0.25">
      <c r="A1503"/>
      <c r="B1503">
        <f t="shared" si="735"/>
        <v>136900</v>
      </c>
      <c r="C1503" s="237" t="str">
        <f t="shared" si="738"/>
        <v>-4.07789293436523E-06+0.0178891337745038i</v>
      </c>
      <c r="D1503" s="208" t="str">
        <f t="shared" si="739"/>
        <v>-5.95703722085179+0.137150025604529i</v>
      </c>
      <c r="E1503" t="str">
        <f t="shared" si="740"/>
        <v>2870</v>
      </c>
      <c r="F1503" t="str">
        <f t="shared" si="741"/>
        <v>0.777000777000777</v>
      </c>
      <c r="G1503" t="str">
        <f t="shared" si="736"/>
        <v>0.777000777000777</v>
      </c>
      <c r="H1503" t="str">
        <f t="shared" si="742"/>
        <v>8.33301431505364+2.48071948410696i</v>
      </c>
      <c r="I1503" t="str">
        <f t="shared" si="743"/>
        <v>537.605042845553i</v>
      </c>
      <c r="J1503" t="str">
        <f t="shared" si="737"/>
        <v>-246.215447595042+116.271498330499i</v>
      </c>
      <c r="K1503" t="str">
        <f t="shared" si="744"/>
        <v>0.843096974983413-1.7853343428285i</v>
      </c>
      <c r="L1503" t="str">
        <f t="shared" si="745"/>
        <v>0.0673624117897638-0.120033261197625i</v>
      </c>
      <c r="M1503" t="str">
        <f t="shared" si="746"/>
        <v>0.910459386773177-1.90536760402612i</v>
      </c>
      <c r="N1503" t="str">
        <f t="shared" si="747"/>
        <v>-0.607139140561077i</v>
      </c>
      <c r="O1503" t="str">
        <f t="shared" si="748"/>
        <v>0.8212835546812-0.570520221210618i</v>
      </c>
      <c r="P1503" t="str">
        <f t="shared" si="749"/>
        <v>0.1787164453188+0.570520221210618i</v>
      </c>
      <c r="Q1503" t="str">
        <f t="shared" si="750"/>
        <v>-0.1787164453188+0.036618919350459i</v>
      </c>
      <c r="R1503" t="str">
        <f t="shared" si="751"/>
        <v>-0.3319580389858-3.26033882796057i</v>
      </c>
      <c r="S1503" t="str">
        <f t="shared" si="752"/>
        <v>0.0629746326087475i</v>
      </c>
      <c r="T1503" t="str">
        <f t="shared" si="753"/>
        <v>0.205318639870851-0.020904935546651i</v>
      </c>
      <c r="U1503" t="str">
        <f t="shared" si="754"/>
        <v>0.0001-1162.56349957557i</v>
      </c>
      <c r="V1503" t="str">
        <f t="shared" si="755"/>
        <v>0.00002-0.0186471757448243i</v>
      </c>
      <c r="W1503" t="str">
        <f t="shared" si="756"/>
        <v>0.0000199993584529567-0.018646876654765i</v>
      </c>
      <c r="X1503" t="str">
        <f t="shared" si="757"/>
        <v>0.00125061363600774-0.0185626409956556i</v>
      </c>
      <c r="Y1503" t="str">
        <f t="shared" si="758"/>
        <v>0.009+0.860168068552885i</v>
      </c>
      <c r="Z1503" t="str">
        <f t="shared" si="759"/>
        <v>-0.264418318428337-0.0210523994646883i</v>
      </c>
      <c r="AA1503" t="str">
        <f t="shared" si="760"/>
        <v>0.17363994245514-14.2563482733983i</v>
      </c>
      <c r="AB1503" t="str">
        <f t="shared" si="761"/>
        <v>1.39782369589934-0.142322266924903i</v>
      </c>
      <c r="AC1503" t="str">
        <f t="shared" si="762"/>
        <v>2.00148546825526-2.79294663017528i</v>
      </c>
      <c r="AD1503" t="str">
        <f t="shared" si="763"/>
        <v>0.270632590072191+0.306542377281243i</v>
      </c>
      <c r="AE1503" t="str">
        <f t="shared" si="764"/>
        <v>-0.0651067617994143-0.0867528853220942i</v>
      </c>
      <c r="AF1503" t="str">
        <f t="shared" si="765"/>
        <v>-14.2900515359054-2.34356945850243i</v>
      </c>
      <c r="AG1503" t="str">
        <f t="shared" si="766"/>
        <v>1.01599014641677-0.0137741161359683i</v>
      </c>
      <c r="AH1503" t="str">
        <f t="shared" si="767"/>
        <v>0.696917930330766+1.37982130445866i</v>
      </c>
      <c r="AI1503">
        <f t="shared" si="768"/>
        <v>3.7832547018986071</v>
      </c>
      <c r="AJ1503">
        <f t="shared" si="769"/>
        <v>63.202645493321548</v>
      </c>
      <c r="AK1503"/>
      <c r="AL1503"/>
      <c r="AM1503"/>
      <c r="AN1503"/>
    </row>
    <row r="1504" spans="1:40" x14ac:dyDescent="0.25">
      <c r="A1504"/>
      <c r="B1504">
        <f t="shared" si="735"/>
        <v>137000</v>
      </c>
      <c r="C1504" s="237" t="str">
        <f t="shared" si="738"/>
        <v>-4.07194197897726E-06+0.0178760760139802i</v>
      </c>
      <c r="D1504" s="208" t="str">
        <f t="shared" si="739"/>
        <v>-5.9570371752278+0.137049916107182i</v>
      </c>
      <c r="E1504" t="str">
        <f t="shared" si="740"/>
        <v>2870</v>
      </c>
      <c r="F1504" t="str">
        <f t="shared" si="741"/>
        <v>0.777000777000777</v>
      </c>
      <c r="G1504" t="str">
        <f t="shared" si="736"/>
        <v>0.777000777000777</v>
      </c>
      <c r="H1504" t="str">
        <f t="shared" si="742"/>
        <v>8.33407306845715+2.4792503981693i</v>
      </c>
      <c r="I1504" t="str">
        <f t="shared" si="743"/>
        <v>537.997741927252i</v>
      </c>
      <c r="J1504" t="str">
        <f t="shared" si="737"/>
        <v>-246.576741587908+116.356430031251i</v>
      </c>
      <c r="K1504" t="str">
        <f t="shared" si="744"/>
        <v>0.842082538546974-1.78449930482758i</v>
      </c>
      <c r="L1504" t="str">
        <f t="shared" si="745"/>
        <v>0.0672876269787221-0.1199875841216i</v>
      </c>
      <c r="M1504" t="str">
        <f t="shared" si="746"/>
        <v>0.909370165525696-1.90448688894918i</v>
      </c>
      <c r="N1504" t="str">
        <f t="shared" si="747"/>
        <v>-0.607582631532999i</v>
      </c>
      <c r="O1504" t="str">
        <f t="shared" si="748"/>
        <v>0.821030453355323-0.5708843969344i</v>
      </c>
      <c r="P1504" t="str">
        <f t="shared" si="749"/>
        <v>0.178969546644677+0.5708843969344i</v>
      </c>
      <c r="Q1504" t="str">
        <f t="shared" si="750"/>
        <v>-0.178969546644677+0.036698234598599i</v>
      </c>
      <c r="R1504" t="str">
        <f t="shared" si="751"/>
        <v>-0.331956014273398-3.25790955810058i</v>
      </c>
      <c r="S1504" t="str">
        <f t="shared" si="752"/>
        <v>0.0630206330708431i</v>
      </c>
      <c r="T1504" t="str">
        <f t="shared" si="753"/>
        <v>0.205315522839049-0.0209200781711834i</v>
      </c>
      <c r="U1504" t="str">
        <f t="shared" si="754"/>
        <v>0.0001-1161.71491307953i</v>
      </c>
      <c r="V1504" t="str">
        <f t="shared" si="755"/>
        <v>0.00002-0.0186335646676383i</v>
      </c>
      <c r="W1504" t="str">
        <f t="shared" si="756"/>
        <v>0.0000199993584529566-0.0186332657958932i</v>
      </c>
      <c r="X1504" t="str">
        <f t="shared" si="757"/>
        <v>0.00124882561938481-0.0185492100732266i</v>
      </c>
      <c r="Y1504" t="str">
        <f t="shared" si="758"/>
        <v>0.009+0.860796387083603i</v>
      </c>
      <c r="Z1504" t="str">
        <f t="shared" si="759"/>
        <v>-0.264026101521067-0.0210055496640212i</v>
      </c>
      <c r="AA1504" t="str">
        <f t="shared" si="760"/>
        <v>0.173345239889533-14.245489616781i</v>
      </c>
      <c r="AB1504" t="str">
        <f t="shared" si="761"/>
        <v>1.39780247492829-0.142425358974425i</v>
      </c>
      <c r="AC1504" t="str">
        <f t="shared" si="762"/>
        <v>1.99987263917709-2.79161385910727i</v>
      </c>
      <c r="AD1504" t="str">
        <f t="shared" si="763"/>
        <v>0.270765050427842+0.306742587675103i</v>
      </c>
      <c r="AE1504" t="str">
        <f t="shared" si="764"/>
        <v>-0.0650457440331384-0.0866756183083846i</v>
      </c>
      <c r="AF1504" t="str">
        <f t="shared" si="765"/>
        <v>-14.2911102436849-2.34220048206212i</v>
      </c>
      <c r="AG1504" t="str">
        <f t="shared" si="766"/>
        <v>1.01598821573294-0.0137705102161839i</v>
      </c>
      <c r="AH1504" t="str">
        <f t="shared" si="767"/>
        <v>0.696445413906481+1.37859020086367i</v>
      </c>
      <c r="AI1504">
        <f t="shared" si="768"/>
        <v>3.775880059260599</v>
      </c>
      <c r="AJ1504">
        <f t="shared" si="769"/>
        <v>63.197702250924543</v>
      </c>
      <c r="AK1504"/>
      <c r="AL1504"/>
      <c r="AM1504"/>
      <c r="AN1504"/>
    </row>
    <row r="1505" spans="1:40" x14ac:dyDescent="0.25">
      <c r="A1505"/>
      <c r="B1505">
        <f t="shared" si="735"/>
        <v>137100</v>
      </c>
      <c r="C1505" s="237" t="str">
        <f t="shared" si="738"/>
        <v>-4.06600404062301E-06+0.0178630373019736i</v>
      </c>
      <c r="D1505" s="208" t="str">
        <f t="shared" si="739"/>
        <v>-5.95703712970361+0.136949952648464i</v>
      </c>
      <c r="E1505" t="str">
        <f t="shared" si="740"/>
        <v>2870</v>
      </c>
      <c r="F1505" t="str">
        <f t="shared" si="741"/>
        <v>0.777000777000777</v>
      </c>
      <c r="G1505" t="str">
        <f t="shared" si="736"/>
        <v>0.777000777000777</v>
      </c>
      <c r="H1505" t="str">
        <f t="shared" si="742"/>
        <v>8.33512979690678+2.47778280234525i</v>
      </c>
      <c r="I1505" t="str">
        <f t="shared" si="743"/>
        <v>538.390441008951i</v>
      </c>
      <c r="J1505" t="str">
        <f t="shared" si="737"/>
        <v>-246.938299395299+116.441361732004i</v>
      </c>
      <c r="K1505" t="str">
        <f t="shared" si="744"/>
        <v>0.841069802255957-1.78366470086327i</v>
      </c>
      <c r="L1505" t="str">
        <f t="shared" si="745"/>
        <v>0.0672129536078476-0.119941911230047i</v>
      </c>
      <c r="M1505" t="str">
        <f t="shared" si="746"/>
        <v>0.908282755863805-1.90360661209332i</v>
      </c>
      <c r="N1505" t="str">
        <f t="shared" si="747"/>
        <v>-0.608026122504921i</v>
      </c>
      <c r="O1505" t="str">
        <f t="shared" si="748"/>
        <v>0.820777190545696-0.571248460374218i</v>
      </c>
      <c r="P1505" t="str">
        <f t="shared" si="749"/>
        <v>0.179222809454304+0.571248460374218i</v>
      </c>
      <c r="Q1505" t="str">
        <f t="shared" si="750"/>
        <v>-0.179222809454304+0.0367776621307031i</v>
      </c>
      <c r="R1505" t="str">
        <f t="shared" si="751"/>
        <v>-0.331953988039105-3.25548379564947i</v>
      </c>
      <c r="S1505" t="str">
        <f t="shared" si="752"/>
        <v>0.0630666335329385i</v>
      </c>
      <c r="T1505" t="str">
        <f t="shared" si="753"/>
        <v>0.205312403512645-0.0209352205134597i</v>
      </c>
      <c r="U1505" t="str">
        <f t="shared" si="754"/>
        <v>0.0001-1160.86756449231i</v>
      </c>
      <c r="V1505" t="str">
        <f t="shared" si="755"/>
        <v>0.00002-0.0186199734461448i</v>
      </c>
      <c r="W1505" t="str">
        <f t="shared" si="756"/>
        <v>0.0000199993584529565-0.0186196747923957i</v>
      </c>
      <c r="X1505" t="str">
        <f t="shared" si="757"/>
        <v>0.00124704149108282-0.0185357984862811i</v>
      </c>
      <c r="Y1505" t="str">
        <f t="shared" si="758"/>
        <v>0.009+0.861424705614321i</v>
      </c>
      <c r="Z1505" t="str">
        <f t="shared" si="759"/>
        <v>-0.263634761173351-0.0209588405777243i</v>
      </c>
      <c r="AA1505" t="str">
        <f t="shared" si="760"/>
        <v>0.173051306629401-14.2346478101868i</v>
      </c>
      <c r="AB1505" t="str">
        <f t="shared" si="761"/>
        <v>1.39778123833542-0.142528449102329i</v>
      </c>
      <c r="AC1505" t="str">
        <f t="shared" si="762"/>
        <v>1.99826249712742-2.79028174009495i</v>
      </c>
      <c r="AD1505" t="str">
        <f t="shared" si="763"/>
        <v>0.270897597446914+0.306942742192832i</v>
      </c>
      <c r="AE1505" t="str">
        <f t="shared" si="764"/>
        <v>-0.0649848594052429-0.0865984760896795i</v>
      </c>
      <c r="AF1505" t="str">
        <f t="shared" si="765"/>
        <v>-14.2921669266104-2.34083284969679i</v>
      </c>
      <c r="AG1505" t="str">
        <f t="shared" si="766"/>
        <v>1.01598628567868-0.0137669144798622i</v>
      </c>
      <c r="AH1505" t="str">
        <f t="shared" si="767"/>
        <v>0.695973851552091+1.37736109405478i</v>
      </c>
      <c r="AI1505">
        <f t="shared" si="768"/>
        <v>3.7685116675325245</v>
      </c>
      <c r="AJ1505">
        <f t="shared" si="769"/>
        <v>63.192752422998588</v>
      </c>
      <c r="AK1505"/>
      <c r="AL1505"/>
      <c r="AM1505"/>
      <c r="AN1505"/>
    </row>
    <row r="1506" spans="1:40" x14ac:dyDescent="0.25">
      <c r="A1506"/>
      <c r="B1506">
        <f t="shared" si="735"/>
        <v>137200</v>
      </c>
      <c r="C1506" s="237" t="str">
        <f t="shared" si="738"/>
        <v>-4.06007908136581E-06+0.017850017596833i</v>
      </c>
      <c r="D1506" s="208" t="str">
        <f t="shared" si="739"/>
        <v>-5.95703708427891+0.136850134909053i</v>
      </c>
      <c r="E1506" t="str">
        <f t="shared" si="740"/>
        <v>2870</v>
      </c>
      <c r="F1506" t="str">
        <f t="shared" si="741"/>
        <v>0.777000777000777</v>
      </c>
      <c r="G1506" t="str">
        <f t="shared" si="736"/>
        <v>0.777000777000777</v>
      </c>
      <c r="H1506" t="str">
        <f t="shared" si="742"/>
        <v>8.33618450536479+2.47631669497552i</v>
      </c>
      <c r="I1506" t="str">
        <f t="shared" si="743"/>
        <v>538.78314009065i</v>
      </c>
      <c r="J1506" t="str">
        <f t="shared" si="737"/>
        <v>-247.300121017216+116.526293432757i</v>
      </c>
      <c r="K1506" t="str">
        <f t="shared" si="744"/>
        <v>0.840058762646848-1.78283053158317i</v>
      </c>
      <c r="L1506" t="str">
        <f t="shared" si="745"/>
        <v>0.0671383914877338-0.119896242619879i</v>
      </c>
      <c r="M1506" t="str">
        <f t="shared" si="746"/>
        <v>0.907197154134582-1.90272677420305i</v>
      </c>
      <c r="N1506" t="str">
        <f t="shared" si="747"/>
        <v>-0.608469613476843i</v>
      </c>
      <c r="O1506" t="str">
        <f t="shared" si="748"/>
        <v>0.820523766302132-0.571612411458468i</v>
      </c>
      <c r="P1506" t="str">
        <f t="shared" si="749"/>
        <v>0.179476233697868+0.571612411458468i</v>
      </c>
      <c r="Q1506" t="str">
        <f t="shared" si="750"/>
        <v>-0.179476233697868+0.0368572020183751i</v>
      </c>
      <c r="R1506" t="str">
        <f t="shared" si="751"/>
        <v>-0.331951960282855-3.25306153293735i</v>
      </c>
      <c r="S1506" t="str">
        <f t="shared" si="752"/>
        <v>0.0631126339950341i</v>
      </c>
      <c r="T1506" t="str">
        <f t="shared" si="753"/>
        <v>0.2053092818916-0.0209503625732659i</v>
      </c>
      <c r="U1506" t="str">
        <f t="shared" si="754"/>
        <v>0.0001-1160.02145110711i</v>
      </c>
      <c r="V1506" t="str">
        <f t="shared" si="755"/>
        <v>0.00002-0.0186064020369274i</v>
      </c>
      <c r="W1506" t="str">
        <f t="shared" si="756"/>
        <v>0.0000199993584529565-0.0186061036008565i</v>
      </c>
      <c r="X1506" t="str">
        <f t="shared" si="757"/>
        <v>0.00124526123985203-0.0185224061932843i</v>
      </c>
      <c r="Y1506" t="str">
        <f t="shared" si="758"/>
        <v>0.009+0.862053024145039i</v>
      </c>
      <c r="Z1506" t="str">
        <f t="shared" si="759"/>
        <v>-0.263244294762152-0.0209122716740226i</v>
      </c>
      <c r="AA1506" t="str">
        <f t="shared" si="760"/>
        <v>0.172758139959589-14.2238228137571i</v>
      </c>
      <c r="AB1506" t="str">
        <f t="shared" si="761"/>
        <v>1.39775998612048-0.142631537307156i</v>
      </c>
      <c r="AC1506" t="str">
        <f t="shared" si="762"/>
        <v>1.99665503669162-2.78895027423601i</v>
      </c>
      <c r="AD1506" t="str">
        <f t="shared" si="763"/>
        <v>0.271030231108559+0.30714284080111i</v>
      </c>
      <c r="AE1506" t="str">
        <f t="shared" si="764"/>
        <v>-0.0649241075178319-0.0865214583427475i</v>
      </c>
      <c r="AF1506" t="str">
        <f t="shared" si="765"/>
        <v>-14.2932215896437-2.33946656006647i</v>
      </c>
      <c r="AG1506" t="str">
        <f t="shared" si="766"/>
        <v>1.0159843562493-0.0137633289020635i</v>
      </c>
      <c r="AH1506" t="str">
        <f t="shared" si="767"/>
        <v>0.695503240605628+1.37613397891923i</v>
      </c>
      <c r="AI1506">
        <f t="shared" si="768"/>
        <v>3.7611495155772157</v>
      </c>
      <c r="AJ1506">
        <f t="shared" si="769"/>
        <v>63.187796016729365</v>
      </c>
      <c r="AK1506"/>
      <c r="AL1506"/>
      <c r="AM1506"/>
      <c r="AN1506"/>
    </row>
    <row r="1507" spans="1:40" x14ac:dyDescent="0.25">
      <c r="A1507"/>
      <c r="B1507">
        <f t="shared" si="735"/>
        <v>137300</v>
      </c>
      <c r="C1507" s="237" t="str">
        <f t="shared" si="738"/>
        <v>-4.05416706340704E-06+0.0178370168570283i</v>
      </c>
      <c r="D1507" s="208" t="str">
        <f t="shared" si="739"/>
        <v>-5.95703703895344+0.13675046257055i</v>
      </c>
      <c r="E1507" t="str">
        <f t="shared" si="740"/>
        <v>2870</v>
      </c>
      <c r="F1507" t="str">
        <f t="shared" si="741"/>
        <v>0.777000777000777</v>
      </c>
      <c r="G1507" t="str">
        <f t="shared" si="736"/>
        <v>0.777000777000777</v>
      </c>
      <c r="H1507" t="str">
        <f t="shared" si="742"/>
        <v>8.33723719877902+2.47485207440102i</v>
      </c>
      <c r="I1507" t="str">
        <f t="shared" si="743"/>
        <v>539.175839172348i</v>
      </c>
      <c r="J1507" t="str">
        <f t="shared" si="737"/>
        <v>-247.662206453658+116.61122513351i</v>
      </c>
      <c r="K1507" t="str">
        <f t="shared" si="744"/>
        <v>0.839049416263862-1.78199679762945i</v>
      </c>
      <c r="L1507" t="str">
        <f t="shared" si="745"/>
        <v>0.0670639404292747-0.119850578387558i</v>
      </c>
      <c r="M1507" t="str">
        <f t="shared" si="746"/>
        <v>0.906113356693137-1.90184737601701i</v>
      </c>
      <c r="N1507" t="str">
        <f t="shared" si="747"/>
        <v>-0.608913104448764i</v>
      </c>
      <c r="O1507" t="str">
        <f t="shared" si="748"/>
        <v>0.820270180674476-0.571976250115565i</v>
      </c>
      <c r="P1507" t="str">
        <f t="shared" si="749"/>
        <v>0.179729819325524+0.571976250115565i</v>
      </c>
      <c r="Q1507" t="str">
        <f t="shared" si="750"/>
        <v>-0.179729819325524+0.036936854333199i</v>
      </c>
      <c r="R1507" t="str">
        <f t="shared" si="751"/>
        <v>-0.331949931004539-3.25064276231666i</v>
      </c>
      <c r="S1507" t="str">
        <f t="shared" si="752"/>
        <v>0.0631586344571295i</v>
      </c>
      <c r="T1507" t="str">
        <f t="shared" si="753"/>
        <v>0.205306157975872-0.020965504350385i</v>
      </c>
      <c r="U1507" t="str">
        <f t="shared" si="754"/>
        <v>0.0001-1159.17657022502i</v>
      </c>
      <c r="V1507" t="str">
        <f t="shared" si="755"/>
        <v>0.00002-0.0185928503966966i</v>
      </c>
      <c r="W1507" t="str">
        <f t="shared" si="756"/>
        <v>0.0000199993584529565-0.0185925521779868i</v>
      </c>
      <c r="X1507" t="str">
        <f t="shared" si="757"/>
        <v>0.00124348485448339-0.01850903315282i</v>
      </c>
      <c r="Y1507" t="str">
        <f t="shared" si="758"/>
        <v>0.009+0.862681342675757i</v>
      </c>
      <c r="Z1507" t="str">
        <f t="shared" si="759"/>
        <v>-0.262854699674284-0.0208658424235667i</v>
      </c>
      <c r="AA1507" t="str">
        <f t="shared" si="760"/>
        <v>0.172465737176996-14.2130145877609i</v>
      </c>
      <c r="AB1507" t="str">
        <f t="shared" si="761"/>
        <v>1.39773871828317-0.142734623587429i</v>
      </c>
      <c r="AC1507" t="str">
        <f t="shared" si="762"/>
        <v>1.995050252467-2.78761946261936i</v>
      </c>
      <c r="AD1507" t="str">
        <f t="shared" si="763"/>
        <v>0.271162951391911+0.307342883466597i</v>
      </c>
      <c r="AE1507" t="str">
        <f t="shared" si="764"/>
        <v>-0.0648634879744946-0.0864445647454937i</v>
      </c>
      <c r="AF1507" t="str">
        <f t="shared" si="765"/>
        <v>-14.2942742377325-2.33810161183047i</v>
      </c>
      <c r="AG1507" t="str">
        <f t="shared" si="766"/>
        <v>1.01598242744015-0.0137597534579259i</v>
      </c>
      <c r="AH1507" t="str">
        <f t="shared" si="767"/>
        <v>0.695033578414294+1.37490885036185i</v>
      </c>
      <c r="AI1507">
        <f t="shared" si="768"/>
        <v>3.7537935922862147</v>
      </c>
      <c r="AJ1507">
        <f t="shared" si="769"/>
        <v>63.182833039300519</v>
      </c>
      <c r="AK1507"/>
      <c r="AL1507"/>
      <c r="AM1507"/>
      <c r="AN1507"/>
    </row>
    <row r="1508" spans="1:40" x14ac:dyDescent="0.25">
      <c r="A1508"/>
      <c r="B1508">
        <f t="shared" si="735"/>
        <v>137400</v>
      </c>
      <c r="C1508" s="237" t="str">
        <f t="shared" si="738"/>
        <v>-4.04826794908562E-06+0.0178240350411505i</v>
      </c>
      <c r="D1508" s="208" t="str">
        <f t="shared" si="739"/>
        <v>-5.9570369937269+0.136650935315487i</v>
      </c>
      <c r="E1508" t="str">
        <f t="shared" si="740"/>
        <v>2870</v>
      </c>
      <c r="F1508" t="str">
        <f t="shared" si="741"/>
        <v>0.777000777000777</v>
      </c>
      <c r="G1508" t="str">
        <f t="shared" si="736"/>
        <v>0.777000777000777</v>
      </c>
      <c r="H1508" t="str">
        <f t="shared" si="742"/>
        <v>8.33828788208277+2.47338893896281i</v>
      </c>
      <c r="I1508" t="str">
        <f t="shared" si="743"/>
        <v>539.568538254047i</v>
      </c>
      <c r="J1508" t="str">
        <f t="shared" si="737"/>
        <v>-248.024555704626+116.696156834262i</v>
      </c>
      <c r="K1508" t="str">
        <f t="shared" si="744"/>
        <v>0.838041759658902-1.78116349963888i</v>
      </c>
      <c r="L1508" t="str">
        <f t="shared" si="745"/>
        <v>0.066989600243664-0.119804918629097i</v>
      </c>
      <c r="M1508" t="str">
        <f t="shared" si="746"/>
        <v>0.905031359902566-1.90096841826798i</v>
      </c>
      <c r="N1508" t="str">
        <f t="shared" si="747"/>
        <v>-0.609356595420686i</v>
      </c>
      <c r="O1508" t="str">
        <f t="shared" si="748"/>
        <v>0.820016433712603-0.572339976273949i</v>
      </c>
      <c r="P1508" t="str">
        <f t="shared" si="749"/>
        <v>0.179983566287397+0.572339976273949i</v>
      </c>
      <c r="Q1508" t="str">
        <f t="shared" si="750"/>
        <v>-0.179983566287397+0.037016619146737i</v>
      </c>
      <c r="R1508" t="str">
        <f t="shared" si="751"/>
        <v>-0.331947900204054-3.24822747616208i</v>
      </c>
      <c r="S1508" t="str">
        <f t="shared" si="752"/>
        <v>0.0632046349192251i</v>
      </c>
      <c r="T1508" t="str">
        <f t="shared" si="753"/>
        <v>0.20530303176542-0.0209806458446006i</v>
      </c>
      <c r="U1508" t="str">
        <f t="shared" si="754"/>
        <v>0.0001-1158.33291915499i</v>
      </c>
      <c r="V1508" t="str">
        <f t="shared" si="755"/>
        <v>0.00002-0.0185793184822885i</v>
      </c>
      <c r="W1508" t="str">
        <f t="shared" si="756"/>
        <v>0.0000199993584529566-0.0185790204806234i</v>
      </c>
      <c r="X1508" t="str">
        <f t="shared" si="757"/>
        <v>0.00124171232380819-0.0184956793235898i</v>
      </c>
      <c r="Y1508" t="str">
        <f t="shared" si="758"/>
        <v>0.009+0.863309661206475i</v>
      </c>
      <c r="Z1508" t="str">
        <f t="shared" si="759"/>
        <v>-0.262465973306364-0.0208195522994182i</v>
      </c>
      <c r="AA1508" t="str">
        <f t="shared" si="760"/>
        <v>0.172174095590498-14.2022230925939i</v>
      </c>
      <c r="AB1508" t="str">
        <f t="shared" si="761"/>
        <v>1.39771743482322-0.142837707941676i</v>
      </c>
      <c r="AC1508" t="str">
        <f t="shared" si="762"/>
        <v>1.99344813906267-2.7862893063253i</v>
      </c>
      <c r="AD1508" t="str">
        <f t="shared" si="763"/>
        <v>0.271295758276088+0.307542870155965i</v>
      </c>
      <c r="AE1508" t="str">
        <f t="shared" si="764"/>
        <v>-0.0648030003802961-0.0863677949769572i</v>
      </c>
      <c r="AF1508" t="str">
        <f t="shared" si="765"/>
        <v>-14.2953248758097-2.33673800364732i</v>
      </c>
      <c r="AG1508" t="str">
        <f t="shared" si="766"/>
        <v>1.0159804992466-0.013756188122665i</v>
      </c>
      <c r="AH1508" t="str">
        <f t="shared" si="767"/>
        <v>0.69456486233435+1.37368570330488i</v>
      </c>
      <c r="AI1508">
        <f t="shared" si="768"/>
        <v>3.7464438865789553</v>
      </c>
      <c r="AJ1508">
        <f t="shared" si="769"/>
        <v>63.177863497894222</v>
      </c>
      <c r="AK1508"/>
      <c r="AL1508"/>
      <c r="AM1508"/>
      <c r="AN1508"/>
    </row>
    <row r="1509" spans="1:40" x14ac:dyDescent="0.25">
      <c r="A1509"/>
      <c r="B1509">
        <f t="shared" si="735"/>
        <v>137500</v>
      </c>
      <c r="C1509" s="237" t="str">
        <f t="shared" si="738"/>
        <v>-4.04238170087732E-06+0.017811072107911i</v>
      </c>
      <c r="D1509" s="208" t="str">
        <f t="shared" si="739"/>
        <v>-5.957036948599+0.136551552827318i</v>
      </c>
      <c r="E1509" t="str">
        <f t="shared" si="740"/>
        <v>2870</v>
      </c>
      <c r="F1509" t="str">
        <f t="shared" si="741"/>
        <v>0.777000777000777</v>
      </c>
      <c r="G1509" t="str">
        <f t="shared" si="736"/>
        <v>0.777000777000777</v>
      </c>
      <c r="H1509" t="str">
        <f t="shared" si="742"/>
        <v>8.33933656019496+2.47192728700213i</v>
      </c>
      <c r="I1509" t="str">
        <f t="shared" si="743"/>
        <v>539.961237335746i</v>
      </c>
      <c r="J1509" t="str">
        <f t="shared" si="737"/>
        <v>-248.38716877012+116.781088535015i</v>
      </c>
      <c r="K1509" t="str">
        <f t="shared" si="744"/>
        <v>0.837035789391567-1.78033063824281i</v>
      </c>
      <c r="L1509" t="str">
        <f t="shared" si="745"/>
        <v>0.0669153707423946-0.119759263440063i</v>
      </c>
      <c r="M1509" t="str">
        <f t="shared" si="746"/>
        <v>0.903951160133962-1.90008990168287i</v>
      </c>
      <c r="N1509" t="str">
        <f t="shared" si="747"/>
        <v>-0.609800086392608i</v>
      </c>
      <c r="O1509" t="str">
        <f t="shared" si="748"/>
        <v>0.819762525466422-0.57270358986208i</v>
      </c>
      <c r="P1509" t="str">
        <f t="shared" si="749"/>
        <v>0.180237474533578+0.57270358986208i</v>
      </c>
      <c r="Q1509" t="str">
        <f t="shared" si="750"/>
        <v>-0.180237474533578+0.0370964965305279i</v>
      </c>
      <c r="R1509" t="str">
        <f t="shared" si="751"/>
        <v>-0.331945867881304-3.24581566687051i</v>
      </c>
      <c r="S1509" t="str">
        <f t="shared" si="752"/>
        <v>0.0632506353813205i</v>
      </c>
      <c r="T1509" t="str">
        <f t="shared" si="753"/>
        <v>0.205299903260204-0.0209957870556963i</v>
      </c>
      <c r="U1509" t="str">
        <f t="shared" si="754"/>
        <v>0.0001-1157.49049521378i</v>
      </c>
      <c r="V1509" t="str">
        <f t="shared" si="755"/>
        <v>0.00002-0.018565806250665i</v>
      </c>
      <c r="W1509" t="str">
        <f t="shared" si="756"/>
        <v>0.0000199993584529566-0.0185655084657289i</v>
      </c>
      <c r="X1509" t="str">
        <f t="shared" si="757"/>
        <v>0.00123994363669802-0.0184823446644128i</v>
      </c>
      <c r="Y1509" t="str">
        <f t="shared" si="758"/>
        <v>0.009+0.863937979737193i</v>
      </c>
      <c r="Z1509" t="str">
        <f t="shared" si="759"/>
        <v>-0.262078113064774-0.0207734007770376i</v>
      </c>
      <c r="AA1509" t="str">
        <f t="shared" si="760"/>
        <v>0.171883212520898-14.1914482887784i</v>
      </c>
      <c r="AB1509" t="str">
        <f t="shared" si="761"/>
        <v>1.39769613574036-0.142940790368422i</v>
      </c>
      <c r="AC1509" t="str">
        <f t="shared" si="762"/>
        <v>1.99184869109965-2.78495980642543i</v>
      </c>
      <c r="AD1509" t="str">
        <f t="shared" si="763"/>
        <v>0.2714286517402+0.307742800835876i</v>
      </c>
      <c r="AE1509" t="str">
        <f t="shared" si="764"/>
        <v>-0.0647426443417754-0.0862911487173048i</v>
      </c>
      <c r="AF1509" t="str">
        <f t="shared" si="765"/>
        <v>-14.296373508794-2.33537573417481i</v>
      </c>
      <c r="AG1509" t="str">
        <f t="shared" si="766"/>
        <v>1.01597857166403-0.0137526328715743i</v>
      </c>
      <c r="AH1509" t="str">
        <f t="shared" si="767"/>
        <v>0.694097089731187+1.37246453268798i</v>
      </c>
      <c r="AI1509">
        <f t="shared" si="768"/>
        <v>3.7391003874033784</v>
      </c>
      <c r="AJ1509">
        <f t="shared" si="769"/>
        <v>63.172887399688982</v>
      </c>
      <c r="AK1509"/>
      <c r="AL1509"/>
      <c r="AM1509"/>
      <c r="AN1509"/>
    </row>
    <row r="1510" spans="1:40" x14ac:dyDescent="0.25">
      <c r="A1510"/>
      <c r="B1510">
        <f t="shared" si="735"/>
        <v>137600</v>
      </c>
      <c r="C1510" s="237" t="str">
        <f t="shared" si="738"/>
        <v>-4.03650828139429E-06+0.0177981280161414i</v>
      </c>
      <c r="D1510" s="208" t="str">
        <f t="shared" si="739"/>
        <v>-5.95703690356945+0.136452314790417i</v>
      </c>
      <c r="E1510" t="str">
        <f t="shared" si="740"/>
        <v>2870</v>
      </c>
      <c r="F1510" t="str">
        <f t="shared" si="741"/>
        <v>0.777000777000777</v>
      </c>
      <c r="G1510" t="str">
        <f t="shared" si="736"/>
        <v>0.777000777000777</v>
      </c>
      <c r="H1510" t="str">
        <f t="shared" si="742"/>
        <v>8.34038323802012+2.47046711686046i</v>
      </c>
      <c r="I1510" t="str">
        <f t="shared" si="743"/>
        <v>540.353936417444i</v>
      </c>
      <c r="J1510" t="str">
        <f t="shared" si="737"/>
        <v>-248.750045650139+116.866020235768i</v>
      </c>
      <c r="K1510" t="str">
        <f t="shared" si="744"/>
        <v>0.836031502029115-1.77949821406725i</v>
      </c>
      <c r="L1510" t="str">
        <f t="shared" si="745"/>
        <v>0.0668412517372605-0.119713612915577i</v>
      </c>
      <c r="M1510" t="str">
        <f t="shared" si="746"/>
        <v>0.902872753766376-1.89921182698283i</v>
      </c>
      <c r="N1510" t="str">
        <f t="shared" si="747"/>
        <v>-0.61024357736453i</v>
      </c>
      <c r="O1510" t="str">
        <f t="shared" si="748"/>
        <v>0.819508455985872-0.573067090808442i</v>
      </c>
      <c r="P1510" t="str">
        <f t="shared" si="749"/>
        <v>0.180491544014128+0.573067090808442i</v>
      </c>
      <c r="Q1510" t="str">
        <f t="shared" si="750"/>
        <v>-0.180491544014128+0.0371764865560881i</v>
      </c>
      <c r="R1510" t="str">
        <f t="shared" si="751"/>
        <v>-0.331943834036209-3.24340732686093i</v>
      </c>
      <c r="S1510" t="str">
        <f t="shared" si="752"/>
        <v>0.0632966358434161i</v>
      </c>
      <c r="T1510" t="str">
        <f t="shared" si="753"/>
        <v>0.205296772460184-0.0210109279834573i</v>
      </c>
      <c r="U1510" t="str">
        <f t="shared" si="754"/>
        <v>0.0001-1156.64929572598i</v>
      </c>
      <c r="V1510" t="str">
        <f t="shared" si="755"/>
        <v>0.00002-0.0185523136589131i</v>
      </c>
      <c r="W1510" t="str">
        <f t="shared" si="756"/>
        <v>0.0000199993584529566-0.0185520160903909i</v>
      </c>
      <c r="X1510" t="str">
        <f t="shared" si="757"/>
        <v>0.00123817878206453-0.0184690291342253i</v>
      </c>
      <c r="Y1510" t="str">
        <f t="shared" si="758"/>
        <v>0.009+0.864566298267911i</v>
      </c>
      <c r="Z1510" t="str">
        <f t="shared" si="759"/>
        <v>-0.261691116365612-0.0207273873342719i</v>
      </c>
      <c r="AA1510" t="str">
        <f t="shared" si="760"/>
        <v>0.171593085300859-14.1806901369624i</v>
      </c>
      <c r="AB1510" t="str">
        <f t="shared" si="761"/>
        <v>1.39767482103431-0.143043870866206i</v>
      </c>
      <c r="AC1510" t="str">
        <f t="shared" si="762"/>
        <v>1.99025190321067-2.78363096398285i</v>
      </c>
      <c r="AD1510" t="str">
        <f t="shared" si="763"/>
        <v>0.271561631763331+0.307942675472993i</v>
      </c>
      <c r="AE1510" t="str">
        <f t="shared" si="764"/>
        <v>-0.0646824194669325-0.0862146256478262i</v>
      </c>
      <c r="AF1510" t="str">
        <f t="shared" si="765"/>
        <v>-14.2974201415896-2.33401480207004i</v>
      </c>
      <c r="AG1510" t="str">
        <f t="shared" si="766"/>
        <v>1.01597664468785-0.0137490876800234i</v>
      </c>
      <c r="AH1510" t="str">
        <f t="shared" si="767"/>
        <v>0.693630257979163+1.37124533346814i</v>
      </c>
      <c r="AI1510">
        <f t="shared" si="768"/>
        <v>3.7317630837354416</v>
      </c>
      <c r="AJ1510">
        <f t="shared" si="769"/>
        <v>63.167904751863517</v>
      </c>
      <c r="AK1510"/>
      <c r="AL1510"/>
      <c r="AM1510"/>
      <c r="AN1510"/>
    </row>
    <row r="1511" spans="1:40" x14ac:dyDescent="0.25">
      <c r="A1511"/>
      <c r="B1511">
        <f t="shared" si="735"/>
        <v>137700</v>
      </c>
      <c r="C1511" s="237" t="str">
        <f t="shared" si="738"/>
        <v>-0.0000040306476533843+0.0177852027247926i</v>
      </c>
      <c r="D1511" s="208" t="str">
        <f t="shared" si="739"/>
        <v>-5.95703685863797+0.136353220890077i</v>
      </c>
      <c r="E1511" t="str">
        <f t="shared" si="740"/>
        <v>2870</v>
      </c>
      <c r="F1511" t="str">
        <f t="shared" si="741"/>
        <v>0.777000777000777</v>
      </c>
      <c r="G1511" t="str">
        <f t="shared" si="736"/>
        <v>0.777000777000777</v>
      </c>
      <c r="H1511" t="str">
        <f t="shared" si="742"/>
        <v>8.3414279204485+2.46900842687949i</v>
      </c>
      <c r="I1511" t="str">
        <f t="shared" si="743"/>
        <v>540.746635499143i</v>
      </c>
      <c r="J1511" t="str">
        <f t="shared" si="737"/>
        <v>-249.113186344684+116.950951936521i</v>
      </c>
      <c r="K1511" t="str">
        <f t="shared" si="744"/>
        <v>0.835028894146451-1.77866622773287i</v>
      </c>
      <c r="L1511" t="str">
        <f t="shared" si="745"/>
        <v>0.0667672430403534-0.119667967150319i</v>
      </c>
      <c r="M1511" t="str">
        <f t="shared" si="746"/>
        <v>0.901796137186804-1.89833419488319i</v>
      </c>
      <c r="N1511" t="str">
        <f t="shared" si="747"/>
        <v>-0.610687068336452i</v>
      </c>
      <c r="O1511" t="str">
        <f t="shared" si="748"/>
        <v>0.819254225320926-0.57343047904154i</v>
      </c>
      <c r="P1511" t="str">
        <f t="shared" si="749"/>
        <v>0.180745774679074+0.57343047904154i</v>
      </c>
      <c r="Q1511" t="str">
        <f t="shared" si="750"/>
        <v>-0.180745774679074+0.037256589294912i</v>
      </c>
      <c r="R1511" t="str">
        <f t="shared" si="751"/>
        <v>-0.33194179866867-3.24100244857439i</v>
      </c>
      <c r="S1511" t="str">
        <f t="shared" si="752"/>
        <v>0.0633426363055115i</v>
      </c>
      <c r="T1511" t="str">
        <f t="shared" si="753"/>
        <v>0.20529363936532-0.0210260686276669i</v>
      </c>
      <c r="U1511" t="str">
        <f t="shared" si="754"/>
        <v>0.0001-1155.80931802393i</v>
      </c>
      <c r="V1511" t="str">
        <f t="shared" si="755"/>
        <v>0.00002-0.0185388406642443i</v>
      </c>
      <c r="W1511" t="str">
        <f t="shared" si="756"/>
        <v>0.0000199993584529566-0.0185385433118218i</v>
      </c>
      <c r="X1511" t="str">
        <f t="shared" si="757"/>
        <v>0.00123641774885927-0.0184557326920801i</v>
      </c>
      <c r="Y1511" t="str">
        <f t="shared" si="758"/>
        <v>0.009+0.865194616798629i</v>
      </c>
      <c r="Z1511" t="str">
        <f t="shared" si="759"/>
        <v>-0.261304980634651-0.0206815114513408i</v>
      </c>
      <c r="AA1511" t="str">
        <f t="shared" si="760"/>
        <v>0.171303711274838-14.1699485979194i</v>
      </c>
      <c r="AB1511" t="str">
        <f t="shared" si="761"/>
        <v>1.39765349070481-0.143146949433553i</v>
      </c>
      <c r="AC1511" t="str">
        <f t="shared" si="762"/>
        <v>1.98865777004032-2.78230278005205i</v>
      </c>
      <c r="AD1511" t="str">
        <f t="shared" si="763"/>
        <v>0.271694698324561+0.308142494033979i</v>
      </c>
      <c r="AE1511" t="str">
        <f t="shared" si="764"/>
        <v>-0.0646223253652281-0.0861382254509296i</v>
      </c>
      <c r="AF1511" t="str">
        <f t="shared" si="765"/>
        <v>-14.2984647790865-2.33265520598941i</v>
      </c>
      <c r="AG1511" t="str">
        <f t="shared" si="766"/>
        <v>1.01597471831346-0.0137455525234594i</v>
      </c>
      <c r="AH1511" t="str">
        <f t="shared" si="767"/>
        <v>0.693164364461695+1.37002810061965i</v>
      </c>
      <c r="AI1511">
        <f t="shared" si="768"/>
        <v>3.7244319645795669</v>
      </c>
      <c r="AJ1511">
        <f t="shared" si="769"/>
        <v>63.162915561593159</v>
      </c>
      <c r="AK1511"/>
      <c r="AL1511"/>
      <c r="AM1511"/>
      <c r="AN1511"/>
    </row>
    <row r="1512" spans="1:40" x14ac:dyDescent="0.25">
      <c r="A1512"/>
      <c r="B1512">
        <f t="shared" si="735"/>
        <v>137800</v>
      </c>
      <c r="C1512" s="237" t="str">
        <f t="shared" si="738"/>
        <v>-4.02479977973032E-06+0.017772296192935i</v>
      </c>
      <c r="D1512" s="208" t="str">
        <f t="shared" si="739"/>
        <v>-5.95703681380427+0.136254270812502i</v>
      </c>
      <c r="E1512" t="str">
        <f t="shared" si="740"/>
        <v>2870</v>
      </c>
      <c r="F1512" t="str">
        <f t="shared" si="741"/>
        <v>0.777000777000777</v>
      </c>
      <c r="G1512" t="str">
        <f t="shared" si="736"/>
        <v>0.777000777000777</v>
      </c>
      <c r="H1512" t="str">
        <f t="shared" si="742"/>
        <v>8.34247061235605+2.46755121540111i</v>
      </c>
      <c r="I1512" t="str">
        <f t="shared" si="743"/>
        <v>541.139334580842i</v>
      </c>
      <c r="J1512" t="str">
        <f t="shared" si="737"/>
        <v>-249.476590853755+117.035883637273i</v>
      </c>
      <c r="K1512" t="str">
        <f t="shared" si="744"/>
        <v>0.834027962326112-1.77783467985504i</v>
      </c>
      <c r="L1512" t="str">
        <f t="shared" si="745"/>
        <v>0.066693344464065-0.119622326238524i</v>
      </c>
      <c r="M1512" t="str">
        <f t="shared" si="746"/>
        <v>0.900721306790177-1.89745700609356i</v>
      </c>
      <c r="N1512" t="str">
        <f t="shared" si="747"/>
        <v>-0.611130559308374i</v>
      </c>
      <c r="O1512" t="str">
        <f t="shared" si="748"/>
        <v>0.818999833521586-0.573793754489899i</v>
      </c>
      <c r="P1512" t="str">
        <f t="shared" si="749"/>
        <v>0.181000166478414+0.573793754489899i</v>
      </c>
      <c r="Q1512" t="str">
        <f t="shared" si="750"/>
        <v>-0.181000166478414+0.037336804818475i</v>
      </c>
      <c r="R1512" t="str">
        <f t="shared" si="751"/>
        <v>-0.331939761778554-3.23860102447378i</v>
      </c>
      <c r="S1512" t="str">
        <f t="shared" si="752"/>
        <v>0.0633886367676071i</v>
      </c>
      <c r="T1512" t="str">
        <f t="shared" si="753"/>
        <v>0.205290503975569-0.0210412089881068i</v>
      </c>
      <c r="U1512" t="str">
        <f t="shared" si="754"/>
        <v>0.0001-1154.97055944772i</v>
      </c>
      <c r="V1512" t="str">
        <f t="shared" si="755"/>
        <v>0.00002-0.0185253872239945i</v>
      </c>
      <c r="W1512" t="str">
        <f t="shared" si="756"/>
        <v>0.0000199993584529566-0.0185250900873581i</v>
      </c>
      <c r="X1512" t="str">
        <f t="shared" si="757"/>
        <v>0.00123466052607352-0.0184424552971464i</v>
      </c>
      <c r="Y1512" t="str">
        <f t="shared" si="758"/>
        <v>0.009+0.865822935329347i</v>
      </c>
      <c r="Z1512" t="str">
        <f t="shared" si="759"/>
        <v>-0.260919703307291-0.0206357726108249i</v>
      </c>
      <c r="AA1512" t="str">
        <f t="shared" si="760"/>
        <v>0.17101508779902-14.1592236325477i</v>
      </c>
      <c r="AB1512" t="str">
        <f t="shared" si="761"/>
        <v>1.39763214475155-0.143250026068975i</v>
      </c>
      <c r="AC1512" t="str">
        <f t="shared" si="762"/>
        <v>1.98706628624491-2.78097525567897i</v>
      </c>
      <c r="AD1512" t="str">
        <f t="shared" si="763"/>
        <v>0.271827851402946+0.30834225648549i</v>
      </c>
      <c r="AE1512" t="str">
        <f t="shared" si="764"/>
        <v>-0.0645623616475719-0.0860619478101351i</v>
      </c>
      <c r="AF1512" t="str">
        <f t="shared" si="765"/>
        <v>-14.2995074261603-2.33129694458861i</v>
      </c>
      <c r="AG1512" t="str">
        <f t="shared" si="766"/>
        <v>1.01597279253632-0.0137420273774054i</v>
      </c>
      <c r="AH1512" t="str">
        <f t="shared" si="767"/>
        <v>0.692699406571096+1.36881282913386i</v>
      </c>
      <c r="AI1512">
        <f t="shared" si="768"/>
        <v>3.7171070189673987</v>
      </c>
      <c r="AJ1512">
        <f t="shared" si="769"/>
        <v>63.157919836051171</v>
      </c>
      <c r="AK1512"/>
      <c r="AL1512"/>
      <c r="AM1512"/>
      <c r="AN1512"/>
    </row>
    <row r="1513" spans="1:40" x14ac:dyDescent="0.25">
      <c r="A1513"/>
      <c r="B1513">
        <f t="shared" si="735"/>
        <v>137900</v>
      </c>
      <c r="C1513" s="237" t="str">
        <f t="shared" si="738"/>
        <v>-0.0000040189646234498+0.0177594083797574i</v>
      </c>
      <c r="D1513" s="208" t="str">
        <f t="shared" si="739"/>
        <v>-5.95703676906807+0.136155464244807i</v>
      </c>
      <c r="E1513" t="str">
        <f t="shared" si="740"/>
        <v>2870</v>
      </c>
      <c r="F1513" t="str">
        <f t="shared" si="741"/>
        <v>0.777000777000777</v>
      </c>
      <c r="G1513" t="str">
        <f t="shared" si="736"/>
        <v>0.777000777000777</v>
      </c>
      <c r="H1513" t="str">
        <f t="shared" si="742"/>
        <v>8.34351131860451+2.46609548076752i</v>
      </c>
      <c r="I1513" t="str">
        <f t="shared" si="743"/>
        <v>541.532033662541i</v>
      </c>
      <c r="J1513" t="str">
        <f t="shared" si="737"/>
        <v>-249.840259177351+117.120815338026i</v>
      </c>
      <c r="K1513" t="str">
        <f t="shared" si="744"/>
        <v>0.833028703158274-1.77700357104382i</v>
      </c>
      <c r="L1513" t="str">
        <f t="shared" si="745"/>
        <v>0.0666195558210856-0.119576690273989i</v>
      </c>
      <c r="M1513" t="str">
        <f t="shared" si="746"/>
        <v>0.89964825897936-1.89658026131781i</v>
      </c>
      <c r="N1513" t="str">
        <f t="shared" si="747"/>
        <v>-0.611574050280296i</v>
      </c>
      <c r="O1513" t="str">
        <f t="shared" si="748"/>
        <v>0.818745280637887-0.574156917082071i</v>
      </c>
      <c r="P1513" t="str">
        <f t="shared" si="749"/>
        <v>0.181254719362113+0.574156917082071i</v>
      </c>
      <c r="Q1513" t="str">
        <f t="shared" si="750"/>
        <v>-0.181254719362113+0.037417133198225i</v>
      </c>
      <c r="R1513" t="str">
        <f t="shared" si="751"/>
        <v>-0.331937723365808-3.23620304704394i</v>
      </c>
      <c r="S1513" t="str">
        <f t="shared" si="752"/>
        <v>0.0634346372297027i</v>
      </c>
      <c r="T1513" t="str">
        <f t="shared" si="753"/>
        <v>0.205287366290891-0.0210563490645634i</v>
      </c>
      <c r="U1513" t="str">
        <f t="shared" si="754"/>
        <v>0.0001-1154.13301734514i</v>
      </c>
      <c r="V1513" t="str">
        <f t="shared" si="755"/>
        <v>0.00002-0.0185119532956233i</v>
      </c>
      <c r="W1513" t="str">
        <f t="shared" si="756"/>
        <v>0.0000199993584529565-0.0185116563744597i</v>
      </c>
      <c r="X1513" t="str">
        <f t="shared" si="757"/>
        <v>0.00123290710273805-0.0184291969087086i</v>
      </c>
      <c r="Y1513" t="str">
        <f t="shared" si="758"/>
        <v>0.009+0.866451253860065i</v>
      </c>
      <c r="Z1513" t="str">
        <f t="shared" si="759"/>
        <v>-0.260535281828514-0.0205901702976518i</v>
      </c>
      <c r="AA1513" t="str">
        <f t="shared" si="760"/>
        <v>0.17072721224127-14.1485152018699i</v>
      </c>
      <c r="AB1513" t="str">
        <f t="shared" si="761"/>
        <v>1.39761078317427-0.143353100771019i</v>
      </c>
      <c r="AC1513" t="str">
        <f t="shared" si="762"/>
        <v>1.98547744649249-2.77964839190119i</v>
      </c>
      <c r="AD1513" t="str">
        <f t="shared" si="763"/>
        <v>0.271961090977533+0.308541962794182i</v>
      </c>
      <c r="AE1513" t="str">
        <f t="shared" si="764"/>
        <v>-0.0645025279263178-0.0859857924100678i</v>
      </c>
      <c r="AF1513" t="str">
        <f t="shared" si="765"/>
        <v>-14.3005480876726-2.32994001652271i</v>
      </c>
      <c r="AG1513" t="str">
        <f t="shared" si="766"/>
        <v>1.01597086735187-0.0137385122174605i</v>
      </c>
      <c r="AH1513" t="str">
        <f t="shared" si="767"/>
        <v>0.692235381708634+1.36759951401929i</v>
      </c>
      <c r="AI1513">
        <f t="shared" si="768"/>
        <v>3.7097882359588712</v>
      </c>
      <c r="AJ1513">
        <f t="shared" si="769"/>
        <v>63.152917582408584</v>
      </c>
      <c r="AK1513"/>
      <c r="AL1513"/>
      <c r="AM1513"/>
      <c r="AN1513"/>
    </row>
    <row r="1514" spans="1:40" x14ac:dyDescent="0.25">
      <c r="A1514"/>
      <c r="B1514">
        <f t="shared" si="735"/>
        <v>138000</v>
      </c>
      <c r="C1514" s="237" t="str">
        <f t="shared" si="738"/>
        <v>-4.01314214769414E-06+0.0177465392445669i</v>
      </c>
      <c r="D1514" s="208" t="str">
        <f t="shared" si="739"/>
        <v>-5.95703672442909+0.136056800875013i</v>
      </c>
      <c r="E1514" t="str">
        <f t="shared" si="740"/>
        <v>2870</v>
      </c>
      <c r="F1514" t="str">
        <f t="shared" si="741"/>
        <v>0.777000777000777</v>
      </c>
      <c r="G1514" t="str">
        <f t="shared" si="736"/>
        <v>0.777000777000777</v>
      </c>
      <c r="H1514" t="str">
        <f t="shared" si="742"/>
        <v>8.34455004404145+2.46464122132114i</v>
      </c>
      <c r="I1514" t="str">
        <f t="shared" si="743"/>
        <v>541.924732744239i</v>
      </c>
      <c r="J1514" t="str">
        <f t="shared" si="737"/>
        <v>-250.204191315473+117.205747038779i</v>
      </c>
      <c r="K1514" t="str">
        <f t="shared" si="744"/>
        <v>0.832031113240687-1.77617290190404i</v>
      </c>
      <c r="L1514" t="str">
        <f t="shared" si="745"/>
        <v>0.0665458769244042-0.119531059350073i</v>
      </c>
      <c r="M1514" t="str">
        <f t="shared" si="746"/>
        <v>0.898576990165091-1.89570396125411i</v>
      </c>
      <c r="N1514" t="str">
        <f t="shared" si="747"/>
        <v>-0.612017541252218i</v>
      </c>
      <c r="O1514" t="str">
        <f t="shared" si="748"/>
        <v>0.818490566719895-0.574519966746627i</v>
      </c>
      <c r="P1514" t="str">
        <f t="shared" si="749"/>
        <v>0.181509433280105+0.574519966746627i</v>
      </c>
      <c r="Q1514" t="str">
        <f t="shared" si="750"/>
        <v>-0.181509433280105+0.037497574505591i</v>
      </c>
      <c r="R1514" t="str">
        <f t="shared" si="751"/>
        <v>-0.331935683430327-3.23380850879146i</v>
      </c>
      <c r="S1514" t="str">
        <f t="shared" si="752"/>
        <v>0.0634806376917981i</v>
      </c>
      <c r="T1514" t="str">
        <f t="shared" si="753"/>
        <v>0.205284226311245-0.02107148885682i</v>
      </c>
      <c r="U1514" t="str">
        <f t="shared" si="754"/>
        <v>0.0001-1153.29668907171i</v>
      </c>
      <c r="V1514" t="str">
        <f t="shared" si="755"/>
        <v>0.00002-0.0184985388367134i</v>
      </c>
      <c r="W1514" t="str">
        <f t="shared" si="756"/>
        <v>0.0000199993584529565-0.0184982421307106i</v>
      </c>
      <c r="X1514" t="str">
        <f t="shared" si="757"/>
        <v>0.00123115746792314-0.0184159574861677i</v>
      </c>
      <c r="Y1514" t="str">
        <f t="shared" si="758"/>
        <v>0.009+0.867079572390783i</v>
      </c>
      <c r="Z1514" t="str">
        <f t="shared" si="759"/>
        <v>-0.260151713652859-0.0205447039990866i</v>
      </c>
      <c r="AA1514" t="str">
        <f t="shared" si="760"/>
        <v>0.17044008198105-14.1378232670325i</v>
      </c>
      <c r="AB1514" t="str">
        <f t="shared" si="761"/>
        <v>1.39758940597268-0.143456173538209i</v>
      </c>
      <c r="AC1514" t="str">
        <f t="shared" si="762"/>
        <v>1.98389124546281-2.77832218974775i</v>
      </c>
      <c r="AD1514" t="str">
        <f t="shared" si="763"/>
        <v>0.272094417027357+0.308741612926714i</v>
      </c>
      <c r="AE1514" t="str">
        <f t="shared" si="764"/>
        <v>-0.0644428238152626-0.0859097589364633i</v>
      </c>
      <c r="AF1514" t="str">
        <f t="shared" si="765"/>
        <v>-14.3015867684705-2.32858442044613i</v>
      </c>
      <c r="AG1514" t="str">
        <f t="shared" si="766"/>
        <v>1.0159689427556-0.0137350070193002i</v>
      </c>
      <c r="AH1514" t="str">
        <f t="shared" si="767"/>
        <v>0.691772287284468+1.3663881503015i</v>
      </c>
      <c r="AI1514">
        <f t="shared" si="768"/>
        <v>3.70247560464176</v>
      </c>
      <c r="AJ1514">
        <f t="shared" si="769"/>
        <v>63.147908807834156</v>
      </c>
      <c r="AK1514"/>
      <c r="AL1514"/>
      <c r="AM1514"/>
      <c r="AN1514"/>
    </row>
    <row r="1515" spans="1:40" x14ac:dyDescent="0.25">
      <c r="A1515"/>
      <c r="B1515">
        <f t="shared" si="735"/>
        <v>138100</v>
      </c>
      <c r="C1515" s="237" t="str">
        <f t="shared" si="738"/>
        <v>-4.00733231574814E-06+0.0177336887467889i</v>
      </c>
      <c r="D1515" s="208" t="str">
        <f t="shared" si="739"/>
        <v>-5.95703667988705+0.135958280392048i</v>
      </c>
      <c r="E1515" t="str">
        <f t="shared" si="740"/>
        <v>2870</v>
      </c>
      <c r="F1515" t="str">
        <f t="shared" si="741"/>
        <v>0.777000777000777</v>
      </c>
      <c r="G1515" t="str">
        <f t="shared" si="736"/>
        <v>0.777000777000777</v>
      </c>
      <c r="H1515" t="str">
        <f t="shared" si="742"/>
        <v>8.34558679350028+2.46318843540468i</v>
      </c>
      <c r="I1515" t="str">
        <f t="shared" si="743"/>
        <v>542.317431825938i</v>
      </c>
      <c r="J1515" t="str">
        <f t="shared" si="737"/>
        <v>-250.568387268121+117.290678739532i</v>
      </c>
      <c r="K1515" t="str">
        <f t="shared" si="744"/>
        <v>0.831035189178706-1.77534267303531i</v>
      </c>
      <c r="L1515" t="str">
        <f t="shared" si="745"/>
        <v>0.0664723075873103-0.119485433559698i</v>
      </c>
      <c r="M1515" t="str">
        <f t="shared" si="746"/>
        <v>0.897507496766016-1.89482810659501i</v>
      </c>
      <c r="N1515" t="str">
        <f t="shared" si="747"/>
        <v>-0.61246103222414i</v>
      </c>
      <c r="O1515" t="str">
        <f t="shared" si="748"/>
        <v>0.818235691817709-0.57488290341216i</v>
      </c>
      <c r="P1515" t="str">
        <f t="shared" si="749"/>
        <v>0.181764308182291+0.57488290341216i</v>
      </c>
      <c r="Q1515" t="str">
        <f t="shared" si="750"/>
        <v>-0.181764308182291+0.03757812881198i</v>
      </c>
      <c r="R1515" t="str">
        <f t="shared" si="751"/>
        <v>-0.331933641971996-3.23141740224464i</v>
      </c>
      <c r="S1515" t="str">
        <f t="shared" si="752"/>
        <v>0.0635266381538937i</v>
      </c>
      <c r="T1515" t="str">
        <f t="shared" si="753"/>
        <v>0.20528108403659-0.0210866283646591i</v>
      </c>
      <c r="U1515" t="str">
        <f t="shared" si="754"/>
        <v>0.0001-1152.46157199055i</v>
      </c>
      <c r="V1515" t="str">
        <f t="shared" si="755"/>
        <v>0.00002-0.0184851438049706i</v>
      </c>
      <c r="W1515" t="str">
        <f t="shared" si="756"/>
        <v>0.0000199993584529565-0.018484847313817i</v>
      </c>
      <c r="X1515" t="str">
        <f t="shared" si="757"/>
        <v>0.0012294116107382-0.0184027369890387i</v>
      </c>
      <c r="Y1515" t="str">
        <f t="shared" si="758"/>
        <v>0.009+0.867707890921501i</v>
      </c>
      <c r="Z1515" t="str">
        <f t="shared" si="759"/>
        <v>-0.259768996244353-0.0204993732047159i</v>
      </c>
      <c r="AA1515" t="str">
        <f t="shared" si="760"/>
        <v>0.170153694409381-14.1271477893056i</v>
      </c>
      <c r="AB1515" t="str">
        <f t="shared" si="761"/>
        <v>1.39756801314651-0.143559244369066i</v>
      </c>
      <c r="AC1515" t="str">
        <f t="shared" si="762"/>
        <v>1.98230767784733-2.77699665023945i</v>
      </c>
      <c r="AD1515" t="str">
        <f t="shared" si="763"/>
        <v>0.272227829531424+0.308941206849737i</v>
      </c>
      <c r="AE1515" t="str">
        <f t="shared" si="764"/>
        <v>-0.0643832489296289-0.0858338470761498i</v>
      </c>
      <c r="AF1515" t="str">
        <f t="shared" si="765"/>
        <v>-14.3026234733873-2.32723015501263i</v>
      </c>
      <c r="AG1515" t="str">
        <f t="shared" si="766"/>
        <v>1.015967018743-0.0137315117586746i</v>
      </c>
      <c r="AH1515" t="str">
        <f t="shared" si="767"/>
        <v>0.691310120717569+1.36517873302299i</v>
      </c>
      <c r="AI1515">
        <f t="shared" si="768"/>
        <v>3.6951691141313487</v>
      </c>
      <c r="AJ1515">
        <f t="shared" si="769"/>
        <v>63.142893519495253</v>
      </c>
      <c r="AK1515"/>
      <c r="AL1515"/>
      <c r="AM1515"/>
      <c r="AN1515"/>
    </row>
    <row r="1516" spans="1:40" x14ac:dyDescent="0.25">
      <c r="A1516"/>
      <c r="B1516">
        <f t="shared" si="735"/>
        <v>138200</v>
      </c>
      <c r="C1516" s="237" t="str">
        <f t="shared" si="738"/>
        <v>-4.00153509102933E-06+0.0177208568459657i</v>
      </c>
      <c r="D1516" s="208" t="str">
        <f t="shared" si="739"/>
        <v>-5.95703663544166+0.135859902485737i</v>
      </c>
      <c r="E1516" t="str">
        <f t="shared" si="740"/>
        <v>2870</v>
      </c>
      <c r="F1516" t="str">
        <f t="shared" si="741"/>
        <v>0.777000777000777</v>
      </c>
      <c r="G1516" t="str">
        <f t="shared" si="736"/>
        <v>0.777000777000777</v>
      </c>
      <c r="H1516" t="str">
        <f t="shared" si="742"/>
        <v>8.34662157180036+2.46173712136114i</v>
      </c>
      <c r="I1516" t="str">
        <f t="shared" si="743"/>
        <v>542.710130907637i</v>
      </c>
      <c r="J1516" t="str">
        <f t="shared" si="737"/>
        <v>-250.932847035294+117.375610440284i</v>
      </c>
      <c r="K1516" t="str">
        <f t="shared" si="744"/>
        <v>0.83004092758525-1.77451288503202i</v>
      </c>
      <c r="L1516" t="str">
        <f t="shared" si="745"/>
        <v>0.06639884762339-0.11943981299535i</v>
      </c>
      <c r="M1516" t="str">
        <f t="shared" si="746"/>
        <v>0.89643977520864-1.89395269802737i</v>
      </c>
      <c r="N1516" t="str">
        <f t="shared" si="747"/>
        <v>-0.612904523196061i</v>
      </c>
      <c r="O1516" t="str">
        <f t="shared" si="748"/>
        <v>0.81798065598146-0.575245727007286i</v>
      </c>
      <c r="P1516" t="str">
        <f t="shared" si="749"/>
        <v>0.18201934401854+0.575245727007286i</v>
      </c>
      <c r="Q1516" t="str">
        <f t="shared" si="750"/>
        <v>-0.18201934401854+0.037658796188775i</v>
      </c>
      <c r="R1516" t="str">
        <f t="shared" si="751"/>
        <v>-0.331931598990725-3.22902971995342i</v>
      </c>
      <c r="S1516" t="str">
        <f t="shared" si="752"/>
        <v>0.0635726386159891i</v>
      </c>
      <c r="T1516" t="str">
        <f t="shared" si="753"/>
        <v>0.205277939466887-0.0211017675878648i</v>
      </c>
      <c r="U1516" t="str">
        <f t="shared" si="754"/>
        <v>0.0001-1151.62766347247i</v>
      </c>
      <c r="V1516" t="str">
        <f t="shared" si="755"/>
        <v>0.00002-0.0184717681582232i</v>
      </c>
      <c r="W1516" t="str">
        <f t="shared" si="756"/>
        <v>0.0000199993584529565-0.0184714718816079i</v>
      </c>
      <c r="X1516" t="str">
        <f t="shared" si="757"/>
        <v>0.00122766952033172-0.0183895353769519i</v>
      </c>
      <c r="Y1516" t="str">
        <f t="shared" si="758"/>
        <v>0.009+0.868336209452219i</v>
      </c>
      <c r="Z1516" t="str">
        <f t="shared" si="759"/>
        <v>-0.259387127076488-0.0204541774064377i</v>
      </c>
      <c r="AA1516" t="str">
        <f t="shared" si="760"/>
        <v>0.169868046928762-14.1164887300817i</v>
      </c>
      <c r="AB1516" t="str">
        <f t="shared" si="761"/>
        <v>1.3975466046955-0.143662313262118i</v>
      </c>
      <c r="AC1516" t="str">
        <f t="shared" si="762"/>
        <v>1.98072673834919-2.77567177438868i</v>
      </c>
      <c r="AD1516" t="str">
        <f t="shared" si="763"/>
        <v>0.272361328468738+0.309140744529907i</v>
      </c>
      <c r="AE1516" t="str">
        <f t="shared" si="764"/>
        <v>-0.0643238028860685-0.0857580565170516i</v>
      </c>
      <c r="AF1516" t="str">
        <f t="shared" si="765"/>
        <v>-14.303658207242-2.3258772188754i</v>
      </c>
      <c r="AG1516" t="str">
        <f t="shared" si="766"/>
        <v>1.01596509530959-0.0137280264114094i</v>
      </c>
      <c r="AH1516" t="str">
        <f t="shared" si="767"/>
        <v>0.690848879435739+1.36397125724315i</v>
      </c>
      <c r="AI1516">
        <f t="shared" si="768"/>
        <v>3.6878687535705761</v>
      </c>
      <c r="AJ1516">
        <f t="shared" si="769"/>
        <v>63.137871724556334</v>
      </c>
      <c r="AK1516"/>
      <c r="AL1516"/>
      <c r="AM1516"/>
      <c r="AN1516"/>
    </row>
    <row r="1517" spans="1:40" x14ac:dyDescent="0.25">
      <c r="A1517"/>
      <c r="B1517">
        <f t="shared" si="735"/>
        <v>138300</v>
      </c>
      <c r="C1517" s="237" t="str">
        <f t="shared" si="738"/>
        <v>-3.99575043708751E-06+0.0177080435017569i</v>
      </c>
      <c r="D1517" s="208" t="str">
        <f t="shared" si="739"/>
        <v>-5.95703659109264+0.135761666846803i</v>
      </c>
      <c r="E1517" t="str">
        <f t="shared" si="740"/>
        <v>2870</v>
      </c>
      <c r="F1517" t="str">
        <f t="shared" si="741"/>
        <v>0.777000777000777</v>
      </c>
      <c r="G1517" t="str">
        <f t="shared" si="736"/>
        <v>0.777000777000777</v>
      </c>
      <c r="H1517" t="str">
        <f t="shared" si="742"/>
        <v>8.347654383747+2.46028727753384i</v>
      </c>
      <c r="I1517" t="str">
        <f t="shared" si="743"/>
        <v>543.102829989336i</v>
      </c>
      <c r="J1517" t="str">
        <f t="shared" si="737"/>
        <v>-251.297570616993+117.460542141037i</v>
      </c>
      <c r="K1517" t="str">
        <f t="shared" si="744"/>
        <v>0.829048325080797-1.77368353848339i</v>
      </c>
      <c r="L1517" t="str">
        <f t="shared" si="745"/>
        <v>0.0663254968465287-0.119394197749084i</v>
      </c>
      <c r="M1517" t="str">
        <f t="shared" si="746"/>
        <v>0.895373821927326-1.89307773623247i</v>
      </c>
      <c r="N1517" t="str">
        <f t="shared" si="747"/>
        <v>-0.613348014167983i</v>
      </c>
      <c r="O1517" t="str">
        <f t="shared" si="748"/>
        <v>0.817725459261307-0.575608437460645i</v>
      </c>
      <c r="P1517" t="str">
        <f t="shared" si="749"/>
        <v>0.182274540738693+0.575608437460645i</v>
      </c>
      <c r="Q1517" t="str">
        <f t="shared" si="750"/>
        <v>-0.182274540738693+0.037739576707338i</v>
      </c>
      <c r="R1517" t="str">
        <f t="shared" si="751"/>
        <v>-0.331929554486429-3.22664545448924i</v>
      </c>
      <c r="S1517" t="str">
        <f t="shared" si="752"/>
        <v>0.0636186390780847i</v>
      </c>
      <c r="T1517" t="str">
        <f t="shared" si="753"/>
        <v>0.205274792602094-0.0211169065262216i</v>
      </c>
      <c r="U1517" t="str">
        <f t="shared" si="754"/>
        <v>0.0001-1150.79496089584i</v>
      </c>
      <c r="V1517" t="str">
        <f t="shared" si="755"/>
        <v>0.00002-0.0184584118544212i</v>
      </c>
      <c r="W1517" t="str">
        <f t="shared" si="756"/>
        <v>0.0000199993584529566-0.018458115792034i</v>
      </c>
      <c r="X1517" t="str">
        <f t="shared" si="757"/>
        <v>0.00122593118589105-0.0183763526096513i</v>
      </c>
      <c r="Y1517" t="str">
        <f t="shared" si="758"/>
        <v>0.009+0.868964527982937i</v>
      </c>
      <c r="Z1517" t="str">
        <f t="shared" si="759"/>
        <v>-0.259006103632165-0.0204091160984485i</v>
      </c>
      <c r="AA1517" t="str">
        <f t="shared" si="760"/>
        <v>0.169583136953119-14.1058460508762i</v>
      </c>
      <c r="AB1517" t="str">
        <f t="shared" si="761"/>
        <v>1.39752518061935-0.143765380215898i</v>
      </c>
      <c r="AC1517" t="str">
        <f t="shared" si="762"/>
        <v>1.97914842168311-2.7743475631995i</v>
      </c>
      <c r="AD1517" t="str">
        <f t="shared" si="763"/>
        <v>0.272494913818284+0.309340225933871i</v>
      </c>
      <c r="AE1517" t="str">
        <f t="shared" si="764"/>
        <v>-0.064264485302652-0.08568238694818i</v>
      </c>
      <c r="AF1517" t="str">
        <f t="shared" si="765"/>
        <v>-14.3046909748396-2.32452561068704i</v>
      </c>
      <c r="AG1517" t="str">
        <f t="shared" si="766"/>
        <v>1.01596317245089-0.0137245509534056i</v>
      </c>
      <c r="AH1517" t="str">
        <f t="shared" si="767"/>
        <v>0.690388560875569+1.36276571803816i</v>
      </c>
      <c r="AI1517">
        <f t="shared" si="768"/>
        <v>3.6805745121298097</v>
      </c>
      <c r="AJ1517">
        <f t="shared" si="769"/>
        <v>63.13284343017861</v>
      </c>
      <c r="AK1517"/>
      <c r="AL1517"/>
      <c r="AM1517"/>
      <c r="AN1517"/>
    </row>
    <row r="1518" spans="1:40" x14ac:dyDescent="0.25">
      <c r="A1518"/>
      <c r="B1518">
        <f t="shared" si="735"/>
        <v>138400</v>
      </c>
      <c r="C1518" s="237" t="str">
        <f t="shared" si="738"/>
        <v>-3.98997831760405E-06+0.0176952486739387i</v>
      </c>
      <c r="D1518" s="208" t="str">
        <f t="shared" si="739"/>
        <v>-5.95703654683973+0.135663573166863i</v>
      </c>
      <c r="E1518" t="str">
        <f t="shared" si="740"/>
        <v>2870</v>
      </c>
      <c r="F1518" t="str">
        <f t="shared" si="741"/>
        <v>0.777000777000777</v>
      </c>
      <c r="G1518" t="str">
        <f t="shared" si="736"/>
        <v>0.777000777000777</v>
      </c>
      <c r="H1518" t="str">
        <f t="shared" si="742"/>
        <v>8.34868523413154+2.45883890226639i</v>
      </c>
      <c r="I1518" t="str">
        <f t="shared" si="743"/>
        <v>543.495529071034i</v>
      </c>
      <c r="J1518" t="str">
        <f t="shared" si="737"/>
        <v>-251.662558013217+117.54547384179i</v>
      </c>
      <c r="K1518" t="str">
        <f t="shared" si="744"/>
        <v>0.828057378293361-1.77285463397348i</v>
      </c>
      <c r="L1518" t="str">
        <f t="shared" si="745"/>
        <v>0.0662522550709101-0.11934858791252i</v>
      </c>
      <c r="M1518" t="str">
        <f t="shared" si="746"/>
        <v>0.894309633364271-1.892203221886i</v>
      </c>
      <c r="N1518" t="str">
        <f t="shared" si="747"/>
        <v>-0.613791505139905i</v>
      </c>
      <c r="O1518" t="str">
        <f t="shared" si="748"/>
        <v>0.817470101707444-0.575971034700896i</v>
      </c>
      <c r="P1518" t="str">
        <f t="shared" si="749"/>
        <v>0.182529898292556+0.575971034700896i</v>
      </c>
      <c r="Q1518" t="str">
        <f t="shared" si="750"/>
        <v>-0.182529898292556+0.037820470439009i</v>
      </c>
      <c r="R1518" t="str">
        <f t="shared" si="751"/>
        <v>-0.331927508458995-3.22426459844505i</v>
      </c>
      <c r="S1518" t="str">
        <f t="shared" si="752"/>
        <v>0.0636646395401801i</v>
      </c>
      <c r="T1518" t="str">
        <f t="shared" si="753"/>
        <v>0.205271643442168-0.021132045179512i</v>
      </c>
      <c r="U1518" t="str">
        <f t="shared" si="754"/>
        <v>0.0001-1149.96346164664i</v>
      </c>
      <c r="V1518" t="str">
        <f t="shared" si="755"/>
        <v>0.00002-0.0184450748516362i</v>
      </c>
      <c r="W1518" t="str">
        <f t="shared" si="756"/>
        <v>0.0000199993584529566-0.0184447790031674i</v>
      </c>
      <c r="X1518" t="str">
        <f t="shared" si="757"/>
        <v>0.00122419659664224-0.0183631886469946i</v>
      </c>
      <c r="Y1518" t="str">
        <f t="shared" si="758"/>
        <v>0.009+0.869592846513655i</v>
      </c>
      <c r="Z1518" t="str">
        <f t="shared" si="759"/>
        <v>-0.258625923403658-0.0203641887772306i</v>
      </c>
      <c r="AA1518" t="str">
        <f t="shared" si="760"/>
        <v>0.169298961907746-14.0952197133259i</v>
      </c>
      <c r="AB1518" t="str">
        <f t="shared" si="761"/>
        <v>1.39750374091777-0.143868445228927i</v>
      </c>
      <c r="AC1518" t="str">
        <f t="shared" si="762"/>
        <v>1.97757272257546-2.77302401766771i</v>
      </c>
      <c r="AD1518" t="str">
        <f t="shared" si="763"/>
        <v>0.272628585559033+0.309539651028278i</v>
      </c>
      <c r="AE1518" t="str">
        <f t="shared" si="764"/>
        <v>-0.0642052957988602-0.085606838059628i</v>
      </c>
      <c r="AF1518" t="str">
        <f t="shared" si="765"/>
        <v>-14.3057217809713-2.32317532909953i</v>
      </c>
      <c r="AG1518" t="str">
        <f t="shared" si="766"/>
        <v>1.01596125016246-0.0137210853606381i</v>
      </c>
      <c r="AH1518" t="str">
        <f t="shared" si="767"/>
        <v>0.689929162482362+1.36156211050093i</v>
      </c>
      <c r="AI1518">
        <f t="shared" si="768"/>
        <v>3.6732863790066799</v>
      </c>
      <c r="AJ1518">
        <f t="shared" si="769"/>
        <v>63.127808643521568</v>
      </c>
      <c r="AK1518"/>
      <c r="AL1518"/>
      <c r="AM1518"/>
      <c r="AN1518"/>
    </row>
    <row r="1519" spans="1:40" x14ac:dyDescent="0.25">
      <c r="A1519"/>
      <c r="B1519">
        <f t="shared" si="735"/>
        <v>138500</v>
      </c>
      <c r="C1519" s="237" t="str">
        <f t="shared" si="738"/>
        <v>-3.98421869639146E-06+0.0176824723224033i</v>
      </c>
      <c r="D1519" s="208" t="str">
        <f t="shared" si="739"/>
        <v>-5.95703650268263+0.135565621138425i</v>
      </c>
      <c r="E1519" t="str">
        <f t="shared" si="740"/>
        <v>2870</v>
      </c>
      <c r="F1519" t="str">
        <f t="shared" si="741"/>
        <v>0.777000777000777</v>
      </c>
      <c r="G1519" t="str">
        <f t="shared" si="736"/>
        <v>0.777000777000777</v>
      </c>
      <c r="H1519" t="str">
        <f t="shared" si="742"/>
        <v>8.34971412773132+2.45739199390278i</v>
      </c>
      <c r="I1519" t="str">
        <f t="shared" si="743"/>
        <v>543.888228152733i</v>
      </c>
      <c r="J1519" t="str">
        <f t="shared" si="737"/>
        <v>-252.027809223967+117.630405542543i</v>
      </c>
      <c r="K1519" t="str">
        <f t="shared" si="744"/>
        <v>0.827068083858476-1.77202617208124i</v>
      </c>
      <c r="L1519" t="str">
        <f t="shared" si="745"/>
        <v>0.0661791221110152-0.119302983576851i</v>
      </c>
      <c r="M1519" t="str">
        <f t="shared" si="746"/>
        <v>0.893247205969491-1.89132915565809i</v>
      </c>
      <c r="N1519" t="str">
        <f t="shared" si="747"/>
        <v>-0.614234996111827i</v>
      </c>
      <c r="O1519" t="str">
        <f t="shared" si="748"/>
        <v>0.817214583370097-0.576333518656723i</v>
      </c>
      <c r="P1519" t="str">
        <f t="shared" si="749"/>
        <v>0.182785416629903+0.576333518656723i</v>
      </c>
      <c r="Q1519" t="str">
        <f t="shared" si="750"/>
        <v>-0.182785416629903+0.037901477455104i</v>
      </c>
      <c r="R1519" t="str">
        <f t="shared" si="751"/>
        <v>-0.331925460908338-3.22188714443519i</v>
      </c>
      <c r="S1519" t="str">
        <f t="shared" si="752"/>
        <v>0.0637106400022757i</v>
      </c>
      <c r="T1519" t="str">
        <f t="shared" si="753"/>
        <v>0.20526849198707-0.0211471835475206i</v>
      </c>
      <c r="U1519" t="str">
        <f t="shared" si="754"/>
        <v>0.0001-1149.13316311838i</v>
      </c>
      <c r="V1519" t="str">
        <f t="shared" si="755"/>
        <v>0.00002-0.018431757108061i</v>
      </c>
      <c r="W1519" t="str">
        <f t="shared" si="756"/>
        <v>0.0000199993584529565-0.0184314614732016i</v>
      </c>
      <c r="X1519" t="str">
        <f t="shared" si="757"/>
        <v>0.00122246574184991-0.0183500434489535i</v>
      </c>
      <c r="Y1519" t="str">
        <f t="shared" si="758"/>
        <v>0.009+0.870221165044373i</v>
      </c>
      <c r="Z1519" t="str">
        <f t="shared" si="759"/>
        <v>-0.258246583892579-0.0203193949415407i</v>
      </c>
      <c r="AA1519" t="str">
        <f t="shared" si="760"/>
        <v>0.169015519229237-14.0846096791895i</v>
      </c>
      <c r="AB1519" t="str">
        <f t="shared" si="761"/>
        <v>1.3974822855905-0.143971508299737i</v>
      </c>
      <c r="AC1519" t="str">
        <f t="shared" si="762"/>
        <v>1.97599963576421-2.77170113878097i</v>
      </c>
      <c r="AD1519" t="str">
        <f t="shared" si="763"/>
        <v>0.27276234366994+0.309739019779776i</v>
      </c>
      <c r="AE1519" t="str">
        <f t="shared" si="764"/>
        <v>-0.0641462339955848-0.0855314095425731i</v>
      </c>
      <c r="AF1519" t="str">
        <f t="shared" si="765"/>
        <v>-14.3067506304139-2.32182637276436i</v>
      </c>
      <c r="AG1519" t="str">
        <f t="shared" si="766"/>
        <v>1.01595932843986-0.0137176296091567i</v>
      </c>
      <c r="AH1519" t="str">
        <f t="shared" si="767"/>
        <v>0.689470681710147+1.36036042974111i</v>
      </c>
      <c r="AI1519">
        <f t="shared" si="768"/>
        <v>3.6660043434265517</v>
      </c>
      <c r="AJ1519">
        <f t="shared" si="769"/>
        <v>63.122767371742675</v>
      </c>
      <c r="AK1519"/>
      <c r="AL1519"/>
      <c r="AM1519"/>
      <c r="AN1519"/>
    </row>
    <row r="1520" spans="1:40" x14ac:dyDescent="0.25">
      <c r="A1520"/>
      <c r="B1520">
        <f t="shared" si="735"/>
        <v>138600</v>
      </c>
      <c r="C1520" s="237" t="str">
        <f t="shared" si="738"/>
        <v>-3.97847153739269E-06+0.0176697144071587i</v>
      </c>
      <c r="D1520" s="208" t="str">
        <f t="shared" si="739"/>
        <v>-5.95703645862108+0.135467810454883i</v>
      </c>
      <c r="E1520" t="str">
        <f t="shared" si="740"/>
        <v>2870</v>
      </c>
      <c r="F1520" t="str">
        <f t="shared" si="741"/>
        <v>0.777000777000777</v>
      </c>
      <c r="G1520" t="str">
        <f t="shared" si="736"/>
        <v>0.777000777000777</v>
      </c>
      <c r="H1520" t="str">
        <f t="shared" si="742"/>
        <v>8.35074106930987+2.45594655078729i</v>
      </c>
      <c r="I1520" t="str">
        <f t="shared" si="743"/>
        <v>544.280927234432i</v>
      </c>
      <c r="J1520" t="str">
        <f t="shared" si="737"/>
        <v>-252.393324249243+117.715337243295i</v>
      </c>
      <c r="K1520" t="str">
        <f t="shared" si="744"/>
        <v>0.82608043841918-1.77119815338052i</v>
      </c>
      <c r="L1520" t="str">
        <f t="shared" si="745"/>
        <v>0.066106097781625-0.119257384832841i</v>
      </c>
      <c r="M1520" t="str">
        <f t="shared" si="746"/>
        <v>0.892186536200805-1.89045553821336i</v>
      </c>
      <c r="N1520" t="str">
        <f t="shared" si="747"/>
        <v>-0.614678487083749i</v>
      </c>
      <c r="O1520" t="str">
        <f t="shared" si="748"/>
        <v>0.816958904299521-0.57669588925683i</v>
      </c>
      <c r="P1520" t="str">
        <f t="shared" si="749"/>
        <v>0.183041095700479+0.57669588925683i</v>
      </c>
      <c r="Q1520" t="str">
        <f t="shared" si="750"/>
        <v>-0.183041095700479+0.0379825978269189i</v>
      </c>
      <c r="R1520" t="str">
        <f t="shared" si="751"/>
        <v>-0.331923411834353-3.2195130850953i</v>
      </c>
      <c r="S1520" t="str">
        <f t="shared" si="752"/>
        <v>0.0637566404643711i</v>
      </c>
      <c r="T1520" t="str">
        <f t="shared" si="753"/>
        <v>0.205265338236759-0.0211623216300302i</v>
      </c>
      <c r="U1520" t="str">
        <f t="shared" si="754"/>
        <v>0.0001-1148.30406271209i</v>
      </c>
      <c r="V1520" t="str">
        <f t="shared" si="755"/>
        <v>0.00002-0.018418458582009i</v>
      </c>
      <c r="W1520" t="str">
        <f t="shared" si="756"/>
        <v>0.0000199993584529566-0.0184181631604509i</v>
      </c>
      <c r="X1520" t="str">
        <f t="shared" si="757"/>
        <v>0.00122073861081711-0.0183369169756125i</v>
      </c>
      <c r="Y1520" t="str">
        <f t="shared" si="758"/>
        <v>0.009+0.870849483575091i</v>
      </c>
      <c r="Z1520" t="str">
        <f t="shared" si="759"/>
        <v>-0.257868082609824-0.020274734092399i</v>
      </c>
      <c r="AA1520" t="str">
        <f t="shared" si="760"/>
        <v>0.168732806365434-14.0740159103461i</v>
      </c>
      <c r="AB1520" t="str">
        <f t="shared" si="761"/>
        <v>1.39746081463727-0.14407456942685i</v>
      </c>
      <c r="AC1520" t="str">
        <f t="shared" si="762"/>
        <v>1.97442915599889-2.77037892751874i</v>
      </c>
      <c r="AD1520" t="str">
        <f t="shared" si="763"/>
        <v>0.272896188129941+0.309938332155014i</v>
      </c>
      <c r="AE1520" t="str">
        <f t="shared" si="764"/>
        <v>-0.0640872995151132-0.085456101089264i</v>
      </c>
      <c r="AF1520" t="str">
        <f t="shared" si="765"/>
        <v>-14.3077775279309-2.32047874033241i</v>
      </c>
      <c r="AG1520" t="str">
        <f t="shared" si="766"/>
        <v>1.01595740727868-0.0137141836750845i</v>
      </c>
      <c r="AH1520" t="str">
        <f t="shared" si="767"/>
        <v>0.689013116021604+1.35916067088489i</v>
      </c>
      <c r="AI1520">
        <f t="shared" si="768"/>
        <v>3.6587283946416611</v>
      </c>
      <c r="AJ1520">
        <f t="shared" si="769"/>
        <v>63.117719621996443</v>
      </c>
      <c r="AK1520"/>
      <c r="AL1520"/>
      <c r="AM1520"/>
      <c r="AN1520"/>
    </row>
    <row r="1521" spans="1:40" x14ac:dyDescent="0.25">
      <c r="A1521"/>
      <c r="B1521">
        <f t="shared" si="735"/>
        <v>138700</v>
      </c>
      <c r="C1521" s="237" t="str">
        <f t="shared" si="738"/>
        <v>-3.97273680468064E-06+0.0176569748883285i</v>
      </c>
      <c r="D1521" s="208" t="str">
        <f t="shared" si="739"/>
        <v>-5.9570364146548+0.135370140810519i</v>
      </c>
      <c r="E1521" t="str">
        <f t="shared" si="740"/>
        <v>2870</v>
      </c>
      <c r="F1521" t="str">
        <f t="shared" si="741"/>
        <v>0.777000777000777</v>
      </c>
      <c r="G1521" t="str">
        <f t="shared" si="736"/>
        <v>0.777000777000777</v>
      </c>
      <c r="H1521" t="str">
        <f t="shared" si="742"/>
        <v>8.35176606361678+2.45450257126459i</v>
      </c>
      <c r="I1521" t="str">
        <f t="shared" si="743"/>
        <v>544.67362631613i</v>
      </c>
      <c r="J1521" t="str">
        <f t="shared" si="737"/>
        <v>-252.759103089044+117.800268944048i</v>
      </c>
      <c r="K1521" t="str">
        <f t="shared" si="744"/>
        <v>0.82509443862602-1.77037057844008i</v>
      </c>
      <c r="L1521" t="str">
        <f t="shared" si="745"/>
        <v>0.0660331818978163-0.119211791770826i</v>
      </c>
      <c r="M1521" t="str">
        <f t="shared" si="746"/>
        <v>0.891127620523836-1.88958237021091i</v>
      </c>
      <c r="N1521" t="str">
        <f t="shared" si="747"/>
        <v>-0.615121978055671i</v>
      </c>
      <c r="O1521" t="str">
        <f t="shared" si="748"/>
        <v>0.816703064546005-0.577058146429946i</v>
      </c>
      <c r="P1521" t="str">
        <f t="shared" si="749"/>
        <v>0.183296935453995+0.577058146429946i</v>
      </c>
      <c r="Q1521" t="str">
        <f t="shared" si="750"/>
        <v>-0.183296935453995+0.038063831625725i</v>
      </c>
      <c r="R1521" t="str">
        <f t="shared" si="751"/>
        <v>-0.331921361236958-3.21714241308227i</v>
      </c>
      <c r="S1521" t="str">
        <f t="shared" si="752"/>
        <v>0.0638026409264667i</v>
      </c>
      <c r="T1521" t="str">
        <f t="shared" si="753"/>
        <v>0.205262182191195-0.0211774594268257i</v>
      </c>
      <c r="U1521" t="str">
        <f t="shared" si="754"/>
        <v>0.0001-1147.4761578363i</v>
      </c>
      <c r="V1521" t="str">
        <f t="shared" si="755"/>
        <v>0.00002-0.0184051792319138i</v>
      </c>
      <c r="W1521" t="str">
        <f t="shared" si="756"/>
        <v>0.0000199993584529566-0.0184048840233494i</v>
      </c>
      <c r="X1521" t="str">
        <f t="shared" si="757"/>
        <v>0.00121901519288502-0.0183238091871684i</v>
      </c>
      <c r="Y1521" t="str">
        <f t="shared" si="758"/>
        <v>0.009+0.871477802105809i</v>
      </c>
      <c r="Z1521" t="str">
        <f t="shared" si="759"/>
        <v>-0.257490417075535-0.0202302057330737i</v>
      </c>
      <c r="AA1521" t="str">
        <f t="shared" si="760"/>
        <v>0.168450820775365-14.0634383687957i</v>
      </c>
      <c r="AB1521" t="str">
        <f t="shared" si="761"/>
        <v>1.39743932805778-0.144177628608802i</v>
      </c>
      <c r="AC1521" t="str">
        <f t="shared" si="762"/>
        <v>1.97286127804055-2.76905738485229i</v>
      </c>
      <c r="AD1521" t="str">
        <f t="shared" si="763"/>
        <v>0.273030118917965+0.310137588120634i</v>
      </c>
      <c r="AE1521" t="str">
        <f t="shared" si="764"/>
        <v>-0.0640284919811303-0.0853809123930189i</v>
      </c>
      <c r="AF1521" t="str">
        <f t="shared" si="765"/>
        <v>-14.3088024782716-2.31913243045407i</v>
      </c>
      <c r="AG1521" t="str">
        <f t="shared" si="766"/>
        <v>1.01595548667451-0.0137107475346191i</v>
      </c>
      <c r="AH1521" t="str">
        <f t="shared" si="767"/>
        <v>0.688556462888079+1.35796282907503i</v>
      </c>
      <c r="AI1521">
        <f t="shared" si="768"/>
        <v>3.6514585219316769</v>
      </c>
      <c r="AJ1521">
        <f t="shared" si="769"/>
        <v>63.112665401434334</v>
      </c>
      <c r="AK1521"/>
      <c r="AL1521"/>
      <c r="AM1521"/>
      <c r="AN1521"/>
    </row>
    <row r="1522" spans="1:40" x14ac:dyDescent="0.25">
      <c r="A1522"/>
      <c r="B1522">
        <f t="shared" ref="B1522:B1585" si="770">B1521+100</f>
        <v>138800</v>
      </c>
      <c r="C1522" s="237" t="str">
        <f t="shared" si="738"/>
        <v>-3.96701446245763E-06+0.0176442537261509i</v>
      </c>
      <c r="D1522" s="208" t="str">
        <f t="shared" si="739"/>
        <v>-5.9570363707835+0.13527261190049i</v>
      </c>
      <c r="E1522" t="str">
        <f t="shared" si="740"/>
        <v>2870</v>
      </c>
      <c r="F1522" t="str">
        <f t="shared" si="741"/>
        <v>0.777000777000777</v>
      </c>
      <c r="G1522" t="str">
        <f t="shared" si="736"/>
        <v>0.777000777000777</v>
      </c>
      <c r="H1522" t="str">
        <f t="shared" si="742"/>
        <v>8.35278911538787+2.45306005367973i</v>
      </c>
      <c r="I1522" t="str">
        <f t="shared" si="743"/>
        <v>545.066325397829i</v>
      </c>
      <c r="J1522" t="str">
        <f t="shared" si="737"/>
        <v>-253.125145743372+117.885200644801i</v>
      </c>
      <c r="K1522" t="str">
        <f t="shared" si="744"/>
        <v>0.824110081136996-1.76954344782365i</v>
      </c>
      <c r="L1522" t="str">
        <f t="shared" si="745"/>
        <v>0.0659603742749643-0.119166204480718i</v>
      </c>
      <c r="M1522" t="str">
        <f t="shared" si="746"/>
        <v>0.89007045541196-1.88870965230437i</v>
      </c>
      <c r="N1522" t="str">
        <f t="shared" si="747"/>
        <v>-0.615565469027593i</v>
      </c>
      <c r="O1522" t="str">
        <f t="shared" si="748"/>
        <v>0.816447064159868-0.577420290104818i</v>
      </c>
      <c r="P1522" t="str">
        <f t="shared" si="749"/>
        <v>0.183552935840132+0.577420290104818i</v>
      </c>
      <c r="Q1522" t="str">
        <f t="shared" si="750"/>
        <v>-0.183552935840132+0.038145178922775i</v>
      </c>
      <c r="R1522" t="str">
        <f t="shared" si="751"/>
        <v>-0.331919309116019-3.21477512107413i</v>
      </c>
      <c r="S1522" t="str">
        <f t="shared" si="752"/>
        <v>0.0638486413885622i</v>
      </c>
      <c r="T1522" t="str">
        <f t="shared" si="753"/>
        <v>0.205259023850334-0.021192596937688i</v>
      </c>
      <c r="U1522" t="str">
        <f t="shared" si="754"/>
        <v>0.0001-1146.64944590703i</v>
      </c>
      <c r="V1522" t="str">
        <f t="shared" si="755"/>
        <v>0.00002-0.0183919190163288i</v>
      </c>
      <c r="W1522" t="str">
        <f t="shared" si="756"/>
        <v>0.0000199993584529565-0.0183916240204511i</v>
      </c>
      <c r="X1522" t="str">
        <f t="shared" si="757"/>
        <v>0.0012172954774329-0.0183107200439304i</v>
      </c>
      <c r="Y1522" t="str">
        <f t="shared" si="758"/>
        <v>0.009+0.872106120636527i</v>
      </c>
      <c r="Z1522" t="str">
        <f t="shared" si="759"/>
        <v>-0.257113584819062-0.0201858093690726i</v>
      </c>
      <c r="AA1522" t="str">
        <f t="shared" si="760"/>
        <v>0.168169559929185-14.0528770166579i</v>
      </c>
      <c r="AB1522" t="str">
        <f t="shared" si="761"/>
        <v>1.39741782585176-0.1442806858441i</v>
      </c>
      <c r="AC1522" t="str">
        <f t="shared" si="762"/>
        <v>1.97129599666182-2.76773651174481i</v>
      </c>
      <c r="AD1522" t="str">
        <f t="shared" si="763"/>
        <v>0.273164136012921+0.31033678764328i</v>
      </c>
      <c r="AE1522" t="str">
        <f t="shared" si="764"/>
        <v>-0.0639698110187066-0.0853058431482203i</v>
      </c>
      <c r="AF1522" t="str">
        <f t="shared" si="765"/>
        <v>-14.3098254861714-2.31778744177924i</v>
      </c>
      <c r="AG1522" t="str">
        <f t="shared" si="766"/>
        <v>1.015953566623-0.013707321164031i</v>
      </c>
      <c r="AH1522" t="str">
        <f t="shared" si="767"/>
        <v>0.688100719789455+1.35676689947066i</v>
      </c>
      <c r="AI1522">
        <f t="shared" si="768"/>
        <v>3.6441947146026976</v>
      </c>
      <c r="AJ1522">
        <f t="shared" si="769"/>
        <v>63.107604717205795</v>
      </c>
      <c r="AK1522"/>
      <c r="AL1522"/>
      <c r="AM1522"/>
      <c r="AN1522"/>
    </row>
    <row r="1523" spans="1:40" x14ac:dyDescent="0.25">
      <c r="A1523"/>
      <c r="B1523">
        <f t="shared" si="770"/>
        <v>138900</v>
      </c>
      <c r="C1523" s="237" t="str">
        <f t="shared" si="738"/>
        <v>-3.96130447505471E-06+0.0176315508809786i</v>
      </c>
      <c r="D1523" s="208" t="str">
        <f t="shared" si="739"/>
        <v>-5.95703632700693+0.135175223420836i</v>
      </c>
      <c r="E1523" t="str">
        <f t="shared" si="740"/>
        <v>2870</v>
      </c>
      <c r="F1523" t="str">
        <f t="shared" si="741"/>
        <v>0.777000777000777</v>
      </c>
      <c r="G1523" t="str">
        <f t="shared" si="736"/>
        <v>0.777000777000777</v>
      </c>
      <c r="H1523" t="str">
        <f t="shared" si="742"/>
        <v>8.35381022934523+2.45161899637814i</v>
      </c>
      <c r="I1523" t="str">
        <f t="shared" si="743"/>
        <v>545.459024479528i</v>
      </c>
      <c r="J1523" t="str">
        <f t="shared" si="737"/>
        <v>-253.491452212224+117.970132345554i</v>
      </c>
      <c r="K1523" t="str">
        <f t="shared" si="744"/>
        <v>0.823127362617591-1.76871676208995i</v>
      </c>
      <c r="L1523" t="str">
        <f t="shared" si="745"/>
        <v>0.0658876747287416-0.119120623052006i</v>
      </c>
      <c r="M1523" t="str">
        <f t="shared" si="746"/>
        <v>0.889015037346333-1.88783738514196i</v>
      </c>
      <c r="N1523" t="str">
        <f t="shared" si="747"/>
        <v>-0.616008959999515i</v>
      </c>
      <c r="O1523" t="str">
        <f t="shared" si="748"/>
        <v>0.816190903191462-0.577782320210221i</v>
      </c>
      <c r="P1523" t="str">
        <f t="shared" si="749"/>
        <v>0.183809096808538+0.577782320210221i</v>
      </c>
      <c r="Q1523" t="str">
        <f t="shared" si="750"/>
        <v>-0.183809096808538+0.038226639789294i</v>
      </c>
      <c r="R1523" t="str">
        <f t="shared" si="751"/>
        <v>-0.331917255471482-3.21241120177004i</v>
      </c>
      <c r="S1523" t="str">
        <f t="shared" si="752"/>
        <v>0.0638946418506576i</v>
      </c>
      <c r="T1523" t="str">
        <f t="shared" si="753"/>
        <v>0.205255863214137-0.0212077341624036i</v>
      </c>
      <c r="U1523" t="str">
        <f t="shared" si="754"/>
        <v>0.0001-1145.8239243477i</v>
      </c>
      <c r="V1523" t="str">
        <f t="shared" si="755"/>
        <v>0.00002-0.0183786778939269i</v>
      </c>
      <c r="W1523" t="str">
        <f t="shared" si="756"/>
        <v>0.0000199993584529567-0.0183783831104298i</v>
      </c>
      <c r="X1523" t="str">
        <f t="shared" si="757"/>
        <v>0.00121557945387799-0.0182976495063201i</v>
      </c>
      <c r="Y1523" t="str">
        <f t="shared" si="758"/>
        <v>0.009+0.872734439167244i</v>
      </c>
      <c r="Z1523" t="str">
        <f t="shared" si="759"/>
        <v>-0.256737583378927-0.0201415445081309i</v>
      </c>
      <c r="AA1523" t="str">
        <f t="shared" si="760"/>
        <v>0.167889021308119-14.0423318161719i</v>
      </c>
      <c r="AB1523" t="str">
        <f t="shared" si="761"/>
        <v>1.39739630801893-0.144383741131291i</v>
      </c>
      <c r="AC1523" t="str">
        <f t="shared" si="762"/>
        <v>1.96973330664677-2.76641630915152i</v>
      </c>
      <c r="AD1523" t="str">
        <f t="shared" si="763"/>
        <v>0.273298239393702+0.310535930689592i</v>
      </c>
      <c r="AE1523" t="str">
        <f t="shared" si="764"/>
        <v>-0.0639112562542963-0.0852308930503139i</v>
      </c>
      <c r="AF1523" t="str">
        <f t="shared" si="765"/>
        <v>-14.3108465563522-2.3164437729573i</v>
      </c>
      <c r="AG1523" t="str">
        <f t="shared" si="766"/>
        <v>1.01595164711976-0.013703904539664i</v>
      </c>
      <c r="AH1523" t="str">
        <f t="shared" si="767"/>
        <v>0.687645884214252+1.35557287724745i</v>
      </c>
      <c r="AI1523">
        <f t="shared" si="768"/>
        <v>3.6369369619887366</v>
      </c>
      <c r="AJ1523">
        <f t="shared" si="769"/>
        <v>63.10253757645755</v>
      </c>
      <c r="AK1523"/>
      <c r="AL1523"/>
      <c r="AM1523"/>
      <c r="AN1523"/>
    </row>
    <row r="1524" spans="1:40" x14ac:dyDescent="0.25">
      <c r="A1524"/>
      <c r="B1524">
        <f t="shared" si="770"/>
        <v>139000</v>
      </c>
      <c r="C1524" s="237" t="str">
        <f t="shared" si="738"/>
        <v>-3.95560680693127E-06+0.0176188663132787i</v>
      </c>
      <c r="D1524" s="208" t="str">
        <f t="shared" si="739"/>
        <v>-5.95703628332481+0.13507797506847i</v>
      </c>
      <c r="E1524" t="str">
        <f t="shared" si="740"/>
        <v>2870</v>
      </c>
      <c r="F1524" t="str">
        <f t="shared" si="741"/>
        <v>0.777000777000777</v>
      </c>
      <c r="G1524" t="str">
        <f t="shared" si="736"/>
        <v>0.777000777000777</v>
      </c>
      <c r="H1524" t="str">
        <f t="shared" si="742"/>
        <v>8.3548294101972+2.45017939770562i</v>
      </c>
      <c r="I1524" t="str">
        <f t="shared" si="743"/>
        <v>545.851723561227i</v>
      </c>
      <c r="J1524" t="str">
        <f t="shared" si="737"/>
        <v>-253.858022495603+118.055064046306i</v>
      </c>
      <c r="K1524" t="str">
        <f t="shared" si="744"/>
        <v>0.8221462797407-1.76789052179267i</v>
      </c>
      <c r="L1524" t="str">
        <f t="shared" si="745"/>
        <v>0.0658150830751175-0.119075047573756i</v>
      </c>
      <c r="M1524" t="str">
        <f t="shared" si="746"/>
        <v>0.887961362815818-1.88696556936643i</v>
      </c>
      <c r="N1524" t="str">
        <f t="shared" si="747"/>
        <v>-0.616452450971437i</v>
      </c>
      <c r="O1524" t="str">
        <f t="shared" si="748"/>
        <v>0.815934581691169-0.578144236674947i</v>
      </c>
      <c r="P1524" t="str">
        <f t="shared" si="749"/>
        <v>0.184065418308831+0.578144236674947i</v>
      </c>
      <c r="Q1524" t="str">
        <f t="shared" si="750"/>
        <v>-0.184065418308831+0.03830821429649i</v>
      </c>
      <c r="R1524" t="str">
        <f t="shared" si="751"/>
        <v>-0.331915200303214-3.2100506478901i</v>
      </c>
      <c r="S1524" t="str">
        <f t="shared" si="752"/>
        <v>0.0639406423127532i</v>
      </c>
      <c r="T1524" t="str">
        <f t="shared" si="753"/>
        <v>0.205252700282563-0.0212228711007536i</v>
      </c>
      <c r="U1524" t="str">
        <f t="shared" si="754"/>
        <v>0.0001-1144.99959058918i</v>
      </c>
      <c r="V1524" t="str">
        <f t="shared" si="755"/>
        <v>0.00002-0.0183654558234996i</v>
      </c>
      <c r="W1524" t="str">
        <f t="shared" si="756"/>
        <v>0.0000199993584529566-0.0183651612520775i</v>
      </c>
      <c r="X1524" t="str">
        <f t="shared" si="757"/>
        <v>0.00121386711167513-0.0182845975348694i</v>
      </c>
      <c r="Y1524" t="str">
        <f t="shared" si="758"/>
        <v>0.009+0.873362757697962i</v>
      </c>
      <c r="Z1524" t="str">
        <f t="shared" si="759"/>
        <v>-0.25636241030276-0.0200974106601962i</v>
      </c>
      <c r="AA1524" t="str">
        <f t="shared" si="760"/>
        <v>0.167609202404397-14.031802729696i</v>
      </c>
      <c r="AB1524" t="str">
        <f t="shared" si="761"/>
        <v>1.397374774559-0.144486794468885i</v>
      </c>
      <c r="AC1524" t="str">
        <f t="shared" si="762"/>
        <v>1.96817320279095-2.76509677801949i</v>
      </c>
      <c r="AD1524" t="str">
        <f t="shared" si="763"/>
        <v>0.273432429039188+0.310735017226213i</v>
      </c>
      <c r="AE1524" t="str">
        <f t="shared" si="764"/>
        <v>-0.0638528273157264-0.0851560617957973i</v>
      </c>
      <c r="AF1524" t="str">
        <f t="shared" si="765"/>
        <v>-14.311865693522-2.31510142263715i</v>
      </c>
      <c r="AG1524" t="str">
        <f t="shared" si="766"/>
        <v>1.01594972816046-0.0137004976379348i</v>
      </c>
      <c r="AH1524" t="str">
        <f t="shared" si="767"/>
        <v>0.687191953659453+1.35438075759724i</v>
      </c>
      <c r="AI1524">
        <f t="shared" si="768"/>
        <v>3.6296852534497415</v>
      </c>
      <c r="AJ1524">
        <f t="shared" si="769"/>
        <v>63.097463986333338</v>
      </c>
      <c r="AK1524"/>
      <c r="AL1524"/>
      <c r="AM1524"/>
      <c r="AN1524"/>
    </row>
    <row r="1525" spans="1:40" x14ac:dyDescent="0.25">
      <c r="A1525"/>
      <c r="B1525">
        <f t="shared" si="770"/>
        <v>139100</v>
      </c>
      <c r="C1525" s="237" t="str">
        <f t="shared" si="738"/>
        <v>-3.94992142267436E-06+0.0176061999836316i</v>
      </c>
      <c r="D1525" s="208" t="str">
        <f t="shared" si="739"/>
        <v>-5.95703623973687+0.134980866541176i</v>
      </c>
      <c r="E1525" t="str">
        <f t="shared" si="740"/>
        <v>2870</v>
      </c>
      <c r="F1525" t="str">
        <f t="shared" si="741"/>
        <v>0.777000777000777</v>
      </c>
      <c r="G1525" t="str">
        <f t="shared" si="736"/>
        <v>0.777000777000777</v>
      </c>
      <c r="H1525" t="str">
        <f t="shared" si="742"/>
        <v>8.35584666263845+2.44874125600843i</v>
      </c>
      <c r="I1525" t="str">
        <f t="shared" si="743"/>
        <v>546.244422642925i</v>
      </c>
      <c r="J1525" t="str">
        <f t="shared" si="737"/>
        <v>-254.224856593507+118.139995747059i</v>
      </c>
      <c r="K1525" t="str">
        <f t="shared" si="744"/>
        <v>0.821166829186681-1.76706472748054i</v>
      </c>
      <c r="L1525" t="str">
        <f t="shared" si="745"/>
        <v>0.0657425991303601-0.119029478134614i</v>
      </c>
      <c r="M1525" t="str">
        <f t="shared" si="746"/>
        <v>0.886909428317041-1.88609420561515i</v>
      </c>
      <c r="N1525" t="str">
        <f t="shared" si="747"/>
        <v>-0.616895941943359i</v>
      </c>
      <c r="O1525" t="str">
        <f t="shared" si="748"/>
        <v>0.815678099709404-0.578506039427815i</v>
      </c>
      <c r="P1525" t="str">
        <f t="shared" si="749"/>
        <v>0.184321900290596+0.578506039427815i</v>
      </c>
      <c r="Q1525" t="str">
        <f t="shared" si="750"/>
        <v>-0.184321900290596+0.038389902515544i</v>
      </c>
      <c r="R1525" t="str">
        <f t="shared" si="751"/>
        <v>-0.331913143611152-3.20769345217542i</v>
      </c>
      <c r="S1525" t="str">
        <f t="shared" si="752"/>
        <v>0.0639866427748486i</v>
      </c>
      <c r="T1525" t="str">
        <f t="shared" si="753"/>
        <v>0.20524953505557-0.0212380077525238i</v>
      </c>
      <c r="U1525" t="str">
        <f t="shared" si="754"/>
        <v>0.0001-1144.17644206969i</v>
      </c>
      <c r="V1525" t="str">
        <f t="shared" si="755"/>
        <v>0.00002-0.0183522527639572i</v>
      </c>
      <c r="W1525" t="str">
        <f t="shared" si="756"/>
        <v>0.0000199993584529566-0.0183519584043052i</v>
      </c>
      <c r="X1525" t="str">
        <f t="shared" si="757"/>
        <v>0.00121215844031679-0.0182715640902222i</v>
      </c>
      <c r="Y1525" t="str">
        <f t="shared" si="758"/>
        <v>0.009+0.87399107622868i</v>
      </c>
      <c r="Z1525" t="str">
        <f t="shared" si="759"/>
        <v>-0.255988063147291-0.0200534073374207i</v>
      </c>
      <c r="AA1525" t="str">
        <f t="shared" si="760"/>
        <v>0.167330100721209-14.0212897197069i</v>
      </c>
      <c r="AB1525" t="str">
        <f t="shared" si="761"/>
        <v>1.39735322547171-0.144589845855424i</v>
      </c>
      <c r="AC1525" t="str">
        <f t="shared" si="762"/>
        <v>1.96661567990138-2.76377791928792i</v>
      </c>
      <c r="AD1525" t="str">
        <f t="shared" si="763"/>
        <v>0.273566704928248+0.310934047219783i</v>
      </c>
      <c r="AE1525" t="str">
        <f t="shared" si="764"/>
        <v>-0.0637945238321973-0.0850813490822224i</v>
      </c>
      <c r="AF1525" t="str">
        <f t="shared" si="765"/>
        <v>-14.3128829023753-2.31376038946725i</v>
      </c>
      <c r="AG1525" t="str">
        <f t="shared" si="766"/>
        <v>1.01594780974077-0.0136971004353327i</v>
      </c>
      <c r="AH1525" t="str">
        <f t="shared" si="767"/>
        <v>0.686738925630599+1.35319053572824i</v>
      </c>
      <c r="AI1525">
        <f t="shared" si="768"/>
        <v>3.6224395783732133</v>
      </c>
      <c r="AJ1525">
        <f t="shared" si="769"/>
        <v>63.092383953973922</v>
      </c>
      <c r="AK1525"/>
      <c r="AL1525"/>
      <c r="AM1525"/>
      <c r="AN1525"/>
    </row>
    <row r="1526" spans="1:40" x14ac:dyDescent="0.25">
      <c r="A1526"/>
      <c r="B1526">
        <f t="shared" si="770"/>
        <v>139200</v>
      </c>
      <c r="C1526" s="237" t="str">
        <f t="shared" si="738"/>
        <v>-0.0000039442482869982+0.0175935518527313i</v>
      </c>
      <c r="D1526" s="208" t="str">
        <f t="shared" si="739"/>
        <v>-5.95703619624283+0.134883897537607i</v>
      </c>
      <c r="E1526" t="str">
        <f t="shared" si="740"/>
        <v>2870</v>
      </c>
      <c r="F1526" t="str">
        <f t="shared" si="741"/>
        <v>0.777000777000777</v>
      </c>
      <c r="G1526" t="str">
        <f t="shared" si="736"/>
        <v>0.777000777000777</v>
      </c>
      <c r="H1526" t="str">
        <f t="shared" si="742"/>
        <v>8.35686199135003+2.44730456963322i</v>
      </c>
      <c r="I1526" t="str">
        <f t="shared" si="743"/>
        <v>546.637121724624i</v>
      </c>
      <c r="J1526" t="str">
        <f t="shared" si="737"/>
        <v>-254.591954505936+118.224927447812i</v>
      </c>
      <c r="K1526" t="str">
        <f t="shared" si="744"/>
        <v>0.820189007643289-1.76623937969736i</v>
      </c>
      <c r="L1526" t="str">
        <f t="shared" si="745"/>
        <v>0.0656702227110328-0.118983914822808i</v>
      </c>
      <c r="M1526" t="str">
        <f t="shared" si="746"/>
        <v>0.885859230354322-1.88522329452017i</v>
      </c>
      <c r="N1526" t="str">
        <f t="shared" si="747"/>
        <v>-0.61733943291528i</v>
      </c>
      <c r="O1526" t="str">
        <f t="shared" si="748"/>
        <v>0.815421457296613-0.578867728397661i</v>
      </c>
      <c r="P1526" t="str">
        <f t="shared" si="749"/>
        <v>0.184578542703387+0.578867728397661i</v>
      </c>
      <c r="Q1526" t="str">
        <f t="shared" si="750"/>
        <v>-0.184578542703387+0.0384717045176191i</v>
      </c>
      <c r="R1526" t="str">
        <f t="shared" si="751"/>
        <v>-0.331911085395161-3.2053396073879i</v>
      </c>
      <c r="S1526" t="str">
        <f t="shared" si="752"/>
        <v>0.0640326432369442i</v>
      </c>
      <c r="T1526" t="str">
        <f t="shared" si="753"/>
        <v>0.205246367533116-0.0212531441174953i</v>
      </c>
      <c r="U1526" t="str">
        <f t="shared" si="754"/>
        <v>0.0001-1143.35447623488i</v>
      </c>
      <c r="V1526" t="str">
        <f t="shared" si="755"/>
        <v>0.00002-0.0183390686743279i</v>
      </c>
      <c r="W1526" t="str">
        <f t="shared" si="756"/>
        <v>0.0000199993584529566-0.0183387745261417i</v>
      </c>
      <c r="X1526" t="str">
        <f t="shared" si="757"/>
        <v>0.00121045342933285-0.0182585491331324i</v>
      </c>
      <c r="Y1526" t="str">
        <f t="shared" si="758"/>
        <v>0.009+0.874619394759398i</v>
      </c>
      <c r="Z1526" t="str">
        <f t="shared" si="759"/>
        <v>-0.255614539478278-0.0200095340541478i</v>
      </c>
      <c r="AA1526" t="str">
        <f t="shared" si="760"/>
        <v>0.167051713772636-14.0107927487994i</v>
      </c>
      <c r="AB1526" t="str">
        <f t="shared" si="761"/>
        <v>1.39733166075676-0.144692895289417i</v>
      </c>
      <c r="AC1526" t="str">
        <f t="shared" si="762"/>
        <v>1.96506073279653-2.76245973388802i</v>
      </c>
      <c r="AD1526" t="str">
        <f t="shared" si="763"/>
        <v>0.273701067039727+0.311133020636935i</v>
      </c>
      <c r="AE1526" t="str">
        <f t="shared" si="764"/>
        <v>-0.0637363454342682-0.0850067546081834i</v>
      </c>
      <c r="AF1526" t="str">
        <f t="shared" si="765"/>
        <v>-14.3138981875929-2.31242067209561i</v>
      </c>
      <c r="AG1526" t="str">
        <f t="shared" si="766"/>
        <v>1.01594589185638-0.013693712908419i</v>
      </c>
      <c r="AH1526" t="str">
        <f t="shared" si="767"/>
        <v>0.686286797641635+1.35200220686475i</v>
      </c>
      <c r="AI1526">
        <f t="shared" si="768"/>
        <v>3.6151999261727248</v>
      </c>
      <c r="AJ1526">
        <f t="shared" si="769"/>
        <v>63.087297486517535</v>
      </c>
      <c r="AK1526"/>
      <c r="AL1526"/>
      <c r="AM1526"/>
      <c r="AN1526"/>
    </row>
    <row r="1527" spans="1:40" x14ac:dyDescent="0.25">
      <c r="A1527"/>
      <c r="B1527">
        <f t="shared" si="770"/>
        <v>139300</v>
      </c>
      <c r="C1527" s="237" t="str">
        <f t="shared" si="738"/>
        <v>-3.93858736474361E-06+0.0175809218813845i</v>
      </c>
      <c r="D1527" s="208" t="str">
        <f t="shared" si="739"/>
        <v>-5.95703615284242+0.134787067757281i</v>
      </c>
      <c r="E1527" t="str">
        <f t="shared" si="740"/>
        <v>2870</v>
      </c>
      <c r="F1527" t="str">
        <f t="shared" si="741"/>
        <v>0.777000777000777</v>
      </c>
      <c r="G1527" t="str">
        <f t="shared" si="736"/>
        <v>0.777000777000777</v>
      </c>
      <c r="H1527" t="str">
        <f t="shared" si="742"/>
        <v>8.35787540099941+2.44586933692709i</v>
      </c>
      <c r="I1527" t="str">
        <f t="shared" si="743"/>
        <v>547.029820806323i</v>
      </c>
      <c r="J1527" t="str">
        <f t="shared" si="737"/>
        <v>-254.959316232891+118.309859148565i</v>
      </c>
      <c r="K1527" t="str">
        <f t="shared" si="744"/>
        <v>0.819212811805667-1.76541447898199i</v>
      </c>
      <c r="L1527" t="str">
        <f t="shared" si="745"/>
        <v>0.0655979536339962-0.11893835772615i</v>
      </c>
      <c r="M1527" t="str">
        <f t="shared" si="746"/>
        <v>0.884810765439663-1.88435283670814i</v>
      </c>
      <c r="N1527" t="str">
        <f t="shared" si="747"/>
        <v>-0.617782923887202i</v>
      </c>
      <c r="O1527" t="str">
        <f t="shared" si="748"/>
        <v>0.815164654503272-0.57922930351335i</v>
      </c>
      <c r="P1527" t="str">
        <f t="shared" si="749"/>
        <v>0.184835345496728+0.57922930351335i</v>
      </c>
      <c r="Q1527" t="str">
        <f t="shared" si="750"/>
        <v>-0.184835345496728+0.038553620373852i</v>
      </c>
      <c r="R1527" t="str">
        <f t="shared" si="751"/>
        <v>-0.331909025655184-3.20298910631027i</v>
      </c>
      <c r="S1527" t="str">
        <f t="shared" si="752"/>
        <v>0.0640786436990396i</v>
      </c>
      <c r="T1527" t="str">
        <f t="shared" si="753"/>
        <v>0.205243197715161-0.0212682801954539i</v>
      </c>
      <c r="U1527" t="str">
        <f t="shared" si="754"/>
        <v>0.0001-1142.53369053766i</v>
      </c>
      <c r="V1527" t="str">
        <f t="shared" si="755"/>
        <v>0.00002-0.0183259035137577i</v>
      </c>
      <c r="W1527" t="str">
        <f t="shared" si="756"/>
        <v>0.0000199993584529567-0.0183256095767336i</v>
      </c>
      <c r="X1527" t="str">
        <f t="shared" si="757"/>
        <v>0.00120875206829043-0.0182455526244646i</v>
      </c>
      <c r="Y1527" t="str">
        <f t="shared" si="758"/>
        <v>0.009+0.875247713290116i</v>
      </c>
      <c r="Z1527" t="str">
        <f t="shared" si="759"/>
        <v>-0.255241836870491-0.0199657903269005i</v>
      </c>
      <c r="AA1527" t="str">
        <f t="shared" si="760"/>
        <v>0.166774039083595-14.0003117796859i</v>
      </c>
      <c r="AB1527" t="str">
        <f t="shared" si="761"/>
        <v>1.39731008041387-0.144795942769406i</v>
      </c>
      <c r="AC1527" t="str">
        <f t="shared" si="762"/>
        <v>1.96350835630619-2.76114222274311i</v>
      </c>
      <c r="AD1527" t="str">
        <f t="shared" si="763"/>
        <v>0.273835515352462+0.311331937444309i</v>
      </c>
      <c r="AE1527" t="str">
        <f t="shared" si="764"/>
        <v>-0.0636782917538592-0.0849322780733203i</v>
      </c>
      <c r="AF1527" t="str">
        <f t="shared" si="765"/>
        <v>-14.3149115538418-2.31108226916981i</v>
      </c>
      <c r="AG1527" t="str">
        <f t="shared" si="766"/>
        <v>1.015943974503-0.0136903350338273i</v>
      </c>
      <c r="AH1527" t="str">
        <f t="shared" si="767"/>
        <v>0.685835567214952+1.35081576624723i</v>
      </c>
      <c r="AI1527">
        <f t="shared" si="768"/>
        <v>3.6079662862887476</v>
      </c>
      <c r="AJ1527">
        <f t="shared" si="769"/>
        <v>63.082204591099618</v>
      </c>
      <c r="AK1527"/>
      <c r="AL1527"/>
      <c r="AM1527"/>
      <c r="AN1527"/>
    </row>
    <row r="1528" spans="1:40" x14ac:dyDescent="0.25">
      <c r="A1528"/>
      <c r="B1528">
        <f t="shared" si="770"/>
        <v>139400</v>
      </c>
      <c r="C1528" s="237" t="str">
        <f t="shared" si="738"/>
        <v>-3.93293862087749E-06+0.0175683100305103i</v>
      </c>
      <c r="D1528" s="208" t="str">
        <f t="shared" si="739"/>
        <v>-5.95703610953539+0.134690376900579i</v>
      </c>
      <c r="E1528" t="str">
        <f t="shared" si="740"/>
        <v>2870</v>
      </c>
      <c r="F1528" t="str">
        <f t="shared" si="741"/>
        <v>0.777000777000777</v>
      </c>
      <c r="G1528" t="str">
        <f t="shared" si="736"/>
        <v>0.777000777000777</v>
      </c>
      <c r="H1528" t="str">
        <f t="shared" si="742"/>
        <v>8.35888689624054+2.44443555623761i</v>
      </c>
      <c r="I1528" t="str">
        <f t="shared" si="743"/>
        <v>547.422519888021i</v>
      </c>
      <c r="J1528" t="str">
        <f t="shared" si="737"/>
        <v>-255.326941774372+118.394790849317i</v>
      </c>
      <c r="K1528" t="str">
        <f t="shared" si="744"/>
        <v>0.818238238376342-1.76459002586841i</v>
      </c>
      <c r="L1528" t="str">
        <f t="shared" si="745"/>
        <v>0.0655257917164075-0.118892806932033i</v>
      </c>
      <c r="M1528" t="str">
        <f t="shared" si="746"/>
        <v>0.88376403009275-1.88348283280044i</v>
      </c>
      <c r="N1528" t="str">
        <f t="shared" si="747"/>
        <v>-0.618226414859124i</v>
      </c>
      <c r="O1528" t="str">
        <f t="shared" si="748"/>
        <v>0.814907691379892-0.579590764703764i</v>
      </c>
      <c r="P1528" t="str">
        <f t="shared" si="749"/>
        <v>0.185092308620108+0.579590764703764i</v>
      </c>
      <c r="Q1528" t="str">
        <f t="shared" si="750"/>
        <v>-0.185092308620108+0.03863565015536i</v>
      </c>
      <c r="R1528" t="str">
        <f t="shared" si="751"/>
        <v>-0.33190696439109-3.20064194174596i</v>
      </c>
      <c r="S1528" t="str">
        <f t="shared" si="752"/>
        <v>0.0641246441611352i</v>
      </c>
      <c r="T1528" t="str">
        <f t="shared" si="753"/>
        <v>0.205240025601664-0.0212834159861812i</v>
      </c>
      <c r="U1528" t="str">
        <f t="shared" si="754"/>
        <v>0.0001-1141.71408243827i</v>
      </c>
      <c r="V1528" t="str">
        <f t="shared" si="755"/>
        <v>0.00002-0.0183127572415097i</v>
      </c>
      <c r="W1528" t="str">
        <f t="shared" si="756"/>
        <v>0.0000199993584529566-0.0183124635153447i</v>
      </c>
      <c r="X1528" t="str">
        <f t="shared" si="757"/>
        <v>0.00120705434679375-0.0182325745251931i</v>
      </c>
      <c r="Y1528" t="str">
        <f t="shared" si="758"/>
        <v>0.009+0.875876031820834i</v>
      </c>
      <c r="Z1528" t="str">
        <f t="shared" si="759"/>
        <v>-0.25486995290766-0.0199221756743705i</v>
      </c>
      <c r="AA1528" t="str">
        <f t="shared" si="760"/>
        <v>0.166497074189791-13.9898467751958i</v>
      </c>
      <c r="AB1528" t="str">
        <f t="shared" si="761"/>
        <v>1.39728848444277-0.144898988293905i</v>
      </c>
      <c r="AC1528" t="str">
        <f t="shared" si="762"/>
        <v>1.96195854527161-2.75982538676869i</v>
      </c>
      <c r="AD1528" t="str">
        <f t="shared" si="763"/>
        <v>0.273970049845271+0.311530797608541i</v>
      </c>
      <c r="AE1528" t="str">
        <f t="shared" si="764"/>
        <v>-0.0636203624242395-0.0848579191783083i</v>
      </c>
      <c r="AF1528" t="str">
        <f t="shared" si="765"/>
        <v>-14.3159230057759-2.30974517933703i</v>
      </c>
      <c r="AG1528" t="str">
        <f t="shared" si="766"/>
        <v>1.01594205767637-0.0136869667882627i</v>
      </c>
      <c r="AH1528" t="str">
        <f t="shared" si="767"/>
        <v>0.685385231881322+1.34963120913219i</v>
      </c>
      <c r="AI1528">
        <f t="shared" si="768"/>
        <v>3.6007386481882531</v>
      </c>
      <c r="AJ1528">
        <f t="shared" si="769"/>
        <v>63.077105274853075</v>
      </c>
      <c r="AK1528"/>
      <c r="AL1528"/>
      <c r="AM1528"/>
      <c r="AN1528"/>
    </row>
    <row r="1529" spans="1:40" x14ac:dyDescent="0.25">
      <c r="A1529"/>
      <c r="B1529">
        <f t="shared" si="770"/>
        <v>139500</v>
      </c>
      <c r="C1529" s="237" t="str">
        <f t="shared" si="738"/>
        <v>-3.92730202049225E-06+0.0175557162611401i</v>
      </c>
      <c r="D1529" s="208" t="str">
        <f t="shared" si="739"/>
        <v>-5.95703606632145+0.134593824668741i</v>
      </c>
      <c r="E1529" t="str">
        <f t="shared" si="740"/>
        <v>2870</v>
      </c>
      <c r="F1529" t="str">
        <f t="shared" si="741"/>
        <v>0.777000777000777</v>
      </c>
      <c r="G1529" t="str">
        <f t="shared" si="736"/>
        <v>0.777000777000777</v>
      </c>
      <c r="H1529" t="str">
        <f t="shared" si="742"/>
        <v>8.35989648171386+2.44300322591275i</v>
      </c>
      <c r="I1529" t="str">
        <f t="shared" si="743"/>
        <v>547.81521896972i</v>
      </c>
      <c r="J1529" t="str">
        <f t="shared" si="737"/>
        <v>-255.694831130379+118.47972255007i</v>
      </c>
      <c r="K1529" t="str">
        <f t="shared" si="744"/>
        <v>0.817265284065222-1.7637660208857i</v>
      </c>
      <c r="L1529" t="str">
        <f t="shared" si="745"/>
        <v>0.0654537367757197-0.118847262527439i</v>
      </c>
      <c r="M1529" t="str">
        <f t="shared" si="746"/>
        <v>0.882719020840942-1.88261328341314i</v>
      </c>
      <c r="N1529" t="str">
        <f t="shared" si="747"/>
        <v>-0.618669905831046i</v>
      </c>
      <c r="O1529" t="str">
        <f t="shared" si="748"/>
        <v>0.814650567977014-0.579952111897809i</v>
      </c>
      <c r="P1529" t="str">
        <f t="shared" si="749"/>
        <v>0.185349432022986+0.579952111897809i</v>
      </c>
      <c r="Q1529" t="str">
        <f t="shared" si="750"/>
        <v>-0.185349432022986+0.0387177939332369i</v>
      </c>
      <c r="R1529" t="str">
        <f t="shared" si="751"/>
        <v>-0.331904901602777-3.19829810651905i</v>
      </c>
      <c r="S1529" t="str">
        <f t="shared" si="752"/>
        <v>0.0641706446232306i</v>
      </c>
      <c r="T1529" t="str">
        <f t="shared" si="753"/>
        <v>0.205236851192585-0.0212985514894601i</v>
      </c>
      <c r="U1529" t="str">
        <f t="shared" si="754"/>
        <v>0.0001-1140.89564940427i</v>
      </c>
      <c r="V1529" t="str">
        <f t="shared" si="755"/>
        <v>0.00002-0.0182996298169638i</v>
      </c>
      <c r="W1529" t="str">
        <f t="shared" si="756"/>
        <v>0.0000199993584529565-0.0182993363013557i</v>
      </c>
      <c r="X1529" t="str">
        <f t="shared" si="757"/>
        <v>0.00120536025448396-0.0182196147964018i</v>
      </c>
      <c r="Y1529" t="str">
        <f t="shared" si="758"/>
        <v>0.009+0.876504350351552i</v>
      </c>
      <c r="Z1529" t="str">
        <f t="shared" si="759"/>
        <v>-0.254498885182438-0.0198786896174068i</v>
      </c>
      <c r="AA1529" t="str">
        <f t="shared" si="760"/>
        <v>0.166220816637646-13.9793976982752i</v>
      </c>
      <c r="AB1529" t="str">
        <f t="shared" si="761"/>
        <v>1.3972668728432-0.145002031861434i</v>
      </c>
      <c r="AC1529" t="str">
        <f t="shared" si="762"/>
        <v>1.9604112945454-2.75850922687242i</v>
      </c>
      <c r="AD1529" t="str">
        <f t="shared" si="763"/>
        <v>0.27410467049696+0.311729601096268i</v>
      </c>
      <c r="AE1529" t="str">
        <f t="shared" si="764"/>
        <v>-0.0635625570800249-0.0847836776248567i</v>
      </c>
      <c r="AF1529" t="str">
        <f t="shared" si="765"/>
        <v>-14.3169325480353-2.30840940124401i</v>
      </c>
      <c r="AG1529" t="str">
        <f t="shared" si="766"/>
        <v>1.01594014137221-0.0136836081485018i</v>
      </c>
      <c r="AH1529" t="str">
        <f t="shared" si="767"/>
        <v>0.684935789179903+1.34844853079213i</v>
      </c>
      <c r="AI1529">
        <f t="shared" si="768"/>
        <v>3.5935170013647832</v>
      </c>
      <c r="AJ1529">
        <f t="shared" si="769"/>
        <v>63.071999544907037</v>
      </c>
      <c r="AK1529"/>
      <c r="AL1529"/>
      <c r="AM1529"/>
      <c r="AN1529"/>
    </row>
    <row r="1530" spans="1:40" x14ac:dyDescent="0.25">
      <c r="A1530"/>
      <c r="B1530">
        <f t="shared" si="770"/>
        <v>139600</v>
      </c>
      <c r="C1530" s="237" t="str">
        <f t="shared" si="738"/>
        <v>-3.92167752880527E-06+0.0175431405344166i</v>
      </c>
      <c r="D1530" s="208" t="str">
        <f t="shared" si="739"/>
        <v>-5.95703602320035+0.134497410763861i</v>
      </c>
      <c r="E1530" t="str">
        <f t="shared" si="740"/>
        <v>2870</v>
      </c>
      <c r="F1530" t="str">
        <f t="shared" si="741"/>
        <v>0.777000777000777</v>
      </c>
      <c r="G1530" t="str">
        <f t="shared" si="736"/>
        <v>0.777000777000777</v>
      </c>
      <c r="H1530" t="str">
        <f t="shared" si="742"/>
        <v>8.36090416204635+2.44157234430105i</v>
      </c>
      <c r="I1530" t="str">
        <f t="shared" si="743"/>
        <v>548.207918051419i</v>
      </c>
      <c r="J1530" t="str">
        <f t="shared" si="737"/>
        <v>-256.062984300911+118.564654250823i</v>
      </c>
      <c r="K1530" t="str">
        <f t="shared" si="744"/>
        <v>0.816293945589553-1.76294246455811i</v>
      </c>
      <c r="L1530" t="str">
        <f t="shared" si="745"/>
        <v>0.0653817886296838-0.118801724598938i</v>
      </c>
      <c r="M1530" t="str">
        <f t="shared" si="746"/>
        <v>0.881675734219237-1.88174418915705i</v>
      </c>
      <c r="N1530" t="str">
        <f t="shared" si="747"/>
        <v>-0.619113396802968i</v>
      </c>
      <c r="O1530" t="str">
        <f t="shared" si="748"/>
        <v>0.814393284345208-0.580313345024415i</v>
      </c>
      <c r="P1530" t="str">
        <f t="shared" si="749"/>
        <v>0.185606715654792+0.580313345024415i</v>
      </c>
      <c r="Q1530" t="str">
        <f t="shared" si="750"/>
        <v>-0.185606715654792+0.0388000517785529i</v>
      </c>
      <c r="R1530" t="str">
        <f t="shared" si="751"/>
        <v>-0.33190283729018-3.19595759347411i</v>
      </c>
      <c r="S1530" t="str">
        <f t="shared" si="752"/>
        <v>0.0642166450853262i</v>
      </c>
      <c r="T1530" t="str">
        <f t="shared" si="753"/>
        <v>0.20523367448788-0.0213136867050763i</v>
      </c>
      <c r="U1530" t="str">
        <f t="shared" si="754"/>
        <v>0.0001-1140.07838891043i</v>
      </c>
      <c r="V1530" t="str">
        <f t="shared" si="755"/>
        <v>0.00002-0.0182865211996164i</v>
      </c>
      <c r="W1530" t="str">
        <f t="shared" si="756"/>
        <v>0.0000199993584529566-0.0182862278942636i</v>
      </c>
      <c r="X1530" t="str">
        <f t="shared" si="757"/>
        <v>0.00120366978103899-0.0182066733992838i</v>
      </c>
      <c r="Y1530" t="str">
        <f t="shared" si="758"/>
        <v>0.009+0.87713266888227i</v>
      </c>
      <c r="Z1530" t="str">
        <f t="shared" si="759"/>
        <v>-0.254128631296361-0.0198353316790036i</v>
      </c>
      <c r="AA1530" t="str">
        <f t="shared" si="760"/>
        <v>0.165945263984256-13.9689645119866i</v>
      </c>
      <c r="AB1530" t="str">
        <f t="shared" si="761"/>
        <v>1.39724524561483-0.145105073470536i</v>
      </c>
      <c r="AC1530" t="str">
        <f t="shared" si="762"/>
        <v>1.9588665989914-2.75719374395409i</v>
      </c>
      <c r="AD1530" t="str">
        <f t="shared" si="763"/>
        <v>0.274239377286323+0.311928347874117i</v>
      </c>
      <c r="AE1530" t="str">
        <f t="shared" si="764"/>
        <v>-0.063504875357173-0.0847095531157023i</v>
      </c>
      <c r="AF1530" t="str">
        <f t="shared" si="765"/>
        <v>-14.3179401852467-2.30707493353719i</v>
      </c>
      <c r="AG1530" t="str">
        <f t="shared" si="766"/>
        <v>1.01593822558629-0.0136802590913927i</v>
      </c>
      <c r="AH1530" t="str">
        <f t="shared" si="767"/>
        <v>0.684487236658179+1.34726772651544i</v>
      </c>
      <c r="AI1530">
        <f t="shared" si="768"/>
        <v>3.5863013353381197</v>
      </c>
      <c r="AJ1530">
        <f t="shared" si="769"/>
        <v>63.06688740838721</v>
      </c>
      <c r="AK1530"/>
      <c r="AL1530"/>
      <c r="AM1530"/>
      <c r="AN1530"/>
    </row>
    <row r="1531" spans="1:40" x14ac:dyDescent="0.25">
      <c r="A1531"/>
      <c r="B1531">
        <f t="shared" si="770"/>
        <v>139700</v>
      </c>
      <c r="C1531" s="237" t="str">
        <f t="shared" si="738"/>
        <v>-3.91606511115841E-06+0.0175305828115942i</v>
      </c>
      <c r="D1531" s="208" t="str">
        <f t="shared" si="739"/>
        <v>-5.95703598017181+0.134401134888889i</v>
      </c>
      <c r="E1531" t="str">
        <f t="shared" si="740"/>
        <v>2870</v>
      </c>
      <c r="F1531" t="str">
        <f t="shared" si="741"/>
        <v>0.777000777000777</v>
      </c>
      <c r="G1531" t="str">
        <f t="shared" si="736"/>
        <v>0.777000777000777</v>
      </c>
      <c r="H1531" t="str">
        <f t="shared" si="742"/>
        <v>8.36190994185163+2.44014290975143i</v>
      </c>
      <c r="I1531" t="str">
        <f t="shared" si="743"/>
        <v>548.600617133118i</v>
      </c>
      <c r="J1531" t="str">
        <f t="shared" si="737"/>
        <v>-256.431401285969+118.649585951576i</v>
      </c>
      <c r="K1531" t="str">
        <f t="shared" si="744"/>
        <v>0.815324219673911-1.76211935740508i</v>
      </c>
      <c r="L1531" t="str">
        <f t="shared" si="745"/>
        <v>0.0653099470963449-0.118756193232688i</v>
      </c>
      <c r="M1531" t="str">
        <f t="shared" si="746"/>
        <v>0.880634166770256-1.88087555063777i</v>
      </c>
      <c r="N1531" t="str">
        <f t="shared" si="747"/>
        <v>-0.61955688777489i</v>
      </c>
      <c r="O1531" t="str">
        <f t="shared" si="748"/>
        <v>0.814135840535078-0.580674464012532i</v>
      </c>
      <c r="P1531" t="str">
        <f t="shared" si="749"/>
        <v>0.185864159464922+0.580674464012532i</v>
      </c>
      <c r="Q1531" t="str">
        <f t="shared" si="750"/>
        <v>-0.185864159464922+0.0388824237623581i</v>
      </c>
      <c r="R1531" t="str">
        <f t="shared" si="751"/>
        <v>-0.331900771453178-3.19362039547627i</v>
      </c>
      <c r="S1531" t="str">
        <f t="shared" si="752"/>
        <v>0.0642626455474218i</v>
      </c>
      <c r="T1531" t="str">
        <f t="shared" si="753"/>
        <v>0.205230495487509-0.0213288216328114i</v>
      </c>
      <c r="U1531" t="str">
        <f t="shared" si="754"/>
        <v>0.0001-1139.26229843876i</v>
      </c>
      <c r="V1531" t="str">
        <f t="shared" si="755"/>
        <v>0.00002-0.0182734313490798i</v>
      </c>
      <c r="W1531" t="str">
        <f t="shared" si="756"/>
        <v>0.0000199993584529565-0.0182731382536811i</v>
      </c>
      <c r="X1531" t="str">
        <f t="shared" si="757"/>
        <v>0.00120198291617334-0.0181937502951405i</v>
      </c>
      <c r="Y1531" t="str">
        <f t="shared" si="758"/>
        <v>0.009+0.877760987412988i</v>
      </c>
      <c r="Z1531" t="str">
        <f t="shared" si="759"/>
        <v>-0.253759188859805-0.0197921013842892i</v>
      </c>
      <c r="AA1531" t="str">
        <f t="shared" si="760"/>
        <v>0.165670413797326-13.9585471795079i</v>
      </c>
      <c r="AB1531" t="str">
        <f t="shared" si="761"/>
        <v>1.39722360275742-0.145208113119723i</v>
      </c>
      <c r="AC1531" t="str">
        <f t="shared" si="762"/>
        <v>1.95732445348489-2.75587893890592i</v>
      </c>
      <c r="AD1531" t="str">
        <f t="shared" si="763"/>
        <v>0.274374170192128+0.312127037908724i</v>
      </c>
      <c r="AE1531" t="str">
        <f t="shared" si="764"/>
        <v>-0.0634473168929691-0.0846355453546041i</v>
      </c>
      <c r="AF1531" t="str">
        <f t="shared" si="765"/>
        <v>-14.3189459220234-2.30574177486254i</v>
      </c>
      <c r="AG1531" t="str">
        <f t="shared" si="766"/>
        <v>1.0159363103144-0.0136769195938537i</v>
      </c>
      <c r="AH1531" t="str">
        <f t="shared" si="767"/>
        <v>0.684039571871855+1.34608879160633i</v>
      </c>
      <c r="AI1531">
        <f t="shared" si="768"/>
        <v>3.5790916396539951</v>
      </c>
      <c r="AJ1531">
        <f t="shared" si="769"/>
        <v>63.061768872418071</v>
      </c>
      <c r="AK1531"/>
      <c r="AL1531"/>
      <c r="AM1531"/>
      <c r="AN1531"/>
    </row>
    <row r="1532" spans="1:40" x14ac:dyDescent="0.25">
      <c r="A1532"/>
      <c r="B1532">
        <f t="shared" si="770"/>
        <v>139800</v>
      </c>
      <c r="C1532" s="237" t="str">
        <f t="shared" si="738"/>
        <v>-3.91046473301741E-06+0.0175180430540378i</v>
      </c>
      <c r="D1532" s="208" t="str">
        <f t="shared" si="739"/>
        <v>-5.95703593723558+0.134304996747623i</v>
      </c>
      <c r="E1532" t="str">
        <f t="shared" si="740"/>
        <v>2870</v>
      </c>
      <c r="F1532" t="str">
        <f t="shared" si="741"/>
        <v>0.777000777000777</v>
      </c>
      <c r="G1532" t="str">
        <f t="shared" si="736"/>
        <v>0.777000777000777</v>
      </c>
      <c r="H1532" t="str">
        <f t="shared" si="742"/>
        <v>8.36291382572992+2.43871492061341i</v>
      </c>
      <c r="I1532" t="str">
        <f t="shared" si="743"/>
        <v>548.993316214816i</v>
      </c>
      <c r="J1532" t="str">
        <f t="shared" si="737"/>
        <v>-256.800082085552+118.734517652328i</v>
      </c>
      <c r="K1532" t="str">
        <f t="shared" si="744"/>
        <v>0.814356103050194-1.76129669994124i</v>
      </c>
      <c r="L1532" t="str">
        <f t="shared" si="745"/>
        <v>0.0652382119940446-0.11871066851444i</v>
      </c>
      <c r="M1532" t="str">
        <f t="shared" si="746"/>
        <v>0.879594315044239-1.88000736845568i</v>
      </c>
      <c r="N1532" t="str">
        <f t="shared" si="747"/>
        <v>-0.620000378746812i</v>
      </c>
      <c r="O1532" t="str">
        <f t="shared" si="748"/>
        <v>0.813878236597261-0.581035468791134i</v>
      </c>
      <c r="P1532" t="str">
        <f t="shared" si="749"/>
        <v>0.186121763402739+0.581035468791134i</v>
      </c>
      <c r="Q1532" t="str">
        <f t="shared" si="750"/>
        <v>-0.186121763402739+0.038964909955678i</v>
      </c>
      <c r="R1532" t="str">
        <f t="shared" si="751"/>
        <v>-0.331898704091675-3.19128650541107i</v>
      </c>
      <c r="S1532" t="str">
        <f t="shared" si="752"/>
        <v>0.0643086460095172i</v>
      </c>
      <c r="T1532" t="str">
        <f t="shared" si="753"/>
        <v>0.20522731419143-0.021343956272449i</v>
      </c>
      <c r="U1532" t="str">
        <f t="shared" si="754"/>
        <v>0.0001-1138.44737547851i</v>
      </c>
      <c r="V1532" t="str">
        <f t="shared" si="755"/>
        <v>0.00002-0.0182603602250819i</v>
      </c>
      <c r="W1532" t="str">
        <f t="shared" si="756"/>
        <v>0.0000199993584529567-0.0182600673393373i</v>
      </c>
      <c r="X1532" t="str">
        <f t="shared" si="757"/>
        <v>0.0012002996496381-0.0181808454453824i</v>
      </c>
      <c r="Y1532" t="str">
        <f t="shared" si="758"/>
        <v>0.009+0.878389305943706i</v>
      </c>
      <c r="Z1532" t="str">
        <f t="shared" si="759"/>
        <v>-0.253390555491956-0.019748998260517i</v>
      </c>
      <c r="AA1532" t="str">
        <f t="shared" si="760"/>
        <v>0.165396263655127-13.9481456641325i</v>
      </c>
      <c r="AB1532" t="str">
        <f t="shared" si="761"/>
        <v>1.39720194427066-0.145311150807522i</v>
      </c>
      <c r="AC1532" t="str">
        <f t="shared" si="762"/>
        <v>1.95578485291231-2.75456481261228i</v>
      </c>
      <c r="AD1532" t="str">
        <f t="shared" si="763"/>
        <v>0.274509049193136+0.312325671166721i</v>
      </c>
      <c r="AE1532" t="str">
        <f t="shared" si="764"/>
        <v>-0.0633898813260313-0.0845616540463451i</v>
      </c>
      <c r="AF1532" t="str">
        <f t="shared" si="765"/>
        <v>-14.3199497629655-2.30440992386579i</v>
      </c>
      <c r="AG1532" t="str">
        <f t="shared" si="766"/>
        <v>1.01593439555231-0.013673589632874i</v>
      </c>
      <c r="AH1532" t="str">
        <f t="shared" si="767"/>
        <v>0.68359279238498+1.34491172138489i</v>
      </c>
      <c r="AI1532">
        <f t="shared" si="768"/>
        <v>3.5718879038850684</v>
      </c>
      <c r="AJ1532">
        <f t="shared" si="769"/>
        <v>63.056643944119813</v>
      </c>
      <c r="AK1532"/>
      <c r="AL1532"/>
      <c r="AM1532"/>
      <c r="AN1532"/>
    </row>
    <row r="1533" spans="1:40" x14ac:dyDescent="0.25">
      <c r="A1533"/>
      <c r="B1533">
        <f t="shared" si="770"/>
        <v>139900</v>
      </c>
      <c r="C1533" s="237" t="str">
        <f t="shared" si="738"/>
        <v>-0.0000039048763599714+0.0175055212232228i</v>
      </c>
      <c r="D1533" s="208" t="str">
        <f t="shared" si="739"/>
        <v>-5.95703589439139+0.134208996044708i</v>
      </c>
      <c r="E1533" t="str">
        <f t="shared" si="740"/>
        <v>2870</v>
      </c>
      <c r="F1533" t="str">
        <f t="shared" si="741"/>
        <v>0.777000777000777</v>
      </c>
      <c r="G1533" t="str">
        <f t="shared" si="736"/>
        <v>0.777000777000777</v>
      </c>
      <c r="H1533" t="str">
        <f t="shared" si="742"/>
        <v>8.36391581826816+2.43728837523695i</v>
      </c>
      <c r="I1533" t="str">
        <f t="shared" si="743"/>
        <v>549.386015296515i</v>
      </c>
      <c r="J1533" t="str">
        <f t="shared" si="737"/>
        <v>-257.169026699662+118.819449353081i</v>
      </c>
      <c r="K1533" t="str">
        <f t="shared" si="744"/>
        <v>0.813389592457603-1.76047449267642i</v>
      </c>
      <c r="L1533" t="str">
        <f t="shared" si="745"/>
        <v>0.0651665831414196-0.118665150529533i</v>
      </c>
      <c r="M1533" t="str">
        <f t="shared" si="746"/>
        <v>0.878556175599023-1.87913964320595i</v>
      </c>
      <c r="N1533" t="str">
        <f t="shared" si="747"/>
        <v>-0.620443869718734i</v>
      </c>
      <c r="O1533" t="str">
        <f t="shared" si="748"/>
        <v>0.813620472582422-0.581396359289217i</v>
      </c>
      <c r="P1533" t="str">
        <f t="shared" si="749"/>
        <v>0.186379527417578+0.581396359289217i</v>
      </c>
      <c r="Q1533" t="str">
        <f t="shared" si="750"/>
        <v>-0.186379527417578+0.039047510429517i</v>
      </c>
      <c r="R1533" t="str">
        <f t="shared" si="751"/>
        <v>-0.331896635205577-3.18895591618435i</v>
      </c>
      <c r="S1533" t="str">
        <f t="shared" si="752"/>
        <v>0.0643546464716128i</v>
      </c>
      <c r="T1533" t="str">
        <f t="shared" si="753"/>
        <v>0.205224130599602-0.0213590906237727i</v>
      </c>
      <c r="U1533" t="str">
        <f t="shared" si="754"/>
        <v>0.0001-1137.63361752606i</v>
      </c>
      <c r="V1533" t="str">
        <f t="shared" si="755"/>
        <v>0.00002-0.0182473077874656i</v>
      </c>
      <c r="W1533" t="str">
        <f t="shared" si="756"/>
        <v>0.0000199993584529566-0.0182470151110749i</v>
      </c>
      <c r="X1533" t="str">
        <f t="shared" si="757"/>
        <v>0.00119861997122046-0.0181679588115267i</v>
      </c>
      <c r="Y1533" t="str">
        <f t="shared" si="758"/>
        <v>0.009+0.879017624474424i</v>
      </c>
      <c r="Z1533" t="str">
        <f t="shared" si="759"/>
        <v>-0.253022728820754-0.0197060218370492i</v>
      </c>
      <c r="AA1533" t="str">
        <f t="shared" si="760"/>
        <v>0.165122811146422-13.9377599292685i</v>
      </c>
      <c r="AB1533" t="str">
        <f t="shared" si="761"/>
        <v>1.39718027015428-0.14541418653246i</v>
      </c>
      <c r="AC1533" t="str">
        <f t="shared" si="762"/>
        <v>1.95424779217146-2.75325136594991i</v>
      </c>
      <c r="AD1533" t="str">
        <f t="shared" si="763"/>
        <v>0.274644014268098+0.312524247614737i</v>
      </c>
      <c r="AE1533" t="str">
        <f t="shared" si="764"/>
        <v>-0.0633325682962967-0.0844878788967155i</v>
      </c>
      <c r="AF1533" t="str">
        <f t="shared" si="765"/>
        <v>-14.3209517126596-2.30307937919224i</v>
      </c>
      <c r="AG1533" t="str">
        <f t="shared" si="766"/>
        <v>1.01593248129585-0.0136702691855136i</v>
      </c>
      <c r="AH1533" t="str">
        <f t="shared" si="767"/>
        <v>0.683146895769769+1.34373651118677i</v>
      </c>
      <c r="AI1533">
        <f t="shared" si="768"/>
        <v>3.5646901176291532</v>
      </c>
      <c r="AJ1533">
        <f t="shared" si="769"/>
        <v>63.051512630608769</v>
      </c>
      <c r="AK1533"/>
      <c r="AL1533"/>
      <c r="AM1533"/>
      <c r="AN1533"/>
    </row>
    <row r="1534" spans="1:40" x14ac:dyDescent="0.25">
      <c r="A1534"/>
      <c r="B1534">
        <f t="shared" si="770"/>
        <v>140000</v>
      </c>
      <c r="C1534" s="237" t="str">
        <f t="shared" si="738"/>
        <v>-3.89929995773238E-06+0.017493017280735i</v>
      </c>
      <c r="D1534" s="208" t="str">
        <f t="shared" si="739"/>
        <v>-5.95703585163897+0.134113132485635i</v>
      </c>
      <c r="E1534" t="str">
        <f t="shared" si="740"/>
        <v>2870</v>
      </c>
      <c r="F1534" t="str">
        <f t="shared" si="741"/>
        <v>0.777000777000777</v>
      </c>
      <c r="G1534" t="str">
        <f t="shared" si="736"/>
        <v>0.777000777000777</v>
      </c>
      <c r="H1534" t="str">
        <f t="shared" si="742"/>
        <v>8.36491592403999+2.43586327197257i</v>
      </c>
      <c r="I1534" t="str">
        <f t="shared" si="743"/>
        <v>549.778714378214i</v>
      </c>
      <c r="J1534" t="str">
        <f t="shared" si="737"/>
        <v>-257.538235128296+118.904381053834i</v>
      </c>
      <c r="K1534" t="str">
        <f t="shared" si="744"/>
        <v>0.812424684642639-1.75965273611574i</v>
      </c>
      <c r="L1534" t="str">
        <f t="shared" si="745"/>
        <v>0.0650950603574034-0.118619639362905i</v>
      </c>
      <c r="M1534" t="str">
        <f t="shared" si="746"/>
        <v>0.877519745000042-1.87827237547865i</v>
      </c>
      <c r="N1534" t="str">
        <f t="shared" si="747"/>
        <v>-0.620887360690656i</v>
      </c>
      <c r="O1534" t="str">
        <f t="shared" si="748"/>
        <v>0.813362548541259-0.5817571354358i</v>
      </c>
      <c r="P1534" t="str">
        <f t="shared" si="749"/>
        <v>0.186637451458741+0.5817571354358i</v>
      </c>
      <c r="Q1534" t="str">
        <f t="shared" si="750"/>
        <v>-0.186637451458741+0.039130225254856i</v>
      </c>
      <c r="R1534" t="str">
        <f t="shared" si="751"/>
        <v>-0.331894564794795-3.18662862072224i</v>
      </c>
      <c r="S1534" t="str">
        <f t="shared" si="752"/>
        <v>0.0644006469337082i</v>
      </c>
      <c r="T1534" t="str">
        <f t="shared" si="753"/>
        <v>0.205220944711983-0.0213742246865663i</v>
      </c>
      <c r="U1534" t="str">
        <f t="shared" si="754"/>
        <v>0.0001-1136.82102208497i</v>
      </c>
      <c r="V1534" t="str">
        <f t="shared" si="755"/>
        <v>0.00002-0.0182342739961889i</v>
      </c>
      <c r="W1534" t="str">
        <f t="shared" si="756"/>
        <v>0.0000199993584529565-0.0182339815288533i</v>
      </c>
      <c r="X1534" t="str">
        <f t="shared" si="757"/>
        <v>0.00119694387074402-0.0181550903552i</v>
      </c>
      <c r="Y1534" t="str">
        <f t="shared" si="758"/>
        <v>0.009+0.879645943005142i</v>
      </c>
      <c r="Z1534" t="str">
        <f t="shared" si="759"/>
        <v>-0.252655706482882-0.019663171645353i</v>
      </c>
      <c r="AA1534" t="str">
        <f t="shared" si="760"/>
        <v>0.164850053870426-13.9273899384385i</v>
      </c>
      <c r="AB1534" t="str">
        <f t="shared" si="761"/>
        <v>1.39715858040799-0.145517220293065i</v>
      </c>
      <c r="AC1534" t="str">
        <f t="shared" si="762"/>
        <v>1.95271326617133-2.75193859978798i</v>
      </c>
      <c r="AD1534" t="str">
        <f t="shared" si="763"/>
        <v>0.274779065395737+0.312722767219399i</v>
      </c>
      <c r="AE1534" t="str">
        <f t="shared" si="764"/>
        <v>-0.0632753774450212-0.0844142196125253i</v>
      </c>
      <c r="AF1534" t="str">
        <f t="shared" si="765"/>
        <v>-14.321951775679-2.30175013948694i</v>
      </c>
      <c r="AG1534" t="str">
        <f t="shared" si="766"/>
        <v>1.01593056754084-0.0136669582289019i</v>
      </c>
      <c r="AH1534" t="str">
        <f t="shared" si="767"/>
        <v>0.682701879606655+1.34256315636342i</v>
      </c>
      <c r="AI1534">
        <f t="shared" si="768"/>
        <v>3.5574982705109335</v>
      </c>
      <c r="AJ1534">
        <f t="shared" si="769"/>
        <v>63.046374938999776</v>
      </c>
      <c r="AK1534"/>
      <c r="AL1534"/>
      <c r="AM1534"/>
      <c r="AN1534"/>
    </row>
    <row r="1535" spans="1:40" x14ac:dyDescent="0.25">
      <c r="A1535"/>
      <c r="B1535">
        <f t="shared" si="770"/>
        <v>140100</v>
      </c>
      <c r="C1535" s="237" t="str">
        <f t="shared" si="738"/>
        <v>-3.89373549213464E-06+0.0174805311882694i</v>
      </c>
      <c r="D1535" s="208" t="str">
        <f t="shared" si="739"/>
        <v>-5.95703580897806+0.134017405776732i</v>
      </c>
      <c r="E1535" t="str">
        <f t="shared" si="740"/>
        <v>2870</v>
      </c>
      <c r="F1535" t="str">
        <f t="shared" si="741"/>
        <v>0.777000777000777</v>
      </c>
      <c r="G1535" t="str">
        <f t="shared" si="736"/>
        <v>0.777000777000777</v>
      </c>
      <c r="H1535" t="str">
        <f t="shared" si="742"/>
        <v>8.36591414760583+2.43443960917131i</v>
      </c>
      <c r="I1535" t="str">
        <f t="shared" si="743"/>
        <v>550.171413459913i</v>
      </c>
      <c r="J1535" t="str">
        <f t="shared" si="737"/>
        <v>-257.907707371457+118.989312754586i</v>
      </c>
      <c r="K1535" t="str">
        <f t="shared" si="744"/>
        <v>0.811461376359038-1.75883143075957i</v>
      </c>
      <c r="L1535" t="str">
        <f t="shared" si="745"/>
        <v>0.0650236434612234-0.118574135099088i</v>
      </c>
      <c r="M1535" t="str">
        <f t="shared" si="746"/>
        <v>0.876485019820261-1.87740556585866i</v>
      </c>
      <c r="N1535" t="str">
        <f t="shared" si="747"/>
        <v>-0.621330851662578i</v>
      </c>
      <c r="O1535" t="str">
        <f t="shared" si="748"/>
        <v>0.813104464524503-0.582117797159923i</v>
      </c>
      <c r="P1535" t="str">
        <f t="shared" si="749"/>
        <v>0.186895535475497+0.582117797159923i</v>
      </c>
      <c r="Q1535" t="str">
        <f t="shared" si="750"/>
        <v>-0.186895535475497+0.039213054502655i</v>
      </c>
      <c r="R1535" t="str">
        <f t="shared" si="751"/>
        <v>-0.331892492859205-3.1843046119711i</v>
      </c>
      <c r="S1535" t="str">
        <f t="shared" si="752"/>
        <v>0.0644466473958038i</v>
      </c>
      <c r="T1535" t="str">
        <f t="shared" si="753"/>
        <v>0.205217756528533-0.0213893584606115i</v>
      </c>
      <c r="U1535" t="str">
        <f t="shared" si="754"/>
        <v>0.0001-1136.00958666592i</v>
      </c>
      <c r="V1535" t="str">
        <f t="shared" si="755"/>
        <v>0.00002-0.0182212588113236i</v>
      </c>
      <c r="W1535" t="str">
        <f t="shared" si="756"/>
        <v>0.0000199993584529566-0.0182209665527447i</v>
      </c>
      <c r="X1535" t="str">
        <f t="shared" si="757"/>
        <v>0.00119527133806817-0.0181422400381347i</v>
      </c>
      <c r="Y1535" t="str">
        <f t="shared" si="758"/>
        <v>0.009+0.88027426153586i</v>
      </c>
      <c r="Z1535" t="str">
        <f t="shared" si="759"/>
        <v>-0.252289486123697-0.0196204472189826i</v>
      </c>
      <c r="AA1535" t="str">
        <f t="shared" si="760"/>
        <v>0.164577989436751-13.9170356552788i</v>
      </c>
      <c r="AB1535" t="str">
        <f t="shared" si="761"/>
        <v>1.39713687503153-0.14562025208785i</v>
      </c>
      <c r="AC1535" t="str">
        <f t="shared" si="762"/>
        <v>1.95118126983216-2.75062651498802i</v>
      </c>
      <c r="AD1535" t="str">
        <f t="shared" si="763"/>
        <v>0.274914202554771+0.31292122994734i</v>
      </c>
      <c r="AE1535" t="str">
        <f t="shared" si="764"/>
        <v>-0.0632183084147681-0.0843406759015841i</v>
      </c>
      <c r="AF1535" t="str">
        <f t="shared" si="765"/>
        <v>-14.3229499565839-2.30042220339458i</v>
      </c>
      <c r="AG1535" t="str">
        <f t="shared" si="766"/>
        <v>1.01592865428313-0.0136636567402381i</v>
      </c>
      <c r="AH1535" t="str">
        <f t="shared" si="767"/>
        <v>0.68225774148421+1.34139165228177i</v>
      </c>
      <c r="AI1535">
        <f t="shared" si="768"/>
        <v>3.5503123521804469</v>
      </c>
      <c r="AJ1535">
        <f t="shared" si="769"/>
        <v>63.041230876403304</v>
      </c>
      <c r="AK1535"/>
      <c r="AL1535"/>
      <c r="AM1535"/>
      <c r="AN1535"/>
    </row>
    <row r="1536" spans="1:40" x14ac:dyDescent="0.25">
      <c r="A1536"/>
      <c r="B1536">
        <f t="shared" si="770"/>
        <v>140200</v>
      </c>
      <c r="C1536" s="237" t="str">
        <f t="shared" si="738"/>
        <v>-0.0000038881829291343+0.0174680629076307i</v>
      </c>
      <c r="D1536" s="208" t="str">
        <f t="shared" si="739"/>
        <v>-5.95703576640842+0.133921815625169i</v>
      </c>
      <c r="E1536" t="str">
        <f t="shared" si="740"/>
        <v>2870</v>
      </c>
      <c r="F1536" t="str">
        <f t="shared" si="741"/>
        <v>0.777000777000777</v>
      </c>
      <c r="G1536" t="str">
        <f t="shared" si="736"/>
        <v>0.777000777000777</v>
      </c>
      <c r="H1536" t="str">
        <f t="shared" si="742"/>
        <v>8.36691049351295+2.43301738518477i</v>
      </c>
      <c r="I1536" t="str">
        <f t="shared" si="743"/>
        <v>550.564112541611i</v>
      </c>
      <c r="J1536" t="str">
        <f t="shared" si="737"/>
        <v>-258.277443429143+119.074244455339i</v>
      </c>
      <c r="K1536" t="str">
        <f t="shared" si="744"/>
        <v>0.810499664367837-1.75801057710358i</v>
      </c>
      <c r="L1536" t="str">
        <f t="shared" si="745"/>
        <v>0.0649523322724023-0.11852863782221i</v>
      </c>
      <c r="M1536" t="str">
        <f t="shared" si="746"/>
        <v>0.875451996640239-1.87653921492579i</v>
      </c>
      <c r="N1536" t="str">
        <f t="shared" si="747"/>
        <v>-0.621774342634499i</v>
      </c>
      <c r="O1536" t="str">
        <f t="shared" si="748"/>
        <v>0.812846220582914-0.58247834439065i</v>
      </c>
      <c r="P1536" t="str">
        <f t="shared" si="749"/>
        <v>0.187153779417086+0.58247834439065i</v>
      </c>
      <c r="Q1536" t="str">
        <f t="shared" si="750"/>
        <v>-0.187153779417086+0.039295998243849i</v>
      </c>
      <c r="R1536" t="str">
        <f t="shared" si="751"/>
        <v>-0.33189041939874-3.18198388289735i</v>
      </c>
      <c r="S1536" t="str">
        <f t="shared" si="752"/>
        <v>0.0644926478578992i</v>
      </c>
      <c r="T1536" t="str">
        <f t="shared" si="753"/>
        <v>0.20521456604921-0.0214044919456934i</v>
      </c>
      <c r="U1536" t="str">
        <f t="shared" si="754"/>
        <v>0.0001-1135.1993087867i</v>
      </c>
      <c r="V1536" t="str">
        <f t="shared" si="755"/>
        <v>0.00002-0.0182082621930559i</v>
      </c>
      <c r="W1536" t="str">
        <f t="shared" si="756"/>
        <v>0.0000199993584529566-0.0182079701429359i</v>
      </c>
      <c r="X1536" t="str">
        <f t="shared" si="757"/>
        <v>0.00119360236308827-0.0181294078221706i</v>
      </c>
      <c r="Y1536" t="str">
        <f t="shared" si="758"/>
        <v>0.009+0.880902580066578i</v>
      </c>
      <c r="Z1536" t="str">
        <f t="shared" si="759"/>
        <v>-0.251924065397208-0.019577848093573i</v>
      </c>
      <c r="AA1536" t="str">
        <f t="shared" si="760"/>
        <v>0.164306615465342-13.9066970435393i</v>
      </c>
      <c r="AB1536" t="str">
        <f t="shared" si="761"/>
        <v>1.3971151540246-0.145723281915353i</v>
      </c>
      <c r="AC1536" t="str">
        <f t="shared" si="762"/>
        <v>1.94965179808532-2.74931511240401i</v>
      </c>
      <c r="AD1536" t="str">
        <f t="shared" si="763"/>
        <v>0.275049425723901+0.313119635765185i</v>
      </c>
      <c r="AE1536" t="str">
        <f t="shared" si="764"/>
        <v>-0.0631613608494068-0.0842672474727053i</v>
      </c>
      <c r="AF1536" t="str">
        <f t="shared" si="765"/>
        <v>-14.3239462599214-2.2990955695596i</v>
      </c>
      <c r="AG1536" t="str">
        <f t="shared" si="766"/>
        <v>1.01592674151857-0.0136603646967914i</v>
      </c>
      <c r="AH1536" t="str">
        <f t="shared" si="767"/>
        <v>0.681814478999158+1.34022199432433i</v>
      </c>
      <c r="AI1536">
        <f t="shared" si="768"/>
        <v>3.5431323523139731</v>
      </c>
      <c r="AJ1536">
        <f t="shared" si="769"/>
        <v>63.036080449926693</v>
      </c>
      <c r="AK1536"/>
      <c r="AL1536"/>
      <c r="AM1536"/>
      <c r="AN1536"/>
    </row>
    <row r="1537" spans="1:40" x14ac:dyDescent="0.25">
      <c r="A1537"/>
      <c r="B1537">
        <f t="shared" si="770"/>
        <v>140300</v>
      </c>
      <c r="C1537" s="237" t="str">
        <f t="shared" si="738"/>
        <v>-3.88264223480877E-06+0.0174556124007322i</v>
      </c>
      <c r="D1537" s="208" t="str">
        <f t="shared" si="739"/>
        <v>-5.95703572392976+0.133826361738947i</v>
      </c>
      <c r="E1537" t="str">
        <f t="shared" si="740"/>
        <v>2870</v>
      </c>
      <c r="F1537" t="str">
        <f t="shared" si="741"/>
        <v>0.777000777000777</v>
      </c>
      <c r="G1537" t="str">
        <f t="shared" si="736"/>
        <v>0.777000777000777</v>
      </c>
      <c r="H1537" t="str">
        <f t="shared" si="742"/>
        <v>8.36790496629543+2.43159659836508i</v>
      </c>
      <c r="I1537" t="str">
        <f t="shared" si="743"/>
        <v>550.95681162331i</v>
      </c>
      <c r="J1537" t="str">
        <f t="shared" si="737"/>
        <v>-258.647443301354+119.159176156092i</v>
      </c>
      <c r="K1537" t="str">
        <f t="shared" si="744"/>
        <v>0.809539545437288-1.75719017563877i</v>
      </c>
      <c r="L1537" t="str">
        <f t="shared" si="745"/>
        <v>0.0648811266107578-0.118483147615998i</v>
      </c>
      <c r="M1537" t="str">
        <f t="shared" si="746"/>
        <v>0.874420672048046-1.87567332325477i</v>
      </c>
      <c r="N1537" t="str">
        <f t="shared" si="747"/>
        <v>-0.622217833606421i</v>
      </c>
      <c r="O1537" t="str">
        <f t="shared" si="748"/>
        <v>0.812587816767285-0.582838777057067i</v>
      </c>
      <c r="P1537" t="str">
        <f t="shared" si="749"/>
        <v>0.187412183232715+0.582838777057067i</v>
      </c>
      <c r="Q1537" t="str">
        <f t="shared" si="750"/>
        <v>-0.187412183232715+0.039379056549354i</v>
      </c>
      <c r="R1537" t="str">
        <f t="shared" si="751"/>
        <v>-0.331888344413265-3.17966642648751i</v>
      </c>
      <c r="S1537" t="str">
        <f t="shared" si="752"/>
        <v>0.0645386483199948i</v>
      </c>
      <c r="T1537" t="str">
        <f t="shared" si="753"/>
        <v>0.205211373273972-0.021419625141593i</v>
      </c>
      <c r="U1537" t="str">
        <f t="shared" si="754"/>
        <v>0.0001-1134.39018597217i</v>
      </c>
      <c r="V1537" t="str">
        <f t="shared" si="755"/>
        <v>0.00002-0.0181952841016853i</v>
      </c>
      <c r="W1537" t="str">
        <f t="shared" si="756"/>
        <v>0.0000199993584529566-0.018194992259727i</v>
      </c>
      <c r="X1537" t="str">
        <f t="shared" si="757"/>
        <v>0.00119193693573532-0.018116593669254i</v>
      </c>
      <c r="Y1537" t="str">
        <f t="shared" si="758"/>
        <v>0.009+0.881530898597296i</v>
      </c>
      <c r="Z1537" t="str">
        <f t="shared" si="759"/>
        <v>-0.251559441966038-0.0195353738068264i</v>
      </c>
      <c r="AA1537" t="str">
        <f t="shared" si="760"/>
        <v>0.164035929586434-13.8963740670829i</v>
      </c>
      <c r="AB1537" t="str">
        <f t="shared" si="761"/>
        <v>1.39709341738693-0.145826309774082i</v>
      </c>
      <c r="AC1537" t="str">
        <f t="shared" si="762"/>
        <v>1.94812484587345-2.74800439288245i</v>
      </c>
      <c r="AD1537" t="str">
        <f t="shared" si="763"/>
        <v>0.275184734881808+0.313317984639558i</v>
      </c>
      <c r="AE1537" t="str">
        <f t="shared" si="764"/>
        <v>-0.0631045343941044-0.0841939340356993i</v>
      </c>
      <c r="AF1537" t="str">
        <f t="shared" si="765"/>
        <v>-14.3249406902252-2.29777023662613i</v>
      </c>
      <c r="AG1537" t="str">
        <f t="shared" si="766"/>
        <v>1.01592482924305-0.0136570820758998i</v>
      </c>
      <c r="AH1537" t="str">
        <f t="shared" si="767"/>
        <v>0.681372089756273+1.339054177889i</v>
      </c>
      <c r="AI1537">
        <f t="shared" si="768"/>
        <v>3.5359582606131164</v>
      </c>
      <c r="AJ1537">
        <f t="shared" si="769"/>
        <v>63.030923666674326</v>
      </c>
      <c r="AK1537"/>
      <c r="AL1537"/>
      <c r="AM1537"/>
      <c r="AN1537"/>
    </row>
    <row r="1538" spans="1:40" x14ac:dyDescent="0.25">
      <c r="A1538"/>
      <c r="B1538">
        <f t="shared" si="770"/>
        <v>140400</v>
      </c>
      <c r="C1538" s="237" t="str">
        <f t="shared" si="738"/>
        <v>-0.0000038771133753562+0.0174431796295959i</v>
      </c>
      <c r="D1538" s="208" t="str">
        <f t="shared" si="739"/>
        <v>-5.95703568154183+0.133731043826902i</v>
      </c>
      <c r="E1538" t="str">
        <f t="shared" si="740"/>
        <v>2870</v>
      </c>
      <c r="F1538" t="str">
        <f t="shared" si="741"/>
        <v>0.777000777000777</v>
      </c>
      <c r="G1538" t="str">
        <f t="shared" si="736"/>
        <v>0.777000777000777</v>
      </c>
      <c r="H1538" t="str">
        <f t="shared" si="742"/>
        <v>8.36889757047426+2.430177247065i</v>
      </c>
      <c r="I1538" t="str">
        <f t="shared" si="743"/>
        <v>551.349510705009i</v>
      </c>
      <c r="J1538" t="str">
        <f t="shared" si="737"/>
        <v>-259.017706988092+119.244107856845i</v>
      </c>
      <c r="K1538" t="str">
        <f t="shared" si="744"/>
        <v>0.80858101634286-1.75637022685147i</v>
      </c>
      <c r="L1538" t="str">
        <f t="shared" si="745"/>
        <v>0.0648100262964014-0.118437664563781i</v>
      </c>
      <c r="M1538" t="str">
        <f t="shared" si="746"/>
        <v>0.873391042639261-1.87480789141525i</v>
      </c>
      <c r="N1538" t="str">
        <f t="shared" si="747"/>
        <v>-0.622661324578343i</v>
      </c>
      <c r="O1538" t="str">
        <f t="shared" si="748"/>
        <v>0.812329253128439-0.583199095088283i</v>
      </c>
      <c r="P1538" t="str">
        <f t="shared" si="749"/>
        <v>0.187670746871561+0.583199095088283i</v>
      </c>
      <c r="Q1538" t="str">
        <f t="shared" si="750"/>
        <v>-0.187670746871561+0.03946222949006i</v>
      </c>
      <c r="R1538" t="str">
        <f t="shared" si="751"/>
        <v>-0.33188626790271-3.17735223574804i</v>
      </c>
      <c r="S1538" t="str">
        <f t="shared" si="752"/>
        <v>0.0645846487820902i</v>
      </c>
      <c r="T1538" t="str">
        <f t="shared" si="753"/>
        <v>0.205208178202776-0.0214347580480952i</v>
      </c>
      <c r="U1538" t="str">
        <f t="shared" si="754"/>
        <v>0.0001-1133.58221575424i</v>
      </c>
      <c r="V1538" t="str">
        <f t="shared" si="755"/>
        <v>0.00002-0.0181823244976243i</v>
      </c>
      <c r="W1538" t="str">
        <f t="shared" si="756"/>
        <v>0.0000199993584529566-0.018182032863531i</v>
      </c>
      <c r="X1538" t="str">
        <f t="shared" si="757"/>
        <v>0.00119027504597586-0.0181037975414369i</v>
      </c>
      <c r="Y1538" t="str">
        <f t="shared" si="758"/>
        <v>0.009+0.882159217128014i</v>
      </c>
      <c r="Z1538" t="str">
        <f t="shared" si="759"/>
        <v>-0.251195613501377-0.0194930238985028i</v>
      </c>
      <c r="AA1538" t="str">
        <f t="shared" si="760"/>
        <v>0.163765929440496-13.8860666898851i</v>
      </c>
      <c r="AB1538" t="str">
        <f t="shared" si="761"/>
        <v>1.39707166511821-0.145929335662574i</v>
      </c>
      <c r="AC1538" t="str">
        <f t="shared" si="762"/>
        <v>1.94660040815018-2.74669435726225i</v>
      </c>
      <c r="AD1538" t="str">
        <f t="shared" si="763"/>
        <v>0.275320130007168+0.31351627653709i</v>
      </c>
      <c r="AE1538" t="str">
        <f t="shared" si="764"/>
        <v>-0.0630478286953222-0.0841207353013702i</v>
      </c>
      <c r="AF1538" t="str">
        <f t="shared" si="765"/>
        <v>-14.3259332520161-2.2964462032381i</v>
      </c>
      <c r="AG1538" t="str">
        <f t="shared" si="766"/>
        <v>1.01592291745246-0.0136538088549705i</v>
      </c>
      <c r="AH1538" t="str">
        <f t="shared" si="767"/>
        <v>0.68093057136842+1.33788819838912i</v>
      </c>
      <c r="AI1538">
        <f t="shared" si="768"/>
        <v>3.5287900668055148</v>
      </c>
      <c r="AJ1538">
        <f t="shared" si="769"/>
        <v>63.025760533747025</v>
      </c>
      <c r="AK1538"/>
      <c r="AL1538"/>
      <c r="AM1538"/>
      <c r="AN1538"/>
    </row>
    <row r="1539" spans="1:40" x14ac:dyDescent="0.25">
      <c r="A1539"/>
      <c r="B1539">
        <f t="shared" si="770"/>
        <v>140500</v>
      </c>
      <c r="C1539" s="237" t="str">
        <f t="shared" si="738"/>
        <v>-3.87159631709498E-06+0.0174307645563519i</v>
      </c>
      <c r="D1539" s="208" t="str">
        <f t="shared" si="739"/>
        <v>-5.95703563924439+0.133635861598698i</v>
      </c>
      <c r="E1539" t="str">
        <f t="shared" si="740"/>
        <v>2870</v>
      </c>
      <c r="F1539" t="str">
        <f t="shared" si="741"/>
        <v>0.777000777000777</v>
      </c>
      <c r="G1539" t="str">
        <f t="shared" si="736"/>
        <v>0.777000777000777</v>
      </c>
      <c r="H1539" t="str">
        <f t="shared" si="742"/>
        <v>8.36988831055744+2.42875932963781i</v>
      </c>
      <c r="I1539" t="str">
        <f t="shared" si="743"/>
        <v>551.742209786707i</v>
      </c>
      <c r="J1539" t="str">
        <f t="shared" si="737"/>
        <v>-259.388234489355+119.329039557597i</v>
      </c>
      <c r="K1539" t="str">
        <f t="shared" si="744"/>
        <v>0.807624073867247-1.7555507312234i</v>
      </c>
      <c r="L1539" t="str">
        <f t="shared" si="745"/>
        <v>0.0647390311497409-0.118392188748488i</v>
      </c>
      <c r="M1539" t="str">
        <f t="shared" si="746"/>
        <v>0.872363105016988-1.87394291997189i</v>
      </c>
      <c r="N1539" t="str">
        <f t="shared" si="747"/>
        <v>-0.623104815550265i</v>
      </c>
      <c r="O1539" t="str">
        <f t="shared" si="748"/>
        <v>0.812070529717232-0.583559298413429i</v>
      </c>
      <c r="P1539" t="str">
        <f t="shared" si="749"/>
        <v>0.187929470282768+0.583559298413429i</v>
      </c>
      <c r="Q1539" t="str">
        <f t="shared" si="750"/>
        <v>-0.187929470282768+0.039545517136836i</v>
      </c>
      <c r="R1539" t="str">
        <f t="shared" si="751"/>
        <v>-0.331884189866971-3.17504130370536i</v>
      </c>
      <c r="S1539" t="str">
        <f t="shared" si="752"/>
        <v>0.0646306492441858i</v>
      </c>
      <c r="T1539" t="str">
        <f t="shared" si="753"/>
        <v>0.205204980835584-0.021449890664983i</v>
      </c>
      <c r="U1539" t="str">
        <f t="shared" si="754"/>
        <v>0.0001-1132.77539567185i</v>
      </c>
      <c r="V1539" t="str">
        <f t="shared" si="755"/>
        <v>0.00002-0.0181693833413982i</v>
      </c>
      <c r="W1539" t="str">
        <f t="shared" si="756"/>
        <v>0.0000199993584529566-0.0181690919148742i</v>
      </c>
      <c r="X1539" t="str">
        <f t="shared" si="757"/>
        <v>0.00118861668381188-0.0180910194008777i</v>
      </c>
      <c r="Y1539" t="str">
        <f t="shared" si="758"/>
        <v>0.009+0.882787535658732i</v>
      </c>
      <c r="Z1539" t="str">
        <f t="shared" si="759"/>
        <v>-0.250832577682955-0.0194507979104095i</v>
      </c>
      <c r="AA1539" t="str">
        <f t="shared" si="760"/>
        <v>0.163496612678168-13.8757748760334i</v>
      </c>
      <c r="AB1539" t="str">
        <f t="shared" si="761"/>
        <v>1.39704989721818-0.146032359579351i</v>
      </c>
      <c r="AC1539" t="str">
        <f t="shared" si="762"/>
        <v>1.9450784798804-2.74538500637507i</v>
      </c>
      <c r="AD1539" t="str">
        <f t="shared" si="763"/>
        <v>0.275455611078629+0.313714511424402i</v>
      </c>
      <c r="AE1539" t="str">
        <f t="shared" si="764"/>
        <v>-0.0629912434008073-0.0840476509815106i</v>
      </c>
      <c r="AF1539" t="str">
        <f t="shared" si="765"/>
        <v>-14.3269239498018-2.29512346803911i</v>
      </c>
      <c r="AG1539" t="str">
        <f t="shared" si="766"/>
        <v>1.01592100614271-0.013650545011479i</v>
      </c>
      <c r="AH1539" t="str">
        <f t="shared" si="767"/>
        <v>0.680489921456475+1.33672405125333i</v>
      </c>
      <c r="AI1539">
        <f t="shared" si="768"/>
        <v>3.5216277606442423</v>
      </c>
      <c r="AJ1539">
        <f t="shared" si="769"/>
        <v>63.020591058242374</v>
      </c>
      <c r="AK1539"/>
      <c r="AL1539"/>
      <c r="AM1539"/>
      <c r="AN1539"/>
    </row>
    <row r="1540" spans="1:40" x14ac:dyDescent="0.25">
      <c r="A1540"/>
      <c r="B1540">
        <f t="shared" si="770"/>
        <v>140600</v>
      </c>
      <c r="C1540" s="237" t="str">
        <f t="shared" si="738"/>
        <v>-3.86609102646328E-06+0.0174183671432379i</v>
      </c>
      <c r="D1540" s="208" t="str">
        <f t="shared" si="739"/>
        <v>-5.95703559703716+0.133540814764824i</v>
      </c>
      <c r="E1540" t="str">
        <f t="shared" si="740"/>
        <v>2870</v>
      </c>
      <c r="F1540" t="str">
        <f t="shared" si="741"/>
        <v>0.777000777000777</v>
      </c>
      <c r="G1540" t="str">
        <f t="shared" si="736"/>
        <v>0.777000777000777</v>
      </c>
      <c r="H1540" t="str">
        <f t="shared" si="742"/>
        <v>8.37087719103987+2.4273428444374i</v>
      </c>
      <c r="I1540" t="str">
        <f t="shared" si="743"/>
        <v>552.134908868406i</v>
      </c>
      <c r="J1540" t="str">
        <f t="shared" si="737"/>
        <v>-259.759025805143+119.41397125835i</v>
      </c>
      <c r="K1540" t="str">
        <f t="shared" si="744"/>
        <v>0.806668714800346-1.75473168923165i</v>
      </c>
      <c r="L1540" t="str">
        <f t="shared" si="745"/>
        <v>0.0646681409914765-0.118346720252651i</v>
      </c>
      <c r="M1540" t="str">
        <f t="shared" si="746"/>
        <v>0.871336855791822-1.8730784094843i</v>
      </c>
      <c r="N1540" t="str">
        <f t="shared" si="747"/>
        <v>-0.623548306522187i</v>
      </c>
      <c r="O1540" t="str">
        <f t="shared" si="748"/>
        <v>0.811811646584552-0.583919386961658i</v>
      </c>
      <c r="P1540" t="str">
        <f t="shared" si="749"/>
        <v>0.188188353415448+0.583919386961658i</v>
      </c>
      <c r="Q1540" t="str">
        <f t="shared" si="750"/>
        <v>-0.188188353415448+0.0396289195605289i</v>
      </c>
      <c r="R1540" t="str">
        <f t="shared" si="751"/>
        <v>-0.331882110305932-3.17273362340572i</v>
      </c>
      <c r="S1540" t="str">
        <f t="shared" si="752"/>
        <v>0.0646766497062814i</v>
      </c>
      <c r="T1540" t="str">
        <f t="shared" si="753"/>
        <v>0.205201781172353-0.0214650229920382i</v>
      </c>
      <c r="U1540" t="str">
        <f t="shared" si="754"/>
        <v>0.0001-1131.96972327095i</v>
      </c>
      <c r="V1540" t="str">
        <f t="shared" si="755"/>
        <v>0.00002-0.0181564605936447i</v>
      </c>
      <c r="W1540" t="str">
        <f t="shared" si="756"/>
        <v>0.0000199993584529567-0.0181561693743947i</v>
      </c>
      <c r="X1540" t="str">
        <f t="shared" si="757"/>
        <v>0.00118696183928058-0.0180782592098398i</v>
      </c>
      <c r="Y1540" t="str">
        <f t="shared" si="758"/>
        <v>0.009+0.88341585418945i</v>
      </c>
      <c r="Z1540" t="str">
        <f t="shared" si="759"/>
        <v>-0.250470332199-0.0194086953863894i</v>
      </c>
      <c r="AA1540" t="str">
        <f t="shared" si="760"/>
        <v>0.163227976960225-13.8654985897271i</v>
      </c>
      <c r="AB1540" t="str">
        <f t="shared" si="761"/>
        <v>1.39702811368657-0.146135381522926i</v>
      </c>
      <c r="AC1540" t="str">
        <f t="shared" si="762"/>
        <v>1.94355905604009-2.74407634104502i</v>
      </c>
      <c r="AD1540" t="str">
        <f t="shared" si="763"/>
        <v>0.275591178074835+0.313912689268121i</v>
      </c>
      <c r="AE1540" t="str">
        <f t="shared" si="764"/>
        <v>-0.0629347781595904-0.0839746807888984i</v>
      </c>
      <c r="AF1540" t="str">
        <f t="shared" si="765"/>
        <v>-14.327912788077-2.29380202967258i</v>
      </c>
      <c r="AG1540" t="str">
        <f t="shared" si="766"/>
        <v>1.01591909530973-0.0136472905229698i</v>
      </c>
      <c r="AH1540" t="str">
        <f t="shared" si="767"/>
        <v>0.680050137649319+1.33556173192554i</v>
      </c>
      <c r="AI1540">
        <f t="shared" si="768"/>
        <v>3.5144713319079512</v>
      </c>
      <c r="AJ1540">
        <f t="shared" si="769"/>
        <v>63.015415247254367</v>
      </c>
      <c r="AK1540"/>
      <c r="AL1540"/>
      <c r="AM1540"/>
      <c r="AN1540"/>
    </row>
    <row r="1541" spans="1:40" x14ac:dyDescent="0.25">
      <c r="A1541"/>
      <c r="B1541">
        <f t="shared" si="770"/>
        <v>140700</v>
      </c>
      <c r="C1541" s="237" t="str">
        <f t="shared" si="738"/>
        <v>-3.86059747001846E-06+0.017405987352599i</v>
      </c>
      <c r="D1541" s="208" t="str">
        <f t="shared" si="739"/>
        <v>-5.9570355549199+0.133445903036592i</v>
      </c>
      <c r="E1541" t="str">
        <f t="shared" si="740"/>
        <v>2870</v>
      </c>
      <c r="F1541" t="str">
        <f t="shared" si="741"/>
        <v>0.777000777000777</v>
      </c>
      <c r="G1541" t="str">
        <f t="shared" ref="G1541:G1604" si="771">IF($C$11=$C$7,$C$24,F1541)</f>
        <v>0.777000777000777</v>
      </c>
      <c r="H1541" t="str">
        <f t="shared" si="742"/>
        <v>8.37186421640354+2.42592778981831i</v>
      </c>
      <c r="I1541" t="str">
        <f t="shared" si="743"/>
        <v>552.527607950105i</v>
      </c>
      <c r="J1541" t="str">
        <f t="shared" ref="J1541:J1604" si="772">IMSUM(COMPLEX(0,2*PI()*B1541*$C$113*$C$112),COMPLEX(0,2*PI()*B1541*$C$113*$C$111),COMPLEX(0,2*PI()*B1541*$C$28*10^-12*$C$111),COMPLEX(-1*2*PI()*B1541*2*PI()*B1541*$C$113*$C$112*$C$28*10^-12*$C$111,0),COMPLEX(1,0))</f>
        <v>-260.130080935457+119.498902959103i</v>
      </c>
      <c r="K1541" t="str">
        <f t="shared" si="744"/>
        <v>0.805714935939207-1.75391310134874i</v>
      </c>
      <c r="L1541" t="str">
        <f t="shared" si="745"/>
        <v>0.0645973556426028-0.118301259158409i</v>
      </c>
      <c r="M1541" t="str">
        <f t="shared" si="746"/>
        <v>0.87031229158181-1.87221436050715i</v>
      </c>
      <c r="N1541" t="str">
        <f t="shared" si="747"/>
        <v>-0.623991797494109i</v>
      </c>
      <c r="O1541" t="str">
        <f t="shared" si="748"/>
        <v>0.811552603781315-0.584279360662148i</v>
      </c>
      <c r="P1541" t="str">
        <f t="shared" si="749"/>
        <v>0.188447396218685+0.584279360662148i</v>
      </c>
      <c r="Q1541" t="str">
        <f t="shared" si="750"/>
        <v>-0.188447396218685+0.039712436831961i</v>
      </c>
      <c r="R1541" t="str">
        <f t="shared" si="751"/>
        <v>-0.331880029219531-3.17042918791509i</v>
      </c>
      <c r="S1541" t="str">
        <f t="shared" si="752"/>
        <v>0.0647226501683767i</v>
      </c>
      <c r="T1541" t="str">
        <f t="shared" si="753"/>
        <v>0.205198579213039-0.0214801550290463i</v>
      </c>
      <c r="U1541" t="str">
        <f t="shared" si="754"/>
        <v>0.0001-1131.16519610444i</v>
      </c>
      <c r="V1541" t="str">
        <f t="shared" si="755"/>
        <v>0.00002-0.0181435562151133i</v>
      </c>
      <c r="W1541" t="str">
        <f t="shared" si="756"/>
        <v>0.0000199993584529565-0.0181432652028426i</v>
      </c>
      <c r="X1541" t="str">
        <f t="shared" si="757"/>
        <v>0.00118531050245425-0.0180655169306916i</v>
      </c>
      <c r="Y1541" t="str">
        <f t="shared" si="758"/>
        <v>0.009+0.884044172720168i</v>
      </c>
      <c r="Z1541" t="str">
        <f t="shared" si="759"/>
        <v>-0.250108874746193-0.0193667158723108i</v>
      </c>
      <c r="AA1541" t="str">
        <f t="shared" si="760"/>
        <v>0.162960019957512-13.8552377952767i</v>
      </c>
      <c r="AB1541" t="str">
        <f t="shared" si="761"/>
        <v>1.39700631452305-0.146238401491841i</v>
      </c>
      <c r="AC1541" t="str">
        <f t="shared" si="762"/>
        <v>1.94204213161618-2.74276836208885i</v>
      </c>
      <c r="AD1541" t="str">
        <f t="shared" si="763"/>
        <v>0.275726830974412+0.314110810034865i</v>
      </c>
      <c r="AE1541" t="str">
        <f t="shared" si="764"/>
        <v>-0.0628784326219775-0.0839018244372896i</v>
      </c>
      <c r="AF1541" t="str">
        <f t="shared" si="765"/>
        <v>-14.3288997713234-2.29248188678172i</v>
      </c>
      <c r="AG1541" t="str">
        <f t="shared" si="766"/>
        <v>1.01591718494946-0.0136440453670553i</v>
      </c>
      <c r="AH1541" t="str">
        <f t="shared" si="767"/>
        <v>0.679611217583798+1.33440123586482i</v>
      </c>
      <c r="AI1541">
        <f t="shared" si="768"/>
        <v>3.5073207704005602</v>
      </c>
      <c r="AJ1541">
        <f t="shared" si="769"/>
        <v>63.010233107872729</v>
      </c>
      <c r="AK1541"/>
      <c r="AL1541"/>
      <c r="AM1541"/>
      <c r="AN1541"/>
    </row>
    <row r="1542" spans="1:40" x14ac:dyDescent="0.25">
      <c r="A1542"/>
      <c r="B1542">
        <f t="shared" si="770"/>
        <v>140800</v>
      </c>
      <c r="C1542" s="237" t="str">
        <f t="shared" ref="C1542:C1605" si="773">IMPRODUCT(COMPLEX(-1,0),IMDIV(IMPRODUCT(G1542,COMPLEX($C$100+$C$101,0)),COMPLEX($C$100,2*PI()*B1542*$C$103*$C$102*(2*$C$100+$C$101))))</f>
        <v>-3.85511561443659E-06+0.0173936251468874i</v>
      </c>
      <c r="D1542" s="208" t="str">
        <f t="shared" ref="D1542:D1605" si="774">IMPRODUCT(COMPLEX($C$106,0),IMSUB(C1542,G1542))</f>
        <v>-5.95703551289233+0.133351126126137i</v>
      </c>
      <c r="E1542" t="str">
        <f t="shared" ref="E1542:E1605" si="775">IMDIV(COMPLEX($C$20*10^3,0),COMPLEX(1,2*PI()*B1542*$C$20*1000*$C$29*10^-12))</f>
        <v>2870</v>
      </c>
      <c r="F1542" t="str">
        <f t="shared" ref="F1542:F1605" si="776">IMDIV(COMPLEX($C$22*1000,0),IMSUM(COMPLEX($C$22*1000,0),E1542))</f>
        <v>0.777000777000777</v>
      </c>
      <c r="G1542" t="str">
        <f t="shared" si="771"/>
        <v>0.777000777000777</v>
      </c>
      <c r="H1542" t="str">
        <f t="shared" ref="H1542:H1605" si="777">IMPRODUCT(COMPLEX($C$108,0),IMPRODUCT(COMPLEX(-1,0),D1542),IMDIV(COMPLEX(0,2*PI()*B1542*$C$109*$C$110),COMPLEX(1,2*PI()*B1542*$C$109*$C$110)))</f>
        <v>8.37284939111746+2.42451416413561i</v>
      </c>
      <c r="I1542" t="str">
        <f t="shared" ref="I1542:I1605" si="778">COMPLEX(0,2*PI()*B1542*$C$113*$C$112*$C$114)</f>
        <v>552.920307031804i</v>
      </c>
      <c r="J1542" t="str">
        <f t="shared" si="772"/>
        <v>-260.501399880297+119.583834659856i</v>
      </c>
      <c r="K1542" t="str">
        <f t="shared" ref="K1542:K1605" si="779">IMDIV(I1542,J1542)</f>
        <v>0.804762734088053-1.75309496804261i</v>
      </c>
      <c r="L1542" t="str">
        <f t="shared" ref="L1542:L1605" si="780">IMDIV(COMPLEX($C$117,0),COMPLEX(1,2*PI()*B1542*$C$115*$C$116))</f>
        <v>0.0645266749244084-0.118255805547506i</v>
      </c>
      <c r="M1542" t="str">
        <f t="shared" ref="M1542:M1605" si="781">IMSUM(K1542,L1542)</f>
        <v>0.869289409012461-1.87135077359012i</v>
      </c>
      <c r="N1542" t="str">
        <f t="shared" ref="N1542:N1605" si="782">COMPLEX(0,-2*PI()*B1542*$C$43)</f>
        <v>-0.624435288466031i</v>
      </c>
      <c r="O1542" t="str">
        <f t="shared" ref="O1542:O1605" si="783">IMEXP(N1542)</f>
        <v>0.811293401358472-0.584639219444095i</v>
      </c>
      <c r="P1542" t="str">
        <f t="shared" ref="P1542:P1605" si="784">IMSUB(COMPLEX(1,0),O1542)</f>
        <v>0.188706598641528+0.584639219444095i</v>
      </c>
      <c r="Q1542" t="str">
        <f t="shared" ref="Q1542:Q1605" si="785">IMSUM(COMPLEX(0,2*PI()*B1542*$C$43),O1542,COMPLEX(-1,0))</f>
        <v>-0.188706598641528+0.039796069021936i</v>
      </c>
      <c r="R1542" t="str">
        <f t="shared" ref="R1542:R1605" si="786">IMDIV(P1542,Q1542)</f>
        <v>-0.331877946607622-3.16812799031917i</v>
      </c>
      <c r="S1542" t="str">
        <f t="shared" ref="S1542:S1605" si="787">IMDIV(COMPLEX(0,2*PI()*B1542*$C$123),COMPLEX($C$124,0))</f>
        <v>0.0647686506304724i</v>
      </c>
      <c r="T1542" t="str">
        <f t="shared" ref="T1542:T1605" si="788">IMPRODUCT(R1542,S1542)</f>
        <v>0.205195374957603-0.0214952867757876i</v>
      </c>
      <c r="U1542" t="str">
        <f t="shared" ref="U1542:U1605" si="789">IMDIV(COMPLEX(1,2*PI()*B1542*$C$16*10^-3*$C$15*10^-6),COMPLEX(0,2*PI()*B1542*$C$15*10^-6))</f>
        <v>0.0001-1130.36181173221i</v>
      </c>
      <c r="V1542" t="str">
        <f t="shared" ref="V1542:V1605" si="790">IMSUM(COMPLEX($C$18*10^-3,0),IMDIV(COMPLEX(1,0),COMPLEX(0,2*PI()*B1542*($C$17*1*10^-6))))</f>
        <v>0.00002-0.0181306701666651i</v>
      </c>
      <c r="W1542" t="str">
        <f t="shared" ref="W1542:W1605" si="791">IMDIV(IMPRODUCT(U1542,V1542),IMSUM(U1542,V1542))</f>
        <v>0.0000199993584529565-0.0181303793610797i</v>
      </c>
      <c r="X1542" t="str">
        <f t="shared" ref="X1542:X1605" si="792">IMDIV(IMPRODUCT(COMPLEX($C$19,0),W1542),IMSUM(COMPLEX($C$19,0),W1542))</f>
        <v>0.00118366266344016-0.0180527925259063i</v>
      </c>
      <c r="Y1542" t="str">
        <f t="shared" ref="Y1542:Y1605" si="793">COMPLEX($C$13*10^-3,2*PI()*B1542*$C$12*0.000001)</f>
        <v>0.009+0.884672491250886i</v>
      </c>
      <c r="Z1542" t="str">
        <f t="shared" ref="Z1542:Z1605" si="794">IMPRODUCT(COMPLEX($C$6,0),IMDIV(X1542,IMSUM(X1542,Y1542)))</f>
        <v>-0.249748203029645-0.0193248589160572i</v>
      </c>
      <c r="AA1542" t="str">
        <f t="shared" ref="AA1542:AA1605" si="795">IMDIV(COMPLEX($C$6,0),IMSUM(X1542,Y1542))</f>
        <v>0.162692739350897-13.8449924571035i</v>
      </c>
      <c r="AB1542" t="str">
        <f t="shared" ref="AB1542:AB1605" si="796">IMPRODUCT(COMPLEX($C$119,0),T1542)</f>
        <v>1.39698449972738-0.1463414194846i</v>
      </c>
      <c r="AC1542" t="str">
        <f t="shared" ref="AC1542:AC1605" si="797">IMSUM(COMPLEX(1,0),IMPRODUCT(AB1542,M1542))</f>
        <v>1.9405277016068-2.74146107031605i</v>
      </c>
      <c r="AD1542" t="str">
        <f t="shared" ref="AD1542:AD1605" si="798">IMDIV(AB1542,AC1542)</f>
        <v>0.275862569755968+0.314308873691264i</v>
      </c>
      <c r="AE1542" t="str">
        <f t="shared" ref="AE1542:AE1605" si="799">IMPRODUCT(AD1542,AA1542,X1542)</f>
        <v>-0.0628222064395445-0.0838290816414198i</v>
      </c>
      <c r="AF1542" t="str">
        <f t="shared" ref="AF1542:AF1605" si="800">IMSUB(D1542,H1542)</f>
        <v>-14.3298849040098-2.29116303800947i</v>
      </c>
      <c r="AG1542" t="str">
        <f t="shared" ref="AG1542:AG1605" si="801">IMSUM(COMPLEX(1,0),IMPRODUCT(AD1542,AA1542,COMPLEX($C$127,0)))</f>
        <v>1.01591527505786-0.0136408095214157i</v>
      </c>
      <c r="AH1542" t="str">
        <f t="shared" ref="AH1542:AH1605" si="802">IMDIV(IMPRODUCT(AE1542,AF1542),AG1542)</f>
        <v>0.67917315890467+1.33324255854545i</v>
      </c>
      <c r="AI1542">
        <f t="shared" ref="AI1542:AI1605" si="803">20*LOG10(IMABS(AH1542))</f>
        <v>3.5001760659516679</v>
      </c>
      <c r="AJ1542">
        <f t="shared" ref="AJ1542:AJ1605" si="804">IMARGUMENT(AH1542)*180/PI()</f>
        <v>63.005044647185734</v>
      </c>
      <c r="AK1542"/>
      <c r="AL1542"/>
      <c r="AM1542"/>
      <c r="AN1542"/>
    </row>
    <row r="1543" spans="1:40" x14ac:dyDescent="0.25">
      <c r="A1543"/>
      <c r="B1543">
        <f t="shared" si="770"/>
        <v>140900</v>
      </c>
      <c r="C1543" s="237" t="str">
        <f t="shared" si="773"/>
        <v>-3.84964542651199E-06+0.0173812804886619i</v>
      </c>
      <c r="D1543" s="208" t="str">
        <f t="shared" si="774"/>
        <v>-5.95703547095423+0.133256483746408i</v>
      </c>
      <c r="E1543" t="str">
        <f t="shared" si="775"/>
        <v>2870</v>
      </c>
      <c r="F1543" t="str">
        <f t="shared" si="776"/>
        <v>0.777000777000777</v>
      </c>
      <c r="G1543" t="str">
        <f t="shared" si="771"/>
        <v>0.777000777000777</v>
      </c>
      <c r="H1543" t="str">
        <f t="shared" si="777"/>
        <v>8.37383271963785+2.42310196574508i</v>
      </c>
      <c r="I1543" t="str">
        <f t="shared" si="778"/>
        <v>553.313006113502i</v>
      </c>
      <c r="J1543" t="str">
        <f t="shared" si="772"/>
        <v>-260.872982639663+119.668766360608i</v>
      </c>
      <c r="K1543" t="str">
        <f t="shared" si="779"/>
        <v>0.803812106058252-1.75227728977668i</v>
      </c>
      <c r="L1543" t="str">
        <f t="shared" si="780"/>
        <v>0.0644560986584748-0.118210359501293i</v>
      </c>
      <c r="M1543" t="str">
        <f t="shared" si="781"/>
        <v>0.868268204716727-1.87048764927797i</v>
      </c>
      <c r="N1543" t="str">
        <f t="shared" si="782"/>
        <v>-0.624878779437953i</v>
      </c>
      <c r="O1543" t="str">
        <f t="shared" si="783"/>
        <v>0.811034039367004-0.584998963236723i</v>
      </c>
      <c r="P1543" t="str">
        <f t="shared" si="784"/>
        <v>0.188965960632996+0.584998963236723i</v>
      </c>
      <c r="Q1543" t="str">
        <f t="shared" si="785"/>
        <v>-0.188965960632996+0.03987981620123i</v>
      </c>
      <c r="R1543" t="str">
        <f t="shared" si="786"/>
        <v>-0.331875862470142-3.16583002372332i</v>
      </c>
      <c r="S1543" t="str">
        <f t="shared" si="787"/>
        <v>0.0648146510925677i</v>
      </c>
      <c r="T1543" t="str">
        <f t="shared" si="788"/>
        <v>0.205192168406002-0.0215104182320472i</v>
      </c>
      <c r="U1543" t="str">
        <f t="shared" si="789"/>
        <v>0.0001-1129.55956772105i</v>
      </c>
      <c r="V1543" t="str">
        <f t="shared" si="790"/>
        <v>0.00002-0.0181178024092721i</v>
      </c>
      <c r="W1543" t="str">
        <f t="shared" si="791"/>
        <v>0.0000199993584529565-0.0181175118100788i</v>
      </c>
      <c r="X1543" t="str">
        <f t="shared" si="792"/>
        <v>0.00118201831238038-0.0180400859580614i</v>
      </c>
      <c r="Y1543" t="str">
        <f t="shared" si="793"/>
        <v>0.009+0.885300809781604i</v>
      </c>
      <c r="Z1543" t="str">
        <f t="shared" si="794"/>
        <v>-0.249388314762848-0.0192831240675166i</v>
      </c>
      <c r="AA1543" t="str">
        <f t="shared" si="795"/>
        <v>0.162426132831216-13.8347625397393i</v>
      </c>
      <c r="AB1543" t="str">
        <f t="shared" si="796"/>
        <v>1.39696266929926-0.146444435499738i</v>
      </c>
      <c r="AC1543" t="str">
        <f t="shared" si="797"/>
        <v>1.93901576102101-2.74015446652876i</v>
      </c>
      <c r="AD1543" t="str">
        <f t="shared" si="798"/>
        <v>0.275998394398101+0.314506880203939i</v>
      </c>
      <c r="AE1543" t="str">
        <f t="shared" si="799"/>
        <v>-0.0627660992651345-0.0837564521169956i</v>
      </c>
      <c r="AF1543" t="str">
        <f t="shared" si="800"/>
        <v>-14.3308681905921-2.28984548199867i</v>
      </c>
      <c r="AG1543" t="str">
        <f t="shared" si="801"/>
        <v>1.01591336563091-0.0136375829637991i</v>
      </c>
      <c r="AH1543" t="str">
        <f t="shared" si="802"/>
        <v>0.678735959264616+1.33208569545673i</v>
      </c>
      <c r="AI1543">
        <f t="shared" si="803"/>
        <v>3.4930372084159593</v>
      </c>
      <c r="AJ1543">
        <f t="shared" si="804"/>
        <v>62.999849872276357</v>
      </c>
      <c r="AK1543"/>
      <c r="AL1543"/>
      <c r="AM1543"/>
      <c r="AN1543"/>
    </row>
    <row r="1544" spans="1:40" x14ac:dyDescent="0.25">
      <c r="A1544"/>
      <c r="B1544">
        <f t="shared" si="770"/>
        <v>141000</v>
      </c>
      <c r="C1544" s="237" t="str">
        <f t="shared" si="773"/>
        <v>-3.84418687315665E-06+0.0173689533405872i</v>
      </c>
      <c r="D1544" s="208" t="str">
        <f t="shared" si="774"/>
        <v>-5.95703542910532+0.133161975611169i</v>
      </c>
      <c r="E1544" t="str">
        <f t="shared" si="775"/>
        <v>2870</v>
      </c>
      <c r="F1544" t="str">
        <f t="shared" si="776"/>
        <v>0.777000777000777</v>
      </c>
      <c r="G1544" t="str">
        <f t="shared" si="771"/>
        <v>0.777000777000777</v>
      </c>
      <c r="H1544" t="str">
        <f t="shared" si="777"/>
        <v>8.37481420640798+2.4216911930031i</v>
      </c>
      <c r="I1544" t="str">
        <f t="shared" si="778"/>
        <v>553.705705195201i</v>
      </c>
      <c r="J1544" t="str">
        <f t="shared" si="772"/>
        <v>-261.244829213554+119.753698061361i</v>
      </c>
      <c r="K1544" t="str">
        <f t="shared" si="779"/>
        <v>0.802863048668325-1.75146006700986i</v>
      </c>
      <c r="L1544" t="str">
        <f t="shared" si="780"/>
        <v>0.0643856266666783-0.118164921100733i</v>
      </c>
      <c r="M1544" t="str">
        <f t="shared" si="781"/>
        <v>0.867248675335003-1.86962498811059i</v>
      </c>
      <c r="N1544" t="str">
        <f t="shared" si="782"/>
        <v>-0.625322270409875i</v>
      </c>
      <c r="O1544" t="str">
        <f t="shared" si="783"/>
        <v>0.810774517857923-0.585358591969275i</v>
      </c>
      <c r="P1544" t="str">
        <f t="shared" si="784"/>
        <v>0.189225482142077+0.585358591969275i</v>
      </c>
      <c r="Q1544" t="str">
        <f t="shared" si="785"/>
        <v>-0.189225482142077+0.0399636784406i</v>
      </c>
      <c r="R1544" t="str">
        <f t="shared" si="786"/>
        <v>-0.331873776806981-3.1635352812524i</v>
      </c>
      <c r="S1544" t="str">
        <f t="shared" si="787"/>
        <v>0.0648606515546633i</v>
      </c>
      <c r="T1544" t="str">
        <f t="shared" si="788"/>
        <v>0.205188959558196-0.0215255493976077i</v>
      </c>
      <c r="U1544" t="str">
        <f t="shared" si="789"/>
        <v>0.0001-1128.75846164465i</v>
      </c>
      <c r="V1544" t="str">
        <f t="shared" si="790"/>
        <v>0.00002-0.0181049529040173i</v>
      </c>
      <c r="W1544" t="str">
        <f t="shared" si="791"/>
        <v>0.0000199993584529566-0.0181046625109232i</v>
      </c>
      <c r="X1544" t="str">
        <f t="shared" si="792"/>
        <v>0.00118037743945159-0.0180273971898382i</v>
      </c>
      <c r="Y1544" t="str">
        <f t="shared" si="793"/>
        <v>0.009+0.885929128312322i</v>
      </c>
      <c r="Z1544" t="str">
        <f t="shared" si="794"/>
        <v>-0.249029207667644-0.0192415108785703i</v>
      </c>
      <c r="AA1544" t="str">
        <f t="shared" si="795"/>
        <v>0.162160198099226-13.8245480078256i</v>
      </c>
      <c r="AB1544" t="str">
        <f t="shared" si="796"/>
        <v>1.39694082323841-0.146547449535777i</v>
      </c>
      <c r="AC1544" t="str">
        <f t="shared" si="797"/>
        <v>1.93750630487893-2.73884855152194i</v>
      </c>
      <c r="AD1544" t="str">
        <f t="shared" si="798"/>
        <v>0.276134304879385+0.314704829539508i</v>
      </c>
      <c r="AE1544" t="str">
        <f t="shared" si="799"/>
        <v>-0.0627101107528462-0.0836839355806882i</v>
      </c>
      <c r="AF1544" t="str">
        <f t="shared" si="800"/>
        <v>-14.3318496355133-2.28852921739193i</v>
      </c>
      <c r="AG1544" t="str">
        <f t="shared" si="801"/>
        <v>1.0159114566646-0.0136343656720204i</v>
      </c>
      <c r="AH1544" t="str">
        <f t="shared" si="802"/>
        <v>0.678299616324143+1.33093064210293i</v>
      </c>
      <c r="AI1544">
        <f t="shared" si="803"/>
        <v>3.4859041876729902</v>
      </c>
      <c r="AJ1544">
        <f t="shared" si="804"/>
        <v>62.99464879022473</v>
      </c>
      <c r="AK1544"/>
      <c r="AL1544"/>
      <c r="AM1544"/>
      <c r="AN1544"/>
    </row>
    <row r="1545" spans="1:40" x14ac:dyDescent="0.25">
      <c r="A1545"/>
      <c r="B1545">
        <f t="shared" si="770"/>
        <v>141100</v>
      </c>
      <c r="C1545" s="237" t="str">
        <f t="shared" si="773"/>
        <v>-0.0000038387399213998+0.0173566436654343i</v>
      </c>
      <c r="D1545" s="208" t="str">
        <f t="shared" si="774"/>
        <v>-5.95703538734535+0.133067601434996i</v>
      </c>
      <c r="E1545" t="str">
        <f t="shared" si="775"/>
        <v>2870</v>
      </c>
      <c r="F1545" t="str">
        <f t="shared" si="776"/>
        <v>0.777000777000777</v>
      </c>
      <c r="G1545" t="str">
        <f t="shared" si="771"/>
        <v>0.777000777000777</v>
      </c>
      <c r="H1545" t="str">
        <f t="shared" si="777"/>
        <v>8.37579385585838+2.4202818442667i</v>
      </c>
      <c r="I1545" t="str">
        <f t="shared" si="778"/>
        <v>554.0984042769i</v>
      </c>
      <c r="J1545" t="str">
        <f t="shared" si="772"/>
        <v>-261.616939601971+119.838629762114i</v>
      </c>
      <c r="K1545" t="str">
        <f t="shared" si="779"/>
        <v>0.80191555874388-1.75064330019654i</v>
      </c>
      <c r="L1545" t="str">
        <f t="shared" si="780"/>
        <v>0.0643152587711869-0.118119490426397i</v>
      </c>
      <c r="M1545" t="str">
        <f t="shared" si="781"/>
        <v>0.866230817515067-1.86876279062294i</v>
      </c>
      <c r="N1545" t="str">
        <f t="shared" si="782"/>
        <v>-0.625765761381797i</v>
      </c>
      <c r="O1545" t="str">
        <f t="shared" si="783"/>
        <v>0.810514836882273-0.585718105571018i</v>
      </c>
      <c r="P1545" t="str">
        <f t="shared" si="784"/>
        <v>0.189485163117727+0.585718105571018i</v>
      </c>
      <c r="Q1545" t="str">
        <f t="shared" si="785"/>
        <v>-0.189485163117727+0.040047655810779i</v>
      </c>
      <c r="R1545" t="str">
        <f t="shared" si="786"/>
        <v>-0.331871689618041-3.16124375605081i</v>
      </c>
      <c r="S1545" t="str">
        <f t="shared" si="787"/>
        <v>0.0649066520167587i</v>
      </c>
      <c r="T1545" t="str">
        <f t="shared" si="788"/>
        <v>0.205185748414141-0.0215406802722519i</v>
      </c>
      <c r="U1545" t="str">
        <f t="shared" si="789"/>
        <v>0.0001-1127.9584910836i</v>
      </c>
      <c r="V1545" t="str">
        <f t="shared" si="790"/>
        <v>0.00002-0.0180921216120939i</v>
      </c>
      <c r="W1545" t="str">
        <f t="shared" si="791"/>
        <v>0.0000199993584529566-0.0180918314248069i</v>
      </c>
      <c r="X1545" t="str">
        <f t="shared" si="792"/>
        <v>0.00117874003486503-0.0180147261840217i</v>
      </c>
      <c r="Y1545" t="str">
        <f t="shared" si="793"/>
        <v>0.009+0.886557446843039i</v>
      </c>
      <c r="Z1545" t="str">
        <f t="shared" si="794"/>
        <v>-0.248670879474187-0.0192000189030842i</v>
      </c>
      <c r="AA1545" t="str">
        <f t="shared" si="795"/>
        <v>0.161894932865549-13.8143488261136i</v>
      </c>
      <c r="AB1545" t="str">
        <f t="shared" si="796"/>
        <v>1.39691896154454-0.146650461591237i</v>
      </c>
      <c r="AC1545" t="str">
        <f t="shared" si="797"/>
        <v>1.93599932821164-2.73754332608321i</v>
      </c>
      <c r="AD1545" t="str">
        <f t="shared" si="798"/>
        <v>0.276270301178392+0.314902721664593i</v>
      </c>
      <c r="AE1545" t="str">
        <f t="shared" si="799"/>
        <v>-0.0626542405580366-0.0836115317501356i</v>
      </c>
      <c r="AF1545" t="str">
        <f t="shared" si="800"/>
        <v>-14.3328292432037-2.2872142428317i</v>
      </c>
      <c r="AG1545" t="str">
        <f t="shared" si="801"/>
        <v>1.01590954815493-0.0136311576239623i</v>
      </c>
      <c r="AH1545" t="str">
        <f t="shared" si="802"/>
        <v>0.677864127751655+1.32977739400332i</v>
      </c>
      <c r="AI1545">
        <f t="shared" si="803"/>
        <v>3.4787769936278679</v>
      </c>
      <c r="AJ1545">
        <f t="shared" si="804"/>
        <v>62.989441408106224</v>
      </c>
      <c r="AK1545"/>
      <c r="AL1545"/>
      <c r="AM1545"/>
      <c r="AN1545"/>
    </row>
    <row r="1546" spans="1:40" x14ac:dyDescent="0.25">
      <c r="A1546"/>
      <c r="B1546">
        <f t="shared" si="770"/>
        <v>141200</v>
      </c>
      <c r="C1546" s="237" t="str">
        <f t="shared" si="773"/>
        <v>-3.83330453838734E-06+0.0173443514260794i</v>
      </c>
      <c r="D1546" s="208" t="str">
        <f t="shared" si="774"/>
        <v>-5.95703534567408+0.132973360933275i</v>
      </c>
      <c r="E1546" t="str">
        <f t="shared" si="775"/>
        <v>2870</v>
      </c>
      <c r="F1546" t="str">
        <f t="shared" si="776"/>
        <v>0.777000777000777</v>
      </c>
      <c r="G1546" t="str">
        <f t="shared" si="771"/>
        <v>0.777000777000777</v>
      </c>
      <c r="H1546" t="str">
        <f t="shared" si="777"/>
        <v>8.37677167240684+2.41887391789356i</v>
      </c>
      <c r="I1546" t="str">
        <f t="shared" si="778"/>
        <v>554.491103358598i</v>
      </c>
      <c r="J1546" t="str">
        <f t="shared" si="772"/>
        <v>-261.989313804913+119.923561462867i</v>
      </c>
      <c r="K1546" t="str">
        <f t="shared" si="779"/>
        <v>0.800969633117643-1.74982698978666i</v>
      </c>
      <c r="L1546" t="str">
        <f t="shared" si="780"/>
        <v>0.0642449947944617-0.118074067558469i</v>
      </c>
      <c r="M1546" t="str">
        <f t="shared" si="781"/>
        <v>0.865214627912105-1.86790105734513i</v>
      </c>
      <c r="N1546" t="str">
        <f t="shared" si="782"/>
        <v>-0.626209252353718i</v>
      </c>
      <c r="O1546" t="str">
        <f t="shared" si="783"/>
        <v>0.81025499649113-0.58607750397124i</v>
      </c>
      <c r="P1546" t="str">
        <f t="shared" si="784"/>
        <v>0.18974500350887+0.58607750397124i</v>
      </c>
      <c r="Q1546" t="str">
        <f t="shared" si="785"/>
        <v>-0.18974500350887+0.040131748382478i</v>
      </c>
      <c r="R1546" t="str">
        <f t="shared" si="786"/>
        <v>-0.331869600903213-3.15895544128234i</v>
      </c>
      <c r="S1546" t="str">
        <f t="shared" si="787"/>
        <v>0.0649526524788543i</v>
      </c>
      <c r="T1546" t="str">
        <f t="shared" si="788"/>
        <v>0.205182534973798-0.0215558108557625i</v>
      </c>
      <c r="U1546" t="str">
        <f t="shared" si="789"/>
        <v>0.0001-1127.15965362532i</v>
      </c>
      <c r="V1546" t="str">
        <f t="shared" si="790"/>
        <v>0.00002-0.0180793084948048i</v>
      </c>
      <c r="W1546" t="str">
        <f t="shared" si="791"/>
        <v>0.0000199993584529567-0.0180790185130335i</v>
      </c>
      <c r="X1546" t="str">
        <f t="shared" si="792"/>
        <v>0.00117710608886627-0.0180020729034999i</v>
      </c>
      <c r="Y1546" t="str">
        <f t="shared" si="793"/>
        <v>0.009+0.887185765373757i</v>
      </c>
      <c r="Z1546" t="str">
        <f t="shared" si="794"/>
        <v>-0.248313327920903-0.019158647696897i</v>
      </c>
      <c r="AA1546" t="str">
        <f t="shared" si="795"/>
        <v>0.161630334850626-13.8041649594635i</v>
      </c>
      <c r="AB1546" t="str">
        <f t="shared" si="796"/>
        <v>1.39689708421738-0.146753471664639i</v>
      </c>
      <c r="AC1546" t="str">
        <f t="shared" si="797"/>
        <v>1.9344948260612-2.7362387909931i</v>
      </c>
      <c r="AD1546" t="str">
        <f t="shared" si="798"/>
        <v>0.276406383273671+0.315100556545816i</v>
      </c>
      <c r="AE1546" t="str">
        <f t="shared" si="799"/>
        <v>-0.0625984883373083-0.0835392403439338i</v>
      </c>
      <c r="AF1546" t="str">
        <f t="shared" si="800"/>
        <v>-14.3338070180809-2.28590055696028i</v>
      </c>
      <c r="AG1546" t="str">
        <f t="shared" si="801"/>
        <v>1.01590764009793-0.0136279587975742i</v>
      </c>
      <c r="AH1546" t="str">
        <f t="shared" si="802"/>
        <v>0.677429491223316+1.32862594669205i</v>
      </c>
      <c r="AI1546">
        <f t="shared" si="803"/>
        <v>3.4716556162105956</v>
      </c>
      <c r="AJ1546">
        <f t="shared" si="804"/>
        <v>62.984227732993979</v>
      </c>
      <c r="AK1546"/>
      <c r="AL1546"/>
      <c r="AM1546"/>
      <c r="AN1546"/>
    </row>
    <row r="1547" spans="1:40" x14ac:dyDescent="0.25">
      <c r="A1547"/>
      <c r="B1547">
        <f t="shared" si="770"/>
        <v>141300</v>
      </c>
      <c r="C1547" s="237" t="str">
        <f t="shared" si="773"/>
        <v>-3.82788069138144E-06+0.0173320765855037i</v>
      </c>
      <c r="D1547" s="208" t="str">
        <f t="shared" si="774"/>
        <v>-5.95703530409126+0.132879253822195i</v>
      </c>
      <c r="E1547" t="str">
        <f t="shared" si="775"/>
        <v>2870</v>
      </c>
      <c r="F1547" t="str">
        <f t="shared" si="776"/>
        <v>0.777000777000777</v>
      </c>
      <c r="G1547" t="str">
        <f t="shared" si="771"/>
        <v>0.777000777000777</v>
      </c>
      <c r="H1547" t="str">
        <f t="shared" si="777"/>
        <v>8.37774766045839+2.41746741224207i</v>
      </c>
      <c r="I1547" t="str">
        <f t="shared" si="778"/>
        <v>554.883802440297i</v>
      </c>
      <c r="J1547" t="str">
        <f t="shared" si="772"/>
        <v>-262.361951822381+120.008493163619i</v>
      </c>
      <c r="K1547" t="str">
        <f t="shared" si="779"/>
        <v>0.800025268629416-1.74901113622572i</v>
      </c>
      <c r="L1547" t="str">
        <f t="shared" si="780"/>
        <v>0.0641748345592568-0.118028652576749i</v>
      </c>
      <c r="M1547" t="str">
        <f t="shared" si="781"/>
        <v>0.864200103188673-1.86703978880247i</v>
      </c>
      <c r="N1547" t="str">
        <f t="shared" si="782"/>
        <v>-0.62665274332564i</v>
      </c>
      <c r="O1547" t="str">
        <f t="shared" si="783"/>
        <v>0.809994996735599-0.586436787099255i</v>
      </c>
      <c r="P1547" t="str">
        <f t="shared" si="784"/>
        <v>0.190005003264401+0.586436787099255i</v>
      </c>
      <c r="Q1547" t="str">
        <f t="shared" si="785"/>
        <v>-0.190005003264401+0.0402159562263851i</v>
      </c>
      <c r="R1547" t="str">
        <f t="shared" si="786"/>
        <v>-0.331867510662405-3.15667033013013i</v>
      </c>
      <c r="S1547" t="str">
        <f t="shared" si="787"/>
        <v>0.0649986529409497i</v>
      </c>
      <c r="T1547" t="str">
        <f t="shared" si="788"/>
        <v>0.205179319237121-0.0215709411479226i</v>
      </c>
      <c r="U1547" t="str">
        <f t="shared" si="789"/>
        <v>0.0001-1126.36194686409i</v>
      </c>
      <c r="V1547" t="str">
        <f t="shared" si="790"/>
        <v>0.00002-0.0180665135135629i</v>
      </c>
      <c r="W1547" t="str">
        <f t="shared" si="791"/>
        <v>0.0000199993584529567-0.0180662237370162i</v>
      </c>
      <c r="X1547" t="str">
        <f t="shared" si="792"/>
        <v>0.00117547559173512-0.0179894373112639i</v>
      </c>
      <c r="Y1547" t="str">
        <f t="shared" si="793"/>
        <v>0.009+0.887814083904475i</v>
      </c>
      <c r="Z1547" t="str">
        <f t="shared" si="794"/>
        <v>-0.24795655075446-0.0191173968178106i</v>
      </c>
      <c r="AA1547" t="str">
        <f t="shared" si="795"/>
        <v>0.161366401784659-13.7939963728443i</v>
      </c>
      <c r="AB1547" t="str">
        <f t="shared" si="796"/>
        <v>1.39687519125662-0.146856479754506i</v>
      </c>
      <c r="AC1547" t="str">
        <f t="shared" si="797"/>
        <v>1.93299279348054-2.73493494702494i</v>
      </c>
      <c r="AD1547" t="str">
        <f t="shared" si="798"/>
        <v>0.276542551143752+0.315298334149796i</v>
      </c>
      <c r="AE1547" t="str">
        <f t="shared" si="799"/>
        <v>-0.0625428537485073-0.0834670610816354i</v>
      </c>
      <c r="AF1547" t="str">
        <f t="shared" si="800"/>
        <v>-14.3347829645496-2.28458815841987i</v>
      </c>
      <c r="AG1547" t="str">
        <f t="shared" si="801"/>
        <v>1.01590573248964-0.0136247691708717i</v>
      </c>
      <c r="AH1547" t="str">
        <f t="shared" si="802"/>
        <v>0.676995704423056+1.32747629571808i</v>
      </c>
      <c r="AI1547">
        <f t="shared" si="803"/>
        <v>3.4645400453760331</v>
      </c>
      <c r="AJ1547">
        <f t="shared" si="804"/>
        <v>62.979007771957484</v>
      </c>
      <c r="AK1547"/>
      <c r="AL1547"/>
      <c r="AM1547"/>
      <c r="AN1547"/>
    </row>
    <row r="1548" spans="1:40" x14ac:dyDescent="0.25">
      <c r="A1548"/>
      <c r="B1548">
        <f t="shared" si="770"/>
        <v>141400</v>
      </c>
      <c r="C1548" s="237" t="str">
        <f t="shared" si="773"/>
        <v>-3.82246834775995E-06+0.0173198191067933i</v>
      </c>
      <c r="D1548" s="208" t="str">
        <f t="shared" si="774"/>
        <v>-5.95703526259663+0.132785279818749i</v>
      </c>
      <c r="E1548" t="str">
        <f t="shared" si="775"/>
        <v>2870</v>
      </c>
      <c r="F1548" t="str">
        <f t="shared" si="776"/>
        <v>0.777000777000777</v>
      </c>
      <c r="G1548" t="str">
        <f t="shared" si="771"/>
        <v>0.777000777000777</v>
      </c>
      <c r="H1548" t="str">
        <f t="shared" si="777"/>
        <v>8.37872182440541+2.41606232567126i</v>
      </c>
      <c r="I1548" t="str">
        <f t="shared" si="778"/>
        <v>555.276501521996i</v>
      </c>
      <c r="J1548" t="str">
        <f t="shared" si="772"/>
        <v>-262.734853654375+120.093424864372i</v>
      </c>
      <c r="K1548" t="str">
        <f t="shared" si="779"/>
        <v>0.799082462126083-1.74819573995478i</v>
      </c>
      <c r="L1548" t="str">
        <f t="shared" si="780"/>
        <v>0.0641047778886181-0.117983245560651i</v>
      </c>
      <c r="M1548" t="str">
        <f t="shared" si="781"/>
        <v>0.863187240014701-1.86617898551543i</v>
      </c>
      <c r="N1548" t="str">
        <f t="shared" si="782"/>
        <v>-0.627096234297562i</v>
      </c>
      <c r="O1548" t="str">
        <f t="shared" si="783"/>
        <v>0.809734837666818-0.586795954884397i</v>
      </c>
      <c r="P1548" t="str">
        <f t="shared" si="784"/>
        <v>0.190265162333182+0.586795954884397i</v>
      </c>
      <c r="Q1548" t="str">
        <f t="shared" si="785"/>
        <v>-0.190265162333182+0.0403002794131651i</v>
      </c>
      <c r="R1548" t="str">
        <f t="shared" si="786"/>
        <v>-0.331865418895526-3.15438841579663i</v>
      </c>
      <c r="S1548" t="str">
        <f t="shared" si="787"/>
        <v>0.0650446534030453i</v>
      </c>
      <c r="T1548" t="str">
        <f t="shared" si="788"/>
        <v>0.205176101204073-0.0215860711485159i</v>
      </c>
      <c r="U1548" t="str">
        <f t="shared" si="789"/>
        <v>0.0001-1125.56536840096i</v>
      </c>
      <c r="V1548" t="str">
        <f t="shared" si="790"/>
        <v>0.00002-0.01805373662989i</v>
      </c>
      <c r="W1548" t="str">
        <f t="shared" si="791"/>
        <v>0.0000199993584529566-0.0180534470582776i</v>
      </c>
      <c r="X1548" t="str">
        <f t="shared" si="792"/>
        <v>0.00117384853378546-0.0179768193704071i</v>
      </c>
      <c r="Y1548" t="str">
        <f t="shared" si="793"/>
        <v>0.009+0.888442402435193i</v>
      </c>
      <c r="Z1548" t="str">
        <f t="shared" si="794"/>
        <v>-0.247600545729726-0.0190762658255801i</v>
      </c>
      <c r="AA1548" t="str">
        <f t="shared" si="795"/>
        <v>0.161103131407574-13.783843031333i</v>
      </c>
      <c r="AB1548" t="str">
        <f t="shared" si="796"/>
        <v>1.396853282662-0.146959485859366i</v>
      </c>
      <c r="AC1548" t="str">
        <f t="shared" si="797"/>
        <v>1.93149322553359-2.733631794945i</v>
      </c>
      <c r="AD1548" t="str">
        <f t="shared" si="798"/>
        <v>0.276678804767161+0.315496054443152i</v>
      </c>
      <c r="AE1548" t="str">
        <f t="shared" si="799"/>
        <v>-0.0624873364507184-0.0833949936837422i</v>
      </c>
      <c r="AF1548" t="str">
        <f t="shared" si="800"/>
        <v>-14.335757087002-2.28327704585251i</v>
      </c>
      <c r="AG1548" t="str">
        <f t="shared" si="801"/>
        <v>1.01590382532611-0.0136215887219373i</v>
      </c>
      <c r="AH1548" t="str">
        <f t="shared" si="802"/>
        <v>0.676562765042584+1.32632843664511i</v>
      </c>
      <c r="AI1548">
        <f t="shared" si="803"/>
        <v>3.457430271103898</v>
      </c>
      <c r="AJ1548">
        <f t="shared" si="804"/>
        <v>62.973781532060862</v>
      </c>
      <c r="AK1548"/>
      <c r="AL1548"/>
      <c r="AM1548"/>
      <c r="AN1548"/>
    </row>
    <row r="1549" spans="1:40" x14ac:dyDescent="0.25">
      <c r="A1549"/>
      <c r="B1549">
        <f t="shared" si="770"/>
        <v>141500</v>
      </c>
      <c r="C1549" s="237" t="str">
        <f t="shared" si="773"/>
        <v>-3.81706747501595E-06+0.0173075789531386i</v>
      </c>
      <c r="D1549" s="208" t="str">
        <f t="shared" si="774"/>
        <v>-5.95703522118993+0.132691438640729i</v>
      </c>
      <c r="E1549" t="str">
        <f t="shared" si="775"/>
        <v>2870</v>
      </c>
      <c r="F1549" t="str">
        <f t="shared" si="776"/>
        <v>0.777000777000777</v>
      </c>
      <c r="G1549" t="str">
        <f t="shared" si="771"/>
        <v>0.777000777000777</v>
      </c>
      <c r="H1549" t="str">
        <f t="shared" si="777"/>
        <v>8.37969416862762+2.41465865654087i</v>
      </c>
      <c r="I1549" t="str">
        <f t="shared" si="778"/>
        <v>555.669200603695i</v>
      </c>
      <c r="J1549" t="str">
        <f t="shared" si="772"/>
        <v>-263.108019300894+120.178356565125i</v>
      </c>
      <c r="K1549" t="str">
        <f t="shared" si="779"/>
        <v>0.798141210461578-1.74738080141049i</v>
      </c>
      <c r="L1549" t="str">
        <f t="shared" si="780"/>
        <v>0.064034824605885-0.117937846589204i</v>
      </c>
      <c r="M1549" t="str">
        <f t="shared" si="781"/>
        <v>0.862176035067463-1.86531864799969i</v>
      </c>
      <c r="N1549" t="str">
        <f t="shared" si="782"/>
        <v>-0.627539725269484i</v>
      </c>
      <c r="O1549" t="str">
        <f t="shared" si="783"/>
        <v>0.809474519335957-0.587155007256023i</v>
      </c>
      <c r="P1549" t="str">
        <f t="shared" si="784"/>
        <v>0.190525480664043+0.587155007256023i</v>
      </c>
      <c r="Q1549" t="str">
        <f t="shared" si="785"/>
        <v>-0.190525480664043+0.040384718013461i</v>
      </c>
      <c r="R1549" t="str">
        <f t="shared" si="786"/>
        <v>-0.331863325602466-3.15210969150348i</v>
      </c>
      <c r="S1549" t="str">
        <f t="shared" si="787"/>
        <v>0.0650906538651409i</v>
      </c>
      <c r="T1549" t="str">
        <f t="shared" si="788"/>
        <v>0.205172880874609-0.0216012008573247i</v>
      </c>
      <c r="U1549" t="str">
        <f t="shared" si="789"/>
        <v>0.0001-1124.76991584378i</v>
      </c>
      <c r="V1549" t="str">
        <f t="shared" si="790"/>
        <v>0.00002-0.0180409778054166i</v>
      </c>
      <c r="W1549" t="str">
        <f t="shared" si="791"/>
        <v>0.0000199993584529565-0.0180406884384489i</v>
      </c>
      <c r="X1549" t="str">
        <f t="shared" si="792"/>
        <v>0.00117222490536512-0.0179642190441254i</v>
      </c>
      <c r="Y1549" t="str">
        <f t="shared" si="793"/>
        <v>0.009+0.889070720965911i</v>
      </c>
      <c r="Z1549" t="str">
        <f t="shared" si="794"/>
        <v>-0.247245310609742-0.0190352542819034i</v>
      </c>
      <c r="AA1549" t="str">
        <f t="shared" si="795"/>
        <v>0.160840521468952-13.7737049001145i</v>
      </c>
      <c r="AB1549" t="str">
        <f t="shared" si="796"/>
        <v>1.39683135843322-0.147062489977737i</v>
      </c>
      <c r="AC1549" t="str">
        <f t="shared" si="797"/>
        <v>1.92999611729511-2.73232933551238i</v>
      </c>
      <c r="AD1549" t="str">
        <f t="shared" si="798"/>
        <v>0.276815144122403+0.315693717392505i</v>
      </c>
      <c r="AE1549" t="str">
        <f t="shared" si="799"/>
        <v>-0.0624319361042585-0.0833230378717058i</v>
      </c>
      <c r="AF1549" t="str">
        <f t="shared" si="800"/>
        <v>-14.3367293898175-2.28196721790014i</v>
      </c>
      <c r="AG1549" t="str">
        <f t="shared" si="801"/>
        <v>1.01590191860342-0.013618417428919i</v>
      </c>
      <c r="AH1549" t="str">
        <f t="shared" si="802"/>
        <v>0.676130670781293+1.32518236505158i</v>
      </c>
      <c r="AI1549">
        <f t="shared" si="803"/>
        <v>3.4503262833988337</v>
      </c>
      <c r="AJ1549">
        <f t="shared" si="804"/>
        <v>62.96854902036609</v>
      </c>
      <c r="AK1549"/>
      <c r="AL1549"/>
      <c r="AM1549"/>
      <c r="AN1549"/>
    </row>
    <row r="1550" spans="1:40" x14ac:dyDescent="0.25">
      <c r="A1550"/>
      <c r="B1550">
        <f t="shared" si="770"/>
        <v>141600</v>
      </c>
      <c r="C1550" s="237" t="str">
        <f t="shared" si="773"/>
        <v>-0.0000038116780407573+0.017295356087834i</v>
      </c>
      <c r="D1550" s="208" t="str">
        <f t="shared" si="774"/>
        <v>-5.95703517987094+0.132597730006727i</v>
      </c>
      <c r="E1550" t="str">
        <f t="shared" si="775"/>
        <v>2870</v>
      </c>
      <c r="F1550" t="str">
        <f t="shared" si="776"/>
        <v>0.777000777000777</v>
      </c>
      <c r="G1550" t="str">
        <f t="shared" si="771"/>
        <v>0.777000777000777</v>
      </c>
      <c r="H1550" t="str">
        <f t="shared" si="777"/>
        <v>8.3806646974922+2.41325640321133i</v>
      </c>
      <c r="I1550" t="str">
        <f t="shared" si="778"/>
        <v>556.061899685393i</v>
      </c>
      <c r="J1550" t="str">
        <f t="shared" si="772"/>
        <v>-263.481448761939+120.263288265878i</v>
      </c>
      <c r="K1550" t="str">
        <f t="shared" si="779"/>
        <v>0.797201510496868-1.74656632102514i</v>
      </c>
      <c r="L1550" t="str">
        <f t="shared" si="780"/>
        <v>0.0639649745346877-0.11789245574106i</v>
      </c>
      <c r="M1550" t="str">
        <f t="shared" si="781"/>
        <v>0.861166485031556-1.8644587767662i</v>
      </c>
      <c r="N1550" t="str">
        <f t="shared" si="782"/>
        <v>-0.627983216241406i</v>
      </c>
      <c r="O1550" t="str">
        <f t="shared" si="783"/>
        <v>0.809214041794217-0.587513944143514i</v>
      </c>
      <c r="P1550" t="str">
        <f t="shared" si="784"/>
        <v>0.190785958205783+0.587513944143514i</v>
      </c>
      <c r="Q1550" t="str">
        <f t="shared" si="785"/>
        <v>-0.190785958205783+0.040469272097892i</v>
      </c>
      <c r="R1550" t="str">
        <f t="shared" si="786"/>
        <v>-0.331861230783132-3.14983415049149i</v>
      </c>
      <c r="S1550" t="str">
        <f t="shared" si="787"/>
        <v>0.0651366543272363i</v>
      </c>
      <c r="T1550" t="str">
        <f t="shared" si="788"/>
        <v>0.205169658248688-0.0216163302741321i</v>
      </c>
      <c r="U1550" t="str">
        <f t="shared" si="789"/>
        <v>0.0001-1123.97558680717i</v>
      </c>
      <c r="V1550" t="str">
        <f t="shared" si="790"/>
        <v>0.00002-0.0180282370018817i</v>
      </c>
      <c r="W1550" t="str">
        <f t="shared" si="791"/>
        <v>0.0000199993584529566-0.0180279478392698i</v>
      </c>
      <c r="X1550" t="str">
        <f t="shared" si="792"/>
        <v>0.00117060469685572-0.0179516362957163i</v>
      </c>
      <c r="Y1550" t="str">
        <f t="shared" si="793"/>
        <v>0.009+0.889699039496629i</v>
      </c>
      <c r="Z1550" t="str">
        <f t="shared" si="794"/>
        <v>-0.246890843165677-0.0189943617504116i</v>
      </c>
      <c r="AA1550" t="str">
        <f t="shared" si="795"/>
        <v>0.160578569727998-13.7635819444813i</v>
      </c>
      <c r="AB1550" t="str">
        <f t="shared" si="796"/>
        <v>1.39680941857-0.147165492108142i</v>
      </c>
      <c r="AC1550" t="str">
        <f t="shared" si="797"/>
        <v>1.92850146385076-2.73102756947924i</v>
      </c>
      <c r="AD1550" t="str">
        <f t="shared" si="798"/>
        <v>0.276951569187968+0.315891322964471i</v>
      </c>
      <c r="AE1550" t="str">
        <f t="shared" si="799"/>
        <v>-0.0623766523706717-0.0832511933679202i</v>
      </c>
      <c r="AF1550" t="str">
        <f t="shared" si="800"/>
        <v>-14.3376998773631-2.2806586732046i</v>
      </c>
      <c r="AG1550" t="str">
        <f t="shared" si="801"/>
        <v>1.01590001231765-0.0136152552700314i</v>
      </c>
      <c r="AH1550" t="str">
        <f t="shared" si="802"/>
        <v>0.675699419346281+1.32403807653054i</v>
      </c>
      <c r="AI1550">
        <f t="shared" si="803"/>
        <v>3.4432280722901005</v>
      </c>
      <c r="AJ1550">
        <f t="shared" si="804"/>
        <v>62.963310243929989</v>
      </c>
      <c r="AK1550"/>
      <c r="AL1550"/>
      <c r="AM1550"/>
      <c r="AN1550"/>
    </row>
    <row r="1551" spans="1:40" x14ac:dyDescent="0.25">
      <c r="A1551"/>
      <c r="B1551">
        <f t="shared" si="770"/>
        <v>141700</v>
      </c>
      <c r="C1551" s="237" t="str">
        <f t="shared" si="773"/>
        <v>-3.80630001270609E-06+0.0172831504742776i</v>
      </c>
      <c r="D1551" s="208" t="str">
        <f t="shared" si="774"/>
        <v>-5.95703513863939+0.132504153636128i</v>
      </c>
      <c r="E1551" t="str">
        <f t="shared" si="775"/>
        <v>2870</v>
      </c>
      <c r="F1551" t="str">
        <f t="shared" si="776"/>
        <v>0.777000777000777</v>
      </c>
      <c r="G1551" t="str">
        <f t="shared" si="771"/>
        <v>0.777000777000777</v>
      </c>
      <c r="H1551" t="str">
        <f t="shared" si="777"/>
        <v>8.38163341535372+2.41185556404381i</v>
      </c>
      <c r="I1551" t="str">
        <f t="shared" si="778"/>
        <v>556.454598767092i</v>
      </c>
      <c r="J1551" t="str">
        <f t="shared" si="772"/>
        <v>-263.85514203751+120.34821996663i</v>
      </c>
      <c r="K1551" t="str">
        <f t="shared" si="779"/>
        <v>0.796263359099949-1.74575229922667i</v>
      </c>
      <c r="L1551" t="str">
        <f t="shared" si="780"/>
        <v>0.0638952274989484-0.117847073094485i</v>
      </c>
      <c r="M1551" t="str">
        <f t="shared" si="781"/>
        <v>0.860158586598897-1.86359937232116i</v>
      </c>
      <c r="N1551" t="str">
        <f t="shared" si="782"/>
        <v>-0.628426707213328i</v>
      </c>
      <c r="O1551" t="str">
        <f t="shared" si="783"/>
        <v>0.808953405092828-0.587872765476271i</v>
      </c>
      <c r="P1551" t="str">
        <f t="shared" si="784"/>
        <v>0.191046594907172+0.587872765476271i</v>
      </c>
      <c r="Q1551" t="str">
        <f t="shared" si="785"/>
        <v>-0.191046594907172+0.0405539417370571i</v>
      </c>
      <c r="R1551" t="str">
        <f t="shared" si="786"/>
        <v>-0.33185913443741-3.14756178602051i</v>
      </c>
      <c r="S1551" t="str">
        <f t="shared" si="787"/>
        <v>0.0651826547893319i</v>
      </c>
      <c r="T1551" t="str">
        <f t="shared" si="788"/>
        <v>0.205166433326268-0.0216314593987202i</v>
      </c>
      <c r="U1551" t="str">
        <f t="shared" si="789"/>
        <v>0.0001-1123.18237891246i</v>
      </c>
      <c r="V1551" t="str">
        <f t="shared" si="790"/>
        <v>0.00002-0.0180155141811323i</v>
      </c>
      <c r="W1551" t="str">
        <f t="shared" si="791"/>
        <v>0.0000199993584529566-0.0180152252225877i</v>
      </c>
      <c r="X1551" t="str">
        <f t="shared" si="792"/>
        <v>0.00116898789867248-0.0179390710885785i</v>
      </c>
      <c r="Y1551" t="str">
        <f t="shared" si="793"/>
        <v>0.009+0.890327358027347i</v>
      </c>
      <c r="Z1551" t="str">
        <f t="shared" si="794"/>
        <v>-0.24653714117679-0.0189535877966579i</v>
      </c>
      <c r="AA1551" t="str">
        <f t="shared" si="795"/>
        <v>0.160317273953483-13.7534741298325i</v>
      </c>
      <c r="AB1551" t="str">
        <f t="shared" si="796"/>
        <v>1.39678746307205-0.147268492249097i</v>
      </c>
      <c r="AC1551" t="str">
        <f t="shared" si="797"/>
        <v>1.92700926029701-2.72972649759067i</v>
      </c>
      <c r="AD1551" t="str">
        <f t="shared" si="798"/>
        <v>0.277088079942328+0.316088871125671i</v>
      </c>
      <c r="AE1551" t="str">
        <f t="shared" si="799"/>
        <v>-0.0623214849127207-0.0831794598957162i</v>
      </c>
      <c r="AF1551" t="str">
        <f t="shared" si="800"/>
        <v>-14.3386685539931-2.27935141040768i</v>
      </c>
      <c r="AG1551" t="str">
        <f t="shared" si="801"/>
        <v>1.0158981064649-0.0136121022235536i</v>
      </c>
      <c r="AH1551" t="str">
        <f t="shared" si="802"/>
        <v>0.675269008452248+1.32289556668962i</v>
      </c>
      <c r="AI1551">
        <f t="shared" si="803"/>
        <v>3.4361356278314723</v>
      </c>
      <c r="AJ1551">
        <f t="shared" si="804"/>
        <v>62.958065209807167</v>
      </c>
      <c r="AK1551"/>
      <c r="AL1551"/>
      <c r="AM1551"/>
      <c r="AN1551"/>
    </row>
    <row r="1552" spans="1:40" x14ac:dyDescent="0.25">
      <c r="A1552"/>
      <c r="B1552">
        <f t="shared" si="770"/>
        <v>141800</v>
      </c>
      <c r="C1552" s="237" t="str">
        <f t="shared" si="773"/>
        <v>-3.80093335869819E-06+0.0172709620759704i</v>
      </c>
      <c r="D1552" s="208" t="str">
        <f t="shared" si="774"/>
        <v>-5.95703509749505+0.132410709249106i</v>
      </c>
      <c r="E1552" t="str">
        <f t="shared" si="775"/>
        <v>2870</v>
      </c>
      <c r="F1552" t="str">
        <f t="shared" si="776"/>
        <v>0.777000777000777</v>
      </c>
      <c r="G1552" t="str">
        <f t="shared" si="771"/>
        <v>0.777000777000777</v>
      </c>
      <c r="H1552" t="str">
        <f t="shared" si="777"/>
        <v>8.3826003265543+2.41045613740018i</v>
      </c>
      <c r="I1552" t="str">
        <f t="shared" si="778"/>
        <v>556.847297848791i</v>
      </c>
      <c r="J1552" t="str">
        <f t="shared" si="772"/>
        <v>-264.229099127606+120.433151667383i</v>
      </c>
      <c r="K1552" t="str">
        <f t="shared" si="779"/>
        <v>0.79532675314584-1.74493873643866i</v>
      </c>
      <c r="L1552" t="str">
        <f t="shared" si="780"/>
        <v>0.0638255833228809-0.117801698727371i</v>
      </c>
      <c r="M1552" t="str">
        <f t="shared" si="781"/>
        <v>0.859152336468721-1.86274043516603i</v>
      </c>
      <c r="N1552" t="str">
        <f t="shared" si="782"/>
        <v>-0.62887019818525i</v>
      </c>
      <c r="O1552" t="str">
        <f t="shared" si="783"/>
        <v>0.808692609283054-0.588231471183721i</v>
      </c>
      <c r="P1552" t="str">
        <f t="shared" si="784"/>
        <v>0.191307390716946+0.588231471183721i</v>
      </c>
      <c r="Q1552" t="str">
        <f t="shared" si="785"/>
        <v>-0.191307390716946+0.040638727001529i</v>
      </c>
      <c r="R1552" t="str">
        <f t="shared" si="786"/>
        <v>-0.331857036565224-3.14529259136945i</v>
      </c>
      <c r="S1552" t="str">
        <f t="shared" si="787"/>
        <v>0.0652286552514273i</v>
      </c>
      <c r="T1552" t="str">
        <f t="shared" si="788"/>
        <v>0.205163206107306-0.0216465882308733i</v>
      </c>
      <c r="U1552" t="str">
        <f t="shared" si="789"/>
        <v>0.0001-1122.3902897877i</v>
      </c>
      <c r="V1552" t="str">
        <f t="shared" si="790"/>
        <v>0.00002-0.018002809305123i</v>
      </c>
      <c r="W1552" t="str">
        <f t="shared" si="791"/>
        <v>0.0000199993584529565-0.0180025205503577i</v>
      </c>
      <c r="X1552" t="str">
        <f t="shared" si="792"/>
        <v>0.00116737450126415-0.017926523386212i</v>
      </c>
      <c r="Y1552" t="str">
        <f t="shared" si="793"/>
        <v>0.009+0.890955676558065i</v>
      </c>
      <c r="Z1552" t="str">
        <f t="shared" si="794"/>
        <v>-0.246184202430404-0.0189129319881079i</v>
      </c>
      <c r="AA1552" t="str">
        <f t="shared" si="795"/>
        <v>0.160056631923686-13.743381421674i</v>
      </c>
      <c r="AB1552" t="str">
        <f t="shared" si="796"/>
        <v>1.39676549193908-0.147371490399135i</v>
      </c>
      <c r="AC1552" t="str">
        <f t="shared" si="797"/>
        <v>1.92551950174119-2.72842612058479i</v>
      </c>
      <c r="AD1552" t="str">
        <f t="shared" si="798"/>
        <v>0.277224676363948+0.316286361842719i</v>
      </c>
      <c r="AE1552" t="str">
        <f t="shared" si="799"/>
        <v>-0.0622664333943881-0.0831078371793607i</v>
      </c>
      <c r="AF1552" t="str">
        <f t="shared" si="800"/>
        <v>-14.3396354240493-2.27804542815107i</v>
      </c>
      <c r="AG1552" t="str">
        <f t="shared" si="801"/>
        <v>1.01589620104129-0.0136089582678311i</v>
      </c>
      <c r="AH1552" t="str">
        <f t="shared" si="802"/>
        <v>0.67483943582156+1.32175483115095i</v>
      </c>
      <c r="AI1552">
        <f t="shared" si="803"/>
        <v>3.4290489401012958</v>
      </c>
      <c r="AJ1552">
        <f t="shared" si="804"/>
        <v>62.952813925046485</v>
      </c>
      <c r="AK1552"/>
      <c r="AL1552"/>
      <c r="AM1552"/>
      <c r="AN1552"/>
    </row>
    <row r="1553" spans="1:40" x14ac:dyDescent="0.25">
      <c r="A1553"/>
      <c r="B1553">
        <f t="shared" si="770"/>
        <v>141900</v>
      </c>
      <c r="C1553" s="237" t="str">
        <f t="shared" si="773"/>
        <v>-3.79557804668277E-06+0.0172587908565168i</v>
      </c>
      <c r="D1553" s="208" t="str">
        <f t="shared" si="774"/>
        <v>-5.95703505643765+0.132317396566629i</v>
      </c>
      <c r="E1553" t="str">
        <f t="shared" si="775"/>
        <v>2870</v>
      </c>
      <c r="F1553" t="str">
        <f t="shared" si="776"/>
        <v>0.777000777000777</v>
      </c>
      <c r="G1553" t="str">
        <f t="shared" si="771"/>
        <v>0.777000777000777</v>
      </c>
      <c r="H1553" t="str">
        <f t="shared" si="777"/>
        <v>8.38356543542353+2.40905812164304i</v>
      </c>
      <c r="I1553" t="str">
        <f t="shared" si="778"/>
        <v>557.23999693049i</v>
      </c>
      <c r="J1553" t="str">
        <f t="shared" si="772"/>
        <v>-264.603320032228+120.518083368136i</v>
      </c>
      <c r="K1553" t="str">
        <f t="shared" si="779"/>
        <v>0.794391689516532-1.74412563308039i</v>
      </c>
      <c r="L1553" t="str">
        <f t="shared" si="780"/>
        <v>0.0637560418309895-0.11775633271723i</v>
      </c>
      <c r="M1553" t="str">
        <f t="shared" si="781"/>
        <v>0.858147731347522-1.86188196579762i</v>
      </c>
      <c r="N1553" t="str">
        <f t="shared" si="782"/>
        <v>-0.629313689157172i</v>
      </c>
      <c r="O1553" t="str">
        <f t="shared" si="783"/>
        <v>0.80843165441619-0.588590061195312i</v>
      </c>
      <c r="P1553" t="str">
        <f t="shared" si="784"/>
        <v>0.19156834558381+0.588590061195312i</v>
      </c>
      <c r="Q1553" t="str">
        <f t="shared" si="785"/>
        <v>-0.19156834558381+0.04072362796186i</v>
      </c>
      <c r="R1553" t="str">
        <f t="shared" si="786"/>
        <v>-0.331854937166459-3.14302655983615i</v>
      </c>
      <c r="S1553" t="str">
        <f t="shared" si="787"/>
        <v>0.0652746557135229i</v>
      </c>
      <c r="T1553" t="str">
        <f t="shared" si="788"/>
        <v>0.205159976591763-0.0216617167703734i</v>
      </c>
      <c r="U1553" t="str">
        <f t="shared" si="789"/>
        <v>0.0001-1121.59931706762i</v>
      </c>
      <c r="V1553" t="str">
        <f t="shared" si="790"/>
        <v>0.00002-0.0179901223359158i</v>
      </c>
      <c r="W1553" t="str">
        <f t="shared" si="791"/>
        <v>0.0000199993584529565-0.0179898337846428i</v>
      </c>
      <c r="X1553" t="str">
        <f t="shared" si="792"/>
        <v>0.00116576449511294-0.0179139931522179i</v>
      </c>
      <c r="Y1553" t="str">
        <f t="shared" si="793"/>
        <v>0.009+0.891583995088783i</v>
      </c>
      <c r="Z1553" t="str">
        <f t="shared" si="794"/>
        <v>-0.245832024721872-0.0188723938941328i</v>
      </c>
      <c r="AA1553" t="str">
        <f t="shared" si="795"/>
        <v>0.15979664142637-13.7333037856178i</v>
      </c>
      <c r="AB1553" t="str">
        <f t="shared" si="796"/>
        <v>1.39674350517083-0.14747448655677i</v>
      </c>
      <c r="AC1553" t="str">
        <f t="shared" si="797"/>
        <v>1.92403218330142-2.72712643919286i</v>
      </c>
      <c r="AD1553" t="str">
        <f t="shared" si="798"/>
        <v>0.277361358431271+0.316483795082237i</v>
      </c>
      <c r="AE1553" t="str">
        <f t="shared" si="799"/>
        <v>-0.0622114974808663-0.0830363249440551i</v>
      </c>
      <c r="AF1553" t="str">
        <f t="shared" si="800"/>
        <v>-14.3406004918612-2.27674072507641i</v>
      </c>
      <c r="AG1553" t="str">
        <f t="shared" si="801"/>
        <v>1.01589429604295-0.0136058233812739i</v>
      </c>
      <c r="AH1553" t="str">
        <f t="shared" si="802"/>
        <v>0.674410699184161+1.32061586555119i</v>
      </c>
      <c r="AI1553">
        <f t="shared" si="803"/>
        <v>3.4219679992027352</v>
      </c>
      <c r="AJ1553">
        <f t="shared" si="804"/>
        <v>62.947556396694459</v>
      </c>
      <c r="AK1553"/>
      <c r="AL1553"/>
      <c r="AM1553"/>
      <c r="AN1553"/>
    </row>
    <row r="1554" spans="1:40" x14ac:dyDescent="0.25">
      <c r="A1554"/>
      <c r="B1554">
        <f t="shared" si="770"/>
        <v>142000</v>
      </c>
      <c r="C1554" s="237" t="str">
        <f t="shared" si="773"/>
        <v>-0.0000037902340447218+0.0172466367796232i</v>
      </c>
      <c r="D1554" s="208" t="str">
        <f t="shared" si="774"/>
        <v>-5.95703501546697+0.132224215310445i</v>
      </c>
      <c r="E1554" t="str">
        <f t="shared" si="775"/>
        <v>2870</v>
      </c>
      <c r="F1554" t="str">
        <f t="shared" si="776"/>
        <v>0.777000777000777</v>
      </c>
      <c r="G1554" t="str">
        <f t="shared" si="771"/>
        <v>0.777000777000777</v>
      </c>
      <c r="H1554" t="str">
        <f t="shared" si="777"/>
        <v>8.38452874627864+2.40766151513576i</v>
      </c>
      <c r="I1554" t="str">
        <f t="shared" si="778"/>
        <v>557.632696012188i</v>
      </c>
      <c r="J1554" t="str">
        <f t="shared" si="772"/>
        <v>-264.977804751376+120.603015068889i</v>
      </c>
      <c r="K1554" t="str">
        <f t="shared" si="779"/>
        <v>0.793458165101004-1.74331298956684i</v>
      </c>
      <c r="L1554" t="str">
        <f t="shared" si="780"/>
        <v>0.0636866028480716-0.1177109751412i</v>
      </c>
      <c r="M1554" t="str">
        <f t="shared" si="781"/>
        <v>0.857144767949076-1.86102396470804i</v>
      </c>
      <c r="N1554" t="str">
        <f t="shared" si="782"/>
        <v>-0.629757180129094i</v>
      </c>
      <c r="O1554" t="str">
        <f t="shared" si="783"/>
        <v>0.808170540543562-0.588948535440515i</v>
      </c>
      <c r="P1554" t="str">
        <f t="shared" si="784"/>
        <v>0.191829459456438+0.588948535440515i</v>
      </c>
      <c r="Q1554" t="str">
        <f t="shared" si="785"/>
        <v>-0.191829459456438+0.040808644688579i</v>
      </c>
      <c r="R1554" t="str">
        <f t="shared" si="786"/>
        <v>-0.331852836241018-3.14076368473733i</v>
      </c>
      <c r="S1554" t="str">
        <f t="shared" si="787"/>
        <v>0.0653206561756183i</v>
      </c>
      <c r="T1554" t="str">
        <f t="shared" si="788"/>
        <v>0.205156744779595-0.0216768450170033i</v>
      </c>
      <c r="U1554" t="str">
        <f t="shared" si="789"/>
        <v>0.0001-1120.80945839363i</v>
      </c>
      <c r="V1554" t="str">
        <f t="shared" si="790"/>
        <v>0.00002-0.0179774532356792i</v>
      </c>
      <c r="W1554" t="str">
        <f t="shared" si="791"/>
        <v>0.0000199993584529565-0.0179771648876118i</v>
      </c>
      <c r="X1554" t="str">
        <f t="shared" si="792"/>
        <v>0.00116415787073413-0.0179014803502971i</v>
      </c>
      <c r="Y1554" t="str">
        <f t="shared" si="793"/>
        <v>0.009+0.892212313619501i</v>
      </c>
      <c r="Z1554" t="str">
        <f t="shared" si="794"/>
        <v>-0.245480605854528-0.0188319730859938i</v>
      </c>
      <c r="AA1554" t="str">
        <f t="shared" si="795"/>
        <v>0.159537300258705-13.7232411873816i</v>
      </c>
      <c r="AB1554" t="str">
        <f t="shared" si="796"/>
        <v>1.396721502767-0.147577480720524i</v>
      </c>
      <c r="AC1554" t="str">
        <f t="shared" si="797"/>
        <v>1.92254730010657-2.72582745413912i</v>
      </c>
      <c r="AD1554" t="str">
        <f t="shared" si="798"/>
        <v>0.27749812612273+0.316681170810842i</v>
      </c>
      <c r="AE1554" t="str">
        <f t="shared" si="799"/>
        <v>-0.0621566768385532-0.0829649229159236i</v>
      </c>
      <c r="AF1554" t="str">
        <f t="shared" si="800"/>
        <v>-14.3415637617456-2.27543729982531i</v>
      </c>
      <c r="AG1554" t="str">
        <f t="shared" si="801"/>
        <v>1.01589239146604-0.0136026975423569i</v>
      </c>
      <c r="AH1554" t="str">
        <f t="shared" si="802"/>
        <v>0.673982796277533+1.3194786655413i</v>
      </c>
      <c r="AI1554">
        <f t="shared" si="803"/>
        <v>3.4148927952627743</v>
      </c>
      <c r="AJ1554">
        <f t="shared" si="804"/>
        <v>62.94229263179264</v>
      </c>
      <c r="AK1554"/>
      <c r="AL1554"/>
      <c r="AM1554"/>
      <c r="AN1554"/>
    </row>
    <row r="1555" spans="1:40" x14ac:dyDescent="0.25">
      <c r="A1555"/>
      <c r="B1555">
        <f t="shared" si="770"/>
        <v>142100</v>
      </c>
      <c r="C1555" s="237" t="str">
        <f t="shared" si="773"/>
        <v>-0.0000037849013209896+0.0172344998090986i</v>
      </c>
      <c r="D1555" s="208" t="str">
        <f t="shared" si="774"/>
        <v>-5.95703497458275+0.132131165203089i</v>
      </c>
      <c r="E1555" t="str">
        <f t="shared" si="775"/>
        <v>2870</v>
      </c>
      <c r="F1555" t="str">
        <f t="shared" si="776"/>
        <v>0.777000777000777</v>
      </c>
      <c r="G1555" t="str">
        <f t="shared" si="771"/>
        <v>0.777000777000777</v>
      </c>
      <c r="H1555" t="str">
        <f t="shared" si="777"/>
        <v>8.38549026342442+2.40626631624242i</v>
      </c>
      <c r="I1555" t="str">
        <f t="shared" si="778"/>
        <v>558.025395093887i</v>
      </c>
      <c r="J1555" t="str">
        <f t="shared" si="772"/>
        <v>-265.352553285049+120.687946769641i</v>
      </c>
      <c r="K1555" t="str">
        <f t="shared" si="779"/>
        <v>0.792526176795204-1.74250080630874i</v>
      </c>
      <c r="L1555" t="str">
        <f t="shared" si="780"/>
        <v>0.0636172661992132-0.117665626076043i</v>
      </c>
      <c r="M1555" t="str">
        <f t="shared" si="781"/>
        <v>0.856143442994417-1.86016643238478i</v>
      </c>
      <c r="N1555" t="str">
        <f t="shared" si="782"/>
        <v>-0.630200671101015i</v>
      </c>
      <c r="O1555" t="str">
        <f t="shared" si="783"/>
        <v>0.807909267716526-0.589306893848822i</v>
      </c>
      <c r="P1555" t="str">
        <f t="shared" si="784"/>
        <v>0.192090732283474+0.589306893848822i</v>
      </c>
      <c r="Q1555" t="str">
        <f t="shared" si="785"/>
        <v>-0.192090732283474+0.040893777252193i</v>
      </c>
      <c r="R1555" t="str">
        <f t="shared" si="786"/>
        <v>-0.331850733788795-3.13850395940848i</v>
      </c>
      <c r="S1555" t="str">
        <f t="shared" si="787"/>
        <v>0.0653666566377139i</v>
      </c>
      <c r="T1555" t="str">
        <f t="shared" si="788"/>
        <v>0.20515351067076-0.0216919729705456i</v>
      </c>
      <c r="U1555" t="str">
        <f t="shared" si="789"/>
        <v>0.0001-1120.02071141376i</v>
      </c>
      <c r="V1555" t="str">
        <f t="shared" si="790"/>
        <v>0.00002-0.0179648019666886i</v>
      </c>
      <c r="W1555" t="str">
        <f t="shared" si="791"/>
        <v>0.0000199993584529565-0.0179645138215409i</v>
      </c>
      <c r="X1555" t="str">
        <f t="shared" si="792"/>
        <v>0.00116255461867623-0.0178889849442511i</v>
      </c>
      <c r="Y1555" t="str">
        <f t="shared" si="793"/>
        <v>0.009+0.892840632150219i</v>
      </c>
      <c r="Z1555" t="str">
        <f t="shared" si="794"/>
        <v>-0.245129943639668-0.018791669136838i</v>
      </c>
      <c r="AA1555" t="str">
        <f t="shared" si="795"/>
        <v>0.159278606227239-13.7131935927885i</v>
      </c>
      <c r="AB1555" t="str">
        <f t="shared" si="796"/>
        <v>1.39669948472729-0.147680472888918i</v>
      </c>
      <c r="AC1555" t="str">
        <f t="shared" si="797"/>
        <v>1.92106484729627-2.72452916614099i</v>
      </c>
      <c r="AD1555" t="str">
        <f t="shared" si="798"/>
        <v>0.277634979416738+0.316878488995149i</v>
      </c>
      <c r="AE1555" t="str">
        <f t="shared" si="799"/>
        <v>-0.0621019711350475-0.0828936308220163i</v>
      </c>
      <c r="AF1555" t="str">
        <f t="shared" si="800"/>
        <v>-14.3425252380072-2.27413515103933i</v>
      </c>
      <c r="AG1555" t="str">
        <f t="shared" si="801"/>
        <v>1.0158904873067-0.0135995807296198i</v>
      </c>
      <c r="AH1555" t="str">
        <f t="shared" si="802"/>
        <v>0.673555724846724+1.31834322678668i</v>
      </c>
      <c r="AI1555">
        <f t="shared" si="803"/>
        <v>3.4078233184333335</v>
      </c>
      <c r="AJ1555">
        <f t="shared" si="804"/>
        <v>62.937022637379073</v>
      </c>
      <c r="AK1555"/>
      <c r="AL1555"/>
      <c r="AM1555"/>
      <c r="AN1555"/>
    </row>
    <row r="1556" spans="1:40" x14ac:dyDescent="0.25">
      <c r="A1556"/>
      <c r="B1556">
        <f t="shared" si="770"/>
        <v>142200</v>
      </c>
      <c r="C1556" s="237" t="str">
        <f t="shared" si="773"/>
        <v>-3.77957984377237E-06+0.0172223799088536i</v>
      </c>
      <c r="D1556" s="208" t="str">
        <f t="shared" si="774"/>
        <v>-5.95703493378476+0.132038245967878i</v>
      </c>
      <c r="E1556" t="str">
        <f t="shared" si="775"/>
        <v>2870</v>
      </c>
      <c r="F1556" t="str">
        <f t="shared" si="776"/>
        <v>0.777000777000777</v>
      </c>
      <c r="G1556" t="str">
        <f t="shared" si="771"/>
        <v>0.777000777000777</v>
      </c>
      <c r="H1556" t="str">
        <f t="shared" si="777"/>
        <v>8.38644999115334+2.40487252332792i</v>
      </c>
      <c r="I1556" t="str">
        <f t="shared" si="778"/>
        <v>558.418094175586i</v>
      </c>
      <c r="J1556" t="str">
        <f t="shared" si="772"/>
        <v>-265.727565633248+120.772878470394i</v>
      </c>
      <c r="K1556" t="str">
        <f t="shared" si="779"/>
        <v>0.791595721502025-1.74168908371255i</v>
      </c>
      <c r="L1556" t="str">
        <f t="shared" si="780"/>
        <v>0.063548031709792-0.11762028559815i</v>
      </c>
      <c r="M1556" t="str">
        <f t="shared" si="781"/>
        <v>0.855143753211817-1.8593093693107i</v>
      </c>
      <c r="N1556" t="str">
        <f t="shared" si="782"/>
        <v>-0.630644162072937i</v>
      </c>
      <c r="O1556" t="str">
        <f t="shared" si="783"/>
        <v>0.80764783598647-0.589665136349752i</v>
      </c>
      <c r="P1556" t="str">
        <f t="shared" si="784"/>
        <v>0.19235216401353+0.589665136349752i</v>
      </c>
      <c r="Q1556" t="str">
        <f t="shared" si="785"/>
        <v>-0.19235216401353+0.040979025723185i</v>
      </c>
      <c r="R1556" t="str">
        <f t="shared" si="786"/>
        <v>-0.331848629809697-3.1362473772039i</v>
      </c>
      <c r="S1556" t="str">
        <f t="shared" si="787"/>
        <v>0.0654126570998093i</v>
      </c>
      <c r="T1556" t="str">
        <f t="shared" si="788"/>
        <v>0.205150274265215-0.0217071006307833i</v>
      </c>
      <c r="U1556" t="str">
        <f t="shared" si="789"/>
        <v>0.0001-1119.23307378267i</v>
      </c>
      <c r="V1556" t="str">
        <f t="shared" si="790"/>
        <v>0.00002-0.0179521684913252i</v>
      </c>
      <c r="W1556" t="str">
        <f t="shared" si="791"/>
        <v>0.0000199993584529566-0.0179518805488117i</v>
      </c>
      <c r="X1556" t="str">
        <f t="shared" si="792"/>
        <v>0.00116095472952059-0.0178765068979805i</v>
      </c>
      <c r="Y1556" t="str">
        <f t="shared" si="793"/>
        <v>0.009+0.893468950680937i</v>
      </c>
      <c r="Z1556" t="str">
        <f t="shared" si="794"/>
        <v>-0.244780035896501-0.0187514816216844i</v>
      </c>
      <c r="AA1556" t="str">
        <f t="shared" si="795"/>
        <v>0.159020557147843-13.7031609677663i</v>
      </c>
      <c r="AB1556" t="str">
        <f t="shared" si="796"/>
        <v>1.39667745105143-0.147783463060473i</v>
      </c>
      <c r="AC1556" t="str">
        <f t="shared" si="797"/>
        <v>1.91958482002091-2.72323157590908i</v>
      </c>
      <c r="AD1556" t="str">
        <f t="shared" si="798"/>
        <v>0.277771918291699+0.317075749601775i</v>
      </c>
      <c r="AE1556" t="str">
        <f t="shared" si="799"/>
        <v>-0.0620473800391422-0.0828224483902988i</v>
      </c>
      <c r="AF1556" t="str">
        <f t="shared" si="800"/>
        <v>-14.3434849249381-2.27283427736004i</v>
      </c>
      <c r="AG1556" t="str">
        <f t="shared" si="801"/>
        <v>1.01588858356113-0.0135964729216662i</v>
      </c>
      <c r="AH1556" t="str">
        <f t="shared" si="802"/>
        <v>0.673129482644231+1.31720954496688i</v>
      </c>
      <c r="AI1556">
        <f t="shared" si="803"/>
        <v>3.4007595588897557</v>
      </c>
      <c r="AJ1556">
        <f t="shared" si="804"/>
        <v>62.931746420487165</v>
      </c>
      <c r="AK1556"/>
      <c r="AL1556"/>
      <c r="AM1556"/>
      <c r="AN1556"/>
    </row>
    <row r="1557" spans="1:40" x14ac:dyDescent="0.25">
      <c r="A1557"/>
      <c r="B1557">
        <f t="shared" si="770"/>
        <v>142300</v>
      </c>
      <c r="C1557" s="237" t="str">
        <f t="shared" si="773"/>
        <v>-3.77426958146768E-06+0.0172102770429002i</v>
      </c>
      <c r="D1557" s="208" t="str">
        <f t="shared" si="774"/>
        <v>-5.95703489307275+0.131945457328902i</v>
      </c>
      <c r="E1557" t="str">
        <f t="shared" si="775"/>
        <v>2870</v>
      </c>
      <c r="F1557" t="str">
        <f t="shared" si="776"/>
        <v>0.777000777000777</v>
      </c>
      <c r="G1557" t="str">
        <f t="shared" si="771"/>
        <v>0.777000777000777</v>
      </c>
      <c r="H1557" t="str">
        <f t="shared" si="777"/>
        <v>8.38740793374556+2.40348013475787i</v>
      </c>
      <c r="I1557" t="str">
        <f t="shared" si="778"/>
        <v>558.810793257284i</v>
      </c>
      <c r="J1557" t="str">
        <f t="shared" si="772"/>
        <v>-266.102841795972+120.857810171147i</v>
      </c>
      <c r="K1557" t="str">
        <f t="shared" si="779"/>
        <v>0.790666796131292-1.74087782218052i</v>
      </c>
      <c r="L1557" t="str">
        <f t="shared" si="780"/>
        <v>0.0634788992054755-0.117574953783538i</v>
      </c>
      <c r="M1557" t="str">
        <f t="shared" si="781"/>
        <v>0.854145695336767-1.85845277596406i</v>
      </c>
      <c r="N1557" t="str">
        <f t="shared" si="782"/>
        <v>-0.631087653044859i</v>
      </c>
      <c r="O1557" t="str">
        <f t="shared" si="783"/>
        <v>0.807386245404815-0.590023262872843i</v>
      </c>
      <c r="P1557" t="str">
        <f t="shared" si="784"/>
        <v>0.192613754595185+0.590023262872843i</v>
      </c>
      <c r="Q1557" t="str">
        <f t="shared" si="785"/>
        <v>-0.192613754595185+0.041064390172016i</v>
      </c>
      <c r="R1557" t="str">
        <f t="shared" si="786"/>
        <v>-0.33184652430361-3.13399393149654i</v>
      </c>
      <c r="S1557" t="str">
        <f t="shared" si="787"/>
        <v>0.0654586575619049i</v>
      </c>
      <c r="T1557" t="str">
        <f t="shared" si="788"/>
        <v>0.20514703556292-0.0217222279974984i</v>
      </c>
      <c r="U1557" t="str">
        <f t="shared" si="789"/>
        <v>0.0001-1118.4465431616i</v>
      </c>
      <c r="V1557" t="str">
        <f t="shared" si="790"/>
        <v>0.00002-0.0179395527720762i</v>
      </c>
      <c r="W1557" t="str">
        <f t="shared" si="791"/>
        <v>0.0000199993584529566-0.0179392650319122i</v>
      </c>
      <c r="X1557" t="str">
        <f t="shared" si="792"/>
        <v>0.00115935819388147-0.0178640461754861i</v>
      </c>
      <c r="Y1557" t="str">
        <f t="shared" si="793"/>
        <v>0.009+0.894097269211655i</v>
      </c>
      <c r="Z1557" t="str">
        <f t="shared" si="794"/>
        <v>-0.244430880452129-0.0187114101174179i</v>
      </c>
      <c r="AA1557" t="str">
        <f t="shared" si="795"/>
        <v>0.158763150845664-13.6931432783476i</v>
      </c>
      <c r="AB1557" t="str">
        <f t="shared" si="796"/>
        <v>1.39665540173913-0.147886451233706i</v>
      </c>
      <c r="AC1557" t="str">
        <f t="shared" si="797"/>
        <v>1.91810721344157-2.72193468414719i</v>
      </c>
      <c r="AD1557" t="str">
        <f t="shared" si="798"/>
        <v>0.277908942725996+0.317272952597337i</v>
      </c>
      <c r="AE1557" t="str">
        <f t="shared" si="799"/>
        <v>-0.0619929032208227-0.0827513753496579i</v>
      </c>
      <c r="AF1557" t="str">
        <f t="shared" si="800"/>
        <v>-14.3444428268183-2.27153467742897i</v>
      </c>
      <c r="AG1557" t="str">
        <f t="shared" si="801"/>
        <v>1.01588668022551-0.0135933740971643i</v>
      </c>
      <c r="AH1557" t="str">
        <f t="shared" si="802"/>
        <v>0.672704067430076+1.31607761577583i</v>
      </c>
      <c r="AI1557">
        <f t="shared" si="803"/>
        <v>3.3937015068325183</v>
      </c>
      <c r="AJ1557">
        <f t="shared" si="804"/>
        <v>62.926463988147162</v>
      </c>
      <c r="AK1557"/>
      <c r="AL1557"/>
      <c r="AM1557"/>
      <c r="AN1557"/>
    </row>
    <row r="1558" spans="1:40" x14ac:dyDescent="0.25">
      <c r="A1558"/>
      <c r="B1558">
        <f t="shared" si="770"/>
        <v>142400</v>
      </c>
      <c r="C1558" s="237" t="str">
        <f t="shared" si="773"/>
        <v>-3.76897050258402E-06+0.0171981911753516i</v>
      </c>
      <c r="D1558" s="208" t="str">
        <f t="shared" si="774"/>
        <v>-5.95703485244648+0.131852799011029i</v>
      </c>
      <c r="E1558" t="str">
        <f t="shared" si="775"/>
        <v>2870</v>
      </c>
      <c r="F1558" t="str">
        <f t="shared" si="776"/>
        <v>0.777000777000777</v>
      </c>
      <c r="G1558" t="str">
        <f t="shared" si="771"/>
        <v>0.777000777000777</v>
      </c>
      <c r="H1558" t="str">
        <f t="shared" si="777"/>
        <v>8.38836409546896+2.40208914889872i</v>
      </c>
      <c r="I1558" t="str">
        <f t="shared" si="778"/>
        <v>559.203492338983i</v>
      </c>
      <c r="J1558" t="str">
        <f t="shared" si="772"/>
        <v>-266.478381773222+120.9427418719i</v>
      </c>
      <c r="K1558" t="str">
        <f t="shared" si="779"/>
        <v>0.789739397599746-1.74006702211069i</v>
      </c>
      <c r="L1558" t="str">
        <f t="shared" si="780"/>
        <v>0.0634098685122209-0.117529630707856i</v>
      </c>
      <c r="M1558" t="str">
        <f t="shared" si="781"/>
        <v>0.853149266111967-1.85759665281855i</v>
      </c>
      <c r="N1558" t="str">
        <f t="shared" si="782"/>
        <v>-0.631531144016781i</v>
      </c>
      <c r="O1558" t="str">
        <f t="shared" si="783"/>
        <v>0.80712449602301-0.590381273347658i</v>
      </c>
      <c r="P1558" t="str">
        <f t="shared" si="784"/>
        <v>0.19287550397699+0.590381273347658i</v>
      </c>
      <c r="Q1558" t="str">
        <f t="shared" si="785"/>
        <v>-0.19287550397699+0.041149870669123i</v>
      </c>
      <c r="R1558" t="str">
        <f t="shared" si="786"/>
        <v>-0.331844417270458-3.13174361567796i</v>
      </c>
      <c r="S1558" t="str">
        <f t="shared" si="787"/>
        <v>0.0655046580240005i</v>
      </c>
      <c r="T1558" t="str">
        <f t="shared" si="788"/>
        <v>0.205143794563832-0.0217373550704751i</v>
      </c>
      <c r="U1558" t="str">
        <f t="shared" si="789"/>
        <v>0.0001-1117.66111721837i</v>
      </c>
      <c r="V1558" t="str">
        <f t="shared" si="790"/>
        <v>0.00002-0.017926954771534i</v>
      </c>
      <c r="W1558" t="str">
        <f t="shared" si="791"/>
        <v>0.0000199993584529566-0.0179266672334352i</v>
      </c>
      <c r="X1558" t="str">
        <f t="shared" si="792"/>
        <v>0.00115776500240572-0.017851602740867i</v>
      </c>
      <c r="Y1558" t="str">
        <f t="shared" si="793"/>
        <v>0.009+0.894725587742373i</v>
      </c>
      <c r="Z1558" t="str">
        <f t="shared" si="794"/>
        <v>-0.244082475141502-0.0186714542027762i</v>
      </c>
      <c r="AA1558" t="str">
        <f t="shared" si="795"/>
        <v>0.158506385155077-13.6831404906688i</v>
      </c>
      <c r="AB1558" t="str">
        <f t="shared" si="796"/>
        <v>1.3966333367901-0.147989437407147i</v>
      </c>
      <c r="AC1558" t="str">
        <f t="shared" si="797"/>
        <v>1.91663202272996-2.72063849155232i</v>
      </c>
      <c r="AD1558" t="str">
        <f t="shared" si="798"/>
        <v>0.278046052698002+0.317470097948453i</v>
      </c>
      <c r="AE1558" t="str">
        <f t="shared" si="799"/>
        <v>-0.0619385403512571-0.0826804114298866i</v>
      </c>
      <c r="AF1558" t="str">
        <f t="shared" si="800"/>
        <v>-14.3453989479154-2.27023634988769i</v>
      </c>
      <c r="AG1558" t="str">
        <f t="shared" si="801"/>
        <v>1.01588477729606-0.0135902842348457i</v>
      </c>
      <c r="AH1558" t="str">
        <f t="shared" si="802"/>
        <v>0.67227947697167+1.31494743492147i</v>
      </c>
      <c r="AI1558">
        <f t="shared" si="803"/>
        <v>3.3866491524852425</v>
      </c>
      <c r="AJ1558">
        <f t="shared" si="804"/>
        <v>62.921175347384178</v>
      </c>
      <c r="AK1558"/>
      <c r="AL1558"/>
      <c r="AM1558"/>
      <c r="AN1558"/>
    </row>
    <row r="1559" spans="1:40" x14ac:dyDescent="0.25">
      <c r="A1559"/>
      <c r="B1559">
        <f t="shared" si="770"/>
        <v>142500</v>
      </c>
      <c r="C1559" s="237" t="str">
        <f t="shared" si="773"/>
        <v>-3.76368257574037E-06+0.0171861222704217i</v>
      </c>
      <c r="D1559" s="208" t="str">
        <f t="shared" si="774"/>
        <v>-5.95703481190571+0.1317602707399i</v>
      </c>
      <c r="E1559" t="str">
        <f t="shared" si="775"/>
        <v>2870</v>
      </c>
      <c r="F1559" t="str">
        <f t="shared" si="776"/>
        <v>0.777000777000777</v>
      </c>
      <c r="G1559" t="str">
        <f t="shared" si="771"/>
        <v>0.777000777000777</v>
      </c>
      <c r="H1559" t="str">
        <f t="shared" si="777"/>
        <v>8.38931848057921+2.40069956411767i</v>
      </c>
      <c r="I1559" t="str">
        <f t="shared" si="778"/>
        <v>559.596191420682i</v>
      </c>
      <c r="J1559" t="str">
        <f t="shared" si="772"/>
        <v>-266.854185564998+121.027673572652i</v>
      </c>
      <c r="K1559" t="str">
        <f t="shared" si="779"/>
        <v>0.788813522831028-1.73925668389693i</v>
      </c>
      <c r="L1559" t="str">
        <f t="shared" si="780"/>
        <v>0.0633409394562769-0.117484316446384i</v>
      </c>
      <c r="M1559" t="str">
        <f t="shared" si="781"/>
        <v>0.852154462287305-1.85674100034331i</v>
      </c>
      <c r="N1559" t="str">
        <f t="shared" si="782"/>
        <v>-0.631974634988703i</v>
      </c>
      <c r="O1559" t="str">
        <f t="shared" si="783"/>
        <v>0.806862587892538-0.590739167703782i</v>
      </c>
      <c r="P1559" t="str">
        <f t="shared" si="784"/>
        <v>0.193137412107462+0.590739167703782i</v>
      </c>
      <c r="Q1559" t="str">
        <f t="shared" si="785"/>
        <v>-0.193137412107462+0.041235467284921i</v>
      </c>
      <c r="R1559" t="str">
        <f t="shared" si="786"/>
        <v>-0.331842308710135-3.12949642315829i</v>
      </c>
      <c r="S1559" t="str">
        <f t="shared" si="787"/>
        <v>0.0655506584860959i</v>
      </c>
      <c r="T1559" t="str">
        <f t="shared" si="788"/>
        <v>0.205140551267908-0.0217524818494957i</v>
      </c>
      <c r="U1559" t="str">
        <f t="shared" si="789"/>
        <v>0.0001-1116.87679362734i</v>
      </c>
      <c r="V1559" t="str">
        <f t="shared" si="790"/>
        <v>0.00002-0.0179143744523961i</v>
      </c>
      <c r="W1559" t="str">
        <f t="shared" si="791"/>
        <v>0.0000199993584529566-0.0179140871160789i</v>
      </c>
      <c r="X1559" t="str">
        <f t="shared" si="792"/>
        <v>0.0011561751457728-0.0178391765583213i</v>
      </c>
      <c r="Y1559" t="str">
        <f t="shared" si="793"/>
        <v>0.009+0.895353906273091i</v>
      </c>
      <c r="Z1559" t="str">
        <f t="shared" si="794"/>
        <v>-0.243734817807383-0.0186316134583435i</v>
      </c>
      <c r="AA1559" t="str">
        <f t="shared" si="795"/>
        <v>0.158250257919641-13.6731525709702i</v>
      </c>
      <c r="AB1559" t="str">
        <f t="shared" si="796"/>
        <v>1.39661125620405-0.148092421579314i</v>
      </c>
      <c r="AC1559" t="str">
        <f t="shared" si="797"/>
        <v>1.91515924306852-2.71934299881478i</v>
      </c>
      <c r="AD1559" t="str">
        <f t="shared" si="798"/>
        <v>0.278183248186072+0.317667185621738i</v>
      </c>
      <c r="AE1559" t="str">
        <f t="shared" si="799"/>
        <v>-0.0618842911027943-0.0826095563616879i</v>
      </c>
      <c r="AF1559" t="str">
        <f t="shared" si="800"/>
        <v>-14.3463532924849-2.26893929337777i</v>
      </c>
      <c r="AG1559" t="str">
        <f t="shared" si="801"/>
        <v>1.01588287476899-0.0135872033135059i</v>
      </c>
      <c r="AH1559" t="str">
        <f t="shared" si="802"/>
        <v>0.671855709043869+1.31381899812594i</v>
      </c>
      <c r="AI1559">
        <f t="shared" si="803"/>
        <v>3.3796024860961493</v>
      </c>
      <c r="AJ1559">
        <f t="shared" si="804"/>
        <v>62.915880505219725</v>
      </c>
      <c r="AK1559"/>
      <c r="AL1559"/>
      <c r="AM1559"/>
      <c r="AN1559"/>
    </row>
    <row r="1560" spans="1:40" x14ac:dyDescent="0.25">
      <c r="A1560"/>
      <c r="B1560">
        <f t="shared" si="770"/>
        <v>142600</v>
      </c>
      <c r="C1560" s="237" t="str">
        <f t="shared" si="773"/>
        <v>-3.75840576966568E-06+0.0171740702924247i</v>
      </c>
      <c r="D1560" s="208" t="str">
        <f t="shared" si="774"/>
        <v>-5.9570347714502+0.131667872241923i</v>
      </c>
      <c r="E1560" t="str">
        <f t="shared" si="775"/>
        <v>2870</v>
      </c>
      <c r="F1560" t="str">
        <f t="shared" si="776"/>
        <v>0.777000777000777</v>
      </c>
      <c r="G1560" t="str">
        <f t="shared" si="771"/>
        <v>0.777000777000777</v>
      </c>
      <c r="H1560" t="str">
        <f t="shared" si="777"/>
        <v>8.3902710933198+2.39931137878275i</v>
      </c>
      <c r="I1560" t="str">
        <f t="shared" si="778"/>
        <v>559.988890502381i</v>
      </c>
      <c r="J1560" t="str">
        <f t="shared" si="772"/>
        <v>-267.2302531713+121.112605273405i</v>
      </c>
      <c r="K1560" t="str">
        <f t="shared" si="779"/>
        <v>0.787889168755681-1.73844680792892i</v>
      </c>
      <c r="L1560" t="str">
        <f t="shared" si="780"/>
        <v>0.06327211186418-0.117439011074035i</v>
      </c>
      <c r="M1560" t="str">
        <f t="shared" si="781"/>
        <v>0.851161280619861-1.85588581900296i</v>
      </c>
      <c r="N1560" t="str">
        <f t="shared" si="782"/>
        <v>-0.632418125960625i</v>
      </c>
      <c r="O1560" t="str">
        <f t="shared" si="783"/>
        <v>0.806600521064911-0.591096945870822i</v>
      </c>
      <c r="P1560" t="str">
        <f t="shared" si="784"/>
        <v>0.193399478935089+0.591096945870822i</v>
      </c>
      <c r="Q1560" t="str">
        <f t="shared" si="785"/>
        <v>-0.193399478935089+0.041321180089803i</v>
      </c>
      <c r="R1560" t="str">
        <f t="shared" si="786"/>
        <v>-0.331840198622535-3.12725234736611i</v>
      </c>
      <c r="S1560" t="str">
        <f t="shared" si="787"/>
        <v>0.0655966589481915i</v>
      </c>
      <c r="T1560" t="str">
        <f t="shared" si="788"/>
        <v>0.205137305675106-0.0217676083343426i</v>
      </c>
      <c r="U1560" t="str">
        <f t="shared" si="789"/>
        <v>0.0001-1116.09357006939i</v>
      </c>
      <c r="V1560" t="str">
        <f t="shared" si="790"/>
        <v>0.00002-0.0179018117774646i</v>
      </c>
      <c r="W1560" t="str">
        <f t="shared" si="791"/>
        <v>0.0000199993584529565-0.017901524642646i</v>
      </c>
      <c r="X1560" t="str">
        <f t="shared" si="792"/>
        <v>0.00115458861469455-0.0178267675921457i</v>
      </c>
      <c r="Y1560" t="str">
        <f t="shared" si="793"/>
        <v>0.009+0.895982224803809i</v>
      </c>
      <c r="Z1560" t="str">
        <f t="shared" si="794"/>
        <v>-0.243387906300329-0.0185918874665389i</v>
      </c>
      <c r="AA1560" t="str">
        <f t="shared" si="795"/>
        <v>0.157994766992049-13.6631794855953i</v>
      </c>
      <c r="AB1560" t="str">
        <f t="shared" si="796"/>
        <v>1.39658915998069-0.148195403748726i</v>
      </c>
      <c r="AC1560" t="str">
        <f t="shared" si="797"/>
        <v>1.9136888696503-2.71804820661816i</v>
      </c>
      <c r="AD1560" t="str">
        <f t="shared" si="798"/>
        <v>0.278320529168547+0.317864215583809i</v>
      </c>
      <c r="AE1560" t="str">
        <f t="shared" si="799"/>
        <v>-0.0618301551489587-0.0825388098766692i</v>
      </c>
      <c r="AF1560" t="str">
        <f t="shared" si="800"/>
        <v>-14.34730586477-2.26764350654083i</v>
      </c>
      <c r="AG1560" t="str">
        <f t="shared" si="801"/>
        <v>1.01588097264054-0.0135841313120036i</v>
      </c>
      <c r="AH1560" t="str">
        <f t="shared" si="802"/>
        <v>0.671432761428898+1.31269230112543i</v>
      </c>
      <c r="AI1560">
        <f t="shared" si="803"/>
        <v>3.3725614979373626</v>
      </c>
      <c r="AJ1560">
        <f t="shared" si="804"/>
        <v>62.910579468671507</v>
      </c>
      <c r="AK1560"/>
      <c r="AL1560"/>
      <c r="AM1560"/>
      <c r="AN1560"/>
    </row>
    <row r="1561" spans="1:40" x14ac:dyDescent="0.25">
      <c r="A1561"/>
      <c r="B1561">
        <f t="shared" si="770"/>
        <v>142700</v>
      </c>
      <c r="C1561" s="237" t="str">
        <f t="shared" si="773"/>
        <v>-3.75314005319842E-06+0.0171620352057749i</v>
      </c>
      <c r="D1561" s="208" t="str">
        <f t="shared" si="774"/>
        <v>-5.9570347310797+0.131575603244274i</v>
      </c>
      <c r="E1561" t="str">
        <f t="shared" si="775"/>
        <v>2870</v>
      </c>
      <c r="F1561" t="str">
        <f t="shared" si="776"/>
        <v>0.777000777000777</v>
      </c>
      <c r="G1561" t="str">
        <f t="shared" si="771"/>
        <v>0.777000777000777</v>
      </c>
      <c r="H1561" t="str">
        <f t="shared" si="777"/>
        <v>8.39122193792204+2.39792459126278i</v>
      </c>
      <c r="I1561" t="str">
        <f t="shared" si="778"/>
        <v>560.381589584079i</v>
      </c>
      <c r="J1561" t="str">
        <f t="shared" si="772"/>
        <v>-267.606584592127+121.197536974158i</v>
      </c>
      <c r="K1561" t="str">
        <f t="shared" si="779"/>
        <v>0.786966332311113-1.73763739459222i</v>
      </c>
      <c r="L1561" t="str">
        <f t="shared" si="780"/>
        <v>0.0632033855627567-0.117393714665355i</v>
      </c>
      <c r="M1561" t="str">
        <f t="shared" si="781"/>
        <v>0.85016971787387-1.85503110925758i</v>
      </c>
      <c r="N1561" t="str">
        <f t="shared" si="782"/>
        <v>-0.632861616932547i</v>
      </c>
      <c r="O1561" t="str">
        <f t="shared" si="783"/>
        <v>0.806338295591675-0.591454607778409i</v>
      </c>
      <c r="P1561" t="str">
        <f t="shared" si="784"/>
        <v>0.193661704408325+0.591454607778409i</v>
      </c>
      <c r="Q1561" t="str">
        <f t="shared" si="785"/>
        <v>-0.193661704408325+0.0414070091541381i</v>
      </c>
      <c r="R1561" t="str">
        <f t="shared" si="786"/>
        <v>-0.331838087007552-3.12501138174846i</v>
      </c>
      <c r="S1561" t="str">
        <f t="shared" si="787"/>
        <v>0.0656426594102869i</v>
      </c>
      <c r="T1561" t="str">
        <f t="shared" si="788"/>
        <v>0.205134057785384-0.0217827345247979i</v>
      </c>
      <c r="U1561" t="str">
        <f t="shared" si="789"/>
        <v>0.0001-1115.31144423192i</v>
      </c>
      <c r="V1561" t="str">
        <f t="shared" si="790"/>
        <v>0.00002-0.0178892667096457i</v>
      </c>
      <c r="W1561" t="str">
        <f t="shared" si="791"/>
        <v>0.0000199993584529566-0.0178889797760434i</v>
      </c>
      <c r="X1561" t="str">
        <f t="shared" si="792"/>
        <v>0.00115300539991507-0.0178143758067345i</v>
      </c>
      <c r="Y1561" t="str">
        <f t="shared" si="793"/>
        <v>0.009+0.896610543334527i</v>
      </c>
      <c r="Z1561" t="str">
        <f t="shared" si="794"/>
        <v>-0.243041738478637-0.0185522758116074i</v>
      </c>
      <c r="AA1561" t="str">
        <f t="shared" si="795"/>
        <v>0.157739910234084-13.6532212009904i</v>
      </c>
      <c r="AB1561" t="str">
        <f t="shared" si="796"/>
        <v>1.39656704811974-0.1482983839139i</v>
      </c>
      <c r="AC1561" t="str">
        <f t="shared" si="797"/>
        <v>1.91222089767899-2.71675411563938i</v>
      </c>
      <c r="AD1561" t="str">
        <f t="shared" si="798"/>
        <v>0.278457895623754+0.318061187801282i</v>
      </c>
      <c r="AE1561" t="str">
        <f t="shared" si="799"/>
        <v>-0.0617761321644429-0.0824681717073351i</v>
      </c>
      <c r="AF1561" t="str">
        <f t="shared" si="800"/>
        <v>-14.3482566690017-2.26634898801851i</v>
      </c>
      <c r="AG1561" t="str">
        <f t="shared" si="801"/>
        <v>1.01587907090698-0.0135810682092605i</v>
      </c>
      <c r="AH1561" t="str">
        <f t="shared" si="802"/>
        <v>0.671010631916309+1.31156733967002i</v>
      </c>
      <c r="AI1561">
        <f t="shared" si="803"/>
        <v>3.3655261783042834</v>
      </c>
      <c r="AJ1561">
        <f t="shared" si="804"/>
        <v>62.905272244752169</v>
      </c>
      <c r="AK1561"/>
      <c r="AL1561"/>
      <c r="AM1561"/>
      <c r="AN1561"/>
    </row>
    <row r="1562" spans="1:40" x14ac:dyDescent="0.25">
      <c r="A1562"/>
      <c r="B1562">
        <f t="shared" si="770"/>
        <v>142800</v>
      </c>
      <c r="C1562" s="237" t="str">
        <f t="shared" si="773"/>
        <v>-3.74788539528617E-06+0.0171500169749865i</v>
      </c>
      <c r="D1562" s="208" t="str">
        <f t="shared" si="774"/>
        <v>-5.95703469079399+0.131483463474897i</v>
      </c>
      <c r="E1562" t="str">
        <f t="shared" si="775"/>
        <v>2870</v>
      </c>
      <c r="F1562" t="str">
        <f t="shared" si="776"/>
        <v>0.777000777000777</v>
      </c>
      <c r="G1562" t="str">
        <f t="shared" si="771"/>
        <v>0.777000777000777</v>
      </c>
      <c r="H1562" t="str">
        <f t="shared" si="777"/>
        <v>8.39217101860518+2.39653919992743i</v>
      </c>
      <c r="I1562" t="str">
        <f t="shared" si="778"/>
        <v>560.774288665778i</v>
      </c>
      <c r="J1562" t="str">
        <f t="shared" si="772"/>
        <v>-267.983179827479+121.282468674911i</v>
      </c>
      <c r="K1562" t="str">
        <f t="shared" si="779"/>
        <v>0.786045010441591-1.73682844426827i</v>
      </c>
      <c r="L1562" t="str">
        <f t="shared" si="780"/>
        <v>0.0631347603791226-0.117348427294527i</v>
      </c>
      <c r="M1562" t="str">
        <f t="shared" si="781"/>
        <v>0.849179770820714-1.8541768715628i</v>
      </c>
      <c r="N1562" t="str">
        <f t="shared" si="782"/>
        <v>-0.633305107904469i</v>
      </c>
      <c r="O1562" t="str">
        <f t="shared" si="783"/>
        <v>0.806075911524406-0.591812153356197i</v>
      </c>
      <c r="P1562" t="str">
        <f t="shared" si="784"/>
        <v>0.193924088475594+0.591812153356197i</v>
      </c>
      <c r="Q1562" t="str">
        <f t="shared" si="785"/>
        <v>-0.193924088475594+0.0414929545482721i</v>
      </c>
      <c r="R1562" t="str">
        <f t="shared" si="786"/>
        <v>-0.331835973865092-3.12277351977074i</v>
      </c>
      <c r="S1562" t="str">
        <f t="shared" si="787"/>
        <v>0.0656886598723824i</v>
      </c>
      <c r="T1562" t="str">
        <f t="shared" si="788"/>
        <v>0.205130807598703-0.0217978604206448i</v>
      </c>
      <c r="U1562" t="str">
        <f t="shared" si="789"/>
        <v>0.0001-1114.53041380879i</v>
      </c>
      <c r="V1562" t="str">
        <f t="shared" si="790"/>
        <v>0.00002-0.0178767392119499i</v>
      </c>
      <c r="W1562" t="str">
        <f t="shared" si="791"/>
        <v>0.0000199993584529566-0.0178764524792819i</v>
      </c>
      <c r="X1562" t="str">
        <f t="shared" si="792"/>
        <v>0.00115142549221059-0.0178020011665799i</v>
      </c>
      <c r="Y1562" t="str">
        <f t="shared" si="793"/>
        <v>0.009+0.897238861865245i</v>
      </c>
      <c r="Z1562" t="str">
        <f t="shared" si="794"/>
        <v>-0.242696312208322-0.018512778079611i</v>
      </c>
      <c r="AA1562" t="str">
        <f t="shared" si="795"/>
        <v>0.157485685516568-13.6432776837047i</v>
      </c>
      <c r="AB1562" t="str">
        <f t="shared" si="796"/>
        <v>1.39654492062093-0.148401362073359i</v>
      </c>
      <c r="AC1562" t="str">
        <f t="shared" si="797"/>
        <v>1.91075532236887-2.71546072654877i</v>
      </c>
      <c r="AD1562" t="str">
        <f t="shared" si="798"/>
        <v>0.278595347530005+0.318258102240775i</v>
      </c>
      <c r="AE1562" t="str">
        <f t="shared" si="799"/>
        <v>-0.0617222218251066-0.0823976415870905i</v>
      </c>
      <c r="AF1562" t="str">
        <f t="shared" si="800"/>
        <v>-14.3492057093992-2.26505573645253i</v>
      </c>
      <c r="AG1562" t="str">
        <f t="shared" si="801"/>
        <v>1.01587716956456-0.0135780139842617i</v>
      </c>
      <c r="AH1562" t="str">
        <f t="shared" si="802"/>
        <v>0.670589318303036+1.31044410952389i</v>
      </c>
      <c r="AI1562">
        <f t="shared" si="803"/>
        <v>3.358496517517108</v>
      </c>
      <c r="AJ1562">
        <f t="shared" si="804"/>
        <v>62.899958840470966</v>
      </c>
      <c r="AK1562"/>
      <c r="AL1562"/>
      <c r="AM1562"/>
      <c r="AN1562"/>
    </row>
    <row r="1563" spans="1:40" x14ac:dyDescent="0.25">
      <c r="A1563"/>
      <c r="B1563">
        <f t="shared" si="770"/>
        <v>142900</v>
      </c>
      <c r="C1563" s="237" t="str">
        <f t="shared" si="773"/>
        <v>-3.74264176498508E-06+0.0171380155646725i</v>
      </c>
      <c r="D1563" s="208" t="str">
        <f t="shared" si="774"/>
        <v>-5.95703465059282+0.131391452662489i</v>
      </c>
      <c r="E1563" t="str">
        <f t="shared" si="775"/>
        <v>2870</v>
      </c>
      <c r="F1563" t="str">
        <f t="shared" si="776"/>
        <v>0.777000777000777</v>
      </c>
      <c r="G1563" t="str">
        <f t="shared" si="771"/>
        <v>0.777000777000777</v>
      </c>
      <c r="H1563" t="str">
        <f t="shared" si="777"/>
        <v>8.39311833957637+2.39515520314716i</v>
      </c>
      <c r="I1563" t="str">
        <f t="shared" si="778"/>
        <v>561.166987747477i</v>
      </c>
      <c r="J1563" t="str">
        <f t="shared" si="772"/>
        <v>-268.360038877358+121.367400375663i</v>
      </c>
      <c r="K1563" t="str">
        <f t="shared" si="779"/>
        <v>0.785125200098207-1.73601995733442i</v>
      </c>
      <c r="L1563" t="str">
        <f t="shared" si="780"/>
        <v>0.0630662361406813-0.117303149035371i</v>
      </c>
      <c r="M1563" t="str">
        <f t="shared" si="781"/>
        <v>0.848191436238888-1.85332310636979i</v>
      </c>
      <c r="N1563" t="str">
        <f t="shared" si="782"/>
        <v>-0.633748598876391i</v>
      </c>
      <c r="O1563" t="str">
        <f t="shared" si="783"/>
        <v>0.805813368914709-0.592169582533862i</v>
      </c>
      <c r="P1563" t="str">
        <f t="shared" si="784"/>
        <v>0.194186631085291+0.592169582533862i</v>
      </c>
      <c r="Q1563" t="str">
        <f t="shared" si="785"/>
        <v>-0.194186631085291+0.041579016342529i</v>
      </c>
      <c r="R1563" t="str">
        <f t="shared" si="786"/>
        <v>-0.331833859195061-3.12053875491657i</v>
      </c>
      <c r="S1563" t="str">
        <f t="shared" si="787"/>
        <v>0.0657346603344778i</v>
      </c>
      <c r="T1563" t="str">
        <f t="shared" si="788"/>
        <v>0.205127555115015-0.0218129860216663i</v>
      </c>
      <c r="U1563" t="str">
        <f t="shared" si="789"/>
        <v>0.0001-1113.75047650032i</v>
      </c>
      <c r="V1563" t="str">
        <f t="shared" si="790"/>
        <v>0.00002-0.0178642292474909i</v>
      </c>
      <c r="W1563" t="str">
        <f t="shared" si="791"/>
        <v>0.0000199993584529565-0.017863942715476i</v>
      </c>
      <c r="X1563" t="str">
        <f t="shared" si="792"/>
        <v>0.00114984888238938-0.0177896436362714i</v>
      </c>
      <c r="Y1563" t="str">
        <f t="shared" si="793"/>
        <v>0.009+0.897867180395963i</v>
      </c>
      <c r="Z1563" t="str">
        <f t="shared" si="794"/>
        <v>-0.242351625363082-0.0184733938584193i</v>
      </c>
      <c r="AA1563" t="str">
        <f t="shared" si="795"/>
        <v>0.157232090719322-13.6333489003889i</v>
      </c>
      <c r="AB1563" t="str">
        <f t="shared" si="796"/>
        <v>1.39652277748394-0.148504338225625i</v>
      </c>
      <c r="AC1563" t="str">
        <f t="shared" si="797"/>
        <v>1.90929213894472-2.71416804001i</v>
      </c>
      <c r="AD1563" t="str">
        <f t="shared" si="798"/>
        <v>0.278732884865595+0.318454958868903i</v>
      </c>
      <c r="AE1563" t="str">
        <f t="shared" si="799"/>
        <v>-0.0616684238079657-0.0823272192502276i</v>
      </c>
      <c r="AF1563" t="str">
        <f t="shared" si="800"/>
        <v>-14.3501529901692-2.26376375048467i</v>
      </c>
      <c r="AG1563" t="str">
        <f t="shared" si="801"/>
        <v>1.01587526860956-0.0135749686160541i</v>
      </c>
      <c r="AH1563" t="str">
        <f t="shared" si="802"/>
        <v>0.670168818393236+1.30932260646492i</v>
      </c>
      <c r="AI1563">
        <f t="shared" si="803"/>
        <v>3.3514725059186428</v>
      </c>
      <c r="AJ1563">
        <f t="shared" si="804"/>
        <v>62.894639262832207</v>
      </c>
      <c r="AK1563"/>
      <c r="AL1563"/>
      <c r="AM1563"/>
      <c r="AN1563"/>
    </row>
    <row r="1564" spans="1:40" x14ac:dyDescent="0.25">
      <c r="A1564"/>
      <c r="B1564">
        <f t="shared" si="770"/>
        <v>143000</v>
      </c>
      <c r="C1564" s="237" t="str">
        <f t="shared" si="773"/>
        <v>-3.73740913145947E-06+0.0171260309395454i</v>
      </c>
      <c r="D1564" s="208" t="str">
        <f t="shared" si="774"/>
        <v>-5.95703461047596+0.131299570536515i</v>
      </c>
      <c r="E1564" t="str">
        <f t="shared" si="775"/>
        <v>2870</v>
      </c>
      <c r="F1564" t="str">
        <f t="shared" si="776"/>
        <v>0.777000777000777</v>
      </c>
      <c r="G1564" t="str">
        <f t="shared" si="771"/>
        <v>0.777000777000777</v>
      </c>
      <c r="H1564" t="str">
        <f t="shared" si="777"/>
        <v>8.39406390503075+2.39377259929331i</v>
      </c>
      <c r="I1564" t="str">
        <f t="shared" si="778"/>
        <v>561.559686829176i</v>
      </c>
      <c r="J1564" t="str">
        <f t="shared" si="772"/>
        <v>-268.737161741762+121.452332076416i</v>
      </c>
      <c r="K1564" t="str">
        <f t="shared" si="779"/>
        <v>0.784206898238917-1.73521193416393i</v>
      </c>
      <c r="L1564" t="str">
        <f t="shared" si="780"/>
        <v>0.0629978126751268-0.117257879961344i</v>
      </c>
      <c r="M1564" t="str">
        <f t="shared" si="781"/>
        <v>0.847204710914044-1.85246981412527i</v>
      </c>
      <c r="N1564" t="str">
        <f t="shared" si="782"/>
        <v>-0.634192089848313i</v>
      </c>
      <c r="O1564" t="str">
        <f t="shared" si="783"/>
        <v>0.805550667814222-0.592526895241103i</v>
      </c>
      <c r="P1564" t="str">
        <f t="shared" si="784"/>
        <v>0.194449332185778+0.592526895241103i</v>
      </c>
      <c r="Q1564" t="str">
        <f t="shared" si="785"/>
        <v>-0.194449332185778+0.04166519460721i</v>
      </c>
      <c r="R1564" t="str">
        <f t="shared" si="786"/>
        <v>-0.33183174299735-3.11830708068786i</v>
      </c>
      <c r="S1564" t="str">
        <f t="shared" si="787"/>
        <v>0.0657806607965734i</v>
      </c>
      <c r="T1564" t="str">
        <f t="shared" si="788"/>
        <v>0.205124300334281-0.0218281113276444i</v>
      </c>
      <c r="U1564" t="str">
        <f t="shared" si="789"/>
        <v>0.0001-1112.97163001325i</v>
      </c>
      <c r="V1564" t="str">
        <f t="shared" si="790"/>
        <v>0.00002-0.0178517367794856i</v>
      </c>
      <c r="W1564" t="str">
        <f t="shared" si="791"/>
        <v>0.0000199993584529565-0.0178514504478434i</v>
      </c>
      <c r="X1564" t="str">
        <f t="shared" si="792"/>
        <v>0.00114827556129156-0.0177773031804959i</v>
      </c>
      <c r="Y1564" t="str">
        <f t="shared" si="793"/>
        <v>0.009+0.898495498926681i</v>
      </c>
      <c r="Z1564" t="str">
        <f t="shared" si="794"/>
        <v>-0.242007675824269-0.0184341227377003i</v>
      </c>
      <c r="AA1564" t="str">
        <f t="shared" si="795"/>
        <v>0.156979123731118-13.6234348177959i</v>
      </c>
      <c r="AB1564" t="str">
        <f t="shared" si="796"/>
        <v>1.3965006187085-0.148607312369216i</v>
      </c>
      <c r="AC1564" t="str">
        <f t="shared" si="797"/>
        <v>1.90783134264196-2.71287605668023i</v>
      </c>
      <c r="AD1564" t="str">
        <f t="shared" si="798"/>
        <v>0.278870507608805+0.318651757652282i</v>
      </c>
      <c r="AE1564" t="str">
        <f t="shared" si="799"/>
        <v>-0.0616147377911947-0.0822569044319322i</v>
      </c>
      <c r="AF1564" t="str">
        <f t="shared" si="800"/>
        <v>-14.3510985155067-2.26247302875679i</v>
      </c>
      <c r="AG1564" t="str">
        <f t="shared" si="801"/>
        <v>1.01587336803829-0.0135719320837477i</v>
      </c>
      <c r="AH1564" t="str">
        <f t="shared" si="802"/>
        <v>0.669749129998383+1.30820282628492i</v>
      </c>
      <c r="AI1564">
        <f t="shared" si="803"/>
        <v>3.3444541338760376</v>
      </c>
      <c r="AJ1564">
        <f t="shared" si="804"/>
        <v>62.889313518836097</v>
      </c>
      <c r="AK1564"/>
      <c r="AL1564"/>
      <c r="AM1564"/>
      <c r="AN1564"/>
    </row>
    <row r="1565" spans="1:40" x14ac:dyDescent="0.25">
      <c r="A1565"/>
      <c r="B1565">
        <f t="shared" si="770"/>
        <v>143100</v>
      </c>
      <c r="C1565" s="237" t="str">
        <f t="shared" si="773"/>
        <v>-3.73218746398139E-06+0.0171140630644161i</v>
      </c>
      <c r="D1565" s="208" t="str">
        <f t="shared" si="774"/>
        <v>-5.95703457044318+0.13120781682719i</v>
      </c>
      <c r="E1565" t="str">
        <f t="shared" si="775"/>
        <v>2870</v>
      </c>
      <c r="F1565" t="str">
        <f t="shared" si="776"/>
        <v>0.777000777000777</v>
      </c>
      <c r="G1565" t="str">
        <f t="shared" si="771"/>
        <v>0.777000777000777</v>
      </c>
      <c r="H1565" t="str">
        <f t="shared" si="777"/>
        <v>8.39500771915146+2.39239138673805i</v>
      </c>
      <c r="I1565" t="str">
        <f t="shared" si="778"/>
        <v>561.952385910874i</v>
      </c>
      <c r="J1565" t="str">
        <f t="shared" si="772"/>
        <v>-269.114548420691+121.537263777169i</v>
      </c>
      <c r="K1565" t="str">
        <f t="shared" si="779"/>
        <v>0.783290101828463-1.73440437512599i</v>
      </c>
      <c r="L1565" t="str">
        <f t="shared" si="780"/>
        <v>0.0629294898104398-0.117212620145546i</v>
      </c>
      <c r="M1565" t="str">
        <f t="shared" si="781"/>
        <v>0.846219591638903-1.85161699527154i</v>
      </c>
      <c r="N1565" t="str">
        <f t="shared" si="782"/>
        <v>-0.634635580820234i</v>
      </c>
      <c r="O1565" t="str">
        <f t="shared" si="783"/>
        <v>0.805287808274617-0.592884091407641i</v>
      </c>
      <c r="P1565" t="str">
        <f t="shared" si="784"/>
        <v>0.194712191725383+0.592884091407641i</v>
      </c>
      <c r="Q1565" t="str">
        <f t="shared" si="785"/>
        <v>-0.194712191725383+0.041751489412593i</v>
      </c>
      <c r="R1565" t="str">
        <f t="shared" si="786"/>
        <v>-0.33182962527184-3.11607849060469i</v>
      </c>
      <c r="S1565" t="str">
        <f t="shared" si="787"/>
        <v>0.0658266612586688i</v>
      </c>
      <c r="T1565" t="str">
        <f t="shared" si="788"/>
        <v>0.205121043256459-0.0218432363383604i</v>
      </c>
      <c r="U1565" t="str">
        <f t="shared" si="789"/>
        <v>0.0001-1112.19387206076i</v>
      </c>
      <c r="V1565" t="str">
        <f t="shared" si="790"/>
        <v>0.00002-0.017839261771254i</v>
      </c>
      <c r="W1565" t="str">
        <f t="shared" si="791"/>
        <v>0.0000199993584529566-0.0178389756397043i</v>
      </c>
      <c r="X1565" t="str">
        <f t="shared" si="792"/>
        <v>0.00114670551978896-0.0177649797640362i</v>
      </c>
      <c r="Y1565" t="str">
        <f t="shared" si="793"/>
        <v>0.009+0.899123817457399i</v>
      </c>
      <c r="Z1565" t="str">
        <f t="shared" si="794"/>
        <v>-0.24166446148084-0.0183949643089102i</v>
      </c>
      <c r="AA1565" t="str">
        <f t="shared" si="795"/>
        <v>0.156726782449632-13.6135354027798i</v>
      </c>
      <c r="AB1565" t="str">
        <f t="shared" si="796"/>
        <v>1.39647844429432-0.148710284502642i</v>
      </c>
      <c r="AC1565" t="str">
        <f t="shared" si="797"/>
        <v>1.90637292870651-2.71158477721005i</v>
      </c>
      <c r="AD1565" t="str">
        <f t="shared" si="798"/>
        <v>0.279008215737902+0.31884849855753i</v>
      </c>
      <c r="AE1565" t="str">
        <f t="shared" si="799"/>
        <v>-0.0615611634541147-0.0821866968682712i</v>
      </c>
      <c r="AF1565" t="str">
        <f t="shared" si="800"/>
        <v>-14.3520422895946-2.26118356991086i</v>
      </c>
      <c r="AG1565" t="str">
        <f t="shared" si="801"/>
        <v>1.01587146784706-0.0135689043665145i</v>
      </c>
      <c r="AH1565" t="str">
        <f t="shared" si="802"/>
        <v>0.669330250937152+1.3070847647894i</v>
      </c>
      <c r="AI1565">
        <f t="shared" si="803"/>
        <v>3.3374413917795716</v>
      </c>
      <c r="AJ1565">
        <f t="shared" si="804"/>
        <v>62.883981615478511</v>
      </c>
      <c r="AK1565"/>
      <c r="AL1565"/>
      <c r="AM1565"/>
      <c r="AN1565"/>
    </row>
    <row r="1566" spans="1:40" x14ac:dyDescent="0.25">
      <c r="A1566"/>
      <c r="B1566">
        <f t="shared" si="770"/>
        <v>143200</v>
      </c>
      <c r="C1566" s="237" t="str">
        <f t="shared" si="773"/>
        <v>-3.72697673193011E-06+0.0171021119041939i</v>
      </c>
      <c r="D1566" s="208" t="str">
        <f t="shared" si="774"/>
        <v>-5.95703453049424+0.131116191265487i</v>
      </c>
      <c r="E1566" t="str">
        <f t="shared" si="775"/>
        <v>2870</v>
      </c>
      <c r="F1566" t="str">
        <f t="shared" si="776"/>
        <v>0.777000777000777</v>
      </c>
      <c r="G1566" t="str">
        <f t="shared" si="771"/>
        <v>0.777000777000777</v>
      </c>
      <c r="H1566" t="str">
        <f t="shared" si="777"/>
        <v>8.39594978610971+2.3910115638544i</v>
      </c>
      <c r="I1566" t="str">
        <f t="shared" si="778"/>
        <v>562.345084992573i</v>
      </c>
      <c r="J1566" t="str">
        <f t="shared" si="772"/>
        <v>-269.492198914147+121.622195477922i</v>
      </c>
      <c r="K1566" t="str">
        <f t="shared" si="779"/>
        <v>0.782374807838385-1.73359728058579i</v>
      </c>
      <c r="L1566" t="str">
        <f t="shared" si="780"/>
        <v>0.0628612673748895-0.117167369660714i</v>
      </c>
      <c r="M1566" t="str">
        <f t="shared" si="781"/>
        <v>0.845236075213274-1.8507646502465i</v>
      </c>
      <c r="N1566" t="str">
        <f t="shared" si="782"/>
        <v>-0.635079071792156i</v>
      </c>
      <c r="O1566" t="str">
        <f t="shared" si="783"/>
        <v>0.805024790347591-0.593241170963225i</v>
      </c>
      <c r="P1566" t="str">
        <f t="shared" si="784"/>
        <v>0.194975209652409+0.593241170963225i</v>
      </c>
      <c r="Q1566" t="str">
        <f t="shared" si="785"/>
        <v>-0.194975209652409+0.0418379008289309i</v>
      </c>
      <c r="R1566" t="str">
        <f t="shared" si="786"/>
        <v>-0.331827506018477-3.1138529782052i</v>
      </c>
      <c r="S1566" t="str">
        <f t="shared" si="787"/>
        <v>0.0658726617207644i</v>
      </c>
      <c r="T1566" t="str">
        <f t="shared" si="788"/>
        <v>0.205117783881506-0.0218583610536001i</v>
      </c>
      <c r="U1566" t="str">
        <f t="shared" si="789"/>
        <v>0.0001-1111.4172003624i</v>
      </c>
      <c r="V1566" t="str">
        <f t="shared" si="790"/>
        <v>0.00002-0.0178268041862182i</v>
      </c>
      <c r="W1566" t="str">
        <f t="shared" si="791"/>
        <v>0.0000199993584529565-0.0178265182544814i</v>
      </c>
      <c r="X1566" t="str">
        <f t="shared" si="792"/>
        <v>0.00114513874878503-0.0177526733517721i</v>
      </c>
      <c r="Y1566" t="str">
        <f t="shared" si="793"/>
        <v>0.009+0.899752135988117i</v>
      </c>
      <c r="Z1566" t="str">
        <f t="shared" si="794"/>
        <v>-0.24132198022934-0.0183559181652856i</v>
      </c>
      <c r="AA1566" t="str">
        <f t="shared" si="795"/>
        <v>0.156475064781399-13.6036506222953i</v>
      </c>
      <c r="AB1566" t="str">
        <f t="shared" si="796"/>
        <v>1.39645625424111-0.148813254624444i</v>
      </c>
      <c r="AC1566" t="str">
        <f t="shared" si="797"/>
        <v>1.90491689239473-2.71029420224356i</v>
      </c>
      <c r="AD1566" t="str">
        <f t="shared" si="798"/>
        <v>0.279146009231141+0.319045181551264i</v>
      </c>
      <c r="AE1566" t="str">
        <f t="shared" si="799"/>
        <v>-0.0615077004771929-0.0821165962961932i</v>
      </c>
      <c r="AF1566" t="str">
        <f t="shared" si="800"/>
        <v>-14.352984316604-2.25989537258891i</v>
      </c>
      <c r="AG1566" t="str">
        <f t="shared" si="801"/>
        <v>1.01586956803219-0.0135658854435881i</v>
      </c>
      <c r="AH1566" t="str">
        <f t="shared" si="802"/>
        <v>0.668912179035456+1.30596841779764i</v>
      </c>
      <c r="AI1566">
        <f t="shared" si="803"/>
        <v>3.330434270043416</v>
      </c>
      <c r="AJ1566">
        <f t="shared" si="804"/>
        <v>62.878643559751083</v>
      </c>
      <c r="AK1566"/>
      <c r="AL1566"/>
      <c r="AM1566"/>
      <c r="AN1566"/>
    </row>
    <row r="1567" spans="1:40" x14ac:dyDescent="0.25">
      <c r="A1567"/>
      <c r="B1567">
        <f t="shared" si="770"/>
        <v>143300</v>
      </c>
      <c r="C1567" s="237" t="str">
        <f t="shared" si="773"/>
        <v>-3.72177690479173E-06+0.0170901774238858i</v>
      </c>
      <c r="D1567" s="208" t="str">
        <f t="shared" si="774"/>
        <v>-5.9570344906289+0.131024693583125i</v>
      </c>
      <c r="E1567" t="str">
        <f t="shared" si="775"/>
        <v>2870</v>
      </c>
      <c r="F1567" t="str">
        <f t="shared" si="776"/>
        <v>0.777000777000777</v>
      </c>
      <c r="G1567" t="str">
        <f t="shared" si="771"/>
        <v>0.777000777000777</v>
      </c>
      <c r="H1567" t="str">
        <f t="shared" si="777"/>
        <v>8.39689011006477+2.38963312901625i</v>
      </c>
      <c r="I1567" t="str">
        <f t="shared" si="778"/>
        <v>562.737784074272i</v>
      </c>
      <c r="J1567" t="str">
        <f t="shared" si="772"/>
        <v>-269.870113222127+121.707127178674i</v>
      </c>
      <c r="K1567" t="str">
        <f t="shared" si="779"/>
        <v>0.781461013247021-1.7327906509045i</v>
      </c>
      <c r="L1567" t="str">
        <f t="shared" si="780"/>
        <v>0.0627931451970328-0.117122128579231i</v>
      </c>
      <c r="M1567" t="str">
        <f t="shared" si="781"/>
        <v>0.844254158444054-1.84991277948373i</v>
      </c>
      <c r="N1567" t="str">
        <f t="shared" si="782"/>
        <v>-0.635522562764078i</v>
      </c>
      <c r="O1567" t="str">
        <f t="shared" si="783"/>
        <v>0.804761614084876-0.59359813383762i</v>
      </c>
      <c r="P1567" t="str">
        <f t="shared" si="784"/>
        <v>0.195238385915124+0.59359813383762i</v>
      </c>
      <c r="Q1567" t="str">
        <f t="shared" si="785"/>
        <v>-0.195238385915124+0.0419244289264581i</v>
      </c>
      <c r="R1567" t="str">
        <f t="shared" si="786"/>
        <v>-0.331825385237123-3.11163053704557i</v>
      </c>
      <c r="S1567" t="str">
        <f t="shared" si="787"/>
        <v>0.06591866218286i</v>
      </c>
      <c r="T1567" t="str">
        <f t="shared" si="788"/>
        <v>0.205114522209378-0.0218734854731433i</v>
      </c>
      <c r="U1567" t="str">
        <f t="shared" si="789"/>
        <v>0.0001-1110.64161264407i</v>
      </c>
      <c r="V1567" t="str">
        <f t="shared" si="790"/>
        <v>0.00002-0.0178143639879026i</v>
      </c>
      <c r="W1567" t="str">
        <f t="shared" si="791"/>
        <v>0.0000199993584529565-0.0178140782557i</v>
      </c>
      <c r="X1567" t="str">
        <f t="shared" si="792"/>
        <v>0.00114357523921473-0.0177403839086794i</v>
      </c>
      <c r="Y1567" t="str">
        <f t="shared" si="793"/>
        <v>0.009+0.900380454518835i</v>
      </c>
      <c r="Z1567" t="str">
        <f t="shared" si="794"/>
        <v>-0.240980229973871-0.0183169839018342i</v>
      </c>
      <c r="AA1567" t="str">
        <f t="shared" si="795"/>
        <v>0.156223968641774-13.5937804433982i</v>
      </c>
      <c r="AB1567" t="str">
        <f t="shared" si="796"/>
        <v>1.39643404854858-0.148916222733124i</v>
      </c>
      <c r="AC1567" t="str">
        <f t="shared" si="797"/>
        <v>1.90346322897355-2.70900433241844i</v>
      </c>
      <c r="AD1567" t="str">
        <f t="shared" si="798"/>
        <v>0.279283888066751+0.319241806600098i</v>
      </c>
      <c r="AE1567" t="str">
        <f t="shared" si="799"/>
        <v>-0.0614543485420362-0.0820466024535262i</v>
      </c>
      <c r="AF1567" t="str">
        <f t="shared" si="800"/>
        <v>-14.3539246006937-2.25860843543312i</v>
      </c>
      <c r="AG1567" t="str">
        <f t="shared" si="801"/>
        <v>1.01586766859002-0.013562875294264i</v>
      </c>
      <c r="AH1567" t="str">
        <f t="shared" si="802"/>
        <v>0.668494912126356+1.30485378114252i</v>
      </c>
      <c r="AI1567">
        <f t="shared" si="803"/>
        <v>3.3234327591048025</v>
      </c>
      <c r="AJ1567">
        <f t="shared" si="804"/>
        <v>62.873299358641191</v>
      </c>
      <c r="AK1567"/>
      <c r="AL1567"/>
      <c r="AM1567"/>
      <c r="AN1567"/>
    </row>
    <row r="1568" spans="1:40" x14ac:dyDescent="0.25">
      <c r="A1568"/>
      <c r="B1568">
        <f t="shared" si="770"/>
        <v>143400</v>
      </c>
      <c r="C1568" s="237" t="str">
        <f t="shared" si="773"/>
        <v>-3.71658795215866E-06+0.0170782595885967i</v>
      </c>
      <c r="D1568" s="208" t="str">
        <f t="shared" si="774"/>
        <v>-5.95703445084693+0.130933323512575i</v>
      </c>
      <c r="E1568" t="str">
        <f t="shared" si="775"/>
        <v>2870</v>
      </c>
      <c r="F1568" t="str">
        <f t="shared" si="776"/>
        <v>0.777000777000777</v>
      </c>
      <c r="G1568" t="str">
        <f t="shared" si="771"/>
        <v>0.777000777000777</v>
      </c>
      <c r="H1568" t="str">
        <f t="shared" si="777"/>
        <v>8.39782869516404+2.3882560805984i</v>
      </c>
      <c r="I1568" t="str">
        <f t="shared" si="778"/>
        <v>563.13048315597i</v>
      </c>
      <c r="J1568" t="str">
        <f t="shared" si="772"/>
        <v>-270.248291344634+121.792058879427i</v>
      </c>
      <c r="K1568" t="str">
        <f t="shared" si="779"/>
        <v>0.780548715039462-1.73198448643926i</v>
      </c>
      <c r="L1568" t="str">
        <f t="shared" si="780"/>
        <v>0.0627251231057138-0.117076896973122i</v>
      </c>
      <c r="M1568" t="str">
        <f t="shared" si="781"/>
        <v>0.843273838145176-1.84906138341238i</v>
      </c>
      <c r="N1568" t="str">
        <f t="shared" si="782"/>
        <v>-0.635966053736i</v>
      </c>
      <c r="O1568" t="str">
        <f t="shared" si="783"/>
        <v>0.804498279538236-0.593954979960618i</v>
      </c>
      <c r="P1568" t="str">
        <f t="shared" si="784"/>
        <v>0.195501720461764+0.593954979960618i</v>
      </c>
      <c r="Q1568" t="str">
        <f t="shared" si="785"/>
        <v>-0.195501720461764+0.042011073775382i</v>
      </c>
      <c r="R1568" t="str">
        <f t="shared" si="786"/>
        <v>-0.331823262927692-3.1094111607i</v>
      </c>
      <c r="S1568" t="str">
        <f t="shared" si="787"/>
        <v>0.0659646626449554i</v>
      </c>
      <c r="T1568" t="str">
        <f t="shared" si="788"/>
        <v>0.205111258240035-0.0218886095967735i</v>
      </c>
      <c r="U1568" t="str">
        <f t="shared" si="789"/>
        <v>0.0001-1109.86710663804i</v>
      </c>
      <c r="V1568" t="str">
        <f t="shared" si="790"/>
        <v>0.00002-0.0178019411399334i</v>
      </c>
      <c r="W1568" t="str">
        <f t="shared" si="791"/>
        <v>0.0000199993584529566-0.0178016556069867i</v>
      </c>
      <c r="X1568" t="str">
        <f t="shared" si="792"/>
        <v>0.00114201498204434-0.0177281113998295i</v>
      </c>
      <c r="Y1568" t="str">
        <f t="shared" si="793"/>
        <v>0.009+0.901008773049553i</v>
      </c>
      <c r="Z1568" t="str">
        <f t="shared" si="794"/>
        <v>-0.240639208626044-0.0182781611153252i</v>
      </c>
      <c r="AA1568" t="str">
        <f t="shared" si="795"/>
        <v>0.155973491954879-13.5839248332439i</v>
      </c>
      <c r="AB1568" t="str">
        <f t="shared" si="796"/>
        <v>1.39641182721644-0.149019188827207i</v>
      </c>
      <c r="AC1568" t="str">
        <f t="shared" si="797"/>
        <v>1.9020119337203-2.70771516836584i</v>
      </c>
      <c r="AD1568" t="str">
        <f t="shared" si="798"/>
        <v>0.279421852222961+0.319438373670651i</v>
      </c>
      <c r="AE1568" t="str">
        <f t="shared" si="799"/>
        <v>-0.0614011073313871-0.0819767150789699i</v>
      </c>
      <c r="AF1568" t="str">
        <f t="shared" si="800"/>
        <v>-14.354863146011-2.25732275708582i</v>
      </c>
      <c r="AG1568" t="str">
        <f t="shared" si="801"/>
        <v>1.01586576951691-0.0135598738978992i</v>
      </c>
      <c r="AH1568" t="str">
        <f t="shared" si="802"/>
        <v>0.668078448050086+1.3037408506705i</v>
      </c>
      <c r="AI1568">
        <f t="shared" si="803"/>
        <v>3.3164368494242695</v>
      </c>
      <c r="AJ1568">
        <f t="shared" si="804"/>
        <v>62.86794901913072</v>
      </c>
      <c r="AK1568"/>
      <c r="AL1568"/>
      <c r="AM1568"/>
      <c r="AN1568"/>
    </row>
    <row r="1569" spans="1:40" x14ac:dyDescent="0.25">
      <c r="A1569"/>
      <c r="B1569">
        <f t="shared" si="770"/>
        <v>143500</v>
      </c>
      <c r="C1569" s="237" t="str">
        <f t="shared" si="773"/>
        <v>-0.0000037114098437293+0.0170663583635286i</v>
      </c>
      <c r="D1569" s="208" t="str">
        <f t="shared" si="774"/>
        <v>-5.9570344111481+0.130842080787053i</v>
      </c>
      <c r="E1569" t="str">
        <f t="shared" si="775"/>
        <v>2870</v>
      </c>
      <c r="F1569" t="str">
        <f t="shared" si="776"/>
        <v>0.777000777000777</v>
      </c>
      <c r="G1569" t="str">
        <f t="shared" si="771"/>
        <v>0.777000777000777</v>
      </c>
      <c r="H1569" t="str">
        <f t="shared" si="777"/>
        <v>8.39876554554311+2.38688041697647i</v>
      </c>
      <c r="I1569" t="str">
        <f t="shared" si="778"/>
        <v>563.523182237669i</v>
      </c>
      <c r="J1569" t="str">
        <f t="shared" si="772"/>
        <v>-270.626733281666+121.87699058018i</v>
      </c>
      <c r="K1569" t="str">
        <f t="shared" si="779"/>
        <v>0.779637910207566-1.73117878754327i</v>
      </c>
      <c r="L1569" t="str">
        <f t="shared" si="780"/>
        <v>0.0626572009300653-0.11703167491406i</v>
      </c>
      <c r="M1569" t="str">
        <f t="shared" si="781"/>
        <v>0.842295111137631-1.84821046245733i</v>
      </c>
      <c r="N1569" t="str">
        <f t="shared" si="782"/>
        <v>-0.636409544707922i</v>
      </c>
      <c r="O1569" t="str">
        <f t="shared" si="783"/>
        <v>0.804234786759465-0.594311709262032i</v>
      </c>
      <c r="P1569" t="str">
        <f t="shared" si="784"/>
        <v>0.195765213240535+0.594311709262032i</v>
      </c>
      <c r="Q1569" t="str">
        <f t="shared" si="785"/>
        <v>-0.195765213240535+0.04209783544589i</v>
      </c>
      <c r="R1569" t="str">
        <f t="shared" si="786"/>
        <v>-0.331821139090059-3.10719484276057i</v>
      </c>
      <c r="S1569" t="str">
        <f t="shared" si="787"/>
        <v>0.066010663107051i</v>
      </c>
      <c r="T1569" t="str">
        <f t="shared" si="788"/>
        <v>0.205107991973434-0.0219037334242718i</v>
      </c>
      <c r="U1569" t="str">
        <f t="shared" si="789"/>
        <v>0.0001-1109.09368008289i</v>
      </c>
      <c r="V1569" t="str">
        <f t="shared" si="790"/>
        <v>0.00002-0.0177895356060379i</v>
      </c>
      <c r="W1569" t="str">
        <f t="shared" si="791"/>
        <v>0.0000199993584529565-0.0177892502720693i</v>
      </c>
      <c r="X1569" t="str">
        <f t="shared" si="792"/>
        <v>0.0011404579682713-0.0177158557903889i</v>
      </c>
      <c r="Y1569" t="str">
        <f t="shared" si="793"/>
        <v>0.009+0.901637091580271i</v>
      </c>
      <c r="Z1569" t="str">
        <f t="shared" si="794"/>
        <v>-0.240298914104954-0.01823944940428i</v>
      </c>
      <c r="AA1569" t="str">
        <f t="shared" si="795"/>
        <v>0.155723632653561-13.574083759088i</v>
      </c>
      <c r="AB1569" t="str">
        <f t="shared" si="796"/>
        <v>1.39638959024441-0.149122152905204i</v>
      </c>
      <c r="AC1569" t="str">
        <f t="shared" si="797"/>
        <v>1.90056300192279-2.70642671071059i</v>
      </c>
      <c r="AD1569" t="str">
        <f t="shared" si="798"/>
        <v>0.279559901677976+0.319634882729541i</v>
      </c>
      <c r="AE1569" t="str">
        <f t="shared" si="799"/>
        <v>-0.0613479765291172-0.0819069339120943i</v>
      </c>
      <c r="AF1569" t="str">
        <f t="shared" si="800"/>
        <v>-14.3557999566912-2.25603833618942i</v>
      </c>
      <c r="AG1569" t="str">
        <f t="shared" si="801"/>
        <v>1.01586387080923-0.0135568812339121i</v>
      </c>
      <c r="AH1569" t="str">
        <f t="shared" si="802"/>
        <v>0.667662784653988+1.30262962224163i</v>
      </c>
      <c r="AI1569">
        <f t="shared" si="803"/>
        <v>3.3094465314858401</v>
      </c>
      <c r="AJ1569">
        <f t="shared" si="804"/>
        <v>62.862592548198521</v>
      </c>
      <c r="AK1569"/>
      <c r="AL1569"/>
      <c r="AM1569"/>
      <c r="AN1569"/>
    </row>
    <row r="1570" spans="1:40" x14ac:dyDescent="0.25">
      <c r="A1570"/>
      <c r="B1570">
        <f t="shared" si="770"/>
        <v>143600</v>
      </c>
      <c r="C1570" s="237" t="str">
        <f t="shared" si="773"/>
        <v>-3.70624254930745E-06+0.0170544737139806i</v>
      </c>
      <c r="D1570" s="208" t="str">
        <f t="shared" si="774"/>
        <v>-5.95703437153217+0.130750965140518i</v>
      </c>
      <c r="E1570" t="str">
        <f t="shared" si="775"/>
        <v>2870</v>
      </c>
      <c r="F1570" t="str">
        <f t="shared" si="776"/>
        <v>0.777000777000777</v>
      </c>
      <c r="G1570" t="str">
        <f t="shared" si="771"/>
        <v>0.777000777000777</v>
      </c>
      <c r="H1570" t="str">
        <f t="shared" si="777"/>
        <v>8.39970066532577+2.38550613652703i</v>
      </c>
      <c r="I1570" t="str">
        <f t="shared" si="778"/>
        <v>563.915881319368i</v>
      </c>
      <c r="J1570" t="str">
        <f t="shared" si="772"/>
        <v>-271.005439033224+121.961922280933i</v>
      </c>
      <c r="K1570" t="str">
        <f t="shared" si="779"/>
        <v>0.778728595749917-1.73037355456577i</v>
      </c>
      <c r="L1570" t="str">
        <f t="shared" si="780"/>
        <v>0.0625893784995055-0.116986462473363i</v>
      </c>
      <c r="M1570" t="str">
        <f t="shared" si="781"/>
        <v>0.841317974249423-1.84736001703913i</v>
      </c>
      <c r="N1570" t="str">
        <f t="shared" si="782"/>
        <v>-0.636853035679844i</v>
      </c>
      <c r="O1570" t="str">
        <f t="shared" si="783"/>
        <v>0.803971135800386-0.5946683216717i</v>
      </c>
      <c r="P1570" t="str">
        <f t="shared" si="784"/>
        <v>0.196028864199614+0.5946683216717i</v>
      </c>
      <c r="Q1570" t="str">
        <f t="shared" si="785"/>
        <v>-0.196028864199614+0.0421847140081439i</v>
      </c>
      <c r="R1570" t="str">
        <f t="shared" si="786"/>
        <v>-0.331819013724154-3.10498157683717i</v>
      </c>
      <c r="S1570" t="str">
        <f t="shared" si="787"/>
        <v>0.0660566635691464i</v>
      </c>
      <c r="T1570" t="str">
        <f t="shared" si="788"/>
        <v>0.205104723409531-0.0219188569554224i</v>
      </c>
      <c r="U1570" t="str">
        <f t="shared" si="789"/>
        <v>0.0001-1108.3213307235i</v>
      </c>
      <c r="V1570" t="str">
        <f t="shared" si="790"/>
        <v>0.00002-0.0177771473500449i</v>
      </c>
      <c r="W1570" t="str">
        <f t="shared" si="791"/>
        <v>0.0000199993584529566-0.0177768622147774i</v>
      </c>
      <c r="X1570" t="str">
        <f t="shared" si="792"/>
        <v>0.00113890418892425-0.0177036170456199i</v>
      </c>
      <c r="Y1570" t="str">
        <f t="shared" si="793"/>
        <v>0.009+0.902265410110988i</v>
      </c>
      <c r="Z1570" t="str">
        <f t="shared" si="794"/>
        <v>-0.23995934433716-0.018200848368965i</v>
      </c>
      <c r="AA1570" t="str">
        <f t="shared" si="795"/>
        <v>0.155474388679352-13.5642571882852i</v>
      </c>
      <c r="AB1570" t="str">
        <f t="shared" si="796"/>
        <v>1.39636733763219-0.149225114965645i</v>
      </c>
      <c r="AC1570" t="str">
        <f t="shared" si="797"/>
        <v>1.89911642887917-2.70513896007112i</v>
      </c>
      <c r="AD1570" t="str">
        <f t="shared" si="798"/>
        <v>0.279698036409986+0.319831333743385i</v>
      </c>
      <c r="AE1570" t="str">
        <f t="shared" si="799"/>
        <v>-0.0612949558202244-0.0818372586933377i</v>
      </c>
      <c r="AF1570" t="str">
        <f t="shared" si="800"/>
        <v>-14.3567350368579-2.25475517138651i</v>
      </c>
      <c r="AG1570" t="str">
        <f t="shared" si="801"/>
        <v>1.01586197246336-0.0135538972817815i</v>
      </c>
      <c r="AH1570" t="str">
        <f t="shared" si="802"/>
        <v>0.667247919792515+1.30152009172943i</v>
      </c>
      <c r="AI1570">
        <f t="shared" si="803"/>
        <v>3.3024617957966869</v>
      </c>
      <c r="AJ1570">
        <f t="shared" si="804"/>
        <v>62.857229952818074</v>
      </c>
      <c r="AK1570"/>
      <c r="AL1570"/>
      <c r="AM1570"/>
      <c r="AN1570"/>
    </row>
    <row r="1571" spans="1:40" x14ac:dyDescent="0.25">
      <c r="A1571"/>
      <c r="B1571">
        <f t="shared" si="770"/>
        <v>143700</v>
      </c>
      <c r="C1571" s="237" t="str">
        <f t="shared" si="773"/>
        <v>-3.70108603880197E-06+0.0170426056053481i</v>
      </c>
      <c r="D1571" s="208" t="str">
        <f t="shared" si="774"/>
        <v>-5.95703433199893+0.130659976307669i</v>
      </c>
      <c r="E1571" t="str">
        <f t="shared" si="775"/>
        <v>2870</v>
      </c>
      <c r="F1571" t="str">
        <f t="shared" si="776"/>
        <v>0.777000777000777</v>
      </c>
      <c r="G1571" t="str">
        <f t="shared" si="771"/>
        <v>0.777000777000777</v>
      </c>
      <c r="H1571" t="str">
        <f t="shared" si="777"/>
        <v>8.40063405862406+2.38413323762754i</v>
      </c>
      <c r="I1571" t="str">
        <f t="shared" si="778"/>
        <v>564.308580401067i</v>
      </c>
      <c r="J1571" t="str">
        <f t="shared" si="772"/>
        <v>-271.384408599307+122.046853981685i</v>
      </c>
      <c r="K1571" t="str">
        <f t="shared" si="779"/>
        <v>0.777820768671825-1.72956878785207i</v>
      </c>
      <c r="L1571" t="str">
        <f t="shared" si="780"/>
        <v>0.06252165564374-0.116941259721997i</v>
      </c>
      <c r="M1571" t="str">
        <f t="shared" si="781"/>
        <v>0.840342424315565-1.84651004757407i</v>
      </c>
      <c r="N1571" t="str">
        <f t="shared" si="782"/>
        <v>-0.637296526651766i</v>
      </c>
      <c r="O1571" t="str">
        <f t="shared" si="783"/>
        <v>0.803707326712856-0.595024817119483i</v>
      </c>
      <c r="P1571" t="str">
        <f t="shared" si="784"/>
        <v>0.196292673287144+0.595024817119483i</v>
      </c>
      <c r="Q1571" t="str">
        <f t="shared" si="785"/>
        <v>-0.196292673287144+0.042271709532283i</v>
      </c>
      <c r="R1571" t="str">
        <f t="shared" si="786"/>
        <v>-0.331816886829881-3.10277135655756i</v>
      </c>
      <c r="S1571" t="str">
        <f t="shared" si="787"/>
        <v>0.066102664031242i</v>
      </c>
      <c r="T1571" t="str">
        <f t="shared" si="788"/>
        <v>0.205101452548285-0.0219339801900083i</v>
      </c>
      <c r="U1571" t="str">
        <f t="shared" si="789"/>
        <v>0.0001-1107.55005631103i</v>
      </c>
      <c r="V1571" t="str">
        <f t="shared" si="790"/>
        <v>0.00002-0.0177647763358834i</v>
      </c>
      <c r="W1571" t="str">
        <f t="shared" si="791"/>
        <v>0.0000199993584529565-0.0177644913990403i</v>
      </c>
      <c r="X1571" t="str">
        <f t="shared" si="792"/>
        <v>0.00113735363506266-0.0176913951308785i</v>
      </c>
      <c r="Y1571" t="str">
        <f t="shared" si="793"/>
        <v>0.009+0.902893728641706i</v>
      </c>
      <c r="Z1571" t="str">
        <f t="shared" si="794"/>
        <v>-0.239620497256625-0.0181623576113802i</v>
      </c>
      <c r="AA1571" t="str">
        <f t="shared" si="795"/>
        <v>0.155225757982422-13.5544450882893i</v>
      </c>
      <c r="AB1571" t="str">
        <f t="shared" si="796"/>
        <v>1.39634506937949-0.149328075007052i</v>
      </c>
      <c r="AC1571" t="str">
        <f t="shared" si="797"/>
        <v>1.89767220989803-2.70385191705954i</v>
      </c>
      <c r="AD1571" t="str">
        <f t="shared" si="798"/>
        <v>0.27983625639717+0.3200277266788i</v>
      </c>
      <c r="AE1571" t="str">
        <f t="shared" si="799"/>
        <v>-0.0612420448908248-0.0817676891639965i</v>
      </c>
      <c r="AF1571" t="str">
        <f t="shared" si="800"/>
        <v>-14.357668390623-2.25347326131987i</v>
      </c>
      <c r="AG1571" t="str">
        <f t="shared" si="801"/>
        <v>1.01586007447569-0.0135509220210476i</v>
      </c>
      <c r="AH1571" t="str">
        <f t="shared" si="802"/>
        <v>0.666833851327167+1.30041225502082i</v>
      </c>
      <c r="AI1571">
        <f t="shared" si="803"/>
        <v>3.2954826328868814</v>
      </c>
      <c r="AJ1571">
        <f t="shared" si="804"/>
        <v>62.851861239958488</v>
      </c>
      <c r="AK1571"/>
      <c r="AL1571"/>
      <c r="AM1571"/>
      <c r="AN1571"/>
    </row>
    <row r="1572" spans="1:40" x14ac:dyDescent="0.25">
      <c r="A1572"/>
      <c r="B1572">
        <f t="shared" si="770"/>
        <v>143800</v>
      </c>
      <c r="C1572" s="237" t="str">
        <f t="shared" si="773"/>
        <v>-3.69594028222632E-06+0.0170307540031232i</v>
      </c>
      <c r="D1572" s="208" t="str">
        <f t="shared" si="774"/>
        <v>-5.95703429254812+0.130569114023945i</v>
      </c>
      <c r="E1572" t="str">
        <f t="shared" si="775"/>
        <v>2870</v>
      </c>
      <c r="F1572" t="str">
        <f t="shared" si="776"/>
        <v>0.777000777000777</v>
      </c>
      <c r="G1572" t="str">
        <f t="shared" si="771"/>
        <v>0.777000777000777</v>
      </c>
      <c r="H1572" t="str">
        <f t="shared" si="777"/>
        <v>8.40156572953827+2.38276171865633i</v>
      </c>
      <c r="I1572" t="str">
        <f t="shared" si="778"/>
        <v>564.701279482765i</v>
      </c>
      <c r="J1572" t="str">
        <f t="shared" si="772"/>
        <v>-271.763641979917+122.131785682438i</v>
      </c>
      <c r="K1572" t="str">
        <f t="shared" si="779"/>
        <v>0.776914425985311-1.72876448774355i</v>
      </c>
      <c r="L1572" t="str">
        <f t="shared" si="780"/>
        <v>0.0624540321927601-0.116896066730577i</v>
      </c>
      <c r="M1572" t="str">
        <f t="shared" si="781"/>
        <v>0.839368458178071-1.84566055447413i</v>
      </c>
      <c r="N1572" t="str">
        <f t="shared" si="782"/>
        <v>-0.637740017623688i</v>
      </c>
      <c r="O1572" t="str">
        <f t="shared" si="783"/>
        <v>0.803443359548763-0.595381195535261i</v>
      </c>
      <c r="P1572" t="str">
        <f t="shared" si="784"/>
        <v>0.196556640451237+0.595381195535261i</v>
      </c>
      <c r="Q1572" t="str">
        <f t="shared" si="785"/>
        <v>-0.196556640451237+0.042358822088427i</v>
      </c>
      <c r="R1572" t="str">
        <f t="shared" si="786"/>
        <v>-0.331814758407093-3.10056417556717i</v>
      </c>
      <c r="S1572" t="str">
        <f t="shared" si="787"/>
        <v>0.0661486644933374i</v>
      </c>
      <c r="T1572" t="str">
        <f t="shared" si="788"/>
        <v>0.205098179389654-0.0219491031278086i</v>
      </c>
      <c r="U1572" t="str">
        <f t="shared" si="789"/>
        <v>0.0001-1106.77985460289i</v>
      </c>
      <c r="V1572" t="str">
        <f t="shared" si="790"/>
        <v>0.00002-0.0177524225275831i</v>
      </c>
      <c r="W1572" t="str">
        <f t="shared" si="791"/>
        <v>0.0000199993584529566-0.0177521377888886i</v>
      </c>
      <c r="X1572" t="str">
        <f t="shared" si="792"/>
        <v>0.00113580629777695-0.0176791900116163i</v>
      </c>
      <c r="Y1572" t="str">
        <f t="shared" si="793"/>
        <v>0.009+0.903522047172424i</v>
      </c>
      <c r="Z1572" t="str">
        <f t="shared" si="794"/>
        <v>-0.239282370804716-0.0181239767352533i</v>
      </c>
      <c r="AA1572" t="str">
        <f t="shared" si="795"/>
        <v>0.154977738521532-13.5446474266528i</v>
      </c>
      <c r="AB1572" t="str">
        <f t="shared" si="796"/>
        <v>1.39632278548604-0.149431033027922i</v>
      </c>
      <c r="AC1572" t="str">
        <f t="shared" si="797"/>
        <v>1.89623034029837-2.70256558228163i</v>
      </c>
      <c r="AD1572" t="str">
        <f t="shared" si="798"/>
        <v>0.27997456161769+0.320224061502407i</v>
      </c>
      <c r="AE1572" t="str">
        <f t="shared" si="799"/>
        <v>-0.0611892434281541-0.0816982250662331i</v>
      </c>
      <c r="AF1572" t="str">
        <f t="shared" si="800"/>
        <v>-14.3586000220864-2.25219260463239i</v>
      </c>
      <c r="AG1572" t="str">
        <f t="shared" si="801"/>
        <v>1.01585817684264-0.0135479554313107i</v>
      </c>
      <c r="AH1572" t="str">
        <f t="shared" si="802"/>
        <v>0.666420577126502+1.29930610801615i</v>
      </c>
      <c r="AI1572">
        <f t="shared" si="803"/>
        <v>3.2885090333098792</v>
      </c>
      <c r="AJ1572">
        <f t="shared" si="804"/>
        <v>62.846486416584618</v>
      </c>
      <c r="AK1572"/>
      <c r="AL1572"/>
      <c r="AM1572"/>
      <c r="AN1572"/>
    </row>
    <row r="1573" spans="1:40" x14ac:dyDescent="0.25">
      <c r="A1573"/>
      <c r="B1573">
        <f t="shared" si="770"/>
        <v>143900</v>
      </c>
      <c r="C1573" s="237" t="str">
        <f t="shared" si="773"/>
        <v>-3.69080524969809E-06+0.0170189188728934i</v>
      </c>
      <c r="D1573" s="208" t="str">
        <f t="shared" si="774"/>
        <v>-5.95703425317954+0.130478378025516i</v>
      </c>
      <c r="E1573" t="str">
        <f t="shared" si="775"/>
        <v>2870</v>
      </c>
      <c r="F1573" t="str">
        <f t="shared" si="776"/>
        <v>0.777000777000777</v>
      </c>
      <c r="G1573" t="str">
        <f t="shared" si="771"/>
        <v>0.777000777000777</v>
      </c>
      <c r="H1573" t="str">
        <f t="shared" si="777"/>
        <v>8.40249568215705+2.38139157799273i</v>
      </c>
      <c r="I1573" t="str">
        <f t="shared" si="778"/>
        <v>565.093978564464i</v>
      </c>
      <c r="J1573" t="str">
        <f t="shared" si="772"/>
        <v>-272.143139175051+122.216717383191i</v>
      </c>
      <c r="K1573" t="str">
        <f t="shared" si="779"/>
        <v>0.776009564709102-1.72796065457773i</v>
      </c>
      <c r="L1573" t="str">
        <f t="shared" si="780"/>
        <v>0.0623865079768451-0.116850883569371i</v>
      </c>
      <c r="M1573" t="str">
        <f t="shared" si="781"/>
        <v>0.838396072685947-1.8448115381471i</v>
      </c>
      <c r="N1573" t="str">
        <f t="shared" si="782"/>
        <v>-0.63818350859561i</v>
      </c>
      <c r="O1573" t="str">
        <f t="shared" si="783"/>
        <v>0.803179234360024-0.595737456848943i</v>
      </c>
      <c r="P1573" t="str">
        <f t="shared" si="784"/>
        <v>0.196820765639976+0.595737456848943i</v>
      </c>
      <c r="Q1573" t="str">
        <f t="shared" si="785"/>
        <v>-0.196820765639976+0.042446051746667i</v>
      </c>
      <c r="R1573" t="str">
        <f t="shared" si="786"/>
        <v>-0.33181262845574-3.09836002752909i</v>
      </c>
      <c r="S1573" t="str">
        <f t="shared" si="787"/>
        <v>0.066194664955433i</v>
      </c>
      <c r="T1573" t="str">
        <f t="shared" si="788"/>
        <v>0.205094903933594-0.0219642257686093i</v>
      </c>
      <c r="U1573" t="str">
        <f t="shared" si="789"/>
        <v>0.0001-1106.01072336272i</v>
      </c>
      <c r="V1573" t="str">
        <f t="shared" si="790"/>
        <v>0.00002-0.0177400858892734i</v>
      </c>
      <c r="W1573" t="str">
        <f t="shared" si="791"/>
        <v>0.0000199993584529565-0.0177398013484521i</v>
      </c>
      <c r="X1573" t="str">
        <f t="shared" si="792"/>
        <v>0.00113426216818814-0.017667001653378i</v>
      </c>
      <c r="Y1573" t="str">
        <f t="shared" si="793"/>
        <v>0.009+0.904150365703142i</v>
      </c>
      <c r="Z1573" t="str">
        <f t="shared" si="794"/>
        <v>-0.238944962930147-0.0180857053460281i</v>
      </c>
      <c r="AA1573" t="str">
        <f t="shared" si="795"/>
        <v>0.154730328264001-13.5348641710263i</v>
      </c>
      <c r="AB1573" t="str">
        <f t="shared" si="796"/>
        <v>1.39630048595153-0.149533989026798i</v>
      </c>
      <c r="AC1573" t="str">
        <f t="shared" si="797"/>
        <v>1.89479081540944-2.70127995633692i</v>
      </c>
      <c r="AD1573" t="str">
        <f t="shared" si="798"/>
        <v>0.280112952049694+0.32042033818082i</v>
      </c>
      <c r="AE1573" t="str">
        <f t="shared" si="799"/>
        <v>-0.0611365511205552-0.0816288661430581i</v>
      </c>
      <c r="AF1573" t="str">
        <f t="shared" si="800"/>
        <v>-14.3595299353366-2.25091319996721i</v>
      </c>
      <c r="AG1573" t="str">
        <f t="shared" si="801"/>
        <v>1.01585627956064-0.0135449974922316i</v>
      </c>
      <c r="AH1573" t="str">
        <f t="shared" si="802"/>
        <v>0.666008095066066+1.29820164662899i</v>
      </c>
      <c r="AI1573">
        <f t="shared" si="803"/>
        <v>3.2815409876414914</v>
      </c>
      <c r="AJ1573">
        <f t="shared" si="804"/>
        <v>62.841105489655725</v>
      </c>
      <c r="AK1573"/>
      <c r="AL1573"/>
      <c r="AM1573"/>
      <c r="AN1573"/>
    </row>
    <row r="1574" spans="1:40" x14ac:dyDescent="0.25">
      <c r="A1574"/>
      <c r="B1574">
        <f t="shared" si="770"/>
        <v>144000</v>
      </c>
      <c r="C1574" s="237" t="str">
        <f t="shared" si="773"/>
        <v>-3.68568091143862E-06+0.0170071001803422i</v>
      </c>
      <c r="D1574" s="208" t="str">
        <f t="shared" si="774"/>
        <v>-5.95703421389294+0.13038776804929i</v>
      </c>
      <c r="E1574" t="str">
        <f t="shared" si="775"/>
        <v>2870</v>
      </c>
      <c r="F1574" t="str">
        <f t="shared" si="776"/>
        <v>0.777000777000777</v>
      </c>
      <c r="G1574" t="str">
        <f t="shared" si="771"/>
        <v>0.777000777000777</v>
      </c>
      <c r="H1574" t="str">
        <f t="shared" si="777"/>
        <v>8.40342392055737+2.38002281401689i</v>
      </c>
      <c r="I1574" t="str">
        <f t="shared" si="778"/>
        <v>565.486677646163i</v>
      </c>
      <c r="J1574" t="str">
        <f t="shared" si="772"/>
        <v>-272.522900184712+122.301649083944i</v>
      </c>
      <c r="K1574" t="str">
        <f t="shared" si="779"/>
        <v>0.775106181868574-1.72715728868822i</v>
      </c>
      <c r="L1574" t="str">
        <f t="shared" si="780"/>
        <v>0.0623190828265586-0.116805710308298i</v>
      </c>
      <c r="M1574" t="str">
        <f t="shared" si="781"/>
        <v>0.837425264695133-1.84396299899652i</v>
      </c>
      <c r="N1574" t="str">
        <f t="shared" si="782"/>
        <v>-0.638626999567532i</v>
      </c>
      <c r="O1574" t="str">
        <f t="shared" si="783"/>
        <v>0.802914951198588-0.596093600990456i</v>
      </c>
      <c r="P1574" t="str">
        <f t="shared" si="784"/>
        <v>0.197085048801412+0.596093600990456i</v>
      </c>
      <c r="Q1574" t="str">
        <f t="shared" si="785"/>
        <v>-0.197085048801412+0.0425333985770759i</v>
      </c>
      <c r="R1574" t="str">
        <f t="shared" si="786"/>
        <v>-0.331810496975693-3.09615890612403i</v>
      </c>
      <c r="S1574" t="str">
        <f t="shared" si="787"/>
        <v>0.0662406654175284i</v>
      </c>
      <c r="T1574" t="str">
        <f t="shared" si="788"/>
        <v>0.205091626180063-0.0219793481121907i</v>
      </c>
      <c r="U1574" t="str">
        <f t="shared" si="789"/>
        <v>0.0001-1105.24266036038i</v>
      </c>
      <c r="V1574" t="str">
        <f t="shared" si="790"/>
        <v>0.00002-0.0177277663851837i</v>
      </c>
      <c r="W1574" t="str">
        <f t="shared" si="791"/>
        <v>0.0000199993584529565-0.0177274820419605i</v>
      </c>
      <c r="X1574" t="str">
        <f t="shared" si="792"/>
        <v>0.00113272123744785-0.0176548300218025i</v>
      </c>
      <c r="Y1574" t="str">
        <f t="shared" si="793"/>
        <v>0.009+0.90477868423386i</v>
      </c>
      <c r="Z1574" t="str">
        <f t="shared" si="794"/>
        <v>-0.23860827158896-0.018047543050857i</v>
      </c>
      <c r="AA1574" t="str">
        <f t="shared" si="795"/>
        <v>0.154483525185651-13.5250952891584i</v>
      </c>
      <c r="AB1574" t="str">
        <f t="shared" si="796"/>
        <v>1.39627817077568-0.149636943002185i</v>
      </c>
      <c r="AC1574" t="str">
        <f t="shared" si="797"/>
        <v>1.89335363057088-2.69999503981867i</v>
      </c>
      <c r="AD1574" t="str">
        <f t="shared" si="798"/>
        <v>0.280251427671314+0.320616556680661i</v>
      </c>
      <c r="AE1574" t="str">
        <f t="shared" si="799"/>
        <v>-0.0610839676574788-0.0815596121383385i</v>
      </c>
      <c r="AF1574" t="str">
        <f t="shared" si="800"/>
        <v>-14.3604581344503-2.2496350459676i</v>
      </c>
      <c r="AG1574" t="str">
        <f t="shared" si="801"/>
        <v>1.01585438262612-0.0135420481835312i</v>
      </c>
      <c r="AH1574" t="str">
        <f t="shared" si="802"/>
        <v>0.665596403028405+1.29709886678629i</v>
      </c>
      <c r="AI1574">
        <f t="shared" si="803"/>
        <v>3.2745784864810727</v>
      </c>
      <c r="AJ1574">
        <f t="shared" si="804"/>
        <v>62.835718466127894</v>
      </c>
      <c r="AK1574"/>
      <c r="AL1574"/>
      <c r="AM1574"/>
      <c r="AN1574"/>
    </row>
    <row r="1575" spans="1:40" x14ac:dyDescent="0.25">
      <c r="A1575"/>
      <c r="B1575">
        <f t="shared" si="770"/>
        <v>144100</v>
      </c>
      <c r="C1575" s="237" t="str">
        <f t="shared" si="773"/>
        <v>-3.68056723777252E-06+0.0169952978912481i</v>
      </c>
      <c r="D1575" s="208" t="str">
        <f t="shared" si="774"/>
        <v>-5.95703417468812+0.130297283832902i</v>
      </c>
      <c r="E1575" t="str">
        <f t="shared" si="775"/>
        <v>2870</v>
      </c>
      <c r="F1575" t="str">
        <f t="shared" si="776"/>
        <v>0.777000777000777</v>
      </c>
      <c r="G1575" t="str">
        <f t="shared" si="771"/>
        <v>0.777000777000777</v>
      </c>
      <c r="H1575" t="str">
        <f t="shared" si="777"/>
        <v>8.40435044880465+2.37865542511002i</v>
      </c>
      <c r="I1575" t="str">
        <f t="shared" si="778"/>
        <v>565.879376727861i</v>
      </c>
      <c r="J1575" t="str">
        <f t="shared" si="772"/>
        <v>-272.902925008898+122.386580784696i</v>
      </c>
      <c r="K1575" t="str">
        <f t="shared" si="779"/>
        <v>0.774204274495789-1.72635439040481i</v>
      </c>
      <c r="L1575" t="str">
        <f t="shared" si="780"/>
        <v>0.0622517565727502-0.116760547016931i</v>
      </c>
      <c r="M1575" t="str">
        <f t="shared" si="781"/>
        <v>0.836456031068539-1.84311493742174i</v>
      </c>
      <c r="N1575" t="str">
        <f t="shared" si="782"/>
        <v>-0.639070490539453i</v>
      </c>
      <c r="O1575" t="str">
        <f t="shared" si="783"/>
        <v>0.802650510116437-0.596449627889752i</v>
      </c>
      <c r="P1575" t="str">
        <f t="shared" si="784"/>
        <v>0.197349489883563+0.596449627889752i</v>
      </c>
      <c r="Q1575" t="str">
        <f t="shared" si="785"/>
        <v>-0.197349489883563+0.042620862649701i</v>
      </c>
      <c r="R1575" t="str">
        <f t="shared" si="786"/>
        <v>-0.331808363966852-3.09396080505025i</v>
      </c>
      <c r="S1575" t="str">
        <f t="shared" si="787"/>
        <v>0.066286665879624i</v>
      </c>
      <c r="T1575" t="str">
        <f t="shared" si="788"/>
        <v>0.205088346129018-0.0219944701583354i</v>
      </c>
      <c r="U1575" t="str">
        <f t="shared" si="789"/>
        <v>0.0001-1104.47566337193i</v>
      </c>
      <c r="V1575" t="str">
        <f t="shared" si="790"/>
        <v>0.00002-0.0177154639796422i</v>
      </c>
      <c r="W1575" t="str">
        <f t="shared" si="791"/>
        <v>0.0000199993584529566-0.0177151798337432i</v>
      </c>
      <c r="X1575" t="str">
        <f t="shared" si="792"/>
        <v>0.00113118349673821-0.0176426750826224i</v>
      </c>
      <c r="Y1575" t="str">
        <f t="shared" si="793"/>
        <v>0.009+0.905407002764578i</v>
      </c>
      <c r="Z1575" t="str">
        <f t="shared" si="794"/>
        <v>-0.238272294744492-0.0180094894585939i</v>
      </c>
      <c r="AA1575" t="str">
        <f t="shared" si="795"/>
        <v>0.154237327270772-13.5153407488951i</v>
      </c>
      <c r="AB1575" t="str">
        <f t="shared" si="796"/>
        <v>1.39625583995819-0.149739894952601i</v>
      </c>
      <c r="AC1575" t="str">
        <f t="shared" si="797"/>
        <v>1.8919187811326-2.69871083331395i</v>
      </c>
      <c r="AD1575" t="str">
        <f t="shared" si="798"/>
        <v>0.280389988460666+0.320812716968548i</v>
      </c>
      <c r="AE1575" t="str">
        <f t="shared" si="799"/>
        <v>-0.0610314927294769-0.0814904627967891i</v>
      </c>
      <c r="AF1575" t="str">
        <f t="shared" si="800"/>
        <v>-14.3613846234928-2.24835814127712i</v>
      </c>
      <c r="AG1575" t="str">
        <f t="shared" si="801"/>
        <v>1.01585248603554-0.01353910748499i</v>
      </c>
      <c r="AH1575" t="str">
        <f t="shared" si="802"/>
        <v>0.665185498903018+1.29599776442815i</v>
      </c>
      <c r="AI1575">
        <f t="shared" si="803"/>
        <v>3.2676215204504588</v>
      </c>
      <c r="AJ1575">
        <f t="shared" si="804"/>
        <v>62.83032535295154</v>
      </c>
      <c r="AK1575"/>
      <c r="AL1575"/>
      <c r="AM1575"/>
      <c r="AN1575"/>
    </row>
    <row r="1576" spans="1:40" x14ac:dyDescent="0.25">
      <c r="A1576"/>
      <c r="B1576">
        <f t="shared" si="770"/>
        <v>144200</v>
      </c>
      <c r="C1576" s="237" t="str">
        <f t="shared" si="773"/>
        <v>-3.67546419912728E-06+0.0169835119714848i</v>
      </c>
      <c r="D1576" s="208" t="str">
        <f t="shared" si="774"/>
        <v>-5.95703413556482+0.130206925114717i</v>
      </c>
      <c r="E1576" t="str">
        <f t="shared" si="775"/>
        <v>2870</v>
      </c>
      <c r="F1576" t="str">
        <f t="shared" si="776"/>
        <v>0.777000777000777</v>
      </c>
      <c r="G1576" t="str">
        <f t="shared" si="771"/>
        <v>0.777000777000777</v>
      </c>
      <c r="H1576" t="str">
        <f t="shared" si="777"/>
        <v>8.40527527095266+2.37728940965417i</v>
      </c>
      <c r="I1576" t="str">
        <f t="shared" si="778"/>
        <v>566.27207580956i</v>
      </c>
      <c r="J1576" t="str">
        <f t="shared" si="772"/>
        <v>-273.283213647609+122.471512485449i</v>
      </c>
      <c r="K1576" t="str">
        <f t="shared" si="779"/>
        <v>0.773303839629466-1.72555196005344i</v>
      </c>
      <c r="L1576" t="str">
        <f t="shared" si="780"/>
        <v>0.0621845290465551-0.116715393764498i</v>
      </c>
      <c r="M1576" t="str">
        <f t="shared" si="781"/>
        <v>0.835488368676021-1.84226735381794i</v>
      </c>
      <c r="N1576" t="str">
        <f t="shared" si="782"/>
        <v>-0.639513981511375i</v>
      </c>
      <c r="O1576" t="str">
        <f t="shared" si="783"/>
        <v>0.80238591116558-0.596805537476808i</v>
      </c>
      <c r="P1576" t="str">
        <f t="shared" si="784"/>
        <v>0.19761408883442+0.596805537476808i</v>
      </c>
      <c r="Q1576" t="str">
        <f t="shared" si="785"/>
        <v>-0.19761408883442+0.042708444034567i</v>
      </c>
      <c r="R1576" t="str">
        <f t="shared" si="786"/>
        <v>-0.33180622942913-3.09176571802346i</v>
      </c>
      <c r="S1576" t="str">
        <f t="shared" si="787"/>
        <v>0.0663326663417196i</v>
      </c>
      <c r="T1576" t="str">
        <f t="shared" si="788"/>
        <v>0.205085063780417-0.0220095919068265i</v>
      </c>
      <c r="U1576" t="str">
        <f t="shared" si="789"/>
        <v>0.0001-1103.70973017958i</v>
      </c>
      <c r="V1576" t="str">
        <f t="shared" si="790"/>
        <v>0.00002-0.0177031786370766i</v>
      </c>
      <c r="W1576" t="str">
        <f t="shared" si="791"/>
        <v>0.0000199993584529565-0.0177028946882279i</v>
      </c>
      <c r="X1576" t="str">
        <f t="shared" si="792"/>
        <v>0.0011296489372716-0.0176305368016629i</v>
      </c>
      <c r="Y1576" t="str">
        <f t="shared" si="793"/>
        <v>0.009+0.906035321295296i</v>
      </c>
      <c r="Z1576" t="str">
        <f t="shared" si="794"/>
        <v>-0.237937030367341-0.0179715441797822i</v>
      </c>
      <c r="AA1576" t="str">
        <f t="shared" si="795"/>
        <v>0.153991732512076-13.5056005181796i</v>
      </c>
      <c r="AB1576" t="str">
        <f t="shared" si="796"/>
        <v>1.39623349349877-0.149842844876571i</v>
      </c>
      <c r="AC1576" t="str">
        <f t="shared" si="797"/>
        <v>1.8904862624548-2.69742733740366i</v>
      </c>
      <c r="AD1576" t="str">
        <f t="shared" si="798"/>
        <v>0.280528634395854+0.321008819011099i</v>
      </c>
      <c r="AE1576" t="str">
        <f t="shared" si="799"/>
        <v>-0.0609791260281976-0.0814214178639676i</v>
      </c>
      <c r="AF1576" t="str">
        <f t="shared" si="800"/>
        <v>-14.3623094065175-2.24708248453945i</v>
      </c>
      <c r="AG1576" t="str">
        <f t="shared" si="801"/>
        <v>1.01585058978536-0.0135361753764483i</v>
      </c>
      <c r="AH1576" t="str">
        <f t="shared" si="802"/>
        <v>0.664775380586324+1.29489833550782i</v>
      </c>
      <c r="AI1576">
        <f t="shared" si="803"/>
        <v>3.2606700801941448</v>
      </c>
      <c r="AJ1576">
        <f t="shared" si="804"/>
        <v>62.824926157072532</v>
      </c>
      <c r="AK1576"/>
      <c r="AL1576"/>
      <c r="AM1576"/>
      <c r="AN1576"/>
    </row>
    <row r="1577" spans="1:40" x14ac:dyDescent="0.25">
      <c r="A1577"/>
      <c r="B1577">
        <f t="shared" si="770"/>
        <v>144300</v>
      </c>
      <c r="C1577" s="237" t="str">
        <f t="shared" si="773"/>
        <v>-0.0000036703717660328+0.0169717423870203i</v>
      </c>
      <c r="D1577" s="208" t="str">
        <f t="shared" si="774"/>
        <v>-5.95703409652283+0.130116691633822i</v>
      </c>
      <c r="E1577" t="str">
        <f t="shared" si="775"/>
        <v>2870</v>
      </c>
      <c r="F1577" t="str">
        <f t="shared" si="776"/>
        <v>0.777000777000777</v>
      </c>
      <c r="G1577" t="str">
        <f t="shared" si="771"/>
        <v>0.777000777000777</v>
      </c>
      <c r="H1577" t="str">
        <f t="shared" si="777"/>
        <v>8.40619839104371+2.37592476603239i</v>
      </c>
      <c r="I1577" t="str">
        <f t="shared" si="778"/>
        <v>566.664774891259i</v>
      </c>
      <c r="J1577" t="str">
        <f t="shared" si="772"/>
        <v>-273.663766100847+122.556444186202i</v>
      </c>
      <c r="K1577" t="str">
        <f t="shared" si="779"/>
        <v>0.77240487431493-1.72474999795623i</v>
      </c>
      <c r="L1577" t="str">
        <f t="shared" si="780"/>
        <v>0.0621174000793931-0.116670250619881i</v>
      </c>
      <c r="M1577" t="str">
        <f t="shared" si="781"/>
        <v>0.834522274394323-1.84142024857611i</v>
      </c>
      <c r="N1577" t="str">
        <f t="shared" si="782"/>
        <v>-0.639957472483297i</v>
      </c>
      <c r="O1577" t="str">
        <f t="shared" si="783"/>
        <v>0.802121154398061-0.597161329681621i</v>
      </c>
      <c r="P1577" t="str">
        <f t="shared" si="784"/>
        <v>0.197878845601939+0.597161329681621i</v>
      </c>
      <c r="Q1577" t="str">
        <f t="shared" si="785"/>
        <v>-0.197878845601939+0.0427961428016761i</v>
      </c>
      <c r="R1577" t="str">
        <f t="shared" si="786"/>
        <v>-0.331804093362412-3.08957363877682i</v>
      </c>
      <c r="S1577" t="str">
        <f t="shared" si="787"/>
        <v>0.066378666803815i</v>
      </c>
      <c r="T1577" t="str">
        <f t="shared" si="788"/>
        <v>0.205081779134217-0.0220247133574455i</v>
      </c>
      <c r="U1577" t="str">
        <f t="shared" si="789"/>
        <v>0.0001-1102.94485857169i</v>
      </c>
      <c r="V1577" t="str">
        <f t="shared" si="790"/>
        <v>0.00002-0.0176909103220128i</v>
      </c>
      <c r="W1577" t="str">
        <f t="shared" si="791"/>
        <v>0.0000199993584529566-0.0176906265699415i</v>
      </c>
      <c r="X1577" t="str">
        <f t="shared" si="792"/>
        <v>0.00112811755029064-0.0176184151448427i</v>
      </c>
      <c r="Y1577" t="str">
        <f t="shared" si="793"/>
        <v>0.009+0.906663639826014i</v>
      </c>
      <c r="Z1577" t="str">
        <f t="shared" si="794"/>
        <v>-0.23760247643534-0.0179337068266496i</v>
      </c>
      <c r="AA1577" t="str">
        <f t="shared" si="795"/>
        <v>0.153746738910656-13.4958745650518i</v>
      </c>
      <c r="AB1577" t="str">
        <f t="shared" si="796"/>
        <v>1.39621113139714-0.149945792772607i</v>
      </c>
      <c r="AC1577" t="str">
        <f t="shared" si="797"/>
        <v>1.88905606990794-2.69614455266251i</v>
      </c>
      <c r="AD1577" t="str">
        <f t="shared" si="798"/>
        <v>0.280667365454969+0.321204862774939i</v>
      </c>
      <c r="AE1577" t="str">
        <f t="shared" si="799"/>
        <v>-0.0609268672463835-0.0813524770862769i</v>
      </c>
      <c r="AF1577" t="str">
        <f t="shared" si="800"/>
        <v>-14.3632324875665-2.24580807439857i</v>
      </c>
      <c r="AG1577" t="str">
        <f t="shared" si="801"/>
        <v>1.01584869387207-0.0135332518378059i</v>
      </c>
      <c r="AH1577" t="str">
        <f t="shared" si="802"/>
        <v>0.664366045981666+1.29380057599172i</v>
      </c>
      <c r="AI1577">
        <f t="shared" si="803"/>
        <v>3.2537241563797092</v>
      </c>
      <c r="AJ1577">
        <f t="shared" si="804"/>
        <v>62.819520885432361</v>
      </c>
      <c r="AK1577"/>
      <c r="AL1577"/>
      <c r="AM1577"/>
      <c r="AN1577"/>
    </row>
    <row r="1578" spans="1:40" x14ac:dyDescent="0.25">
      <c r="A1578"/>
      <c r="B1578">
        <f t="shared" si="770"/>
        <v>144400</v>
      </c>
      <c r="C1578" s="237" t="str">
        <f t="shared" si="773"/>
        <v>-3.66528990912101E-06+0.016959989103917i</v>
      </c>
      <c r="D1578" s="208" t="str">
        <f t="shared" si="774"/>
        <v>-5.95703405756193+0.13002658313003i</v>
      </c>
      <c r="E1578" t="str">
        <f t="shared" si="775"/>
        <v>2870</v>
      </c>
      <c r="F1578" t="str">
        <f t="shared" si="776"/>
        <v>0.777000777000777</v>
      </c>
      <c r="G1578" t="str">
        <f t="shared" si="771"/>
        <v>0.777000777000777</v>
      </c>
      <c r="H1578" t="str">
        <f t="shared" si="777"/>
        <v>8.40711981310863+2.37456149262869i</v>
      </c>
      <c r="I1578" t="str">
        <f t="shared" si="778"/>
        <v>567.057473972958i</v>
      </c>
      <c r="J1578" t="str">
        <f t="shared" si="772"/>
        <v>-274.04458236861+122.641375886955i</v>
      </c>
      <c r="K1578" t="str">
        <f t="shared" si="779"/>
        <v>0.771507375604152-1.72394850443154i</v>
      </c>
      <c r="L1578" t="str">
        <f t="shared" si="780"/>
        <v>0.0620503695029701-0.116625117651624i</v>
      </c>
      <c r="M1578" t="str">
        <f t="shared" si="781"/>
        <v>0.833557745107122-1.84057362208316i</v>
      </c>
      <c r="N1578" t="str">
        <f t="shared" si="782"/>
        <v>-0.640400963455219i</v>
      </c>
      <c r="O1578" t="str">
        <f t="shared" si="783"/>
        <v>0.801856239865954-0.597517004434212i</v>
      </c>
      <c r="P1578" t="str">
        <f t="shared" si="784"/>
        <v>0.198143760134046+0.597517004434212i</v>
      </c>
      <c r="Q1578" t="str">
        <f t="shared" si="785"/>
        <v>-0.198143760134046+0.0428839590210071i</v>
      </c>
      <c r="R1578" t="str">
        <f t="shared" si="786"/>
        <v>-0.331801955766592-3.08738456106084i</v>
      </c>
      <c r="S1578" t="str">
        <f t="shared" si="787"/>
        <v>0.0664246672659106i</v>
      </c>
      <c r="T1578" t="str">
        <f t="shared" si="788"/>
        <v>0.205078492190376-0.0220398345099743i</v>
      </c>
      <c r="U1578" t="str">
        <f t="shared" si="789"/>
        <v>0.0001-1102.18104634277i</v>
      </c>
      <c r="V1578" t="str">
        <f t="shared" si="790"/>
        <v>0.00002-0.0176786589990751i</v>
      </c>
      <c r="W1578" t="str">
        <f t="shared" si="791"/>
        <v>0.0000199993584529565-0.0176783754435084i</v>
      </c>
      <c r="X1578" t="str">
        <f t="shared" si="792"/>
        <v>0.00112658932706796-0.0176063100781721i</v>
      </c>
      <c r="Y1578" t="str">
        <f t="shared" si="793"/>
        <v>0.009+0.907291958356732i</v>
      </c>
      <c r="Z1578" t="str">
        <f t="shared" si="794"/>
        <v>-0.237268630933511-0.0178959770130964i</v>
      </c>
      <c r="AA1578" t="str">
        <f t="shared" si="795"/>
        <v>0.153502344475943-13.4861628576479i</v>
      </c>
      <c r="AB1578" t="str">
        <f t="shared" si="796"/>
        <v>1.39618875365301-0.150048738639223i</v>
      </c>
      <c r="AC1578" t="str">
        <f t="shared" si="797"/>
        <v>1.88762819887272-2.69486247965917i</v>
      </c>
      <c r="AD1578" t="str">
        <f t="shared" si="798"/>
        <v>0.280806181616078+0.321400848226686i</v>
      </c>
      <c r="AE1578" t="str">
        <f t="shared" si="799"/>
        <v>-0.060874716077859-0.0812836402109513i</v>
      </c>
      <c r="AF1578" t="str">
        <f t="shared" si="800"/>
        <v>-14.3641538706706-2.24453490949866i</v>
      </c>
      <c r="AG1578" t="str">
        <f t="shared" si="801"/>
        <v>1.01584679829215-0.0135303368490214i</v>
      </c>
      <c r="AH1578" t="str">
        <f t="shared" si="802"/>
        <v>0.663957492999227+1.29270448185924i</v>
      </c>
      <c r="AI1578">
        <f t="shared" si="803"/>
        <v>3.2467837396967965</v>
      </c>
      <c r="AJ1578">
        <f t="shared" si="804"/>
        <v>62.814109544967536</v>
      </c>
      <c r="AK1578"/>
      <c r="AL1578"/>
      <c r="AM1578"/>
      <c r="AN1578"/>
    </row>
    <row r="1579" spans="1:40" x14ac:dyDescent="0.25">
      <c r="A1579"/>
      <c r="B1579">
        <f t="shared" si="770"/>
        <v>144500</v>
      </c>
      <c r="C1579" s="237" t="str">
        <f t="shared" si="773"/>
        <v>-0.0000036602185991254+0.0169482520883313i</v>
      </c>
      <c r="D1579" s="208" t="str">
        <f t="shared" si="774"/>
        <v>-5.95703401868188+0.129936599343873i</v>
      </c>
      <c r="E1579" t="str">
        <f t="shared" si="775"/>
        <v>2870</v>
      </c>
      <c r="F1579" t="str">
        <f t="shared" si="776"/>
        <v>0.777000777000777</v>
      </c>
      <c r="G1579" t="str">
        <f t="shared" si="771"/>
        <v>0.777000777000777</v>
      </c>
      <c r="H1579" t="str">
        <f t="shared" si="777"/>
        <v>8.40803954116671+2.37319958782804i</v>
      </c>
      <c r="I1579" t="str">
        <f t="shared" si="778"/>
        <v>567.450173054656i</v>
      </c>
      <c r="J1579" t="str">
        <f t="shared" si="772"/>
        <v>-274.425662450898+122.726307587707i</v>
      </c>
      <c r="K1579" t="str">
        <f t="shared" si="779"/>
        <v>0.770611340555695-1.72314747979392i</v>
      </c>
      <c r="L1579" t="str">
        <f t="shared" si="780"/>
        <v>0.0619834371492753-0.116579994927927i</v>
      </c>
      <c r="M1579" t="str">
        <f t="shared" si="781"/>
        <v>0.83259477770497-1.83972747472185i</v>
      </c>
      <c r="N1579" t="str">
        <f t="shared" si="782"/>
        <v>-0.640844454427141i</v>
      </c>
      <c r="O1579" t="str">
        <f t="shared" si="783"/>
        <v>0.801591167621362-0.597872561664626i</v>
      </c>
      <c r="P1579" t="str">
        <f t="shared" si="784"/>
        <v>0.198408832378638+0.597872561664626i</v>
      </c>
      <c r="Q1579" t="str">
        <f t="shared" si="785"/>
        <v>-0.198408832378638+0.042971892762515i</v>
      </c>
      <c r="R1579" t="str">
        <f t="shared" si="786"/>
        <v>-0.331799816641585-3.08519847864331i</v>
      </c>
      <c r="S1579" t="str">
        <f t="shared" si="787"/>
        <v>0.066470667728006i</v>
      </c>
      <c r="T1579" t="str">
        <f t="shared" si="788"/>
        <v>0.205075202948849-0.0220549553641961i</v>
      </c>
      <c r="U1579" t="str">
        <f t="shared" si="789"/>
        <v>0.0001-1101.41829129339i</v>
      </c>
      <c r="V1579" t="str">
        <f t="shared" si="790"/>
        <v>0.00002-0.0176664246329858i</v>
      </c>
      <c r="W1579" t="str">
        <f t="shared" si="791"/>
        <v>0.0000199993584529566-0.0176661412736519i</v>
      </c>
      <c r="X1579" t="str">
        <f t="shared" si="792"/>
        <v>0.00112506425890625-0.0175942215677546i</v>
      </c>
      <c r="Y1579" t="str">
        <f t="shared" si="793"/>
        <v>0.009+0.90792027688745i</v>
      </c>
      <c r="Z1579" t="str">
        <f t="shared" si="794"/>
        <v>-0.236935491854058-0.0178583543546905i</v>
      </c>
      <c r="AA1579" t="str">
        <f t="shared" si="795"/>
        <v>0.153258547225667-13.4764653642005i</v>
      </c>
      <c r="AB1579" t="str">
        <f t="shared" si="796"/>
        <v>1.39616636026608-0.150151682474945i</v>
      </c>
      <c r="AC1579" t="str">
        <f t="shared" si="797"/>
        <v>1.88620264474003-2.69358111895617i</v>
      </c>
      <c r="AD1579" t="str">
        <f t="shared" si="798"/>
        <v>0.28094508285724+0.321596775332959i</v>
      </c>
      <c r="AE1579" t="str">
        <f t="shared" si="799"/>
        <v>-0.0608226722175377-0.0812149069860664i</v>
      </c>
      <c r="AF1579" t="str">
        <f t="shared" si="800"/>
        <v>-14.3650735598486-2.24326298848417i</v>
      </c>
      <c r="AG1579" t="str">
        <f t="shared" si="801"/>
        <v>1.01584490304213-0.0135274303901127i</v>
      </c>
      <c r="AH1579" t="str">
        <f t="shared" si="802"/>
        <v>0.663549719556055+1.29161004910281i</v>
      </c>
      <c r="AI1579">
        <f t="shared" si="803"/>
        <v>3.2398488208578358</v>
      </c>
      <c r="AJ1579">
        <f t="shared" si="804"/>
        <v>62.808692142609857</v>
      </c>
      <c r="AK1579"/>
      <c r="AL1579"/>
      <c r="AM1579"/>
      <c r="AN1579"/>
    </row>
    <row r="1580" spans="1:40" x14ac:dyDescent="0.25">
      <c r="A1580"/>
      <c r="B1580">
        <f t="shared" si="770"/>
        <v>144600</v>
      </c>
      <c r="C1580" s="237" t="str">
        <f t="shared" si="773"/>
        <v>-3.65515780688066E-06+0.0169365313065132i</v>
      </c>
      <c r="D1580" s="208" t="str">
        <f t="shared" si="774"/>
        <v>-5.95703397988248+0.129846740016601i</v>
      </c>
      <c r="E1580" t="str">
        <f t="shared" si="775"/>
        <v>2870</v>
      </c>
      <c r="F1580" t="str">
        <f t="shared" si="776"/>
        <v>0.777000777000777</v>
      </c>
      <c r="G1580" t="str">
        <f t="shared" si="771"/>
        <v>0.777000777000777</v>
      </c>
      <c r="H1580" t="str">
        <f t="shared" si="777"/>
        <v>8.40895757922594+2.37183905001639i</v>
      </c>
      <c r="I1580" t="str">
        <f t="shared" si="778"/>
        <v>567.842872136355i</v>
      </c>
      <c r="J1580" t="str">
        <f t="shared" si="772"/>
        <v>-274.807006347713+122.81123928846i</v>
      </c>
      <c r="K1580" t="str">
        <f t="shared" si="779"/>
        <v>0.769716766234716-1.72234692435418i</v>
      </c>
      <c r="L1580" t="str">
        <f t="shared" si="780"/>
        <v>0.0619166028505825-0.116534882516651i</v>
      </c>
      <c r="M1580" t="str">
        <f t="shared" si="781"/>
        <v>0.831633369085299-1.83888180687083i</v>
      </c>
      <c r="N1580" t="str">
        <f t="shared" si="782"/>
        <v>-0.641287945399063i</v>
      </c>
      <c r="O1580" t="str">
        <f t="shared" si="783"/>
        <v>0.801325937716421-0.59822800130293i</v>
      </c>
      <c r="P1580" t="str">
        <f t="shared" si="784"/>
        <v>0.198674062283579+0.59822800130293i</v>
      </c>
      <c r="Q1580" t="str">
        <f t="shared" si="785"/>
        <v>-0.198674062283579+0.043059944096133i</v>
      </c>
      <c r="R1580" t="str">
        <f t="shared" si="786"/>
        <v>-0.331797675987278-3.08301538530928i</v>
      </c>
      <c r="S1580" t="str">
        <f t="shared" si="787"/>
        <v>0.0665166681901015i</v>
      </c>
      <c r="T1580" t="str">
        <f t="shared" si="788"/>
        <v>0.205071911409595-0.0220700759198926i</v>
      </c>
      <c r="U1580" t="str">
        <f t="shared" si="789"/>
        <v>0.0001-1100.65659123026i</v>
      </c>
      <c r="V1580" t="str">
        <f t="shared" si="790"/>
        <v>0.00002-0.0176542071885646i</v>
      </c>
      <c r="W1580" t="str">
        <f t="shared" si="791"/>
        <v>0.0000199993584529566-0.017653924025192i</v>
      </c>
      <c r="X1580" t="str">
        <f t="shared" si="792"/>
        <v>0.00112354233713792-0.0175821495797849i</v>
      </c>
      <c r="Y1580" t="str">
        <f t="shared" si="793"/>
        <v>0.009+0.908548595418168i</v>
      </c>
      <c r="Z1580" t="str">
        <f t="shared" si="794"/>
        <v>-0.236603057196317-0.0178208384686559i</v>
      </c>
      <c r="AA1580" t="str">
        <f t="shared" si="795"/>
        <v>0.153015345185807-13.4667820530373i</v>
      </c>
      <c r="AB1580" t="str">
        <f t="shared" si="796"/>
        <v>1.39614395123605-0.150254624278285i</v>
      </c>
      <c r="AC1580" t="str">
        <f t="shared" si="797"/>
        <v>1.88477940291095-2.69230047110992i</v>
      </c>
      <c r="AD1580" t="str">
        <f t="shared" si="798"/>
        <v>0.281084069156504+0.321792644060382i</v>
      </c>
      <c r="AE1580" t="str">
        <f t="shared" si="799"/>
        <v>-0.060770735361408-0.081146277160523i</v>
      </c>
      <c r="AF1580" t="str">
        <f t="shared" si="800"/>
        <v>-14.3659915591084-2.24199230999979i</v>
      </c>
      <c r="AG1580" t="str">
        <f t="shared" si="801"/>
        <v>1.01584300811851-0.0135245324411565i</v>
      </c>
      <c r="AH1580" t="str">
        <f t="shared" si="802"/>
        <v>0.663142723576042+1.29051727372782i</v>
      </c>
      <c r="AI1580">
        <f t="shared" si="803"/>
        <v>3.2329193905978526</v>
      </c>
      <c r="AJ1580">
        <f t="shared" si="804"/>
        <v>62.803268685285758</v>
      </c>
      <c r="AK1580"/>
      <c r="AL1580"/>
      <c r="AM1580"/>
      <c r="AN1580"/>
    </row>
    <row r="1581" spans="1:40" x14ac:dyDescent="0.25">
      <c r="A1581"/>
      <c r="B1581">
        <f t="shared" si="770"/>
        <v>144700</v>
      </c>
      <c r="C1581" s="237" t="str">
        <f t="shared" si="773"/>
        <v>-3.65010750332218E-06+0.0169248267248059i</v>
      </c>
      <c r="D1581" s="208" t="str">
        <f t="shared" si="774"/>
        <v>-5.95703394116348+0.129757004890179i</v>
      </c>
      <c r="E1581" t="str">
        <f t="shared" si="775"/>
        <v>2870</v>
      </c>
      <c r="F1581" t="str">
        <f t="shared" si="776"/>
        <v>0.777000777000777</v>
      </c>
      <c r="G1581" t="str">
        <f t="shared" si="771"/>
        <v>0.777000777000777</v>
      </c>
      <c r="H1581" t="str">
        <f t="shared" si="777"/>
        <v>8.4098739312828+2.37047987758068i</v>
      </c>
      <c r="I1581" t="str">
        <f t="shared" si="778"/>
        <v>568.235571218054i</v>
      </c>
      <c r="J1581" t="str">
        <f t="shared" si="772"/>
        <v>-275.188614059052+122.896170989213i</v>
      </c>
      <c r="K1581" t="str">
        <f t="shared" si="779"/>
        <v>0.768823649712957-1.72154683841941i</v>
      </c>
      <c r="L1581" t="str">
        <f t="shared" si="780"/>
        <v>0.0618498664394496-0.116489780485317i</v>
      </c>
      <c r="M1581" t="str">
        <f t="shared" si="781"/>
        <v>0.830673516152407-1.83803661890473i</v>
      </c>
      <c r="N1581" t="str">
        <f t="shared" si="782"/>
        <v>-0.641731436370985i</v>
      </c>
      <c r="O1581" t="str">
        <f t="shared" si="783"/>
        <v>0.801060550203298-0.598583323279215i</v>
      </c>
      <c r="P1581" t="str">
        <f t="shared" si="784"/>
        <v>0.198939449796702+0.598583323279215i</v>
      </c>
      <c r="Q1581" t="str">
        <f t="shared" si="785"/>
        <v>-0.198939449796702+0.0431481130917699i</v>
      </c>
      <c r="R1581" t="str">
        <f t="shared" si="786"/>
        <v>-0.331795533803575-3.08083527486099i</v>
      </c>
      <c r="S1581" t="str">
        <f t="shared" si="787"/>
        <v>0.066562668652197i</v>
      </c>
      <c r="T1581" t="str">
        <f t="shared" si="788"/>
        <v>0.205068617572572-0.0220851961768462i</v>
      </c>
      <c r="U1581" t="str">
        <f t="shared" si="789"/>
        <v>0.0001-1099.8959439661i</v>
      </c>
      <c r="V1581" t="str">
        <f t="shared" si="790"/>
        <v>0.00002-0.0176420066307287i</v>
      </c>
      <c r="W1581" t="str">
        <f t="shared" si="791"/>
        <v>0.0000199993584529566-0.0176417236630465i</v>
      </c>
      <c r="X1581" t="str">
        <f t="shared" si="792"/>
        <v>0.00112202355312515-0.0175700940805497i</v>
      </c>
      <c r="Y1581" t="str">
        <f t="shared" si="793"/>
        <v>0.009+0.909176913948886i</v>
      </c>
      <c r="Z1581" t="str">
        <f t="shared" si="794"/>
        <v>-0.236271324966733-0.0177834289738661i</v>
      </c>
      <c r="AA1581" t="str">
        <f t="shared" si="795"/>
        <v>0.152772736390565-13.4571128925817i</v>
      </c>
      <c r="AB1581" t="str">
        <f t="shared" si="796"/>
        <v>1.39612152656266-0.150357564047763i</v>
      </c>
      <c r="AC1581" t="str">
        <f t="shared" si="797"/>
        <v>1.88335846879677-2.69102053667101i</v>
      </c>
      <c r="AD1581" t="str">
        <f t="shared" si="798"/>
        <v>0.281223140491889+0.321988454375578i</v>
      </c>
      <c r="AE1581" t="str">
        <f t="shared" si="799"/>
        <v>-0.0607189052065314-0.0810777504840534i</v>
      </c>
      <c r="AF1581" t="str">
        <f t="shared" si="800"/>
        <v>-14.3669078724463-2.2407228726905i</v>
      </c>
      <c r="AG1581" t="str">
        <f t="shared" si="801"/>
        <v>1.01584111351784-0.0135216429822874i</v>
      </c>
      <c r="AH1581" t="str">
        <f t="shared" si="802"/>
        <v>0.662736502989824+1.28942615175255i</v>
      </c>
      <c r="AI1581">
        <f t="shared" si="803"/>
        <v>3.2259954396740897</v>
      </c>
      <c r="AJ1581">
        <f t="shared" si="804"/>
        <v>62.797839179918491</v>
      </c>
      <c r="AK1581"/>
      <c r="AL1581"/>
      <c r="AM1581"/>
      <c r="AN1581"/>
    </row>
    <row r="1582" spans="1:40" x14ac:dyDescent="0.25">
      <c r="A1582"/>
      <c r="B1582">
        <f t="shared" si="770"/>
        <v>144800</v>
      </c>
      <c r="C1582" s="237" t="str">
        <f t="shared" si="773"/>
        <v>-3.64506765948571E-06+0.0169131383096456i</v>
      </c>
      <c r="D1582" s="208" t="str">
        <f t="shared" si="774"/>
        <v>-5.95703390252468+0.129667393707283i</v>
      </c>
      <c r="E1582" t="str">
        <f t="shared" si="775"/>
        <v>2870</v>
      </c>
      <c r="F1582" t="str">
        <f t="shared" si="776"/>
        <v>0.777000777000777</v>
      </c>
      <c r="G1582" t="str">
        <f t="shared" si="771"/>
        <v>0.777000777000777</v>
      </c>
      <c r="H1582" t="str">
        <f t="shared" si="777"/>
        <v>8.41078860132255+2.36912206890884i</v>
      </c>
      <c r="I1582" t="str">
        <f t="shared" si="778"/>
        <v>568.628270299753i</v>
      </c>
      <c r="J1582" t="str">
        <f t="shared" si="772"/>
        <v>-275.570485584918+122.981102689966i</v>
      </c>
      <c r="K1582" t="str">
        <f t="shared" si="779"/>
        <v>0.767931988068699-1.72074722229295i</v>
      </c>
      <c r="L1582" t="str">
        <f t="shared" si="780"/>
        <v>0.0617832277487177-0.116444688901113i</v>
      </c>
      <c r="M1582" t="str">
        <f t="shared" si="781"/>
        <v>0.829715215817417-1.83719191119406i</v>
      </c>
      <c r="N1582" t="str">
        <f t="shared" si="782"/>
        <v>-0.642174927342907i</v>
      </c>
      <c r="O1582" t="str">
        <f t="shared" si="783"/>
        <v>0.800795005134191-0.598938527523594i</v>
      </c>
      <c r="P1582" t="str">
        <f t="shared" si="784"/>
        <v>0.199204994865809+0.598938527523594i</v>
      </c>
      <c r="Q1582" t="str">
        <f t="shared" si="785"/>
        <v>-0.199204994865809+0.043236399819313i</v>
      </c>
      <c r="R1582" t="str">
        <f t="shared" si="786"/>
        <v>-0.331793390090354-3.07865814111777i</v>
      </c>
      <c r="S1582" t="str">
        <f t="shared" si="787"/>
        <v>0.0666086691142925i</v>
      </c>
      <c r="T1582" t="str">
        <f t="shared" si="788"/>
        <v>0.205065321437736-0.0221003161348378i</v>
      </c>
      <c r="U1582" t="str">
        <f t="shared" si="789"/>
        <v>0.0001-1099.13634731972i</v>
      </c>
      <c r="V1582" t="str">
        <f t="shared" si="790"/>
        <v>0.00002-0.017629822924492i</v>
      </c>
      <c r="W1582" t="str">
        <f t="shared" si="791"/>
        <v>0.0000199993584529566-0.01762954015223i</v>
      </c>
      <c r="X1582" t="str">
        <f t="shared" si="792"/>
        <v>0.00112050789825969-0.0175580550364267i</v>
      </c>
      <c r="Y1582" t="str">
        <f t="shared" si="793"/>
        <v>0.009+0.909805232479604i</v>
      </c>
      <c r="Z1582" t="str">
        <f t="shared" si="794"/>
        <v>-0.23594029317883-0.0177461254908354i</v>
      </c>
      <c r="AA1582" t="str">
        <f t="shared" si="795"/>
        <v>0.152530718882312-13.4474578513519i</v>
      </c>
      <c r="AB1582" t="str">
        <f t="shared" si="796"/>
        <v>1.39609908624559-0.150460501781887i</v>
      </c>
      <c r="AC1582" t="str">
        <f t="shared" si="797"/>
        <v>1.88193983781888-2.68974131618377i</v>
      </c>
      <c r="AD1582" t="str">
        <f t="shared" si="798"/>
        <v>0.281362296841418+0.322184206245169i</v>
      </c>
      <c r="AE1582" t="str">
        <f t="shared" si="799"/>
        <v>-0.0606671814510412-0.0810093267072114i</v>
      </c>
      <c r="AF1582" t="str">
        <f t="shared" si="800"/>
        <v>-14.3678225038472-2.23945467520156i</v>
      </c>
      <c r="AG1582" t="str">
        <f t="shared" si="801"/>
        <v>1.01583921923667-0.0135187619936992i</v>
      </c>
      <c r="AH1582" t="str">
        <f t="shared" si="802"/>
        <v>0.662331055734849+1.28833667920811i</v>
      </c>
      <c r="AI1582">
        <f t="shared" si="803"/>
        <v>3.2190769588661579</v>
      </c>
      <c r="AJ1582">
        <f t="shared" si="804"/>
        <v>62.792403633424627</v>
      </c>
      <c r="AK1582"/>
      <c r="AL1582"/>
      <c r="AM1582"/>
      <c r="AN1582"/>
    </row>
    <row r="1583" spans="1:40" x14ac:dyDescent="0.25">
      <c r="A1583"/>
      <c r="B1583">
        <f t="shared" si="770"/>
        <v>144900</v>
      </c>
      <c r="C1583" s="237" t="str">
        <f t="shared" si="773"/>
        <v>-3.64003824650689E-06+0.0169014660275613i</v>
      </c>
      <c r="D1583" s="208" t="str">
        <f t="shared" si="774"/>
        <v>-5.95703386396585+0.129577906211303i</v>
      </c>
      <c r="E1583" t="str">
        <f t="shared" si="775"/>
        <v>2870</v>
      </c>
      <c r="F1583" t="str">
        <f t="shared" si="776"/>
        <v>0.777000777000777</v>
      </c>
      <c r="G1583" t="str">
        <f t="shared" si="771"/>
        <v>0.777000777000777</v>
      </c>
      <c r="H1583" t="str">
        <f t="shared" si="777"/>
        <v>8.41170159331906+2.36776562238977i</v>
      </c>
      <c r="I1583" t="str">
        <f t="shared" si="778"/>
        <v>569.020969381451i</v>
      </c>
      <c r="J1583" t="str">
        <f t="shared" si="772"/>
        <v>-275.952620925309+123.066034390718i</v>
      </c>
      <c r="K1583" t="str">
        <f t="shared" si="779"/>
        <v>0.767041778386787-1.71994807627448i</v>
      </c>
      <c r="L1583" t="str">
        <f t="shared" si="780"/>
        <v>0.0617166866115127-0.116399607830887i</v>
      </c>
      <c r="M1583" t="str">
        <f t="shared" si="781"/>
        <v>0.8287584649983-1.83634768410537i</v>
      </c>
      <c r="N1583" t="str">
        <f t="shared" si="782"/>
        <v>-0.642618418314829i</v>
      </c>
      <c r="O1583" t="str">
        <f t="shared" si="783"/>
        <v>0.800529302561327-0.599293613966206i</v>
      </c>
      <c r="P1583" t="str">
        <f t="shared" si="784"/>
        <v>0.199470697438673+0.599293613966206i</v>
      </c>
      <c r="Q1583" t="str">
        <f t="shared" si="785"/>
        <v>-0.199470697438673+0.0433248043486231i</v>
      </c>
      <c r="R1583" t="str">
        <f t="shared" si="786"/>
        <v>-0.331791244847556-3.07648397791602i</v>
      </c>
      <c r="S1583" t="str">
        <f t="shared" si="787"/>
        <v>0.066654669576388i</v>
      </c>
      <c r="T1583" t="str">
        <f t="shared" si="788"/>
        <v>0.205062023005044-0.0221154357936523i</v>
      </c>
      <c r="U1583" t="str">
        <f t="shared" si="789"/>
        <v>0.0001-1098.37779911591i</v>
      </c>
      <c r="V1583" t="str">
        <f t="shared" si="790"/>
        <v>0.00002-0.0176176560349651i</v>
      </c>
      <c r="W1583" t="str">
        <f t="shared" si="791"/>
        <v>0.0000199993584529567-0.0176173734578536i</v>
      </c>
      <c r="X1583" t="str">
        <f t="shared" si="792"/>
        <v>0.00111899536396273-0.0175460324138849i</v>
      </c>
      <c r="Y1583" t="str">
        <f t="shared" si="793"/>
        <v>0.009+0.910433551010322i</v>
      </c>
      <c r="Z1583" t="str">
        <f t="shared" si="794"/>
        <v>-0.23560995985318-0.0177089276417102i</v>
      </c>
      <c r="AA1583" t="str">
        <f t="shared" si="795"/>
        <v>0.152289290711545-13.4378168979606i</v>
      </c>
      <c r="AB1583" t="str">
        <f t="shared" si="796"/>
        <v>1.39607663028456-0.150563437479192i</v>
      </c>
      <c r="AC1583" t="str">
        <f t="shared" si="797"/>
        <v>1.88052350540877-2.6884628101868i</v>
      </c>
      <c r="AD1583" t="str">
        <f t="shared" si="798"/>
        <v>0.281501538183083+0.32237989963578i</v>
      </c>
      <c r="AE1583" t="str">
        <f t="shared" si="799"/>
        <v>-0.0606155637941326-0.0809410055813725i</v>
      </c>
      <c r="AF1583" t="str">
        <f t="shared" si="800"/>
        <v>-14.3687354572849-2.23818771617847i</v>
      </c>
      <c r="AG1583" t="str">
        <f t="shared" si="801"/>
        <v>1.01583732527155-0.0135158894556429i</v>
      </c>
      <c r="AH1583" t="str">
        <f t="shared" si="802"/>
        <v>0.661926379755297+1.28724885213842i</v>
      </c>
      <c r="AI1583">
        <f t="shared" si="803"/>
        <v>3.2121639389759937</v>
      </c>
      <c r="AJ1583">
        <f t="shared" si="804"/>
        <v>62.786962052716532</v>
      </c>
      <c r="AK1583"/>
      <c r="AL1583"/>
      <c r="AM1583"/>
      <c r="AN1583"/>
    </row>
    <row r="1584" spans="1:40" x14ac:dyDescent="0.25">
      <c r="A1584"/>
      <c r="B1584">
        <f t="shared" si="770"/>
        <v>145000</v>
      </c>
      <c r="C1584" s="237" t="str">
        <f t="shared" si="773"/>
        <v>-3.63501923562088E-06+0.0168898098451742i</v>
      </c>
      <c r="D1584" s="208" t="str">
        <f t="shared" si="774"/>
        <v>-5.95703382548677+0.129488542146336i</v>
      </c>
      <c r="E1584" t="str">
        <f t="shared" si="775"/>
        <v>2870</v>
      </c>
      <c r="F1584" t="str">
        <f t="shared" si="776"/>
        <v>0.777000777000777</v>
      </c>
      <c r="G1584" t="str">
        <f t="shared" si="771"/>
        <v>0.777000777000777</v>
      </c>
      <c r="H1584" t="str">
        <f t="shared" si="777"/>
        <v>8.41261291123497+2.36641053641345i</v>
      </c>
      <c r="I1584" t="str">
        <f t="shared" si="778"/>
        <v>569.41366846315i</v>
      </c>
      <c r="J1584" t="str">
        <f t="shared" si="772"/>
        <v>-276.335020080226+123.150966091471i</v>
      </c>
      <c r="K1584" t="str">
        <f t="shared" si="779"/>
        <v>0.766153017758602-1.71914940065997i</v>
      </c>
      <c r="L1584" t="str">
        <f t="shared" si="780"/>
        <v>0.0616502428612424-0.116354537341155i</v>
      </c>
      <c r="M1584" t="str">
        <f t="shared" si="781"/>
        <v>0.827803260619844-1.83550393800112i</v>
      </c>
      <c r="N1584" t="str">
        <f t="shared" si="782"/>
        <v>-0.643061909286751i</v>
      </c>
      <c r="O1584" t="str">
        <f t="shared" si="783"/>
        <v>0.800263442536967-0.599648582537208i</v>
      </c>
      <c r="P1584" t="str">
        <f t="shared" si="784"/>
        <v>0.199736557463033+0.599648582537208i</v>
      </c>
      <c r="Q1584" t="str">
        <f t="shared" si="785"/>
        <v>-0.199736557463033+0.043413326749543i</v>
      </c>
      <c r="R1584" t="str">
        <f t="shared" si="786"/>
        <v>-0.331789098075029-3.07431277910917i</v>
      </c>
      <c r="S1584" t="str">
        <f t="shared" si="787"/>
        <v>0.0667006700384835i</v>
      </c>
      <c r="T1584" t="str">
        <f t="shared" si="788"/>
        <v>0.205058722274454-0.0221305551530685i</v>
      </c>
      <c r="U1584" t="str">
        <f t="shared" si="789"/>
        <v>0.0001-1097.62029718549i</v>
      </c>
      <c r="V1584" t="str">
        <f t="shared" si="790"/>
        <v>0.00002-0.0176055059273548i</v>
      </c>
      <c r="W1584" t="str">
        <f t="shared" si="791"/>
        <v>0.0000199993584529565-0.0176052235451245i</v>
      </c>
      <c r="X1584" t="str">
        <f t="shared" si="792"/>
        <v>0.0011174859416848-0.0175340261794833i</v>
      </c>
      <c r="Y1584" t="str">
        <f t="shared" si="793"/>
        <v>0.009+0.91106186954104i</v>
      </c>
      <c r="Z1584" t="str">
        <f t="shared" si="794"/>
        <v>-0.235280323017362-0.017671835050261i</v>
      </c>
      <c r="AA1584" t="str">
        <f t="shared" si="795"/>
        <v>0.152048449936861-13.4281900011148i</v>
      </c>
      <c r="AB1584" t="str">
        <f t="shared" si="796"/>
        <v>1.39605415867927-0.150666371138172i</v>
      </c>
      <c r="AC1584" t="str">
        <f t="shared" si="797"/>
        <v>1.87910946700814-2.68718501921258i</v>
      </c>
      <c r="AD1584" t="str">
        <f t="shared" si="798"/>
        <v>0.281640864494872+0.322575534514032i</v>
      </c>
      <c r="AE1584" t="str">
        <f t="shared" si="799"/>
        <v>-0.0605640519360612-0.0808727868587264i</v>
      </c>
      <c r="AF1584" t="str">
        <f t="shared" si="800"/>
        <v>-14.3696467367217-2.23692199426711i</v>
      </c>
      <c r="AG1584" t="str">
        <f t="shared" si="801"/>
        <v>1.01583543161906-0.0135130253484279i</v>
      </c>
      <c r="AH1584" t="str">
        <f t="shared" si="802"/>
        <v>0.66152247300204+1.2861626666001i</v>
      </c>
      <c r="AI1584">
        <f t="shared" si="803"/>
        <v>3.2052563708274335</v>
      </c>
      <c r="AJ1584">
        <f t="shared" si="804"/>
        <v>62.78151444470172</v>
      </c>
      <c r="AK1584"/>
      <c r="AL1584"/>
      <c r="AM1584"/>
      <c r="AN1584"/>
    </row>
    <row r="1585" spans="1:40" x14ac:dyDescent="0.25">
      <c r="A1585"/>
      <c r="B1585">
        <f t="shared" si="770"/>
        <v>145100</v>
      </c>
      <c r="C1585" s="237" t="str">
        <f t="shared" si="773"/>
        <v>-3.63001059816191E-06+0.0168781697291976i</v>
      </c>
      <c r="D1585" s="208" t="str">
        <f t="shared" si="774"/>
        <v>-5.95703378708721+0.129399301257182i</v>
      </c>
      <c r="E1585" t="str">
        <f t="shared" si="775"/>
        <v>2870</v>
      </c>
      <c r="F1585" t="str">
        <f t="shared" si="776"/>
        <v>0.777000777000777</v>
      </c>
      <c r="G1585" t="str">
        <f t="shared" si="771"/>
        <v>0.777000777000777</v>
      </c>
      <c r="H1585" t="str">
        <f t="shared" si="777"/>
        <v>8.41352255902167+2.36505680937079i</v>
      </c>
      <c r="I1585" t="str">
        <f t="shared" si="778"/>
        <v>569.806367544849i</v>
      </c>
      <c r="J1585" t="str">
        <f t="shared" si="772"/>
        <v>-276.717683049668+123.235897792224i</v>
      </c>
      <c r="K1585" t="str">
        <f t="shared" si="779"/>
        <v>0.765265703282033-1.71835119574177i</v>
      </c>
      <c r="L1585" t="str">
        <f t="shared" si="780"/>
        <v>0.0615838963315978-0.116309477498099i</v>
      </c>
      <c r="M1585" t="str">
        <f t="shared" si="781"/>
        <v>0.826849599613631-1.83466067323987i</v>
      </c>
      <c r="N1585" t="str">
        <f t="shared" si="782"/>
        <v>-0.643505400258672i</v>
      </c>
      <c r="O1585" t="str">
        <f t="shared" si="783"/>
        <v>0.799997425113401-0.600003433166785i</v>
      </c>
      <c r="P1585" t="str">
        <f t="shared" si="784"/>
        <v>0.200002574886599+0.600003433166785i</v>
      </c>
      <c r="Q1585" t="str">
        <f t="shared" si="785"/>
        <v>-0.200002574886599+0.043501967091887i</v>
      </c>
      <c r="R1585" t="str">
        <f t="shared" si="786"/>
        <v>-0.331786949772709-3.07214453856756i</v>
      </c>
      <c r="S1585" t="str">
        <f t="shared" si="787"/>
        <v>0.0667466705005791i</v>
      </c>
      <c r="T1585" t="str">
        <f t="shared" si="788"/>
        <v>0.205055419245923-0.0221456742128712i</v>
      </c>
      <c r="U1585" t="str">
        <f t="shared" si="789"/>
        <v>0.0001-1096.86383936523i</v>
      </c>
      <c r="V1585" t="str">
        <f t="shared" si="790"/>
        <v>0.00002-0.0175933725669638i</v>
      </c>
      <c r="W1585" t="str">
        <f t="shared" si="791"/>
        <v>0.0000199993584529565-0.0175930903793461i</v>
      </c>
      <c r="X1585" t="str">
        <f t="shared" si="792"/>
        <v>0.00111597962290568-0.0175220362998721i</v>
      </c>
      <c r="Y1585" t="str">
        <f t="shared" si="793"/>
        <v>0.009+0.911690188071758i</v>
      </c>
      <c r="Z1585" t="str">
        <f t="shared" si="794"/>
        <v>-0.23495138070596-0.0176348473418744i</v>
      </c>
      <c r="AA1585" t="str">
        <f t="shared" si="795"/>
        <v>0.151808194624903-13.4185771296153i</v>
      </c>
      <c r="AB1585" t="str">
        <f t="shared" si="796"/>
        <v>1.39603167142945-0.150769302757363i</v>
      </c>
      <c r="AC1585" t="str">
        <f t="shared" si="797"/>
        <v>1.87769771806866-2.68590794378789i</v>
      </c>
      <c r="AD1585" t="str">
        <f t="shared" si="798"/>
        <v>0.281780275754749+0.322771110846554i</v>
      </c>
      <c r="AE1585" t="str">
        <f t="shared" si="799"/>
        <v>-0.0605126455781386-0.0808046702922811i</v>
      </c>
      <c r="AF1585" t="str">
        <f t="shared" si="800"/>
        <v>-14.3705563461089-2.23565750811361i</v>
      </c>
      <c r="AG1585" t="str">
        <f t="shared" si="801"/>
        <v>1.0158335382758-0.0135101696524209i</v>
      </c>
      <c r="AH1585" t="str">
        <f t="shared" si="802"/>
        <v>0.661119333432653+1.2850781186625i</v>
      </c>
      <c r="AI1585">
        <f t="shared" si="803"/>
        <v>3.1983542452666813</v>
      </c>
      <c r="AJ1585">
        <f t="shared" si="804"/>
        <v>62.776060816282978</v>
      </c>
      <c r="AK1585"/>
      <c r="AL1585"/>
      <c r="AM1585"/>
      <c r="AN1585"/>
    </row>
    <row r="1586" spans="1:40" x14ac:dyDescent="0.25">
      <c r="A1586"/>
      <c r="B1586">
        <f t="shared" ref="B1586:B1649" si="805">B1585+100</f>
        <v>145200</v>
      </c>
      <c r="C1586" s="237" t="str">
        <f t="shared" si="773"/>
        <v>-3.62501230556288E-06+0.0168665456464363i</v>
      </c>
      <c r="D1586" s="208" t="str">
        <f t="shared" si="774"/>
        <v>-5.95703374876697+0.129310183289345i</v>
      </c>
      <c r="E1586" t="str">
        <f t="shared" si="775"/>
        <v>2870</v>
      </c>
      <c r="F1586" t="str">
        <f t="shared" si="776"/>
        <v>0.777000777000777</v>
      </c>
      <c r="G1586" t="str">
        <f t="shared" si="771"/>
        <v>0.777000777000777</v>
      </c>
      <c r="H1586" t="str">
        <f t="shared" si="777"/>
        <v>8.41443054061935+2.36370443965381i</v>
      </c>
      <c r="I1586" t="str">
        <f t="shared" si="778"/>
        <v>570.199066626547i</v>
      </c>
      <c r="J1586" t="str">
        <f t="shared" si="772"/>
        <v>-277.100609833636+123.320829492976i</v>
      </c>
      <c r="K1586" t="str">
        <f t="shared" si="779"/>
        <v>0.764379832061466-1.71755346180856i</v>
      </c>
      <c r="L1586" t="str">
        <f t="shared" si="780"/>
        <v>0.0615176468565523-0.11626442836757i</v>
      </c>
      <c r="M1586" t="str">
        <f t="shared" si="781"/>
        <v>0.825897478918018-1.83381789017613i</v>
      </c>
      <c r="N1586" t="str">
        <f t="shared" si="782"/>
        <v>-0.643948891230594i</v>
      </c>
      <c r="O1586" t="str">
        <f t="shared" si="783"/>
        <v>0.79973125034295-0.600358165785144i</v>
      </c>
      <c r="P1586" t="str">
        <f t="shared" si="784"/>
        <v>0.20026874965705+0.600358165785144i</v>
      </c>
      <c r="Q1586" t="str">
        <f t="shared" si="785"/>
        <v>-0.20026874965705+0.04359072544545i</v>
      </c>
      <c r="R1586" t="str">
        <f t="shared" si="786"/>
        <v>-0.331784799940475-3.06997925017843i</v>
      </c>
      <c r="S1586" t="str">
        <f t="shared" si="787"/>
        <v>0.0667926709626745i</v>
      </c>
      <c r="T1586" t="str">
        <f t="shared" si="788"/>
        <v>0.205052113919406-0.0221607929728409i</v>
      </c>
      <c r="U1586" t="str">
        <f t="shared" si="789"/>
        <v>0.0001-1096.1084234979i</v>
      </c>
      <c r="V1586" t="str">
        <f t="shared" si="790"/>
        <v>0.00002-0.0175812559191904i</v>
      </c>
      <c r="W1586" t="str">
        <f t="shared" si="791"/>
        <v>0.0000199993584529565-0.0175809739259173i</v>
      </c>
      <c r="X1586" t="str">
        <f t="shared" si="792"/>
        <v>0.00111447639913423-0.0175100627417909i</v>
      </c>
      <c r="Y1586" t="str">
        <f t="shared" si="793"/>
        <v>0.009+0.912318506602476i</v>
      </c>
      <c r="Z1586" t="str">
        <f t="shared" si="794"/>
        <v>-0.234623130960502-0.0175979641435451i</v>
      </c>
      <c r="AA1586" t="str">
        <f t="shared" si="795"/>
        <v>0.151568522850325-13.4089782523564i</v>
      </c>
      <c r="AB1586" t="str">
        <f t="shared" si="796"/>
        <v>1.39600916853477-0.15087223233527i</v>
      </c>
      <c r="AC1586" t="str">
        <f t="shared" si="797"/>
        <v>1.87628825405208-2.6846315844334i</v>
      </c>
      <c r="AD1586" t="str">
        <f t="shared" si="798"/>
        <v>0.281919771940672+0.322966628599968i</v>
      </c>
      <c r="AE1586" t="str">
        <f t="shared" si="799"/>
        <v>-0.0604613444227272-0.0807366556358504i</v>
      </c>
      <c r="AF1586" t="str">
        <f t="shared" si="800"/>
        <v>-14.3714642893863-2.23439425636447i</v>
      </c>
      <c r="AG1586" t="str">
        <f t="shared" si="801"/>
        <v>1.01583164523836-0.0135073223480463i</v>
      </c>
      <c r="AH1586" t="str">
        <f t="shared" si="802"/>
        <v>0.660716959011374+1.28399520440757i</v>
      </c>
      <c r="AI1586">
        <f t="shared" si="803"/>
        <v>3.1914575531617775</v>
      </c>
      <c r="AJ1586">
        <f t="shared" si="804"/>
        <v>62.770601174357473</v>
      </c>
      <c r="AK1586"/>
      <c r="AL1586"/>
      <c r="AM1586"/>
      <c r="AN1586"/>
    </row>
    <row r="1587" spans="1:40" x14ac:dyDescent="0.25">
      <c r="A1587"/>
      <c r="B1587">
        <f t="shared" si="805"/>
        <v>145300</v>
      </c>
      <c r="C1587" s="237" t="str">
        <f t="shared" si="773"/>
        <v>-3.62002432935498E-06+0.0168549375637867i</v>
      </c>
      <c r="D1587" s="208" t="str">
        <f t="shared" si="774"/>
        <v>-5.95703371052582+0.129221187989031i</v>
      </c>
      <c r="E1587" t="str">
        <f t="shared" si="775"/>
        <v>2870</v>
      </c>
      <c r="F1587" t="str">
        <f t="shared" si="776"/>
        <v>0.777000777000777</v>
      </c>
      <c r="G1587" t="str">
        <f t="shared" si="771"/>
        <v>0.777000777000777</v>
      </c>
      <c r="H1587" t="str">
        <f t="shared" si="777"/>
        <v>8.41533685995707+2.36235342565548i</v>
      </c>
      <c r="I1587" t="str">
        <f t="shared" si="778"/>
        <v>570.591765708246i</v>
      </c>
      <c r="J1587" t="str">
        <f t="shared" si="772"/>
        <v>-277.48380043213+123.405761193729i</v>
      </c>
      <c r="K1587" t="str">
        <f t="shared" si="779"/>
        <v>0.763495401207793-1.71675619914541i</v>
      </c>
      <c r="L1587" t="str">
        <f t="shared" si="780"/>
        <v>0.0614514942703614-0.116219390015087i</v>
      </c>
      <c r="M1587" t="str">
        <f t="shared" si="781"/>
        <v>0.824946895478154-1.8329755891605i</v>
      </c>
      <c r="N1587" t="str">
        <f t="shared" si="782"/>
        <v>-0.644392382202516i</v>
      </c>
      <c r="O1587" t="str">
        <f t="shared" si="783"/>
        <v>0.799464918277966-0.600712780322514i</v>
      </c>
      <c r="P1587" t="str">
        <f t="shared" si="784"/>
        <v>0.200535081722034+0.600712780322514i</v>
      </c>
      <c r="Q1587" t="str">
        <f t="shared" si="785"/>
        <v>-0.200535081722034+0.0436796018800021i</v>
      </c>
      <c r="R1587" t="str">
        <f t="shared" si="786"/>
        <v>-0.331782648578231-3.06781690784584i</v>
      </c>
      <c r="S1587" t="str">
        <f t="shared" si="787"/>
        <v>0.0668386714247701i</v>
      </c>
      <c r="T1587" t="str">
        <f t="shared" si="788"/>
        <v>0.205048806294862-0.0221759114327603i</v>
      </c>
      <c r="U1587" t="str">
        <f t="shared" si="789"/>
        <v>0.0001-1095.35404743218i</v>
      </c>
      <c r="V1587" t="str">
        <f t="shared" si="790"/>
        <v>0.00002-0.0175691559495282i</v>
      </c>
      <c r="W1587" t="str">
        <f t="shared" si="791"/>
        <v>0.0000199993584529566-0.0175688741503322i</v>
      </c>
      <c r="X1587" t="str">
        <f t="shared" si="792"/>
        <v>0.00111297626190831-0.0174981054720696i</v>
      </c>
      <c r="Y1587" t="str">
        <f t="shared" si="793"/>
        <v>0.009+0.912946825133194i</v>
      </c>
      <c r="Z1587" t="str">
        <f t="shared" si="794"/>
        <v>-0.234295571829449-0.0175611850838675i</v>
      </c>
      <c r="AA1587" t="str">
        <f t="shared" si="795"/>
        <v>0.151329432695756-13.3993933383256i</v>
      </c>
      <c r="AB1587" t="str">
        <f t="shared" si="796"/>
        <v>1.39598664999497-0.150975159870413i</v>
      </c>
      <c r="AC1587" t="str">
        <f t="shared" si="797"/>
        <v>1.87488107043023-2.68335594166414i</v>
      </c>
      <c r="AD1587" t="str">
        <f t="shared" si="798"/>
        <v>0.282059353030578+0.323162087740903i</v>
      </c>
      <c r="AE1587" t="str">
        <f t="shared" si="799"/>
        <v>-0.0604101481732369-0.0806687426440596i</v>
      </c>
      <c r="AF1587" t="str">
        <f t="shared" si="800"/>
        <v>-14.3723705704829-2.23313223766645i</v>
      </c>
      <c r="AG1587" t="str">
        <f t="shared" si="801"/>
        <v>1.01582975250335-0.0135044834157856i</v>
      </c>
      <c r="AH1587" t="str">
        <f t="shared" si="802"/>
        <v>0.660315347709101+1.28291391992993i</v>
      </c>
      <c r="AI1587">
        <f t="shared" si="803"/>
        <v>3.184566285403239</v>
      </c>
      <c r="AJ1587">
        <f t="shared" si="804"/>
        <v>62.765135525817975</v>
      </c>
      <c r="AK1587"/>
      <c r="AL1587"/>
      <c r="AM1587"/>
      <c r="AN1587"/>
    </row>
    <row r="1588" spans="1:40" x14ac:dyDescent="0.25">
      <c r="A1588"/>
      <c r="B1588">
        <f t="shared" si="805"/>
        <v>145400</v>
      </c>
      <c r="C1588" s="237" t="str">
        <f t="shared" si="773"/>
        <v>-3.61504664116726E-06+0.0168433454482362i</v>
      </c>
      <c r="D1588" s="208" t="str">
        <f t="shared" si="774"/>
        <v>-5.95703367236354+0.129132315103144i</v>
      </c>
      <c r="E1588" t="str">
        <f t="shared" si="775"/>
        <v>2870</v>
      </c>
      <c r="F1588" t="str">
        <f t="shared" si="776"/>
        <v>0.777000777000777</v>
      </c>
      <c r="G1588" t="str">
        <f t="shared" si="771"/>
        <v>0.777000777000777</v>
      </c>
      <c r="H1588" t="str">
        <f t="shared" si="777"/>
        <v>8.41624152095272+2.36100376576985i</v>
      </c>
      <c r="I1588" t="str">
        <f t="shared" si="778"/>
        <v>570.984464789945i</v>
      </c>
      <c r="J1588" t="str">
        <f t="shared" si="772"/>
        <v>-277.867254845149+123.490692894482i</v>
      </c>
      <c r="K1588" t="str">
        <f t="shared" si="779"/>
        <v>0.762612407838372-1.71595940803379i</v>
      </c>
      <c r="L1588" t="str">
        <f t="shared" si="780"/>
        <v>0.061385438407564-0.116174362505841i</v>
      </c>
      <c r="M1588" t="str">
        <f t="shared" si="781"/>
        <v>0.823997846245936-1.83213377053963i</v>
      </c>
      <c r="N1588" t="str">
        <f t="shared" si="782"/>
        <v>-0.644835873174438i</v>
      </c>
      <c r="O1588" t="str">
        <f t="shared" si="783"/>
        <v>0.799198428970833-0.601067276709148i</v>
      </c>
      <c r="P1588" t="str">
        <f t="shared" si="784"/>
        <v>0.200801571029167+0.601067276709148i</v>
      </c>
      <c r="Q1588" t="str">
        <f t="shared" si="785"/>
        <v>-0.200801571029167+0.0437685964652901i</v>
      </c>
      <c r="R1588" t="str">
        <f t="shared" si="786"/>
        <v>-0.331780495685875-3.06565750549064i</v>
      </c>
      <c r="S1588" t="str">
        <f t="shared" si="787"/>
        <v>0.0668846718868655i</v>
      </c>
      <c r="T1588" t="str">
        <f t="shared" si="788"/>
        <v>0.205045496372248-0.0221910295924113i</v>
      </c>
      <c r="U1588" t="str">
        <f t="shared" si="789"/>
        <v>0.0001-1094.60070902266i</v>
      </c>
      <c r="V1588" t="str">
        <f t="shared" si="790"/>
        <v>0.00002-0.0175570726235656i</v>
      </c>
      <c r="W1588" t="str">
        <f t="shared" si="791"/>
        <v>0.0000199993584529567-0.0175567910181798i</v>
      </c>
      <c r="X1588" t="str">
        <f t="shared" si="792"/>
        <v>0.00111147920279461-0.017486164457627i</v>
      </c>
      <c r="Y1588" t="str">
        <f t="shared" si="793"/>
        <v>0.009+0.913575143663912i</v>
      </c>
      <c r="Z1588" t="str">
        <f t="shared" si="794"/>
        <v>-0.233968701368158-0.0175245097930272i</v>
      </c>
      <c r="AA1588" t="str">
        <f t="shared" si="795"/>
        <v>0.151090922251749-13.389822356603i</v>
      </c>
      <c r="AB1588" t="str">
        <f t="shared" si="796"/>
        <v>1.39596411580974-0.151078085361308i</v>
      </c>
      <c r="AC1588" t="str">
        <f t="shared" si="797"/>
        <v>1.87347616268492-2.6820810159892i</v>
      </c>
      <c r="AD1588" t="str">
        <f t="shared" si="798"/>
        <v>0.282199019002394+0.323357488235985i</v>
      </c>
      <c r="AE1588" t="str">
        <f t="shared" si="799"/>
        <v>-0.0603590565341178-0.0806009310723326i</v>
      </c>
      <c r="AF1588" t="str">
        <f t="shared" si="800"/>
        <v>-14.3732751933163-2.23187145066671i</v>
      </c>
      <c r="AG1588" t="str">
        <f t="shared" si="801"/>
        <v>1.01582786006741-0.0135016528361771i</v>
      </c>
      <c r="AH1588" t="str">
        <f t="shared" si="802"/>
        <v>0.659914497503295+1.28183426133663i</v>
      </c>
      <c r="AI1588">
        <f t="shared" si="803"/>
        <v>3.1776804329027915</v>
      </c>
      <c r="AJ1588">
        <f t="shared" si="804"/>
        <v>62.75966387755205</v>
      </c>
      <c r="AK1588"/>
      <c r="AL1588"/>
      <c r="AM1588"/>
      <c r="AN1588"/>
    </row>
    <row r="1589" spans="1:40" x14ac:dyDescent="0.25">
      <c r="A1589"/>
      <c r="B1589">
        <f t="shared" si="805"/>
        <v>145500</v>
      </c>
      <c r="C1589" s="237" t="str">
        <f t="shared" si="773"/>
        <v>-3.61007921272622E-06+0.016831769266863i</v>
      </c>
      <c r="D1589" s="208" t="str">
        <f t="shared" si="774"/>
        <v>-5.95703363427993+0.129043564379283i</v>
      </c>
      <c r="E1589" t="str">
        <f t="shared" si="775"/>
        <v>2870</v>
      </c>
      <c r="F1589" t="str">
        <f t="shared" si="776"/>
        <v>0.777000777000777</v>
      </c>
      <c r="G1589" t="str">
        <f t="shared" si="771"/>
        <v>0.777000777000777</v>
      </c>
      <c r="H1589" t="str">
        <f t="shared" si="777"/>
        <v>8.41714452751316+2.35965545839204i</v>
      </c>
      <c r="I1589" t="str">
        <f t="shared" si="778"/>
        <v>571.377163871644i</v>
      </c>
      <c r="J1589" t="str">
        <f t="shared" si="772"/>
        <v>-278.250973072694+123.575624595235i</v>
      </c>
      <c r="K1589" t="str">
        <f t="shared" si="779"/>
        <v>0.761730849077013-1.71516308875158i</v>
      </c>
      <c r="L1589" t="str">
        <f t="shared" si="780"/>
        <v>0.061319479102979-0.116129345904694i</v>
      </c>
      <c r="M1589" t="str">
        <f t="shared" si="781"/>
        <v>0.823050328179992-1.83129243465627i</v>
      </c>
      <c r="N1589" t="str">
        <f t="shared" si="782"/>
        <v>-0.64527936414636i</v>
      </c>
      <c r="O1589" t="str">
        <f t="shared" si="783"/>
        <v>0.798931782473966-0.601421654875322i</v>
      </c>
      <c r="P1589" t="str">
        <f t="shared" si="784"/>
        <v>0.201068217526034+0.601421654875322i</v>
      </c>
      <c r="Q1589" t="str">
        <f t="shared" si="785"/>
        <v>-0.201068217526034+0.043857709271038i</v>
      </c>
      <c r="R1589" t="str">
        <f t="shared" si="786"/>
        <v>-0.331778341263297-3.06350103705037i</v>
      </c>
      <c r="S1589" t="str">
        <f t="shared" si="787"/>
        <v>0.0669306723489611i</v>
      </c>
      <c r="T1589" t="str">
        <f t="shared" si="788"/>
        <v>0.205042184151521-0.0222061474515755i</v>
      </c>
      <c r="U1589" t="str">
        <f t="shared" si="789"/>
        <v>0.0001-1093.84840612986i</v>
      </c>
      <c r="V1589" t="str">
        <f t="shared" si="790"/>
        <v>0.00002-0.0175450059069859i</v>
      </c>
      <c r="W1589" t="str">
        <f t="shared" si="791"/>
        <v>0.0000199993584529565-0.0175447244951437i</v>
      </c>
      <c r="X1589" t="str">
        <f t="shared" si="792"/>
        <v>0.00110998521338859-0.0174742396654714i</v>
      </c>
      <c r="Y1589" t="str">
        <f t="shared" si="793"/>
        <v>0.009+0.91420346219463i</v>
      </c>
      <c r="Z1589" t="str">
        <f t="shared" si="794"/>
        <v>-0.233642517638856-0.0174879379027942i</v>
      </c>
      <c r="AA1589" t="str">
        <f t="shared" si="795"/>
        <v>0.150852989616755-13.3802652763615i</v>
      </c>
      <c r="AB1589" t="str">
        <f t="shared" si="796"/>
        <v>1.3959415659788-0.151181008806467i</v>
      </c>
      <c r="AC1589" t="str">
        <f t="shared" si="797"/>
        <v>1.87207352630796-2.68080680791195i</v>
      </c>
      <c r="AD1589" t="str">
        <f t="shared" si="798"/>
        <v>0.282338769834027+0.323552830051844i</v>
      </c>
      <c r="AE1589" t="str">
        <f t="shared" si="799"/>
        <v>-0.0603080692108595-0.0805332206768984i</v>
      </c>
      <c r="AF1589" t="str">
        <f t="shared" si="800"/>
        <v>-14.3741781617931-2.23061189401276i</v>
      </c>
      <c r="AG1589" t="str">
        <f t="shared" si="801"/>
        <v>1.01582596792718-0.0134988305898162i</v>
      </c>
      <c r="AH1589" t="str">
        <f t="shared" si="802"/>
        <v>0.659514406378032+1.28075622474728i</v>
      </c>
      <c r="AI1589">
        <f t="shared" si="803"/>
        <v>3.1707999865944587</v>
      </c>
      <c r="AJ1589">
        <f t="shared" si="804"/>
        <v>62.754186236442443</v>
      </c>
      <c r="AK1589"/>
      <c r="AL1589"/>
      <c r="AM1589"/>
      <c r="AN1589"/>
    </row>
    <row r="1590" spans="1:40" x14ac:dyDescent="0.25">
      <c r="A1590"/>
      <c r="B1590">
        <f t="shared" si="805"/>
        <v>145600</v>
      </c>
      <c r="C1590" s="237" t="str">
        <f t="shared" si="773"/>
        <v>-3.60512201585543E-06+0.0168202089868356i</v>
      </c>
      <c r="D1590" s="208" t="str">
        <f t="shared" si="774"/>
        <v>-5.95703359627475+0.12895493556574i</v>
      </c>
      <c r="E1590" t="str">
        <f t="shared" si="775"/>
        <v>2870</v>
      </c>
      <c r="F1590" t="str">
        <f t="shared" si="776"/>
        <v>0.777000777000777</v>
      </c>
      <c r="G1590" t="str">
        <f t="shared" si="771"/>
        <v>0.777000777000777</v>
      </c>
      <c r="H1590" t="str">
        <f t="shared" si="777"/>
        <v>8.41804588353411+2.35830850191817i</v>
      </c>
      <c r="I1590" t="str">
        <f t="shared" si="778"/>
        <v>571.769862953342i</v>
      </c>
      <c r="J1590" t="str">
        <f t="shared" si="772"/>
        <v>-278.634955114765+123.660556295987i</v>
      </c>
      <c r="K1590" t="str">
        <f t="shared" si="779"/>
        <v>0.760850722053976-1.7143672415731i</v>
      </c>
      <c r="L1590" t="str">
        <f t="shared" si="780"/>
        <v>0.0612536161917075-0.116084340276183i</v>
      </c>
      <c r="M1590" t="str">
        <f t="shared" si="781"/>
        <v>0.822104338245684-1.83045158184928i</v>
      </c>
      <c r="N1590" t="str">
        <f t="shared" si="782"/>
        <v>-0.645722855118282i</v>
      </c>
      <c r="O1590" t="str">
        <f t="shared" si="783"/>
        <v>0.798664978839809-0.601775914751336i</v>
      </c>
      <c r="P1590" t="str">
        <f t="shared" si="784"/>
        <v>0.201335021160191+0.601775914751336i</v>
      </c>
      <c r="Q1590" t="str">
        <f t="shared" si="785"/>
        <v>-0.201335021160191+0.043946940366946i</v>
      </c>
      <c r="R1590" t="str">
        <f t="shared" si="786"/>
        <v>-0.331776185310408-3.06134749647924i</v>
      </c>
      <c r="S1590" t="str">
        <f t="shared" si="787"/>
        <v>0.0669766728110565i</v>
      </c>
      <c r="T1590" t="str">
        <f t="shared" si="788"/>
        <v>0.205038869632637-0.0222212650100356i</v>
      </c>
      <c r="U1590" t="str">
        <f t="shared" si="789"/>
        <v>0.0001-1093.09713662016i</v>
      </c>
      <c r="V1590" t="str">
        <f t="shared" si="790"/>
        <v>0.00002-0.0175329557655662i</v>
      </c>
      <c r="W1590" t="str">
        <f t="shared" si="791"/>
        <v>0.0000199993584529565-0.0175326745470018i</v>
      </c>
      <c r="X1590" t="str">
        <f t="shared" si="792"/>
        <v>0.00110849428531432-0.0174623310626997i</v>
      </c>
      <c r="Y1590" t="str">
        <f t="shared" si="793"/>
        <v>0.009+0.914831780725348i</v>
      </c>
      <c r="Z1590" t="str">
        <f t="shared" si="794"/>
        <v>-0.23331701871061-0.0174514690465135i</v>
      </c>
      <c r="AA1590" t="str">
        <f t="shared" si="795"/>
        <v>0.150615632897074-13.3707220668658i</v>
      </c>
      <c r="AB1590" t="str">
        <f t="shared" si="796"/>
        <v>1.39591900050184-0.151283930204412i</v>
      </c>
      <c r="AC1590" t="str">
        <f t="shared" si="797"/>
        <v>1.8706731568011-2.67953331792996i</v>
      </c>
      <c r="AD1590" t="str">
        <f t="shared" si="798"/>
        <v>0.282478605503373+0.323748113155109i</v>
      </c>
      <c r="AE1590" t="str">
        <f t="shared" si="799"/>
        <v>-0.0602571859099838-0.0804656112147795i</v>
      </c>
      <c r="AF1590" t="str">
        <f t="shared" si="800"/>
        <v>-14.3750794798089-2.22935356635243i</v>
      </c>
      <c r="AG1590" t="str">
        <f t="shared" si="801"/>
        <v>1.01582407607931-0.0134960166573548i</v>
      </c>
      <c r="AH1590" t="str">
        <f t="shared" si="802"/>
        <v>0.659115072323944+1.27967980629389i</v>
      </c>
      <c r="AI1590">
        <f t="shared" si="803"/>
        <v>3.1639249374338356</v>
      </c>
      <c r="AJ1590">
        <f t="shared" si="804"/>
        <v>62.748702609366312</v>
      </c>
      <c r="AK1590"/>
      <c r="AL1590"/>
      <c r="AM1590"/>
      <c r="AN1590"/>
    </row>
    <row r="1591" spans="1:40" x14ac:dyDescent="0.25">
      <c r="A1591"/>
      <c r="B1591">
        <f t="shared" si="805"/>
        <v>145700</v>
      </c>
      <c r="C1591" s="237" t="str">
        <f t="shared" si="773"/>
        <v>-3.60017502247511E-06+0.0168086645754128i</v>
      </c>
      <c r="D1591" s="208" t="str">
        <f t="shared" si="774"/>
        <v>-5.95703355834779+0.128866428411498i</v>
      </c>
      <c r="E1591" t="str">
        <f t="shared" si="775"/>
        <v>2870</v>
      </c>
      <c r="F1591" t="str">
        <f t="shared" si="776"/>
        <v>0.777000777000777</v>
      </c>
      <c r="G1591" t="str">
        <f t="shared" si="771"/>
        <v>0.777000777000777</v>
      </c>
      <c r="H1591" t="str">
        <f t="shared" si="777"/>
        <v>8.41894559290037+2.35696289474543i</v>
      </c>
      <c r="I1591" t="str">
        <f t="shared" si="778"/>
        <v>572.162562035041i</v>
      </c>
      <c r="J1591" t="str">
        <f t="shared" si="772"/>
        <v>-279.019200971361+123.74548799674i</v>
      </c>
      <c r="K1591" t="str">
        <f t="shared" si="779"/>
        <v>0.759972023905967-1.71357186676913i</v>
      </c>
      <c r="L1591" t="str">
        <f t="shared" si="780"/>
        <v>0.0611878495091316-0.116039345684518i</v>
      </c>
      <c r="M1591" t="str">
        <f t="shared" si="781"/>
        <v>0.821159873415099-1.82961121245365i</v>
      </c>
      <c r="N1591" t="str">
        <f t="shared" si="782"/>
        <v>-0.646166346090204i</v>
      </c>
      <c r="O1591" t="str">
        <f t="shared" si="783"/>
        <v>0.798398018120839-0.602130056267512i</v>
      </c>
      <c r="P1591" t="str">
        <f t="shared" si="784"/>
        <v>0.201601981879161+0.602130056267512i</v>
      </c>
      <c r="Q1591" t="str">
        <f t="shared" si="785"/>
        <v>-0.201601981879161+0.0440362898226919i</v>
      </c>
      <c r="R1591" t="str">
        <f t="shared" si="786"/>
        <v>-0.331774027827093-3.05919687774805i</v>
      </c>
      <c r="S1591" t="str">
        <f t="shared" si="787"/>
        <v>0.0670226732731521i</v>
      </c>
      <c r="T1591" t="str">
        <f t="shared" si="788"/>
        <v>0.205035552815555-0.0222363822675729i</v>
      </c>
      <c r="U1591" t="str">
        <f t="shared" si="789"/>
        <v>0.0001-1092.34689836579i</v>
      </c>
      <c r="V1591" t="str">
        <f t="shared" si="790"/>
        <v>0.00002-0.0175209221651781i</v>
      </c>
      <c r="W1591" t="str">
        <f t="shared" si="791"/>
        <v>0.0000199993584529565-0.0175206411396263i</v>
      </c>
      <c r="X1591" t="str">
        <f t="shared" si="792"/>
        <v>0.00110700641022444-0.0174504386164979i</v>
      </c>
      <c r="Y1591" t="str">
        <f t="shared" si="793"/>
        <v>0.009+0.915460099256066i</v>
      </c>
      <c r="Z1591" t="str">
        <f t="shared" si="794"/>
        <v>-0.2329922026593-0.0174151028590996i</v>
      </c>
      <c r="AA1591" t="str">
        <f t="shared" si="795"/>
        <v>0.150378850206822-13.3611926974723i</v>
      </c>
      <c r="AB1591" t="str">
        <f t="shared" si="796"/>
        <v>1.39589641937859-0.151386849553654i</v>
      </c>
      <c r="AC1591" t="str">
        <f t="shared" si="797"/>
        <v>1.86927504967611-2.67826054653516i</v>
      </c>
      <c r="AD1591" t="str">
        <f t="shared" si="798"/>
        <v>0.282618525988308+0.323943337512409i</v>
      </c>
      <c r="AE1591" t="str">
        <f t="shared" si="799"/>
        <v>-0.0602064063390417-0.0803981024437944i</v>
      </c>
      <c r="AF1591" t="str">
        <f t="shared" si="800"/>
        <v>-14.3759791512482-2.22809646633393i</v>
      </c>
      <c r="AG1591" t="str">
        <f t="shared" si="801"/>
        <v>1.01582218452047-0.0134932110195007i</v>
      </c>
      <c r="AH1591" t="str">
        <f t="shared" si="802"/>
        <v>0.658716493338189+1.27860500212088i</v>
      </c>
      <c r="AI1591">
        <f t="shared" si="803"/>
        <v>3.157055276398312</v>
      </c>
      <c r="AJ1591">
        <f t="shared" si="804"/>
        <v>62.743213003196402</v>
      </c>
      <c r="AK1591"/>
      <c r="AL1591"/>
      <c r="AM1591"/>
      <c r="AN1591"/>
    </row>
    <row r="1592" spans="1:40" x14ac:dyDescent="0.25">
      <c r="A1592"/>
      <c r="B1592">
        <f t="shared" si="805"/>
        <v>145800</v>
      </c>
      <c r="C1592" s="237" t="str">
        <f t="shared" si="773"/>
        <v>-3.59523820460176E-06+0.0167971359999431i</v>
      </c>
      <c r="D1592" s="208" t="str">
        <f t="shared" si="774"/>
        <v>-5.95703352049886+0.12877804266623i</v>
      </c>
      <c r="E1592" t="str">
        <f t="shared" si="775"/>
        <v>2870</v>
      </c>
      <c r="F1592" t="str">
        <f t="shared" si="776"/>
        <v>0.777000777000777</v>
      </c>
      <c r="G1592" t="str">
        <f t="shared" si="771"/>
        <v>0.777000777000777</v>
      </c>
      <c r="H1592" t="str">
        <f t="shared" si="777"/>
        <v>8.41984365948571+2.35561863527214i</v>
      </c>
      <c r="I1592" t="str">
        <f t="shared" si="778"/>
        <v>572.55526111674i</v>
      </c>
      <c r="J1592" t="str">
        <f t="shared" si="772"/>
        <v>-279.403710642483+123.830419697493i</v>
      </c>
      <c r="K1592" t="str">
        <f t="shared" si="779"/>
        <v>0.759094751776087-1.71277696460692i</v>
      </c>
      <c r="L1592" t="str">
        <f t="shared" si="780"/>
        <v>0.0611221788909137-0.115994362193585i</v>
      </c>
      <c r="M1592" t="str">
        <f t="shared" si="781"/>
        <v>0.820216930667001-1.82877132680051i</v>
      </c>
      <c r="N1592" t="str">
        <f t="shared" si="782"/>
        <v>-0.646609837062126i</v>
      </c>
      <c r="O1592" t="str">
        <f t="shared" si="783"/>
        <v>0.798130900369561-0.602484079354196i</v>
      </c>
      <c r="P1592" t="str">
        <f t="shared" si="784"/>
        <v>0.201869099630439+0.602484079354196i</v>
      </c>
      <c r="Q1592" t="str">
        <f t="shared" si="785"/>
        <v>-0.201869099630439+0.04412575770793i</v>
      </c>
      <c r="R1592" t="str">
        <f t="shared" si="786"/>
        <v>-0.331771868813258-3.05704917484411i</v>
      </c>
      <c r="S1592" t="str">
        <f t="shared" si="787"/>
        <v>0.0670686737352475i</v>
      </c>
      <c r="T1592" t="str">
        <f t="shared" si="788"/>
        <v>0.205032233700227-0.0222514992239697i</v>
      </c>
      <c r="U1592" t="str">
        <f t="shared" si="789"/>
        <v>0.0001-1091.59768924482i</v>
      </c>
      <c r="V1592" t="str">
        <f t="shared" si="790"/>
        <v>0.00002-0.0175089050717863i</v>
      </c>
      <c r="W1592" t="str">
        <f t="shared" si="791"/>
        <v>0.0000199993584529566-0.0175086242389824i</v>
      </c>
      <c r="X1592" t="str">
        <f t="shared" si="792"/>
        <v>0.00110552157979989-0.0174385622941396i</v>
      </c>
      <c r="Y1592" t="str">
        <f t="shared" si="793"/>
        <v>0.009+0.916088417786784i</v>
      </c>
      <c r="Z1592" t="str">
        <f t="shared" si="794"/>
        <v>-0.232668067567583-0.0173788389770248i</v>
      </c>
      <c r="AA1592" t="str">
        <f t="shared" si="795"/>
        <v>0.150142639667888-13.3516771376291i</v>
      </c>
      <c r="AB1592" t="str">
        <f t="shared" si="796"/>
        <v>1.39587382260872-0.151489766852709i</v>
      </c>
      <c r="AC1592" t="str">
        <f t="shared" si="797"/>
        <v>1.86787920045461-2.67698849421364i</v>
      </c>
      <c r="AD1592" t="str">
        <f t="shared" si="798"/>
        <v>0.282758531266701+0.324138503090371i</v>
      </c>
      <c r="AE1592" t="str">
        <f t="shared" si="799"/>
        <v>-0.0601557302066101-0.0803306941225499i</v>
      </c>
      <c r="AF1592" t="str">
        <f t="shared" si="800"/>
        <v>-14.3768771799846-2.22684059260591i</v>
      </c>
      <c r="AG1592" t="str">
        <f t="shared" si="801"/>
        <v>1.01582029324734-0.0134904136570186i</v>
      </c>
      <c r="AH1592" t="str">
        <f t="shared" si="802"/>
        <v>0.658318667424455+1.27753180838498i</v>
      </c>
      <c r="AI1592">
        <f t="shared" si="803"/>
        <v>3.1501909944868203</v>
      </c>
      <c r="AJ1592">
        <f t="shared" si="804"/>
        <v>62.737717424799101</v>
      </c>
      <c r="AK1592"/>
      <c r="AL1592"/>
      <c r="AM1592"/>
      <c r="AN1592"/>
    </row>
    <row r="1593" spans="1:40" x14ac:dyDescent="0.25">
      <c r="A1593"/>
      <c r="B1593">
        <f t="shared" si="805"/>
        <v>145900</v>
      </c>
      <c r="C1593" s="237" t="str">
        <f t="shared" si="773"/>
        <v>-3.59031153434772E-06+0.0167856232278646i</v>
      </c>
      <c r="D1593" s="208" t="str">
        <f t="shared" si="774"/>
        <v>-5.95703348272772+0.128689778080295i</v>
      </c>
      <c r="E1593" t="str">
        <f t="shared" si="775"/>
        <v>2870</v>
      </c>
      <c r="F1593" t="str">
        <f t="shared" si="776"/>
        <v>0.777000777000777</v>
      </c>
      <c r="G1593" t="str">
        <f t="shared" si="771"/>
        <v>0.777000777000777</v>
      </c>
      <c r="H1593" t="str">
        <f t="shared" si="777"/>
        <v>8.42074008715293+2.3542757218976i</v>
      </c>
      <c r="I1593" t="str">
        <f t="shared" si="778"/>
        <v>572.947960198439i</v>
      </c>
      <c r="J1593" t="str">
        <f t="shared" si="772"/>
        <v>-279.788484128131+123.915351398246i</v>
      </c>
      <c r="K1593" t="str">
        <f t="shared" si="779"/>
        <v>0.758218902813847-1.71198253535021i</v>
      </c>
      <c r="L1593" t="str">
        <f t="shared" si="780"/>
        <v>0.0610566041729982-0.115949389866948i</v>
      </c>
      <c r="M1593" t="str">
        <f t="shared" si="781"/>
        <v>0.819275506986845-1.82793192521716i</v>
      </c>
      <c r="N1593" t="str">
        <f t="shared" si="782"/>
        <v>-0.647053328034048i</v>
      </c>
      <c r="O1593" t="str">
        <f t="shared" si="783"/>
        <v>0.797863625638516-0.602837983941757i</v>
      </c>
      <c r="P1593" t="str">
        <f t="shared" si="784"/>
        <v>0.202136374361484+0.602837983941757i</v>
      </c>
      <c r="Q1593" t="str">
        <f t="shared" si="785"/>
        <v>-0.202136374361484+0.044215344092291i</v>
      </c>
      <c r="R1593" t="str">
        <f t="shared" si="786"/>
        <v>-0.331769708268781-3.05490438177129i</v>
      </c>
      <c r="S1593" t="str">
        <f t="shared" si="787"/>
        <v>0.0671146741973431i</v>
      </c>
      <c r="T1593" t="str">
        <f t="shared" si="788"/>
        <v>0.205028912286616-0.0222666158790068i</v>
      </c>
      <c r="U1593" t="str">
        <f t="shared" si="789"/>
        <v>0.0001-1090.84950714116i</v>
      </c>
      <c r="V1593" t="str">
        <f t="shared" si="790"/>
        <v>0.00002-0.0174969044514492i</v>
      </c>
      <c r="W1593" t="str">
        <f t="shared" si="791"/>
        <v>0.0000199993584529566-0.0174966238111289i</v>
      </c>
      <c r="X1593" t="str">
        <f t="shared" si="792"/>
        <v>0.00110403978574995-0.0174267020629867i</v>
      </c>
      <c r="Y1593" t="str">
        <f t="shared" si="793"/>
        <v>0.009+0.916716736317502i</v>
      </c>
      <c r="Z1593" t="str">
        <f t="shared" si="794"/>
        <v>-0.232344611524872-0.017342677038315i</v>
      </c>
      <c r="AA1593" t="str">
        <f t="shared" si="795"/>
        <v>0.149906999409895-13.3421753568749i</v>
      </c>
      <c r="AB1593" t="str">
        <f t="shared" si="796"/>
        <v>1.39585121019198-0.151592682100087i</v>
      </c>
      <c r="AC1593" t="str">
        <f t="shared" si="797"/>
        <v>1.86648560466819-2.67571716144597i</v>
      </c>
      <c r="AD1593" t="str">
        <f t="shared" si="798"/>
        <v>0.2828986213164+0.324333609855634i</v>
      </c>
      <c r="AE1593" t="str">
        <f t="shared" si="799"/>
        <v>-0.0601051572222835-0.0802633860104413i</v>
      </c>
      <c r="AF1593" t="str">
        <f t="shared" si="800"/>
        <v>-14.3777735698807-2.2255859438173i</v>
      </c>
      <c r="AG1593" t="str">
        <f t="shared" si="801"/>
        <v>1.01581840225662-0.0134876245507284i</v>
      </c>
      <c r="AH1593" t="str">
        <f t="shared" si="802"/>
        <v>0.657921592592872+1.27646022125522i</v>
      </c>
      <c r="AI1593">
        <f t="shared" si="803"/>
        <v>3.1433320827198119</v>
      </c>
      <c r="AJ1593">
        <f t="shared" si="804"/>
        <v>62.732215881037291</v>
      </c>
      <c r="AK1593"/>
      <c r="AL1593"/>
      <c r="AM1593"/>
      <c r="AN1593"/>
    </row>
    <row r="1594" spans="1:40" x14ac:dyDescent="0.25">
      <c r="A1594"/>
      <c r="B1594">
        <f t="shared" si="805"/>
        <v>146000</v>
      </c>
      <c r="C1594" s="237" t="str">
        <f t="shared" si="773"/>
        <v>-3.58539498392083E-06+0.0167741262267047i</v>
      </c>
      <c r="D1594" s="208" t="str">
        <f t="shared" si="774"/>
        <v>-5.95703344503417+0.128601634404736i</v>
      </c>
      <c r="E1594" t="str">
        <f t="shared" si="775"/>
        <v>2870</v>
      </c>
      <c r="F1594" t="str">
        <f t="shared" si="776"/>
        <v>0.777000777000777</v>
      </c>
      <c r="G1594" t="str">
        <f t="shared" si="771"/>
        <v>0.777000777000777</v>
      </c>
      <c r="H1594" t="str">
        <f t="shared" si="777"/>
        <v>8.42163487975398+2.35293415302227i</v>
      </c>
      <c r="I1594" t="str">
        <f t="shared" si="778"/>
        <v>573.340659280137i</v>
      </c>
      <c r="J1594" t="str">
        <f t="shared" si="772"/>
        <v>-280.173521428304+124.000283098998i</v>
      </c>
      <c r="K1594" t="str">
        <f t="shared" si="779"/>
        <v>0.757344474175145-1.71118857925924i</v>
      </c>
      <c r="L1594" t="str">
        <f t="shared" si="780"/>
        <v>0.0609911251916082-0.115904428767849i</v>
      </c>
      <c r="M1594" t="str">
        <f t="shared" si="781"/>
        <v>0.818335599366753-1.82709300802709i</v>
      </c>
      <c r="N1594" t="str">
        <f t="shared" si="782"/>
        <v>-0.647496819005969i</v>
      </c>
      <c r="O1594" t="str">
        <f t="shared" si="783"/>
        <v>0.79759619398027-0.603191769960588i</v>
      </c>
      <c r="P1594" t="str">
        <f t="shared" si="784"/>
        <v>0.20240380601973+0.603191769960588i</v>
      </c>
      <c r="Q1594" t="str">
        <f t="shared" si="785"/>
        <v>-0.20240380601973+0.044305049045381i</v>
      </c>
      <c r="R1594" t="str">
        <f t="shared" si="786"/>
        <v>-0.331767546193597-3.05276249254982i</v>
      </c>
      <c r="S1594" t="str">
        <f t="shared" si="787"/>
        <v>0.0671606746594387i</v>
      </c>
      <c r="T1594" t="str">
        <f t="shared" si="788"/>
        <v>0.205025588574676-0.0222817322324685i</v>
      </c>
      <c r="U1594" t="str">
        <f t="shared" si="789"/>
        <v>0.0001-1090.10234994449i</v>
      </c>
      <c r="V1594" t="str">
        <f t="shared" si="790"/>
        <v>0.00002-0.0174849202703181i</v>
      </c>
      <c r="W1594" t="str">
        <f t="shared" si="791"/>
        <v>0.0000199993584529565-0.0174846398222177i</v>
      </c>
      <c r="X1594" t="str">
        <f t="shared" si="792"/>
        <v>0.00110256101981206-0.0174148578904887i</v>
      </c>
      <c r="Y1594" t="str">
        <f t="shared" si="793"/>
        <v>0.009+0.91734505484822i</v>
      </c>
      <c r="Z1594" t="str">
        <f t="shared" si="794"/>
        <v>-0.232021832627303-0.0173066166825406i</v>
      </c>
      <c r="AA1594" t="str">
        <f t="shared" si="795"/>
        <v>0.149671927570171-13.3326873248396i</v>
      </c>
      <c r="AB1594" t="str">
        <f t="shared" si="796"/>
        <v>1.39582858212806-0.151695595294319i</v>
      </c>
      <c r="AC1594" t="str">
        <f t="shared" si="797"/>
        <v>1.86509425785825-2.67444654870702i</v>
      </c>
      <c r="AD1594" t="str">
        <f t="shared" si="798"/>
        <v>0.283038796115241+0.324528657774828i</v>
      </c>
      <c r="AE1594" t="str">
        <f t="shared" si="799"/>
        <v>-0.0600546870966754-0.0801961778676485i</v>
      </c>
      <c r="AF1594" t="str">
        <f t="shared" si="800"/>
        <v>-14.3786683247882-2.22433251861753i</v>
      </c>
      <c r="AG1594" t="str">
        <f t="shared" si="801"/>
        <v>1.015816511545-0.0134848436815063i</v>
      </c>
      <c r="AH1594" t="str">
        <f t="shared" si="802"/>
        <v>0.657525266860076+1.27539023691291i</v>
      </c>
      <c r="AI1594">
        <f t="shared" si="803"/>
        <v>3.1364785321395843</v>
      </c>
      <c r="AJ1594">
        <f t="shared" si="804"/>
        <v>62.726708378767782</v>
      </c>
      <c r="AK1594"/>
      <c r="AL1594"/>
      <c r="AM1594"/>
      <c r="AN1594"/>
    </row>
    <row r="1595" spans="1:40" x14ac:dyDescent="0.25">
      <c r="A1595"/>
      <c r="B1595">
        <f t="shared" si="805"/>
        <v>146100</v>
      </c>
      <c r="C1595" s="237" t="str">
        <f t="shared" si="773"/>
        <v>-0.000003580488525624+0.0167626449640794i</v>
      </c>
      <c r="D1595" s="208" t="str">
        <f t="shared" si="774"/>
        <v>-5.95703340741799+0.128513611391275i</v>
      </c>
      <c r="E1595" t="str">
        <f t="shared" si="775"/>
        <v>2870</v>
      </c>
      <c r="F1595" t="str">
        <f t="shared" si="776"/>
        <v>0.777000777000777</v>
      </c>
      <c r="G1595" t="str">
        <f t="shared" si="771"/>
        <v>0.777000777000777</v>
      </c>
      <c r="H1595" t="str">
        <f t="shared" si="777"/>
        <v>8.42252804112989+2.35159392704764i</v>
      </c>
      <c r="I1595" t="str">
        <f t="shared" si="778"/>
        <v>573.733358361836i</v>
      </c>
      <c r="J1595" t="str">
        <f t="shared" si="772"/>
        <v>-280.558822543003+124.085214799751i</v>
      </c>
      <c r="K1595" t="str">
        <f t="shared" si="779"/>
        <v>0.756471463022262-1.71039509659079i</v>
      </c>
      <c r="L1595" t="str">
        <f t="shared" si="780"/>
        <v>0.0609257417832475-0.115859478959209i</v>
      </c>
      <c r="M1595" t="str">
        <f t="shared" si="781"/>
        <v>0.817397204805509-1.82625457555i</v>
      </c>
      <c r="N1595" t="str">
        <f t="shared" si="782"/>
        <v>-0.647940309977891i</v>
      </c>
      <c r="O1595" t="str">
        <f t="shared" si="783"/>
        <v>0.797328605447424-0.603545437341105i</v>
      </c>
      <c r="P1595" t="str">
        <f t="shared" si="784"/>
        <v>0.202671394552576+0.603545437341105i</v>
      </c>
      <c r="Q1595" t="str">
        <f t="shared" si="785"/>
        <v>-0.202671394552576+0.044394872636786i</v>
      </c>
      <c r="R1595" t="str">
        <f t="shared" si="786"/>
        <v>-0.331765382587567-3.05062350121633i</v>
      </c>
      <c r="S1595" t="str">
        <f t="shared" si="787"/>
        <v>0.0672066751215341i</v>
      </c>
      <c r="T1595" t="str">
        <f t="shared" si="788"/>
        <v>0.205022262564363-0.0222968482841341i</v>
      </c>
      <c r="U1595" t="str">
        <f t="shared" si="789"/>
        <v>0.0001-1089.35621555028i</v>
      </c>
      <c r="V1595" t="str">
        <f t="shared" si="790"/>
        <v>0.00002-0.0174729524946369i</v>
      </c>
      <c r="W1595" t="str">
        <f t="shared" si="791"/>
        <v>0.0000199993584529567-0.0174726722384933i</v>
      </c>
      <c r="X1595" t="str">
        <f t="shared" si="792"/>
        <v>0.00110108527375171-0.0174030297441825i</v>
      </c>
      <c r="Y1595" t="str">
        <f t="shared" si="793"/>
        <v>0.009+0.917973373378938i</v>
      </c>
      <c r="Z1595" t="str">
        <f t="shared" si="794"/>
        <v>-0.231699728977709-0.0172706575508082i</v>
      </c>
      <c r="AA1595" t="str">
        <f t="shared" si="795"/>
        <v>0.149437422293695-13.3232130112432i</v>
      </c>
      <c r="AB1595" t="str">
        <f t="shared" si="796"/>
        <v>1.39580593841665-0.151798506433901i</v>
      </c>
      <c r="AC1595" t="str">
        <f t="shared" si="797"/>
        <v>1.86370515557613-2.67317665646599i</v>
      </c>
      <c r="AD1595" t="str">
        <f t="shared" si="798"/>
        <v>0.283179055641045+0.324723646814585i</v>
      </c>
      <c r="AE1595" t="str">
        <f t="shared" si="799"/>
        <v>-0.0600043195414096-0.0801290694551306i</v>
      </c>
      <c r="AF1595" t="str">
        <f t="shared" si="800"/>
        <v>-14.3795614485479-2.22308031565636i</v>
      </c>
      <c r="AG1595" t="str">
        <f t="shared" si="801"/>
        <v>1.0158146211092-0.0134820710302838i</v>
      </c>
      <c r="AH1595" t="str">
        <f t="shared" si="802"/>
        <v>0.657129688249115+1.27432185155149i</v>
      </c>
      <c r="AI1595">
        <f t="shared" si="803"/>
        <v>3.1296303338094837</v>
      </c>
      <c r="AJ1595">
        <f t="shared" si="804"/>
        <v>62.721194924841797</v>
      </c>
      <c r="AK1595"/>
      <c r="AL1595"/>
      <c r="AM1595"/>
      <c r="AN1595"/>
    </row>
    <row r="1596" spans="1:40" x14ac:dyDescent="0.25">
      <c r="A1596"/>
      <c r="B1596">
        <f t="shared" si="805"/>
        <v>146200</v>
      </c>
      <c r="C1596" s="237" t="str">
        <f t="shared" si="773"/>
        <v>-3.57559213185483E-06+0.0167511794076936i</v>
      </c>
      <c r="D1596" s="208" t="str">
        <f t="shared" si="774"/>
        <v>-5.95703336987897+0.128425708792318i</v>
      </c>
      <c r="E1596" t="str">
        <f t="shared" si="775"/>
        <v>2870</v>
      </c>
      <c r="F1596" t="str">
        <f t="shared" si="776"/>
        <v>0.777000777000777</v>
      </c>
      <c r="G1596" t="str">
        <f t="shared" si="771"/>
        <v>0.777000777000777</v>
      </c>
      <c r="H1596" t="str">
        <f t="shared" si="777"/>
        <v>8.42341957511086+2.35025504237634i</v>
      </c>
      <c r="I1596" t="str">
        <f t="shared" si="778"/>
        <v>574.126057443535i</v>
      </c>
      <c r="J1596" t="str">
        <f t="shared" si="772"/>
        <v>-280.944387472228+124.170146500504i</v>
      </c>
      <c r="K1596" t="str">
        <f t="shared" si="779"/>
        <v>0.755599866523822-1.70960208759817i</v>
      </c>
      <c r="L1596" t="str">
        <f t="shared" si="780"/>
        <v>0.0608604537846993-0.115814540503631i</v>
      </c>
      <c r="M1596" t="str">
        <f t="shared" si="781"/>
        <v>0.816460320308521-1.8254166281018i</v>
      </c>
      <c r="N1596" t="str">
        <f t="shared" si="782"/>
        <v>-0.648383800949813i</v>
      </c>
      <c r="O1596" t="str">
        <f t="shared" si="783"/>
        <v>0.797060860092608-0.603898986013747i</v>
      </c>
      <c r="P1596" t="str">
        <f t="shared" si="784"/>
        <v>0.202939139907392+0.603898986013747i</v>
      </c>
      <c r="Q1596" t="str">
        <f t="shared" si="785"/>
        <v>-0.202939139907392+0.0444848149360659i</v>
      </c>
      <c r="R1596" t="str">
        <f t="shared" si="786"/>
        <v>-0.331763217450603-3.04848740182374i</v>
      </c>
      <c r="S1596" t="str">
        <f t="shared" si="787"/>
        <v>0.0672526755836297i</v>
      </c>
      <c r="T1596" t="str">
        <f t="shared" si="788"/>
        <v>0.205018934255634-0.0223119640337866i</v>
      </c>
      <c r="U1596" t="str">
        <f t="shared" si="789"/>
        <v>0.0001-1088.61110185975i</v>
      </c>
      <c r="V1596" t="str">
        <f t="shared" si="790"/>
        <v>0.00002-0.0174610010907418i</v>
      </c>
      <c r="W1596" t="str">
        <f t="shared" si="791"/>
        <v>0.0000199993584529566-0.0174607210262923i</v>
      </c>
      <c r="X1596" t="str">
        <f t="shared" si="792"/>
        <v>0.00109961253936227-0.0173912175916919i</v>
      </c>
      <c r="Y1596" t="str">
        <f t="shared" si="793"/>
        <v>0.009+0.918601691909655i</v>
      </c>
      <c r="Z1596" t="str">
        <f t="shared" si="794"/>
        <v>-0.23137829868559-0.0172347992857532i</v>
      </c>
      <c r="AA1596" t="str">
        <f t="shared" si="795"/>
        <v>0.149203481733076-13.3137523858957i</v>
      </c>
      <c r="AB1596" t="str">
        <f t="shared" si="796"/>
        <v>1.39578327905746-0.151901415517357i</v>
      </c>
      <c r="AC1596" t="str">
        <f t="shared" si="797"/>
        <v>1.86231829338295-2.67190748518656i</v>
      </c>
      <c r="AD1596" t="str">
        <f t="shared" si="798"/>
        <v>0.283319399871619+0.32491857694154i</v>
      </c>
      <c r="AE1596" t="str">
        <f t="shared" si="799"/>
        <v>-0.0599540542691173-0.0800620605346236i</v>
      </c>
      <c r="AF1596" t="str">
        <f t="shared" si="800"/>
        <v>-14.3804529449898-2.22182933358402i</v>
      </c>
      <c r="AG1596" t="str">
        <f t="shared" si="801"/>
        <v>1.01581273094597-0.0134793065780478i</v>
      </c>
      <c r="AH1596" t="str">
        <f t="shared" si="802"/>
        <v>0.656734854789429+1.27325506137654i</v>
      </c>
      <c r="AI1596">
        <f t="shared" si="803"/>
        <v>3.1227874788141645</v>
      </c>
      <c r="AJ1596">
        <f t="shared" si="804"/>
        <v>62.715675526105912</v>
      </c>
      <c r="AK1596"/>
      <c r="AL1596"/>
      <c r="AM1596"/>
      <c r="AN1596"/>
    </row>
    <row r="1597" spans="1:40" x14ac:dyDescent="0.25">
      <c r="A1597"/>
      <c r="B1597">
        <f t="shared" si="805"/>
        <v>146300</v>
      </c>
      <c r="C1597" s="237" t="str">
        <f t="shared" si="773"/>
        <v>-3.57070577510522E-06+0.0167397295253403i</v>
      </c>
      <c r="D1597" s="208" t="str">
        <f t="shared" si="774"/>
        <v>-5.9570333324169+0.128337926360942i</v>
      </c>
      <c r="E1597" t="str">
        <f t="shared" si="775"/>
        <v>2870</v>
      </c>
      <c r="F1597" t="str">
        <f t="shared" si="776"/>
        <v>0.777000777000777</v>
      </c>
      <c r="G1597" t="str">
        <f t="shared" si="771"/>
        <v>0.777000777000777</v>
      </c>
      <c r="H1597" t="str">
        <f t="shared" si="777"/>
        <v>8.42430948551629+2.34891749741208i</v>
      </c>
      <c r="I1597" t="str">
        <f t="shared" si="778"/>
        <v>574.518756525233i</v>
      </c>
      <c r="J1597" t="str">
        <f t="shared" si="772"/>
        <v>-281.330216215978+124.255078201257i</v>
      </c>
      <c r="K1597" t="str">
        <f t="shared" si="779"/>
        <v>0.754729681854808-1.70880955253128i</v>
      </c>
      <c r="L1597" t="str">
        <f t="shared" si="780"/>
        <v>0.0607952610330257-0.115769613463399i</v>
      </c>
      <c r="M1597" t="str">
        <f t="shared" si="781"/>
        <v>0.815524942887834-1.82457916599468i</v>
      </c>
      <c r="N1597" t="str">
        <f t="shared" si="782"/>
        <v>-0.648827291921735i</v>
      </c>
      <c r="O1597" t="str">
        <f t="shared" si="783"/>
        <v>0.796792957968483-0.604252415908977i</v>
      </c>
      <c r="P1597" t="str">
        <f t="shared" si="784"/>
        <v>0.203207042031517+0.604252415908977i</v>
      </c>
      <c r="Q1597" t="str">
        <f t="shared" si="785"/>
        <v>-0.203207042031517+0.044574876012758i</v>
      </c>
      <c r="R1597" t="str">
        <f t="shared" si="786"/>
        <v>-0.331761050782605-3.04635418844128i</v>
      </c>
      <c r="S1597" t="str">
        <f t="shared" si="787"/>
        <v>0.0672986760457251i</v>
      </c>
      <c r="T1597" t="str">
        <f t="shared" si="788"/>
        <v>0.205015603648448-0.0223270794812079i</v>
      </c>
      <c r="U1597" t="str">
        <f t="shared" si="789"/>
        <v>0.0001-1087.86700677987i</v>
      </c>
      <c r="V1597" t="str">
        <f t="shared" si="790"/>
        <v>0.00002-0.0174490660250611i</v>
      </c>
      <c r="W1597" t="str">
        <f t="shared" si="791"/>
        <v>0.0000199993584529565-0.0174487861520436i</v>
      </c>
      <c r="X1597" t="str">
        <f t="shared" si="792"/>
        <v>0.001098142808465-0.0173794214007277i</v>
      </c>
      <c r="Y1597" t="str">
        <f t="shared" si="793"/>
        <v>0.009+0.919230010440373i</v>
      </c>
      <c r="Z1597" t="str">
        <f t="shared" si="794"/>
        <v>-0.231057539867081-0.0171990415315331i</v>
      </c>
      <c r="AA1597" t="str">
        <f t="shared" si="795"/>
        <v>0.148970104048499-13.3043054186969i</v>
      </c>
      <c r="AB1597" t="str">
        <f t="shared" si="796"/>
        <v>1.39576060405022-0.152004322543202i</v>
      </c>
      <c r="AC1597" t="str">
        <f t="shared" si="797"/>
        <v>1.86093366684968-2.67063903532693i</v>
      </c>
      <c r="AD1597" t="str">
        <f t="shared" si="798"/>
        <v>0.283459828784748+0.325113448122332i</v>
      </c>
      <c r="AE1597" t="str">
        <f t="shared" si="799"/>
        <v>-0.059903890993432-0.0799951508686401i</v>
      </c>
      <c r="AF1597" t="str">
        <f t="shared" si="800"/>
        <v>-14.3813428179332-2.22057957105114i</v>
      </c>
      <c r="AG1597" t="str">
        <f t="shared" si="801"/>
        <v>1.01581084105203-0.0134765503058399i</v>
      </c>
      <c r="AH1597" t="str">
        <f t="shared" si="802"/>
        <v>0.656340764516859+1.27218986260581i</v>
      </c>
      <c r="AI1597">
        <f t="shared" si="803"/>
        <v>3.1159499582600407</v>
      </c>
      <c r="AJ1597">
        <f t="shared" si="804"/>
        <v>62.710150189402192</v>
      </c>
      <c r="AK1597"/>
      <c r="AL1597"/>
      <c r="AM1597"/>
      <c r="AN1597"/>
    </row>
    <row r="1598" spans="1:40" x14ac:dyDescent="0.25">
      <c r="A1598"/>
      <c r="B1598">
        <f t="shared" si="805"/>
        <v>146400</v>
      </c>
      <c r="C1598" s="237" t="str">
        <f t="shared" si="773"/>
        <v>-3.56582942796099E-06+0.0167282952849007i</v>
      </c>
      <c r="D1598" s="208" t="str">
        <f t="shared" si="774"/>
        <v>-5.95703329503157+0.128250263850905i</v>
      </c>
      <c r="E1598" t="str">
        <f t="shared" si="775"/>
        <v>2870</v>
      </c>
      <c r="F1598" t="str">
        <f t="shared" si="776"/>
        <v>0.777000777000777</v>
      </c>
      <c r="G1598" t="str">
        <f t="shared" si="771"/>
        <v>0.777000777000777</v>
      </c>
      <c r="H1598" t="str">
        <f t="shared" si="777"/>
        <v>8.42519777615482+2.34758129055969i</v>
      </c>
      <c r="I1598" t="str">
        <f t="shared" si="778"/>
        <v>574.911455606932i</v>
      </c>
      <c r="J1598" t="str">
        <f t="shared" si="772"/>
        <v>-281.716308774253+124.340009902009i</v>
      </c>
      <c r="K1598" t="str">
        <f t="shared" si="779"/>
        <v>0.753860906196524-1.70801749163659i</v>
      </c>
      <c r="L1598" t="str">
        <f t="shared" si="780"/>
        <v>0.0607301633655691-0.115724697900481i</v>
      </c>
      <c r="M1598" t="str">
        <f t="shared" si="781"/>
        <v>0.814591069562093-1.82374218953707i</v>
      </c>
      <c r="N1598" t="str">
        <f t="shared" si="782"/>
        <v>-0.649270782893657i</v>
      </c>
      <c r="O1598" t="str">
        <f t="shared" si="783"/>
        <v>0.796524899127742-0.60460572695728i</v>
      </c>
      <c r="P1598" t="str">
        <f t="shared" si="784"/>
        <v>0.203475100872258+0.60460572695728i</v>
      </c>
      <c r="Q1598" t="str">
        <f t="shared" si="785"/>
        <v>-0.203475100872258+0.044665055936377i</v>
      </c>
      <c r="R1598" t="str">
        <f t="shared" si="786"/>
        <v>-0.331758882583459-3.04422385515432i</v>
      </c>
      <c r="S1598" t="str">
        <f t="shared" si="787"/>
        <v>0.0673446765078207i</v>
      </c>
      <c r="T1598" t="str">
        <f t="shared" si="788"/>
        <v>0.205012270742758-0.0223421946261791i</v>
      </c>
      <c r="U1598" t="str">
        <f t="shared" si="789"/>
        <v>0.0001-1087.12392822333i</v>
      </c>
      <c r="V1598" t="str">
        <f t="shared" si="790"/>
        <v>0.00002-0.0174371472641151i</v>
      </c>
      <c r="W1598" t="str">
        <f t="shared" si="791"/>
        <v>0.0000199993584529566-0.0174368675822684i</v>
      </c>
      <c r="X1598" t="str">
        <f t="shared" si="792"/>
        <v>0.00109667607290892-0.0173676411390877i</v>
      </c>
      <c r="Y1598" t="str">
        <f t="shared" si="793"/>
        <v>0.009+0.919858328971091i</v>
      </c>
      <c r="Z1598" t="str">
        <f t="shared" si="794"/>
        <v>-0.230737450644943-0.0171633839338199i</v>
      </c>
      <c r="AA1598" t="str">
        <f t="shared" si="795"/>
        <v>0.148737287407703-13.2948720796359i</v>
      </c>
      <c r="AB1598" t="str">
        <f t="shared" si="796"/>
        <v>1.3957379133946-0.152107227509945i</v>
      </c>
      <c r="AC1598" t="str">
        <f t="shared" si="797"/>
        <v>1.85955127155707-2.66937130733962i</v>
      </c>
      <c r="AD1598" t="str">
        <f t="shared" si="798"/>
        <v>0.283600342358211+0.325308260323594i</v>
      </c>
      <c r="AE1598" t="str">
        <f t="shared" si="799"/>
        <v>-0.0598538294289899-0.0799283402204644i</v>
      </c>
      <c r="AF1598" t="str">
        <f t="shared" si="800"/>
        <v>-14.3822310711864-2.21933102670878i</v>
      </c>
      <c r="AG1598" t="str">
        <f t="shared" si="801"/>
        <v>1.01580895142415-0.0134738021947571i</v>
      </c>
      <c r="AH1598" t="str">
        <f t="shared" si="802"/>
        <v>0.655947415473622+1.27112625146903i</v>
      </c>
      <c r="AI1598">
        <f t="shared" si="803"/>
        <v>3.1091177632744618</v>
      </c>
      <c r="AJ1598">
        <f t="shared" si="804"/>
        <v>62.704618921565718</v>
      </c>
      <c r="AK1598"/>
      <c r="AL1598"/>
      <c r="AM1598"/>
      <c r="AN1598"/>
    </row>
    <row r="1599" spans="1:40" x14ac:dyDescent="0.25">
      <c r="A1599"/>
      <c r="B1599">
        <f t="shared" si="805"/>
        <v>146500</v>
      </c>
      <c r="C1599" s="237" t="str">
        <f t="shared" si="773"/>
        <v>-3.56096306310148E-06+0.0167168766543435i</v>
      </c>
      <c r="D1599" s="208" t="str">
        <f t="shared" si="774"/>
        <v>-5.95703325772278+0.128162721016634i</v>
      </c>
      <c r="E1599" t="str">
        <f t="shared" si="775"/>
        <v>2870</v>
      </c>
      <c r="F1599" t="str">
        <f t="shared" si="776"/>
        <v>0.777000777000777</v>
      </c>
      <c r="G1599" t="str">
        <f t="shared" si="771"/>
        <v>0.777000777000777</v>
      </c>
      <c r="H1599" t="str">
        <f t="shared" si="777"/>
        <v>8.42608445082434+2.34624642022511i</v>
      </c>
      <c r="I1599" t="str">
        <f t="shared" si="778"/>
        <v>575.304154688631i</v>
      </c>
      <c r="J1599" t="str">
        <f t="shared" si="772"/>
        <v>-282.102665147055+124.424941602762i</v>
      </c>
      <c r="K1599" t="str">
        <f t="shared" si="779"/>
        <v>0.752993536736594-1.70722590515714i</v>
      </c>
      <c r="L1599" t="str">
        <f t="shared" si="780"/>
        <v>0.0606651606199497-0.11567979387653i</v>
      </c>
      <c r="M1599" t="str">
        <f t="shared" si="781"/>
        <v>0.813658697356544-1.82290569903367i</v>
      </c>
      <c r="N1599" t="str">
        <f t="shared" si="782"/>
        <v>-0.649714273865579i</v>
      </c>
      <c r="O1599" t="str">
        <f t="shared" si="783"/>
        <v>0.796256683623107-0.604958919089165i</v>
      </c>
      <c r="P1599" t="str">
        <f t="shared" si="784"/>
        <v>0.203743316376893+0.604958919089165i</v>
      </c>
      <c r="Q1599" t="str">
        <f t="shared" si="785"/>
        <v>-0.203743316376893+0.044755354776414i</v>
      </c>
      <c r="R1599" t="str">
        <f t="shared" si="786"/>
        <v>-0.33175671285306-3.04209639606443i</v>
      </c>
      <c r="S1599" t="str">
        <f t="shared" si="787"/>
        <v>0.0673906769699161i</v>
      </c>
      <c r="T1599" t="str">
        <f t="shared" si="788"/>
        <v>0.205008935538524-0.0223573094684818i</v>
      </c>
      <c r="U1599" t="str">
        <f t="shared" si="789"/>
        <v>0.0001-1086.3818641085i</v>
      </c>
      <c r="V1599" t="str">
        <f t="shared" si="790"/>
        <v>0.00002-0.017425244774515i</v>
      </c>
      <c r="W1599" t="str">
        <f t="shared" si="791"/>
        <v>0.0000199993584529567-0.0174249652835779i</v>
      </c>
      <c r="X1599" t="str">
        <f t="shared" si="792"/>
        <v>0.00109521232457047-0.0173558767746546i</v>
      </c>
      <c r="Y1599" t="str">
        <f t="shared" si="793"/>
        <v>0.009+0.920486647501809i</v>
      </c>
      <c r="Z1599" t="str">
        <f t="shared" si="794"/>
        <v>-0.230418029148499-0.0171278261397895i</v>
      </c>
      <c r="AA1599" t="str">
        <f t="shared" si="795"/>
        <v>0.148505029985933-13.2854523387908i</v>
      </c>
      <c r="AB1599" t="str">
        <f t="shared" si="796"/>
        <v>1.39571520709033-0.1522101304161i</v>
      </c>
      <c r="AC1599" t="str">
        <f t="shared" si="797"/>
        <v>1.85817110309567-2.66810430167176i</v>
      </c>
      <c r="AD1599" t="str">
        <f t="shared" si="798"/>
        <v>0.28374094056977+0.325503013511966i</v>
      </c>
      <c r="AE1599" t="str">
        <f t="shared" si="799"/>
        <v>-0.0598038692914172-0.0798616283541437i</v>
      </c>
      <c r="AF1599" t="str">
        <f t="shared" si="800"/>
        <v>-14.3831177085471-2.21808369920848i</v>
      </c>
      <c r="AG1599" t="str">
        <f t="shared" si="801"/>
        <v>1.0158070620591-0.0134710622259509i</v>
      </c>
      <c r="AH1599" t="str">
        <f t="shared" si="802"/>
        <v>0.655554805708217+1.2700642242079i</v>
      </c>
      <c r="AI1599">
        <f t="shared" si="803"/>
        <v>3.1022908850056368</v>
      </c>
      <c r="AJ1599">
        <f t="shared" si="804"/>
        <v>62.699081729427526</v>
      </c>
      <c r="AK1599"/>
      <c r="AL1599"/>
      <c r="AM1599"/>
      <c r="AN1599"/>
    </row>
    <row r="1600" spans="1:40" x14ac:dyDescent="0.25">
      <c r="A1600"/>
      <c r="B1600">
        <f t="shared" si="805"/>
        <v>146600</v>
      </c>
      <c r="C1600" s="237" t="str">
        <f t="shared" si="773"/>
        <v>-3.55610665329922E-06+0.016705473601725i</v>
      </c>
      <c r="D1600" s="208" t="str">
        <f t="shared" si="774"/>
        <v>-5.9570332204903+0.128075297613225i</v>
      </c>
      <c r="E1600" t="str">
        <f t="shared" si="775"/>
        <v>2870</v>
      </c>
      <c r="F1600" t="str">
        <f t="shared" si="776"/>
        <v>0.777000777000777</v>
      </c>
      <c r="G1600" t="str">
        <f t="shared" si="771"/>
        <v>0.777000777000777</v>
      </c>
      <c r="H1600" t="str">
        <f t="shared" si="777"/>
        <v>8.42696951331203+2.34491288481538i</v>
      </c>
      <c r="I1600" t="str">
        <f t="shared" si="778"/>
        <v>575.69685377033i</v>
      </c>
      <c r="J1600" t="str">
        <f t="shared" si="772"/>
        <v>-282.489285334382+124.509873303515i</v>
      </c>
      <c r="K1600" t="str">
        <f t="shared" si="779"/>
        <v>0.752127570668947-1.70643479333263i</v>
      </c>
      <c r="L1600" t="str">
        <f t="shared" si="780"/>
        <v>0.060600252634066-0.115634901452885i</v>
      </c>
      <c r="M1600" t="str">
        <f t="shared" si="781"/>
        <v>0.812727823303013-1.82206969478552i</v>
      </c>
      <c r="N1600" t="str">
        <f t="shared" si="782"/>
        <v>-0.650157764837501i</v>
      </c>
      <c r="O1600" t="str">
        <f t="shared" si="783"/>
        <v>0.795988311507332-0.605311992235167i</v>
      </c>
      <c r="P1600" t="str">
        <f t="shared" si="784"/>
        <v>0.204011688492668+0.605311992235167i</v>
      </c>
      <c r="Q1600" t="str">
        <f t="shared" si="785"/>
        <v>-0.204011688492668+0.044845772602334i</v>
      </c>
      <c r="R1600" t="str">
        <f t="shared" si="786"/>
        <v>-0.331754541591336-3.03997180528925i</v>
      </c>
      <c r="S1600" t="str">
        <f t="shared" si="787"/>
        <v>0.0674366774320116i</v>
      </c>
      <c r="T1600" t="str">
        <f t="shared" si="788"/>
        <v>0.205005598035701-0.0223724240078998i</v>
      </c>
      <c r="U1600" t="str">
        <f t="shared" si="789"/>
        <v>0.0001-1085.64081235945i</v>
      </c>
      <c r="V1600" t="str">
        <f t="shared" si="790"/>
        <v>0.00002-0.0174133585229635i</v>
      </c>
      <c r="W1600" t="str">
        <f t="shared" si="791"/>
        <v>0.0000199993584529566-0.0174130792226755i</v>
      </c>
      <c r="X1600" t="str">
        <f t="shared" si="792"/>
        <v>0.00109375155535373-0.0173441282753982i</v>
      </c>
      <c r="Y1600" t="str">
        <f t="shared" si="793"/>
        <v>0.009+0.921114966032527i</v>
      </c>
      <c r="Z1600" t="str">
        <f t="shared" si="794"/>
        <v>-0.230099273513642-0.0170923677981188i</v>
      </c>
      <c r="AA1600" t="str">
        <f t="shared" si="795"/>
        <v>0.148273329965906-13.2760461663285i</v>
      </c>
      <c r="AB1600" t="str">
        <f t="shared" si="796"/>
        <v>1.3956924851371-0.152313031260195i</v>
      </c>
      <c r="AC1600" t="str">
        <f t="shared" si="797"/>
        <v>1.85679315706573-2.66683801876498i</v>
      </c>
      <c r="AD1600" t="str">
        <f t="shared" si="798"/>
        <v>0.283881623397171+0.325697707654087i</v>
      </c>
      <c r="AE1600" t="str">
        <f t="shared" si="799"/>
        <v>-0.0597540102973346-0.0797950150344956i</v>
      </c>
      <c r="AF1600" t="str">
        <f t="shared" si="800"/>
        <v>-14.3840027338023-2.21683758720215i</v>
      </c>
      <c r="AG1600" t="str">
        <f t="shared" si="801"/>
        <v>1.01580517295365-0.0134683303806275i</v>
      </c>
      <c r="AH1600" t="str">
        <f t="shared" si="802"/>
        <v>0.655162933275515+1.26900377707615i</v>
      </c>
      <c r="AI1600">
        <f t="shared" si="803"/>
        <v>3.0954693146234891</v>
      </c>
      <c r="AJ1600">
        <f t="shared" si="804"/>
        <v>62.693538619812678</v>
      </c>
      <c r="AK1600"/>
      <c r="AL1600"/>
      <c r="AM1600"/>
      <c r="AN1600"/>
    </row>
    <row r="1601" spans="1:40" x14ac:dyDescent="0.25">
      <c r="A1601"/>
      <c r="B1601">
        <f t="shared" si="805"/>
        <v>146700</v>
      </c>
      <c r="C1601" s="237" t="str">
        <f t="shared" si="773"/>
        <v>-3.55126017141946E-06+0.0166940860951883i</v>
      </c>
      <c r="D1601" s="208" t="str">
        <f t="shared" si="774"/>
        <v>-5.95703318333394+0.127987993396444i</v>
      </c>
      <c r="E1601" t="str">
        <f t="shared" si="775"/>
        <v>2870</v>
      </c>
      <c r="F1601" t="str">
        <f t="shared" si="776"/>
        <v>0.777000777000777</v>
      </c>
      <c r="G1601" t="str">
        <f t="shared" si="771"/>
        <v>0.777000777000777</v>
      </c>
      <c r="H1601" t="str">
        <f t="shared" si="777"/>
        <v>8.4278529673944+2.34358068273872i</v>
      </c>
      <c r="I1601" t="str">
        <f t="shared" si="778"/>
        <v>576.089552852028i</v>
      </c>
      <c r="J1601" t="str">
        <f t="shared" si="772"/>
        <v>-282.876169336235+124.594805004268i</v>
      </c>
      <c r="K1601" t="str">
        <f t="shared" si="779"/>
        <v>0.751263005193793-1.70564415639937i</v>
      </c>
      <c r="L1601" t="str">
        <f t="shared" si="780"/>
        <v>0.060535439246095-0.115590020690571i</v>
      </c>
      <c r="M1601" t="str">
        <f t="shared" si="781"/>
        <v>0.811798444439888-1.82123417708994i</v>
      </c>
      <c r="N1601" t="str">
        <f t="shared" si="782"/>
        <v>-0.650601255809423i</v>
      </c>
      <c r="O1601" t="str">
        <f t="shared" si="783"/>
        <v>0.795719782833202-0.605664946325839i</v>
      </c>
      <c r="P1601" t="str">
        <f t="shared" si="784"/>
        <v>0.204280217166798+0.605664946325839i</v>
      </c>
      <c r="Q1601" t="str">
        <f t="shared" si="785"/>
        <v>-0.204280217166798+0.044936309483584i</v>
      </c>
      <c r="R1601" t="str">
        <f t="shared" si="786"/>
        <v>-0.33175236879814-3.03785007696245i</v>
      </c>
      <c r="S1601" t="str">
        <f t="shared" si="787"/>
        <v>0.0674826778941071i</v>
      </c>
      <c r="T1601" t="str">
        <f t="shared" si="788"/>
        <v>0.205002258234245-0.0223875382442119i</v>
      </c>
      <c r="U1601" t="str">
        <f t="shared" si="789"/>
        <v>0.0001-1084.9007709059i</v>
      </c>
      <c r="V1601" t="str">
        <f t="shared" si="790"/>
        <v>0.00002-0.0174014884762539i</v>
      </c>
      <c r="W1601" t="str">
        <f t="shared" si="791"/>
        <v>0.0000199993584529565-0.0174012093663551i</v>
      </c>
      <c r="X1601" t="str">
        <f t="shared" si="792"/>
        <v>0.00109229375719008-0.0173323956093735i</v>
      </c>
      <c r="Y1601" t="str">
        <f t="shared" si="793"/>
        <v>0.009+0.921743284563245i</v>
      </c>
      <c r="Z1601" t="str">
        <f t="shared" si="794"/>
        <v>-0.229781181882791-0.0170570085589751i</v>
      </c>
      <c r="AA1601" t="str">
        <f t="shared" si="795"/>
        <v>0.148042185537778-13.2666535325042i</v>
      </c>
      <c r="AB1601" t="str">
        <f t="shared" si="796"/>
        <v>1.39566974753463-0.152415930040723i</v>
      </c>
      <c r="AC1601" t="str">
        <f t="shared" si="797"/>
        <v>1.85541742907731-2.66557245905547i</v>
      </c>
      <c r="AD1601" t="str">
        <f t="shared" si="798"/>
        <v>0.284022390818146+0.3258923427166i</v>
      </c>
      <c r="AE1601" t="str">
        <f t="shared" si="799"/>
        <v>-0.0597042521643482-0.0797285000270978i</v>
      </c>
      <c r="AF1601" t="str">
        <f t="shared" si="800"/>
        <v>-14.3848861507283-2.21559268934228i</v>
      </c>
      <c r="AG1601" t="str">
        <f t="shared" si="801"/>
        <v>1.01580328410461-0.0134656066400472i</v>
      </c>
      <c r="AH1601" t="str">
        <f t="shared" si="802"/>
        <v>0.654771796236628+1.26794490633937i</v>
      </c>
      <c r="AI1601">
        <f t="shared" si="803"/>
        <v>3.0886530433186326</v>
      </c>
      <c r="AJ1601">
        <f t="shared" si="804"/>
        <v>62.687989599541652</v>
      </c>
      <c r="AK1601"/>
      <c r="AL1601"/>
      <c r="AM1601"/>
      <c r="AN1601"/>
    </row>
    <row r="1602" spans="1:40" x14ac:dyDescent="0.25">
      <c r="A1602"/>
      <c r="B1602">
        <f t="shared" si="805"/>
        <v>146800</v>
      </c>
      <c r="C1602" s="237" t="str">
        <f t="shared" si="773"/>
        <v>-3.54642359041984E-06+0.0166827141029636i</v>
      </c>
      <c r="D1602" s="208" t="str">
        <f t="shared" si="774"/>
        <v>-5.95703314625348+0.127900808122721i</v>
      </c>
      <c r="E1602" t="str">
        <f t="shared" si="775"/>
        <v>2870</v>
      </c>
      <c r="F1602" t="str">
        <f t="shared" si="776"/>
        <v>0.777000777000777</v>
      </c>
      <c r="G1602" t="str">
        <f t="shared" si="771"/>
        <v>0.777000777000777</v>
      </c>
      <c r="H1602" t="str">
        <f t="shared" si="777"/>
        <v>8.42873481683738+2.34224981240443i</v>
      </c>
      <c r="I1602" t="str">
        <f t="shared" si="778"/>
        <v>576.482251933727i</v>
      </c>
      <c r="J1602" t="str">
        <f t="shared" si="772"/>
        <v>-283.263317152613+124.67973670502i</v>
      </c>
      <c r="K1602" t="str">
        <f t="shared" si="779"/>
        <v>0.750399837517624-1.70485399459033i</v>
      </c>
      <c r="L1602" t="str">
        <f t="shared" si="780"/>
        <v>0.0604707202944909-0.115545151650301i</v>
      </c>
      <c r="M1602" t="str">
        <f t="shared" si="781"/>
        <v>0.810870557812115-1.82039914624063i</v>
      </c>
      <c r="N1602" t="str">
        <f t="shared" si="782"/>
        <v>-0.651044746781345i</v>
      </c>
      <c r="O1602" t="str">
        <f t="shared" si="783"/>
        <v>0.795451097653532-0.606017781291763i</v>
      </c>
      <c r="P1602" t="str">
        <f t="shared" si="784"/>
        <v>0.204548902346468+0.606017781291763i</v>
      </c>
      <c r="Q1602" t="str">
        <f t="shared" si="785"/>
        <v>-0.204548902346468+0.0450269654895821i</v>
      </c>
      <c r="R1602" t="str">
        <f t="shared" si="786"/>
        <v>-0.331750194473401-3.03573120523373i</v>
      </c>
      <c r="S1602" t="str">
        <f t="shared" si="787"/>
        <v>0.0675286783562026i</v>
      </c>
      <c r="T1602" t="str">
        <f t="shared" si="788"/>
        <v>0.204998916134116-0.022402652177202i</v>
      </c>
      <c r="U1602" t="str">
        <f t="shared" si="789"/>
        <v>0.0001-1084.16173768321i</v>
      </c>
      <c r="V1602" t="str">
        <f t="shared" si="790"/>
        <v>0.00002-0.0173896346012701i</v>
      </c>
      <c r="W1602" t="str">
        <f t="shared" si="791"/>
        <v>0.0000199993584529566-0.0173893556815012i</v>
      </c>
      <c r="X1602" t="str">
        <f t="shared" si="792"/>
        <v>0.00109083892203822-0.0173206787447211i</v>
      </c>
      <c r="Y1602" t="str">
        <f t="shared" si="793"/>
        <v>0.009+0.922371603093963i</v>
      </c>
      <c r="Z1602" t="str">
        <f t="shared" si="794"/>
        <v>-0.229463752404863-0.0170217480740099i</v>
      </c>
      <c r="AA1602" t="str">
        <f t="shared" si="795"/>
        <v>0.1478115948991-13.2572744076609i</v>
      </c>
      <c r="AB1602" t="str">
        <f t="shared" si="796"/>
        <v>1.39564699428262-0.152518826756214i</v>
      </c>
      <c r="AC1602" t="str">
        <f t="shared" si="797"/>
        <v>1.85404391475012-2.66430762297404i</v>
      </c>
      <c r="AD1602" t="str">
        <f t="shared" si="798"/>
        <v>0.284163242810409+0.326086918666143i</v>
      </c>
      <c r="AE1602" t="str">
        <f t="shared" si="799"/>
        <v>-0.0596545946110453-0.0796620830982849i</v>
      </c>
      <c r="AF1602" t="str">
        <f t="shared" si="800"/>
        <v>-14.3857679630909-2.21434900428171i</v>
      </c>
      <c r="AG1602" t="str">
        <f t="shared" si="801"/>
        <v>1.01580139550877-0.0134628909855242i</v>
      </c>
      <c r="AH1602" t="str">
        <f t="shared" si="802"/>
        <v>0.654381392658955+1.266887608275i</v>
      </c>
      <c r="AI1602">
        <f t="shared" si="803"/>
        <v>3.0818420623026861</v>
      </c>
      <c r="AJ1602">
        <f t="shared" si="804"/>
        <v>62.682434675428574</v>
      </c>
      <c r="AK1602"/>
      <c r="AL1602"/>
      <c r="AM1602"/>
      <c r="AN1602"/>
    </row>
    <row r="1603" spans="1:40" x14ac:dyDescent="0.25">
      <c r="A1603"/>
      <c r="B1603">
        <f t="shared" si="805"/>
        <v>146900</v>
      </c>
      <c r="C1603" s="237" t="str">
        <f t="shared" si="773"/>
        <v>-3.54159688335007E-06+0.0166713575933675i</v>
      </c>
      <c r="D1603" s="208" t="str">
        <f t="shared" si="774"/>
        <v>-5.95703310924873+0.127813741549151i</v>
      </c>
      <c r="E1603" t="str">
        <f t="shared" si="775"/>
        <v>2870</v>
      </c>
      <c r="F1603" t="str">
        <f t="shared" si="776"/>
        <v>0.777000777000777</v>
      </c>
      <c r="G1603" t="str">
        <f t="shared" si="771"/>
        <v>0.777000777000777</v>
      </c>
      <c r="H1603" t="str">
        <f t="shared" si="777"/>
        <v>8.42961506539625+2.34092027222301i</v>
      </c>
      <c r="I1603" t="str">
        <f t="shared" si="778"/>
        <v>576.874951015426i</v>
      </c>
      <c r="J1603" t="str">
        <f t="shared" si="772"/>
        <v>-283.650728783517+124.764668405773i</v>
      </c>
      <c r="K1603" t="str">
        <f t="shared" si="779"/>
        <v>0.749538064853189-1.70406430813514i</v>
      </c>
      <c r="L1603" t="str">
        <f t="shared" si="780"/>
        <v>0.060406095617987-0.11550029439248i</v>
      </c>
      <c r="M1603" t="str">
        <f t="shared" si="781"/>
        <v>0.809944160471176-1.81956460252762i</v>
      </c>
      <c r="N1603" t="str">
        <f t="shared" si="782"/>
        <v>-0.651488237753266i</v>
      </c>
      <c r="O1603" t="str">
        <f t="shared" si="783"/>
        <v>0.795182256021169-0.60637049706354i</v>
      </c>
      <c r="P1603" t="str">
        <f t="shared" si="784"/>
        <v>0.204817743978831+0.60637049706354i</v>
      </c>
      <c r="Q1603" t="str">
        <f t="shared" si="785"/>
        <v>-0.204817743978831+0.0451177406897261i</v>
      </c>
      <c r="R1603" t="str">
        <f t="shared" si="786"/>
        <v>-0.331748018617004-3.03361518426866i</v>
      </c>
      <c r="S1603" t="str">
        <f t="shared" si="787"/>
        <v>0.0675746788182982i</v>
      </c>
      <c r="T1603" t="str">
        <f t="shared" si="788"/>
        <v>0.204995571735267-0.0224177658066509i</v>
      </c>
      <c r="U1603" t="str">
        <f t="shared" si="789"/>
        <v>0.0001-1083.42371063237i</v>
      </c>
      <c r="V1603" t="str">
        <f t="shared" si="790"/>
        <v>0.00002-0.017377796864986i</v>
      </c>
      <c r="W1603" t="str">
        <f t="shared" si="791"/>
        <v>0.0000199993584529565-0.017377518135088i</v>
      </c>
      <c r="X1603" t="str">
        <f t="shared" si="792"/>
        <v>0.00108938704188392-0.017308977649666i</v>
      </c>
      <c r="Y1603" t="str">
        <f t="shared" si="793"/>
        <v>0.009+0.922999921624681i</v>
      </c>
      <c r="Z1603" t="str">
        <f t="shared" si="794"/>
        <v>-0.229146983235244-0.0169865859963505i</v>
      </c>
      <c r="AA1603" t="str">
        <f t="shared" si="795"/>
        <v>0.147581556254788-13.2479087622297i</v>
      </c>
      <c r="AB1603" t="str">
        <f t="shared" si="796"/>
        <v>1.39562422538077-0.152621721405176i</v>
      </c>
      <c r="AC1603" t="str">
        <f t="shared" si="797"/>
        <v>1.85267260971357-2.66304351094606i</v>
      </c>
      <c r="AD1603" t="str">
        <f t="shared" si="798"/>
        <v>0.284304179351662+0.326281435469362i</v>
      </c>
      <c r="AE1603" t="str">
        <f t="shared" si="799"/>
        <v>-0.0596050373569919-0.0795957640151479i</v>
      </c>
      <c r="AF1603" t="str">
        <f t="shared" si="800"/>
        <v>-14.386648174645-2.21310653067386i</v>
      </c>
      <c r="AG1603" t="str">
        <f t="shared" si="801"/>
        <v>1.01579950716295-0.013460183398427i</v>
      </c>
      <c r="AH1603" t="str">
        <f t="shared" si="802"/>
        <v>0.653991720616096+1.26583187917229i</v>
      </c>
      <c r="AI1603">
        <f t="shared" si="803"/>
        <v>3.0750363628080883</v>
      </c>
      <c r="AJ1603">
        <f t="shared" si="804"/>
        <v>62.676873854283485</v>
      </c>
      <c r="AK1603"/>
      <c r="AL1603"/>
      <c r="AM1603"/>
      <c r="AN1603"/>
    </row>
    <row r="1604" spans="1:40" x14ac:dyDescent="0.25">
      <c r="A1604"/>
      <c r="B1604">
        <f t="shared" si="805"/>
        <v>147000</v>
      </c>
      <c r="C1604" s="237" t="str">
        <f t="shared" si="773"/>
        <v>-3.53678002335143E-06+0.0166600165348027i</v>
      </c>
      <c r="D1604" s="208" t="str">
        <f t="shared" si="774"/>
        <v>-5.95703307231947+0.127726793433487i</v>
      </c>
      <c r="E1604" t="str">
        <f t="shared" si="775"/>
        <v>2870</v>
      </c>
      <c r="F1604" t="str">
        <f t="shared" si="776"/>
        <v>0.777000777000777</v>
      </c>
      <c r="G1604" t="str">
        <f t="shared" si="771"/>
        <v>0.777000777000777</v>
      </c>
      <c r="H1604" t="str">
        <f t="shared" si="777"/>
        <v>8.43049371681575+2.33959206060605i</v>
      </c>
      <c r="I1604" t="str">
        <f t="shared" si="778"/>
        <v>577.267650097124i</v>
      </c>
      <c r="J1604" t="str">
        <f t="shared" si="772"/>
        <v>-284.038404228947+124.849600106526i</v>
      </c>
      <c r="K1604" t="str">
        <f t="shared" si="779"/>
        <v>0.748677684419478-1.70327509726013i</v>
      </c>
      <c r="L1604" t="str">
        <f t="shared" si="780"/>
        <v>0.0603415650555922-0.115455448977201i</v>
      </c>
      <c r="M1604" t="str">
        <f t="shared" si="781"/>
        <v>0.80901924947507-1.81873054623733i</v>
      </c>
      <c r="N1604" t="str">
        <f t="shared" si="782"/>
        <v>-0.651931728725188i</v>
      </c>
      <c r="O1604" t="str">
        <f t="shared" si="783"/>
        <v>0.794913257988988-0.606723093571797i</v>
      </c>
      <c r="P1604" t="str">
        <f t="shared" si="784"/>
        <v>0.205086742011012+0.606723093571797i</v>
      </c>
      <c r="Q1604" t="str">
        <f t="shared" si="785"/>
        <v>-0.205086742011012+0.045208635153391i</v>
      </c>
      <c r="R1604" t="str">
        <f t="shared" si="786"/>
        <v>-0.331745841228836-3.0315020082487i</v>
      </c>
      <c r="S1604" t="str">
        <f t="shared" si="787"/>
        <v>0.0676206792803936i</v>
      </c>
      <c r="T1604" t="str">
        <f t="shared" si="788"/>
        <v>0.204992225037654-0.0224328791323395i</v>
      </c>
      <c r="U1604" t="str">
        <f t="shared" si="789"/>
        <v>0.0001-1082.68668769997i</v>
      </c>
      <c r="V1604" t="str">
        <f t="shared" si="790"/>
        <v>0.00002-0.0173659752344656i</v>
      </c>
      <c r="W1604" t="str">
        <f t="shared" si="791"/>
        <v>0.0000199993584529566-0.0173656966941805i</v>
      </c>
      <c r="X1604" t="str">
        <f t="shared" si="792"/>
        <v>0.00108793810874011-0.0172972922925192i</v>
      </c>
      <c r="Y1604" t="str">
        <f t="shared" si="793"/>
        <v>0.009+0.923628240155399i</v>
      </c>
      <c r="Z1604" t="str">
        <f t="shared" si="794"/>
        <v>-0.228830872535778-0.0169515219805951i</v>
      </c>
      <c r="AA1604" t="str">
        <f t="shared" si="795"/>
        <v>0.147352067817086-13.2385565667288i</v>
      </c>
      <c r="AB1604" t="str">
        <f t="shared" si="796"/>
        <v>1.39560144082877-0.152724613986116i</v>
      </c>
      <c r="AC1604" t="str">
        <f t="shared" si="797"/>
        <v>1.85130350960676-2.66178012339153i</v>
      </c>
      <c r="AD1604" t="str">
        <f t="shared" si="798"/>
        <v>0.284445200419596+0.326475893092898i</v>
      </c>
      <c r="AE1604" t="str">
        <f t="shared" si="799"/>
        <v>-0.0595555801227316-0.0795295425455327i</v>
      </c>
      <c r="AF1604" t="str">
        <f t="shared" si="800"/>
        <v>-14.3875267891352-2.21186526717256i</v>
      </c>
      <c r="AG1604" t="str">
        <f t="shared" si="801"/>
        <v>1.01579761906398-0.0134574838601778i</v>
      </c>
      <c r="AH1604" t="str">
        <f t="shared" si="802"/>
        <v>0.653602778187934+1.2647777153323i</v>
      </c>
      <c r="AI1604">
        <f t="shared" si="803"/>
        <v>3.0682359360885747</v>
      </c>
      <c r="AJ1604">
        <f t="shared" si="804"/>
        <v>62.671307142909427</v>
      </c>
      <c r="AK1604"/>
      <c r="AL1604"/>
      <c r="AM1604"/>
      <c r="AN1604"/>
    </row>
    <row r="1605" spans="1:40" x14ac:dyDescent="0.25">
      <c r="A1605"/>
      <c r="B1605">
        <f t="shared" si="805"/>
        <v>147100</v>
      </c>
      <c r="C1605" s="237" t="str">
        <f t="shared" si="773"/>
        <v>-3.53197298365649E-06+0.0166486908957581i</v>
      </c>
      <c r="D1605" s="208" t="str">
        <f t="shared" si="774"/>
        <v>-5.9570330354655+0.127639963534145i</v>
      </c>
      <c r="E1605" t="str">
        <f t="shared" si="775"/>
        <v>2870</v>
      </c>
      <c r="F1605" t="str">
        <f t="shared" si="776"/>
        <v>0.777000777000777</v>
      </c>
      <c r="G1605" t="str">
        <f t="shared" ref="G1605:G1668" si="806">IF($C$11=$C$7,$C$24,F1605)</f>
        <v>0.777000777000777</v>
      </c>
      <c r="H1605" t="str">
        <f t="shared" si="777"/>
        <v>8.43137077483007+2.33826517596633i</v>
      </c>
      <c r="I1605" t="str">
        <f t="shared" si="778"/>
        <v>577.660349178823i</v>
      </c>
      <c r="J1605" t="str">
        <f t="shared" ref="J1605:J1668" si="807">IMSUM(COMPLEX(0,2*PI()*B1605*$C$113*$C$112),COMPLEX(0,2*PI()*B1605*$C$113*$C$111),COMPLEX(0,2*PI()*B1605*$C$28*10^-12*$C$111),COMPLEX(-1*2*PI()*B1605*2*PI()*B1605*$C$113*$C$112*$C$28*10^-12*$C$111,0),COMPLEX(1,0))</f>
        <v>-284.426343488902+124.934531807279i</v>
      </c>
      <c r="K1605" t="str">
        <f t="shared" si="779"/>
        <v>0.747818693441722-1.70248636218833i</v>
      </c>
      <c r="L1605" t="str">
        <f t="shared" si="780"/>
        <v>0.0602771284465928-0.115410615464251i</v>
      </c>
      <c r="M1605" t="str">
        <f t="shared" si="781"/>
        <v>0.808095821888315-1.81789697765258i</v>
      </c>
      <c r="N1605" t="str">
        <f t="shared" si="782"/>
        <v>-0.65237521969711i</v>
      </c>
      <c r="O1605" t="str">
        <f t="shared" si="783"/>
        <v>0.794644103609899-0.607075570747185i</v>
      </c>
      <c r="P1605" t="str">
        <f t="shared" si="784"/>
        <v>0.205355896390101+0.607075570747185i</v>
      </c>
      <c r="Q1605" t="str">
        <f t="shared" si="785"/>
        <v>-0.205355896390101+0.045299648949925i</v>
      </c>
      <c r="R1605" t="str">
        <f t="shared" si="786"/>
        <v>-0.331743662308805-3.02939167137119i</v>
      </c>
      <c r="S1605" t="str">
        <f t="shared" si="787"/>
        <v>0.0676666797424892i</v>
      </c>
      <c r="T1605" t="str">
        <f t="shared" si="788"/>
        <v>0.204988876041238-0.0224479921540504i</v>
      </c>
      <c r="U1605" t="str">
        <f t="shared" si="789"/>
        <v>0.0001-1081.95066683817i</v>
      </c>
      <c r="V1605" t="str">
        <f t="shared" si="790"/>
        <v>0.00002-0.0173541696768623i</v>
      </c>
      <c r="W1605" t="str">
        <f t="shared" si="791"/>
        <v>0.0000199993584529565-0.0173538913259319i</v>
      </c>
      <c r="X1605" t="str">
        <f t="shared" si="792"/>
        <v>0.0010864921146465-0.0172856226416747i</v>
      </c>
      <c r="Y1605" t="str">
        <f t="shared" si="793"/>
        <v>0.009+0.924256558686117i</v>
      </c>
      <c r="Z1605" t="str">
        <f t="shared" si="794"/>
        <v>-0.228515418474709-0.0169165556828014i</v>
      </c>
      <c r="AA1605" t="str">
        <f t="shared" si="795"/>
        <v>0.147123127805525-13.2292177917635i</v>
      </c>
      <c r="AB1605" t="str">
        <f t="shared" si="796"/>
        <v>1.39557864062636-0.152827504497554i</v>
      </c>
      <c r="AC1605" t="str">
        <f t="shared" si="797"/>
        <v>1.84993661007845-2.66051746072525i</v>
      </c>
      <c r="AD1605" t="str">
        <f t="shared" si="798"/>
        <v>0.284586305991878+0.326670291503398i</v>
      </c>
      <c r="AE1605" t="str">
        <f t="shared" si="799"/>
        <v>-0.0595062226297717-0.0794634184580289i</v>
      </c>
      <c r="AF1605" t="str">
        <f t="shared" si="800"/>
        <v>-14.3884038102956-2.21062521243219i</v>
      </c>
      <c r="AG1605" t="str">
        <f t="shared" si="801"/>
        <v>1.01579573120871-0.0134547923522518i</v>
      </c>
      <c r="AH1605" t="str">
        <f t="shared" si="802"/>
        <v>0.653214563460449+1.2637251130677i</v>
      </c>
      <c r="AI1605">
        <f t="shared" si="803"/>
        <v>3.0614407734178379</v>
      </c>
      <c r="AJ1605">
        <f t="shared" si="804"/>
        <v>62.665734548105377</v>
      </c>
      <c r="AK1605"/>
      <c r="AL1605"/>
      <c r="AM1605"/>
      <c r="AN1605"/>
    </row>
    <row r="1606" spans="1:40" x14ac:dyDescent="0.25">
      <c r="A1606"/>
      <c r="B1606">
        <f t="shared" si="805"/>
        <v>147200</v>
      </c>
      <c r="C1606" s="237" t="str">
        <f t="shared" ref="C1606:C1669" si="808">IMPRODUCT(COMPLEX(-1,0),IMDIV(IMPRODUCT(G1606,COMPLEX($C$100+$C$101,0)),COMPLEX($C$100,2*PI()*B1606*$C$103*$C$102*(2*$C$100+$C$101))))</f>
        <v>-3.52717573758871E-06+0.0166373806448079i</v>
      </c>
      <c r="D1606" s="208" t="str">
        <f t="shared" ref="D1606:D1669" si="809">IMPRODUCT(COMPLEX($C$106,0),IMSUB(C1606,G1606))</f>
        <v>-5.95703299868662+0.127553251610194i</v>
      </c>
      <c r="E1606" t="str">
        <f t="shared" ref="E1606:E1669" si="810">IMDIV(COMPLEX($C$20*10^3,0),COMPLEX(1,2*PI()*B1606*$C$20*1000*$C$29*10^-12))</f>
        <v>2870</v>
      </c>
      <c r="F1606" t="str">
        <f t="shared" ref="F1606:F1669" si="811">IMDIV(COMPLEX($C$22*1000,0),IMSUM(COMPLEX($C$22*1000,0),E1606))</f>
        <v>0.777000777000777</v>
      </c>
      <c r="G1606" t="str">
        <f t="shared" si="806"/>
        <v>0.777000777000777</v>
      </c>
      <c r="H1606" t="str">
        <f t="shared" ref="H1606:H1669" si="812">IMPRODUCT(COMPLEX($C$108,0),IMPRODUCT(COMPLEX(-1,0),D1606),IMDIV(COMPLEX(0,2*PI()*B1606*$C$109*$C$110),COMPLEX(1,2*PI()*B1606*$C$109*$C$110)))</f>
        <v>8.43224624316293+2.33693961671778i</v>
      </c>
      <c r="I1606" t="str">
        <f t="shared" ref="I1606:I1669" si="813">COMPLEX(0,2*PI()*B1606*$C$113*$C$112*$C$114)</f>
        <v>578.053048260522i</v>
      </c>
      <c r="J1606" t="str">
        <f t="shared" si="807"/>
        <v>-284.814546563383+125.019463508031i</v>
      </c>
      <c r="K1606" t="str">
        <f t="shared" ref="K1606:K1669" si="814">IMDIV(I1606,J1606)</f>
        <v>0.746961089151356-1.7016981031395i</v>
      </c>
      <c r="L1606" t="str">
        <f t="shared" ref="L1606:L1669" si="815">IMDIV(COMPLEX($C$117,0),COMPLEX(1,2*PI()*B1606*$C$115*$C$116))</f>
        <v>0.0602127856305517-0.115365793913109i</v>
      </c>
      <c r="M1606" t="str">
        <f t="shared" ref="M1606:M1669" si="816">IMSUM(K1606,L1606)</f>
        <v>0.807173874781908-1.81706389705261i</v>
      </c>
      <c r="N1606" t="str">
        <f t="shared" ref="N1606:N1669" si="817">COMPLEX(0,-2*PI()*B1606*$C$43)</f>
        <v>-0.652818710669032i</v>
      </c>
      <c r="O1606" t="str">
        <f t="shared" ref="O1606:O1669" si="818">IMEXP(N1606)</f>
        <v>0.794374792936838-0.607427928520376i</v>
      </c>
      <c r="P1606" t="str">
        <f t="shared" ref="P1606:P1669" si="819">IMSUB(COMPLEX(1,0),O1606)</f>
        <v>0.205625207063162+0.607427928520376i</v>
      </c>
      <c r="Q1606" t="str">
        <f t="shared" ref="Q1606:Q1669" si="820">IMSUM(COMPLEX(0,2*PI()*B1606*$C$43),O1606,COMPLEX(-1,0))</f>
        <v>-0.205625207063162+0.045390782148656i</v>
      </c>
      <c r="R1606" t="str">
        <f t="shared" ref="R1606:R1669" si="821">IMDIV(P1606,Q1606)</f>
        <v>-0.331741481856809-3.02728416784914i</v>
      </c>
      <c r="S1606" t="str">
        <f t="shared" ref="S1606:S1669" si="822">IMDIV(COMPLEX(0,2*PI()*B1606*$C$123),COMPLEX($C$124,0))</f>
        <v>0.0677126802045846i</v>
      </c>
      <c r="T1606" t="str">
        <f t="shared" ref="T1606:T1669" si="823">IMPRODUCT(R1606,S1606)</f>
        <v>0.204985524745971-0.0224631048715651i</v>
      </c>
      <c r="U1606" t="str">
        <f t="shared" ref="U1606:U1669" si="824">IMDIV(COMPLEX(1,2*PI()*B1606*$C$16*10^-3*$C$15*10^-6),COMPLEX(0,2*PI()*B1606*$C$15*10^-6))</f>
        <v>0.0001-1081.21564600472i</v>
      </c>
      <c r="V1606" t="str">
        <f t="shared" ref="V1606:V1669" si="825">IMSUM(COMPLEX($C$18*10^-3,0),IMDIV(COMPLEX(1,0),COMPLEX(0,2*PI()*B1606*($C$17*1*10^-6))))</f>
        <v>0.00002-0.0173423801594188i</v>
      </c>
      <c r="W1606" t="str">
        <f t="shared" ref="W1606:W1669" si="826">IMDIV(IMPRODUCT(U1606,V1606),IMSUM(U1606,V1606))</f>
        <v>0.0000199993584529565-0.017342101997586i</v>
      </c>
      <c r="X1606" t="str">
        <f t="shared" ref="X1606:X1669" si="827">IMDIV(IMPRODUCT(COMPLEX($C$19,0),W1606),IMSUM(COMPLEX($C$19,0),W1606))</f>
        <v>0.00108504905166975-0.017273968665612i</v>
      </c>
      <c r="Y1606" t="str">
        <f t="shared" ref="Y1606:Y1669" si="828">COMPLEX($C$13*10^-3,2*PI()*B1606*$C$12*0.000001)</f>
        <v>0.009+0.924884877216835i</v>
      </c>
      <c r="Z1606" t="str">
        <f t="shared" ref="Z1606:Z1669" si="829">IMPRODUCT(COMPLEX($C$6,0),IMDIV(X1606,IMSUM(X1606,Y1606)))</f>
        <v>-0.228200619226692-0.0168816867604835i</v>
      </c>
      <c r="AA1606" t="str">
        <f t="shared" ref="AA1606:AA1669" si="830">IMDIV(COMPLEX($C$6,0),IMSUM(X1606,Y1606))</f>
        <v>0.146894734446893-13.2198924080258i</v>
      </c>
      <c r="AB1606" t="str">
        <f t="shared" ref="AB1606:AB1669" si="831">IMPRODUCT(COMPLEX($C$119,0),T1606)</f>
        <v>1.39555582477321-0.152930392938003i</v>
      </c>
      <c r="AC1606" t="str">
        <f t="shared" ref="AC1606:AC1669" si="832">IMSUM(COMPLEX(1,0),IMPRODUCT(AB1606,M1606))</f>
        <v>1.84857190678694-2.65925552335657i</v>
      </c>
      <c r="AD1606" t="str">
        <f t="shared" ref="AD1606:AD1669" si="833">IMDIV(AB1606,AC1606)</f>
        <v>0.284727496046165+0.32686463066751i</v>
      </c>
      <c r="AE1606" t="str">
        <f t="shared" ref="AE1606:AE1669" si="834">IMPRODUCT(AD1606,AA1606,X1606)</f>
        <v>-0.0594569646005905-0.0793973915219782i</v>
      </c>
      <c r="AF1606" t="str">
        <f t="shared" ref="AF1606:AF1669" si="835">IMSUB(D1606,H1606)</f>
        <v>-14.3892792418496-2.20938636510759i</v>
      </c>
      <c r="AG1606" t="str">
        <f t="shared" ref="AG1606:AG1669" si="836">IMSUM(COMPLEX(1,0),IMPRODUCT(AD1606,AA1606,COMPLEX($C$127,0)))</f>
        <v>1.01579384359399-0.013452108856178i</v>
      </c>
      <c r="AH1606" t="str">
        <f t="shared" ref="AH1606:AH1669" si="837">IMDIV(IMPRODUCT(AE1606,AF1606),AG1606)</f>
        <v>0.652827074525848+1.26267406870294i</v>
      </c>
      <c r="AI1606">
        <f t="shared" ref="AI1606:AI1669" si="838">20*LOG10(IMABS(AH1606))</f>
        <v>3.0546508660910603</v>
      </c>
      <c r="AJ1606">
        <f t="shared" ref="AJ1606:AJ1669" si="839">IMARGUMENT(AH1606)*180/PI()</f>
        <v>62.660156076664698</v>
      </c>
      <c r="AK1606"/>
      <c r="AL1606"/>
      <c r="AM1606"/>
      <c r="AN1606"/>
    </row>
    <row r="1607" spans="1:40" x14ac:dyDescent="0.25">
      <c r="A1607"/>
      <c r="B1607">
        <f t="shared" si="805"/>
        <v>147300</v>
      </c>
      <c r="C1607" s="237" t="str">
        <f t="shared" si="808"/>
        <v>-3.52238825856209E-06+0.0166260857506118i</v>
      </c>
      <c r="D1607" s="208" t="str">
        <f t="shared" si="809"/>
        <v>-5.9570329619826+0.127466657421357i</v>
      </c>
      <c r="E1607" t="str">
        <f t="shared" si="810"/>
        <v>2870</v>
      </c>
      <c r="F1607" t="str">
        <f t="shared" si="811"/>
        <v>0.777000777000777</v>
      </c>
      <c r="G1607" t="str">
        <f t="shared" si="806"/>
        <v>0.777000777000777</v>
      </c>
      <c r="H1607" t="str">
        <f t="shared" si="812"/>
        <v>8.43312012552752+2.33561538127551i</v>
      </c>
      <c r="I1607" t="str">
        <f t="shared" si="813"/>
        <v>578.445747342221i</v>
      </c>
      <c r="J1607" t="str">
        <f t="shared" si="807"/>
        <v>-285.203013452389+125.104395208784i</v>
      </c>
      <c r="K1607" t="str">
        <f t="shared" si="814"/>
        <v>0.746104868786037-1.70091032033011i</v>
      </c>
      <c r="L1607" t="str">
        <f t="shared" si="815"/>
        <v>0.0601485364473076-0.115320984382948i</v>
      </c>
      <c r="M1607" t="str">
        <f t="shared" si="816"/>
        <v>0.806253405233345-1.81623130471306i</v>
      </c>
      <c r="N1607" t="str">
        <f t="shared" si="817"/>
        <v>-0.653262201640954i</v>
      </c>
      <c r="O1607" t="str">
        <f t="shared" si="818"/>
        <v>0.794105326022776-0.607780166822068i</v>
      </c>
      <c r="P1607" t="str">
        <f t="shared" si="819"/>
        <v>0.205894673977224+0.607780166822068i</v>
      </c>
      <c r="Q1607" t="str">
        <f t="shared" si="820"/>
        <v>-0.205894673977224+0.045482034818886i</v>
      </c>
      <c r="R1607" t="str">
        <f t="shared" si="821"/>
        <v>-0.331739299872747-3.02517949191136i</v>
      </c>
      <c r="S1607" t="str">
        <f t="shared" si="822"/>
        <v>0.0677586806666802i</v>
      </c>
      <c r="T1607" t="str">
        <f t="shared" si="823"/>
        <v>0.204982171151812-0.0224782172846655i</v>
      </c>
      <c r="U1607" t="str">
        <f t="shared" si="824"/>
        <v>0.0001-1080.4816231629i</v>
      </c>
      <c r="V1607" t="str">
        <f t="shared" si="825"/>
        <v>0.00002-0.0173306066494667i</v>
      </c>
      <c r="W1607" t="str">
        <f t="shared" si="826"/>
        <v>0.0000199993584529565-0.0173303286764748i</v>
      </c>
      <c r="X1607" t="str">
        <f t="shared" si="827"/>
        <v>0.0010836089119032-0.017262330332894i</v>
      </c>
      <c r="Y1607" t="str">
        <f t="shared" si="828"/>
        <v>0.009+0.925513195747553i</v>
      </c>
      <c r="Z1607" t="str">
        <f t="shared" si="829"/>
        <v>-0.227886472972735-0.0168469148726027i</v>
      </c>
      <c r="AA1607" t="str">
        <f t="shared" si="830"/>
        <v>0.1466668859752-13.2105803862941i</v>
      </c>
      <c r="AB1607" t="str">
        <f t="shared" si="831"/>
        <v>1.39553299326904-0.153033279305979i</v>
      </c>
      <c r="AC1607" t="str">
        <f t="shared" si="832"/>
        <v>1.84720939540023-2.65799431168962i</v>
      </c>
      <c r="AD1607" t="str">
        <f t="shared" si="833"/>
        <v>0.284868770560105+0.32705891055188i</v>
      </c>
      <c r="AE1607" t="str">
        <f t="shared" si="834"/>
        <v>-0.059407805758628-0.0793314615074624i</v>
      </c>
      <c r="AF1607" t="str">
        <f t="shared" si="835"/>
        <v>-14.3901530875101-2.20814872385415i</v>
      </c>
      <c r="AG1607" t="str">
        <f t="shared" si="836"/>
        <v>1.01579195621669-0.0134494333535384i</v>
      </c>
      <c r="AH1607" t="str">
        <f t="shared" si="837"/>
        <v>0.652440309482465+1.261624578574i</v>
      </c>
      <c r="AI1607">
        <f t="shared" si="838"/>
        <v>3.0478662054235239</v>
      </c>
      <c r="AJ1607">
        <f t="shared" si="839"/>
        <v>62.65457173537412</v>
      </c>
      <c r="AK1607"/>
      <c r="AL1607"/>
      <c r="AM1607"/>
      <c r="AN1607"/>
    </row>
    <row r="1608" spans="1:40" x14ac:dyDescent="0.25">
      <c r="A1608"/>
      <c r="B1608">
        <f t="shared" si="805"/>
        <v>147400</v>
      </c>
      <c r="C1608" s="237" t="str">
        <f t="shared" si="808"/>
        <v>-3.51761052008074E-06+0.0166148061819147i</v>
      </c>
      <c r="D1608" s="208" t="str">
        <f t="shared" si="809"/>
        <v>-5.95703292535328+0.127380180728013i</v>
      </c>
      <c r="E1608" t="str">
        <f t="shared" si="810"/>
        <v>2870</v>
      </c>
      <c r="F1608" t="str">
        <f t="shared" si="811"/>
        <v>0.777000777000777</v>
      </c>
      <c r="G1608" t="str">
        <f t="shared" si="806"/>
        <v>0.777000777000777</v>
      </c>
      <c r="H1608" t="str">
        <f t="shared" si="812"/>
        <v>8.43399242562676+2.33429246805577i</v>
      </c>
      <c r="I1608" t="str">
        <f t="shared" si="813"/>
        <v>578.838446423919i</v>
      </c>
      <c r="J1608" t="str">
        <f t="shared" si="807"/>
        <v>-285.591744155921+125.189326909537i</v>
      </c>
      <c r="K1608" t="str">
        <f t="shared" si="814"/>
        <v>0.745250029589593-1.7001230139734i</v>
      </c>
      <c r="L1608" t="str">
        <f t="shared" si="815"/>
        <v>0.0600843807369766-0.115276186932639i</v>
      </c>
      <c r="M1608" t="str">
        <f t="shared" si="816"/>
        <v>0.80533441032657-1.81539920090604i</v>
      </c>
      <c r="N1608" t="str">
        <f t="shared" si="817"/>
        <v>-0.653705692612876i</v>
      </c>
      <c r="O1608" t="str">
        <f t="shared" si="818"/>
        <v>0.793835702920712-0.60813228558298i</v>
      </c>
      <c r="P1608" t="str">
        <f t="shared" si="819"/>
        <v>0.206164297079288+0.60813228558298i</v>
      </c>
      <c r="Q1608" t="str">
        <f t="shared" si="820"/>
        <v>-0.206164297079288+0.045573407029896i</v>
      </c>
      <c r="R1608" t="str">
        <f t="shared" si="821"/>
        <v>-0.331737116356504-3.02307763780227i</v>
      </c>
      <c r="S1608" t="str">
        <f t="shared" si="822"/>
        <v>0.0678046811287756i</v>
      </c>
      <c r="T1608" t="str">
        <f t="shared" si="823"/>
        <v>0.204978815258715-0.0224933293931323i</v>
      </c>
      <c r="U1608" t="str">
        <f t="shared" si="824"/>
        <v>0.0001-1079.74859628152i</v>
      </c>
      <c r="V1608" t="str">
        <f t="shared" si="825"/>
        <v>0.00002-0.0173188491144264i</v>
      </c>
      <c r="W1608" t="str">
        <f t="shared" si="826"/>
        <v>0.0000199993584529566-0.0173185713300192i</v>
      </c>
      <c r="X1608" t="str">
        <f t="shared" si="827"/>
        <v>0.00108217168746679-0.0172507076121674i</v>
      </c>
      <c r="Y1608" t="str">
        <f t="shared" si="828"/>
        <v>0.009+0.926141514278271i</v>
      </c>
      <c r="Z1608" t="str">
        <f t="shared" si="829"/>
        <v>-0.227572977900187-0.01681223967956i</v>
      </c>
      <c r="AA1608" t="str">
        <f t="shared" si="830"/>
        <v>0.146439580631633-13.2012816974329i</v>
      </c>
      <c r="AB1608" t="str">
        <f t="shared" si="831"/>
        <v>1.39551014611354-0.153136163599987i</v>
      </c>
      <c r="AC1608" t="str">
        <f t="shared" si="832"/>
        <v>1.84584907159586-2.65673382612326i</v>
      </c>
      <c r="AD1608" t="str">
        <f t="shared" si="833"/>
        <v>0.285010129511325+0.327253131123158i</v>
      </c>
      <c r="AE1608" t="str">
        <f t="shared" si="834"/>
        <v>-0.0593587458282814-0.0792656281853046i</v>
      </c>
      <c r="AF1608" t="str">
        <f t="shared" si="835"/>
        <v>-14.39102535098-2.20691228732776i</v>
      </c>
      <c r="AG1608" t="str">
        <f t="shared" si="836"/>
        <v>1.01579006907368-0.013446765825968i</v>
      </c>
      <c r="AH1608" t="str">
        <f t="shared" si="837"/>
        <v>0.652054266434779+1.26057663902851i</v>
      </c>
      <c r="AI1608">
        <f t="shared" si="838"/>
        <v>3.0410867827515813</v>
      </c>
      <c r="AJ1608">
        <f t="shared" si="839"/>
        <v>62.648981531015224</v>
      </c>
      <c r="AK1608"/>
      <c r="AL1608"/>
      <c r="AM1608"/>
      <c r="AN1608"/>
    </row>
    <row r="1609" spans="1:40" x14ac:dyDescent="0.25">
      <c r="A1609"/>
      <c r="B1609">
        <f t="shared" si="805"/>
        <v>147500</v>
      </c>
      <c r="C1609" s="237" t="str">
        <f t="shared" si="808"/>
        <v>-0.0000035128424957386+0.0166035419075459i</v>
      </c>
      <c r="D1609" s="208" t="str">
        <f t="shared" si="809"/>
        <v>-5.95703288879843+0.127293821291185i</v>
      </c>
      <c r="E1609" t="str">
        <f t="shared" si="810"/>
        <v>2870</v>
      </c>
      <c r="F1609" t="str">
        <f t="shared" si="811"/>
        <v>0.777000777000777</v>
      </c>
      <c r="G1609" t="str">
        <f t="shared" si="806"/>
        <v>0.777000777000777</v>
      </c>
      <c r="H1609" t="str">
        <f t="shared" si="812"/>
        <v>8.43486314715298+2.33297087547604i</v>
      </c>
      <c r="I1609" t="str">
        <f t="shared" si="813"/>
        <v>579.231145505618i</v>
      </c>
      <c r="J1609" t="str">
        <f t="shared" si="807"/>
        <v>-285.980738673979+125.27425861029i</v>
      </c>
      <c r="K1609" t="str">
        <f t="shared" si="814"/>
        <v>0.744396568812038-1.69933618427941i</v>
      </c>
      <c r="L1609" t="str">
        <f t="shared" si="815"/>
        <v>0.0600203183399491-0.115231401620747i</v>
      </c>
      <c r="M1609" t="str">
        <f t="shared" si="816"/>
        <v>0.804416887151987-1.81456758590016i</v>
      </c>
      <c r="N1609" t="str">
        <f t="shared" si="817"/>
        <v>-0.654149183584798i</v>
      </c>
      <c r="O1609" t="str">
        <f t="shared" si="818"/>
        <v>0.793565923683677-0.608484284733856i</v>
      </c>
      <c r="P1609" t="str">
        <f t="shared" si="819"/>
        <v>0.206434076316323+0.608484284733856i</v>
      </c>
      <c r="Q1609" t="str">
        <f t="shared" si="820"/>
        <v>-0.206434076316323+0.045664898850942i</v>
      </c>
      <c r="R1609" t="str">
        <f t="shared" si="821"/>
        <v>-0.331734931307978-3.02097859978192i</v>
      </c>
      <c r="S1609" t="str">
        <f t="shared" si="822"/>
        <v>0.0678506815908712i</v>
      </c>
      <c r="T1609" t="str">
        <f t="shared" si="823"/>
        <v>0.204975457066639-0.0225084411967471i</v>
      </c>
      <c r="U1609" t="str">
        <f t="shared" si="824"/>
        <v>0.0001-1079.01656333488i</v>
      </c>
      <c r="V1609" t="str">
        <f t="shared" si="825"/>
        <v>0.00002-0.0173071075218064i</v>
      </c>
      <c r="W1609" t="str">
        <f t="shared" si="826"/>
        <v>0.0000199993584529566-0.0173068299257281i</v>
      </c>
      <c r="X1609" t="str">
        <f t="shared" si="827"/>
        <v>0.00108073737050693-0.0172391004721619i</v>
      </c>
      <c r="Y1609" t="str">
        <f t="shared" si="828"/>
        <v>0.009+0.926769832808989i</v>
      </c>
      <c r="Z1609" t="str">
        <f t="shared" si="829"/>
        <v>-0.227260132202706-0.0167776608431898i</v>
      </c>
      <c r="AA1609" t="str">
        <f t="shared" si="830"/>
        <v>0.146212816664534-13.1919963123924i</v>
      </c>
      <c r="AB1609" t="str">
        <f t="shared" si="831"/>
        <v>1.39548728330643-0.153239045818542i</v>
      </c>
      <c r="AC1609" t="str">
        <f t="shared" si="832"/>
        <v>1.84449093106095-2.65547406705121i</v>
      </c>
      <c r="AD1609" t="str">
        <f t="shared" si="833"/>
        <v>0.285151572877432+0.327447292347996i</v>
      </c>
      <c r="AE1609" t="str">
        <f t="shared" si="834"/>
        <v>-0.0593097845348991-0.0791998913270632i</v>
      </c>
      <c r="AF1609" t="str">
        <f t="shared" si="835"/>
        <v>-14.3918960359514-2.20567705418485i</v>
      </c>
      <c r="AG1609" t="str">
        <f t="shared" si="836"/>
        <v>1.01578818216185-0.0134441062551539i</v>
      </c>
      <c r="AH1609" t="str">
        <f t="shared" si="837"/>
        <v>0.651668943493291+1.2595302464256i</v>
      </c>
      <c r="AI1609">
        <f t="shared" si="838"/>
        <v>3.0343125894317331</v>
      </c>
      <c r="AJ1609">
        <f t="shared" si="839"/>
        <v>62.643385470366127</v>
      </c>
      <c r="AK1609"/>
      <c r="AL1609"/>
      <c r="AM1609"/>
      <c r="AN1609"/>
    </row>
    <row r="1610" spans="1:40" x14ac:dyDescent="0.25">
      <c r="A1610"/>
      <c r="B1610">
        <f t="shared" si="805"/>
        <v>147600</v>
      </c>
      <c r="C1610" s="237" t="str">
        <f t="shared" si="808"/>
        <v>-0.000003508084159219+0.0165922928964194i</v>
      </c>
      <c r="D1610" s="208" t="str">
        <f t="shared" si="809"/>
        <v>-5.95703285231785+0.127207578872549i</v>
      </c>
      <c r="E1610" t="str">
        <f t="shared" si="810"/>
        <v>2870</v>
      </c>
      <c r="F1610" t="str">
        <f t="shared" si="811"/>
        <v>0.777000777000777</v>
      </c>
      <c r="G1610" t="str">
        <f t="shared" si="806"/>
        <v>0.777000777000777</v>
      </c>
      <c r="H1610" t="str">
        <f t="shared" si="812"/>
        <v>8.43573229378828+2.33165060195493i</v>
      </c>
      <c r="I1610" t="str">
        <f t="shared" si="813"/>
        <v>579.623844587317i</v>
      </c>
      <c r="J1610" t="str">
        <f t="shared" si="807"/>
        <v>-286.369997006563+125.359190311042i</v>
      </c>
      <c r="K1610" t="str">
        <f t="shared" si="814"/>
        <v>0.74354448370954-1.69854983145493i</v>
      </c>
      <c r="L1610" t="str">
        <f t="shared" si="815"/>
        <v>0.0599563490968912-0.115186628505536i</v>
      </c>
      <c r="M1610" t="str">
        <f t="shared" si="816"/>
        <v>0.803500832806431-1.81373645996047i</v>
      </c>
      <c r="N1610" t="str">
        <f t="shared" si="817"/>
        <v>-0.65459267455672i</v>
      </c>
      <c r="O1610" t="str">
        <f t="shared" si="818"/>
        <v>0.793295988364733-0.608836164205463i</v>
      </c>
      <c r="P1610" t="str">
        <f t="shared" si="819"/>
        <v>0.206704011635267+0.608836164205463i</v>
      </c>
      <c r="Q1610" t="str">
        <f t="shared" si="820"/>
        <v>-0.206704011635267+0.0457565103512569i</v>
      </c>
      <c r="R1610" t="str">
        <f t="shared" si="821"/>
        <v>-0.331732744727057-3.01888237212591i</v>
      </c>
      <c r="S1610" t="str">
        <f t="shared" si="822"/>
        <v>0.0678966820529666i</v>
      </c>
      <c r="T1610" t="str">
        <f t="shared" si="823"/>
        <v>0.204972096575539-0.0225235526952909i</v>
      </c>
      <c r="U1610" t="str">
        <f t="shared" si="824"/>
        <v>0.0001-1078.28552230281i</v>
      </c>
      <c r="V1610" t="str">
        <f t="shared" si="825"/>
        <v>0.00002-0.0172953818392036i</v>
      </c>
      <c r="W1610" t="str">
        <f t="shared" si="826"/>
        <v>0.0000199993584529565-0.017295104431199i</v>
      </c>
      <c r="X1610" t="str">
        <f t="shared" si="827"/>
        <v>0.00107930595319648-0.017227508881691i</v>
      </c>
      <c r="Y1610" t="str">
        <f t="shared" si="828"/>
        <v>0.009+0.927398151339707i</v>
      </c>
      <c r="Z1610" t="str">
        <f t="shared" si="829"/>
        <v>-0.22694793408024-0.0167431780267526i</v>
      </c>
      <c r="AA1610" t="str">
        <f t="shared" si="830"/>
        <v>0.145986592329356-13.1827242022084i</v>
      </c>
      <c r="AB1610" t="str">
        <f t="shared" si="831"/>
        <v>1.39546440484741-0.153341925960152i</v>
      </c>
      <c r="AC1610" t="str">
        <f t="shared" si="832"/>
        <v>1.84313496949214-2.65421503486191i</v>
      </c>
      <c r="AD1610" t="str">
        <f t="shared" si="833"/>
        <v>0.285293100636028+0.327641394193048i</v>
      </c>
      <c r="AE1610" t="str">
        <f t="shared" si="834"/>
        <v>-0.059260921604785-0.0791342507050351i</v>
      </c>
      <c r="AF1610" t="str">
        <f t="shared" si="835"/>
        <v>-14.3927651461061-2.20444302308238i</v>
      </c>
      <c r="AG1610" t="str">
        <f t="shared" si="836"/>
        <v>1.01578629547811-0.0134414546228368i</v>
      </c>
      <c r="AH1610" t="str">
        <f t="shared" si="837"/>
        <v>0.651284338774642+1.25848539713588i</v>
      </c>
      <c r="AI1610">
        <f t="shared" si="838"/>
        <v>3.0275436168411014</v>
      </c>
      <c r="AJ1610">
        <f t="shared" si="839"/>
        <v>62.637783560196844</v>
      </c>
      <c r="AK1610"/>
      <c r="AL1610"/>
      <c r="AM1610"/>
      <c r="AN1610"/>
    </row>
    <row r="1611" spans="1:40" x14ac:dyDescent="0.25">
      <c r="A1611"/>
      <c r="B1611">
        <f t="shared" si="805"/>
        <v>147700</v>
      </c>
      <c r="C1611" s="237" t="str">
        <f t="shared" si="808"/>
        <v>-3.50333548429435E-06+0.0165810591175335i</v>
      </c>
      <c r="D1611" s="208" t="str">
        <f t="shared" si="809"/>
        <v>-5.95703281591134+0.127121453234424i</v>
      </c>
      <c r="E1611" t="str">
        <f t="shared" si="810"/>
        <v>2870</v>
      </c>
      <c r="F1611" t="str">
        <f t="shared" si="811"/>
        <v>0.777000777000777</v>
      </c>
      <c r="G1611" t="str">
        <f t="shared" si="806"/>
        <v>0.777000777000777</v>
      </c>
      <c r="H1611" t="str">
        <f t="shared" si="812"/>
        <v>8.43659986920439+2.33033164591228i</v>
      </c>
      <c r="I1611" t="str">
        <f t="shared" si="813"/>
        <v>580.016543669016i</v>
      </c>
      <c r="J1611" t="str">
        <f t="shared" si="807"/>
        <v>-286.759519153672+125.444122011795i</v>
      </c>
      <c r="K1611" t="str">
        <f t="shared" si="814"/>
        <v>0.742693771544431-1.69776395570358i</v>
      </c>
      <c r="L1611" t="str">
        <f t="shared" si="815"/>
        <v>0.0598924728487434-0.115141867644969i</v>
      </c>
      <c r="M1611" t="str">
        <f t="shared" si="816"/>
        <v>0.802586244393174-1.81290582334855i</v>
      </c>
      <c r="N1611" t="str">
        <f t="shared" si="817"/>
        <v>-0.655036165528642i</v>
      </c>
      <c r="O1611" t="str">
        <f t="shared" si="818"/>
        <v>0.79302589701697-0.609187923928593i</v>
      </c>
      <c r="P1611" t="str">
        <f t="shared" si="819"/>
        <v>0.20697410298303+0.609187923928593i</v>
      </c>
      <c r="Q1611" t="str">
        <f t="shared" si="820"/>
        <v>-0.20697410298303+0.045848241600049i</v>
      </c>
      <c r="R1611" t="str">
        <f t="shared" si="821"/>
        <v>-0.33173055661366-3.01678894912534i</v>
      </c>
      <c r="S1611" t="str">
        <f t="shared" si="822"/>
        <v>0.0679426825150622i</v>
      </c>
      <c r="T1611" t="str">
        <f t="shared" si="823"/>
        <v>0.204968733785371-0.0225386638885468i</v>
      </c>
      <c r="U1611" t="str">
        <f t="shared" si="824"/>
        <v>0.0001-1077.55547117058i</v>
      </c>
      <c r="V1611" t="str">
        <f t="shared" si="825"/>
        <v>0.00002-0.0172836720343023i</v>
      </c>
      <c r="W1611" t="str">
        <f t="shared" si="826"/>
        <v>0.0000199993584529566-0.0172833948141168i</v>
      </c>
      <c r="X1611" t="str">
        <f t="shared" si="827"/>
        <v>0.00107787742773457-0.0172159328096506i</v>
      </c>
      <c r="Y1611" t="str">
        <f t="shared" si="828"/>
        <v>0.009+0.928026469870425i</v>
      </c>
      <c r="Z1611" t="str">
        <f t="shared" si="829"/>
        <v>-0.226636381738993-0.0167087908949281i</v>
      </c>
      <c r="AA1611" t="str">
        <f t="shared" si="830"/>
        <v>0.145760905888632-13.1734653380016i</v>
      </c>
      <c r="AB1611" t="str">
        <f t="shared" si="831"/>
        <v>1.39544151073617-0.15344480402334i</v>
      </c>
      <c r="AC1611" t="str">
        <f t="shared" si="832"/>
        <v>1.84178118259559-2.65295672993864i</v>
      </c>
      <c r="AD1611" t="str">
        <f t="shared" si="833"/>
        <v>0.285434712764698+0.327835436624964i</v>
      </c>
      <c r="AE1611" t="str">
        <f t="shared" si="834"/>
        <v>-0.059212156765186-0.0790687060922441i</v>
      </c>
      <c r="AF1611" t="str">
        <f t="shared" si="835"/>
        <v>-14.3936326851157-2.20321019267786i</v>
      </c>
      <c r="AG1611" t="str">
        <f t="shared" si="836"/>
        <v>1.01578440901937-0.0134388109108089i</v>
      </c>
      <c r="AH1611" t="str">
        <f t="shared" si="837"/>
        <v>0.650900450401503+1.25744208754141i</v>
      </c>
      <c r="AI1611">
        <f t="shared" si="838"/>
        <v>3.0207798563772092</v>
      </c>
      <c r="AJ1611">
        <f t="shared" si="839"/>
        <v>62.632175807272617</v>
      </c>
      <c r="AK1611"/>
      <c r="AL1611"/>
      <c r="AM1611"/>
      <c r="AN1611"/>
    </row>
    <row r="1612" spans="1:40" x14ac:dyDescent="0.25">
      <c r="A1612"/>
      <c r="B1612">
        <f t="shared" si="805"/>
        <v>147800</v>
      </c>
      <c r="C1612" s="237" t="str">
        <f t="shared" si="808"/>
        <v>-3.49859644482572E-06+0.0165698405399702i</v>
      </c>
      <c r="D1612" s="208" t="str">
        <f t="shared" si="809"/>
        <v>-5.9570327795787+0.127035444139772i</v>
      </c>
      <c r="E1612" t="str">
        <f t="shared" si="810"/>
        <v>2870</v>
      </c>
      <c r="F1612" t="str">
        <f t="shared" si="811"/>
        <v>0.777000777000777</v>
      </c>
      <c r="G1612" t="str">
        <f t="shared" si="806"/>
        <v>0.777000777000777</v>
      </c>
      <c r="H1612" t="str">
        <f t="shared" si="812"/>
        <v>8.43746587706273+2.32901400576912i</v>
      </c>
      <c r="I1612" t="str">
        <f t="shared" si="813"/>
        <v>580.409242750714i</v>
      </c>
      <c r="J1612" t="str">
        <f t="shared" si="807"/>
        <v>-287.149305115307+125.529053712548i</v>
      </c>
      <c r="K1612" t="str">
        <f t="shared" si="814"/>
        <v>0.741844429585158-1.6969785572258i</v>
      </c>
      <c r="L1612" t="str">
        <f t="shared" si="815"/>
        <v>0.0598286894367227-0.115097119096711i</v>
      </c>
      <c r="M1612" t="str">
        <f t="shared" si="816"/>
        <v>0.801673119021881-1.81207567632251i</v>
      </c>
      <c r="N1612" t="str">
        <f t="shared" si="817"/>
        <v>-0.655479656500564i</v>
      </c>
      <c r="O1612" t="str">
        <f t="shared" si="818"/>
        <v>0.792755649693513-0.60953956383406i</v>
      </c>
      <c r="P1612" t="str">
        <f t="shared" si="819"/>
        <v>0.207244350306487+0.60953956383406i</v>
      </c>
      <c r="Q1612" t="str">
        <f t="shared" si="820"/>
        <v>-0.207244350306487+0.0459400926665039i</v>
      </c>
      <c r="R1612" t="str">
        <f t="shared" si="821"/>
        <v>-0.331728366967669-3.01469832508677i</v>
      </c>
      <c r="S1612" t="str">
        <f t="shared" si="822"/>
        <v>0.0679886829771576i</v>
      </c>
      <c r="T1612" t="str">
        <f t="shared" si="823"/>
        <v>0.204965368696092-0.022553774776295i</v>
      </c>
      <c r="U1612" t="str">
        <f t="shared" si="824"/>
        <v>0.0001-1076.82640792893i</v>
      </c>
      <c r="V1612" t="str">
        <f t="shared" si="825"/>
        <v>0.00002-0.0172719780748745i</v>
      </c>
      <c r="W1612" t="str">
        <f t="shared" si="826"/>
        <v>0.0000199993584529567-0.0172717010422539i</v>
      </c>
      <c r="X1612" t="str">
        <f t="shared" si="827"/>
        <v>0.00107645178634649-0.0172043722250192i</v>
      </c>
      <c r="Y1612" t="str">
        <f t="shared" si="828"/>
        <v>0.009+0.928654788401143i</v>
      </c>
      <c r="Z1612" t="str">
        <f t="shared" si="829"/>
        <v>-0.226325473391399-0.0166744991138076i</v>
      </c>
      <c r="AA1612" t="str">
        <f t="shared" si="830"/>
        <v>0.145535755611939-13.1642196909775i</v>
      </c>
      <c r="AB1612" t="str">
        <f t="shared" si="831"/>
        <v>1.39541860097242-0.153547680006611i</v>
      </c>
      <c r="AC1612" t="str">
        <f t="shared" si="832"/>
        <v>1.84042956608698-2.65169915265958i</v>
      </c>
      <c r="AD1612" t="str">
        <f t="shared" si="833"/>
        <v>0.285576409241008+0.328029419610401i</v>
      </c>
      <c r="AE1612" t="str">
        <f t="shared" si="834"/>
        <v>-0.0591634897442904-0.0790032572624432i</v>
      </c>
      <c r="AF1612" t="str">
        <f t="shared" si="835"/>
        <v>-14.3944986566414-2.20197856162935i</v>
      </c>
      <c r="AG1612" t="str">
        <f t="shared" si="836"/>
        <v>1.01578252278256-0.0134361751009147i</v>
      </c>
      <c r="AH1612" t="str">
        <f t="shared" si="837"/>
        <v>0.65051727650254+1.25640031403562i</v>
      </c>
      <c r="AI1612">
        <f t="shared" si="838"/>
        <v>3.0140212994576938</v>
      </c>
      <c r="AJ1612">
        <f t="shared" si="839"/>
        <v>62.626562218353783</v>
      </c>
      <c r="AK1612"/>
      <c r="AL1612"/>
      <c r="AM1612"/>
      <c r="AN1612"/>
    </row>
    <row r="1613" spans="1:40" x14ac:dyDescent="0.25">
      <c r="A1613"/>
      <c r="B1613">
        <f t="shared" si="805"/>
        <v>147900</v>
      </c>
      <c r="C1613" s="237" t="str">
        <f t="shared" si="808"/>
        <v>-3.49386701476257E-06+0.0165586371328951i</v>
      </c>
      <c r="D1613" s="208" t="str">
        <f t="shared" si="809"/>
        <v>-5.95703274331974+0.126949551352196i</v>
      </c>
      <c r="E1613" t="str">
        <f t="shared" si="810"/>
        <v>2870</v>
      </c>
      <c r="F1613" t="str">
        <f t="shared" si="811"/>
        <v>0.777000777000777</v>
      </c>
      <c r="G1613" t="str">
        <f t="shared" si="806"/>
        <v>0.777000777000777</v>
      </c>
      <c r="H1613" t="str">
        <f t="shared" si="812"/>
        <v>8.4383303210145+2.32769767994767i</v>
      </c>
      <c r="I1613" t="str">
        <f t="shared" si="813"/>
        <v>580.801941832413i</v>
      </c>
      <c r="J1613" t="str">
        <f t="shared" si="807"/>
        <v>-287.539354891467+125.613985413301i</v>
      </c>
      <c r="K1613" t="str">
        <f t="shared" si="814"/>
        <v>0.740996455106301-1.69619363621886i</v>
      </c>
      <c r="L1613" t="str">
        <f t="shared" si="815"/>
        <v>0.0597649987023188-0.115052382918126i</v>
      </c>
      <c r="M1613" t="str">
        <f t="shared" si="816"/>
        <v>0.80076145380862-1.81124601913699i</v>
      </c>
      <c r="N1613" t="str">
        <f t="shared" si="817"/>
        <v>-0.655923147472485i</v>
      </c>
      <c r="O1613" t="str">
        <f t="shared" si="818"/>
        <v>0.792485246447515-0.609891083852701i</v>
      </c>
      <c r="P1613" t="str">
        <f t="shared" si="819"/>
        <v>0.207514753552485+0.609891083852701i</v>
      </c>
      <c r="Q1613" t="str">
        <f t="shared" si="820"/>
        <v>-0.207514753552485+0.0460320636197841i</v>
      </c>
      <c r="R1613" t="str">
        <f t="shared" si="821"/>
        <v>-0.331726175788978-3.01261049433215i</v>
      </c>
      <c r="S1613" t="str">
        <f t="shared" si="822"/>
        <v>0.0680346834392532i</v>
      </c>
      <c r="T1613" t="str">
        <f t="shared" si="823"/>
        <v>0.20496200130766-0.0225688853583172i</v>
      </c>
      <c r="U1613" t="str">
        <f t="shared" si="824"/>
        <v>0.0001-1076.098330574i</v>
      </c>
      <c r="V1613" t="str">
        <f t="shared" si="825"/>
        <v>0.00002-0.0172602999287792i</v>
      </c>
      <c r="W1613" t="str">
        <f t="shared" si="826"/>
        <v>0.0000199993584529566-0.0172600230834698i</v>
      </c>
      <c r="X1613" t="str">
        <f t="shared" si="827"/>
        <v>0.00107502902128362-0.0171928270968576i</v>
      </c>
      <c r="Y1613" t="str">
        <f t="shared" si="828"/>
        <v>0.009+0.929283106931861i</v>
      </c>
      <c r="Z1613" t="str">
        <f t="shared" si="829"/>
        <v>-0.226015207256101-0.0166403023508875i</v>
      </c>
      <c r="AA1613" t="str">
        <f t="shared" si="830"/>
        <v>0.145311139775864-13.1549872324264i</v>
      </c>
      <c r="AB1613" t="str">
        <f t="shared" si="831"/>
        <v>1.39539567555587-0.153650553908477i</v>
      </c>
      <c r="AC1613" t="str">
        <f t="shared" si="832"/>
        <v>1.83908011569146-2.65044230339779i</v>
      </c>
      <c r="AD1613" t="str">
        <f t="shared" si="833"/>
        <v>0.28571819004251+0.328223343116016i</v>
      </c>
      <c r="AE1613" t="str">
        <f t="shared" si="834"/>
        <v>-0.0591149202712265-0.0789379039901126i</v>
      </c>
      <c r="AF1613" t="str">
        <f t="shared" si="835"/>
        <v>-14.3953630643342-2.20074812859547i</v>
      </c>
      <c r="AG1613" t="str">
        <f t="shared" si="836"/>
        <v>1.01578063676461-0.0134335471750509i</v>
      </c>
      <c r="AH1613" t="str">
        <f t="shared" si="837"/>
        <v>0.650134815212457+1.25536007302332i</v>
      </c>
      <c r="AI1613">
        <f t="shared" si="838"/>
        <v>3.0072679375207318</v>
      </c>
      <c r="AJ1613">
        <f t="shared" si="839"/>
        <v>62.620942800194236</v>
      </c>
      <c r="AK1613"/>
      <c r="AL1613"/>
      <c r="AM1613"/>
      <c r="AN1613"/>
    </row>
    <row r="1614" spans="1:40" x14ac:dyDescent="0.25">
      <c r="A1614"/>
      <c r="B1614">
        <f t="shared" si="805"/>
        <v>148000</v>
      </c>
      <c r="C1614" s="237" t="str">
        <f t="shared" si="808"/>
        <v>-3.48914716814231E-06+0.0165474488655573i</v>
      </c>
      <c r="D1614" s="208" t="str">
        <f t="shared" si="809"/>
        <v>-5.95703270713425+0.126863774635939i</v>
      </c>
      <c r="E1614" t="str">
        <f t="shared" si="810"/>
        <v>2870</v>
      </c>
      <c r="F1614" t="str">
        <f t="shared" si="811"/>
        <v>0.777000777000777</v>
      </c>
      <c r="G1614" t="str">
        <f t="shared" si="806"/>
        <v>0.777000777000777</v>
      </c>
      <c r="H1614" t="str">
        <f t="shared" si="812"/>
        <v>8.43919320470064+2.32638266687137i</v>
      </c>
      <c r="I1614" t="str">
        <f t="shared" si="813"/>
        <v>581.194640914112i</v>
      </c>
      <c r="J1614" t="str">
        <f t="shared" si="807"/>
        <v>-287.929668482153+125.698917114053i</v>
      </c>
      <c r="K1614" t="str">
        <f t="shared" si="814"/>
        <v>0.740149845388532-1.6954091928769i</v>
      </c>
      <c r="L1614" t="str">
        <f t="shared" si="815"/>
        <v>0.059701400487296-0.115007659166281i</v>
      </c>
      <c r="M1614" t="str">
        <f t="shared" si="816"/>
        <v>0.799851245875828-1.81041685204318i</v>
      </c>
      <c r="N1614" t="str">
        <f t="shared" si="817"/>
        <v>-0.656366638444407i</v>
      </c>
      <c r="O1614" t="str">
        <f t="shared" si="818"/>
        <v>0.792214687332158-0.610242483915379i</v>
      </c>
      <c r="P1614" t="str">
        <f t="shared" si="819"/>
        <v>0.207785312667842+0.610242483915379i</v>
      </c>
      <c r="Q1614" t="str">
        <f t="shared" si="820"/>
        <v>-0.207785312667842+0.046124154529028i</v>
      </c>
      <c r="R1614" t="str">
        <f t="shared" si="821"/>
        <v>-0.331723983077493-3.01052545119876i</v>
      </c>
      <c r="S1614" t="str">
        <f t="shared" si="822"/>
        <v>0.0680806839013488i</v>
      </c>
      <c r="T1614" t="str">
        <f t="shared" si="823"/>
        <v>0.204958631620028-0.0225839956343952i</v>
      </c>
      <c r="U1614" t="str">
        <f t="shared" si="824"/>
        <v>0.0001-1075.3712371074i</v>
      </c>
      <c r="V1614" t="str">
        <f t="shared" si="825"/>
        <v>0.00002-0.0172486375639625i</v>
      </c>
      <c r="W1614" t="str">
        <f t="shared" si="826"/>
        <v>0.0000199993584529566-0.0172483609057113i</v>
      </c>
      <c r="X1614" t="str">
        <f t="shared" si="827"/>
        <v>0.00107360912482335-0.017181297394309i</v>
      </c>
      <c r="Y1614" t="str">
        <f t="shared" si="828"/>
        <v>0.009+0.929911425462579i</v>
      </c>
      <c r="Z1614" t="str">
        <f t="shared" si="829"/>
        <v>-0.225705581557925-0.016606200275063i</v>
      </c>
      <c r="AA1614" t="str">
        <f t="shared" si="830"/>
        <v>0.145087056663971-13.1457679337223i</v>
      </c>
      <c r="AB1614" t="str">
        <f t="shared" si="831"/>
        <v>1.39537273448621-0.153753425727455i</v>
      </c>
      <c r="AC1614" t="str">
        <f t="shared" si="832"/>
        <v>1.8377328271436-2.64918618252119i</v>
      </c>
      <c r="AD1614" t="str">
        <f t="shared" si="833"/>
        <v>0.285860055146746+0.328417207108468i</v>
      </c>
      <c r="AE1614" t="str">
        <f t="shared" si="834"/>
        <v>-0.0590664480760569-0.0788726460504539i</v>
      </c>
      <c r="AF1614" t="str">
        <f t="shared" si="835"/>
        <v>-14.3962259118349-2.19951889223543i</v>
      </c>
      <c r="AG1614" t="str">
        <f t="shared" si="836"/>
        <v>1.01577875096247-0.0134309271151657i</v>
      </c>
      <c r="AH1614" t="str">
        <f t="shared" si="837"/>
        <v>0.649753064671928+1.25432136092065i</v>
      </c>
      <c r="AI1614">
        <f t="shared" si="838"/>
        <v>3.0005197620248119</v>
      </c>
      <c r="AJ1614">
        <f t="shared" si="839"/>
        <v>62.61531755954303</v>
      </c>
      <c r="AK1614"/>
      <c r="AL1614"/>
      <c r="AM1614"/>
      <c r="AN1614"/>
    </row>
    <row r="1615" spans="1:40" x14ac:dyDescent="0.25">
      <c r="A1615"/>
      <c r="B1615">
        <f t="shared" si="805"/>
        <v>148100</v>
      </c>
      <c r="C1615" s="237" t="str">
        <f t="shared" si="808"/>
        <v>-3.48443687908995E-06+0.0165362757072888i</v>
      </c>
      <c r="D1615" s="208" t="str">
        <f t="shared" si="809"/>
        <v>-5.95703267102203+0.126778113755881i</v>
      </c>
      <c r="E1615" t="str">
        <f t="shared" si="810"/>
        <v>2870</v>
      </c>
      <c r="F1615" t="str">
        <f t="shared" si="811"/>
        <v>0.777000777000777</v>
      </c>
      <c r="G1615" t="str">
        <f t="shared" si="806"/>
        <v>0.777000777000777</v>
      </c>
      <c r="H1615" t="str">
        <f t="shared" si="812"/>
        <v>8.44005453175189+2.32506896496486i</v>
      </c>
      <c r="I1615" t="str">
        <f t="shared" si="813"/>
        <v>581.58733999581i</v>
      </c>
      <c r="J1615" t="str">
        <f t="shared" si="807"/>
        <v>-288.320245887365+125.783848814806i</v>
      </c>
      <c r="K1615" t="str">
        <f t="shared" si="814"/>
        <v>0.739304597718629-1.69462522739091i</v>
      </c>
      <c r="L1615" t="str">
        <f t="shared" si="815"/>
        <v>0.0596378946336923-0.114962947897949i</v>
      </c>
      <c r="M1615" t="str">
        <f t="shared" si="816"/>
        <v>0.798942492352321-1.80958817528886i</v>
      </c>
      <c r="N1615" t="str">
        <f t="shared" si="817"/>
        <v>-0.656810129416329i</v>
      </c>
      <c r="O1615" t="str">
        <f t="shared" si="818"/>
        <v>0.791943972400658-0.610593763952978i</v>
      </c>
      <c r="P1615" t="str">
        <f t="shared" si="819"/>
        <v>0.208056027599342+0.610593763952978i</v>
      </c>
      <c r="Q1615" t="str">
        <f t="shared" si="820"/>
        <v>-0.208056027599342+0.046216365463351i</v>
      </c>
      <c r="R1615" t="str">
        <f t="shared" si="821"/>
        <v>-0.331721788833095-3.00844319003918i</v>
      </c>
      <c r="S1615" t="str">
        <f t="shared" si="822"/>
        <v>0.0681266843634442i</v>
      </c>
      <c r="T1615" t="str">
        <f t="shared" si="823"/>
        <v>0.204955259633152-0.0225991056043094i</v>
      </c>
      <c r="U1615" t="str">
        <f t="shared" si="824"/>
        <v>0.0001-1074.64512553609i</v>
      </c>
      <c r="V1615" t="str">
        <f t="shared" si="825"/>
        <v>0.00002-0.0172369909484567i</v>
      </c>
      <c r="W1615" t="str">
        <f t="shared" si="826"/>
        <v>0.0000199993584529565-0.017236714477011i</v>
      </c>
      <c r="X1615" t="str">
        <f t="shared" si="827"/>
        <v>0.00107219208926886-0.0171697830865977i</v>
      </c>
      <c r="Y1615" t="str">
        <f t="shared" si="828"/>
        <v>0.009+0.930539743993297i</v>
      </c>
      <c r="Z1615" t="str">
        <f t="shared" si="829"/>
        <v>-0.225396594527846-0.0165721925566195i</v>
      </c>
      <c r="AA1615" t="str">
        <f t="shared" si="830"/>
        <v>0.144863504566767-13.1365617663234i</v>
      </c>
      <c r="AB1615" t="str">
        <f t="shared" si="831"/>
        <v>1.39534977776314-0.153856295462047i</v>
      </c>
      <c r="AC1615" t="str">
        <f t="shared" si="832"/>
        <v>1.83638769618747-2.64793079039266i</v>
      </c>
      <c r="AD1615" t="str">
        <f t="shared" si="833"/>
        <v>0.286002004531241+0.328611011554416i</v>
      </c>
      <c r="AE1615" t="str">
        <f t="shared" si="834"/>
        <v>-0.0590180728897738-0.0788074832193866i</v>
      </c>
      <c r="AF1615" t="str">
        <f t="shared" si="835"/>
        <v>-14.3970872027739-2.19829085120898i</v>
      </c>
      <c r="AG1615" t="str">
        <f t="shared" si="836"/>
        <v>1.01577686537311-0.0134283149032591i</v>
      </c>
      <c r="AH1615" t="str">
        <f t="shared" si="837"/>
        <v>0.649372023027564+1.25328417415491i</v>
      </c>
      <c r="AI1615">
        <f t="shared" si="838"/>
        <v>2.993776764447968</v>
      </c>
      <c r="AJ1615">
        <f t="shared" si="839"/>
        <v>62.609686503142392</v>
      </c>
      <c r="AK1615"/>
      <c r="AL1615"/>
      <c r="AM1615"/>
      <c r="AN1615"/>
    </row>
    <row r="1616" spans="1:40" x14ac:dyDescent="0.25">
      <c r="A1616"/>
      <c r="B1616">
        <f t="shared" si="805"/>
        <v>148200</v>
      </c>
      <c r="C1616" s="237" t="str">
        <f t="shared" si="808"/>
        <v>-3.47973612181783E-06+0.0165251176275045i</v>
      </c>
      <c r="D1616" s="208" t="str">
        <f t="shared" si="809"/>
        <v>-5.95703263498289+0.126692568477535i</v>
      </c>
      <c r="E1616" t="str">
        <f t="shared" si="810"/>
        <v>2870</v>
      </c>
      <c r="F1616" t="str">
        <f t="shared" si="811"/>
        <v>0.777000777000777</v>
      </c>
      <c r="G1616" t="str">
        <f t="shared" si="806"/>
        <v>0.777000777000777</v>
      </c>
      <c r="H1616" t="str">
        <f t="shared" si="812"/>
        <v>8.44091430578884+2.32375657265404i</v>
      </c>
      <c r="I1616" t="str">
        <f t="shared" si="813"/>
        <v>581.980039077509i</v>
      </c>
      <c r="J1616" t="str">
        <f t="shared" si="807"/>
        <v>-288.711087107102+125.868780515559i</v>
      </c>
      <c r="K1616" t="str">
        <f t="shared" si="814"/>
        <v>0.738460709389446-1.69384173994881i</v>
      </c>
      <c r="L1616" t="str">
        <f t="shared" si="815"/>
        <v>0.0595744809838187-0.114918249169606i</v>
      </c>
      <c r="M1616" t="str">
        <f t="shared" si="816"/>
        <v>0.798035190373265-1.80875998911842i</v>
      </c>
      <c r="N1616" t="str">
        <f t="shared" si="817"/>
        <v>-0.657253620388251i</v>
      </c>
      <c r="O1616" t="str">
        <f t="shared" si="818"/>
        <v>0.791673101706261-0.610944923896408i</v>
      </c>
      <c r="P1616" t="str">
        <f t="shared" si="819"/>
        <v>0.208326898293739+0.610944923896408i</v>
      </c>
      <c r="Q1616" t="str">
        <f t="shared" si="820"/>
        <v>-0.208326898293739+0.046308696491843i</v>
      </c>
      <c r="R1616" t="str">
        <f t="shared" si="821"/>
        <v>-0.331719593055695-3.00636370522128i</v>
      </c>
      <c r="S1616" t="str">
        <f t="shared" si="822"/>
        <v>0.0681726848255398i</v>
      </c>
      <c r="T1616" t="str">
        <f t="shared" si="823"/>
        <v>0.204951885346992-0.0226142152678422i</v>
      </c>
      <c r="U1616" t="str">
        <f t="shared" si="824"/>
        <v>0.0001-1073.91999387244i</v>
      </c>
      <c r="V1616" t="str">
        <f t="shared" si="825"/>
        <v>0.00002-0.0172253600503809i</v>
      </c>
      <c r="W1616" t="str">
        <f t="shared" si="826"/>
        <v>0.0000199993584529565-0.0172250837654886i</v>
      </c>
      <c r="X1616" t="str">
        <f t="shared" si="827"/>
        <v>0.00107077790694918-0.0171582841430301i</v>
      </c>
      <c r="Y1616" t="str">
        <f t="shared" si="828"/>
        <v>0.009+0.931168062524015i</v>
      </c>
      <c r="Z1616" t="str">
        <f t="shared" si="829"/>
        <v>-0.225088244402972-0.0165382788672276i</v>
      </c>
      <c r="AA1616" t="str">
        <f t="shared" si="830"/>
        <v>0.144640481781663-13.1273687017715i</v>
      </c>
      <c r="AB1616" t="str">
        <f t="shared" si="831"/>
        <v>1.39532680538638-0.153959163110773i</v>
      </c>
      <c r="AC1616" t="str">
        <f t="shared" si="832"/>
        <v>1.83504471857652-2.64667612737012i</v>
      </c>
      <c r="AD1616" t="str">
        <f t="shared" si="833"/>
        <v>0.286144038173501+0.328804756420521i</v>
      </c>
      <c r="AE1616" t="str">
        <f t="shared" si="834"/>
        <v>-0.0589697944442973-0.0787424152735503i</v>
      </c>
      <c r="AF1616" t="str">
        <f t="shared" si="835"/>
        <v>-14.3979469407717-2.19706400417651i</v>
      </c>
      <c r="AG1616" t="str">
        <f t="shared" si="836"/>
        <v>1.01577497999349-0.0134257105213823i</v>
      </c>
      <c r="AH1616" t="str">
        <f t="shared" si="837"/>
        <v>0.648991688431936+1.25224850916476i</v>
      </c>
      <c r="AI1616">
        <f t="shared" si="838"/>
        <v>2.9870389362891743</v>
      </c>
      <c r="AJ1616">
        <f t="shared" si="839"/>
        <v>62.604049637730576</v>
      </c>
      <c r="AK1616"/>
      <c r="AL1616"/>
      <c r="AM1616"/>
      <c r="AN1616"/>
    </row>
    <row r="1617" spans="1:40" x14ac:dyDescent="0.25">
      <c r="A1617"/>
      <c r="B1617">
        <f t="shared" si="805"/>
        <v>148300</v>
      </c>
      <c r="C1617" s="237" t="str">
        <f t="shared" si="808"/>
        <v>-3.47504487062514E-06+0.0165139745957017i</v>
      </c>
      <c r="D1617" s="208" t="str">
        <f t="shared" si="809"/>
        <v>-5.95703259901664+0.126607138567046i</v>
      </c>
      <c r="E1617" t="str">
        <f t="shared" si="810"/>
        <v>2870</v>
      </c>
      <c r="F1617" t="str">
        <f t="shared" si="811"/>
        <v>0.777000777000777</v>
      </c>
      <c r="G1617" t="str">
        <f t="shared" si="806"/>
        <v>0.777000777000777</v>
      </c>
      <c r="H1617" t="str">
        <f t="shared" si="812"/>
        <v>8.44177253042196+2.32244548836598i</v>
      </c>
      <c r="I1617" t="str">
        <f t="shared" si="813"/>
        <v>582.372738159208i</v>
      </c>
      <c r="J1617" t="str">
        <f t="shared" si="807"/>
        <v>-289.102192141365+125.953712216312i</v>
      </c>
      <c r="K1617" t="str">
        <f t="shared" si="814"/>
        <v>0.737618177699894-1.69305873073538i</v>
      </c>
      <c r="L1617" t="str">
        <f t="shared" si="815"/>
        <v>0.0595111593802608-0.114873563037435i</v>
      </c>
      <c r="M1617" t="str">
        <f t="shared" si="816"/>
        <v>0.797129337080155-1.80793229377281i</v>
      </c>
      <c r="N1617" t="str">
        <f t="shared" si="817"/>
        <v>-0.657697111360173i</v>
      </c>
      <c r="O1617" t="str">
        <f t="shared" si="818"/>
        <v>0.791402075302243-0.6112959636766i</v>
      </c>
      <c r="P1617" t="str">
        <f t="shared" si="819"/>
        <v>0.208597924697757+0.6112959636766i</v>
      </c>
      <c r="Q1617" t="str">
        <f t="shared" si="820"/>
        <v>-0.208597924697757+0.046401147683573i</v>
      </c>
      <c r="R1617" t="str">
        <f t="shared" si="821"/>
        <v>-0.331717395745169-3.00428699112806i</v>
      </c>
      <c r="S1617" t="str">
        <f t="shared" si="822"/>
        <v>0.0682186852876352i</v>
      </c>
      <c r="T1617" t="str">
        <f t="shared" si="823"/>
        <v>0.204948508761502-0.0226293246247736i</v>
      </c>
      <c r="U1617" t="str">
        <f t="shared" si="824"/>
        <v>0.0001-1073.19584013416i</v>
      </c>
      <c r="V1617" t="str">
        <f t="shared" si="825"/>
        <v>0.00002-0.0172137448379396i</v>
      </c>
      <c r="W1617" t="str">
        <f t="shared" si="826"/>
        <v>0.0000199993584529565-0.0172134687393491i</v>
      </c>
      <c r="X1617" t="str">
        <f t="shared" si="827"/>
        <v>0.00106936657021893-0.0171468005329934i</v>
      </c>
      <c r="Y1617" t="str">
        <f t="shared" si="828"/>
        <v>0.009+0.931796381054733i</v>
      </c>
      <c r="Z1617" t="str">
        <f t="shared" si="829"/>
        <v>-0.224780529426514-0.0165044588799347i</v>
      </c>
      <c r="AA1617" t="str">
        <f t="shared" si="830"/>
        <v>0.144417986612948-13.1181887116913i</v>
      </c>
      <c r="AB1617" t="str">
        <f t="shared" si="831"/>
        <v>1.39530381735561-0.154062028672136i</v>
      </c>
      <c r="AC1617" t="str">
        <f t="shared" si="832"/>
        <v>1.83370389007358-2.64542219380633i</v>
      </c>
      <c r="AD1617" t="str">
        <f t="shared" si="833"/>
        <v>0.286286156051024+0.328998441673447i</v>
      </c>
      <c r="AE1617" t="str">
        <f t="shared" si="834"/>
        <v>-0.0589216124724688-0.0786774419902943i</v>
      </c>
      <c r="AF1617" t="str">
        <f t="shared" si="835"/>
        <v>-14.3988051294386-2.19583834979893i</v>
      </c>
      <c r="AG1617" t="str">
        <f t="shared" si="836"/>
        <v>1.0157730948206-0.0134231139516379i</v>
      </c>
      <c r="AH1617" t="str">
        <f t="shared" si="837"/>
        <v>0.64861205904351+1.25121436239992i</v>
      </c>
      <c r="AI1617">
        <f t="shared" si="838"/>
        <v>2.9803062690667739</v>
      </c>
      <c r="AJ1617">
        <f t="shared" si="839"/>
        <v>62.598406970038546</v>
      </c>
      <c r="AK1617"/>
      <c r="AL1617"/>
      <c r="AM1617"/>
      <c r="AN1617"/>
    </row>
    <row r="1618" spans="1:40" x14ac:dyDescent="0.25">
      <c r="A1618"/>
      <c r="B1618">
        <f t="shared" si="805"/>
        <v>148400</v>
      </c>
      <c r="C1618" s="237" t="str">
        <f t="shared" si="808"/>
        <v>-3.47036309989766E-06+0.01650284658146i</v>
      </c>
      <c r="D1618" s="208" t="str">
        <f t="shared" si="809"/>
        <v>-5.95703256312306+0.126521823791193i</v>
      </c>
      <c r="E1618" t="str">
        <f t="shared" si="810"/>
        <v>2870</v>
      </c>
      <c r="F1618" t="str">
        <f t="shared" si="811"/>
        <v>0.777000777000777</v>
      </c>
      <c r="G1618" t="str">
        <f t="shared" si="806"/>
        <v>0.777000777000777</v>
      </c>
      <c r="H1618" t="str">
        <f t="shared" si="812"/>
        <v>8.44262920925158+2.32113571052902i</v>
      </c>
      <c r="I1618" t="str">
        <f t="shared" si="813"/>
        <v>582.765437240907i</v>
      </c>
      <c r="J1618" t="str">
        <f t="shared" si="807"/>
        <v>-289.493560990154+126.038643917064i</v>
      </c>
      <c r="K1618" t="str">
        <f t="shared" si="814"/>
        <v>0.736776999954935-1.69227619993236i</v>
      </c>
      <c r="L1618" t="str">
        <f t="shared" si="815"/>
        <v>0.0594479296658755-0.114828889557326i</v>
      </c>
      <c r="M1618" t="str">
        <f t="shared" si="816"/>
        <v>0.79622492962081-1.80710508948969i</v>
      </c>
      <c r="N1618" t="str">
        <f t="shared" si="817"/>
        <v>-0.658140602332095i</v>
      </c>
      <c r="O1618" t="str">
        <f t="shared" si="818"/>
        <v>0.79113089324191-0.611646883224511i</v>
      </c>
      <c r="P1618" t="str">
        <f t="shared" si="819"/>
        <v>0.20886910675809+0.611646883224511i</v>
      </c>
      <c r="Q1618" t="str">
        <f t="shared" si="820"/>
        <v>-0.20886910675809+0.046493719107584i</v>
      </c>
      <c r="R1618" t="str">
        <f t="shared" si="821"/>
        <v>-0.331715196901429-3.00221304215768i</v>
      </c>
      <c r="S1618" t="str">
        <f t="shared" si="822"/>
        <v>0.0682646857497308i</v>
      </c>
      <c r="T1618" t="str">
        <f t="shared" si="823"/>
        <v>0.204945129876637-0.0226444336748861i</v>
      </c>
      <c r="U1618" t="str">
        <f t="shared" si="824"/>
        <v>0.0000999999999999999-1072.47266234431i</v>
      </c>
      <c r="V1618" t="str">
        <f t="shared" si="825"/>
        <v>0.00002-0.0172021452794235i</v>
      </c>
      <c r="W1618" t="str">
        <f t="shared" si="826"/>
        <v>0.0000199993584529565-0.0172018693668838i</v>
      </c>
      <c r="X1618" t="str">
        <f t="shared" si="827"/>
        <v>0.00106795807145835-0.017135332225956i</v>
      </c>
      <c r="Y1618" t="str">
        <f t="shared" si="828"/>
        <v>0.009+0.93242469958545i</v>
      </c>
      <c r="Z1618" t="str">
        <f t="shared" si="829"/>
        <v>-0.224473447847759-0.0164707322691601i</v>
      </c>
      <c r="AA1618" t="str">
        <f t="shared" si="830"/>
        <v>0.144196017371754-13.1090217677908i</v>
      </c>
      <c r="AB1618" t="str">
        <f t="shared" si="831"/>
        <v>1.39528081367055-0.154164892144654i</v>
      </c>
      <c r="AC1618" t="str">
        <f t="shared" si="832"/>
        <v>1.83236520645087-2.64416899004924i</v>
      </c>
      <c r="AD1618" t="str">
        <f t="shared" si="833"/>
        <v>0.286428358141285+0.32919206727986i</v>
      </c>
      <c r="AE1618" t="str">
        <f t="shared" si="834"/>
        <v>-0.0588735267080494-0.0786125631476822i</v>
      </c>
      <c r="AF1618" t="str">
        <f t="shared" si="835"/>
        <v>-14.3996617723746-2.19461388673783i</v>
      </c>
      <c r="AG1618" t="str">
        <f t="shared" si="836"/>
        <v>1.01577120985143-0.0134205251761791i</v>
      </c>
      <c r="AH1618" t="str">
        <f t="shared" si="837"/>
        <v>0.648233133026627+1.25018173032128i</v>
      </c>
      <c r="AI1618">
        <f t="shared" si="838"/>
        <v>2.9735787543192505</v>
      </c>
      <c r="AJ1618">
        <f t="shared" si="839"/>
        <v>62.59275850679284</v>
      </c>
      <c r="AK1618"/>
      <c r="AL1618"/>
      <c r="AM1618"/>
      <c r="AN1618"/>
    </row>
    <row r="1619" spans="1:40" x14ac:dyDescent="0.25">
      <c r="A1619"/>
      <c r="B1619">
        <f t="shared" si="805"/>
        <v>148500</v>
      </c>
      <c r="C1619" s="237" t="str">
        <f t="shared" si="808"/>
        <v>-0.0000034656907841074+0.0164917335544409i</v>
      </c>
      <c r="D1619" s="208" t="str">
        <f t="shared" si="809"/>
        <v>-5.95703252730197+0.12643662391738i</v>
      </c>
      <c r="E1619" t="str">
        <f t="shared" si="810"/>
        <v>2870</v>
      </c>
      <c r="F1619" t="str">
        <f t="shared" si="811"/>
        <v>0.777000777000777</v>
      </c>
      <c r="G1619" t="str">
        <f t="shared" si="806"/>
        <v>0.777000777000777</v>
      </c>
      <c r="H1619" t="str">
        <f t="shared" si="812"/>
        <v>8.44348434586803+2.31982723757272i</v>
      </c>
      <c r="I1619" t="str">
        <f t="shared" si="813"/>
        <v>583.158136322605i</v>
      </c>
      <c r="J1619" t="str">
        <f t="shared" si="807"/>
        <v>-289.885193653468+126.123575617817i</v>
      </c>
      <c r="K1619" t="str">
        <f t="shared" si="814"/>
        <v>0.735937173465583-1.6914941477184i</v>
      </c>
      <c r="L1619" t="str">
        <f t="shared" si="815"/>
        <v>0.0593847916837927-0.114784228784878i</v>
      </c>
      <c r="M1619" t="str">
        <f t="shared" si="816"/>
        <v>0.795321965149376-1.80627837650328i</v>
      </c>
      <c r="N1619" t="str">
        <f t="shared" si="817"/>
        <v>-0.658584093304017i</v>
      </c>
      <c r="O1619" t="str">
        <f t="shared" si="818"/>
        <v>0.790859555578599-0.61199768247112i</v>
      </c>
      <c r="P1619" t="str">
        <f t="shared" si="819"/>
        <v>0.209140444421401+0.61199768247112i</v>
      </c>
      <c r="Q1619" t="str">
        <f t="shared" si="820"/>
        <v>-0.209140444421401+0.0465864108328971i</v>
      </c>
      <c r="R1619" t="str">
        <f t="shared" si="821"/>
        <v>-0.331712996524364-3.00014185272339i</v>
      </c>
      <c r="S1619" t="str">
        <f t="shared" si="822"/>
        <v>0.0683106862118262i</v>
      </c>
      <c r="T1619" t="str">
        <f t="shared" si="823"/>
        <v>0.204941748692354-0.0226595424179604i</v>
      </c>
      <c r="U1619" t="str">
        <f t="shared" si="824"/>
        <v>0.0001-1071.75045853128i</v>
      </c>
      <c r="V1619" t="str">
        <f t="shared" si="825"/>
        <v>0.00002-0.0171905613432084i</v>
      </c>
      <c r="W1619" t="str">
        <f t="shared" si="826"/>
        <v>0.0000199993584529566-0.017190285616469i</v>
      </c>
      <c r="X1619" t="str">
        <f t="shared" si="827"/>
        <v>0.00106655240307308-0.017123879191467i</v>
      </c>
      <c r="Y1619" t="str">
        <f t="shared" si="828"/>
        <v>0.009+0.933053018116168i</v>
      </c>
      <c r="Z1619" t="str">
        <f t="shared" si="829"/>
        <v>-0.22416699792205-0.0164370987106859i</v>
      </c>
      <c r="AA1619" t="str">
        <f t="shared" si="830"/>
        <v>0.143974572376018-13.0998678418603i</v>
      </c>
      <c r="AB1619" t="str">
        <f t="shared" si="831"/>
        <v>1.39525779433088-0.154267753526834i</v>
      </c>
      <c r="AC1619" t="str">
        <f t="shared" si="832"/>
        <v>1.83102866348996-2.64291651644167i</v>
      </c>
      <c r="AD1619" t="str">
        <f t="shared" si="833"/>
        <v>0.286570644421755+0.329385633206425i</v>
      </c>
      <c r="AE1619" t="str">
        <f t="shared" si="834"/>
        <v>-0.0588255368857164-0.0785477785244831i</v>
      </c>
      <c r="AF1619" t="str">
        <f t="shared" si="835"/>
        <v>-14.40051687317-2.19339061365534i</v>
      </c>
      <c r="AG1619" t="str">
        <f t="shared" si="836"/>
        <v>1.01576932508299-0.0134179441772104i</v>
      </c>
      <c r="AH1619" t="str">
        <f t="shared" si="837"/>
        <v>0.647854908551535+1.24915060940083i</v>
      </c>
      <c r="AI1619">
        <f t="shared" si="838"/>
        <v>2.9668563836051924</v>
      </c>
      <c r="AJ1619">
        <f t="shared" si="839"/>
        <v>62.587104254713005</v>
      </c>
      <c r="AK1619"/>
      <c r="AL1619"/>
      <c r="AM1619"/>
      <c r="AN1619"/>
    </row>
    <row r="1620" spans="1:40" x14ac:dyDescent="0.25">
      <c r="A1620"/>
      <c r="B1620">
        <f t="shared" si="805"/>
        <v>148600</v>
      </c>
      <c r="C1620" s="237" t="str">
        <f t="shared" si="808"/>
        <v>-3.46102789781222E-06+0.0164806354843875i</v>
      </c>
      <c r="D1620" s="208" t="str">
        <f t="shared" si="809"/>
        <v>-5.95703249155318+0.126351538713638i</v>
      </c>
      <c r="E1620" t="str">
        <f t="shared" si="810"/>
        <v>2870</v>
      </c>
      <c r="F1620" t="str">
        <f t="shared" si="811"/>
        <v>0.777000777000777</v>
      </c>
      <c r="G1620" t="str">
        <f t="shared" si="806"/>
        <v>0.777000777000777</v>
      </c>
      <c r="H1620" t="str">
        <f t="shared" si="812"/>
        <v>8.44433794385153+2.3185200679279i</v>
      </c>
      <c r="I1620" t="str">
        <f t="shared" si="813"/>
        <v>583.550835404304i</v>
      </c>
      <c r="J1620" t="str">
        <f t="shared" si="807"/>
        <v>-290.277090131308+126.20850731857i</v>
      </c>
      <c r="K1620" t="str">
        <f t="shared" si="814"/>
        <v>0.735098695548859-1.69071257426913i</v>
      </c>
      <c r="L1620" t="str">
        <f t="shared" si="815"/>
        <v>0.0593217452774141-0.114739580775399i</v>
      </c>
      <c r="M1620" t="str">
        <f t="shared" si="816"/>
        <v>0.794420440826273-1.80545215504453i</v>
      </c>
      <c r="N1620" t="str">
        <f t="shared" si="817"/>
        <v>-0.659027584275939i</v>
      </c>
      <c r="O1620" t="str">
        <f t="shared" si="818"/>
        <v>0.790588062365678-0.612348361347431i</v>
      </c>
      <c r="P1620" t="str">
        <f t="shared" si="819"/>
        <v>0.209411937634322+0.612348361347431i</v>
      </c>
      <c r="Q1620" t="str">
        <f t="shared" si="820"/>
        <v>-0.209411937634322+0.046679222928508i</v>
      </c>
      <c r="R1620" t="str">
        <f t="shared" si="821"/>
        <v>-0.331710794613879-2.99807341725348i</v>
      </c>
      <c r="S1620" t="str">
        <f t="shared" si="822"/>
        <v>0.0683566866739218i</v>
      </c>
      <c r="T1620" t="str">
        <f t="shared" si="823"/>
        <v>0.20493836520861-0.0226746508537785i</v>
      </c>
      <c r="U1620" t="str">
        <f t="shared" si="824"/>
        <v>0.0001-1071.02922672877i</v>
      </c>
      <c r="V1620" t="str">
        <f t="shared" si="825"/>
        <v>0.00002-0.0171789929977554i</v>
      </c>
      <c r="W1620" t="str">
        <f t="shared" si="826"/>
        <v>0.0000199993584529565-0.017178717456566i</v>
      </c>
      <c r="X1620" t="str">
        <f t="shared" si="827"/>
        <v>0.00106514955749412-0.0171124413991554i</v>
      </c>
      <c r="Y1620" t="str">
        <f t="shared" si="828"/>
        <v>0.009+0.933681336646886i</v>
      </c>
      <c r="Z1620" t="str">
        <f t="shared" si="829"/>
        <v>-0.223861177910749-0.016403557881652i</v>
      </c>
      <c r="AA1620" t="str">
        <f t="shared" si="830"/>
        <v>0.143753649950451-13.0907269057727i</v>
      </c>
      <c r="AB1620" t="str">
        <f t="shared" si="831"/>
        <v>1.39523475933632-0.154370612817193i</v>
      </c>
      <c r="AC1620" t="str">
        <f t="shared" si="832"/>
        <v>1.82969425698175-2.64166477332165i</v>
      </c>
      <c r="AD1620" t="str">
        <f t="shared" si="833"/>
        <v>0.28671301486988+0.32957913941981i</v>
      </c>
      <c r="AE1620" t="str">
        <f t="shared" si="834"/>
        <v>-0.0587776427410556-0.0784830879001708i</v>
      </c>
      <c r="AF1620" t="str">
        <f t="shared" si="835"/>
        <v>-14.4013704354047-2.19216852921426i</v>
      </c>
      <c r="AG1620" t="str">
        <f t="shared" si="836"/>
        <v>1.0157674405123-0.0134153709369867i</v>
      </c>
      <c r="AH1620" t="str">
        <f t="shared" si="837"/>
        <v>0.647477383794259+1.24812099612154i</v>
      </c>
      <c r="AI1620">
        <f t="shared" si="838"/>
        <v>2.9601391485024986</v>
      </c>
      <c r="AJ1620">
        <f t="shared" si="839"/>
        <v>62.581444220514051</v>
      </c>
      <c r="AK1620"/>
      <c r="AL1620"/>
      <c r="AM1620"/>
      <c r="AN1620"/>
    </row>
    <row r="1621" spans="1:40" x14ac:dyDescent="0.25">
      <c r="A1621"/>
      <c r="B1621">
        <f t="shared" si="805"/>
        <v>148700</v>
      </c>
      <c r="C1621" s="237" t="str">
        <f t="shared" si="808"/>
        <v>-3.45637441565549E-06+0.0164695523411245i</v>
      </c>
      <c r="D1621" s="208" t="str">
        <f t="shared" si="809"/>
        <v>-5.95703245587648+0.126266567948621i</v>
      </c>
      <c r="E1621" t="str">
        <f t="shared" si="810"/>
        <v>2870</v>
      </c>
      <c r="F1621" t="str">
        <f t="shared" si="811"/>
        <v>0.777000777000777</v>
      </c>
      <c r="G1621" t="str">
        <f t="shared" si="806"/>
        <v>0.777000777000777</v>
      </c>
      <c r="H1621" t="str">
        <f t="shared" si="812"/>
        <v>8.44519000677236+2.31721420002659i</v>
      </c>
      <c r="I1621" t="str">
        <f t="shared" si="813"/>
        <v>583.943534486003i</v>
      </c>
      <c r="J1621" t="str">
        <f t="shared" si="807"/>
        <v>-290.669250423673+126.293439019323i</v>
      </c>
      <c r="K1621" t="str">
        <f t="shared" si="814"/>
        <v>0.734261563527803-1.68993147975712i</v>
      </c>
      <c r="L1621" t="str">
        <f t="shared" si="815"/>
        <v>0.0592587902904134-0.114694945583908i</v>
      </c>
      <c r="M1621" t="str">
        <f t="shared" si="816"/>
        <v>0.793520353818216-1.80462642534103i</v>
      </c>
      <c r="N1621" t="str">
        <f t="shared" si="817"/>
        <v>-0.659471075247861i</v>
      </c>
      <c r="O1621" t="str">
        <f t="shared" si="818"/>
        <v>0.790316413656545-0.61269891978447i</v>
      </c>
      <c r="P1621" t="str">
        <f t="shared" si="819"/>
        <v>0.209683586343455+0.61269891978447i</v>
      </c>
      <c r="Q1621" t="str">
        <f t="shared" si="820"/>
        <v>-0.209683586343455+0.046772155463391i</v>
      </c>
      <c r="R1621" t="str">
        <f t="shared" si="821"/>
        <v>-0.331708591169855-2.99600773019122i</v>
      </c>
      <c r="S1621" t="str">
        <f t="shared" si="822"/>
        <v>0.0684026871360173i</v>
      </c>
      <c r="T1621" t="str">
        <f t="shared" si="823"/>
        <v>0.204934979425359-0.0226897589821207i</v>
      </c>
      <c r="U1621" t="str">
        <f t="shared" si="824"/>
        <v>0.0001-1070.30896497576i</v>
      </c>
      <c r="V1621" t="str">
        <f t="shared" si="825"/>
        <v>0.00002-0.0171674402116103i</v>
      </c>
      <c r="W1621" t="str">
        <f t="shared" si="826"/>
        <v>0.0000199993584529566-0.0171671648557216i</v>
      </c>
      <c r="X1621" t="str">
        <f t="shared" si="827"/>
        <v>0.00106374952717779-0.0171010188187313i</v>
      </c>
      <c r="Y1621" t="str">
        <f t="shared" si="828"/>
        <v>0.009+0.934309655177604i</v>
      </c>
      <c r="Z1621" t="str">
        <f t="shared" si="829"/>
        <v>-0.223555986081234-0.0163701094605497i</v>
      </c>
      <c r="AA1621" t="str">
        <f t="shared" si="830"/>
        <v>0.143533248426511-13.0815989314828i</v>
      </c>
      <c r="AB1621" t="str">
        <f t="shared" si="831"/>
        <v>1.39521170868656-0.154473470014234i</v>
      </c>
      <c r="AC1621" t="str">
        <f t="shared" si="832"/>
        <v>1.82836198272646-2.6404137610222i</v>
      </c>
      <c r="AD1621" t="str">
        <f t="shared" si="833"/>
        <v>0.286855469463098+0.329772585886686i</v>
      </c>
      <c r="AE1621" t="str">
        <f t="shared" si="834"/>
        <v>-0.0587298440105648-0.078418491054925i</v>
      </c>
      <c r="AF1621" t="str">
        <f t="shared" si="835"/>
        <v>-14.4022224626488-2.19094763207797i</v>
      </c>
      <c r="AG1621" t="str">
        <f t="shared" si="836"/>
        <v>1.01576555613639-0.0134128054378134i</v>
      </c>
      <c r="AH1621" t="str">
        <f t="shared" si="837"/>
        <v>0.647100556936716+1.24709288697748i</v>
      </c>
      <c r="AI1621">
        <f t="shared" si="838"/>
        <v>2.9534270406096041</v>
      </c>
      <c r="AJ1621">
        <f t="shared" si="839"/>
        <v>62.575778410904562</v>
      </c>
      <c r="AK1621"/>
      <c r="AL1621"/>
      <c r="AM1621"/>
      <c r="AN1621"/>
    </row>
    <row r="1622" spans="1:40" x14ac:dyDescent="0.25">
      <c r="A1622"/>
      <c r="B1622">
        <f t="shared" si="805"/>
        <v>148800</v>
      </c>
      <c r="C1622" s="237" t="str">
        <f t="shared" si="808"/>
        <v>-3.45173031236578E-06+0.0164584840945574i</v>
      </c>
      <c r="D1622" s="208" t="str">
        <f t="shared" si="809"/>
        <v>-5.95703242027168+0.126181711391607i</v>
      </c>
      <c r="E1622" t="str">
        <f t="shared" si="810"/>
        <v>2870</v>
      </c>
      <c r="F1622" t="str">
        <f t="shared" si="811"/>
        <v>0.777000777000777</v>
      </c>
      <c r="G1622" t="str">
        <f t="shared" si="806"/>
        <v>0.777000777000777</v>
      </c>
      <c r="H1622" t="str">
        <f t="shared" si="812"/>
        <v>8.44604053819079+2.31590963230212i</v>
      </c>
      <c r="I1622" t="str">
        <f t="shared" si="813"/>
        <v>584.336233567701i</v>
      </c>
      <c r="J1622" t="str">
        <f t="shared" si="807"/>
        <v>-291.061674530564+126.378370720075i</v>
      </c>
      <c r="K1622" t="str">
        <f t="shared" si="814"/>
        <v>0.733425774731436-1.68915086435197i</v>
      </c>
      <c r="L1622" t="str">
        <f t="shared" si="815"/>
        <v>0.0591959265667366-0.114650323265136i</v>
      </c>
      <c r="M1622" t="str">
        <f t="shared" si="816"/>
        <v>0.792621701298173-1.80380118761711i</v>
      </c>
      <c r="N1622" t="str">
        <f t="shared" si="817"/>
        <v>-0.659914566219783i</v>
      </c>
      <c r="O1622" t="str">
        <f t="shared" si="818"/>
        <v>0.790044609504631-0.613049357713288i</v>
      </c>
      <c r="P1622" t="str">
        <f t="shared" si="819"/>
        <v>0.209955390495369+0.613049357713288i</v>
      </c>
      <c r="Q1622" t="str">
        <f t="shared" si="820"/>
        <v>-0.209955390495369+0.046865208506495i</v>
      </c>
      <c r="R1622" t="str">
        <f t="shared" si="821"/>
        <v>-0.331706386192182-2.99394478599484i</v>
      </c>
      <c r="S1622" t="str">
        <f t="shared" si="822"/>
        <v>0.0684486875981127i</v>
      </c>
      <c r="T1622" t="str">
        <f t="shared" si="823"/>
        <v>0.204931591342559-0.0227048668027676i</v>
      </c>
      <c r="U1622" t="str">
        <f t="shared" si="824"/>
        <v>0.0001-1069.5896713165i</v>
      </c>
      <c r="V1622" t="str">
        <f t="shared" si="825"/>
        <v>0.00002-0.0171559029534035i</v>
      </c>
      <c r="W1622" t="str">
        <f t="shared" si="826"/>
        <v>0.0000199993584529566-0.0171556277825662i</v>
      </c>
      <c r="X1622" t="str">
        <f t="shared" si="827"/>
        <v>0.00106235230460544-0.0170896114199835i</v>
      </c>
      <c r="Y1622" t="str">
        <f t="shared" si="828"/>
        <v>0.009+0.934937973708322i</v>
      </c>
      <c r="Z1622" t="str">
        <f t="shared" si="829"/>
        <v>-0.223251420706846-0.0163367531272129i</v>
      </c>
      <c r="AA1622" t="str">
        <f t="shared" si="830"/>
        <v>0.14331336614236-13.0724838910271i</v>
      </c>
      <c r="AB1622" t="str">
        <f t="shared" si="831"/>
        <v>1.39518864238131-0.154576325116464i</v>
      </c>
      <c r="AC1622" t="str">
        <f t="shared" si="832"/>
        <v>1.8270318365336-2.63916347987154i</v>
      </c>
      <c r="AD1622" t="str">
        <f t="shared" si="833"/>
        <v>0.286998008178825+0.329965972573724i</v>
      </c>
      <c r="AE1622" t="str">
        <f t="shared" si="834"/>
        <v>-0.0586821404316398-0.078353987769619i</v>
      </c>
      <c r="AF1622" t="str">
        <f t="shared" si="835"/>
        <v>-14.4030729584625-2.18972792091051i</v>
      </c>
      <c r="AG1622" t="str">
        <f t="shared" si="836"/>
        <v>1.0157636719523-0.0134102476620459i</v>
      </c>
      <c r="AH1622" t="str">
        <f t="shared" si="837"/>
        <v>0.646724426166552+1.24606627847356i</v>
      </c>
      <c r="AI1622">
        <f t="shared" si="838"/>
        <v>2.9467200515438292</v>
      </c>
      <c r="AJ1622">
        <f t="shared" si="839"/>
        <v>62.570106832587648</v>
      </c>
      <c r="AK1622"/>
      <c r="AL1622"/>
      <c r="AM1622"/>
      <c r="AN1622"/>
    </row>
    <row r="1623" spans="1:40" x14ac:dyDescent="0.25">
      <c r="A1623"/>
      <c r="B1623">
        <f t="shared" si="805"/>
        <v>148900</v>
      </c>
      <c r="C1623" s="237" t="str">
        <f t="shared" si="808"/>
        <v>-3.44709556275647E-06+0.0164474307146727i</v>
      </c>
      <c r="D1623" s="208" t="str">
        <f t="shared" si="809"/>
        <v>-5.95703238473861+0.126096968812491i</v>
      </c>
      <c r="E1623" t="str">
        <f t="shared" si="810"/>
        <v>2870</v>
      </c>
      <c r="F1623" t="str">
        <f t="shared" si="811"/>
        <v>0.777000777000777</v>
      </c>
      <c r="G1623" t="str">
        <f t="shared" si="806"/>
        <v>0.777000777000777</v>
      </c>
      <c r="H1623" t="str">
        <f t="shared" si="812"/>
        <v>8.44688954165721+2.31460636318906i</v>
      </c>
      <c r="I1623" t="str">
        <f t="shared" si="813"/>
        <v>584.7289326494i</v>
      </c>
      <c r="J1623" t="str">
        <f t="shared" si="807"/>
        <v>-291.454362451981+126.463302420828i</v>
      </c>
      <c r="K1623" t="str">
        <f t="shared" si="814"/>
        <v>0.732591326494785-1.68837072822023i</v>
      </c>
      <c r="L1623" t="str">
        <f t="shared" si="815"/>
        <v>0.0591331539505997-0.114605713873527i</v>
      </c>
      <c r="M1623" t="str">
        <f t="shared" si="816"/>
        <v>0.791724480445385-1.80297644209376i</v>
      </c>
      <c r="N1623" t="str">
        <f t="shared" si="817"/>
        <v>-0.660358057191704i</v>
      </c>
      <c r="O1623" t="str">
        <f t="shared" si="818"/>
        <v>0.789772649963394-0.61339967506496i</v>
      </c>
      <c r="P1623" t="str">
        <f t="shared" si="819"/>
        <v>0.210227350036606+0.61339967506496i</v>
      </c>
      <c r="Q1623" t="str">
        <f t="shared" si="820"/>
        <v>-0.210227350036606+0.0469583821267441i</v>
      </c>
      <c r="R1623" t="str">
        <f t="shared" si="821"/>
        <v>-0.331704179680785-2.99188457913743i</v>
      </c>
      <c r="S1623" t="str">
        <f t="shared" si="822"/>
        <v>0.0684946880602083i</v>
      </c>
      <c r="T1623" t="str">
        <f t="shared" si="823"/>
        <v>0.204928200960166-0.0227199743155027i</v>
      </c>
      <c r="U1623" t="str">
        <f t="shared" si="824"/>
        <v>0.0001-1068.87134380051i</v>
      </c>
      <c r="V1623" t="str">
        <f t="shared" si="825"/>
        <v>0.00002-0.0171443811918499i</v>
      </c>
      <c r="W1623" t="str">
        <f t="shared" si="826"/>
        <v>0.0000199993584529566-0.0171441062058156i</v>
      </c>
      <c r="X1623" t="str">
        <f t="shared" si="827"/>
        <v>0.00106095788228363-0.0170782191727819i</v>
      </c>
      <c r="Y1623" t="str">
        <f t="shared" si="828"/>
        <v>0.009+0.93556629223904i</v>
      </c>
      <c r="Z1623" t="str">
        <f t="shared" si="829"/>
        <v>-0.222947480066892-0.0163034885628151i</v>
      </c>
      <c r="AA1623" t="str">
        <f t="shared" si="830"/>
        <v>0.143094001442842-13.0633817565236i</v>
      </c>
      <c r="AB1623" t="str">
        <f t="shared" si="831"/>
        <v>1.39516556042026-0.154679178122409i</v>
      </c>
      <c r="AC1623" t="str">
        <f t="shared" si="832"/>
        <v>1.8257038142219-2.63791393019295i</v>
      </c>
      <c r="AD1623" t="str">
        <f t="shared" si="833"/>
        <v>0.287140630994475+0.330159299447598i</v>
      </c>
      <c r="AE1623" t="str">
        <f t="shared" si="834"/>
        <v>-0.0586345317425847-0.0782895778258304i</v>
      </c>
      <c r="AF1623" t="str">
        <f t="shared" si="835"/>
        <v>-14.4039219263958-2.18850939437657i</v>
      </c>
      <c r="AG1623" t="str">
        <f t="shared" si="836"/>
        <v>1.01576178795708-0.0134076975920905i</v>
      </c>
      <c r="AH1623" t="str">
        <f t="shared" si="837"/>
        <v>0.64634898967727+1.24504116712574i</v>
      </c>
      <c r="AI1623">
        <f t="shared" si="838"/>
        <v>2.9400181729431312</v>
      </c>
      <c r="AJ1623">
        <f t="shared" si="839"/>
        <v>62.564429492260295</v>
      </c>
      <c r="AK1623"/>
      <c r="AL1623"/>
      <c r="AM1623"/>
      <c r="AN1623"/>
    </row>
    <row r="1624" spans="1:40" x14ac:dyDescent="0.25">
      <c r="A1624"/>
      <c r="B1624">
        <f t="shared" si="805"/>
        <v>149000</v>
      </c>
      <c r="C1624" s="237" t="str">
        <f t="shared" si="808"/>
        <v>-3.44247014172543E-06+0.0164363921715377i</v>
      </c>
      <c r="D1624" s="208" t="str">
        <f t="shared" si="809"/>
        <v>-5.95703234927705+0.126012339981789i</v>
      </c>
      <c r="E1624" t="str">
        <f t="shared" si="810"/>
        <v>2870</v>
      </c>
      <c r="F1624" t="str">
        <f t="shared" si="811"/>
        <v>0.777000777000777</v>
      </c>
      <c r="G1624" t="str">
        <f t="shared" si="806"/>
        <v>0.777000777000777</v>
      </c>
      <c r="H1624" t="str">
        <f t="shared" si="812"/>
        <v>8.44773702071202+2.31330439112322i</v>
      </c>
      <c r="I1624" t="str">
        <f t="shared" si="813"/>
        <v>585.121631731099i</v>
      </c>
      <c r="J1624" t="str">
        <f t="shared" si="807"/>
        <v>-291.847314187924+126.548234121581i</v>
      </c>
      <c r="K1624" t="str">
        <f t="shared" si="814"/>
        <v>0.731758216158828-1.68759107152551i</v>
      </c>
      <c r="L1624" t="str">
        <f t="shared" si="815"/>
        <v>0.0590704722864901-0.11456111746324i</v>
      </c>
      <c r="M1624" t="str">
        <f t="shared" si="816"/>
        <v>0.790828688445318-1.80215218898875i</v>
      </c>
      <c r="N1624" t="str">
        <f t="shared" si="817"/>
        <v>-0.660801548163626i</v>
      </c>
      <c r="O1624" t="str">
        <f t="shared" si="818"/>
        <v>0.789500535086324-0.613749871770583i</v>
      </c>
      <c r="P1624" t="str">
        <f t="shared" si="819"/>
        <v>0.210499464913676+0.613749871770583i</v>
      </c>
      <c r="Q1624" t="str">
        <f t="shared" si="820"/>
        <v>-0.210499464913676+0.047051676393043i</v>
      </c>
      <c r="R1624" t="str">
        <f t="shared" si="821"/>
        <v>-0.33170197163552-2.98982710410692i</v>
      </c>
      <c r="S1624" t="str">
        <f t="shared" si="822"/>
        <v>0.0685406885223037i</v>
      </c>
      <c r="T1624" t="str">
        <f t="shared" si="823"/>
        <v>0.204924808278134-0.0227350815201042i</v>
      </c>
      <c r="U1624" t="str">
        <f t="shared" si="824"/>
        <v>0.0001-1068.15398048252i</v>
      </c>
      <c r="V1624" t="str">
        <f t="shared" si="825"/>
        <v>0.00002-0.0171328748957479i</v>
      </c>
      <c r="W1624" t="str">
        <f t="shared" si="826"/>
        <v>0.0000199993584529565-0.0171326000942684i</v>
      </c>
      <c r="X1624" t="str">
        <f t="shared" si="827"/>
        <v>0.0010595662527437-0.0170668420470741i</v>
      </c>
      <c r="Y1624" t="str">
        <f t="shared" si="828"/>
        <v>0.009+0.936194610769758i</v>
      </c>
      <c r="Z1624" t="str">
        <f t="shared" si="829"/>
        <v>-0.222644162446594-0.0162703154498584i</v>
      </c>
      <c r="AA1624" t="str">
        <f t="shared" si="830"/>
        <v>0.142875152679442-13.0542925001713i</v>
      </c>
      <c r="AB1624" t="str">
        <f t="shared" si="831"/>
        <v>1.39514246280312-0.154782029030559i</v>
      </c>
      <c r="AC1624" t="str">
        <f t="shared" si="832"/>
        <v>1.82437791161942-2.63666511230494i</v>
      </c>
      <c r="AD1624" t="str">
        <f t="shared" si="833"/>
        <v>0.287283337887433+0.330352566474984i</v>
      </c>
      <c r="AE1624" t="str">
        <f t="shared" si="834"/>
        <v>-0.0585870176825908-0.078225261005822i</v>
      </c>
      <c r="AF1624" t="str">
        <f t="shared" si="835"/>
        <v>-14.4047693699891-2.18729205114143i</v>
      </c>
      <c r="AG1624" t="str">
        <f t="shared" si="836"/>
        <v>1.01575990414779-0.0134051552104025i</v>
      </c>
      <c r="AH1624" t="str">
        <f t="shared" si="837"/>
        <v>0.645974245668041+1.24401754946071i</v>
      </c>
      <c r="AI1624">
        <f t="shared" si="838"/>
        <v>2.9333213964640525</v>
      </c>
      <c r="AJ1624">
        <f t="shared" si="839"/>
        <v>62.558746396614126</v>
      </c>
      <c r="AK1624"/>
      <c r="AL1624"/>
      <c r="AM1624"/>
      <c r="AN1624"/>
    </row>
    <row r="1625" spans="1:40" x14ac:dyDescent="0.25">
      <c r="A1625"/>
      <c r="B1625">
        <f t="shared" si="805"/>
        <v>149100</v>
      </c>
      <c r="C1625" s="237" t="str">
        <f t="shared" si="808"/>
        <v>-3.43785402425471E-06+0.0164253684352996i</v>
      </c>
      <c r="D1625" s="208" t="str">
        <f t="shared" si="809"/>
        <v>-5.95703231388681+0.12592782467063i</v>
      </c>
      <c r="E1625" t="str">
        <f t="shared" si="810"/>
        <v>2870</v>
      </c>
      <c r="F1625" t="str">
        <f t="shared" si="811"/>
        <v>0.777000777000777</v>
      </c>
      <c r="G1625" t="str">
        <f t="shared" si="806"/>
        <v>0.777000777000777</v>
      </c>
      <c r="H1625" t="str">
        <f t="shared" si="812"/>
        <v>8.4485829788858+2.31200371454171i</v>
      </c>
      <c r="I1625" t="str">
        <f t="shared" si="813"/>
        <v>585.514330812798i</v>
      </c>
      <c r="J1625" t="str">
        <f t="shared" si="807"/>
        <v>-292.240529738392+126.633165822334i</v>
      </c>
      <c r="K1625" t="str">
        <f t="shared" si="814"/>
        <v>0.730926441070506-1.68681189442844i</v>
      </c>
      <c r="L1625" t="str">
        <f t="shared" si="815"/>
        <v>0.0590078814191655-0.114516534088148i</v>
      </c>
      <c r="M1625" t="str">
        <f t="shared" si="816"/>
        <v>0.789934322489671-1.80132842851659i</v>
      </c>
      <c r="N1625" t="str">
        <f t="shared" si="817"/>
        <v>-0.661245039135548i</v>
      </c>
      <c r="O1625" t="str">
        <f t="shared" si="818"/>
        <v>0.789228264926942-0.614099947761281i</v>
      </c>
      <c r="P1625" t="str">
        <f t="shared" si="819"/>
        <v>0.210771735073058+0.614099947761281i</v>
      </c>
      <c r="Q1625" t="str">
        <f t="shared" si="820"/>
        <v>-0.210771735073058+0.047145091374267i</v>
      </c>
      <c r="R1625" t="str">
        <f t="shared" si="821"/>
        <v>-0.331699762056321-2.98777235540604i</v>
      </c>
      <c r="S1625" t="str">
        <f t="shared" si="822"/>
        <v>0.0685866889843993i</v>
      </c>
      <c r="T1625" t="str">
        <f t="shared" si="823"/>
        <v>0.20492141329642-0.0227501884163561i</v>
      </c>
      <c r="U1625" t="str">
        <f t="shared" si="824"/>
        <v>0.0001-1067.4375794225i</v>
      </c>
      <c r="V1625" t="str">
        <f t="shared" si="825"/>
        <v>0.00002-0.0171213840339802i</v>
      </c>
      <c r="W1625" t="str">
        <f t="shared" si="826"/>
        <v>0.0000199993584529567-0.0171211094168082i</v>
      </c>
      <c r="X1625" t="str">
        <f t="shared" si="827"/>
        <v>0.00105817740854202-0.0170554800128885i</v>
      </c>
      <c r="Y1625" t="str">
        <f t="shared" si="828"/>
        <v>0.009+0.936822929300476i</v>
      </c>
      <c r="Z1625" t="str">
        <f t="shared" si="829"/>
        <v>-0.222341466137092-0.0162372334721718i</v>
      </c>
      <c r="AA1625" t="str">
        <f t="shared" si="830"/>
        <v>0.142656818210262-13.0452160942502i</v>
      </c>
      <c r="AB1625" t="str">
        <f t="shared" si="831"/>
        <v>1.39511934952957-0.154884877839443i</v>
      </c>
      <c r="AC1625" t="str">
        <f t="shared" si="832"/>
        <v>1.82305412456336-2.63541702652118i</v>
      </c>
      <c r="AD1625" t="str">
        <f t="shared" si="833"/>
        <v>0.287426128835077+0.330545773622557i</v>
      </c>
      <c r="AE1625" t="str">
        <f t="shared" si="834"/>
        <v>-0.0585395979917504-0.078161037092556i</v>
      </c>
      <c r="AF1625" t="str">
        <f t="shared" si="835"/>
        <v>-14.4056152927726-2.18607588987108i</v>
      </c>
      <c r="AG1625" t="str">
        <f t="shared" si="836"/>
        <v>1.01575802052151-0.0134026204994873i</v>
      </c>
      <c r="AH1625" t="str">
        <f t="shared" si="837"/>
        <v>0.645600192343837+1.24299542201611i</v>
      </c>
      <c r="AI1625">
        <f t="shared" si="838"/>
        <v>2.9266297137835293</v>
      </c>
      <c r="AJ1625">
        <f t="shared" si="839"/>
        <v>62.553057552334757</v>
      </c>
      <c r="AK1625"/>
      <c r="AL1625"/>
      <c r="AM1625"/>
      <c r="AN1625"/>
    </row>
    <row r="1626" spans="1:40" x14ac:dyDescent="0.25">
      <c r="A1626"/>
      <c r="B1626">
        <f t="shared" si="805"/>
        <v>149200</v>
      </c>
      <c r="C1626" s="237" t="str">
        <f t="shared" si="808"/>
        <v>-3.43324718541014E-06+0.0164143594761859i</v>
      </c>
      <c r="D1626" s="208" t="str">
        <f t="shared" si="809"/>
        <v>-5.95703227856771+0.125843422650759i</v>
      </c>
      <c r="E1626" t="str">
        <f t="shared" si="810"/>
        <v>2870</v>
      </c>
      <c r="F1626" t="str">
        <f t="shared" si="811"/>
        <v>0.777000777000777</v>
      </c>
      <c r="G1626" t="str">
        <f t="shared" si="806"/>
        <v>0.777000777000777</v>
      </c>
      <c r="H1626" t="str">
        <f t="shared" si="812"/>
        <v>8.44942741969929+2.31070433188289i</v>
      </c>
      <c r="I1626" t="str">
        <f t="shared" si="813"/>
        <v>585.907029894496i</v>
      </c>
      <c r="J1626" t="str">
        <f t="shared" si="807"/>
        <v>-292.634009103385+126.718097523086i</v>
      </c>
      <c r="K1626" t="str">
        <f t="shared" si="814"/>
        <v>0.730095998582694-1.6860331970867i</v>
      </c>
      <c r="L1626" t="str">
        <f t="shared" si="815"/>
        <v>0.0589453811936535-0.114471963801841i</v>
      </c>
      <c r="M1626" t="str">
        <f t="shared" si="816"/>
        <v>0.789041379776348-1.80050516088854i</v>
      </c>
      <c r="N1626" t="str">
        <f t="shared" si="817"/>
        <v>-0.66168853010747i</v>
      </c>
      <c r="O1626" t="str">
        <f t="shared" si="818"/>
        <v>0.7889558395388-0.614449902968197i</v>
      </c>
      <c r="P1626" t="str">
        <f t="shared" si="819"/>
        <v>0.2110441604612+0.614449902968197i</v>
      </c>
      <c r="Q1626" t="str">
        <f t="shared" si="820"/>
        <v>-0.2110441604612+0.047238627139273i</v>
      </c>
      <c r="R1626" t="str">
        <f t="shared" si="821"/>
        <v>-0.331697550943044-2.98572032755226i</v>
      </c>
      <c r="S1626" t="str">
        <f t="shared" si="822"/>
        <v>0.0686326894464947i</v>
      </c>
      <c r="T1626" t="str">
        <f t="shared" si="823"/>
        <v>0.204918016014981-0.0227652950040368i</v>
      </c>
      <c r="U1626" t="str">
        <f t="shared" si="824"/>
        <v>0.0001-1066.72213868563i</v>
      </c>
      <c r="V1626" t="str">
        <f t="shared" si="825"/>
        <v>0.00002-0.0171099085755124i</v>
      </c>
      <c r="W1626" t="str">
        <f t="shared" si="826"/>
        <v>0.0000199993584529565-0.0171096341424005i</v>
      </c>
      <c r="X1626" t="str">
        <f t="shared" si="827"/>
        <v>0.00105679134225952-0.0170441330403308i</v>
      </c>
      <c r="Y1626" t="str">
        <f t="shared" si="828"/>
        <v>0.009+0.937451247831194i</v>
      </c>
      <c r="Z1626" t="str">
        <f t="shared" si="829"/>
        <v>-0.222039389435387-0.0162042423148994i</v>
      </c>
      <c r="AA1626" t="str">
        <f t="shared" si="830"/>
        <v>0.142438996399981-13.0361525111206i</v>
      </c>
      <c r="AB1626" t="str">
        <f t="shared" si="831"/>
        <v>1.39509622059934-0.154987724547552i</v>
      </c>
      <c r="AC1626" t="str">
        <f t="shared" si="832"/>
        <v>1.82173244890023-2.63416967315061i</v>
      </c>
      <c r="AD1626" t="str">
        <f t="shared" si="833"/>
        <v>0.287569003814767+0.330738920856998i</v>
      </c>
      <c r="AE1626" t="str">
        <f t="shared" si="834"/>
        <v>-0.058492272411038-0.0780969058696751i</v>
      </c>
      <c r="AF1626" t="str">
        <f t="shared" si="835"/>
        <v>-14.406459698267-2.18486090923213i</v>
      </c>
      <c r="AG1626" t="str">
        <f t="shared" si="836"/>
        <v>1.01575613707531-0.0134000934418998i</v>
      </c>
      <c r="AH1626" t="str">
        <f t="shared" si="837"/>
        <v>0.645226827915295+1.24197478134027i</v>
      </c>
      <c r="AI1626">
        <f t="shared" si="838"/>
        <v>2.91994311659733</v>
      </c>
      <c r="AJ1626">
        <f t="shared" si="839"/>
        <v>62.547362966101787</v>
      </c>
      <c r="AK1626"/>
      <c r="AL1626"/>
      <c r="AM1626"/>
      <c r="AN1626"/>
    </row>
    <row r="1627" spans="1:40" x14ac:dyDescent="0.25">
      <c r="A1627"/>
      <c r="B1627">
        <f t="shared" si="805"/>
        <v>149300</v>
      </c>
      <c r="C1627" s="237" t="str">
        <f t="shared" si="808"/>
        <v>-3.42864960034103E-06+0.0164033652645038i</v>
      </c>
      <c r="D1627" s="208" t="str">
        <f t="shared" si="809"/>
        <v>-5.95703224331956+0.125759133694529i</v>
      </c>
      <c r="E1627" t="str">
        <f t="shared" si="810"/>
        <v>2870</v>
      </c>
      <c r="F1627" t="str">
        <f t="shared" si="811"/>
        <v>0.777000777000777</v>
      </c>
      <c r="G1627" t="str">
        <f t="shared" si="806"/>
        <v>0.777000777000777</v>
      </c>
      <c r="H1627" t="str">
        <f t="shared" si="812"/>
        <v>8.4502703466634+2.30940624158643i</v>
      </c>
      <c r="I1627" t="str">
        <f t="shared" si="813"/>
        <v>586.299728976195i</v>
      </c>
      <c r="J1627" t="str">
        <f t="shared" si="807"/>
        <v>-293.027752282905+126.803029223839i</v>
      </c>
      <c r="K1627" t="str">
        <f t="shared" si="814"/>
        <v>0.729266886054204-1.68525497965503i</v>
      </c>
      <c r="L1627" t="str">
        <f t="shared" si="815"/>
        <v>0.0588829714552529-0.114427406657626i</v>
      </c>
      <c r="M1627" t="str">
        <f t="shared" si="816"/>
        <v>0.788149857509457-1.79968238631266i</v>
      </c>
      <c r="N1627" t="str">
        <f t="shared" si="817"/>
        <v>-0.662132021079392i</v>
      </c>
      <c r="O1627" t="str">
        <f t="shared" si="818"/>
        <v>0.788683258975479-0.614799737322502i</v>
      </c>
      <c r="P1627" t="str">
        <f t="shared" si="819"/>
        <v>0.211316741024521+0.614799737322502i</v>
      </c>
      <c r="Q1627" t="str">
        <f t="shared" si="820"/>
        <v>-0.211316741024521+0.0473322837568899i</v>
      </c>
      <c r="R1627" t="str">
        <f t="shared" si="821"/>
        <v>-0.331695338295612-2.98367101507772i</v>
      </c>
      <c r="S1627" t="str">
        <f t="shared" si="822"/>
        <v>0.0686786899085903i</v>
      </c>
      <c r="T1627" t="str">
        <f t="shared" si="823"/>
        <v>0.204914616433772-0.0227804012829293i</v>
      </c>
      <c r="U1627" t="str">
        <f t="shared" si="824"/>
        <v>0.0001-1066.00765634223i</v>
      </c>
      <c r="V1627" t="str">
        <f t="shared" si="825"/>
        <v>0.00002-0.0170984484893935i</v>
      </c>
      <c r="W1627" t="str">
        <f t="shared" si="826"/>
        <v>0.0000199993584529565-0.0170981742400953i</v>
      </c>
      <c r="X1627" t="str">
        <f t="shared" si="827"/>
        <v>0.00105540804650195-0.0170328010995864i</v>
      </c>
      <c r="Y1627" t="str">
        <f t="shared" si="828"/>
        <v>0.009+0.938079566361912i</v>
      </c>
      <c r="Z1627" t="str">
        <f t="shared" si="829"/>
        <v>-0.22173793064435-0.0161713416644996i</v>
      </c>
      <c r="AA1627" t="str">
        <f t="shared" si="830"/>
        <v>0.142221685619828-13.0271017232232i</v>
      </c>
      <c r="AB1627" t="str">
        <f t="shared" si="831"/>
        <v>1.39507307601211-0.15509056915341i</v>
      </c>
      <c r="AC1627" t="str">
        <f t="shared" si="832"/>
        <v>1.82041288048563-2.63292305249734i</v>
      </c>
      <c r="AD1627" t="str">
        <f t="shared" si="833"/>
        <v>0.287711962803852+0.330932008144987i</v>
      </c>
      <c r="AE1627" t="str">
        <f t="shared" si="834"/>
        <v>-0.0584450406823187-0.0780328671215134i</v>
      </c>
      <c r="AF1627" t="str">
        <f t="shared" si="835"/>
        <v>-14.407302589983-2.1836471078919i</v>
      </c>
      <c r="AG1627" t="str">
        <f t="shared" si="836"/>
        <v>1.01575425380631-0.0133975740202444i</v>
      </c>
      <c r="AH1627" t="str">
        <f t="shared" si="837"/>
        <v>0.644854150598765+1.24095562399232i</v>
      </c>
      <c r="AI1627">
        <f t="shared" si="838"/>
        <v>2.9132615966210129</v>
      </c>
      <c r="AJ1627">
        <f t="shared" si="839"/>
        <v>62.541662644589081</v>
      </c>
      <c r="AK1627"/>
      <c r="AL1627"/>
      <c r="AM1627"/>
      <c r="AN1627"/>
    </row>
    <row r="1628" spans="1:40" x14ac:dyDescent="0.25">
      <c r="A1628"/>
      <c r="B1628">
        <f t="shared" si="805"/>
        <v>149400</v>
      </c>
      <c r="C1628" s="237" t="str">
        <f t="shared" si="808"/>
        <v>-3.42406124427985E-06+0.0163923857706399i</v>
      </c>
      <c r="D1628" s="208" t="str">
        <f t="shared" si="809"/>
        <v>-5.95703220814216+0.125674957574906i</v>
      </c>
      <c r="E1628" t="str">
        <f t="shared" si="810"/>
        <v>2870</v>
      </c>
      <c r="F1628" t="str">
        <f t="shared" si="811"/>
        <v>0.777000777000777</v>
      </c>
      <c r="G1628" t="str">
        <f t="shared" si="806"/>
        <v>0.777000777000777</v>
      </c>
      <c r="H1628" t="str">
        <f t="shared" si="812"/>
        <v>8.45111176327926+2.30810944209323i</v>
      </c>
      <c r="I1628" t="str">
        <f t="shared" si="813"/>
        <v>586.692428057894i</v>
      </c>
      <c r="J1628" t="str">
        <f t="shared" si="807"/>
        <v>-293.42175927695+126.887960924592i</v>
      </c>
      <c r="K1628" t="str">
        <f t="shared" si="814"/>
        <v>0.728439100849759-1.68447724228526i</v>
      </c>
      <c r="L1628" t="str">
        <f t="shared" si="815"/>
        <v>0.0588206520495306-0.11438286270853i</v>
      </c>
      <c r="M1628" t="str">
        <f t="shared" si="816"/>
        <v>0.78725975289929-1.79886010499379i</v>
      </c>
      <c r="N1628" t="str">
        <f t="shared" si="817"/>
        <v>-0.662575512051314i</v>
      </c>
      <c r="O1628" t="str">
        <f t="shared" si="818"/>
        <v>0.788410523290591-0.615149450755389i</v>
      </c>
      <c r="P1628" t="str">
        <f t="shared" si="819"/>
        <v>0.211589476709409+0.615149450755389i</v>
      </c>
      <c r="Q1628" t="str">
        <f t="shared" si="820"/>
        <v>-0.211589476709409+0.0474260612959251i</v>
      </c>
      <c r="R1628" t="str">
        <f t="shared" si="821"/>
        <v>-0.331693124113916-2.9816244125292i</v>
      </c>
      <c r="S1628" t="str">
        <f t="shared" si="822"/>
        <v>0.0687246903706857i</v>
      </c>
      <c r="T1628" t="str">
        <f t="shared" si="823"/>
        <v>0.204911214552747-0.0227955072528143i</v>
      </c>
      <c r="U1628" t="str">
        <f t="shared" si="824"/>
        <v>0.0001-1065.29413046784i</v>
      </c>
      <c r="V1628" t="str">
        <f t="shared" si="825"/>
        <v>0.00002-0.0170870037447553i</v>
      </c>
      <c r="W1628" t="str">
        <f t="shared" si="826"/>
        <v>0.0000199993584529567-0.0170867296790248i</v>
      </c>
      <c r="X1628" t="str">
        <f t="shared" si="827"/>
        <v>0.00105402751389953-0.0170214841609185i</v>
      </c>
      <c r="Y1628" t="str">
        <f t="shared" si="828"/>
        <v>0.009+0.93870788489263i</v>
      </c>
      <c r="Z1628" t="str">
        <f t="shared" si="829"/>
        <v>-0.221437088072676-0.0161385312087344i</v>
      </c>
      <c r="AA1628" t="str">
        <f t="shared" si="830"/>
        <v>0.142004884247551-13.0180637030786i</v>
      </c>
      <c r="AB1628" t="str">
        <f t="shared" si="831"/>
        <v>1.39504991576757-0.155193411655523i</v>
      </c>
      <c r="AC1628" t="str">
        <f t="shared" si="832"/>
        <v>1.81909541518435-2.63167716486075i</v>
      </c>
      <c r="AD1628" t="str">
        <f t="shared" si="833"/>
        <v>0.287855005779667+0.331125035453208i</v>
      </c>
      <c r="AE1628" t="str">
        <f t="shared" si="834"/>
        <v>-0.0583979025483377-0.0779689206330854i</v>
      </c>
      <c r="AF1628" t="str">
        <f t="shared" si="835"/>
        <v>-14.4081439714214-2.18243448451832i</v>
      </c>
      <c r="AG1628" t="str">
        <f t="shared" si="836"/>
        <v>1.0157523707116-0.0133950622171747i</v>
      </c>
      <c r="AH1628" t="str">
        <f t="shared" si="837"/>
        <v>0.644482158616266+1.23993794654207i</v>
      </c>
      <c r="AI1628">
        <f t="shared" si="838"/>
        <v>2.9065851455893768</v>
      </c>
      <c r="AJ1628">
        <f t="shared" si="839"/>
        <v>62.535956594464224</v>
      </c>
      <c r="AK1628"/>
      <c r="AL1628"/>
      <c r="AM1628"/>
      <c r="AN1628"/>
    </row>
    <row r="1629" spans="1:40" x14ac:dyDescent="0.25">
      <c r="A1629"/>
      <c r="B1629">
        <f t="shared" si="805"/>
        <v>149500</v>
      </c>
      <c r="C1629" s="237" t="str">
        <f t="shared" si="808"/>
        <v>-3.41948209254186E-06+0.0163814209650602i</v>
      </c>
      <c r="D1629" s="208" t="str">
        <f t="shared" si="809"/>
        <v>-5.95703217303534+0.125590894065462i</v>
      </c>
      <c r="E1629" t="str">
        <f t="shared" si="810"/>
        <v>2870</v>
      </c>
      <c r="F1629" t="str">
        <f t="shared" si="811"/>
        <v>0.777000777000777</v>
      </c>
      <c r="G1629" t="str">
        <f t="shared" si="806"/>
        <v>0.777000777000777</v>
      </c>
      <c r="H1629" t="str">
        <f t="shared" si="812"/>
        <v>8.45195167303828+2.30681393184556i</v>
      </c>
      <c r="I1629" t="str">
        <f t="shared" si="813"/>
        <v>587.085127139593i</v>
      </c>
      <c r="J1629" t="str">
        <f t="shared" si="807"/>
        <v>-293.816030085521+126.972892625345i</v>
      </c>
      <c r="K1629" t="str">
        <f t="shared" si="814"/>
        <v>0.72761264033998-1.6836999851263i</v>
      </c>
      <c r="L1629" t="str">
        <f t="shared" si="815"/>
        <v>0.0587584228223231-0.1143383320073i</v>
      </c>
      <c r="M1629" t="str">
        <f t="shared" si="816"/>
        <v>0.786371063162303-1.7980383171336i</v>
      </c>
      <c r="N1629" t="str">
        <f t="shared" si="817"/>
        <v>-0.663019003023236i</v>
      </c>
      <c r="O1629" t="str">
        <f t="shared" si="818"/>
        <v>0.788137632537779-0.615499043198074i</v>
      </c>
      <c r="P1629" t="str">
        <f t="shared" si="819"/>
        <v>0.211862367462221+0.615499043198074i</v>
      </c>
      <c r="Q1629" t="str">
        <f t="shared" si="820"/>
        <v>-0.211862367462221+0.047519959825162i</v>
      </c>
      <c r="R1629" t="str">
        <f t="shared" si="821"/>
        <v>-0.331690908397845-2.97958051446809i</v>
      </c>
      <c r="S1629" t="str">
        <f t="shared" si="822"/>
        <v>0.0687706908327813i</v>
      </c>
      <c r="T1629" t="str">
        <f t="shared" si="823"/>
        <v>0.204907810371864-0.0228106129134726i</v>
      </c>
      <c r="U1629" t="str">
        <f t="shared" si="824"/>
        <v>0.0001-1064.58155914311i</v>
      </c>
      <c r="V1629" t="str">
        <f t="shared" si="825"/>
        <v>0.00002-0.0170755743108124i</v>
      </c>
      <c r="W1629" t="str">
        <f t="shared" si="826"/>
        <v>0.0000199993584529566-0.0170753004284039i</v>
      </c>
      <c r="X1629" t="str">
        <f t="shared" si="827"/>
        <v>0.00105264973710695-0.0170101821946686i</v>
      </c>
      <c r="Y1629" t="str">
        <f t="shared" si="828"/>
        <v>0.009+0.939336203423348i</v>
      </c>
      <c r="Z1629" t="str">
        <f t="shared" si="829"/>
        <v>-0.221136860034865-0.0161058106366648i</v>
      </c>
      <c r="AA1629" t="str">
        <f t="shared" si="830"/>
        <v>0.141788590667383-13.009038423287i</v>
      </c>
      <c r="AB1629" t="str">
        <f t="shared" si="831"/>
        <v>1.39502673986544-0.155296252052399i</v>
      </c>
      <c r="AC1629" t="str">
        <f t="shared" si="832"/>
        <v>1.81778004887038-2.63043201053559i</v>
      </c>
      <c r="AD1629" t="str">
        <f t="shared" si="833"/>
        <v>0.287998132719526+0.331318002748343i</v>
      </c>
      <c r="AE1629" t="str">
        <f t="shared" si="834"/>
        <v>-0.0583508577527176-0.0779050661900852i</v>
      </c>
      <c r="AF1629" t="str">
        <f t="shared" si="835"/>
        <v>-14.4089838460736-2.1812230377801i</v>
      </c>
      <c r="AG1629" t="str">
        <f t="shared" si="836"/>
        <v>1.01575048778831-0.0133925580153931i</v>
      </c>
      <c r="AH1629" t="str">
        <f t="shared" si="837"/>
        <v>0.644110850195449+1.23892174557001i</v>
      </c>
      <c r="AI1629">
        <f t="shared" si="838"/>
        <v>2.8999137552565917</v>
      </c>
      <c r="AJ1629">
        <f t="shared" si="839"/>
        <v>62.53024482238969</v>
      </c>
      <c r="AK1629"/>
      <c r="AL1629"/>
      <c r="AM1629"/>
      <c r="AN1629"/>
    </row>
    <row r="1630" spans="1:40" x14ac:dyDescent="0.25">
      <c r="A1630"/>
      <c r="B1630">
        <f t="shared" si="805"/>
        <v>149600</v>
      </c>
      <c r="C1630" s="237" t="str">
        <f t="shared" si="808"/>
        <v>-0.0000034149121205248+0.0163704708183096i</v>
      </c>
      <c r="D1630" s="208" t="str">
        <f t="shared" si="809"/>
        <v>-5.95703213799888+0.125506942940374i</v>
      </c>
      <c r="E1630" t="str">
        <f t="shared" si="810"/>
        <v>2870</v>
      </c>
      <c r="F1630" t="str">
        <f t="shared" si="811"/>
        <v>0.777000777000777</v>
      </c>
      <c r="G1630" t="str">
        <f t="shared" si="806"/>
        <v>0.777000777000777</v>
      </c>
      <c r="H1630" t="str">
        <f t="shared" si="812"/>
        <v>8.45279007942209+2.30551970928688i</v>
      </c>
      <c r="I1630" t="str">
        <f t="shared" si="813"/>
        <v>587.477826221291i</v>
      </c>
      <c r="J1630" t="str">
        <f t="shared" si="807"/>
        <v>-294.210564708617+127.057824326097i</v>
      </c>
      <c r="K1630" t="str">
        <f t="shared" si="814"/>
        <v>0.726787501901376-1.68292320832421i</v>
      </c>
      <c r="L1630" t="str">
        <f t="shared" si="815"/>
        <v>0.0586962836197359-0.114293814606401i</v>
      </c>
      <c r="M1630" t="str">
        <f t="shared" si="816"/>
        <v>0.785483785521112-1.79721702293061i</v>
      </c>
      <c r="N1630" t="str">
        <f t="shared" si="817"/>
        <v>-0.663462493995158i</v>
      </c>
      <c r="O1630" t="str">
        <f t="shared" si="818"/>
        <v>0.787864586770717-0.615848514581798i</v>
      </c>
      <c r="P1630" t="str">
        <f t="shared" si="819"/>
        <v>0.212135413229283+0.615848514581798i</v>
      </c>
      <c r="Q1630" t="str">
        <f t="shared" si="820"/>
        <v>-0.212135413229283+0.04761397941336i</v>
      </c>
      <c r="R1630" t="str">
        <f t="shared" si="821"/>
        <v>-0.331688691147288-2.9775393154703i</v>
      </c>
      <c r="S1630" t="str">
        <f t="shared" si="822"/>
        <v>0.0688166912948769i</v>
      </c>
      <c r="T1630" t="str">
        <f t="shared" si="823"/>
        <v>0.204904403891079-0.0228257182646847i</v>
      </c>
      <c r="U1630" t="str">
        <f t="shared" si="824"/>
        <v>0.0001-1063.86994045385i</v>
      </c>
      <c r="V1630" t="str">
        <f t="shared" si="825"/>
        <v>0.00002-0.0170641601568613i</v>
      </c>
      <c r="W1630" t="str">
        <f t="shared" si="826"/>
        <v>0.0000199993584529565-0.0170638864575298i</v>
      </c>
      <c r="X1630" t="str">
        <f t="shared" si="827"/>
        <v>0.00105127470880328-0.0169988951712559i</v>
      </c>
      <c r="Y1630" t="str">
        <f t="shared" si="828"/>
        <v>0.009+0.939964521954066i</v>
      </c>
      <c r="Z1630" t="str">
        <f t="shared" si="829"/>
        <v>-0.220837244851202-0.0160731796386443i</v>
      </c>
      <c r="AA1630" t="str">
        <f t="shared" si="830"/>
        <v>0.141572803270014-13.0000258565279i</v>
      </c>
      <c r="AB1630" t="str">
        <f t="shared" si="831"/>
        <v>1.39500354830542-0.155399090342544i</v>
      </c>
      <c r="AC1630" t="str">
        <f t="shared" si="832"/>
        <v>1.81646677742677-2.6291875898119i</v>
      </c>
      <c r="AD1630" t="str">
        <f t="shared" si="833"/>
        <v>0.288141343600729+0.331510909997084i</v>
      </c>
      <c r="AE1630" t="str">
        <f t="shared" si="834"/>
        <v>-0.0583039060399549-0.0778413035788856i</v>
      </c>
      <c r="AF1630" t="str">
        <f t="shared" si="835"/>
        <v>-14.409822217421-2.18001276634651i</v>
      </c>
      <c r="AG1630" t="str">
        <f t="shared" si="836"/>
        <v>1.01574860503355-0.0133900613976507i</v>
      </c>
      <c r="AH1630" t="str">
        <f t="shared" si="837"/>
        <v>0.64374022356959+1.23790701766724i</v>
      </c>
      <c r="AI1630">
        <f t="shared" si="838"/>
        <v>2.8932474173960259</v>
      </c>
      <c r="AJ1630">
        <f t="shared" si="839"/>
        <v>62.524527335021858</v>
      </c>
      <c r="AK1630"/>
      <c r="AL1630"/>
      <c r="AM1630"/>
      <c r="AN1630"/>
    </row>
    <row r="1631" spans="1:40" x14ac:dyDescent="0.25">
      <c r="A1631"/>
      <c r="B1631">
        <f t="shared" si="805"/>
        <v>149700</v>
      </c>
      <c r="C1631" s="237" t="str">
        <f t="shared" si="808"/>
        <v>-3.41035130370854E-06+0.0163595353010116i</v>
      </c>
      <c r="D1631" s="208" t="str">
        <f t="shared" si="809"/>
        <v>-5.95703210303262+0.125423103974422i</v>
      </c>
      <c r="E1631" t="str">
        <f t="shared" si="810"/>
        <v>2870</v>
      </c>
      <c r="F1631" t="str">
        <f t="shared" si="811"/>
        <v>0.777000777000777</v>
      </c>
      <c r="G1631" t="str">
        <f t="shared" si="806"/>
        <v>0.777000777000777</v>
      </c>
      <c r="H1631" t="str">
        <f t="shared" si="812"/>
        <v>8.45362698590272+2.30422677286205i</v>
      </c>
      <c r="I1631" t="str">
        <f t="shared" si="813"/>
        <v>587.87052530299i</v>
      </c>
      <c r="J1631" t="str">
        <f t="shared" si="807"/>
        <v>-294.605363146239+127.14275602685i</v>
      </c>
      <c r="K1631" t="str">
        <f t="shared" si="814"/>
        <v>0.725963682916339-1.68214691202213i</v>
      </c>
      <c r="L1631" t="str">
        <f t="shared" si="815"/>
        <v>0.0586342342881425-0.114249310558022i</v>
      </c>
      <c r="M1631" t="str">
        <f t="shared" si="816"/>
        <v>0.784597917204481-1.79639622258015i</v>
      </c>
      <c r="N1631" t="str">
        <f t="shared" si="817"/>
        <v>-0.66390598496708i</v>
      </c>
      <c r="O1631" t="str">
        <f t="shared" si="818"/>
        <v>0.787591386043108-0.616197864837826i</v>
      </c>
      <c r="P1631" t="str">
        <f t="shared" si="819"/>
        <v>0.212408613956892+0.616197864837826i</v>
      </c>
      <c r="Q1631" t="str">
        <f t="shared" si="820"/>
        <v>-0.212408613956892+0.047708120129254i</v>
      </c>
      <c r="R1631" t="str">
        <f t="shared" si="821"/>
        <v>-0.331686472362153-2.97550081012626i</v>
      </c>
      <c r="S1631" t="str">
        <f t="shared" si="822"/>
        <v>0.0688626917569723i</v>
      </c>
      <c r="T1631" t="str">
        <f t="shared" si="823"/>
        <v>0.204900995110346-0.0228408233062325i</v>
      </c>
      <c r="U1631" t="str">
        <f t="shared" si="824"/>
        <v>0.0001-1063.15927249095i</v>
      </c>
      <c r="V1631" t="str">
        <f t="shared" si="825"/>
        <v>0.00002-0.0170527612522809i</v>
      </c>
      <c r="W1631" t="str">
        <f t="shared" si="826"/>
        <v>0.0000199993584529566-0.0170524877357818i</v>
      </c>
      <c r="X1631" t="str">
        <f t="shared" si="827"/>
        <v>0.00104990242169184-0.0169876230611772i</v>
      </c>
      <c r="Y1631" t="str">
        <f t="shared" si="828"/>
        <v>0.009+0.940592840484784i</v>
      </c>
      <c r="Z1631" t="str">
        <f t="shared" si="829"/>
        <v>-0.220538240847728-0.0160406379063127i</v>
      </c>
      <c r="AA1631" t="str">
        <f t="shared" si="830"/>
        <v>0.141357520452553-12.9910259755601i</v>
      </c>
      <c r="AB1631" t="str">
        <f t="shared" si="831"/>
        <v>1.39498034108718-0.155501926524473i</v>
      </c>
      <c r="AC1631" t="str">
        <f t="shared" si="832"/>
        <v>1.8151555967457-2.62794390297497i</v>
      </c>
      <c r="AD1631" t="str">
        <f t="shared" si="833"/>
        <v>0.288284638400569+0.331703757166113i</v>
      </c>
      <c r="AE1631" t="str">
        <f t="shared" si="834"/>
        <v>-0.0582570471554201-0.0777776325865328i</v>
      </c>
      <c r="AF1631" t="str">
        <f t="shared" si="835"/>
        <v>-14.4106590889353-2.17880366888763i</v>
      </c>
      <c r="AG1631" t="str">
        <f t="shared" si="836"/>
        <v>1.01574672244448-0.0133875723467478i</v>
      </c>
      <c r="AH1631" t="str">
        <f t="shared" si="837"/>
        <v>0.643370276977578+1.23689375943543i</v>
      </c>
      <c r="AI1631">
        <f t="shared" si="838"/>
        <v>2.8865861238002051</v>
      </c>
      <c r="AJ1631">
        <f t="shared" si="839"/>
        <v>62.518804139010648</v>
      </c>
      <c r="AK1631"/>
      <c r="AL1631"/>
      <c r="AM1631"/>
      <c r="AN1631"/>
    </row>
    <row r="1632" spans="1:40" x14ac:dyDescent="0.25">
      <c r="A1632"/>
      <c r="B1632">
        <f t="shared" si="805"/>
        <v>149800</v>
      </c>
      <c r="C1632" s="237" t="str">
        <f t="shared" si="808"/>
        <v>-3.40579961765481E-06+0.0163486143838684i</v>
      </c>
      <c r="D1632" s="208" t="str">
        <f t="shared" si="809"/>
        <v>-5.95703206813636+0.125339376942991i</v>
      </c>
      <c r="E1632" t="str">
        <f t="shared" si="810"/>
        <v>2870</v>
      </c>
      <c r="F1632" t="str">
        <f t="shared" si="811"/>
        <v>0.777000777000777</v>
      </c>
      <c r="G1632" t="str">
        <f t="shared" si="806"/>
        <v>0.777000777000777</v>
      </c>
      <c r="H1632" t="str">
        <f t="shared" si="812"/>
        <v>8.45446239594247+2.30293512101717i</v>
      </c>
      <c r="I1632" t="str">
        <f t="shared" si="813"/>
        <v>588.263224384689i</v>
      </c>
      <c r="J1632" t="str">
        <f t="shared" si="807"/>
        <v>-295.000425398386+127.227687727603i</v>
      </c>
      <c r="K1632" t="str">
        <f t="shared" si="814"/>
        <v>0.725141180773111-1.68137109636038i</v>
      </c>
      <c r="L1632" t="str">
        <f t="shared" si="815"/>
        <v>0.058572274674186-0.114204819914076i</v>
      </c>
      <c r="M1632" t="str">
        <f t="shared" si="816"/>
        <v>0.783713455447297-1.79557591627446i</v>
      </c>
      <c r="N1632" t="str">
        <f t="shared" si="817"/>
        <v>-0.664349475939002i</v>
      </c>
      <c r="O1632" t="str">
        <f t="shared" si="818"/>
        <v>0.787318030408687-0.616547093897446i</v>
      </c>
      <c r="P1632" t="str">
        <f t="shared" si="819"/>
        <v>0.212681969591313+0.616547093897446i</v>
      </c>
      <c r="Q1632" t="str">
        <f t="shared" si="820"/>
        <v>-0.212681969591313+0.047802382041556i</v>
      </c>
      <c r="R1632" t="str">
        <f t="shared" si="821"/>
        <v>-0.331684252042325-2.97346499304082i</v>
      </c>
      <c r="S1632" t="str">
        <f t="shared" si="822"/>
        <v>0.0689086922190679i</v>
      </c>
      <c r="T1632" t="str">
        <f t="shared" si="823"/>
        <v>0.204897584029623-0.0228559280378963i</v>
      </c>
      <c r="U1632" t="str">
        <f t="shared" si="824"/>
        <v>0.0001-1062.44955335044i</v>
      </c>
      <c r="V1632" t="str">
        <f t="shared" si="825"/>
        <v>0.00002-0.0170413775665317i</v>
      </c>
      <c r="W1632" t="str">
        <f t="shared" si="826"/>
        <v>0.0000199993584529565-0.0170411042326208i</v>
      </c>
      <c r="X1632" t="str">
        <f t="shared" si="827"/>
        <v>0.00104853286850011-0.0169763658350066i</v>
      </c>
      <c r="Y1632" t="str">
        <f t="shared" si="828"/>
        <v>0.009+0.941221159015502i</v>
      </c>
      <c r="Z1632" t="str">
        <f t="shared" si="829"/>
        <v>-0.220239846356221-0.0160081851325895i</v>
      </c>
      <c r="AA1632" t="str">
        <f t="shared" si="830"/>
        <v>0.141142740618508-12.9820387532208i</v>
      </c>
      <c r="AB1632" t="str">
        <f t="shared" si="831"/>
        <v>1.39495711821046-0.155604760596689i</v>
      </c>
      <c r="AC1632" t="str">
        <f t="shared" si="832"/>
        <v>1.81384650272846-2.62670095030561i</v>
      </c>
      <c r="AD1632" t="str">
        <f t="shared" si="833"/>
        <v>0.288428017096315+0.331896544222125i</v>
      </c>
      <c r="AE1632" t="str">
        <f t="shared" si="834"/>
        <v>-0.0582102808453473-0.0777140530007449i</v>
      </c>
      <c r="AF1632" t="str">
        <f t="shared" si="835"/>
        <v>-14.4114944640788-2.17759574407418i</v>
      </c>
      <c r="AG1632" t="str">
        <f t="shared" si="836"/>
        <v>1.01574484001824-0.0133850908455325i</v>
      </c>
      <c r="AH1632" t="str">
        <f t="shared" si="837"/>
        <v>0.643001008663871+1.23588196748678i</v>
      </c>
      <c r="AI1632">
        <f t="shared" si="838"/>
        <v>2.8799298662807162</v>
      </c>
      <c r="AJ1632">
        <f t="shared" si="839"/>
        <v>62.513075241000351</v>
      </c>
      <c r="AK1632"/>
      <c r="AL1632"/>
      <c r="AM1632"/>
      <c r="AN1632"/>
    </row>
    <row r="1633" spans="1:40" x14ac:dyDescent="0.25">
      <c r="A1633"/>
      <c r="B1633">
        <f t="shared" si="805"/>
        <v>149900</v>
      </c>
      <c r="C1633" s="237" t="str">
        <f t="shared" si="808"/>
        <v>-3.40125703800677E-06+0.0163377080376601i</v>
      </c>
      <c r="D1633" s="208" t="str">
        <f t="shared" si="809"/>
        <v>-5.95703203330992+0.125255761622061i</v>
      </c>
      <c r="E1633" t="str">
        <f t="shared" si="810"/>
        <v>2870</v>
      </c>
      <c r="F1633" t="str">
        <f t="shared" si="811"/>
        <v>0.777000777000777</v>
      </c>
      <c r="G1633" t="str">
        <f t="shared" si="806"/>
        <v>0.777000777000777</v>
      </c>
      <c r="H1633" t="str">
        <f t="shared" si="812"/>
        <v>8.45529631299407+2.30164475219968i</v>
      </c>
      <c r="I1633" t="str">
        <f t="shared" si="813"/>
        <v>588.655923466388i</v>
      </c>
      <c r="J1633" t="str">
        <f t="shared" si="807"/>
        <v>-295.39575146506+127.312619428355i</v>
      </c>
      <c r="K1633" t="str">
        <f t="shared" si="814"/>
        <v>0.724319992865775-1.68059576147641i</v>
      </c>
      <c r="L1633" t="str">
        <f t="shared" si="815"/>
        <v>0.058510404624776-0.114160342726199i</v>
      </c>
      <c r="M1633" t="str">
        <f t="shared" si="816"/>
        <v>0.782830397490551-1.79475610420261i</v>
      </c>
      <c r="N1633" t="str">
        <f t="shared" si="817"/>
        <v>-0.664792966910923i</v>
      </c>
      <c r="O1633" t="str">
        <f t="shared" si="818"/>
        <v>0.787044519921219-0.616896201691969i</v>
      </c>
      <c r="P1633" t="str">
        <f t="shared" si="819"/>
        <v>0.212955480078781+0.616896201691969i</v>
      </c>
      <c r="Q1633" t="str">
        <f t="shared" si="820"/>
        <v>-0.212955480078781+0.047896765218954i</v>
      </c>
      <c r="R1633" t="str">
        <f t="shared" si="821"/>
        <v>-0.331682030187697-2.97143185883323i</v>
      </c>
      <c r="S1633" t="str">
        <f t="shared" si="822"/>
        <v>0.0689546926811633i</v>
      </c>
      <c r="T1633" t="str">
        <f t="shared" si="823"/>
        <v>0.204894170648863-0.022871032459457i</v>
      </c>
      <c r="U1633" t="str">
        <f t="shared" si="824"/>
        <v>0.0001-1061.74078113339i</v>
      </c>
      <c r="V1633" t="str">
        <f t="shared" si="825"/>
        <v>0.00002-0.0170300090691557i</v>
      </c>
      <c r="W1633" t="str">
        <f t="shared" si="826"/>
        <v>0.0000199993584529565-0.0170297359175896i</v>
      </c>
      <c r="X1633" t="str">
        <f t="shared" si="827"/>
        <v>0.00104716604197969-0.0169651234633954i</v>
      </c>
      <c r="Y1633" t="str">
        <f t="shared" si="828"/>
        <v>0.009+0.94184947754622i</v>
      </c>
      <c r="Z1633" t="str">
        <f t="shared" si="829"/>
        <v>-0.219942059714167-0.0159758210116681i</v>
      </c>
      <c r="AA1633" t="str">
        <f t="shared" si="830"/>
        <v>0.140928462177746-12.973064162426i</v>
      </c>
      <c r="AB1633" t="str">
        <f t="shared" si="831"/>
        <v>1.39493387967492-0.155707592557702i</v>
      </c>
      <c r="AC1633" t="str">
        <f t="shared" si="832"/>
        <v>1.81253949128533-2.62545873207983i</v>
      </c>
      <c r="AD1633" t="str">
        <f t="shared" si="833"/>
        <v>0.288571479665231+0.332089271131814i</v>
      </c>
      <c r="AE1633" t="str">
        <f t="shared" si="834"/>
        <v>-0.0581636068568384-0.0776505646099114i</v>
      </c>
      <c r="AF1633" t="str">
        <f t="shared" si="835"/>
        <v>-14.412328346304-2.17638899057762i</v>
      </c>
      <c r="AG1633" t="str">
        <f t="shared" si="836"/>
        <v>1.01574295775199-0.013382616876902i</v>
      </c>
      <c r="AH1633" t="str">
        <f t="shared" si="837"/>
        <v>0.642632416878519+1.23487163844405i</v>
      </c>
      <c r="AI1633">
        <f t="shared" si="838"/>
        <v>2.8732786366686449</v>
      </c>
      <c r="AJ1633">
        <f t="shared" si="839"/>
        <v>62.50734064762937</v>
      </c>
      <c r="AK1633"/>
      <c r="AL1633"/>
      <c r="AM1633"/>
      <c r="AN1633"/>
    </row>
    <row r="1634" spans="1:40" x14ac:dyDescent="0.25">
      <c r="A1634"/>
      <c r="B1634">
        <f t="shared" si="805"/>
        <v>150000</v>
      </c>
      <c r="C1634" s="237" t="str">
        <f t="shared" si="808"/>
        <v>-3.39672354048877E-06+0.0163268162332448i</v>
      </c>
      <c r="D1634" s="208" t="str">
        <f t="shared" si="809"/>
        <v>-5.9570319985531+0.12517225778821i</v>
      </c>
      <c r="E1634" t="str">
        <f t="shared" si="810"/>
        <v>2870</v>
      </c>
      <c r="F1634" t="str">
        <f t="shared" si="811"/>
        <v>0.777000777000777</v>
      </c>
      <c r="G1634" t="str">
        <f t="shared" si="806"/>
        <v>0.777000777000777</v>
      </c>
      <c r="H1634" t="str">
        <f t="shared" si="812"/>
        <v>8.45612874050059+2.30035566485829i</v>
      </c>
      <c r="I1634" t="str">
        <f t="shared" si="813"/>
        <v>589.048622548086i</v>
      </c>
      <c r="J1634" t="str">
        <f t="shared" si="807"/>
        <v>-295.791341346258+127.397551129108i</v>
      </c>
      <c r="K1634" t="str">
        <f t="shared" si="814"/>
        <v>0.723500116594276-1.67982090750486i</v>
      </c>
      <c r="L1634" t="str">
        <f t="shared" si="815"/>
        <v>0.05844862398709-0.114115879045753i</v>
      </c>
      <c r="M1634" t="str">
        <f t="shared" si="816"/>
        <v>0.781948740581366-1.79393678655061i</v>
      </c>
      <c r="N1634" t="str">
        <f t="shared" si="817"/>
        <v>-0.665236457882845i</v>
      </c>
      <c r="O1634" t="str">
        <f t="shared" si="818"/>
        <v>0.786770854634498-0.617245188152732i</v>
      </c>
      <c r="P1634" t="str">
        <f t="shared" si="819"/>
        <v>0.213229145365502+0.617245188152732i</v>
      </c>
      <c r="Q1634" t="str">
        <f t="shared" si="820"/>
        <v>-0.213229145365502+0.047991269730113i</v>
      </c>
      <c r="R1634" t="str">
        <f t="shared" si="821"/>
        <v>-0.331679806798155-2.96940140213709i</v>
      </c>
      <c r="S1634" t="str">
        <f t="shared" si="822"/>
        <v>0.0690006931432589i</v>
      </c>
      <c r="T1634" t="str">
        <f t="shared" si="823"/>
        <v>0.204890754968024-0.0228861365706949i</v>
      </c>
      <c r="U1634" t="str">
        <f t="shared" si="824"/>
        <v>0.0001-1061.03295394597i</v>
      </c>
      <c r="V1634" t="str">
        <f t="shared" si="825"/>
        <v>0.00002-0.0170186557297763i</v>
      </c>
      <c r="W1634" t="str">
        <f t="shared" si="826"/>
        <v>0.0000199993584529566-0.0170183827603117i</v>
      </c>
      <c r="X1634" t="str">
        <f t="shared" si="827"/>
        <v>0.00104580193490608-0.0169538959170714i</v>
      </c>
      <c r="Y1634" t="str">
        <f t="shared" si="828"/>
        <v>0.009+0.942477796076938i</v>
      </c>
      <c r="Z1634" t="str">
        <f t="shared" si="829"/>
        <v>-0.219644879264741-0.015943545239009i</v>
      </c>
      <c r="AA1634" t="str">
        <f t="shared" si="830"/>
        <v>0.140714683546467-12.9641021761699i</v>
      </c>
      <c r="AB1634" t="str">
        <f t="shared" si="831"/>
        <v>1.39491062548028-0.155810422406015i</v>
      </c>
      <c r="AC1634" t="str">
        <f t="shared" si="832"/>
        <v>1.81123455833573-2.62421724856923i</v>
      </c>
      <c r="AD1634" t="str">
        <f t="shared" si="833"/>
        <v>0.288715026084555+0.332281937861872i</v>
      </c>
      <c r="AE1634" t="str">
        <f t="shared" si="834"/>
        <v>-0.0581170249378522-0.0775871672030858i</v>
      </c>
      <c r="AF1634" t="str">
        <f t="shared" si="835"/>
        <v>-14.4131607390537-2.17518340707008i</v>
      </c>
      <c r="AG1634" t="str">
        <f t="shared" si="836"/>
        <v>1.01574107564291-0.0133801504238011i</v>
      </c>
      <c r="AH1634" t="str">
        <f t="shared" si="837"/>
        <v>0.642264499877062+1.23386276894037i</v>
      </c>
      <c r="AI1634">
        <f t="shared" si="838"/>
        <v>2.866632426813482</v>
      </c>
      <c r="AJ1634">
        <f t="shared" si="839"/>
        <v>62.501600365530315</v>
      </c>
      <c r="AK1634"/>
      <c r="AL1634"/>
      <c r="AM1634"/>
      <c r="AN1634"/>
    </row>
    <row r="1635" spans="1:40" x14ac:dyDescent="0.25">
      <c r="A1635"/>
      <c r="B1635">
        <f t="shared" si="805"/>
        <v>150100</v>
      </c>
      <c r="C1635" s="237" t="str">
        <f t="shared" si="808"/>
        <v>-3.39219910090602E-06+0.0163159389415584i</v>
      </c>
      <c r="D1635" s="208" t="str">
        <f t="shared" si="809"/>
        <v>-5.95703196386573+0.125088865218614i</v>
      </c>
      <c r="E1635" t="str">
        <f t="shared" si="810"/>
        <v>2870</v>
      </c>
      <c r="F1635" t="str">
        <f t="shared" si="811"/>
        <v>0.777000777000777</v>
      </c>
      <c r="G1635" t="str">
        <f t="shared" si="806"/>
        <v>0.777000777000777</v>
      </c>
      <c r="H1635" t="str">
        <f t="shared" si="812"/>
        <v>8.4569596818956+2.29906785744307i</v>
      </c>
      <c r="I1635" t="str">
        <f t="shared" si="813"/>
        <v>589.441321629785i</v>
      </c>
      <c r="J1635" t="str">
        <f t="shared" si="807"/>
        <v>-296.187195041983+127.482482829861i</v>
      </c>
      <c r="K1635" t="str">
        <f t="shared" si="814"/>
        <v>0.722681549364347-1.67904653457755i</v>
      </c>
      <c r="L1635" t="str">
        <f t="shared" si="815"/>
        <v>0.0583869326085727-0.114071428923824i</v>
      </c>
      <c r="M1635" t="str">
        <f t="shared" si="816"/>
        <v>0.78106848197292-1.79311796350137i</v>
      </c>
      <c r="N1635" t="str">
        <f t="shared" si="817"/>
        <v>-0.665679948854767i</v>
      </c>
      <c r="O1635" t="str">
        <f t="shared" si="818"/>
        <v>0.78649703460235-0.617594053211096i</v>
      </c>
      <c r="P1635" t="str">
        <f t="shared" si="819"/>
        <v>0.21350296539765+0.617594053211096i</v>
      </c>
      <c r="Q1635" t="str">
        <f t="shared" si="820"/>
        <v>-0.21350296539765+0.0480858956436711i</v>
      </c>
      <c r="R1635" t="str">
        <f t="shared" si="821"/>
        <v>-0.331677581873618-2.9673736176003i</v>
      </c>
      <c r="S1635" t="str">
        <f t="shared" si="822"/>
        <v>0.0690466936053543i</v>
      </c>
      <c r="T1635" t="str">
        <f t="shared" si="823"/>
        <v>0.20488733698706-0.0229012403713925i</v>
      </c>
      <c r="U1635" t="str">
        <f t="shared" si="824"/>
        <v>0.0001-1060.32606989937i</v>
      </c>
      <c r="V1635" t="str">
        <f t="shared" si="825"/>
        <v>0.00002-0.0170073175180976i</v>
      </c>
      <c r="W1635" t="str">
        <f t="shared" si="826"/>
        <v>0.0000199993584529565-0.0170070447304918i</v>
      </c>
      <c r="X1635" t="str">
        <f t="shared" si="827"/>
        <v>0.00104444054007871-0.0169426831668393i</v>
      </c>
      <c r="Y1635" t="str">
        <f t="shared" si="828"/>
        <v>0.009+0.943106114607656i</v>
      </c>
      <c r="Z1635" t="str">
        <f t="shared" si="829"/>
        <v>-0.21934830335678-0.0159113575113342i</v>
      </c>
      <c r="AA1635" t="str">
        <f t="shared" si="830"/>
        <v>0.140501403147171-12.9551527675243i</v>
      </c>
      <c r="AB1635" t="str">
        <f t="shared" si="831"/>
        <v>1.39488735562623-0.155913250140148i</v>
      </c>
      <c r="AC1635" t="str">
        <f t="shared" si="832"/>
        <v>1.80993169980802-2.62297650004075i</v>
      </c>
      <c r="AD1635" t="str">
        <f t="shared" si="833"/>
        <v>0.288858656331519+0.332474544378996i</v>
      </c>
      <c r="AE1635" t="str">
        <f t="shared" si="834"/>
        <v>-0.058070534837206-0.0775238605699859i</v>
      </c>
      <c r="AF1635" t="str">
        <f t="shared" si="835"/>
        <v>-14.4139916457613-2.17397899222446i</v>
      </c>
      <c r="AG1635" t="str">
        <f t="shared" si="836"/>
        <v>1.01573919368817-0.0133776914692224i</v>
      </c>
      <c r="AH1635" t="str">
        <f t="shared" si="837"/>
        <v>0.641897255920597+1.23285535561933i</v>
      </c>
      <c r="AI1635">
        <f t="shared" si="838"/>
        <v>2.8599912285840281</v>
      </c>
      <c r="AJ1635">
        <f t="shared" si="839"/>
        <v>62.495854401329218</v>
      </c>
      <c r="AK1635"/>
      <c r="AL1635"/>
      <c r="AM1635"/>
      <c r="AN1635"/>
    </row>
    <row r="1636" spans="1:40" x14ac:dyDescent="0.25">
      <c r="A1636"/>
      <c r="B1636">
        <f t="shared" si="805"/>
        <v>150200</v>
      </c>
      <c r="C1636" s="237" t="str">
        <f t="shared" si="808"/>
        <v>-3.38768369514421E-06+0.016305076133614i</v>
      </c>
      <c r="D1636" s="208" t="str">
        <f t="shared" si="809"/>
        <v>-5.95703192924762+0.125005583691041i</v>
      </c>
      <c r="E1636" t="str">
        <f t="shared" si="810"/>
        <v>2870</v>
      </c>
      <c r="F1636" t="str">
        <f t="shared" si="811"/>
        <v>0.777000777000777</v>
      </c>
      <c r="G1636" t="str">
        <f t="shared" si="806"/>
        <v>0.777000777000777</v>
      </c>
      <c r="H1636" t="str">
        <f t="shared" si="812"/>
        <v>8.45778914060314+2.2977813284054i</v>
      </c>
      <c r="I1636" t="str">
        <f t="shared" si="813"/>
        <v>589.834020711484i</v>
      </c>
      <c r="J1636" t="str">
        <f t="shared" si="807"/>
        <v>-296.583312552233+127.567414530614i</v>
      </c>
      <c r="K1636" t="str">
        <f t="shared" si="814"/>
        <v>0.72186428858755-1.67827264282352i</v>
      </c>
      <c r="L1636" t="str">
        <f t="shared" si="815"/>
        <v>0.0583253303369354-0.114026992411229i</v>
      </c>
      <c r="M1636" t="str">
        <f t="shared" si="816"/>
        <v>0.780189618924485-1.79229963523475i</v>
      </c>
      <c r="N1636" t="str">
        <f t="shared" si="817"/>
        <v>-0.666123439826689i</v>
      </c>
      <c r="O1636" t="str">
        <f t="shared" si="818"/>
        <v>0.786223059878631-0.617942796798443i</v>
      </c>
      <c r="P1636" t="str">
        <f t="shared" si="819"/>
        <v>0.213776940121369+0.617942796798443i</v>
      </c>
      <c r="Q1636" t="str">
        <f t="shared" si="820"/>
        <v>-0.213776940121369+0.048180643028246i</v>
      </c>
      <c r="R1636" t="str">
        <f t="shared" si="821"/>
        <v>-0.331675355413962-2.96534849988501i</v>
      </c>
      <c r="S1636" t="str">
        <f t="shared" si="822"/>
        <v>0.0690926940674499i</v>
      </c>
      <c r="T1636" t="str">
        <f t="shared" si="823"/>
        <v>0.204883916705926-0.0229163438613296i</v>
      </c>
      <c r="U1636" t="str">
        <f t="shared" si="824"/>
        <v>0.0001-1059.62012710982i</v>
      </c>
      <c r="V1636" t="str">
        <f t="shared" si="825"/>
        <v>0.00002-0.0169959944039044i</v>
      </c>
      <c r="W1636" t="str">
        <f t="shared" si="826"/>
        <v>0.0000199993584529566-0.0169957217979156i</v>
      </c>
      <c r="X1636" t="str">
        <f t="shared" si="827"/>
        <v>0.00104308185032083-0.0169314851835802i</v>
      </c>
      <c r="Y1636" t="str">
        <f t="shared" si="828"/>
        <v>0.009+0.943734433138374i</v>
      </c>
      <c r="Z1636" t="str">
        <f t="shared" si="829"/>
        <v>-0.21905233034477-0.0158792575266214i</v>
      </c>
      <c r="AA1636" t="str">
        <f t="shared" si="830"/>
        <v>0.140288619408633-12.9462159096389i</v>
      </c>
      <c r="AB1636" t="str">
        <f t="shared" si="831"/>
        <v>1.39486407011246-0.156016075758602i</v>
      </c>
      <c r="AC1636" t="str">
        <f t="shared" si="832"/>
        <v>1.8086309116396-2.62173648675682i</v>
      </c>
      <c r="AD1636" t="str">
        <f t="shared" si="833"/>
        <v>0.289002370383335+0.332667090649886i</v>
      </c>
      <c r="AE1636" t="str">
        <f t="shared" si="834"/>
        <v>-0.0580241363045703-0.0774606445009932i</v>
      </c>
      <c r="AF1636" t="str">
        <f t="shared" si="835"/>
        <v>-14.4148210698508-2.17277574471436i</v>
      </c>
      <c r="AG1636" t="str">
        <f t="shared" si="836"/>
        <v>1.01573731188498-0.0133752399962067i</v>
      </c>
      <c r="AH1636" t="str">
        <f t="shared" si="837"/>
        <v>0.64153068327571+1.23184939513489i</v>
      </c>
      <c r="AI1636">
        <f t="shared" si="838"/>
        <v>2.8533550338679161</v>
      </c>
      <c r="AJ1636">
        <f t="shared" si="839"/>
        <v>62.490102761646341</v>
      </c>
      <c r="AK1636"/>
      <c r="AL1636"/>
      <c r="AM1636"/>
      <c r="AN1636"/>
    </row>
    <row r="1637" spans="1:40" x14ac:dyDescent="0.25">
      <c r="A1637"/>
      <c r="B1637">
        <f t="shared" si="805"/>
        <v>150300</v>
      </c>
      <c r="C1637" s="237" t="str">
        <f t="shared" si="808"/>
        <v>-3.38317729916922E-06+0.0162942277805021i</v>
      </c>
      <c r="D1637" s="208" t="str">
        <f t="shared" si="809"/>
        <v>-5.95703189469859+0.124922412983849i</v>
      </c>
      <c r="E1637" t="str">
        <f t="shared" si="810"/>
        <v>2870</v>
      </c>
      <c r="F1637" t="str">
        <f t="shared" si="811"/>
        <v>0.777000777000777</v>
      </c>
      <c r="G1637" t="str">
        <f t="shared" si="806"/>
        <v>0.777000777000777</v>
      </c>
      <c r="H1637" t="str">
        <f t="shared" si="812"/>
        <v>8.45861712003769+2.29649607619798i</v>
      </c>
      <c r="I1637" t="str">
        <f t="shared" si="813"/>
        <v>590.226719793182i</v>
      </c>
      <c r="J1637" t="str">
        <f t="shared" si="807"/>
        <v>-296.979693877009+127.652346231366i</v>
      </c>
      <c r="K1637" t="str">
        <f t="shared" si="814"/>
        <v>0.721048331681223-1.677499232369i</v>
      </c>
      <c r="L1637" t="str">
        <f t="shared" si="815"/>
        <v>0.058263817020157-0.113982569558511i</v>
      </c>
      <c r="M1637" t="str">
        <f t="shared" si="816"/>
        <v>0.77931214870138-1.79148180192751i</v>
      </c>
      <c r="N1637" t="str">
        <f t="shared" si="817"/>
        <v>-0.666566930798611i</v>
      </c>
      <c r="O1637" t="str">
        <f t="shared" si="818"/>
        <v>0.785948930517228-0.618291418846182i</v>
      </c>
      <c r="P1637" t="str">
        <f t="shared" si="819"/>
        <v>0.214051069482772+0.618291418846182i</v>
      </c>
      <c r="Q1637" t="str">
        <f t="shared" si="820"/>
        <v>-0.214051069482772+0.048275511952429i</v>
      </c>
      <c r="R1637" t="str">
        <f t="shared" si="821"/>
        <v>-0.331673127419093-2.9633260436676i</v>
      </c>
      <c r="S1637" t="str">
        <f t="shared" si="822"/>
        <v>0.0691386945295453i</v>
      </c>
      <c r="T1637" t="str">
        <f t="shared" si="823"/>
        <v>0.20488049412458-0.0229314470402876i</v>
      </c>
      <c r="U1637" t="str">
        <f t="shared" si="824"/>
        <v>0.0001-1058.91512369857i</v>
      </c>
      <c r="V1637" t="str">
        <f t="shared" si="825"/>
        <v>0.00002-0.0169846863570622i</v>
      </c>
      <c r="W1637" t="str">
        <f t="shared" si="826"/>
        <v>0.0000199993584529565-0.0169844139324483i</v>
      </c>
      <c r="X1637" t="str">
        <f t="shared" si="827"/>
        <v>0.00104172585847927-0.0169203019382504i</v>
      </c>
      <c r="Y1637" t="str">
        <f t="shared" si="828"/>
        <v>0.009+0.944362751669092i</v>
      </c>
      <c r="Z1637" t="str">
        <f t="shared" si="829"/>
        <v>-0.218756958588797-0.0158472449840958i</v>
      </c>
      <c r="AA1637" t="str">
        <f t="shared" si="830"/>
        <v>0.140076330765866-12.9372915757408i</v>
      </c>
      <c r="AB1637" t="str">
        <f t="shared" si="831"/>
        <v>1.39484076893869-0.156118899259889i</v>
      </c>
      <c r="AC1637" t="str">
        <f t="shared" si="832"/>
        <v>1.80733218977685-2.62049720897536i</v>
      </c>
      <c r="AD1637" t="str">
        <f t="shared" si="833"/>
        <v>0.289146168217205+0.332859576641245i</v>
      </c>
      <c r="AE1637" t="str">
        <f t="shared" si="834"/>
        <v>-0.0579778290904644-0.0773975187871443i</v>
      </c>
      <c r="AF1637" t="str">
        <f t="shared" si="835"/>
        <v>-14.4156490147363-2.17157366321413i</v>
      </c>
      <c r="AG1637" t="str">
        <f t="shared" si="836"/>
        <v>1.01573543023053-0.0133727959878423i</v>
      </c>
      <c r="AH1637" t="str">
        <f t="shared" si="837"/>
        <v>0.641164780214446+1.23084488415134i</v>
      </c>
      <c r="AI1637">
        <f t="shared" si="838"/>
        <v>2.84672383457155</v>
      </c>
      <c r="AJ1637">
        <f t="shared" si="839"/>
        <v>62.484345453096466</v>
      </c>
      <c r="AK1637"/>
      <c r="AL1637"/>
      <c r="AM1637"/>
      <c r="AN1637"/>
    </row>
    <row r="1638" spans="1:40" x14ac:dyDescent="0.25">
      <c r="A1638"/>
      <c r="B1638">
        <f t="shared" si="805"/>
        <v>150400</v>
      </c>
      <c r="C1638" s="237" t="str">
        <f t="shared" si="808"/>
        <v>-3.37867988902685E-06+0.0162833938533897i</v>
      </c>
      <c r="D1638" s="208" t="str">
        <f t="shared" si="809"/>
        <v>-5.95703186021844+0.124839352875988i</v>
      </c>
      <c r="E1638" t="str">
        <f t="shared" si="810"/>
        <v>2870</v>
      </c>
      <c r="F1638" t="str">
        <f t="shared" si="811"/>
        <v>0.777000777000777</v>
      </c>
      <c r="G1638" t="str">
        <f t="shared" si="806"/>
        <v>0.777000777000777</v>
      </c>
      <c r="H1638" t="str">
        <f t="shared" si="812"/>
        <v>8.45944362360429+2.29521209927484i</v>
      </c>
      <c r="I1638" t="str">
        <f t="shared" si="813"/>
        <v>590.619418874881i</v>
      </c>
      <c r="J1638" t="str">
        <f t="shared" si="807"/>
        <v>-297.37633901631+127.737277932119i</v>
      </c>
      <c r="K1638" t="str">
        <f t="shared" si="814"/>
        <v>0.720233676068509-1.67672630333746i</v>
      </c>
      <c r="L1638" t="str">
        <f t="shared" si="815"/>
        <v>0.0582023925064815-0.113938160415944i</v>
      </c>
      <c r="M1638" t="str">
        <f t="shared" si="816"/>
        <v>0.77843606857499-1.7906644637534i</v>
      </c>
      <c r="N1638" t="str">
        <f t="shared" si="817"/>
        <v>-0.667010421770533i</v>
      </c>
      <c r="O1638" t="str">
        <f t="shared" si="818"/>
        <v>0.785674646572058-0.618639919285744i</v>
      </c>
      <c r="P1638" t="str">
        <f t="shared" si="819"/>
        <v>0.214325353427942+0.618639919285744i</v>
      </c>
      <c r="Q1638" t="str">
        <f t="shared" si="820"/>
        <v>-0.214325353427942+0.048370502484789i</v>
      </c>
      <c r="R1638" t="str">
        <f t="shared" si="821"/>
        <v>-0.331670897888897-2.96130624363859i</v>
      </c>
      <c r="S1638" t="str">
        <f t="shared" si="822"/>
        <v>0.0691846949916409i</v>
      </c>
      <c r="T1638" t="str">
        <f t="shared" si="823"/>
        <v>0.204877069242978-0.022946549908047i</v>
      </c>
      <c r="U1638" t="str">
        <f t="shared" si="824"/>
        <v>0.0001-1058.21105779186i</v>
      </c>
      <c r="V1638" t="str">
        <f t="shared" si="825"/>
        <v>0.00002-0.0169733933475162i</v>
      </c>
      <c r="W1638" t="str">
        <f t="shared" si="826"/>
        <v>0.0000199993584529566-0.0169731211040362i</v>
      </c>
      <c r="X1638" t="str">
        <f t="shared" si="827"/>
        <v>0.00104037255742457-0.0169091334018832i</v>
      </c>
      <c r="Y1638" t="str">
        <f t="shared" si="828"/>
        <v>0.009+0.94499107019981i</v>
      </c>
      <c r="Z1638" t="str">
        <f t="shared" si="829"/>
        <v>-0.21846218645456-0.0158153195842277i</v>
      </c>
      <c r="AA1638" t="str">
        <f t="shared" si="830"/>
        <v>0.139864535660095-12.9283797391338i</v>
      </c>
      <c r="AB1638" t="str">
        <f t="shared" si="831"/>
        <v>1.39481745210461-0.156221720642514i</v>
      </c>
      <c r="AC1638" t="str">
        <f t="shared" si="832"/>
        <v>1.80603553017514-2.61925866694976i</v>
      </c>
      <c r="AD1638" t="str">
        <f t="shared" si="833"/>
        <v>0.289290049810317+0.333052002319775i</v>
      </c>
      <c r="AE1638" t="str">
        <f t="shared" si="834"/>
        <v>-0.0579316129462562-0.0773344832201344i</v>
      </c>
      <c r="AF1638" t="str">
        <f t="shared" si="835"/>
        <v>-14.4164754838227-2.17037274639885i</v>
      </c>
      <c r="AG1638" t="str">
        <f t="shared" si="836"/>
        <v>1.01573354872203-0.013370359427265i</v>
      </c>
      <c r="AH1638" t="str">
        <f t="shared" si="837"/>
        <v>0.64079954501435+1.22984181934329i</v>
      </c>
      <c r="AI1638">
        <f t="shared" si="838"/>
        <v>2.8400976226203749</v>
      </c>
      <c r="AJ1638">
        <f t="shared" si="839"/>
        <v>62.478582482287216</v>
      </c>
      <c r="AK1638"/>
      <c r="AL1638"/>
      <c r="AM1638"/>
      <c r="AN1638"/>
    </row>
    <row r="1639" spans="1:40" x14ac:dyDescent="0.25">
      <c r="A1639"/>
      <c r="B1639">
        <f t="shared" si="805"/>
        <v>150500</v>
      </c>
      <c r="C1639" s="237" t="str">
        <f t="shared" si="808"/>
        <v>-3.37419144084241E-06+0.0162725743235208i</v>
      </c>
      <c r="D1639" s="208" t="str">
        <f t="shared" si="809"/>
        <v>-5.95703182580701+0.124756403146993i</v>
      </c>
      <c r="E1639" t="str">
        <f t="shared" si="810"/>
        <v>2870</v>
      </c>
      <c r="F1639" t="str">
        <f t="shared" si="811"/>
        <v>0.777000777000777</v>
      </c>
      <c r="G1639" t="str">
        <f t="shared" si="806"/>
        <v>0.777000777000777</v>
      </c>
      <c r="H1639" t="str">
        <f t="shared" si="812"/>
        <v>8.46026865469855+2.29392939609135i</v>
      </c>
      <c r="I1639" t="str">
        <f t="shared" si="813"/>
        <v>591.01211795658i</v>
      </c>
      <c r="J1639" t="str">
        <f t="shared" si="807"/>
        <v>-297.773247970137+127.822209632872i</v>
      </c>
      <c r="K1639" t="str">
        <f t="shared" si="814"/>
        <v>0.719420319178296-1.67595385584965i</v>
      </c>
      <c r="L1639" t="str">
        <f t="shared" si="815"/>
        <v>0.0581410566444191-0.113893765033532i</v>
      </c>
      <c r="M1639" t="str">
        <f t="shared" si="816"/>
        <v>0.777561375822715-1.78984762088318i</v>
      </c>
      <c r="N1639" t="str">
        <f t="shared" si="817"/>
        <v>-0.667453912742455i</v>
      </c>
      <c r="O1639" t="str">
        <f t="shared" si="818"/>
        <v>0.785400208097068-0.618988298048583i</v>
      </c>
      <c r="P1639" t="str">
        <f t="shared" si="819"/>
        <v>0.214599791902932+0.618988298048583i</v>
      </c>
      <c r="Q1639" t="str">
        <f t="shared" si="820"/>
        <v>-0.214599791902932+0.048465614693872i</v>
      </c>
      <c r="R1639" t="str">
        <f t="shared" si="821"/>
        <v>-0.331668666823252-2.95928909450258i</v>
      </c>
      <c r="S1639" t="str">
        <f t="shared" si="822"/>
        <v>0.0692306954537363i</v>
      </c>
      <c r="T1639" t="str">
        <f t="shared" si="823"/>
        <v>0.204873642061071-0.0229616524643873i</v>
      </c>
      <c r="U1639" t="str">
        <f t="shared" si="824"/>
        <v>0.0001-1057.5079275209i</v>
      </c>
      <c r="V1639" t="str">
        <f t="shared" si="825"/>
        <v>0.00002-0.016962115345292i</v>
      </c>
      <c r="W1639" t="str">
        <f t="shared" si="826"/>
        <v>0.0000199993584529564-0.0169618432827051i</v>
      </c>
      <c r="X1639" t="str">
        <f t="shared" si="827"/>
        <v>0.00103902194005076-0.0168979795455869i</v>
      </c>
      <c r="Y1639" t="str">
        <f t="shared" si="828"/>
        <v>0.009+0.945619388730528i</v>
      </c>
      <c r="Z1639" t="str">
        <f t="shared" si="829"/>
        <v>-0.218168012313322-0.0157834810287234i</v>
      </c>
      <c r="AA1639" t="str">
        <f t="shared" si="830"/>
        <v>0.139653232538729-12.919480373199i</v>
      </c>
      <c r="AB1639" t="str">
        <f t="shared" si="831"/>
        <v>1.3947941196099-0.156324539904975i</v>
      </c>
      <c r="AC1639" t="str">
        <f t="shared" si="832"/>
        <v>1.80474092879873-2.61802086092899i</v>
      </c>
      <c r="AD1639" t="str">
        <f t="shared" si="833"/>
        <v>0.289434015139831+0.333244367652179i</v>
      </c>
      <c r="AE1639" t="str">
        <f t="shared" si="834"/>
        <v>-0.0578854876241536-0.0772715375923124i</v>
      </c>
      <c r="AF1639" t="str">
        <f t="shared" si="835"/>
        <v>-14.4173004805056-2.16917299294436i</v>
      </c>
      <c r="AG1639" t="str">
        <f t="shared" si="836"/>
        <v>1.01573166735672-0.0133679302976575i</v>
      </c>
      <c r="AH1639" t="str">
        <f t="shared" si="837"/>
        <v>0.640434975958353+1.22884019739558i</v>
      </c>
      <c r="AI1639">
        <f t="shared" si="838"/>
        <v>2.8334763899582747</v>
      </c>
      <c r="AJ1639">
        <f t="shared" si="839"/>
        <v>62.472813855821542</v>
      </c>
      <c r="AK1639"/>
      <c r="AL1639"/>
      <c r="AM1639"/>
      <c r="AN1639"/>
    </row>
    <row r="1640" spans="1:40" x14ac:dyDescent="0.25">
      <c r="A1640"/>
      <c r="B1640">
        <f t="shared" si="805"/>
        <v>150600</v>
      </c>
      <c r="C1640" s="237" t="str">
        <f t="shared" si="808"/>
        <v>-3.36971193082046E-06+0.0162617691622156i</v>
      </c>
      <c r="D1640" s="208" t="str">
        <f t="shared" si="809"/>
        <v>-5.9570317914641+0.124673563576986i</v>
      </c>
      <c r="E1640" t="str">
        <f t="shared" si="810"/>
        <v>2870</v>
      </c>
      <c r="F1640" t="str">
        <f t="shared" si="811"/>
        <v>0.777000777000777</v>
      </c>
      <c r="G1640" t="str">
        <f t="shared" si="806"/>
        <v>0.777000777000777</v>
      </c>
      <c r="H1640" t="str">
        <f t="shared" si="812"/>
        <v>8.46109221670665+2.29264796510424i</v>
      </c>
      <c r="I1640" t="str">
        <f t="shared" si="813"/>
        <v>591.404817038279i</v>
      </c>
      <c r="J1640" t="str">
        <f t="shared" si="807"/>
        <v>-298.17042073849+127.907141333625i</v>
      </c>
      <c r="K1640" t="str">
        <f t="shared" si="814"/>
        <v>0.718608258445233-1.67518189002353i</v>
      </c>
      <c r="L1640" t="str">
        <f t="shared" si="815"/>
        <v>0.0580798092827449-0.11384938346101i</v>
      </c>
      <c r="M1640" t="str">
        <f t="shared" si="816"/>
        <v>0.776688067727978-1.78903127348454i</v>
      </c>
      <c r="N1640" t="str">
        <f t="shared" si="817"/>
        <v>-0.667897403714377i</v>
      </c>
      <c r="O1640" t="str">
        <f t="shared" si="818"/>
        <v>0.785125615146236-0.619336555066181i</v>
      </c>
      <c r="P1640" t="str">
        <f t="shared" si="819"/>
        <v>0.214874384853764+0.619336555066181i</v>
      </c>
      <c r="Q1640" t="str">
        <f t="shared" si="820"/>
        <v>-0.214874384853764+0.048560848648196i</v>
      </c>
      <c r="R1640" t="str">
        <f t="shared" si="821"/>
        <v>-0.331666434222083-2.95727459097829i</v>
      </c>
      <c r="S1640" t="str">
        <f t="shared" si="822"/>
        <v>0.0692766959158318i</v>
      </c>
      <c r="T1640" t="str">
        <f t="shared" si="823"/>
        <v>0.204870212578819-0.0229767547090915i</v>
      </c>
      <c r="U1640" t="str">
        <f t="shared" si="824"/>
        <v>0.0001-1056.80573102188i</v>
      </c>
      <c r="V1640" t="str">
        <f t="shared" si="825"/>
        <v>0.00002-0.0169508523204943i</v>
      </c>
      <c r="W1640" t="str">
        <f t="shared" si="826"/>
        <v>0.0000199993584529566-0.0169505804385605i</v>
      </c>
      <c r="X1640" t="str">
        <f t="shared" si="827"/>
        <v>0.00103767399927525-0.0168868403405451i</v>
      </c>
      <c r="Y1640" t="str">
        <f t="shared" si="828"/>
        <v>0.009+0.946247707261246i</v>
      </c>
      <c r="Z1640" t="str">
        <f t="shared" si="829"/>
        <v>-0.21787443454189-0.0157517290205206i</v>
      </c>
      <c r="AA1640" t="str">
        <f t="shared" si="830"/>
        <v>0.139442419855325-12.9105934513935i</v>
      </c>
      <c r="AB1640" t="str">
        <f t="shared" si="831"/>
        <v>1.39477077145427-0.156427357045796i</v>
      </c>
      <c r="AC1640" t="str">
        <f t="shared" si="832"/>
        <v>1.80344838162082-2.61678379115754i</v>
      </c>
      <c r="AD1640" t="str">
        <f t="shared" si="833"/>
        <v>0.289578064182911+0.333436672605169i</v>
      </c>
      <c r="AE1640" t="str">
        <f t="shared" si="834"/>
        <v>-0.057839452877206-0.0772086816966764i</v>
      </c>
      <c r="AF1640" t="str">
        <f t="shared" si="835"/>
        <v>-14.4181240081708-2.16797440152725i</v>
      </c>
      <c r="AG1640" t="str">
        <f t="shared" si="836"/>
        <v>1.01572978613183-0.0133655085822501i</v>
      </c>
      <c r="AH1640" t="str">
        <f t="shared" si="837"/>
        <v>0.640071071334823+1.22784001500326i</v>
      </c>
      <c r="AI1640">
        <f t="shared" si="838"/>
        <v>2.826860128547835</v>
      </c>
      <c r="AJ1640">
        <f t="shared" si="839"/>
        <v>62.467039580295314</v>
      </c>
      <c r="AK1640"/>
      <c r="AL1640"/>
      <c r="AM1640"/>
      <c r="AN1640"/>
    </row>
    <row r="1641" spans="1:40" x14ac:dyDescent="0.25">
      <c r="A1641"/>
      <c r="B1641">
        <f t="shared" si="805"/>
        <v>150700</v>
      </c>
      <c r="C1641" s="237" t="str">
        <f t="shared" si="808"/>
        <v>-0.0000033652413352445+0.0162509783408705i</v>
      </c>
      <c r="D1641" s="208" t="str">
        <f t="shared" si="809"/>
        <v>-5.95703175718953+0.124590833946674i</v>
      </c>
      <c r="E1641" t="str">
        <f t="shared" si="810"/>
        <v>2870</v>
      </c>
      <c r="F1641" t="str">
        <f t="shared" si="811"/>
        <v>0.777000777000777</v>
      </c>
      <c r="G1641" t="str">
        <f t="shared" si="806"/>
        <v>0.777000777000777</v>
      </c>
      <c r="H1641" t="str">
        <f t="shared" si="812"/>
        <v>8.46191431300539+2.29136780477153i</v>
      </c>
      <c r="I1641" t="str">
        <f t="shared" si="813"/>
        <v>591.797516119977i</v>
      </c>
      <c r="J1641" t="str">
        <f t="shared" si="807"/>
        <v>-298.567857321368+127.992073034377i</v>
      </c>
      <c r="K1641" t="str">
        <f t="shared" si="814"/>
        <v>0.71779749130971-1.67441040597438i</v>
      </c>
      <c r="L1641" t="str">
        <f t="shared" si="815"/>
        <v>0.0580186502705008-0.113805015747847i</v>
      </c>
      <c r="M1641" t="str">
        <f t="shared" si="816"/>
        <v>0.775816141580211-1.78821542172223i</v>
      </c>
      <c r="N1641" t="str">
        <f t="shared" si="817"/>
        <v>-0.668340894686299i</v>
      </c>
      <c r="O1641" t="str">
        <f t="shared" si="818"/>
        <v>0.78485086777357-0.619684690270039i</v>
      </c>
      <c r="P1641" t="str">
        <f t="shared" si="819"/>
        <v>0.21514913222643+0.619684690270039i</v>
      </c>
      <c r="Q1641" t="str">
        <f t="shared" si="820"/>
        <v>-0.21514913222643+0.04865620441626i</v>
      </c>
      <c r="R1641" t="str">
        <f t="shared" si="821"/>
        <v>-0.331664200085256-2.95526272779842i</v>
      </c>
      <c r="S1641" t="str">
        <f t="shared" si="822"/>
        <v>0.0693226963779274i</v>
      </c>
      <c r="T1641" t="str">
        <f t="shared" si="823"/>
        <v>0.204866780796175-0.0229918566419384i</v>
      </c>
      <c r="U1641" t="str">
        <f t="shared" si="824"/>
        <v>0.0001-1056.10446643593i</v>
      </c>
      <c r="V1641" t="str">
        <f t="shared" si="825"/>
        <v>0.00002-0.0169396042433075i</v>
      </c>
      <c r="W1641" t="str">
        <f t="shared" si="826"/>
        <v>0.0000199993584529566-0.0169393325417869i</v>
      </c>
      <c r="X1641" t="str">
        <f t="shared" si="827"/>
        <v>0.00103632872803876-0.0168757157580164i</v>
      </c>
      <c r="Y1641" t="str">
        <f t="shared" si="828"/>
        <v>0.009+0.946876025791964i</v>
      </c>
      <c r="Z1641" t="str">
        <f t="shared" si="829"/>
        <v>-0.217581451522602-0.0157200632637812i</v>
      </c>
      <c r="AA1641" t="str">
        <f t="shared" si="830"/>
        <v>0.139232096069572-12.9017189472511i</v>
      </c>
      <c r="AB1641" t="str">
        <f t="shared" si="831"/>
        <v>1.39474740763742-0.156530172063471i</v>
      </c>
      <c r="AC1641" t="str">
        <f t="shared" si="832"/>
        <v>1.80215788462353-2.6155474578755i</v>
      </c>
      <c r="AD1641" t="str">
        <f t="shared" si="833"/>
        <v>0.289722196916693+0.333628917145455i</v>
      </c>
      <c r="AE1641" t="str">
        <f t="shared" si="834"/>
        <v>-0.0577935084592979-0.0771459153268742i</v>
      </c>
      <c r="AF1641" t="str">
        <f t="shared" si="835"/>
        <v>-14.4189460701949-2.16677697082486i</v>
      </c>
      <c r="AG1641" t="str">
        <f t="shared" si="836"/>
        <v>1.0157279050446-0.0133630942643197i</v>
      </c>
      <c r="AH1641" t="str">
        <f t="shared" si="837"/>
        <v>0.639707829437525+1.22684126887159i</v>
      </c>
      <c r="AI1641">
        <f t="shared" si="838"/>
        <v>2.8202488303704429</v>
      </c>
      <c r="AJ1641">
        <f t="shared" si="839"/>
        <v>62.461259662298929</v>
      </c>
      <c r="AK1641"/>
      <c r="AL1641"/>
      <c r="AM1641"/>
      <c r="AN1641"/>
    </row>
    <row r="1642" spans="1:40" x14ac:dyDescent="0.25">
      <c r="A1642"/>
      <c r="B1642">
        <f t="shared" si="805"/>
        <v>150800</v>
      </c>
      <c r="C1642" s="237" t="str">
        <f t="shared" si="808"/>
        <v>-3.36077963047663E-06+0.0162402018309577i</v>
      </c>
      <c r="D1642" s="208" t="str">
        <f t="shared" si="809"/>
        <v>-5.95703172298312+0.124508214037342i</v>
      </c>
      <c r="E1642" t="str">
        <f t="shared" si="810"/>
        <v>2870</v>
      </c>
      <c r="F1642" t="str">
        <f t="shared" si="811"/>
        <v>0.777000777000777</v>
      </c>
      <c r="G1642" t="str">
        <f t="shared" si="806"/>
        <v>0.777000777000777</v>
      </c>
      <c r="H1642" t="str">
        <f t="shared" si="812"/>
        <v>8.46273494696223+2.29008891355265i</v>
      </c>
      <c r="I1642" t="str">
        <f t="shared" si="813"/>
        <v>592.190215201676i</v>
      </c>
      <c r="J1642" t="str">
        <f t="shared" si="807"/>
        <v>-298.965557718772+128.07700473513i</v>
      </c>
      <c r="K1642" t="str">
        <f t="shared" si="814"/>
        <v>0.716988015217853-1.67363940381474i</v>
      </c>
      <c r="L1642" t="str">
        <f t="shared" si="815"/>
        <v>0.057957579456992-0.113760661943246i</v>
      </c>
      <c r="M1642" t="str">
        <f t="shared" si="816"/>
        <v>0.774945594674845-1.78740006575799i</v>
      </c>
      <c r="N1642" t="str">
        <f t="shared" si="817"/>
        <v>-0.668784385658221i</v>
      </c>
      <c r="O1642" t="str">
        <f t="shared" si="818"/>
        <v>0.784575966033108-0.620032703591686i</v>
      </c>
      <c r="P1642" t="str">
        <f t="shared" si="819"/>
        <v>0.215424033966892+0.620032703591686i</v>
      </c>
      <c r="Q1642" t="str">
        <f t="shared" si="820"/>
        <v>-0.215424033966892+0.0487516820665349i</v>
      </c>
      <c r="R1642" t="str">
        <f t="shared" si="821"/>
        <v>-0.331661964412689-2.95325349970966i</v>
      </c>
      <c r="S1642" t="str">
        <f t="shared" si="822"/>
        <v>0.0693686968400228i</v>
      </c>
      <c r="T1642" t="str">
        <f t="shared" si="823"/>
        <v>0.204863346713096-0.0230069582627103i</v>
      </c>
      <c r="U1642" t="str">
        <f t="shared" si="824"/>
        <v>0.0001-1055.40413190912i</v>
      </c>
      <c r="V1642" t="str">
        <f t="shared" si="825"/>
        <v>0.00002-0.016928371083995i</v>
      </c>
      <c r="W1642" t="str">
        <f t="shared" si="826"/>
        <v>0.0000199993584529566-0.0169280995626484i</v>
      </c>
      <c r="X1642" t="str">
        <f t="shared" si="827"/>
        <v>0.00103498611930528-0.0168646057693346i</v>
      </c>
      <c r="Y1642" t="str">
        <f t="shared" si="828"/>
        <v>0.009+0.947504344322682i</v>
      </c>
      <c r="Z1642" t="str">
        <f t="shared" si="829"/>
        <v>-0.2172890616433-0.0156884834638874i</v>
      </c>
      <c r="AA1642" t="str">
        <f t="shared" si="830"/>
        <v>0.139022259647242-12.8928568343811i</v>
      </c>
      <c r="AB1642" t="str">
        <f t="shared" si="831"/>
        <v>1.39472402815904-0.156632984956517i</v>
      </c>
      <c r="AC1642" t="str">
        <f t="shared" si="832"/>
        <v>1.80086943379785-2.61431186131854i</v>
      </c>
      <c r="AD1642" t="str">
        <f t="shared" si="833"/>
        <v>0.289866413318308+0.333821101239746i</v>
      </c>
      <c r="AE1642" t="str">
        <f t="shared" si="834"/>
        <v>-0.0577476541251474-0.0770832382771978i</v>
      </c>
      <c r="AF1642" t="str">
        <f t="shared" si="835"/>
        <v>-14.4197666699453-2.16558069951531i</v>
      </c>
      <c r="AG1642" t="str">
        <f t="shared" si="836"/>
        <v>1.01572602409228-0.0133606873271903i</v>
      </c>
      <c r="AH1642" t="str">
        <f t="shared" si="837"/>
        <v>0.639345248565616+1.22584395571594i</v>
      </c>
      <c r="AI1642">
        <f t="shared" si="838"/>
        <v>2.8136424874259447</v>
      </c>
      <c r="AJ1642">
        <f t="shared" si="839"/>
        <v>62.455474108415558</v>
      </c>
      <c r="AK1642"/>
      <c r="AL1642"/>
      <c r="AM1642"/>
      <c r="AN1642"/>
    </row>
    <row r="1643" spans="1:40" x14ac:dyDescent="0.25">
      <c r="A1643"/>
      <c r="B1643">
        <f t="shared" si="805"/>
        <v>150900</v>
      </c>
      <c r="C1643" s="237" t="str">
        <f t="shared" si="808"/>
        <v>-3.35632679295723E-06+0.016229439604025i</v>
      </c>
      <c r="D1643" s="208" t="str">
        <f t="shared" si="809"/>
        <v>-5.95703168884471+0.124425703630858i</v>
      </c>
      <c r="E1643" t="str">
        <f t="shared" si="810"/>
        <v>2870</v>
      </c>
      <c r="F1643" t="str">
        <f t="shared" si="811"/>
        <v>0.777000777000777</v>
      </c>
      <c r="G1643" t="str">
        <f t="shared" si="806"/>
        <v>0.777000777000777</v>
      </c>
      <c r="H1643" t="str">
        <f t="shared" si="812"/>
        <v>8.46355412193532+2.28881128990833i</v>
      </c>
      <c r="I1643" t="str">
        <f t="shared" si="813"/>
        <v>592.582914283375i</v>
      </c>
      <c r="J1643" t="str">
        <f t="shared" si="807"/>
        <v>-299.363521930702+128.161936435883i</v>
      </c>
      <c r="K1643" t="str">
        <f t="shared" si="814"/>
        <v>0.71617982762149-1.67286888365448i</v>
      </c>
      <c r="L1643" t="str">
        <f t="shared" si="815"/>
        <v>0.0578965966917886-0.113716322096144i</v>
      </c>
      <c r="M1643" t="str">
        <f t="shared" si="816"/>
        <v>0.774076424313279-1.78658520575062i</v>
      </c>
      <c r="N1643" t="str">
        <f t="shared" si="817"/>
        <v>-0.669227876630142i</v>
      </c>
      <c r="O1643" t="str">
        <f t="shared" si="818"/>
        <v>0.78430090997892-0.620380594962672i</v>
      </c>
      <c r="P1643" t="str">
        <f t="shared" si="819"/>
        <v>0.21569909002108+0.620380594962672i</v>
      </c>
      <c r="Q1643" t="str">
        <f t="shared" si="820"/>
        <v>-0.21569909002108+0.0488472816674701i</v>
      </c>
      <c r="R1643" t="str">
        <f t="shared" si="821"/>
        <v>-0.331659727204262-2.95124690147261i</v>
      </c>
      <c r="S1643" t="str">
        <f t="shared" si="822"/>
        <v>0.0694146973021184i</v>
      </c>
      <c r="T1643" t="str">
        <f t="shared" si="823"/>
        <v>0.204859910329536-0.023022059571187i</v>
      </c>
      <c r="U1643" t="str">
        <f t="shared" si="824"/>
        <v>0.0001-1054.70472559241i</v>
      </c>
      <c r="V1643" t="str">
        <f t="shared" si="825"/>
        <v>0.00002-0.0169171528128989i</v>
      </c>
      <c r="W1643" t="str">
        <f t="shared" si="826"/>
        <v>0.0000199993584529566-0.0169168814714874i</v>
      </c>
      <c r="X1643" t="str">
        <f t="shared" si="827"/>
        <v>0.0010336461660619-0.0168535103459076i</v>
      </c>
      <c r="Y1643" t="str">
        <f t="shared" si="828"/>
        <v>0.009+0.948132662853399i</v>
      </c>
      <c r="Z1643" t="str">
        <f t="shared" si="829"/>
        <v>-0.2169972632973-0.0156569893274341i</v>
      </c>
      <c r="AA1643" t="str">
        <f t="shared" si="830"/>
        <v>0.138812909060178-12.8840070864688i</v>
      </c>
      <c r="AB1643" t="str">
        <f t="shared" si="831"/>
        <v>1.39470063301882-0.156735795723436i</v>
      </c>
      <c r="AC1643" t="str">
        <f t="shared" si="832"/>
        <v>1.79958302514363-2.61307700171794i</v>
      </c>
      <c r="AD1643" t="str">
        <f t="shared" si="833"/>
        <v>0.290010713364865+0.334013224854759i</v>
      </c>
      <c r="AE1643" t="str">
        <f t="shared" si="834"/>
        <v>-0.0577018896303003-0.0770206503425832i</v>
      </c>
      <c r="AF1643" t="str">
        <f t="shared" si="835"/>
        <v>-14.42058581078-2.16438558627747i</v>
      </c>
      <c r="AG1643" t="str">
        <f t="shared" si="836"/>
        <v>1.01572414327216-0.013358287754232i</v>
      </c>
      <c r="AH1643" t="str">
        <f t="shared" si="837"/>
        <v>0.638983327023569+1.22484807226176i</v>
      </c>
      <c r="AI1643">
        <f t="shared" si="838"/>
        <v>2.8070410917324686</v>
      </c>
      <c r="AJ1643">
        <f t="shared" si="839"/>
        <v>62.449682925223229</v>
      </c>
      <c r="AK1643"/>
      <c r="AL1643"/>
      <c r="AM1643"/>
      <c r="AN1643"/>
    </row>
    <row r="1644" spans="1:40" x14ac:dyDescent="0.25">
      <c r="A1644"/>
      <c r="B1644">
        <f t="shared" si="805"/>
        <v>151000</v>
      </c>
      <c r="C1644" s="237" t="str">
        <f t="shared" si="808"/>
        <v>-0.0000033518827992047+0.0162186916316958i</v>
      </c>
      <c r="D1644" s="208" t="str">
        <f t="shared" si="809"/>
        <v>-5.95703165477408+0.124343302509668i</v>
      </c>
      <c r="E1644" t="str">
        <f t="shared" si="810"/>
        <v>2870</v>
      </c>
      <c r="F1644" t="str">
        <f t="shared" si="811"/>
        <v>0.777000777000777</v>
      </c>
      <c r="G1644" t="str">
        <f t="shared" si="806"/>
        <v>0.777000777000777</v>
      </c>
      <c r="H1644" t="str">
        <f t="shared" si="812"/>
        <v>8.46437184127344+2.2875349323007i</v>
      </c>
      <c r="I1644" t="str">
        <f t="shared" si="813"/>
        <v>592.975613365073i</v>
      </c>
      <c r="J1644" t="str">
        <f t="shared" si="807"/>
        <v>-299.761749957157+128.246868136636i</v>
      </c>
      <c r="K1644" t="str">
        <f t="shared" si="814"/>
        <v>0.715372925978159-1.67209884560078i</v>
      </c>
      <c r="L1644" t="str">
        <f t="shared" si="815"/>
        <v>0.0578357018247251-0.113671996255214i</v>
      </c>
      <c r="M1644" t="str">
        <f t="shared" si="816"/>
        <v>0.773208627802884-1.78577084185599i</v>
      </c>
      <c r="N1644" t="str">
        <f t="shared" si="817"/>
        <v>-0.669671367602064i</v>
      </c>
      <c r="O1644" t="str">
        <f t="shared" si="818"/>
        <v>0.784025699665104-0.620728364314573i</v>
      </c>
      <c r="P1644" t="str">
        <f t="shared" si="819"/>
        <v>0.215974300334896+0.620728364314573i</v>
      </c>
      <c r="Q1644" t="str">
        <f t="shared" si="820"/>
        <v>-0.215974300334896+0.048943003287491i</v>
      </c>
      <c r="R1644" t="str">
        <f t="shared" si="821"/>
        <v>-0.331657488459864-2.94924292786177i</v>
      </c>
      <c r="S1644" t="str">
        <f t="shared" si="822"/>
        <v>0.0694606977642138i</v>
      </c>
      <c r="T1644" t="str">
        <f t="shared" si="823"/>
        <v>0.204856471645451-0.0230371605671488i</v>
      </c>
      <c r="U1644" t="str">
        <f t="shared" si="824"/>
        <v>0.0001-1054.00624564169i</v>
      </c>
      <c r="V1644" t="str">
        <f t="shared" si="825"/>
        <v>0.00002-0.01690594940044i</v>
      </c>
      <c r="W1644" t="str">
        <f t="shared" si="826"/>
        <v>0.0000199993584529565-0.0169056782387252i</v>
      </c>
      <c r="X1644" t="str">
        <f t="shared" si="827"/>
        <v>0.00103230886131878-0.0168424294592179i</v>
      </c>
      <c r="Y1644" t="str">
        <f t="shared" si="828"/>
        <v>0.009+0.948760981384117i</v>
      </c>
      <c r="Z1644" t="str">
        <f t="shared" si="829"/>
        <v>-0.21670605488338-0.0156255805622237i</v>
      </c>
      <c r="AA1644" t="str">
        <f t="shared" si="830"/>
        <v>0.138604042786259-12.8751696772748i</v>
      </c>
      <c r="AB1644" t="str">
        <f t="shared" si="831"/>
        <v>1.39467722221647-0.156838604362731i</v>
      </c>
      <c r="AC1644" t="str">
        <f t="shared" si="832"/>
        <v>1.79829865466958-2.61184287930071i</v>
      </c>
      <c r="AD1644" t="str">
        <f t="shared" si="833"/>
        <v>0.290155097033457+0.33420528795721i</v>
      </c>
      <c r="AE1644" t="str">
        <f t="shared" si="834"/>
        <v>-0.057656214731128-0.0769581513186068i</v>
      </c>
      <c r="AF1644" t="str">
        <f t="shared" si="835"/>
        <v>-14.4214034960475-2.16319162979103i</v>
      </c>
      <c r="AG1644" t="str">
        <f t="shared" si="836"/>
        <v>1.01572226258149-0.0133558955288617i</v>
      </c>
      <c r="AH1644" t="str">
        <f t="shared" si="837"/>
        <v>0.638622063121202+1.22385361524461i</v>
      </c>
      <c r="AI1644">
        <f t="shared" si="838"/>
        <v>2.8004446353268992</v>
      </c>
      <c r="AJ1644">
        <f t="shared" si="839"/>
        <v>62.443886119294447</v>
      </c>
      <c r="AK1644"/>
      <c r="AL1644"/>
      <c r="AM1644"/>
      <c r="AN1644"/>
    </row>
    <row r="1645" spans="1:40" x14ac:dyDescent="0.25">
      <c r="A1645"/>
      <c r="B1645">
        <f t="shared" si="805"/>
        <v>151100</v>
      </c>
      <c r="C1645" s="237" t="str">
        <f t="shared" si="808"/>
        <v>-3.34744762581509E-06+0.0162079578856682i</v>
      </c>
      <c r="D1645" s="208" t="str">
        <f t="shared" si="809"/>
        <v>-5.95703162077109+0.12426101045679i</v>
      </c>
      <c r="E1645" t="str">
        <f t="shared" si="810"/>
        <v>2870</v>
      </c>
      <c r="F1645" t="str">
        <f t="shared" si="811"/>
        <v>0.777000777000777</v>
      </c>
      <c r="G1645" t="str">
        <f t="shared" si="806"/>
        <v>0.777000777000777</v>
      </c>
      <c r="H1645" t="str">
        <f t="shared" si="812"/>
        <v>8.46518810831622+2.28625983919322i</v>
      </c>
      <c r="I1645" t="str">
        <f t="shared" si="813"/>
        <v>593.368312446772i</v>
      </c>
      <c r="J1645" t="str">
        <f t="shared" si="807"/>
        <v>-300.160241798138+128.331799837388i</v>
      </c>
      <c r="K1645" t="str">
        <f t="shared" si="814"/>
        <v>0.714567307751078-1.67132928975816i</v>
      </c>
      <c r="L1645" t="str">
        <f t="shared" si="815"/>
        <v>0.057774894705899-0.113627684468867i</v>
      </c>
      <c r="M1645" t="str">
        <f t="shared" si="816"/>
        <v>0.772342202456977-1.78495697422703i</v>
      </c>
      <c r="N1645" t="str">
        <f t="shared" si="817"/>
        <v>-0.670114858573986i</v>
      </c>
      <c r="O1645" t="str">
        <f t="shared" si="818"/>
        <v>0.783750335145789-0.621076011578988i</v>
      </c>
      <c r="P1645" t="str">
        <f t="shared" si="819"/>
        <v>0.216249664854211+0.621076011578988i</v>
      </c>
      <c r="Q1645" t="str">
        <f t="shared" si="820"/>
        <v>-0.216249664854211+0.0490388469949981i</v>
      </c>
      <c r="R1645" t="str">
        <f t="shared" si="821"/>
        <v>-0.331655248179397-2.94724157366542i</v>
      </c>
      <c r="S1645" t="str">
        <f t="shared" si="822"/>
        <v>0.0695066982263094i</v>
      </c>
      <c r="T1645" t="str">
        <f t="shared" si="823"/>
        <v>0.204853030660796-0.0230522612503771i</v>
      </c>
      <c r="U1645" t="str">
        <f t="shared" si="824"/>
        <v>0.0001-1053.30869021771i</v>
      </c>
      <c r="V1645" t="str">
        <f t="shared" si="825"/>
        <v>0.00002-0.0168947608171174i</v>
      </c>
      <c r="W1645" t="str">
        <f t="shared" si="826"/>
        <v>0.0000199993584529565-0.0168944898348615i</v>
      </c>
      <c r="X1645" t="str">
        <f t="shared" si="827"/>
        <v>0.00103097419810905-0.0168313630808225i</v>
      </c>
      <c r="Y1645" t="str">
        <f t="shared" si="828"/>
        <v>0.009+0.949389299914835i</v>
      </c>
      <c r="Z1645" t="str">
        <f t="shared" si="829"/>
        <v>-0.21641543480576-0.0155942568772606i</v>
      </c>
      <c r="AA1645" t="str">
        <f t="shared" si="830"/>
        <v>0.138395659309369-12.8663445806349i</v>
      </c>
      <c r="AB1645" t="str">
        <f t="shared" si="831"/>
        <v>1.39465379575168-0.156941410872915i</v>
      </c>
      <c r="AC1645" t="str">
        <f t="shared" si="832"/>
        <v>1.7970163183932-2.61060949428945i</v>
      </c>
      <c r="AD1645" t="str">
        <f t="shared" si="833"/>
        <v>0.290299564301168+0.33439729051382i</v>
      </c>
      <c r="AE1645" t="str">
        <f t="shared" si="834"/>
        <v>-0.0576106291848277-0.0768957410014859i</v>
      </c>
      <c r="AF1645" t="str">
        <f t="shared" si="835"/>
        <v>-14.4222197290873-2.16199882873643i</v>
      </c>
      <c r="AG1645" t="str">
        <f t="shared" si="836"/>
        <v>1.01572038201757-0.0133535106345426i</v>
      </c>
      <c r="AH1645" t="str">
        <f t="shared" si="837"/>
        <v>0.638261455173679+1.22286058141007i</v>
      </c>
      <c r="AI1645">
        <f t="shared" si="838"/>
        <v>2.7938531102645996</v>
      </c>
      <c r="AJ1645">
        <f t="shared" si="839"/>
        <v>62.438083697194394</v>
      </c>
      <c r="AK1645"/>
      <c r="AL1645"/>
      <c r="AM1645"/>
      <c r="AN1645"/>
    </row>
    <row r="1646" spans="1:40" x14ac:dyDescent="0.25">
      <c r="A1646"/>
      <c r="B1646">
        <f t="shared" si="805"/>
        <v>151200</v>
      </c>
      <c r="C1646" s="237" t="str">
        <f t="shared" si="808"/>
        <v>-3.34302124946182E-06+0.0161972383377156i</v>
      </c>
      <c r="D1646" s="208" t="str">
        <f t="shared" si="809"/>
        <v>-5.95703158683554+0.12417882725582i</v>
      </c>
      <c r="E1646" t="str">
        <f t="shared" si="810"/>
        <v>2870</v>
      </c>
      <c r="F1646" t="str">
        <f t="shared" si="811"/>
        <v>0.777000777000777</v>
      </c>
      <c r="G1646" t="str">
        <f t="shared" si="806"/>
        <v>0.777000777000777</v>
      </c>
      <c r="H1646" t="str">
        <f t="shared" si="812"/>
        <v>8.46600292639398+2.28498600905073i</v>
      </c>
      <c r="I1646" t="str">
        <f t="shared" si="813"/>
        <v>593.761011528471i</v>
      </c>
      <c r="J1646" t="str">
        <f t="shared" si="807"/>
        <v>-300.558997453645+128.416731538141i</v>
      </c>
      <c r="K1646" t="str">
        <f t="shared" si="814"/>
        <v>0.713762970409151-1.67056021622847i</v>
      </c>
      <c r="L1646" t="str">
        <f t="shared" si="815"/>
        <v>0.0577141751856729-0.113583386785251i</v>
      </c>
      <c r="M1646" t="str">
        <f t="shared" si="816"/>
        <v>0.771477145594824-1.78414360301372i</v>
      </c>
      <c r="N1646" t="str">
        <f t="shared" si="817"/>
        <v>-0.670558349545908i</v>
      </c>
      <c r="O1646" t="str">
        <f t="shared" si="818"/>
        <v>0.783474816475137-0.62142353668754i</v>
      </c>
      <c r="P1646" t="str">
        <f t="shared" si="819"/>
        <v>0.216525183524863+0.62142353668754i</v>
      </c>
      <c r="Q1646" t="str">
        <f t="shared" si="820"/>
        <v>-0.216525183524863+0.049134812858368i</v>
      </c>
      <c r="R1646" t="str">
        <f t="shared" si="821"/>
        <v>-0.331653006362743-2.94524283368572i</v>
      </c>
      <c r="S1646" t="str">
        <f t="shared" si="822"/>
        <v>0.0695526986884048i</v>
      </c>
      <c r="T1646" t="str">
        <f t="shared" si="823"/>
        <v>0.204849587375526-0.0230673616206515i</v>
      </c>
      <c r="U1646" t="str">
        <f t="shared" si="824"/>
        <v>0.0001-1052.61205748608i</v>
      </c>
      <c r="V1646" t="str">
        <f t="shared" si="825"/>
        <v>0.00002-0.0168835870335082i</v>
      </c>
      <c r="W1646" t="str">
        <f t="shared" si="826"/>
        <v>0.0000199993584529567-0.016883316230474i</v>
      </c>
      <c r="X1646" t="str">
        <f t="shared" si="827"/>
        <v>0.00102964216948869-0.0168203111823519i</v>
      </c>
      <c r="Y1646" t="str">
        <f t="shared" si="828"/>
        <v>0.009+0.950017618445553i</v>
      </c>
      <c r="Z1646" t="str">
        <f t="shared" si="829"/>
        <v>-0.216125401474068-0.0155630179827449i</v>
      </c>
      <c r="AA1646" t="str">
        <f t="shared" si="830"/>
        <v>0.138187757119375-12.8575317704595i</v>
      </c>
      <c r="AB1646" t="str">
        <f t="shared" si="831"/>
        <v>1.39463035362414-0.157044215252487i</v>
      </c>
      <c r="AC1646" t="str">
        <f t="shared" si="832"/>
        <v>1.79573601234082-2.60937684690244i</v>
      </c>
      <c r="AD1646" t="str">
        <f t="shared" si="833"/>
        <v>0.290444115145067+0.334589232491309i</v>
      </c>
      <c r="AE1646" t="str">
        <f t="shared" si="834"/>
        <v>-0.0575651327494129-0.0768334191880694i</v>
      </c>
      <c r="AF1646" t="str">
        <f t="shared" si="835"/>
        <v>-14.4230345132295-2.16080718179491i</v>
      </c>
      <c r="AG1646" t="str">
        <f t="shared" si="836"/>
        <v>1.0157185015777-0.0133511330547837i</v>
      </c>
      <c r="AH1646" t="str">
        <f t="shared" si="837"/>
        <v>0.637901501501428+1.22186896751365i</v>
      </c>
      <c r="AI1646">
        <f t="shared" si="838"/>
        <v>2.7872665086188868</v>
      </c>
      <c r="AJ1646">
        <f t="shared" si="839"/>
        <v>62.432275665482159</v>
      </c>
      <c r="AK1646"/>
      <c r="AL1646"/>
      <c r="AM1646"/>
      <c r="AN1646"/>
    </row>
    <row r="1647" spans="1:40" x14ac:dyDescent="0.25">
      <c r="A1647"/>
      <c r="B1647">
        <f t="shared" si="805"/>
        <v>151300</v>
      </c>
      <c r="C1647" s="237" t="str">
        <f t="shared" si="808"/>
        <v>-3.33860364689538E-06+0.0161865329596858i</v>
      </c>
      <c r="D1647" s="208" t="str">
        <f t="shared" si="809"/>
        <v>-5.95703155296725+0.124096752690925i</v>
      </c>
      <c r="E1647" t="str">
        <f t="shared" si="810"/>
        <v>2870</v>
      </c>
      <c r="F1647" t="str">
        <f t="shared" si="811"/>
        <v>0.777000777000777</v>
      </c>
      <c r="G1647" t="str">
        <f t="shared" si="806"/>
        <v>0.777000777000777</v>
      </c>
      <c r="H1647" t="str">
        <f t="shared" si="812"/>
        <v>8.46681629882784+2.28371344033943i</v>
      </c>
      <c r="I1647" t="str">
        <f t="shared" si="813"/>
        <v>594.15371061017i</v>
      </c>
      <c r="J1647" t="str">
        <f t="shared" si="807"/>
        <v>-300.958016923677+128.501663238894i</v>
      </c>
      <c r="K1647" t="str">
        <f t="shared" si="814"/>
        <v>0.712959911426939-1.66979162511094i</v>
      </c>
      <c r="L1647" t="str">
        <f t="shared" si="815"/>
        <v>0.0576535431146711-0.113539103252254i</v>
      </c>
      <c r="M1647" t="str">
        <f t="shared" si="816"/>
        <v>0.77061345454161-1.78333072836319i</v>
      </c>
      <c r="N1647" t="str">
        <f t="shared" si="817"/>
        <v>-0.67100184051783i</v>
      </c>
      <c r="O1647" t="str">
        <f t="shared" si="818"/>
        <v>0.783199143707336-0.621770939571877i</v>
      </c>
      <c r="P1647" t="str">
        <f t="shared" si="819"/>
        <v>0.216800856292664+0.621770939571877i</v>
      </c>
      <c r="Q1647" t="str">
        <f t="shared" si="820"/>
        <v>-0.216800856292664+0.0492309009459529i</v>
      </c>
      <c r="R1647" t="str">
        <f t="shared" si="821"/>
        <v>-0.331650763009815-2.94324670273848i</v>
      </c>
      <c r="S1647" t="str">
        <f t="shared" si="822"/>
        <v>0.0695986991505004i</v>
      </c>
      <c r="T1647" t="str">
        <f t="shared" si="823"/>
        <v>0.204846141789598-0.023082461677754i</v>
      </c>
      <c r="U1647" t="str">
        <f t="shared" si="824"/>
        <v>0.0001-1051.91634561729i</v>
      </c>
      <c r="V1647" t="str">
        <f t="shared" si="825"/>
        <v>0.00002-0.0168724280202673i</v>
      </c>
      <c r="W1647" t="str">
        <f t="shared" si="826"/>
        <v>0.0000199993584529565-0.0168721573962177i</v>
      </c>
      <c r="X1647" t="str">
        <f t="shared" si="827"/>
        <v>0.00102831276853641-0.0168092737355099i</v>
      </c>
      <c r="Y1647" t="str">
        <f t="shared" si="828"/>
        <v>0.009+0.950645936976271i</v>
      </c>
      <c r="Z1647" t="str">
        <f t="shared" si="829"/>
        <v>-0.215835953303318-0.015531863590066i</v>
      </c>
      <c r="AA1647" t="str">
        <f t="shared" si="830"/>
        <v>0.137980334712087-12.848731220734i</v>
      </c>
      <c r="AB1647" t="str">
        <f t="shared" si="831"/>
        <v>1.39460689583356-0.157147017499962i</v>
      </c>
      <c r="AC1647" t="str">
        <f t="shared" si="832"/>
        <v>1.79445773254754-2.60814493735375i</v>
      </c>
      <c r="AD1647" t="str">
        <f t="shared" si="833"/>
        <v>0.290588749542207+0.334781113856403i</v>
      </c>
      <c r="AE1647" t="str">
        <f t="shared" si="834"/>
        <v>-0.0575197251837136-0.076771185675841i</v>
      </c>
      <c r="AF1647" t="str">
        <f t="shared" si="835"/>
        <v>-14.4238478517951-2.15961668764851i</v>
      </c>
      <c r="AG1647" t="str">
        <f t="shared" si="836"/>
        <v>1.01571662125917-0.0133487627731404i</v>
      </c>
      <c r="AH1647" t="str">
        <f t="shared" si="837"/>
        <v>0.637542200430169+1.22087877032086i</v>
      </c>
      <c r="AI1647">
        <f t="shared" si="838"/>
        <v>2.7806848224817178</v>
      </c>
      <c r="AJ1647">
        <f t="shared" si="839"/>
        <v>62.426462030711107</v>
      </c>
      <c r="AK1647"/>
      <c r="AL1647"/>
      <c r="AM1647"/>
      <c r="AN1647"/>
    </row>
    <row r="1648" spans="1:40" x14ac:dyDescent="0.25">
      <c r="A1648"/>
      <c r="B1648">
        <f t="shared" si="805"/>
        <v>151400</v>
      </c>
      <c r="C1648" s="237" t="str">
        <f t="shared" si="808"/>
        <v>-3.33419479494302E-06+0.016175841723501i</v>
      </c>
      <c r="D1648" s="208" t="str">
        <f t="shared" si="809"/>
        <v>-5.95703151916605+0.124014786546841i</v>
      </c>
      <c r="E1648" t="str">
        <f t="shared" si="810"/>
        <v>2870</v>
      </c>
      <c r="F1648" t="str">
        <f t="shared" si="811"/>
        <v>0.777000777000777</v>
      </c>
      <c r="G1648" t="str">
        <f t="shared" si="806"/>
        <v>0.777000777000777</v>
      </c>
      <c r="H1648" t="str">
        <f t="shared" si="812"/>
        <v>8.46762822892978+2.28244213152691i</v>
      </c>
      <c r="I1648" t="str">
        <f t="shared" si="813"/>
        <v>594.546409691868i</v>
      </c>
      <c r="J1648" t="str">
        <f t="shared" si="807"/>
        <v>-301.357300208235+128.586594939647i</v>
      </c>
      <c r="K1648" t="str">
        <f t="shared" si="814"/>
        <v>0.712158128284649-1.66902351650218i</v>
      </c>
      <c r="L1648" t="str">
        <f t="shared" si="815"/>
        <v>0.0575929983437811-0.113494833917503i</v>
      </c>
      <c r="M1648" t="str">
        <f t="shared" si="816"/>
        <v>0.76975112662843-1.78251835041968i</v>
      </c>
      <c r="N1648" t="str">
        <f t="shared" si="817"/>
        <v>-0.671445331489752i</v>
      </c>
      <c r="O1648" t="str">
        <f t="shared" si="818"/>
        <v>0.782923316896608-0.622118220163671i</v>
      </c>
      <c r="P1648" t="str">
        <f t="shared" si="819"/>
        <v>0.217076683103392+0.622118220163671i</v>
      </c>
      <c r="Q1648" t="str">
        <f t="shared" si="820"/>
        <v>-0.217076683103392+0.049327111326081i</v>
      </c>
      <c r="R1648" t="str">
        <f t="shared" si="821"/>
        <v>-0.331648518120502-2.94125317565327i</v>
      </c>
      <c r="S1648" t="str">
        <f t="shared" si="822"/>
        <v>0.0696446996125958i</v>
      </c>
      <c r="T1648" t="str">
        <f t="shared" si="823"/>
        <v>0.204842693902965-0.0230975614214649i</v>
      </c>
      <c r="U1648" t="str">
        <f t="shared" si="824"/>
        <v>0.0001-1051.22155278663i</v>
      </c>
      <c r="V1648" t="str">
        <f t="shared" si="825"/>
        <v>0.00002-0.0168612837481271i</v>
      </c>
      <c r="W1648" t="str">
        <f t="shared" si="826"/>
        <v>0.0000199993584529565-0.0168610133028257i</v>
      </c>
      <c r="X1648" t="str">
        <f t="shared" si="827"/>
        <v>0.00102698598835368-0.0167982507120743i</v>
      </c>
      <c r="Y1648" t="str">
        <f t="shared" si="828"/>
        <v>0.009+0.951274255506989i</v>
      </c>
      <c r="Z1648" t="str">
        <f t="shared" si="829"/>
        <v>-0.215547088713902-0.0155007934117986i</v>
      </c>
      <c r="AA1648" t="str">
        <f t="shared" si="830"/>
        <v>0.137773390589246-12.8399429055177i</v>
      </c>
      <c r="AB1648" t="str">
        <f t="shared" si="831"/>
        <v>1.39458342237962-0.157249817613845i</v>
      </c>
      <c r="AC1648" t="str">
        <f t="shared" si="832"/>
        <v>1.79318147505722-2.60691376585312i</v>
      </c>
      <c r="AD1648" t="str">
        <f t="shared" si="833"/>
        <v>0.290733467469624+0.334972934575827i</v>
      </c>
      <c r="AE1648" t="str">
        <f t="shared" si="834"/>
        <v>-0.0574744062473718-0.0767090402629147i</v>
      </c>
      <c r="AF1648" t="str">
        <f t="shared" si="835"/>
        <v>-14.4246597480958-2.15842734498007i</v>
      </c>
      <c r="AG1648" t="str">
        <f t="shared" si="836"/>
        <v>1.01571474105931-0.0133463997732133i</v>
      </c>
      <c r="AH1648" t="str">
        <f t="shared" si="837"/>
        <v>0.637183550290848+1.21988998660707i</v>
      </c>
      <c r="AI1648">
        <f t="shared" si="838"/>
        <v>2.7741080439629267</v>
      </c>
      <c r="AJ1648">
        <f t="shared" si="839"/>
        <v>62.42064279942857</v>
      </c>
      <c r="AK1648"/>
      <c r="AL1648"/>
      <c r="AM1648"/>
      <c r="AN1648"/>
    </row>
    <row r="1649" spans="1:40" x14ac:dyDescent="0.25">
      <c r="A1649"/>
      <c r="B1649">
        <f t="shared" si="805"/>
        <v>151500</v>
      </c>
      <c r="C1649" s="237" t="str">
        <f t="shared" si="808"/>
        <v>-3.32979467050844E-06+0.0161651646011575i</v>
      </c>
      <c r="D1649" s="208" t="str">
        <f t="shared" si="809"/>
        <v>-5.95703148543177+0.123932928608874i</v>
      </c>
      <c r="E1649" t="str">
        <f t="shared" si="810"/>
        <v>2870</v>
      </c>
      <c r="F1649" t="str">
        <f t="shared" si="811"/>
        <v>0.777000777000777</v>
      </c>
      <c r="G1649" t="str">
        <f t="shared" si="806"/>
        <v>0.777000777000777</v>
      </c>
      <c r="H1649" t="str">
        <f t="shared" si="812"/>
        <v>8.46843872000261+2.28117208108212i</v>
      </c>
      <c r="I1649" t="str">
        <f t="shared" si="813"/>
        <v>594.939108773567i</v>
      </c>
      <c r="J1649" t="str">
        <f t="shared" si="807"/>
        <v>-301.756847307318+128.671526640399i</v>
      </c>
      <c r="K1649" t="str">
        <f t="shared" si="814"/>
        <v>0.711357618468127-1.6682558904962i</v>
      </c>
      <c r="L1649" t="str">
        <f t="shared" si="815"/>
        <v>0.0575325407241528-0.113450578828368i</v>
      </c>
      <c r="M1649" t="str">
        <f t="shared" si="816"/>
        <v>0.76889015919228-1.78170646932457i</v>
      </c>
      <c r="N1649" t="str">
        <f t="shared" si="817"/>
        <v>-0.671888822461674i</v>
      </c>
      <c r="O1649" t="str">
        <f t="shared" si="818"/>
        <v>0.782647336097203-0.622465378394615i</v>
      </c>
      <c r="P1649" t="str">
        <f t="shared" si="819"/>
        <v>0.217352663902797+0.622465378394615i</v>
      </c>
      <c r="Q1649" t="str">
        <f t="shared" si="820"/>
        <v>-0.217352663902797+0.049423444067059i</v>
      </c>
      <c r="R1649" t="str">
        <f t="shared" si="821"/>
        <v>-0.331646271694677-2.93926224727326i</v>
      </c>
      <c r="S1649" t="str">
        <f t="shared" si="822"/>
        <v>0.0696907000746914i</v>
      </c>
      <c r="T1649" t="str">
        <f t="shared" si="823"/>
        <v>0.204839243715584-0.0231126608515633i</v>
      </c>
      <c r="U1649" t="str">
        <f t="shared" si="824"/>
        <v>0.0001-1050.52767717423i</v>
      </c>
      <c r="V1649" t="str">
        <f t="shared" si="825"/>
        <v>0.00002-0.0168501541878973i</v>
      </c>
      <c r="W1649" t="str">
        <f t="shared" si="826"/>
        <v>0.0000199993584529565-0.0168498839211082i</v>
      </c>
      <c r="X1649" t="str">
        <f t="shared" si="827"/>
        <v>0.00102566182206454-0.0167872420838958i</v>
      </c>
      <c r="Y1649" t="str">
        <f t="shared" si="828"/>
        <v>0.009+0.951902574037707i</v>
      </c>
      <c r="Z1649" t="str">
        <f t="shared" si="829"/>
        <v>-0.215258806131559-0.015469807161696i</v>
      </c>
      <c r="AA1649" t="str">
        <f t="shared" si="830"/>
        <v>0.137566923258479-12.8311667989443i</v>
      </c>
      <c r="AB1649" t="str">
        <f t="shared" si="831"/>
        <v>1.39455993326202-0.157352615592633i</v>
      </c>
      <c r="AC1649" t="str">
        <f t="shared" si="832"/>
        <v>1.79190723592247-2.60568333260612i</v>
      </c>
      <c r="AD1649" t="str">
        <f t="shared" si="833"/>
        <v>0.290878268904334+0.335164694616311i</v>
      </c>
      <c r="AE1649" t="str">
        <f t="shared" si="834"/>
        <v>-0.0574291757008385-0.0766469827480338i</v>
      </c>
      <c r="AF1649" t="str">
        <f t="shared" si="835"/>
        <v>-14.4254702054344-2.15723915247325i</v>
      </c>
      <c r="AG1649" t="str">
        <f t="shared" si="836"/>
        <v>1.01571286097545-0.0133440440386487i</v>
      </c>
      <c r="AH1649" t="str">
        <f t="shared" si="837"/>
        <v>0.636825549419659+1.21890261315756i</v>
      </c>
      <c r="AI1649">
        <f t="shared" si="838"/>
        <v>2.7675361651907968</v>
      </c>
      <c r="AJ1649">
        <f t="shared" si="839"/>
        <v>62.414817978175989</v>
      </c>
      <c r="AK1649"/>
      <c r="AL1649"/>
      <c r="AM1649"/>
      <c r="AN1649"/>
    </row>
    <row r="1650" spans="1:40" x14ac:dyDescent="0.25">
      <c r="A1650"/>
      <c r="B1650">
        <f t="shared" ref="B1650:B1713" si="840">B1649+100</f>
        <v>151600</v>
      </c>
      <c r="C1650" s="237" t="str">
        <f t="shared" si="808"/>
        <v>-3.32540325057147E-06+0.0161545015647256i</v>
      </c>
      <c r="D1650" s="208" t="str">
        <f t="shared" si="809"/>
        <v>-5.95703145176422+0.123851178662896i</v>
      </c>
      <c r="E1650" t="str">
        <f t="shared" si="810"/>
        <v>2870</v>
      </c>
      <c r="F1650" t="str">
        <f t="shared" si="811"/>
        <v>0.777000777000777</v>
      </c>
      <c r="G1650" t="str">
        <f t="shared" si="806"/>
        <v>0.777000777000777</v>
      </c>
      <c r="H1650" t="str">
        <f t="shared" si="812"/>
        <v>8.46924777534003+2.2799032874754i</v>
      </c>
      <c r="I1650" t="str">
        <f t="shared" si="813"/>
        <v>595.331807855266i</v>
      </c>
      <c r="J1650" t="str">
        <f t="shared" si="807"/>
        <v>-302.156658220927+128.756458341152i</v>
      </c>
      <c r="K1650" t="str">
        <f t="shared" si="814"/>
        <v>0.710558379468846-1.66748874718437i</v>
      </c>
      <c r="L1650" t="str">
        <f t="shared" si="815"/>
        <v>0.0574721701071979-0.113406338031958i</v>
      </c>
      <c r="M1650" t="str">
        <f t="shared" si="816"/>
        <v>0.768030549576044-1.78089508521633i</v>
      </c>
      <c r="N1650" t="str">
        <f t="shared" si="817"/>
        <v>-0.672332313433596i</v>
      </c>
      <c r="O1650" t="str">
        <f t="shared" si="818"/>
        <v>0.782371201363403-0.62281241419643i</v>
      </c>
      <c r="P1650" t="str">
        <f t="shared" si="819"/>
        <v>0.217628798636597+0.62281241419643i</v>
      </c>
      <c r="Q1650" t="str">
        <f t="shared" si="820"/>
        <v>-0.217628798636597+0.049519899237166i</v>
      </c>
      <c r="R1650" t="str">
        <f t="shared" si="821"/>
        <v>-0.331644023732244-2.93727391245528i</v>
      </c>
      <c r="S1650" t="str">
        <f t="shared" si="822"/>
        <v>0.069736700536787i</v>
      </c>
      <c r="T1650" t="str">
        <f t="shared" si="823"/>
        <v>0.204835791227411-0.0231277599678306i</v>
      </c>
      <c r="U1650" t="str">
        <f t="shared" si="824"/>
        <v>0.0001-1049.83471696501i</v>
      </c>
      <c r="V1650" t="str">
        <f t="shared" si="825"/>
        <v>0.00002-0.0168390393104647i</v>
      </c>
      <c r="W1650" t="str">
        <f t="shared" si="826"/>
        <v>0.0000199993584529565-0.0168387692219523i</v>
      </c>
      <c r="X1650" t="str">
        <f t="shared" si="827"/>
        <v>0.0010243402628155-0.016776247822898i</v>
      </c>
      <c r="Y1650" t="str">
        <f t="shared" si="828"/>
        <v>0.009+0.952530892568425i</v>
      </c>
      <c r="Z1650" t="str">
        <f t="shared" si="829"/>
        <v>-0.214971103987348-0.0154389045546839i</v>
      </c>
      <c r="AA1650" t="str">
        <f t="shared" si="830"/>
        <v>0.137360931233287-12.8224028752211i</v>
      </c>
      <c r="AB1650" t="str">
        <f t="shared" si="831"/>
        <v>1.39453642848047-0.157455411434836i</v>
      </c>
      <c r="AC1650" t="str">
        <f t="shared" si="832"/>
        <v>1.79063501120465-2.60445363781402i</v>
      </c>
      <c r="AD1650" t="str">
        <f t="shared" si="833"/>
        <v>0.291023153823357+0.335356393944587i</v>
      </c>
      <c r="AE1650" t="str">
        <f t="shared" si="834"/>
        <v>-0.0573840333053737-0.076585012930566i</v>
      </c>
      <c r="AF1650" t="str">
        <f t="shared" si="835"/>
        <v>-14.4262792271042-2.1560521088125i</v>
      </c>
      <c r="AG1650" t="str">
        <f t="shared" si="836"/>
        <v>1.01571098100492-0.0133416955531392i</v>
      </c>
      <c r="AH1650" t="str">
        <f t="shared" si="837"/>
        <v>0.636468196158043+1.21791664676741i</v>
      </c>
      <c r="AI1650">
        <f t="shared" si="838"/>
        <v>2.760969178311643</v>
      </c>
      <c r="AJ1650">
        <f t="shared" si="839"/>
        <v>62.408987573486847</v>
      </c>
      <c r="AK1650"/>
      <c r="AL1650"/>
      <c r="AM1650"/>
      <c r="AN1650"/>
    </row>
    <row r="1651" spans="1:40" x14ac:dyDescent="0.25">
      <c r="A1651"/>
      <c r="B1651">
        <f t="shared" si="840"/>
        <v>151700</v>
      </c>
      <c r="C1651" s="237" t="str">
        <f t="shared" si="808"/>
        <v>-3.32102051218783E-06+0.0161438525863492i</v>
      </c>
      <c r="D1651" s="208" t="str">
        <f t="shared" si="809"/>
        <v>-5.95703141816322+0.123769536495344i</v>
      </c>
      <c r="E1651" t="str">
        <f t="shared" si="810"/>
        <v>2870</v>
      </c>
      <c r="F1651" t="str">
        <f t="shared" si="811"/>
        <v>0.777000777000777</v>
      </c>
      <c r="G1651" t="str">
        <f t="shared" si="806"/>
        <v>0.777000777000777</v>
      </c>
      <c r="H1651" t="str">
        <f t="shared" si="812"/>
        <v>8.47005539822663+2.27863574917846i</v>
      </c>
      <c r="I1651" t="str">
        <f t="shared" si="813"/>
        <v>595.724506936965i</v>
      </c>
      <c r="J1651" t="str">
        <f t="shared" si="807"/>
        <v>-302.556732949062+128.841390041905i</v>
      </c>
      <c r="K1651" t="str">
        <f t="shared" si="814"/>
        <v>0.709760408783882-1.66672208665552i</v>
      </c>
      <c r="L1651" t="str">
        <f t="shared" si="815"/>
        <v>0.057411886344591-0.113362111575129i</v>
      </c>
      <c r="M1651" t="str">
        <f t="shared" si="816"/>
        <v>0.767172295128473-1.78008419823065i</v>
      </c>
      <c r="N1651" t="str">
        <f t="shared" si="817"/>
        <v>-0.672775804405518i</v>
      </c>
      <c r="O1651" t="str">
        <f t="shared" si="818"/>
        <v>0.782094912749518-0.62315932750086i</v>
      </c>
      <c r="P1651" t="str">
        <f t="shared" si="819"/>
        <v>0.217905087250482+0.62315932750086i</v>
      </c>
      <c r="Q1651" t="str">
        <f t="shared" si="820"/>
        <v>-0.217905087250482+0.049616476904658i</v>
      </c>
      <c r="R1651" t="str">
        <f t="shared" si="821"/>
        <v>-0.331641774233111-2.93528816606966i</v>
      </c>
      <c r="S1651" t="str">
        <f t="shared" si="822"/>
        <v>0.0697827009988824i</v>
      </c>
      <c r="T1651" t="str">
        <f t="shared" si="823"/>
        <v>0.204832336438397-0.023142858770048i</v>
      </c>
      <c r="U1651" t="str">
        <f t="shared" si="824"/>
        <v>0.0001-1049.14267034868i</v>
      </c>
      <c r="V1651" t="str">
        <f t="shared" si="825"/>
        <v>0.00002-0.0168279390867926i</v>
      </c>
      <c r="W1651" t="str">
        <f t="shared" si="826"/>
        <v>0.0000199993584529565-0.0168276691763219i</v>
      </c>
      <c r="X1651" t="str">
        <f t="shared" si="827"/>
        <v>0.00102302130377554-0.0167652679010772i</v>
      </c>
      <c r="Y1651" t="str">
        <f t="shared" si="828"/>
        <v>0.009+0.953159211099143i</v>
      </c>
      <c r="Z1651" t="str">
        <f t="shared" si="829"/>
        <v>-0.214683980717636-0.0154080853068556i</v>
      </c>
      <c r="AA1651" t="str">
        <f t="shared" si="830"/>
        <v>0.137155413033003-12.8136511086289i</v>
      </c>
      <c r="AB1651" t="str">
        <f t="shared" si="831"/>
        <v>1.39451290803464-0.157558205138966i</v>
      </c>
      <c r="AC1651" t="str">
        <f t="shared" si="832"/>
        <v>1.78936479697376-2.60322468167392i</v>
      </c>
      <c r="AD1651" t="str">
        <f t="shared" si="833"/>
        <v>0.291168122203683+0.335548032527386i</v>
      </c>
      <c r="AE1651" t="str">
        <f t="shared" si="834"/>
        <v>-0.0573389788230367-0.0765231306105019i</v>
      </c>
      <c r="AF1651" t="str">
        <f t="shared" si="835"/>
        <v>-14.4270868163899-2.15486621268312i</v>
      </c>
      <c r="AG1651" t="str">
        <f t="shared" si="836"/>
        <v>1.01570910114506-0.0133393543004217i</v>
      </c>
      <c r="AH1651" t="str">
        <f t="shared" si="837"/>
        <v>0.636111488852616+1.21693208424152i</v>
      </c>
      <c r="AI1651">
        <f t="shared" si="838"/>
        <v>2.7544070754899326</v>
      </c>
      <c r="AJ1651">
        <f t="shared" si="839"/>
        <v>62.403151591889646</v>
      </c>
      <c r="AK1651"/>
      <c r="AL1651"/>
      <c r="AM1651"/>
      <c r="AN1651"/>
    </row>
    <row r="1652" spans="1:40" x14ac:dyDescent="0.25">
      <c r="A1652"/>
      <c r="B1652">
        <f t="shared" si="840"/>
        <v>151800</v>
      </c>
      <c r="C1652" s="237" t="str">
        <f t="shared" si="808"/>
        <v>-3.31664643248874E-06+0.0161332176382456i</v>
      </c>
      <c r="D1652" s="208" t="str">
        <f t="shared" si="809"/>
        <v>-5.95703138462861+0.123688001893216i</v>
      </c>
      <c r="E1652" t="str">
        <f t="shared" si="810"/>
        <v>2870</v>
      </c>
      <c r="F1652" t="str">
        <f t="shared" si="811"/>
        <v>0.777000777000777</v>
      </c>
      <c r="G1652" t="str">
        <f t="shared" si="806"/>
        <v>0.777000777000777</v>
      </c>
      <c r="H1652" t="str">
        <f t="shared" si="812"/>
        <v>8.47086159193797+2.27736946466443i</v>
      </c>
      <c r="I1652" t="str">
        <f t="shared" si="813"/>
        <v>596.117206018663i</v>
      </c>
      <c r="J1652" t="str">
        <f t="shared" si="807"/>
        <v>-302.957071491722+128.926321742658i</v>
      </c>
      <c r="K1652" t="str">
        <f t="shared" si="814"/>
        <v>0.708963703915915-1.66595590899592i</v>
      </c>
      <c r="L1652" t="str">
        <f t="shared" si="815"/>
        <v>0.0573516892882669-0.113317899504479i</v>
      </c>
      <c r="M1652" t="str">
        <f t="shared" si="816"/>
        <v>0.766315393204182-1.7792738085004i</v>
      </c>
      <c r="N1652" t="str">
        <f t="shared" si="817"/>
        <v>-0.67321929537744i</v>
      </c>
      <c r="O1652" t="str">
        <f t="shared" si="818"/>
        <v>0.78181847030989-0.623506118239671i</v>
      </c>
      <c r="P1652" t="str">
        <f t="shared" si="819"/>
        <v>0.21818152969011+0.623506118239671i</v>
      </c>
      <c r="Q1652" t="str">
        <f t="shared" si="820"/>
        <v>-0.21818152969011+0.049713177137769i</v>
      </c>
      <c r="R1652" t="str">
        <f t="shared" si="821"/>
        <v>-0.331639523197148-2.93330500300029i</v>
      </c>
      <c r="S1652" t="str">
        <f t="shared" si="822"/>
        <v>0.069828701460978i</v>
      </c>
      <c r="T1652" t="str">
        <f t="shared" si="823"/>
        <v>0.2048288793485-0.0231579572579947i</v>
      </c>
      <c r="U1652" t="str">
        <f t="shared" si="824"/>
        <v>0.0001-1048.45153551973i</v>
      </c>
      <c r="V1652" t="str">
        <f t="shared" si="825"/>
        <v>0.00002-0.0168168534879212i</v>
      </c>
      <c r="W1652" t="str">
        <f t="shared" si="826"/>
        <v>0.0000199993584529565-0.0168165837552576i</v>
      </c>
      <c r="X1652" t="str">
        <f t="shared" si="827"/>
        <v>0.00102170493813595-0.0167543022905022i</v>
      </c>
      <c r="Y1652" t="str">
        <f t="shared" si="828"/>
        <v>0.009+0.953787529629861i</v>
      </c>
      <c r="Z1652" t="str">
        <f t="shared" si="829"/>
        <v>-0.214397434764074-0.0153773491354664i</v>
      </c>
      <c r="AA1652" t="str">
        <f t="shared" si="830"/>
        <v>0.136950367182777-12.8049114735218i</v>
      </c>
      <c r="AB1652" t="str">
        <f t="shared" si="831"/>
        <v>1.39448937192423-0.157660996703518i</v>
      </c>
      <c r="AC1652" t="str">
        <f t="shared" si="832"/>
        <v>1.78809658930853-2.60199646437878i</v>
      </c>
      <c r="AD1652" t="str">
        <f t="shared" si="833"/>
        <v>0.291313174022288+0.335739610331447i</v>
      </c>
      <c r="AE1652" t="str">
        <f t="shared" si="834"/>
        <v>-0.0572940120166867-0.0764613355884537i</v>
      </c>
      <c r="AF1652" t="str">
        <f t="shared" si="835"/>
        <v>-14.4278929765666-2.15368146277121i</v>
      </c>
      <c r="AG1652" t="str">
        <f t="shared" si="836"/>
        <v>1.01570722139324-0.0133370202642783i</v>
      </c>
      <c r="AH1652" t="str">
        <f t="shared" si="837"/>
        <v>0.635755425855132+1.21594892239451i</v>
      </c>
      <c r="AI1652">
        <f t="shared" si="838"/>
        <v>2.7478498489078254</v>
      </c>
      <c r="AJ1652">
        <f t="shared" si="839"/>
        <v>62.397310039907438</v>
      </c>
      <c r="AK1652"/>
      <c r="AL1652"/>
      <c r="AM1652"/>
      <c r="AN1652"/>
    </row>
    <row r="1653" spans="1:40" x14ac:dyDescent="0.25">
      <c r="A1653"/>
      <c r="B1653">
        <f t="shared" si="840"/>
        <v>151900</v>
      </c>
      <c r="C1653" s="237" t="str">
        <f t="shared" si="808"/>
        <v>-3.31228098868072E-06+0.0161225966927051i</v>
      </c>
      <c r="D1653" s="208" t="str">
        <f t="shared" si="809"/>
        <v>-5.95703135116021+0.123606574644072i</v>
      </c>
      <c r="E1653" t="str">
        <f t="shared" si="810"/>
        <v>2870</v>
      </c>
      <c r="F1653" t="str">
        <f t="shared" si="811"/>
        <v>0.777000777000777</v>
      </c>
      <c r="G1653" t="str">
        <f t="shared" si="806"/>
        <v>0.777000777000777</v>
      </c>
      <c r="H1653" t="str">
        <f t="shared" si="812"/>
        <v>8.47166635974058+2.2761044324078i</v>
      </c>
      <c r="I1653" t="str">
        <f t="shared" si="813"/>
        <v>596.509905100362i</v>
      </c>
      <c r="J1653" t="str">
        <f t="shared" si="807"/>
        <v>-303.357673848908+129.01125344341i</v>
      </c>
      <c r="K1653" t="str">
        <f t="shared" si="814"/>
        <v>0.708168262373201-1.66519021428926i</v>
      </c>
      <c r="L1653" t="str">
        <f t="shared" si="815"/>
        <v>0.0572915787904218-0.113273701866351i</v>
      </c>
      <c r="M1653" t="str">
        <f t="shared" si="816"/>
        <v>0.765459841163623-1.77846391615561i</v>
      </c>
      <c r="N1653" t="str">
        <f t="shared" si="817"/>
        <v>-0.673662786349361i</v>
      </c>
      <c r="O1653" t="str">
        <f t="shared" si="818"/>
        <v>0.781541874098893-0.623852786344656i</v>
      </c>
      <c r="P1653" t="str">
        <f t="shared" si="819"/>
        <v>0.218458125901107+0.623852786344656i</v>
      </c>
      <c r="Q1653" t="str">
        <f t="shared" si="820"/>
        <v>-0.218458125901107+0.049810000004705i</v>
      </c>
      <c r="R1653" t="str">
        <f t="shared" si="821"/>
        <v>-0.331637270624265-2.93132441814455i</v>
      </c>
      <c r="S1653" t="str">
        <f t="shared" si="822"/>
        <v>0.0698747019230734i</v>
      </c>
      <c r="T1653" t="str">
        <f t="shared" si="823"/>
        <v>0.204825419957677-0.0231730554314521i</v>
      </c>
      <c r="U1653" t="str">
        <f t="shared" si="824"/>
        <v>0.0001-1047.76131067739i</v>
      </c>
      <c r="V1653" t="str">
        <f t="shared" si="825"/>
        <v>0.00002-0.0168057824849667i</v>
      </c>
      <c r="W1653" t="str">
        <f t="shared" si="826"/>
        <v>0.0000199993584529567-0.0168055129298762i</v>
      </c>
      <c r="X1653" t="str">
        <f t="shared" si="827"/>
        <v>0.0010203911591103-0.0167433509633141i</v>
      </c>
      <c r="Y1653" t="str">
        <f t="shared" si="828"/>
        <v>0.009+0.954415848160579i</v>
      </c>
      <c r="Z1653" t="str">
        <f t="shared" si="829"/>
        <v>-0.214111464573572-0.0153466957589281i</v>
      </c>
      <c r="AA1653" t="str">
        <f t="shared" si="830"/>
        <v>0.136745792213535-12.796183944327i</v>
      </c>
      <c r="AB1653" t="str">
        <f t="shared" si="831"/>
        <v>1.39446582014896-0.157763786127006i</v>
      </c>
      <c r="AC1653" t="str">
        <f t="shared" si="832"/>
        <v>1.78683038429635-2.60076898611741i</v>
      </c>
      <c r="AD1653" t="str">
        <f t="shared" si="833"/>
        <v>0.291458309256139+0.335931127323512i</v>
      </c>
      <c r="AE1653" t="str">
        <f t="shared" si="834"/>
        <v>-0.0572491326499812-0.0763996276656537i</v>
      </c>
      <c r="AF1653" t="str">
        <f t="shared" si="835"/>
        <v>-14.4286977109008-2.15249785776373i</v>
      </c>
      <c r="AG1653" t="str">
        <f t="shared" si="836"/>
        <v>1.01570534174682-0.0133346934285368i</v>
      </c>
      <c r="AH1653" t="str">
        <f t="shared" si="837"/>
        <v>0.635400005522563+1.21496715805079i</v>
      </c>
      <c r="AI1653">
        <f t="shared" si="838"/>
        <v>2.7412974907660184</v>
      </c>
      <c r="AJ1653">
        <f t="shared" si="839"/>
        <v>62.3914629240561</v>
      </c>
      <c r="AK1653"/>
      <c r="AL1653"/>
      <c r="AM1653"/>
      <c r="AN1653"/>
    </row>
    <row r="1654" spans="1:40" x14ac:dyDescent="0.25">
      <c r="A1654"/>
      <c r="B1654">
        <f t="shared" si="840"/>
        <v>152000</v>
      </c>
      <c r="C1654" s="237" t="str">
        <f t="shared" si="808"/>
        <v>-0.0000033079241580452+0.0161119897220913i</v>
      </c>
      <c r="D1654" s="208" t="str">
        <f t="shared" si="809"/>
        <v>-5.95703131775784+0.123525254536033i</v>
      </c>
      <c r="E1654" t="str">
        <f t="shared" si="810"/>
        <v>2870</v>
      </c>
      <c r="F1654" t="str">
        <f t="shared" si="811"/>
        <v>0.777000777000777</v>
      </c>
      <c r="G1654" t="str">
        <f t="shared" si="806"/>
        <v>0.777000777000777</v>
      </c>
      <c r="H1654" t="str">
        <f t="shared" si="812"/>
        <v>8.47246970489196+2.27484065088446i</v>
      </c>
      <c r="I1654" t="str">
        <f t="shared" si="813"/>
        <v>596.902604182061i</v>
      </c>
      <c r="J1654" t="str">
        <f t="shared" si="807"/>
        <v>-303.75854002062+129.096185144163i</v>
      </c>
      <c r="K1654" t="str">
        <f t="shared" si="814"/>
        <v>0.70737408166958-1.66442500261669i</v>
      </c>
      <c r="L1654" t="str">
        <f t="shared" si="815"/>
        <v>0.0572315547035127-0.113229518706836i</v>
      </c>
      <c r="M1654" t="str">
        <f t="shared" si="816"/>
        <v>0.764605636373093-1.77765452132353i</v>
      </c>
      <c r="N1654" t="str">
        <f t="shared" si="817"/>
        <v>-0.674106277321283i</v>
      </c>
      <c r="O1654" t="str">
        <f t="shared" si="818"/>
        <v>0.781265124170926-0.62419933174763i</v>
      </c>
      <c r="P1654" t="str">
        <f t="shared" si="819"/>
        <v>0.218734875829074+0.62419933174763i</v>
      </c>
      <c r="Q1654" t="str">
        <f t="shared" si="820"/>
        <v>-0.218734875829074+0.049906945573653i</v>
      </c>
      <c r="R1654" t="str">
        <f t="shared" si="821"/>
        <v>-0.331635016514335-2.92934640641317i</v>
      </c>
      <c r="S1654" t="str">
        <f t="shared" si="822"/>
        <v>0.069920702385169i</v>
      </c>
      <c r="T1654" t="str">
        <f t="shared" si="823"/>
        <v>0.20482195826588-0.0231881532901994i</v>
      </c>
      <c r="U1654" t="str">
        <f t="shared" si="824"/>
        <v>0.0001-1047.07199402563i</v>
      </c>
      <c r="V1654" t="str">
        <f t="shared" si="825"/>
        <v>0.00002-0.0167947260491214i</v>
      </c>
      <c r="W1654" t="str">
        <f t="shared" si="826"/>
        <v>0.0000199993584529565-0.0167944566713702i</v>
      </c>
      <c r="X1654" t="str">
        <f t="shared" si="827"/>
        <v>0.00101907995993424-0.0167324138917258i</v>
      </c>
      <c r="Y1654" t="str">
        <f t="shared" si="828"/>
        <v>0.009+0.955044166691297i</v>
      </c>
      <c r="Z1654" t="str">
        <f t="shared" si="829"/>
        <v>-0.213826068598279-0.0153161248968019i</v>
      </c>
      <c r="AA1654" t="str">
        <f t="shared" si="830"/>
        <v>0.136541686661965-12.7874684955443i</v>
      </c>
      <c r="AB1654" t="str">
        <f t="shared" si="831"/>
        <v>1.39444225270849-0.157866573407925i</v>
      </c>
      <c r="AC1654" t="str">
        <f t="shared" si="832"/>
        <v>1.78556617803325-2.59954224707442i</v>
      </c>
      <c r="AD1654" t="str">
        <f t="shared" si="833"/>
        <v>0.291603527882184+0.336122583470317i</v>
      </c>
      <c r="AE1654" t="str">
        <f t="shared" si="834"/>
        <v>-0.0572043404873688-0.0763380066439462i</v>
      </c>
      <c r="AF1654" t="str">
        <f t="shared" si="835"/>
        <v>-14.4295010226498-2.15131539634843i</v>
      </c>
      <c r="AG1654" t="str">
        <f t="shared" si="836"/>
        <v>1.01570346220317-0.0133323737770691i</v>
      </c>
      <c r="AH1654" t="str">
        <f t="shared" si="837"/>
        <v>0.635045226216992+1.21398678804437i</v>
      </c>
      <c r="AI1654">
        <f t="shared" si="838"/>
        <v>2.7347499932825707</v>
      </c>
      <c r="AJ1654">
        <f t="shared" si="839"/>
        <v>62.385610250844657</v>
      </c>
      <c r="AK1654"/>
      <c r="AL1654"/>
      <c r="AM1654"/>
      <c r="AN1654"/>
    </row>
    <row r="1655" spans="1:40" x14ac:dyDescent="0.25">
      <c r="A1655"/>
      <c r="B1655">
        <f t="shared" si="840"/>
        <v>152100</v>
      </c>
      <c r="C1655" s="237" t="str">
        <f t="shared" si="808"/>
        <v>-0.0000033035759179383+0.01610139669884i</v>
      </c>
      <c r="D1655" s="208" t="str">
        <f t="shared" si="809"/>
        <v>-5.95703128442133+0.123444041357773i</v>
      </c>
      <c r="E1655" t="str">
        <f t="shared" si="810"/>
        <v>2870</v>
      </c>
      <c r="F1655" t="str">
        <f t="shared" si="811"/>
        <v>0.777000777000777</v>
      </c>
      <c r="G1655" t="str">
        <f t="shared" si="806"/>
        <v>0.777000777000777</v>
      </c>
      <c r="H1655" t="str">
        <f t="shared" si="812"/>
        <v>8.47327163064066+2.27357811857172i</v>
      </c>
      <c r="I1655" t="str">
        <f t="shared" si="813"/>
        <v>597.295303263759i</v>
      </c>
      <c r="J1655" t="str">
        <f t="shared" si="807"/>
        <v>-304.159670006857+129.181116844916i</v>
      </c>
      <c r="K1655" t="str">
        <f t="shared" si="814"/>
        <v>0.706581159324441-1.66366027405686i</v>
      </c>
      <c r="L1655" t="str">
        <f t="shared" si="815"/>
        <v>0.0571716168802564-0.113185350071771i</v>
      </c>
      <c r="M1655" t="str">
        <f t="shared" si="816"/>
        <v>0.763752776204697-1.77684562412863i</v>
      </c>
      <c r="N1655" t="str">
        <f t="shared" si="817"/>
        <v>-0.674549768293205i</v>
      </c>
      <c r="O1655" t="str">
        <f t="shared" si="818"/>
        <v>0.780988220580422-0.624545754380434i</v>
      </c>
      <c r="P1655" t="str">
        <f t="shared" si="819"/>
        <v>0.219011779419578+0.624545754380434i</v>
      </c>
      <c r="Q1655" t="str">
        <f t="shared" si="820"/>
        <v>-0.219011779419578+0.050004013912771i</v>
      </c>
      <c r="R1655" t="str">
        <f t="shared" si="821"/>
        <v>-0.331632760867274-2.92737096273033i</v>
      </c>
      <c r="S1655" t="str">
        <f t="shared" si="822"/>
        <v>0.0699667028472644i</v>
      </c>
      <c r="T1655" t="str">
        <f t="shared" si="823"/>
        <v>0.204818494273063-0.0232032508340185i</v>
      </c>
      <c r="U1655" t="str">
        <f t="shared" si="824"/>
        <v>0.0001-1046.38358377314i</v>
      </c>
      <c r="V1655" t="str">
        <f t="shared" si="825"/>
        <v>0.00002-0.0167836841516532i</v>
      </c>
      <c r="W1655" t="str">
        <f t="shared" si="826"/>
        <v>0.0000199993584529566-0.0167834149510083i</v>
      </c>
      <c r="X1655" t="str">
        <f t="shared" si="827"/>
        <v>0.00101777133386557-0.0167214910480222i</v>
      </c>
      <c r="Y1655" t="str">
        <f t="shared" si="828"/>
        <v>0.009+0.955672485222015i</v>
      </c>
      <c r="Z1655" t="str">
        <f t="shared" si="829"/>
        <v>-0.213541245295565-0.0152856362697956i</v>
      </c>
      <c r="AA1655" t="str">
        <f t="shared" si="830"/>
        <v>0.136338049070483-12.778765101746i</v>
      </c>
      <c r="AB1655" t="str">
        <f t="shared" si="831"/>
        <v>1.39441866960252-0.157969358544791i</v>
      </c>
      <c r="AC1655" t="str">
        <f t="shared" si="832"/>
        <v>1.78430396662387-2.59831624743036i</v>
      </c>
      <c r="AD1655" t="str">
        <f t="shared" si="833"/>
        <v>0.291748829877361+0.336313978738607i</v>
      </c>
      <c r="AE1655" t="str">
        <f t="shared" si="834"/>
        <v>-0.0571596352940895-0.0762764723257922i</v>
      </c>
      <c r="AF1655" t="str">
        <f t="shared" si="835"/>
        <v>-14.430302915062-2.15013407721395i</v>
      </c>
      <c r="AG1655" t="str">
        <f t="shared" si="836"/>
        <v>1.01570158275969-0.013330061293792i</v>
      </c>
      <c r="AH1655" t="str">
        <f t="shared" si="837"/>
        <v>0.634691086305626+1.21300780921895i</v>
      </c>
      <c r="AI1655">
        <f t="shared" si="838"/>
        <v>2.72820734869366</v>
      </c>
      <c r="AJ1655">
        <f t="shared" si="839"/>
        <v>62.379752026776565</v>
      </c>
      <c r="AK1655"/>
      <c r="AL1655"/>
      <c r="AM1655"/>
      <c r="AN1655"/>
    </row>
    <row r="1656" spans="1:40" x14ac:dyDescent="0.25">
      <c r="A1656"/>
      <c r="B1656">
        <f t="shared" si="840"/>
        <v>152200</v>
      </c>
      <c r="C1656" s="237" t="str">
        <f t="shared" si="808"/>
        <v>-3.29923624579048E-06+0.0160908175954599i</v>
      </c>
      <c r="D1656" s="208" t="str">
        <f t="shared" si="809"/>
        <v>-5.95703125115051+0.123362934898526i</v>
      </c>
      <c r="E1656" t="str">
        <f t="shared" si="810"/>
        <v>2870</v>
      </c>
      <c r="F1656" t="str">
        <f t="shared" si="811"/>
        <v>0.777000777000777</v>
      </c>
      <c r="G1656" t="str">
        <f t="shared" si="806"/>
        <v>0.777000777000777</v>
      </c>
      <c r="H1656" t="str">
        <f t="shared" si="812"/>
        <v>8.47407214022629+2.27231683394828i</v>
      </c>
      <c r="I1656" t="str">
        <f t="shared" si="813"/>
        <v>597.688002345458i</v>
      </c>
      <c r="J1656" t="str">
        <f t="shared" si="807"/>
        <v>-304.56106380762+129.266048545669i</v>
      </c>
      <c r="K1656" t="str">
        <f t="shared" si="814"/>
        <v>0.705789492862721-1.66289602868589i</v>
      </c>
      <c r="L1656" t="str">
        <f t="shared" si="815"/>
        <v>0.0571117651736313-0.113141196006741i</v>
      </c>
      <c r="M1656" t="str">
        <f t="shared" si="816"/>
        <v>0.762901258036352-1.77603722469263i</v>
      </c>
      <c r="N1656" t="str">
        <f t="shared" si="817"/>
        <v>-0.674993259265127i</v>
      </c>
      <c r="O1656" t="str">
        <f t="shared" si="818"/>
        <v>0.780711163381845-0.624892054174932i</v>
      </c>
      <c r="P1656" t="str">
        <f t="shared" si="819"/>
        <v>0.219288836618155+0.624892054174932i</v>
      </c>
      <c r="Q1656" t="str">
        <f t="shared" si="820"/>
        <v>-0.219288836618155+0.050101205090195i</v>
      </c>
      <c r="R1656" t="str">
        <f t="shared" si="821"/>
        <v>-0.331630503682962-2.92539808203354i</v>
      </c>
      <c r="S1656" t="str">
        <f t="shared" si="822"/>
        <v>0.07001270330936i</v>
      </c>
      <c r="T1656" t="str">
        <f t="shared" si="823"/>
        <v>0.204815027979185-0.0232183480626888i</v>
      </c>
      <c r="U1656" t="str">
        <f t="shared" si="824"/>
        <v>0.0001-1045.69607813335i</v>
      </c>
      <c r="V1656" t="str">
        <f t="shared" si="825"/>
        <v>0.00002-0.0167726567639057i</v>
      </c>
      <c r="W1656" t="str">
        <f t="shared" si="826"/>
        <v>0.0000199993584529567-0.0167723877401343i</v>
      </c>
      <c r="X1656" t="str">
        <f t="shared" si="827"/>
        <v>0.00101646527418402-0.0167105824045593i</v>
      </c>
      <c r="Y1656" t="str">
        <f t="shared" si="828"/>
        <v>0.009+0.956300803752733i</v>
      </c>
      <c r="Z1656" t="str">
        <f t="shared" si="829"/>
        <v>-0.213256993127992-0.0152552295997556i</v>
      </c>
      <c r="AA1656" t="str">
        <f t="shared" si="830"/>
        <v>0.136134877987205-12.7700737375765i</v>
      </c>
      <c r="AB1656" t="str">
        <f t="shared" si="831"/>
        <v>1.39439507083076-0.158072141536101i</v>
      </c>
      <c r="AC1656" t="str">
        <f t="shared" si="832"/>
        <v>1.78304374618148-2.59709098736174i</v>
      </c>
      <c r="AD1656" t="str">
        <f t="shared" si="833"/>
        <v>0.291894215218586+0.336505313095132i</v>
      </c>
      <c r="AE1656" t="str">
        <f t="shared" si="834"/>
        <v>-0.0571150168361665-0.0762150245142612i</v>
      </c>
      <c r="AF1656" t="str">
        <f t="shared" si="835"/>
        <v>-14.4311033913768-2.14895389904975i</v>
      </c>
      <c r="AG1656" t="str">
        <f t="shared" si="836"/>
        <v>1.01569970341376-0.0133277559626667i</v>
      </c>
      <c r="AH1656" t="str">
        <f t="shared" si="837"/>
        <v>0.634337584160744+1.2120302184278i</v>
      </c>
      <c r="AI1656">
        <f t="shared" si="838"/>
        <v>2.721669549252959</v>
      </c>
      <c r="AJ1656">
        <f t="shared" si="839"/>
        <v>62.373888258349254</v>
      </c>
      <c r="AK1656"/>
      <c r="AL1656"/>
      <c r="AM1656"/>
      <c r="AN1656"/>
    </row>
    <row r="1657" spans="1:40" x14ac:dyDescent="0.25">
      <c r="A1657"/>
      <c r="B1657">
        <f t="shared" si="840"/>
        <v>152300</v>
      </c>
      <c r="C1657" s="237" t="str">
        <f t="shared" si="808"/>
        <v>-0.0000032949051191063+0.0160802523845316i</v>
      </c>
      <c r="D1657" s="208" t="str">
        <f t="shared" si="809"/>
        <v>-5.95703121794521+0.123281934948076i</v>
      </c>
      <c r="E1657" t="str">
        <f t="shared" si="810"/>
        <v>2870</v>
      </c>
      <c r="F1657" t="str">
        <f t="shared" si="811"/>
        <v>0.777000777000777</v>
      </c>
      <c r="G1657" t="str">
        <f t="shared" si="806"/>
        <v>0.777000777000777</v>
      </c>
      <c r="H1657" t="str">
        <f t="shared" si="812"/>
        <v>8.47487123687952+2.27105679549426i</v>
      </c>
      <c r="I1657" t="str">
        <f t="shared" si="813"/>
        <v>598.080701427157i</v>
      </c>
      <c r="J1657" t="str">
        <f t="shared" si="807"/>
        <v>-304.962721422909+129.350980246421i</v>
      </c>
      <c r="K1657" t="str">
        <f t="shared" si="814"/>
        <v>0.704999079814886-1.66213226657742i</v>
      </c>
      <c r="L1657" t="str">
        <f t="shared" si="815"/>
        <v>0.0570519994368738-0.113097056557082i</v>
      </c>
      <c r="M1657" t="str">
        <f t="shared" si="816"/>
        <v>0.76205107925176-1.7752293231345i</v>
      </c>
      <c r="N1657" t="str">
        <f t="shared" si="817"/>
        <v>-0.675436750237049i</v>
      </c>
      <c r="O1657" t="str">
        <f t="shared" si="818"/>
        <v>0.780433952629687-0.625238231063011i</v>
      </c>
      <c r="P1657" t="str">
        <f t="shared" si="819"/>
        <v>0.219566047370313+0.625238231063011i</v>
      </c>
      <c r="Q1657" t="str">
        <f t="shared" si="820"/>
        <v>-0.219566047370313+0.0501985191740379i</v>
      </c>
      <c r="R1657" t="str">
        <f t="shared" si="821"/>
        <v>-0.331628244961284-2.92342775927359i</v>
      </c>
      <c r="S1657" t="str">
        <f t="shared" si="822"/>
        <v>0.0700587037714556i</v>
      </c>
      <c r="T1657" t="str">
        <f t="shared" si="823"/>
        <v>0.204811559384199-0.0232334449759903i</v>
      </c>
      <c r="U1657" t="str">
        <f t="shared" si="824"/>
        <v>0.0001-1045.00947532433i</v>
      </c>
      <c r="V1657" t="str">
        <f t="shared" si="825"/>
        <v>0.00002-0.0167616438572977i</v>
      </c>
      <c r="W1657" t="str">
        <f t="shared" si="826"/>
        <v>0.0000199993584529565-0.0167613750101673i</v>
      </c>
      <c r="X1657" t="str">
        <f t="shared" si="827"/>
        <v>0.00101516177419121-0.0166996879337646i</v>
      </c>
      <c r="Y1657" t="str">
        <f t="shared" si="828"/>
        <v>0.009+0.956929122283451i</v>
      </c>
      <c r="Z1657" t="str">
        <f t="shared" si="829"/>
        <v>-0.212973310563301-0.0152249046096626i</v>
      </c>
      <c r="AA1657" t="str">
        <f t="shared" si="830"/>
        <v>0.135932171965924-12.7613943777524i</v>
      </c>
      <c r="AB1657" t="str">
        <f t="shared" si="831"/>
        <v>1.3943714563929-0.158174922380359i</v>
      </c>
      <c r="AC1657" t="str">
        <f t="shared" si="832"/>
        <v>1.78178551282792-2.59586646704095i</v>
      </c>
      <c r="AD1657" t="str">
        <f t="shared" si="833"/>
        <v>0.292039683882764+0.336696586506642i</v>
      </c>
      <c r="AE1657" t="str">
        <f t="shared" si="834"/>
        <v>-0.0570704848804094-0.0761536630130334i</v>
      </c>
      <c r="AF1657" t="str">
        <f t="shared" si="835"/>
        <v>-14.4319024548247-2.14777486054618i</v>
      </c>
      <c r="AG1657" t="str">
        <f t="shared" si="836"/>
        <v>1.0156978241628-0.0133254577676987i</v>
      </c>
      <c r="AH1657" t="str">
        <f t="shared" si="837"/>
        <v>0.633984718159723+1.2110540125338i</v>
      </c>
      <c r="AI1657">
        <f t="shared" si="838"/>
        <v>2.715136587232156</v>
      </c>
      <c r="AJ1657">
        <f t="shared" si="839"/>
        <v>62.36801895205393</v>
      </c>
      <c r="AK1657"/>
      <c r="AL1657"/>
      <c r="AM1657"/>
      <c r="AN1657"/>
    </row>
    <row r="1658" spans="1:40" x14ac:dyDescent="0.25">
      <c r="A1658"/>
      <c r="B1658">
        <f t="shared" si="840"/>
        <v>152400</v>
      </c>
      <c r="C1658" s="237" t="str">
        <f t="shared" si="808"/>
        <v>-3.29058251546407E-06+0.0160697010387077i</v>
      </c>
      <c r="D1658" s="208" t="str">
        <f t="shared" si="809"/>
        <v>-5.95703118480524+0.123201041296759i</v>
      </c>
      <c r="E1658" t="str">
        <f t="shared" si="810"/>
        <v>2870</v>
      </c>
      <c r="F1658" t="str">
        <f t="shared" si="811"/>
        <v>0.777000777000777</v>
      </c>
      <c r="G1658" t="str">
        <f t="shared" si="806"/>
        <v>0.777000777000777</v>
      </c>
      <c r="H1658" t="str">
        <f t="shared" si="812"/>
        <v>8.47566892382213+2.26979800169116i</v>
      </c>
      <c r="I1658" t="str">
        <f t="shared" si="813"/>
        <v>598.473400508856i</v>
      </c>
      <c r="J1658" t="str">
        <f t="shared" si="807"/>
        <v>-305.364642852723+129.435911947174i</v>
      </c>
      <c r="K1658" t="str">
        <f t="shared" si="814"/>
        <v>0.704209917716938-1.66136898780256i</v>
      </c>
      <c r="L1658" t="str">
        <f t="shared" si="815"/>
        <v>0.0569923195234802-0.113052931767877i</v>
      </c>
      <c r="M1658" t="str">
        <f t="shared" si="816"/>
        <v>0.761202237240418-1.77442191957044i</v>
      </c>
      <c r="N1658" t="str">
        <f t="shared" si="817"/>
        <v>-0.675880241208971i</v>
      </c>
      <c r="O1658" t="str">
        <f t="shared" si="818"/>
        <v>0.780156588378471-0.625584284976585i</v>
      </c>
      <c r="P1658" t="str">
        <f t="shared" si="819"/>
        <v>0.219843411621529+0.625584284976585i</v>
      </c>
      <c r="Q1658" t="str">
        <f t="shared" si="820"/>
        <v>-0.219843411621529+0.050295956232386i</v>
      </c>
      <c r="R1658" t="str">
        <f t="shared" si="821"/>
        <v>-0.331625984702147-2.92145998941453i</v>
      </c>
      <c r="S1658" t="str">
        <f t="shared" si="822"/>
        <v>0.0701047042335509i</v>
      </c>
      <c r="T1658" t="str">
        <f t="shared" si="823"/>
        <v>0.204808088488058-0.0232485415737041i</v>
      </c>
      <c r="U1658" t="str">
        <f t="shared" si="824"/>
        <v>0.0001-1044.32377356887i</v>
      </c>
      <c r="V1658" t="str">
        <f t="shared" si="825"/>
        <v>0.00002-0.0167506454033231i</v>
      </c>
      <c r="W1658" t="str">
        <f t="shared" si="826"/>
        <v>0.0000199993584529566-0.0167503767326022i</v>
      </c>
      <c r="X1658" t="str">
        <f t="shared" si="827"/>
        <v>0.0010138608272107-0.0166888076081374i</v>
      </c>
      <c r="Y1658" t="str">
        <f t="shared" si="828"/>
        <v>0.009+0.957557440814169i</v>
      </c>
      <c r="Z1658" t="str">
        <f t="shared" si="829"/>
        <v>-0.212690196074398-0.0151946610236278i</v>
      </c>
      <c r="AA1658" t="str">
        <f t="shared" si="830"/>
        <v>0.135729929566081-12.7527269970618i</v>
      </c>
      <c r="AB1658" t="str">
        <f t="shared" si="831"/>
        <v>1.39434782628862-0.158277701076074i</v>
      </c>
      <c r="AC1658" t="str">
        <f t="shared" si="832"/>
        <v>1.78052926269361-2.5946426866363i</v>
      </c>
      <c r="AD1658" t="str">
        <f t="shared" si="833"/>
        <v>0.292185235846792+0.336887798939885i</v>
      </c>
      <c r="AE1658" t="str">
        <f t="shared" si="834"/>
        <v>-0.0570260391944106-0.0760923876263969i</v>
      </c>
      <c r="AF1658" t="str">
        <f t="shared" si="835"/>
        <v>-14.4327001086274-2.1465969603944i</v>
      </c>
      <c r="AG1658" t="str">
        <f t="shared" si="836"/>
        <v>1.01569594500421-0.0133231666929382i</v>
      </c>
      <c r="AH1658" t="str">
        <f t="shared" si="837"/>
        <v>0.63363248668506+1.21007918840942i</v>
      </c>
      <c r="AI1658">
        <f t="shared" si="838"/>
        <v>2.7086084549211042</v>
      </c>
      <c r="AJ1658">
        <f t="shared" si="839"/>
        <v>62.362144114374402</v>
      </c>
      <c r="AK1658"/>
      <c r="AL1658"/>
      <c r="AM1658"/>
      <c r="AN1658"/>
    </row>
    <row r="1659" spans="1:40" x14ac:dyDescent="0.25">
      <c r="A1659"/>
      <c r="B1659">
        <f t="shared" si="840"/>
        <v>152500</v>
      </c>
      <c r="C1659" s="237" t="str">
        <f t="shared" si="808"/>
        <v>-3.28626841251561E-06+0.0160591635307127i</v>
      </c>
      <c r="D1659" s="208" t="str">
        <f t="shared" si="809"/>
        <v>-5.95703115173045+0.123120253735464i</v>
      </c>
      <c r="E1659" t="str">
        <f t="shared" si="810"/>
        <v>2870</v>
      </c>
      <c r="F1659" t="str">
        <f t="shared" si="811"/>
        <v>0.777000777000777</v>
      </c>
      <c r="G1659" t="str">
        <f t="shared" si="806"/>
        <v>0.777000777000777</v>
      </c>
      <c r="H1659" t="str">
        <f t="shared" si="812"/>
        <v>8.47646520426707+2.26854045102194i</v>
      </c>
      <c r="I1659" t="str">
        <f t="shared" si="813"/>
        <v>598.866099590554i</v>
      </c>
      <c r="J1659" t="str">
        <f t="shared" si="807"/>
        <v>-305.766828097063+129.520843647927i</v>
      </c>
      <c r="K1659" t="str">
        <f t="shared" si="814"/>
        <v>0.703422004110367-1.66060619243001i</v>
      </c>
      <c r="L1659" t="str">
        <f t="shared" si="815"/>
        <v>0.0569327252872059-0.113008821683965i</v>
      </c>
      <c r="M1659" t="str">
        <f t="shared" si="816"/>
        <v>0.760354729397573-1.77361501411398i</v>
      </c>
      <c r="N1659" t="str">
        <f t="shared" si="817"/>
        <v>-0.676323732180893i</v>
      </c>
      <c r="O1659" t="str">
        <f t="shared" si="818"/>
        <v>0.779879070682749-0.62593021584759i</v>
      </c>
      <c r="P1659" t="str">
        <f t="shared" si="819"/>
        <v>0.220120929317251+0.62593021584759i</v>
      </c>
      <c r="Q1659" t="str">
        <f t="shared" si="820"/>
        <v>-0.220120929317251+0.050393516333303i</v>
      </c>
      <c r="R1659" t="str">
        <f t="shared" si="821"/>
        <v>-0.331623722905445-2.9194947674336i</v>
      </c>
      <c r="S1659" t="str">
        <f t="shared" si="822"/>
        <v>0.0701507046956465i</v>
      </c>
      <c r="T1659" t="str">
        <f t="shared" si="823"/>
        <v>0.20480461529072-0.0232636378556108i</v>
      </c>
      <c r="U1659" t="str">
        <f t="shared" si="824"/>
        <v>0.0001-1043.6389710944i</v>
      </c>
      <c r="V1659" t="str">
        <f t="shared" si="825"/>
        <v>0.00002-0.0167396613735505i</v>
      </c>
      <c r="W1659" t="str">
        <f t="shared" si="826"/>
        <v>0.0000199993584529567-0.0167393928790077i</v>
      </c>
      <c r="X1659" t="str">
        <f t="shared" si="827"/>
        <v>0.00101256242658762-0.0166779414002469i</v>
      </c>
      <c r="Y1659" t="str">
        <f t="shared" si="828"/>
        <v>0.009+0.958185759344887i</v>
      </c>
      <c r="Z1659" t="str">
        <f t="shared" si="829"/>
        <v>-0.212407648139309-0.0151644985668833i</v>
      </c>
      <c r="AA1659" t="str">
        <f t="shared" si="830"/>
        <v>0.13552814935274-12.7440715703643i</v>
      </c>
      <c r="AB1659" t="str">
        <f t="shared" si="831"/>
        <v>1.39432418051762-0.158380477621751i</v>
      </c>
      <c r="AC1659" t="str">
        <f t="shared" si="832"/>
        <v>1.77927499191749-2.59341964631217i</v>
      </c>
      <c r="AD1659" t="str">
        <f t="shared" si="833"/>
        <v>0.292330871087539+0.337078950361618i</v>
      </c>
      <c r="AE1659" t="str">
        <f t="shared" si="834"/>
        <v>-0.0569816795465343-0.0760311981592408i</v>
      </c>
      <c r="AF1659" t="str">
        <f t="shared" si="835"/>
        <v>-14.4334963559975-2.14542019728648i</v>
      </c>
      <c r="AG1659" t="str">
        <f t="shared" si="836"/>
        <v>1.01569406593543-0.0133208827224785i</v>
      </c>
      <c r="AH1659" t="str">
        <f t="shared" si="837"/>
        <v>0.633280888124193+1.20910574293651i</v>
      </c>
      <c r="AI1659">
        <f t="shared" si="838"/>
        <v>2.7020851446263281</v>
      </c>
      <c r="AJ1659">
        <f t="shared" si="839"/>
        <v>62.356263751789655</v>
      </c>
      <c r="AK1659"/>
      <c r="AL1659"/>
      <c r="AM1659"/>
      <c r="AN1659"/>
    </row>
    <row r="1660" spans="1:40" x14ac:dyDescent="0.25">
      <c r="A1660"/>
      <c r="B1660">
        <f t="shared" si="840"/>
        <v>152600</v>
      </c>
      <c r="C1660" s="237" t="str">
        <f t="shared" si="808"/>
        <v>-3.28196278798593E-06+0.0160486398333424i</v>
      </c>
      <c r="D1660" s="208" t="str">
        <f t="shared" si="809"/>
        <v>-5.95703111872067+0.123039572055625i</v>
      </c>
      <c r="E1660" t="str">
        <f t="shared" si="810"/>
        <v>2870</v>
      </c>
      <c r="F1660" t="str">
        <f t="shared" si="811"/>
        <v>0.777000777000777</v>
      </c>
      <c r="G1660" t="str">
        <f t="shared" si="806"/>
        <v>0.777000777000777</v>
      </c>
      <c r="H1660" t="str">
        <f t="shared" si="812"/>
        <v>8.47726008141846+2.26728414197093i</v>
      </c>
      <c r="I1660" t="str">
        <f t="shared" si="813"/>
        <v>599.258798672253i</v>
      </c>
      <c r="J1660" t="str">
        <f t="shared" si="807"/>
        <v>-306.169277155929+129.60577534868i</v>
      </c>
      <c r="K1660" t="str">
        <f t="shared" si="814"/>
        <v>0.702635336542168-1.65984388052596i</v>
      </c>
      <c r="L1660" t="str">
        <f t="shared" si="815"/>
        <v>0.0568732165820643-0.112964726349933i</v>
      </c>
      <c r="M1660" t="str">
        <f t="shared" si="816"/>
        <v>0.759508553124232-1.77280860687589i</v>
      </c>
      <c r="N1660" t="str">
        <f t="shared" si="817"/>
        <v>-0.676767223152815i</v>
      </c>
      <c r="O1660" t="str">
        <f t="shared" si="818"/>
        <v>0.779601399597107-0.626276023607987i</v>
      </c>
      <c r="P1660" t="str">
        <f t="shared" si="819"/>
        <v>0.220398600402893+0.626276023607987i</v>
      </c>
      <c r="Q1660" t="str">
        <f t="shared" si="820"/>
        <v>-0.220398600402893+0.0504911995448281i</v>
      </c>
      <c r="R1660" t="str">
        <f t="shared" si="821"/>
        <v>-0.331621459571055-2.91753208832126i</v>
      </c>
      <c r="S1660" t="str">
        <f t="shared" si="822"/>
        <v>0.0701967051577419i</v>
      </c>
      <c r="T1660" t="str">
        <f t="shared" si="823"/>
        <v>0.204801139792138-0.0232787338214894i</v>
      </c>
      <c r="U1660" t="str">
        <f t="shared" si="824"/>
        <v>0.0001-1042.955066133i</v>
      </c>
      <c r="V1660" t="str">
        <f t="shared" si="825"/>
        <v>0.00002-0.0167286917396228i</v>
      </c>
      <c r="W1660" t="str">
        <f t="shared" si="826"/>
        <v>0.0000199993584529566-0.0167284234210271i</v>
      </c>
      <c r="X1660" t="str">
        <f t="shared" si="827"/>
        <v>0.00101126656568878-0.0166670892827327i</v>
      </c>
      <c r="Y1660" t="str">
        <f t="shared" si="828"/>
        <v>0.009+0.958814077875605i</v>
      </c>
      <c r="Z1660" t="str">
        <f t="shared" si="829"/>
        <v>-0.212125665241174-0.0151344169657804i</v>
      </c>
      <c r="AA1660" t="str">
        <f t="shared" si="830"/>
        <v>0.135326829896557-12.7354280725907i</v>
      </c>
      <c r="AB1660" t="str">
        <f t="shared" si="831"/>
        <v>1.39430051907959-0.158483252015887i</v>
      </c>
      <c r="AC1660" t="str">
        <f t="shared" si="832"/>
        <v>1.77802269664706-2.59219734622883i</v>
      </c>
      <c r="AD1660" t="str">
        <f t="shared" si="833"/>
        <v>0.292476589581876+0.3372700407386i</v>
      </c>
      <c r="AE1660" t="str">
        <f t="shared" si="834"/>
        <v>-0.0569374057059217-0.0759700944170551i</v>
      </c>
      <c r="AF1660" t="str">
        <f t="shared" si="835"/>
        <v>-14.4342912001391-2.14424456991531i</v>
      </c>
      <c r="AG1660" t="str">
        <f t="shared" si="836"/>
        <v>1.01569218695388-0.0133186058404578i</v>
      </c>
      <c r="AH1660" t="str">
        <f t="shared" si="837"/>
        <v>0.632929920869664+1.20813367300642i</v>
      </c>
      <c r="AI1660">
        <f t="shared" si="838"/>
        <v>2.6955666486723744</v>
      </c>
      <c r="AJ1660">
        <f t="shared" si="839"/>
        <v>62.350377870769996</v>
      </c>
      <c r="AK1660"/>
      <c r="AL1660"/>
      <c r="AM1660"/>
      <c r="AN1660"/>
    </row>
    <row r="1661" spans="1:40" x14ac:dyDescent="0.25">
      <c r="A1661"/>
      <c r="B1661">
        <f t="shared" si="840"/>
        <v>152700</v>
      </c>
      <c r="C1661" s="237" t="str">
        <f t="shared" si="808"/>
        <v>-3.27766561967296E-06+0.016038129919464i</v>
      </c>
      <c r="D1661" s="208" t="str">
        <f t="shared" si="809"/>
        <v>-5.95703108577571+0.122958996049224i</v>
      </c>
      <c r="E1661" t="str">
        <f t="shared" si="810"/>
        <v>2870</v>
      </c>
      <c r="F1661" t="str">
        <f t="shared" si="811"/>
        <v>0.777000777000777</v>
      </c>
      <c r="G1661" t="str">
        <f t="shared" si="806"/>
        <v>0.777000777000777</v>
      </c>
      <c r="H1661" t="str">
        <f t="shared" si="812"/>
        <v>8.47805355847154+2.26602907302391i</v>
      </c>
      <c r="I1661" t="str">
        <f t="shared" si="813"/>
        <v>599.651497753952i</v>
      </c>
      <c r="J1661" t="str">
        <f t="shared" si="807"/>
        <v>-306.57199002932+129.690707049432i</v>
      </c>
      <c r="K1661" t="str">
        <f t="shared" si="814"/>
        <v>0.701849912564816-1.65908205215419i</v>
      </c>
      <c r="L1661" t="str">
        <f t="shared" si="815"/>
        <v>0.0568137932623284-0.112920645810123i</v>
      </c>
      <c r="M1661" t="str">
        <f t="shared" si="816"/>
        <v>0.758663705827144-1.77200269796431i</v>
      </c>
      <c r="N1661" t="str">
        <f t="shared" si="817"/>
        <v>-0.677210714124737i</v>
      </c>
      <c r="O1661" t="str">
        <f t="shared" si="818"/>
        <v>0.779323575176156-0.626621708189761i</v>
      </c>
      <c r="P1661" t="str">
        <f t="shared" si="819"/>
        <v>0.220676424823844+0.626621708189761i</v>
      </c>
      <c r="Q1661" t="str">
        <f t="shared" si="820"/>
        <v>-0.220676424823844+0.050589005934976i</v>
      </c>
      <c r="R1661" t="str">
        <f t="shared" si="821"/>
        <v>-0.331619194698886-2.91557194708103i</v>
      </c>
      <c r="S1661" t="str">
        <f t="shared" si="822"/>
        <v>0.0702427056198375i</v>
      </c>
      <c r="T1661" t="str">
        <f t="shared" si="823"/>
        <v>0.204797661992269-0.0232938294711214i</v>
      </c>
      <c r="U1661" t="str">
        <f t="shared" si="824"/>
        <v>0.0001-1042.27205692138i</v>
      </c>
      <c r="V1661" t="str">
        <f t="shared" si="825"/>
        <v>0.00002-0.0167177364732577i</v>
      </c>
      <c r="W1661" t="str">
        <f t="shared" si="826"/>
        <v>0.0000199993584529566-0.0167174683303787i</v>
      </c>
      <c r="X1661" t="str">
        <f t="shared" si="827"/>
        <v>0.00100997323790264-0.0166562512283059i</v>
      </c>
      <c r="Y1661" t="str">
        <f t="shared" si="828"/>
        <v>0.009+0.959442396406323i</v>
      </c>
      <c r="Z1661" t="str">
        <f t="shared" si="829"/>
        <v>-0.211844245868237-0.0151044159477838i</v>
      </c>
      <c r="AA1661" t="str">
        <f t="shared" si="830"/>
        <v>0.135125969773761-12.7267964787425i</v>
      </c>
      <c r="AB1661" t="str">
        <f t="shared" si="831"/>
        <v>1.39427684197424-0.158586024256995i</v>
      </c>
      <c r="AC1661" t="str">
        <f t="shared" si="832"/>
        <v>1.77677237303832-2.59097578654272i</v>
      </c>
      <c r="AD1661" t="str">
        <f t="shared" si="833"/>
        <v>0.29262239130664+0.33746107003759i</v>
      </c>
      <c r="AE1661" t="str">
        <f t="shared" si="834"/>
        <v>-0.0568932174424833-0.0759090762059321i</v>
      </c>
      <c r="AF1661" t="str">
        <f t="shared" si="835"/>
        <v>-14.4350846442473-2.14307007697469i</v>
      </c>
      <c r="AG1661" t="str">
        <f t="shared" si="836"/>
        <v>1.01569030805702-0.0133163360310569i</v>
      </c>
      <c r="AH1661" t="str">
        <f t="shared" si="837"/>
        <v>0.632579583318959+1.20716297551997i</v>
      </c>
      <c r="AI1661">
        <f t="shared" si="838"/>
        <v>2.689052959401387</v>
      </c>
      <c r="AJ1661">
        <f t="shared" si="839"/>
        <v>62.344486477782596</v>
      </c>
      <c r="AK1661"/>
      <c r="AL1661"/>
      <c r="AM1661"/>
      <c r="AN1661"/>
    </row>
    <row r="1662" spans="1:40" x14ac:dyDescent="0.25">
      <c r="A1662"/>
      <c r="B1662">
        <f t="shared" si="840"/>
        <v>152800</v>
      </c>
      <c r="C1662" s="237" t="str">
        <f t="shared" si="808"/>
        <v>-3.27337688544725E-06+0.0160276337620156i</v>
      </c>
      <c r="D1662" s="208" t="str">
        <f t="shared" si="809"/>
        <v>-5.95703105289541+0.122878525508786i</v>
      </c>
      <c r="E1662" t="str">
        <f t="shared" si="810"/>
        <v>2870</v>
      </c>
      <c r="F1662" t="str">
        <f t="shared" si="811"/>
        <v>0.777000777000777</v>
      </c>
      <c r="G1662" t="str">
        <f t="shared" si="806"/>
        <v>0.777000777000777</v>
      </c>
      <c r="H1662" t="str">
        <f t="shared" si="812"/>
        <v>8.47884563861287+2.26477524266808i</v>
      </c>
      <c r="I1662" t="str">
        <f t="shared" si="813"/>
        <v>600.04419683565i</v>
      </c>
      <c r="J1662" t="str">
        <f t="shared" si="807"/>
        <v>-306.974966717237+129.775638750184i</v>
      </c>
      <c r="K1662" t="str">
        <f t="shared" si="814"/>
        <v>0.701065729736254-1.65832070737604i</v>
      </c>
      <c r="L1662" t="str">
        <f t="shared" si="815"/>
        <v>0.056754455182528-0.112876580108632i</v>
      </c>
      <c r="M1662" t="str">
        <f t="shared" si="816"/>
        <v>0.757820184918782-1.77119728748467i</v>
      </c>
      <c r="N1662" t="str">
        <f t="shared" si="817"/>
        <v>-0.677654205096658i</v>
      </c>
      <c r="O1662" t="str">
        <f t="shared" si="818"/>
        <v>0.779045597474542-0.62696726952492i</v>
      </c>
      <c r="P1662" t="str">
        <f t="shared" si="819"/>
        <v>0.220954402525458+0.62696726952492i</v>
      </c>
      <c r="Q1662" t="str">
        <f t="shared" si="820"/>
        <v>-0.220954402525458+0.050686935571738i</v>
      </c>
      <c r="R1662" t="str">
        <f t="shared" si="821"/>
        <v>-0.331616928288811-2.91361433872954i</v>
      </c>
      <c r="S1662" t="str">
        <f t="shared" si="822"/>
        <v>0.0702887060819329i</v>
      </c>
      <c r="T1662" t="str">
        <f t="shared" si="823"/>
        <v>0.204794181891066-0.0233089248042857i</v>
      </c>
      <c r="U1662" t="str">
        <f t="shared" si="824"/>
        <v>0.0001-1041.58994170089i</v>
      </c>
      <c r="V1662" t="str">
        <f t="shared" si="825"/>
        <v>0.00002-0.0167067955462464i</v>
      </c>
      <c r="W1662" t="str">
        <f t="shared" si="826"/>
        <v>0.0000199993584529565-0.016706527578854i</v>
      </c>
      <c r="X1662" t="str">
        <f t="shared" si="827"/>
        <v>0.00100868243663901-0.0166454272097469i</v>
      </c>
      <c r="Y1662" t="str">
        <f t="shared" si="828"/>
        <v>0.009+0.960070714937041i</v>
      </c>
      <c r="Z1662" t="str">
        <f t="shared" si="829"/>
        <v>-0.211563388513806-0.0150744952414642i</v>
      </c>
      <c r="AA1662" t="str">
        <f t="shared" si="830"/>
        <v>0.134925567566124-12.7181767638923i</v>
      </c>
      <c r="AB1662" t="str">
        <f t="shared" si="831"/>
        <v>1.39425314920125-0.158688794343567i</v>
      </c>
      <c r="AC1662" t="str">
        <f t="shared" si="832"/>
        <v>1.77552401725575-2.58975496740619i</v>
      </c>
      <c r="AD1662" t="str">
        <f t="shared" si="833"/>
        <v>0.292768276238667+0.337652038225352i</v>
      </c>
      <c r="AE1662" t="str">
        <f t="shared" si="834"/>
        <v>-0.0568491145268997-0.0758481433325602i</v>
      </c>
      <c r="AF1662" t="str">
        <f t="shared" si="835"/>
        <v>-14.4358766915083-2.14189671715929i</v>
      </c>
      <c r="AG1662" t="str">
        <f t="shared" si="836"/>
        <v>1.01568842924228-0.0133140732785009i</v>
      </c>
      <c r="AH1662" t="str">
        <f t="shared" si="837"/>
        <v>0.632229873874604+1.20619364738737i</v>
      </c>
      <c r="AI1662">
        <f t="shared" si="838"/>
        <v>2.6825440691731379</v>
      </c>
      <c r="AJ1662">
        <f t="shared" si="839"/>
        <v>62.338589579286172</v>
      </c>
      <c r="AK1662"/>
      <c r="AL1662"/>
      <c r="AM1662"/>
      <c r="AN1662"/>
    </row>
    <row r="1663" spans="1:40" x14ac:dyDescent="0.25">
      <c r="A1663"/>
      <c r="B1663">
        <f t="shared" si="840"/>
        <v>152900</v>
      </c>
      <c r="C1663" s="237" t="str">
        <f t="shared" si="808"/>
        <v>-0.0000032690965632517+0.0160171513340063i</v>
      </c>
      <c r="D1663" s="208" t="str">
        <f t="shared" si="809"/>
        <v>-5.95703102007961+0.122798160227382i</v>
      </c>
      <c r="E1663" t="str">
        <f t="shared" si="810"/>
        <v>2870</v>
      </c>
      <c r="F1663" t="str">
        <f t="shared" si="811"/>
        <v>0.777000777000777</v>
      </c>
      <c r="G1663" t="str">
        <f t="shared" si="806"/>
        <v>0.777000777000777</v>
      </c>
      <c r="H1663" t="str">
        <f t="shared" si="812"/>
        <v>8.47963632502022+2.26352264939207i</v>
      </c>
      <c r="I1663" t="str">
        <f t="shared" si="813"/>
        <v>600.436895917349i</v>
      </c>
      <c r="J1663" t="str">
        <f t="shared" si="807"/>
        <v>-307.378207219679+129.860570450938i</v>
      </c>
      <c r="K1663" t="str">
        <f t="shared" si="814"/>
        <v>0.700282785619898-1.65755984625041i</v>
      </c>
      <c r="L1663" t="str">
        <f t="shared" si="815"/>
        <v>0.0566952021974506-0.112832529289311i</v>
      </c>
      <c r="M1663" t="str">
        <f t="shared" si="816"/>
        <v>0.756977987817349-1.77039237553972i</v>
      </c>
      <c r="N1663" t="str">
        <f t="shared" si="817"/>
        <v>-0.67809769606858i</v>
      </c>
      <c r="O1663" t="str">
        <f t="shared" si="818"/>
        <v>0.778767466546937-0.6273127075455i</v>
      </c>
      <c r="P1663" t="str">
        <f t="shared" si="819"/>
        <v>0.221232533453063+0.6273127075455i</v>
      </c>
      <c r="Q1663" t="str">
        <f t="shared" si="820"/>
        <v>-0.221232533453063+0.05078498852308i</v>
      </c>
      <c r="R1663" t="str">
        <f t="shared" si="821"/>
        <v>-0.331614660340737-2.91165925829645i</v>
      </c>
      <c r="S1663" t="str">
        <f t="shared" si="822"/>
        <v>0.0703347065440285i</v>
      </c>
      <c r="T1663" t="str">
        <f t="shared" si="823"/>
        <v>0.204790699488484-0.0233240198207634i</v>
      </c>
      <c r="U1663" t="str">
        <f t="shared" si="824"/>
        <v>0.0001-1040.90871871743i</v>
      </c>
      <c r="V1663" t="str">
        <f t="shared" si="825"/>
        <v>0.00002-0.0166958689304542i</v>
      </c>
      <c r="W1663" t="str">
        <f t="shared" si="826"/>
        <v>0.0000199993584529565-0.0166956011383189i</v>
      </c>
      <c r="X1663" t="str">
        <f t="shared" si="827"/>
        <v>0.00100739415532918-0.0166346171999062i</v>
      </c>
      <c r="Y1663" t="str">
        <f t="shared" si="828"/>
        <v>0.009+0.960699033467759i</v>
      </c>
      <c r="Z1663" t="str">
        <f t="shared" si="829"/>
        <v>-0.21128309167624-0.0150446545764956i</v>
      </c>
      <c r="AA1663" t="str">
        <f t="shared" si="830"/>
        <v>0.134725621860932-12.7095689031827i</v>
      </c>
      <c r="AB1663" t="str">
        <f t="shared" si="831"/>
        <v>1.39422944076031-0.158791562274116i</v>
      </c>
      <c r="AC1663" t="str">
        <f t="shared" si="832"/>
        <v>1.77427762547231-2.58853488896769i</v>
      </c>
      <c r="AD1663" t="str">
        <f t="shared" si="833"/>
        <v>0.292914244354777+0.337842945268649i</v>
      </c>
      <c r="AE1663" t="str">
        <f t="shared" si="834"/>
        <v>-0.0568050967306142-0.0757872956042198i</v>
      </c>
      <c r="AF1663" t="str">
        <f t="shared" si="835"/>
        <v>-14.4366673450998-2.14072448916469i</v>
      </c>
      <c r="AG1663" t="str">
        <f t="shared" si="836"/>
        <v>1.01568655050715-0.0133118175670583i</v>
      </c>
      <c r="AH1663" t="str">
        <f t="shared" si="837"/>
        <v>0.631880790944053+1.20522568552808i</v>
      </c>
      <c r="AI1663">
        <f t="shared" si="838"/>
        <v>2.676039970364112</v>
      </c>
      <c r="AJ1663">
        <f t="shared" si="839"/>
        <v>62.33268718173256</v>
      </c>
      <c r="AK1663"/>
      <c r="AL1663"/>
      <c r="AM1663"/>
      <c r="AN1663"/>
    </row>
    <row r="1664" spans="1:40" x14ac:dyDescent="0.25">
      <c r="A1664"/>
      <c r="B1664">
        <f t="shared" si="840"/>
        <v>153000</v>
      </c>
      <c r="C1664" s="237" t="str">
        <f t="shared" si="808"/>
        <v>-3.26482463110127E-06+0.0160066826085155i</v>
      </c>
      <c r="D1664" s="208" t="str">
        <f t="shared" si="809"/>
        <v>-5.95703098732813+0.122717899998619i</v>
      </c>
      <c r="E1664" t="str">
        <f t="shared" si="810"/>
        <v>2870</v>
      </c>
      <c r="F1664" t="str">
        <f t="shared" si="811"/>
        <v>0.777000777000777</v>
      </c>
      <c r="G1664" t="str">
        <f t="shared" si="806"/>
        <v>0.777000777000777</v>
      </c>
      <c r="H1664" t="str">
        <f t="shared" si="812"/>
        <v>8.48042562086262+2.26227129168592i</v>
      </c>
      <c r="I1664" t="str">
        <f t="shared" si="813"/>
        <v>600.829594999048i</v>
      </c>
      <c r="J1664" t="str">
        <f t="shared" si="807"/>
        <v>-307.781711536647+129.945502151691i</v>
      </c>
      <c r="K1664" t="str">
        <f t="shared" si="814"/>
        <v>0.699501077784577-1.65679946883382i</v>
      </c>
      <c r="L1664" t="str">
        <f t="shared" si="815"/>
        <v>0.0566360341621412-0.112788493395767i</v>
      </c>
      <c r="M1664" t="str">
        <f t="shared" si="816"/>
        <v>0.756137111946718-1.76958796222959i</v>
      </c>
      <c r="N1664" t="str">
        <f t="shared" si="817"/>
        <v>-0.678541187040502i</v>
      </c>
      <c r="O1664" t="str">
        <f t="shared" si="818"/>
        <v>0.778489182448045-0.627658022183557i</v>
      </c>
      <c r="P1664" t="str">
        <f t="shared" si="819"/>
        <v>0.221510817551955+0.627658022183557i</v>
      </c>
      <c r="Q1664" t="str">
        <f t="shared" si="820"/>
        <v>-0.221510817551955+0.050883164856945i</v>
      </c>
      <c r="R1664" t="str">
        <f t="shared" si="821"/>
        <v>-0.331612390854549-2.9097067008244i</v>
      </c>
      <c r="S1664" t="str">
        <f t="shared" si="822"/>
        <v>0.0703807070061239i</v>
      </c>
      <c r="T1664" t="str">
        <f t="shared" si="823"/>
        <v>0.204787214784478-0.0233391145203343i</v>
      </c>
      <c r="U1664" t="str">
        <f t="shared" si="824"/>
        <v>0.0001-1040.22838622154i</v>
      </c>
      <c r="V1664" t="str">
        <f t="shared" si="825"/>
        <v>0.00002-0.0166849565978199i</v>
      </c>
      <c r="W1664" t="str">
        <f t="shared" si="826"/>
        <v>0.0000199993584529565-0.0166846889807126i</v>
      </c>
      <c r="X1664" t="str">
        <f t="shared" si="827"/>
        <v>0.00100610838742572-0.0166238211717044i</v>
      </c>
      <c r="Y1664" t="str">
        <f t="shared" si="828"/>
        <v>0.009+0.961327351998477i</v>
      </c>
      <c r="Z1664" t="str">
        <f t="shared" si="829"/>
        <v>-0.211003353858937-0.0150148936836486i</v>
      </c>
      <c r="AA1664" t="str">
        <f t="shared" si="830"/>
        <v>0.134526131250964-12.7009728718267i</v>
      </c>
      <c r="AB1664" t="str">
        <f t="shared" si="831"/>
        <v>1.39420571665111-0.15889432804714i</v>
      </c>
      <c r="AC1664" t="str">
        <f t="shared" si="832"/>
        <v>1.7730331938694-2.58731555137176i</v>
      </c>
      <c r="AD1664" t="str">
        <f t="shared" si="833"/>
        <v>0.29306029563177+0.338033791134252i</v>
      </c>
      <c r="AE1664" t="str">
        <f t="shared" si="834"/>
        <v>-0.0567611638258334-0.075726532828788i</v>
      </c>
      <c r="AF1664" t="str">
        <f t="shared" si="835"/>
        <v>-14.4374566081908-2.1395533916873i</v>
      </c>
      <c r="AG1664" t="str">
        <f t="shared" si="836"/>
        <v>1.01568467184908-0.0133095688810404i</v>
      </c>
      <c r="AH1664" t="str">
        <f t="shared" si="837"/>
        <v>0.631532332939753+1.20425908687106i</v>
      </c>
      <c r="AI1664">
        <f t="shared" si="838"/>
        <v>2.6695406553693077</v>
      </c>
      <c r="AJ1664">
        <f t="shared" si="839"/>
        <v>62.326779291569082</v>
      </c>
      <c r="AK1664"/>
      <c r="AL1664"/>
      <c r="AM1664"/>
      <c r="AN1664"/>
    </row>
    <row r="1665" spans="1:40" x14ac:dyDescent="0.25">
      <c r="A1665"/>
      <c r="B1665">
        <f t="shared" si="840"/>
        <v>153100</v>
      </c>
      <c r="C1665" s="237" t="str">
        <f t="shared" si="808"/>
        <v>-3.26056106708267E-06+0.0159962275586932i</v>
      </c>
      <c r="D1665" s="208" t="str">
        <f t="shared" si="809"/>
        <v>-5.95703095464081+0.122637744616648i</v>
      </c>
      <c r="E1665" t="str">
        <f t="shared" si="810"/>
        <v>2870</v>
      </c>
      <c r="F1665" t="str">
        <f t="shared" si="811"/>
        <v>0.777000777000777</v>
      </c>
      <c r="G1665" t="str">
        <f t="shared" si="806"/>
        <v>0.777000777000777</v>
      </c>
      <c r="H1665" t="str">
        <f t="shared" si="812"/>
        <v>8.48121352930044+2.26102116804115i</v>
      </c>
      <c r="I1665" t="str">
        <f t="shared" si="813"/>
        <v>601.222294080747i</v>
      </c>
      <c r="J1665" t="str">
        <f t="shared" si="807"/>
        <v>-308.185479668141+130.030433852443i</v>
      </c>
      <c r="K1665" t="str">
        <f t="shared" si="814"/>
        <v>0.698720603804567-1.65603957518041i</v>
      </c>
      <c r="L1665" t="str">
        <f t="shared" si="815"/>
        <v>0.056576950931901-0.112744472471365i</v>
      </c>
      <c r="M1665" t="str">
        <f t="shared" si="816"/>
        <v>0.755297554736468-1.76878404765178i</v>
      </c>
      <c r="N1665" t="str">
        <f t="shared" si="817"/>
        <v>-0.678984678012424i</v>
      </c>
      <c r="O1665" t="str">
        <f t="shared" si="818"/>
        <v>0.778210745232601-0.628003213371174i</v>
      </c>
      <c r="P1665" t="str">
        <f t="shared" si="819"/>
        <v>0.221789254767399+0.628003213371174i</v>
      </c>
      <c r="Q1665" t="str">
        <f t="shared" si="820"/>
        <v>-0.221789254767399+0.05098146464125i</v>
      </c>
      <c r="R1665" t="str">
        <f t="shared" si="821"/>
        <v>-0.331610119830142-2.90775666136902i</v>
      </c>
      <c r="S1665" t="str">
        <f t="shared" si="822"/>
        <v>0.0704267074682195i</v>
      </c>
      <c r="T1665" t="str">
        <f t="shared" si="823"/>
        <v>0.204783727779003-0.0233542089027786i</v>
      </c>
      <c r="U1665" t="str">
        <f t="shared" si="824"/>
        <v>0.0001-1039.54894246829i</v>
      </c>
      <c r="V1665" t="str">
        <f t="shared" si="825"/>
        <v>0.00002-0.0166740585203556i</v>
      </c>
      <c r="W1665" t="str">
        <f t="shared" si="826"/>
        <v>0.0000199993584529565-0.0166737910780477i</v>
      </c>
      <c r="X1665" t="str">
        <f t="shared" si="827"/>
        <v>0.00100482512640244-0.0166130390981312i</v>
      </c>
      <c r="Y1665" t="str">
        <f t="shared" si="828"/>
        <v>0.009+0.961955670529195i</v>
      </c>
      <c r="Z1665" t="str">
        <f t="shared" si="829"/>
        <v>-0.210724173570299-0.0149852122947857i</v>
      </c>
      <c r="AA1665" t="str">
        <f t="shared" si="830"/>
        <v>0.134327094334467-12.6923886451073i</v>
      </c>
      <c r="AB1665" t="str">
        <f t="shared" si="831"/>
        <v>1.39418197687335-0.158997091661145i</v>
      </c>
      <c r="AC1665" t="str">
        <f t="shared" si="832"/>
        <v>1.77179071863684-2.58609695475908i</v>
      </c>
      <c r="AD1665" t="str">
        <f t="shared" si="833"/>
        <v>0.293206430046432+0.338224575788933i</v>
      </c>
      <c r="AE1665" t="str">
        <f t="shared" si="834"/>
        <v>-0.0567173155855214-0.0756658548147303i</v>
      </c>
      <c r="AF1665" t="str">
        <f t="shared" si="835"/>
        <v>-14.4382444839413-2.1383834234245i</v>
      </c>
      <c r="AG1665" t="str">
        <f t="shared" si="836"/>
        <v>1.01568279326556-0.0133073272048019i</v>
      </c>
      <c r="AH1665" t="str">
        <f t="shared" si="837"/>
        <v>0.631184498279034+1.20329384835443i</v>
      </c>
      <c r="AI1665">
        <f t="shared" si="838"/>
        <v>2.6630461166002055</v>
      </c>
      <c r="AJ1665">
        <f t="shared" si="839"/>
        <v>62.320865915236013</v>
      </c>
      <c r="AK1665"/>
      <c r="AL1665"/>
      <c r="AM1665"/>
      <c r="AN1665"/>
    </row>
    <row r="1666" spans="1:40" x14ac:dyDescent="0.25">
      <c r="A1666"/>
      <c r="B1666">
        <f t="shared" si="840"/>
        <v>153200</v>
      </c>
      <c r="C1666" s="237" t="str">
        <f t="shared" si="808"/>
        <v>-3.25630584935415E-06+0.0159857861577593i</v>
      </c>
      <c r="D1666" s="208" t="str">
        <f t="shared" si="809"/>
        <v>-5.95703092201747+0.122557693876155i</v>
      </c>
      <c r="E1666" t="str">
        <f t="shared" si="810"/>
        <v>2870</v>
      </c>
      <c r="F1666" t="str">
        <f t="shared" si="811"/>
        <v>0.777000777000777</v>
      </c>
      <c r="G1666" t="str">
        <f t="shared" si="806"/>
        <v>0.777000777000777</v>
      </c>
      <c r="H1666" t="str">
        <f t="shared" si="812"/>
        <v>8.48200005348536+2.25977227695066i</v>
      </c>
      <c r="I1666" t="str">
        <f t="shared" si="813"/>
        <v>601.614993162445i</v>
      </c>
      <c r="J1666" t="str">
        <f t="shared" si="807"/>
        <v>-308.58951161416+130.115365553195i</v>
      </c>
      <c r="K1666" t="str">
        <f t="shared" si="814"/>
        <v>0.697941361259573-1.65528016534189i</v>
      </c>
      <c r="L1666" t="str">
        <f t="shared" si="815"/>
        <v>0.0565179523622892-0.112700466559229i</v>
      </c>
      <c r="M1666" t="str">
        <f t="shared" si="816"/>
        <v>0.754459313621862-1.76798063190112i</v>
      </c>
      <c r="N1666" t="str">
        <f t="shared" si="817"/>
        <v>-0.679428168984346i</v>
      </c>
      <c r="O1666" t="str">
        <f t="shared" si="818"/>
        <v>0.777932154955368-0.628348281040456i</v>
      </c>
      <c r="P1666" t="str">
        <f t="shared" si="819"/>
        <v>0.222067845044632+0.628348281040456i</v>
      </c>
      <c r="Q1666" t="str">
        <f t="shared" si="820"/>
        <v>-0.222067845044632+0.05107988794389i</v>
      </c>
      <c r="R1666" t="str">
        <f t="shared" si="821"/>
        <v>-0.331607847267402-2.9058091349988i</v>
      </c>
      <c r="S1666" t="str">
        <f t="shared" si="822"/>
        <v>0.0704727079303149i</v>
      </c>
      <c r="T1666" t="str">
        <f t="shared" si="823"/>
        <v>0.204780238472011-0.0233693029678761i</v>
      </c>
      <c r="U1666" t="str">
        <f t="shared" si="824"/>
        <v>0.0001-1038.87038571733i</v>
      </c>
      <c r="V1666" t="str">
        <f t="shared" si="825"/>
        <v>0.00002-0.0166631746701465i</v>
      </c>
      <c r="W1666" t="str">
        <f t="shared" si="826"/>
        <v>0.0000199993584529566-0.0166629074024098i</v>
      </c>
      <c r="X1666" t="str">
        <f t="shared" si="827"/>
        <v>0.00100354436575426-0.0166022709522456i</v>
      </c>
      <c r="Y1666" t="str">
        <f t="shared" si="828"/>
        <v>0.009+0.962583989059913i</v>
      </c>
      <c r="Z1666" t="str">
        <f t="shared" si="829"/>
        <v>-0.210445549323722-0.014955610142855i</v>
      </c>
      <c r="AA1666" t="str">
        <f t="shared" si="830"/>
        <v>0.134128509715126-12.6838161983768i</v>
      </c>
      <c r="AB1666" t="str">
        <f t="shared" si="831"/>
        <v>1.3941582214267-0.15909985311463i</v>
      </c>
      <c r="AC1666" t="str">
        <f t="shared" si="832"/>
        <v>1.77055019597289-2.58487909926632i</v>
      </c>
      <c r="AD1666" t="str">
        <f t="shared" si="833"/>
        <v>0.293352647575545+0.338415299199464i</v>
      </c>
      <c r="AE1666" t="str">
        <f t="shared" si="834"/>
        <v>-0.0566735517833989-0.0756052613710971i</v>
      </c>
      <c r="AF1666" t="str">
        <f t="shared" si="835"/>
        <v>-14.4390309755028-2.13721458307451i</v>
      </c>
      <c r="AG1666" t="str">
        <f t="shared" si="836"/>
        <v>1.01568091475408-0.0133050925227406i</v>
      </c>
      <c r="AH1666" t="str">
        <f t="shared" si="837"/>
        <v>0.630837285384177+1.20232996692556i</v>
      </c>
      <c r="AI1666">
        <f t="shared" si="838"/>
        <v>2.6565563464856652</v>
      </c>
      <c r="AJ1666">
        <f t="shared" si="839"/>
        <v>62.314947059165831</v>
      </c>
      <c r="AK1666"/>
      <c r="AL1666"/>
      <c r="AM1666"/>
      <c r="AN1666"/>
    </row>
    <row r="1667" spans="1:40" x14ac:dyDescent="0.25">
      <c r="A1667"/>
      <c r="B1667">
        <f t="shared" si="840"/>
        <v>153300</v>
      </c>
      <c r="C1667" s="237" t="str">
        <f t="shared" si="808"/>
        <v>-3.25205895614513E-06+0.0159753583790036i</v>
      </c>
      <c r="D1667" s="208" t="str">
        <f t="shared" si="809"/>
        <v>-5.95703088945795+0.122477747572361i</v>
      </c>
      <c r="E1667" t="str">
        <f t="shared" si="810"/>
        <v>2870</v>
      </c>
      <c r="F1667" t="str">
        <f t="shared" si="811"/>
        <v>0.777000777000777</v>
      </c>
      <c r="G1667" t="str">
        <f t="shared" si="806"/>
        <v>0.777000777000777</v>
      </c>
      <c r="H1667" t="str">
        <f t="shared" si="812"/>
        <v>8.48278519656042+2.25852461690885i</v>
      </c>
      <c r="I1667" t="str">
        <f t="shared" si="813"/>
        <v>602.007692244144i</v>
      </c>
      <c r="J1667" t="str">
        <f t="shared" si="807"/>
        <v>-308.993807374705+130.200297253948i</v>
      </c>
      <c r="K1667" t="str">
        <f t="shared" si="814"/>
        <v>0.697163347734698-1.65452123936766i</v>
      </c>
      <c r="L1667" t="str">
        <f t="shared" si="815"/>
        <v>0.0564590383091197-0.112656475702239i</v>
      </c>
      <c r="M1667" t="str">
        <f t="shared" si="816"/>
        <v>0.753622386043818-1.7671777150699i</v>
      </c>
      <c r="N1667" t="str">
        <f t="shared" si="817"/>
        <v>-0.679871659956268i</v>
      </c>
      <c r="O1667" t="str">
        <f t="shared" si="818"/>
        <v>0.777653411671142-0.628693225123536i</v>
      </c>
      <c r="P1667" t="str">
        <f t="shared" si="819"/>
        <v>0.222346588328858+0.628693225123536i</v>
      </c>
      <c r="Q1667" t="str">
        <f t="shared" si="820"/>
        <v>-0.222346588328858+0.051178434832732i</v>
      </c>
      <c r="R1667" t="str">
        <f t="shared" si="821"/>
        <v>-0.331605573166237-2.90386411679515i</v>
      </c>
      <c r="S1667" t="str">
        <f t="shared" si="822"/>
        <v>0.0705187083924105i</v>
      </c>
      <c r="T1667" t="str">
        <f t="shared" si="823"/>
        <v>0.204776746863462-0.023384396715408i</v>
      </c>
      <c r="U1667" t="str">
        <f t="shared" si="824"/>
        <v>0.0001-1038.19271423285i</v>
      </c>
      <c r="V1667" t="str">
        <f t="shared" si="825"/>
        <v>0.00002-0.0166523050193506i</v>
      </c>
      <c r="W1667" t="str">
        <f t="shared" si="826"/>
        <v>0.0000199993584529565-0.0166520379259574i</v>
      </c>
      <c r="X1667" t="str">
        <f t="shared" si="827"/>
        <v>0.0010022660989972-0.0165915167071759i</v>
      </c>
      <c r="Y1667" t="str">
        <f t="shared" si="828"/>
        <v>0.009+0.963212307590631i</v>
      </c>
      <c r="Z1667" t="str">
        <f t="shared" si="829"/>
        <v>-0.210167479637573-0.0149260869618872i</v>
      </c>
      <c r="AA1667" t="str">
        <f t="shared" si="830"/>
        <v>0.133930376002037-12.6752555070573i</v>
      </c>
      <c r="AB1667" t="str">
        <f t="shared" si="831"/>
        <v>1.39413445031089-0.159202612406106i</v>
      </c>
      <c r="AC1667" t="str">
        <f t="shared" si="832"/>
        <v>1.7693116220842-2.58366198502653i</v>
      </c>
      <c r="AD1667" t="str">
        <f t="shared" si="833"/>
        <v>0.29349894819586+0.338605961332625i</v>
      </c>
      <c r="AE1667" t="str">
        <f t="shared" si="834"/>
        <v>-0.0566298721939379-0.0755447523075287i</v>
      </c>
      <c r="AF1667" t="str">
        <f t="shared" si="835"/>
        <v>-14.4398160860184-2.13604686933649i</v>
      </c>
      <c r="AG1667" t="str">
        <f t="shared" si="836"/>
        <v>1.01567903631214-0.0133028648192966i</v>
      </c>
      <c r="AH1667" t="str">
        <f t="shared" si="837"/>
        <v>0.63049069268234+1.20136743954111i</v>
      </c>
      <c r="AI1667">
        <f t="shared" si="838"/>
        <v>2.6500713374721401</v>
      </c>
      <c r="AJ1667">
        <f t="shared" si="839"/>
        <v>62.309022729786712</v>
      </c>
      <c r="AK1667"/>
      <c r="AL1667"/>
      <c r="AM1667"/>
      <c r="AN1667"/>
    </row>
    <row r="1668" spans="1:40" x14ac:dyDescent="0.25">
      <c r="A1668"/>
      <c r="B1668">
        <f t="shared" si="840"/>
        <v>153400</v>
      </c>
      <c r="C1668" s="237" t="str">
        <f t="shared" si="808"/>
        <v>-0.000003247820365756+0.0159649441957857i</v>
      </c>
      <c r="D1668" s="208" t="str">
        <f t="shared" si="809"/>
        <v>-5.9570308569621+0.122397905501024i</v>
      </c>
      <c r="E1668" t="str">
        <f t="shared" si="810"/>
        <v>2870</v>
      </c>
      <c r="F1668" t="str">
        <f t="shared" si="811"/>
        <v>0.777000777000777</v>
      </c>
      <c r="G1668" t="str">
        <f t="shared" si="806"/>
        <v>0.777000777000777</v>
      </c>
      <c r="H1668" t="str">
        <f t="shared" si="812"/>
        <v>8.4835689616601+2.2572781864115i</v>
      </c>
      <c r="I1668" t="str">
        <f t="shared" si="813"/>
        <v>602.400391325843i</v>
      </c>
      <c r="J1668" t="str">
        <f t="shared" si="807"/>
        <v>-309.398366949776+130.285228954701i</v>
      </c>
      <c r="K1668" t="str">
        <f t="shared" si="814"/>
        <v>0.696386560820434-1.65376279730473i</v>
      </c>
      <c r="L1668" t="str">
        <f t="shared" si="815"/>
        <v>0.0564002086284629-0.112612499943039i</v>
      </c>
      <c r="M1668" t="str">
        <f t="shared" si="816"/>
        <v>0.752786769448897-1.76637529724777i</v>
      </c>
      <c r="N1668" t="str">
        <f t="shared" si="817"/>
        <v>-0.68031515092819i</v>
      </c>
      <c r="O1668" t="str">
        <f t="shared" si="818"/>
        <v>0.777374515434747-0.629038045552566i</v>
      </c>
      <c r="P1668" t="str">
        <f t="shared" si="819"/>
        <v>0.222625484565253+0.629038045552566i</v>
      </c>
      <c r="Q1668" t="str">
        <f t="shared" si="820"/>
        <v>-0.222625484565253+0.0512771053756239i</v>
      </c>
      <c r="R1668" t="str">
        <f t="shared" si="821"/>
        <v>-0.331603297526509-2.90192160185227i</v>
      </c>
      <c r="S1668" t="str">
        <f t="shared" si="822"/>
        <v>0.0705647088545061i</v>
      </c>
      <c r="T1668" t="str">
        <f t="shared" si="823"/>
        <v>0.204773252953307-0.0233994901451523i</v>
      </c>
      <c r="U1668" t="str">
        <f t="shared" si="824"/>
        <v>0.0001-1037.51592628354i</v>
      </c>
      <c r="V1668" t="str">
        <f t="shared" si="825"/>
        <v>0.00002-0.0166414495401985i</v>
      </c>
      <c r="W1668" t="str">
        <f t="shared" si="826"/>
        <v>0.0000199993584529566-0.0166411826209214i</v>
      </c>
      <c r="X1668" t="str">
        <f t="shared" si="827"/>
        <v>0.00100099031966822-0.0165807763361187i</v>
      </c>
      <c r="Y1668" t="str">
        <f t="shared" si="828"/>
        <v>0.009+0.963840626121349i</v>
      </c>
      <c r="Z1668" t="str">
        <f t="shared" si="829"/>
        <v>-0.209889963035164-0.0148966424869883i</v>
      </c>
      <c r="AA1668" t="str">
        <f t="shared" si="830"/>
        <v>0.133732691809693-12.66670654664i</v>
      </c>
      <c r="AB1668" t="str">
        <f t="shared" si="831"/>
        <v>1.39411066352558-0.159305369534062i</v>
      </c>
      <c r="AC1668" t="str">
        <f t="shared" si="832"/>
        <v>1.76807499318579-2.58244561216869i</v>
      </c>
      <c r="AD1668" t="str">
        <f t="shared" si="833"/>
        <v>0.293645331884124+0.338796562155194i</v>
      </c>
      <c r="AE1668" t="str">
        <f t="shared" si="834"/>
        <v>-0.0565862765923605-0.075484327434245i</v>
      </c>
      <c r="AF1668" t="str">
        <f t="shared" si="835"/>
        <v>-14.4405998186222-2.13488028091048i</v>
      </c>
      <c r="AG1668" t="str">
        <f t="shared" si="836"/>
        <v>1.01567715793725-0.0133006440789532i</v>
      </c>
      <c r="AH1668" t="str">
        <f t="shared" si="837"/>
        <v>0.630144718605555+1.20040626316682i</v>
      </c>
      <c r="AI1668">
        <f t="shared" si="838"/>
        <v>2.6435910820226787</v>
      </c>
      <c r="AJ1668">
        <f t="shared" si="839"/>
        <v>62.303092933518542</v>
      </c>
      <c r="AK1668"/>
      <c r="AL1668"/>
      <c r="AM1668"/>
      <c r="AN1668"/>
    </row>
    <row r="1669" spans="1:40" x14ac:dyDescent="0.25">
      <c r="A1669"/>
      <c r="B1669">
        <f t="shared" si="840"/>
        <v>153500</v>
      </c>
      <c r="C1669" s="237" t="str">
        <f t="shared" si="808"/>
        <v>-3.24359005655781E-06+0.0159545435815344i</v>
      </c>
      <c r="D1669" s="208" t="str">
        <f t="shared" si="809"/>
        <v>-5.95703082452973+0.12231816745843i</v>
      </c>
      <c r="E1669" t="str">
        <f t="shared" si="810"/>
        <v>2870</v>
      </c>
      <c r="F1669" t="str">
        <f t="shared" si="811"/>
        <v>0.777000777000777</v>
      </c>
      <c r="G1669" t="str">
        <f t="shared" ref="G1669:G1732" si="841">IF($C$11=$C$7,$C$24,F1669)</f>
        <v>0.777000777000777</v>
      </c>
      <c r="H1669" t="str">
        <f t="shared" si="812"/>
        <v>8.4843513519102+2.25603298395591i</v>
      </c>
      <c r="I1669" t="str">
        <f t="shared" si="813"/>
        <v>602.793090407542i</v>
      </c>
      <c r="J1669" t="str">
        <f t="shared" ref="J1669:J1732" si="842">IMSUM(COMPLEX(0,2*PI()*B1669*$C$113*$C$112),COMPLEX(0,2*PI()*B1669*$C$113*$C$111),COMPLEX(0,2*PI()*B1669*$C$28*10^-12*$C$111),COMPLEX(-1*2*PI()*B1669*2*PI()*B1669*$C$113*$C$112*$C$28*10^-12*$C$111,0),COMPLEX(1,0))</f>
        <v>-309.803190339372+130.370160655453i</v>
      </c>
      <c r="K1669" t="str">
        <f t="shared" si="814"/>
        <v>0.695610998112659-1.65300483919779i</v>
      </c>
      <c r="L1669" t="str">
        <f t="shared" si="815"/>
        <v>0.0563414631766442-0.112568539324032i</v>
      </c>
      <c r="M1669" t="str">
        <f t="shared" si="816"/>
        <v>0.751952461289303-1.76557337852182i</v>
      </c>
      <c r="N1669" t="str">
        <f t="shared" si="817"/>
        <v>-0.680758641900112i</v>
      </c>
      <c r="O1669" t="str">
        <f t="shared" si="818"/>
        <v>0.777095466301036-0.629382742259728i</v>
      </c>
      <c r="P1669" t="str">
        <f t="shared" si="819"/>
        <v>0.222904533698964+0.629382742259728i</v>
      </c>
      <c r="Q1669" t="str">
        <f t="shared" si="820"/>
        <v>-0.222904533698964+0.051375899640384i</v>
      </c>
      <c r="R1669" t="str">
        <f t="shared" si="821"/>
        <v>-0.331601020348145-2.89998158527714i</v>
      </c>
      <c r="S1669" t="str">
        <f t="shared" si="822"/>
        <v>0.0706107093166015i</v>
      </c>
      <c r="T1669" t="str">
        <f t="shared" si="823"/>
        <v>0.204769756741501-0.0234145832568913i</v>
      </c>
      <c r="U1669" t="str">
        <f t="shared" si="824"/>
        <v>0.0001-1036.84002014264i</v>
      </c>
      <c r="V1669" t="str">
        <f t="shared" si="825"/>
        <v>0.00002-0.0166306082049931i</v>
      </c>
      <c r="W1669" t="str">
        <f t="shared" si="826"/>
        <v>0.0000199993584529565-0.0166303414596053i</v>
      </c>
      <c r="X1669" t="str">
        <f t="shared" si="827"/>
        <v>0.000999717021325205-0.0165700498123399i</v>
      </c>
      <c r="Y1669" t="str">
        <f t="shared" si="828"/>
        <v>0.009+0.964468944652066i</v>
      </c>
      <c r="Z1669" t="str">
        <f t="shared" si="829"/>
        <v>-0.209612998044748-0.0148672764543358i</v>
      </c>
      <c r="AA1669" t="str">
        <f t="shared" si="830"/>
        <v>0.133535455757946-12.6581692926848i</v>
      </c>
      <c r="AB1669" t="str">
        <f t="shared" si="831"/>
        <v>1.39408686107047-0.159408124497016i</v>
      </c>
      <c r="AC1669" t="str">
        <f t="shared" si="832"/>
        <v>1.76684030550099-2.58122998081811i</v>
      </c>
      <c r="AD1669" t="str">
        <f t="shared" si="833"/>
        <v>0.293791798617068+0.338987101633957i</v>
      </c>
      <c r="AE1669" t="str">
        <f t="shared" si="834"/>
        <v>-0.0565427647546361-0.0754239865620495i</v>
      </c>
      <c r="AF1669" t="str">
        <f t="shared" si="835"/>
        <v>-14.4413821764399-2.13371481649748i</v>
      </c>
      <c r="AG1669" t="str">
        <f t="shared" si="836"/>
        <v>1.01567527962693-0.0132984302862357i</v>
      </c>
      <c r="AH1669" t="str">
        <f t="shared" si="837"/>
        <v>0.629799361590722+1.19944643477769i</v>
      </c>
      <c r="AI1669">
        <f t="shared" si="838"/>
        <v>2.637115572618125</v>
      </c>
      <c r="AJ1669">
        <f t="shared" si="839"/>
        <v>62.297157676776671</v>
      </c>
      <c r="AK1669"/>
      <c r="AL1669"/>
      <c r="AM1669"/>
      <c r="AN1669"/>
    </row>
    <row r="1670" spans="1:40" x14ac:dyDescent="0.25">
      <c r="A1670"/>
      <c r="B1670">
        <f t="shared" si="840"/>
        <v>153600</v>
      </c>
      <c r="C1670" s="237" t="str">
        <f t="shared" ref="C1670:C1733" si="843">IMPRODUCT(COMPLEX(-1,0),IMDIV(IMPRODUCT(G1670,COMPLEX($C$100+$C$101,0)),COMPLEX($C$100,2*PI()*B1670*$C$103*$C$102*(2*$C$100+$C$101))))</f>
        <v>-3.23936800699196E-06+0.015944156509748i</v>
      </c>
      <c r="D1670" s="208" t="str">
        <f t="shared" ref="D1670:D1733" si="844">IMPRODUCT(COMPLEX($C$106,0),IMSUB(C1670,G1670))</f>
        <v>-5.95703079216068+0.122238533241401i</v>
      </c>
      <c r="E1670" t="str">
        <f t="shared" ref="E1670:E1733" si="845">IMDIV(COMPLEX($C$20*10^3,0),COMPLEX(1,2*PI()*B1670*$C$20*1000*$C$29*10^-12))</f>
        <v>2870</v>
      </c>
      <c r="F1670" t="str">
        <f t="shared" ref="F1670:F1733" si="846">IMDIV(COMPLEX($C$22*1000,0),IMSUM(COMPLEX($C$22*1000,0),E1670))</f>
        <v>0.777000777000777</v>
      </c>
      <c r="G1670" t="str">
        <f t="shared" si="841"/>
        <v>0.777000777000777</v>
      </c>
      <c r="H1670" t="str">
        <f t="shared" ref="H1670:H1733" si="847">IMPRODUCT(COMPLEX($C$108,0),IMPRODUCT(COMPLEX(-1,0),D1670),IMDIV(COMPLEX(0,2*PI()*B1670*$C$109*$C$110),COMPLEX(1,2*PI()*B1670*$C$109*$C$110)))</f>
        <v>8.48513237042804+2.25478900804077i</v>
      </c>
      <c r="I1670" t="str">
        <f t="shared" ref="I1670:I1733" si="848">COMPLEX(0,2*PI()*B1670*$C$113*$C$112*$C$114)</f>
        <v>603.18578948924i</v>
      </c>
      <c r="J1670" t="str">
        <f t="shared" si="842"/>
        <v>-310.208277543494+130.455092356206i</v>
      </c>
      <c r="K1670" t="str">
        <f t="shared" ref="K1670:K1733" si="849">IMDIV(I1670,J1670)</f>
        <v>0.694836657212622-1.65224736508918i</v>
      </c>
      <c r="L1670" t="str">
        <f t="shared" ref="L1670:L1733" si="850">IMDIV(COMPLEX($C$117,0),COMPLEX(1,2*PI()*B1670*$C$115*$C$116))</f>
        <v>0.0562828018102441-0.112524593887381i</v>
      </c>
      <c r="M1670" t="str">
        <f t="shared" ref="M1670:M1733" si="851">IMSUM(K1670,L1670)</f>
        <v>0.751119459022866-1.76477195897656i</v>
      </c>
      <c r="N1670" t="str">
        <f t="shared" ref="N1670:N1733" si="852">COMPLEX(0,-2*PI()*B1670*$C$43)</f>
        <v>-0.681202132872034i</v>
      </c>
      <c r="O1670" t="str">
        <f t="shared" ref="O1670:O1733" si="853">IMEXP(N1670)</f>
        <v>0.776816264324895-0.629727315177224i</v>
      </c>
      <c r="P1670" t="str">
        <f t="shared" ref="P1670:P1733" si="854">IMSUB(COMPLEX(1,0),O1670)</f>
        <v>0.223183735675105+0.629727315177224i</v>
      </c>
      <c r="Q1670" t="str">
        <f t="shared" ref="Q1670:Q1733" si="855">IMSUM(COMPLEX(0,2*PI()*B1670*$C$43),O1670,COMPLEX(-1,0))</f>
        <v>-0.223183735675105+0.05147481769481i</v>
      </c>
      <c r="R1670" t="str">
        <f t="shared" ref="R1670:R1733" si="856">IMDIV(P1670,Q1670)</f>
        <v>-0.331598741631015-2.8980440621895i</v>
      </c>
      <c r="S1670" t="str">
        <f t="shared" ref="S1670:S1733" si="857">IMDIV(COMPLEX(0,2*PI()*B1670*$C$123),COMPLEX($C$124,0))</f>
        <v>0.0706567097786971i</v>
      </c>
      <c r="T1670" t="str">
        <f t="shared" ref="T1670:T1733" si="858">IMPRODUCT(R1670,S1670)</f>
        <v>0.204766258228-0.0234296760504038i</v>
      </c>
      <c r="U1670" t="str">
        <f t="shared" ref="U1670:U1733" si="859">IMDIV(COMPLEX(1,2*PI()*B1670*$C$16*10^-3*$C$15*10^-6),COMPLEX(0,2*PI()*B1670*$C$15*10^-6))</f>
        <v>0.0001-1036.16499408786i</v>
      </c>
      <c r="V1670" t="str">
        <f t="shared" ref="V1670:V1733" si="860">IMSUM(COMPLEX($C$18*10^-3,0),IMDIV(COMPLEX(1,0),COMPLEX(0,2*PI()*B1670*($C$17*1*10^-6))))</f>
        <v>0.00002-0.0166197809861097i</v>
      </c>
      <c r="W1670" t="str">
        <f t="shared" ref="W1670:W1733" si="861">IMDIV(IMPRODUCT(U1670,V1670),IMSUM(U1670,V1670))</f>
        <v>0.0000199993584529565-0.0166195144143848i</v>
      </c>
      <c r="X1670" t="str">
        <f t="shared" ref="X1670:X1733" si="862">IMDIV(IMPRODUCT(COMPLEX($C$19,0),W1670),IMSUM(COMPLEX($C$19,0),W1670))</f>
        <v>0.00099844619754687-0.0165593371091734i</v>
      </c>
      <c r="Y1670" t="str">
        <f t="shared" ref="Y1670:Y1733" si="863">COMPLEX($C$13*10^-3,2*PI()*B1670*$C$12*0.000001)</f>
        <v>0.009+0.965097263182784i</v>
      </c>
      <c r="Z1670" t="str">
        <f t="shared" ref="Z1670:Z1733" si="864">IMPRODUCT(COMPLEX($C$6,0),IMDIV(X1670,IMSUM(X1670,Y1670)))</f>
        <v>-0.209336583199482-0.0148379886011732i</v>
      </c>
      <c r="AA1670" t="str">
        <f t="shared" ref="AA1670:AA1733" si="865">IMDIV(COMPLEX($C$6,0),IMSUM(X1670,Y1670))</f>
        <v>0.133338666471989-12.6496437208206i</v>
      </c>
      <c r="AB1670" t="str">
        <f t="shared" ref="AB1670:AB1733" si="866">IMPRODUCT(COMPLEX($C$119,0),T1670)</f>
        <v>1.39406304294527-0.159510877293461i</v>
      </c>
      <c r="AC1670" t="str">
        <f t="shared" ref="AC1670:AC1733" si="867">IMSUM(COMPLEX(1,0),IMPRODUCT(AB1670,M1670))</f>
        <v>1.76560755526157-2.58001509109628i</v>
      </c>
      <c r="AD1670" t="str">
        <f t="shared" ref="AD1670:AD1733" si="868">IMDIV(AB1670,AC1670)</f>
        <v>0.293938348371405+0.339177579735697i</v>
      </c>
      <c r="AE1670" t="str">
        <f t="shared" ref="AE1670:AE1733" si="869">IMPRODUCT(AD1670,AA1670,X1670)</f>
        <v>-0.0564993364574771-0.0753637295023233i</v>
      </c>
      <c r="AF1670" t="str">
        <f t="shared" ref="AF1670:AF1733" si="870">IMSUB(D1670,H1670)</f>
        <v>-14.4421631625887-2.13255047479937i</v>
      </c>
      <c r="AG1670" t="str">
        <f t="shared" ref="AG1670:AG1733" si="871">IMSUM(COMPLEX(1,0),IMPRODUCT(AD1670,AA1670,COMPLEX($C$127,0)))</f>
        <v>1.0156734013787-0.0132962234257122i</v>
      </c>
      <c r="AH1670" t="str">
        <f t="shared" ref="AH1670:AH1733" si="872">IMDIV(IMPRODUCT(AE1670,AF1670),AG1670)</f>
        <v>0.629454620079589+1.19848795135775i</v>
      </c>
      <c r="AI1670">
        <f t="shared" ref="AI1670:AI1733" si="873">20*LOG10(IMABS(AH1670))</f>
        <v>2.6306448017559521</v>
      </c>
      <c r="AJ1670">
        <f t="shared" ref="AJ1670:AJ1733" si="874">IMARGUMENT(AH1670)*180/PI()</f>
        <v>62.291216965968111</v>
      </c>
      <c r="AK1670"/>
      <c r="AL1670"/>
      <c r="AM1670"/>
      <c r="AN1670"/>
    </row>
    <row r="1671" spans="1:40" x14ac:dyDescent="0.25">
      <c r="A1671"/>
      <c r="B1671">
        <f t="shared" si="840"/>
        <v>153700</v>
      </c>
      <c r="C1671" s="237" t="str">
        <f t="shared" si="843"/>
        <v>-3.23515419556998E-06+0.0159337829539935i</v>
      </c>
      <c r="D1671" s="208" t="str">
        <f t="shared" si="844"/>
        <v>-5.95703075985479+0.122159002647284i</v>
      </c>
      <c r="E1671" t="str">
        <f t="shared" si="845"/>
        <v>2870</v>
      </c>
      <c r="F1671" t="str">
        <f t="shared" si="846"/>
        <v>0.777000777000777</v>
      </c>
      <c r="G1671" t="str">
        <f t="shared" si="841"/>
        <v>0.777000777000777</v>
      </c>
      <c r="H1671" t="str">
        <f t="shared" si="847"/>
        <v>8.48591202032239+2.25354625716624i</v>
      </c>
      <c r="I1671" t="str">
        <f t="shared" si="848"/>
        <v>603.578488570939i</v>
      </c>
      <c r="J1671" t="str">
        <f t="shared" si="842"/>
        <v>-310.613628562142+130.540024056959i</v>
      </c>
      <c r="K1671" t="str">
        <f t="shared" si="849"/>
        <v>0.694063535726924-1.65149037501895i</v>
      </c>
      <c r="L1671" t="str">
        <f t="shared" si="850"/>
        <v>0.056224224386099-0.112480663675015i</v>
      </c>
      <c r="M1671" t="str">
        <f t="shared" si="851"/>
        <v>0.750287760113023-1.76397103869397i</v>
      </c>
      <c r="N1671" t="str">
        <f t="shared" si="852"/>
        <v>-0.681645623843956i</v>
      </c>
      <c r="O1671" t="str">
        <f t="shared" si="853"/>
        <v>0.776536909561238-0.630071764237282i</v>
      </c>
      <c r="P1671" t="str">
        <f t="shared" si="854"/>
        <v>0.223463090438762+0.630071764237282i</v>
      </c>
      <c r="Q1671" t="str">
        <f t="shared" si="855"/>
        <v>-0.223463090438762+0.051573859606674i</v>
      </c>
      <c r="R1671" t="str">
        <f t="shared" si="856"/>
        <v>-0.331596461375013-2.89610902772178i</v>
      </c>
      <c r="S1671" t="str">
        <f t="shared" si="857"/>
        <v>0.0707027102407925i</v>
      </c>
      <c r="T1671" t="str">
        <f t="shared" si="858"/>
        <v>0.204762757412756-0.0234447685254697i</v>
      </c>
      <c r="U1671" t="str">
        <f t="shared" si="859"/>
        <v>0.0001-1035.4908464014i</v>
      </c>
      <c r="V1671" t="str">
        <f t="shared" si="860"/>
        <v>0.00002-0.0166089678559951i</v>
      </c>
      <c r="W1671" t="str">
        <f t="shared" si="861"/>
        <v>0.0000199993584529565-0.016608701457707i</v>
      </c>
      <c r="X1671" t="str">
        <f t="shared" si="862"/>
        <v>0.000997177841932612-0.016548638200021i</v>
      </c>
      <c r="Y1671" t="str">
        <f t="shared" si="863"/>
        <v>0.009+0.965725581713502i</v>
      </c>
      <c r="Z1671" t="str">
        <f t="shared" si="864"/>
        <v>-0.209060717037413-0.0148087786658048i</v>
      </c>
      <c r="AA1671" t="str">
        <f t="shared" si="865"/>
        <v>0.133142322582327-12.6411298067444i</v>
      </c>
      <c r="AB1671" t="str">
        <f t="shared" si="866"/>
        <v>1.39403920914963-0.1596136279219i</v>
      </c>
      <c r="AC1671" t="str">
        <f t="shared" si="867"/>
        <v>1.7643767387075-2.57880094312083i</v>
      </c>
      <c r="AD1671" t="str">
        <f t="shared" si="868"/>
        <v>0.294084981123838+0.339367996427202i</v>
      </c>
      <c r="AE1671" t="str">
        <f t="shared" si="869"/>
        <v>-0.0564559914783353-0.075303556067021i</v>
      </c>
      <c r="AF1671" t="str">
        <f t="shared" si="870"/>
        <v>-14.4429427801772-2.13138725451896i</v>
      </c>
      <c r="AG1671" t="str">
        <f t="shared" si="871"/>
        <v>1.0156715231901-0.0132940234819925i</v>
      </c>
      <c r="AH1671" t="str">
        <f t="shared" si="872"/>
        <v>0.629110492518703+1.1975308099001i</v>
      </c>
      <c r="AI1671">
        <f t="shared" si="873"/>
        <v>2.6241787619505397</v>
      </c>
      <c r="AJ1671">
        <f t="shared" si="874"/>
        <v>62.285270807494214</v>
      </c>
      <c r="AK1671"/>
      <c r="AL1671"/>
      <c r="AM1671"/>
      <c r="AN1671"/>
    </row>
    <row r="1672" spans="1:40" x14ac:dyDescent="0.25">
      <c r="A1672"/>
      <c r="B1672">
        <f t="shared" si="840"/>
        <v>153800</v>
      </c>
      <c r="C1672" s="237" t="str">
        <f t="shared" si="843"/>
        <v>-3.23094860087325E-06+0.0159234228879066i</v>
      </c>
      <c r="D1672" s="208" t="str">
        <f t="shared" si="844"/>
        <v>-5.9570307276119+0.122079575473951i</v>
      </c>
      <c r="E1672" t="str">
        <f t="shared" si="845"/>
        <v>2870</v>
      </c>
      <c r="F1672" t="str">
        <f t="shared" si="846"/>
        <v>0.777000777000777</v>
      </c>
      <c r="G1672" t="str">
        <f t="shared" si="841"/>
        <v>0.777000777000777</v>
      </c>
      <c r="H1672" t="str">
        <f t="shared" si="847"/>
        <v>8.48669030469351+2.25230472983395i</v>
      </c>
      <c r="I1672" t="str">
        <f t="shared" si="848"/>
        <v>603.971187652638i</v>
      </c>
      <c r="J1672" t="str">
        <f t="shared" si="842"/>
        <v>-311.019243395315+130.624955757712i</v>
      </c>
      <c r="K1672" t="str">
        <f t="shared" si="849"/>
        <v>0.693291631267516-1.65073386902484i</v>
      </c>
      <c r="L1672" t="str">
        <f t="shared" si="850"/>
        <v>0.0561657307612982-0.112436748728627i</v>
      </c>
      <c r="M1672" t="str">
        <f t="shared" si="851"/>
        <v>0.749457362028814-1.76317061775347i</v>
      </c>
      <c r="N1672" t="str">
        <f t="shared" si="852"/>
        <v>-0.682089114815877i</v>
      </c>
      <c r="O1672" t="str">
        <f t="shared" si="853"/>
        <v>0.776257402065011-0.630416089372154i</v>
      </c>
      <c r="P1672" t="str">
        <f t="shared" si="854"/>
        <v>0.223742597934989+0.630416089372154i</v>
      </c>
      <c r="Q1672" t="str">
        <f t="shared" si="855"/>
        <v>-0.223742597934989+0.051673025443723i</v>
      </c>
      <c r="R1672" t="str">
        <f t="shared" si="856"/>
        <v>-0.331594179580031-2.89417647701908i</v>
      </c>
      <c r="S1672" t="str">
        <f t="shared" si="857"/>
        <v>0.0707487107028881i</v>
      </c>
      <c r="T1672" t="str">
        <f t="shared" si="858"/>
        <v>0.204759254295727-0.0234598606818691i</v>
      </c>
      <c r="U1672" t="str">
        <f t="shared" si="859"/>
        <v>0.0001-1034.81757536993i</v>
      </c>
      <c r="V1672" t="str">
        <f t="shared" si="860"/>
        <v>0.00002-0.016598168787168i</v>
      </c>
      <c r="W1672" t="str">
        <f t="shared" si="861"/>
        <v>0.0000199993584529565-0.0165979025620913i</v>
      </c>
      <c r="X1672" t="str">
        <f t="shared" si="862"/>
        <v>0.000995911948102555-0.0165379530583533i</v>
      </c>
      <c r="Y1672" t="str">
        <f t="shared" si="863"/>
        <v>0.009+0.96635390024422i</v>
      </c>
      <c r="Z1672" t="str">
        <f t="shared" si="864"/>
        <v>-0.208785398101469-0.0147796463875916i</v>
      </c>
      <c r="AA1672" t="str">
        <f t="shared" si="865"/>
        <v>0.132946422724759-12.6326275262218i</v>
      </c>
      <c r="AB1672" t="str">
        <f t="shared" si="866"/>
        <v>1.39401535968328-0.159716376380835i</v>
      </c>
      <c r="AC1672" t="str">
        <f t="shared" si="867"/>
        <v>1.76314785208714-2.57758753700578i</v>
      </c>
      <c r="AD1672" t="str">
        <f t="shared" si="868"/>
        <v>0.294231696851051+0.339558351675267i</v>
      </c>
      <c r="AE1672" t="str">
        <f t="shared" si="869"/>
        <v>-0.0564127295954035-0.0752434660686787i</v>
      </c>
      <c r="AF1672" t="str">
        <f t="shared" si="870"/>
        <v>-14.4437210323054-2.13022515436i</v>
      </c>
      <c r="AG1672" t="str">
        <f t="shared" si="871"/>
        <v>1.01566964505868-0.0132918304397289i</v>
      </c>
      <c r="AH1672" t="str">
        <f t="shared" si="872"/>
        <v>0.628766977359442+1.19657500740698i</v>
      </c>
      <c r="AI1672">
        <f t="shared" si="873"/>
        <v>2.6177174457338728</v>
      </c>
      <c r="AJ1672">
        <f t="shared" si="874"/>
        <v>62.279319207750738</v>
      </c>
      <c r="AK1672"/>
      <c r="AL1672"/>
      <c r="AM1672"/>
      <c r="AN1672"/>
    </row>
    <row r="1673" spans="1:40" x14ac:dyDescent="0.25">
      <c r="A1673"/>
      <c r="B1673">
        <f t="shared" si="840"/>
        <v>153900</v>
      </c>
      <c r="C1673" s="237" t="str">
        <f t="shared" si="843"/>
        <v>-0.0000032267512015527+0.0159130762851919i</v>
      </c>
      <c r="D1673" s="208" t="str">
        <f t="shared" si="844"/>
        <v>-5.95703069543184+0.122000251519805i</v>
      </c>
      <c r="E1673" t="str">
        <f t="shared" si="845"/>
        <v>2870</v>
      </c>
      <c r="F1673" t="str">
        <f t="shared" si="846"/>
        <v>0.777000777000777</v>
      </c>
      <c r="G1673" t="str">
        <f t="shared" si="841"/>
        <v>0.777000777000777</v>
      </c>
      <c r="H1673" t="str">
        <f t="shared" si="847"/>
        <v>8.48746722663318+2.25106442454698i</v>
      </c>
      <c r="I1673" t="str">
        <f t="shared" si="848"/>
        <v>604.363886734336i</v>
      </c>
      <c r="J1673" t="str">
        <f t="shared" si="842"/>
        <v>-311.425122043014+130.709887458464i</v>
      </c>
      <c r="K1673" t="str">
        <f t="shared" si="849"/>
        <v>0.692520941451667-1.6499778471423i</v>
      </c>
      <c r="L1673" t="str">
        <f t="shared" si="850"/>
        <v>0.0561073207931858-0.112392849089673i</v>
      </c>
      <c r="M1673" t="str">
        <f t="shared" si="851"/>
        <v>0.748628262244853-1.76237069623197i</v>
      </c>
      <c r="N1673" t="str">
        <f t="shared" si="852"/>
        <v>-0.682532605787799i</v>
      </c>
      <c r="O1673" t="str">
        <f t="shared" si="853"/>
        <v>0.775977741891187-0.630760290514118i</v>
      </c>
      <c r="P1673" t="str">
        <f t="shared" si="854"/>
        <v>0.224022258108813+0.630760290514118i</v>
      </c>
      <c r="Q1673" t="str">
        <f t="shared" si="855"/>
        <v>-0.224022258108813+0.051772315273681i</v>
      </c>
      <c r="R1673" t="str">
        <f t="shared" si="856"/>
        <v>-0.331591896245961-2.89224640523911i</v>
      </c>
      <c r="S1673" t="str">
        <f t="shared" si="857"/>
        <v>0.0707947111649835i</v>
      </c>
      <c r="T1673" t="str">
        <f t="shared" si="858"/>
        <v>0.204755748876865-0.023474952519382i</v>
      </c>
      <c r="U1673" t="str">
        <f t="shared" si="859"/>
        <v>0.0001-1034.14517928457i</v>
      </c>
      <c r="V1673" t="str">
        <f t="shared" si="860"/>
        <v>0.00002-0.0165873837522186i</v>
      </c>
      <c r="W1673" t="str">
        <f t="shared" si="861"/>
        <v>0.0000199993584529566-0.0165871177001283i</v>
      </c>
      <c r="X1673" t="str">
        <f t="shared" si="862"/>
        <v>0.000994648509697374-0.0165272816577079i</v>
      </c>
      <c r="Y1673" t="str">
        <f t="shared" si="863"/>
        <v>0.009+0.966982218774938i</v>
      </c>
      <c r="Z1673" t="str">
        <f t="shared" si="864"/>
        <v>-0.208510624939422-0.014750591506945i</v>
      </c>
      <c r="AA1673" t="str">
        <f t="shared" si="865"/>
        <v>0.132750965540346-12.624136855086i</v>
      </c>
      <c r="AB1673" t="str">
        <f t="shared" si="866"/>
        <v>1.39399149454589-0.159819122668768i</v>
      </c>
      <c r="AC1673" t="str">
        <f t="shared" si="867"/>
        <v>1.76192089165706-2.5763748728613i</v>
      </c>
      <c r="AD1673" t="str">
        <f t="shared" si="868"/>
        <v>0.294378495529716+0.339748645446687i</v>
      </c>
      <c r="AE1673" t="str">
        <f t="shared" si="869"/>
        <v>-0.0563695505876059-0.0751834593203985i</v>
      </c>
      <c r="AF1673" t="str">
        <f t="shared" si="870"/>
        <v>-14.444497922065-2.12906417302718i</v>
      </c>
      <c r="AG1673" t="str">
        <f t="shared" si="871"/>
        <v>1.01566776698199-0.0132896442836153i</v>
      </c>
      <c r="AH1673" t="str">
        <f t="shared" si="872"/>
        <v>0.628424073057953+1.19562054088953i</v>
      </c>
      <c r="AI1673">
        <f t="shared" si="873"/>
        <v>2.6112608456541682</v>
      </c>
      <c r="AJ1673">
        <f t="shared" si="874"/>
        <v>62.273362173125548</v>
      </c>
      <c r="AK1673"/>
      <c r="AL1673"/>
      <c r="AM1673"/>
      <c r="AN1673"/>
    </row>
    <row r="1674" spans="1:40" x14ac:dyDescent="0.25">
      <c r="A1674"/>
      <c r="B1674">
        <f t="shared" si="840"/>
        <v>154000</v>
      </c>
      <c r="C1674" s="237" t="str">
        <f t="shared" si="843"/>
        <v>-3.22256197632855E-06+0.0159027431196218i</v>
      </c>
      <c r="D1674" s="208" t="str">
        <f t="shared" si="844"/>
        <v>-5.95703066331444+0.121921030583767i</v>
      </c>
      <c r="E1674" t="str">
        <f t="shared" si="845"/>
        <v>2870</v>
      </c>
      <c r="F1674" t="str">
        <f t="shared" si="846"/>
        <v>0.777000777000777</v>
      </c>
      <c r="G1674" t="str">
        <f t="shared" si="841"/>
        <v>0.777000777000777</v>
      </c>
      <c r="H1674" t="str">
        <f t="shared" si="847"/>
        <v>8.48824278922472+2.24982533980989i</v>
      </c>
      <c r="I1674" t="str">
        <f t="shared" si="848"/>
        <v>604.756585816035i</v>
      </c>
      <c r="J1674" t="str">
        <f t="shared" si="842"/>
        <v>-311.831264505238+130.794819159217i</v>
      </c>
      <c r="K1674" t="str">
        <f t="shared" si="849"/>
        <v>0.691751463901988-1.64922230940449i</v>
      </c>
      <c r="L1674" t="str">
        <f t="shared" si="850"/>
        <v>0.0560489943393593-0.112348964799375i</v>
      </c>
      <c r="M1674" t="str">
        <f t="shared" si="851"/>
        <v>0.747800458241347-1.76157127420386i</v>
      </c>
      <c r="N1674" t="str">
        <f t="shared" si="852"/>
        <v>-0.682976096759721i</v>
      </c>
      <c r="O1674" t="str">
        <f t="shared" si="853"/>
        <v>0.775697929094771-0.631104367595474i</v>
      </c>
      <c r="P1674" t="str">
        <f t="shared" si="854"/>
        <v>0.224302070905229+0.631104367595474i</v>
      </c>
      <c r="Q1674" t="str">
        <f t="shared" si="855"/>
        <v>-0.224302070905229+0.0518717291642471i</v>
      </c>
      <c r="R1674" t="str">
        <f t="shared" si="856"/>
        <v>-0.331589611372692-2.89031880755214i</v>
      </c>
      <c r="S1674" t="str">
        <f t="shared" si="857"/>
        <v>0.0708407116270791i</v>
      </c>
      <c r="T1674" t="str">
        <f t="shared" si="858"/>
        <v>0.204752241156124-0.0234900440377881i</v>
      </c>
      <c r="U1674" t="str">
        <f t="shared" si="859"/>
        <v>0.0001-1033.47365644088i</v>
      </c>
      <c r="V1674" t="str">
        <f t="shared" si="860"/>
        <v>0.00002-0.0165766127238081i</v>
      </c>
      <c r="W1674" t="str">
        <f t="shared" si="861"/>
        <v>0.0000199993584529567-0.0165763468444794i</v>
      </c>
      <c r="X1674" t="str">
        <f t="shared" si="862"/>
        <v>0.000993387520378197-0.01651662397169i</v>
      </c>
      <c r="Y1674" t="str">
        <f t="shared" si="863"/>
        <v>0.009+0.967610537305656i</v>
      </c>
      <c r="Z1674" t="str">
        <f t="shared" si="864"/>
        <v>-0.208236396103877-0.014721613765322i</v>
      </c>
      <c r="AA1674" t="str">
        <f t="shared" si="865"/>
        <v>0.13255594967539-12.6156577692381i</v>
      </c>
      <c r="AB1674" t="str">
        <f t="shared" si="866"/>
        <v>1.39396761373714-0.159921866784199i</v>
      </c>
      <c r="AC1674" t="str">
        <f t="shared" si="867"/>
        <v>1.76069585368213-2.57516295079388i</v>
      </c>
      <c r="AD1674" t="str">
        <f t="shared" si="868"/>
        <v>0.29452537713649+0.339938877708257i</v>
      </c>
      <c r="AE1674" t="str">
        <f t="shared" si="869"/>
        <v>-0.0563264542345995-0.0751235356358528i</v>
      </c>
      <c r="AF1674" t="str">
        <f t="shared" si="870"/>
        <v>-14.4452734525392-2.12790430922612i</v>
      </c>
      <c r="AG1674" t="str">
        <f t="shared" si="871"/>
        <v>1.0156658889576-0.0132874649983876i</v>
      </c>
      <c r="AH1674" t="str">
        <f t="shared" si="872"/>
        <v>0.628081778075158+1.19466740736791i</v>
      </c>
      <c r="AI1674">
        <f t="shared" si="873"/>
        <v>2.6048089542767987</v>
      </c>
      <c r="AJ1674">
        <f t="shared" si="874"/>
        <v>62.267399710000696</v>
      </c>
      <c r="AK1674"/>
      <c r="AL1674"/>
      <c r="AM1674"/>
      <c r="AN1674"/>
    </row>
    <row r="1675" spans="1:40" x14ac:dyDescent="0.25">
      <c r="A1675"/>
      <c r="B1675">
        <f t="shared" si="840"/>
        <v>154100</v>
      </c>
      <c r="C1675" s="237" t="str">
        <f t="shared" si="843"/>
        <v>-3.21838090399003E-06+0.0158924233650372i</v>
      </c>
      <c r="D1675" s="208" t="str">
        <f t="shared" si="844"/>
        <v>-5.95703063125956+0.121841912465285i</v>
      </c>
      <c r="E1675" t="str">
        <f t="shared" si="845"/>
        <v>2870</v>
      </c>
      <c r="F1675" t="str">
        <f t="shared" si="846"/>
        <v>0.777000777000777</v>
      </c>
      <c r="G1675" t="str">
        <f t="shared" si="841"/>
        <v>0.777000777000777</v>
      </c>
      <c r="H1675" t="str">
        <f t="shared" si="847"/>
        <v>8.48901699554307+2.24858747412867i</v>
      </c>
      <c r="I1675" t="str">
        <f t="shared" si="848"/>
        <v>605.149284897734i</v>
      </c>
      <c r="J1675" t="str">
        <f t="shared" si="842"/>
        <v>-312.237670781989+130.87975085997i</v>
      </c>
      <c r="K1675" t="str">
        <f t="shared" si="849"/>
        <v>0.690983196246372-1.64846725584232i</v>
      </c>
      <c r="L1675" t="str">
        <f t="shared" si="850"/>
        <v>0.0559907512576693-0.112305095898723i</v>
      </c>
      <c r="M1675" t="str">
        <f t="shared" si="851"/>
        <v>0.746973947504041-1.76077235174104i</v>
      </c>
      <c r="N1675" t="str">
        <f t="shared" si="852"/>
        <v>-0.683419587731643i</v>
      </c>
      <c r="O1675" t="str">
        <f t="shared" si="853"/>
        <v>0.775417963730799-0.631448320548548i</v>
      </c>
      <c r="P1675" t="str">
        <f t="shared" si="854"/>
        <v>0.224582036269201+0.631448320548548i</v>
      </c>
      <c r="Q1675" t="str">
        <f t="shared" si="855"/>
        <v>-0.224582036269201+0.051971267183095i</v>
      </c>
      <c r="R1675" t="str">
        <f t="shared" si="856"/>
        <v>-0.331587324960118-2.88839367914101i</v>
      </c>
      <c r="S1675" t="str">
        <f t="shared" si="857"/>
        <v>0.0708867120891745i</v>
      </c>
      <c r="T1675" t="str">
        <f t="shared" si="858"/>
        <v>0.20474873113346-0.0235051352368674i</v>
      </c>
      <c r="U1675" t="str">
        <f t="shared" si="859"/>
        <v>0.0001-1032.80300513884i</v>
      </c>
      <c r="V1675" t="str">
        <f t="shared" si="860"/>
        <v>0.00002-0.0165658556746687i</v>
      </c>
      <c r="W1675" t="str">
        <f t="shared" si="861"/>
        <v>0.0000199993584529567-0.0165655899678773i</v>
      </c>
      <c r="X1675" t="str">
        <f t="shared" si="862"/>
        <v>0.00099212897382661-0.0165059799739723i</v>
      </c>
      <c r="Y1675" t="str">
        <f t="shared" si="863"/>
        <v>0.009+0.968238855836374i</v>
      </c>
      <c r="Z1675" t="str">
        <f t="shared" si="864"/>
        <v>-0.207962710152253-0.0146927129052216i</v>
      </c>
      <c r="AA1675" t="str">
        <f t="shared" si="865"/>
        <v>0.132361373781409-12.6071902446467i</v>
      </c>
      <c r="AB1675" t="str">
        <f t="shared" si="866"/>
        <v>1.39394371725675-0.160024608725632i</v>
      </c>
      <c r="AC1675" t="str">
        <f t="shared" si="867"/>
        <v>1.75947273443546-2.57395177090639i</v>
      </c>
      <c r="AD1675" t="str">
        <f t="shared" si="868"/>
        <v>0.294672341648012+0.340129048426782i</v>
      </c>
      <c r="AE1675" t="str">
        <f t="shared" si="869"/>
        <v>-0.0562834403167704-0.0750636948292842i</v>
      </c>
      <c r="AF1675" t="str">
        <f t="shared" si="870"/>
        <v>-14.4460476268026-2.12674556166339i</v>
      </c>
      <c r="AG1675" t="str">
        <f t="shared" si="871"/>
        <v>1.01566401098307-0.013285292568823i</v>
      </c>
      <c r="AH1675" t="str">
        <f t="shared" si="872"/>
        <v>0.627740090876726+1.19371560387123i</v>
      </c>
      <c r="AI1675">
        <f t="shared" si="873"/>
        <v>2.5983617641839798</v>
      </c>
      <c r="AJ1675">
        <f t="shared" si="874"/>
        <v>62.26143182475208</v>
      </c>
      <c r="AK1675"/>
      <c r="AL1675"/>
      <c r="AM1675"/>
      <c r="AN1675"/>
    </row>
    <row r="1676" spans="1:40" x14ac:dyDescent="0.25">
      <c r="A1676"/>
      <c r="B1676">
        <f t="shared" si="840"/>
        <v>154200</v>
      </c>
      <c r="C1676" s="237" t="str">
        <f t="shared" si="843"/>
        <v>-3.21420796339517E-06+0.0158821169953467i</v>
      </c>
      <c r="D1676" s="208" t="str">
        <f t="shared" si="844"/>
        <v>-5.95703059926701+0.121762896964325i</v>
      </c>
      <c r="E1676" t="str">
        <f t="shared" si="845"/>
        <v>2870</v>
      </c>
      <c r="F1676" t="str">
        <f t="shared" si="846"/>
        <v>0.777000777000777</v>
      </c>
      <c r="G1676" t="str">
        <f t="shared" si="841"/>
        <v>0.777000777000777</v>
      </c>
      <c r="H1676" t="str">
        <f t="shared" si="847"/>
        <v>8.48978984865472+2.2473508260108i</v>
      </c>
      <c r="I1676" t="str">
        <f t="shared" si="848"/>
        <v>605.541983979433i</v>
      </c>
      <c r="J1676" t="str">
        <f t="shared" si="842"/>
        <v>-312.644340873264+130.964682560723i</v>
      </c>
      <c r="K1676" t="str">
        <f t="shared" si="849"/>
        <v>0.690216136118029-1.64771268648445i</v>
      </c>
      <c r="L1676" t="str">
        <f t="shared" si="850"/>
        <v>0.0559325914062205-0.112261242428473i</v>
      </c>
      <c r="M1676" t="str">
        <f t="shared" si="851"/>
        <v>0.74614872752425-1.75997392891292i</v>
      </c>
      <c r="N1676" t="str">
        <f t="shared" si="852"/>
        <v>-0.683863078703565i</v>
      </c>
      <c r="O1676" t="str">
        <f t="shared" si="853"/>
        <v>0.775137845854334-0.631792149305689i</v>
      </c>
      <c r="P1676" t="str">
        <f t="shared" si="854"/>
        <v>0.224862154145666+0.631792149305689i</v>
      </c>
      <c r="Q1676" t="str">
        <f t="shared" si="855"/>
        <v>-0.224862154145666+0.0520709293978759i</v>
      </c>
      <c r="R1676" t="str">
        <f t="shared" si="856"/>
        <v>-0.331585037008127-2.88647101520103i</v>
      </c>
      <c r="S1676" t="str">
        <f t="shared" si="857"/>
        <v>0.0709327125512701i</v>
      </c>
      <c r="T1676" t="str">
        <f t="shared" si="858"/>
        <v>0.204745218808827-0.0235202261163997i</v>
      </c>
      <c r="U1676" t="str">
        <f t="shared" si="859"/>
        <v>0.0001-1032.13322368285i</v>
      </c>
      <c r="V1676" t="str">
        <f t="shared" si="860"/>
        <v>0.00002-0.0165551125776034i</v>
      </c>
      <c r="W1676" t="str">
        <f t="shared" si="861"/>
        <v>0.0000199993584529566-0.0165548470431256i</v>
      </c>
      <c r="X1676" t="str">
        <f t="shared" si="862"/>
        <v>0.000990872863744556-0.0164953496382947i</v>
      </c>
      <c r="Y1676" t="str">
        <f t="shared" si="863"/>
        <v>0.009+0.968867174367092i</v>
      </c>
      <c r="Z1676" t="str">
        <f t="shared" si="864"/>
        <v>-0.207689565646769-0.0146638886701786i</v>
      </c>
      <c r="AA1676" t="str">
        <f t="shared" si="865"/>
        <v>0.132167236515114-12.5987342573475i</v>
      </c>
      <c r="AB1676" t="str">
        <f t="shared" si="866"/>
        <v>1.39391980510438-0.160127348491566i</v>
      </c>
      <c r="AC1676" t="str">
        <f t="shared" si="867"/>
        <v>1.75825153019837-2.5727413332979i</v>
      </c>
      <c r="AD1676" t="str">
        <f t="shared" si="868"/>
        <v>0.294819389040913+0.340319157569062i</v>
      </c>
      <c r="AE1676" t="str">
        <f t="shared" si="869"/>
        <v>-0.0562405086152314-0.0750039367154989i</v>
      </c>
      <c r="AF1676" t="str">
        <f t="shared" si="870"/>
        <v>-14.4468204479217-2.12558792904648i</v>
      </c>
      <c r="AG1676" t="str">
        <f t="shared" si="871"/>
        <v>1.015662133056-0.0132831269797405i</v>
      </c>
      <c r="AH1676" t="str">
        <f t="shared" si="872"/>
        <v>0.627399009933078+1.19276512743749i</v>
      </c>
      <c r="AI1676">
        <f t="shared" si="873"/>
        <v>2.5919192679746539</v>
      </c>
      <c r="AJ1676">
        <f t="shared" si="874"/>
        <v>62.255458523748096</v>
      </c>
      <c r="AK1676"/>
      <c r="AL1676"/>
      <c r="AM1676"/>
      <c r="AN1676"/>
    </row>
    <row r="1677" spans="1:40" x14ac:dyDescent="0.25">
      <c r="A1677"/>
      <c r="B1677">
        <f t="shared" si="840"/>
        <v>154300</v>
      </c>
      <c r="C1677" s="237" t="str">
        <f t="shared" si="843"/>
        <v>-3.21004313347043E-06+0.0158718239845264i</v>
      </c>
      <c r="D1677" s="208" t="str">
        <f t="shared" si="844"/>
        <v>-5.95703056733665+0.121683983881369i</v>
      </c>
      <c r="E1677" t="str">
        <f t="shared" si="845"/>
        <v>2870</v>
      </c>
      <c r="F1677" t="str">
        <f t="shared" si="846"/>
        <v>0.777000777000777</v>
      </c>
      <c r="G1677" t="str">
        <f t="shared" si="841"/>
        <v>0.777000777000777</v>
      </c>
      <c r="H1677" t="str">
        <f t="shared" si="847"/>
        <v>8.49056135161783+2.24611539396522i</v>
      </c>
      <c r="I1677" t="str">
        <f t="shared" si="848"/>
        <v>605.934683061131i</v>
      </c>
      <c r="J1677" t="str">
        <f t="shared" si="842"/>
        <v>-313.051274779066+131.049614261475i</v>
      </c>
      <c r="K1677" t="str">
        <f t="shared" si="849"/>
        <v>0.689450281155425-1.64695860135729i</v>
      </c>
      <c r="L1677" t="str">
        <f t="shared" si="850"/>
        <v>0.055874514643369-0.11221740442915i</v>
      </c>
      <c r="M1677" t="str">
        <f t="shared" si="851"/>
        <v>0.745324795798794-1.75917600578644i</v>
      </c>
      <c r="N1677" t="str">
        <f t="shared" si="852"/>
        <v>-0.684306569675487i</v>
      </c>
      <c r="O1677" t="str">
        <f t="shared" si="853"/>
        <v>0.774857575520472-0.632135853799273i</v>
      </c>
      <c r="P1677" t="str">
        <f t="shared" si="854"/>
        <v>0.225142424479528+0.632135853799273i</v>
      </c>
      <c r="Q1677" t="str">
        <f t="shared" si="855"/>
        <v>-0.225142424479528+0.052170715876214i</v>
      </c>
      <c r="R1677" t="str">
        <f t="shared" si="856"/>
        <v>-0.331582747516621-2.88455081093999i</v>
      </c>
      <c r="S1677" t="str">
        <f t="shared" si="857"/>
        <v>0.0709787130133656i</v>
      </c>
      <c r="T1677" t="str">
        <f t="shared" si="858"/>
        <v>0.204741704182181-0.0235353166761655i</v>
      </c>
      <c r="U1677" t="str">
        <f t="shared" si="859"/>
        <v>0.0001-1031.46431038169i</v>
      </c>
      <c r="V1677" t="str">
        <f t="shared" si="860"/>
        <v>0.00002-0.0165443834054857i</v>
      </c>
      <c r="W1677" t="str">
        <f t="shared" si="861"/>
        <v>0.0000199993584529565-0.0165441180430981i</v>
      </c>
      <c r="X1677" t="str">
        <f t="shared" si="862"/>
        <v>0.000989619183854202-0.0164847329384637i</v>
      </c>
      <c r="Y1677" t="str">
        <f t="shared" si="863"/>
        <v>0.009+0.96949549289781i</v>
      </c>
      <c r="Z1677" t="str">
        <f t="shared" si="864"/>
        <v>-0.20741696115441-0.0146351408047589i</v>
      </c>
      <c r="AA1677" t="str">
        <f t="shared" si="865"/>
        <v>0.131973536538384-12.5902897834432i</v>
      </c>
      <c r="AB1677" t="str">
        <f t="shared" si="866"/>
        <v>1.39389587727975-0.160230086080507i</v>
      </c>
      <c r="AC1677" t="str">
        <f t="shared" si="867"/>
        <v>1.75703223726039-2.57153163806395i</v>
      </c>
      <c r="AD1677" t="str">
        <f t="shared" si="868"/>
        <v>0.294966519291803+0.340509205101909i</v>
      </c>
      <c r="AE1677" t="str">
        <f t="shared" si="869"/>
        <v>-0.0561976589118164-0.0749442611098667i</v>
      </c>
      <c r="AF1677" t="str">
        <f t="shared" si="870"/>
        <v>-14.4475919189545-2.12443141008385i</v>
      </c>
      <c r="AG1677" t="str">
        <f t="shared" si="871"/>
        <v>1.01566025517396-0.0132809682159999i</v>
      </c>
      <c r="AH1677" t="str">
        <f t="shared" si="872"/>
        <v>0.627058533719336+1.19181597511359i</v>
      </c>
      <c r="AI1677">
        <f t="shared" si="873"/>
        <v>2.585481458264574</v>
      </c>
      <c r="AJ1677">
        <f t="shared" si="874"/>
        <v>62.249479813351712</v>
      </c>
      <c r="AK1677"/>
      <c r="AL1677"/>
      <c r="AM1677"/>
      <c r="AN1677"/>
    </row>
    <row r="1678" spans="1:40" x14ac:dyDescent="0.25">
      <c r="A1678"/>
      <c r="B1678">
        <f t="shared" si="840"/>
        <v>154400</v>
      </c>
      <c r="C1678" s="237" t="str">
        <f t="shared" si="843"/>
        <v>-3.20588639321054E-06+0.0158615443066201i</v>
      </c>
      <c r="D1678" s="208" t="str">
        <f t="shared" si="844"/>
        <v>-5.95703053546831+0.121605173017421i</v>
      </c>
      <c r="E1678" t="str">
        <f t="shared" si="845"/>
        <v>2870</v>
      </c>
      <c r="F1678" t="str">
        <f t="shared" si="846"/>
        <v>0.777000777000777</v>
      </c>
      <c r="G1678" t="str">
        <f t="shared" si="841"/>
        <v>0.777000777000777</v>
      </c>
      <c r="H1678" t="str">
        <f t="shared" si="847"/>
        <v>8.4913315074822+2.24488117650237i</v>
      </c>
      <c r="I1678" t="str">
        <f t="shared" si="848"/>
        <v>606.32738214283i</v>
      </c>
      <c r="J1678" t="str">
        <f t="shared" si="842"/>
        <v>-313.458472499393+131.134545962228i</v>
      </c>
      <c r="K1678" t="str">
        <f t="shared" si="849"/>
        <v>0.688685629002327-1.64620500048503i</v>
      </c>
      <c r="L1678" t="str">
        <f t="shared" si="850"/>
        <v>0.0558165208277236-0.11217358194105i</v>
      </c>
      <c r="M1678" t="str">
        <f t="shared" si="851"/>
        <v>0.744502149830051-1.75837858242608i</v>
      </c>
      <c r="N1678" t="str">
        <f t="shared" si="852"/>
        <v>-0.684750060647409i</v>
      </c>
      <c r="O1678" t="str">
        <f t="shared" si="853"/>
        <v>0.774577152784338-0.632479433961697i</v>
      </c>
      <c r="P1678" t="str">
        <f t="shared" si="854"/>
        <v>0.225422847215662+0.632479433961697i</v>
      </c>
      <c r="Q1678" t="str">
        <f t="shared" si="855"/>
        <v>-0.225422847215662+0.0522706266857119i</v>
      </c>
      <c r="R1678" t="str">
        <f t="shared" si="856"/>
        <v>-0.331580456485474-2.88263306157806i</v>
      </c>
      <c r="S1678" t="str">
        <f t="shared" si="857"/>
        <v>0.071024713475461i</v>
      </c>
      <c r="T1678" t="str">
        <f t="shared" si="858"/>
        <v>0.204738187253473-0.0235504069159434i</v>
      </c>
      <c r="U1678" t="str">
        <f t="shared" si="859"/>
        <v>0.0001-1030.79626354855i</v>
      </c>
      <c r="V1678" t="str">
        <f t="shared" si="860"/>
        <v>0.00002-0.0165336681312594i</v>
      </c>
      <c r="W1678" t="str">
        <f t="shared" si="861"/>
        <v>0.0000199993584529566-0.0165334029407392i</v>
      </c>
      <c r="X1678" t="str">
        <f t="shared" si="862"/>
        <v>0.000988367927897941-0.0164741298483528i</v>
      </c>
      <c r="Y1678" t="str">
        <f t="shared" si="863"/>
        <v>0.009+0.970123811428528i</v>
      </c>
      <c r="Z1678" t="str">
        <f t="shared" si="864"/>
        <v>-0.207144895246926-0.0146064690545555i</v>
      </c>
      <c r="AA1678" t="str">
        <f t="shared" si="865"/>
        <v>0.131780272518242-12.5818567991035i</v>
      </c>
      <c r="AB1678" t="str">
        <f t="shared" si="866"/>
        <v>1.39387193378253-0.160332821490948i</v>
      </c>
      <c r="AC1678" t="str">
        <f t="shared" si="867"/>
        <v>1.75581485191924-2.57032268529635i</v>
      </c>
      <c r="AD1678" t="str">
        <f t="shared" si="868"/>
        <v>0.29511373237728+0.340699190992129i</v>
      </c>
      <c r="AE1678" t="str">
        <f t="shared" si="869"/>
        <v>-0.0561548909890821-0.0748846678283197i</v>
      </c>
      <c r="AF1678" t="str">
        <f t="shared" si="870"/>
        <v>-14.4483620429505-2.12327600348495i</v>
      </c>
      <c r="AG1678" t="str">
        <f t="shared" si="871"/>
        <v>1.01565837733457-0.0132788162625028i</v>
      </c>
      <c r="AH1678" t="str">
        <f t="shared" si="872"/>
        <v>0.626718660715318+1.19086814395523i</v>
      </c>
      <c r="AI1678">
        <f t="shared" si="873"/>
        <v>2.5790483276859271</v>
      </c>
      <c r="AJ1678">
        <f t="shared" si="874"/>
        <v>62.243495699918711</v>
      </c>
      <c r="AK1678"/>
      <c r="AL1678"/>
      <c r="AM1678"/>
      <c r="AN1678"/>
    </row>
    <row r="1679" spans="1:40" x14ac:dyDescent="0.25">
      <c r="A1679"/>
      <c r="B1679">
        <f t="shared" si="840"/>
        <v>154500</v>
      </c>
      <c r="C1679" s="237" t="str">
        <f t="shared" si="843"/>
        <v>-3.20173772167815E-06+0.0158512779357386i</v>
      </c>
      <c r="D1679" s="208" t="str">
        <f t="shared" si="844"/>
        <v>-5.95703050366183+0.121526464173996i</v>
      </c>
      <c r="E1679" t="str">
        <f t="shared" si="845"/>
        <v>2870</v>
      </c>
      <c r="F1679" t="str">
        <f t="shared" si="846"/>
        <v>0.777000777000777</v>
      </c>
      <c r="G1679" t="str">
        <f t="shared" si="841"/>
        <v>0.777000777000777</v>
      </c>
      <c r="H1679" t="str">
        <f t="shared" si="847"/>
        <v>8.49210031928929+2.24364817213412i</v>
      </c>
      <c r="I1679" t="str">
        <f t="shared" si="848"/>
        <v>606.720081224529i</v>
      </c>
      <c r="J1679" t="str">
        <f t="shared" si="842"/>
        <v>-313.865934034245+131.219477662981i</v>
      </c>
      <c r="K1679" t="str">
        <f t="shared" si="849"/>
        <v>0.68792217730774-1.64545188388963i</v>
      </c>
      <c r="L1679" t="str">
        <f t="shared" si="850"/>
        <v>0.0557586098181449-0.112129775004238i</v>
      </c>
      <c r="M1679" t="str">
        <f t="shared" si="851"/>
        <v>0.743680787125885-1.75758165889387i</v>
      </c>
      <c r="N1679" t="str">
        <f t="shared" si="852"/>
        <v>-0.685193551619331i</v>
      </c>
      <c r="O1679" t="str">
        <f t="shared" si="853"/>
        <v>0.774296577701085-0.632822889725385i</v>
      </c>
      <c r="P1679" t="str">
        <f t="shared" si="854"/>
        <v>0.225703422298915+0.632822889725385i</v>
      </c>
      <c r="Q1679" t="str">
        <f t="shared" si="855"/>
        <v>-0.225703422298915+0.052370661893946i</v>
      </c>
      <c r="R1679" t="str">
        <f t="shared" si="856"/>
        <v>-0.33157816391459-2.8807177623478i</v>
      </c>
      <c r="S1679" t="str">
        <f t="shared" si="857"/>
        <v>0.0710707139375566i</v>
      </c>
      <c r="T1679" t="str">
        <f t="shared" si="858"/>
        <v>0.204734668022659-0.0235654968355141i</v>
      </c>
      <c r="U1679" t="str">
        <f t="shared" si="859"/>
        <v>0.0001-1030.12908150094i</v>
      </c>
      <c r="V1679" t="str">
        <f t="shared" si="860"/>
        <v>0.00002-0.0165229667279382i</v>
      </c>
      <c r="W1679" t="str">
        <f t="shared" si="861"/>
        <v>0.0000199993584529565-0.0165227017090628i</v>
      </c>
      <c r="X1679" t="str">
        <f t="shared" si="862"/>
        <v>0.000987119089638203-0.0164635403419015i</v>
      </c>
      <c r="Y1679" t="str">
        <f t="shared" si="863"/>
        <v>0.009+0.970752129959246i</v>
      </c>
      <c r="Z1679" t="str">
        <f t="shared" si="864"/>
        <v>-0.206873366500793-0.0145778731661819i</v>
      </c>
      <c r="AA1679" t="str">
        <f t="shared" si="865"/>
        <v>0.13158744312683-12.5734352805644i</v>
      </c>
      <c r="AB1679" t="str">
        <f t="shared" si="866"/>
        <v>1.3938479746124-0.160435554721396i</v>
      </c>
      <c r="AC1679" t="str">
        <f t="shared" si="867"/>
        <v>1.75459937048078-2.56911447508331i</v>
      </c>
      <c r="AD1679" t="str">
        <f t="shared" si="868"/>
        <v>0.29526102827393+0.340889115206537i</v>
      </c>
      <c r="AE1679" t="str">
        <f t="shared" si="869"/>
        <v>-0.0561122046303007-0.0748251566873465i</v>
      </c>
      <c r="AF1679" t="str">
        <f t="shared" si="870"/>
        <v>-14.4491308229511-2.12212170796012i</v>
      </c>
      <c r="AG1679" t="str">
        <f t="shared" si="871"/>
        <v>1.01565649953542-0.0132766711041916i</v>
      </c>
      <c r="AH1679" t="str">
        <f t="shared" si="872"/>
        <v>0.626379389405549+1.18992163102697i</v>
      </c>
      <c r="AI1679">
        <f t="shared" si="873"/>
        <v>2.5726198688878839</v>
      </c>
      <c r="AJ1679">
        <f t="shared" si="874"/>
        <v>62.237506189798438</v>
      </c>
      <c r="AK1679"/>
      <c r="AL1679"/>
      <c r="AM1679"/>
      <c r="AN1679"/>
    </row>
    <row r="1680" spans="1:40" x14ac:dyDescent="0.25">
      <c r="A1680"/>
      <c r="B1680">
        <f t="shared" si="840"/>
        <v>154600</v>
      </c>
      <c r="C1680" s="237" t="str">
        <f t="shared" si="843"/>
        <v>-3.19759709800362E-06+0.0158410248460597i</v>
      </c>
      <c r="D1680" s="208" t="str">
        <f t="shared" si="844"/>
        <v>-5.95703047191704+0.121447857153124i</v>
      </c>
      <c r="E1680" t="str">
        <f t="shared" si="845"/>
        <v>2870</v>
      </c>
      <c r="F1680" t="str">
        <f t="shared" si="846"/>
        <v>0.777000777000777</v>
      </c>
      <c r="G1680" t="str">
        <f t="shared" si="841"/>
        <v>0.777000777000777</v>
      </c>
      <c r="H1680" t="str">
        <f t="shared" si="847"/>
        <v>8.49286779007229+2.24241637937389i</v>
      </c>
      <c r="I1680" t="str">
        <f t="shared" si="848"/>
        <v>607.112780306227i</v>
      </c>
      <c r="J1680" t="str">
        <f t="shared" si="842"/>
        <v>-314.273659383624+131.304409363734i</v>
      </c>
      <c r="K1680" t="str">
        <f t="shared" si="849"/>
        <v>0.68715992372591-1.64469925159086i</v>
      </c>
      <c r="L1680" t="str">
        <f t="shared" si="850"/>
        <v>0.0557007814737447-0.11208598365855i</v>
      </c>
      <c r="M1680" t="str">
        <f t="shared" si="851"/>
        <v>0.742860705199655-1.75678523524941i</v>
      </c>
      <c r="N1680" t="str">
        <f t="shared" si="852"/>
        <v>-0.685637042591253i</v>
      </c>
      <c r="O1680" t="str">
        <f t="shared" si="853"/>
        <v>0.7740158503259-0.633166221022785i</v>
      </c>
      <c r="P1680" t="str">
        <f t="shared" si="854"/>
        <v>0.2259841496741+0.633166221022785i</v>
      </c>
      <c r="Q1680" t="str">
        <f t="shared" si="855"/>
        <v>-0.2259841496741+0.0524708215684681i</v>
      </c>
      <c r="R1680" t="str">
        <f t="shared" si="856"/>
        <v>-0.331575869803854-2.87880490849414i</v>
      </c>
      <c r="S1680" t="str">
        <f t="shared" si="857"/>
        <v>0.071116714399652i</v>
      </c>
      <c r="T1680" t="str">
        <f t="shared" si="858"/>
        <v>0.204731146489694-0.0235805864346569i</v>
      </c>
      <c r="U1680" t="str">
        <f t="shared" si="859"/>
        <v>0.0001-1029.46276256077i</v>
      </c>
      <c r="V1680" t="str">
        <f t="shared" si="860"/>
        <v>0.00002-0.0165122791686057i</v>
      </c>
      <c r="W1680" t="str">
        <f t="shared" si="861"/>
        <v>0.0000199993584529566-0.0165120143211531i</v>
      </c>
      <c r="X1680" t="str">
        <f t="shared" si="862"/>
        <v>0.000985872662857505-0.0164529643931159i</v>
      </c>
      <c r="Y1680" t="str">
        <f t="shared" si="863"/>
        <v>0.009+0.971380448489964i</v>
      </c>
      <c r="Z1680" t="str">
        <f t="shared" si="864"/>
        <v>-0.206602373497213-0.0145493528872694i</v>
      </c>
      <c r="AA1680" t="str">
        <f t="shared" si="865"/>
        <v>0.131395047041389-12.5650252041283i</v>
      </c>
      <c r="AB1680" t="str">
        <f t="shared" si="866"/>
        <v>1.39382399976906-0.160538285770349i</v>
      </c>
      <c r="AC1680" t="str">
        <f t="shared" si="867"/>
        <v>1.75338578925905-2.56790700750947i</v>
      </c>
      <c r="AD1680" t="str">
        <f t="shared" si="868"/>
        <v>0.295408406958323+0.34107897771195i</v>
      </c>
      <c r="AE1680" t="str">
        <f t="shared" si="869"/>
        <v>-0.0560695996194601-0.0747657275039949i</v>
      </c>
      <c r="AF1680" t="str">
        <f t="shared" si="870"/>
        <v>-14.4498982619893-2.12096852222077i</v>
      </c>
      <c r="AG1680" t="str">
        <f t="shared" si="871"/>
        <v>1.01565462177414-0.0132745327260496i</v>
      </c>
      <c r="AH1680" t="str">
        <f t="shared" si="872"/>
        <v>0.626040718279194+1.1889764334021i</v>
      </c>
      <c r="AI1680">
        <f t="shared" si="873"/>
        <v>2.5661960745358576</v>
      </c>
      <c r="AJ1680">
        <f t="shared" si="874"/>
        <v>62.231511289333731</v>
      </c>
      <c r="AK1680"/>
      <c r="AL1680"/>
      <c r="AM1680"/>
      <c r="AN1680"/>
    </row>
    <row r="1681" spans="1:40" x14ac:dyDescent="0.25">
      <c r="A1681"/>
      <c r="B1681">
        <f t="shared" si="840"/>
        <v>154700</v>
      </c>
      <c r="C1681" s="237" t="str">
        <f t="shared" si="843"/>
        <v>-3.19346450138474E-06+0.015830785011828i</v>
      </c>
      <c r="D1681" s="208" t="str">
        <f t="shared" si="844"/>
        <v>-5.9570304402338+0.121369351757348i</v>
      </c>
      <c r="E1681" t="str">
        <f t="shared" si="845"/>
        <v>2870</v>
      </c>
      <c r="F1681" t="str">
        <f t="shared" si="846"/>
        <v>0.777000777000777</v>
      </c>
      <c r="G1681" t="str">
        <f t="shared" si="841"/>
        <v>0.777000777000777</v>
      </c>
      <c r="H1681" t="str">
        <f t="shared" si="847"/>
        <v>8.49363392285614+2.24118579673649i</v>
      </c>
      <c r="I1681" t="str">
        <f t="shared" si="848"/>
        <v>607.505479387926i</v>
      </c>
      <c r="J1681" t="str">
        <f t="shared" si="842"/>
        <v>-314.681648547528+131.389341064486i</v>
      </c>
      <c r="K1681" t="str">
        <f t="shared" si="849"/>
        <v>0.686398865916329-1.64394710360631i</v>
      </c>
      <c r="L1681" t="str">
        <f t="shared" si="850"/>
        <v>0.0556430356538873-0.112042207943596i</v>
      </c>
      <c r="M1681" t="str">
        <f t="shared" si="851"/>
        <v>0.742041901570216-1.75598931154991i</v>
      </c>
      <c r="N1681" t="str">
        <f t="shared" si="852"/>
        <v>-0.686080533563174i</v>
      </c>
      <c r="O1681" t="str">
        <f t="shared" si="853"/>
        <v>0.773734970713997-0.633509427786367i</v>
      </c>
      <c r="P1681" t="str">
        <f t="shared" si="854"/>
        <v>0.226265029286003+0.633509427786367i</v>
      </c>
      <c r="Q1681" t="str">
        <f t="shared" si="855"/>
        <v>-0.226265029286003+0.052571105776807i</v>
      </c>
      <c r="R1681" t="str">
        <f t="shared" si="856"/>
        <v>-0.33157357415315-2.87689449527424i</v>
      </c>
      <c r="S1681" t="str">
        <f t="shared" si="857"/>
        <v>0.0711627148617476i</v>
      </c>
      <c r="T1681" t="str">
        <f t="shared" si="858"/>
        <v>0.204727622654532-0.0235956757131511i</v>
      </c>
      <c r="U1681" t="str">
        <f t="shared" si="859"/>
        <v>0.0001-1028.79730505427i</v>
      </c>
      <c r="V1681" t="str">
        <f t="shared" si="860"/>
        <v>0.00002-0.0165016054264153i</v>
      </c>
      <c r="W1681" t="str">
        <f t="shared" si="861"/>
        <v>0.0000199993584529565-0.0165013407501639i</v>
      </c>
      <c r="X1681" t="str">
        <f t="shared" si="862"/>
        <v>0.00098462864135831-0.0164424019760684i</v>
      </c>
      <c r="Y1681" t="str">
        <f t="shared" si="863"/>
        <v>0.009+0.972008767020682i</v>
      </c>
      <c r="Z1681" t="str">
        <f t="shared" si="864"/>
        <v>-0.20633191482209-0.0145209079664611i</v>
      </c>
      <c r="AA1681" t="str">
        <f t="shared" si="865"/>
        <v>0.13120308294423-12.5566265461635i</v>
      </c>
      <c r="AB1681" t="str">
        <f t="shared" si="866"/>
        <v>1.39380000925221-0.160641014636303i</v>
      </c>
      <c r="AC1681" t="str">
        <f t="shared" si="867"/>
        <v>1.75217410457621-2.56670028265594i</v>
      </c>
      <c r="AD1681" t="str">
        <f t="shared" si="868"/>
        <v>0.295555868407007+0.34126877847519i</v>
      </c>
      <c r="AE1681" t="str">
        <f t="shared" si="869"/>
        <v>-0.0560270757412586-0.0747063800958673i</v>
      </c>
      <c r="AF1681" t="str">
        <f t="shared" si="870"/>
        <v>-14.4506643630899-2.11981644497914i</v>
      </c>
      <c r="AG1681" t="str">
        <f t="shared" si="871"/>
        <v>1.01565274404835-0.0132724011131003i</v>
      </c>
      <c r="AH1681" t="str">
        <f t="shared" si="872"/>
        <v>0.625702645830074+1.18803254816269i</v>
      </c>
      <c r="AI1681">
        <f t="shared" si="873"/>
        <v>2.5597769373120287</v>
      </c>
      <c r="AJ1681">
        <f t="shared" si="874"/>
        <v>62.225511004861346</v>
      </c>
      <c r="AK1681"/>
      <c r="AL1681"/>
      <c r="AM1681"/>
      <c r="AN1681"/>
    </row>
    <row r="1682" spans="1:40" x14ac:dyDescent="0.25">
      <c r="A1682"/>
      <c r="B1682">
        <f t="shared" si="840"/>
        <v>154800</v>
      </c>
      <c r="C1682" s="237" t="str">
        <f t="shared" si="843"/>
        <v>-3.18933991108648E-06+0.0158205584073547i</v>
      </c>
      <c r="D1682" s="208" t="str">
        <f t="shared" si="844"/>
        <v>-5.95703040861194+0.121290947789719i</v>
      </c>
      <c r="E1682" t="str">
        <f t="shared" si="845"/>
        <v>2870</v>
      </c>
      <c r="F1682" t="str">
        <f t="shared" si="846"/>
        <v>0.777000777000777</v>
      </c>
      <c r="G1682" t="str">
        <f t="shared" si="841"/>
        <v>0.777000777000777</v>
      </c>
      <c r="H1682" t="str">
        <f t="shared" si="847"/>
        <v>8.49439872065752+2.23995642273829i</v>
      </c>
      <c r="I1682" t="str">
        <f t="shared" si="848"/>
        <v>607.898178469625i</v>
      </c>
      <c r="J1682" t="str">
        <f t="shared" si="842"/>
        <v>-315.089901525957+131.474272765239i</v>
      </c>
      <c r="K1682" t="str">
        <f t="shared" si="849"/>
        <v>0.685639001543713-1.64319543995138i</v>
      </c>
      <c r="L1682" t="str">
        <f t="shared" si="850"/>
        <v>0.0555853722181864-0.111998447898757i</v>
      </c>
      <c r="M1682" t="str">
        <f t="shared" si="851"/>
        <v>0.741224373761899-1.75519388785014i</v>
      </c>
      <c r="N1682" t="str">
        <f t="shared" si="852"/>
        <v>-0.686524024535096i</v>
      </c>
      <c r="O1682" t="str">
        <f t="shared" si="853"/>
        <v>0.773453938920619-0.633852509948631i</v>
      </c>
      <c r="P1682" t="str">
        <f t="shared" si="854"/>
        <v>0.226546061079381+0.633852509948631i</v>
      </c>
      <c r="Q1682" t="str">
        <f t="shared" si="855"/>
        <v>-0.226546061079381+0.052671514586465i</v>
      </c>
      <c r="R1682" t="str">
        <f t="shared" si="856"/>
        <v>-0.331571276962389-2.87498651795755i</v>
      </c>
      <c r="S1682" t="str">
        <f t="shared" si="857"/>
        <v>0.071208715323843i</v>
      </c>
      <c r="T1682" t="str">
        <f t="shared" si="858"/>
        <v>0.204724096517126-0.0236107646707779i</v>
      </c>
      <c r="U1682" t="str">
        <f t="shared" si="859"/>
        <v>0.0001-1028.13270731199i</v>
      </c>
      <c r="V1682" t="str">
        <f t="shared" si="860"/>
        <v>0.00002-0.0164909454745894i</v>
      </c>
      <c r="W1682" t="str">
        <f t="shared" si="861"/>
        <v>0.0000199993584529567-0.0164906809693181i</v>
      </c>
      <c r="X1682" t="str">
        <f t="shared" si="862"/>
        <v>0.000983387018962929-0.0164318530648965i</v>
      </c>
      <c r="Y1682" t="str">
        <f t="shared" si="863"/>
        <v>0.009+0.9726370855514i</v>
      </c>
      <c r="Z1682" t="str">
        <f t="shared" si="864"/>
        <v>-0.206061989065999-0.0144925381534073i</v>
      </c>
      <c r="AA1682" t="str">
        <f t="shared" si="865"/>
        <v>0.131011549522716-12.5482392831044i</v>
      </c>
      <c r="AB1682" t="str">
        <f t="shared" si="866"/>
        <v>1.39377600306152-0.16074374131777i</v>
      </c>
      <c r="AC1682" t="str">
        <f t="shared" si="867"/>
        <v>1.75096431276252-2.56549430060019i</v>
      </c>
      <c r="AD1682" t="str">
        <f t="shared" si="868"/>
        <v>0.295703412596526+0.341458517463076i</v>
      </c>
      <c r="AE1682" t="str">
        <f t="shared" si="869"/>
        <v>-0.0559846327811044-0.0746471142811164i</v>
      </c>
      <c r="AF1682" t="str">
        <f t="shared" si="870"/>
        <v>-14.4514291292695-2.11866547494857i</v>
      </c>
      <c r="AG1682" t="str">
        <f t="shared" si="871"/>
        <v>1.01565086635568-0.0132702762504087i</v>
      </c>
      <c r="AH1682" t="str">
        <f t="shared" si="872"/>
        <v>0.625365170556656+1.18708997239951i</v>
      </c>
      <c r="AI1682">
        <f t="shared" si="873"/>
        <v>2.5533624499150367</v>
      </c>
      <c r="AJ1682">
        <f t="shared" si="874"/>
        <v>62.21950534271069</v>
      </c>
      <c r="AK1682"/>
      <c r="AL1682"/>
      <c r="AM1682"/>
      <c r="AN1682"/>
    </row>
    <row r="1683" spans="1:40" x14ac:dyDescent="0.25">
      <c r="A1683"/>
      <c r="B1683">
        <f t="shared" si="840"/>
        <v>154900</v>
      </c>
      <c r="C1683" s="237" t="str">
        <f t="shared" si="843"/>
        <v>-3.18522330644068E-06+0.0158103450070173i</v>
      </c>
      <c r="D1683" s="208" t="str">
        <f t="shared" si="844"/>
        <v>-5.95703037705131+0.121212645053799i</v>
      </c>
      <c r="E1683" t="str">
        <f t="shared" si="845"/>
        <v>2870</v>
      </c>
      <c r="F1683" t="str">
        <f t="shared" si="846"/>
        <v>0.777000777000777</v>
      </c>
      <c r="G1683" t="str">
        <f t="shared" si="841"/>
        <v>0.777000777000777</v>
      </c>
      <c r="H1683" t="str">
        <f t="shared" si="847"/>
        <v>8.49516218648489+2.23872825589711i</v>
      </c>
      <c r="I1683" t="str">
        <f t="shared" si="848"/>
        <v>608.290877551324i</v>
      </c>
      <c r="J1683" t="str">
        <f t="shared" si="842"/>
        <v>-315.498418318913+131.559204465992i</v>
      </c>
      <c r="K1683" t="str">
        <f t="shared" si="849"/>
        <v>0.684880328277969-1.64244426063927i</v>
      </c>
      <c r="L1683" t="str">
        <f t="shared" si="850"/>
        <v>0.0555277910265067-0.111954703563189i</v>
      </c>
      <c r="M1683" t="str">
        <f t="shared" si="851"/>
        <v>0.740408119304476-1.75439896420246i</v>
      </c>
      <c r="N1683" t="str">
        <f t="shared" si="852"/>
        <v>-0.686967515507018i</v>
      </c>
      <c r="O1683" t="str">
        <f t="shared" si="853"/>
        <v>0.773172755001042-0.634195467442096i</v>
      </c>
      <c r="P1683" t="str">
        <f t="shared" si="854"/>
        <v>0.226827244998958+0.634195467442096i</v>
      </c>
      <c r="Q1683" t="str">
        <f t="shared" si="855"/>
        <v>-0.226827244998958+0.052772048064922i</v>
      </c>
      <c r="R1683" t="str">
        <f t="shared" si="856"/>
        <v>-0.33156897823144-2.87308097182574i</v>
      </c>
      <c r="S1683" t="str">
        <f t="shared" si="857"/>
        <v>0.0712547157859386i</v>
      </c>
      <c r="T1683" t="str">
        <f t="shared" si="858"/>
        <v>0.204720568077431-0.0236258533073153i</v>
      </c>
      <c r="U1683" t="str">
        <f t="shared" si="859"/>
        <v>0.0001-1027.46896766879i</v>
      </c>
      <c r="V1683" t="str">
        <f t="shared" si="860"/>
        <v>0.00002-0.0164802992864199i</v>
      </c>
      <c r="W1683" t="str">
        <f t="shared" si="861"/>
        <v>0.0000199993584529565-0.0164800349519076i</v>
      </c>
      <c r="X1683" t="str">
        <f t="shared" si="862"/>
        <v>0.000982147789513449-0.0164213176338036i</v>
      </c>
      <c r="Y1683" t="str">
        <f t="shared" si="863"/>
        <v>0.009+0.973265404082118i</v>
      </c>
      <c r="Z1683" t="str">
        <f t="shared" si="864"/>
        <v>-0.205792594824179-0.01446424319876i</v>
      </c>
      <c r="AA1683" t="str">
        <f t="shared" si="865"/>
        <v>0.130820445469235-12.5398633914508i</v>
      </c>
      <c r="AB1683" t="str">
        <f t="shared" si="866"/>
        <v>1.39375198119668-0.160846465813237i</v>
      </c>
      <c r="AC1683" t="str">
        <f t="shared" si="867"/>
        <v>1.74975641015635-2.56428906141613i</v>
      </c>
      <c r="AD1683" t="str">
        <f t="shared" si="868"/>
        <v>0.29585103950341+0.341648194642437i</v>
      </c>
      <c r="AE1683" t="str">
        <f t="shared" si="869"/>
        <v>-0.0559422705251118-0.0745879298784464i</v>
      </c>
      <c r="AF1683" t="str">
        <f t="shared" si="870"/>
        <v>-14.4521925635362-2.11751561084331i</v>
      </c>
      <c r="AG1683" t="str">
        <f t="shared" si="871"/>
        <v>1.01564898869379-0.01326815812308i</v>
      </c>
      <c r="AH1683" t="str">
        <f t="shared" si="872"/>
        <v>0.625028290961989+1.18614870321195i</v>
      </c>
      <c r="AI1683">
        <f t="shared" si="873"/>
        <v>2.5469526050595293</v>
      </c>
      <c r="AJ1683">
        <f t="shared" si="874"/>
        <v>62.213494309204684</v>
      </c>
      <c r="AK1683"/>
      <c r="AL1683"/>
      <c r="AM1683"/>
      <c r="AN1683"/>
    </row>
    <row r="1684" spans="1:40" x14ac:dyDescent="0.25">
      <c r="A1684"/>
      <c r="B1684">
        <f t="shared" si="840"/>
        <v>155000</v>
      </c>
      <c r="C1684" s="237" t="str">
        <f t="shared" si="843"/>
        <v>-3.18111466684586E-06+0.0158001447852593i</v>
      </c>
      <c r="D1684" s="208" t="str">
        <f t="shared" si="844"/>
        <v>-5.95703034555174+0.121134443353655i</v>
      </c>
      <c r="E1684" t="str">
        <f t="shared" si="845"/>
        <v>2870</v>
      </c>
      <c r="F1684" t="str">
        <f t="shared" si="846"/>
        <v>0.777000777000777</v>
      </c>
      <c r="G1684" t="str">
        <f t="shared" si="841"/>
        <v>0.777000777000777</v>
      </c>
      <c r="H1684" t="str">
        <f t="shared" si="847"/>
        <v>8.49592432333853+2.23750129473227i</v>
      </c>
      <c r="I1684" t="str">
        <f t="shared" si="848"/>
        <v>608.683576633022i</v>
      </c>
      <c r="J1684" t="str">
        <f t="shared" si="842"/>
        <v>-315.907198926394+131.644136166744i</v>
      </c>
      <c r="K1684" t="str">
        <f t="shared" si="849"/>
        <v>0.684122843794212-1.64169356568109i</v>
      </c>
      <c r="L1684" t="str">
        <f t="shared" si="850"/>
        <v>0.0554702919389626-0.111910974975824i</v>
      </c>
      <c r="M1684" t="str">
        <f t="shared" si="851"/>
        <v>0.739593135733175-1.75360454065691i</v>
      </c>
      <c r="N1684" t="str">
        <f t="shared" si="852"/>
        <v>-0.68741100647894i</v>
      </c>
      <c r="O1684" t="str">
        <f t="shared" si="853"/>
        <v>0.77289141901057-0.634538300199308i</v>
      </c>
      <c r="P1684" t="str">
        <f t="shared" si="854"/>
        <v>0.22710858098943+0.634538300199308i</v>
      </c>
      <c r="Q1684" t="str">
        <f t="shared" si="855"/>
        <v>-0.22710858098943+0.052872706279632i</v>
      </c>
      <c r="R1684" t="str">
        <f t="shared" si="856"/>
        <v>-0.331566677960201-2.87117785217265i</v>
      </c>
      <c r="S1684" t="str">
        <f t="shared" si="857"/>
        <v>0.071300716248034i</v>
      </c>
      <c r="T1684" t="str">
        <f t="shared" si="858"/>
        <v>0.204717037335402-0.0236409416225436i</v>
      </c>
      <c r="U1684" t="str">
        <f t="shared" si="859"/>
        <v>0.0001-1026.80608446384i</v>
      </c>
      <c r="V1684" t="str">
        <f t="shared" si="860"/>
        <v>0.00002-0.0164696668352674i</v>
      </c>
      <c r="W1684" t="str">
        <f t="shared" si="861"/>
        <v>0.0000199993584529565-0.0164694026712941i</v>
      </c>
      <c r="X1684" t="str">
        <f t="shared" si="862"/>
        <v>0.000980910946871788-0.0164107956570592i</v>
      </c>
      <c r="Y1684" t="str">
        <f t="shared" si="863"/>
        <v>0.009+0.973893722612836i</v>
      </c>
      <c r="Z1684" t="str">
        <f t="shared" si="864"/>
        <v>-0.205523730696521-0.0144360228541711i</v>
      </c>
      <c r="AA1684" t="str">
        <f t="shared" si="865"/>
        <v>0.13062976948118-12.5314988477679i</v>
      </c>
      <c r="AB1684" t="str">
        <f t="shared" si="866"/>
        <v>1.3937279436574-0.160949188121209i</v>
      </c>
      <c r="AC1684" t="str">
        <f t="shared" si="867"/>
        <v>1.74855039310413-2.56308456517431i</v>
      </c>
      <c r="AD1684" t="str">
        <f t="shared" si="868"/>
        <v>0.295998749104159+0.341837809980103i</v>
      </c>
      <c r="AE1684" t="str">
        <f t="shared" si="869"/>
        <v>-0.0558999887600975-0.0745288267071127i</v>
      </c>
      <c r="AF1684" t="str">
        <f t="shared" si="870"/>
        <v>-14.4529546688903-2.11636685137861i</v>
      </c>
      <c r="AG1684" t="str">
        <f t="shared" si="871"/>
        <v>1.01564711106031-0.0132660467162591i</v>
      </c>
      <c r="AH1684" t="str">
        <f t="shared" si="872"/>
        <v>0.62469200555375+1.18520873770817i</v>
      </c>
      <c r="AI1684">
        <f t="shared" si="873"/>
        <v>2.5405473954773434</v>
      </c>
      <c r="AJ1684">
        <f t="shared" si="874"/>
        <v>62.20747791066097</v>
      </c>
      <c r="AK1684"/>
      <c r="AL1684"/>
      <c r="AM1684"/>
      <c r="AN1684"/>
    </row>
    <row r="1685" spans="1:40" x14ac:dyDescent="0.25">
      <c r="A1685"/>
      <c r="B1685">
        <f t="shared" si="840"/>
        <v>155100</v>
      </c>
      <c r="C1685" s="237" t="str">
        <f t="shared" si="843"/>
        <v>-3.17701397176695E-06+0.0157899577165904i</v>
      </c>
      <c r="D1685" s="208" t="str">
        <f t="shared" si="844"/>
        <v>-5.95703031411308+0.12105634249386i</v>
      </c>
      <c r="E1685" t="str">
        <f t="shared" si="845"/>
        <v>2870</v>
      </c>
      <c r="F1685" t="str">
        <f t="shared" si="846"/>
        <v>0.777000777000777</v>
      </c>
      <c r="G1685" t="str">
        <f t="shared" si="841"/>
        <v>0.777000777000777</v>
      </c>
      <c r="H1685" t="str">
        <f t="shared" si="847"/>
        <v>8.49668513421057+2.23627553776459i</v>
      </c>
      <c r="I1685" t="str">
        <f t="shared" si="848"/>
        <v>609.076275714721i</v>
      </c>
      <c r="J1685" t="str">
        <f t="shared" si="842"/>
        <v>-316.3162433484+131.729067867497i</v>
      </c>
      <c r="K1685" t="str">
        <f t="shared" si="849"/>
        <v>0.683366545772752-1.64094335508575i</v>
      </c>
      <c r="L1685" t="str">
        <f t="shared" si="850"/>
        <v>0.0554128748159194-0.111867262175368i</v>
      </c>
      <c r="M1685" t="str">
        <f t="shared" si="851"/>
        <v>0.738779420588671-1.75281061726112i</v>
      </c>
      <c r="N1685" t="str">
        <f t="shared" si="852"/>
        <v>-0.687854497450862i</v>
      </c>
      <c r="O1685" t="str">
        <f t="shared" si="853"/>
        <v>0.772609931004537-0.634881008152838i</v>
      </c>
      <c r="P1685" t="str">
        <f t="shared" si="854"/>
        <v>0.227390068995463+0.634881008152838i</v>
      </c>
      <c r="Q1685" t="str">
        <f t="shared" si="855"/>
        <v>-0.227390068995463+0.052973489298024i</v>
      </c>
      <c r="R1685" t="str">
        <f t="shared" si="856"/>
        <v>-0.331564376148573-2.86927715430426i</v>
      </c>
      <c r="S1685" t="str">
        <f t="shared" si="857"/>
        <v>0.0713467167101296i</v>
      </c>
      <c r="T1685" t="str">
        <f t="shared" si="858"/>
        <v>0.204713504290993-0.0236560296162431i</v>
      </c>
      <c r="U1685" t="str">
        <f t="shared" si="859"/>
        <v>0.0001-1026.14405604059i</v>
      </c>
      <c r="V1685" t="str">
        <f t="shared" si="860"/>
        <v>0.00002-0.0164590480945612i</v>
      </c>
      <c r="W1685" t="str">
        <f t="shared" si="861"/>
        <v>0.0000199993584529567-0.016458784100907i</v>
      </c>
      <c r="X1685" t="str">
        <f t="shared" si="862"/>
        <v>0.000979676484919382-0.0164002871089971i</v>
      </c>
      <c r="Y1685" t="str">
        <f t="shared" si="863"/>
        <v>0.009+0.974522041143554i</v>
      </c>
      <c r="Z1685" t="str">
        <f t="shared" si="864"/>
        <v>-0.205255395287531-0.0144078768722837i</v>
      </c>
      <c r="AA1685" t="str">
        <f t="shared" si="865"/>
        <v>0.130439520260921-12.5231456286861i</v>
      </c>
      <c r="AB1685" t="str">
        <f t="shared" si="866"/>
        <v>1.39370389044335-0.161051908240191i</v>
      </c>
      <c r="AC1685" t="str">
        <f t="shared" si="867"/>
        <v>1.74734625796034-2.56188081194162i</v>
      </c>
      <c r="AD1685" t="str">
        <f t="shared" si="868"/>
        <v>0.296146541375276+0.342027363442906i</v>
      </c>
      <c r="AE1685" t="str">
        <f t="shared" si="869"/>
        <v>-0.05585778727358-0.0744698045869131i</v>
      </c>
      <c r="AF1685" t="str">
        <f t="shared" si="870"/>
        <v>-14.4537154483236-2.11521919527073i</v>
      </c>
      <c r="AG1685" t="str">
        <f t="shared" si="871"/>
        <v>1.01564523345291-0.0132639420151319i</v>
      </c>
      <c r="AH1685" t="str">
        <f t="shared" si="872"/>
        <v>0.624356312844181+1.18427007300482i</v>
      </c>
      <c r="AI1685">
        <f t="shared" si="873"/>
        <v>2.5341468139158954</v>
      </c>
      <c r="AJ1685">
        <f t="shared" si="874"/>
        <v>62.20145615338874</v>
      </c>
      <c r="AK1685"/>
      <c r="AL1685"/>
      <c r="AM1685"/>
      <c r="AN1685"/>
    </row>
    <row r="1686" spans="1:40" x14ac:dyDescent="0.25">
      <c r="A1686"/>
      <c r="B1686">
        <f t="shared" si="840"/>
        <v>155200</v>
      </c>
      <c r="C1686" s="237" t="str">
        <f t="shared" si="843"/>
        <v>-3.17292120073497E-06+0.0157797837755856i</v>
      </c>
      <c r="D1686" s="208" t="str">
        <f t="shared" si="844"/>
        <v>-5.95703028273517+0.12097834227949i</v>
      </c>
      <c r="E1686" t="str">
        <f t="shared" si="845"/>
        <v>2870</v>
      </c>
      <c r="F1686" t="str">
        <f t="shared" si="846"/>
        <v>0.777000777000777</v>
      </c>
      <c r="G1686" t="str">
        <f t="shared" si="841"/>
        <v>0.777000777000777</v>
      </c>
      <c r="H1686" t="str">
        <f t="shared" si="847"/>
        <v>8.49744462208496+2.23505098351636i</v>
      </c>
      <c r="I1686" t="str">
        <f t="shared" si="848"/>
        <v>609.46897479642i</v>
      </c>
      <c r="J1686" t="str">
        <f t="shared" si="842"/>
        <v>-316.725551584932+131.81399956825i</v>
      </c>
      <c r="K1686" t="str">
        <f t="shared" si="849"/>
        <v>0.682611431899051-1.64019362886007i</v>
      </c>
      <c r="L1686" t="str">
        <f t="shared" si="850"/>
        <v>0.0553555395179906-0.111823565200306i</v>
      </c>
      <c r="M1686" t="str">
        <f t="shared" si="851"/>
        <v>0.737966971417042-1.75201719406038i</v>
      </c>
      <c r="N1686" t="str">
        <f t="shared" si="852"/>
        <v>-0.688297988422784i</v>
      </c>
      <c r="O1686" t="str">
        <f t="shared" si="853"/>
        <v>0.772328291038309-0.63522359123528i</v>
      </c>
      <c r="P1686" t="str">
        <f t="shared" si="854"/>
        <v>0.227671708961691+0.63522359123528i</v>
      </c>
      <c r="Q1686" t="str">
        <f t="shared" si="855"/>
        <v>-0.227671708961691+0.053074397187504i</v>
      </c>
      <c r="R1686" t="str">
        <f t="shared" si="856"/>
        <v>-0.331562072796429-2.86737887353864i</v>
      </c>
      <c r="S1686" t="str">
        <f t="shared" si="857"/>
        <v>0.0713927171722252i</v>
      </c>
      <c r="T1686" t="str">
        <f t="shared" si="858"/>
        <v>0.204709968944158-0.0236711172881922i</v>
      </c>
      <c r="U1686" t="str">
        <f t="shared" si="859"/>
        <v>0.0001-1025.48288074675i</v>
      </c>
      <c r="V1686" t="str">
        <f t="shared" si="860"/>
        <v>0.00002-0.0164484430377992i</v>
      </c>
      <c r="W1686" t="str">
        <f t="shared" si="861"/>
        <v>0.0000199993584529565-0.0164481792142443i</v>
      </c>
      <c r="X1686" t="str">
        <f t="shared" si="862"/>
        <v>0.000978444397557264-0.0163897919640162i</v>
      </c>
      <c r="Y1686" t="str">
        <f t="shared" si="863"/>
        <v>0.009+0.975150359674272i</v>
      </c>
      <c r="Z1686" t="str">
        <f t="shared" si="864"/>
        <v>-0.20498758720632-0.0143798050067296i</v>
      </c>
      <c r="AA1686" t="str">
        <f t="shared" si="865"/>
        <v>0.130249696515788-12.5148037109006i</v>
      </c>
      <c r="AB1686" t="str">
        <f t="shared" si="866"/>
        <v>1.39367982155422-0.161154626168674i</v>
      </c>
      <c r="AC1686" t="str">
        <f t="shared" si="867"/>
        <v>1.74614400108752-2.56067780178154i</v>
      </c>
      <c r="AD1686" t="str">
        <f t="shared" si="868"/>
        <v>0.296294416293238+0.342216854997681i</v>
      </c>
      <c r="AE1686" t="str">
        <f t="shared" si="869"/>
        <v>-0.0558156658537727-0.074410863338189i</v>
      </c>
      <c r="AF1686" t="str">
        <f t="shared" si="870"/>
        <v>-14.4544749048201-2.11407264123687i</v>
      </c>
      <c r="AG1686" t="str">
        <f t="shared" si="871"/>
        <v>1.01564335586927-0.0132618440049237i</v>
      </c>
      <c r="AH1686" t="str">
        <f t="shared" si="872"/>
        <v>0.62402121135007+1.18333270622716i</v>
      </c>
      <c r="AI1686">
        <f t="shared" si="873"/>
        <v>2.5277508531390032</v>
      </c>
      <c r="AJ1686">
        <f t="shared" si="874"/>
        <v>62.195429043691881</v>
      </c>
      <c r="AK1686"/>
      <c r="AL1686"/>
      <c r="AM1686"/>
      <c r="AN1686"/>
    </row>
    <row r="1687" spans="1:40" x14ac:dyDescent="0.25">
      <c r="A1687"/>
      <c r="B1687">
        <f t="shared" si="840"/>
        <v>155300</v>
      </c>
      <c r="C1687" s="237" t="str">
        <f t="shared" si="843"/>
        <v>-3.16883633334685E-06+0.0157696229368858i</v>
      </c>
      <c r="D1687" s="208" t="str">
        <f t="shared" si="844"/>
        <v>-5.95703025141785+0.120900442516125i</v>
      </c>
      <c r="E1687" t="str">
        <f t="shared" si="845"/>
        <v>2870</v>
      </c>
      <c r="F1687" t="str">
        <f t="shared" si="846"/>
        <v>0.777000777000777</v>
      </c>
      <c r="G1687" t="str">
        <f t="shared" si="841"/>
        <v>0.777000777000777</v>
      </c>
      <c r="H1687" t="str">
        <f t="shared" si="847"/>
        <v>8.49820278993759+2.23382763051138i</v>
      </c>
      <c r="I1687" t="str">
        <f t="shared" si="848"/>
        <v>609.861673878119i</v>
      </c>
      <c r="J1687" t="str">
        <f t="shared" si="842"/>
        <v>-317.13512363599+131.898931269003i</v>
      </c>
      <c r="K1687" t="str">
        <f t="shared" si="849"/>
        <v>0.681857499863741-1.63944438700871i</v>
      </c>
      <c r="L1687" t="str">
        <f t="shared" si="850"/>
        <v>0.0552982859060392-0.111779884088898i</v>
      </c>
      <c r="M1687" t="str">
        <f t="shared" si="851"/>
        <v>0.73715578576978-1.75122427109761i</v>
      </c>
      <c r="N1687" t="str">
        <f t="shared" si="852"/>
        <v>-0.688741479394706i</v>
      </c>
      <c r="O1687" t="str">
        <f t="shared" si="853"/>
        <v>0.772046499167278-0.635566049379253i</v>
      </c>
      <c r="P1687" t="str">
        <f t="shared" si="854"/>
        <v>0.227953500832722+0.635566049379253i</v>
      </c>
      <c r="Q1687" t="str">
        <f t="shared" si="855"/>
        <v>-0.227953500832722+0.053175430015453i</v>
      </c>
      <c r="R1687" t="str">
        <f t="shared" si="856"/>
        <v>-0.331559767903667-2.8654830052059i</v>
      </c>
      <c r="S1687" t="str">
        <f t="shared" si="857"/>
        <v>0.0714387176343206i</v>
      </c>
      <c r="T1687" t="str">
        <f t="shared" si="858"/>
        <v>0.204706431294849-0.0236862046381709i</v>
      </c>
      <c r="U1687" t="str">
        <f t="shared" si="859"/>
        <v>0.0001-1024.82255693429i</v>
      </c>
      <c r="V1687" t="str">
        <f t="shared" si="860"/>
        <v>0.00002-0.0164378516385476i</v>
      </c>
      <c r="W1687" t="str">
        <f t="shared" si="861"/>
        <v>0.0000199993584529566-0.0164375879848733i</v>
      </c>
      <c r="X1687" t="str">
        <f t="shared" si="862"/>
        <v>0.000977214678706076-0.0163793101965811i</v>
      </c>
      <c r="Y1687" t="str">
        <f t="shared" si="863"/>
        <v>0.009+0.97577867820499i</v>
      </c>
      <c r="Z1687" t="str">
        <f t="shared" si="864"/>
        <v>-0.204720305066602-0.0143518070121263i</v>
      </c>
      <c r="AA1687" t="str">
        <f t="shared" si="865"/>
        <v>0.130060296958045-12.5064730711714i</v>
      </c>
      <c r="AB1687" t="str">
        <f t="shared" si="866"/>
        <v>1.39365573698968-0.16125734190516i</v>
      </c>
      <c r="AC1687" t="str">
        <f t="shared" si="867"/>
        <v>1.74494361885619-2.559475534754i</v>
      </c>
      <c r="AD1687" t="str">
        <f t="shared" si="868"/>
        <v>0.296442373834518+0.342406284611268i</v>
      </c>
      <c r="AE1687" t="str">
        <f t="shared" si="869"/>
        <v>-0.0557736242895896-0.0743520027818296i</v>
      </c>
      <c r="AF1687" t="str">
        <f t="shared" si="870"/>
        <v>-14.4552330413554-2.11292718799525i</v>
      </c>
      <c r="AG1687" t="str">
        <f t="shared" si="871"/>
        <v>1.01564147830705-0.0132597526709004i</v>
      </c>
      <c r="AH1687" t="str">
        <f t="shared" si="872"/>
        <v>0.62368669959282+1.18239663450909i</v>
      </c>
      <c r="AI1687">
        <f t="shared" si="873"/>
        <v>2.5213595059274549</v>
      </c>
      <c r="AJ1687">
        <f t="shared" si="874"/>
        <v>62.189396587866824</v>
      </c>
      <c r="AK1687"/>
      <c r="AL1687"/>
      <c r="AM1687"/>
      <c r="AN1687"/>
    </row>
    <row r="1688" spans="1:40" x14ac:dyDescent="0.25">
      <c r="A1688"/>
      <c r="B1688">
        <f t="shared" si="840"/>
        <v>155400</v>
      </c>
      <c r="C1688" s="237" t="str">
        <f t="shared" si="843"/>
        <v>-3.16475934926514E-06+0.0157594751751969i</v>
      </c>
      <c r="D1688" s="208" t="str">
        <f t="shared" si="844"/>
        <v>-5.95703022016097+0.120822643009843i</v>
      </c>
      <c r="E1688" t="str">
        <f t="shared" si="845"/>
        <v>2870</v>
      </c>
      <c r="F1688" t="str">
        <f t="shared" si="846"/>
        <v>0.777000777000777</v>
      </c>
      <c r="G1688" t="str">
        <f t="shared" si="841"/>
        <v>0.777000777000777</v>
      </c>
      <c r="H1688" t="str">
        <f t="shared" si="847"/>
        <v>8.49895964073624+2.23260547727496i</v>
      </c>
      <c r="I1688" t="str">
        <f t="shared" si="848"/>
        <v>610.254372959817i</v>
      </c>
      <c r="J1688" t="str">
        <f t="shared" si="842"/>
        <v>-317.544959501574+131.983862969755i</v>
      </c>
      <c r="K1688" t="str">
        <f t="shared" si="849"/>
        <v>0.681104747362598-1.63869562953426i</v>
      </c>
      <c r="L1688" t="str">
        <f t="shared" si="850"/>
        <v>0.0552411138411768-0.111736218879185i</v>
      </c>
      <c r="M1688" t="str">
        <f t="shared" si="851"/>
        <v>0.736345861203775-1.75043184841345i</v>
      </c>
      <c r="N1688" t="str">
        <f t="shared" si="852"/>
        <v>-0.689184970366628i</v>
      </c>
      <c r="O1688" t="str">
        <f t="shared" si="853"/>
        <v>0.771764555446869-0.635908382517401i</v>
      </c>
      <c r="P1688" t="str">
        <f t="shared" si="854"/>
        <v>0.228235444553131+0.635908382517401i</v>
      </c>
      <c r="Q1688" t="str">
        <f t="shared" si="855"/>
        <v>-0.228235444553131+0.053276587849227i</v>
      </c>
      <c r="R1688" t="str">
        <f t="shared" si="856"/>
        <v>-0.331557461470173-2.86358954464822i</v>
      </c>
      <c r="S1688" t="str">
        <f t="shared" si="857"/>
        <v>0.0714847180964162i</v>
      </c>
      <c r="T1688" t="str">
        <f t="shared" si="858"/>
        <v>0.204702891343023-0.0237012916659587i</v>
      </c>
      <c r="U1688" t="str">
        <f t="shared" si="859"/>
        <v>0.0001-1024.16308295943i</v>
      </c>
      <c r="V1688" t="str">
        <f t="shared" si="860"/>
        <v>0.00002-0.0164272738704405i</v>
      </c>
      <c r="W1688" t="str">
        <f t="shared" si="861"/>
        <v>0.0000199993584529565-0.016427010386428i</v>
      </c>
      <c r="X1688" t="str">
        <f t="shared" si="862"/>
        <v>0.000975987322305725-0.0163688417812199i</v>
      </c>
      <c r="Y1688" t="str">
        <f t="shared" si="863"/>
        <v>0.009+0.976406996735708i</v>
      </c>
      <c r="Z1688" t="str">
        <f t="shared" si="864"/>
        <v>-0.204453547486642-0.0143238826440683i</v>
      </c>
      <c r="AA1688" t="str">
        <f t="shared" si="865"/>
        <v>0.129871320304865-12.4981536863229i</v>
      </c>
      <c r="AB1688" t="str">
        <f t="shared" si="866"/>
        <v>1.39363163674945-0.161360055448147i</v>
      </c>
      <c r="AC1688" t="str">
        <f t="shared" si="867"/>
        <v>1.7437451076449-2.55827401091566i</v>
      </c>
      <c r="AD1688" t="str">
        <f t="shared" si="868"/>
        <v>0.296590413975561+0.342595652250514i</v>
      </c>
      <c r="AE1688" t="str">
        <f t="shared" si="869"/>
        <v>-0.0557316623706306-0.0742932227392588i</v>
      </c>
      <c r="AF1688" t="str">
        <f t="shared" si="870"/>
        <v>-14.4559898608972-2.11178283426512i</v>
      </c>
      <c r="AG1688" t="str">
        <f t="shared" si="871"/>
        <v>1.01563960076394-0.0132576679983669i</v>
      </c>
      <c r="AH1688" t="str">
        <f t="shared" si="872"/>
        <v>0.623352776098278+1.18146185499292i</v>
      </c>
      <c r="AI1688">
        <f t="shared" si="873"/>
        <v>2.5149727650773466</v>
      </c>
      <c r="AJ1688">
        <f t="shared" si="874"/>
        <v>62.183358792204579</v>
      </c>
      <c r="AK1688"/>
      <c r="AL1688"/>
      <c r="AM1688"/>
      <c r="AN1688"/>
    </row>
    <row r="1689" spans="1:40" x14ac:dyDescent="0.25">
      <c r="A1689"/>
      <c r="B1689">
        <f t="shared" si="840"/>
        <v>155500</v>
      </c>
      <c r="C1689" s="237" t="str">
        <f t="shared" si="843"/>
        <v>-3.16069022821777E-06+0.0157493404652899i</v>
      </c>
      <c r="D1689" s="208" t="str">
        <f t="shared" si="844"/>
        <v>-5.95703018896437+0.120744943567223i</v>
      </c>
      <c r="E1689" t="str">
        <f t="shared" si="845"/>
        <v>2870</v>
      </c>
      <c r="F1689" t="str">
        <f t="shared" si="846"/>
        <v>0.777000777000777</v>
      </c>
      <c r="G1689" t="str">
        <f t="shared" si="841"/>
        <v>0.777000777000777</v>
      </c>
      <c r="H1689" t="str">
        <f t="shared" si="847"/>
        <v>8.49971517744061+2.2313845223339i</v>
      </c>
      <c r="I1689" t="str">
        <f t="shared" si="848"/>
        <v>610.647072041516i</v>
      </c>
      <c r="J1689" t="str">
        <f t="shared" si="842"/>
        <v>-317.955059181683+132.068794670508i</v>
      </c>
      <c r="K1689" t="str">
        <f t="shared" si="849"/>
        <v>0.680353172096551-1.63794735643719i</v>
      </c>
      <c r="L1689" t="str">
        <f t="shared" si="850"/>
        <v>0.0551840231847629-0.111692569608986i</v>
      </c>
      <c r="M1689" t="str">
        <f t="shared" si="851"/>
        <v>0.735537195281314-1.74963992604618i</v>
      </c>
      <c r="N1689" t="str">
        <f t="shared" si="852"/>
        <v>-0.68962846133855i</v>
      </c>
      <c r="O1689" t="str">
        <f t="shared" si="853"/>
        <v>0.771482459932535-0.636250590582393i</v>
      </c>
      <c r="P1689" t="str">
        <f t="shared" si="854"/>
        <v>0.228517540067465+0.636250590582393i</v>
      </c>
      <c r="Q1689" t="str">
        <f t="shared" si="855"/>
        <v>-0.228517540067465+0.0533778707561571i</v>
      </c>
      <c r="R1689" t="str">
        <f t="shared" si="856"/>
        <v>-0.331555153495846-2.8616984872197i</v>
      </c>
      <c r="S1689" t="str">
        <f t="shared" si="857"/>
        <v>0.0715307185585116i</v>
      </c>
      <c r="T1689" t="str">
        <f t="shared" si="858"/>
        <v>0.204699349088631-0.0237163783713355i</v>
      </c>
      <c r="U1689" t="str">
        <f t="shared" si="859"/>
        <v>0.0001-1023.50445718261i</v>
      </c>
      <c r="V1689" t="str">
        <f t="shared" si="860"/>
        <v>0.00002-0.0164167097071797i</v>
      </c>
      <c r="W1689" t="str">
        <f t="shared" si="861"/>
        <v>0.0000199993584529565-0.0164164463926107i</v>
      </c>
      <c r="X1689" t="str">
        <f t="shared" si="862"/>
        <v>0.000974762322315528-0.0163583866925253i</v>
      </c>
      <c r="Y1689" t="str">
        <f t="shared" si="863"/>
        <v>0.009+0.977035315266426i</v>
      </c>
      <c r="Z1689" t="str">
        <f t="shared" si="864"/>
        <v>-0.204187313089264-0.0142960316591255i</v>
      </c>
      <c r="AA1689" t="str">
        <f t="shared" si="865"/>
        <v>0.129682765278314-12.4898455332437i</v>
      </c>
      <c r="AB1689" t="str">
        <f t="shared" si="866"/>
        <v>1.39360752083319-0.161462766796138i</v>
      </c>
      <c r="AC1689" t="str">
        <f t="shared" si="867"/>
        <v>1.74254846384018-2.55707323031957i</v>
      </c>
      <c r="AD1689" t="str">
        <f t="shared" si="868"/>
        <v>0.296738536692812+0.34278495788226i</v>
      </c>
      <c r="AE1689" t="str">
        <f t="shared" si="869"/>
        <v>-0.0556897798871883-0.074234523032438i</v>
      </c>
      <c r="AF1689" t="str">
        <f t="shared" si="870"/>
        <v>-14.456745366405-2.11063957876668i</v>
      </c>
      <c r="AG1689" t="str">
        <f t="shared" si="871"/>
        <v>1.01563772323764-0.0132555899726684i</v>
      </c>
      <c r="AH1689" t="str">
        <f t="shared" si="872"/>
        <v>0.623019439396853+1.18052836482945i</v>
      </c>
      <c r="AI1689">
        <f t="shared" si="873"/>
        <v>2.5085906234010942</v>
      </c>
      <c r="AJ1689">
        <f t="shared" si="874"/>
        <v>62.177315662987766</v>
      </c>
      <c r="AK1689"/>
      <c r="AL1689"/>
      <c r="AM1689"/>
      <c r="AN1689"/>
    </row>
    <row r="1690" spans="1:40" x14ac:dyDescent="0.25">
      <c r="A1690"/>
      <c r="B1690">
        <f t="shared" si="840"/>
        <v>155600</v>
      </c>
      <c r="C1690" s="237" t="str">
        <f t="shared" si="843"/>
        <v>-3.15662894999776E-06+0.0157392187820008i</v>
      </c>
      <c r="D1690" s="208" t="str">
        <f t="shared" si="844"/>
        <v>-5.95703015782791+0.12066734399534i</v>
      </c>
      <c r="E1690" t="str">
        <f t="shared" si="845"/>
        <v>2870</v>
      </c>
      <c r="F1690" t="str">
        <f t="shared" si="846"/>
        <v>0.777000777000777</v>
      </c>
      <c r="G1690" t="str">
        <f t="shared" si="841"/>
        <v>0.777000777000777</v>
      </c>
      <c r="H1690" t="str">
        <f t="shared" si="847"/>
        <v>8.50046940300243+2.23016476421652i</v>
      </c>
      <c r="I1690" t="str">
        <f t="shared" si="848"/>
        <v>611.039771123215i</v>
      </c>
      <c r="J1690" t="str">
        <f t="shared" si="842"/>
        <v>-318.365422676318+132.153726371261i</v>
      </c>
      <c r="K1690" t="str">
        <f t="shared" si="849"/>
        <v>0.679602771771633-1.6371995677159i</v>
      </c>
      <c r="L1690" t="str">
        <f t="shared" si="850"/>
        <v>0.0551270137984062-0.111648936315901i</v>
      </c>
      <c r="M1690" t="str">
        <f t="shared" si="851"/>
        <v>0.734729785570039-1.7488485040318i</v>
      </c>
      <c r="N1690" t="str">
        <f t="shared" si="852"/>
        <v>-0.690071952310471i</v>
      </c>
      <c r="O1690" t="str">
        <f t="shared" si="853"/>
        <v>0.771200212679762-0.636592673506921i</v>
      </c>
      <c r="P1690" t="str">
        <f t="shared" si="854"/>
        <v>0.228799787320238+0.636592673506921i</v>
      </c>
      <c r="Q1690" t="str">
        <f t="shared" si="855"/>
        <v>-0.228799787320238+0.0534792788035501i</v>
      </c>
      <c r="R1690" t="str">
        <f t="shared" si="856"/>
        <v>-0.331552843980567-2.85980982828646i</v>
      </c>
      <c r="S1690" t="str">
        <f t="shared" si="857"/>
        <v>0.0715767190206072i</v>
      </c>
      <c r="T1690" t="str">
        <f t="shared" si="858"/>
        <v>0.204695804531631-0.0237314647540803i</v>
      </c>
      <c r="U1690" t="str">
        <f t="shared" si="859"/>
        <v>0.0001-1022.84667796848i</v>
      </c>
      <c r="V1690" t="str">
        <f t="shared" si="860"/>
        <v>0.00002-0.016406159122535i</v>
      </c>
      <c r="W1690" t="str">
        <f t="shared" si="861"/>
        <v>0.0000199993584529567-0.0164058959771919i</v>
      </c>
      <c r="X1690" t="str">
        <f t="shared" si="862"/>
        <v>0.000973539672714134-0.0163479449051551i</v>
      </c>
      <c r="Y1690" t="str">
        <f t="shared" si="863"/>
        <v>0.009+0.977663633797143i</v>
      </c>
      <c r="Z1690" t="str">
        <f t="shared" si="864"/>
        <v>-0.203921600501836-0.0142682538148393i</v>
      </c>
      <c r="AA1690" t="str">
        <f t="shared" si="865"/>
        <v>0.129494630605322-12.4815485888865i</v>
      </c>
      <c r="AB1690" t="str">
        <f t="shared" si="866"/>
        <v>1.39358338924061-0.161565475947627i</v>
      </c>
      <c r="AC1690" t="str">
        <f t="shared" si="867"/>
        <v>1.74135368383653-2.55587319301553i</v>
      </c>
      <c r="AD1690" t="str">
        <f t="shared" si="868"/>
        <v>0.296886741962687+0.342974201473357i</v>
      </c>
      <c r="AE1690" t="str">
        <f t="shared" si="869"/>
        <v>-0.0556479766302428-0.0741759034838702i</v>
      </c>
      <c r="AF1690" t="str">
        <f t="shared" si="870"/>
        <v>-14.4574995608303-2.10949742022118i</v>
      </c>
      <c r="AG1690" t="str">
        <f t="shared" si="871"/>
        <v>1.01563584572585-0.0132535185791891i</v>
      </c>
      <c r="AH1690" t="str">
        <f t="shared" si="872"/>
        <v>0.622686688023443+1.17959616117802i</v>
      </c>
      <c r="AI1690">
        <f t="shared" si="873"/>
        <v>2.5022130737276758</v>
      </c>
      <c r="AJ1690">
        <f t="shared" si="874"/>
        <v>62.171267206494399</v>
      </c>
      <c r="AK1690"/>
      <c r="AL1690"/>
      <c r="AM1690"/>
      <c r="AN1690"/>
    </row>
    <row r="1691" spans="1:40" x14ac:dyDescent="0.25">
      <c r="A1691"/>
      <c r="B1691">
        <f t="shared" si="840"/>
        <v>155700</v>
      </c>
      <c r="C1691" s="237" t="str">
        <f t="shared" si="843"/>
        <v>-3.15257549446304E-06+0.01572911010023i</v>
      </c>
      <c r="D1691" s="208" t="str">
        <f t="shared" si="844"/>
        <v>-5.95703012675141+0.120589844101763i</v>
      </c>
      <c r="E1691" t="str">
        <f t="shared" si="845"/>
        <v>2870</v>
      </c>
      <c r="F1691" t="str">
        <f t="shared" si="846"/>
        <v>0.777000777000777</v>
      </c>
      <c r="G1691" t="str">
        <f t="shared" si="841"/>
        <v>0.777000777000777</v>
      </c>
      <c r="H1691" t="str">
        <f t="shared" si="847"/>
        <v>8.50122232036533+2.22894620145261i</v>
      </c>
      <c r="I1691" t="str">
        <f t="shared" si="848"/>
        <v>611.432470204913i</v>
      </c>
      <c r="J1691" t="str">
        <f t="shared" si="842"/>
        <v>-318.776049985478+132.238658072014i</v>
      </c>
      <c r="K1691" t="str">
        <f t="shared" si="849"/>
        <v>0.678853544099001-1.6364522633667i</v>
      </c>
      <c r="L1691" t="str">
        <f t="shared" si="850"/>
        <v>0.0550700855439617-0.111605319037311i</v>
      </c>
      <c r="M1691" t="str">
        <f t="shared" si="851"/>
        <v>0.733923629642963-1.74805758240401i</v>
      </c>
      <c r="N1691" t="str">
        <f t="shared" si="852"/>
        <v>-0.690515443282393i</v>
      </c>
      <c r="O1691" t="str">
        <f t="shared" si="853"/>
        <v>0.770917813744061-0.636934631223705i</v>
      </c>
      <c r="P1691" t="str">
        <f t="shared" si="854"/>
        <v>0.229082186255939+0.636934631223705i</v>
      </c>
      <c r="Q1691" t="str">
        <f t="shared" si="855"/>
        <v>-0.229082186255939+0.053580812058688i</v>
      </c>
      <c r="R1691" t="str">
        <f t="shared" si="856"/>
        <v>-0.331550532924242-2.85792356322644i</v>
      </c>
      <c r="S1691" t="str">
        <f t="shared" si="857"/>
        <v>0.0716227194827026i</v>
      </c>
      <c r="T1691" t="str">
        <f t="shared" si="858"/>
        <v>0.204692257671973-0.0237465508139735i</v>
      </c>
      <c r="U1691" t="str">
        <f t="shared" si="859"/>
        <v>0.0000999999999999999-1022.1897436859i</v>
      </c>
      <c r="V1691" t="str">
        <f t="shared" si="860"/>
        <v>0.00002-0.0163956220903433i</v>
      </c>
      <c r="W1691" t="str">
        <f t="shared" si="861"/>
        <v>0.0000199993584529565-0.0163953591140086i</v>
      </c>
      <c r="X1691" t="str">
        <f t="shared" si="862"/>
        <v>0.000972319367499297-0.0163375163938299i</v>
      </c>
      <c r="Y1691" t="str">
        <f t="shared" si="863"/>
        <v>0.009+0.978291952327861i</v>
      </c>
      <c r="Z1691" t="str">
        <f t="shared" si="864"/>
        <v>-0.203656408356223-0.014240548869715i</v>
      </c>
      <c r="AA1691" t="str">
        <f t="shared" si="865"/>
        <v>0.129306915017664-12.4732628302676i</v>
      </c>
      <c r="AB1691" t="str">
        <f t="shared" si="866"/>
        <v>1.39355924197138-0.16166818290112i</v>
      </c>
      <c r="AC1691" t="str">
        <f t="shared" si="867"/>
        <v>1.74016076403635-2.55467389904983i</v>
      </c>
      <c r="AD1691" t="str">
        <f t="shared" si="868"/>
        <v>0.297035029761598+0.343163382990659i</v>
      </c>
      <c r="AE1691" t="str">
        <f t="shared" si="869"/>
        <v>-0.0556062523914556-0.0741173639165858i</v>
      </c>
      <c r="AF1691" t="str">
        <f t="shared" si="870"/>
        <v>-14.4582524471167-2.10835635735085i</v>
      </c>
      <c r="AG1691" t="str">
        <f t="shared" si="871"/>
        <v>1.01563396822628-0.0132514538033526i</v>
      </c>
      <c r="AH1691" t="str">
        <f t="shared" si="872"/>
        <v>0.622354520517418+1.1786652412063i</v>
      </c>
      <c r="AI1691">
        <f t="shared" si="873"/>
        <v>2.4958401089015654</v>
      </c>
      <c r="AJ1691">
        <f t="shared" si="874"/>
        <v>62.165213428994335</v>
      </c>
      <c r="AK1691"/>
      <c r="AL1691"/>
      <c r="AM1691"/>
      <c r="AN1691"/>
    </row>
    <row r="1692" spans="1:40" x14ac:dyDescent="0.25">
      <c r="A1692"/>
      <c r="B1692">
        <f t="shared" si="840"/>
        <v>155800</v>
      </c>
      <c r="C1692" s="237" t="str">
        <f t="shared" si="843"/>
        <v>-3.14852984153614E-06+0.0157190143949427i</v>
      </c>
      <c r="D1692" s="208" t="str">
        <f t="shared" si="844"/>
        <v>-5.95703009573474+0.120512443694561i</v>
      </c>
      <c r="E1692" t="str">
        <f t="shared" si="845"/>
        <v>2870</v>
      </c>
      <c r="F1692" t="str">
        <f t="shared" si="846"/>
        <v>0.777000777000777</v>
      </c>
      <c r="G1692" t="str">
        <f t="shared" si="841"/>
        <v>0.777000777000777</v>
      </c>
      <c r="H1692" t="str">
        <f t="shared" si="847"/>
        <v>8.50197393246503+2.22772883257351i</v>
      </c>
      <c r="I1692" t="str">
        <f t="shared" si="848"/>
        <v>611.825169286612i</v>
      </c>
      <c r="J1692" t="str">
        <f t="shared" si="842"/>
        <v>-319.186941109164+132.323589772766i</v>
      </c>
      <c r="K1692" t="str">
        <f t="shared" si="849"/>
        <v>0.678105486794903-1.63570544338385i</v>
      </c>
      <c r="L1692" t="str">
        <f t="shared" si="850"/>
        <v>0.0550132382835322-0.111561717810379i</v>
      </c>
      <c r="M1692" t="str">
        <f t="shared" si="851"/>
        <v>0.733118725078435-1.74726716119423i</v>
      </c>
      <c r="N1692" t="str">
        <f t="shared" si="852"/>
        <v>-0.690958934254315i</v>
      </c>
      <c r="O1692" t="str">
        <f t="shared" si="853"/>
        <v>0.770635263180977-0.637276463665485i</v>
      </c>
      <c r="P1692" t="str">
        <f t="shared" si="854"/>
        <v>0.229364736819023+0.637276463665485i</v>
      </c>
      <c r="Q1692" t="str">
        <f t="shared" si="855"/>
        <v>-0.229364736819023+0.05368247058883i</v>
      </c>
      <c r="R1692" t="str">
        <f t="shared" si="856"/>
        <v>-0.331548220326736-2.85603968742951i</v>
      </c>
      <c r="S1692" t="str">
        <f t="shared" si="857"/>
        <v>0.0716687199447982i</v>
      </c>
      <c r="T1692" t="str">
        <f t="shared" si="858"/>
        <v>0.204688708509615-0.0237616365507931i</v>
      </c>
      <c r="U1692" t="str">
        <f t="shared" si="859"/>
        <v>0.0001-1021.53365270793i</v>
      </c>
      <c r="V1692" t="str">
        <f t="shared" si="860"/>
        <v>0.00002-0.0163850985845086i</v>
      </c>
      <c r="W1692" t="str">
        <f t="shared" si="861"/>
        <v>0.0000199993584529567-0.0163848357769655i</v>
      </c>
      <c r="X1692" t="str">
        <f t="shared" si="862"/>
        <v>0.000971101400687953-0.0163271011333349i</v>
      </c>
      <c r="Y1692" t="str">
        <f t="shared" si="863"/>
        <v>0.009+0.978920270858579i</v>
      </c>
      <c r="Z1692" t="str">
        <f t="shared" si="864"/>
        <v>-0.203391735288804-0.0142129165832197i</v>
      </c>
      <c r="AA1692" t="str">
        <f t="shared" si="865"/>
        <v>0.129119617251938-12.4649882344671i</v>
      </c>
      <c r="AB1692" t="str">
        <f t="shared" si="866"/>
        <v>1.3935350790252-0.161770887655105i</v>
      </c>
      <c r="AC1692" t="str">
        <f t="shared" si="867"/>
        <v>1.73896970085003-2.55347534846546i</v>
      </c>
      <c r="AD1692" t="str">
        <f t="shared" si="868"/>
        <v>0.297183400065938+0.343352502401023i</v>
      </c>
      <c r="AE1692" t="str">
        <f t="shared" si="869"/>
        <v>-0.0555646069631726-0.0740589041541522i</v>
      </c>
      <c r="AF1692" t="str">
        <f t="shared" si="870"/>
        <v>-14.4590040281998-2.10721638887895i</v>
      </c>
      <c r="AG1692" t="str">
        <f t="shared" si="871"/>
        <v>1.01563209073666-0.0132493956306222i</v>
      </c>
      <c r="AH1692" t="str">
        <f t="shared" si="872"/>
        <v>0.622022935422631+1.17773560209042i</v>
      </c>
      <c r="AI1692">
        <f t="shared" si="873"/>
        <v>2.4894717217836826</v>
      </c>
      <c r="AJ1692">
        <f t="shared" si="874"/>
        <v>62.159154336751484</v>
      </c>
      <c r="AK1692"/>
      <c r="AL1692"/>
      <c r="AM1692"/>
      <c r="AN1692"/>
    </row>
    <row r="1693" spans="1:40" x14ac:dyDescent="0.25">
      <c r="A1693"/>
      <c r="B1693">
        <f t="shared" si="840"/>
        <v>155900</v>
      </c>
      <c r="C1693" s="237" t="str">
        <f t="shared" si="843"/>
        <v>-3.14449197120396E-06+0.0157089316411679i</v>
      </c>
      <c r="D1693" s="208" t="str">
        <f t="shared" si="844"/>
        <v>-5.95703006477774+0.120435142582287i</v>
      </c>
      <c r="E1693" t="str">
        <f t="shared" si="845"/>
        <v>2870</v>
      </c>
      <c r="F1693" t="str">
        <f t="shared" si="846"/>
        <v>0.777000777000777</v>
      </c>
      <c r="G1693" t="str">
        <f t="shared" si="841"/>
        <v>0.777000777000777</v>
      </c>
      <c r="H1693" t="str">
        <f t="shared" si="847"/>
        <v>8.50272424222925+2.22651265611204i</v>
      </c>
      <c r="I1693" t="str">
        <f t="shared" si="848"/>
        <v>612.217868368311i</v>
      </c>
      <c r="J1693" t="str">
        <f t="shared" si="842"/>
        <v>-319.598096047376+132.408521473519i</v>
      </c>
      <c r="K1693" t="str">
        <f t="shared" si="849"/>
        <v>0.677358597580688-1.63495910775957i</v>
      </c>
      <c r="L1693" t="str">
        <f t="shared" si="850"/>
        <v>0.0549564718794672-0.111518132672052i</v>
      </c>
      <c r="M1693" t="str">
        <f t="shared" si="851"/>
        <v>0.732315069460155-1.74647724043162i</v>
      </c>
      <c r="N1693" t="str">
        <f t="shared" si="852"/>
        <v>-0.691402425226237i</v>
      </c>
      <c r="O1693" t="str">
        <f t="shared" si="853"/>
        <v>0.770352561046083-0.637618170765029i</v>
      </c>
      <c r="P1693" t="str">
        <f t="shared" si="854"/>
        <v>0.229647438953917+0.637618170765029i</v>
      </c>
      <c r="Q1693" t="str">
        <f t="shared" si="855"/>
        <v>-0.229647438953917+0.0537842544612079i</v>
      </c>
      <c r="R1693" t="str">
        <f t="shared" si="856"/>
        <v>-0.331545906187953-2.85415819629733i</v>
      </c>
      <c r="S1693" t="str">
        <f t="shared" si="857"/>
        <v>0.0717147204068936i</v>
      </c>
      <c r="T1693" t="str">
        <f t="shared" si="858"/>
        <v>0.204685157044507-0.0237767219643192i</v>
      </c>
      <c r="U1693" t="str">
        <f t="shared" si="859"/>
        <v>0.0001-1020.87840341177i</v>
      </c>
      <c r="V1693" t="str">
        <f t="shared" si="860"/>
        <v>0.00002-0.0163745885790022i</v>
      </c>
      <c r="W1693" t="str">
        <f t="shared" si="861"/>
        <v>0.0000199993584529565-0.0163743259400339i</v>
      </c>
      <c r="X1693" t="str">
        <f t="shared" si="862"/>
        <v>0.000969885766316048-0.0163166990985182i</v>
      </c>
      <c r="Y1693" t="str">
        <f t="shared" si="863"/>
        <v>0.009+0.979548589389297i</v>
      </c>
      <c r="Z1693" t="str">
        <f t="shared" si="864"/>
        <v>-0.203127579940426-0.014185356715777i</v>
      </c>
      <c r="AA1693" t="str">
        <f t="shared" si="865"/>
        <v>0.128932736049542-12.4567247786282i</v>
      </c>
      <c r="AB1693" t="str">
        <f t="shared" si="866"/>
        <v>1.39351090040174-0.161873590208086i</v>
      </c>
      <c r="AC1693" t="str">
        <f t="shared" si="867"/>
        <v>1.73778049069581-2.55227754130201i</v>
      </c>
      <c r="AD1693" t="str">
        <f t="shared" si="868"/>
        <v>0.297331852852087+0.343541559671309i</v>
      </c>
      <c r="AE1693" t="str">
        <f t="shared" si="869"/>
        <v>-0.0555230401384152-0.074000524020662i</v>
      </c>
      <c r="AF1693" t="str">
        <f t="shared" si="870"/>
        <v>-14.459754307007-2.10607751352975i</v>
      </c>
      <c r="AG1693" t="str">
        <f t="shared" si="871"/>
        <v>1.0156302132547-0.0132473440464996i</v>
      </c>
      <c r="AH1693" t="str">
        <f t="shared" si="872"/>
        <v>0.621691931287354+1.17680724101483i</v>
      </c>
      <c r="AI1693">
        <f t="shared" si="873"/>
        <v>2.4831079052505896</v>
      </c>
      <c r="AJ1693">
        <f t="shared" si="874"/>
        <v>62.153089936023356</v>
      </c>
      <c r="AK1693"/>
      <c r="AL1693"/>
      <c r="AM1693"/>
      <c r="AN1693"/>
    </row>
    <row r="1694" spans="1:40" x14ac:dyDescent="0.25">
      <c r="A1694"/>
      <c r="B1694">
        <f t="shared" si="840"/>
        <v>156000</v>
      </c>
      <c r="C1694" s="237" t="str">
        <f t="shared" si="843"/>
        <v>-3.14046186351752E-06+0.015698861813999i</v>
      </c>
      <c r="D1694" s="208" t="str">
        <f t="shared" si="844"/>
        <v>-5.95703003388025+0.120357940573992i</v>
      </c>
      <c r="E1694" t="str">
        <f t="shared" si="845"/>
        <v>2870</v>
      </c>
      <c r="F1694" t="str">
        <f t="shared" si="846"/>
        <v>0.777000777000777</v>
      </c>
      <c r="G1694" t="str">
        <f t="shared" si="841"/>
        <v>0.777000777000777</v>
      </c>
      <c r="H1694" t="str">
        <f t="shared" si="847"/>
        <v>8.50347325257777+2.22529767060255i</v>
      </c>
      <c r="I1694" t="str">
        <f t="shared" si="848"/>
        <v>612.61056745001i</v>
      </c>
      <c r="J1694" t="str">
        <f t="shared" si="842"/>
        <v>-320.009514800113+132.493453174272i</v>
      </c>
      <c r="K1694" t="str">
        <f t="shared" si="849"/>
        <v>0.676612874182777-1.63421325648402i</v>
      </c>
      <c r="L1694" t="str">
        <f t="shared" si="850"/>
        <v>0.0548997861943624-0.11147456365906i</v>
      </c>
      <c r="M1694" t="str">
        <f t="shared" si="851"/>
        <v>0.731512660377139-1.74568782014308i</v>
      </c>
      <c r="N1694" t="str">
        <f t="shared" si="852"/>
        <v>-0.691845916198159i</v>
      </c>
      <c r="O1694" t="str">
        <f t="shared" si="853"/>
        <v>0.770069707394981-0.637959752455128i</v>
      </c>
      <c r="P1694" t="str">
        <f t="shared" si="854"/>
        <v>0.229930292605019+0.637959752455128i</v>
      </c>
      <c r="Q1694" t="str">
        <f t="shared" si="855"/>
        <v>-0.229930292605019+0.053886163743031i</v>
      </c>
      <c r="R1694" t="str">
        <f t="shared" si="856"/>
        <v>-0.33154359050778-2.85227908524336i</v>
      </c>
      <c r="S1694" t="str">
        <f t="shared" si="857"/>
        <v>0.0717607208689892i</v>
      </c>
      <c r="T1694" t="str">
        <f t="shared" si="858"/>
        <v>0.204681603276605-0.0237918070543313i</v>
      </c>
      <c r="U1694" t="str">
        <f t="shared" si="859"/>
        <v>0.0001-1020.22399417882i</v>
      </c>
      <c r="V1694" t="str">
        <f t="shared" si="860"/>
        <v>0.00002-0.0163640920478618i</v>
      </c>
      <c r="W1694" t="str">
        <f t="shared" si="861"/>
        <v>0.0000199993584529565-0.0163638295772523i</v>
      </c>
      <c r="X1694" t="str">
        <f t="shared" si="862"/>
        <v>0.000968672458438571-0.016306310264292i</v>
      </c>
      <c r="Y1694" t="str">
        <f t="shared" si="863"/>
        <v>0.009+0.980176907920015i</v>
      </c>
      <c r="Z1694" t="str">
        <f t="shared" si="864"/>
        <v>-0.202863940956407-0.0141578690287631i</v>
      </c>
      <c r="AA1694" t="str">
        <f t="shared" si="865"/>
        <v>0.12874627015665-12.4484724399574i</v>
      </c>
      <c r="AB1694" t="str">
        <f t="shared" si="866"/>
        <v>1.39348670610069-0.16197629055856i</v>
      </c>
      <c r="AC1694" t="str">
        <f t="shared" si="867"/>
        <v>1.73659312999986-2.55108047759579i</v>
      </c>
      <c r="AD1694" t="str">
        <f t="shared" si="868"/>
        <v>0.297480388096407+0.343730554768377i</v>
      </c>
      <c r="AE1694" t="str">
        <f t="shared" si="869"/>
        <v>-0.0554815517108835-0.0739422233407392i</v>
      </c>
      <c r="AF1694" t="str">
        <f t="shared" si="870"/>
        <v>-14.460503286458-2.10493973002856i</v>
      </c>
      <c r="AG1694" t="str">
        <f t="shared" si="871"/>
        <v>1.01562833577815-0.0132452990365259i</v>
      </c>
      <c r="AH1694" t="str">
        <f t="shared" si="872"/>
        <v>0.621361506664313+1.1758801551723i</v>
      </c>
      <c r="AI1694">
        <f t="shared" si="873"/>
        <v>2.476748652194761</v>
      </c>
      <c r="AJ1694">
        <f t="shared" si="874"/>
        <v>62.147020233059791</v>
      </c>
      <c r="AK1694"/>
      <c r="AL1694"/>
      <c r="AM1694"/>
      <c r="AN1694"/>
    </row>
    <row r="1695" spans="1:40" x14ac:dyDescent="0.25">
      <c r="A1695"/>
      <c r="B1695">
        <f t="shared" si="840"/>
        <v>156100</v>
      </c>
      <c r="C1695" s="237" t="str">
        <f t="shared" si="843"/>
        <v>-3.13643949859173E-06+0.015688804888593i</v>
      </c>
      <c r="D1695" s="208" t="str">
        <f t="shared" si="844"/>
        <v>-5.95703000304212+0.120280837479213i</v>
      </c>
      <c r="E1695" t="str">
        <f t="shared" si="845"/>
        <v>2870</v>
      </c>
      <c r="F1695" t="str">
        <f t="shared" si="846"/>
        <v>0.777000777000777</v>
      </c>
      <c r="G1695" t="str">
        <f t="shared" si="841"/>
        <v>0.777000777000777</v>
      </c>
      <c r="H1695" t="str">
        <f t="shared" si="847"/>
        <v>8.50422096642247+2.2240838745809i</v>
      </c>
      <c r="I1695" t="str">
        <f t="shared" si="848"/>
        <v>613.003266531708i</v>
      </c>
      <c r="J1695" t="str">
        <f t="shared" si="842"/>
        <v>-320.421197367376+132.578384875025i</v>
      </c>
      <c r="K1695" t="str">
        <f t="shared" si="849"/>
        <v>0.675868314332649-1.63346788954534i</v>
      </c>
      <c r="L1695" t="str">
        <f t="shared" si="850"/>
        <v>0.0548431810910607-0.111431010807916i</v>
      </c>
      <c r="M1695" t="str">
        <f t="shared" si="851"/>
        <v>0.73071149542371-1.74489890035326i</v>
      </c>
      <c r="N1695" t="str">
        <f t="shared" si="852"/>
        <v>-0.692289407170081i</v>
      </c>
      <c r="O1695" t="str">
        <f t="shared" si="853"/>
        <v>0.769786702283305-0.638301208668599i</v>
      </c>
      <c r="P1695" t="str">
        <f t="shared" si="854"/>
        <v>0.230213297716695+0.638301208668599i</v>
      </c>
      <c r="Q1695" t="str">
        <f t="shared" si="855"/>
        <v>-0.230213297716695+0.0539881985014821i</v>
      </c>
      <c r="R1695" t="str">
        <f t="shared" si="856"/>
        <v>-0.331541273286109-2.85040234969283i</v>
      </c>
      <c r="S1695" t="str">
        <f t="shared" si="857"/>
        <v>0.0718067213310847i</v>
      </c>
      <c r="T1695" t="str">
        <f t="shared" si="858"/>
        <v>0.204678047205862-0.0238068918206086i</v>
      </c>
      <c r="U1695" t="str">
        <f t="shared" si="859"/>
        <v>0.0001-1019.57042339459i</v>
      </c>
      <c r="V1695" t="str">
        <f t="shared" si="860"/>
        <v>0.00002-0.0163536089651918i</v>
      </c>
      <c r="W1695" t="str">
        <f t="shared" si="861"/>
        <v>0.0000199993584529565-0.0163533466627254i</v>
      </c>
      <c r="X1695" t="str">
        <f t="shared" si="862"/>
        <v>0.000967461471129371-0.0162959346056313i</v>
      </c>
      <c r="Y1695" t="str">
        <f t="shared" si="863"/>
        <v>0.009+0.980805226450733i</v>
      </c>
      <c r="Z1695" t="str">
        <f t="shared" si="864"/>
        <v>-0.202600816986505-0.0141304532845014i</v>
      </c>
      <c r="AA1695" t="str">
        <f t="shared" si="865"/>
        <v>0.128560218324195-12.440231195724i</v>
      </c>
      <c r="AB1695" t="str">
        <f t="shared" si="866"/>
        <v>1.39346249612175-0.162078988705026i</v>
      </c>
      <c r="AC1695" t="str">
        <f t="shared" si="867"/>
        <v>1.73540761519621-2.54988415737976i</v>
      </c>
      <c r="AD1695" t="str">
        <f t="shared" si="868"/>
        <v>0.297629005775252+0.343919487659099i</v>
      </c>
      <c r="AE1695" t="str">
        <f t="shared" si="869"/>
        <v>-0.0554401414749505-0.0738840019395332i</v>
      </c>
      <c r="AF1695" t="str">
        <f t="shared" si="870"/>
        <v>-14.4612509694646-2.10380303710169i</v>
      </c>
      <c r="AG1695" t="str">
        <f t="shared" si="871"/>
        <v>1.01562645830475-0.0132432605862811i</v>
      </c>
      <c r="AH1695" t="str">
        <f t="shared" si="872"/>
        <v>0.621031660110653+1.17495434176397i</v>
      </c>
      <c r="AI1695">
        <f t="shared" si="873"/>
        <v>2.470393955524969</v>
      </c>
      <c r="AJ1695">
        <f t="shared" si="874"/>
        <v>62.140945234105267</v>
      </c>
      <c r="AK1695"/>
      <c r="AL1695"/>
      <c r="AM1695"/>
      <c r="AN1695"/>
    </row>
    <row r="1696" spans="1:40" x14ac:dyDescent="0.25">
      <c r="A1696"/>
      <c r="B1696">
        <f t="shared" si="840"/>
        <v>156200</v>
      </c>
      <c r="C1696" s="237" t="str">
        <f t="shared" si="843"/>
        <v>-3.13242485660515E-06+0.0156787608401706i</v>
      </c>
      <c r="D1696" s="208" t="str">
        <f t="shared" si="844"/>
        <v>-5.9570299722632+0.120203833107975i</v>
      </c>
      <c r="E1696" t="str">
        <f t="shared" si="845"/>
        <v>2870</v>
      </c>
      <c r="F1696" t="str">
        <f t="shared" si="846"/>
        <v>0.777000777000777</v>
      </c>
      <c r="G1696" t="str">
        <f t="shared" si="841"/>
        <v>0.777000777000777</v>
      </c>
      <c r="H1696" t="str">
        <f t="shared" si="847"/>
        <v>8.50496738666737+2.22287126658447i</v>
      </c>
      <c r="I1696" t="str">
        <f t="shared" si="848"/>
        <v>613.395965613407i</v>
      </c>
      <c r="J1696" t="str">
        <f t="shared" si="842"/>
        <v>-320.833143749165+132.663316575777i</v>
      </c>
      <c r="K1696" t="str">
        <f t="shared" si="849"/>
        <v>0.67512491576684-1.63272300692967i</v>
      </c>
      <c r="L1696" t="str">
        <f t="shared" si="850"/>
        <v>0.0547866564326498-0.111387474154923i</v>
      </c>
      <c r="M1696" t="str">
        <f t="shared" si="851"/>
        <v>0.72991157219949-1.74411048108459i</v>
      </c>
      <c r="N1696" t="str">
        <f t="shared" si="852"/>
        <v>-0.692732898142003i</v>
      </c>
      <c r="O1696" t="str">
        <f t="shared" si="853"/>
        <v>0.769503545766718-0.638642539338282i</v>
      </c>
      <c r="P1696" t="str">
        <f t="shared" si="854"/>
        <v>0.230496454233282+0.638642539338282i</v>
      </c>
      <c r="Q1696" t="str">
        <f t="shared" si="855"/>
        <v>-0.230496454233282+0.054090358803721i</v>
      </c>
      <c r="R1696" t="str">
        <f t="shared" si="856"/>
        <v>-0.331538954522821-2.84852798508268i</v>
      </c>
      <c r="S1696" t="str">
        <f t="shared" si="857"/>
        <v>0.0718527217931802i</v>
      </c>
      <c r="T1696" t="str">
        <f t="shared" si="858"/>
        <v>0.204674488832234-0.0238219762629301i</v>
      </c>
      <c r="U1696" t="str">
        <f t="shared" si="859"/>
        <v>0.0001-1018.91768944875i</v>
      </c>
      <c r="V1696" t="str">
        <f t="shared" si="860"/>
        <v>0.00002-0.0163431393051629i</v>
      </c>
      <c r="W1696" t="str">
        <f t="shared" si="861"/>
        <v>0.0000199993584529565-0.0163428771706243i</v>
      </c>
      <c r="X1696" t="str">
        <f t="shared" si="862"/>
        <v>0.000966252798481146-0.0162855720975742i</v>
      </c>
      <c r="Y1696" t="str">
        <f t="shared" si="863"/>
        <v>0.009+0.981433544981451i</v>
      </c>
      <c r="Z1696" t="str">
        <f t="shared" si="864"/>
        <v>-0.202338206684908-0.0141031092462592i</v>
      </c>
      <c r="AA1696" t="str">
        <f t="shared" si="865"/>
        <v>0.128374579307844-12.43200102326i</v>
      </c>
      <c r="AB1696" t="str">
        <f t="shared" si="866"/>
        <v>1.3934382704646-0.162181684645977i</v>
      </c>
      <c r="AC1696" t="str">
        <f t="shared" si="867"/>
        <v>1.73422394272675-2.5486885806836i</v>
      </c>
      <c r="AD1696" t="str">
        <f t="shared" si="868"/>
        <v>0.297777705864955+0.344108358310343i</v>
      </c>
      <c r="AE1696" t="str">
        <f t="shared" si="869"/>
        <v>-0.0553988092256591-0.0738258596427161i</v>
      </c>
      <c r="AF1696" t="str">
        <f t="shared" si="870"/>
        <v>-14.4619973589306-2.10266743347649i</v>
      </c>
      <c r="AG1696" t="str">
        <f t="shared" si="871"/>
        <v>1.01562458083225-0.0132412286813835i</v>
      </c>
      <c r="AH1696" t="str">
        <f t="shared" si="872"/>
        <v>0.62070239018791+1.17402979799916i</v>
      </c>
      <c r="AI1696">
        <f t="shared" si="873"/>
        <v>2.4640438081652567</v>
      </c>
      <c r="AJ1696">
        <f t="shared" si="874"/>
        <v>62.134864945396139</v>
      </c>
      <c r="AK1696"/>
      <c r="AL1696"/>
      <c r="AM1696"/>
      <c r="AN1696"/>
    </row>
    <row r="1697" spans="1:40" x14ac:dyDescent="0.25">
      <c r="A1697"/>
      <c r="B1697">
        <f t="shared" si="840"/>
        <v>156300</v>
      </c>
      <c r="C1697" s="237" t="str">
        <f t="shared" si="843"/>
        <v>-3.12841791779969E-06+0.015668729644016i</v>
      </c>
      <c r="D1697" s="208" t="str">
        <f t="shared" si="844"/>
        <v>-5.95702994154333+0.120126927270789i</v>
      </c>
      <c r="E1697" t="str">
        <f t="shared" si="845"/>
        <v>2870</v>
      </c>
      <c r="F1697" t="str">
        <f t="shared" si="846"/>
        <v>0.777000777000777</v>
      </c>
      <c r="G1697" t="str">
        <f t="shared" si="841"/>
        <v>0.777000777000777</v>
      </c>
      <c r="H1697" t="str">
        <f t="shared" si="847"/>
        <v>8.50571251620857+2.22165984515216i</v>
      </c>
      <c r="I1697" t="str">
        <f t="shared" si="848"/>
        <v>613.788664695106i</v>
      </c>
      <c r="J1697" t="str">
        <f t="shared" si="842"/>
        <v>-321.245353945479+132.74824827653i</v>
      </c>
      <c r="K1697" t="str">
        <f t="shared" si="849"/>
        <v>0.674382676226939-1.63197860862112i</v>
      </c>
      <c r="L1697" t="str">
        <f t="shared" si="850"/>
        <v>0.0547302120824631-0.111343953736165i</v>
      </c>
      <c r="M1697" t="str">
        <f t="shared" si="851"/>
        <v>0.729112888309402-1.74332256235728i</v>
      </c>
      <c r="N1697" t="str">
        <f t="shared" si="852"/>
        <v>-0.693176389113925i</v>
      </c>
      <c r="O1697" t="str">
        <f t="shared" si="853"/>
        <v>0.769220237900911-0.638983744397044i</v>
      </c>
      <c r="P1697" t="str">
        <f t="shared" si="854"/>
        <v>0.230779762099089+0.638983744397044i</v>
      </c>
      <c r="Q1697" t="str">
        <f t="shared" si="855"/>
        <v>-0.230779762099089+0.054192644716881i</v>
      </c>
      <c r="R1697" t="str">
        <f t="shared" si="856"/>
        <v>-0.331536634217825-2.84665598686149i</v>
      </c>
      <c r="S1697" t="str">
        <f t="shared" si="857"/>
        <v>0.0718987222552757i</v>
      </c>
      <c r="T1697" t="str">
        <f t="shared" si="858"/>
        <v>0.204670928155672-0.0238370603810763i</v>
      </c>
      <c r="U1697" t="str">
        <f t="shared" si="859"/>
        <v>0.0001-1018.2657907351i</v>
      </c>
      <c r="V1697" t="str">
        <f t="shared" si="860"/>
        <v>0.00002-0.0163326830420118i</v>
      </c>
      <c r="W1697" t="str">
        <f t="shared" si="861"/>
        <v>0.0000199993584529566-0.0163324210751862i</v>
      </c>
      <c r="X1697" t="str">
        <f t="shared" si="862"/>
        <v>0.000965046434605361-0.0162752227152215i</v>
      </c>
      <c r="Y1697" t="str">
        <f t="shared" si="863"/>
        <v>0.009+0.982061863512169i</v>
      </c>
      <c r="Z1697" t="str">
        <f t="shared" si="864"/>
        <v>-0.202076108710211-0.0140758366782421i</v>
      </c>
      <c r="AA1697" t="str">
        <f t="shared" si="865"/>
        <v>0.128189351867976-12.4237818999599i</v>
      </c>
      <c r="AB1697" t="str">
        <f t="shared" si="866"/>
        <v>1.39341402912891-0.162284378379921i</v>
      </c>
      <c r="AC1697" t="str">
        <f t="shared" si="867"/>
        <v>1.73304210904118-2.54749374753367i</v>
      </c>
      <c r="AD1697" t="str">
        <f t="shared" si="868"/>
        <v>0.297926488341838+0.344297166688981i</v>
      </c>
      <c r="AE1697" t="str">
        <f t="shared" si="869"/>
        <v>-0.0553575547587209-0.0737677962764819i</v>
      </c>
      <c r="AF1697" t="str">
        <f t="shared" si="870"/>
        <v>-14.4627424577519-2.10153291788137i</v>
      </c>
      <c r="AG1697" t="str">
        <f t="shared" si="871"/>
        <v>1.01562270335841-0.0132392033074902i</v>
      </c>
      <c r="AH1697" t="str">
        <f t="shared" si="872"/>
        <v>0.620373695461996+1.17310652109549i</v>
      </c>
      <c r="AI1697">
        <f t="shared" si="873"/>
        <v>2.4576982030557857</v>
      </c>
      <c r="AJ1697">
        <f t="shared" si="874"/>
        <v>62.128779373163667</v>
      </c>
      <c r="AK1697"/>
      <c r="AL1697"/>
      <c r="AM1697"/>
      <c r="AN1697"/>
    </row>
    <row r="1698" spans="1:40" x14ac:dyDescent="0.25">
      <c r="A1698"/>
      <c r="B1698">
        <f t="shared" si="840"/>
        <v>156400</v>
      </c>
      <c r="C1698" s="237" t="str">
        <f t="shared" si="843"/>
        <v>-3.12441866248036E-06+0.0156587112754763i</v>
      </c>
      <c r="D1698" s="208" t="str">
        <f t="shared" si="844"/>
        <v>-5.95702991088237+0.120050119778652i</v>
      </c>
      <c r="E1698" t="str">
        <f t="shared" si="845"/>
        <v>2870</v>
      </c>
      <c r="F1698" t="str">
        <f t="shared" si="846"/>
        <v>0.777000777000777</v>
      </c>
      <c r="G1698" t="str">
        <f t="shared" si="841"/>
        <v>0.777000777000777</v>
      </c>
      <c r="H1698" t="str">
        <f t="shared" si="847"/>
        <v>8.50645635793439+2.22044960882437i</v>
      </c>
      <c r="I1698" t="str">
        <f t="shared" si="848"/>
        <v>614.181363776805i</v>
      </c>
      <c r="J1698" t="str">
        <f t="shared" si="842"/>
        <v>-321.657827956319+132.833179977283i</v>
      </c>
      <c r="K1698" t="str">
        <f t="shared" si="849"/>
        <v>0.673641593459546-1.63123469460182i</v>
      </c>
      <c r="L1698" t="str">
        <f t="shared" si="850"/>
        <v>0.054673847904079-0.111300449587519i</v>
      </c>
      <c r="M1698" t="str">
        <f t="shared" si="851"/>
        <v>0.728315441363625-1.74253514418934i</v>
      </c>
      <c r="N1698" t="str">
        <f t="shared" si="852"/>
        <v>-0.693619880085847i</v>
      </c>
      <c r="O1698" t="str">
        <f t="shared" si="853"/>
        <v>0.768936778741606-0.639324823777774i</v>
      </c>
      <c r="P1698" t="str">
        <f t="shared" si="854"/>
        <v>0.231063221258394+0.639324823777774i</v>
      </c>
      <c r="Q1698" t="str">
        <f t="shared" si="855"/>
        <v>-0.231063221258394+0.054295056308073i</v>
      </c>
      <c r="R1698" t="str">
        <f t="shared" si="856"/>
        <v>-0.331534312370996-2.8447863504895i</v>
      </c>
      <c r="S1698" t="str">
        <f t="shared" si="857"/>
        <v>0.0719447227173712i</v>
      </c>
      <c r="T1698" t="str">
        <f t="shared" si="858"/>
        <v>0.204667365176129-0.0238521441748256i</v>
      </c>
      <c r="U1698" t="str">
        <f t="shared" si="859"/>
        <v>0.0001-1017.6147256515i</v>
      </c>
      <c r="V1698" t="str">
        <f t="shared" si="860"/>
        <v>0.00002-0.0163222401500412i</v>
      </c>
      <c r="W1698" t="str">
        <f t="shared" si="861"/>
        <v>0.0000199993584529566-0.0163219783507141i</v>
      </c>
      <c r="X1698" t="str">
        <f t="shared" si="862"/>
        <v>0.000963842373632158-0.0162648864337366i</v>
      </c>
      <c r="Y1698" t="str">
        <f t="shared" si="863"/>
        <v>0.009+0.982690182042887i</v>
      </c>
      <c r="Z1698" t="str">
        <f t="shared" si="864"/>
        <v>-0.201814521725402-0.0140486353455908i</v>
      </c>
      <c r="AA1698" t="str">
        <f t="shared" si="865"/>
        <v>0.128004534769662-12.4155738032804i</v>
      </c>
      <c r="AB1698" t="str">
        <f t="shared" si="866"/>
        <v>1.39338977211437-0.162387069905347i</v>
      </c>
      <c r="AC1698" t="str">
        <f t="shared" si="867"/>
        <v>1.73186211059704-2.54629965795312i</v>
      </c>
      <c r="AD1698" t="str">
        <f t="shared" si="868"/>
        <v>0.298075353182206+0.344485912761893i</v>
      </c>
      <c r="AE1698" t="str">
        <f t="shared" si="869"/>
        <v>-0.0553163778705126-0.0737098116675453i</v>
      </c>
      <c r="AF1698" t="str">
        <f t="shared" si="870"/>
        <v>-14.4634862688168-2.10039948904572i</v>
      </c>
      <c r="AG1698" t="str">
        <f t="shared" si="871"/>
        <v>1.01562082588101-0.0132371844502966i</v>
      </c>
      <c r="AH1698" t="str">
        <f t="shared" si="872"/>
        <v>0.620045574503201+1.17218450827875i</v>
      </c>
      <c r="AI1698">
        <f t="shared" si="873"/>
        <v>2.4513571331522548</v>
      </c>
      <c r="AJ1698">
        <f t="shared" si="874"/>
        <v>62.122688523631233</v>
      </c>
      <c r="AK1698"/>
      <c r="AL1698"/>
      <c r="AM1698"/>
      <c r="AN1698"/>
    </row>
    <row r="1699" spans="1:40" x14ac:dyDescent="0.25">
      <c r="A1699"/>
      <c r="B1699">
        <f t="shared" si="840"/>
        <v>156500</v>
      </c>
      <c r="C1699" s="237" t="str">
        <f t="shared" si="843"/>
        <v>-3.12042707101525E-06+0.015648705709962i</v>
      </c>
      <c r="D1699" s="208" t="str">
        <f t="shared" si="844"/>
        <v>-5.95702988028017+0.119973410443042i</v>
      </c>
      <c r="E1699" t="str">
        <f t="shared" si="845"/>
        <v>2870</v>
      </c>
      <c r="F1699" t="str">
        <f t="shared" si="846"/>
        <v>0.777000777000777</v>
      </c>
      <c r="G1699" t="str">
        <f t="shared" si="841"/>
        <v>0.777000777000777</v>
      </c>
      <c r="H1699" t="str">
        <f t="shared" si="847"/>
        <v>8.50719891472532+2.21924055614307i</v>
      </c>
      <c r="I1699" t="str">
        <f t="shared" si="848"/>
        <v>614.574062858503i</v>
      </c>
      <c r="J1699" t="str">
        <f t="shared" si="842"/>
        <v>-322.070565781684+132.918111678036i</v>
      </c>
      <c r="K1699" t="str">
        <f t="shared" si="849"/>
        <v>0.672901665216291-1.63049126485191i</v>
      </c>
      <c r="L1699" t="str">
        <f t="shared" si="850"/>
        <v>0.0546175637613204-0.111256961744645i</v>
      </c>
      <c r="M1699" t="str">
        <f t="shared" si="851"/>
        <v>0.727519228977611-1.74174822659656i</v>
      </c>
      <c r="N1699" t="str">
        <f t="shared" si="852"/>
        <v>-0.694063371057769i</v>
      </c>
      <c r="O1699" t="str">
        <f t="shared" si="853"/>
        <v>0.768653168344557-0.639665777413388i</v>
      </c>
      <c r="P1699" t="str">
        <f t="shared" si="854"/>
        <v>0.231346831655443+0.639665777413388i</v>
      </c>
      <c r="Q1699" t="str">
        <f t="shared" si="855"/>
        <v>-0.231346831655443+0.054397593644381i</v>
      </c>
      <c r="R1699" t="str">
        <f t="shared" si="856"/>
        <v>-0.331531988982223-2.84291907143861i</v>
      </c>
      <c r="S1699" t="str">
        <f t="shared" si="857"/>
        <v>0.0719907231794667i</v>
      </c>
      <c r="T1699" t="str">
        <f t="shared" si="858"/>
        <v>0.204663799893563-0.0238672276439572i</v>
      </c>
      <c r="U1699" t="str">
        <f t="shared" si="859"/>
        <v>0.0001-1016.96449259997i</v>
      </c>
      <c r="V1699" t="str">
        <f t="shared" si="860"/>
        <v>0.00002-0.0163118106036195i</v>
      </c>
      <c r="W1699" t="str">
        <f t="shared" si="861"/>
        <v>0.0000199993584529567-0.0163115489715768i</v>
      </c>
      <c r="X1699" t="str">
        <f t="shared" si="862"/>
        <v>0.00096264060971032-0.0162545632283455i</v>
      </c>
      <c r="Y1699" t="str">
        <f t="shared" si="863"/>
        <v>0.009+0.983318500573605i</v>
      </c>
      <c r="Z1699" t="str">
        <f t="shared" si="864"/>
        <v>-0.201553444397846-0.014021505014376i</v>
      </c>
      <c r="AA1699" t="str">
        <f t="shared" si="865"/>
        <v>0.127820126782643-12.4073767107401i</v>
      </c>
      <c r="AB1699" t="str">
        <f t="shared" si="866"/>
        <v>1.39336549942068-0.162489759220753i</v>
      </c>
      <c r="AC1699" t="str">
        <f t="shared" si="867"/>
        <v>1.73068394385969-2.54510631196184i</v>
      </c>
      <c r="AD1699" t="str">
        <f t="shared" si="868"/>
        <v>0.298224300362353+0.34467459649596i</v>
      </c>
      <c r="AE1699" t="str">
        <f t="shared" si="869"/>
        <v>-0.0552752783580742-0.0736519056431384i</v>
      </c>
      <c r="AF1699" t="str">
        <f t="shared" si="870"/>
        <v>-14.4642287950055-2.09926714570003i</v>
      </c>
      <c r="AG1699" t="str">
        <f t="shared" si="871"/>
        <v>1.01561894839781-0.0132351720955365i</v>
      </c>
      <c r="AH1699" t="str">
        <f t="shared" si="872"/>
        <v>0.619718025886167+1.17126375678293i</v>
      </c>
      <c r="AI1699">
        <f t="shared" si="873"/>
        <v>2.44502059142618</v>
      </c>
      <c r="AJ1699">
        <f t="shared" si="874"/>
        <v>62.11659240301605</v>
      </c>
      <c r="AK1699"/>
      <c r="AL1699"/>
      <c r="AM1699"/>
      <c r="AN1699"/>
    </row>
    <row r="1700" spans="1:40" x14ac:dyDescent="0.25">
      <c r="A1700"/>
      <c r="B1700">
        <f t="shared" si="840"/>
        <v>156600</v>
      </c>
      <c r="C1700" s="237" t="str">
        <f t="shared" si="843"/>
        <v>-3.11644312383493E-06+0.0156387129229463i</v>
      </c>
      <c r="D1700" s="208" t="str">
        <f t="shared" si="844"/>
        <v>-5.95702984973658+0.119896799075922i</v>
      </c>
      <c r="E1700" t="str">
        <f t="shared" si="845"/>
        <v>2870</v>
      </c>
      <c r="F1700" t="str">
        <f t="shared" si="846"/>
        <v>0.777000777000777</v>
      </c>
      <c r="G1700" t="str">
        <f t="shared" si="841"/>
        <v>0.777000777000777</v>
      </c>
      <c r="H1700" t="str">
        <f t="shared" si="847"/>
        <v>8.50794018945406+2.21803268565172i</v>
      </c>
      <c r="I1700" t="str">
        <f t="shared" si="848"/>
        <v>614.966761940202i</v>
      </c>
      <c r="J1700" t="str">
        <f t="shared" si="842"/>
        <v>-322.483567421575+133.003043378788i</v>
      </c>
      <c r="K1700" t="str">
        <f t="shared" si="849"/>
        <v>0.6721628892538-1.62974831934958i</v>
      </c>
      <c r="L1700" t="str">
        <f t="shared" si="850"/>
        <v>0.0545613595182555-0.111213490242996i</v>
      </c>
      <c r="M1700" t="str">
        <f t="shared" si="851"/>
        <v>0.726724248772055-1.74096180959258i</v>
      </c>
      <c r="N1700" t="str">
        <f t="shared" si="852"/>
        <v>-0.69450686202969i</v>
      </c>
      <c r="O1700" t="str">
        <f t="shared" si="853"/>
        <v>0.768369406765545-0.640006605236824i</v>
      </c>
      <c r="P1700" t="str">
        <f t="shared" si="854"/>
        <v>0.231630593234455+0.640006605236824i</v>
      </c>
      <c r="Q1700" t="str">
        <f t="shared" si="855"/>
        <v>-0.231630593234455+0.0545002567928661i</v>
      </c>
      <c r="R1700" t="str">
        <f t="shared" si="856"/>
        <v>-0.331529664051391-2.8410541451922i</v>
      </c>
      <c r="S1700" t="str">
        <f t="shared" si="857"/>
        <v>0.0720367236415621i</v>
      </c>
      <c r="T1700" t="str">
        <f t="shared" si="858"/>
        <v>0.204660232307925-0.02388231078825i</v>
      </c>
      <c r="U1700" t="str">
        <f t="shared" si="859"/>
        <v>0.0001-1016.31508998656i</v>
      </c>
      <c r="V1700" t="str">
        <f t="shared" si="860"/>
        <v>0.00002-0.0163013943771804i</v>
      </c>
      <c r="W1700" t="str">
        <f t="shared" si="861"/>
        <v>0.0000199993584529565-0.0163011329122084i</v>
      </c>
      <c r="X1700" t="str">
        <f t="shared" si="862"/>
        <v>0.000961441137007154-0.0162442530743358i</v>
      </c>
      <c r="Y1700" t="str">
        <f t="shared" si="863"/>
        <v>0.009+0.983946819104323i</v>
      </c>
      <c r="Z1700" t="str">
        <f t="shared" si="864"/>
        <v>-0.20129287539926-0.0139944454515943i</v>
      </c>
      <c r="AA1700" t="str">
        <f t="shared" si="865"/>
        <v>0.127636126681309-12.3991905999196i</v>
      </c>
      <c r="AB1700" t="str">
        <f t="shared" si="866"/>
        <v>1.39334121104752-0.162592446324635i</v>
      </c>
      <c r="AC1700" t="str">
        <f t="shared" si="867"/>
        <v>1.72950760530223-2.54391370957649i</v>
      </c>
      <c r="AD1700" t="str">
        <f t="shared" si="868"/>
        <v>0.298373329858553+0.344863217858067i</v>
      </c>
      <c r="AE1700" t="str">
        <f t="shared" si="869"/>
        <v>-0.055234256019104-0.0735940780310078i</v>
      </c>
      <c r="AF1700" t="str">
        <f t="shared" si="870"/>
        <v>-14.4649700391906-2.0981358865758i</v>
      </c>
      <c r="AG1700" t="str">
        <f t="shared" si="871"/>
        <v>1.01561707090661-0.0132331662289816i</v>
      </c>
      <c r="AH1700" t="str">
        <f t="shared" si="872"/>
        <v>0.619391048189841+1.17034426385013i</v>
      </c>
      <c r="AI1700">
        <f t="shared" si="873"/>
        <v>2.4386885708644015</v>
      </c>
      <c r="AJ1700">
        <f t="shared" si="874"/>
        <v>62.110491017529007</v>
      </c>
      <c r="AK1700"/>
      <c r="AL1700"/>
      <c r="AM1700"/>
      <c r="AN1700"/>
    </row>
    <row r="1701" spans="1:40" x14ac:dyDescent="0.25">
      <c r="A1701"/>
      <c r="B1701">
        <f t="shared" si="840"/>
        <v>156700</v>
      </c>
      <c r="C1701" s="237" t="str">
        <f t="shared" si="843"/>
        <v>-3.11246680143247E-06+0.0156287328899648i</v>
      </c>
      <c r="D1701" s="208" t="str">
        <f t="shared" si="844"/>
        <v>-5.95702981925143+0.11982028548973i</v>
      </c>
      <c r="E1701" t="str">
        <f t="shared" si="845"/>
        <v>2870</v>
      </c>
      <c r="F1701" t="str">
        <f t="shared" si="846"/>
        <v>0.777000777000777</v>
      </c>
      <c r="G1701" t="str">
        <f t="shared" si="841"/>
        <v>0.777000777000777</v>
      </c>
      <c r="H1701" t="str">
        <f t="shared" si="847"/>
        <v>8.5086801849855+2.21682599589529i</v>
      </c>
      <c r="I1701" t="str">
        <f t="shared" si="848"/>
        <v>615.359461021901i</v>
      </c>
      <c r="J1701" t="str">
        <f t="shared" si="842"/>
        <v>-322.896832875992+133.087975079541i</v>
      </c>
      <c r="K1701" t="str">
        <f t="shared" si="849"/>
        <v>0.671425263333705-1.62900585807102i</v>
      </c>
      <c r="L1701" t="str">
        <f t="shared" si="850"/>
        <v>0.0545052350391954-0.111170035117813i</v>
      </c>
      <c r="M1701" t="str">
        <f t="shared" si="851"/>
        <v>0.7259304983729-1.74017589318883i</v>
      </c>
      <c r="N1701" t="str">
        <f t="shared" si="852"/>
        <v>-0.694950353001612i</v>
      </c>
      <c r="O1701" t="str">
        <f t="shared" si="853"/>
        <v>0.768085494060381-0.640347307181049i</v>
      </c>
      <c r="P1701" t="str">
        <f t="shared" si="854"/>
        <v>0.231914505939619+0.640347307181049i</v>
      </c>
      <c r="Q1701" t="str">
        <f t="shared" si="855"/>
        <v>-0.231914505939619+0.054603045820563i</v>
      </c>
      <c r="R1701" t="str">
        <f t="shared" si="856"/>
        <v>-0.331527337578397-2.83919156724524i</v>
      </c>
      <c r="S1701" t="str">
        <f t="shared" si="857"/>
        <v>0.0720827241036577i</v>
      </c>
      <c r="T1701" t="str">
        <f t="shared" si="858"/>
        <v>0.20465666241917-0.0238973936074838i</v>
      </c>
      <c r="U1701" t="str">
        <f t="shared" si="859"/>
        <v>0.0001-1015.66651622141i</v>
      </c>
      <c r="V1701" t="str">
        <f t="shared" si="860"/>
        <v>0.00002-0.016290991445223i</v>
      </c>
      <c r="W1701" t="str">
        <f t="shared" si="861"/>
        <v>0.0000199993584529565-0.0162907301471085i</v>
      </c>
      <c r="X1701" t="str">
        <f t="shared" si="862"/>
        <v>0.000960243949708486-0.0162339559470581i</v>
      </c>
      <c r="Y1701" t="str">
        <f t="shared" si="863"/>
        <v>0.009+0.984575137635041i</v>
      </c>
      <c r="Z1701" t="str">
        <f t="shared" si="864"/>
        <v>-0.201032813405711-0.0139674564251642i</v>
      </c>
      <c r="AA1701" t="str">
        <f t="shared" si="865"/>
        <v>0.127452533244679-12.3910154484611i</v>
      </c>
      <c r="AB1701" t="str">
        <f t="shared" si="866"/>
        <v>1.39331690699458-0.162695131215491i</v>
      </c>
      <c r="AC1701" t="str">
        <f t="shared" si="867"/>
        <v>1.72833309140557-2.5427218508105i</v>
      </c>
      <c r="AD1701" t="str">
        <f t="shared" si="868"/>
        <v>0.298522441647076+0.345051776815103i</v>
      </c>
      <c r="AE1701" t="str">
        <f t="shared" si="869"/>
        <v>-0.0551933106519633-0.0735363286594187i</v>
      </c>
      <c r="AF1701" t="str">
        <f t="shared" si="870"/>
        <v>-14.4657100042369-2.09700571040556i</v>
      </c>
      <c r="AG1701" t="str">
        <f t="shared" si="871"/>
        <v>1.0156151934052-0.0132311668364422i</v>
      </c>
      <c r="AH1701" t="str">
        <f t="shared" si="872"/>
        <v>0.619064639997566+1.16942602673064i</v>
      </c>
      <c r="AI1701">
        <f t="shared" si="873"/>
        <v>2.4323610644700104</v>
      </c>
      <c r="AJ1701">
        <f t="shared" si="874"/>
        <v>62.104384373372916</v>
      </c>
      <c r="AK1701"/>
      <c r="AL1701"/>
      <c r="AM1701"/>
      <c r="AN1701"/>
    </row>
    <row r="1702" spans="1:40" x14ac:dyDescent="0.25">
      <c r="A1702"/>
      <c r="B1702">
        <f t="shared" si="840"/>
        <v>156800</v>
      </c>
      <c r="C1702" s="237" t="str">
        <f t="shared" si="843"/>
        <v>-0.0000031084980843631+0.0156187655866157i</v>
      </c>
      <c r="D1702" s="208" t="str">
        <f t="shared" si="844"/>
        <v>-5.9570297888246+0.119743869497387i</v>
      </c>
      <c r="E1702" t="str">
        <f t="shared" si="845"/>
        <v>2870</v>
      </c>
      <c r="F1702" t="str">
        <f t="shared" si="846"/>
        <v>0.777000777000777</v>
      </c>
      <c r="G1702" t="str">
        <f t="shared" si="841"/>
        <v>0.777000777000777</v>
      </c>
      <c r="H1702" t="str">
        <f t="shared" si="847"/>
        <v>8.50941890417688+2.21562048542035i</v>
      </c>
      <c r="I1702" t="str">
        <f t="shared" si="848"/>
        <v>615.752160103599i</v>
      </c>
      <c r="J1702" t="str">
        <f t="shared" si="842"/>
        <v>-323.310362144935+133.172906780294i</v>
      </c>
      <c r="K1702" t="str">
        <f t="shared" si="849"/>
        <v>0.670688785222611-1.62826388099051i</v>
      </c>
      <c r="L1702" t="str">
        <f t="shared" si="850"/>
        <v>0.0544491901886952-0.111126596404127i</v>
      </c>
      <c r="M1702" t="str">
        <f t="shared" si="851"/>
        <v>0.725137975411306-1.73939047739464i</v>
      </c>
      <c r="N1702" t="str">
        <f t="shared" si="852"/>
        <v>-0.695393843973534i</v>
      </c>
      <c r="O1702" t="str">
        <f t="shared" si="853"/>
        <v>0.767801430284905-0.640687883179051i</v>
      </c>
      <c r="P1702" t="str">
        <f t="shared" si="854"/>
        <v>0.232198569715095+0.640687883179051i</v>
      </c>
      <c r="Q1702" t="str">
        <f t="shared" si="855"/>
        <v>-0.232198569715095+0.054705960794483i</v>
      </c>
      <c r="R1702" t="str">
        <f t="shared" si="856"/>
        <v>-0.331525009563132-2.83733133310413i</v>
      </c>
      <c r="S1702" t="str">
        <f t="shared" si="857"/>
        <v>0.0721287245657531i</v>
      </c>
      <c r="T1702" t="str">
        <f t="shared" si="858"/>
        <v>0.204653090227249-0.0239124761014378i</v>
      </c>
      <c r="U1702" t="str">
        <f t="shared" si="859"/>
        <v>0.0001-1015.01876971872i</v>
      </c>
      <c r="V1702" t="str">
        <f t="shared" si="860"/>
        <v>0.00002-0.0162806017823115i</v>
      </c>
      <c r="W1702" t="str">
        <f t="shared" si="861"/>
        <v>0.0000199993584529566-0.0162803406508418i</v>
      </c>
      <c r="X1702" t="str">
        <f t="shared" si="862"/>
        <v>0.000959049042018545-0.0162236718219241i</v>
      </c>
      <c r="Y1702" t="str">
        <f t="shared" si="863"/>
        <v>0.009+0.985203456165759i</v>
      </c>
      <c r="Z1702" t="str">
        <f t="shared" si="864"/>
        <v>-0.200773257097582-0.0139405377039217i</v>
      </c>
      <c r="AA1702" t="str">
        <f t="shared" si="865"/>
        <v>0.127269345256375-12.382851234068i</v>
      </c>
      <c r="AB1702" t="str">
        <f t="shared" si="866"/>
        <v>1.39329258726152-0.16279781389182i</v>
      </c>
      <c r="AC1702" t="str">
        <f t="shared" si="867"/>
        <v>1.7271603986583-2.54153073567413i</v>
      </c>
      <c r="AD1702" t="str">
        <f t="shared" si="868"/>
        <v>0.298671635704163+0.345240273333957i</v>
      </c>
      <c r="AE1702" t="str">
        <f t="shared" si="869"/>
        <v>-0.0551524420556626-0.0734786573571434i</v>
      </c>
      <c r="AF1702" t="str">
        <f t="shared" si="870"/>
        <v>-14.4664486930015-2.09587661592296i</v>
      </c>
      <c r="AG1702" t="str">
        <f t="shared" si="871"/>
        <v>1.01561331589138-0.0132291739037658i</v>
      </c>
      <c r="AH1702" t="str">
        <f t="shared" si="872"/>
        <v>0.618738799896912+1.16850904268276i</v>
      </c>
      <c r="AI1702">
        <f t="shared" si="873"/>
        <v>2.4260380652609554</v>
      </c>
      <c r="AJ1702">
        <f t="shared" si="874"/>
        <v>62.098272476745294</v>
      </c>
      <c r="AK1702"/>
      <c r="AL1702"/>
      <c r="AM1702"/>
      <c r="AN1702"/>
    </row>
    <row r="1703" spans="1:40" x14ac:dyDescent="0.25">
      <c r="A1703"/>
      <c r="B1703">
        <f t="shared" si="840"/>
        <v>156900</v>
      </c>
      <c r="C1703" s="237" t="str">
        <f t="shared" si="843"/>
        <v>-3.10453695324396E-06+0.0156088109885592i</v>
      </c>
      <c r="D1703" s="208" t="str">
        <f t="shared" si="844"/>
        <v>-5.95702975845593+0.119667550912287i</v>
      </c>
      <c r="E1703" t="str">
        <f t="shared" si="845"/>
        <v>2870</v>
      </c>
      <c r="F1703" t="str">
        <f t="shared" si="846"/>
        <v>0.777000777000777</v>
      </c>
      <c r="G1703" t="str">
        <f t="shared" si="841"/>
        <v>0.777000777000777</v>
      </c>
      <c r="H1703" t="str">
        <f t="shared" si="847"/>
        <v>8.51015634987767+2.21441615277493i</v>
      </c>
      <c r="I1703" t="str">
        <f t="shared" si="848"/>
        <v>616.144859185298i</v>
      </c>
      <c r="J1703" t="str">
        <f t="shared" si="842"/>
        <v>-323.724155228403+133.257838481047i</v>
      </c>
      <c r="K1703" t="str">
        <f t="shared" si="849"/>
        <v>0.669953452692104-1.62752238808038i</v>
      </c>
      <c r="L1703" t="str">
        <f t="shared" si="850"/>
        <v>0.0543932248315533-0.111083174136763i</v>
      </c>
      <c r="M1703" t="str">
        <f t="shared" si="851"/>
        <v>0.724346677523657-1.73860556221714i</v>
      </c>
      <c r="N1703" t="str">
        <f t="shared" si="852"/>
        <v>-0.695837334945456i</v>
      </c>
      <c r="O1703" t="str">
        <f t="shared" si="853"/>
        <v>0.76751721549499-0.641028333163845i</v>
      </c>
      <c r="P1703" t="str">
        <f t="shared" si="854"/>
        <v>0.23248278450501+0.641028333163845i</v>
      </c>
      <c r="Q1703" t="str">
        <f t="shared" si="855"/>
        <v>-0.23248278450501+0.054809001781611i</v>
      </c>
      <c r="R1703" t="str">
        <f t="shared" si="856"/>
        <v>-0.331522680005483-2.8354734382868i</v>
      </c>
      <c r="S1703" t="str">
        <f t="shared" si="857"/>
        <v>0.0721747250278487i</v>
      </c>
      <c r="T1703" t="str">
        <f t="shared" si="858"/>
        <v>0.204649515732119-0.0239275582698912i</v>
      </c>
      <c r="U1703" t="str">
        <f t="shared" si="859"/>
        <v>0.0001-1014.37184889672i</v>
      </c>
      <c r="V1703" t="str">
        <f t="shared" si="860"/>
        <v>0.00002-0.0162702253630749i</v>
      </c>
      <c r="W1703" t="str">
        <f t="shared" si="861"/>
        <v>0.0000199993584529566-0.0162699643980376i</v>
      </c>
      <c r="X1703" t="str">
        <f t="shared" si="862"/>
        <v>0.000957856408159881-0.0162134006744073i</v>
      </c>
      <c r="Y1703" t="str">
        <f t="shared" si="863"/>
        <v>0.009+0.985831774696477i</v>
      </c>
      <c r="Z1703" t="str">
        <f t="shared" si="864"/>
        <v>-0.200514205159564-0.0139136890576156i</v>
      </c>
      <c r="AA1703" t="str">
        <f t="shared" si="865"/>
        <v>0.127086561504609-12.3746979345051i</v>
      </c>
      <c r="AB1703" t="str">
        <f t="shared" si="866"/>
        <v>1.39326825184805-0.162900494352118i</v>
      </c>
      <c r="AC1703" t="str">
        <f t="shared" si="867"/>
        <v>1.72598952355682-2.54034036417449i</v>
      </c>
      <c r="AD1703" t="str">
        <f t="shared" si="868"/>
        <v>0.298820912006052+0.345428707381526i</v>
      </c>
      <c r="AE1703" t="str">
        <f t="shared" si="869"/>
        <v>-0.0551116500298688-0.0734210639534674i</v>
      </c>
      <c r="AF1703" t="str">
        <f t="shared" si="870"/>
        <v>-14.4671861083336-2.09474860186264i</v>
      </c>
      <c r="AG1703" t="str">
        <f t="shared" si="871"/>
        <v>1.01561143836296-0.0132271874168381i</v>
      </c>
      <c r="AH1703" t="str">
        <f t="shared" si="872"/>
        <v>0.618413526479777+1.16759330897291i</v>
      </c>
      <c r="AI1703">
        <f t="shared" si="873"/>
        <v>2.4197195662711666</v>
      </c>
      <c r="AJ1703">
        <f t="shared" si="874"/>
        <v>62.092155333836693</v>
      </c>
      <c r="AK1703"/>
      <c r="AL1703"/>
      <c r="AM1703"/>
      <c r="AN1703"/>
    </row>
    <row r="1704" spans="1:40" x14ac:dyDescent="0.25">
      <c r="A1704"/>
      <c r="B1704">
        <f t="shared" si="840"/>
        <v>157000</v>
      </c>
      <c r="C1704" s="237" t="str">
        <f t="shared" si="843"/>
        <v>-3.10058338875405E-06+0.015598869071518i</v>
      </c>
      <c r="D1704" s="208" t="str">
        <f t="shared" si="844"/>
        <v>-5.95702972814528+0.119591329548305i</v>
      </c>
      <c r="E1704" t="str">
        <f t="shared" si="845"/>
        <v>2870</v>
      </c>
      <c r="F1704" t="str">
        <f t="shared" si="846"/>
        <v>0.777000777000777</v>
      </c>
      <c r="G1704" t="str">
        <f t="shared" si="841"/>
        <v>0.777000777000777</v>
      </c>
      <c r="H1704" t="str">
        <f t="shared" si="847"/>
        <v>8.51089252492966+2.21321299650863i</v>
      </c>
      <c r="I1704" t="str">
        <f t="shared" si="848"/>
        <v>616.537558266997i</v>
      </c>
      <c r="J1704" t="str">
        <f t="shared" si="842"/>
        <v>-324.138212126397+133.342770181799i</v>
      </c>
      <c r="K1704" t="str">
        <f t="shared" si="849"/>
        <v>0.669219263518712-1.62678137931102i</v>
      </c>
      <c r="L1704" t="str">
        <f t="shared" si="850"/>
        <v>0.0543373388328104-0.111039768350336i</v>
      </c>
      <c r="M1704" t="str">
        <f t="shared" si="851"/>
        <v>0.723556602351522-1.73782114766136i</v>
      </c>
      <c r="N1704" t="str">
        <f t="shared" si="852"/>
        <v>-0.696280825917378i</v>
      </c>
      <c r="O1704" t="str">
        <f t="shared" si="853"/>
        <v>0.767232849746535-0.641368657068469i</v>
      </c>
      <c r="P1704" t="str">
        <f t="shared" si="854"/>
        <v>0.232767150253465+0.641368657068469i</v>
      </c>
      <c r="Q1704" t="str">
        <f t="shared" si="855"/>
        <v>-0.232767150253465+0.054912168848909i</v>
      </c>
      <c r="R1704" t="str">
        <f t="shared" si="856"/>
        <v>-0.331520348905339-2.83361787832254i</v>
      </c>
      <c r="S1704" t="str">
        <f t="shared" si="857"/>
        <v>0.0722207254899443i</v>
      </c>
      <c r="T1704" t="str">
        <f t="shared" si="858"/>
        <v>0.204645938933731-0.023942640112623i</v>
      </c>
      <c r="U1704" t="str">
        <f t="shared" si="859"/>
        <v>0.0001-1013.72575217768i</v>
      </c>
      <c r="V1704" t="str">
        <f t="shared" si="860"/>
        <v>0.00002-0.0162598621622067i</v>
      </c>
      <c r="W1704" t="str">
        <f t="shared" si="861"/>
        <v>0.0000199993584529566-0.0162596013633896i</v>
      </c>
      <c r="X1704" t="str">
        <f t="shared" si="862"/>
        <v>0.000956666042373284-0.0162031424800424i</v>
      </c>
      <c r="Y1704" t="str">
        <f t="shared" si="863"/>
        <v>0.009+0.986460093227195i</v>
      </c>
      <c r="Z1704" t="str">
        <f t="shared" si="864"/>
        <v>-0.200255656280636-0.013886910256903i</v>
      </c>
      <c r="AA1704" t="str">
        <f t="shared" si="865"/>
        <v>0.126904180782154-12.366555527598i</v>
      </c>
      <c r="AB1704" t="str">
        <f t="shared" si="866"/>
        <v>1.39324390075385-0.163003172594881i</v>
      </c>
      <c r="AC1704" t="str">
        <f t="shared" si="867"/>
        <v>1.72482046260516-2.53915073631552i</v>
      </c>
      <c r="AD1704" t="str">
        <f t="shared" si="868"/>
        <v>0.298970270528956+0.345617078924714i</v>
      </c>
      <c r="AE1704" t="str">
        <f t="shared" si="869"/>
        <v>-0.0550709343748952-0.0733635482781828i</v>
      </c>
      <c r="AF1704" t="str">
        <f t="shared" si="870"/>
        <v>-14.4679222530749-2.09362166696032i</v>
      </c>
      <c r="AG1704" t="str">
        <f t="shared" si="871"/>
        <v>1.01560956081775-0.0132252073615821i</v>
      </c>
      <c r="AH1704" t="str">
        <f t="shared" si="872"/>
        <v>0.618088818342301+1.16667882287549i</v>
      </c>
      <c r="AI1704">
        <f t="shared" si="873"/>
        <v>2.4134055605496627</v>
      </c>
      <c r="AJ1704">
        <f t="shared" si="874"/>
        <v>62.086032950831203</v>
      </c>
      <c r="AK1704"/>
      <c r="AL1704"/>
      <c r="AM1704"/>
      <c r="AN1704"/>
    </row>
    <row r="1705" spans="1:40" x14ac:dyDescent="0.25">
      <c r="A1705"/>
      <c r="B1705">
        <f t="shared" si="840"/>
        <v>157100</v>
      </c>
      <c r="C1705" s="237" t="str">
        <f t="shared" si="843"/>
        <v>-3.09663737163369E-06+0.0155889398112761i</v>
      </c>
      <c r="D1705" s="208" t="str">
        <f t="shared" si="844"/>
        <v>-5.95702969789248+0.119515205219783i</v>
      </c>
      <c r="E1705" t="str">
        <f t="shared" si="845"/>
        <v>2870</v>
      </c>
      <c r="F1705" t="str">
        <f t="shared" si="846"/>
        <v>0.777000777000777</v>
      </c>
      <c r="G1705" t="str">
        <f t="shared" si="841"/>
        <v>0.777000777000777</v>
      </c>
      <c r="H1705" t="str">
        <f t="shared" si="847"/>
        <v>8.51162743216693+2.21201101517255i</v>
      </c>
      <c r="I1705" t="str">
        <f t="shared" si="848"/>
        <v>616.930257348696i</v>
      </c>
      <c r="J1705" t="str">
        <f t="shared" si="842"/>
        <v>-324.552532838916+133.427701882552i</v>
      </c>
      <c r="K1705" t="str">
        <f t="shared" si="849"/>
        <v>0.668486215483934-1.62604085465092i</v>
      </c>
      <c r="L1705" t="str">
        <f t="shared" si="850"/>
        <v>0.0542815320577512-0.110996379079256i</v>
      </c>
      <c r="M1705" t="str">
        <f t="shared" si="851"/>
        <v>0.722767747541685-1.73703723373018i</v>
      </c>
      <c r="N1705" t="str">
        <f t="shared" si="852"/>
        <v>-0.6967243168893i</v>
      </c>
      <c r="O1705" t="str">
        <f t="shared" si="853"/>
        <v>0.766948333095471-0.641708854825986i</v>
      </c>
      <c r="P1705" t="str">
        <f t="shared" si="854"/>
        <v>0.233051666904529+0.641708854825986i</v>
      </c>
      <c r="Q1705" t="str">
        <f t="shared" si="855"/>
        <v>-0.233051666904529+0.055015462063314i</v>
      </c>
      <c r="R1705" t="str">
        <f t="shared" si="856"/>
        <v>-0.331518016262578-2.83176464875206i</v>
      </c>
      <c r="S1705" t="str">
        <f t="shared" si="857"/>
        <v>0.0722667259520397i</v>
      </c>
      <c r="T1705" t="str">
        <f t="shared" si="858"/>
        <v>0.204642359832039-0.0239577216294116i</v>
      </c>
      <c r="U1705" t="str">
        <f t="shared" si="859"/>
        <v>0.0001-1013.08047798788i</v>
      </c>
      <c r="V1705" t="str">
        <f t="shared" si="860"/>
        <v>0.00002-0.016249512154465i</v>
      </c>
      <c r="W1705" t="str">
        <f t="shared" si="861"/>
        <v>0.0000199993584529566-0.0162492515216566i</v>
      </c>
      <c r="X1705" t="str">
        <f t="shared" si="862"/>
        <v>0.000955477938917823-0.0161928972144258i</v>
      </c>
      <c r="Y1705" t="str">
        <f t="shared" si="863"/>
        <v>0.009+0.987088411757913i</v>
      </c>
      <c r="Z1705" t="str">
        <f t="shared" si="864"/>
        <v>-0.199997609154056-0.013860201073347i</v>
      </c>
      <c r="AA1705" t="str">
        <f t="shared" si="865"/>
        <v>0.126722201886331-12.358423991233i</v>
      </c>
      <c r="AB1705" t="str">
        <f t="shared" si="866"/>
        <v>1.39321953397858-0.163105848618599i</v>
      </c>
      <c r="AC1705" t="str">
        <f t="shared" si="867"/>
        <v>1.72365321231511-2.53796185209794i</v>
      </c>
      <c r="AD1705" t="str">
        <f t="shared" si="868"/>
        <v>0.299119711249086+0.345805387930415i</v>
      </c>
      <c r="AE1705" t="str">
        <f t="shared" si="869"/>
        <v>-0.0550302948917066-0.0733061101615878i</v>
      </c>
      <c r="AF1705" t="str">
        <f t="shared" si="870"/>
        <v>-14.4686571300594-2.09249580995277i</v>
      </c>
      <c r="AG1705" t="str">
        <f t="shared" si="871"/>
        <v>1.01560768325358-0.0132232337239587i</v>
      </c>
      <c r="AH1705" t="str">
        <f t="shared" si="872"/>
        <v>0.617764674084927+1.16576558167289i</v>
      </c>
      <c r="AI1705">
        <f t="shared" si="873"/>
        <v>2.407096041160957</v>
      </c>
      <c r="AJ1705">
        <f t="shared" si="874"/>
        <v>62.079905333904257</v>
      </c>
      <c r="AK1705"/>
      <c r="AL1705"/>
      <c r="AM1705"/>
      <c r="AN1705"/>
    </row>
    <row r="1706" spans="1:40" x14ac:dyDescent="0.25">
      <c r="A1706"/>
      <c r="B1706">
        <f t="shared" si="840"/>
        <v>157200</v>
      </c>
      <c r="C1706" s="237" t="str">
        <f t="shared" si="843"/>
        <v>-3.09269888268448E-06+0.0155790231836793i</v>
      </c>
      <c r="D1706" s="208" t="str">
        <f t="shared" si="844"/>
        <v>-5.9570296676974+0.119439177741541i</v>
      </c>
      <c r="E1706" t="str">
        <f t="shared" si="845"/>
        <v>2870</v>
      </c>
      <c r="F1706" t="str">
        <f t="shared" si="846"/>
        <v>0.777000777000777</v>
      </c>
      <c r="G1706" t="str">
        <f t="shared" si="841"/>
        <v>0.777000777000777</v>
      </c>
      <c r="H1706" t="str">
        <f t="shared" si="847"/>
        <v>8.512361074416+2.21081020731939i</v>
      </c>
      <c r="I1706" t="str">
        <f t="shared" si="848"/>
        <v>617.322956430394i</v>
      </c>
      <c r="J1706" t="str">
        <f t="shared" si="842"/>
        <v>-324.967117365961+133.512633583305i</v>
      </c>
      <c r="K1706" t="str">
        <f t="shared" si="849"/>
        <v>0.667754306374185-1.62530081406663i</v>
      </c>
      <c r="L1706" t="str">
        <f t="shared" si="850"/>
        <v>0.054225804371901-0.110953006357726i</v>
      </c>
      <c r="M1706" t="str">
        <f t="shared" si="851"/>
        <v>0.721980110746086-1.73625382042436i</v>
      </c>
      <c r="N1706" t="str">
        <f t="shared" si="852"/>
        <v>-0.697167807861222i</v>
      </c>
      <c r="O1706" t="str">
        <f t="shared" si="853"/>
        <v>0.766663665597758-0.642048926369486i</v>
      </c>
      <c r="P1706" t="str">
        <f t="shared" si="854"/>
        <v>0.233336334402242+0.642048926369486i</v>
      </c>
      <c r="Q1706" t="str">
        <f t="shared" si="855"/>
        <v>-0.233336334402242+0.055118881491736i</v>
      </c>
      <c r="R1706" t="str">
        <f t="shared" si="856"/>
        <v>-0.331515682077104-2.82991374512739i</v>
      </c>
      <c r="S1706" t="str">
        <f t="shared" si="857"/>
        <v>0.0723127264141353i</v>
      </c>
      <c r="T1706" t="str">
        <f t="shared" si="858"/>
        <v>0.204638778426998-0.0239728028200371i</v>
      </c>
      <c r="U1706" t="str">
        <f t="shared" si="859"/>
        <v>0.0001-1012.4360247576i</v>
      </c>
      <c r="V1706" t="str">
        <f t="shared" si="860"/>
        <v>0.00002-0.016239175314672i</v>
      </c>
      <c r="W1706" t="str">
        <f t="shared" si="861"/>
        <v>0.0000199993584529567-0.0162389148476611i</v>
      </c>
      <c r="X1706" t="str">
        <f t="shared" si="862"/>
        <v>0.000954292092070638-0.0161826648532147i</v>
      </c>
      <c r="Y1706" t="str">
        <f t="shared" si="863"/>
        <v>0.009+0.987716730288631i</v>
      </c>
      <c r="Z1706" t="str">
        <f t="shared" si="864"/>
        <v>-0.199740062477333-0.0138335612794103i</v>
      </c>
      <c r="AA1706" t="str">
        <f t="shared" si="865"/>
        <v>0.126540623618981-12.3503033033571i</v>
      </c>
      <c r="AB1706" t="str">
        <f t="shared" si="866"/>
        <v>1.39319515152196-0.163208522421776i</v>
      </c>
      <c r="AC1706" t="str">
        <f t="shared" si="867"/>
        <v>1.72248776920611-2.53677371151948i</v>
      </c>
      <c r="AD1706" t="str">
        <f t="shared" si="868"/>
        <v>0.299269234142632+0.345993634365545i</v>
      </c>
      <c r="AE1706" t="str">
        <f t="shared" si="869"/>
        <v>-0.0549897313819113-0.0732487494344878i</v>
      </c>
      <c r="AF1706" t="str">
        <f t="shared" si="870"/>
        <v>-14.4693907421134-2.09137102957785i</v>
      </c>
      <c r="AG1706" t="str">
        <f t="shared" si="871"/>
        <v>1.01560580566829-0.013221266489966i</v>
      </c>
      <c r="AH1706" t="str">
        <f t="shared" si="872"/>
        <v>0.617441092312312+1.16485358265554i</v>
      </c>
      <c r="AI1706">
        <f t="shared" si="873"/>
        <v>2.4007910011852598</v>
      </c>
      <c r="AJ1706">
        <f t="shared" si="874"/>
        <v>62.073772489227153</v>
      </c>
      <c r="AK1706"/>
      <c r="AL1706"/>
      <c r="AM1706"/>
      <c r="AN1706"/>
    </row>
    <row r="1707" spans="1:40" x14ac:dyDescent="0.25">
      <c r="A1707"/>
      <c r="B1707">
        <f t="shared" si="840"/>
        <v>157300</v>
      </c>
      <c r="C1707" s="237" t="str">
        <f t="shared" si="843"/>
        <v>-3.08876790276899E-06+0.0155691191646347i</v>
      </c>
      <c r="D1707" s="208" t="str">
        <f t="shared" si="844"/>
        <v>-5.95702963755988+0.119363246928866i</v>
      </c>
      <c r="E1707" t="str">
        <f t="shared" si="845"/>
        <v>2870</v>
      </c>
      <c r="F1707" t="str">
        <f t="shared" si="846"/>
        <v>0.777000777000777</v>
      </c>
      <c r="G1707" t="str">
        <f t="shared" si="841"/>
        <v>0.777000777000777</v>
      </c>
      <c r="H1707" t="str">
        <f t="shared" si="847"/>
        <v>8.51309345449569+2.20961057150332i</v>
      </c>
      <c r="I1707" t="str">
        <f t="shared" si="848"/>
        <v>617.715655512093i</v>
      </c>
      <c r="J1707" t="str">
        <f t="shared" si="842"/>
        <v>-325.381965707532+133.597565284058i</v>
      </c>
      <c r="K1707" t="str">
        <f t="shared" si="849"/>
        <v>0.667023533980813-1.62456125752286i</v>
      </c>
      <c r="L1707" t="str">
        <f t="shared" si="850"/>
        <v>0.0541701556410277-0.110909650219744i</v>
      </c>
      <c r="M1707" t="str">
        <f t="shared" si="851"/>
        <v>0.721193689621841-1.7354709077426i</v>
      </c>
      <c r="N1707" t="str">
        <f t="shared" si="852"/>
        <v>-0.697611298833144i</v>
      </c>
      <c r="O1707" t="str">
        <f t="shared" si="853"/>
        <v>0.766378847309385-0.642388871632081i</v>
      </c>
      <c r="P1707" t="str">
        <f t="shared" si="854"/>
        <v>0.233621152690615+0.642388871632081i</v>
      </c>
      <c r="Q1707" t="str">
        <f t="shared" si="855"/>
        <v>-0.233621152690615+0.055222427201063i</v>
      </c>
      <c r="R1707" t="str">
        <f t="shared" si="856"/>
        <v>-0.331513346348796-2.82806516301188i</v>
      </c>
      <c r="S1707" t="str">
        <f t="shared" si="857"/>
        <v>0.0723587268762307i</v>
      </c>
      <c r="T1707" t="str">
        <f t="shared" si="858"/>
        <v>0.204635194718559-0.0239878836842778i</v>
      </c>
      <c r="U1707" t="str">
        <f t="shared" si="859"/>
        <v>0.0001-1011.79239092114i</v>
      </c>
      <c r="V1707" t="str">
        <f t="shared" si="860"/>
        <v>0.00002-0.0162288516177142i</v>
      </c>
      <c r="W1707" t="str">
        <f t="shared" si="861"/>
        <v>0.0000199993584529565-0.0162285913162898i</v>
      </c>
      <c r="X1707" t="str">
        <f t="shared" si="862"/>
        <v>0.000953108496126958-0.016172445372127i</v>
      </c>
      <c r="Y1707" t="str">
        <f t="shared" si="863"/>
        <v>0.009+0.988345048819349i</v>
      </c>
      <c r="Z1707" t="str">
        <f t="shared" si="864"/>
        <v>-0.199483014952214-0.0138069906484524i</v>
      </c>
      <c r="AA1707" t="str">
        <f t="shared" si="865"/>
        <v>0.12635944478645-12.3421934419775i</v>
      </c>
      <c r="AB1707" t="str">
        <f t="shared" si="866"/>
        <v>1.39317075338364-0.163311194002903i</v>
      </c>
      <c r="AC1707" t="str">
        <f t="shared" si="867"/>
        <v>1.72132412980524-2.53558631457465i</v>
      </c>
      <c r="AD1707" t="str">
        <f t="shared" si="868"/>
        <v>0.299418839185769+0.346181818197007i</v>
      </c>
      <c r="AE1707" t="str">
        <f t="shared" si="869"/>
        <v>-0.0549492436477588-0.0731914659281863i</v>
      </c>
      <c r="AF1707" t="str">
        <f t="shared" si="870"/>
        <v>-14.4701230920556-2.09024732457445i</v>
      </c>
      <c r="AG1707" t="str">
        <f t="shared" si="871"/>
        <v>1.01560392805971-0.0132193056456393i</v>
      </c>
      <c r="AH1707" t="str">
        <f t="shared" si="872"/>
        <v>0.617118071633343+1.16394282312173i</v>
      </c>
      <c r="AI1707">
        <f t="shared" si="873"/>
        <v>2.3944904337176469</v>
      </c>
      <c r="AJ1707">
        <f t="shared" si="874"/>
        <v>62.067634422962698</v>
      </c>
      <c r="AK1707"/>
      <c r="AL1707"/>
      <c r="AM1707"/>
      <c r="AN1707"/>
    </row>
    <row r="1708" spans="1:40" x14ac:dyDescent="0.25">
      <c r="A1708"/>
      <c r="B1708">
        <f t="shared" si="840"/>
        <v>157400</v>
      </c>
      <c r="C1708" s="237" t="str">
        <f t="shared" si="843"/>
        <v>-3.08484441281071E-06+0.0155592277301111i</v>
      </c>
      <c r="D1708" s="208" t="str">
        <f t="shared" si="844"/>
        <v>-5.95702960747979+0.119287412597518i</v>
      </c>
      <c r="E1708" t="str">
        <f t="shared" si="845"/>
        <v>2870</v>
      </c>
      <c r="F1708" t="str">
        <f t="shared" si="846"/>
        <v>0.777000777000777</v>
      </c>
      <c r="G1708" t="str">
        <f t="shared" si="841"/>
        <v>0.777000777000777</v>
      </c>
      <c r="H1708" t="str">
        <f t="shared" si="847"/>
        <v>8.51382457521729+2.20841210628011i</v>
      </c>
      <c r="I1708" t="str">
        <f t="shared" si="848"/>
        <v>618.108354593792i</v>
      </c>
      <c r="J1708" t="str">
        <f t="shared" si="842"/>
        <v>-325.797077863628+133.68249698481i</v>
      </c>
      <c r="K1708" t="str">
        <f t="shared" si="849"/>
        <v>0.666293896100077-1.6238221849824i</v>
      </c>
      <c r="L1708" t="str">
        <f t="shared" si="850"/>
        <v>0.0541145857311402-0.110866310699104i</v>
      </c>
      <c r="M1708" t="str">
        <f t="shared" si="851"/>
        <v>0.720408481831217-1.7346884956815i</v>
      </c>
      <c r="N1708" t="str">
        <f t="shared" si="852"/>
        <v>-0.698054789805066i</v>
      </c>
      <c r="O1708" t="str">
        <f t="shared" si="853"/>
        <v>0.766093878286372-0.64272869054691i</v>
      </c>
      <c r="P1708" t="str">
        <f t="shared" si="854"/>
        <v>0.233906121713628+0.64272869054691i</v>
      </c>
      <c r="Q1708" t="str">
        <f t="shared" si="855"/>
        <v>-0.233906121713628+0.055326099258156i</v>
      </c>
      <c r="R1708" t="str">
        <f t="shared" si="856"/>
        <v>-0.331511009077549-2.82621889798017i</v>
      </c>
      <c r="S1708" t="str">
        <f t="shared" si="857"/>
        <v>0.0724047273383263i</v>
      </c>
      <c r="T1708" t="str">
        <f t="shared" si="858"/>
        <v>0.204631608706679-0.0240029642219134i</v>
      </c>
      <c r="U1708" t="str">
        <f t="shared" si="859"/>
        <v>0.0001-1011.14957491674i</v>
      </c>
      <c r="V1708" t="str">
        <f t="shared" si="860"/>
        <v>0.00002-0.0162185410385416i</v>
      </c>
      <c r="W1708" t="str">
        <f t="shared" si="861"/>
        <v>0.0000199993584529566-0.0162182809024934i</v>
      </c>
      <c r="X1708" t="str">
        <f t="shared" si="862"/>
        <v>0.000951927145400021-0.0161622387469417i</v>
      </c>
      <c r="Y1708" t="str">
        <f t="shared" si="863"/>
        <v>0.009+0.988973367350067i</v>
      </c>
      <c r="Z1708" t="str">
        <f t="shared" si="864"/>
        <v>-0.199226465284674-0.0137804889547249i</v>
      </c>
      <c r="AA1708" t="str">
        <f t="shared" si="865"/>
        <v>0.126178664199568-12.3340943851617i</v>
      </c>
      <c r="AB1708" t="str">
        <f t="shared" si="866"/>
        <v>1.39314633956333-0.163413863360479i</v>
      </c>
      <c r="AC1708" t="str">
        <f t="shared" si="867"/>
        <v>1.72016229064724-2.534399661255i</v>
      </c>
      <c r="AD1708" t="str">
        <f t="shared" si="868"/>
        <v>0.299568526354652+0.346369939391722i</v>
      </c>
      <c r="AE1708" t="str">
        <f t="shared" si="869"/>
        <v>-0.0549088314921398-0.0731342594744933i</v>
      </c>
      <c r="AF1708" t="str">
        <f t="shared" si="870"/>
        <v>-14.4708541826971-2.08912469368259i</v>
      </c>
      <c r="AG1708" t="str">
        <f t="shared" si="871"/>
        <v>1.0156020504257-0.0132173511770509i</v>
      </c>
      <c r="AH1708" t="str">
        <f t="shared" si="872"/>
        <v>0.616795610661106+1.16303330037772i</v>
      </c>
      <c r="AI1708">
        <f t="shared" si="873"/>
        <v>2.3881943318687773</v>
      </c>
      <c r="AJ1708">
        <f t="shared" si="874"/>
        <v>62.061491141268625</v>
      </c>
      <c r="AK1708"/>
      <c r="AL1708"/>
      <c r="AM1708"/>
      <c r="AN1708"/>
    </row>
    <row r="1709" spans="1:40" x14ac:dyDescent="0.25">
      <c r="A1709"/>
      <c r="B1709">
        <f t="shared" si="840"/>
        <v>157500</v>
      </c>
      <c r="C1709" s="237" t="str">
        <f t="shared" si="843"/>
        <v>-3.08092839379351E-06+0.0155493488561378i</v>
      </c>
      <c r="D1709" s="208" t="str">
        <f t="shared" si="844"/>
        <v>-5.95702957745698+0.119211674563723i</v>
      </c>
      <c r="E1709" t="str">
        <f t="shared" si="845"/>
        <v>2870</v>
      </c>
      <c r="F1709" t="str">
        <f t="shared" si="846"/>
        <v>0.777000777000777</v>
      </c>
      <c r="G1709" t="str">
        <f t="shared" si="841"/>
        <v>0.777000777000777</v>
      </c>
      <c r="H1709" t="str">
        <f t="shared" si="847"/>
        <v>8.51455443938448+2.20721481020702i</v>
      </c>
      <c r="I1709" t="str">
        <f t="shared" si="848"/>
        <v>618.501053675491i</v>
      </c>
      <c r="J1709" t="str">
        <f t="shared" si="842"/>
        <v>-326.21245383425+133.767428685563i</v>
      </c>
      <c r="K1709" t="str">
        <f t="shared" si="849"/>
        <v>0.665565390533141-1.62308359640615i</v>
      </c>
      <c r="L1709" t="str">
        <f t="shared" si="850"/>
        <v>0.0540590945084885-0.110822987829397i</v>
      </c>
      <c r="M1709" t="str">
        <f t="shared" si="851"/>
        <v>0.71962448504163-1.73390658423555i</v>
      </c>
      <c r="N1709" t="str">
        <f t="shared" si="852"/>
        <v>-0.698498280776988i</v>
      </c>
      <c r="O1709" t="str">
        <f t="shared" si="853"/>
        <v>0.765808758584767-0.643068383047136i</v>
      </c>
      <c r="P1709" t="str">
        <f t="shared" si="854"/>
        <v>0.234191241415233+0.643068383047136i</v>
      </c>
      <c r="Q1709" t="str">
        <f t="shared" si="855"/>
        <v>-0.234191241415233+0.055429897729852i</v>
      </c>
      <c r="R1709" t="str">
        <f t="shared" si="856"/>
        <v>-0.331508670263254-2.82437494561811i</v>
      </c>
      <c r="S1709" t="str">
        <f t="shared" si="857"/>
        <v>0.0724507278004217i</v>
      </c>
      <c r="T1709" t="str">
        <f t="shared" si="858"/>
        <v>0.204628020391309-0.0240180444327228i</v>
      </c>
      <c r="U1709" t="str">
        <f t="shared" si="859"/>
        <v>0.0001-1010.50757518664i</v>
      </c>
      <c r="V1709" t="str">
        <f t="shared" si="860"/>
        <v>0.00002-0.0162082435521679i</v>
      </c>
      <c r="W1709" t="str">
        <f t="shared" si="861"/>
        <v>0.0000199993584529566-0.0162079835812861i</v>
      </c>
      <c r="X1709" t="str">
        <f t="shared" si="862"/>
        <v>0.000950748034220985-0.0161520449534981i</v>
      </c>
      <c r="Y1709" t="str">
        <f t="shared" si="863"/>
        <v>0.009+0.989601685880785i</v>
      </c>
      <c r="Z1709" t="str">
        <f t="shared" si="864"/>
        <v>-0.198970412184893-0.0137540559733679i</v>
      </c>
      <c r="AA1709" t="str">
        <f t="shared" si="865"/>
        <v>0.125998280673624-12.3260061110368i</v>
      </c>
      <c r="AB1709" t="str">
        <f t="shared" si="866"/>
        <v>1.3931219100607-0.163516530492999i</v>
      </c>
      <c r="AC1709" t="str">
        <f t="shared" si="867"/>
        <v>1.71900224827448-2.53321375154887i</v>
      </c>
      <c r="AD1709" t="str">
        <f t="shared" si="868"/>
        <v>0.299718295625435+0.346557997916602i</v>
      </c>
      <c r="AE1709" t="str">
        <f t="shared" si="869"/>
        <v>-0.0548684947185832-0.0730771299057123i</v>
      </c>
      <c r="AF1709" t="str">
        <f t="shared" si="870"/>
        <v>-14.4715840168415-2.0880031356433i</v>
      </c>
      <c r="AG1709" t="str">
        <f t="shared" si="871"/>
        <v>1.0156001727641-0.0132154030703104i</v>
      </c>
      <c r="AH1709" t="str">
        <f t="shared" si="872"/>
        <v>0.616473708012932+1.16212501173764i</v>
      </c>
      <c r="AI1709">
        <f t="shared" si="873"/>
        <v>2.3819026887646215</v>
      </c>
      <c r="AJ1709">
        <f t="shared" si="874"/>
        <v>62.055342650293881</v>
      </c>
      <c r="AK1709"/>
      <c r="AL1709"/>
      <c r="AM1709"/>
      <c r="AN1709"/>
    </row>
    <row r="1710" spans="1:40" x14ac:dyDescent="0.25">
      <c r="A1710"/>
      <c r="B1710">
        <f t="shared" si="840"/>
        <v>157600</v>
      </c>
      <c r="C1710" s="237" t="str">
        <f t="shared" si="843"/>
        <v>-3.07701982676163E-06+0.0155394825188051i</v>
      </c>
      <c r="D1710" s="208" t="str">
        <f t="shared" si="844"/>
        <v>-5.9570295474913+0.119136032644172i</v>
      </c>
      <c r="E1710" t="str">
        <f t="shared" si="845"/>
        <v>2870</v>
      </c>
      <c r="F1710" t="str">
        <f t="shared" si="846"/>
        <v>0.777000777000777</v>
      </c>
      <c r="G1710" t="str">
        <f t="shared" si="841"/>
        <v>0.777000777000777</v>
      </c>
      <c r="H1710" t="str">
        <f t="shared" si="847"/>
        <v>8.51528304979339+2.2060186818429i</v>
      </c>
      <c r="I1710" t="str">
        <f t="shared" si="848"/>
        <v>618.893752757189i</v>
      </c>
      <c r="J1710" t="str">
        <f t="shared" si="842"/>
        <v>-326.628093619397+133.852360386316i</v>
      </c>
      <c r="K1710" t="str">
        <f t="shared" si="849"/>
        <v>0.664838015086057-1.62234549175319i</v>
      </c>
      <c r="L1710" t="str">
        <f t="shared" si="850"/>
        <v>0.0540036818395643-0.110779681644012i</v>
      </c>
      <c r="M1710" t="str">
        <f t="shared" si="851"/>
        <v>0.718841696925621-1.7331251733972i</v>
      </c>
      <c r="N1710" t="str">
        <f t="shared" si="852"/>
        <v>-0.698941771748909i</v>
      </c>
      <c r="O1710" t="str">
        <f t="shared" si="853"/>
        <v>0.765523488260651-0.643407949065945i</v>
      </c>
      <c r="P1710" t="str">
        <f t="shared" si="854"/>
        <v>0.234476511739349+0.643407949065945i</v>
      </c>
      <c r="Q1710" t="str">
        <f t="shared" si="855"/>
        <v>-0.234476511739349+0.055533822682964i</v>
      </c>
      <c r="R1710" t="str">
        <f t="shared" si="856"/>
        <v>-0.33150632990578-2.82253330152279i</v>
      </c>
      <c r="S1710" t="str">
        <f t="shared" si="857"/>
        <v>0.0724967282625173i</v>
      </c>
      <c r="T1710" t="str">
        <f t="shared" si="858"/>
        <v>0.204624429772403-0.0240331243164837i</v>
      </c>
      <c r="U1710" t="str">
        <f t="shared" si="859"/>
        <v>0.0001-1009.866390177i</v>
      </c>
      <c r="V1710" t="str">
        <f t="shared" si="860"/>
        <v>0.00002-0.0161979591336703i</v>
      </c>
      <c r="W1710" t="str">
        <f t="shared" si="861"/>
        <v>0.0000199993584529567-0.0161976993277451i</v>
      </c>
      <c r="X1710" t="str">
        <f t="shared" si="862"/>
        <v>0.000949571156938817-0.0161418639676954i</v>
      </c>
      <c r="Y1710" t="str">
        <f t="shared" si="863"/>
        <v>0.009+0.990230004411503i</v>
      </c>
      <c r="Z1710" t="str">
        <f t="shared" si="864"/>
        <v>-0.198714854367233-0.0137276914804043i</v>
      </c>
      <c r="AA1710" t="str">
        <f t="shared" si="865"/>
        <v>0.125818293028352-12.3179285977898i</v>
      </c>
      <c r="AB1710" t="str">
        <f t="shared" si="866"/>
        <v>1.39309746487544-0.163619195398951i</v>
      </c>
      <c r="AC1710" t="str">
        <f t="shared" si="867"/>
        <v>1.71784399923692-2.53202858544163i</v>
      </c>
      <c r="AD1710" t="str">
        <f t="shared" si="868"/>
        <v>0.299868146974247+0.346745993738575i</v>
      </c>
      <c r="AE1710" t="str">
        <f t="shared" si="869"/>
        <v>-0.0548282331312501-0.0730200770546454i</v>
      </c>
      <c r="AF1710" t="str">
        <f t="shared" si="870"/>
        <v>-14.4723125972847-2.08688264919873i</v>
      </c>
      <c r="AG1710" t="str">
        <f t="shared" si="871"/>
        <v>1.01559829507279-0.013213461311564i</v>
      </c>
      <c r="AH1710" t="str">
        <f t="shared" si="872"/>
        <v>0.616152362310258+1.16121795452341i</v>
      </c>
      <c r="AI1710">
        <f t="shared" si="873"/>
        <v>2.3756154975457489</v>
      </c>
      <c r="AJ1710">
        <f t="shared" si="874"/>
        <v>62.049188956182242</v>
      </c>
      <c r="AK1710"/>
      <c r="AL1710"/>
      <c r="AM1710"/>
      <c r="AN1710"/>
    </row>
    <row r="1711" spans="1:40" x14ac:dyDescent="0.25">
      <c r="A1711"/>
      <c r="B1711">
        <f t="shared" si="840"/>
        <v>157700</v>
      </c>
      <c r="C1711" s="237" t="str">
        <f t="shared" si="843"/>
        <v>-3.07311869281934E-06+0.0155296286942638i</v>
      </c>
      <c r="D1711" s="208" t="str">
        <f t="shared" si="844"/>
        <v>-5.95702951758261+0.119060486656023i</v>
      </c>
      <c r="E1711" t="str">
        <f t="shared" si="845"/>
        <v>2870</v>
      </c>
      <c r="F1711" t="str">
        <f t="shared" si="846"/>
        <v>0.777000777000777</v>
      </c>
      <c r="G1711" t="str">
        <f t="shared" si="841"/>
        <v>0.777000777000777</v>
      </c>
      <c r="H1711" t="str">
        <f t="shared" si="847"/>
        <v>8.51601040923263+2.2048237197481i</v>
      </c>
      <c r="I1711" t="str">
        <f t="shared" si="848"/>
        <v>619.286451838888i</v>
      </c>
      <c r="J1711" t="str">
        <f t="shared" si="842"/>
        <v>-327.043997219071+133.937292087069i</v>
      </c>
      <c r="K1711" t="str">
        <f t="shared" si="849"/>
        <v>0.664111767569749-1.62160787098071i</v>
      </c>
      <c r="L1711" t="str">
        <f t="shared" si="850"/>
        <v>0.0539483475910982-0.110736392176133i</v>
      </c>
      <c r="M1711" t="str">
        <f t="shared" si="851"/>
        <v>0.718060115160847-1.73234426315684i</v>
      </c>
      <c r="N1711" t="str">
        <f t="shared" si="852"/>
        <v>-0.699385262720831i</v>
      </c>
      <c r="O1711" t="str">
        <f t="shared" si="853"/>
        <v>0.765238067370128-0.643747388536552i</v>
      </c>
      <c r="P1711" t="str">
        <f t="shared" si="854"/>
        <v>0.234761932629872+0.643747388536552i</v>
      </c>
      <c r="Q1711" t="str">
        <f t="shared" si="855"/>
        <v>-0.234761932629872+0.055637874184279i</v>
      </c>
      <c r="R1711" t="str">
        <f t="shared" si="856"/>
        <v>-0.33150398800504-2.82069396130241i</v>
      </c>
      <c r="S1711" t="str">
        <f t="shared" si="857"/>
        <v>0.0725427287246127i</v>
      </c>
      <c r="T1711" t="str">
        <f t="shared" si="858"/>
        <v>0.204620836849914-0.0240482038729769i</v>
      </c>
      <c r="U1711" t="str">
        <f t="shared" si="859"/>
        <v>0.0001-1009.22601833795i</v>
      </c>
      <c r="V1711" t="str">
        <f t="shared" si="860"/>
        <v>0.00002-0.0161876877581893i</v>
      </c>
      <c r="W1711" t="str">
        <f t="shared" si="861"/>
        <v>0.0000199993584529565-0.0161874281170115i</v>
      </c>
      <c r="X1711" t="str">
        <f t="shared" si="862"/>
        <v>0.000948396507920358-0.0161316957654935i</v>
      </c>
      <c r="Y1711" t="str">
        <f t="shared" si="863"/>
        <v>0.009+0.990858322942221i</v>
      </c>
      <c r="Z1711" t="str">
        <f t="shared" si="864"/>
        <v>-0.19845979055024-0.0137013952527384i</v>
      </c>
      <c r="AA1711" t="str">
        <f t="shared" si="865"/>
        <v>0.125638700087907-12.3098618236673i</v>
      </c>
      <c r="AB1711" t="str">
        <f t="shared" si="866"/>
        <v>1.39307300400722-0.163721858076841i</v>
      </c>
      <c r="AC1711" t="str">
        <f t="shared" si="867"/>
        <v>1.7166875400921-2.53084416291558i</v>
      </c>
      <c r="AD1711" t="str">
        <f t="shared" si="868"/>
        <v>0.300018080377206+0.346933926824561i</v>
      </c>
      <c r="AE1711" t="str">
        <f t="shared" si="869"/>
        <v>-0.0547880465349377-0.0729631007545909i</v>
      </c>
      <c r="AF1711" t="str">
        <f t="shared" si="870"/>
        <v>-14.4730399268152-2.08576323309208i</v>
      </c>
      <c r="AG1711" t="str">
        <f t="shared" si="871"/>
        <v>1.01559641734964-0.0132115258869949i</v>
      </c>
      <c r="AH1711" t="str">
        <f t="shared" si="872"/>
        <v>0.615831572178759+1.16031212606486i</v>
      </c>
      <c r="AI1711">
        <f t="shared" si="873"/>
        <v>2.3693327513685905</v>
      </c>
      <c r="AJ1711">
        <f t="shared" si="874"/>
        <v>62.043030065069736</v>
      </c>
      <c r="AK1711"/>
      <c r="AL1711"/>
      <c r="AM1711"/>
      <c r="AN1711"/>
    </row>
    <row r="1712" spans="1:40" x14ac:dyDescent="0.25">
      <c r="A1712"/>
      <c r="B1712">
        <f t="shared" si="840"/>
        <v>157800</v>
      </c>
      <c r="C1712" s="237" t="str">
        <f t="shared" si="843"/>
        <v>-3.06922497313092E-06+0.0155197873587257i</v>
      </c>
      <c r="D1712" s="208" t="str">
        <f t="shared" si="844"/>
        <v>-5.95702948773075+0.118985036416897i</v>
      </c>
      <c r="E1712" t="str">
        <f t="shared" si="845"/>
        <v>2870</v>
      </c>
      <c r="F1712" t="str">
        <f t="shared" si="846"/>
        <v>0.777000777000777</v>
      </c>
      <c r="G1712" t="str">
        <f t="shared" si="841"/>
        <v>0.777000777000777</v>
      </c>
      <c r="H1712" t="str">
        <f t="shared" si="847"/>
        <v>8.51673652048331+2.20362992248456i</v>
      </c>
      <c r="I1712" t="str">
        <f t="shared" si="848"/>
        <v>619.679150920587i</v>
      </c>
      <c r="J1712" t="str">
        <f t="shared" si="842"/>
        <v>-327.46016463327+134.022223787821i</v>
      </c>
      <c r="K1712" t="str">
        <f t="shared" si="849"/>
        <v>0.663386645800016-1.62087073404408i</v>
      </c>
      <c r="L1712" t="str">
        <f t="shared" si="850"/>
        <v>0.0538930916300617-0.110693119458748i</v>
      </c>
      <c r="M1712" t="str">
        <f t="shared" si="851"/>
        <v>0.717279737430078-1.73156385350283i</v>
      </c>
      <c r="N1712" t="str">
        <f t="shared" si="852"/>
        <v>-0.699828753692753i</v>
      </c>
      <c r="O1712" t="str">
        <f t="shared" si="853"/>
        <v>0.764952495969339-0.644086701392194i</v>
      </c>
      <c r="P1712" t="str">
        <f t="shared" si="854"/>
        <v>0.235047504030661+0.644086701392194i</v>
      </c>
      <c r="Q1712" t="str">
        <f t="shared" si="855"/>
        <v>-0.235047504030661+0.055742052300559i</v>
      </c>
      <c r="R1712" t="str">
        <f t="shared" si="856"/>
        <v>-0.331501644560907-2.81885692057636i</v>
      </c>
      <c r="S1712" t="str">
        <f t="shared" si="857"/>
        <v>0.0725887291867083i</v>
      </c>
      <c r="T1712" t="str">
        <f t="shared" si="858"/>
        <v>0.204617241623796-0.0240632831019801i</v>
      </c>
      <c r="U1712" t="str">
        <f t="shared" si="859"/>
        <v>0.0001-1008.58645812354i</v>
      </c>
      <c r="V1712" t="str">
        <f t="shared" si="860"/>
        <v>0.00002-0.016177429400928i</v>
      </c>
      <c r="W1712" t="str">
        <f t="shared" si="861"/>
        <v>0.0000199993584529566-0.0161771699242889i</v>
      </c>
      <c r="X1712" t="str">
        <f t="shared" si="862"/>
        <v>0.000947224081550112-0.0161215403229117i</v>
      </c>
      <c r="Y1712" t="str">
        <f t="shared" si="863"/>
        <v>0.009+0.991486641472939i</v>
      </c>
      <c r="Z1712" t="str">
        <f t="shared" si="864"/>
        <v>-0.198205219456612-0.0136751670681494i</v>
      </c>
      <c r="AA1712" t="str">
        <f t="shared" si="865"/>
        <v>0.125459500680847-12.301805766975i</v>
      </c>
      <c r="AB1712" t="str">
        <f t="shared" si="866"/>
        <v>1.39304852745573-0.163824518525156i</v>
      </c>
      <c r="AC1712" t="str">
        <f t="shared" si="867"/>
        <v>1.71553286740514-2.52966048395002i</v>
      </c>
      <c r="AD1712" t="str">
        <f t="shared" si="868"/>
        <v>0.300168095810414+0.347121797141493i</v>
      </c>
      <c r="AE1712" t="str">
        <f t="shared" si="869"/>
        <v>-0.05474793473507-0.0729062008393385i</v>
      </c>
      <c r="AF1712" t="str">
        <f t="shared" si="870"/>
        <v>-14.4737660082141-2.08464488606766i</v>
      </c>
      <c r="AG1712" t="str">
        <f t="shared" si="871"/>
        <v>1.01559453959253-0.0132095967828227i</v>
      </c>
      <c r="AH1712" t="str">
        <f t="shared" si="872"/>
        <v>0.615511336248215+1.15940752369957i</v>
      </c>
      <c r="AI1712">
        <f t="shared" si="873"/>
        <v>2.3630544434042751</v>
      </c>
      <c r="AJ1712">
        <f t="shared" si="874"/>
        <v>62.036865983086507</v>
      </c>
      <c r="AK1712"/>
      <c r="AL1712"/>
      <c r="AM1712"/>
      <c r="AN1712"/>
    </row>
    <row r="1713" spans="1:40" x14ac:dyDescent="0.25">
      <c r="A1713"/>
      <c r="B1713">
        <f t="shared" si="840"/>
        <v>157900</v>
      </c>
      <c r="C1713" s="237" t="str">
        <f t="shared" si="843"/>
        <v>-3.06533864892012E-06+0.0155099584884623i</v>
      </c>
      <c r="D1713" s="208" t="str">
        <f t="shared" si="844"/>
        <v>-5.9570294579356+0.118909681744878i</v>
      </c>
      <c r="E1713" t="str">
        <f t="shared" si="845"/>
        <v>2870</v>
      </c>
      <c r="F1713" t="str">
        <f t="shared" si="846"/>
        <v>0.777000777000777</v>
      </c>
      <c r="G1713" t="str">
        <f t="shared" si="841"/>
        <v>0.777000777000777</v>
      </c>
      <c r="H1713" t="str">
        <f t="shared" si="847"/>
        <v>8.51746138631907+2.20243728861575i</v>
      </c>
      <c r="I1713" t="str">
        <f t="shared" si="848"/>
        <v>620.071850002285i</v>
      </c>
      <c r="J1713" t="str">
        <f t="shared" si="842"/>
        <v>-327.876595861994+134.107155488574i</v>
      </c>
      <c r="K1713" t="str">
        <f t="shared" si="849"/>
        <v>0.662662647597516-1.62013408089684i</v>
      </c>
      <c r="L1713" t="str">
        <f t="shared" si="850"/>
        <v>0.0538379138236651-0.11064986352464i</v>
      </c>
      <c r="M1713" t="str">
        <f t="shared" si="851"/>
        <v>0.716500561421181-1.73078394442148i</v>
      </c>
      <c r="N1713" t="str">
        <f t="shared" si="852"/>
        <v>-0.700272244664675i</v>
      </c>
      <c r="O1713" t="str">
        <f t="shared" si="853"/>
        <v>0.764666774114451-0.644425887566134i</v>
      </c>
      <c r="P1713" t="str">
        <f t="shared" si="854"/>
        <v>0.235333225885549+0.644425887566134i</v>
      </c>
      <c r="Q1713" t="str">
        <f t="shared" si="855"/>
        <v>-0.235333225885549+0.055846357098541i</v>
      </c>
      <c r="R1713" t="str">
        <f t="shared" si="856"/>
        <v>-0.33149929957328-2.81702217497512i</v>
      </c>
      <c r="S1713" t="str">
        <f t="shared" si="857"/>
        <v>0.0726347296488039i</v>
      </c>
      <c r="T1713" t="str">
        <f t="shared" si="858"/>
        <v>0.204613644094003-0.024078362003273i</v>
      </c>
      <c r="U1713" t="str">
        <f t="shared" si="859"/>
        <v>0.0001-1007.94770799174i</v>
      </c>
      <c r="V1713" t="str">
        <f t="shared" si="860"/>
        <v>0.00002-0.0161671840371529i</v>
      </c>
      <c r="W1713" t="str">
        <f t="shared" si="861"/>
        <v>0.0000199993584529565-0.0161669247248439i</v>
      </c>
      <c r="X1713" t="str">
        <f t="shared" si="862"/>
        <v>0.00094605387223027-0.0161113976160294i</v>
      </c>
      <c r="Y1713" t="str">
        <f t="shared" si="863"/>
        <v>0.009+0.992114960003657i</v>
      </c>
      <c r="Z1713" t="str">
        <f t="shared" si="864"/>
        <v>-0.197951139813185-0.0136490067052889i</v>
      </c>
      <c r="AA1713" t="str">
        <f t="shared" si="865"/>
        <v>0.125280693640111-12.2937604060778i</v>
      </c>
      <c r="AB1713" t="str">
        <f t="shared" si="866"/>
        <v>1.39302403522067-0.163927176742396i</v>
      </c>
      <c r="AC1713" t="str">
        <f t="shared" si="867"/>
        <v>1.71437997774873-2.52847754852127i</v>
      </c>
      <c r="AD1713" t="str">
        <f t="shared" si="868"/>
        <v>0.300318193249959+0.347309604656305i</v>
      </c>
      <c r="AE1713" t="str">
        <f t="shared" si="869"/>
        <v>-0.0547078975377005-0.072849377143171i</v>
      </c>
      <c r="AF1713" t="str">
        <f t="shared" si="870"/>
        <v>-14.4744908442547-2.08352760687087i</v>
      </c>
      <c r="AG1713" t="str">
        <f t="shared" si="871"/>
        <v>1.01559266179933-0.0132076739853035i</v>
      </c>
      <c r="AH1713" t="str">
        <f t="shared" si="872"/>
        <v>0.615191653152564+1.1585041447729i</v>
      </c>
      <c r="AI1713">
        <f t="shared" si="873"/>
        <v>2.3567805668391264</v>
      </c>
      <c r="AJ1713">
        <f t="shared" si="874"/>
        <v>62.03069671635533</v>
      </c>
      <c r="AK1713"/>
      <c r="AL1713"/>
      <c r="AM1713"/>
      <c r="AN1713"/>
    </row>
    <row r="1714" spans="1:40" x14ac:dyDescent="0.25">
      <c r="A1714"/>
      <c r="B1714">
        <f t="shared" ref="B1714:B1777" si="875">B1713+100</f>
        <v>158000</v>
      </c>
      <c r="C1714" s="237" t="str">
        <f t="shared" si="843"/>
        <v>-3.06145970147013E-06+0.0155001420598054i</v>
      </c>
      <c r="D1714" s="208" t="str">
        <f t="shared" si="844"/>
        <v>-5.957029428197+0.118834422458508i</v>
      </c>
      <c r="E1714" t="str">
        <f t="shared" si="845"/>
        <v>2870</v>
      </c>
      <c r="F1714" t="str">
        <f t="shared" si="846"/>
        <v>0.777000777000777</v>
      </c>
      <c r="G1714" t="str">
        <f t="shared" si="841"/>
        <v>0.777000777000777</v>
      </c>
      <c r="H1714" t="str">
        <f t="shared" si="847"/>
        <v>8.51818500950608+2.20124581670668i</v>
      </c>
      <c r="I1714" t="str">
        <f t="shared" si="848"/>
        <v>620.464549083984i</v>
      </c>
      <c r="J1714" t="str">
        <f t="shared" si="842"/>
        <v>-328.293290905244+134.192087189327i</v>
      </c>
      <c r="K1714" t="str">
        <f t="shared" si="849"/>
        <v>0.661939770787741-1.61939791149067i</v>
      </c>
      <c r="L1714" t="str">
        <f t="shared" si="850"/>
        <v>0.0537828140393592-0.110606624406396i</v>
      </c>
      <c r="M1714" t="str">
        <f t="shared" si="851"/>
        <v>0.7157225848271-1.73000453589707i</v>
      </c>
      <c r="N1714" t="str">
        <f t="shared" si="852"/>
        <v>-0.700715735636597i</v>
      </c>
      <c r="O1714" t="str">
        <f t="shared" si="853"/>
        <v>0.76438090186166-0.644764946991658i</v>
      </c>
      <c r="P1714" t="str">
        <f t="shared" si="854"/>
        <v>0.23561909813834+0.644764946991658i</v>
      </c>
      <c r="Q1714" t="str">
        <f t="shared" si="855"/>
        <v>-0.23561909813834+0.055950788644939i</v>
      </c>
      <c r="R1714" t="str">
        <f t="shared" si="856"/>
        <v>-0.331496953042035-2.81518972014018i</v>
      </c>
      <c r="S1714" t="str">
        <f t="shared" si="857"/>
        <v>0.0726807301108993i</v>
      </c>
      <c r="T1714" t="str">
        <f t="shared" si="858"/>
        <v>0.204610044260487-0.0240934405766336i</v>
      </c>
      <c r="U1714" t="str">
        <f t="shared" si="859"/>
        <v>0.0001-1007.3097664044i</v>
      </c>
      <c r="V1714" t="str">
        <f t="shared" si="860"/>
        <v>0.00002-0.0161569516421927i</v>
      </c>
      <c r="W1714" t="str">
        <f t="shared" si="861"/>
        <v>0.0000199993584529566-0.016156692494006i</v>
      </c>
      <c r="X1714" t="str">
        <f t="shared" si="862"/>
        <v>0.000944885874380639-0.0161012676209856i</v>
      </c>
      <c r="Y1714" t="str">
        <f t="shared" si="863"/>
        <v>0.009+0.992743278534375i</v>
      </c>
      <c r="Z1714" t="str">
        <f t="shared" si="864"/>
        <v>-0.197697550350928-0.0136229139436765i</v>
      </c>
      <c r="AA1714" t="str">
        <f t="shared" si="865"/>
        <v>0.125102277803003-12.2857257193995i</v>
      </c>
      <c r="AB1714" t="str">
        <f t="shared" si="866"/>
        <v>1.39299952730169-0.16402983272705i</v>
      </c>
      <c r="AC1714" t="str">
        <f t="shared" si="867"/>
        <v>1.71322886770306-2.52729535660256i</v>
      </c>
      <c r="AD1714" t="str">
        <f t="shared" si="868"/>
        <v>0.300468372671917+0.347497349335932i</v>
      </c>
      <c r="AE1714" t="str">
        <f t="shared" si="869"/>
        <v>-0.0546679347495087-0.0727926295008606i</v>
      </c>
      <c r="AF1714" t="str">
        <f t="shared" si="870"/>
        <v>-14.4752144377031-2.08241139424817i</v>
      </c>
      <c r="AG1714" t="str">
        <f t="shared" si="871"/>
        <v>1.01559078396796-0.01320575748073i</v>
      </c>
      <c r="AH1714" t="str">
        <f t="shared" si="872"/>
        <v>0.614872521529863+1.15760198663795i</v>
      </c>
      <c r="AI1714">
        <f t="shared" si="873"/>
        <v>2.3505111148744922</v>
      </c>
      <c r="AJ1714">
        <f t="shared" si="874"/>
        <v>62.024522270992307</v>
      </c>
      <c r="AK1714"/>
      <c r="AL1714"/>
      <c r="AM1714"/>
      <c r="AN1714"/>
    </row>
    <row r="1715" spans="1:40" x14ac:dyDescent="0.25">
      <c r="A1715"/>
      <c r="B1715">
        <f t="shared" si="875"/>
        <v>158100</v>
      </c>
      <c r="C1715" s="237" t="str">
        <f t="shared" si="843"/>
        <v>-3.05758811212333E-06+0.0154903380491466i</v>
      </c>
      <c r="D1715" s="208" t="str">
        <f t="shared" si="844"/>
        <v>-5.95702939851482+0.118759258376791i</v>
      </c>
      <c r="E1715" t="str">
        <f t="shared" si="845"/>
        <v>2870</v>
      </c>
      <c r="F1715" t="str">
        <f t="shared" si="846"/>
        <v>0.777000777000777</v>
      </c>
      <c r="G1715" t="str">
        <f t="shared" si="841"/>
        <v>0.777000777000777</v>
      </c>
      <c r="H1715" t="str">
        <f t="shared" si="847"/>
        <v>8.5189073928031+2.20005550532395i</v>
      </c>
      <c r="I1715" t="str">
        <f t="shared" si="848"/>
        <v>620.857248165683i</v>
      </c>
      <c r="J1715" t="str">
        <f t="shared" si="842"/>
        <v>-328.71024976302+134.27701889008i</v>
      </c>
      <c r="K1715" t="str">
        <f t="shared" si="849"/>
        <v>0.66121801320102-1.61866222577549i</v>
      </c>
      <c r="L1715" t="str">
        <f t="shared" si="850"/>
        <v>0.0537277921448327-0.110563402136403i</v>
      </c>
      <c r="M1715" t="str">
        <f t="shared" si="851"/>
        <v>0.714945805345853-1.72922562791189i</v>
      </c>
      <c r="N1715" t="str">
        <f t="shared" si="852"/>
        <v>-0.701159226608519i</v>
      </c>
      <c r="O1715" t="str">
        <f t="shared" si="853"/>
        <v>0.764094879267193-0.645103879602079i</v>
      </c>
      <c r="P1715" t="str">
        <f t="shared" si="854"/>
        <v>0.235905120732807+0.645103879602079i</v>
      </c>
      <c r="Q1715" t="str">
        <f t="shared" si="855"/>
        <v>-0.235905120732807+0.05605534700644i</v>
      </c>
      <c r="R1715" t="str">
        <f t="shared" si="856"/>
        <v>-0.331494604967066-2.8133595517241i</v>
      </c>
      <c r="S1715" t="str">
        <f t="shared" si="857"/>
        <v>0.0727267305729948i</v>
      </c>
      <c r="T1715" t="str">
        <f t="shared" si="858"/>
        <v>0.2046064421232-0.0241085188218412i</v>
      </c>
      <c r="U1715" t="str">
        <f t="shared" si="859"/>
        <v>0.0001-1006.67263182729i</v>
      </c>
      <c r="V1715" t="str">
        <f t="shared" si="860"/>
        <v>0.00002-0.0161467321914386i</v>
      </c>
      <c r="W1715" t="str">
        <f t="shared" si="861"/>
        <v>0.0000199993584529565-0.0161464732071665i</v>
      </c>
      <c r="X1715" t="str">
        <f t="shared" si="862"/>
        <v>0.000943720082438485-0.0160911503139782i</v>
      </c>
      <c r="Y1715" t="str">
        <f t="shared" si="863"/>
        <v>0.009+0.993371597065092i</v>
      </c>
      <c r="Z1715" t="str">
        <f t="shared" si="864"/>
        <v>-0.197444449804908-0.013596888563695i</v>
      </c>
      <c r="AA1715" t="str">
        <f t="shared" si="865"/>
        <v>0.124924252011168-12.2777016854224i</v>
      </c>
      <c r="AB1715" t="str">
        <f t="shared" si="866"/>
        <v>1.39297500369848-0.164132486477616i</v>
      </c>
      <c r="AC1715" t="str">
        <f t="shared" si="867"/>
        <v>1.71207953385586-2.52611390816423i</v>
      </c>
      <c r="AD1715" t="str">
        <f t="shared" si="868"/>
        <v>0.300618634052349+0.347685031147316i</v>
      </c>
      <c r="AE1715" t="str">
        <f t="shared" si="869"/>
        <v>-0.0546280461777944-0.0727359577476644i</v>
      </c>
      <c r="AF1715" t="str">
        <f t="shared" si="870"/>
        <v>-14.4759367913179-2.08129624694716i</v>
      </c>
      <c r="AG1715" t="str">
        <f t="shared" si="871"/>
        <v>1.01558890609631-0.0132038472554309i</v>
      </c>
      <c r="AH1715" t="str">
        <f t="shared" si="872"/>
        <v>0.614553940022265+1.15670104665552i</v>
      </c>
      <c r="AI1715">
        <f t="shared" si="873"/>
        <v>2.3442460807265926</v>
      </c>
      <c r="AJ1715">
        <f t="shared" si="874"/>
        <v>62.018342653107034</v>
      </c>
      <c r="AK1715"/>
      <c r="AL1715"/>
      <c r="AM1715"/>
      <c r="AN1715"/>
    </row>
    <row r="1716" spans="1:40" x14ac:dyDescent="0.25">
      <c r="A1716"/>
      <c r="B1716">
        <f t="shared" si="875"/>
        <v>158200</v>
      </c>
      <c r="C1716" s="237" t="str">
        <f t="shared" si="843"/>
        <v>-3.05372386228099E-06+0.0154805464329371i</v>
      </c>
      <c r="D1716" s="208" t="str">
        <f t="shared" si="844"/>
        <v>-5.9570293688889+0.118684189319184i</v>
      </c>
      <c r="E1716" t="str">
        <f t="shared" si="845"/>
        <v>2870</v>
      </c>
      <c r="F1716" t="str">
        <f t="shared" si="846"/>
        <v>0.777000777000777</v>
      </c>
      <c r="G1716" t="str">
        <f t="shared" si="841"/>
        <v>0.777000777000777</v>
      </c>
      <c r="H1716" t="str">
        <f t="shared" si="847"/>
        <v>8.51962853896143+2.19886635303565i</v>
      </c>
      <c r="I1716" t="str">
        <f t="shared" si="848"/>
        <v>621.249947247382i</v>
      </c>
      <c r="J1716" t="str">
        <f t="shared" si="842"/>
        <v>-329.127472435321+134.361950590832i</v>
      </c>
      <c r="K1716" t="str">
        <f t="shared" si="849"/>
        <v>0.660497372672501-1.6179270236994i</v>
      </c>
      <c r="L1716" t="str">
        <f t="shared" si="850"/>
        <v>0.053672848008013-0.11052019674685i</v>
      </c>
      <c r="M1716" t="str">
        <f t="shared" si="851"/>
        <v>0.714170220680514-1.72844722044625i</v>
      </c>
      <c r="N1716" t="str">
        <f t="shared" si="852"/>
        <v>-0.701602717580441i</v>
      </c>
      <c r="O1716" t="str">
        <f t="shared" si="853"/>
        <v>0.763808706387306-0.645442685330735i</v>
      </c>
      <c r="P1716" t="str">
        <f t="shared" si="854"/>
        <v>0.236191293612694+0.645442685330735i</v>
      </c>
      <c r="Q1716" t="str">
        <f t="shared" si="855"/>
        <v>-0.236191293612694+0.056160032249706i</v>
      </c>
      <c r="R1716" t="str">
        <f t="shared" si="856"/>
        <v>-0.331492255348268-2.81153166539045i</v>
      </c>
      <c r="S1716" t="str">
        <f t="shared" si="857"/>
        <v>0.0727727310350903i</v>
      </c>
      <c r="T1716" t="str">
        <f t="shared" si="858"/>
        <v>0.204602837682099-0.024123596738675i</v>
      </c>
      <c r="U1716" t="str">
        <f t="shared" si="859"/>
        <v>0.0001-1006.03630273006i</v>
      </c>
      <c r="V1716" t="str">
        <f t="shared" si="860"/>
        <v>0.00002-0.0161365256603441i</v>
      </c>
      <c r="W1716" t="str">
        <f t="shared" si="861"/>
        <v>0.0000199993584529565-0.0161362668397794i</v>
      </c>
      <c r="X1716" t="str">
        <f t="shared" si="862"/>
        <v>0.000942556490858593-0.0160810456712648i</v>
      </c>
      <c r="Y1716" t="str">
        <f t="shared" si="863"/>
        <v>0.009+0.99399991559581i</v>
      </c>
      <c r="Z1716" t="str">
        <f t="shared" si="864"/>
        <v>-0.197191836914296-0.0135709303465876i</v>
      </c>
      <c r="AA1716" t="str">
        <f t="shared" si="865"/>
        <v>0.124746615110576-12.2696882826875i</v>
      </c>
      <c r="AB1716" t="str">
        <f t="shared" si="866"/>
        <v>1.39295046441075-0.164235137992589i</v>
      </c>
      <c r="AC1716" t="str">
        <f t="shared" si="867"/>
        <v>1.71093197280235-2.52493320317374i</v>
      </c>
      <c r="AD1716" t="str">
        <f t="shared" si="868"/>
        <v>0.300768977367292+0.347872650057406i</v>
      </c>
      <c r="AE1716" t="str">
        <f t="shared" si="869"/>
        <v>-0.0545882316304785-0.0726793617193296i</v>
      </c>
      <c r="AF1716" t="str">
        <f t="shared" si="870"/>
        <v>-14.4766579078503-2.08018216371647i</v>
      </c>
      <c r="AG1716" t="str">
        <f t="shared" si="871"/>
        <v>1.01558702818228-0.0132019432957709i</v>
      </c>
      <c r="AH1716" t="str">
        <f t="shared" si="872"/>
        <v>0.61423590727602+1.15580132219412i</v>
      </c>
      <c r="AI1716">
        <f t="shared" si="873"/>
        <v>2.3379854576267518</v>
      </c>
      <c r="AJ1716">
        <f t="shared" si="874"/>
        <v>62.012157868802639</v>
      </c>
      <c r="AK1716"/>
      <c r="AL1716"/>
      <c r="AM1716"/>
      <c r="AN1716"/>
    </row>
    <row r="1717" spans="1:40" x14ac:dyDescent="0.25">
      <c r="A1717"/>
      <c r="B1717">
        <f t="shared" si="875"/>
        <v>158300</v>
      </c>
      <c r="C1717" s="237" t="str">
        <f t="shared" si="843"/>
        <v>-3.04986693340326E-06+0.0154707671876881i</v>
      </c>
      <c r="D1717" s="208" t="str">
        <f t="shared" si="844"/>
        <v>-5.95702933931911+0.118609215105609i</v>
      </c>
      <c r="E1717" t="str">
        <f t="shared" si="845"/>
        <v>2870</v>
      </c>
      <c r="F1717" t="str">
        <f t="shared" si="846"/>
        <v>0.777000777000777</v>
      </c>
      <c r="G1717" t="str">
        <f t="shared" si="841"/>
        <v>0.777000777000777</v>
      </c>
      <c r="H1717" t="str">
        <f t="shared" si="847"/>
        <v>8.52034845072504+2.19767835841149i</v>
      </c>
      <c r="I1717" t="str">
        <f t="shared" si="848"/>
        <v>621.64264632908i</v>
      </c>
      <c r="J1717" t="str">
        <f t="shared" si="842"/>
        <v>-329.544958922149+134.446882291585i</v>
      </c>
      <c r="K1717" t="str">
        <f t="shared" si="849"/>
        <v>0.659777847042146-1.61719230520868i</v>
      </c>
      <c r="L1717" t="str">
        <f t="shared" si="850"/>
        <v>0.0536179814970658-0.11047700826973i</v>
      </c>
      <c r="M1717" t="str">
        <f t="shared" si="851"/>
        <v>0.713395828539212-1.72766931347841i</v>
      </c>
      <c r="N1717" t="str">
        <f t="shared" si="852"/>
        <v>-0.702046208552363i</v>
      </c>
      <c r="O1717" t="str">
        <f t="shared" si="853"/>
        <v>0.763522383278285-0.645781364110987i</v>
      </c>
      <c r="P1717" t="str">
        <f t="shared" si="854"/>
        <v>0.236477616721715+0.645781364110987i</v>
      </c>
      <c r="Q1717" t="str">
        <f t="shared" si="855"/>
        <v>-0.236477616721715+0.056264844441376i</v>
      </c>
      <c r="R1717" t="str">
        <f t="shared" si="856"/>
        <v>-0.331489904185515-2.8097060568137i</v>
      </c>
      <c r="S1717" t="str">
        <f t="shared" si="857"/>
        <v>0.0728187314971858i</v>
      </c>
      <c r="T1717" t="str">
        <f t="shared" si="858"/>
        <v>0.204599230937133-0.0241386743269129i</v>
      </c>
      <c r="U1717" t="str">
        <f t="shared" si="859"/>
        <v>0.0001-1005.4007775862i</v>
      </c>
      <c r="V1717" t="str">
        <f t="shared" si="860"/>
        <v>0.00002-0.0161263320244248i</v>
      </c>
      <c r="W1717" t="str">
        <f t="shared" si="861"/>
        <v>0.0000199993584529566-0.0161260733673607i</v>
      </c>
      <c r="X1717" t="str">
        <f t="shared" si="862"/>
        <v>0.000941395094113132-0.0160709536691618i</v>
      </c>
      <c r="Y1717" t="str">
        <f t="shared" si="863"/>
        <v>0.009+0.994628234126528i</v>
      </c>
      <c r="Z1717" t="str">
        <f t="shared" si="864"/>
        <v>-0.19693971042233-0.0135450390744538i</v>
      </c>
      <c r="AA1717" t="str">
        <f t="shared" si="865"/>
        <v>0.124569365951499-12.2616854897941i</v>
      </c>
      <c r="AB1717" t="str">
        <f t="shared" si="866"/>
        <v>1.39292590943813-0.164337787270459i</v>
      </c>
      <c r="AC1717" t="str">
        <f t="shared" si="867"/>
        <v>1.70978618114524-2.52375324159537i</v>
      </c>
      <c r="AD1717" t="str">
        <f t="shared" si="868"/>
        <v>0.300919402592789+0.348060206033144i</v>
      </c>
      <c r="AE1717" t="str">
        <f t="shared" si="869"/>
        <v>-0.0545484909161034-0.0726228412520848i</v>
      </c>
      <c r="AF1717" t="str">
        <f t="shared" si="870"/>
        <v>-14.4773777900441-2.07906914330588i</v>
      </c>
      <c r="AG1717" t="str">
        <f t="shared" si="871"/>
        <v>1.01558515022381-0.0132000455881515i</v>
      </c>
      <c r="AH1717" t="str">
        <f t="shared" si="872"/>
        <v>0.613918421941486+1.15490281062987i</v>
      </c>
      <c r="AI1717">
        <f t="shared" si="873"/>
        <v>2.3317292388210271</v>
      </c>
      <c r="AJ1717">
        <f t="shared" si="874"/>
        <v>62.005967924173333</v>
      </c>
      <c r="AK1717"/>
      <c r="AL1717"/>
      <c r="AM1717"/>
      <c r="AN1717"/>
    </row>
    <row r="1718" spans="1:40" x14ac:dyDescent="0.25">
      <c r="A1718"/>
      <c r="B1718">
        <f t="shared" si="875"/>
        <v>158400</v>
      </c>
      <c r="C1718" s="237" t="str">
        <f t="shared" si="843"/>
        <v>-3.04601730700866E-06+0.0154610002899695i</v>
      </c>
      <c r="D1718" s="208" t="str">
        <f t="shared" si="844"/>
        <v>-5.95702930980531+0.118534335556433i</v>
      </c>
      <c r="E1718" t="str">
        <f t="shared" si="845"/>
        <v>2870</v>
      </c>
      <c r="F1718" t="str">
        <f t="shared" si="846"/>
        <v>0.777000777000777</v>
      </c>
      <c r="G1718" t="str">
        <f t="shared" si="841"/>
        <v>0.777000777000777</v>
      </c>
      <c r="H1718" t="str">
        <f t="shared" si="847"/>
        <v>8.52106713083052+2.1964915200227i</v>
      </c>
      <c r="I1718" t="str">
        <f t="shared" si="848"/>
        <v>622.035345410779i</v>
      </c>
      <c r="J1718" t="str">
        <f t="shared" si="842"/>
        <v>-329.962709223501+134.531813992338i</v>
      </c>
      <c r="K1718" t="str">
        <f t="shared" si="849"/>
        <v>0.659059434154724-1.61645807024787i</v>
      </c>
      <c r="L1718" t="str">
        <f t="shared" si="850"/>
        <v>0.0535631924803939-0.11043383673684i</v>
      </c>
      <c r="M1718" t="str">
        <f t="shared" si="851"/>
        <v>0.712622626635118-1.72689190698471i</v>
      </c>
      <c r="N1718" t="str">
        <f t="shared" si="852"/>
        <v>-0.702489699524285i</v>
      </c>
      <c r="O1718" t="str">
        <f t="shared" si="853"/>
        <v>0.763235909996445-0.646119915876223i</v>
      </c>
      <c r="P1718" t="str">
        <f t="shared" si="854"/>
        <v>0.236764090003555+0.646119915876223i</v>
      </c>
      <c r="Q1718" t="str">
        <f t="shared" si="855"/>
        <v>-0.236764090003555+0.056369783648062i</v>
      </c>
      <c r="R1718" t="str">
        <f t="shared" si="856"/>
        <v>-0.331487551478703-2.80788272167929i</v>
      </c>
      <c r="S1718" t="str">
        <f t="shared" si="857"/>
        <v>0.0728647319592813i</v>
      </c>
      <c r="T1718" t="str">
        <f t="shared" si="858"/>
        <v>0.204595621888259-0.0241537515863342i</v>
      </c>
      <c r="U1718" t="str">
        <f t="shared" si="859"/>
        <v>0.0001-1004.76605487308i</v>
      </c>
      <c r="V1718" t="str">
        <f t="shared" si="860"/>
        <v>0.00002-0.0161161512592579i</v>
      </c>
      <c r="W1718" t="str">
        <f t="shared" si="861"/>
        <v>0.0000199993584529565-0.0161158927654878i</v>
      </c>
      <c r="X1718" t="str">
        <f t="shared" si="862"/>
        <v>0.000940235886691555-0.016060874284044i</v>
      </c>
      <c r="Y1718" t="str">
        <f t="shared" si="863"/>
        <v>0.009+0.995256552657246i</v>
      </c>
      <c r="Z1718" t="str">
        <f t="shared" si="864"/>
        <v>-0.196688069076312-0.0135192145302439i</v>
      </c>
      <c r="AA1718" t="str">
        <f t="shared" si="865"/>
        <v>0.124392503388495-12.2536932853994i</v>
      </c>
      <c r="AB1718" t="str">
        <f t="shared" si="866"/>
        <v>1.39290133878036-0.164440434309722i</v>
      </c>
      <c r="AC1718" t="str">
        <f t="shared" si="867"/>
        <v>1.70864215549472-2.52257402339078i</v>
      </c>
      <c r="AD1718" t="str">
        <f t="shared" si="868"/>
        <v>0.301069909704845+0.34824769904149i</v>
      </c>
      <c r="AE1718" t="str">
        <f t="shared" si="869"/>
        <v>-0.05450882384382-0.0725663961826405i</v>
      </c>
      <c r="AF1718" t="str">
        <f t="shared" si="870"/>
        <v>-14.4780964406358-2.07795718446627i</v>
      </c>
      <c r="AG1718" t="str">
        <f t="shared" si="871"/>
        <v>1.01558327221881-0.0131981541190089i</v>
      </c>
      <c r="AH1718" t="str">
        <f t="shared" si="872"/>
        <v>0.613601482673011+1.15400550934655i</v>
      </c>
      <c r="AI1718">
        <f t="shared" si="873"/>
        <v>2.3254774175702799</v>
      </c>
      <c r="AJ1718">
        <f t="shared" si="874"/>
        <v>61.999772825310089</v>
      </c>
      <c r="AK1718"/>
      <c r="AL1718"/>
      <c r="AM1718"/>
      <c r="AN1718"/>
    </row>
    <row r="1719" spans="1:40" x14ac:dyDescent="0.25">
      <c r="A1719"/>
      <c r="B1719">
        <f t="shared" si="875"/>
        <v>158500</v>
      </c>
      <c r="C1719" s="237" t="str">
        <f t="shared" si="843"/>
        <v>-0.000003042174964674+0.0154512457164106i</v>
      </c>
      <c r="D1719" s="208" t="str">
        <f t="shared" si="844"/>
        <v>-5.95702928034736+0.118459550492481i</v>
      </c>
      <c r="E1719" t="str">
        <f t="shared" si="845"/>
        <v>2870</v>
      </c>
      <c r="F1719" t="str">
        <f t="shared" si="846"/>
        <v>0.777000777000777</v>
      </c>
      <c r="G1719" t="str">
        <f t="shared" si="841"/>
        <v>0.777000777000777</v>
      </c>
      <c r="H1719" t="str">
        <f t="shared" si="847"/>
        <v>8.52178458200711+2.19530583644209i</v>
      </c>
      <c r="I1719" t="str">
        <f t="shared" si="848"/>
        <v>622.428044492478i</v>
      </c>
      <c r="J1719" t="str">
        <f t="shared" si="842"/>
        <v>-330.380723339379+134.616745693091i</v>
      </c>
      <c r="K1719" t="str">
        <f t="shared" si="849"/>
        <v>0.658342131859773-1.61572431875973i</v>
      </c>
      <c r="L1719" t="str">
        <f t="shared" si="850"/>
        <v>0.0535084808266392-0.110390682179781i</v>
      </c>
      <c r="M1719" t="str">
        <f t="shared" si="851"/>
        <v>0.711850612686412-1.72611500093951i</v>
      </c>
      <c r="N1719" t="str">
        <f t="shared" si="852"/>
        <v>-0.702933190496207i</v>
      </c>
      <c r="O1719" t="str">
        <f t="shared" si="853"/>
        <v>0.762949286598132-0.646458340559856i</v>
      </c>
      <c r="P1719" t="str">
        <f t="shared" si="854"/>
        <v>0.237050713401868+0.646458340559856i</v>
      </c>
      <c r="Q1719" t="str">
        <f t="shared" si="855"/>
        <v>-0.237050713401868+0.056474849936351i</v>
      </c>
      <c r="R1719" t="str">
        <f t="shared" si="856"/>
        <v>-0.331485197227723-2.80606165568355i</v>
      </c>
      <c r="S1719" t="str">
        <f t="shared" si="857"/>
        <v>0.0729107324213768i</v>
      </c>
      <c r="T1719" t="str">
        <f t="shared" si="858"/>
        <v>0.204592010535429-0.0241688285167178i</v>
      </c>
      <c r="U1719" t="str">
        <f t="shared" si="859"/>
        <v>0.0001-1004.1321330719i</v>
      </c>
      <c r="V1719" t="str">
        <f t="shared" si="860"/>
        <v>0.00002-0.0161059833404823i</v>
      </c>
      <c r="W1719" t="str">
        <f t="shared" si="861"/>
        <v>0.0000199993584529565-0.0161057250098003i</v>
      </c>
      <c r="X1719" t="str">
        <f t="shared" si="862"/>
        <v>0.000939078863100646-0.0160508074923457i</v>
      </c>
      <c r="Y1719" t="str">
        <f t="shared" si="863"/>
        <v>0.009+0.995884871187964i</v>
      </c>
      <c r="Z1719" t="str">
        <f t="shared" si="864"/>
        <v>-0.196436911627592-0.0134934564977581i</v>
      </c>
      <c r="AA1719" t="str">
        <f t="shared" si="865"/>
        <v>0.124216026280388-12.2457116482185i</v>
      </c>
      <c r="AB1719" t="str">
        <f t="shared" si="866"/>
        <v>1.39287675243708-0.164543079108874i</v>
      </c>
      <c r="AC1719" t="str">
        <f t="shared" si="867"/>
        <v>1.70749989246839-2.52139554851851i</v>
      </c>
      <c r="AD1719" t="str">
        <f t="shared" si="868"/>
        <v>0.301220498679464+0.348435129049396i</v>
      </c>
      <c r="AE1719" t="str">
        <f t="shared" si="869"/>
        <v>-0.0544692302233984-0.0725100263481892i</v>
      </c>
      <c r="AF1719" t="str">
        <f t="shared" si="870"/>
        <v>-14.4788138623545-2.07684628594961i</v>
      </c>
      <c r="AG1719" t="str">
        <f t="shared" si="871"/>
        <v>1.01558139416522-0.0131962688748157i</v>
      </c>
      <c r="AH1719" t="str">
        <f t="shared" si="872"/>
        <v>0.613285088129056+1.15310941573551i</v>
      </c>
      <c r="AI1719">
        <f t="shared" si="873"/>
        <v>2.3192299871502056</v>
      </c>
      <c r="AJ1719">
        <f t="shared" si="874"/>
        <v>61.993572578293922</v>
      </c>
      <c r="AK1719"/>
      <c r="AL1719"/>
      <c r="AM1719"/>
      <c r="AN1719"/>
    </row>
    <row r="1720" spans="1:40" x14ac:dyDescent="0.25">
      <c r="A1720"/>
      <c r="B1720">
        <f t="shared" si="875"/>
        <v>158600</v>
      </c>
      <c r="C1720" s="237" t="str">
        <f t="shared" si="843"/>
        <v>-3.03833988803413E-06+0.0154415034436995i</v>
      </c>
      <c r="D1720" s="208" t="str">
        <f t="shared" si="844"/>
        <v>-5.9570292509451+0.11838485973503i</v>
      </c>
      <c r="E1720" t="str">
        <f t="shared" si="845"/>
        <v>2870</v>
      </c>
      <c r="F1720" t="str">
        <f t="shared" si="846"/>
        <v>0.777000777000777</v>
      </c>
      <c r="G1720" t="str">
        <f t="shared" si="841"/>
        <v>0.777000777000777</v>
      </c>
      <c r="H1720" t="str">
        <f t="shared" si="847"/>
        <v>8.52250080697671+2.19412130624398i</v>
      </c>
      <c r="I1720" t="str">
        <f t="shared" si="848"/>
        <v>622.820743574176i</v>
      </c>
      <c r="J1720" t="str">
        <f t="shared" si="842"/>
        <v>-330.799001269784+134.701677393843i</v>
      </c>
      <c r="K1720" t="str">
        <f t="shared" si="849"/>
        <v>0.657625938011609-1.61499105068523i</v>
      </c>
      <c r="L1720" t="str">
        <f t="shared" si="850"/>
        <v>0.0534538464046792-0.11034754462996i</v>
      </c>
      <c r="M1720" t="str">
        <f t="shared" si="851"/>
        <v>0.711079784416288-1.72533859531519i</v>
      </c>
      <c r="N1720" t="str">
        <f t="shared" si="852"/>
        <v>-0.703376681468128i</v>
      </c>
      <c r="O1720" t="str">
        <f t="shared" si="853"/>
        <v>0.762662513139718-0.64679663809532i</v>
      </c>
      <c r="P1720" t="str">
        <f t="shared" si="854"/>
        <v>0.237337486860282+0.64679663809532i</v>
      </c>
      <c r="Q1720" t="str">
        <f t="shared" si="855"/>
        <v>-0.237337486860282+0.0565800433728081i</v>
      </c>
      <c r="R1720" t="str">
        <f t="shared" si="856"/>
        <v>-0.331482841432451-2.80424285453361i</v>
      </c>
      <c r="S1720" t="str">
        <f t="shared" si="857"/>
        <v>0.0729567328834722i</v>
      </c>
      <c r="T1720" t="str">
        <f t="shared" si="858"/>
        <v>0.204588396878594-0.0241839051178417i</v>
      </c>
      <c r="U1720" t="str">
        <f t="shared" si="859"/>
        <v>0.0001-1003.49901066769i</v>
      </c>
      <c r="V1720" t="str">
        <f t="shared" si="860"/>
        <v>0.00002-0.0160958282437985i</v>
      </c>
      <c r="W1720" t="str">
        <f t="shared" si="861"/>
        <v>0.0000199993584529567-0.016095570075999i</v>
      </c>
      <c r="X1720" t="str">
        <f t="shared" si="862"/>
        <v>0.000937924017864359-0.016040753270559i</v>
      </c>
      <c r="Y1720" t="str">
        <f t="shared" si="863"/>
        <v>0.009+0.996513189718682i</v>
      </c>
      <c r="Z1720" t="str">
        <f t="shared" si="864"/>
        <v>-0.196186236831548-0.0134677647616396i</v>
      </c>
      <c r="AA1720" t="str">
        <f t="shared" si="865"/>
        <v>0.124039933490248-12.2377405570245i</v>
      </c>
      <c r="AB1720" t="str">
        <f t="shared" si="866"/>
        <v>1.39285215040798-0.164645721666403i</v>
      </c>
      <c r="AC1720" t="str">
        <f t="shared" si="867"/>
        <v>1.7063593886913-2.52021781693426i</v>
      </c>
      <c r="AD1720" t="str">
        <f t="shared" si="868"/>
        <v>0.301371169492636+0.348622496023827i</v>
      </c>
      <c r="AE1720" t="str">
        <f t="shared" si="869"/>
        <v>-0.0544297098652185-0.0724537315864031i</v>
      </c>
      <c r="AF1720" t="str">
        <f t="shared" si="870"/>
        <v>-14.4795300579218-2.07573644650895i</v>
      </c>
      <c r="AG1720" t="str">
        <f t="shared" si="871"/>
        <v>1.01557951606098-0.0131943898420805i</v>
      </c>
      <c r="AH1720" t="str">
        <f t="shared" si="872"/>
        <v>0.612969236972098+1.15221452719573i</v>
      </c>
      <c r="AI1720">
        <f t="shared" si="873"/>
        <v>2.3129869408515553</v>
      </c>
      <c r="AJ1720">
        <f t="shared" si="874"/>
        <v>61.987367189200938</v>
      </c>
      <c r="AK1720"/>
      <c r="AL1720"/>
      <c r="AM1720"/>
      <c r="AN1720"/>
    </row>
    <row r="1721" spans="1:40" x14ac:dyDescent="0.25">
      <c r="A1721"/>
      <c r="B1721">
        <f t="shared" si="875"/>
        <v>158700</v>
      </c>
      <c r="C1721" s="237" t="str">
        <f t="shared" si="843"/>
        <v>-3.03451205878192E-06+0.0154317734485835i</v>
      </c>
      <c r="D1721" s="208" t="str">
        <f t="shared" si="844"/>
        <v>-5.95702922159841+0.118310263105807i</v>
      </c>
      <c r="E1721" t="str">
        <f t="shared" si="845"/>
        <v>2870</v>
      </c>
      <c r="F1721" t="str">
        <f t="shared" si="846"/>
        <v>0.777000777000777</v>
      </c>
      <c r="G1721" t="str">
        <f t="shared" si="841"/>
        <v>0.777000777000777</v>
      </c>
      <c r="H1721" t="str">
        <f t="shared" si="847"/>
        <v>8.52321580845398+2.19293792800434i</v>
      </c>
      <c r="I1721" t="str">
        <f t="shared" si="848"/>
        <v>623.213442655875i</v>
      </c>
      <c r="J1721" t="str">
        <f t="shared" si="842"/>
        <v>-331.217543014713+134.786609094596i</v>
      </c>
      <c r="K1721" t="str">
        <f t="shared" si="849"/>
        <v>0.656910850469341-1.61425826596363i</v>
      </c>
      <c r="L1721" t="str">
        <f t="shared" si="850"/>
        <v>0.0533992890836283-0.110304424118589i</v>
      </c>
      <c r="M1721" t="str">
        <f t="shared" si="851"/>
        <v>0.710310139552969-1.72456269008222i</v>
      </c>
      <c r="N1721" t="str">
        <f t="shared" si="852"/>
        <v>-0.70382017244005i</v>
      </c>
      <c r="O1721" t="str">
        <f t="shared" si="853"/>
        <v>0.762375589677609-0.647134808416081i</v>
      </c>
      <c r="P1721" t="str">
        <f t="shared" si="854"/>
        <v>0.237624410322391+0.647134808416081i</v>
      </c>
      <c r="Q1721" t="str">
        <f t="shared" si="855"/>
        <v>-0.237624410322391+0.0566853640239691i</v>
      </c>
      <c r="R1721" t="str">
        <f t="shared" si="856"/>
        <v>-0.331480484092783-2.80242631394748i</v>
      </c>
      <c r="S1721" t="str">
        <f t="shared" si="857"/>
        <v>0.0730027333455678i</v>
      </c>
      <c r="T1721" t="str">
        <f t="shared" si="858"/>
        <v>0.20458478091771-0.0241989813894852i</v>
      </c>
      <c r="U1721" t="str">
        <f t="shared" si="859"/>
        <v>0.0001-1002.86668614931i</v>
      </c>
      <c r="V1721" t="str">
        <f t="shared" si="860"/>
        <v>0.00002-0.0160856859449682i</v>
      </c>
      <c r="W1721" t="str">
        <f t="shared" si="861"/>
        <v>0.0000199993584529567-0.0160854279398458i</v>
      </c>
      <c r="X1721" t="str">
        <f t="shared" si="862"/>
        <v>0.000936771345523763-0.0160307115952343i</v>
      </c>
      <c r="Y1721" t="str">
        <f t="shared" si="863"/>
        <v>0.009+0.9971415082494i</v>
      </c>
      <c r="Z1721" t="str">
        <f t="shared" si="864"/>
        <v>-0.195936043447566-0.0134421391073724i</v>
      </c>
      <c r="AA1721" t="str">
        <f t="shared" si="865"/>
        <v>0.123864223885371-12.2297799906475i</v>
      </c>
      <c r="AB1721" t="str">
        <f t="shared" si="866"/>
        <v>1.39282753269276-0.164748361980805i</v>
      </c>
      <c r="AC1721" t="str">
        <f t="shared" si="867"/>
        <v>1.70522064079596-2.51904082859092i</v>
      </c>
      <c r="AD1721" t="str">
        <f t="shared" si="868"/>
        <v>0.301521922120332+0.348809799931746i</v>
      </c>
      <c r="AE1721" t="str">
        <f t="shared" si="869"/>
        <v>-0.0543902625802657-0.0723975117354272i</v>
      </c>
      <c r="AF1721" t="str">
        <f t="shared" si="870"/>
        <v>-14.4802450300524-2.07462766489853i</v>
      </c>
      <c r="AG1721" t="str">
        <f t="shared" si="871"/>
        <v>1.01557763790403-0.0131925170073467i</v>
      </c>
      <c r="AH1721" t="str">
        <f t="shared" si="872"/>
        <v>0.612653927868616+1.15132084113367i</v>
      </c>
      <c r="AI1721">
        <f t="shared" si="873"/>
        <v>2.3067482719793713</v>
      </c>
      <c r="AJ1721">
        <f t="shared" si="874"/>
        <v>61.981156664099785</v>
      </c>
      <c r="AK1721"/>
      <c r="AL1721"/>
      <c r="AM1721"/>
      <c r="AN1721"/>
    </row>
    <row r="1722" spans="1:40" x14ac:dyDescent="0.25">
      <c r="A1722"/>
      <c r="B1722">
        <f t="shared" si="875"/>
        <v>158800</v>
      </c>
      <c r="C1722" s="237" t="str">
        <f t="shared" si="843"/>
        <v>-3.03069145866767E-06+0.015422055707868i</v>
      </c>
      <c r="D1722" s="208" t="str">
        <f t="shared" si="844"/>
        <v>-5.95702919230714+0.118235760426988i</v>
      </c>
      <c r="E1722" t="str">
        <f t="shared" si="845"/>
        <v>2870</v>
      </c>
      <c r="F1722" t="str">
        <f t="shared" si="846"/>
        <v>0.777000777000777</v>
      </c>
      <c r="G1722" t="str">
        <f t="shared" si="841"/>
        <v>0.777000777000777</v>
      </c>
      <c r="H1722" t="str">
        <f t="shared" si="847"/>
        <v>8.52392958914625+2.1917557003006i</v>
      </c>
      <c r="I1722" t="str">
        <f t="shared" si="848"/>
        <v>623.606141737574i</v>
      </c>
      <c r="J1722" t="str">
        <f t="shared" si="842"/>
        <v>-331.636348574168+134.871540795349i</v>
      </c>
      <c r="K1722" t="str">
        <f t="shared" si="849"/>
        <v>0.656196867096798-1.61352596453243i</v>
      </c>
      <c r="L1722" t="str">
        <f t="shared" si="850"/>
        <v>0.0533448087328376-0.110261320676689i</v>
      </c>
      <c r="M1722" t="str">
        <f t="shared" si="851"/>
        <v>0.709541675829636-1.72378728520912i</v>
      </c>
      <c r="N1722" t="str">
        <f t="shared" si="852"/>
        <v>-0.704263663411972i</v>
      </c>
      <c r="O1722" t="str">
        <f t="shared" si="853"/>
        <v>0.762088516268236-0.647472851455625i</v>
      </c>
      <c r="P1722" t="str">
        <f t="shared" si="854"/>
        <v>0.237911483731764+0.647472851455625i</v>
      </c>
      <c r="Q1722" t="str">
        <f t="shared" si="855"/>
        <v>-0.237911483731764+0.0567908119563469i</v>
      </c>
      <c r="R1722" t="str">
        <f t="shared" si="856"/>
        <v>-0.331478125208617-2.80061202965392i</v>
      </c>
      <c r="S1722" t="str">
        <f t="shared" si="857"/>
        <v>0.0730487338076634i</v>
      </c>
      <c r="T1722" t="str">
        <f t="shared" si="858"/>
        <v>0.204581162652729-0.0242140573314276i</v>
      </c>
      <c r="U1722" t="str">
        <f t="shared" si="859"/>
        <v>0.0001-1002.23515800942i</v>
      </c>
      <c r="V1722" t="str">
        <f t="shared" si="860"/>
        <v>0.00002-0.0160755564198139i</v>
      </c>
      <c r="W1722" t="str">
        <f t="shared" si="861"/>
        <v>0.0000199993584529566-0.0160752985771636i</v>
      </c>
      <c r="X1722" t="str">
        <f t="shared" si="862"/>
        <v>0.000935620840636994-0.0160206824429801i</v>
      </c>
      <c r="Y1722" t="str">
        <f t="shared" si="863"/>
        <v>0.009+0.997769826780118i</v>
      </c>
      <c r="Z1722" t="str">
        <f t="shared" si="864"/>
        <v>-0.195686330239034-0.0134165793212766i</v>
      </c>
      <c r="AA1722" t="str">
        <f t="shared" si="865"/>
        <v>0.123688896337263-12.2218299279753i</v>
      </c>
      <c r="AB1722" t="str">
        <f t="shared" si="866"/>
        <v>1.39280289929108-0.16485100005058i</v>
      </c>
      <c r="AC1722" t="str">
        <f t="shared" si="867"/>
        <v>1.70408364542217-2.51786458343844i</v>
      </c>
      <c r="AD1722" t="str">
        <f t="shared" si="868"/>
        <v>0.30167275653851+0.348997040740124i</v>
      </c>
      <c r="AE1722" t="str">
        <f t="shared" si="869"/>
        <v>-0.0543508881801339-0.0723413666338846i</v>
      </c>
      <c r="AF1722" t="str">
        <f t="shared" si="870"/>
        <v>-14.4809587814534-2.07351993987361i</v>
      </c>
      <c r="AG1722" t="str">
        <f t="shared" si="871"/>
        <v>1.01557575969233-0.0131906503571934i</v>
      </c>
      <c r="AH1722" t="str">
        <f t="shared" si="872"/>
        <v>0.612339159489107+1.15042835496333i</v>
      </c>
      <c r="AI1722">
        <f t="shared" si="873"/>
        <v>2.3005139738535401</v>
      </c>
      <c r="AJ1722">
        <f t="shared" si="874"/>
        <v>61.974941009052266</v>
      </c>
      <c r="AK1722"/>
      <c r="AL1722"/>
      <c r="AM1722"/>
      <c r="AN1722"/>
    </row>
    <row r="1723" spans="1:40" x14ac:dyDescent="0.25">
      <c r="A1723"/>
      <c r="B1723">
        <f t="shared" si="875"/>
        <v>158900</v>
      </c>
      <c r="C1723" s="237" t="str">
        <f t="shared" si="843"/>
        <v>-3.02687806949914E-06+0.0154123501984169i</v>
      </c>
      <c r="D1723" s="208" t="str">
        <f t="shared" si="844"/>
        <v>-5.95702916307116+0.118161351521196i</v>
      </c>
      <c r="E1723" t="str">
        <f t="shared" si="845"/>
        <v>2870</v>
      </c>
      <c r="F1723" t="str">
        <f t="shared" si="846"/>
        <v>0.777000777000777</v>
      </c>
      <c r="G1723" t="str">
        <f t="shared" si="841"/>
        <v>0.777000777000777</v>
      </c>
      <c r="H1723" t="str">
        <f t="shared" si="847"/>
        <v>8.52464215175367+2.19057462171184i</v>
      </c>
      <c r="I1723" t="str">
        <f t="shared" si="848"/>
        <v>623.998840819273i</v>
      </c>
      <c r="J1723" t="str">
        <f t="shared" si="842"/>
        <v>-332.055417948149+134.956472496102i</v>
      </c>
      <c r="K1723" t="str">
        <f t="shared" si="849"/>
        <v>0.655483985762567-1.6127941463274i</v>
      </c>
      <c r="L1723" t="str">
        <f t="shared" si="850"/>
        <v>0.0532904052218936-0.110218234335086i</v>
      </c>
      <c r="M1723" t="str">
        <f t="shared" si="851"/>
        <v>0.708774390984461-1.72301238066249i</v>
      </c>
      <c r="N1723" t="str">
        <f t="shared" si="852"/>
        <v>-0.704707154383894i</v>
      </c>
      <c r="O1723" t="str">
        <f t="shared" si="853"/>
        <v>0.761801292968064-0.647810767147464i</v>
      </c>
      <c r="P1723" t="str">
        <f t="shared" si="854"/>
        <v>0.238198707031936+0.647810767147464i</v>
      </c>
      <c r="Q1723" t="str">
        <f t="shared" si="855"/>
        <v>-0.238198707031936+0.05689638723643i</v>
      </c>
      <c r="R1723" t="str">
        <f t="shared" si="856"/>
        <v>-0.331475764779821-2.79879999739245i</v>
      </c>
      <c r="S1723" t="str">
        <f t="shared" si="857"/>
        <v>0.0730947342697588i</v>
      </c>
      <c r="T1723" t="str">
        <f t="shared" si="858"/>
        <v>0.204577542083603-0.0242291329434461i</v>
      </c>
      <c r="U1723" t="str">
        <f t="shared" si="859"/>
        <v>0.0001-1001.60442474446i</v>
      </c>
      <c r="V1723" t="str">
        <f t="shared" si="860"/>
        <v>0.00002-0.0160654396442193i</v>
      </c>
      <c r="W1723" t="str">
        <f t="shared" si="861"/>
        <v>0.0000199993584529566-0.0160651819638368i</v>
      </c>
      <c r="X1723" t="str">
        <f t="shared" si="862"/>
        <v>0.00093447249777927-0.0160106657904635i</v>
      </c>
      <c r="Y1723" t="str">
        <f t="shared" si="863"/>
        <v>0.009+0.998398145310836i</v>
      </c>
      <c r="Z1723" t="str">
        <f t="shared" si="864"/>
        <v>-0.19543709597333-0.0133910851905064i</v>
      </c>
      <c r="AA1723" t="str">
        <f t="shared" si="865"/>
        <v>0.123513949721619-12.2138903479526i</v>
      </c>
      <c r="AB1723" t="str">
        <f t="shared" si="866"/>
        <v>1.39277825020262-0.164953635874209i</v>
      </c>
      <c r="AC1723" t="str">
        <f t="shared" si="867"/>
        <v>1.70294839921721-2.51668908142397i</v>
      </c>
      <c r="AD1723" t="str">
        <f t="shared" si="868"/>
        <v>0.301823672723111+0.349184218415932i</v>
      </c>
      <c r="AE1723" t="str">
        <f t="shared" si="869"/>
        <v>-0.0543115864770215-0.0722852961208734i</v>
      </c>
      <c r="AF1723" t="str">
        <f t="shared" si="870"/>
        <v>-14.4816713148248-2.07241327019064i</v>
      </c>
      <c r="AG1723" t="str">
        <f t="shared" si="871"/>
        <v>1.01557388142384-0.013188789878235i</v>
      </c>
      <c r="AH1723" t="str">
        <f t="shared" si="872"/>
        <v>0.612024930508067+1.14953706610622i</v>
      </c>
      <c r="AI1723">
        <f t="shared" si="873"/>
        <v>2.2942840398087401</v>
      </c>
      <c r="AJ1723">
        <f t="shared" si="874"/>
        <v>61.968720230113412</v>
      </c>
      <c r="AK1723"/>
      <c r="AL1723"/>
      <c r="AM1723"/>
      <c r="AN1723"/>
    </row>
    <row r="1724" spans="1:40" x14ac:dyDescent="0.25">
      <c r="A1724"/>
      <c r="B1724">
        <f t="shared" si="875"/>
        <v>159000</v>
      </c>
      <c r="C1724" s="237" t="str">
        <f t="shared" si="843"/>
        <v>-3.02307187314125E-06+0.0154026568971522i</v>
      </c>
      <c r="D1724" s="208" t="str">
        <f t="shared" si="844"/>
        <v>-5.95702913389032+0.1180870362115i</v>
      </c>
      <c r="E1724" t="str">
        <f t="shared" si="845"/>
        <v>2870</v>
      </c>
      <c r="F1724" t="str">
        <f t="shared" si="846"/>
        <v>0.777000777000777</v>
      </c>
      <c r="G1724" t="str">
        <f t="shared" si="841"/>
        <v>0.777000777000777</v>
      </c>
      <c r="H1724" t="str">
        <f t="shared" si="847"/>
        <v>8.52535349896908+2.18939469081867i</v>
      </c>
      <c r="I1724" t="str">
        <f t="shared" si="848"/>
        <v>624.391539900971i</v>
      </c>
      <c r="J1724" t="str">
        <f t="shared" si="842"/>
        <v>-332.474751136656+135.041404196854i</v>
      </c>
      <c r="K1724" t="str">
        <f t="shared" si="849"/>
        <v>0.654772204339959-1.61206281128258i</v>
      </c>
      <c r="L1724" t="str">
        <f t="shared" si="850"/>
        <v>0.0532360784206195-0.110175165124419i</v>
      </c>
      <c r="M1724" t="str">
        <f t="shared" si="851"/>
        <v>0.708008282760578-1.722237976407i</v>
      </c>
      <c r="N1724" t="str">
        <f t="shared" si="852"/>
        <v>-0.705150645355816i</v>
      </c>
      <c r="O1724" t="str">
        <f t="shared" si="853"/>
        <v>0.761513919833585-0.648148555425135i</v>
      </c>
      <c r="P1724" t="str">
        <f t="shared" si="854"/>
        <v>0.238486080166415+0.648148555425135i</v>
      </c>
      <c r="Q1724" t="str">
        <f t="shared" si="855"/>
        <v>-0.238486080166415+0.0570020899306809i</v>
      </c>
      <c r="R1724" t="str">
        <f t="shared" si="856"/>
        <v>-0.331473402806288-2.79699021291334i</v>
      </c>
      <c r="S1724" t="str">
        <f t="shared" si="857"/>
        <v>0.0731407347318544i</v>
      </c>
      <c r="T1724" t="str">
        <f t="shared" si="858"/>
        <v>0.204573919210288-0.0242442082253198i</v>
      </c>
      <c r="U1724" t="str">
        <f t="shared" si="859"/>
        <v>0.0001-1000.97448485469i</v>
      </c>
      <c r="V1724" t="str">
        <f t="shared" si="860"/>
        <v>0.00002-0.0160553355941286i</v>
      </c>
      <c r="W1724" t="str">
        <f t="shared" si="861"/>
        <v>0.0000199993584529566-0.0160550780758097i</v>
      </c>
      <c r="X1724" t="str">
        <f t="shared" si="862"/>
        <v>0.000933326311542659-0.0160006616144083i</v>
      </c>
      <c r="Y1724" t="str">
        <f t="shared" si="863"/>
        <v>0.009+0.999026463841554i</v>
      </c>
      <c r="Z1724" t="str">
        <f t="shared" si="864"/>
        <v>-0.195188339421787-0.0133656565030434i</v>
      </c>
      <c r="AA1724" t="str">
        <f t="shared" si="865"/>
        <v>0.123339382918305-12.2059612295811i</v>
      </c>
      <c r="AB1724" t="str">
        <f t="shared" si="866"/>
        <v>1.39275358542707-0.16505626945019i</v>
      </c>
      <c r="AC1724" t="str">
        <f t="shared" si="867"/>
        <v>1.70181489883567-2.51551432249181i</v>
      </c>
      <c r="AD1724" t="str">
        <f t="shared" si="868"/>
        <v>0.301974670650068+0.349371332926152i</v>
      </c>
      <c r="AE1724" t="str">
        <f t="shared" si="869"/>
        <v>-0.0542723572837265-0.0722293000359604i</v>
      </c>
      <c r="AF1724" t="str">
        <f t="shared" si="870"/>
        <v>-14.4823826328594-2.07130765460717i</v>
      </c>
      <c r="AG1724" t="str">
        <f t="shared" si="871"/>
        <v>1.01557200309653-0.0131869355571212i</v>
      </c>
      <c r="AH1724" t="str">
        <f t="shared" si="872"/>
        <v>0.611711239603951+1.1486469719913i</v>
      </c>
      <c r="AI1724">
        <f t="shared" si="873"/>
        <v>2.2880584631941128</v>
      </c>
      <c r="AJ1724">
        <f t="shared" si="874"/>
        <v>61.962494333331918</v>
      </c>
      <c r="AK1724"/>
      <c r="AL1724"/>
      <c r="AM1724"/>
      <c r="AN1724"/>
    </row>
    <row r="1725" spans="1:40" x14ac:dyDescent="0.25">
      <c r="A1725"/>
      <c r="B1725">
        <f t="shared" si="875"/>
        <v>159100</v>
      </c>
      <c r="C1725" s="237" t="str">
        <f t="shared" si="843"/>
        <v>-3.01927285151605E-06+0.0153929757810545i</v>
      </c>
      <c r="D1725" s="208" t="str">
        <f t="shared" si="844"/>
        <v>-5.95702910476448+0.118012814321418i</v>
      </c>
      <c r="E1725" t="str">
        <f t="shared" si="845"/>
        <v>2870</v>
      </c>
      <c r="F1725" t="str">
        <f t="shared" si="846"/>
        <v>0.777000777000777</v>
      </c>
      <c r="G1725" t="str">
        <f t="shared" si="841"/>
        <v>0.777000777000777</v>
      </c>
      <c r="H1725" t="str">
        <f t="shared" si="847"/>
        <v>8.52606363347816+2.18821590620324i</v>
      </c>
      <c r="I1725" t="str">
        <f t="shared" si="848"/>
        <v>624.78423898267i</v>
      </c>
      <c r="J1725" t="str">
        <f t="shared" si="842"/>
        <v>-332.894348139688+135.126335897607i</v>
      </c>
      <c r="K1725" t="str">
        <f t="shared" si="849"/>
        <v>0.654061520707025-1.61133195933032i</v>
      </c>
      <c r="L1725" t="str">
        <f t="shared" si="850"/>
        <v>0.0531818281990727-0.110132113075131i</v>
      </c>
      <c r="M1725" t="str">
        <f t="shared" si="851"/>
        <v>0.707243348906098-1.72146407240545i</v>
      </c>
      <c r="N1725" t="str">
        <f t="shared" si="852"/>
        <v>-0.705594136327738i</v>
      </c>
      <c r="O1725" t="str">
        <f t="shared" si="853"/>
        <v>0.761226396921319-0.6484862162222i</v>
      </c>
      <c r="P1725" t="str">
        <f t="shared" si="854"/>
        <v>0.238773603078681+0.6484862162222i</v>
      </c>
      <c r="Q1725" t="str">
        <f t="shared" si="855"/>
        <v>-0.238773603078681+0.057107920105538i</v>
      </c>
      <c r="R1725" t="str">
        <f t="shared" si="856"/>
        <v>-0.331471039287904-2.79518267197746i</v>
      </c>
      <c r="S1725" t="str">
        <f t="shared" si="857"/>
        <v>0.0731867351939498i</v>
      </c>
      <c r="T1725" t="str">
        <f t="shared" si="858"/>
        <v>0.204570294032731-0.0242592831768272i</v>
      </c>
      <c r="U1725" t="str">
        <f t="shared" si="859"/>
        <v>0.0001-1000.34533684409i</v>
      </c>
      <c r="V1725" t="str">
        <f t="shared" si="860"/>
        <v>0.00002-0.0160452442455465i</v>
      </c>
      <c r="W1725" t="str">
        <f t="shared" si="861"/>
        <v>0.0000199993584529565-0.0160449868890875i</v>
      </c>
      <c r="X1725" t="str">
        <f t="shared" si="862"/>
        <v>0.00093218227653616-0.0159906698915966i</v>
      </c>
      <c r="Y1725" t="str">
        <f t="shared" si="863"/>
        <v>0.009+0.999654782372272i</v>
      </c>
      <c r="Z1725" t="str">
        <f t="shared" si="864"/>
        <v>-0.194940059359698-0.0133402930476952i</v>
      </c>
      <c r="AA1725" t="str">
        <f t="shared" si="865"/>
        <v>0.123165194811339-12.1980425519191i</v>
      </c>
      <c r="AB1725" t="str">
        <f t="shared" si="866"/>
        <v>1.39272890496409-0.165158900777014i</v>
      </c>
      <c r="AC1725" t="str">
        <f t="shared" si="867"/>
        <v>1.70068314093952-2.51434030658345i</v>
      </c>
      <c r="AD1725" t="str">
        <f t="shared" si="868"/>
        <v>0.302125750295295+0.349558384237758i</v>
      </c>
      <c r="AE1725" t="str">
        <f t="shared" si="869"/>
        <v>-0.0542332004136475-0.0721733782191826i</v>
      </c>
      <c r="AF1725" t="str">
        <f t="shared" si="870"/>
        <v>-14.4830927382426-2.07020309188182i</v>
      </c>
      <c r="AG1725" t="str">
        <f t="shared" si="871"/>
        <v>1.01557012470838-0.0131850873805365i</v>
      </c>
      <c r="AH1725" t="str">
        <f t="shared" si="872"/>
        <v>0.611398085459192+1.14775807005493i</v>
      </c>
      <c r="AI1725">
        <f t="shared" si="873"/>
        <v>2.2818372373731992</v>
      </c>
      <c r="AJ1725">
        <f t="shared" si="874"/>
        <v>61.956263324748221</v>
      </c>
      <c r="AK1725"/>
      <c r="AL1725"/>
      <c r="AM1725"/>
      <c r="AN1725"/>
    </row>
    <row r="1726" spans="1:40" x14ac:dyDescent="0.25">
      <c r="A1726"/>
      <c r="B1726">
        <f t="shared" si="875"/>
        <v>159200</v>
      </c>
      <c r="C1726" s="237" t="str">
        <f t="shared" si="843"/>
        <v>-3.01548098660219E-06+0.0153833068271615i</v>
      </c>
      <c r="D1726" s="208" t="str">
        <f t="shared" si="844"/>
        <v>-5.95702907569353+0.117938685674905i</v>
      </c>
      <c r="E1726" t="str">
        <f t="shared" si="845"/>
        <v>2870</v>
      </c>
      <c r="F1726" t="str">
        <f t="shared" si="846"/>
        <v>0.777000777000777</v>
      </c>
      <c r="G1726" t="str">
        <f t="shared" si="841"/>
        <v>0.777000777000777</v>
      </c>
      <c r="H1726" t="str">
        <f t="shared" si="847"/>
        <v>8.52677255795944+2.18703826644933i</v>
      </c>
      <c r="I1726" t="str">
        <f t="shared" si="848"/>
        <v>625.176938064369i</v>
      </c>
      <c r="J1726" t="str">
        <f t="shared" si="842"/>
        <v>-333.314208957246+135.21126759836i</v>
      </c>
      <c r="K1726" t="str">
        <f t="shared" si="849"/>
        <v>0.653351932746502-1.61060159040125i</v>
      </c>
      <c r="L1726" t="str">
        <f t="shared" si="850"/>
        <v>0.0531276544275459-0.11008907821748i</v>
      </c>
      <c r="M1726" t="str">
        <f t="shared" si="851"/>
        <v>0.706479587174048-1.72069066861873i</v>
      </c>
      <c r="N1726" t="str">
        <f t="shared" si="852"/>
        <v>-0.70603762729966i</v>
      </c>
      <c r="O1726" t="str">
        <f t="shared" si="853"/>
        <v>0.760938724287819-0.648823749472248i</v>
      </c>
      <c r="P1726" t="str">
        <f t="shared" si="854"/>
        <v>0.239061275712181+0.648823749472248i</v>
      </c>
      <c r="Q1726" t="str">
        <f t="shared" si="855"/>
        <v>-0.239061275712181+0.0572138778274121i</v>
      </c>
      <c r="R1726" t="str">
        <f t="shared" si="856"/>
        <v>-0.331468674224567-2.79337737035643i</v>
      </c>
      <c r="S1726" t="str">
        <f t="shared" si="857"/>
        <v>0.0732327356560454i</v>
      </c>
      <c r="T1726" t="str">
        <f t="shared" si="858"/>
        <v>0.204566666550892-0.0242743577977475i</v>
      </c>
      <c r="U1726" t="str">
        <f t="shared" si="859"/>
        <v>0.0001-999.716979220448i</v>
      </c>
      <c r="V1726" t="str">
        <f t="shared" si="860"/>
        <v>0.00002-0.016035165574538i</v>
      </c>
      <c r="W1726" t="str">
        <f t="shared" si="861"/>
        <v>0.0000199993584529565-0.0160349083797356i</v>
      </c>
      <c r="X1726" t="str">
        <f t="shared" si="862"/>
        <v>0.000931040387385578-0.0159806905988674i</v>
      </c>
      <c r="Y1726" t="str">
        <f t="shared" si="863"/>
        <v>0.009+1.00028310090299i</v>
      </c>
      <c r="Z1726" t="str">
        <f t="shared" si="864"/>
        <v>-0.194692254566285-0.0133149946140907i</v>
      </c>
      <c r="AA1726" t="str">
        <f t="shared" si="865"/>
        <v>0.122991384288872-12.1901342940815i</v>
      </c>
      <c r="AB1726" t="str">
        <f t="shared" si="866"/>
        <v>1.39270420881339-0.165261529853177i</v>
      </c>
      <c r="AC1726" t="str">
        <f t="shared" si="867"/>
        <v>1.69955312219803-2.51316703363766i</v>
      </c>
      <c r="AD1726" t="str">
        <f t="shared" si="868"/>
        <v>0.30227691163469+0.349745372317741i</v>
      </c>
      <c r="AE1726" t="str">
        <f t="shared" si="869"/>
        <v>-0.0541941156807779-0.072117530511046i</v>
      </c>
      <c r="AF1726" t="str">
        <f t="shared" si="870"/>
        <v>-14.483801633653-2.06909958077443i</v>
      </c>
      <c r="AG1726" t="str">
        <f t="shared" si="871"/>
        <v>1.01556824625738-0.0131832453352003i</v>
      </c>
      <c r="AH1726" t="str">
        <f t="shared" si="872"/>
        <v>0.611085466760142+1.14687035774092i</v>
      </c>
      <c r="AI1726">
        <f t="shared" si="873"/>
        <v>2.2756203557241976</v>
      </c>
      <c r="AJ1726">
        <f t="shared" si="874"/>
        <v>61.950027210397927</v>
      </c>
      <c r="AK1726"/>
      <c r="AL1726"/>
      <c r="AM1726"/>
      <c r="AN1726"/>
    </row>
    <row r="1727" spans="1:40" x14ac:dyDescent="0.25">
      <c r="A1727"/>
      <c r="B1727">
        <f t="shared" si="875"/>
        <v>159300</v>
      </c>
      <c r="C1727" s="237" t="str">
        <f t="shared" si="843"/>
        <v>-3.01169626043489E-06+0.0153736500125689i</v>
      </c>
      <c r="D1727" s="208" t="str">
        <f t="shared" si="844"/>
        <v>-5.95702904667729+0.117864650096362i</v>
      </c>
      <c r="E1727" t="str">
        <f t="shared" si="845"/>
        <v>2870</v>
      </c>
      <c r="F1727" t="str">
        <f t="shared" si="846"/>
        <v>0.777000777000777</v>
      </c>
      <c r="G1727" t="str">
        <f t="shared" si="841"/>
        <v>0.777000777000777</v>
      </c>
      <c r="H1727" t="str">
        <f t="shared" si="847"/>
        <v>8.52748027508418+2.1858617701422i</v>
      </c>
      <c r="I1727" t="str">
        <f t="shared" si="848"/>
        <v>625.569637146068i</v>
      </c>
      <c r="J1727" t="str">
        <f t="shared" si="842"/>
        <v>-333.734333589329+135.296199299113i</v>
      </c>
      <c r="K1727" t="str">
        <f t="shared" si="849"/>
        <v>0.652643438345839-1.60987170442433i</v>
      </c>
      <c r="L1727" t="str">
        <f t="shared" si="850"/>
        <v>0.053073556976566-0.110046060581533i</v>
      </c>
      <c r="M1727" t="str">
        <f t="shared" si="851"/>
        <v>0.705716995322405-1.71991776500586i</v>
      </c>
      <c r="N1727" t="str">
        <f t="shared" si="852"/>
        <v>-0.706481118271582i</v>
      </c>
      <c r="O1727" t="str">
        <f t="shared" si="853"/>
        <v>0.760650901989665-0.64916115510889i</v>
      </c>
      <c r="P1727" t="str">
        <f t="shared" si="854"/>
        <v>0.239349098010335+0.64916115510889i</v>
      </c>
      <c r="Q1727" t="str">
        <f t="shared" si="855"/>
        <v>-0.239349098010335+0.0573199631626919i</v>
      </c>
      <c r="R1727" t="str">
        <f t="shared" si="856"/>
        <v>-0.331466307616154-2.79157430383243i</v>
      </c>
      <c r="S1727" t="str">
        <f t="shared" si="857"/>
        <v>0.0732787361181408i</v>
      </c>
      <c r="T1727" t="str">
        <f t="shared" si="858"/>
        <v>0.204563036764719-0.0242894320878586i</v>
      </c>
      <c r="U1727" t="str">
        <f t="shared" si="859"/>
        <v>0.0001-999.089410495261i</v>
      </c>
      <c r="V1727" t="str">
        <f t="shared" si="860"/>
        <v>0.00002-0.0160250995572282i</v>
      </c>
      <c r="W1727" t="str">
        <f t="shared" si="861"/>
        <v>0.0000199993584529565-0.0160248425238794i</v>
      </c>
      <c r="X1727" t="str">
        <f t="shared" si="862"/>
        <v>0.000929900638733457-0.0159707237131173i</v>
      </c>
      <c r="Y1727" t="str">
        <f t="shared" si="863"/>
        <v>0.009+1.00091141943371i</v>
      </c>
      <c r="Z1727" t="str">
        <f t="shared" si="864"/>
        <v>-0.1944449238247-0.0132897609926761i</v>
      </c>
      <c r="AA1727" t="str">
        <f t="shared" si="865"/>
        <v>0.122817950243171-12.1822364352394i</v>
      </c>
      <c r="AB1727" t="str">
        <f t="shared" si="866"/>
        <v>1.39267949697463-0.165364156677169i</v>
      </c>
      <c r="AC1727" t="str">
        <f t="shared" si="867"/>
        <v>1.69842483928778-2.51199450359033i</v>
      </c>
      <c r="AD1727" t="str">
        <f t="shared" si="868"/>
        <v>0.302428154644138+0.34993229713309i</v>
      </c>
      <c r="AE1727" t="str">
        <f t="shared" si="869"/>
        <v>-0.0541551028997072-0.0720617567525228i</v>
      </c>
      <c r="AF1727" t="str">
        <f t="shared" si="870"/>
        <v>-14.4845093217615-2.06799712004584i</v>
      </c>
      <c r="AG1727" t="str">
        <f t="shared" si="871"/>
        <v>1.0155663677415-0.0131814094078668i</v>
      </c>
      <c r="AH1727" t="str">
        <f t="shared" si="872"/>
        <v>0.610773382197116+1.14598383250046i</v>
      </c>
      <c r="AI1727">
        <f t="shared" si="873"/>
        <v>2.2694078116398599</v>
      </c>
      <c r="AJ1727">
        <f t="shared" si="874"/>
        <v>61.943785996308634</v>
      </c>
      <c r="AK1727"/>
      <c r="AL1727"/>
      <c r="AM1727"/>
      <c r="AN1727"/>
    </row>
    <row r="1728" spans="1:40" x14ac:dyDescent="0.25">
      <c r="A1728"/>
      <c r="B1728">
        <f t="shared" si="875"/>
        <v>159400</v>
      </c>
      <c r="C1728" s="237" t="str">
        <f t="shared" si="843"/>
        <v>-3.00791865510574E-06+0.0153640053144298i</v>
      </c>
      <c r="D1728" s="208" t="str">
        <f t="shared" si="844"/>
        <v>-5.95702901771565+0.117790707410629i</v>
      </c>
      <c r="E1728" t="str">
        <f t="shared" si="845"/>
        <v>2870</v>
      </c>
      <c r="F1728" t="str">
        <f t="shared" si="846"/>
        <v>0.777000777000777</v>
      </c>
      <c r="G1728" t="str">
        <f t="shared" si="841"/>
        <v>0.777000777000777</v>
      </c>
      <c r="H1728" t="str">
        <f t="shared" si="847"/>
        <v>8.52818678751663+2.18468641586879i</v>
      </c>
      <c r="I1728" t="str">
        <f t="shared" si="848"/>
        <v>625.962336227766i</v>
      </c>
      <c r="J1728" t="str">
        <f t="shared" si="842"/>
        <v>-334.154722035939+135.381130999865i</v>
      </c>
      <c r="K1728" t="str">
        <f t="shared" si="849"/>
        <v>0.651936035397156-1.60914230132681i</v>
      </c>
      <c r="L1728" t="str">
        <f t="shared" si="850"/>
        <v>0.0530195357168941-0.110003060197167i</v>
      </c>
      <c r="M1728" t="str">
        <f t="shared" si="851"/>
        <v>0.70495557111405-1.71914536152398i</v>
      </c>
      <c r="N1728" t="str">
        <f t="shared" si="852"/>
        <v>-0.706924609243504i</v>
      </c>
      <c r="O1728" t="str">
        <f t="shared" si="853"/>
        <v>0.760362930083468-0.649498433065765i</v>
      </c>
      <c r="P1728" t="str">
        <f t="shared" si="854"/>
        <v>0.239637069916532+0.649498433065765i</v>
      </c>
      <c r="Q1728" t="str">
        <f t="shared" si="855"/>
        <v>-0.239637069916532+0.0574261761777389i</v>
      </c>
      <c r="R1728" t="str">
        <f t="shared" si="856"/>
        <v>-0.331463939462557-2.78977346819825i</v>
      </c>
      <c r="S1728" t="str">
        <f t="shared" si="857"/>
        <v>0.0733247365802364i</v>
      </c>
      <c r="T1728" t="str">
        <f t="shared" si="858"/>
        <v>0.204559404674169-0.0243045060469394i</v>
      </c>
      <c r="U1728" t="str">
        <f t="shared" si="859"/>
        <v>0.0001-998.462629183781i</v>
      </c>
      <c r="V1728" t="str">
        <f t="shared" si="860"/>
        <v>0.00002-0.016015046169802i</v>
      </c>
      <c r="W1728" t="str">
        <f t="shared" si="861"/>
        <v>0.0000199993584529566-0.0160147892977042i</v>
      </c>
      <c r="X1728" t="str">
        <f t="shared" si="862"/>
        <v>0.000928763025239038-0.0159607692112994i</v>
      </c>
      <c r="Y1728" t="str">
        <f t="shared" si="863"/>
        <v>0.009+1.00153973796443i</v>
      </c>
      <c r="Z1728" t="str">
        <f t="shared" si="864"/>
        <v>-0.194198065921992-0.013264591974712i</v>
      </c>
      <c r="AA1728" t="str">
        <f t="shared" si="865"/>
        <v>0.122644891570599-12.1743489546202i</v>
      </c>
      <c r="AB1728" t="str">
        <f t="shared" si="866"/>
        <v>1.39265476944751-0.165466781247482i</v>
      </c>
      <c r="AC1728" t="str">
        <f t="shared" si="867"/>
        <v>1.69729828889266-2.51082271637466i</v>
      </c>
      <c r="AD1728" t="str">
        <f t="shared" si="868"/>
        <v>0.30257947929951+0.350119158650803i</v>
      </c>
      <c r="AE1728" t="str">
        <f t="shared" si="869"/>
        <v>-0.0541161618856159-0.0720060567850498i</v>
      </c>
      <c r="AF1728" t="str">
        <f t="shared" si="870"/>
        <v>-14.4852158052323-2.06689570845816i</v>
      </c>
      <c r="AG1728" t="str">
        <f t="shared" si="871"/>
        <v>1.01556448915877-0.013179579585325i</v>
      </c>
      <c r="AH1728" t="str">
        <f t="shared" si="872"/>
        <v>0.610461830464305+1.14509849179205i</v>
      </c>
      <c r="AI1728">
        <f t="shared" si="873"/>
        <v>2.2631995985269668</v>
      </c>
      <c r="AJ1728">
        <f t="shared" si="874"/>
        <v>61.937539688501879</v>
      </c>
      <c r="AK1728"/>
      <c r="AL1728"/>
      <c r="AM1728"/>
      <c r="AN1728"/>
    </row>
    <row r="1729" spans="1:40" x14ac:dyDescent="0.25">
      <c r="A1729"/>
      <c r="B1729">
        <f t="shared" si="875"/>
        <v>159500</v>
      </c>
      <c r="C1729" s="237" t="str">
        <f t="shared" si="843"/>
        <v>-3.00414815276239E-06+0.0153543727099546i</v>
      </c>
      <c r="D1729" s="208" t="str">
        <f t="shared" si="844"/>
        <v>-5.95702898880847+0.117716857442985i</v>
      </c>
      <c r="E1729" t="str">
        <f t="shared" si="845"/>
        <v>2870</v>
      </c>
      <c r="F1729" t="str">
        <f t="shared" si="846"/>
        <v>0.777000777000777</v>
      </c>
      <c r="G1729" t="str">
        <f t="shared" si="841"/>
        <v>0.777000777000777</v>
      </c>
      <c r="H1729" t="str">
        <f t="shared" si="847"/>
        <v>8.52889209791385+2.18351220221751i</v>
      </c>
      <c r="I1729" t="str">
        <f t="shared" si="848"/>
        <v>626.355035309465i</v>
      </c>
      <c r="J1729" t="str">
        <f t="shared" si="842"/>
        <v>-334.575374297073+135.466062700618i</v>
      </c>
      <c r="K1729" t="str">
        <f t="shared" si="849"/>
        <v>0.651229721797282-1.60841338103429i</v>
      </c>
      <c r="L1729" t="str">
        <f t="shared" si="850"/>
        <v>0.0529655905195259-0.109960077094073i</v>
      </c>
      <c r="M1729" t="str">
        <f t="shared" si="851"/>
        <v>0.704195312316808-1.71837345812836i</v>
      </c>
      <c r="N1729" t="str">
        <f t="shared" si="852"/>
        <v>-0.707368100215426i</v>
      </c>
      <c r="O1729" t="str">
        <f t="shared" si="853"/>
        <v>0.760074808625866-0.649835583276534i</v>
      </c>
      <c r="P1729" t="str">
        <f t="shared" si="854"/>
        <v>0.239925191374134+0.649835583276534i</v>
      </c>
      <c r="Q1729" t="str">
        <f t="shared" si="855"/>
        <v>-0.239925191374134+0.0575325169388919i</v>
      </c>
      <c r="R1729" t="str">
        <f t="shared" si="856"/>
        <v>-0.331461569763654-2.78797485925718i</v>
      </c>
      <c r="S1729" t="str">
        <f t="shared" si="857"/>
        <v>0.0733707370423318i</v>
      </c>
      <c r="T1729" t="str">
        <f t="shared" si="858"/>
        <v>0.204555770279191-0.0243195796747676i</v>
      </c>
      <c r="U1729" t="str">
        <f t="shared" si="859"/>
        <v>0.0001-997.83663380499i</v>
      </c>
      <c r="V1729" t="str">
        <f t="shared" si="860"/>
        <v>0.00002-0.0160050053885043i</v>
      </c>
      <c r="W1729" t="str">
        <f t="shared" si="861"/>
        <v>0.0000199993584529566-0.0160047486774554i</v>
      </c>
      <c r="X1729" t="str">
        <f t="shared" si="862"/>
        <v>0.000927627541578222-0.0159508270704245i</v>
      </c>
      <c r="Y1729" t="str">
        <f t="shared" si="863"/>
        <v>0.009+1.00216805649514i</v>
      </c>
      <c r="Z1729" t="str">
        <f t="shared" si="864"/>
        <v>-0.193951679649114-0.0132394873522693i</v>
      </c>
      <c r="AA1729" t="str">
        <f t="shared" si="865"/>
        <v>0.122472207171603-12.1664718315073i</v>
      </c>
      <c r="AB1729" t="str">
        <f t="shared" si="866"/>
        <v>1.39263002623168-0.165569403562605i</v>
      </c>
      <c r="AC1729" t="str">
        <f t="shared" si="867"/>
        <v>1.69617346770386-2.509651671921i</v>
      </c>
      <c r="AD1729" t="str">
        <f t="shared" si="868"/>
        <v>0.302730885576668+0.350305956837868i</v>
      </c>
      <c r="AE1729" t="str">
        <f t="shared" si="869"/>
        <v>-0.0540772924542788-0.0719504304505279i</v>
      </c>
      <c r="AF1729" t="str">
        <f t="shared" si="870"/>
        <v>-14.4859210867223-2.06579534477452i</v>
      </c>
      <c r="AG1729" t="str">
        <f t="shared" si="871"/>
        <v>1.01556261050717-0.0131777558543989i</v>
      </c>
      <c r="AH1729" t="str">
        <f t="shared" si="872"/>
        <v>0.610150810259901+1.14421433308161i</v>
      </c>
      <c r="AI1729">
        <f t="shared" si="873"/>
        <v>2.2569957098075251</v>
      </c>
      <c r="AJ1729">
        <f t="shared" si="874"/>
        <v>61.931288292990487</v>
      </c>
      <c r="AK1729"/>
      <c r="AL1729"/>
      <c r="AM1729"/>
      <c r="AN1729"/>
    </row>
    <row r="1730" spans="1:40" x14ac:dyDescent="0.25">
      <c r="A1730"/>
      <c r="B1730">
        <f t="shared" si="875"/>
        <v>159600</v>
      </c>
      <c r="C1730" s="237" t="str">
        <f t="shared" si="843"/>
        <v>-3.00038473560856E-06+0.0153447521764111i</v>
      </c>
      <c r="D1730" s="208" t="str">
        <f t="shared" si="844"/>
        <v>-5.9570289599556+0.117643100019152i</v>
      </c>
      <c r="E1730" t="str">
        <f t="shared" si="845"/>
        <v>2870</v>
      </c>
      <c r="F1730" t="str">
        <f t="shared" si="846"/>
        <v>0.777000777000777</v>
      </c>
      <c r="G1730" t="str">
        <f t="shared" si="841"/>
        <v>0.777000777000777</v>
      </c>
      <c r="H1730" t="str">
        <f t="shared" si="847"/>
        <v>8.52959620892579+2.18233912777841i</v>
      </c>
      <c r="I1730" t="str">
        <f t="shared" si="848"/>
        <v>626.747734391164i</v>
      </c>
      <c r="J1730" t="str">
        <f t="shared" si="842"/>
        <v>-334.996290372734+135.550994401371i</v>
      </c>
      <c r="K1730" t="str">
        <f t="shared" si="849"/>
        <v>0.650524495447673-1.6076849434707i</v>
      </c>
      <c r="L1730" t="str">
        <f t="shared" si="850"/>
        <v>0.0529117212556895-0.109917111301757i</v>
      </c>
      <c r="M1730" t="str">
        <f t="shared" si="851"/>
        <v>0.703436216703363-1.71760205477246i</v>
      </c>
      <c r="N1730" t="str">
        <f t="shared" si="852"/>
        <v>-0.707811591187347i</v>
      </c>
      <c r="O1730" t="str">
        <f t="shared" si="853"/>
        <v>0.759786537673529-0.650172605674886i</v>
      </c>
      <c r="P1730" t="str">
        <f t="shared" si="854"/>
        <v>0.240213462326471+0.650172605674886i</v>
      </c>
      <c r="Q1730" t="str">
        <f t="shared" si="855"/>
        <v>-0.240213462326471+0.057638985512461i</v>
      </c>
      <c r="R1730" t="str">
        <f t="shared" si="856"/>
        <v>-0.331459198519349-2.78617847282309i</v>
      </c>
      <c r="S1730" t="str">
        <f t="shared" si="857"/>
        <v>0.0734167375044274i</v>
      </c>
      <c r="T1730" t="str">
        <f t="shared" si="858"/>
        <v>0.204552133579739-0.0243346529711229i</v>
      </c>
      <c r="U1730" t="str">
        <f t="shared" si="859"/>
        <v>0.0001-997.211422881552i</v>
      </c>
      <c r="V1730" t="str">
        <f t="shared" si="860"/>
        <v>0.00002-0.0159949771896394i</v>
      </c>
      <c r="W1730" t="str">
        <f t="shared" si="861"/>
        <v>0.0000199993584529566-0.0159947206394375i</v>
      </c>
      <c r="X1730" t="str">
        <f t="shared" si="862"/>
        <v>0.00092649418244344-0.0159408972675592i</v>
      </c>
      <c r="Y1730" t="str">
        <f t="shared" si="863"/>
        <v>0.009+1.00279637502586i</v>
      </c>
      <c r="Z1730" t="str">
        <f t="shared" si="864"/>
        <v>-0.193705763800878-0.0132144469182248i</v>
      </c>
      <c r="AA1730" t="str">
        <f t="shared" si="865"/>
        <v>0.122299895950679-12.1586050452395i</v>
      </c>
      <c r="AB1730" t="str">
        <f t="shared" si="866"/>
        <v>1.39260526732682-0.165672023621037i</v>
      </c>
      <c r="AC1730" t="str">
        <f t="shared" si="867"/>
        <v>1.69505037241975-2.50848137015707i</v>
      </c>
      <c r="AD1730" t="str">
        <f t="shared" si="868"/>
        <v>0.302882373451449+0.350492691661295i</v>
      </c>
      <c r="AE1730" t="str">
        <f t="shared" si="869"/>
        <v>-0.0540384944220518-0.0718948775913169i</v>
      </c>
      <c r="AF1730" t="str">
        <f t="shared" si="870"/>
        <v>-14.4866251688814-2.06469602775926i</v>
      </c>
      <c r="AG1730" t="str">
        <f t="shared" si="871"/>
        <v>1.01556073178472-0.0131759382019461i</v>
      </c>
      <c r="AH1730" t="str">
        <f t="shared" si="872"/>
        <v>0.609840320285874+1.14333135384226i</v>
      </c>
      <c r="AI1730">
        <f t="shared" si="873"/>
        <v>2.2507961389169235</v>
      </c>
      <c r="AJ1730">
        <f t="shared" si="874"/>
        <v>61.925031815782809</v>
      </c>
      <c r="AK1730"/>
      <c r="AL1730"/>
      <c r="AM1730"/>
      <c r="AN1730"/>
    </row>
    <row r="1731" spans="1:40" x14ac:dyDescent="0.25">
      <c r="A1731"/>
      <c r="B1731">
        <f t="shared" si="875"/>
        <v>159700</v>
      </c>
      <c r="C1731" s="237" t="str">
        <f t="shared" si="843"/>
        <v>-2.99662838590349E-06+0.0153351436911236i</v>
      </c>
      <c r="D1731" s="208" t="str">
        <f t="shared" si="844"/>
        <v>-5.95702893115692+0.117569434965281i</v>
      </c>
      <c r="E1731" t="str">
        <f t="shared" si="845"/>
        <v>2870</v>
      </c>
      <c r="F1731" t="str">
        <f t="shared" si="846"/>
        <v>0.777000777000777</v>
      </c>
      <c r="G1731" t="str">
        <f t="shared" si="841"/>
        <v>0.777000777000777</v>
      </c>
      <c r="H1731" t="str">
        <f t="shared" si="847"/>
        <v>8.5302991231954+2.18116719114307i</v>
      </c>
      <c r="I1731" t="str">
        <f t="shared" si="848"/>
        <v>627.140433472862i</v>
      </c>
      <c r="J1731" t="str">
        <f t="shared" si="842"/>
        <v>-335.41747026292+135.635926102123i</v>
      </c>
      <c r="K1731" t="str">
        <f t="shared" si="849"/>
        <v>0.649820354254459-1.60695698855831i</v>
      </c>
      <c r="L1731" t="str">
        <f t="shared" si="850"/>
        <v>0.0528579277968464-0.109874162849536i</v>
      </c>
      <c r="M1731" t="str">
        <f t="shared" si="851"/>
        <v>0.702678282051305-1.71683115140785i</v>
      </c>
      <c r="N1731" t="str">
        <f t="shared" si="852"/>
        <v>-0.708255082159269i</v>
      </c>
      <c r="O1731" t="str">
        <f t="shared" si="853"/>
        <v>0.759498117283155-0.650509500194534i</v>
      </c>
      <c r="P1731" t="str">
        <f t="shared" si="854"/>
        <v>0.240501882716845+0.650509500194534i</v>
      </c>
      <c r="Q1731" t="str">
        <f t="shared" si="855"/>
        <v>-0.240501882716845+0.057745581964735i</v>
      </c>
      <c r="R1731" t="str">
        <f t="shared" si="856"/>
        <v>-0.331456825729511-2.78438430472031i</v>
      </c>
      <c r="S1731" t="str">
        <f t="shared" si="857"/>
        <v>0.073462737966523i</v>
      </c>
      <c r="T1731" t="str">
        <f t="shared" si="858"/>
        <v>0.204548494575767-0.0243497259357825i</v>
      </c>
      <c r="U1731" t="str">
        <f t="shared" si="859"/>
        <v>0.0001-996.586994939858i</v>
      </c>
      <c r="V1731" t="str">
        <f t="shared" si="860"/>
        <v>0.00002-0.0159849615495707i</v>
      </c>
      <c r="W1731" t="str">
        <f t="shared" si="861"/>
        <v>0.0000199993584529566-0.0159847051600144i</v>
      </c>
      <c r="X1731" t="str">
        <f t="shared" si="862"/>
        <v>0.000925362942543622-0.0159309797798271i</v>
      </c>
      <c r="Y1731" t="str">
        <f t="shared" si="863"/>
        <v>0.009+1.00342469355658i</v>
      </c>
      <c r="Z1731" t="str">
        <f t="shared" si="864"/>
        <v>-0.19346031717597-0.0131894704662587i</v>
      </c>
      <c r="AA1731" t="str">
        <f t="shared" si="865"/>
        <v>0.122127956816375-12.1507485752115i</v>
      </c>
      <c r="AB1731" t="str">
        <f t="shared" si="866"/>
        <v>1.39258049273264-0.165774641421262i</v>
      </c>
      <c r="AC1731" t="str">
        <f t="shared" si="867"/>
        <v>1.69392899974604-2.50731181100785i</v>
      </c>
      <c r="AD1731" t="str">
        <f t="shared" si="868"/>
        <v>0.303033942899682+0.350679363088092i</v>
      </c>
      <c r="AE1731" t="str">
        <f t="shared" si="869"/>
        <v>-0.0539997676058807-0.071839398050239i</v>
      </c>
      <c r="AF1731" t="str">
        <f t="shared" si="870"/>
        <v>-14.4873280543523-2.06359775617779i</v>
      </c>
      <c r="AG1731" t="str">
        <f t="shared" si="871"/>
        <v>1.01555885298944-0.0131741266148591i</v>
      </c>
      <c r="AH1731" t="str">
        <f t="shared" si="872"/>
        <v>0.609530359248134+1.14244955155448i</v>
      </c>
      <c r="AI1731">
        <f t="shared" si="873"/>
        <v>2.2446008793055499</v>
      </c>
      <c r="AJ1731">
        <f t="shared" si="874"/>
        <v>61.918770262879626</v>
      </c>
      <c r="AK1731"/>
      <c r="AL1731"/>
      <c r="AM1731"/>
      <c r="AN1731"/>
    </row>
    <row r="1732" spans="1:40" x14ac:dyDescent="0.25">
      <c r="A1732"/>
      <c r="B1732">
        <f t="shared" si="875"/>
        <v>159800</v>
      </c>
      <c r="C1732" s="237" t="str">
        <f t="shared" si="843"/>
        <v>-0.000002992879085962+0.0153255472314734i</v>
      </c>
      <c r="D1732" s="208" t="str">
        <f t="shared" si="844"/>
        <v>-5.95702890241228+0.117495862107963i</v>
      </c>
      <c r="E1732" t="str">
        <f t="shared" si="845"/>
        <v>2870</v>
      </c>
      <c r="F1732" t="str">
        <f t="shared" si="846"/>
        <v>0.777000777000777</v>
      </c>
      <c r="G1732" t="str">
        <f t="shared" si="841"/>
        <v>0.777000777000777</v>
      </c>
      <c r="H1732" t="str">
        <f t="shared" si="847"/>
        <v>8.53100084335851+2.17999639090469i</v>
      </c>
      <c r="I1732" t="str">
        <f t="shared" si="848"/>
        <v>627.533132554561i</v>
      </c>
      <c r="J1732" t="str">
        <f t="shared" si="842"/>
        <v>-335.838913967631+135.720857802876i</v>
      </c>
      <c r="K1732" t="str">
        <f t="shared" si="849"/>
        <v>0.64911729612842-1.60622951621777i</v>
      </c>
      <c r="L1732" t="str">
        <f t="shared" si="850"/>
        <v>0.0528042100146908-0.109831231766544i</v>
      </c>
      <c r="M1732" t="str">
        <f t="shared" si="851"/>
        <v>0.701921506143111-1.71606074798431i</v>
      </c>
      <c r="N1732" t="str">
        <f t="shared" si="852"/>
        <v>-0.708698573131191i</v>
      </c>
      <c r="O1732" t="str">
        <f t="shared" si="853"/>
        <v>0.759209547511472-0.650846266769217i</v>
      </c>
      <c r="P1732" t="str">
        <f t="shared" si="854"/>
        <v>0.240790452488528+0.650846266769217i</v>
      </c>
      <c r="Q1732" t="str">
        <f t="shared" si="855"/>
        <v>-0.240790452488528+0.057852306361974i</v>
      </c>
      <c r="R1732" t="str">
        <f t="shared" si="856"/>
        <v>-0.331454451394043-2.78259235078362i</v>
      </c>
      <c r="S1732" t="str">
        <f t="shared" si="857"/>
        <v>0.0735087384286184i</v>
      </c>
      <c r="T1732" t="str">
        <f t="shared" si="858"/>
        <v>0.204544853267227-0.0243647985685259i</v>
      </c>
      <c r="U1732" t="str">
        <f t="shared" si="859"/>
        <v>0.0001-995.963348509981i</v>
      </c>
      <c r="V1732" t="str">
        <f t="shared" si="860"/>
        <v>0.00002-0.0159749584447212i</v>
      </c>
      <c r="W1732" t="str">
        <f t="shared" si="861"/>
        <v>0.0000199993584529566-0.0159747022156094i</v>
      </c>
      <c r="X1732" t="str">
        <f t="shared" si="862"/>
        <v>0.000924233816604177-0.0159210745844079i</v>
      </c>
      <c r="Y1732" t="str">
        <f t="shared" si="863"/>
        <v>0.009+1.0040530120873i</v>
      </c>
      <c r="Z1732" t="str">
        <f t="shared" si="864"/>
        <v>-0.193215338576917-0.0131645577908504i</v>
      </c>
      <c r="AA1732" t="str">
        <f t="shared" si="865"/>
        <v>0.12195638868126-12.1429024008731i</v>
      </c>
      <c r="AB1732" t="str">
        <f t="shared" si="866"/>
        <v>1.39255570244879-0.165877256961778i</v>
      </c>
      <c r="AC1732" t="str">
        <f t="shared" si="867"/>
        <v>1.69280934639562-2.50614299439559i</v>
      </c>
      <c r="AD1732" t="str">
        <f t="shared" si="868"/>
        <v>0.303185593897181+0.350865971085262i</v>
      </c>
      <c r="AE1732" t="str">
        <f t="shared" si="869"/>
        <v>-0.0539611118232925-0.0717839916705701i</v>
      </c>
      <c r="AF1732" t="str">
        <f t="shared" si="870"/>
        <v>-14.4880297457708-2.06250052879673i</v>
      </c>
      <c r="AG1732" t="str">
        <f t="shared" si="871"/>
        <v>1.01555697411936-0.0131723210800642i</v>
      </c>
      <c r="AH1732" t="str">
        <f t="shared" si="872"/>
        <v>0.609220925856437+1.1415689237059i</v>
      </c>
      <c r="AI1732">
        <f t="shared" si="873"/>
        <v>2.2384099244374158</v>
      </c>
      <c r="AJ1732">
        <f t="shared" si="874"/>
        <v>61.912503640273499</v>
      </c>
      <c r="AK1732"/>
      <c r="AL1732"/>
      <c r="AM1732"/>
      <c r="AN1732"/>
    </row>
    <row r="1733" spans="1:40" x14ac:dyDescent="0.25">
      <c r="A1733"/>
      <c r="B1733">
        <f t="shared" si="875"/>
        <v>159900</v>
      </c>
      <c r="C1733" s="237" t="str">
        <f t="shared" si="843"/>
        <v>-2.98913681815411E-06+0.0153159627748981i</v>
      </c>
      <c r="D1733" s="208" t="str">
        <f t="shared" si="844"/>
        <v>-5.95702887372156+0.117422381274219i</v>
      </c>
      <c r="E1733" t="str">
        <f t="shared" si="845"/>
        <v>2870</v>
      </c>
      <c r="F1733" t="str">
        <f t="shared" si="846"/>
        <v>0.777000777000777</v>
      </c>
      <c r="G1733" t="str">
        <f t="shared" ref="G1733:G1796" si="876">IF($C$11=$C$7,$C$24,F1733)</f>
        <v>0.777000777000777</v>
      </c>
      <c r="H1733" t="str">
        <f t="shared" si="847"/>
        <v>8.53170137204395+2.178826725658i</v>
      </c>
      <c r="I1733" t="str">
        <f t="shared" si="848"/>
        <v>627.92583163626i</v>
      </c>
      <c r="J1733" t="str">
        <f t="shared" ref="J1733:J1796" si="877">IMSUM(COMPLEX(0,2*PI()*B1733*$C$113*$C$112),COMPLEX(0,2*PI()*B1733*$C$113*$C$111),COMPLEX(0,2*PI()*B1733*$C$28*10^-12*$C$111),COMPLEX(-1*2*PI()*B1733*2*PI()*B1733*$C$113*$C$112*$C$28*10^-12*$C$111,0),COMPLEX(1,0))</f>
        <v>-336.260621486869+135.805789503629i</v>
      </c>
      <c r="K1733" t="str">
        <f t="shared" si="849"/>
        <v>0.648415318984948-1.60550252636806i</v>
      </c>
      <c r="L1733" t="str">
        <f t="shared" si="850"/>
        <v>0.0527505677811487-0.109788318081727i</v>
      </c>
      <c r="M1733" t="str">
        <f t="shared" si="851"/>
        <v>0.701165886766097-1.71529084444979i</v>
      </c>
      <c r="N1733" t="str">
        <f t="shared" si="852"/>
        <v>-0.709142064103113i</v>
      </c>
      <c r="O1733" t="str">
        <f t="shared" si="853"/>
        <v>0.758920828415236-0.651182905332696i</v>
      </c>
      <c r="P1733" t="str">
        <f t="shared" si="854"/>
        <v>0.241079171584764+0.651182905332696i</v>
      </c>
      <c r="Q1733" t="str">
        <f t="shared" si="855"/>
        <v>-0.241079171584764+0.057959158770417i</v>
      </c>
      <c r="R1733" t="str">
        <f t="shared" si="856"/>
        <v>-0.331452075512815-2.7808026068582i</v>
      </c>
      <c r="S1733" t="str">
        <f t="shared" si="857"/>
        <v>0.073554738890714i</v>
      </c>
      <c r="T1733" t="str">
        <f t="shared" si="858"/>
        <v>0.204541209654072-0.0243798708691303i</v>
      </c>
      <c r="U1733" t="str">
        <f t="shared" si="859"/>
        <v>0.0001-995.34048212567i</v>
      </c>
      <c r="V1733" t="str">
        <f t="shared" si="860"/>
        <v>0.00002-0.0159649678515725i</v>
      </c>
      <c r="W1733" t="str">
        <f t="shared" si="861"/>
        <v>0.0000199993584529566-0.0159647117827046i</v>
      </c>
      <c r="X1733" t="str">
        <f t="shared" si="862"/>
        <v>0.000923106799366873-0.0159111816585377i</v>
      </c>
      <c r="Y1733" t="str">
        <f t="shared" si="863"/>
        <v>0.009+1.00468133061802i</v>
      </c>
      <c r="Z1733" t="str">
        <f t="shared" si="864"/>
        <v>-0.192970826810078-0.013139708687275i</v>
      </c>
      <c r="AA1733" t="str">
        <f t="shared" si="865"/>
        <v>0.121785190461911-12.1350665017297i</v>
      </c>
      <c r="AB1733" t="str">
        <f t="shared" si="866"/>
        <v>1.39253089647497-0.165979870241068i</v>
      </c>
      <c r="AC1733" t="str">
        <f t="shared" si="867"/>
        <v>1.69169140908859-2.50497492023987i</v>
      </c>
      <c r="AD1733" t="str">
        <f t="shared" si="868"/>
        <v>0.303337326419743+0.35105251561983i</v>
      </c>
      <c r="AE1733" t="str">
        <f t="shared" si="869"/>
        <v>-0.0539225268923971-0.0717286582960491i</v>
      </c>
      <c r="AF1733" t="str">
        <f t="shared" si="870"/>
        <v>-14.4887302457655-2.06140434438378i</v>
      </c>
      <c r="AG1733" t="str">
        <f t="shared" si="871"/>
        <v>1.01555509517252-0.0131705215845225i</v>
      </c>
      <c r="AH1733" t="str">
        <f t="shared" si="872"/>
        <v>0.608912018824392+1.14068946779149i</v>
      </c>
      <c r="AI1733">
        <f t="shared" si="873"/>
        <v>2.2322232677914537</v>
      </c>
      <c r="AJ1733">
        <f t="shared" si="874"/>
        <v>61.906231953952435</v>
      </c>
      <c r="AK1733"/>
      <c r="AL1733"/>
      <c r="AM1733"/>
      <c r="AN1733"/>
    </row>
    <row r="1734" spans="1:40" x14ac:dyDescent="0.25">
      <c r="A1734"/>
      <c r="B1734">
        <f t="shared" si="875"/>
        <v>160000</v>
      </c>
      <c r="C1734" s="237" t="str">
        <f t="shared" ref="C1734:C1797" si="878">IMPRODUCT(COMPLEX(-1,0),IMDIV(IMPRODUCT(G1734,COMPLEX($C$100+$C$101,0)),COMPLEX($C$100,2*PI()*B1734*$C$103*$C$102*(2*$C$100+$C$101))))</f>
        <v>-2.98540156490509E-06+0.0153063902988924i</v>
      </c>
      <c r="D1734" s="208" t="str">
        <f t="shared" ref="D1734:D1797" si="879">IMPRODUCT(COMPLEX($C$106,0),IMSUB(C1734,G1734))</f>
        <v>-5.95702884508462+0.117348992291508i</v>
      </c>
      <c r="E1734" t="str">
        <f t="shared" ref="E1734:E1797" si="880">IMDIV(COMPLEX($C$20*10^3,0),COMPLEX(1,2*PI()*B1734*$C$20*1000*$C$29*10^-12))</f>
        <v>2870</v>
      </c>
      <c r="F1734" t="str">
        <f t="shared" ref="F1734:F1797" si="881">IMDIV(COMPLEX($C$22*1000,0),IMSUM(COMPLEX($C$22*1000,0),E1734))</f>
        <v>0.777000777000777</v>
      </c>
      <c r="G1734" t="str">
        <f t="shared" si="876"/>
        <v>0.777000777000777</v>
      </c>
      <c r="H1734" t="str">
        <f t="shared" ref="H1734:H1797" si="882">IMPRODUCT(COMPLEX($C$108,0),IMPRODUCT(COMPLEX(-1,0),D1734),IMDIV(COMPLEX(0,2*PI()*B1734*$C$109*$C$110),COMPLEX(1,2*PI()*B1734*$C$109*$C$110)))</f>
        <v>8.53240071187354+2.17765819399934i</v>
      </c>
      <c r="I1734" t="str">
        <f t="shared" ref="I1734:I1797" si="883">COMPLEX(0,2*PI()*B1734*$C$113*$C$112*$C$114)</f>
        <v>628.318530717959i</v>
      </c>
      <c r="J1734" t="str">
        <f t="shared" si="877"/>
        <v>-336.682592820632+135.890721204382i</v>
      </c>
      <c r="K1734" t="str">
        <f t="shared" ref="K1734:K1797" si="884">IMDIV(I1734,J1734)</f>
        <v>0.647714420744073-1.60477601892657i</v>
      </c>
      <c r="L1734" t="str">
        <f t="shared" ref="L1734:L1797" si="885">IMDIV(COMPLEX($C$117,0),COMPLEX(1,2*PI()*B1734*$C$115*$C$116))</f>
        <v>0.0526970009683794-0.109745421823853i</v>
      </c>
      <c r="M1734" t="str">
        <f t="shared" ref="M1734:M1797" si="886">IMSUM(K1734,L1734)</f>
        <v>0.700411421712452-1.71452144075042i</v>
      </c>
      <c r="N1734" t="str">
        <f t="shared" ref="N1734:N1797" si="887">COMPLEX(0,-2*PI()*B1734*$C$43)</f>
        <v>-0.709585555075035i</v>
      </c>
      <c r="O1734" t="str">
        <f t="shared" ref="O1734:O1797" si="888">IMEXP(N1734)</f>
        <v>0.758631960051236-0.651519415818762i</v>
      </c>
      <c r="P1734" t="str">
        <f t="shared" ref="P1734:P1797" si="889">IMSUB(COMPLEX(1,0),O1734)</f>
        <v>0.241368039948764+0.651519415818762i</v>
      </c>
      <c r="Q1734" t="str">
        <f t="shared" ref="Q1734:Q1797" si="890">IMSUM(COMPLEX(0,2*PI()*B1734*$C$43),O1734,COMPLEX(-1,0))</f>
        <v>-0.241368039948764+0.0580661392562729i</v>
      </c>
      <c r="R1734" t="str">
        <f t="shared" ref="R1734:R1797" si="891">IMDIV(P1734,Q1734)</f>
        <v>-0.331449698085725-2.77901506879968i</v>
      </c>
      <c r="S1734" t="str">
        <f t="shared" ref="S1734:S1797" si="892">IMDIV(COMPLEX(0,2*PI()*B1734*$C$123),COMPLEX($C$124,0))</f>
        <v>0.0736007393528094i</v>
      </c>
      <c r="T1734" t="str">
        <f t="shared" ref="T1734:T1797" si="893">IMPRODUCT(R1734,S1734)</f>
        <v>0.204537563736255-0.0243949428373748i</v>
      </c>
      <c r="U1734" t="str">
        <f t="shared" ref="U1734:U1797" si="894">IMDIV(COMPLEX(1,2*PI()*B1734*$C$16*10^-3*$C$15*10^-6),COMPLEX(0,2*PI()*B1734*$C$15*10^-6))</f>
        <v>0.0001-994.71839432435i</v>
      </c>
      <c r="V1734" t="str">
        <f t="shared" ref="V1734:V1797" si="895">IMSUM(COMPLEX($C$18*10^-3,0),IMDIV(COMPLEX(1,0),COMPLEX(0,2*PI()*B1734*($C$17*1*10^-6))))</f>
        <v>0.00002-0.0159549897466653i</v>
      </c>
      <c r="W1734" t="str">
        <f t="shared" ref="W1734:W1797" si="896">IMDIV(IMPRODUCT(U1734,V1734),IMSUM(U1734,V1734))</f>
        <v>0.0000199993584529566-0.015954733837841i</v>
      </c>
      <c r="X1734" t="str">
        <f t="shared" ref="X1734:X1797" si="897">IMDIV(IMPRODUCT(COMPLEX($C$19,0),W1734),IMSUM(COMPLEX($C$19,0),W1734))</f>
        <v>0.000921981885589807-0.0159013009795084i</v>
      </c>
      <c r="Y1734" t="str">
        <f t="shared" ref="Y1734:Y1797" si="898">COMPLEX($C$13*10^-3,2*PI()*B1734*$C$12*0.000001)</f>
        <v>0.009+1.00530964914873i</v>
      </c>
      <c r="Z1734" t="str">
        <f t="shared" ref="Z1734:Z1797" si="899">IMPRODUCT(COMPLEX($C$6,0),IMDIV(X1734,IMSUM(X1734,Y1734)))</f>
        <v>-0.192726780685633-0.0131149229515994i</v>
      </c>
      <c r="AA1734" t="str">
        <f t="shared" ref="AA1734:AA1797" si="900">IMDIV(COMPLEX($C$6,0),IMSUM(X1734,Y1734))</f>
        <v>0.121614361078895-12.1272408573413i</v>
      </c>
      <c r="AB1734" t="str">
        <f t="shared" ref="AB1734:AB1797" si="901">IMPRODUCT(COMPLEX($C$119,0),T1734)</f>
        <v>1.39250607481084-0.166082481257629i</v>
      </c>
      <c r="AC1734" t="str">
        <f t="shared" ref="AC1734:AC1797" si="902">IMSUM(COMPLEX(1,0),IMPRODUCT(AB1734,M1734))</f>
        <v>1.69057518455225-2.50380758845758i</v>
      </c>
      <c r="AD1734" t="str">
        <f t="shared" ref="AD1734:AD1797" si="903">IMDIV(AB1734,AC1734)</f>
        <v>0.303489140443155+0.351238996658808i</v>
      </c>
      <c r="AE1734" t="str">
        <f t="shared" ref="AE1734:AE1797" si="904">IMPRODUCT(AD1734,AA1734,X1734)</f>
        <v>-0.0538840126318819-0.071673397770863i</v>
      </c>
      <c r="AF1734" t="str">
        <f t="shared" ref="AF1734:AF1797" si="905">IMSUB(D1734,H1734)</f>
        <v>-14.4894295569582-2.06030920170783i</v>
      </c>
      <c r="AG1734" t="str">
        <f t="shared" ref="AG1734:AG1797" si="906">IMSUM(COMPLEX(1,0),IMPRODUCT(AD1734,AA1734,COMPLEX($C$127,0)))</f>
        <v>1.01555321614695-0.0131687281152286i</v>
      </c>
      <c r="AH1734" t="str">
        <f t="shared" ref="AH1734:AH1797" si="907">IMDIV(IMPRODUCT(AE1734,AF1734),AG1734)</f>
        <v>0.60860363686946+1.13981118131337i</v>
      </c>
      <c r="AI1734">
        <f t="shared" ref="AI1734:AI1797" si="908">20*LOG10(IMABS(AH1734))</f>
        <v>2.2260409028605386</v>
      </c>
      <c r="AJ1734">
        <f t="shared" ref="AJ1734:AJ1797" si="909">IMARGUMENT(AH1734)*180/PI()</f>
        <v>61.899955209896049</v>
      </c>
      <c r="AK1734"/>
      <c r="AL1734"/>
      <c r="AM1734"/>
      <c r="AN1734"/>
    </row>
    <row r="1735" spans="1:40" x14ac:dyDescent="0.25">
      <c r="A1735"/>
      <c r="B1735">
        <f t="shared" si="875"/>
        <v>160100</v>
      </c>
      <c r="C1735" s="237" t="str">
        <f t="shared" si="878"/>
        <v>-2.98167330869493E-06+0.0152968297810065i</v>
      </c>
      <c r="D1735" s="208" t="str">
        <f t="shared" si="879"/>
        <v>-5.95702881650133+0.117275694987717i</v>
      </c>
      <c r="E1735" t="str">
        <f t="shared" si="880"/>
        <v>2870</v>
      </c>
      <c r="F1735" t="str">
        <f t="shared" si="881"/>
        <v>0.777000777000777</v>
      </c>
      <c r="G1735" t="str">
        <f t="shared" si="876"/>
        <v>0.777000777000777</v>
      </c>
      <c r="H1735" t="str">
        <f t="shared" si="882"/>
        <v>8.53309886546214+2.17649079452661i</v>
      </c>
      <c r="I1735" t="str">
        <f t="shared" si="883"/>
        <v>628.711229799657i</v>
      </c>
      <c r="J1735" t="str">
        <f t="shared" si="877"/>
        <v>-337.10482796892+135.975652905134i</v>
      </c>
      <c r="K1735" t="str">
        <f t="shared" si="884"/>
        <v>0.647014599330425-1.60404999380906i</v>
      </c>
      <c r="L1735" t="str">
        <f t="shared" si="885"/>
        <v>0.0526435094487726-0.109702543021501i</v>
      </c>
      <c r="M1735" t="str">
        <f t="shared" si="886"/>
        <v>0.699658108779198-1.71375253683056i</v>
      </c>
      <c r="N1735" t="str">
        <f t="shared" si="887"/>
        <v>-0.710029046046957i</v>
      </c>
      <c r="O1735" t="str">
        <f t="shared" si="888"/>
        <v>0.758342942476285-0.651855798161227i</v>
      </c>
      <c r="P1735" t="str">
        <f t="shared" si="889"/>
        <v>0.241657057523715+0.651855798161227i</v>
      </c>
      <c r="Q1735" t="str">
        <f t="shared" si="890"/>
        <v>-0.241657057523715+0.0581732478857301i</v>
      </c>
      <c r="R1735" t="str">
        <f t="shared" si="891"/>
        <v>-0.331447319112656-2.77722973247395i</v>
      </c>
      <c r="S1735" t="str">
        <f t="shared" si="892"/>
        <v>0.073646739814905i</v>
      </c>
      <c r="T1735" t="str">
        <f t="shared" si="893"/>
        <v>0.204533915513727-0.0244100144730376i</v>
      </c>
      <c r="U1735" t="str">
        <f t="shared" si="894"/>
        <v>0.0001-994.097083647068i</v>
      </c>
      <c r="V1735" t="str">
        <f t="shared" si="895"/>
        <v>0.00002-0.0159450241065987i</v>
      </c>
      <c r="W1735" t="str">
        <f t="shared" si="896"/>
        <v>0.0000199993584529565-0.015944768357618i</v>
      </c>
      <c r="X1735" t="str">
        <f t="shared" si="897"/>
        <v>0.000920859070047318-0.0158914325246676i</v>
      </c>
      <c r="Y1735" t="str">
        <f t="shared" si="898"/>
        <v>0.009+1.00593796767945i</v>
      </c>
      <c r="Z1735" t="str">
        <f t="shared" si="899"/>
        <v>-0.192483199017552-0.0130902003806788i</v>
      </c>
      <c r="AA1735" t="str">
        <f t="shared" si="900"/>
        <v>0.121443899456743-12.1194254473227i</v>
      </c>
      <c r="AB1735" t="str">
        <f t="shared" si="901"/>
        <v>1.39248123745608-0.16618509000995i</v>
      </c>
      <c r="AC1735" t="str">
        <f t="shared" si="902"/>
        <v>1.68946066952107-2.50264099896298i</v>
      </c>
      <c r="AD1735" t="str">
        <f t="shared" si="903"/>
        <v>0.303641035943183+0.351425414169221i</v>
      </c>
      <c r="AE1735" t="str">
        <f t="shared" si="904"/>
        <v>-0.0538455688610091-0.0716182099396528i</v>
      </c>
      <c r="AF1735" t="str">
        <f t="shared" si="905"/>
        <v>-14.4901276819635-2.05921509953889i</v>
      </c>
      <c r="AG1735" t="str">
        <f t="shared" si="906"/>
        <v>1.01555133704071-0.0131669406592107i</v>
      </c>
      <c r="AH1735" t="str">
        <f t="shared" si="907"/>
        <v>0.608295778712875+1.13893406178075i</v>
      </c>
      <c r="AI1735">
        <f t="shared" si="908"/>
        <v>2.2198628231510615</v>
      </c>
      <c r="AJ1735">
        <f t="shared" si="909"/>
        <v>61.893673414077256</v>
      </c>
      <c r="AK1735"/>
      <c r="AL1735"/>
      <c r="AM1735"/>
      <c r="AN1735"/>
    </row>
    <row r="1736" spans="1:40" x14ac:dyDescent="0.25">
      <c r="A1736"/>
      <c r="B1736">
        <f t="shared" si="875"/>
        <v>160200</v>
      </c>
      <c r="C1736" s="237" t="str">
        <f t="shared" si="878"/>
        <v>-2.97795203205832E-06+0.0152872811988469i</v>
      </c>
      <c r="D1736" s="208" t="str">
        <f t="shared" si="879"/>
        <v>-5.95702878797154+0.11720248919116i</v>
      </c>
      <c r="E1736" t="str">
        <f t="shared" si="880"/>
        <v>2870</v>
      </c>
      <c r="F1736" t="str">
        <f t="shared" si="881"/>
        <v>0.777000777000777</v>
      </c>
      <c r="G1736" t="str">
        <f t="shared" si="876"/>
        <v>0.777000777000777</v>
      </c>
      <c r="H1736" t="str">
        <f t="shared" si="882"/>
        <v>8.53379583541756+2.17532452583929i</v>
      </c>
      <c r="I1736" t="str">
        <f t="shared" si="883"/>
        <v>629.103928881356i</v>
      </c>
      <c r="J1736" t="str">
        <f t="shared" si="877"/>
        <v>-337.527326931735+136.060584605887i</v>
      </c>
      <c r="K1736" t="str">
        <f t="shared" si="884"/>
        <v>0.646315852673239-1.60332445092967i</v>
      </c>
      <c r="L1736" t="str">
        <f t="shared" si="885"/>
        <v>0.0525900930949494-0.109659681703072i</v>
      </c>
      <c r="M1736" t="str">
        <f t="shared" si="886"/>
        <v>0.698905945768188-1.71298413263274i</v>
      </c>
      <c r="N1736" t="str">
        <f t="shared" si="887"/>
        <v>-0.710472537018879i</v>
      </c>
      <c r="O1736" t="str">
        <f t="shared" si="888"/>
        <v>0.75805377574723-0.65219205229393i</v>
      </c>
      <c r="P1736" t="str">
        <f t="shared" si="889"/>
        <v>0.24194622425277+0.65219205229393i</v>
      </c>
      <c r="Q1736" t="str">
        <f t="shared" si="890"/>
        <v>-0.24194622425277+0.0582804847249491i</v>
      </c>
      <c r="R1736" t="str">
        <f t="shared" si="891"/>
        <v>-0.331444938593489-2.7754465937573i</v>
      </c>
      <c r="S1736" t="str">
        <f t="shared" si="892"/>
        <v>0.0736927402770004i</v>
      </c>
      <c r="T1736" t="str">
        <f t="shared" si="893"/>
        <v>0.204530264986442-0.0244250857758963i</v>
      </c>
      <c r="U1736" t="str">
        <f t="shared" si="894"/>
        <v>0.0001-993.476548638548i</v>
      </c>
      <c r="V1736" t="str">
        <f t="shared" si="895"/>
        <v>0.00002-0.0159350709080302i</v>
      </c>
      <c r="W1736" t="str">
        <f t="shared" si="896"/>
        <v>0.0000199993584529566-0.0159348153186935i</v>
      </c>
      <c r="X1736" t="str">
        <f t="shared" si="897"/>
        <v>0.000919738347529954-0.0158815762714186i</v>
      </c>
      <c r="Y1736" t="str">
        <f t="shared" si="898"/>
        <v>0.009+1.00656628621017i</v>
      </c>
      <c r="Z1736" t="str">
        <f t="shared" si="899"/>
        <v>-0.192240080623601-0.0130655407721533i</v>
      </c>
      <c r="AA1736" t="str">
        <f t="shared" si="900"/>
        <v>0.121273804523946-12.1116202513437i</v>
      </c>
      <c r="AB1736" t="str">
        <f t="shared" si="901"/>
        <v>1.39245638441037-0.166287696496517i</v>
      </c>
      <c r="AC1736" t="str">
        <f t="shared" si="902"/>
        <v>1.6883478607367-2.50147515166763i</v>
      </c>
      <c r="AD1736" t="str">
        <f t="shared" si="903"/>
        <v>0.303793012895589+0.351611768118099i</v>
      </c>
      <c r="AE1736" t="str">
        <f t="shared" si="904"/>
        <v>-0.0538071953996189-0.0715630946475131i</v>
      </c>
      <c r="AF1736" t="str">
        <f t="shared" si="905"/>
        <v>-14.4908246233891-2.05812203664813i</v>
      </c>
      <c r="AG1736" t="str">
        <f t="shared" si="906"/>
        <v>1.01554945785184-0.0131651592035317i</v>
      </c>
      <c r="AH1736" t="str">
        <f t="shared" si="907"/>
        <v>0.607988443079741+1.13805810671012i</v>
      </c>
      <c r="AI1736">
        <f t="shared" si="908"/>
        <v>2.2136890221844938</v>
      </c>
      <c r="AJ1736">
        <f t="shared" si="909"/>
        <v>61.887386572462582</v>
      </c>
      <c r="AK1736"/>
      <c r="AL1736"/>
      <c r="AM1736"/>
      <c r="AN1736"/>
    </row>
    <row r="1737" spans="1:40" x14ac:dyDescent="0.25">
      <c r="A1737"/>
      <c r="B1737">
        <f t="shared" si="875"/>
        <v>160300</v>
      </c>
      <c r="C1737" s="237" t="str">
        <f t="shared" si="878"/>
        <v>-2.97423771758435E-06+0.0152777445300759i</v>
      </c>
      <c r="D1737" s="208" t="str">
        <f t="shared" si="879"/>
        <v>-5.95702875949513+0.117129374730582i</v>
      </c>
      <c r="E1737" t="str">
        <f t="shared" si="880"/>
        <v>2870</v>
      </c>
      <c r="F1737" t="str">
        <f t="shared" si="881"/>
        <v>0.777000777000777</v>
      </c>
      <c r="G1737" t="str">
        <f t="shared" si="876"/>
        <v>0.777000777000777</v>
      </c>
      <c r="H1737" t="str">
        <f t="shared" si="882"/>
        <v>8.53449162434078+2.17415938653845i</v>
      </c>
      <c r="I1737" t="str">
        <f t="shared" si="883"/>
        <v>629.496627963055i</v>
      </c>
      <c r="J1737" t="str">
        <f t="shared" si="877"/>
        <v>-337.950089709075+136.14551630664i</v>
      </c>
      <c r="K1737" t="str">
        <f t="shared" si="884"/>
        <v>0.645618178706342-1.60259939020097i</v>
      </c>
      <c r="L1737" t="str">
        <f t="shared" si="885"/>
        <v>0.0525367517797621-0.109616837896784i</v>
      </c>
      <c r="M1737" t="str">
        <f t="shared" si="886"/>
        <v>0.698154930486104-1.71221622809775i</v>
      </c>
      <c r="N1737" t="str">
        <f t="shared" si="887"/>
        <v>-0.710916027990801i</v>
      </c>
      <c r="O1737" t="str">
        <f t="shared" si="888"/>
        <v>0.757764459920945-0.652528178150736i</v>
      </c>
      <c r="P1737" t="str">
        <f t="shared" si="889"/>
        <v>0.242235540079055+0.652528178150736i</v>
      </c>
      <c r="Q1737" t="str">
        <f t="shared" si="890"/>
        <v>-0.242235540079055+0.058387849840065i</v>
      </c>
      <c r="R1737" t="str">
        <f t="shared" si="891"/>
        <v>-0.331442556528122-2.77366564853628i</v>
      </c>
      <c r="S1737" t="str">
        <f t="shared" si="892"/>
        <v>0.0737387407390959i</v>
      </c>
      <c r="T1737" t="str">
        <f t="shared" si="893"/>
        <v>0.204526612154353-0.0244401567457303i</v>
      </c>
      <c r="U1737" t="str">
        <f t="shared" si="894"/>
        <v>0.0001-992.85678784713i</v>
      </c>
      <c r="V1737" t="str">
        <f t="shared" si="895"/>
        <v>0.00002-0.0159251301276759i</v>
      </c>
      <c r="W1737" t="str">
        <f t="shared" si="896"/>
        <v>0.0000199993584529566-0.0159248746977841i</v>
      </c>
      <c r="X1737" t="str">
        <f t="shared" si="897"/>
        <v>0.000918619712844448-0.0158717321972207i</v>
      </c>
      <c r="Y1737" t="str">
        <f t="shared" si="898"/>
        <v>0.009+1.00719460474089i</v>
      </c>
      <c r="Z1737" t="str">
        <f t="shared" si="899"/>
        <v>-0.191997424325323-0.0130409439244452i</v>
      </c>
      <c r="AA1737" t="str">
        <f t="shared" si="900"/>
        <v>0.12110407521293-12.1038252491281i</v>
      </c>
      <c r="AB1737" t="str">
        <f t="shared" si="901"/>
        <v>1.39243151567339-0.166390300715829i</v>
      </c>
      <c r="AC1737" t="str">
        <f t="shared" si="902"/>
        <v>1.68723675494791-2.50031004648055i</v>
      </c>
      <c r="AD1737" t="str">
        <f t="shared" si="903"/>
        <v>0.303945071276108+0.351798058472474i</v>
      </c>
      <c r="AE1737" t="str">
        <f t="shared" si="904"/>
        <v>-0.0537688920681212-0.0715080517399875i</v>
      </c>
      <c r="AF1737" t="str">
        <f t="shared" si="905"/>
        <v>-14.4915203838359-2.05703001180787i</v>
      </c>
      <c r="AG1737" t="str">
        <f t="shared" si="906"/>
        <v>1.01554757857841-0.013163383735287i</v>
      </c>
      <c r="AH1737" t="str">
        <f t="shared" si="907"/>
        <v>0.607681628698923+1.13718331362501i</v>
      </c>
      <c r="AI1737">
        <f t="shared" si="908"/>
        <v>2.2075194934957891</v>
      </c>
      <c r="AJ1737">
        <f t="shared" si="909"/>
        <v>61.88109469101132</v>
      </c>
      <c r="AK1737"/>
      <c r="AL1737"/>
      <c r="AM1737"/>
      <c r="AN1737"/>
    </row>
    <row r="1738" spans="1:40" x14ac:dyDescent="0.25">
      <c r="A1738"/>
      <c r="B1738">
        <f t="shared" si="875"/>
        <v>160400</v>
      </c>
      <c r="C1738" s="237" t="str">
        <f t="shared" si="878"/>
        <v>-2.97053034791656E-06+0.0152682197524119i</v>
      </c>
      <c r="D1738" s="208" t="str">
        <f t="shared" si="879"/>
        <v>-5.95702873107196+0.117056351435158i</v>
      </c>
      <c r="E1738" t="str">
        <f t="shared" si="880"/>
        <v>2870</v>
      </c>
      <c r="F1738" t="str">
        <f t="shared" si="881"/>
        <v>0.777000777000777</v>
      </c>
      <c r="G1738" t="str">
        <f t="shared" si="876"/>
        <v>0.777000777000777</v>
      </c>
      <c r="H1738" t="str">
        <f t="shared" si="882"/>
        <v>8.53518623482576+2.17299537522673i</v>
      </c>
      <c r="I1738" t="str">
        <f t="shared" si="883"/>
        <v>629.889327044753i</v>
      </c>
      <c r="J1738" t="str">
        <f t="shared" si="877"/>
        <v>-338.37311630094+136.230448007393i</v>
      </c>
      <c r="K1738" t="str">
        <f t="shared" si="884"/>
        <v>0.644921575368132-1.60187481153394i</v>
      </c>
      <c r="L1738" t="str">
        <f t="shared" si="885"/>
        <v>0.0524834853762929-0.109574011630673i</v>
      </c>
      <c r="M1738" t="str">
        <f t="shared" si="886"/>
        <v>0.697405060744425-1.71144882316461i</v>
      </c>
      <c r="N1738" t="str">
        <f t="shared" si="887"/>
        <v>-0.711359518962723i</v>
      </c>
      <c r="O1738" t="str">
        <f t="shared" si="888"/>
        <v>0.757474995054334-0.652864175665534i</v>
      </c>
      <c r="P1738" t="str">
        <f t="shared" si="889"/>
        <v>0.242525004945666+0.652864175665534i</v>
      </c>
      <c r="Q1738" t="str">
        <f t="shared" si="890"/>
        <v>-0.242525004945666+0.058495343297189i</v>
      </c>
      <c r="R1738" t="str">
        <f t="shared" si="891"/>
        <v>-0.331440172916435-2.7718868927077i</v>
      </c>
      <c r="S1738" t="str">
        <f t="shared" si="892"/>
        <v>0.0737847412011913i</v>
      </c>
      <c r="T1738" t="str">
        <f t="shared" si="893"/>
        <v>0.204522957017412-0.0244552273823173i</v>
      </c>
      <c r="U1738" t="str">
        <f t="shared" si="894"/>
        <v>0.0001-992.23779982478i</v>
      </c>
      <c r="V1738" t="str">
        <f t="shared" si="895"/>
        <v>0.00002-0.0159152017423095i</v>
      </c>
      <c r="W1738" t="str">
        <f t="shared" si="896"/>
        <v>0.0000199993584529565-0.0159149464716638i</v>
      </c>
      <c r="X1738" t="str">
        <f t="shared" si="897"/>
        <v>0.000917503160813541-0.0158619002795878i</v>
      </c>
      <c r="Y1738" t="str">
        <f t="shared" si="898"/>
        <v>0.009+1.00782292327161i</v>
      </c>
      <c r="Z1738" t="str">
        <f t="shared" si="899"/>
        <v>-0.191755228948012-0.0130164096367532i</v>
      </c>
      <c r="AA1738" t="str">
        <f t="shared" si="900"/>
        <v>0.120934710460039-12.0960404204544i</v>
      </c>
      <c r="AB1738" t="str">
        <f t="shared" si="901"/>
        <v>1.39240663124482-0.166492902666372i</v>
      </c>
      <c r="AC1738" t="str">
        <f t="shared" si="902"/>
        <v>1.68612734891061-2.4991456833081i</v>
      </c>
      <c r="AD1738" t="str">
        <f t="shared" si="903"/>
        <v>0.304097211060468+0.351984285199382i</v>
      </c>
      <c r="AE1738" t="str">
        <f t="shared" si="904"/>
        <v>-0.053730658687497-0.0714530810630671i</v>
      </c>
      <c r="AF1738" t="str">
        <f t="shared" si="905"/>
        <v>-14.4922149658977-2.05593902379157i</v>
      </c>
      <c r="AG1738" t="str">
        <f t="shared" si="906"/>
        <v>1.01554569921849-0.0131616142416064i</v>
      </c>
      <c r="AH1738" t="str">
        <f t="shared" si="907"/>
        <v>0.607375334303076+1.13630968005608i</v>
      </c>
      <c r="AI1738">
        <f t="shared" si="908"/>
        <v>2.2013542306341578</v>
      </c>
      <c r="AJ1738">
        <f t="shared" si="909"/>
        <v>61.87479777567637</v>
      </c>
      <c r="AK1738"/>
      <c r="AL1738"/>
      <c r="AM1738"/>
      <c r="AN1738"/>
    </row>
    <row r="1739" spans="1:40" x14ac:dyDescent="0.25">
      <c r="A1739"/>
      <c r="B1739">
        <f t="shared" si="875"/>
        <v>160500</v>
      </c>
      <c r="C1739" s="237" t="str">
        <f t="shared" si="878"/>
        <v>-2.96682990575235E-06+0.0152587068436284i</v>
      </c>
      <c r="D1739" s="208" t="str">
        <f t="shared" si="879"/>
        <v>-5.95702870270191+0.116983419134484i</v>
      </c>
      <c r="E1739" t="str">
        <f t="shared" si="880"/>
        <v>2870</v>
      </c>
      <c r="F1739" t="str">
        <f t="shared" si="881"/>
        <v>0.777000777000777</v>
      </c>
      <c r="G1739" t="str">
        <f t="shared" si="876"/>
        <v>0.777000777000777</v>
      </c>
      <c r="H1739" t="str">
        <f t="shared" si="882"/>
        <v>8.53587966945965+2.17183249050836i</v>
      </c>
      <c r="I1739" t="str">
        <f t="shared" si="883"/>
        <v>630.282026126452i</v>
      </c>
      <c r="J1739" t="str">
        <f t="shared" si="877"/>
        <v>-338.796406707331+136.315379708145i</v>
      </c>
      <c r="K1739" t="str">
        <f t="shared" si="884"/>
        <v>0.644226040601572-1.60115071483796i</v>
      </c>
      <c r="L1739" t="str">
        <f t="shared" si="885"/>
        <v>0.0524302937578552-0.109531202932597i</v>
      </c>
      <c r="M1739" t="str">
        <f t="shared" si="886"/>
        <v>0.696656334359427-1.71068191777056i</v>
      </c>
      <c r="N1739" t="str">
        <f t="shared" si="887"/>
        <v>-0.711803009934645i</v>
      </c>
      <c r="O1739" t="str">
        <f t="shared" si="888"/>
        <v>0.757185381204329-0.653200044772238i</v>
      </c>
      <c r="P1739" t="str">
        <f t="shared" si="889"/>
        <v>0.242814618795671+0.653200044772238i</v>
      </c>
      <c r="Q1739" t="str">
        <f t="shared" si="890"/>
        <v>-0.242814618795671+0.0586029651624069i</v>
      </c>
      <c r="R1739" t="str">
        <f t="shared" si="891"/>
        <v>-0.331437787758317-2.77011032217857i</v>
      </c>
      <c r="S1739" t="str">
        <f t="shared" si="892"/>
        <v>0.0738307416632869i</v>
      </c>
      <c r="T1739" t="str">
        <f t="shared" si="893"/>
        <v>0.20451929957557-0.0244702976854356i</v>
      </c>
      <c r="U1739" t="str">
        <f t="shared" si="894"/>
        <v>0.0001-991.619583127077i</v>
      </c>
      <c r="V1739" t="str">
        <f t="shared" si="895"/>
        <v>0.00002-0.0159052857287629i</v>
      </c>
      <c r="W1739" t="str">
        <f t="shared" si="896"/>
        <v>0.0000199993584529565-0.0159050306171648i</v>
      </c>
      <c r="X1739" t="str">
        <f t="shared" si="897"/>
        <v>0.000916388686276034-0.0158520804960892i</v>
      </c>
      <c r="Y1739" t="str">
        <f t="shared" si="898"/>
        <v>0.009+1.00845124180232i</v>
      </c>
      <c r="Z1739" t="str">
        <f t="shared" si="899"/>
        <v>-0.191513493320706-0.0129919377090512i</v>
      </c>
      <c r="AA1739" t="str">
        <f t="shared" si="900"/>
        <v>0.12076570920552-12.0882657451548i</v>
      </c>
      <c r="AB1739" t="str">
        <f t="shared" si="901"/>
        <v>1.39238173112433-0.166595502346637i</v>
      </c>
      <c r="AC1739" t="str">
        <f t="shared" si="902"/>
        <v>1.68501963938781-2.49798206205404i</v>
      </c>
      <c r="AD1739" t="str">
        <f t="shared" si="903"/>
        <v>0.30424943222438+0.352170448265864i</v>
      </c>
      <c r="AE1739" t="str">
        <f t="shared" si="904"/>
        <v>-0.0536924950792935-0.0713981824631878i</v>
      </c>
      <c r="AF1739" t="str">
        <f t="shared" si="905"/>
        <v>-14.4929083721616-2.05484907137388i</v>
      </c>
      <c r="AG1739" t="str">
        <f t="shared" si="906"/>
        <v>1.01554381977016-0.0131598507096529i</v>
      </c>
      <c r="AH1739" t="str">
        <f t="shared" si="907"/>
        <v>0.607069558628614+1.13543720354104i</v>
      </c>
      <c r="AI1739">
        <f t="shared" si="908"/>
        <v>2.1951932271626484</v>
      </c>
      <c r="AJ1739">
        <f t="shared" si="909"/>
        <v>61.868495832403703</v>
      </c>
      <c r="AK1739"/>
      <c r="AL1739"/>
      <c r="AM1739"/>
      <c r="AN1739"/>
    </row>
    <row r="1740" spans="1:40" x14ac:dyDescent="0.25">
      <c r="A1740"/>
      <c r="B1740">
        <f t="shared" si="875"/>
        <v>160600</v>
      </c>
      <c r="C1740" s="237" t="str">
        <f t="shared" si="878"/>
        <v>-2.96313637384304E-06+0.0152492057815543i</v>
      </c>
      <c r="D1740" s="208" t="str">
        <f t="shared" si="879"/>
        <v>-5.95702867438483+0.116910577658583i</v>
      </c>
      <c r="E1740" t="str">
        <f t="shared" si="880"/>
        <v>2870</v>
      </c>
      <c r="F1740" t="str">
        <f t="shared" si="881"/>
        <v>0.777000777000777</v>
      </c>
      <c r="G1740" t="str">
        <f t="shared" si="876"/>
        <v>0.777000777000777</v>
      </c>
      <c r="H1740" t="str">
        <f t="shared" si="882"/>
        <v>8.53657193082263+2.17067073098914i</v>
      </c>
      <c r="I1740" t="str">
        <f t="shared" si="883"/>
        <v>630.674725208151i</v>
      </c>
      <c r="J1740" t="str">
        <f t="shared" si="877"/>
        <v>-339.219960928248+136.400311408898i</v>
      </c>
      <c r="K1740" t="str">
        <f t="shared" si="884"/>
        <v>0.643531572354193-1.60042710002085i</v>
      </c>
      <c r="L1740" t="str">
        <f t="shared" si="885"/>
        <v>0.0523771767979911-0.109488411830234i</v>
      </c>
      <c r="M1740" t="str">
        <f t="shared" si="886"/>
        <v>0.695908749152184-1.70991551185108i</v>
      </c>
      <c r="N1740" t="str">
        <f t="shared" si="887"/>
        <v>-0.712246500906566i</v>
      </c>
      <c r="O1740" t="str">
        <f t="shared" si="888"/>
        <v>0.756895618427895-0.653535785404788i</v>
      </c>
      <c r="P1740" t="str">
        <f t="shared" si="889"/>
        <v>0.243104381572105+0.653535785404788i</v>
      </c>
      <c r="Q1740" t="str">
        <f t="shared" si="890"/>
        <v>-0.243104381572105+0.0587107155017781i</v>
      </c>
      <c r="R1740" t="str">
        <f t="shared" si="891"/>
        <v>-0.331435401053649-2.76833593286617i</v>
      </c>
      <c r="S1740" t="str">
        <f t="shared" si="892"/>
        <v>0.0738767421253825i</v>
      </c>
      <c r="T1740" t="str">
        <f t="shared" si="893"/>
        <v>0.204515639828784-0.0244853676548632i</v>
      </c>
      <c r="U1740" t="str">
        <f t="shared" si="894"/>
        <v>0.0001-991.002136313173i</v>
      </c>
      <c r="V1740" t="str">
        <f t="shared" si="895"/>
        <v>0.00002-0.0158953820639256i</v>
      </c>
      <c r="W1740" t="str">
        <f t="shared" si="896"/>
        <v>0.0000199993584529566-0.0158951271111771i</v>
      </c>
      <c r="X1740" t="str">
        <f t="shared" si="897"/>
        <v>0.000915276284086696-0.0158422728243493i</v>
      </c>
      <c r="Y1740" t="str">
        <f t="shared" si="898"/>
        <v>0.009+1.00907956033304i</v>
      </c>
      <c r="Z1740" t="str">
        <f t="shared" si="899"/>
        <v>-0.191272216276176-0.0129675279420835i</v>
      </c>
      <c r="AA1740" t="str">
        <f t="shared" si="900"/>
        <v>0.120597070393498-12.0805012031156i</v>
      </c>
      <c r="AB1740" t="str">
        <f t="shared" si="901"/>
        <v>1.39235681531161-0.166698099755112i</v>
      </c>
      <c r="AC1740" t="str">
        <f t="shared" si="902"/>
        <v>1.68391362314966-2.49681918261952i</v>
      </c>
      <c r="AD1740" t="str">
        <f t="shared" si="903"/>
        <v>0.304401734743548+0.352356547638966i</v>
      </c>
      <c r="AE1740" t="str">
        <f t="shared" si="904"/>
        <v>-0.0536544010656266-0.0713433557872326i</v>
      </c>
      <c r="AF1740" t="str">
        <f t="shared" si="905"/>
        <v>-14.4936006052075-2.05376015333056i</v>
      </c>
      <c r="AG1740" t="str">
        <f t="shared" si="906"/>
        <v>1.0155419402315-0.0131580931266229i</v>
      </c>
      <c r="AH1740" t="str">
        <f t="shared" si="907"/>
        <v>0.606764300415733+1.13456588162464i</v>
      </c>
      <c r="AI1740">
        <f t="shared" si="908"/>
        <v>2.189036476658313</v>
      </c>
      <c r="AJ1740">
        <f t="shared" si="909"/>
        <v>61.862188867131295</v>
      </c>
      <c r="AK1740"/>
      <c r="AL1740"/>
      <c r="AM1740"/>
      <c r="AN1740"/>
    </row>
    <row r="1741" spans="1:40" x14ac:dyDescent="0.25">
      <c r="A1741"/>
      <c r="B1741">
        <f t="shared" si="875"/>
        <v>160700</v>
      </c>
      <c r="C1741" s="237" t="str">
        <f t="shared" si="878"/>
        <v>-0.0000029594497349936+0.0152397165440739i</v>
      </c>
      <c r="D1741" s="208" t="str">
        <f t="shared" si="879"/>
        <v>-5.95702864612059+0.1168378268379i</v>
      </c>
      <c r="E1741" t="str">
        <f t="shared" si="880"/>
        <v>2870</v>
      </c>
      <c r="F1741" t="str">
        <f t="shared" si="881"/>
        <v>0.777000777000777</v>
      </c>
      <c r="G1741" t="str">
        <f t="shared" si="876"/>
        <v>0.777000777000777</v>
      </c>
      <c r="H1741" t="str">
        <f t="shared" si="882"/>
        <v>8.53726302148808+2.16951009527648i</v>
      </c>
      <c r="I1741" t="str">
        <f t="shared" si="883"/>
        <v>631.06742428985i</v>
      </c>
      <c r="J1741" t="str">
        <f t="shared" si="877"/>
        <v>-339.64377896369+136.485243109651i</v>
      </c>
      <c r="K1741" t="str">
        <f t="shared" si="884"/>
        <v>0.642838168578063-1.59970396698888i</v>
      </c>
      <c r="L1741" t="str">
        <f t="shared" si="885"/>
        <v>0.0523241343704727-0.109445638351084i</v>
      </c>
      <c r="M1741" t="str">
        <f t="shared" si="886"/>
        <v>0.695162302948536-1.70914960533996i</v>
      </c>
      <c r="N1741" t="str">
        <f t="shared" si="887"/>
        <v>-0.712689991878488i</v>
      </c>
      <c r="O1741" t="str">
        <f t="shared" si="888"/>
        <v>0.756605706782022-0.653871397497151i</v>
      </c>
      <c r="P1741" t="str">
        <f t="shared" si="889"/>
        <v>0.243394293217978+0.653871397497151i</v>
      </c>
      <c r="Q1741" t="str">
        <f t="shared" si="890"/>
        <v>-0.243394293217978+0.0588185943813371i</v>
      </c>
      <c r="R1741" t="str">
        <f t="shared" si="891"/>
        <v>-0.331433012802328-2.76656372069786i</v>
      </c>
      <c r="S1741" t="str">
        <f t="shared" si="892"/>
        <v>0.0739227425874779i</v>
      </c>
      <c r="T1741" t="str">
        <f t="shared" si="893"/>
        <v>0.204511977777003-0.0245004372903788i</v>
      </c>
      <c r="U1741" t="str">
        <f t="shared" si="894"/>
        <v>0.0001-990.385457945832i</v>
      </c>
      <c r="V1741" t="str">
        <f t="shared" si="895"/>
        <v>0.00002-0.0158854907247445i</v>
      </c>
      <c r="W1741" t="str">
        <f t="shared" si="896"/>
        <v>0.0000199993584529565-0.0158852359306478i</v>
      </c>
      <c r="X1741" t="str">
        <f t="shared" si="897"/>
        <v>0.000914165949116149-0.0158324772420468i</v>
      </c>
      <c r="Y1741" t="str">
        <f t="shared" si="898"/>
        <v>0.009+1.00970787886376i</v>
      </c>
      <c r="Z1741" t="str">
        <f t="shared" si="899"/>
        <v>-0.1910313966509-0.0129431801373614i</v>
      </c>
      <c r="AA1741" t="str">
        <f t="shared" si="900"/>
        <v>0.12042879297197-12.0727467742766i</v>
      </c>
      <c r="AB1741" t="str">
        <f t="shared" si="901"/>
        <v>1.39233188380632-0.166800694890291i</v>
      </c>
      <c r="AC1741" t="str">
        <f t="shared" si="902"/>
        <v>1.6828092969733-2.49565704490317i</v>
      </c>
      <c r="AD1741" t="str">
        <f t="shared" si="903"/>
        <v>0.304554118593649+0.352542583285739i</v>
      </c>
      <c r="AE1741" t="str">
        <f t="shared" si="904"/>
        <v>-0.0536163764691706-0.0712886008825239i</v>
      </c>
      <c r="AF1741" t="str">
        <f t="shared" si="905"/>
        <v>-14.4942916676087-2.05267226843858i</v>
      </c>
      <c r="AG1741" t="str">
        <f t="shared" si="906"/>
        <v>1.0155400606006-0.0131563414797455i</v>
      </c>
      <c r="AH1741" t="str">
        <f t="shared" si="907"/>
        <v>0.606459558408314+1.13369571185863i</v>
      </c>
      <c r="AI1741">
        <f t="shared" si="908"/>
        <v>2.1828839727118172</v>
      </c>
      <c r="AJ1741">
        <f t="shared" si="909"/>
        <v>61.855876885792107</v>
      </c>
      <c r="AK1741"/>
      <c r="AL1741"/>
      <c r="AM1741"/>
      <c r="AN1741"/>
    </row>
    <row r="1742" spans="1:40" x14ac:dyDescent="0.25">
      <c r="A1742"/>
      <c r="B1742">
        <f t="shared" si="875"/>
        <v>160800</v>
      </c>
      <c r="C1742" s="237" t="str">
        <f t="shared" si="878"/>
        <v>-2.95576997206239E-06+0.0152302391091262i</v>
      </c>
      <c r="D1742" s="208" t="str">
        <f t="shared" si="879"/>
        <v>-5.95702861790908+0.116765166503301i</v>
      </c>
      <c r="E1742" t="str">
        <f t="shared" si="880"/>
        <v>2870</v>
      </c>
      <c r="F1742" t="str">
        <f t="shared" si="881"/>
        <v>0.777000777000777</v>
      </c>
      <c r="G1742" t="str">
        <f t="shared" si="876"/>
        <v>0.777000777000777</v>
      </c>
      <c r="H1742" t="str">
        <f t="shared" si="882"/>
        <v>8.53795294402255+2.16835058197934i</v>
      </c>
      <c r="I1742" t="str">
        <f t="shared" si="883"/>
        <v>631.460123371548i</v>
      </c>
      <c r="J1742" t="str">
        <f t="shared" si="877"/>
        <v>-340.067860813659+136.570174810404i</v>
      </c>
      <c r="K1742" t="str">
        <f t="shared" si="884"/>
        <v>0.642145827229779-1.59898131564677i</v>
      </c>
      <c r="L1742" t="str">
        <f t="shared" si="885"/>
        <v>0.0522711663493008-0.109402882522466i</v>
      </c>
      <c r="M1742" t="str">
        <f t="shared" si="886"/>
        <v>0.69441699357908-1.70838419816924i</v>
      </c>
      <c r="N1742" t="str">
        <f t="shared" si="887"/>
        <v>-0.71313348285041i</v>
      </c>
      <c r="O1742" t="str">
        <f t="shared" si="888"/>
        <v>0.756315646323731-0.654206880983314i</v>
      </c>
      <c r="P1742" t="str">
        <f t="shared" si="889"/>
        <v>0.243684353676269+0.654206880983314i</v>
      </c>
      <c r="Q1742" t="str">
        <f t="shared" si="890"/>
        <v>-0.243684353676269+0.058926601867096i</v>
      </c>
      <c r="R1742" t="str">
        <f t="shared" si="891"/>
        <v>-0.331430623004217-2.76479368161116i</v>
      </c>
      <c r="S1742" t="str">
        <f t="shared" si="892"/>
        <v>0.0739687430495735i</v>
      </c>
      <c r="T1742" t="str">
        <f t="shared" si="893"/>
        <v>0.20450831342018-0.024515506591759i</v>
      </c>
      <c r="U1742" t="str">
        <f t="shared" si="894"/>
        <v>0.0001-989.769546591386i</v>
      </c>
      <c r="V1742" t="str">
        <f t="shared" si="895"/>
        <v>0.00002-0.0158756116882241i</v>
      </c>
      <c r="W1742" t="str">
        <f t="shared" si="896"/>
        <v>0.0000199993584529565-0.015875357052582i</v>
      </c>
      <c r="X1742" t="str">
        <f t="shared" si="897"/>
        <v>0.000913057676250938-0.0158226937269158i</v>
      </c>
      <c r="Y1742" t="str">
        <f t="shared" si="898"/>
        <v>0.009+1.01033619739448i</v>
      </c>
      <c r="Z1742" t="str">
        <f t="shared" si="899"/>
        <v>-0.190791033285071-0.0129188940971609i</v>
      </c>
      <c r="AA1742" t="str">
        <f t="shared" si="900"/>
        <v>0.120260875892783-12.0650024386315i</v>
      </c>
      <c r="AB1742" t="str">
        <f t="shared" si="901"/>
        <v>1.39230693660815-0.166903287750652i</v>
      </c>
      <c r="AC1742" t="str">
        <f t="shared" si="902"/>
        <v>1.68170665764302-2.49449564880106i</v>
      </c>
      <c r="AD1742" t="str">
        <f t="shared" si="903"/>
        <v>0.304706583750351+0.352728555173237i</v>
      </c>
      <c r="AE1742" t="str">
        <f t="shared" si="904"/>
        <v>-0.0535784211131661-0.0712339175968309i</v>
      </c>
      <c r="AF1742" t="str">
        <f t="shared" si="905"/>
        <v>-14.4949815619316-2.05158541547604i</v>
      </c>
      <c r="AG1742" t="str">
        <f t="shared" si="906"/>
        <v>1.01553818087555-0.0131545957562835i</v>
      </c>
      <c r="AH1742" t="str">
        <f t="shared" si="907"/>
        <v>0.60615533135403+1.13282669180183i</v>
      </c>
      <c r="AI1742">
        <f t="shared" si="908"/>
        <v>2.1767357089283466</v>
      </c>
      <c r="AJ1742">
        <f t="shared" si="909"/>
        <v>61.849559894311319</v>
      </c>
      <c r="AK1742"/>
      <c r="AL1742"/>
      <c r="AM1742"/>
      <c r="AN1742"/>
    </row>
    <row r="1743" spans="1:40" x14ac:dyDescent="0.25">
      <c r="A1743"/>
      <c r="B1743">
        <f t="shared" si="875"/>
        <v>160900</v>
      </c>
      <c r="C1743" s="237" t="str">
        <f t="shared" si="878"/>
        <v>-0.0000029520970679612+0.0152207734547055i</v>
      </c>
      <c r="D1743" s="208" t="str">
        <f t="shared" si="879"/>
        <v>-5.95702858975015+0.116692596486076i</v>
      </c>
      <c r="E1743" t="str">
        <f t="shared" si="880"/>
        <v>2870</v>
      </c>
      <c r="F1743" t="str">
        <f t="shared" si="881"/>
        <v>0.777000777000777</v>
      </c>
      <c r="G1743" t="str">
        <f t="shared" si="876"/>
        <v>0.777000777000777</v>
      </c>
      <c r="H1743" t="str">
        <f t="shared" si="882"/>
        <v>8.53864170098574+2.16719218970828i</v>
      </c>
      <c r="I1743" t="str">
        <f t="shared" si="883"/>
        <v>631.852822453247i</v>
      </c>
      <c r="J1743" t="str">
        <f t="shared" si="877"/>
        <v>-340.492206478152+136.655106511156i</v>
      </c>
      <c r="K1743" t="str">
        <f t="shared" si="884"/>
        <v>0.641454546270479-1.59825914589768i</v>
      </c>
      <c r="L1743" t="str">
        <f t="shared" si="885"/>
        <v>0.0522182726087045-0.109360144371527i</v>
      </c>
      <c r="M1743" t="str">
        <f t="shared" si="886"/>
        <v>0.693672818879184-1.70761929026921i</v>
      </c>
      <c r="N1743" t="str">
        <f t="shared" si="887"/>
        <v>-0.713576973822332i</v>
      </c>
      <c r="O1743" t="str">
        <f t="shared" si="888"/>
        <v>0.756025437110073-0.654542235797296i</v>
      </c>
      <c r="P1743" t="str">
        <f t="shared" si="889"/>
        <v>0.243974562889927+0.654542235797296i</v>
      </c>
      <c r="Q1743" t="str">
        <f t="shared" si="890"/>
        <v>-0.243974562889927+0.059034738025036i</v>
      </c>
      <c r="R1743" t="str">
        <f t="shared" si="891"/>
        <v>-0.331428231659229-2.7630258115537i</v>
      </c>
      <c r="S1743" t="str">
        <f t="shared" si="892"/>
        <v>0.0740147435116689i</v>
      </c>
      <c r="T1743" t="str">
        <f t="shared" si="893"/>
        <v>0.204504646758268-0.0245305755587838i</v>
      </c>
      <c r="U1743" t="str">
        <f t="shared" si="894"/>
        <v>0.0001-989.15440081973i</v>
      </c>
      <c r="V1743" t="str">
        <f t="shared" si="895"/>
        <v>0.00002-0.015865744931426i</v>
      </c>
      <c r="W1743" t="str">
        <f t="shared" si="896"/>
        <v>0.0000199993584529565-0.0158654904540415i</v>
      </c>
      <c r="X1743" t="str">
        <f t="shared" si="897"/>
        <v>0.000911951460393329-0.0158129222567444i</v>
      </c>
      <c r="Y1743" t="str">
        <f t="shared" si="898"/>
        <v>0.009+1.0109645159252i</v>
      </c>
      <c r="Z1743" t="str">
        <f t="shared" si="899"/>
        <v>-0.190551125022559-0.0128946696245176i</v>
      </c>
      <c r="AA1743" t="str">
        <f t="shared" si="900"/>
        <v>0.120093318111615-12.0572681762269i</v>
      </c>
      <c r="AB1743" t="str">
        <f t="shared" si="901"/>
        <v>1.39228197371677-0.167005878334699i</v>
      </c>
      <c r="AC1743" t="str">
        <f t="shared" si="902"/>
        <v>1.6806057019501-2.49333499420667i</v>
      </c>
      <c r="AD1743" t="str">
        <f t="shared" si="903"/>
        <v>0.304859130189316+0.352914463268517i</v>
      </c>
      <c r="AE1743" t="str">
        <f t="shared" si="904"/>
        <v>-0.0535405348214114-0.0711793057783575i</v>
      </c>
      <c r="AF1743" t="str">
        <f t="shared" si="905"/>
        <v>-14.4956702907359-2.0504995932222i</v>
      </c>
      <c r="AG1743" t="str">
        <f t="shared" si="906"/>
        <v>1.01553630105446-0.0131528559435325i</v>
      </c>
      <c r="AH1743" t="str">
        <f t="shared" si="907"/>
        <v>0.605851618004256+1.13195881901997i</v>
      </c>
      <c r="AI1743">
        <f t="shared" si="908"/>
        <v>2.1705916789265203</v>
      </c>
      <c r="AJ1743">
        <f t="shared" si="909"/>
        <v>61.843237898606532</v>
      </c>
      <c r="AK1743"/>
      <c r="AL1743"/>
      <c r="AM1743"/>
      <c r="AN1743"/>
    </row>
    <row r="1744" spans="1:40" x14ac:dyDescent="0.25">
      <c r="A1744"/>
      <c r="B1744">
        <f t="shared" si="875"/>
        <v>161000</v>
      </c>
      <c r="C1744" s="237" t="str">
        <f t="shared" si="878"/>
        <v>-2.94843100565469E-06+0.0152113195588604i</v>
      </c>
      <c r="D1744" s="208" t="str">
        <f t="shared" si="879"/>
        <v>-5.95702856164367+0.11662011661793i</v>
      </c>
      <c r="E1744" t="str">
        <f t="shared" si="880"/>
        <v>2870</v>
      </c>
      <c r="F1744" t="str">
        <f t="shared" si="881"/>
        <v>0.777000777000777</v>
      </c>
      <c r="G1744" t="str">
        <f t="shared" si="876"/>
        <v>0.777000777000777</v>
      </c>
      <c r="H1744" t="str">
        <f t="shared" si="882"/>
        <v>8.53932929493056+2.16603491707546i</v>
      </c>
      <c r="I1744" t="str">
        <f t="shared" si="883"/>
        <v>632.245521534946i</v>
      </c>
      <c r="J1744" t="str">
        <f t="shared" si="877"/>
        <v>-340.916815957172+136.740038211909i</v>
      </c>
      <c r="K1744" t="str">
        <f t="shared" si="884"/>
        <v>0.640764323665801-1.59753745764326i</v>
      </c>
      <c r="L1744" t="str">
        <f t="shared" si="885"/>
        <v>0.0521654530231426-0.109317423925233i</v>
      </c>
      <c r="M1744" t="str">
        <f t="shared" si="886"/>
        <v>0.692929776688944-1.70685488156849i</v>
      </c>
      <c r="N1744" t="str">
        <f t="shared" si="887"/>
        <v>-0.714020464794254i</v>
      </c>
      <c r="O1744" t="str">
        <f t="shared" si="888"/>
        <v>0.755735079198127-0.654877461873136i</v>
      </c>
      <c r="P1744" t="str">
        <f t="shared" si="889"/>
        <v>0.244264920801873+0.654877461873136i</v>
      </c>
      <c r="Q1744" t="str">
        <f t="shared" si="890"/>
        <v>-0.244264920801873+0.059143002921118i</v>
      </c>
      <c r="R1744" t="str">
        <f t="shared" si="891"/>
        <v>-0.331425838767234-2.76126010648316i</v>
      </c>
      <c r="S1744" t="str">
        <f t="shared" si="892"/>
        <v>0.0740607439737645i</v>
      </c>
      <c r="T1744" t="str">
        <f t="shared" si="893"/>
        <v>0.204500977791219-0.0245456441912303i</v>
      </c>
      <c r="U1744" t="str">
        <f t="shared" si="894"/>
        <v>0.0001-988.540019204322i</v>
      </c>
      <c r="V1744" t="str">
        <f t="shared" si="895"/>
        <v>0.00002-0.0158558904314686i</v>
      </c>
      <c r="W1744" t="str">
        <f t="shared" si="896"/>
        <v>0.0000199993584529566-0.0158556361121451i</v>
      </c>
      <c r="X1744" t="str">
        <f t="shared" si="897"/>
        <v>0.000910847296461327-0.0158031628093748i</v>
      </c>
      <c r="Y1744" t="str">
        <f t="shared" si="898"/>
        <v>0.009+1.01159283445591i</v>
      </c>
      <c r="Z1744" t="str">
        <f t="shared" si="899"/>
        <v>-0.190311670710907-0.0128705065232244i</v>
      </c>
      <c r="AA1744" t="str">
        <f t="shared" si="900"/>
        <v>0.119926118587962-12.0495439671631i</v>
      </c>
      <c r="AB1744" t="str">
        <f t="shared" si="901"/>
        <v>1.39225699513186-0.167108466640913i</v>
      </c>
      <c r="AC1744" t="str">
        <f t="shared" si="902"/>
        <v>1.67950642669287-2.49217508101101i</v>
      </c>
      <c r="AD1744" t="str">
        <f t="shared" si="903"/>
        <v>0.305011757886178+0.353100307538645i</v>
      </c>
      <c r="AE1744" t="str">
        <f t="shared" si="904"/>
        <v>-0.0535027174182607-0.0711247652757489i</v>
      </c>
      <c r="AF1744" t="str">
        <f t="shared" si="905"/>
        <v>-14.4963578565742-2.04941480045753i</v>
      </c>
      <c r="AG1744" t="str">
        <f t="shared" si="906"/>
        <v>1.01553442113544-0.0131511220288211i</v>
      </c>
      <c r="AH1744" t="str">
        <f t="shared" si="907"/>
        <v>0.605548417114034+1.13109209108572i</v>
      </c>
      <c r="AI1744">
        <f t="shared" si="908"/>
        <v>2.1644518763386076</v>
      </c>
      <c r="AJ1744">
        <f t="shared" si="909"/>
        <v>61.836910904589764</v>
      </c>
      <c r="AK1744"/>
      <c r="AL1744"/>
      <c r="AM1744"/>
      <c r="AN1744"/>
    </row>
    <row r="1745" spans="1:40" x14ac:dyDescent="0.25">
      <c r="A1745"/>
      <c r="B1745">
        <f t="shared" si="875"/>
        <v>161100</v>
      </c>
      <c r="C1745" s="237" t="str">
        <f t="shared" si="878"/>
        <v>-2.94477176816044E-06+0.0152018773996941i</v>
      </c>
      <c r="D1745" s="208" t="str">
        <f t="shared" si="879"/>
        <v>-5.95702853358951+0.116547726730988i</v>
      </c>
      <c r="E1745" t="str">
        <f t="shared" si="880"/>
        <v>2870</v>
      </c>
      <c r="F1745" t="str">
        <f t="shared" si="881"/>
        <v>0.777000777000777</v>
      </c>
      <c r="G1745" t="str">
        <f t="shared" si="876"/>
        <v>0.777000777000777</v>
      </c>
      <c r="H1745" t="str">
        <f t="shared" si="882"/>
        <v>8.54001572840314+2.16487876269463i</v>
      </c>
      <c r="I1745" t="str">
        <f t="shared" si="883"/>
        <v>632.638220616645i</v>
      </c>
      <c r="J1745" t="str">
        <f t="shared" si="877"/>
        <v>-341.341689250717+136.824969912662i</v>
      </c>
      <c r="K1745" t="str">
        <f t="shared" si="884"/>
        <v>0.640075157385891-1.59681625078362i</v>
      </c>
      <c r="L1745" t="str">
        <f t="shared" si="885"/>
        <v>0.0521127074673006-0.109274721210378i</v>
      </c>
      <c r="M1745" t="str">
        <f t="shared" si="886"/>
        <v>0.692187864853192-1.706090971994i</v>
      </c>
      <c r="N1745" t="str">
        <f t="shared" si="887"/>
        <v>-0.714463955766176i</v>
      </c>
      <c r="O1745" t="str">
        <f t="shared" si="888"/>
        <v>0.755444572645002-0.6552125591449i</v>
      </c>
      <c r="P1745" t="str">
        <f t="shared" si="889"/>
        <v>0.244555427354998+0.6552125591449i</v>
      </c>
      <c r="Q1745" t="str">
        <f t="shared" si="890"/>
        <v>-0.244555427354998+0.0592513966212761i</v>
      </c>
      <c r="R1745" t="str">
        <f t="shared" si="891"/>
        <v>-0.331423444328114-2.75949656236727i</v>
      </c>
      <c r="S1745" t="str">
        <f t="shared" si="892"/>
        <v>0.0741067444358599i</v>
      </c>
      <c r="T1745" t="str">
        <f t="shared" si="893"/>
        <v>0.204497306518985-0.024560712488876i</v>
      </c>
      <c r="U1745" t="str">
        <f t="shared" si="894"/>
        <v>0.0001-987.926400322133i</v>
      </c>
      <c r="V1745" t="str">
        <f t="shared" si="895"/>
        <v>0.00002-0.0158460481655273i</v>
      </c>
      <c r="W1745" t="str">
        <f t="shared" si="896"/>
        <v>0.0000199993584529566-0.0158457940040685i</v>
      </c>
      <c r="X1745" t="str">
        <f t="shared" si="897"/>
        <v>0.000909745179388608-0.0157934153627038i</v>
      </c>
      <c r="Y1745" t="str">
        <f t="shared" si="898"/>
        <v>0.009+1.01222115298663i</v>
      </c>
      <c r="Z1745" t="str">
        <f t="shared" si="899"/>
        <v>-0.190072669201318-0.0128464045978272i</v>
      </c>
      <c r="AA1745" t="str">
        <f t="shared" si="900"/>
        <v>0.119759276285113-12.0418297915927i</v>
      </c>
      <c r="AB1745" t="str">
        <f t="shared" si="901"/>
        <v>1.39223200085308-0.16721105266778i</v>
      </c>
      <c r="AC1745" t="str">
        <f t="shared" si="902"/>
        <v>1.67840882867667-2.49101590910255i</v>
      </c>
      <c r="AD1745" t="str">
        <f t="shared" si="903"/>
        <v>0.305164466816561+0.353286087950684i</v>
      </c>
      <c r="AE1745" t="str">
        <f t="shared" si="904"/>
        <v>-0.0534649687286224-0.0710702959380835i</v>
      </c>
      <c r="AF1745" t="str">
        <f t="shared" si="905"/>
        <v>-14.4970442619927-2.04833103596364i</v>
      </c>
      <c r="AG1745" t="str">
        <f t="shared" si="906"/>
        <v>1.01553254111661-0.01314939399951i</v>
      </c>
      <c r="AH1745" t="str">
        <f t="shared" si="907"/>
        <v>0.605245727442107+1.13022650557865i</v>
      </c>
      <c r="AI1745">
        <f t="shared" si="908"/>
        <v>2.158316294810557</v>
      </c>
      <c r="AJ1745">
        <f t="shared" si="909"/>
        <v>61.830578918165301</v>
      </c>
      <c r="AK1745"/>
      <c r="AL1745"/>
      <c r="AM1745"/>
      <c r="AN1745"/>
    </row>
    <row r="1746" spans="1:40" x14ac:dyDescent="0.25">
      <c r="A1746"/>
      <c r="B1746">
        <f t="shared" si="875"/>
        <v>161200</v>
      </c>
      <c r="C1746" s="237" t="str">
        <f t="shared" si="878"/>
        <v>-2.94111933854863E-06+0.0151924469553641i</v>
      </c>
      <c r="D1746" s="208" t="str">
        <f t="shared" si="879"/>
        <v>-5.95702850558755+0.116475426657791i</v>
      </c>
      <c r="E1746" t="str">
        <f t="shared" si="880"/>
        <v>2870</v>
      </c>
      <c r="F1746" t="str">
        <f t="shared" si="881"/>
        <v>0.777000777000777</v>
      </c>
      <c r="G1746" t="str">
        <f t="shared" si="876"/>
        <v>0.777000777000777</v>
      </c>
      <c r="H1746" t="str">
        <f t="shared" si="882"/>
        <v>8.54070100394291+2.16372372518107i</v>
      </c>
      <c r="I1746" t="str">
        <f t="shared" si="883"/>
        <v>633.030919698343i</v>
      </c>
      <c r="J1746" t="str">
        <f t="shared" si="877"/>
        <v>-341.766826358787+136.909901613415i</v>
      </c>
      <c r="K1746" t="str">
        <f t="shared" si="884"/>
        <v>0.639387045405388-1.59609552521736i</v>
      </c>
      <c r="L1746" t="str">
        <f t="shared" si="885"/>
        <v>0.0520600358160919-0.109232036253578i</v>
      </c>
      <c r="M1746" t="str">
        <f t="shared" si="886"/>
        <v>0.69144708122148-1.70532756147094i</v>
      </c>
      <c r="N1746" t="str">
        <f t="shared" si="887"/>
        <v>-0.714907446738098i</v>
      </c>
      <c r="O1746" t="str">
        <f t="shared" si="888"/>
        <v>0.755153917507837-0.655547527546682i</v>
      </c>
      <c r="P1746" t="str">
        <f t="shared" si="889"/>
        <v>0.244846082492163+0.655547527546682i</v>
      </c>
      <c r="Q1746" t="str">
        <f t="shared" si="890"/>
        <v>-0.244846082492163+0.059359919191416i</v>
      </c>
      <c r="R1746" t="str">
        <f t="shared" si="891"/>
        <v>-0.331421048341774-2.75773517518377i</v>
      </c>
      <c r="S1746" t="str">
        <f t="shared" si="892"/>
        <v>0.0741527448979555i</v>
      </c>
      <c r="T1746" t="str">
        <f t="shared" si="893"/>
        <v>0.204493632941521-0.0245757804515005i</v>
      </c>
      <c r="U1746" t="str">
        <f t="shared" si="894"/>
        <v>0.0001-987.313542753692i</v>
      </c>
      <c r="V1746" t="str">
        <f t="shared" si="895"/>
        <v>0.00002-0.015836218110834i</v>
      </c>
      <c r="W1746" t="str">
        <f t="shared" si="896"/>
        <v>0.0000199993584529565-0.0158359641070441i</v>
      </c>
      <c r="X1746" t="str">
        <f t="shared" si="897"/>
        <v>0.000908645104124464-0.0157836798946819i</v>
      </c>
      <c r="Y1746" t="str">
        <f t="shared" si="898"/>
        <v>0.009+1.01284947151735i</v>
      </c>
      <c r="Z1746" t="str">
        <f t="shared" si="899"/>
        <v>-0.189834119348639-0.0128223636536228i</v>
      </c>
      <c r="AA1746" t="str">
        <f t="shared" si="900"/>
        <v>0.119592790170147-12.0341256297218i</v>
      </c>
      <c r="AB1746" t="str">
        <f t="shared" si="901"/>
        <v>1.39220699088014-0.167313636413798i</v>
      </c>
      <c r="AC1746" t="str">
        <f t="shared" si="902"/>
        <v>1.67731290471384-2.4898574783673i</v>
      </c>
      <c r="AD1746" t="str">
        <f t="shared" si="903"/>
        <v>0.30531725695608+0.353471804471712i</v>
      </c>
      <c r="AE1746" t="str">
        <f t="shared" si="904"/>
        <v>-0.0534272885779611-0.0710158976148794i</v>
      </c>
      <c r="AF1746" t="str">
        <f t="shared" si="905"/>
        <v>-14.4977295095305-2.04724829852328i</v>
      </c>
      <c r="AG1746" t="str">
        <f t="shared" si="906"/>
        <v>1.01553066099609-0.0131476718429935i</v>
      </c>
      <c r="AH1746" t="str">
        <f t="shared" si="907"/>
        <v>0.604943547750923+1.12936206008531i</v>
      </c>
      <c r="AI1746">
        <f t="shared" si="908"/>
        <v>2.1521849280026171</v>
      </c>
      <c r="AJ1746">
        <f t="shared" si="909"/>
        <v>61.824241945231208</v>
      </c>
      <c r="AK1746"/>
      <c r="AL1746"/>
      <c r="AM1746"/>
      <c r="AN1746"/>
    </row>
    <row r="1747" spans="1:40" x14ac:dyDescent="0.25">
      <c r="A1747"/>
      <c r="B1747">
        <f t="shared" si="875"/>
        <v>161300</v>
      </c>
      <c r="C1747" s="237" t="str">
        <f t="shared" si="878"/>
        <v>-2.93747369994207E-06+0.0151830282040822i</v>
      </c>
      <c r="D1747" s="208" t="str">
        <f t="shared" si="879"/>
        <v>-5.95702847763766+0.116403216231297i</v>
      </c>
      <c r="E1747" t="str">
        <f t="shared" si="880"/>
        <v>2870</v>
      </c>
      <c r="F1747" t="str">
        <f t="shared" si="881"/>
        <v>0.777000777000777</v>
      </c>
      <c r="G1747" t="str">
        <f t="shared" si="876"/>
        <v>0.777000777000777</v>
      </c>
      <c r="H1747" t="str">
        <f t="shared" si="882"/>
        <v>8.54138512408251+2.16256980315174i</v>
      </c>
      <c r="I1747" t="str">
        <f t="shared" si="883"/>
        <v>633.423618780042i</v>
      </c>
      <c r="J1747" t="str">
        <f t="shared" si="877"/>
        <v>-342.192227281384+136.994833314167i</v>
      </c>
      <c r="K1747" t="str">
        <f t="shared" si="884"/>
        <v>0.6386999857034-1.59537528084158i</v>
      </c>
      <c r="L1747" t="str">
        <f t="shared" si="885"/>
        <v>0.052007437944657-0.109189369081277i</v>
      </c>
      <c r="M1747" t="str">
        <f t="shared" si="886"/>
        <v>0.690707423648057-1.70456464992286i</v>
      </c>
      <c r="N1747" t="str">
        <f t="shared" si="887"/>
        <v>-0.71535093771002i</v>
      </c>
      <c r="O1747" t="str">
        <f t="shared" si="888"/>
        <v>0.754863113843798-0.655882367012596i</v>
      </c>
      <c r="P1747" t="str">
        <f t="shared" si="889"/>
        <v>0.245136886156202+0.655882367012596i</v>
      </c>
      <c r="Q1747" t="str">
        <f t="shared" si="890"/>
        <v>-0.245136886156202+0.0594685706974241i</v>
      </c>
      <c r="R1747" t="str">
        <f t="shared" si="891"/>
        <v>-0.331418650808074-2.75597594092034i</v>
      </c>
      <c r="S1747" t="str">
        <f t="shared" si="892"/>
        <v>0.0741987453600509i</v>
      </c>
      <c r="T1747" t="str">
        <f t="shared" si="893"/>
        <v>0.204489957058775-0.0245908480788799i</v>
      </c>
      <c r="U1747" t="str">
        <f t="shared" si="894"/>
        <v>0.0001-986.701445083043i</v>
      </c>
      <c r="V1747" t="str">
        <f t="shared" si="895"/>
        <v>0.00002-0.0158264002446773i</v>
      </c>
      <c r="W1747" t="str">
        <f t="shared" si="896"/>
        <v>0.0000199993584529565-0.0158261463983608i</v>
      </c>
      <c r="X1747" t="str">
        <f t="shared" si="897"/>
        <v>0.000907547065633751-0.0157739563833135i</v>
      </c>
      <c r="Y1747" t="str">
        <f t="shared" si="898"/>
        <v>0.009+1.01347779004807i</v>
      </c>
      <c r="Z1747" t="str">
        <f t="shared" si="899"/>
        <v>-0.18959602001135-0.0127983834966548i</v>
      </c>
      <c r="AA1747" t="str">
        <f t="shared" si="900"/>
        <v>0.119426659213905-12.0264314618087i</v>
      </c>
      <c r="AB1747" t="str">
        <f t="shared" si="901"/>
        <v>1.39218196521267-0.167416217877445i</v>
      </c>
      <c r="AC1747" t="str">
        <f t="shared" si="902"/>
        <v>1.67621865162366-2.48869978868869i</v>
      </c>
      <c r="AD1747" t="str">
        <f t="shared" si="903"/>
        <v>0.30547012828033+0.353657457068802i</v>
      </c>
      <c r="AE1747" t="str">
        <f t="shared" si="904"/>
        <v>-0.0533896767922893-0.0709615701560843i</v>
      </c>
      <c r="AF1747" t="str">
        <f t="shared" si="905"/>
        <v>-14.4984136017202-2.04616658692044i</v>
      </c>
      <c r="AG1747" t="str">
        <f t="shared" si="906"/>
        <v>1.01552878077201-0.0131459555466979i</v>
      </c>
      <c r="AH1747" t="str">
        <f t="shared" si="907"/>
        <v>0.604641876806563+1.12849875219905i</v>
      </c>
      <c r="AI1747">
        <f t="shared" si="908"/>
        <v>2.1460577695882046</v>
      </c>
      <c r="AJ1747">
        <f t="shared" si="909"/>
        <v>61.817899991678381</v>
      </c>
      <c r="AK1747"/>
      <c r="AL1747"/>
      <c r="AM1747"/>
      <c r="AN1747"/>
    </row>
    <row r="1748" spans="1:40" x14ac:dyDescent="0.25">
      <c r="A1748"/>
      <c r="B1748">
        <f t="shared" si="875"/>
        <v>161400</v>
      </c>
      <c r="C1748" s="237" t="str">
        <f t="shared" si="878"/>
        <v>-2.93383483551567E-06+0.0151736211241142i</v>
      </c>
      <c r="D1748" s="208" t="str">
        <f t="shared" si="879"/>
        <v>-5.95702844973969+0.116331095284876i</v>
      </c>
      <c r="E1748" t="str">
        <f t="shared" si="880"/>
        <v>2870</v>
      </c>
      <c r="F1748" t="str">
        <f t="shared" si="881"/>
        <v>0.777000777000777</v>
      </c>
      <c r="G1748" t="str">
        <f t="shared" si="876"/>
        <v>0.777000777000777</v>
      </c>
      <c r="H1748" t="str">
        <f t="shared" si="882"/>
        <v>8.54206809134786+2.16141699522511i</v>
      </c>
      <c r="I1748" t="str">
        <f t="shared" si="883"/>
        <v>633.816317861741i</v>
      </c>
      <c r="J1748" t="str">
        <f t="shared" si="877"/>
        <v>-342.617892018506+137.07976501492i</v>
      </c>
      <c r="K1748" t="str">
        <f t="shared" si="884"/>
        <v>0.638013976263531-1.59465551755187i</v>
      </c>
      <c r="L1748" t="str">
        <f t="shared" si="885"/>
        <v>0.0519549137283631-0.109146719719745i</v>
      </c>
      <c r="M1748" t="str">
        <f t="shared" si="886"/>
        <v>0.689968889991894-1.70380223727162i</v>
      </c>
      <c r="N1748" t="str">
        <f t="shared" si="887"/>
        <v>-0.715794428681942i</v>
      </c>
      <c r="O1748" t="str">
        <f t="shared" si="888"/>
        <v>0.754572161710081-0.656217077476786i</v>
      </c>
      <c r="P1748" t="str">
        <f t="shared" si="889"/>
        <v>0.245427838289919+0.656217077476786i</v>
      </c>
      <c r="Q1748" t="str">
        <f t="shared" si="890"/>
        <v>-0.245427838289919+0.0595773512051559i</v>
      </c>
      <c r="R1748" t="str">
        <f t="shared" si="891"/>
        <v>-0.331416251726923-2.75421885557464i</v>
      </c>
      <c r="S1748" t="str">
        <f t="shared" si="892"/>
        <v>0.0742447458221465i</v>
      </c>
      <c r="T1748" t="str">
        <f t="shared" si="893"/>
        <v>0.204486278870702-0.0246059153707939i</v>
      </c>
      <c r="U1748" t="str">
        <f t="shared" si="894"/>
        <v>0.0001-986.090105897736i</v>
      </c>
      <c r="V1748" t="str">
        <f t="shared" si="895"/>
        <v>0.00002-0.0158165945444018i</v>
      </c>
      <c r="W1748" t="str">
        <f t="shared" si="896"/>
        <v>0.0000199993584529566-0.0158163408553636i</v>
      </c>
      <c r="X1748" t="str">
        <f t="shared" si="897"/>
        <v>0.000906451058896793-0.0157642448066566i</v>
      </c>
      <c r="Y1748" t="str">
        <f t="shared" si="898"/>
        <v>0.009+1.01410610857879i</v>
      </c>
      <c r="Z1748" t="str">
        <f t="shared" si="899"/>
        <v>-0.189358370051549-0.0127744639337098i</v>
      </c>
      <c r="AA1748" t="str">
        <f t="shared" si="900"/>
        <v>0.119260882390979-12.0187472681643i</v>
      </c>
      <c r="AB1748" t="str">
        <f t="shared" si="901"/>
        <v>1.39215692385038-0.16751879705722i</v>
      </c>
      <c r="AC1748" t="str">
        <f t="shared" si="902"/>
        <v>1.67512606623243-2.4875428399478i</v>
      </c>
      <c r="AD1748" t="str">
        <f t="shared" si="903"/>
        <v>0.305623080764896+0.35384304570904i</v>
      </c>
      <c r="AE1748" t="str">
        <f t="shared" si="904"/>
        <v>-0.0533521331981695-0.07090731341208i</v>
      </c>
      <c r="AF1748" t="str">
        <f t="shared" si="905"/>
        <v>-14.4990965410875-2.04508589994023i</v>
      </c>
      <c r="AG1748" t="str">
        <f t="shared" si="906"/>
        <v>1.0155269004425-0.0131442450980822i</v>
      </c>
      <c r="AH1748" t="str">
        <f t="shared" si="907"/>
        <v>0.604340713378774+1.12763657952008i</v>
      </c>
      <c r="AI1748">
        <f t="shared" si="908"/>
        <v>2.1399348132545026</v>
      </c>
      <c r="AJ1748">
        <f t="shared" si="909"/>
        <v>61.811553063390527</v>
      </c>
      <c r="AK1748"/>
      <c r="AL1748"/>
      <c r="AM1748"/>
      <c r="AN1748"/>
    </row>
    <row r="1749" spans="1:40" x14ac:dyDescent="0.25">
      <c r="A1749"/>
      <c r="B1749">
        <f t="shared" si="875"/>
        <v>161500</v>
      </c>
      <c r="C1749" s="237" t="str">
        <f t="shared" si="878"/>
        <v>-2.93020272849648E-06+0.0151642256937794i</v>
      </c>
      <c r="D1749" s="208" t="str">
        <f t="shared" si="879"/>
        <v>-5.95702842189354+0.116259063652309i</v>
      </c>
      <c r="E1749" t="str">
        <f t="shared" si="880"/>
        <v>2870</v>
      </c>
      <c r="F1749" t="str">
        <f t="shared" si="881"/>
        <v>0.777000777000777</v>
      </c>
      <c r="G1749" t="str">
        <f t="shared" si="876"/>
        <v>0.777000777000777</v>
      </c>
      <c r="H1749" t="str">
        <f t="shared" si="882"/>
        <v>8.54274990825827+2.16026530002129i</v>
      </c>
      <c r="I1749" t="str">
        <f t="shared" si="883"/>
        <v>634.209016943439i</v>
      </c>
      <c r="J1749" t="str">
        <f t="shared" si="877"/>
        <v>-343.043820570153+137.164696715673i</v>
      </c>
      <c r="K1749" t="str">
        <f t="shared" si="884"/>
        <v>0.637329015073825-1.59393623524234i</v>
      </c>
      <c r="L1749" t="str">
        <f t="shared" si="885"/>
        <v>0.0519024630428049-0.109104088195077i</v>
      </c>
      <c r="M1749" t="str">
        <f t="shared" si="886"/>
        <v>0.68923147811663-1.70304032343742i</v>
      </c>
      <c r="N1749" t="str">
        <f t="shared" si="887"/>
        <v>-0.716237919653864i</v>
      </c>
      <c r="O1749" t="str">
        <f t="shared" si="888"/>
        <v>0.754281061163914-0.65655165887342i</v>
      </c>
      <c r="P1749" t="str">
        <f t="shared" si="889"/>
        <v>0.245718938836086+0.65655165887342i</v>
      </c>
      <c r="Q1749" t="str">
        <f t="shared" si="890"/>
        <v>-0.245718938836086+0.0596862607804439i</v>
      </c>
      <c r="R1749" t="str">
        <f t="shared" si="891"/>
        <v>-0.331413851098193-2.75246391515424i</v>
      </c>
      <c r="S1749" t="str">
        <f t="shared" si="892"/>
        <v>0.0742907462842421i</v>
      </c>
      <c r="T1749" t="str">
        <f t="shared" si="893"/>
        <v>0.204482598377255-0.0246209823270194i</v>
      </c>
      <c r="U1749" t="str">
        <f t="shared" si="894"/>
        <v>0.0001-985.479523788829i</v>
      </c>
      <c r="V1749" t="str">
        <f t="shared" si="895"/>
        <v>0.00002-0.0158068009874083i</v>
      </c>
      <c r="W1749" t="str">
        <f t="shared" si="896"/>
        <v>0.0000199993584529565-0.0158065474554536i</v>
      </c>
      <c r="X1749" t="str">
        <f t="shared" si="897"/>
        <v>0.000905357078909351-0.0157545451428225i</v>
      </c>
      <c r="Y1749" t="str">
        <f t="shared" si="898"/>
        <v>0.009+1.0147344271095i</v>
      </c>
      <c r="Z1749" t="str">
        <f t="shared" si="899"/>
        <v>-0.189121168334929-0.0127506047723142i</v>
      </c>
      <c r="AA1749" t="str">
        <f t="shared" si="900"/>
        <v>0.119095458679693-12.0110730291519i</v>
      </c>
      <c r="AB1749" t="str">
        <f t="shared" si="901"/>
        <v>1.39213186679294-0.167621373951604i</v>
      </c>
      <c r="AC1749" t="str">
        <f t="shared" si="902"/>
        <v>1.6740351453734-2.48638663202319i</v>
      </c>
      <c r="AD1749" t="str">
        <f t="shared" si="903"/>
        <v>0.305776114385345+0.354028570359505i</v>
      </c>
      <c r="AE1749" t="str">
        <f t="shared" si="904"/>
        <v>-0.0533146576227101-0.070853127233676i</v>
      </c>
      <c r="AF1749" t="str">
        <f t="shared" si="905"/>
        <v>-14.4997783301518-2.04400623636898i</v>
      </c>
      <c r="AG1749" t="str">
        <f t="shared" si="906"/>
        <v>1.01552502000572-0.0131425404846376i</v>
      </c>
      <c r="AH1749" t="str">
        <f t="shared" si="907"/>
        <v>0.604040056240938+1.12677553965542i</v>
      </c>
      <c r="AI1749">
        <f t="shared" si="908"/>
        <v>2.1338160527022145</v>
      </c>
      <c r="AJ1749">
        <f t="shared" si="909"/>
        <v>61.805201166244281</v>
      </c>
      <c r="AK1749"/>
      <c r="AL1749"/>
      <c r="AM1749"/>
      <c r="AN1749"/>
    </row>
    <row r="1750" spans="1:40" x14ac:dyDescent="0.25">
      <c r="A1750"/>
      <c r="B1750">
        <f t="shared" si="875"/>
        <v>161600</v>
      </c>
      <c r="C1750" s="237" t="str">
        <f t="shared" si="878"/>
        <v>-2.92657736216336E-06+0.0151548418914511i</v>
      </c>
      <c r="D1750" s="208" t="str">
        <f t="shared" si="879"/>
        <v>-5.95702839409907+0.116187121167792i</v>
      </c>
      <c r="E1750" t="str">
        <f t="shared" si="880"/>
        <v>2870</v>
      </c>
      <c r="F1750" t="str">
        <f t="shared" si="881"/>
        <v>0.777000777000777</v>
      </c>
      <c r="G1750" t="str">
        <f t="shared" si="876"/>
        <v>0.777000777000777</v>
      </c>
      <c r="H1750" t="str">
        <f t="shared" si="882"/>
        <v>8.54343057732629+2.15911471616195i</v>
      </c>
      <c r="I1750" t="str">
        <f t="shared" si="883"/>
        <v>634.601716025138i</v>
      </c>
      <c r="J1750" t="str">
        <f t="shared" si="877"/>
        <v>-343.470012936326+137.249628416426i</v>
      </c>
      <c r="K1750" t="str">
        <f t="shared" si="884"/>
        <v>0.636645100126781-1.59321743380563i</v>
      </c>
      <c r="L1750" t="str">
        <f t="shared" si="885"/>
        <v>0.051850085763802-0.109061474533199i</v>
      </c>
      <c r="M1750" t="str">
        <f t="shared" si="886"/>
        <v>0.688495185890583-1.70227890833883i</v>
      </c>
      <c r="N1750" t="str">
        <f t="shared" si="887"/>
        <v>-0.716681410625785i</v>
      </c>
      <c r="O1750" t="str">
        <f t="shared" si="888"/>
        <v>0.75398981226255-0.65688611113669i</v>
      </c>
      <c r="P1750" t="str">
        <f t="shared" si="889"/>
        <v>0.24601018773745+0.65688611113669i</v>
      </c>
      <c r="Q1750" t="str">
        <f t="shared" si="890"/>
        <v>-0.24601018773745+0.059795299489095i</v>
      </c>
      <c r="R1750" t="str">
        <f t="shared" si="891"/>
        <v>-0.331411448921779-2.75071111567657i</v>
      </c>
      <c r="S1750" t="str">
        <f t="shared" si="892"/>
        <v>0.0743367467463375i</v>
      </c>
      <c r="T1750" t="str">
        <f t="shared" si="893"/>
        <v>0.204478915578385-0.0246360489473351i</v>
      </c>
      <c r="U1750" t="str">
        <f t="shared" si="894"/>
        <v>0.0001-984.869697350839i</v>
      </c>
      <c r="V1750" t="str">
        <f t="shared" si="895"/>
        <v>0.00002-0.0157970195511537i</v>
      </c>
      <c r="W1750" t="str">
        <f t="shared" si="896"/>
        <v>0.0000199993584529566-0.015796766176088i</v>
      </c>
      <c r="X1750" t="str">
        <f t="shared" si="897"/>
        <v>0.000904265120682591-0.0157448573699762i</v>
      </c>
      <c r="Y1750" t="str">
        <f t="shared" si="898"/>
        <v>0.009+1.01536274564022i</v>
      </c>
      <c r="Z1750" t="str">
        <f t="shared" si="899"/>
        <v>-0.188884413730781-0.0127268058207319i</v>
      </c>
      <c r="AA1750" t="str">
        <f t="shared" si="900"/>
        <v>0.118930387062083-12.0034087251866i</v>
      </c>
      <c r="AB1750" t="str">
        <f t="shared" si="901"/>
        <v>1.39210679404002-0.16772394855909i</v>
      </c>
      <c r="AC1750" t="str">
        <f t="shared" si="902"/>
        <v>1.67294588588668-2.48523116479101i</v>
      </c>
      <c r="AD1750" t="str">
        <f t="shared" si="903"/>
        <v>0.305929229117227+0.354214030987294i</v>
      </c>
      <c r="AE1750" t="str">
        <f t="shared" si="904"/>
        <v>-0.0532772498935633-0.070799011472113i</v>
      </c>
      <c r="AF1750" t="str">
        <f t="shared" si="905"/>
        <v>-14.5004589714254-2.04292759499416i</v>
      </c>
      <c r="AG1750" t="str">
        <f t="shared" si="906"/>
        <v>1.0155231394598-0.0131408416938872i</v>
      </c>
      <c r="AH1750" t="str">
        <f t="shared" si="907"/>
        <v>0.603739904170047+1.12591563021893i</v>
      </c>
      <c r="AI1750">
        <f t="shared" si="908"/>
        <v>2.1277014816458117</v>
      </c>
      <c r="AJ1750">
        <f t="shared" si="909"/>
        <v>61.798844306110915</v>
      </c>
      <c r="AK1750"/>
      <c r="AL1750"/>
      <c r="AM1750"/>
      <c r="AN1750"/>
    </row>
    <row r="1751" spans="1:40" x14ac:dyDescent="0.25">
      <c r="A1751"/>
      <c r="B1751">
        <f t="shared" si="875"/>
        <v>161700</v>
      </c>
      <c r="C1751" s="237" t="str">
        <f t="shared" si="878"/>
        <v>-2.92295871984704E-06+0.0151454696955561i</v>
      </c>
      <c r="D1751" s="208" t="str">
        <f t="shared" si="879"/>
        <v>-5.95702836635615+0.11611526766593i</v>
      </c>
      <c r="E1751" t="str">
        <f t="shared" si="880"/>
        <v>2870</v>
      </c>
      <c r="F1751" t="str">
        <f t="shared" si="881"/>
        <v>0.777000777000777</v>
      </c>
      <c r="G1751" t="str">
        <f t="shared" si="876"/>
        <v>0.777000777000777</v>
      </c>
      <c r="H1751" t="str">
        <f t="shared" si="882"/>
        <v>8.54411010105786+2.15796524227036i</v>
      </c>
      <c r="I1751" t="str">
        <f t="shared" si="883"/>
        <v>634.994415106837i</v>
      </c>
      <c r="J1751" t="str">
        <f t="shared" si="877"/>
        <v>-343.896469117025+137.334560117178i</v>
      </c>
      <c r="K1751" t="str">
        <f t="shared" si="884"/>
        <v>0.635962229419335-1.59249911313288i</v>
      </c>
      <c r="L1751" t="str">
        <f t="shared" si="885"/>
        <v>0.0517977817674004-0.109018878759865i</v>
      </c>
      <c r="M1751" t="str">
        <f t="shared" si="886"/>
        <v>0.687760011186735-1.70151799189274i</v>
      </c>
      <c r="N1751" t="str">
        <f t="shared" si="887"/>
        <v>-0.717124901597707i</v>
      </c>
      <c r="O1751" t="str">
        <f t="shared" si="888"/>
        <v>0.753698415063274-0.657220434200816i</v>
      </c>
      <c r="P1751" t="str">
        <f t="shared" si="889"/>
        <v>0.246301584936726+0.657220434200816i</v>
      </c>
      <c r="Q1751" t="str">
        <f t="shared" si="890"/>
        <v>-0.246301584936726+0.059904467396891i</v>
      </c>
      <c r="R1751" t="str">
        <f t="shared" si="891"/>
        <v>-0.331409045197556-2.74896045316893i</v>
      </c>
      <c r="S1751" t="str">
        <f t="shared" si="892"/>
        <v>0.0743827472084331i</v>
      </c>
      <c r="T1751" t="str">
        <f t="shared" si="893"/>
        <v>0.204475230474044-0.024651115231518i</v>
      </c>
      <c r="U1751" t="str">
        <f t="shared" si="894"/>
        <v>0.0001-984.260625181789i</v>
      </c>
      <c r="V1751" t="str">
        <f t="shared" si="895"/>
        <v>0.00002-0.0157872502131506i</v>
      </c>
      <c r="W1751" t="str">
        <f t="shared" si="896"/>
        <v>0.0000199993584529566-0.01578699699478i</v>
      </c>
      <c r="X1751" t="str">
        <f t="shared" si="897"/>
        <v>0.000903175179243019-0.0157351814663358i</v>
      </c>
      <c r="Y1751" t="str">
        <f t="shared" si="898"/>
        <v>0.009+1.01599106417094i</v>
      </c>
      <c r="Z1751" t="str">
        <f t="shared" si="899"/>
        <v>-0.188648105111971-0.0127030668879604i</v>
      </c>
      <c r="AA1751" t="str">
        <f t="shared" si="900"/>
        <v>0.118765666523894-11.9957543367357i</v>
      </c>
      <c r="AB1751" t="str">
        <f t="shared" si="901"/>
        <v>1.39208170559129-0.167826520878161i</v>
      </c>
      <c r="AC1751" t="str">
        <f t="shared" si="902"/>
        <v>1.67185828461936-2.48407643812491i</v>
      </c>
      <c r="AD1751" t="str">
        <f t="shared" si="903"/>
        <v>0.306082424936087+0.3543994275595i</v>
      </c>
      <c r="AE1751" t="str">
        <f t="shared" si="904"/>
        <v>-0.0532399098389265-0.0707449659790588i</v>
      </c>
      <c r="AF1751" t="str">
        <f t="shared" si="905"/>
        <v>-14.501138467414-2.04184997460443i</v>
      </c>
      <c r="AG1751" t="str">
        <f t="shared" si="906"/>
        <v>1.01552125880292-0.013139148713387i</v>
      </c>
      <c r="AH1751" t="str">
        <f t="shared" si="907"/>
        <v>0.603440255946721+1.1250568488312i</v>
      </c>
      <c r="AI1751">
        <f t="shared" si="908"/>
        <v>2.1215910938130862</v>
      </c>
      <c r="AJ1751">
        <f t="shared" si="909"/>
        <v>61.792482488853253</v>
      </c>
      <c r="AK1751"/>
      <c r="AL1751"/>
      <c r="AM1751"/>
      <c r="AN1751"/>
    </row>
    <row r="1752" spans="1:40" x14ac:dyDescent="0.25">
      <c r="A1752"/>
      <c r="B1752">
        <f t="shared" si="875"/>
        <v>161800</v>
      </c>
      <c r="C1752" s="237" t="str">
        <f t="shared" si="878"/>
        <v>-2.91934678492956E-06+0.0151361090845745i</v>
      </c>
      <c r="D1752" s="208" t="str">
        <f t="shared" si="879"/>
        <v>-5.95702833866464+0.116043502981738i</v>
      </c>
      <c r="E1752" t="str">
        <f t="shared" si="880"/>
        <v>2870</v>
      </c>
      <c r="F1752" t="str">
        <f t="shared" si="881"/>
        <v>0.777000777000777</v>
      </c>
      <c r="G1752" t="str">
        <f t="shared" si="876"/>
        <v>0.777000777000777</v>
      </c>
      <c r="H1752" t="str">
        <f t="shared" si="882"/>
        <v>8.54478848195226+2.15681687697139i</v>
      </c>
      <c r="I1752" t="str">
        <f t="shared" si="883"/>
        <v>635.387114188536i</v>
      </c>
      <c r="J1752" t="str">
        <f t="shared" si="877"/>
        <v>-344.32318911225+137.419491817931i</v>
      </c>
      <c r="K1752" t="str">
        <f t="shared" si="884"/>
        <v>0.635280400952861-1.5917812731138i</v>
      </c>
      <c r="L1752" t="str">
        <f t="shared" si="885"/>
        <v>0.0517455509298708-0.108976300900656i</v>
      </c>
      <c r="M1752" t="str">
        <f t="shared" si="886"/>
        <v>0.687025951882732-1.70075757401446i</v>
      </c>
      <c r="N1752" t="str">
        <f t="shared" si="887"/>
        <v>-0.717568392569629i</v>
      </c>
      <c r="O1752" t="str">
        <f t="shared" si="888"/>
        <v>0.753406869623398-0.657554628000041i</v>
      </c>
      <c r="P1752" t="str">
        <f t="shared" si="889"/>
        <v>0.246593130376602+0.657554628000041i</v>
      </c>
      <c r="Q1752" t="str">
        <f t="shared" si="890"/>
        <v>-0.246593130376602+0.060013764569588i</v>
      </c>
      <c r="R1752" t="str">
        <f t="shared" si="891"/>
        <v>-0.331406639925418-2.74721192366842i</v>
      </c>
      <c r="S1752" t="str">
        <f t="shared" si="892"/>
        <v>0.0744287476705285i</v>
      </c>
      <c r="T1752" t="str">
        <f t="shared" si="893"/>
        <v>0.204471543064184-0.0246661811793466i</v>
      </c>
      <c r="U1752" t="str">
        <f t="shared" si="894"/>
        <v>0.0001-983.652305883158i</v>
      </c>
      <c r="V1752" t="str">
        <f t="shared" si="895"/>
        <v>0.00002-0.0157774929509669i</v>
      </c>
      <c r="W1752" t="str">
        <f t="shared" si="896"/>
        <v>0.0000199993584529566-0.0157772398890977i</v>
      </c>
      <c r="X1752" t="str">
        <f t="shared" si="897"/>
        <v>0.000902087249632344-0.0157255174101719i</v>
      </c>
      <c r="Y1752" t="str">
        <f t="shared" si="898"/>
        <v>0.009+1.01661938270166i</v>
      </c>
      <c r="Z1752" t="str">
        <f t="shared" si="899"/>
        <v>-0.188412241354918-0.0126793877837261i</v>
      </c>
      <c r="AA1752" t="str">
        <f t="shared" si="900"/>
        <v>0.118601296054546-11.9881098443181i</v>
      </c>
      <c r="AB1752" t="str">
        <f t="shared" si="901"/>
        <v>1.39205660144642-0.167929090907308i</v>
      </c>
      <c r="AC1752" t="str">
        <f t="shared" si="902"/>
        <v>1.6707723384254-2.48292245189622i</v>
      </c>
      <c r="AD1752" t="str">
        <f t="shared" si="903"/>
        <v>0.306235701817444+0.35458476004322i</v>
      </c>
      <c r="AE1752" t="str">
        <f t="shared" si="904"/>
        <v>-0.0532026372875331-0.0706909906066033i</v>
      </c>
      <c r="AF1752" t="str">
        <f t="shared" si="905"/>
        <v>-14.5018168206169-2.04077337398965i</v>
      </c>
      <c r="AG1752" t="str">
        <f t="shared" si="906"/>
        <v>1.01551937803322-0.0131374615307241i</v>
      </c>
      <c r="AH1752" t="str">
        <f t="shared" si="907"/>
        <v>0.603141110355162+1.12419919311957i</v>
      </c>
      <c r="AI1752">
        <f t="shared" si="908"/>
        <v>2.1154848829452519</v>
      </c>
      <c r="AJ1752">
        <f t="shared" si="909"/>
        <v>61.786115720327921</v>
      </c>
      <c r="AK1752"/>
      <c r="AL1752"/>
      <c r="AM1752"/>
      <c r="AN1752"/>
    </row>
    <row r="1753" spans="1:40" x14ac:dyDescent="0.25">
      <c r="A1753"/>
      <c r="B1753">
        <f t="shared" si="875"/>
        <v>161900</v>
      </c>
      <c r="C1753" s="237" t="str">
        <f t="shared" si="878"/>
        <v>-2.91574154084433E-06+0.0151267600370393i</v>
      </c>
      <c r="D1753" s="208" t="str">
        <f t="shared" si="879"/>
        <v>-5.95702831102444+0.115971826950635i</v>
      </c>
      <c r="E1753" t="str">
        <f t="shared" si="880"/>
        <v>2870</v>
      </c>
      <c r="F1753" t="str">
        <f t="shared" si="881"/>
        <v>0.777000777000777</v>
      </c>
      <c r="G1753" t="str">
        <f t="shared" si="876"/>
        <v>0.777000777000777</v>
      </c>
      <c r="H1753" t="str">
        <f t="shared" si="882"/>
        <v>8.54546572250222+2.1556696188915i</v>
      </c>
      <c r="I1753" t="str">
        <f t="shared" si="883"/>
        <v>635.779813270234i</v>
      </c>
      <c r="J1753" t="str">
        <f t="shared" si="877"/>
        <v>-344.750172922+137.504423518684i</v>
      </c>
      <c r="K1753" t="str">
        <f t="shared" si="884"/>
        <v>0.634599612733146-1.59106391363663i</v>
      </c>
      <c r="L1753" t="str">
        <f t="shared" si="885"/>
        <v>0.0516933931277103-0.108933740980986i</v>
      </c>
      <c r="M1753" t="str">
        <f t="shared" si="886"/>
        <v>0.686293005860856-1.69999765461762i</v>
      </c>
      <c r="N1753" t="str">
        <f t="shared" si="887"/>
        <v>-0.718011883541551i</v>
      </c>
      <c r="O1753" t="str">
        <f t="shared" si="888"/>
        <v>0.753115176000266-0.657888692468634i</v>
      </c>
      <c r="P1753" t="str">
        <f t="shared" si="889"/>
        <v>0.246884823999734+0.657888692468634i</v>
      </c>
      <c r="Q1753" t="str">
        <f t="shared" si="890"/>
        <v>-0.246884823999734+0.060123191072917i</v>
      </c>
      <c r="R1753" t="str">
        <f t="shared" si="891"/>
        <v>-0.331404233105238-2.74546552322197i</v>
      </c>
      <c r="S1753" t="str">
        <f t="shared" si="892"/>
        <v>0.0744747481326241i</v>
      </c>
      <c r="T1753" t="str">
        <f t="shared" si="893"/>
        <v>0.204467853348759-0.024681246790598i</v>
      </c>
      <c r="U1753" t="str">
        <f t="shared" si="894"/>
        <v>0.000100000000000001-983.04473805989i</v>
      </c>
      <c r="V1753" t="str">
        <f t="shared" si="895"/>
        <v>0.00002-0.0157677477422263i</v>
      </c>
      <c r="W1753" t="str">
        <f t="shared" si="896"/>
        <v>0.0000199993584529565-0.0157674948366651i</v>
      </c>
      <c r="X1753" t="str">
        <f t="shared" si="897"/>
        <v>0.000901001326907531-0.0157158651798083i</v>
      </c>
      <c r="Y1753" t="str">
        <f t="shared" si="898"/>
        <v>0.009+1.01724770123237i</v>
      </c>
      <c r="Z1753" t="str">
        <f t="shared" si="899"/>
        <v>-0.188176821339601-0.0126557683184839i</v>
      </c>
      <c r="AA1753" t="str">
        <f t="shared" si="900"/>
        <v>0.118437274647137-11.9804752285047i</v>
      </c>
      <c r="AB1753" t="str">
        <f t="shared" si="901"/>
        <v>1.39203148160511-0.168031658645014i</v>
      </c>
      <c r="AC1753" t="str">
        <f t="shared" si="902"/>
        <v>1.66968804416568-2.48176920597385i</v>
      </c>
      <c r="AD1753" t="str">
        <f t="shared" si="903"/>
        <v>0.306389059736811+0.354770028405562i</v>
      </c>
      <c r="AE1753" t="str">
        <f t="shared" si="904"/>
        <v>-0.0531654320686593-0.0706370852072656i</v>
      </c>
      <c r="AF1753" t="str">
        <f t="shared" si="905"/>
        <v>-14.5024940335267-2.03969779194086i</v>
      </c>
      <c r="AG1753" t="str">
        <f t="shared" si="906"/>
        <v>1.01551749714889-0.0131357801335185i</v>
      </c>
      <c r="AH1753" t="str">
        <f t="shared" si="907"/>
        <v>0.602842466183181+1.12334266071812i</v>
      </c>
      <c r="AI1753">
        <f t="shared" si="908"/>
        <v>2.1093828427971402</v>
      </c>
      <c r="AJ1753">
        <f t="shared" si="909"/>
        <v>61.779744006384092</v>
      </c>
      <c r="AK1753"/>
      <c r="AL1753"/>
      <c r="AM1753"/>
      <c r="AN1753"/>
    </row>
    <row r="1754" spans="1:40" x14ac:dyDescent="0.25">
      <c r="A1754"/>
      <c r="B1754">
        <f t="shared" si="875"/>
        <v>162000</v>
      </c>
      <c r="C1754" s="237" t="str">
        <f t="shared" si="878"/>
        <v>-2.91214297107588E-06+0.0151174225315368i</v>
      </c>
      <c r="D1754" s="208" t="str">
        <f t="shared" si="879"/>
        <v>-5.9570282834354+0.115900239408449i</v>
      </c>
      <c r="E1754" t="str">
        <f t="shared" si="880"/>
        <v>2870</v>
      </c>
      <c r="F1754" t="str">
        <f t="shared" si="881"/>
        <v>0.777000777000777</v>
      </c>
      <c r="G1754" t="str">
        <f t="shared" si="876"/>
        <v>0.777000777000777</v>
      </c>
      <c r="H1754" t="str">
        <f t="shared" si="882"/>
        <v>8.54614182519382+2.15452346665873i</v>
      </c>
      <c r="I1754" t="str">
        <f t="shared" si="883"/>
        <v>636.172512351933i</v>
      </c>
      <c r="J1754" t="str">
        <f t="shared" si="877"/>
        <v>-345.177420546276+137.589355219437i</v>
      </c>
      <c r="K1754" t="str">
        <f t="shared" si="884"/>
        <v>0.633919862770381-1.59034703458817i</v>
      </c>
      <c r="L1754" t="str">
        <f t="shared" si="885"/>
        <v>0.0516413082376393-0.108891199026098i</v>
      </c>
      <c r="M1754" t="str">
        <f t="shared" si="886"/>
        <v>0.68556117100802-1.69923823361427i</v>
      </c>
      <c r="N1754" t="str">
        <f t="shared" si="887"/>
        <v>-0.718455374513473i</v>
      </c>
      <c r="O1754" t="str">
        <f t="shared" si="888"/>
        <v>0.752823334251248-0.65822262754089i</v>
      </c>
      <c r="P1754" t="str">
        <f t="shared" si="889"/>
        <v>0.247176665748752+0.65822262754089i</v>
      </c>
      <c r="Q1754" t="str">
        <f t="shared" si="890"/>
        <v>-0.247176665748752+0.060232746972583i</v>
      </c>
      <c r="R1754" t="str">
        <f t="shared" si="891"/>
        <v>-0.33140182473691-2.74372124788622i</v>
      </c>
      <c r="S1754" t="str">
        <f t="shared" si="892"/>
        <v>0.0745207485947195i</v>
      </c>
      <c r="T1754" t="str">
        <f t="shared" si="893"/>
        <v>0.204464161327719-0.0246963120650506i</v>
      </c>
      <c r="U1754" t="str">
        <f t="shared" si="894"/>
        <v>0.0001-982.437920320344i</v>
      </c>
      <c r="V1754" t="str">
        <f t="shared" si="895"/>
        <v>0.00002-0.0157580145646077i</v>
      </c>
      <c r="W1754" t="str">
        <f t="shared" si="896"/>
        <v>0.0000199993584529565-0.0157577618151615i</v>
      </c>
      <c r="X1754" t="str">
        <f t="shared" si="897"/>
        <v>0.000899917406140709-0.0157062247536217i</v>
      </c>
      <c r="Y1754" t="str">
        <f t="shared" si="898"/>
        <v>0.009+1.01787601976309i</v>
      </c>
      <c r="Z1754" t="str">
        <f t="shared" si="899"/>
        <v>-0.187941843949528-0.0126322083034112i</v>
      </c>
      <c r="AA1754" t="str">
        <f t="shared" si="900"/>
        <v>0.118273601298403-11.9728504699171i</v>
      </c>
      <c r="AB1754" t="str">
        <f t="shared" si="901"/>
        <v>1.39200634606701-0.16813422408977i</v>
      </c>
      <c r="AC1754" t="str">
        <f t="shared" si="902"/>
        <v>1.66860539870789-2.48061670022427i</v>
      </c>
      <c r="AD1754" t="str">
        <f t="shared" si="903"/>
        <v>0.306542498669684+0.354955232613633i</v>
      </c>
      <c r="AE1754" t="str">
        <f t="shared" si="904"/>
        <v>-0.0531282940121149-0.0705832496339834i</v>
      </c>
      <c r="AF1754" t="str">
        <f t="shared" si="905"/>
        <v>-14.5031701086292-2.03862322725028i</v>
      </c>
      <c r="AG1754" t="str">
        <f t="shared" si="906"/>
        <v>1.0155156161481-0.0131341045094212i</v>
      </c>
      <c r="AH1754" t="str">
        <f t="shared" si="907"/>
        <v>0.602544322222135+1.12248724926763i</v>
      </c>
      <c r="AI1754">
        <f t="shared" si="908"/>
        <v>2.1032849671368896</v>
      </c>
      <c r="AJ1754">
        <f t="shared" si="909"/>
        <v>61.77336735286508</v>
      </c>
      <c r="AK1754"/>
      <c r="AL1754"/>
      <c r="AM1754"/>
      <c r="AN1754"/>
    </row>
    <row r="1755" spans="1:40" x14ac:dyDescent="0.25">
      <c r="A1755"/>
      <c r="B1755">
        <f t="shared" si="875"/>
        <v>162100</v>
      </c>
      <c r="C1755" s="237" t="str">
        <f t="shared" si="878"/>
        <v>-2.90855105915962E-06+0.015108096546706i</v>
      </c>
      <c r="D1755" s="208" t="str">
        <f t="shared" si="879"/>
        <v>-5.95702825589741+0.115828740191413i</v>
      </c>
      <c r="E1755" t="str">
        <f t="shared" si="880"/>
        <v>2870</v>
      </c>
      <c r="F1755" t="str">
        <f t="shared" si="881"/>
        <v>0.777000777000777</v>
      </c>
      <c r="G1755" t="str">
        <f t="shared" si="876"/>
        <v>0.777000777000777</v>
      </c>
      <c r="H1755" t="str">
        <f t="shared" si="882"/>
        <v>8.54681679250661+2.15337841890276i</v>
      </c>
      <c r="I1755" t="str">
        <f t="shared" si="883"/>
        <v>636.565211433632i</v>
      </c>
      <c r="J1755" t="str">
        <f t="shared" si="877"/>
        <v>-345.604931985077+137.674286920189i</v>
      </c>
      <c r="K1755" t="str">
        <f t="shared" si="884"/>
        <v>0.633241149079159-1.58963063585377i</v>
      </c>
      <c r="L1755" t="str">
        <f t="shared" si="885"/>
        <v>0.0515892961366031-0.108848675061066i</v>
      </c>
      <c r="M1755" t="str">
        <f t="shared" si="886"/>
        <v>0.684830445215762-1.69847931091484i</v>
      </c>
      <c r="N1755" t="str">
        <f t="shared" si="887"/>
        <v>-0.718898865485395i</v>
      </c>
      <c r="O1755" t="str">
        <f t="shared" si="888"/>
        <v>0.752531344433746-0.65855643315113i</v>
      </c>
      <c r="P1755" t="str">
        <f t="shared" si="889"/>
        <v>0.247468655566254+0.65855643315113i</v>
      </c>
      <c r="Q1755" t="str">
        <f t="shared" si="890"/>
        <v>-0.247468655566254+0.060342432334265i</v>
      </c>
      <c r="R1755" t="str">
        <f t="shared" si="891"/>
        <v>-0.331399414820321-2.74197909372758i</v>
      </c>
      <c r="S1755" t="str">
        <f t="shared" si="892"/>
        <v>0.0745667490568151i</v>
      </c>
      <c r="T1755" t="str">
        <f t="shared" si="893"/>
        <v>0.204460467001018-0.0247113770024822i</v>
      </c>
      <c r="U1755" t="str">
        <f t="shared" si="894"/>
        <v>0.0001-981.831851276345i</v>
      </c>
      <c r="V1755" t="str">
        <f t="shared" si="895"/>
        <v>0.00002-0.0157482933958448i</v>
      </c>
      <c r="W1755" t="str">
        <f t="shared" si="896"/>
        <v>0.0000199993584529566-0.015748040802321i</v>
      </c>
      <c r="X1755" t="str">
        <f t="shared" si="897"/>
        <v>0.000898835482419081-0.0156965961100408i</v>
      </c>
      <c r="Y1755" t="str">
        <f t="shared" si="898"/>
        <v>0.009+1.01850433829381i</v>
      </c>
      <c r="Z1755" t="str">
        <f t="shared" si="899"/>
        <v>-0.187707308071727-0.0126087075504067i</v>
      </c>
      <c r="AA1755" t="str">
        <f t="shared" si="900"/>
        <v>0.118110275008727-11.9652355492286i</v>
      </c>
      <c r="AB1755" t="str">
        <f t="shared" si="901"/>
        <v>1.3919811948318-0.168236787240064i</v>
      </c>
      <c r="AC1755" t="str">
        <f t="shared" si="902"/>
        <v>1.6675243989266-2.47946493451161i</v>
      </c>
      <c r="AD1755" t="str">
        <f t="shared" si="903"/>
        <v>0.306696018591546+0.355140372634549i</v>
      </c>
      <c r="AE1755" t="str">
        <f t="shared" si="904"/>
        <v>-0.0530912229482441-0.0705294837401162i</v>
      </c>
      <c r="AF1755" t="str">
        <f t="shared" si="905"/>
        <v>-14.503845048404-2.03754967871135i</v>
      </c>
      <c r="AG1755" t="str">
        <f t="shared" si="906"/>
        <v>1.01551373502902-0.0131324346461151i</v>
      </c>
      <c r="AH1755" t="str">
        <f t="shared" si="907"/>
        <v>0.602246677266968+1.12163295641556i</v>
      </c>
      <c r="AI1755">
        <f t="shared" si="908"/>
        <v>2.0971912497461056</v>
      </c>
      <c r="AJ1755">
        <f t="shared" si="909"/>
        <v>61.766985765606378</v>
      </c>
      <c r="AK1755"/>
      <c r="AL1755"/>
      <c r="AM1755"/>
      <c r="AN1755"/>
    </row>
    <row r="1756" spans="1:40" x14ac:dyDescent="0.25">
      <c r="A1756"/>
      <c r="B1756">
        <f t="shared" si="875"/>
        <v>162200</v>
      </c>
      <c r="C1756" s="237" t="str">
        <f t="shared" si="878"/>
        <v>-2.90496578868184E-06+0.0150987820612388i</v>
      </c>
      <c r="D1756" s="208" t="str">
        <f t="shared" si="879"/>
        <v>-5.95702822841034+0.115757329136164i</v>
      </c>
      <c r="E1756" t="str">
        <f t="shared" si="880"/>
        <v>2870</v>
      </c>
      <c r="F1756" t="str">
        <f t="shared" si="881"/>
        <v>0.777000777000777</v>
      </c>
      <c r="G1756" t="str">
        <f t="shared" si="876"/>
        <v>0.777000777000777</v>
      </c>
      <c r="H1756" t="str">
        <f t="shared" si="882"/>
        <v>8.54749062691358+2.15223447425478i</v>
      </c>
      <c r="I1756" t="str">
        <f t="shared" si="883"/>
        <v>636.957910515331i</v>
      </c>
      <c r="J1756" t="str">
        <f t="shared" si="877"/>
        <v>-346.032707238404+137.759218620942i</v>
      </c>
      <c r="K1756" t="str">
        <f t="shared" si="884"/>
        <v>0.632563469678462-1.58891471731737i</v>
      </c>
      <c r="L1756" t="str">
        <f t="shared" si="885"/>
        <v>0.0515373567017707-0.108806169110798i</v>
      </c>
      <c r="M1756" t="str">
        <f t="shared" si="886"/>
        <v>0.684100826380233-1.69772088642817i</v>
      </c>
      <c r="N1756" t="str">
        <f t="shared" si="887"/>
        <v>-0.719342356457317i</v>
      </c>
      <c r="O1756" t="str">
        <f t="shared" si="888"/>
        <v>0.752239206605189-0.658890109233699i</v>
      </c>
      <c r="P1756" t="str">
        <f t="shared" si="889"/>
        <v>0.247760793394811+0.658890109233699i</v>
      </c>
      <c r="Q1756" t="str">
        <f t="shared" si="890"/>
        <v>-0.247760793394811+0.0604522472236181i</v>
      </c>
      <c r="R1756" t="str">
        <f t="shared" si="891"/>
        <v>-0.331397003355351-2.74023905682214i</v>
      </c>
      <c r="S1756" t="str">
        <f t="shared" si="892"/>
        <v>0.0746127495189104i</v>
      </c>
      <c r="T1756" t="str">
        <f t="shared" si="893"/>
        <v>0.204456770368606-0.0247264416026703i</v>
      </c>
      <c r="U1756" t="str">
        <f t="shared" si="894"/>
        <v>0.0001-981.226529543127i</v>
      </c>
      <c r="V1756" t="str">
        <f t="shared" si="895"/>
        <v>0.00002-0.0157385842137266i</v>
      </c>
      <c r="W1756" t="str">
        <f t="shared" si="896"/>
        <v>0.0000199993584529565-0.015738331775933i</v>
      </c>
      <c r="X1756" t="str">
        <f t="shared" si="897"/>
        <v>0.000897755550844932-0.0156869792275472i</v>
      </c>
      <c r="Y1756" t="str">
        <f t="shared" si="898"/>
        <v>0.009+1.01913265682453i</v>
      </c>
      <c r="Z1756" t="str">
        <f t="shared" si="899"/>
        <v>-0.187473212596744-0.0125852658720858i</v>
      </c>
      <c r="AA1756" t="str">
        <f t="shared" si="900"/>
        <v>0.117947294782111-11.9576304471636i</v>
      </c>
      <c r="AB1756" t="str">
        <f t="shared" si="901"/>
        <v>1.39195602789916-0.16833934809438i</v>
      </c>
      <c r="AC1756" t="str">
        <f t="shared" si="902"/>
        <v>1.66644504170323-2.47831390869767i</v>
      </c>
      <c r="AD1756" t="str">
        <f t="shared" si="903"/>
        <v>0.306849619477862+0.355325448435426i</v>
      </c>
      <c r="AE1756" t="str">
        <f t="shared" si="904"/>
        <v>-0.0530542187079251-0.0704757873794451i</v>
      </c>
      <c r="AF1756" t="str">
        <f t="shared" si="905"/>
        <v>-14.5045188553239-2.03647714511862i</v>
      </c>
      <c r="AG1756" t="str">
        <f t="shared" si="906"/>
        <v>1.01551185378986-0.013130770531315i</v>
      </c>
      <c r="AH1756" t="str">
        <f t="shared" si="907"/>
        <v>0.601949530116159+1.12077977981602i</v>
      </c>
      <c r="AI1756">
        <f t="shared" si="908"/>
        <v>2.0911016844196588</v>
      </c>
      <c r="AJ1756">
        <f t="shared" si="909"/>
        <v>61.760599250437046</v>
      </c>
      <c r="AK1756"/>
      <c r="AL1756"/>
      <c r="AM1756"/>
      <c r="AN1756"/>
    </row>
    <row r="1757" spans="1:40" x14ac:dyDescent="0.25">
      <c r="A1757"/>
      <c r="B1757">
        <f t="shared" si="875"/>
        <v>162300</v>
      </c>
      <c r="C1757" s="237" t="str">
        <f t="shared" si="878"/>
        <v>-2.90138714327923E-06+0.0150894790538793i</v>
      </c>
      <c r="D1757" s="208" t="str">
        <f t="shared" si="879"/>
        <v>-5.95702820097406+0.115686006079741i</v>
      </c>
      <c r="E1757" t="str">
        <f t="shared" si="880"/>
        <v>2870</v>
      </c>
      <c r="F1757" t="str">
        <f t="shared" si="881"/>
        <v>0.777000777000777</v>
      </c>
      <c r="G1757" t="str">
        <f t="shared" si="876"/>
        <v>0.777000777000777</v>
      </c>
      <c r="H1757" t="str">
        <f t="shared" si="882"/>
        <v>8.54816333088119+2.15109163134765i</v>
      </c>
      <c r="I1757" t="str">
        <f t="shared" si="883"/>
        <v>637.350609597029i</v>
      </c>
      <c r="J1757" t="str">
        <f t="shared" si="877"/>
        <v>-346.460746306257+137.844150321695i</v>
      </c>
      <c r="K1757" t="str">
        <f t="shared" si="884"/>
        <v>0.631886822591642-1.58819927886148i</v>
      </c>
      <c r="L1757" t="str">
        <f t="shared" si="885"/>
        <v>0.0514854898105346-0.108763681200032i</v>
      </c>
      <c r="M1757" t="str">
        <f t="shared" si="886"/>
        <v>0.683372312402177-1.69696296006151i</v>
      </c>
      <c r="N1757" t="str">
        <f t="shared" si="887"/>
        <v>-0.719785847429239i</v>
      </c>
      <c r="O1757" t="str">
        <f t="shared" si="888"/>
        <v>0.751946920823036-0.659223655722969i</v>
      </c>
      <c r="P1757" t="str">
        <f t="shared" si="889"/>
        <v>0.248053079176964+0.659223655722969i</v>
      </c>
      <c r="Q1757" t="str">
        <f t="shared" si="890"/>
        <v>-0.248053079176964+0.06056219170627i</v>
      </c>
      <c r="R1757" t="str">
        <f t="shared" si="891"/>
        <v>-0.331394590341897-2.73850113325568i</v>
      </c>
      <c r="S1757" t="str">
        <f t="shared" si="892"/>
        <v>0.0746587499810061i</v>
      </c>
      <c r="T1757" t="str">
        <f t="shared" si="893"/>
        <v>0.204453071430438-0.0247415058653936i</v>
      </c>
      <c r="U1757" t="str">
        <f t="shared" si="894"/>
        <v>0.0001-980.62195373934i</v>
      </c>
      <c r="V1757" t="str">
        <f t="shared" si="895"/>
        <v>0.00002-0.0157288869960964i</v>
      </c>
      <c r="W1757" t="str">
        <f t="shared" si="896"/>
        <v>0.0000199993584529566-0.0157286347138411i</v>
      </c>
      <c r="X1757" t="str">
        <f t="shared" si="897"/>
        <v>0.000896677606535478-0.0156773740846742i</v>
      </c>
      <c r="Y1757" t="str">
        <f t="shared" si="898"/>
        <v>0.009+1.01976097535525i</v>
      </c>
      <c r="Z1757" t="str">
        <f t="shared" si="899"/>
        <v>-0.187239556418605-0.0125618830817778i</v>
      </c>
      <c r="AA1757" t="str">
        <f t="shared" si="900"/>
        <v>0.117784659626153-11.9500351444971i</v>
      </c>
      <c r="AB1757" t="str">
        <f t="shared" si="901"/>
        <v>1.39193084526876-0.168441906651212i</v>
      </c>
      <c r="AC1757" t="str">
        <f t="shared" si="902"/>
        <v>1.66536732392598-2.47716362264187i</v>
      </c>
      <c r="AD1757" t="str">
        <f t="shared" si="903"/>
        <v>0.307003301304086+0.35551045998339i</v>
      </c>
      <c r="AE1757" t="str">
        <f t="shared" si="904"/>
        <v>-0.0530172811225639-0.0704221604061657i</v>
      </c>
      <c r="AF1757" t="str">
        <f t="shared" si="905"/>
        <v>-14.5051915318552-2.03540562526791i</v>
      </c>
      <c r="AG1757" t="str">
        <f t="shared" si="906"/>
        <v>1.0155099724288-0.0131291121527668i</v>
      </c>
      <c r="AH1757" t="str">
        <f t="shared" si="907"/>
        <v>0.601652879571718+1.11992771712974i</v>
      </c>
      <c r="AI1757">
        <f t="shared" si="908"/>
        <v>2.0850162649656392</v>
      </c>
      <c r="AJ1757">
        <f t="shared" si="909"/>
        <v>61.754207813179214</v>
      </c>
      <c r="AK1757"/>
      <c r="AL1757"/>
      <c r="AM1757"/>
      <c r="AN1757"/>
    </row>
    <row r="1758" spans="1:40" x14ac:dyDescent="0.25">
      <c r="A1758"/>
      <c r="B1758">
        <f t="shared" si="875"/>
        <v>162400</v>
      </c>
      <c r="C1758" s="237" t="str">
        <f t="shared" si="878"/>
        <v>-0.0000028978151066389+0.0150801875034242i</v>
      </c>
      <c r="D1758" s="208" t="str">
        <f t="shared" si="879"/>
        <v>-5.95702817358845+0.115614770859586i</v>
      </c>
      <c r="E1758" t="str">
        <f t="shared" si="880"/>
        <v>2870</v>
      </c>
      <c r="F1758" t="str">
        <f t="shared" si="881"/>
        <v>0.777000777000777</v>
      </c>
      <c r="G1758" t="str">
        <f t="shared" si="876"/>
        <v>0.777000777000777</v>
      </c>
      <c r="H1758" t="str">
        <f t="shared" si="882"/>
        <v>8.54883490686936+2.1499498888158i</v>
      </c>
      <c r="I1758" t="str">
        <f t="shared" si="883"/>
        <v>637.743308678728i</v>
      </c>
      <c r="J1758" t="str">
        <f t="shared" si="877"/>
        <v>-346.889049188635+137.929082022448i</v>
      </c>
      <c r="K1758" t="str">
        <f t="shared" si="884"/>
        <v>0.631211205846427-1.58748432036721i</v>
      </c>
      <c r="L1758" t="str">
        <f t="shared" si="885"/>
        <v>0.0514336953405113-0.108721211353343i</v>
      </c>
      <c r="M1758" t="str">
        <f t="shared" si="886"/>
        <v>0.682644901186938-1.69620553172055i</v>
      </c>
      <c r="N1758" t="str">
        <f t="shared" si="887"/>
        <v>-0.720229338401161i</v>
      </c>
      <c r="O1758" t="str">
        <f t="shared" si="888"/>
        <v>0.751654487144775-0.659557072553335i</v>
      </c>
      <c r="P1758" t="str">
        <f t="shared" si="889"/>
        <v>0.248345512855225+0.659557072553335i</v>
      </c>
      <c r="Q1758" t="str">
        <f t="shared" si="890"/>
        <v>-0.248345512855225+0.060672265847826i</v>
      </c>
      <c r="R1758" t="str">
        <f t="shared" si="891"/>
        <v>-0.331392175779823-2.73676531912358i</v>
      </c>
      <c r="S1758" t="str">
        <f t="shared" si="892"/>
        <v>0.0747047504431016i</v>
      </c>
      <c r="T1758" t="str">
        <f t="shared" si="893"/>
        <v>0.204449370186462-0.0247565697904281i</v>
      </c>
      <c r="U1758" t="str">
        <f t="shared" si="894"/>
        <v>0.0001-980.018122487045i</v>
      </c>
      <c r="V1758" t="str">
        <f t="shared" si="895"/>
        <v>0.00002-0.0157192017208525i</v>
      </c>
      <c r="W1758" t="str">
        <f t="shared" si="896"/>
        <v>0.0000199993584529566-0.0157189495939439i</v>
      </c>
      <c r="X1758" t="str">
        <f t="shared" si="897"/>
        <v>0.00089560164462292-0.0156677806600073i</v>
      </c>
      <c r="Y1758" t="str">
        <f t="shared" si="898"/>
        <v>0.009+1.02038929388596i</v>
      </c>
      <c r="Z1758" t="str">
        <f t="shared" si="899"/>
        <v>-0.187006338434833-0.0125385589935234i</v>
      </c>
      <c r="AA1758" t="str">
        <f t="shared" si="900"/>
        <v>0.117622368552053-11.9424496220555i</v>
      </c>
      <c r="AB1758" t="str">
        <f t="shared" si="901"/>
        <v>1.39190564694027-0.168544462909035i</v>
      </c>
      <c r="AC1758" t="str">
        <f t="shared" si="902"/>
        <v>1.66429124248991-2.4760140762013i</v>
      </c>
      <c r="AD1758" t="str">
        <f t="shared" si="903"/>
        <v>0.307157064045657+0.355695407245564i</v>
      </c>
      <c r="AE1758" t="str">
        <f t="shared" si="904"/>
        <v>-0.052980410024098-0.0703686026748936i</v>
      </c>
      <c r="AF1758" t="str">
        <f t="shared" si="905"/>
        <v>-14.5058630804578-2.03433511795621i</v>
      </c>
      <c r="AG1758" t="str">
        <f t="shared" si="906"/>
        <v>1.01550809094405-0.0131274594982483i</v>
      </c>
      <c r="AH1758" t="str">
        <f t="shared" si="907"/>
        <v>0.601356724439205+1.11907676602408i</v>
      </c>
      <c r="AI1758">
        <f t="shared" si="908"/>
        <v>2.0789349852056125</v>
      </c>
      <c r="AJ1758">
        <f t="shared" si="909"/>
        <v>61.747811459647593</v>
      </c>
      <c r="AK1758"/>
      <c r="AL1758"/>
      <c r="AM1758"/>
      <c r="AN1758"/>
    </row>
    <row r="1759" spans="1:40" x14ac:dyDescent="0.25">
      <c r="A1759"/>
      <c r="B1759">
        <f t="shared" si="875"/>
        <v>162500</v>
      </c>
      <c r="C1759" s="237" t="str">
        <f t="shared" si="878"/>
        <v>-2.89424966249808E-06+0.0150709073887221i</v>
      </c>
      <c r="D1759" s="208" t="str">
        <f t="shared" si="879"/>
        <v>-5.95702814625337+0.115543623313536i</v>
      </c>
      <c r="E1759" t="str">
        <f t="shared" si="880"/>
        <v>2870</v>
      </c>
      <c r="F1759" t="str">
        <f t="shared" si="881"/>
        <v>0.777000777000777</v>
      </c>
      <c r="G1759" t="str">
        <f t="shared" si="876"/>
        <v>0.777000777000777</v>
      </c>
      <c r="H1759" t="str">
        <f t="shared" si="882"/>
        <v>8.54950535733156+2.14880924529524i</v>
      </c>
      <c r="I1759" t="str">
        <f t="shared" si="883"/>
        <v>638.136007760427i</v>
      </c>
      <c r="J1759" t="str">
        <f t="shared" si="877"/>
        <v>-347.317615885539+138.0140137232i</v>
      </c>
      <c r="K1759" t="str">
        <f t="shared" si="884"/>
        <v>0.630536617474889-1.58676984171425i</v>
      </c>
      <c r="L1759" t="str">
        <f t="shared" si="885"/>
        <v>0.0513819731695393-0.108678759595137i</v>
      </c>
      <c r="M1759" t="str">
        <f t="shared" si="886"/>
        <v>0.681918590644428-1.69544860130939i</v>
      </c>
      <c r="N1759" t="str">
        <f t="shared" si="887"/>
        <v>-0.720672829373082i</v>
      </c>
      <c r="O1759" t="str">
        <f t="shared" si="888"/>
        <v>0.751361905627924-0.659890359659219i</v>
      </c>
      <c r="P1759" t="str">
        <f t="shared" si="889"/>
        <v>0.248638094372076+0.659890359659219i</v>
      </c>
      <c r="Q1759" t="str">
        <f t="shared" si="890"/>
        <v>-0.248638094372076+0.0607824697138629i</v>
      </c>
      <c r="R1759" t="str">
        <f t="shared" si="891"/>
        <v>-0.331389759669021-2.73503161053087i</v>
      </c>
      <c r="S1759" t="str">
        <f t="shared" si="892"/>
        <v>0.074750750905197i</v>
      </c>
      <c r="T1759" t="str">
        <f t="shared" si="893"/>
        <v>0.204445666636633-0.0247716333775521i</v>
      </c>
      <c r="U1759" t="str">
        <f t="shared" si="894"/>
        <v>0.0001-979.415034411666i</v>
      </c>
      <c r="V1759" t="str">
        <f t="shared" si="895"/>
        <v>0.00002-0.0157095283659474i</v>
      </c>
      <c r="W1759" t="str">
        <f t="shared" si="896"/>
        <v>0.0000199993584529565-0.0157092763941943i</v>
      </c>
      <c r="X1759" t="str">
        <f t="shared" si="897"/>
        <v>0.000894527660254326-0.0156581989321841i</v>
      </c>
      <c r="Y1759" t="str">
        <f t="shared" si="898"/>
        <v>0.009+1.02101761241668i</v>
      </c>
      <c r="Z1759" t="str">
        <f t="shared" si="899"/>
        <v>-0.186773557546406-0.0125152934220702i</v>
      </c>
      <c r="AA1759" t="str">
        <f t="shared" si="900"/>
        <v>0.117460420574566-11.9348738607147i</v>
      </c>
      <c r="AB1759" t="str">
        <f t="shared" si="901"/>
        <v>1.39188043291336-0.16864701686634i</v>
      </c>
      <c r="AC1759" t="str">
        <f t="shared" si="902"/>
        <v>1.6632167942968-2.47486526923075i</v>
      </c>
      <c r="AD1759" t="str">
        <f t="shared" si="903"/>
        <v>0.307310907677994+0.355880290189085i</v>
      </c>
      <c r="AE1759" t="str">
        <f t="shared" si="904"/>
        <v>-0.0529436052449861-0.0703151140406555i</v>
      </c>
      <c r="AF1759" t="str">
        <f t="shared" si="905"/>
        <v>-14.5065335035849-2.0332656219817i</v>
      </c>
      <c r="AG1759" t="str">
        <f t="shared" si="906"/>
        <v>1.01550620933381-0.0131258125555676i</v>
      </c>
      <c r="AH1759" t="str">
        <f t="shared" si="907"/>
        <v>0.601061063527631+1.11822692417295i</v>
      </c>
      <c r="AI1759">
        <f t="shared" si="908"/>
        <v>2.072857838973976</v>
      </c>
      <c r="AJ1759">
        <f t="shared" si="909"/>
        <v>61.741410195651639</v>
      </c>
      <c r="AK1759"/>
      <c r="AL1759"/>
      <c r="AM1759"/>
      <c r="AN1759"/>
    </row>
    <row r="1760" spans="1:40" x14ac:dyDescent="0.25">
      <c r="A1760"/>
      <c r="B1760">
        <f t="shared" si="875"/>
        <v>162600</v>
      </c>
      <c r="C1760" s="237" t="str">
        <f t="shared" si="878"/>
        <v>-2.89069079464416E-06+0.0150616386886741i</v>
      </c>
      <c r="D1760" s="208" t="str">
        <f t="shared" si="879"/>
        <v>-5.95702811896872+0.115472563279835i</v>
      </c>
      <c r="E1760" t="str">
        <f t="shared" si="880"/>
        <v>2870</v>
      </c>
      <c r="F1760" t="str">
        <f t="shared" si="881"/>
        <v>0.777000777000777</v>
      </c>
      <c r="G1760" t="str">
        <f t="shared" si="876"/>
        <v>0.777000777000777</v>
      </c>
      <c r="H1760" t="str">
        <f t="shared" si="882"/>
        <v>8.55017468471479+2.14766969942361i</v>
      </c>
      <c r="I1760" t="str">
        <f t="shared" si="883"/>
        <v>638.528706842126i</v>
      </c>
      <c r="J1760" t="str">
        <f t="shared" si="877"/>
        <v>-347.746446396969+138.098945423953i</v>
      </c>
      <c r="K1760" t="str">
        <f t="shared" si="884"/>
        <v>0.629863055513458-1.5860558427809i</v>
      </c>
      <c r="L1760" t="str">
        <f t="shared" si="885"/>
        <v>0.0513303231756798-0.108636325949657i</v>
      </c>
      <c r="M1760" t="str">
        <f t="shared" si="886"/>
        <v>0.681193378689138-1.69469216873056i</v>
      </c>
      <c r="N1760" t="str">
        <f t="shared" si="887"/>
        <v>-0.721116320345004i</v>
      </c>
      <c r="O1760" t="str">
        <f t="shared" si="888"/>
        <v>0.751069176330028-0.660223516975072i</v>
      </c>
      <c r="P1760" t="str">
        <f t="shared" si="889"/>
        <v>0.248930823669972+0.660223516975072i</v>
      </c>
      <c r="Q1760" t="str">
        <f t="shared" si="890"/>
        <v>-0.248930823669972+0.060892803369932i</v>
      </c>
      <c r="R1760" t="str">
        <f t="shared" si="891"/>
        <v>-0.33138734200939-2.73330000359216i</v>
      </c>
      <c r="S1760" t="str">
        <f t="shared" si="892"/>
        <v>0.0747967513672926i</v>
      </c>
      <c r="T1760" t="str">
        <f t="shared" si="893"/>
        <v>0.204441960780903-0.0247866966265443i</v>
      </c>
      <c r="U1760" t="str">
        <f t="shared" si="894"/>
        <v>0.0001-978.812688142038i</v>
      </c>
      <c r="V1760" t="str">
        <f t="shared" si="895"/>
        <v>0.00002-0.0156998669093877i</v>
      </c>
      <c r="W1760" t="str">
        <f t="shared" si="896"/>
        <v>0.0000199993584529566-0.0156996150925993i</v>
      </c>
      <c r="X1760" t="str">
        <f t="shared" si="897"/>
        <v>0.000893455648591572-0.0156486288798936i</v>
      </c>
      <c r="Y1760" t="str">
        <f t="shared" si="898"/>
        <v>0.009+1.0216459309474i</v>
      </c>
      <c r="Z1760" t="str">
        <f t="shared" si="899"/>
        <v>-0.186541212657767-0.0124920861828709i</v>
      </c>
      <c r="AA1760" t="str">
        <f t="shared" si="900"/>
        <v>0.11729881471202-11.9273078414019i</v>
      </c>
      <c r="AB1760" t="str">
        <f t="shared" si="901"/>
        <v>1.39185520318772-0.168749568521619i</v>
      </c>
      <c r="AC1760" t="str">
        <f t="shared" si="902"/>
        <v>1.66214397625525-2.47371720158269i</v>
      </c>
      <c r="AD1760" t="str">
        <f t="shared" si="903"/>
        <v>0.307464832176514+0.35606510878109i</v>
      </c>
      <c r="AE1760" t="str">
        <f t="shared" si="904"/>
        <v>-0.0529068666182166-0.0702616943588947i</v>
      </c>
      <c r="AF1760" t="str">
        <f t="shared" si="905"/>
        <v>-14.5072028036835-2.03219713614378i</v>
      </c>
      <c r="AG1760" t="str">
        <f t="shared" si="906"/>
        <v>1.01550432759631-0.0131241713125652i</v>
      </c>
      <c r="AH1760" t="str">
        <f t="shared" si="907"/>
        <v>0.600765895649573+1.11737818925683i</v>
      </c>
      <c r="AI1760">
        <f t="shared" si="908"/>
        <v>2.0667848201185759</v>
      </c>
      <c r="AJ1760">
        <f t="shared" si="909"/>
        <v>61.735004026991504</v>
      </c>
      <c r="AK1760"/>
      <c r="AL1760"/>
      <c r="AM1760"/>
      <c r="AN1760"/>
    </row>
    <row r="1761" spans="1:40" x14ac:dyDescent="0.25">
      <c r="A1761"/>
      <c r="B1761">
        <f t="shared" si="875"/>
        <v>162700</v>
      </c>
      <c r="C1761" s="237" t="str">
        <f t="shared" si="878"/>
        <v>-2.88713848691416E-06+0.0150523813822328i</v>
      </c>
      <c r="D1761" s="208" t="str">
        <f t="shared" si="879"/>
        <v>-5.95702809173436+0.115401590597118i</v>
      </c>
      <c r="E1761" t="str">
        <f t="shared" si="880"/>
        <v>2870</v>
      </c>
      <c r="F1761" t="str">
        <f t="shared" si="881"/>
        <v>0.777000777000777</v>
      </c>
      <c r="G1761" t="str">
        <f t="shared" si="876"/>
        <v>0.777000777000777</v>
      </c>
      <c r="H1761" t="str">
        <f t="shared" si="882"/>
        <v>8.55084289145958+2.14653124984012i</v>
      </c>
      <c r="I1761" t="str">
        <f t="shared" si="883"/>
        <v>638.921405923824i</v>
      </c>
      <c r="J1761" t="str">
        <f t="shared" si="877"/>
        <v>-348.175540722924+138.183877124706i</v>
      </c>
      <c r="K1761" t="str">
        <f t="shared" si="884"/>
        <v>0.629190518002893-1.58534232344409i</v>
      </c>
      <c r="L1761" t="str">
        <f t="shared" si="885"/>
        <v>0.0512787452372161-0.108593910440981i</v>
      </c>
      <c r="M1761" t="str">
        <f t="shared" si="886"/>
        <v>0.680469263240109-1.69393623388507i</v>
      </c>
      <c r="N1761" t="str">
        <f t="shared" si="887"/>
        <v>-0.721559811316926i</v>
      </c>
      <c r="O1761" t="str">
        <f t="shared" si="888"/>
        <v>0.750776299308663-0.660556544435364i</v>
      </c>
      <c r="P1761" t="str">
        <f t="shared" si="889"/>
        <v>0.249223700691337+0.660556544435364i</v>
      </c>
      <c r="Q1761" t="str">
        <f t="shared" si="890"/>
        <v>-0.249223700691337+0.061003266881562i</v>
      </c>
      <c r="R1761" t="str">
        <f t="shared" si="891"/>
        <v>-0.331384922800792-2.73157049443159i</v>
      </c>
      <c r="S1761" t="str">
        <f t="shared" si="892"/>
        <v>0.074842751829388i</v>
      </c>
      <c r="T1761" t="str">
        <f t="shared" si="893"/>
        <v>0.204438252619222-0.0248017595371806i</v>
      </c>
      <c r="U1761" t="str">
        <f t="shared" si="894"/>
        <v>0.0001-978.211082310357i</v>
      </c>
      <c r="V1761" t="str">
        <f t="shared" si="895"/>
        <v>0.00002-0.0156902173292344i</v>
      </c>
      <c r="W1761" t="str">
        <f t="shared" si="896"/>
        <v>0.0000199993584529566-0.0156899656672202i</v>
      </c>
      <c r="X1761" t="str">
        <f t="shared" si="897"/>
        <v>0.000892385604811335-0.0156390704818767i</v>
      </c>
      <c r="Y1761" t="str">
        <f t="shared" si="898"/>
        <v>0.009+1.02227424947812i</v>
      </c>
      <c r="Z1761" t="str">
        <f t="shared" si="899"/>
        <v>-0.186309302676798-0.0124689370920796i</v>
      </c>
      <c r="AA1761" t="str">
        <f t="shared" si="900"/>
        <v>0.117137549986279-11.9197515450943i</v>
      </c>
      <c r="AB1761" t="str">
        <f t="shared" si="901"/>
        <v>1.391829957763-0.168852117873348i</v>
      </c>
      <c r="AC1761" t="str">
        <f t="shared" si="902"/>
        <v>1.6610727852806-2.47256987310728i</v>
      </c>
      <c r="AD1761" t="str">
        <f t="shared" si="903"/>
        <v>0.30761883751661+0.35624986298872i</v>
      </c>
      <c r="AE1761" t="str">
        <f t="shared" si="904"/>
        <v>-0.0528701939772985-0.0702083434854665i</v>
      </c>
      <c r="AF1761" t="str">
        <f t="shared" si="905"/>
        <v>-14.5078709831939-2.031129659243i</v>
      </c>
      <c r="AG1761" t="str">
        <f t="shared" si="906"/>
        <v>1.01550244572976-0.0131225357571121i</v>
      </c>
      <c r="AH1761" t="str">
        <f t="shared" si="907"/>
        <v>0.600471219621075+1.11653055896279i</v>
      </c>
      <c r="AI1761">
        <f t="shared" si="908"/>
        <v>2.0607159225006684</v>
      </c>
      <c r="AJ1761">
        <f t="shared" si="909"/>
        <v>61.728592959462354</v>
      </c>
      <c r="AK1761"/>
      <c r="AL1761"/>
      <c r="AM1761"/>
      <c r="AN1761"/>
    </row>
    <row r="1762" spans="1:40" x14ac:dyDescent="0.25">
      <c r="A1762"/>
      <c r="B1762">
        <f t="shared" si="875"/>
        <v>162800</v>
      </c>
      <c r="C1762" s="237" t="str">
        <f t="shared" si="878"/>
        <v>-2.88359272319481E-06+0.0150431354484025i</v>
      </c>
      <c r="D1762" s="208" t="str">
        <f t="shared" si="879"/>
        <v>-5.95702806455017+0.115330705104419i</v>
      </c>
      <c r="E1762" t="str">
        <f t="shared" si="880"/>
        <v>2870</v>
      </c>
      <c r="F1762" t="str">
        <f t="shared" si="881"/>
        <v>0.777000777000777</v>
      </c>
      <c r="G1762" t="str">
        <f t="shared" si="876"/>
        <v>0.777000777000777</v>
      </c>
      <c r="H1762" t="str">
        <f t="shared" si="882"/>
        <v>8.55150998000005+2.14539389518558i</v>
      </c>
      <c r="I1762" t="str">
        <f t="shared" si="883"/>
        <v>639.314105005523i</v>
      </c>
      <c r="J1762" t="str">
        <f t="shared" si="877"/>
        <v>-348.604898863405+138.268808825459i</v>
      </c>
      <c r="K1762" t="str">
        <f t="shared" si="884"/>
        <v>0.628519002988278-1.58462928357935i</v>
      </c>
      <c r="L1762" t="str">
        <f t="shared" si="885"/>
        <v>0.051227239232653-0.10855151309302i</v>
      </c>
      <c r="M1762" t="str">
        <f t="shared" si="886"/>
        <v>0.679746242220931-1.69318079667237i</v>
      </c>
      <c r="N1762" t="str">
        <f t="shared" si="887"/>
        <v>-0.722003302288848i</v>
      </c>
      <c r="O1762" t="str">
        <f t="shared" si="888"/>
        <v>0.750483274621432-0.660889441974595i</v>
      </c>
      <c r="P1762" t="str">
        <f t="shared" si="889"/>
        <v>0.249516725378568+0.660889441974595i</v>
      </c>
      <c r="Q1762" t="str">
        <f t="shared" si="890"/>
        <v>-0.249516725378568+0.061113860314253i</v>
      </c>
      <c r="R1762" t="str">
        <f t="shared" si="891"/>
        <v>-0.33138250204313-2.72984307918283i</v>
      </c>
      <c r="S1762" t="str">
        <f t="shared" si="892"/>
        <v>0.0748887522914836i</v>
      </c>
      <c r="T1762" t="str">
        <f t="shared" si="893"/>
        <v>0.204434542151544-0.02481682210924i</v>
      </c>
      <c r="U1762" t="str">
        <f t="shared" si="894"/>
        <v>0.0001-977.610215552179i</v>
      </c>
      <c r="V1762" t="str">
        <f t="shared" si="895"/>
        <v>0.00002-0.0156805796036022i</v>
      </c>
      <c r="W1762" t="str">
        <f t="shared" si="896"/>
        <v>0.0000199993584529565-0.015680328096172i</v>
      </c>
      <c r="X1762" t="str">
        <f t="shared" si="897"/>
        <v>0.000891317524104984-0.0156295237169254i</v>
      </c>
      <c r="Y1762" t="str">
        <f t="shared" si="898"/>
        <v>0.009+1.02290256800884i</v>
      </c>
      <c r="Z1762" t="str">
        <f t="shared" si="899"/>
        <v>-0.18607782651481-0.0124458459665482i</v>
      </c>
      <c r="AA1762" t="str">
        <f t="shared" si="900"/>
        <v>0.11697662542273-11.9122049528189i</v>
      </c>
      <c r="AB1762" t="str">
        <f t="shared" si="901"/>
        <v>1.3918046966389-0.168954664920022i</v>
      </c>
      <c r="AC1762" t="str">
        <f t="shared" si="902"/>
        <v>1.66000321829494-2.47142328365248i</v>
      </c>
      <c r="AD1762" t="str">
        <f t="shared" si="903"/>
        <v>0.30777292367366+0.356434552779122i</v>
      </c>
      <c r="AE1762" t="str">
        <f t="shared" si="904"/>
        <v>-0.0528335871562585-0.0701550612766336i</v>
      </c>
      <c r="AF1762" t="str">
        <f t="shared" si="905"/>
        <v>-14.5085380445502-2.03006319008116i</v>
      </c>
      <c r="AG1762" t="str">
        <f t="shared" si="906"/>
        <v>1.01550056373238-0.01312090587711i</v>
      </c>
      <c r="AH1762" t="str">
        <f t="shared" si="907"/>
        <v>0.60017703426163+1.11568403098433i</v>
      </c>
      <c r="AI1762">
        <f t="shared" si="908"/>
        <v>2.0546511399940246</v>
      </c>
      <c r="AJ1762">
        <f t="shared" si="909"/>
        <v>61.722176998851644</v>
      </c>
      <c r="AK1762"/>
      <c r="AL1762"/>
      <c r="AM1762"/>
      <c r="AN1762"/>
    </row>
    <row r="1763" spans="1:40" x14ac:dyDescent="0.25">
      <c r="A1763"/>
      <c r="B1763">
        <f t="shared" si="875"/>
        <v>162900</v>
      </c>
      <c r="C1763" s="237" t="str">
        <f t="shared" si="878"/>
        <v>-2.88005348742219E-06+0.0150339008662392i</v>
      </c>
      <c r="D1763" s="208" t="str">
        <f t="shared" si="879"/>
        <v>-5.95702803741603+0.115259906641167i</v>
      </c>
      <c r="E1763" t="str">
        <f t="shared" si="880"/>
        <v>2870</v>
      </c>
      <c r="F1763" t="str">
        <f t="shared" si="881"/>
        <v>0.777000777000777</v>
      </c>
      <c r="G1763" t="str">
        <f t="shared" si="876"/>
        <v>0.777000777000777</v>
      </c>
      <c r="H1763" t="str">
        <f t="shared" si="882"/>
        <v>8.55217595276389+2.14425763410242i</v>
      </c>
      <c r="I1763" t="str">
        <f t="shared" si="883"/>
        <v>639.706804087222i</v>
      </c>
      <c r="J1763" t="str">
        <f t="shared" si="877"/>
        <v>-349.034520818412+138.353740526211i</v>
      </c>
      <c r="K1763" t="str">
        <f t="shared" si="884"/>
        <v>0.627848508519011-1.58391672306085i</v>
      </c>
      <c r="L1763" t="str">
        <f t="shared" si="885"/>
        <v>0.0511758050407177-0.108509133929528i</v>
      </c>
      <c r="M1763" t="str">
        <f t="shared" si="886"/>
        <v>0.679024313559729-1.69242585699038i</v>
      </c>
      <c r="N1763" t="str">
        <f t="shared" si="887"/>
        <v>-0.72244679326077i</v>
      </c>
      <c r="O1763" t="str">
        <f t="shared" si="888"/>
        <v>0.75019010232597-0.661222209527289i</v>
      </c>
      <c r="P1763" t="str">
        <f t="shared" si="889"/>
        <v>0.24980989767403+0.661222209527289i</v>
      </c>
      <c r="Q1763" t="str">
        <f t="shared" si="890"/>
        <v>-0.24980989767403+0.0612245837334809i</v>
      </c>
      <c r="R1763" t="str">
        <f t="shared" si="891"/>
        <v>-0.331380079736277-2.72811775398906i</v>
      </c>
      <c r="S1763" t="str">
        <f t="shared" si="892"/>
        <v>0.074934752753579i</v>
      </c>
      <c r="T1763" t="str">
        <f t="shared" si="893"/>
        <v>0.204430829377819-0.0248318843424992i</v>
      </c>
      <c r="U1763" t="str">
        <f t="shared" si="894"/>
        <v>0.0001-977.010086506421i</v>
      </c>
      <c r="V1763" t="str">
        <f t="shared" si="895"/>
        <v>0.00002-0.0156709537106596i</v>
      </c>
      <c r="W1763" t="str">
        <f t="shared" si="896"/>
        <v>0.0000199993584529566-0.0156707023576238i</v>
      </c>
      <c r="X1763" t="str">
        <f t="shared" si="897"/>
        <v>0.000890251401678589-0.0156199885638834i</v>
      </c>
      <c r="Y1763" t="str">
        <f t="shared" si="898"/>
        <v>0.009+1.02353088653955i</v>
      </c>
      <c r="Z1763" t="str">
        <f t="shared" si="899"/>
        <v>-0.185846783086531-0.0124228126238242i</v>
      </c>
      <c r="AA1763" t="str">
        <f t="shared" si="900"/>
        <v>0.116816040050276-11.9046680456528i</v>
      </c>
      <c r="AB1763" t="str">
        <f t="shared" si="901"/>
        <v>1.39177941981506-0.16905720966012i</v>
      </c>
      <c r="AC1763" t="str">
        <f t="shared" si="902"/>
        <v>1.65893527222705-2.47027743306386i</v>
      </c>
      <c r="AD1763" t="str">
        <f t="shared" si="903"/>
        <v>0.307927090623035+0.356619178119448i</v>
      </c>
      <c r="AE1763" t="str">
        <f t="shared" si="904"/>
        <v>-0.0527970459896459-0.0701018475890715i</v>
      </c>
      <c r="AF1763" t="str">
        <f t="shared" si="905"/>
        <v>-14.5092039901799-2.02899772746125i</v>
      </c>
      <c r="AG1763" t="str">
        <f t="shared" si="906"/>
        <v>1.01549868160243-0.0131192816604919i</v>
      </c>
      <c r="AH1763" t="str">
        <f t="shared" si="907"/>
        <v>0.599883338394218+1.1148386030215i</v>
      </c>
      <c r="AI1763">
        <f t="shared" si="908"/>
        <v>2.0485904664859271</v>
      </c>
      <c r="AJ1763">
        <f t="shared" si="909"/>
        <v>61.715756150940244</v>
      </c>
      <c r="AK1763"/>
      <c r="AL1763"/>
      <c r="AM1763"/>
      <c r="AN1763"/>
    </row>
    <row r="1764" spans="1:40" x14ac:dyDescent="0.25">
      <c r="A1764"/>
      <c r="B1764">
        <f t="shared" si="875"/>
        <v>163000</v>
      </c>
      <c r="C1764" s="237" t="str">
        <f t="shared" si="878"/>
        <v>-2.87652076358184E-06+0.0150246776148504i</v>
      </c>
      <c r="D1764" s="208" t="str">
        <f t="shared" si="879"/>
        <v>-5.95702801033182+0.115189195047186i</v>
      </c>
      <c r="E1764" t="str">
        <f t="shared" si="880"/>
        <v>2870</v>
      </c>
      <c r="F1764" t="str">
        <f t="shared" si="881"/>
        <v>0.777000777000777</v>
      </c>
      <c r="G1764" t="str">
        <f t="shared" si="876"/>
        <v>0.777000777000777</v>
      </c>
      <c r="H1764" t="str">
        <f t="shared" si="882"/>
        <v>8.55284081217241+2.14312246523464i</v>
      </c>
      <c r="I1764" t="str">
        <f t="shared" si="883"/>
        <v>640.09950316892i</v>
      </c>
      <c r="J1764" t="str">
        <f t="shared" si="877"/>
        <v>-349.464406587944+138.438672226964i</v>
      </c>
      <c r="K1764" t="str">
        <f t="shared" si="884"/>
        <v>0.627179032648804-1.5832046417614i</v>
      </c>
      <c r="L1764" t="str">
        <f t="shared" si="885"/>
        <v>0.0511244425403573-0.108466772974092i</v>
      </c>
      <c r="M1764" t="str">
        <f t="shared" si="886"/>
        <v>0.678303475189161-1.69167141473549i</v>
      </c>
      <c r="N1764" t="str">
        <f t="shared" si="887"/>
        <v>-0.722890284232692i</v>
      </c>
      <c r="O1764" t="str">
        <f t="shared" si="888"/>
        <v>0.749896782479939-0.661554847027996i</v>
      </c>
      <c r="P1764" t="str">
        <f t="shared" si="889"/>
        <v>0.250103217520061+0.661554847027996i</v>
      </c>
      <c r="Q1764" t="str">
        <f t="shared" si="890"/>
        <v>-0.250103217520061+0.0613354372046959i</v>
      </c>
      <c r="R1764" t="str">
        <f t="shared" si="891"/>
        <v>-0.33137765588012-2.7263945150029i</v>
      </c>
      <c r="S1764" t="str">
        <f t="shared" si="892"/>
        <v>0.0749807532156746i</v>
      </c>
      <c r="T1764" t="str">
        <f t="shared" si="893"/>
        <v>0.204427114298001-0.024846946236736i</v>
      </c>
      <c r="U1764" t="str">
        <f t="shared" si="894"/>
        <v>0.0001-976.410693815311i</v>
      </c>
      <c r="V1764" t="str">
        <f t="shared" si="895"/>
        <v>0.00002-0.0156613396286285i</v>
      </c>
      <c r="W1764" t="str">
        <f t="shared" si="896"/>
        <v>0.0000199993584529566-0.0156610884297974i</v>
      </c>
      <c r="X1764" t="str">
        <f t="shared" si="897"/>
        <v>0.00088918723275274-0.0156104650016446i</v>
      </c>
      <c r="Y1764" t="str">
        <f t="shared" si="898"/>
        <v>0.009+1.02415920507027i</v>
      </c>
      <c r="Z1764" t="str">
        <f t="shared" si="899"/>
        <v>-0.185616171310088-0.0123998368821462i</v>
      </c>
      <c r="AA1764" t="str">
        <f t="shared" si="900"/>
        <v>0.116655792901313-11.8971408047227i</v>
      </c>
      <c r="AB1764" t="str">
        <f t="shared" si="901"/>
        <v>1.39175412729118-0.16915975209213i</v>
      </c>
      <c r="AC1764" t="str">
        <f t="shared" si="902"/>
        <v>1.65786894401247-2.46913232118486i</v>
      </c>
      <c r="AD1764" t="str">
        <f t="shared" si="903"/>
        <v>0.308081338340083+0.356803738976854i</v>
      </c>
      <c r="AE1764" t="str">
        <f t="shared" si="904"/>
        <v>-0.0527605703125209-0.0700487022798576i</v>
      </c>
      <c r="AF1764" t="str">
        <f t="shared" si="905"/>
        <v>-14.5098688225042-2.02793327018745i</v>
      </c>
      <c r="AG1764" t="str">
        <f t="shared" si="906"/>
        <v>1.01549679933812-0.0131176630952212i</v>
      </c>
      <c r="AH1764" t="str">
        <f t="shared" si="907"/>
        <v>0.599590130845239+1.11399427278076i</v>
      </c>
      <c r="AI1764">
        <f t="shared" si="908"/>
        <v>2.0425338958762449</v>
      </c>
      <c r="AJ1764">
        <f t="shared" si="909"/>
        <v>61.709330421502067</v>
      </c>
      <c r="AK1764"/>
      <c r="AL1764"/>
      <c r="AM1764"/>
      <c r="AN1764"/>
    </row>
    <row r="1765" spans="1:40" x14ac:dyDescent="0.25">
      <c r="A1765"/>
      <c r="B1765">
        <f t="shared" si="875"/>
        <v>163100</v>
      </c>
      <c r="C1765" s="237" t="str">
        <f t="shared" si="878"/>
        <v>-2.87299453570819E-06+0.0150154656733946i</v>
      </c>
      <c r="D1765" s="208" t="str">
        <f t="shared" si="879"/>
        <v>-5.9570279832974+0.115118570162692i</v>
      </c>
      <c r="E1765" t="str">
        <f t="shared" si="880"/>
        <v>2870</v>
      </c>
      <c r="F1765" t="str">
        <f t="shared" si="881"/>
        <v>0.777000777000777</v>
      </c>
      <c r="G1765" t="str">
        <f t="shared" si="876"/>
        <v>0.777000777000777</v>
      </c>
      <c r="H1765" t="str">
        <f t="shared" si="882"/>
        <v>8.55350456064052+2.14198838722784i</v>
      </c>
      <c r="I1765" t="str">
        <f t="shared" si="883"/>
        <v>640.492202250619i</v>
      </c>
      <c r="J1765" t="str">
        <f t="shared" si="877"/>
        <v>-349.894556172002+138.523603927717i</v>
      </c>
      <c r="K1765" t="str">
        <f t="shared" si="884"/>
        <v>0.626510573435654-1.58249303955246i</v>
      </c>
      <c r="L1765" t="str">
        <f t="shared" si="885"/>
        <v>0.0510731516107401-0.108424430250138i</v>
      </c>
      <c r="M1765" t="str">
        <f t="shared" si="886"/>
        <v>0.677583725046394-1.6909174698026i</v>
      </c>
      <c r="N1765" t="str">
        <f t="shared" si="887"/>
        <v>-0.723333775204614i</v>
      </c>
      <c r="O1765" t="str">
        <f t="shared" si="888"/>
        <v>0.749603315141029-0.661887354411292i</v>
      </c>
      <c r="P1765" t="str">
        <f t="shared" si="889"/>
        <v>0.250396684858971+0.661887354411292i</v>
      </c>
      <c r="Q1765" t="str">
        <f t="shared" si="890"/>
        <v>-0.250396684858971+0.061446420793322i</v>
      </c>
      <c r="R1765" t="str">
        <f t="shared" si="891"/>
        <v>-0.331375230474555-2.72467335838641i</v>
      </c>
      <c r="S1765" t="str">
        <f t="shared" si="892"/>
        <v>0.07502675367777i</v>
      </c>
      <c r="T1765" t="str">
        <f t="shared" si="893"/>
        <v>0.20442339691204-0.0248620077917287i</v>
      </c>
      <c r="U1765" t="str">
        <f t="shared" si="894"/>
        <v>0.0001-975.812036124436i</v>
      </c>
      <c r="V1765" t="str">
        <f t="shared" si="895"/>
        <v>0.00002-0.0156517373357844i</v>
      </c>
      <c r="W1765" t="str">
        <f t="shared" si="896"/>
        <v>0.0000199993584529566-0.015651486290969i</v>
      </c>
      <c r="X1765" t="str">
        <f t="shared" si="897"/>
        <v>0.000888125012562686-0.0156009530091548i</v>
      </c>
      <c r="Y1765" t="str">
        <f t="shared" si="898"/>
        <v>0.009+1.02478752360099i</v>
      </c>
      <c r="Z1765" t="str">
        <f t="shared" si="899"/>
        <v>-0.185385990107005-0.012376918560443i</v>
      </c>
      <c r="AA1765" t="str">
        <f t="shared" si="900"/>
        <v>0.116495883011718-11.8896232112052i</v>
      </c>
      <c r="AB1765" t="str">
        <f t="shared" si="901"/>
        <v>1.39172881906692-0.169262292214543i</v>
      </c>
      <c r="AC1765" t="str">
        <f t="shared" si="902"/>
        <v>1.65680423059338-2.46798794785662i</v>
      </c>
      <c r="AD1765" t="str">
        <f t="shared" si="903"/>
        <v>0.308235666800144+0.356988235318504i</v>
      </c>
      <c r="AE1765" t="str">
        <f t="shared" si="904"/>
        <v>-0.0527241599604643-0.0699956252064827i</v>
      </c>
      <c r="AF1765" t="str">
        <f t="shared" si="905"/>
        <v>-14.5105325439379-2.02686981706515i</v>
      </c>
      <c r="AG1765" t="str">
        <f t="shared" si="906"/>
        <v>1.01549491693772-0.0131160501692925i</v>
      </c>
      <c r="AH1765" t="str">
        <f t="shared" si="907"/>
        <v>0.599297410444569+1.11315103797509i</v>
      </c>
      <c r="AI1765">
        <f t="shared" si="908"/>
        <v>2.0364814220784169</v>
      </c>
      <c r="AJ1765">
        <f t="shared" si="909"/>
        <v>61.702899816304239</v>
      </c>
      <c r="AK1765"/>
      <c r="AL1765"/>
      <c r="AM1765"/>
      <c r="AN1765"/>
    </row>
    <row r="1766" spans="1:40" x14ac:dyDescent="0.25">
      <c r="A1766"/>
      <c r="B1766">
        <f t="shared" si="875"/>
        <v>163200</v>
      </c>
      <c r="C1766" s="237" t="str">
        <f t="shared" si="878"/>
        <v>-2.86947478788463E-06+0.0150062650210815i</v>
      </c>
      <c r="D1766" s="208" t="str">
        <f t="shared" si="879"/>
        <v>-5.95702795631267+0.115048031828292i</v>
      </c>
      <c r="E1766" t="str">
        <f t="shared" si="880"/>
        <v>2870</v>
      </c>
      <c r="F1766" t="str">
        <f t="shared" si="881"/>
        <v>0.777000777000777</v>
      </c>
      <c r="G1766" t="str">
        <f t="shared" si="876"/>
        <v>0.777000777000777</v>
      </c>
      <c r="H1766" t="str">
        <f t="shared" si="882"/>
        <v>8.55416720057686+2.14085539872925i</v>
      </c>
      <c r="I1766" t="str">
        <f t="shared" si="883"/>
        <v>640.884901332318i</v>
      </c>
      <c r="J1766" t="str">
        <f t="shared" si="877"/>
        <v>-350.324969570585+138.60853562847i</v>
      </c>
      <c r="K1766" t="str">
        <f t="shared" si="884"/>
        <v>0.625843128941846-1.58178191630414i</v>
      </c>
      <c r="L1766" t="str">
        <f t="shared" si="885"/>
        <v>0.0510219321312545-0.108382105780931i</v>
      </c>
      <c r="M1766" t="str">
        <f t="shared" si="886"/>
        <v>0.676865061073101-1.69016402208507i</v>
      </c>
      <c r="N1766" t="str">
        <f t="shared" si="887"/>
        <v>-0.723777266176536i</v>
      </c>
      <c r="O1766" t="str">
        <f t="shared" si="888"/>
        <v>0.749309700366962-0.662219731611777i</v>
      </c>
      <c r="P1766" t="str">
        <f t="shared" si="889"/>
        <v>0.250690299633038+0.662219731611777i</v>
      </c>
      <c r="Q1766" t="str">
        <f t="shared" si="890"/>
        <v>-0.250690299633038+0.061557534564759i</v>
      </c>
      <c r="R1766" t="str">
        <f t="shared" si="891"/>
        <v>-0.331372803519449-2.72295428031107i</v>
      </c>
      <c r="S1766" t="str">
        <f t="shared" si="892"/>
        <v>0.0750727541398656i</v>
      </c>
      <c r="T1766" t="str">
        <f t="shared" si="893"/>
        <v>0.204419677219888-0.0248770690072536i</v>
      </c>
      <c r="U1766" t="str">
        <f t="shared" si="894"/>
        <v>0.0001-975.214112082691i</v>
      </c>
      <c r="V1766" t="str">
        <f t="shared" si="895"/>
        <v>0.00002-0.0156421468104561i</v>
      </c>
      <c r="W1766" t="str">
        <f t="shared" si="896"/>
        <v>0.0000199993584529566-0.0156418959194677i</v>
      </c>
      <c r="X1766" t="str">
        <f t="shared" si="897"/>
        <v>0.000887064736358146-0.0155914525654104i</v>
      </c>
      <c r="Y1766" t="str">
        <f t="shared" si="898"/>
        <v>0.009+1.02541584213171i</v>
      </c>
      <c r="Z1766" t="str">
        <f t="shared" si="899"/>
        <v>-0.185156238402186-0.0123540574783291i</v>
      </c>
      <c r="AA1766" t="str">
        <f t="shared" si="900"/>
        <v>0.116336309420837-11.882115246326i</v>
      </c>
      <c r="AB1766" t="str">
        <f t="shared" si="901"/>
        <v>1.39170349514195-0.169364830025834i</v>
      </c>
      <c r="AC1766" t="str">
        <f t="shared" si="902"/>
        <v>1.65574112891869-2.46684431291804i</v>
      </c>
      <c r="AD1766" t="str">
        <f t="shared" si="903"/>
        <v>0.308390075978541+0.35717266711156i</v>
      </c>
      <c r="AE1766" t="str">
        <f t="shared" si="904"/>
        <v>-0.0526878147695667-0.0699426162268379i</v>
      </c>
      <c r="AF1766" t="str">
        <f t="shared" si="905"/>
        <v>-14.5111951568895-2.02580736690096i</v>
      </c>
      <c r="AG1766" t="str">
        <f t="shared" si="906"/>
        <v>1.01549303439947-0.0131144428707306i</v>
      </c>
      <c r="AH1766" t="str">
        <f t="shared" si="907"/>
        <v>0.599005176025504+1.11230889632385i</v>
      </c>
      <c r="AI1766">
        <f t="shared" si="908"/>
        <v>2.0304330390185754</v>
      </c>
      <c r="AJ1766">
        <f t="shared" si="909"/>
        <v>61.696464341106264</v>
      </c>
      <c r="AK1766"/>
      <c r="AL1766"/>
      <c r="AM1766"/>
      <c r="AN1766"/>
    </row>
    <row r="1767" spans="1:40" x14ac:dyDescent="0.25">
      <c r="A1767"/>
      <c r="B1767">
        <f t="shared" si="875"/>
        <v>163300</v>
      </c>
      <c r="C1767" s="237" t="str">
        <f t="shared" si="878"/>
        <v>-2.86596150424328E-06+0.0149970756371718i</v>
      </c>
      <c r="D1767" s="208" t="str">
        <f t="shared" si="879"/>
        <v>-5.95702792937749+0.114977579884984i</v>
      </c>
      <c r="E1767" t="str">
        <f t="shared" si="880"/>
        <v>2870</v>
      </c>
      <c r="F1767" t="str">
        <f t="shared" si="881"/>
        <v>0.777000777000777</v>
      </c>
      <c r="G1767" t="str">
        <f t="shared" si="876"/>
        <v>0.777000777000777</v>
      </c>
      <c r="H1767" t="str">
        <f t="shared" si="882"/>
        <v>8.55482873438363+2.13972349838766i</v>
      </c>
      <c r="I1767" t="str">
        <f t="shared" si="883"/>
        <v>641.277600414016i</v>
      </c>
      <c r="J1767" t="str">
        <f t="shared" si="877"/>
        <v>-350.755646783694+138.693467329222i</v>
      </c>
      <c r="K1767" t="str">
        <f t="shared" si="884"/>
        <v>0.625176697233932-1.5810712718852i</v>
      </c>
      <c r="L1767" t="str">
        <f t="shared" si="885"/>
        <v>0.0509707839815086-0.108339799589577i</v>
      </c>
      <c r="M1767" t="str">
        <f t="shared" si="886"/>
        <v>0.676147481215441-1.68941107147478i</v>
      </c>
      <c r="N1767" t="str">
        <f t="shared" si="887"/>
        <v>-0.724220757148458i</v>
      </c>
      <c r="O1767" t="str">
        <f t="shared" si="888"/>
        <v>0.749015938215487-0.662551978564078i</v>
      </c>
      <c r="P1767" t="str">
        <f t="shared" si="889"/>
        <v>0.250984061784513+0.662551978564078i</v>
      </c>
      <c r="Q1767" t="str">
        <f t="shared" si="890"/>
        <v>-0.250984061784513+0.06166877858438i</v>
      </c>
      <c r="R1767" t="str">
        <f t="shared" si="891"/>
        <v>-0.331370375014692-2.72123727695774i</v>
      </c>
      <c r="S1767" t="str">
        <f t="shared" si="892"/>
        <v>0.0751187546019612i</v>
      </c>
      <c r="T1767" t="str">
        <f t="shared" si="893"/>
        <v>0.204415955221498-0.0248921298830885i</v>
      </c>
      <c r="U1767" t="str">
        <f t="shared" si="894"/>
        <v>0.0001-974.616920342283i</v>
      </c>
      <c r="V1767" t="str">
        <f t="shared" si="895"/>
        <v>0.00002-0.0156325680310254i</v>
      </c>
      <c r="W1767" t="str">
        <f t="shared" si="896"/>
        <v>0.0000199993584529566-0.0156323172936756i</v>
      </c>
      <c r="X1767" t="str">
        <f t="shared" si="897"/>
        <v>0.000886006399403277-0.0155819636494583i</v>
      </c>
      <c r="Y1767" t="str">
        <f t="shared" si="898"/>
        <v>0.009+1.02604416066243i</v>
      </c>
      <c r="Z1767" t="str">
        <f t="shared" si="899"/>
        <v>-0.184926915123893-0.0123312534561014i</v>
      </c>
      <c r="AA1767" t="str">
        <f t="shared" si="900"/>
        <v>0.116177071171461-11.87461689136i</v>
      </c>
      <c r="AB1767" t="str">
        <f t="shared" si="901"/>
        <v>1.39167815551594-0.169467365524493i</v>
      </c>
      <c r="AC1767" t="str">
        <f t="shared" si="902"/>
        <v>1.65467963594391-2.46570141620583i</v>
      </c>
      <c r="AD1767" t="str">
        <f t="shared" si="903"/>
        <v>0.308544565850584+0.357357034323198i</v>
      </c>
      <c r="AE1767" t="str">
        <f t="shared" si="904"/>
        <v>-0.0526515345764293-0.0698896751992185i</v>
      </c>
      <c r="AF1767" t="str">
        <f t="shared" si="905"/>
        <v>-14.5118566637611-2.02474591850268i</v>
      </c>
      <c r="AG1767" t="str">
        <f t="shared" si="906"/>
        <v>1.01549115172163-0.0131128411875909i</v>
      </c>
      <c r="AH1767" t="str">
        <f t="shared" si="907"/>
        <v>0.598713426424737+1.11146784555282i</v>
      </c>
      <c r="AI1767">
        <f t="shared" si="908"/>
        <v>2.0243887406358363</v>
      </c>
      <c r="AJ1767">
        <f t="shared" si="909"/>
        <v>61.690024001661904</v>
      </c>
      <c r="AK1767"/>
      <c r="AL1767"/>
      <c r="AM1767"/>
      <c r="AN1767"/>
    </row>
    <row r="1768" spans="1:40" x14ac:dyDescent="0.25">
      <c r="A1768"/>
      <c r="B1768">
        <f t="shared" si="875"/>
        <v>163400</v>
      </c>
      <c r="C1768" s="237" t="str">
        <f t="shared" si="878"/>
        <v>-2.86245466896474E-06+0.0149878975009765i</v>
      </c>
      <c r="D1768" s="208" t="str">
        <f t="shared" si="879"/>
        <v>-5.95702790249176+0.114907214174153i</v>
      </c>
      <c r="E1768" t="str">
        <f t="shared" si="880"/>
        <v>2870</v>
      </c>
      <c r="F1768" t="str">
        <f t="shared" si="881"/>
        <v>0.777000777000777</v>
      </c>
      <c r="G1768" t="str">
        <f t="shared" si="876"/>
        <v>0.777000777000777</v>
      </c>
      <c r="H1768" t="str">
        <f t="shared" si="882"/>
        <v>8.55548916445682+2.13859268485349i</v>
      </c>
      <c r="I1768" t="str">
        <f t="shared" si="883"/>
        <v>641.670299495715i</v>
      </c>
      <c r="J1768" t="str">
        <f t="shared" si="877"/>
        <v>-351.186587811329+138.778399029975i</v>
      </c>
      <c r="K1768" t="str">
        <f t="shared" si="884"/>
        <v>0.624511276382743-1.58036110616309i</v>
      </c>
      <c r="L1768" t="str">
        <f t="shared" si="885"/>
        <v>0.0509197070413312-0.10829751169902i</v>
      </c>
      <c r="M1768" t="str">
        <f t="shared" si="886"/>
        <v>0.675430983424074-1.68865861786211i</v>
      </c>
      <c r="N1768" t="str">
        <f t="shared" si="887"/>
        <v>-0.724664248120379i</v>
      </c>
      <c r="O1768" t="str">
        <f t="shared" si="888"/>
        <v>0.748722028744383-0.662884095202846i</v>
      </c>
      <c r="P1768" t="str">
        <f t="shared" si="889"/>
        <v>0.251277971255617+0.662884095202846i</v>
      </c>
      <c r="Q1768" t="str">
        <f t="shared" si="890"/>
        <v>-0.251277971255617+0.061780152917533i</v>
      </c>
      <c r="R1768" t="str">
        <f t="shared" si="891"/>
        <v>-0.331367944960163-2.71952234451661i</v>
      </c>
      <c r="S1768" t="str">
        <f t="shared" si="892"/>
        <v>0.0751647550640566i</v>
      </c>
      <c r="T1768" t="str">
        <f t="shared" si="893"/>
        <v>0.20441223091682-0.0249071904190104i</v>
      </c>
      <c r="U1768" t="str">
        <f t="shared" si="894"/>
        <v>0.0001-974.020459558727i</v>
      </c>
      <c r="V1768" t="str">
        <f t="shared" si="895"/>
        <v>0.00002-0.0156230009759268i</v>
      </c>
      <c r="W1768" t="str">
        <f t="shared" si="896"/>
        <v>0.0000199993584529565-0.0156227503920276i</v>
      </c>
      <c r="X1768" t="str">
        <f t="shared" si="897"/>
        <v>0.000884949996976623-0.0155724862403955i</v>
      </c>
      <c r="Y1768" t="str">
        <f t="shared" si="898"/>
        <v>0.009+1.02667247919314i</v>
      </c>
      <c r="Z1768" t="str">
        <f t="shared" si="899"/>
        <v>-0.18469801920374-0.0123085063147368i</v>
      </c>
      <c r="AA1768" t="str">
        <f t="shared" si="900"/>
        <v>0.116018167309823-11.8671281276314i</v>
      </c>
      <c r="AB1768" t="str">
        <f t="shared" si="901"/>
        <v>1.39165280018857-0.169569898709i</v>
      </c>
      <c r="AC1768" t="str">
        <f t="shared" si="902"/>
        <v>1.65361974863127-2.46455925755451i</v>
      </c>
      <c r="AD1768" t="str">
        <f t="shared" si="903"/>
        <v>0.308699136391566+0.357541336920591i</v>
      </c>
      <c r="AE1768" t="str">
        <f t="shared" si="904"/>
        <v>-0.052615319218161-0.0698368019823197i</v>
      </c>
      <c r="AF1768" t="str">
        <f t="shared" si="905"/>
        <v>-14.5125170669486-2.02368547067934i</v>
      </c>
      <c r="AG1768" t="str">
        <f t="shared" si="906"/>
        <v>1.01548926890246-0.0131112451079591i</v>
      </c>
      <c r="AH1768" t="str">
        <f t="shared" si="907"/>
        <v>0.598422160482363+1.11062788339413i</v>
      </c>
      <c r="AI1768">
        <f t="shared" si="908"/>
        <v>2.018348520882042</v>
      </c>
      <c r="AJ1768">
        <f t="shared" si="909"/>
        <v>61.683578803717417</v>
      </c>
      <c r="AK1768"/>
      <c r="AL1768"/>
      <c r="AM1768"/>
      <c r="AN1768"/>
    </row>
    <row r="1769" spans="1:40" x14ac:dyDescent="0.25">
      <c r="A1769"/>
      <c r="B1769">
        <f t="shared" si="875"/>
        <v>163500</v>
      </c>
      <c r="C1769" s="237" t="str">
        <f t="shared" si="878"/>
        <v>-2.85895426627813E-06+0.0149787305918582i</v>
      </c>
      <c r="D1769" s="208" t="str">
        <f t="shared" si="879"/>
        <v>-5.95702787565533+0.11483693453758i</v>
      </c>
      <c r="E1769" t="str">
        <f t="shared" si="880"/>
        <v>2870</v>
      </c>
      <c r="F1769" t="str">
        <f t="shared" si="881"/>
        <v>0.777000777000777</v>
      </c>
      <c r="G1769" t="str">
        <f t="shared" si="876"/>
        <v>0.777000777000777</v>
      </c>
      <c r="H1769" t="str">
        <f t="shared" si="882"/>
        <v>8.556148493186+2.13746295677874i</v>
      </c>
      <c r="I1769" t="str">
        <f t="shared" si="883"/>
        <v>642.062998577414i</v>
      </c>
      <c r="J1769" t="str">
        <f t="shared" si="877"/>
        <v>-351.61779265349+138.863330730728i</v>
      </c>
      <c r="K1769" t="str">
        <f t="shared" si="884"/>
        <v>0.623846864463353-1.57965141900392i</v>
      </c>
      <c r="L1769" t="str">
        <f t="shared" si="885"/>
        <v>0.0508687011907691-0.108255242132047i</v>
      </c>
      <c r="M1769" t="str">
        <f t="shared" si="886"/>
        <v>0.674715565654122-1.68790666113597i</v>
      </c>
      <c r="N1769" t="str">
        <f t="shared" si="887"/>
        <v>-0.725107739092301i</v>
      </c>
      <c r="O1769" t="str">
        <f t="shared" si="888"/>
        <v>0.748427972011455-0.663216081462761i</v>
      </c>
      <c r="P1769" t="str">
        <f t="shared" si="889"/>
        <v>0.251572027988545+0.663216081462761i</v>
      </c>
      <c r="Q1769" t="str">
        <f t="shared" si="890"/>
        <v>-0.251572027988545+0.06189165762954i</v>
      </c>
      <c r="R1769" t="str">
        <f t="shared" si="891"/>
        <v>-0.331365513355757-2.71780947918719i</v>
      </c>
      <c r="S1769" t="str">
        <f t="shared" si="892"/>
        <v>0.0752107555261522i</v>
      </c>
      <c r="T1769" t="str">
        <f t="shared" si="893"/>
        <v>0.204408504305807-0.0249222506147978i</v>
      </c>
      <c r="U1769" t="str">
        <f t="shared" si="894"/>
        <v>0.0001-973.424728390799i</v>
      </c>
      <c r="V1769" t="str">
        <f t="shared" si="895"/>
        <v>0.00002-0.015613445623648i</v>
      </c>
      <c r="W1769" t="str">
        <f t="shared" si="896"/>
        <v>0.0000199993584529565-0.0156131951930116i</v>
      </c>
      <c r="X1769" t="str">
        <f t="shared" si="897"/>
        <v>0.000883895524371099-0.0155630203173701i</v>
      </c>
      <c r="Y1769" t="str">
        <f t="shared" si="898"/>
        <v>0.009+1.02730079772386i</v>
      </c>
      <c r="Z1769" t="str">
        <f t="shared" si="899"/>
        <v>-0.184469549576686-0.0122858158758887i</v>
      </c>
      <c r="AA1769" t="str">
        <f t="shared" si="900"/>
        <v>0.115859596885565-11.859648936513i</v>
      </c>
      <c r="AB1769" t="str">
        <f t="shared" si="901"/>
        <v>1.39162742915951-0.169672429577847i</v>
      </c>
      <c r="AC1769" t="str">
        <f t="shared" si="902"/>
        <v>1.65256146394958-2.46341783679639i</v>
      </c>
      <c r="AD1769" t="str">
        <f t="shared" si="903"/>
        <v>0.308853787576771+0.357725574870921i</v>
      </c>
      <c r="AE1769" t="str">
        <f t="shared" si="904"/>
        <v>-0.0525791685323798-0.0697839964352389i</v>
      </c>
      <c r="AF1769" t="str">
        <f t="shared" si="905"/>
        <v>-14.5131763688413-2.02262602224116i</v>
      </c>
      <c r="AG1769" t="str">
        <f t="shared" si="906"/>
        <v>1.01548738594024-0.013109654619951i</v>
      </c>
      <c r="AH1769" t="str">
        <f t="shared" si="907"/>
        <v>0.598131377041871+1.10978900758626i</v>
      </c>
      <c r="AI1769">
        <f t="shared" si="908"/>
        <v>2.01231237372187</v>
      </c>
      <c r="AJ1769">
        <f t="shared" si="909"/>
        <v>61.677128753011893</v>
      </c>
      <c r="AK1769"/>
      <c r="AL1769"/>
      <c r="AM1769"/>
      <c r="AN1769"/>
    </row>
    <row r="1770" spans="1:40" x14ac:dyDescent="0.25">
      <c r="A1770"/>
      <c r="B1770">
        <f t="shared" si="875"/>
        <v>163600</v>
      </c>
      <c r="C1770" s="237" t="str">
        <f t="shared" si="878"/>
        <v>-2.85546028046059E-06+0.0149695748892289i</v>
      </c>
      <c r="D1770" s="208" t="str">
        <f t="shared" si="879"/>
        <v>-5.95702784886811+0.114766740817422i</v>
      </c>
      <c r="E1770" t="str">
        <f t="shared" si="880"/>
        <v>2870</v>
      </c>
      <c r="F1770" t="str">
        <f t="shared" si="881"/>
        <v>0.777000777000777</v>
      </c>
      <c r="G1770" t="str">
        <f t="shared" si="876"/>
        <v>0.777000777000777</v>
      </c>
      <c r="H1770" t="str">
        <f t="shared" si="882"/>
        <v>8.55680672295462+2.13633431281703i</v>
      </c>
      <c r="I1770" t="str">
        <f t="shared" si="883"/>
        <v>642.455697659113i</v>
      </c>
      <c r="J1770" t="str">
        <f t="shared" si="877"/>
        <v>-352.049261310176+138.948262431481i</v>
      </c>
      <c r="K1770" t="str">
        <f t="shared" si="884"/>
        <v>0.623183459555085-1.57894221027251i</v>
      </c>
      <c r="L1770" t="str">
        <f t="shared" si="885"/>
        <v>0.0508177663100885-0.108212990911284i</v>
      </c>
      <c r="M1770" t="str">
        <f t="shared" si="886"/>
        <v>0.674001225865174-1.68715520118379i</v>
      </c>
      <c r="N1770" t="str">
        <f t="shared" si="887"/>
        <v>-0.725551230064223i</v>
      </c>
      <c r="O1770" t="str">
        <f t="shared" si="888"/>
        <v>0.748133768074542-0.663547937278527i</v>
      </c>
      <c r="P1770" t="str">
        <f t="shared" si="889"/>
        <v>0.251866231925458+0.663547937278527i</v>
      </c>
      <c r="Q1770" t="str">
        <f t="shared" si="890"/>
        <v>-0.251866231925458+0.0620032927856959i</v>
      </c>
      <c r="R1770" t="str">
        <f t="shared" si="891"/>
        <v>-0.33136308020136-2.71609867717831i</v>
      </c>
      <c r="S1770" t="str">
        <f t="shared" si="892"/>
        <v>0.0752567559882476i</v>
      </c>
      <c r="T1770" t="str">
        <f t="shared" si="893"/>
        <v>0.20440477538841-0.0249373104702279i</v>
      </c>
      <c r="U1770" t="str">
        <f t="shared" si="894"/>
        <v>0.0001-972.829725500583i</v>
      </c>
      <c r="V1770" t="str">
        <f t="shared" si="895"/>
        <v>0.00002-0.0156039019527289i</v>
      </c>
      <c r="W1770" t="str">
        <f t="shared" si="896"/>
        <v>0.0000199993584529565-0.015603651675168i</v>
      </c>
      <c r="X1770" t="str">
        <f t="shared" si="897"/>
        <v>0.000882842976893903-0.0155535658595798i</v>
      </c>
      <c r="Y1770" t="str">
        <f t="shared" si="898"/>
        <v>0.009+1.02792911625458i</v>
      </c>
      <c r="Z1770" t="str">
        <f t="shared" si="899"/>
        <v>-0.184241505181013-0.012263181961885i</v>
      </c>
      <c r="AA1770" t="str">
        <f t="shared" si="900"/>
        <v>0.115701358951748-11.8521792994266i</v>
      </c>
      <c r="AB1770" t="str">
        <f t="shared" si="901"/>
        <v>1.39160204242842-0.169774958129518i</v>
      </c>
      <c r="AC1770" t="str">
        <f t="shared" si="902"/>
        <v>1.65150477887426-2.4622771537616i</v>
      </c>
      <c r="AD1770" t="str">
        <f t="shared" si="903"/>
        <v>0.309008519381465+0.357909748141373i</v>
      </c>
      <c r="AE1770" t="str">
        <f t="shared" si="904"/>
        <v>-0.0525430823572071-0.0697312584174712i</v>
      </c>
      <c r="AF1770" t="str">
        <f t="shared" si="905"/>
        <v>-14.5138345718227-2.02156757199961i</v>
      </c>
      <c r="AG1770" t="str">
        <f t="shared" si="906"/>
        <v>1.01548550283325-0.0131080697117131i</v>
      </c>
      <c r="AH1770" t="str">
        <f t="shared" si="907"/>
        <v>0.597841074950135+1.10895121587405i</v>
      </c>
      <c r="AI1770">
        <f t="shared" si="908"/>
        <v>2.0062802931330048</v>
      </c>
      <c r="AJ1770">
        <f t="shared" si="909"/>
        <v>61.670673855277848</v>
      </c>
      <c r="AK1770"/>
      <c r="AL1770"/>
      <c r="AM1770"/>
      <c r="AN1770"/>
    </row>
    <row r="1771" spans="1:40" x14ac:dyDescent="0.25">
      <c r="A1771"/>
      <c r="B1771">
        <f t="shared" si="875"/>
        <v>163700</v>
      </c>
      <c r="C1771" s="237" t="str">
        <f t="shared" si="878"/>
        <v>-2.85197269583734E-06+0.0149604303725516i</v>
      </c>
      <c r="D1771" s="208" t="str">
        <f t="shared" si="879"/>
        <v>-5.95702782212996+0.114696632856229i</v>
      </c>
      <c r="E1771" t="str">
        <f t="shared" si="880"/>
        <v>2870</v>
      </c>
      <c r="F1771" t="str">
        <f t="shared" si="881"/>
        <v>0.777000777000777</v>
      </c>
      <c r="G1771" t="str">
        <f t="shared" si="876"/>
        <v>0.777000777000777</v>
      </c>
      <c r="H1771" t="str">
        <f t="shared" si="882"/>
        <v>8.55746385613975+2.13520675162356i</v>
      </c>
      <c r="I1771" t="str">
        <f t="shared" si="883"/>
        <v>642.848396740811i</v>
      </c>
      <c r="J1771" t="str">
        <f t="shared" si="877"/>
        <v>-352.480993781387+139.033194132233i</v>
      </c>
      <c r="K1771" t="str">
        <f t="shared" si="884"/>
        <v>0.622521059741491-1.57823347983237i</v>
      </c>
      <c r="L1771" t="str">
        <f t="shared" si="885"/>
        <v>0.0507669022797738-0.108170758059201i</v>
      </c>
      <c r="M1771" t="str">
        <f t="shared" si="886"/>
        <v>0.673287962021265-1.68640423789157i</v>
      </c>
      <c r="N1771" t="str">
        <f t="shared" si="887"/>
        <v>-0.725994721036145i</v>
      </c>
      <c r="O1771" t="str">
        <f t="shared" si="888"/>
        <v>0.747839416991508-0.663879662584871i</v>
      </c>
      <c r="P1771" t="str">
        <f t="shared" si="889"/>
        <v>0.252160583008492+0.663879662584871i</v>
      </c>
      <c r="Q1771" t="str">
        <f t="shared" si="890"/>
        <v>-0.252160583008492+0.0621150584512741i</v>
      </c>
      <c r="R1771" t="str">
        <f t="shared" si="891"/>
        <v>-0.331360645496837-2.71438993470803i</v>
      </c>
      <c r="S1771" t="str">
        <f t="shared" si="892"/>
        <v>0.0753027564503432i</v>
      </c>
      <c r="T1771" t="str">
        <f t="shared" si="893"/>
        <v>0.204401044164582-0.0249523699850768i</v>
      </c>
      <c r="U1771" t="str">
        <f t="shared" si="894"/>
        <v>0.0001-972.235449553421i</v>
      </c>
      <c r="V1771" t="str">
        <f t="shared" si="895"/>
        <v>0.00002-0.015594369941762i</v>
      </c>
      <c r="W1771" t="str">
        <f t="shared" si="896"/>
        <v>0.0000199993584529566-0.0155941198170895i</v>
      </c>
      <c r="X1771" t="str">
        <f t="shared" si="897"/>
        <v>0.000881792349866458-0.0155441228462726i</v>
      </c>
      <c r="Y1771" t="str">
        <f t="shared" si="898"/>
        <v>0.009+1.0285574347853i</v>
      </c>
      <c r="Z1771" t="str">
        <f t="shared" si="899"/>
        <v>-0.184013884958321-0.012240604395724i</v>
      </c>
      <c r="AA1771" t="str">
        <f t="shared" si="900"/>
        <v>0.115543452564819-11.8447191978426i</v>
      </c>
      <c r="AB1771" t="str">
        <f t="shared" si="901"/>
        <v>1.39157663999499-0.169877484362488i</v>
      </c>
      <c r="AC1771" t="str">
        <f t="shared" si="902"/>
        <v>1.65044969038737-2.46113720827818i</v>
      </c>
      <c r="AD1771" t="str">
        <f t="shared" si="903"/>
        <v>0.309163331780892+0.358093856699141i</v>
      </c>
      <c r="AE1771" t="str">
        <f t="shared" si="904"/>
        <v>-0.0525070605312667-0.0696785877889107i</v>
      </c>
      <c r="AF1771" t="str">
        <f t="shared" si="905"/>
        <v>-14.5144916782697-2.02051011876733i</v>
      </c>
      <c r="AG1771" t="str">
        <f t="shared" si="906"/>
        <v>1.01548361957976-0.0131064903714212i</v>
      </c>
      <c r="AH1771" t="str">
        <f t="shared" si="907"/>
        <v>0.597551253057378+1.10811450600866i</v>
      </c>
      <c r="AI1771">
        <f t="shared" si="908"/>
        <v>2.0002522731059069</v>
      </c>
      <c r="AJ1771">
        <f t="shared" si="909"/>
        <v>61.664214116241816</v>
      </c>
      <c r="AK1771"/>
      <c r="AL1771"/>
      <c r="AM1771"/>
      <c r="AN1771"/>
    </row>
    <row r="1772" spans="1:40" x14ac:dyDescent="0.25">
      <c r="A1772"/>
      <c r="B1772">
        <f t="shared" si="875"/>
        <v>163800</v>
      </c>
      <c r="C1772" s="237" t="str">
        <f t="shared" si="878"/>
        <v>-2.84849149678136E-06+0.0149512970213389i</v>
      </c>
      <c r="D1772" s="208" t="str">
        <f t="shared" si="879"/>
        <v>-5.95702779544077+0.114626610496932i</v>
      </c>
      <c r="E1772" t="str">
        <f t="shared" si="880"/>
        <v>2870</v>
      </c>
      <c r="F1772" t="str">
        <f t="shared" si="881"/>
        <v>0.777000777000777</v>
      </c>
      <c r="G1772" t="str">
        <f t="shared" si="876"/>
        <v>0.777000777000777</v>
      </c>
      <c r="H1772" t="str">
        <f t="shared" si="882"/>
        <v>8.55811989511227+2.13408027185513i</v>
      </c>
      <c r="I1772" t="str">
        <f t="shared" si="883"/>
        <v>643.24109582251i</v>
      </c>
      <c r="J1772" t="str">
        <f t="shared" si="877"/>
        <v>-352.912990067125+139.118125832986i</v>
      </c>
      <c r="K1772" t="str">
        <f t="shared" si="884"/>
        <v>0.621859663110351-1.57752522754568i</v>
      </c>
      <c r="L1772" t="str">
        <f t="shared" si="885"/>
        <v>0.0507161089805275-0.108128543598111i</v>
      </c>
      <c r="M1772" t="str">
        <f t="shared" si="886"/>
        <v>0.672575772090878-1.68565377114379i</v>
      </c>
      <c r="N1772" t="str">
        <f t="shared" si="887"/>
        <v>-0.726438212008067i</v>
      </c>
      <c r="O1772" t="str">
        <f t="shared" si="888"/>
        <v>0.747544918820247-0.664211257316549i</v>
      </c>
      <c r="P1772" t="str">
        <f t="shared" si="889"/>
        <v>0.252455081179753+0.664211257316549i</v>
      </c>
      <c r="Q1772" t="str">
        <f t="shared" si="890"/>
        <v>-0.252455081179753+0.0622269546915181i</v>
      </c>
      <c r="R1772" t="str">
        <f t="shared" si="891"/>
        <v>-0.33135820924209-2.71268324800366i</v>
      </c>
      <c r="S1772" t="str">
        <f t="shared" si="892"/>
        <v>0.0753487569124386i</v>
      </c>
      <c r="T1772" t="str">
        <f t="shared" si="893"/>
        <v>0.204397310634272-0.0249674291591232i</v>
      </c>
      <c r="U1772" t="str">
        <f t="shared" si="894"/>
        <v>0.0001-971.641899217917i</v>
      </c>
      <c r="V1772" t="str">
        <f t="shared" si="895"/>
        <v>0.00002-0.0155848495693922i</v>
      </c>
      <c r="W1772" t="str">
        <f t="shared" si="896"/>
        <v>0.0000199993584529566-0.0155845995974215i</v>
      </c>
      <c r="X1772" t="str">
        <f t="shared" si="897"/>
        <v>0.000880743638624424-0.0155346912567465i</v>
      </c>
      <c r="Y1772" t="str">
        <f t="shared" si="898"/>
        <v>0.009+1.02918575331602i</v>
      </c>
      <c r="Z1772" t="str">
        <f t="shared" si="899"/>
        <v>-0.183786687853513-0.0122180830010726i</v>
      </c>
      <c r="AA1772" t="str">
        <f t="shared" si="900"/>
        <v>0.115385876784603-11.8372686132798i</v>
      </c>
      <c r="AB1772" t="str">
        <f t="shared" si="901"/>
        <v>1.39155122185887-0.169980008275251i</v>
      </c>
      <c r="AC1772" t="str">
        <f t="shared" si="902"/>
        <v>1.64939619547751-2.45999800017189i</v>
      </c>
      <c r="AD1772" t="str">
        <f t="shared" si="903"/>
        <v>0.309318224750298+0.358277900511418i</v>
      </c>
      <c r="AE1772" t="str">
        <f t="shared" si="904"/>
        <v>-0.0524711028936871-0.0696259844098473i</v>
      </c>
      <c r="AF1772" t="str">
        <f t="shared" si="905"/>
        <v>-14.515147690553-2.0194536613582i</v>
      </c>
      <c r="AG1772" t="str">
        <f t="shared" si="906"/>
        <v>1.01548173617807-0.013104916587282i</v>
      </c>
      <c r="AH1772" t="str">
        <f t="shared" si="907"/>
        <v>0.597261910217212+1.10727887574751i</v>
      </c>
      <c r="AI1772">
        <f t="shared" si="908"/>
        <v>1.9942283076437337</v>
      </c>
      <c r="AJ1772">
        <f t="shared" si="909"/>
        <v>61.657749541621421</v>
      </c>
      <c r="AK1772"/>
      <c r="AL1772"/>
      <c r="AM1772"/>
      <c r="AN1772"/>
    </row>
    <row r="1773" spans="1:40" x14ac:dyDescent="0.25">
      <c r="A1773"/>
      <c r="B1773">
        <f t="shared" si="875"/>
        <v>163900</v>
      </c>
      <c r="C1773" s="237" t="str">
        <f t="shared" si="878"/>
        <v>-2.84501666771345E-06+0.0149421748151541i</v>
      </c>
      <c r="D1773" s="208" t="str">
        <f t="shared" si="879"/>
        <v>-5.95702776880041+0.114556673582848i</v>
      </c>
      <c r="E1773" t="str">
        <f t="shared" si="880"/>
        <v>2870</v>
      </c>
      <c r="F1773" t="str">
        <f t="shared" si="881"/>
        <v>0.777000777000777</v>
      </c>
      <c r="G1773" t="str">
        <f t="shared" si="876"/>
        <v>0.777000777000777</v>
      </c>
      <c r="H1773" t="str">
        <f t="shared" si="882"/>
        <v>8.55877484223683+2.13295487217017i</v>
      </c>
      <c r="I1773" t="str">
        <f t="shared" si="883"/>
        <v>643.633794904209i</v>
      </c>
      <c r="J1773" t="str">
        <f t="shared" si="877"/>
        <v>-353.345250167388+139.203057533739i</v>
      </c>
      <c r="K1773" t="str">
        <f t="shared" si="884"/>
        <v>0.621199267753661-1.57681745327336i</v>
      </c>
      <c r="L1773" t="str">
        <f t="shared" si="885"/>
        <v>0.0506653862932707-0.10808634755017i</v>
      </c>
      <c r="M1773" t="str">
        <f t="shared" si="886"/>
        <v>0.671864654046932-1.68490380082353i</v>
      </c>
      <c r="N1773" t="str">
        <f t="shared" si="887"/>
        <v>-0.726881702979989i</v>
      </c>
      <c r="O1773" t="str">
        <f t="shared" si="888"/>
        <v>0.747250273618682-0.664542721408341i</v>
      </c>
      <c r="P1773" t="str">
        <f t="shared" si="889"/>
        <v>0.252749726381318+0.664542721408341i</v>
      </c>
      <c r="Q1773" t="str">
        <f t="shared" si="890"/>
        <v>-0.252749726381318+0.062338981571648i</v>
      </c>
      <c r="R1773" t="str">
        <f t="shared" si="891"/>
        <v>-0.331355771436995-2.71097861330171i</v>
      </c>
      <c r="S1773" t="str">
        <f t="shared" si="892"/>
        <v>0.0753947573745342i</v>
      </c>
      <c r="T1773" t="str">
        <f t="shared" si="893"/>
        <v>0.204393574797434-0.0249824879921439i</v>
      </c>
      <c r="U1773" t="str">
        <f t="shared" si="894"/>
        <v>0.0001-971.04907316593i</v>
      </c>
      <c r="V1773" t="str">
        <f t="shared" si="895"/>
        <v>0.00002-0.0155753408143163i</v>
      </c>
      <c r="W1773" t="str">
        <f t="shared" si="896"/>
        <v>0.0000199993584529565-0.015575090994861i</v>
      </c>
      <c r="X1773" t="str">
        <f t="shared" si="897"/>
        <v>0.000879696838517541-0.0155252710703489i</v>
      </c>
      <c r="Y1773" t="str">
        <f t="shared" si="898"/>
        <v>0.009+1.02981407184673i</v>
      </c>
      <c r="Z1773" t="str">
        <f t="shared" si="899"/>
        <v>-0.183559912814778-0.0121956176022616i</v>
      </c>
      <c r="AA1773" t="str">
        <f t="shared" si="900"/>
        <v>0.115228630674285-11.8298275273052i</v>
      </c>
      <c r="AB1773" t="str">
        <f t="shared" si="901"/>
        <v>1.39152578801974-0.170082529866287i</v>
      </c>
      <c r="AC1773" t="str">
        <f t="shared" si="902"/>
        <v>1.64834429113988-2.45885952926646i</v>
      </c>
      <c r="AD1773" t="str">
        <f t="shared" si="903"/>
        <v>0.309473198264904+0.358461879545405i</v>
      </c>
      <c r="AE1773" t="str">
        <f t="shared" si="904"/>
        <v>-0.0524352092840925-0.0695734481409635i</v>
      </c>
      <c r="AF1773" t="str">
        <f t="shared" si="905"/>
        <v>-14.5158026110372-2.01839819858732i</v>
      </c>
      <c r="AG1773" t="str">
        <f t="shared" si="906"/>
        <v>1.01547985262647-0.0131033483475316i</v>
      </c>
      <c r="AH1773" t="str">
        <f t="shared" si="907"/>
        <v>0.596973045286563+1.10644432285432i</v>
      </c>
      <c r="AI1773">
        <f t="shared" si="908"/>
        <v>1.9882083907624457</v>
      </c>
      <c r="AJ1773">
        <f t="shared" si="909"/>
        <v>61.651280137129277</v>
      </c>
      <c r="AK1773"/>
      <c r="AL1773"/>
      <c r="AM1773"/>
      <c r="AN1773"/>
    </row>
    <row r="1774" spans="1:40" x14ac:dyDescent="0.25">
      <c r="A1774"/>
      <c r="B1774">
        <f t="shared" si="875"/>
        <v>164000</v>
      </c>
      <c r="C1774" s="237" t="str">
        <f t="shared" si="878"/>
        <v>-2.84154819310176E-06+0.0149330637336098i</v>
      </c>
      <c r="D1774" s="208" t="str">
        <f t="shared" si="879"/>
        <v>-5.95702774220877+0.114486821957675i</v>
      </c>
      <c r="E1774" t="str">
        <f t="shared" si="880"/>
        <v>2870</v>
      </c>
      <c r="F1774" t="str">
        <f t="shared" si="881"/>
        <v>0.777000777000777</v>
      </c>
      <c r="G1774" t="str">
        <f t="shared" si="876"/>
        <v>0.777000777000777</v>
      </c>
      <c r="H1774" t="str">
        <f t="shared" si="882"/>
        <v>8.55942869987192+2.13183055122867i</v>
      </c>
      <c r="I1774" t="str">
        <f t="shared" si="883"/>
        <v>644.026493985908i</v>
      </c>
      <c r="J1774" t="str">
        <f t="shared" si="877"/>
        <v>-353.777774082176+139.287989234492i</v>
      </c>
      <c r="K1774" t="str">
        <f t="shared" si="884"/>
        <v>0.620539871767617-1.57611015687506i</v>
      </c>
      <c r="L1774" t="str">
        <f t="shared" si="885"/>
        <v>0.0506147340991411-0.108044169937376i</v>
      </c>
      <c r="M1774" t="str">
        <f t="shared" si="886"/>
        <v>0.671154605866758-1.68415432681244i</v>
      </c>
      <c r="N1774" t="str">
        <f t="shared" si="887"/>
        <v>-0.727325193951911i</v>
      </c>
      <c r="O1774" t="str">
        <f t="shared" si="888"/>
        <v>0.746955481444767-0.664874054795054i</v>
      </c>
      <c r="P1774" t="str">
        <f t="shared" si="889"/>
        <v>0.253044518555233+0.664874054795054i</v>
      </c>
      <c r="Q1774" t="str">
        <f t="shared" si="890"/>
        <v>-0.253044518555233+0.062451139156857i</v>
      </c>
      <c r="R1774" t="str">
        <f t="shared" si="891"/>
        <v>-0.331353332081433-2.70927602684789i</v>
      </c>
      <c r="S1774" t="str">
        <f t="shared" si="892"/>
        <v>0.0754407578366296i</v>
      </c>
      <c r="T1774" t="str">
        <f t="shared" si="893"/>
        <v>0.204389836654018-0.0249975464839157i</v>
      </c>
      <c r="U1774" t="str">
        <f t="shared" si="894"/>
        <v>0.0001-970.456970072535i</v>
      </c>
      <c r="V1774" t="str">
        <f t="shared" si="895"/>
        <v>0.00002-0.0155658436552832i</v>
      </c>
      <c r="W1774" t="str">
        <f t="shared" si="896"/>
        <v>0.0000199993584529565-0.0155655939881573i</v>
      </c>
      <c r="X1774" t="str">
        <f t="shared" si="897"/>
        <v>0.000878651944909674-0.0155158622664771i</v>
      </c>
      <c r="Y1774" t="str">
        <f t="shared" si="898"/>
        <v>0.009+1.03044239037745i</v>
      </c>
      <c r="Z1774" t="str">
        <f t="shared" si="899"/>
        <v>-0.183333558793584-0.0121732080242844i</v>
      </c>
      <c r="AA1774" t="str">
        <f t="shared" si="900"/>
        <v>0.115071713300396-11.8223959215338i</v>
      </c>
      <c r="AB1774" t="str">
        <f t="shared" si="901"/>
        <v>1.39150033847727-0.170185049134077i</v>
      </c>
      <c r="AC1774" t="str">
        <f t="shared" si="902"/>
        <v>1.64729397437623-2.45772179538347i</v>
      </c>
      <c r="AD1774" t="str">
        <f t="shared" si="903"/>
        <v>0.309628252299915+0.358645793768309i</v>
      </c>
      <c r="AE1774" t="str">
        <f t="shared" si="904"/>
        <v>-0.0523993795426048-0.0695209788433362i</v>
      </c>
      <c r="AF1774" t="str">
        <f t="shared" si="905"/>
        <v>-14.5164564420807-2.017343729271i</v>
      </c>
      <c r="AG1774" t="str">
        <f t="shared" si="906"/>
        <v>1.01547796892326-0.0131017856404354i</v>
      </c>
      <c r="AH1774" t="str">
        <f t="shared" si="907"/>
        <v>0.596684657125686+1.10561084509901i</v>
      </c>
      <c r="AI1774">
        <f t="shared" si="908"/>
        <v>1.9821925164904153</v>
      </c>
      <c r="AJ1774">
        <f t="shared" si="909"/>
        <v>61.644805908470303</v>
      </c>
      <c r="AK1774"/>
      <c r="AL1774"/>
      <c r="AM1774"/>
      <c r="AN1774"/>
    </row>
    <row r="1775" spans="1:40" x14ac:dyDescent="0.25">
      <c r="A1775"/>
      <c r="B1775">
        <f t="shared" si="875"/>
        <v>164100</v>
      </c>
      <c r="C1775" s="237" t="str">
        <f t="shared" si="878"/>
        <v>-2.83808605746176E-06+0.0149239637563684i</v>
      </c>
      <c r="D1775" s="208" t="str">
        <f t="shared" si="879"/>
        <v>-5.95702771566573+0.114417055465491i</v>
      </c>
      <c r="E1775" t="str">
        <f t="shared" si="880"/>
        <v>2870</v>
      </c>
      <c r="F1775" t="str">
        <f t="shared" si="881"/>
        <v>0.777000777000777</v>
      </c>
      <c r="G1775" t="str">
        <f t="shared" si="876"/>
        <v>0.777000777000777</v>
      </c>
      <c r="H1775" t="str">
        <f t="shared" si="882"/>
        <v>8.56008147036979+2.13070730769226i</v>
      </c>
      <c r="I1775" t="str">
        <f t="shared" si="883"/>
        <v>644.419193067606i</v>
      </c>
      <c r="J1775" t="str">
        <f t="shared" si="877"/>
        <v>-354.21056181149+139.372920935244i</v>
      </c>
      <c r="K1775" t="str">
        <f t="shared" si="884"/>
        <v>0.619881473252604-1.57540333820912i</v>
      </c>
      <c r="L1775" t="str">
        <f t="shared" si="885"/>
        <v>0.0505641522794934-0.108002010781576i</v>
      </c>
      <c r="M1775" t="str">
        <f t="shared" si="886"/>
        <v>0.670445625532097-1.6834053489907i</v>
      </c>
      <c r="N1775" t="str">
        <f t="shared" si="887"/>
        <v>-0.727768684923833i</v>
      </c>
      <c r="O1775" t="str">
        <f t="shared" si="888"/>
        <v>0.746660542356481-0.66520525741152i</v>
      </c>
      <c r="P1775" t="str">
        <f t="shared" si="889"/>
        <v>0.253339457643519+0.66520525741152i</v>
      </c>
      <c r="Q1775" t="str">
        <f t="shared" si="890"/>
        <v>-0.253339457643519+0.0625634275123129i</v>
      </c>
      <c r="R1775" t="str">
        <f t="shared" si="891"/>
        <v>-0.3313508911753-2.70757548489705i</v>
      </c>
      <c r="S1775" t="str">
        <f t="shared" si="892"/>
        <v>0.0754867582987252i</v>
      </c>
      <c r="T1775" t="str">
        <f t="shared" si="893"/>
        <v>0.204386096203977-0.0250126046342171i</v>
      </c>
      <c r="U1775" t="str">
        <f t="shared" si="894"/>
        <v>0.0001-969.865588616059i</v>
      </c>
      <c r="V1775" t="str">
        <f t="shared" si="895"/>
        <v>0.00002-0.0155563580710935i</v>
      </c>
      <c r="W1775" t="str">
        <f t="shared" si="896"/>
        <v>0.0000199993584529566-0.0155561085561114i</v>
      </c>
      <c r="X1775" t="str">
        <f t="shared" si="897"/>
        <v>0.000877608953178712-0.0155064648245778i</v>
      </c>
      <c r="Y1775" t="str">
        <f t="shared" si="898"/>
        <v>0.009+1.03107070890817i</v>
      </c>
      <c r="Z1775" t="str">
        <f t="shared" si="899"/>
        <v>-0.183107624744665-0.0121508540927934i</v>
      </c>
      <c r="AA1775" t="str">
        <f t="shared" si="900"/>
        <v>0.114915123732804-11.8149737776287i</v>
      </c>
      <c r="AB1775" t="str">
        <f t="shared" si="901"/>
        <v>1.39147487323113-0.170287566077112i</v>
      </c>
      <c r="AC1775" t="str">
        <f t="shared" si="902"/>
        <v>1.64624524219482-2.45658479834235i</v>
      </c>
      <c r="AD1775" t="str">
        <f t="shared" si="903"/>
        <v>0.309783386830531+0.358829643147342i</v>
      </c>
      <c r="AE1775" t="str">
        <f t="shared" si="904"/>
        <v>-0.0523636135098438-0.0694685763784347i</v>
      </c>
      <c r="AF1775" t="str">
        <f t="shared" si="905"/>
        <v>-14.5171091860355-2.01629025222677i</v>
      </c>
      <c r="AG1775" t="str">
        <f t="shared" si="906"/>
        <v>1.01547608506675-0.0131002284542894i</v>
      </c>
      <c r="AH1775" t="str">
        <f t="shared" si="907"/>
        <v>0.596396744598173+1.10477844025774i</v>
      </c>
      <c r="AI1775">
        <f t="shared" si="908"/>
        <v>1.9761806788688105</v>
      </c>
      <c r="AJ1775">
        <f t="shared" si="909"/>
        <v>61.638326861342115</v>
      </c>
      <c r="AK1775"/>
      <c r="AL1775"/>
      <c r="AM1775"/>
      <c r="AN1775"/>
    </row>
    <row r="1776" spans="1:40" x14ac:dyDescent="0.25">
      <c r="A1776"/>
      <c r="B1776">
        <f t="shared" si="875"/>
        <v>164200</v>
      </c>
      <c r="C1776" s="237" t="str">
        <f t="shared" si="878"/>
        <v>-2.83463024535604E-06+0.0149148748631418i</v>
      </c>
      <c r="D1776" s="208" t="str">
        <f t="shared" si="879"/>
        <v>-5.95702768917117+0.114347373950754i</v>
      </c>
      <c r="E1776" t="str">
        <f t="shared" si="880"/>
        <v>2870</v>
      </c>
      <c r="F1776" t="str">
        <f t="shared" si="881"/>
        <v>0.777000777000777</v>
      </c>
      <c r="G1776" t="str">
        <f t="shared" si="876"/>
        <v>0.777000777000777</v>
      </c>
      <c r="H1776" t="str">
        <f t="shared" si="882"/>
        <v>8.56073315607659+2.12958514022413i</v>
      </c>
      <c r="I1776" t="str">
        <f t="shared" si="883"/>
        <v>644.811892149305i</v>
      </c>
      <c r="J1776" t="str">
        <f t="shared" si="877"/>
        <v>-354.64361335533+139.457852635997i</v>
      </c>
      <c r="K1776" t="str">
        <f t="shared" si="884"/>
        <v>0.619224070313204-1.57469699713263i</v>
      </c>
      <c r="L1776" t="str">
        <f t="shared" si="885"/>
        <v>0.0505136407158995-0.107959870104459i</v>
      </c>
      <c r="M1776" t="str">
        <f t="shared" si="886"/>
        <v>0.669737711029104-1.68265686723709i</v>
      </c>
      <c r="N1776" t="str">
        <f t="shared" si="887"/>
        <v>-0.728212175895755i</v>
      </c>
      <c r="O1776" t="str">
        <f t="shared" si="888"/>
        <v>0.746365456411834-0.665536329192595i</v>
      </c>
      <c r="P1776" t="str">
        <f t="shared" si="889"/>
        <v>0.253634543588166+0.665536329192595i</v>
      </c>
      <c r="Q1776" t="str">
        <f t="shared" si="890"/>
        <v>-0.253634543588166+0.0626758467031601i</v>
      </c>
      <c r="R1776" t="str">
        <f t="shared" si="891"/>
        <v>-0.331348448718457-2.70587698371313i</v>
      </c>
      <c r="S1776" t="str">
        <f t="shared" si="892"/>
        <v>0.0755327587608207i</v>
      </c>
      <c r="T1776" t="str">
        <f t="shared" si="893"/>
        <v>0.204382353447261-0.0250276624428234i</v>
      </c>
      <c r="U1776" t="str">
        <f t="shared" si="894"/>
        <v>0.0001-969.274927478045i</v>
      </c>
      <c r="V1776" t="str">
        <f t="shared" si="895"/>
        <v>0.00002-0.0155468840405995i</v>
      </c>
      <c r="W1776" t="str">
        <f t="shared" si="896"/>
        <v>0.0000199993584529566-0.0155466346775759i</v>
      </c>
      <c r="X1776" t="str">
        <f t="shared" si="897"/>
        <v>0.000876567858716525-0.0154970787241467i</v>
      </c>
      <c r="Y1776" t="str">
        <f t="shared" si="898"/>
        <v>0.009+1.03169902743889i</v>
      </c>
      <c r="Z1776" t="str">
        <f t="shared" si="899"/>
        <v>-0.182882109626008-0.0121285556340973i</v>
      </c>
      <c r="AA1776" t="str">
        <f t="shared" si="900"/>
        <v>0.114758861044694-11.8075610773009i</v>
      </c>
      <c r="AB1776" t="str">
        <f t="shared" si="901"/>
        <v>1.39144939228099-0.170390080693863i</v>
      </c>
      <c r="AC1776" t="str">
        <f t="shared" si="902"/>
        <v>1.6451980916105-2.45544853796046i</v>
      </c>
      <c r="AD1776" t="str">
        <f t="shared" si="903"/>
        <v>0.30993860183193+0.359013427649717i</v>
      </c>
      <c r="AE1776" t="str">
        <f t="shared" si="904"/>
        <v>-0.052327911026921-0.0694162406081172i</v>
      </c>
      <c r="AF1776" t="str">
        <f t="shared" si="905"/>
        <v>-14.5177608452478-2.01523776627338i</v>
      </c>
      <c r="AG1776" t="str">
        <f t="shared" si="906"/>
        <v>1.01547420105526-0.0130986767774187i</v>
      </c>
      <c r="AH1776" t="str">
        <f t="shared" si="907"/>
        <v>0.596109306570918+1.10394710611289i</v>
      </c>
      <c r="AI1776">
        <f t="shared" si="908"/>
        <v>1.9701728719514993</v>
      </c>
      <c r="AJ1776">
        <f t="shared" si="909"/>
        <v>61.631843001436138</v>
      </c>
      <c r="AK1776"/>
      <c r="AL1776"/>
      <c r="AM1776"/>
      <c r="AN1776"/>
    </row>
    <row r="1777" spans="1:40" x14ac:dyDescent="0.25">
      <c r="A1777"/>
      <c r="B1777">
        <f t="shared" si="875"/>
        <v>164300</v>
      </c>
      <c r="C1777" s="237" t="str">
        <f t="shared" si="878"/>
        <v>-0.0000028311807413943+0.0149057970336916i</v>
      </c>
      <c r="D1777" s="208" t="str">
        <f t="shared" si="879"/>
        <v>-5.95702766272497+0.114277777258302i</v>
      </c>
      <c r="E1777" t="str">
        <f t="shared" si="880"/>
        <v>2870</v>
      </c>
      <c r="F1777" t="str">
        <f t="shared" si="881"/>
        <v>0.777000777000777</v>
      </c>
      <c r="G1777" t="str">
        <f t="shared" si="876"/>
        <v>0.777000777000777</v>
      </c>
      <c r="H1777" t="str">
        <f t="shared" si="882"/>
        <v>8.56138375933226+2.12846404748913i</v>
      </c>
      <c r="I1777" t="str">
        <f t="shared" si="883"/>
        <v>645.204591231004i</v>
      </c>
      <c r="J1777" t="str">
        <f t="shared" si="877"/>
        <v>-355.076928713696+139.54278433675i</v>
      </c>
      <c r="K1777" t="str">
        <f t="shared" si="884"/>
        <v>0.618567661058162-1.57399113350143i</v>
      </c>
      <c r="L1777" t="str">
        <f t="shared" si="885"/>
        <v>0.0504631992901469-0.107917747927562i</v>
      </c>
      <c r="M1777" t="str">
        <f t="shared" si="886"/>
        <v>0.669030860348309-1.68190888142899i</v>
      </c>
      <c r="N1777" t="str">
        <f t="shared" si="887"/>
        <v>-0.728655666867677i</v>
      </c>
      <c r="O1777" t="str">
        <f t="shared" si="888"/>
        <v>0.746070223668866-0.665867270073165i</v>
      </c>
      <c r="P1777" t="str">
        <f t="shared" si="889"/>
        <v>0.253929776331134+0.665867270073165i</v>
      </c>
      <c r="Q1777" t="str">
        <f t="shared" si="890"/>
        <v>-0.253929776331134+0.062788396794512i</v>
      </c>
      <c r="R1777" t="str">
        <f t="shared" si="891"/>
        <v>-0.331346004710813-2.70418051956923i</v>
      </c>
      <c r="S1777" t="str">
        <f t="shared" si="892"/>
        <v>0.0755787592229161i</v>
      </c>
      <c r="T1777" t="str">
        <f t="shared" si="893"/>
        <v>0.204378608383823-0.0250427199095138i</v>
      </c>
      <c r="U1777" t="str">
        <f t="shared" si="894"/>
        <v>0.0001-968.684985343242i</v>
      </c>
      <c r="V1777" t="str">
        <f t="shared" si="895"/>
        <v>0.00002-0.0155374215427051i</v>
      </c>
      <c r="W1777" t="str">
        <f t="shared" si="896"/>
        <v>0.0000199993584529565-0.015537172331455i</v>
      </c>
      <c r="X1777" t="str">
        <f t="shared" si="897"/>
        <v>0.000875528656928928-0.0154877039447292i</v>
      </c>
      <c r="Y1777" t="str">
        <f t="shared" si="898"/>
        <v>0.009+1.03232734596961i</v>
      </c>
      <c r="Z1777" t="str">
        <f t="shared" si="899"/>
        <v>-0.182657012398842-0.012106312475158i</v>
      </c>
      <c r="AA1777" t="str">
        <f t="shared" si="900"/>
        <v>0.114602924312556-11.8001578023088i</v>
      </c>
      <c r="AB1777" t="str">
        <f t="shared" si="901"/>
        <v>1.39142389562653-0.170492592982827i</v>
      </c>
      <c r="AC1777" t="str">
        <f t="shared" si="902"/>
        <v>1.64415251964454-2.4543130140531i</v>
      </c>
      <c r="AD1777" t="str">
        <f t="shared" si="903"/>
        <v>0.310093897279278+0.35919714724266i</v>
      </c>
      <c r="AE1777" t="str">
        <f t="shared" si="904"/>
        <v>-0.0522922719354412-0.0693639713946335i</v>
      </c>
      <c r="AF1777" t="str">
        <f t="shared" si="905"/>
        <v>-14.5184114220572-2.01418627023083i</v>
      </c>
      <c r="AG1777" t="str">
        <f t="shared" si="906"/>
        <v>1.01547231688709-0.0130971305981778i</v>
      </c>
      <c r="AH1777" t="str">
        <f t="shared" si="907"/>
        <v>0.59582234191411+1.10311684045303i</v>
      </c>
      <c r="AI1777">
        <f t="shared" si="908"/>
        <v>1.9641690898049844</v>
      </c>
      <c r="AJ1777">
        <f t="shared" si="909"/>
        <v>61.625354334437219</v>
      </c>
      <c r="AK1777"/>
      <c r="AL1777"/>
      <c r="AM1777"/>
      <c r="AN1777"/>
    </row>
    <row r="1778" spans="1:40" x14ac:dyDescent="0.25">
      <c r="A1778"/>
      <c r="B1778">
        <f t="shared" ref="B1778:B1841" si="910">B1777+100</f>
        <v>164400</v>
      </c>
      <c r="C1778" s="237" t="str">
        <f t="shared" si="878"/>
        <v>-2.82773753023287E-06+0.0148967302478284i</v>
      </c>
      <c r="D1778" s="208" t="str">
        <f t="shared" si="879"/>
        <v>-5.95702763632702+0.114208265233351i</v>
      </c>
      <c r="E1778" t="str">
        <f t="shared" si="880"/>
        <v>2870</v>
      </c>
      <c r="F1778" t="str">
        <f t="shared" si="881"/>
        <v>0.777000777000777</v>
      </c>
      <c r="G1778" t="str">
        <f t="shared" si="876"/>
        <v>0.777000777000777</v>
      </c>
      <c r="H1778" t="str">
        <f t="shared" si="882"/>
        <v>8.56203328247068+2.12734402815364i</v>
      </c>
      <c r="I1778" t="str">
        <f t="shared" si="883"/>
        <v>645.597290312703i</v>
      </c>
      <c r="J1778" t="str">
        <f t="shared" si="877"/>
        <v>-355.510507886587+139.627716037503i</v>
      </c>
      <c r="K1778" t="str">
        <f t="shared" si="884"/>
        <v>0.617912243600396-1.5732857471701i</v>
      </c>
      <c r="L1778" t="str">
        <f t="shared" si="885"/>
        <v>0.0504128278842402-0.107875644272266i</v>
      </c>
      <c r="M1778" t="str">
        <f t="shared" si="886"/>
        <v>0.668325071484636-1.68116139144237i</v>
      </c>
      <c r="N1778" t="str">
        <f t="shared" si="887"/>
        <v>-0.729099157839598i</v>
      </c>
      <c r="O1778" t="str">
        <f t="shared" si="888"/>
        <v>0.745774844185644-0.666198079988136i</v>
      </c>
      <c r="P1778" t="str">
        <f t="shared" si="889"/>
        <v>0.254225155814356+0.666198079988136i</v>
      </c>
      <c r="Q1778" t="str">
        <f t="shared" si="890"/>
        <v>-0.254225155814356+0.062901077851462i</v>
      </c>
      <c r="R1778" t="str">
        <f t="shared" si="891"/>
        <v>-0.331343559152232-2.70248608874745i</v>
      </c>
      <c r="S1778" t="str">
        <f t="shared" si="892"/>
        <v>0.0756247596850117i</v>
      </c>
      <c r="T1778" t="str">
        <f t="shared" si="893"/>
        <v>0.204374861013613-0.025057777034064i</v>
      </c>
      <c r="U1778" t="str">
        <f t="shared" si="894"/>
        <v>0.0001-968.09576089961i</v>
      </c>
      <c r="V1778" t="str">
        <f t="shared" si="895"/>
        <v>0.00002-0.0155279705563652i</v>
      </c>
      <c r="W1778" t="str">
        <f t="shared" si="896"/>
        <v>0.0000199993584529565-0.0155277214967039i</v>
      </c>
      <c r="X1778" t="str">
        <f t="shared" si="897"/>
        <v>0.000874491343235583-0.0154783404659189i</v>
      </c>
      <c r="Y1778" t="str">
        <f t="shared" si="898"/>
        <v>0.009+1.03295566450032i</v>
      </c>
      <c r="Z1778" t="str">
        <f t="shared" si="899"/>
        <v>-0.18243233202762-0.0120841244435874i</v>
      </c>
      <c r="AA1778" t="str">
        <f t="shared" si="900"/>
        <v>0.114447312616173-11.7927639344586i</v>
      </c>
      <c r="AB1778" t="str">
        <f t="shared" si="901"/>
        <v>1.3913983832674-0.170595102942476i</v>
      </c>
      <c r="AC1778" t="str">
        <f t="shared" si="902"/>
        <v>1.64310852332477-2.45317822643345i</v>
      </c>
      <c r="AD1778" t="str">
        <f t="shared" si="903"/>
        <v>0.310249273147723+0.359380801893392i</v>
      </c>
      <c r="AE1778" t="str">
        <f t="shared" si="904"/>
        <v>-0.0522566960774972-0.0693117686006173i</v>
      </c>
      <c r="AF1778" t="str">
        <f t="shared" si="905"/>
        <v>-14.5190609187977-2.01313576292029i</v>
      </c>
      <c r="AG1778" t="str">
        <f t="shared" si="906"/>
        <v>1.01547043256059-0.013095589904951i</v>
      </c>
      <c r="AH1778" t="str">
        <f t="shared" si="907"/>
        <v>0.595535849501212+1.10228764107282i</v>
      </c>
      <c r="AI1778">
        <f t="shared" si="908"/>
        <v>1.958169326507849</v>
      </c>
      <c r="AJ1778">
        <f t="shared" si="909"/>
        <v>61.618860866022267</v>
      </c>
      <c r="AK1778"/>
      <c r="AL1778"/>
      <c r="AM1778"/>
      <c r="AN1778"/>
    </row>
    <row r="1779" spans="1:40" x14ac:dyDescent="0.25">
      <c r="A1779"/>
      <c r="B1779">
        <f t="shared" si="910"/>
        <v>164500</v>
      </c>
      <c r="C1779" s="237" t="str">
        <f t="shared" si="878"/>
        <v>-2.82430059657475E-06+0.0148876744854118i</v>
      </c>
      <c r="D1779" s="208" t="str">
        <f t="shared" si="879"/>
        <v>-5.9570276099772+0.11413883772149i</v>
      </c>
      <c r="E1779" t="str">
        <f t="shared" si="880"/>
        <v>2870</v>
      </c>
      <c r="F1779" t="str">
        <f t="shared" si="881"/>
        <v>0.777000777000777</v>
      </c>
      <c r="G1779" t="str">
        <f t="shared" si="876"/>
        <v>0.777000777000777</v>
      </c>
      <c r="H1779" t="str">
        <f t="shared" si="882"/>
        <v>8.56268172781958+2.12622508088571i</v>
      </c>
      <c r="I1779" t="str">
        <f t="shared" si="883"/>
        <v>645.989989394401i</v>
      </c>
      <c r="J1779" t="str">
        <f t="shared" si="877"/>
        <v>-355.944350874004+139.712647738255i</v>
      </c>
      <c r="K1779" t="str">
        <f t="shared" si="884"/>
        <v>0.617257816056966-1.57258083799197i</v>
      </c>
      <c r="L1779" t="str">
        <f t="shared" si="885"/>
        <v>0.0503625263803986-0.107833559159803i</v>
      </c>
      <c r="M1779" t="str">
        <f t="shared" si="886"/>
        <v>0.667620342437365-1.68041439715177i</v>
      </c>
      <c r="N1779" t="str">
        <f t="shared" si="887"/>
        <v>-0.72954264881152i</v>
      </c>
      <c r="O1779" t="str">
        <f t="shared" si="888"/>
        <v>0.745479318020264-0.666528758872446i</v>
      </c>
      <c r="P1779" t="str">
        <f t="shared" si="889"/>
        <v>0.254520681979736+0.666528758872446i</v>
      </c>
      <c r="Q1779" t="str">
        <f t="shared" si="890"/>
        <v>-0.254520681979736+0.063013889939074i</v>
      </c>
      <c r="R1779" t="str">
        <f t="shared" si="891"/>
        <v>-0.331341112042607-2.70079368753899i</v>
      </c>
      <c r="S1779" t="str">
        <f t="shared" si="892"/>
        <v>0.0756707601471071i</v>
      </c>
      <c r="T1779" t="str">
        <f t="shared" si="893"/>
        <v>0.204371111336584-0.0250728338162519i</v>
      </c>
      <c r="U1779" t="str">
        <f t="shared" si="894"/>
        <v>0.0001-967.507252838271i</v>
      </c>
      <c r="V1779" t="str">
        <f t="shared" si="895"/>
        <v>0.00002-0.0155185310605863i</v>
      </c>
      <c r="W1779" t="str">
        <f t="shared" si="896"/>
        <v>0.0000199993584529566-0.0155182821523295i</v>
      </c>
      <c r="X1779" t="str">
        <f t="shared" si="897"/>
        <v>0.000873455913070044-0.0154689882673592i</v>
      </c>
      <c r="Y1779" t="str">
        <f t="shared" si="898"/>
        <v>0.009+1.03358398303104i</v>
      </c>
      <c r="Z1779" t="str">
        <f t="shared" si="899"/>
        <v>-0.182208067480018-0.0120619913676457i</v>
      </c>
      <c r="AA1779" t="str">
        <f t="shared" si="900"/>
        <v>0.114292025038596-11.7853794556033i</v>
      </c>
      <c r="AB1779" t="str">
        <f t="shared" si="901"/>
        <v>1.39137285520328-0.170697610571298i</v>
      </c>
      <c r="AC1779" t="str">
        <f t="shared" si="902"/>
        <v>1.64206609968545-2.45204417491261i</v>
      </c>
      <c r="AD1779" t="str">
        <f t="shared" si="903"/>
        <v>0.310404729412409+0.359564391569149i</v>
      </c>
      <c r="AE1779" t="str">
        <f t="shared" si="904"/>
        <v>-0.0522211832956727-0.0692596320890916i</v>
      </c>
      <c r="AF1779" t="str">
        <f t="shared" si="905"/>
        <v>-14.5197093377968-2.01208624316422i</v>
      </c>
      <c r="AG1779" t="str">
        <f t="shared" si="906"/>
        <v>1.01546854807407-0.0130940546861515i</v>
      </c>
      <c r="AH1779" t="str">
        <f t="shared" si="907"/>
        <v>0.595249828208994+1.10145950577313i</v>
      </c>
      <c r="AI1779">
        <f t="shared" si="908"/>
        <v>1.9521735761517365</v>
      </c>
      <c r="AJ1779">
        <f t="shared" si="909"/>
        <v>61.61236260186157</v>
      </c>
      <c r="AK1779"/>
      <c r="AL1779"/>
      <c r="AM1779"/>
      <c r="AN1779"/>
    </row>
    <row r="1780" spans="1:40" x14ac:dyDescent="0.25">
      <c r="A1780"/>
      <c r="B1780">
        <f t="shared" si="910"/>
        <v>164600</v>
      </c>
      <c r="C1780" s="237" t="str">
        <f t="shared" si="878"/>
        <v>-2.82086992516937E-06+0.0148786297263505i</v>
      </c>
      <c r="D1780" s="208" t="str">
        <f t="shared" si="879"/>
        <v>-5.95702758367538+0.114069494568687i</v>
      </c>
      <c r="E1780" t="str">
        <f t="shared" si="880"/>
        <v>2870</v>
      </c>
      <c r="F1780" t="str">
        <f t="shared" si="881"/>
        <v>0.777000777000777</v>
      </c>
      <c r="G1780" t="str">
        <f t="shared" si="876"/>
        <v>0.777000777000777</v>
      </c>
      <c r="H1780" t="str">
        <f t="shared" si="882"/>
        <v>8.56332909770063+2.12510720435493i</v>
      </c>
      <c r="I1780" t="str">
        <f t="shared" si="883"/>
        <v>646.3826884761i</v>
      </c>
      <c r="J1780" t="str">
        <f t="shared" si="877"/>
        <v>-356.378457675946+139.797579439008i</v>
      </c>
      <c r="K1780" t="str">
        <f t="shared" si="884"/>
        <v>0.616604376549096-1.57187640581915i</v>
      </c>
      <c r="L1780" t="str">
        <f t="shared" si="885"/>
        <v>0.0503122946610569-0.10779149261125i</v>
      </c>
      <c r="M1780" t="str">
        <f t="shared" si="886"/>
        <v>0.666916671210153-1.6796678984304i</v>
      </c>
      <c r="N1780" t="str">
        <f t="shared" si="887"/>
        <v>-0.729986139783442i</v>
      </c>
      <c r="O1780" t="str">
        <f t="shared" si="888"/>
        <v>0.745183645230851-0.666859306661054i</v>
      </c>
      <c r="P1780" t="str">
        <f t="shared" si="889"/>
        <v>0.254816354769149+0.666859306661054i</v>
      </c>
      <c r="Q1780" t="str">
        <f t="shared" si="890"/>
        <v>-0.254816354769149+0.063126833122388i</v>
      </c>
      <c r="R1780" t="str">
        <f t="shared" si="891"/>
        <v>-0.331338663381818-2.699103312244i</v>
      </c>
      <c r="S1780" t="str">
        <f t="shared" si="892"/>
        <v>0.0757167606092027i</v>
      </c>
      <c r="T1780" t="str">
        <f t="shared" si="893"/>
        <v>0.204367359352685-0.0250878902558543i</v>
      </c>
      <c r="U1780" t="str">
        <f t="shared" si="894"/>
        <v>0.0001-966.919459853556i</v>
      </c>
      <c r="V1780" t="str">
        <f t="shared" si="895"/>
        <v>0.00002-0.0155091030344256i</v>
      </c>
      <c r="W1780" t="str">
        <f t="shared" si="896"/>
        <v>0.0000199993584529566-0.0155088542773894i</v>
      </c>
      <c r="X1780" t="str">
        <f t="shared" si="897"/>
        <v>0.000872422361879614-0.0154596473287415i</v>
      </c>
      <c r="Y1780" t="str">
        <f t="shared" si="898"/>
        <v>0.009+1.03421230156176i</v>
      </c>
      <c r="Z1780" t="str">
        <f t="shared" si="899"/>
        <v>-0.18198421772691-0.0120399130762374i</v>
      </c>
      <c r="AA1780" t="str">
        <f t="shared" si="900"/>
        <v>0.114137060666146-11.7780043476436i</v>
      </c>
      <c r="AB1780" t="str">
        <f t="shared" si="901"/>
        <v>1.39134731143383-0.170800115867775i</v>
      </c>
      <c r="AC1780" t="str">
        <f t="shared" si="902"/>
        <v>1.64102524576735-2.45091085929969i</v>
      </c>
      <c r="AD1780" t="str">
        <f t="shared" si="903"/>
        <v>0.310560266048453+0.359747916237161i</v>
      </c>
      <c r="AE1780" t="str">
        <f t="shared" si="904"/>
        <v>-0.0521857334330358-0.0692075617234622i</v>
      </c>
      <c r="AF1780" t="str">
        <f t="shared" si="905"/>
        <v>-14.520356681376-2.01103770978624i</v>
      </c>
      <c r="AG1780" t="str">
        <f t="shared" si="906"/>
        <v>1.01546666342587-0.0130925249302219i</v>
      </c>
      <c r="AH1780" t="str">
        <f t="shared" si="907"/>
        <v>0.594964276917453+1.10063243236091i</v>
      </c>
      <c r="AI1780">
        <f t="shared" si="908"/>
        <v>1.9461818328404314</v>
      </c>
      <c r="AJ1780">
        <f t="shared" si="909"/>
        <v>61.605859547619204</v>
      </c>
      <c r="AK1780"/>
      <c r="AL1780"/>
      <c r="AM1780"/>
      <c r="AN1780"/>
    </row>
    <row r="1781" spans="1:40" x14ac:dyDescent="0.25">
      <c r="A1781"/>
      <c r="B1781">
        <f t="shared" si="910"/>
        <v>164700</v>
      </c>
      <c r="C1781" s="237" t="str">
        <f t="shared" si="878"/>
        <v>-2.81744550081258E-06+0.0148695959506021i</v>
      </c>
      <c r="D1781" s="208" t="str">
        <f t="shared" si="879"/>
        <v>-5.95702755742147+0.114000235621283i</v>
      </c>
      <c r="E1781" t="str">
        <f t="shared" si="880"/>
        <v>2870</v>
      </c>
      <c r="F1781" t="str">
        <f t="shared" si="881"/>
        <v>0.777000777000777</v>
      </c>
      <c r="G1781" t="str">
        <f t="shared" si="876"/>
        <v>0.777000777000777</v>
      </c>
      <c r="H1781" t="str">
        <f t="shared" si="882"/>
        <v>8.56397539442942+2.12399039723256i</v>
      </c>
      <c r="I1781" t="str">
        <f t="shared" si="883"/>
        <v>646.775387557799i</v>
      </c>
      <c r="J1781" t="str">
        <f t="shared" si="877"/>
        <v>-356.812828292415+139.882511139761i</v>
      </c>
      <c r="K1781" t="str">
        <f t="shared" si="884"/>
        <v>0.615951923202122-1.5711724505025i</v>
      </c>
      <c r="L1781" t="str">
        <f t="shared" si="885"/>
        <v>0.0502621326088644-0.107749444647534i</v>
      </c>
      <c r="M1781" t="str">
        <f t="shared" si="886"/>
        <v>0.666214055810986-1.67892189515003i</v>
      </c>
      <c r="N1781" t="str">
        <f t="shared" si="887"/>
        <v>-0.730429630755364i</v>
      </c>
      <c r="O1781" t="str">
        <f t="shared" si="888"/>
        <v>0.74488782587556-0.667189723288946i</v>
      </c>
      <c r="P1781" t="str">
        <f t="shared" si="889"/>
        <v>0.25511217412444+0.667189723288946i</v>
      </c>
      <c r="Q1781" t="str">
        <f t="shared" si="890"/>
        <v>-0.25511217412444+0.0632399074664181i</v>
      </c>
      <c r="R1781" t="str">
        <f t="shared" si="891"/>
        <v>-0.33133621316974-2.69741495917168i</v>
      </c>
      <c r="S1781" t="str">
        <f t="shared" si="892"/>
        <v>0.0757627610712981i</v>
      </c>
      <c r="T1781" t="str">
        <f t="shared" si="893"/>
        <v>0.204363605061869-0.0251029463526477i</v>
      </c>
      <c r="U1781" t="str">
        <f t="shared" si="894"/>
        <v>0.0001-966.332380642957i</v>
      </c>
      <c r="V1781" t="str">
        <f t="shared" si="895"/>
        <v>0.00002-0.0154996864569912i</v>
      </c>
      <c r="W1781" t="str">
        <f t="shared" si="896"/>
        <v>0.0000199993584529565-0.015499437850992i</v>
      </c>
      <c r="X1781" t="str">
        <f t="shared" si="897"/>
        <v>0.000871390685125319-0.0154503176298061i</v>
      </c>
      <c r="Y1781" t="str">
        <f t="shared" si="898"/>
        <v>0.009+1.03484062009248i</v>
      </c>
      <c r="Z1781" t="str">
        <f t="shared" si="899"/>
        <v>-0.18176078174237-0.0120178893989088i</v>
      </c>
      <c r="AA1781" t="str">
        <f t="shared" si="900"/>
        <v>0.113982418588392-11.770638592527i</v>
      </c>
      <c r="AB1781" t="str">
        <f t="shared" si="901"/>
        <v>1.39132175195873-0.170902618830384i</v>
      </c>
      <c r="AC1781" t="str">
        <f t="shared" si="902"/>
        <v>1.63998595861766-2.44977827940172i</v>
      </c>
      <c r="AD1781" t="str">
        <f t="shared" si="903"/>
        <v>0.310715883030966+0.359931375864675i</v>
      </c>
      <c r="AE1781" t="str">
        <f t="shared" si="904"/>
        <v>-0.0521503463331404-0.0691555573675206i</v>
      </c>
      <c r="AF1781" t="str">
        <f t="shared" si="905"/>
        <v>-14.5210029518509-2.00999016161128i</v>
      </c>
      <c r="AG1781" t="str">
        <f t="shared" si="906"/>
        <v>1.01546477861435-0.0130910006256339i</v>
      </c>
      <c r="AH1781" t="str">
        <f t="shared" si="907"/>
        <v>0.59467919450985+1.09980641864922i</v>
      </c>
      <c r="AI1781">
        <f t="shared" si="908"/>
        <v>1.940194090690281</v>
      </c>
      <c r="AJ1781">
        <f t="shared" si="909"/>
        <v>61.599351708952163</v>
      </c>
      <c r="AK1781"/>
      <c r="AL1781"/>
      <c r="AM1781"/>
      <c r="AN1781"/>
    </row>
    <row r="1782" spans="1:40" x14ac:dyDescent="0.25">
      <c r="A1782"/>
      <c r="B1782">
        <f t="shared" si="910"/>
        <v>164800</v>
      </c>
      <c r="C1782" s="237" t="str">
        <f t="shared" si="878"/>
        <v>-2.81402730834618E-06+0.0148605731381726i</v>
      </c>
      <c r="D1782" s="208" t="str">
        <f t="shared" si="879"/>
        <v>-5.95702753121532+0.11393106072599i</v>
      </c>
      <c r="E1782" t="str">
        <f t="shared" si="880"/>
        <v>2870</v>
      </c>
      <c r="F1782" t="str">
        <f t="shared" si="881"/>
        <v>0.777000777000777</v>
      </c>
      <c r="G1782" t="str">
        <f t="shared" si="876"/>
        <v>0.777000777000777</v>
      </c>
      <c r="H1782" t="str">
        <f t="shared" si="882"/>
        <v>8.56462062031547+2.12287465819139i</v>
      </c>
      <c r="I1782" t="str">
        <f t="shared" si="883"/>
        <v>647.168086639497i</v>
      </c>
      <c r="J1782" t="str">
        <f t="shared" si="877"/>
        <v>-357.247462723408+139.967442840513i</v>
      </c>
      <c r="K1782" t="str">
        <f t="shared" si="884"/>
        <v>0.615300454145521-1.57046897189168i</v>
      </c>
      <c r="L1782" t="str">
        <f t="shared" si="885"/>
        <v>0.050212040106686-0.107707415289431i</v>
      </c>
      <c r="M1782" t="str">
        <f t="shared" si="886"/>
        <v>0.665512494252207-1.67817638718111i</v>
      </c>
      <c r="N1782" t="str">
        <f t="shared" si="887"/>
        <v>-0.730873121727286i</v>
      </c>
      <c r="O1782" t="str">
        <f t="shared" si="888"/>
        <v>0.744591860012575-0.667520008691136i</v>
      </c>
      <c r="P1782" t="str">
        <f t="shared" si="889"/>
        <v>0.255408139987425+0.667520008691136i</v>
      </c>
      <c r="Q1782" t="str">
        <f t="shared" si="890"/>
        <v>-0.255408139987425+0.06335311303615i</v>
      </c>
      <c r="R1782" t="str">
        <f t="shared" si="891"/>
        <v>-0.331333761406269-2.69572862464015i</v>
      </c>
      <c r="S1782" t="str">
        <f t="shared" si="892"/>
        <v>0.0758087615333937i</v>
      </c>
      <c r="T1782" t="str">
        <f t="shared" si="893"/>
        <v>0.204359848464089-0.0251180021064102i</v>
      </c>
      <c r="U1782" t="str">
        <f t="shared" si="894"/>
        <v>0.0001-965.746013907128i</v>
      </c>
      <c r="V1782" t="str">
        <f t="shared" si="895"/>
        <v>0.00002-0.015490281307442i</v>
      </c>
      <c r="W1782" t="str">
        <f t="shared" si="896"/>
        <v>0.0000199993584529566-0.0154900328522965i</v>
      </c>
      <c r="X1782" t="str">
        <f t="shared" si="897"/>
        <v>0.000870360878281882-0.0154409991503416i</v>
      </c>
      <c r="Y1782" t="str">
        <f t="shared" si="898"/>
        <v>0.009+1.0354689386232i</v>
      </c>
      <c r="Z1782" t="str">
        <f t="shared" si="899"/>
        <v>-0.181537758503646-0.0119959201658451i</v>
      </c>
      <c r="AA1782" t="str">
        <f t="shared" si="900"/>
        <v>0.11382809789813-11.7632821722477i</v>
      </c>
      <c r="AB1782" t="str">
        <f t="shared" si="901"/>
        <v>1.39129617677765-0.171005119457614i</v>
      </c>
      <c r="AC1782" t="str">
        <f t="shared" si="902"/>
        <v>1.63894823529-2.44864643502374i</v>
      </c>
      <c r="AD1782" t="str">
        <f t="shared" si="903"/>
        <v>0.310871580335041+0.360114770418937i</v>
      </c>
      <c r="AE1782" t="str">
        <f t="shared" si="904"/>
        <v>-0.0521150218400221-0.069103618885438i</v>
      </c>
      <c r="AF1782" t="str">
        <f t="shared" si="905"/>
        <v>-14.5216481515308-2.0089435974654i</v>
      </c>
      <c r="AG1782" t="str">
        <f t="shared" si="906"/>
        <v>1.01546289363783-0.0130894817608881i</v>
      </c>
      <c r="AH1782" t="str">
        <f t="shared" si="907"/>
        <v>0.594394579872692+1.09898146245718i</v>
      </c>
      <c r="AI1782">
        <f t="shared" si="908"/>
        <v>1.9342103438299882</v>
      </c>
      <c r="AJ1782">
        <f t="shared" si="909"/>
        <v>61.592839091510101</v>
      </c>
      <c r="AK1782"/>
      <c r="AL1782"/>
      <c r="AM1782"/>
      <c r="AN1782"/>
    </row>
    <row r="1783" spans="1:40" x14ac:dyDescent="0.25">
      <c r="A1783"/>
      <c r="B1783">
        <f t="shared" si="910"/>
        <v>164900</v>
      </c>
      <c r="C1783" s="237" t="str">
        <f t="shared" si="878"/>
        <v>-0.000002810615332658+0.0148515612691166i</v>
      </c>
      <c r="D1783" s="208" t="str">
        <f t="shared" si="879"/>
        <v>-5.95702750505685+0.113861969729894i</v>
      </c>
      <c r="E1783" t="str">
        <f t="shared" si="880"/>
        <v>2870</v>
      </c>
      <c r="F1783" t="str">
        <f t="shared" si="881"/>
        <v>0.777000777000777</v>
      </c>
      <c r="G1783" t="str">
        <f t="shared" si="876"/>
        <v>0.777000777000777</v>
      </c>
      <c r="H1783" t="str">
        <f t="shared" si="882"/>
        <v>8.56526477766233+2.12175998590588i</v>
      </c>
      <c r="I1783" t="str">
        <f t="shared" si="883"/>
        <v>647.560785721196i</v>
      </c>
      <c r="J1783" t="str">
        <f t="shared" si="877"/>
        <v>-357.682360968928+140.052374541266i</v>
      </c>
      <c r="K1783" t="str">
        <f t="shared" si="884"/>
        <v>0.614649967512881-1.56976596983512i</v>
      </c>
      <c r="L1783" t="str">
        <f t="shared" si="885"/>
        <v>0.0501620170375998-0.107665404557567i</v>
      </c>
      <c r="M1783" t="str">
        <f t="shared" si="886"/>
        <v>0.664811984550481-1.67743137439269i</v>
      </c>
      <c r="N1783" t="str">
        <f t="shared" si="887"/>
        <v>-0.731316612699208i</v>
      </c>
      <c r="O1783" t="str">
        <f t="shared" si="888"/>
        <v>0.744295747700106-0.667850162802661i</v>
      </c>
      <c r="P1783" t="str">
        <f t="shared" si="889"/>
        <v>0.255704252299894+0.667850162802661i</v>
      </c>
      <c r="Q1783" t="str">
        <f t="shared" si="890"/>
        <v>-0.255704252299894+0.063466449896547i</v>
      </c>
      <c r="R1783" t="str">
        <f t="shared" si="891"/>
        <v>-0.331331308091284-2.69404430497646i</v>
      </c>
      <c r="S1783" t="str">
        <f t="shared" si="892"/>
        <v>0.0758547619954891i</v>
      </c>
      <c r="T1783" t="str">
        <f t="shared" si="893"/>
        <v>0.204356089559292-0.0251330575169184i</v>
      </c>
      <c r="U1783" t="str">
        <f t="shared" si="894"/>
        <v>0.0001-965.160358349884i</v>
      </c>
      <c r="V1783" t="str">
        <f t="shared" si="895"/>
        <v>0.00002-0.0154808875649875i</v>
      </c>
      <c r="W1783" t="str">
        <f t="shared" si="896"/>
        <v>0.0000199993584529566-0.0154806392605127i</v>
      </c>
      <c r="X1783" t="str">
        <f t="shared" si="897"/>
        <v>0.000869332936837665-0.0154316918701848i</v>
      </c>
      <c r="Y1783" t="str">
        <f t="shared" si="898"/>
        <v>0.009+1.03609725715391i</v>
      </c>
      <c r="Z1783" t="str">
        <f t="shared" si="899"/>
        <v>-0.181315146991159-0.0119740052078685i</v>
      </c>
      <c r="AA1783" t="str">
        <f t="shared" si="900"/>
        <v>0.113674097691387-11.755935068847i</v>
      </c>
      <c r="AB1783" t="str">
        <f t="shared" si="901"/>
        <v>1.39127058589024-0.171107617747945i</v>
      </c>
      <c r="AC1783" t="str">
        <f t="shared" si="902"/>
        <v>1.63791207284441-2.44751532596871i</v>
      </c>
      <c r="AD1783" t="str">
        <f t="shared" si="903"/>
        <v>0.311027357935758+0.360298099867194i</v>
      </c>
      <c r="AE1783" t="str">
        <f t="shared" si="904"/>
        <v>-0.0520797597981987-0.0690517461417676i</v>
      </c>
      <c r="AF1783" t="str">
        <f t="shared" si="905"/>
        <v>-14.5222922827192-2.00789801617599i</v>
      </c>
      <c r="AG1783" t="str">
        <f t="shared" si="906"/>
        <v>1.01546100849469-0.0130879683245142i</v>
      </c>
      <c r="AH1783" t="str">
        <f t="shared" si="907"/>
        <v>0.594110431895707+1.09815756160995i</v>
      </c>
      <c r="AI1783">
        <f t="shared" si="908"/>
        <v>1.9282305864005145</v>
      </c>
      <c r="AJ1783">
        <f t="shared" si="909"/>
        <v>61.586321700935748</v>
      </c>
      <c r="AK1783"/>
      <c r="AL1783"/>
      <c r="AM1783"/>
      <c r="AN1783"/>
    </row>
    <row r="1784" spans="1:40" x14ac:dyDescent="0.25">
      <c r="A1784"/>
      <c r="B1784">
        <f t="shared" si="910"/>
        <v>165000</v>
      </c>
      <c r="C1784" s="237" t="str">
        <f t="shared" si="878"/>
        <v>-0.0000028072095586816+0.014842560323537i</v>
      </c>
      <c r="D1784" s="208" t="str">
        <f t="shared" si="879"/>
        <v>-5.95702747894591+0.11379296248045i</v>
      </c>
      <c r="E1784" t="str">
        <f t="shared" si="880"/>
        <v>2870</v>
      </c>
      <c r="F1784" t="str">
        <f t="shared" si="881"/>
        <v>0.777000777000777</v>
      </c>
      <c r="G1784" t="str">
        <f t="shared" si="876"/>
        <v>0.777000777000777</v>
      </c>
      <c r="H1784" t="str">
        <f t="shared" si="882"/>
        <v>8.56590786876744+2.12064637905204i</v>
      </c>
      <c r="I1784" t="str">
        <f t="shared" si="883"/>
        <v>647.953484802895i</v>
      </c>
      <c r="J1784" t="str">
        <f t="shared" si="877"/>
        <v>-358.117523028973+140.137306242019i</v>
      </c>
      <c r="K1784" t="str">
        <f t="shared" si="884"/>
        <v>0.614000461441895-1.56906344418006i</v>
      </c>
      <c r="L1784" t="str">
        <f t="shared" si="885"/>
        <v>0.050112063284898-0.107623412472417i</v>
      </c>
      <c r="M1784" t="str">
        <f t="shared" si="886"/>
        <v>0.664112524726793-1.67668685665248i</v>
      </c>
      <c r="N1784" t="str">
        <f t="shared" si="887"/>
        <v>-0.73176010367113i</v>
      </c>
      <c r="O1784" t="str">
        <f t="shared" si="888"/>
        <v>0.743999488996394-0.668180185558585i</v>
      </c>
      <c r="P1784" t="str">
        <f t="shared" si="889"/>
        <v>0.256000511003606+0.668180185558585i</v>
      </c>
      <c r="Q1784" t="str">
        <f t="shared" si="890"/>
        <v>-0.256000511003606+0.0635799181125449i</v>
      </c>
      <c r="R1784" t="str">
        <f t="shared" si="891"/>
        <v>-0.331328853224669-2.69236199651658i</v>
      </c>
      <c r="S1784" t="str">
        <f t="shared" si="892"/>
        <v>0.0759007624575847i</v>
      </c>
      <c r="T1784" t="str">
        <f t="shared" si="893"/>
        <v>0.204352328347433-0.0251481125839495i</v>
      </c>
      <c r="U1784" t="str">
        <f t="shared" si="894"/>
        <v>0.0001-964.575412678155i</v>
      </c>
      <c r="V1784" t="str">
        <f t="shared" si="895"/>
        <v>0.00002-0.0154715052088875i</v>
      </c>
      <c r="W1784" t="str">
        <f t="shared" si="896"/>
        <v>0.0000199993584529566-0.0154712570549008i</v>
      </c>
      <c r="X1784" t="str">
        <f t="shared" si="897"/>
        <v>0.000868306856294612-0.0154223957692209i</v>
      </c>
      <c r="Y1784" t="str">
        <f t="shared" si="898"/>
        <v>0.009+1.03672557568463i</v>
      </c>
      <c r="Z1784" t="str">
        <f t="shared" si="899"/>
        <v>-0.181092946188486-0.0119521443564337i</v>
      </c>
      <c r="AA1784" t="str">
        <f t="shared" si="900"/>
        <v>0.113520417067387-11.7485972644125i</v>
      </c>
      <c r="AB1784" t="str">
        <f t="shared" si="901"/>
        <v>1.39124497929619-0.17121011369986i</v>
      </c>
      <c r="AC1784" t="str">
        <f t="shared" si="902"/>
        <v>1.63687746834734-2.44638495203765i</v>
      </c>
      <c r="AD1784" t="str">
        <f t="shared" si="903"/>
        <v>0.311183215808184+0.360481364176709i</v>
      </c>
      <c r="AE1784" t="str">
        <f t="shared" si="904"/>
        <v>-0.0520445600526675-0.0689999390014437i</v>
      </c>
      <c r="AF1784" t="str">
        <f t="shared" si="905"/>
        <v>-14.5229353477134-2.00685341657159i</v>
      </c>
      <c r="AG1784" t="str">
        <f t="shared" si="906"/>
        <v>1.01545912318328-0.0130864603050709i</v>
      </c>
      <c r="AH1784" t="str">
        <f t="shared" si="907"/>
        <v>0.593826749471851+1.09733471393878i</v>
      </c>
      <c r="AI1784">
        <f t="shared" si="908"/>
        <v>1.9222548125555547</v>
      </c>
      <c r="AJ1784">
        <f t="shared" si="909"/>
        <v>61.579799542865914</v>
      </c>
      <c r="AK1784"/>
      <c r="AL1784"/>
      <c r="AM1784"/>
      <c r="AN1784"/>
    </row>
    <row r="1785" spans="1:40" x14ac:dyDescent="0.25">
      <c r="A1785"/>
      <c r="B1785">
        <f t="shared" si="910"/>
        <v>165100</v>
      </c>
      <c r="C1785" s="237" t="str">
        <f t="shared" si="878"/>
        <v>-2.80380997139616E-06+0.014833570281585i</v>
      </c>
      <c r="D1785" s="208" t="str">
        <f t="shared" si="879"/>
        <v>-5.9570274528824+0.113724038825485i</v>
      </c>
      <c r="E1785" t="str">
        <f t="shared" si="880"/>
        <v>2870</v>
      </c>
      <c r="F1785" t="str">
        <f t="shared" si="881"/>
        <v>0.777000777000777</v>
      </c>
      <c r="G1785" t="str">
        <f t="shared" si="876"/>
        <v>0.777000777000777</v>
      </c>
      <c r="H1785" t="str">
        <f t="shared" si="882"/>
        <v>8.56654989592235+2.11953383630749i</v>
      </c>
      <c r="I1785" t="str">
        <f t="shared" si="883"/>
        <v>648.346183884594i</v>
      </c>
      <c r="J1785" t="str">
        <f t="shared" si="877"/>
        <v>-358.552948903543+140.222237942772i</v>
      </c>
      <c r="K1785" t="str">
        <f t="shared" si="884"/>
        <v>0.613351934074351-1.56836139477252i</v>
      </c>
      <c r="L1785" t="str">
        <f t="shared" si="885"/>
        <v>0.0500621787320861-0.107581439054308i</v>
      </c>
      <c r="M1785" t="str">
        <f t="shared" si="886"/>
        <v>0.663414112806437-1.67594283382683i</v>
      </c>
      <c r="N1785" t="str">
        <f t="shared" si="887"/>
        <v>-0.732203594643052i</v>
      </c>
      <c r="O1785" t="str">
        <f t="shared" si="888"/>
        <v>0.743703083959709-0.668510076893997i</v>
      </c>
      <c r="P1785" t="str">
        <f t="shared" si="889"/>
        <v>0.256296916040291+0.668510076893997i</v>
      </c>
      <c r="Q1785" t="str">
        <f t="shared" si="890"/>
        <v>-0.256296916040291+0.063693517749055i</v>
      </c>
      <c r="R1785" t="str">
        <f t="shared" si="891"/>
        <v>-0.331326396806294-2.69068169560534i</v>
      </c>
      <c r="S1785" t="str">
        <f t="shared" si="892"/>
        <v>0.0759467629196803i</v>
      </c>
      <c r="T1785" t="str">
        <f t="shared" si="893"/>
        <v>0.204348564828462-0.0251631673072795i</v>
      </c>
      <c r="U1785" t="str">
        <f t="shared" si="894"/>
        <v>0.0001-963.991175602031i</v>
      </c>
      <c r="V1785" t="str">
        <f t="shared" si="895"/>
        <v>0.00002-0.0154621342184521i</v>
      </c>
      <c r="W1785" t="str">
        <f t="shared" si="896"/>
        <v>0.0000199993584529566-0.0154618862147711i</v>
      </c>
      <c r="X1785" t="str">
        <f t="shared" si="897"/>
        <v>0.00086728263216819-0.0154131108273828i</v>
      </c>
      <c r="Y1785" t="str">
        <f t="shared" si="898"/>
        <v>0.009+1.03735389421535i</v>
      </c>
      <c r="Z1785" t="str">
        <f t="shared" si="899"/>
        <v>-0.180871155082346-0.0119303374436265i</v>
      </c>
      <c r="AA1785" t="str">
        <f t="shared" si="900"/>
        <v>0.11336705512855-11.7412687410779i</v>
      </c>
      <c r="AB1785" t="str">
        <f t="shared" si="901"/>
        <v>1.39121935699516-0.171312607311834i</v>
      </c>
      <c r="AC1785" t="str">
        <f t="shared" si="902"/>
        <v>1.63584441887163-2.44525531302955i</v>
      </c>
      <c r="AD1785" t="str">
        <f t="shared" si="903"/>
        <v>0.311339153927371+0.360664563314742i</v>
      </c>
      <c r="AE1785" t="str">
        <f t="shared" si="904"/>
        <v>-0.0520094224489008-0.068948197329774i</v>
      </c>
      <c r="AF1785" t="str">
        <f t="shared" si="905"/>
        <v>-14.5235773488047-2.00580979748201i</v>
      </c>
      <c r="AG1785" t="str">
        <f t="shared" si="906"/>
        <v>1.01545723770197-0.0130849576911449i</v>
      </c>
      <c r="AH1785" t="str">
        <f t="shared" si="907"/>
        <v>0.593543531497254+1.09651291728081i</v>
      </c>
      <c r="AI1785">
        <f t="shared" si="908"/>
        <v>1.9162830164602593</v>
      </c>
      <c r="AJ1785">
        <f t="shared" si="909"/>
        <v>61.573272622929139</v>
      </c>
      <c r="AK1785"/>
      <c r="AL1785"/>
      <c r="AM1785"/>
      <c r="AN1785"/>
    </row>
    <row r="1786" spans="1:40" x14ac:dyDescent="0.25">
      <c r="A1786"/>
      <c r="B1786">
        <f t="shared" si="910"/>
        <v>165200</v>
      </c>
      <c r="C1786" s="237" t="str">
        <f t="shared" si="878"/>
        <v>-2.80041655582643E-06+0.01482459112346i</v>
      </c>
      <c r="D1786" s="208" t="str">
        <f t="shared" si="879"/>
        <v>-5.95702742686622+0.113655198613193i</v>
      </c>
      <c r="E1786" t="str">
        <f t="shared" si="880"/>
        <v>2870</v>
      </c>
      <c r="F1786" t="str">
        <f t="shared" si="881"/>
        <v>0.777000777000777</v>
      </c>
      <c r="G1786" t="str">
        <f t="shared" si="876"/>
        <v>0.777000777000777</v>
      </c>
      <c r="H1786" t="str">
        <f t="shared" si="882"/>
        <v>8.56719086141256+2.11842235635149i</v>
      </c>
      <c r="I1786" t="str">
        <f t="shared" si="883"/>
        <v>648.738882966292i</v>
      </c>
      <c r="J1786" t="str">
        <f t="shared" si="877"/>
        <v>-358.98863859264+140.307169643524i</v>
      </c>
      <c r="K1786" t="str">
        <f t="shared" si="884"/>
        <v>0.612704383556115-1.56765982145735i</v>
      </c>
      <c r="L1786" t="str">
        <f t="shared" si="885"/>
        <v>0.0500123632628828-0.107539484323421i</v>
      </c>
      <c r="M1786" t="str">
        <f t="shared" si="886"/>
        <v>0.662716746818998-1.67519930578077i</v>
      </c>
      <c r="N1786" t="str">
        <f t="shared" si="887"/>
        <v>-0.732647085614974i</v>
      </c>
      <c r="O1786" t="str">
        <f t="shared" si="888"/>
        <v>0.743406532648349-0.668839836744014i</v>
      </c>
      <c r="P1786" t="str">
        <f t="shared" si="889"/>
        <v>0.256593467351651+0.668839836744014i</v>
      </c>
      <c r="Q1786" t="str">
        <f t="shared" si="890"/>
        <v>-0.256593467351651+0.06380724887096i</v>
      </c>
      <c r="R1786" t="str">
        <f t="shared" si="891"/>
        <v>-0.33132393883606-2.68900339859644i</v>
      </c>
      <c r="S1786" t="str">
        <f t="shared" si="892"/>
        <v>0.0759927633817757i</v>
      </c>
      <c r="T1786" t="str">
        <f t="shared" si="893"/>
        <v>0.20434479900233-0.0251782216866866i</v>
      </c>
      <c r="U1786" t="str">
        <f t="shared" si="894"/>
        <v>0.0001-963.407645834715i</v>
      </c>
      <c r="V1786" t="str">
        <f t="shared" si="895"/>
        <v>0.00002-0.0154527745730414i</v>
      </c>
      <c r="W1786" t="str">
        <f t="shared" si="896"/>
        <v>0.0000199993584529566-0.0154525267194842i</v>
      </c>
      <c r="X1786" t="str">
        <f t="shared" si="897"/>
        <v>0.000866260259987373-0.0154038370246515i</v>
      </c>
      <c r="Y1786" t="str">
        <f t="shared" si="898"/>
        <v>0.009+1.03798221274607i</v>
      </c>
      <c r="Z1786" t="str">
        <f t="shared" si="899"/>
        <v>-0.1806497726626-0.0119085843021608i</v>
      </c>
      <c r="AA1786" t="str">
        <f t="shared" si="900"/>
        <v>0.113214010980479-11.7339494810239i</v>
      </c>
      <c r="AB1786" t="str">
        <f t="shared" si="901"/>
        <v>1.39119371898682-0.171415098582356i</v>
      </c>
      <c r="AC1786" t="str">
        <f t="shared" si="902"/>
        <v>1.63481292149646-2.44412640874145i</v>
      </c>
      <c r="AD1786" t="str">
        <f t="shared" si="903"/>
        <v>0.311495172268353+0.360847697248562i</v>
      </c>
      <c r="AE1786" t="str">
        <f t="shared" si="904"/>
        <v>-0.0519743468328503-0.0688965209924493i</v>
      </c>
      <c r="AF1786" t="str">
        <f t="shared" si="905"/>
        <v>-14.5242182882788-2.0047671577383i</v>
      </c>
      <c r="AG1786" t="str">
        <f t="shared" si="906"/>
        <v>1.01545535204912-0.0130834604713524i</v>
      </c>
      <c r="AH1786" t="str">
        <f t="shared" si="907"/>
        <v>0.593260776871306+1.09569216947934i</v>
      </c>
      <c r="AI1786">
        <f t="shared" si="908"/>
        <v>1.9103151922933039</v>
      </c>
      <c r="AJ1786">
        <f t="shared" si="909"/>
        <v>61.566740946748283</v>
      </c>
      <c r="AK1786"/>
      <c r="AL1786"/>
      <c r="AM1786"/>
      <c r="AN1786"/>
    </row>
    <row r="1787" spans="1:40" x14ac:dyDescent="0.25">
      <c r="A1787"/>
      <c r="B1787">
        <f t="shared" si="910"/>
        <v>165300</v>
      </c>
      <c r="C1787" s="237" t="str">
        <f t="shared" si="878"/>
        <v>-0.0000027970292970423+0.0148156228294089i</v>
      </c>
      <c r="D1787" s="208" t="str">
        <f t="shared" si="879"/>
        <v>-5.95702740089724+0.113586441692135i</v>
      </c>
      <c r="E1787" t="str">
        <f t="shared" si="880"/>
        <v>2870</v>
      </c>
      <c r="F1787" t="str">
        <f t="shared" si="881"/>
        <v>0.777000777000777</v>
      </c>
      <c r="G1787" t="str">
        <f t="shared" si="876"/>
        <v>0.777000777000777</v>
      </c>
      <c r="H1787" t="str">
        <f t="shared" si="882"/>
        <v>8.56783076751766+2.11731193786486i</v>
      </c>
      <c r="I1787" t="str">
        <f t="shared" si="883"/>
        <v>649.131582047991i</v>
      </c>
      <c r="J1787" t="str">
        <f t="shared" si="877"/>
        <v>-359.424592096262+140.392101344277i</v>
      </c>
      <c r="K1787" t="str">
        <f t="shared" si="884"/>
        <v>0.612057808037149-1.56695872407819i</v>
      </c>
      <c r="L1787" t="str">
        <f t="shared" si="885"/>
        <v>0.0499626167612193-0.107497548299784i</v>
      </c>
      <c r="M1787" t="str">
        <f t="shared" si="886"/>
        <v>0.662020424798368-1.67445627237797i</v>
      </c>
      <c r="N1787" t="str">
        <f t="shared" si="887"/>
        <v>-0.733090576586896i</v>
      </c>
      <c r="O1787" t="str">
        <f t="shared" si="888"/>
        <v>0.74310983512064-0.669169465043777i</v>
      </c>
      <c r="P1787" t="str">
        <f t="shared" si="889"/>
        <v>0.25689016487936+0.669169465043777i</v>
      </c>
      <c r="Q1787" t="str">
        <f t="shared" si="890"/>
        <v>-0.25689016487936+0.0639211115431191i</v>
      </c>
      <c r="R1787" t="str">
        <f t="shared" si="891"/>
        <v>-0.331321479313847-2.68732710185237i</v>
      </c>
      <c r="S1787" t="str">
        <f t="shared" si="892"/>
        <v>0.0760387638438713i</v>
      </c>
      <c r="T1787" t="str">
        <f t="shared" si="893"/>
        <v>0.204341030868987-0.0251932757219477i</v>
      </c>
      <c r="U1787" t="str">
        <f t="shared" si="894"/>
        <v>0.0001-962.824822092527i</v>
      </c>
      <c r="V1787" t="str">
        <f t="shared" si="895"/>
        <v>0.00002-0.0154434262520656i</v>
      </c>
      <c r="W1787" t="str">
        <f t="shared" si="896"/>
        <v>0.0000199993584529565-0.0154431785484505i</v>
      </c>
      <c r="X1787" t="str">
        <f t="shared" si="897"/>
        <v>0.000865239735294559-0.0153945743410555i</v>
      </c>
      <c r="Y1787" t="str">
        <f t="shared" si="898"/>
        <v>0.009+1.03861053127679i</v>
      </c>
      <c r="Z1787" t="str">
        <f t="shared" si="899"/>
        <v>-0.180428797922222-0.0118868847653755i</v>
      </c>
      <c r="AA1787" t="str">
        <f t="shared" si="900"/>
        <v>0.11306128373194-11.7266394664767i</v>
      </c>
      <c r="AB1787" t="str">
        <f t="shared" si="901"/>
        <v>1.39116806527082-0.171517587509908i</v>
      </c>
      <c r="AC1787" t="str">
        <f t="shared" si="902"/>
        <v>1.63378297330741-2.44299823896835i</v>
      </c>
      <c r="AD1787" t="str">
        <f t="shared" si="903"/>
        <v>0.31165127080616+0.361030765945438i</v>
      </c>
      <c r="AE1787" t="str">
        <f t="shared" si="904"/>
        <v>-0.0519393330509398-0.0688449098555304i</v>
      </c>
      <c r="AF1787" t="str">
        <f t="shared" si="905"/>
        <v>-14.5248581684149-2.00372549617272i</v>
      </c>
      <c r="AG1787" t="str">
        <f t="shared" si="906"/>
        <v>1.01545346622311-0.013081968634338i</v>
      </c>
      <c r="AH1787" t="str">
        <f t="shared" si="907"/>
        <v>0.592978484496535+1.0948724683835i</v>
      </c>
      <c r="AI1787">
        <f t="shared" si="908"/>
        <v>1.9043513342445963</v>
      </c>
      <c r="AJ1787">
        <f t="shared" si="909"/>
        <v>61.56020451993809</v>
      </c>
      <c r="AK1787"/>
      <c r="AL1787"/>
      <c r="AM1787"/>
      <c r="AN1787"/>
    </row>
    <row r="1788" spans="1:40" x14ac:dyDescent="0.25">
      <c r="A1788"/>
      <c r="B1788">
        <f t="shared" si="910"/>
        <v>165400</v>
      </c>
      <c r="C1788" s="237" t="str">
        <f t="shared" si="878"/>
        <v>-2.79364818015881E-06+0.0148066653797268i</v>
      </c>
      <c r="D1788" s="208" t="str">
        <f t="shared" si="879"/>
        <v>-5.95702737497534+0.113517767911239i</v>
      </c>
      <c r="E1788" t="str">
        <f t="shared" si="880"/>
        <v>2870</v>
      </c>
      <c r="F1788" t="str">
        <f t="shared" si="881"/>
        <v>0.777000777000777</v>
      </c>
      <c r="G1788" t="str">
        <f t="shared" si="876"/>
        <v>0.777000777000777</v>
      </c>
      <c r="H1788" t="str">
        <f t="shared" si="882"/>
        <v>8.56846961651123+2.11620257953005i</v>
      </c>
      <c r="I1788" t="str">
        <f t="shared" si="883"/>
        <v>649.52428112969i</v>
      </c>
      <c r="J1788" t="str">
        <f t="shared" si="877"/>
        <v>-359.860809414409+140.47703304503i</v>
      </c>
      <c r="K1788" t="str">
        <f t="shared" si="884"/>
        <v>0.611412205671468-1.56625810247754i</v>
      </c>
      <c r="L1788" t="str">
        <f t="shared" si="885"/>
        <v>0.0499129391112402-0.107455631003284i</v>
      </c>
      <c r="M1788" t="str">
        <f t="shared" si="886"/>
        <v>0.661325144782708-1.67371373348082i</v>
      </c>
      <c r="N1788" t="str">
        <f t="shared" si="887"/>
        <v>-0.733534067558817i</v>
      </c>
      <c r="O1788" t="str">
        <f t="shared" si="888"/>
        <v>0.74281299143494-0.669498961728452i</v>
      </c>
      <c r="P1788" t="str">
        <f t="shared" si="889"/>
        <v>0.25718700856506+0.669498961728452i</v>
      </c>
      <c r="Q1788" t="str">
        <f t="shared" si="890"/>
        <v>-0.25718700856506+0.064035105830365i</v>
      </c>
      <c r="R1788" t="str">
        <f t="shared" si="891"/>
        <v>-0.331319018239527-2.68565280174447i</v>
      </c>
      <c r="S1788" t="str">
        <f t="shared" si="892"/>
        <v>0.0760847643059667i</v>
      </c>
      <c r="T1788" t="str">
        <f t="shared" si="893"/>
        <v>0.204337260428387-0.0252083294128387i</v>
      </c>
      <c r="U1788" t="str">
        <f t="shared" si="894"/>
        <v>0.0001-962.242703094896i</v>
      </c>
      <c r="V1788" t="str">
        <f t="shared" si="895"/>
        <v>0.00002-0.0154340892349845i</v>
      </c>
      <c r="W1788" t="str">
        <f t="shared" si="896"/>
        <v>0.0000199993584529565-0.0154338416811303i</v>
      </c>
      <c r="X1788" t="str">
        <f t="shared" si="897"/>
        <v>0.000864221053645548-0.015385322756671i</v>
      </c>
      <c r="Y1788" t="str">
        <f t="shared" si="898"/>
        <v>0.009+1.0392388498075i</v>
      </c>
      <c r="Z1788" t="str">
        <f t="shared" si="899"/>
        <v>-0.180208229857301-0.0118652386672318i</v>
      </c>
      <c r="AA1788" t="str">
        <f t="shared" si="900"/>
        <v>0.112908872494849-11.7193386797085i</v>
      </c>
      <c r="AB1788" t="str">
        <f t="shared" si="901"/>
        <v>1.39114239584686-0.171620074092965i</v>
      </c>
      <c r="AC1788" t="str">
        <f t="shared" si="902"/>
        <v>1.6327545713964-2.44187080350345i</v>
      </c>
      <c r="AD1788" t="str">
        <f t="shared" si="903"/>
        <v>0.31180744951579+0.36121376937265i</v>
      </c>
      <c r="AE1788" t="str">
        <f t="shared" si="904"/>
        <v>-0.0519043809500632-0.0687933637854541i</v>
      </c>
      <c r="AF1788" t="str">
        <f t="shared" si="905"/>
        <v>-14.5254969914866-2.00268481161881i</v>
      </c>
      <c r="AG1788" t="str">
        <f t="shared" si="906"/>
        <v>1.01545158022234-0.0130804821687739i</v>
      </c>
      <c r="AH1788" t="str">
        <f t="shared" si="907"/>
        <v>0.592696653278612+1.09405381184839i</v>
      </c>
      <c r="AI1788">
        <f t="shared" si="908"/>
        <v>1.8983914365162766</v>
      </c>
      <c r="AJ1788">
        <f t="shared" si="909"/>
        <v>61.55366334810823</v>
      </c>
      <c r="AK1788"/>
      <c r="AL1788"/>
      <c r="AM1788"/>
      <c r="AN1788"/>
    </row>
    <row r="1789" spans="1:40" x14ac:dyDescent="0.25">
      <c r="A1789"/>
      <c r="B1789">
        <f t="shared" si="910"/>
        <v>165500</v>
      </c>
      <c r="C1789" s="237" t="str">
        <f t="shared" si="878"/>
        <v>-2.79027319033595E-06+0.014797718754756i</v>
      </c>
      <c r="D1789" s="208" t="str">
        <f t="shared" si="879"/>
        <v>-5.95702734910042+0.113449177119796i</v>
      </c>
      <c r="E1789" t="str">
        <f t="shared" si="880"/>
        <v>2870</v>
      </c>
      <c r="F1789" t="str">
        <f t="shared" si="881"/>
        <v>0.777000777000777</v>
      </c>
      <c r="G1789" t="str">
        <f t="shared" si="876"/>
        <v>0.777000777000777</v>
      </c>
      <c r="H1789" t="str">
        <f t="shared" si="882"/>
        <v>8.569107410661+2.1150942800311i</v>
      </c>
      <c r="I1789" t="str">
        <f t="shared" si="883"/>
        <v>649.916980211388i</v>
      </c>
      <c r="J1789" t="str">
        <f t="shared" si="877"/>
        <v>-360.297290547082+140.561964745783i</v>
      </c>
      <c r="K1789" t="str">
        <f t="shared" si="884"/>
        <v>0.610767574617141-1.5655579564967i</v>
      </c>
      <c r="L1789" t="str">
        <f t="shared" si="885"/>
        <v>0.0498633301973008-0.107413732453657i</v>
      </c>
      <c r="M1789" t="str">
        <f t="shared" si="886"/>
        <v>0.660630904814442-1.67297168895036i</v>
      </c>
      <c r="N1789" t="str">
        <f t="shared" si="887"/>
        <v>-0.733977558530739i</v>
      </c>
      <c r="O1789" t="str">
        <f t="shared" si="888"/>
        <v>0.742516001649632-0.669828326733234i</v>
      </c>
      <c r="P1789" t="str">
        <f t="shared" si="889"/>
        <v>0.257483998350368+0.669828326733234i</v>
      </c>
      <c r="Q1789" t="str">
        <f t="shared" si="890"/>
        <v>-0.257483998350368+0.064149231797505i</v>
      </c>
      <c r="R1789" t="str">
        <f t="shared" si="891"/>
        <v>-0.331316555612984-2.6839804946528i</v>
      </c>
      <c r="S1789" t="str">
        <f t="shared" si="892"/>
        <v>0.0761307647680623i</v>
      </c>
      <c r="T1789" t="str">
        <f t="shared" si="893"/>
        <v>0.20433348768048-0.0252233827591367i</v>
      </c>
      <c r="U1789" t="str">
        <f t="shared" si="894"/>
        <v>0.0001-961.661287564324i</v>
      </c>
      <c r="V1789" t="str">
        <f t="shared" si="895"/>
        <v>0.00002-0.0154247635013078i</v>
      </c>
      <c r="W1789" t="str">
        <f t="shared" si="896"/>
        <v>0.0000199993584529566-0.0154245160970334i</v>
      </c>
      <c r="X1789" t="str">
        <f t="shared" si="897"/>
        <v>0.000863204210609463-0.0153760822516214i</v>
      </c>
      <c r="Y1789" t="str">
        <f t="shared" si="898"/>
        <v>0.009+1.03986716833822i</v>
      </c>
      <c r="Z1789" t="str">
        <f t="shared" si="899"/>
        <v>-0.17998806746702-0.0118436458423105i</v>
      </c>
      <c r="AA1789" t="str">
        <f t="shared" si="900"/>
        <v>0.112756776384262-11.7120471030376i</v>
      </c>
      <c r="AB1789" t="str">
        <f t="shared" si="901"/>
        <v>1.39111671071459-0.171722558330008i</v>
      </c>
      <c r="AC1789" t="str">
        <f t="shared" si="902"/>
        <v>1.63172771286164-2.44074410213786i</v>
      </c>
      <c r="AD1789" t="str">
        <f t="shared" si="903"/>
        <v>0.31196370837224+0.361396707497481i</v>
      </c>
      <c r="AE1789" t="str">
        <f t="shared" si="904"/>
        <v>-0.0518694903775874-0.0687418826490304i</v>
      </c>
      <c r="AF1789" t="str">
        <f t="shared" si="905"/>
        <v>-14.5261347597614-2.0016451029113i</v>
      </c>
      <c r="AG1789" t="str">
        <f t="shared" si="906"/>
        <v>1.01544969404518-0.0130790010633616i</v>
      </c>
      <c r="AH1789" t="str">
        <f t="shared" si="907"/>
        <v>0.592415282126422+1.09323619773508i</v>
      </c>
      <c r="AI1789">
        <f t="shared" si="908"/>
        <v>1.8924354933230836</v>
      </c>
      <c r="AJ1789">
        <f t="shared" si="909"/>
        <v>61.54711743686029</v>
      </c>
      <c r="AK1789"/>
      <c r="AL1789"/>
      <c r="AM1789"/>
      <c r="AN1789"/>
    </row>
    <row r="1790" spans="1:40" x14ac:dyDescent="0.25">
      <c r="A1790"/>
      <c r="B1790">
        <f t="shared" si="910"/>
        <v>165600</v>
      </c>
      <c r="C1790" s="237" t="str">
        <f t="shared" si="878"/>
        <v>-2.78690431277861E-06+0.0147887829348868i</v>
      </c>
      <c r="D1790" s="208" t="str">
        <f t="shared" si="879"/>
        <v>-5.95702732327236+0.113380669167466i</v>
      </c>
      <c r="E1790" t="str">
        <f t="shared" si="880"/>
        <v>2870</v>
      </c>
      <c r="F1790" t="str">
        <f t="shared" si="881"/>
        <v>0.777000777000777</v>
      </c>
      <c r="G1790" t="str">
        <f t="shared" si="876"/>
        <v>0.777000777000777</v>
      </c>
      <c r="H1790" t="str">
        <f t="shared" si="882"/>
        <v>8.56974415222876+2.11398703805365i</v>
      </c>
      <c r="I1790" t="str">
        <f t="shared" si="883"/>
        <v>650.309679293087i</v>
      </c>
      <c r="J1790" t="str">
        <f t="shared" si="877"/>
        <v>-360.734035494281+140.646896446535i</v>
      </c>
      <c r="K1790" t="str">
        <f t="shared" si="884"/>
        <v>0.610123913036288-1.56485828597581i</v>
      </c>
      <c r="L1790" t="str">
        <f t="shared" si="885"/>
        <v>0.0498137899039688-0.107371852670495i</v>
      </c>
      <c r="M1790" t="str">
        <f t="shared" si="886"/>
        <v>0.659937702940257-1.6722301386463i</v>
      </c>
      <c r="N1790" t="str">
        <f t="shared" si="887"/>
        <v>-0.734421049502661i</v>
      </c>
      <c r="O1790" t="str">
        <f t="shared" si="888"/>
        <v>0.742218865823129-0.670157559993341i</v>
      </c>
      <c r="P1790" t="str">
        <f t="shared" si="889"/>
        <v>0.257781134176871+0.670157559993341i</v>
      </c>
      <c r="Q1790" t="str">
        <f t="shared" si="890"/>
        <v>-0.257781134176871+0.0642634895093199i</v>
      </c>
      <c r="R1790" t="str">
        <f t="shared" si="891"/>
        <v>-0.331314091434103-2.68231017696618i</v>
      </c>
      <c r="S1790" t="str">
        <f t="shared" si="892"/>
        <v>0.0761767652301577i</v>
      </c>
      <c r="T1790" t="str">
        <f t="shared" si="893"/>
        <v>0.204329712625215-0.0252384357606187i</v>
      </c>
      <c r="U1790" t="str">
        <f t="shared" si="894"/>
        <v>0.0001-961.080574226421i</v>
      </c>
      <c r="V1790" t="str">
        <f t="shared" si="895"/>
        <v>0.00002-0.0154154490305945i</v>
      </c>
      <c r="W1790" t="str">
        <f t="shared" si="896"/>
        <v>0.0000199993584529566-0.0154152017757194i</v>
      </c>
      <c r="X1790" t="str">
        <f t="shared" si="897"/>
        <v>0.000862189201768761-0.0153668528060779i</v>
      </c>
      <c r="Y1790" t="str">
        <f t="shared" si="898"/>
        <v>0.009+1.04049548686894i</v>
      </c>
      <c r="Z1790" t="str">
        <f t="shared" si="899"/>
        <v>-0.17976830975366-0.0118221061258101i</v>
      </c>
      <c r="AA1790" t="str">
        <f t="shared" si="900"/>
        <v>0.112604994518364-11.7047647188277i</v>
      </c>
      <c r="AB1790" t="str">
        <f t="shared" si="901"/>
        <v>1.39109100987366-0.17182504021952i</v>
      </c>
      <c r="AC1790" t="str">
        <f t="shared" si="902"/>
        <v>1.63070239480767-2.43961813466074i</v>
      </c>
      <c r="AD1790" t="str">
        <f t="shared" si="903"/>
        <v>0.312120047350497+0.36157958028722i</v>
      </c>
      <c r="AE1790" t="str">
        <f t="shared" si="904"/>
        <v>-0.0518346611813498-0.0686904663134418i</v>
      </c>
      <c r="AF1790" t="str">
        <f t="shared" si="905"/>
        <v>-14.5267714755011-2.00060636888618i</v>
      </c>
      <c r="AG1790" t="str">
        <f t="shared" si="906"/>
        <v>1.01544780769003-0.0130775253068309i</v>
      </c>
      <c r="AH1790" t="str">
        <f t="shared" si="907"/>
        <v>0.592134369952018+1.09241962391055i</v>
      </c>
      <c r="AI1790">
        <f t="shared" si="908"/>
        <v>1.8864834988919617</v>
      </c>
      <c r="AJ1790">
        <f t="shared" si="909"/>
        <v>61.540566791788386</v>
      </c>
      <c r="AK1790"/>
      <c r="AL1790"/>
      <c r="AM1790"/>
      <c r="AN1790"/>
    </row>
    <row r="1791" spans="1:40" x14ac:dyDescent="0.25">
      <c r="A1791"/>
      <c r="B1791">
        <f t="shared" si="910"/>
        <v>165700</v>
      </c>
      <c r="C1791" s="237" t="str">
        <f t="shared" si="878"/>
        <v>-2.78354153273618E-06+0.0147798579005565i</v>
      </c>
      <c r="D1791" s="208" t="str">
        <f t="shared" si="879"/>
        <v>-5.95702729749105+0.113312243904267i</v>
      </c>
      <c r="E1791" t="str">
        <f t="shared" si="880"/>
        <v>2870</v>
      </c>
      <c r="F1791" t="str">
        <f t="shared" si="881"/>
        <v>0.777000777000777</v>
      </c>
      <c r="G1791" t="str">
        <f t="shared" si="876"/>
        <v>0.777000777000777</v>
      </c>
      <c r="H1791" t="str">
        <f t="shared" si="882"/>
        <v>8.57037984347043+2.11288085228493i</v>
      </c>
      <c r="I1791" t="str">
        <f t="shared" si="883"/>
        <v>650.702378374786i</v>
      </c>
      <c r="J1791" t="str">
        <f t="shared" si="877"/>
        <v>-361.171044256006+140.731828147288i</v>
      </c>
      <c r="K1791" t="str">
        <f t="shared" si="884"/>
        <v>0.609481219095074-1.56415909075387i</v>
      </c>
      <c r="L1791" t="str">
        <f t="shared" si="885"/>
        <v>0.0497643181160225-0.107329991673244i</v>
      </c>
      <c r="M1791" t="str">
        <f t="shared" si="886"/>
        <v>0.659245537211097-1.67148908242711i</v>
      </c>
      <c r="N1791" t="str">
        <f t="shared" si="887"/>
        <v>-0.734864540474583i</v>
      </c>
      <c r="O1791" t="str">
        <f t="shared" si="888"/>
        <v>0.741921584013873-0.670486661444019i</v>
      </c>
      <c r="P1791" t="str">
        <f t="shared" si="889"/>
        <v>0.258078415986127+0.670486661444019i</v>
      </c>
      <c r="Q1791" t="str">
        <f t="shared" si="890"/>
        <v>-0.258078415986127+0.064377879030564i</v>
      </c>
      <c r="R1791" t="str">
        <f t="shared" si="891"/>
        <v>-0.331311625702773-2.68064184508216i</v>
      </c>
      <c r="S1791" t="str">
        <f t="shared" si="892"/>
        <v>0.0762227656922533i</v>
      </c>
      <c r="T1791" t="str">
        <f t="shared" si="893"/>
        <v>0.204325935262547-0.025253488417062i</v>
      </c>
      <c r="U1791" t="str">
        <f t="shared" si="894"/>
        <v>0.0001-960.500561809867i</v>
      </c>
      <c r="V1791" t="str">
        <f t="shared" si="895"/>
        <v>0.00002-0.0154061458024529i</v>
      </c>
      <c r="W1791" t="str">
        <f t="shared" si="896"/>
        <v>0.0000199993584529566-0.0154058986967967i</v>
      </c>
      <c r="X1791" t="str">
        <f t="shared" si="897"/>
        <v>0.000861176022719079-0.0153576344002581i</v>
      </c>
      <c r="Y1791" t="str">
        <f t="shared" si="898"/>
        <v>0.009+1.04112380539966i</v>
      </c>
      <c r="Z1791" t="str">
        <f t="shared" si="899"/>
        <v>-0.179548955722564-0.0118006193535423i</v>
      </c>
      <c r="AA1791" t="str">
        <f t="shared" si="900"/>
        <v>0.112453526018447-11.6974915094881i</v>
      </c>
      <c r="AB1791" t="str">
        <f t="shared" si="901"/>
        <v>1.39106529332377-0.171927519759984i</v>
      </c>
      <c r="AC1791" t="str">
        <f t="shared" si="902"/>
        <v>1.62967861434536-2.43849290085949i</v>
      </c>
      <c r="AD1791" t="str">
        <f t="shared" si="903"/>
        <v>0.312276466425519+0.36176238770916i</v>
      </c>
      <c r="AE1791" t="str">
        <f t="shared" si="904"/>
        <v>-0.0517998932096499-0.0686391146462379i</v>
      </c>
      <c r="AF1791" t="str">
        <f t="shared" si="905"/>
        <v>-14.5274071409615-1.99956860838066i</v>
      </c>
      <c r="AG1791" t="str">
        <f t="shared" si="906"/>
        <v>1.01544592115529-0.0130760548879391i</v>
      </c>
      <c r="AH1791" t="str">
        <f t="shared" si="907"/>
        <v>0.591853915670532+1.0916040882476i</v>
      </c>
      <c r="AI1791">
        <f t="shared" si="908"/>
        <v>1.8805354474613467</v>
      </c>
      <c r="AJ1791">
        <f t="shared" si="909"/>
        <v>61.534011418480844</v>
      </c>
      <c r="AK1791"/>
      <c r="AL1791"/>
      <c r="AM1791"/>
      <c r="AN1791"/>
    </row>
    <row r="1792" spans="1:40" x14ac:dyDescent="0.25">
      <c r="A1792"/>
      <c r="B1792">
        <f t="shared" si="910"/>
        <v>165800</v>
      </c>
      <c r="C1792" s="237" t="str">
        <f t="shared" si="878"/>
        <v>-2.78018483550257E-06+0.0147709436322495i</v>
      </c>
      <c r="D1792" s="208" t="str">
        <f t="shared" si="879"/>
        <v>-5.95702727175636+0.11324390118058i</v>
      </c>
      <c r="E1792" t="str">
        <f t="shared" si="880"/>
        <v>2870</v>
      </c>
      <c r="F1792" t="str">
        <f t="shared" si="881"/>
        <v>0.777000777000777</v>
      </c>
      <c r="G1792" t="str">
        <f t="shared" si="876"/>
        <v>0.777000777000777</v>
      </c>
      <c r="H1792" t="str">
        <f t="shared" si="882"/>
        <v>8.571014486636+2.11177572141381i</v>
      </c>
      <c r="I1792" t="str">
        <f t="shared" si="883"/>
        <v>651.095077456485i</v>
      </c>
      <c r="J1792" t="str">
        <f t="shared" si="877"/>
        <v>-361.608316832256+140.816759848041i</v>
      </c>
      <c r="K1792" t="str">
        <f t="shared" si="884"/>
        <v>0.608839490963684-1.56346037066871i</v>
      </c>
      <c r="L1792" t="str">
        <f t="shared" si="885"/>
        <v>0.0497149147184524-0.107288149481207i</v>
      </c>
      <c r="M1792" t="str">
        <f t="shared" si="886"/>
        <v>0.658554405682136-1.67074852014992i</v>
      </c>
      <c r="N1792" t="str">
        <f t="shared" si="887"/>
        <v>-0.735308031446505i</v>
      </c>
      <c r="O1792" t="str">
        <f t="shared" si="888"/>
        <v>0.741624156280335-0.670815631020538i</v>
      </c>
      <c r="P1792" t="str">
        <f t="shared" si="889"/>
        <v>0.258375843719665+0.670815631020538i</v>
      </c>
      <c r="Q1792" t="str">
        <f t="shared" si="890"/>
        <v>-0.258375843719665+0.064492400425967i</v>
      </c>
      <c r="R1792" t="str">
        <f t="shared" si="891"/>
        <v>-0.331309158418867-2.67897549540695i</v>
      </c>
      <c r="S1792" t="str">
        <f t="shared" si="892"/>
        <v>0.0762687661543487i</v>
      </c>
      <c r="T1792" t="str">
        <f t="shared" si="893"/>
        <v>0.204322155592423-0.0252685407282426i</v>
      </c>
      <c r="U1792" t="str">
        <f t="shared" si="894"/>
        <v>0.0001-959.921249046409i</v>
      </c>
      <c r="V1792" t="str">
        <f t="shared" si="895"/>
        <v>0.00002-0.0153968537965407i</v>
      </c>
      <c r="W1792" t="str">
        <f t="shared" si="896"/>
        <v>0.0000199993584529565-0.0153966068399234i</v>
      </c>
      <c r="X1792" t="str">
        <f t="shared" si="897"/>
        <v>0.000860164669069312-0.0153484270144272i</v>
      </c>
      <c r="Y1792" t="str">
        <f t="shared" si="898"/>
        <v>0.009+1.04175212393038i</v>
      </c>
      <c r="Z1792" t="str">
        <f t="shared" si="899"/>
        <v>-0.179330004382148-0.0117791853619314i</v>
      </c>
      <c r="AA1792" t="str">
        <f t="shared" si="900"/>
        <v>0.112302370008905-11.6902274574733i</v>
      </c>
      <c r="AB1792" t="str">
        <f t="shared" si="901"/>
        <v>1.39103956106456-0.172029996949876i</v>
      </c>
      <c r="AC1792" t="str">
        <f t="shared" si="902"/>
        <v>1.62865636859181-2.43736840051943i</v>
      </c>
      <c r="AD1792" t="str">
        <f t="shared" si="903"/>
        <v>0.312432965572262+0.3619451297306i</v>
      </c>
      <c r="AE1792" t="str">
        <f t="shared" si="904"/>
        <v>-0.051765186311256-0.068587827515339i</v>
      </c>
      <c r="AF1792" t="str">
        <f t="shared" si="905"/>
        <v>-14.5280417583924-1.99853182023323i</v>
      </c>
      <c r="AG1792" t="str">
        <f t="shared" si="906"/>
        <v>1.01544403443936-0.0130745897954721i</v>
      </c>
      <c r="AH1792" t="str">
        <f t="shared" si="907"/>
        <v>0.591573918200261+1.09078958862496i</v>
      </c>
      <c r="AI1792">
        <f t="shared" si="908"/>
        <v>1.8745913332822428</v>
      </c>
      <c r="AJ1792">
        <f t="shared" si="909"/>
        <v>61.527451322519042</v>
      </c>
      <c r="AK1792"/>
      <c r="AL1792"/>
      <c r="AM1792"/>
      <c r="AN1792"/>
    </row>
    <row r="1793" spans="1:40" x14ac:dyDescent="0.25">
      <c r="A1793"/>
      <c r="B1793">
        <f t="shared" si="910"/>
        <v>165900</v>
      </c>
      <c r="C1793" s="237" t="str">
        <f t="shared" si="878"/>
        <v>-2.77683420641595E-06+0.0147620401104973i</v>
      </c>
      <c r="D1793" s="208" t="str">
        <f t="shared" si="879"/>
        <v>-5.9570272460682+0.113175640847146i</v>
      </c>
      <c r="E1793" t="str">
        <f t="shared" si="880"/>
        <v>2870</v>
      </c>
      <c r="F1793" t="str">
        <f t="shared" si="881"/>
        <v>0.777000777000777</v>
      </c>
      <c r="G1793" t="str">
        <f t="shared" si="876"/>
        <v>0.777000777000777</v>
      </c>
      <c r="H1793" t="str">
        <f t="shared" si="882"/>
        <v>8.5716480839697+2.11067164413074i</v>
      </c>
      <c r="I1793" t="str">
        <f t="shared" si="883"/>
        <v>651.487776538183i</v>
      </c>
      <c r="J1793" t="str">
        <f t="shared" si="877"/>
        <v>-362.045853223032+140.901691548794i</v>
      </c>
      <c r="K1793" t="str">
        <f t="shared" si="884"/>
        <v>0.608198726816321-1.56276212555705i</v>
      </c>
      <c r="L1793" t="str">
        <f t="shared" si="885"/>
        <v>0.0496655795964586-0.10724632611354i</v>
      </c>
      <c r="M1793" t="str">
        <f t="shared" si="886"/>
        <v>0.65786430641278-1.67000845167059i</v>
      </c>
      <c r="N1793" t="str">
        <f t="shared" si="887"/>
        <v>-0.735751522418427i</v>
      </c>
      <c r="O1793" t="str">
        <f t="shared" si="888"/>
        <v>0.741326582681014-0.671144468658195i</v>
      </c>
      <c r="P1793" t="str">
        <f t="shared" si="889"/>
        <v>0.258673417318986+0.671144468658195i</v>
      </c>
      <c r="Q1793" t="str">
        <f t="shared" si="890"/>
        <v>-0.258673417318986+0.064607053760232i</v>
      </c>
      <c r="R1793" t="str">
        <f t="shared" si="891"/>
        <v>-0.33130668958227-2.67731112435545i</v>
      </c>
      <c r="S1793" t="str">
        <f t="shared" si="892"/>
        <v>0.0763147666164443i</v>
      </c>
      <c r="T1793" t="str">
        <f t="shared" si="893"/>
        <v>0.204318373614796-0.0252835926939377i</v>
      </c>
      <c r="U1793" t="str">
        <f t="shared" si="894"/>
        <v>0.0001-959.342634670861i</v>
      </c>
      <c r="V1793" t="str">
        <f t="shared" si="895"/>
        <v>0.00002-0.0153875729925645i</v>
      </c>
      <c r="W1793" t="str">
        <f t="shared" si="896"/>
        <v>0.0000199993584529566-0.0153873261848064i</v>
      </c>
      <c r="X1793" t="str">
        <f t="shared" si="897"/>
        <v>0.000859155136441475-0.015339230628897i</v>
      </c>
      <c r="Y1793" t="str">
        <f t="shared" si="898"/>
        <v>0.009+1.04238044246109i</v>
      </c>
      <c r="Z1793" t="str">
        <f t="shared" si="899"/>
        <v>-0.179111454743881-0.0117578039880102i</v>
      </c>
      <c r="AA1793" t="str">
        <f t="shared" si="900"/>
        <v>0.112151525617218-11.6829725452835i</v>
      </c>
      <c r="AB1793" t="str">
        <f t="shared" si="901"/>
        <v>1.39101381309571-0.172132471787677i</v>
      </c>
      <c r="AC1793" t="str">
        <f t="shared" si="902"/>
        <v>1.62763565467044-2.43624463342409i</v>
      </c>
      <c r="AD1793" t="str">
        <f t="shared" si="903"/>
        <v>0.31258954476566+0.362127806318843i</v>
      </c>
      <c r="AE1793" t="str">
        <f t="shared" si="904"/>
        <v>-0.0517305403354-0.0685366047890345i</v>
      </c>
      <c r="AF1793" t="str">
        <f t="shared" si="905"/>
        <v>-14.5286753300379-1.99749600328359i</v>
      </c>
      <c r="AG1793" t="str">
        <f t="shared" si="906"/>
        <v>1.01544214754067-0.0130731300182439i</v>
      </c>
      <c r="AH1793" t="str">
        <f t="shared" si="907"/>
        <v>0.59129437646262+1.08997612292717i</v>
      </c>
      <c r="AI1793">
        <f t="shared" si="908"/>
        <v>1.8686511506174721</v>
      </c>
      <c r="AJ1793">
        <f t="shared" si="909"/>
        <v>61.520886509476803</v>
      </c>
      <c r="AK1793"/>
      <c r="AL1793"/>
      <c r="AM1793"/>
      <c r="AN1793"/>
    </row>
    <row r="1794" spans="1:40" x14ac:dyDescent="0.25">
      <c r="A1794"/>
      <c r="B1794">
        <f t="shared" si="910"/>
        <v>166000</v>
      </c>
      <c r="C1794" s="237" t="str">
        <f t="shared" si="878"/>
        <v>-2.77348963085877E-06+0.0147531473158788i</v>
      </c>
      <c r="D1794" s="208" t="str">
        <f t="shared" si="879"/>
        <v>-5.95702722042646+0.113107462755071i</v>
      </c>
      <c r="E1794" t="str">
        <f t="shared" si="880"/>
        <v>2870</v>
      </c>
      <c r="F1794" t="str">
        <f t="shared" si="881"/>
        <v>0.777000777000777</v>
      </c>
      <c r="G1794" t="str">
        <f t="shared" si="876"/>
        <v>0.777000777000777</v>
      </c>
      <c r="H1794" t="str">
        <f t="shared" si="882"/>
        <v>8.5722806377099+2.10956861912776i</v>
      </c>
      <c r="I1794" t="str">
        <f t="shared" si="883"/>
        <v>651.880475619882i</v>
      </c>
      <c r="J1794" t="str">
        <f t="shared" si="877"/>
        <v>-362.483653428333+140.986623249546i</v>
      </c>
      <c r="K1794" t="str">
        <f t="shared" si="884"/>
        <v>0.607558924831202-1.56206435525445i</v>
      </c>
      <c r="L1794" t="str">
        <f t="shared" si="885"/>
        <v>0.0496163126354515-0.107204521589259i</v>
      </c>
      <c r="M1794" t="str">
        <f t="shared" si="886"/>
        <v>0.657175237466654-1.66926887684371i</v>
      </c>
      <c r="N1794" t="str">
        <f t="shared" si="887"/>
        <v>-0.736195013390349i</v>
      </c>
      <c r="O1794" t="str">
        <f t="shared" si="888"/>
        <v>0.741028863274438-0.671473174292312i</v>
      </c>
      <c r="P1794" t="str">
        <f t="shared" si="889"/>
        <v>0.258971136725562+0.671473174292312i</v>
      </c>
      <c r="Q1794" t="str">
        <f t="shared" si="890"/>
        <v>-0.258971136725562+0.064721839098037i</v>
      </c>
      <c r="R1794" t="str">
        <f t="shared" si="891"/>
        <v>-0.331304219192856-2.67564872835119i</v>
      </c>
      <c r="S1794" t="str">
        <f t="shared" si="892"/>
        <v>0.0763607670785398i</v>
      </c>
      <c r="T1794" t="str">
        <f t="shared" si="893"/>
        <v>0.204314589329616-0.0252986443139232i</v>
      </c>
      <c r="U1794" t="str">
        <f t="shared" si="894"/>
        <v>0.0001-958.764717421058i</v>
      </c>
      <c r="V1794" t="str">
        <f t="shared" si="895"/>
        <v>0.00002-0.0153783033702798i</v>
      </c>
      <c r="W1794" t="str">
        <f t="shared" si="896"/>
        <v>0.0000199993584529566-0.0153780567112016i</v>
      </c>
      <c r="X1794" t="str">
        <f t="shared" si="897"/>
        <v>0.000858147420470703-0.0153300452240261i</v>
      </c>
      <c r="Y1794" t="str">
        <f t="shared" si="898"/>
        <v>0.009+1.04300876099181i</v>
      </c>
      <c r="Z1794" t="str">
        <f t="shared" si="899"/>
        <v>-0.178893305822269-0.0117364750694177i</v>
      </c>
      <c r="AA1794" t="str">
        <f t="shared" si="900"/>
        <v>0.112000991973934-11.6757267554632i</v>
      </c>
      <c r="AB1794" t="str">
        <f t="shared" si="901"/>
        <v>1.39098804941687-0.172234944271864i</v>
      </c>
      <c r="AC1794" t="str">
        <f t="shared" si="902"/>
        <v>1.62661646971088-2.43512159935504i</v>
      </c>
      <c r="AD1794" t="str">
        <f t="shared" si="903"/>
        <v>0.312746203980636+0.362310417441201i</v>
      </c>
      <c r="AE1794" t="str">
        <f t="shared" si="904"/>
        <v>-0.0516959551317729-0.0684854463359768i</v>
      </c>
      <c r="AF1794" t="str">
        <f t="shared" si="905"/>
        <v>-14.5293078581364-1.99646115637269i</v>
      </c>
      <c r="AG1794" t="str">
        <f t="shared" si="906"/>
        <v>1.01544026045762-0.0130716755450959i</v>
      </c>
      <c r="AH1794" t="str">
        <f t="shared" si="907"/>
        <v>0.591015289382124+1.08916368904462i</v>
      </c>
      <c r="AI1794">
        <f t="shared" si="908"/>
        <v>1.8627148937419653</v>
      </c>
      <c r="AJ1794">
        <f t="shared" si="909"/>
        <v>61.514316984921898</v>
      </c>
      <c r="AK1794"/>
      <c r="AL1794"/>
      <c r="AM1794"/>
      <c r="AN1794"/>
    </row>
    <row r="1795" spans="1:40" x14ac:dyDescent="0.25">
      <c r="A1795"/>
      <c r="B1795">
        <f t="shared" si="910"/>
        <v>166100</v>
      </c>
      <c r="C1795" s="237" t="str">
        <f t="shared" si="878"/>
        <v>-2.77015109425736E-06+0.0147442652290191i</v>
      </c>
      <c r="D1795" s="208" t="str">
        <f t="shared" si="879"/>
        <v>-5.95702719483101+0.113039366755813i</v>
      </c>
      <c r="E1795" t="str">
        <f t="shared" si="880"/>
        <v>2870</v>
      </c>
      <c r="F1795" t="str">
        <f t="shared" si="881"/>
        <v>0.777000777000777</v>
      </c>
      <c r="G1795" t="str">
        <f t="shared" si="876"/>
        <v>0.777000777000777</v>
      </c>
      <c r="H1795" t="str">
        <f t="shared" si="882"/>
        <v>8.57291215008909+2.10846664509852i</v>
      </c>
      <c r="I1795" t="str">
        <f t="shared" si="883"/>
        <v>652.273174701581i</v>
      </c>
      <c r="J1795" t="str">
        <f t="shared" si="877"/>
        <v>-362.92171744816+141.071554950299i</v>
      </c>
      <c r="K1795" t="str">
        <f t="shared" si="884"/>
        <v>0.606920083190542-1.56136705959535i</v>
      </c>
      <c r="L1795" t="str">
        <f t="shared" si="885"/>
        <v>0.0495671137210515-0.107162735927234i</v>
      </c>
      <c r="M1795" t="str">
        <f t="shared" si="886"/>
        <v>0.656487196911594-1.66852979552258i</v>
      </c>
      <c r="N1795" t="str">
        <f t="shared" si="887"/>
        <v>-0.736638504362271i</v>
      </c>
      <c r="O1795" t="str">
        <f t="shared" si="888"/>
        <v>0.740730998119164-0.67180174785824i</v>
      </c>
      <c r="P1795" t="str">
        <f t="shared" si="889"/>
        <v>0.259269001880836+0.67180174785824i</v>
      </c>
      <c r="Q1795" t="str">
        <f t="shared" si="890"/>
        <v>-0.259269001880836+0.064836756504031i</v>
      </c>
      <c r="R1795" t="str">
        <f t="shared" si="891"/>
        <v>-0.331301747250528-2.67398830382633i</v>
      </c>
      <c r="S1795" t="str">
        <f t="shared" si="892"/>
        <v>0.0764067675406352i</v>
      </c>
      <c r="T1795" t="str">
        <f t="shared" si="893"/>
        <v>0.204310802736836-0.0253136955879774i</v>
      </c>
      <c r="U1795" t="str">
        <f t="shared" si="894"/>
        <v>0.0001-958.1874960379i</v>
      </c>
      <c r="V1795" t="str">
        <f t="shared" si="895"/>
        <v>0.00002-0.0153690449094909i</v>
      </c>
      <c r="W1795" t="str">
        <f t="shared" si="896"/>
        <v>0.0000199993584529566-0.0153687983989135i</v>
      </c>
      <c r="X1795" t="str">
        <f t="shared" si="897"/>
        <v>0.000857141516805169-0.0153208707802196i</v>
      </c>
      <c r="Y1795" t="str">
        <f t="shared" si="898"/>
        <v>0.009+1.04363707952253i</v>
      </c>
      <c r="Z1795" t="str">
        <f t="shared" si="899"/>
        <v>-0.178675556634851-0.0117151984443966i</v>
      </c>
      <c r="AA1795" t="str">
        <f t="shared" si="900"/>
        <v>0.111850768212665-11.6684900706022i</v>
      </c>
      <c r="AB1795" t="str">
        <f t="shared" si="901"/>
        <v>1.39096227002773-0.172337414400926i</v>
      </c>
      <c r="AC1795" t="str">
        <f t="shared" si="902"/>
        <v>1.62559881084902-2.43399929809205i</v>
      </c>
      <c r="AD1795" t="str">
        <f t="shared" si="903"/>
        <v>0.312902943192101+0.36249296306499i</v>
      </c>
      <c r="AE1795" t="str">
        <f t="shared" si="904"/>
        <v>-0.0516614305505279-0.0684343520251845i</v>
      </c>
      <c r="AF1795" t="str">
        <f t="shared" si="905"/>
        <v>-14.5299393449201-1.99542727834271i</v>
      </c>
      <c r="AG1795" t="str">
        <f t="shared" si="906"/>
        <v>1.01543837318863-0.0130702263648976i</v>
      </c>
      <c r="AH1795" t="str">
        <f t="shared" si="907"/>
        <v>0.590736655886385+1.08835228487347i</v>
      </c>
      <c r="AI1795">
        <f t="shared" si="908"/>
        <v>1.8567825569424126</v>
      </c>
      <c r="AJ1795">
        <f t="shared" si="909"/>
        <v>61.50774275441448</v>
      </c>
      <c r="AK1795"/>
      <c r="AL1795"/>
      <c r="AM1795"/>
      <c r="AN1795"/>
    </row>
    <row r="1796" spans="1:40" x14ac:dyDescent="0.25">
      <c r="A1796"/>
      <c r="B1796">
        <f t="shared" si="910"/>
        <v>166200</v>
      </c>
      <c r="C1796" s="237" t="str">
        <f t="shared" si="878"/>
        <v>-2.76681858208188E-06+0.0147353938305901i</v>
      </c>
      <c r="D1796" s="208" t="str">
        <f t="shared" si="879"/>
        <v>-5.95702716928175+0.112971352701191i</v>
      </c>
      <c r="E1796" t="str">
        <f t="shared" si="880"/>
        <v>2870</v>
      </c>
      <c r="F1796" t="str">
        <f t="shared" si="881"/>
        <v>0.777000777000777</v>
      </c>
      <c r="G1796" t="str">
        <f t="shared" si="876"/>
        <v>0.777000777000777</v>
      </c>
      <c r="H1796" t="str">
        <f t="shared" si="882"/>
        <v>8.57354262333403+2.10736572073828i</v>
      </c>
      <c r="I1796" t="str">
        <f t="shared" si="883"/>
        <v>652.665873783279i</v>
      </c>
      <c r="J1796" t="str">
        <f t="shared" si="877"/>
        <v>-363.360045282513+141.156486651052i</v>
      </c>
      <c r="K1796" t="str">
        <f t="shared" si="884"/>
        <v>0.606282200080541-1.56067023841306i</v>
      </c>
      <c r="L1796" t="str">
        <f t="shared" si="885"/>
        <v>0.0495179827390884-0.107120969146194i</v>
      </c>
      <c r="M1796" t="str">
        <f t="shared" si="886"/>
        <v>0.655800182819629-1.66779120755925i</v>
      </c>
      <c r="N1796" t="str">
        <f t="shared" si="887"/>
        <v>-0.737081995334193i</v>
      </c>
      <c r="O1796" t="str">
        <f t="shared" si="888"/>
        <v>0.740432987273778-0.672130189291352i</v>
      </c>
      <c r="P1796" t="str">
        <f t="shared" si="889"/>
        <v>0.259567012726222+0.672130189291352i</v>
      </c>
      <c r="Q1796" t="str">
        <f t="shared" si="890"/>
        <v>-0.259567012726222+0.064951806042841i</v>
      </c>
      <c r="R1796" t="str">
        <f t="shared" si="891"/>
        <v>-0.331299273755146-2.67232984722159i</v>
      </c>
      <c r="S1796" t="str">
        <f t="shared" si="892"/>
        <v>0.0764527680027308i</v>
      </c>
      <c r="T1796" t="str">
        <f t="shared" si="893"/>
        <v>0.204307013836405-0.0253287465158754i</v>
      </c>
      <c r="U1796" t="str">
        <f t="shared" si="894"/>
        <v>0.0001-957.610969265312i</v>
      </c>
      <c r="V1796" t="str">
        <f t="shared" si="895"/>
        <v>0.00002-0.0153597975900508i</v>
      </c>
      <c r="W1796" t="str">
        <f t="shared" si="896"/>
        <v>0.0000199993584529565-0.0153595512277955i</v>
      </c>
      <c r="X1796" t="str">
        <f t="shared" si="897"/>
        <v>0.000856137421106088-0.0153117072779292i</v>
      </c>
      <c r="Y1796" t="str">
        <f t="shared" si="898"/>
        <v>0.009+1.04426539805325i</v>
      </c>
      <c r="Z1796" t="str">
        <f t="shared" si="899"/>
        <v>-0.178458206202186-0.0116939739517911i</v>
      </c>
      <c r="AA1796" t="str">
        <f t="shared" si="900"/>
        <v>0.111700853470069-11.6612624733353i</v>
      </c>
      <c r="AB1796" t="str">
        <f t="shared" si="901"/>
        <v>1.39093647492794-0.172439882173333i</v>
      </c>
      <c r="AC1796" t="str">
        <f t="shared" si="902"/>
        <v>1.624582675227-2.43287772941294i</v>
      </c>
      <c r="AD1796" t="str">
        <f t="shared" si="903"/>
        <v>0.313059762374951+0.362675443157526i</v>
      </c>
      <c r="AE1796" t="str">
        <f t="shared" si="904"/>
        <v>-0.0516269664422778-0.0683833217260414i</v>
      </c>
      <c r="AF1796" t="str">
        <f t="shared" si="905"/>
        <v>-14.5305697926158-1.99439436803709i</v>
      </c>
      <c r="AG1796" t="str">
        <f t="shared" si="906"/>
        <v>1.01543648573213-0.0130687824665466i</v>
      </c>
      <c r="AH1796" t="str">
        <f t="shared" si="907"/>
        <v>0.590458474906131+1.08754190831573i</v>
      </c>
      <c r="AI1796">
        <f t="shared" si="908"/>
        <v>1.850854134517921</v>
      </c>
      <c r="AJ1796">
        <f t="shared" si="909"/>
        <v>61.501163823508165</v>
      </c>
      <c r="AK1796"/>
      <c r="AL1796"/>
      <c r="AM1796"/>
      <c r="AN1796"/>
    </row>
    <row r="1797" spans="1:40" x14ac:dyDescent="0.25">
      <c r="A1797"/>
      <c r="B1797">
        <f t="shared" si="910"/>
        <v>166300</v>
      </c>
      <c r="C1797" s="237" t="str">
        <f t="shared" si="878"/>
        <v>-0.0000027634920798462+0.0147265331013103i</v>
      </c>
      <c r="D1797" s="208" t="str">
        <f t="shared" si="879"/>
        <v>-5.95702714377857+0.112903420443379i</v>
      </c>
      <c r="E1797" t="str">
        <f t="shared" si="880"/>
        <v>2870</v>
      </c>
      <c r="F1797" t="str">
        <f t="shared" si="881"/>
        <v>0.777000777000777</v>
      </c>
      <c r="G1797" t="str">
        <f t="shared" ref="G1797:G1860" si="911">IF($C$11=$C$7,$C$24,F1797)</f>
        <v>0.777000777000777</v>
      </c>
      <c r="H1797" t="str">
        <f t="shared" si="882"/>
        <v>8.57417205966568+2.1062658447439i</v>
      </c>
      <c r="I1797" t="str">
        <f t="shared" si="883"/>
        <v>653.058572864978i</v>
      </c>
      <c r="J1797" t="str">
        <f t="shared" ref="J1797:J1860" si="912">IMSUM(COMPLEX(0,2*PI()*B1797*$C$113*$C$112),COMPLEX(0,2*PI()*B1797*$C$113*$C$111),COMPLEX(0,2*PI()*B1797*$C$28*10^-12*$C$111),COMPLEX(-1*2*PI()*B1797*2*PI()*B1797*$C$113*$C$112*$C$28*10^-12*$C$111,0),COMPLEX(1,0))</f>
        <v>-363.798636931391+141.241418351805i</v>
      </c>
      <c r="K1797" t="str">
        <f t="shared" si="884"/>
        <v>0.60564527369139-1.55997389153981i</v>
      </c>
      <c r="L1797" t="str">
        <f t="shared" si="885"/>
        <v>0.0494689195756018-0.107079221264728i</v>
      </c>
      <c r="M1797" t="str">
        <f t="shared" si="886"/>
        <v>0.655114193266992-1.66705311280454i</v>
      </c>
      <c r="N1797" t="str">
        <f t="shared" si="887"/>
        <v>-0.737525486306115i</v>
      </c>
      <c r="O1797" t="str">
        <f t="shared" si="888"/>
        <v>0.740134830796893-0.67245849852705i</v>
      </c>
      <c r="P1797" t="str">
        <f t="shared" si="889"/>
        <v>0.259865169203107+0.67245849852705i</v>
      </c>
      <c r="Q1797" t="str">
        <f t="shared" si="890"/>
        <v>-0.259865169203107+0.0650669877790651i</v>
      </c>
      <c r="R1797" t="str">
        <f t="shared" si="891"/>
        <v>-0.331296798706609-2.67067335498627i</v>
      </c>
      <c r="S1797" t="str">
        <f t="shared" si="892"/>
        <v>0.0764987684648262i</v>
      </c>
      <c r="T1797" t="str">
        <f t="shared" si="893"/>
        <v>0.204303222628275-0.025343797097395i</v>
      </c>
      <c r="U1797" t="str">
        <f t="shared" si="894"/>
        <v>0.0001-957.035135850238i</v>
      </c>
      <c r="V1797" t="str">
        <f t="shared" si="895"/>
        <v>0.00002-0.0153505613918608i</v>
      </c>
      <c r="W1797" t="str">
        <f t="shared" si="896"/>
        <v>0.0000199993584529566-0.0153503151777493i</v>
      </c>
      <c r="X1797" t="str">
        <f t="shared" si="897"/>
        <v>0.000855135129047622-0.015302554697653i</v>
      </c>
      <c r="Y1797" t="str">
        <f t="shared" si="898"/>
        <v>0.009+1.04489371658397i</v>
      </c>
      <c r="Z1797" t="str">
        <f t="shared" si="899"/>
        <v>-0.178241253547843-0.0116728014310434i</v>
      </c>
      <c r="AA1797" t="str">
        <f t="shared" si="900"/>
        <v>0.111551246885837-11.6540439463416i</v>
      </c>
      <c r="AB1797" t="str">
        <f t="shared" si="901"/>
        <v>1.39091066411718-0.172542347587571i</v>
      </c>
      <c r="AC1797" t="str">
        <f t="shared" si="902"/>
        <v>1.62356805999312-2.4317568930938i</v>
      </c>
      <c r="AD1797" t="str">
        <f t="shared" si="903"/>
        <v>0.313216661504056+0.362857857686139i</v>
      </c>
      <c r="AE1797" t="str">
        <f t="shared" si="904"/>
        <v>-0.0515925626580893-0.0683323553082934i</v>
      </c>
      <c r="AF1797" t="str">
        <f t="shared" si="905"/>
        <v>-14.5311992034442-1.99336242430052i</v>
      </c>
      <c r="AG1797" t="str">
        <f t="shared" si="906"/>
        <v>1.01543459808657-0.0130673438389674i</v>
      </c>
      <c r="AH1797" t="str">
        <f t="shared" si="907"/>
        <v>0.590180745375105+1.0867325572791i</v>
      </c>
      <c r="AI1797">
        <f t="shared" si="908"/>
        <v>1.844929620778839</v>
      </c>
      <c r="AJ1797">
        <f t="shared" si="909"/>
        <v>61.494580197750373</v>
      </c>
      <c r="AK1797"/>
      <c r="AL1797"/>
      <c r="AM1797"/>
      <c r="AN1797"/>
    </row>
    <row r="1798" spans="1:40" x14ac:dyDescent="0.25">
      <c r="A1798"/>
      <c r="B1798">
        <f t="shared" si="910"/>
        <v>166400</v>
      </c>
      <c r="C1798" s="237" t="str">
        <f t="shared" ref="C1798:C1861" si="913">IMPRODUCT(COMPLEX(-1,0),IMDIV(IMPRODUCT(G1798,COMPLEX($C$100+$C$101,0)),COMPLEX($C$100,2*PI()*B1798*$C$103*$C$102*(2*$C$100+$C$101))))</f>
        <v>-2.76017157310763E-06+0.0147176830219441i</v>
      </c>
      <c r="D1798" s="208" t="str">
        <f t="shared" ref="D1798:D1861" si="914">IMPRODUCT(COMPLEX($C$106,0),IMSUB(C1798,G1798))</f>
        <v>-5.95702711832135+0.112835569834905i</v>
      </c>
      <c r="E1798" t="str">
        <f t="shared" ref="E1798:E1861" si="915">IMDIV(COMPLEX($C$20*10^3,0),COMPLEX(1,2*PI()*B1798*$C$20*1000*$C$29*10^-12))</f>
        <v>2870</v>
      </c>
      <c r="F1798" t="str">
        <f t="shared" ref="F1798:F1861" si="916">IMDIV(COMPLEX($C$22*1000,0),IMSUM(COMPLEX($C$22*1000,0),E1798))</f>
        <v>0.777000777000777</v>
      </c>
      <c r="G1798" t="str">
        <f t="shared" si="911"/>
        <v>0.777000777000777</v>
      </c>
      <c r="H1798" t="str">
        <f t="shared" ref="H1798:H1861" si="917">IMPRODUCT(COMPLEX($C$108,0),IMPRODUCT(COMPLEX(-1,0),D1798),IMDIV(COMPLEX(0,2*PI()*B1798*$C$109*$C$110),COMPLEX(1,2*PI()*B1798*$C$109*$C$110)))</f>
        <v>8.57480046129921+2.10516701581383i</v>
      </c>
      <c r="I1798" t="str">
        <f t="shared" ref="I1798:I1861" si="918">COMPLEX(0,2*PI()*B1798*$C$113*$C$112*$C$114)</f>
        <v>653.451271946677i</v>
      </c>
      <c r="J1798" t="str">
        <f t="shared" si="912"/>
        <v>-364.237492394795+141.326350052557i</v>
      </c>
      <c r="K1798" t="str">
        <f t="shared" ref="K1798:K1861" si="919">IMDIV(I1798,J1798)</f>
        <v>0.605009302217236-1.55927801880668i</v>
      </c>
      <c r="L1798" t="str">
        <f t="shared" ref="L1798:L1861" si="920">IMDIV(COMPLEX($C$117,0),COMPLEX(1,2*PI()*B1798*$C$115*$C$116))</f>
        <v>0.0494199241168395-0.107037492301282i</v>
      </c>
      <c r="M1798" t="str">
        <f t="shared" ref="M1798:M1861" si="921">IMSUM(K1798,L1798)</f>
        <v>0.654429226334076-1.66631551110796i</v>
      </c>
      <c r="N1798" t="str">
        <f t="shared" ref="N1798:N1861" si="922">COMPLEX(0,-2*PI()*B1798*$C$43)</f>
        <v>-0.737968977278036i</v>
      </c>
      <c r="O1798" t="str">
        <f t="shared" ref="O1798:O1861" si="923">IMEXP(N1798)</f>
        <v>0.739836528747153-0.672786675500758i</v>
      </c>
      <c r="P1798" t="str">
        <f t="shared" ref="P1798:P1861" si="924">IMSUB(COMPLEX(1,0),O1798)</f>
        <v>0.260163471252847+0.672786675500758i</v>
      </c>
      <c r="Q1798" t="str">
        <f t="shared" ref="Q1798:Q1861" si="925">IMSUM(COMPLEX(0,2*PI()*B1798*$C$43),O1798,COMPLEX(-1,0))</f>
        <v>-0.260163471252847+0.065182301777278i</v>
      </c>
      <c r="R1798" t="str">
        <f t="shared" ref="R1798:R1861" si="926">IMDIV(P1798,Q1798)</f>
        <v>-0.33129432210478-2.66901882357818i</v>
      </c>
      <c r="S1798" t="str">
        <f t="shared" ref="S1798:S1861" si="927">IMDIV(COMPLEX(0,2*PI()*B1798*$C$123),COMPLEX($C$124,0))</f>
        <v>0.0765447689269218i</v>
      </c>
      <c r="T1798" t="str">
        <f t="shared" ref="T1798:T1861" si="928">IMPRODUCT(R1798,S1798)</f>
        <v>0.204299429112396-0.0253588473323116i</v>
      </c>
      <c r="U1798" t="str">
        <f t="shared" ref="U1798:U1861" si="929">IMDIV(COMPLEX(1,2*PI()*B1798*$C$16*10^-3*$C$15*10^-6),COMPLEX(0,2*PI()*B1798*$C$15*10^-6))</f>
        <v>0.0001-956.459994542643i</v>
      </c>
      <c r="V1798" t="str">
        <f t="shared" ref="V1798:V1861" si="930">IMSUM(COMPLEX($C$18*10^-3,0),IMDIV(COMPLEX(1,0),COMPLEX(0,2*PI()*B1798*($C$17*1*10^-6))))</f>
        <v>0.00002-0.0153413362948705i</v>
      </c>
      <c r="W1798" t="str">
        <f t="shared" ref="W1798:W1861" si="931">IMDIV(IMPRODUCT(U1798,V1798),IMSUM(U1798,V1798))</f>
        <v>0.0000199993584529566-0.0153410902287248i</v>
      </c>
      <c r="X1798" t="str">
        <f t="shared" ref="X1798:X1861" si="932">IMDIV(IMPRODUCT(COMPLEX($C$19,0),W1798),IMSUM(COMPLEX($C$19,0),W1798))</f>
        <v>0.000854134636316837-0.0152934130199349i</v>
      </c>
      <c r="Y1798" t="str">
        <f t="shared" ref="Y1798:Y1861" si="933">COMPLEX($C$13*10^-3,2*PI()*B1798*$C$12*0.000001)</f>
        <v>0.009+1.04552203511468i</v>
      </c>
      <c r="Z1798" t="str">
        <f t="shared" ref="Z1798:Z1861" si="934">IMPRODUCT(COMPLEX($C$6,0),IMDIV(X1798,IMSUM(X1798,Y1798)))</f>
        <v>-0.178024697698388-0.0116516807221919i</v>
      </c>
      <c r="AA1798" t="str">
        <f t="shared" ref="AA1798:AA1861" si="935">IMDIV(COMPLEX($C$6,0),IMSUM(X1798,Y1798))</f>
        <v>0.111401947602685-11.6468344723451i</v>
      </c>
      <c r="AB1798" t="str">
        <f t="shared" ref="AB1798:AB1861" si="936">IMPRODUCT(COMPLEX($C$119,0),T1798)</f>
        <v>1.3908848375951-0.172644810642111i</v>
      </c>
      <c r="AC1798" t="str">
        <f t="shared" ref="AC1798:AC1861" si="937">IMSUM(COMPLEX(1,0),IMPRODUCT(AB1798,M1798))</f>
        <v>1.62255496230191-2.4306367889087i</v>
      </c>
      <c r="AD1798" t="str">
        <f t="shared" ref="AD1798:AD1861" si="938">IMDIV(AB1798,AC1798)</f>
        <v>0.313373640554294+0.36304020661816i</v>
      </c>
      <c r="AE1798" t="str">
        <f t="shared" ref="AE1798:AE1861" si="939">IMPRODUCT(AD1798,AA1798,X1798)</f>
        <v>-0.0515582190494883-0.068281452642048i</v>
      </c>
      <c r="AF1798" t="str">
        <f t="shared" ref="AF1798:AF1861" si="940">IMSUB(D1798,H1798)</f>
        <v>-14.5318275796206-1.99233144597892i</v>
      </c>
      <c r="AG1798" t="str">
        <f t="shared" ref="AG1798:AG1861" si="941">IMSUM(COMPLEX(1,0),IMPRODUCT(AD1798,AA1798,COMPLEX($C$127,0)))</f>
        <v>1.01543271025037-0.0130659104711132i</v>
      </c>
      <c r="AH1798" t="str">
        <f t="shared" ref="AH1798:AH1861" si="942">IMDIV(IMPRODUCT(AE1798,AF1798),AG1798)</f>
        <v>0.589903466230208+1.08592422967714i</v>
      </c>
      <c r="AI1798">
        <f t="shared" ref="AI1798:AI1861" si="943">20*LOG10(IMABS(AH1798))</f>
        <v>1.839009010048386</v>
      </c>
      <c r="AJ1798">
        <f t="shared" ref="AJ1798:AJ1861" si="944">IMARGUMENT(AH1798)*180/PI()</f>
        <v>61.487991882680575</v>
      </c>
      <c r="AK1798"/>
      <c r="AL1798"/>
      <c r="AM1798"/>
      <c r="AN1798"/>
    </row>
    <row r="1799" spans="1:40" x14ac:dyDescent="0.25">
      <c r="A1799"/>
      <c r="B1799">
        <f t="shared" si="910"/>
        <v>166500</v>
      </c>
      <c r="C1799" s="237" t="str">
        <f t="shared" si="913"/>
        <v>-2.75685704746702E-06+0.0147088435733029i</v>
      </c>
      <c r="D1799" s="208" t="str">
        <f t="shared" si="914"/>
        <v>-5.95702709290999+0.112767800728656i</v>
      </c>
      <c r="E1799" t="str">
        <f t="shared" si="915"/>
        <v>2870</v>
      </c>
      <c r="F1799" t="str">
        <f t="shared" si="916"/>
        <v>0.777000777000777</v>
      </c>
      <c r="G1799" t="str">
        <f t="shared" si="911"/>
        <v>0.777000777000777</v>
      </c>
      <c r="H1799" t="str">
        <f t="shared" si="917"/>
        <v>8.57542783044408+2.10406923264813i</v>
      </c>
      <c r="I1799" t="str">
        <f t="shared" si="918"/>
        <v>653.843971028376i</v>
      </c>
      <c r="J1799" t="str">
        <f t="shared" si="912"/>
        <v>-364.676611672725+141.41128175331i</v>
      </c>
      <c r="K1799" t="str">
        <f t="shared" si="919"/>
        <v>0.604374283856205-1.55858262004369i</v>
      </c>
      <c r="L1799" t="str">
        <f t="shared" si="920"/>
        <v>0.0493709962492576-0.10699578227416i</v>
      </c>
      <c r="M1799" t="str">
        <f t="shared" si="921"/>
        <v>0.653745280105463-1.66557840231785i</v>
      </c>
      <c r="N1799" t="str">
        <f t="shared" si="922"/>
        <v>-0.738412468249958i</v>
      </c>
      <c r="O1799" t="str">
        <f t="shared" si="923"/>
        <v>0.739538081183228-0.673114720147932i</v>
      </c>
      <c r="P1799" t="str">
        <f t="shared" si="924"/>
        <v>0.260461918816772+0.673114720147932i</v>
      </c>
      <c r="Q1799" t="str">
        <f t="shared" si="925"/>
        <v>-0.260461918816772+0.0652977481020259i</v>
      </c>
      <c r="R1799" t="str">
        <f t="shared" si="926"/>
        <v>-0.331291843949553-2.66736624946368i</v>
      </c>
      <c r="S1799" t="str">
        <f t="shared" si="927"/>
        <v>0.0765907693890172i</v>
      </c>
      <c r="T1799" t="str">
        <f t="shared" si="928"/>
        <v>0.20429563328872-0.0253738972204025i</v>
      </c>
      <c r="U1799" t="str">
        <f t="shared" si="929"/>
        <v>0.0001-955.885544095468i</v>
      </c>
      <c r="V1799" t="str">
        <f t="shared" si="930"/>
        <v>0.00002-0.0153321222790777i</v>
      </c>
      <c r="W1799" t="str">
        <f t="shared" si="931"/>
        <v>0.0000199993584529566-0.0153318763607199i</v>
      </c>
      <c r="X1799" t="str">
        <f t="shared" si="932"/>
        <v>0.000853135938613652-0.0152842822253648i</v>
      </c>
      <c r="Y1799" t="str">
        <f t="shared" si="933"/>
        <v>0.009+1.0461503536454i</v>
      </c>
      <c r="Z1799" t="str">
        <f t="shared" si="934"/>
        <v>-0.177808537683358-0.0116306116658667i</v>
      </c>
      <c r="AA1799" t="str">
        <f t="shared" si="935"/>
        <v>0.111252954766322-11.6396340341131i</v>
      </c>
      <c r="AB1799" t="str">
        <f t="shared" si="936"/>
        <v>1.39085899536137-0.172747271335438i</v>
      </c>
      <c r="AC1799" t="str">
        <f t="shared" si="937"/>
        <v>1.62154337931407-2.42951741663004i</v>
      </c>
      <c r="AD1799" t="str">
        <f t="shared" si="938"/>
        <v>0.313530699500508+0.363222489920923i</v>
      </c>
      <c r="AE1799" t="str">
        <f t="shared" si="939"/>
        <v>-0.0515239354684462-0.0682306135977655i</v>
      </c>
      <c r="AF1799" t="str">
        <f t="shared" si="940"/>
        <v>-14.5324549233541-1.99130143191947i</v>
      </c>
      <c r="AG1799" t="str">
        <f t="shared" si="941"/>
        <v>1.01543082222197-0.0130644823519629i</v>
      </c>
      <c r="AH1799" t="str">
        <f t="shared" si="942"/>
        <v>0.589626636411271+1.08511692342892i</v>
      </c>
      <c r="AI1799">
        <f t="shared" si="943"/>
        <v>1.8330922966598704</v>
      </c>
      <c r="AJ1799">
        <f t="shared" si="944"/>
        <v>61.481398883831631</v>
      </c>
      <c r="AK1799"/>
      <c r="AL1799"/>
      <c r="AM1799"/>
      <c r="AN1799"/>
    </row>
    <row r="1800" spans="1:40" x14ac:dyDescent="0.25">
      <c r="A1800"/>
      <c r="B1800">
        <f t="shared" si="910"/>
        <v>166600</v>
      </c>
      <c r="C1800" s="237" t="str">
        <f t="shared" si="913"/>
        <v>-2.75354848856824E-06+0.0147000147362437i</v>
      </c>
      <c r="D1800" s="208" t="str">
        <f t="shared" si="914"/>
        <v>-5.95702706754437+0.112700112977868i</v>
      </c>
      <c r="E1800" t="str">
        <f t="shared" si="915"/>
        <v>2870</v>
      </c>
      <c r="F1800" t="str">
        <f t="shared" si="916"/>
        <v>0.777000777000777</v>
      </c>
      <c r="G1800" t="str">
        <f t="shared" si="911"/>
        <v>0.777000777000777</v>
      </c>
      <c r="H1800" t="str">
        <f t="shared" si="917"/>
        <v>8.576054169304+2.10297249394846i</v>
      </c>
      <c r="I1800" t="str">
        <f t="shared" si="918"/>
        <v>654.236670110074i</v>
      </c>
      <c r="J1800" t="str">
        <f t="shared" si="912"/>
        <v>-365.11599476518+141.496213454063i</v>
      </c>
      <c r="K1800" t="str">
        <f t="shared" si="919"/>
        <v>0.603740216810363-1.55788769507974i</v>
      </c>
      <c r="L1800" t="str">
        <f t="shared" si="920"/>
        <v>0.0493221358595208-0.10695409120153i</v>
      </c>
      <c r="M1800" t="str">
        <f t="shared" si="921"/>
        <v>0.653062352669884-1.66484178628127i</v>
      </c>
      <c r="N1800" t="str">
        <f t="shared" si="922"/>
        <v>-0.73885595922188i</v>
      </c>
      <c r="O1800" t="str">
        <f t="shared" si="923"/>
        <v>0.739239488163818-0.67344263240405i</v>
      </c>
      <c r="P1800" t="str">
        <f t="shared" si="924"/>
        <v>0.260760511836182+0.67344263240405i</v>
      </c>
      <c r="Q1800" t="str">
        <f t="shared" si="925"/>
        <v>-0.260760511836182+0.06541332681783i</v>
      </c>
      <c r="R1800" t="str">
        <f t="shared" si="926"/>
        <v>-0.331289364240812-2.66571562911756i</v>
      </c>
      <c r="S1800" t="str">
        <f t="shared" si="927"/>
        <v>0.0766367698511128i</v>
      </c>
      <c r="T1800" t="str">
        <f t="shared" si="928"/>
        <v>0.204291835157197-0.0253889467614446i</v>
      </c>
      <c r="U1800" t="str">
        <f t="shared" si="929"/>
        <v>0.0001-955.311783264677i</v>
      </c>
      <c r="V1800" t="str">
        <f t="shared" si="930"/>
        <v>0.00002-0.0153229193245285i</v>
      </c>
      <c r="W1800" t="str">
        <f t="shared" si="931"/>
        <v>0.0000199993584529566-0.0153226735537813i</v>
      </c>
      <c r="X1800" t="str">
        <f t="shared" si="932"/>
        <v>0.000852139031650897-0.0152751622945792i</v>
      </c>
      <c r="Y1800" t="str">
        <f t="shared" si="933"/>
        <v>0.009+1.04677867217612i</v>
      </c>
      <c r="Z1800" t="str">
        <f t="shared" si="934"/>
        <v>-0.177592772535288-0.0116095941032911i</v>
      </c>
      <c r="AA1800" t="str">
        <f t="shared" si="935"/>
        <v>0.111104267525474-11.6324426144583i</v>
      </c>
      <c r="AB1800" t="str">
        <f t="shared" si="936"/>
        <v>1.39083313741566-0.172849729666033i</v>
      </c>
      <c r="AC1800" t="str">
        <f t="shared" si="937"/>
        <v>1.62053330819647-2.42839877602832i</v>
      </c>
      <c r="AD1800" t="str">
        <f t="shared" si="938"/>
        <v>0.31368783831754+0.363404707561773i</v>
      </c>
      <c r="AE1800" t="str">
        <f t="shared" si="939"/>
        <v>-0.0514897117673958-0.0681798380462764i</v>
      </c>
      <c r="AF1800" t="str">
        <f t="shared" si="940"/>
        <v>-14.5330812368484-1.99027238097059i</v>
      </c>
      <c r="AG1800" t="str">
        <f t="shared" si="941"/>
        <v>1.01542893399984-0.0130630594705245i</v>
      </c>
      <c r="AH1800" t="str">
        <f t="shared" si="942"/>
        <v>0.589350254861284+1.08431063645945i</v>
      </c>
      <c r="AI1800">
        <f t="shared" si="943"/>
        <v>1.8271794749602304</v>
      </c>
      <c r="AJ1800">
        <f t="shared" si="944"/>
        <v>61.474801206730071</v>
      </c>
      <c r="AK1800"/>
      <c r="AL1800"/>
      <c r="AM1800"/>
      <c r="AN1800"/>
    </row>
    <row r="1801" spans="1:40" x14ac:dyDescent="0.25">
      <c r="A1801"/>
      <c r="B1801">
        <f t="shared" si="910"/>
        <v>166700</v>
      </c>
      <c r="C1801" s="237" t="str">
        <f t="shared" si="913"/>
        <v>-2.75024588209826E-06+0.0146911964916693i</v>
      </c>
      <c r="D1801" s="208" t="str">
        <f t="shared" si="914"/>
        <v>-5.95702704222439+0.112632506436131i</v>
      </c>
      <c r="E1801" t="str">
        <f t="shared" si="915"/>
        <v>2870</v>
      </c>
      <c r="F1801" t="str">
        <f t="shared" si="916"/>
        <v>0.777000777000777</v>
      </c>
      <c r="G1801" t="str">
        <f t="shared" si="911"/>
        <v>0.777000777000777</v>
      </c>
      <c r="H1801" t="str">
        <f t="shared" si="917"/>
        <v>8.57667948007697+2.10187679841807i</v>
      </c>
      <c r="I1801" t="str">
        <f t="shared" si="918"/>
        <v>654.629369191773i</v>
      </c>
      <c r="J1801" t="str">
        <f t="shared" si="912"/>
        <v>-365.555641672161+141.581145154816i</v>
      </c>
      <c r="K1801" t="str">
        <f t="shared" si="919"/>
        <v>0.603107099285722-1.55719324374266i</v>
      </c>
      <c r="L1801" t="str">
        <f t="shared" si="920"/>
        <v>0.0492733428345008-0.106912419101417i</v>
      </c>
      <c r="M1801" t="str">
        <f t="shared" si="921"/>
        <v>0.652380442120223-1.66410566284408i</v>
      </c>
      <c r="N1801" t="str">
        <f t="shared" si="922"/>
        <v>-0.739299450193802i</v>
      </c>
      <c r="O1801" t="str">
        <f t="shared" si="923"/>
        <v>0.738940749747652-0.673770412204616i</v>
      </c>
      <c r="P1801" t="str">
        <f t="shared" si="924"/>
        <v>0.261059250252348+0.673770412204616i</v>
      </c>
      <c r="Q1801" t="str">
        <f t="shared" si="925"/>
        <v>-0.261059250252348+0.0655290379891861i</v>
      </c>
      <c r="R1801" t="str">
        <f t="shared" si="926"/>
        <v>-0.331286882978431-2.66406695902312i</v>
      </c>
      <c r="S1801" t="str">
        <f t="shared" si="927"/>
        <v>0.0766827703132082i</v>
      </c>
      <c r="T1801" t="str">
        <f t="shared" si="928"/>
        <v>0.204288034717777-0.0254039959552137i</v>
      </c>
      <c r="U1801" t="str">
        <f t="shared" si="929"/>
        <v>0.0001-954.738710809208i</v>
      </c>
      <c r="V1801" t="str">
        <f t="shared" si="930"/>
        <v>0.00002-0.0153137274113164i</v>
      </c>
      <c r="W1801" t="str">
        <f t="shared" si="931"/>
        <v>0.0000199993584529566-0.0153134817880027i</v>
      </c>
      <c r="X1801" t="str">
        <f t="shared" si="932"/>
        <v>0.000851143911154083-0.0152660532082598i</v>
      </c>
      <c r="Y1801" t="str">
        <f t="shared" si="933"/>
        <v>0.009+1.04740699070684i</v>
      </c>
      <c r="Z1801" t="str">
        <f t="shared" si="934"/>
        <v>-0.177377401289664-0.0115886278762744i</v>
      </c>
      <c r="AA1801" t="str">
        <f t="shared" si="935"/>
        <v>0.110955885031832-11.6252601962368i</v>
      </c>
      <c r="AB1801" t="str">
        <f t="shared" si="936"/>
        <v>1.39080726375763-0.172952185632368i</v>
      </c>
      <c r="AC1801" t="str">
        <f t="shared" si="937"/>
        <v>1.61952474612214-2.42728086687226i</v>
      </c>
      <c r="AD1801" t="str">
        <f t="shared" si="938"/>
        <v>0.313845056980208+0.363586859508053i</v>
      </c>
      <c r="AE1801" t="str">
        <f t="shared" si="939"/>
        <v>-0.0514555477992138-0.0681291258587604i</v>
      </c>
      <c r="AF1801" t="str">
        <f t="shared" si="940"/>
        <v>-14.5337065223014-1.98924429198194i</v>
      </c>
      <c r="AG1801" t="str">
        <f t="shared" si="941"/>
        <v>1.01542704558242-0.0130616418158324i</v>
      </c>
      <c r="AH1801" t="str">
        <f t="shared" si="942"/>
        <v>0.589074320526218+1.0835053666993i</v>
      </c>
      <c r="AI1801">
        <f t="shared" si="943"/>
        <v>1.8212705393072126</v>
      </c>
      <c r="AJ1801">
        <f t="shared" si="944"/>
        <v>61.468198856894936</v>
      </c>
      <c r="AK1801"/>
      <c r="AL1801"/>
      <c r="AM1801"/>
      <c r="AN1801"/>
    </row>
    <row r="1802" spans="1:40" x14ac:dyDescent="0.25">
      <c r="A1802"/>
      <c r="B1802">
        <f t="shared" si="910"/>
        <v>166800</v>
      </c>
      <c r="C1802" s="237" t="str">
        <f t="shared" si="913"/>
        <v>-2.74694921378692E-06+0.0146823888205283i</v>
      </c>
      <c r="D1802" s="208" t="str">
        <f t="shared" si="914"/>
        <v>-5.95702701694993+0.112564980957384i</v>
      </c>
      <c r="E1802" t="str">
        <f t="shared" si="915"/>
        <v>2870</v>
      </c>
      <c r="F1802" t="str">
        <f t="shared" si="916"/>
        <v>0.777000777000777</v>
      </c>
      <c r="G1802" t="str">
        <f t="shared" si="911"/>
        <v>0.777000777000777</v>
      </c>
      <c r="H1802" t="str">
        <f t="shared" si="917"/>
        <v>8.57730376495531+2.10078214476183i</v>
      </c>
      <c r="I1802" t="str">
        <f t="shared" si="918"/>
        <v>655.022068273472i</v>
      </c>
      <c r="J1802" t="str">
        <f t="shared" si="912"/>
        <v>-365.995552393668+141.666076855568i</v>
      </c>
      <c r="K1802" t="str">
        <f t="shared" si="919"/>
        <v>0.602474929492226-1.55649926585919i</v>
      </c>
      <c r="L1802" t="str">
        <f t="shared" si="920"/>
        <v>0.0492246170612778-0.10687076599171i</v>
      </c>
      <c r="M1802" t="str">
        <f t="shared" si="921"/>
        <v>0.651699546553504-1.6633700318509i</v>
      </c>
      <c r="N1802" t="str">
        <f t="shared" si="922"/>
        <v>-0.739742941165724i</v>
      </c>
      <c r="O1802" t="str">
        <f t="shared" si="923"/>
        <v>0.738641865993486-0.674098059485162i</v>
      </c>
      <c r="P1802" t="str">
        <f t="shared" si="924"/>
        <v>0.261358134006514+0.674098059485162i</v>
      </c>
      <c r="Q1802" t="str">
        <f t="shared" si="925"/>
        <v>-0.261358134006514+0.065644881680562i</v>
      </c>
      <c r="R1802" t="str">
        <f t="shared" si="926"/>
        <v>-0.331284400162306-2.66242023567206i</v>
      </c>
      <c r="S1802" t="str">
        <f t="shared" si="927"/>
        <v>0.0767287707753038i</v>
      </c>
      <c r="T1802" t="str">
        <f t="shared" si="928"/>
        <v>0.204284231970412-0.0254190448014876i</v>
      </c>
      <c r="U1802" t="str">
        <f t="shared" si="929"/>
        <v>0.0001-954.166325490975i</v>
      </c>
      <c r="V1802" t="str">
        <f t="shared" si="930"/>
        <v>0.00002-0.015304546519583i</v>
      </c>
      <c r="W1802" t="str">
        <f t="shared" si="931"/>
        <v>0.0000199993584529566-0.0153043010435259i</v>
      </c>
      <c r="X1802" t="str">
        <f t="shared" si="932"/>
        <v>0.000850150572861495-0.0152569549471338i</v>
      </c>
      <c r="Y1802" t="str">
        <f t="shared" si="933"/>
        <v>0.009+1.04803530923755i</v>
      </c>
      <c r="Z1802" t="str">
        <f t="shared" si="934"/>
        <v>-0.177162422984924-0.0115677128272122i</v>
      </c>
      <c r="AA1802" t="str">
        <f t="shared" si="935"/>
        <v>0.110807806440068-11.6180867623488i</v>
      </c>
      <c r="AB1802" t="str">
        <f t="shared" si="936"/>
        <v>1.39078137438694-0.173054639232932i</v>
      </c>
      <c r="AC1802" t="str">
        <f t="shared" si="937"/>
        <v>1.6185176902702-2.42616368892872i</v>
      </c>
      <c r="AD1802" t="str">
        <f t="shared" si="938"/>
        <v>0.31400235546333+0.363768945727123i</v>
      </c>
      <c r="AE1802" t="str">
        <f t="shared" si="939"/>
        <v>-0.051421443417228-0.0680784769067567i</v>
      </c>
      <c r="AF1802" t="str">
        <f t="shared" si="940"/>
        <v>-14.5343307819052-1.98821716380445i</v>
      </c>
      <c r="AG1802" t="str">
        <f t="shared" si="941"/>
        <v>1.01542515696818-0.0130602293769487i</v>
      </c>
      <c r="AH1802" t="str">
        <f t="shared" si="942"/>
        <v>0.588798832355073+1.08270111208474i</v>
      </c>
      <c r="AI1802">
        <f t="shared" si="943"/>
        <v>1.8153654840705202</v>
      </c>
      <c r="AJ1802">
        <f t="shared" si="944"/>
        <v>61.461591839838924</v>
      </c>
      <c r="AK1802"/>
      <c r="AL1802"/>
      <c r="AM1802"/>
      <c r="AN1802"/>
    </row>
    <row r="1803" spans="1:40" x14ac:dyDescent="0.25">
      <c r="A1803"/>
      <c r="B1803">
        <f t="shared" si="910"/>
        <v>166900</v>
      </c>
      <c r="C1803" s="237" t="str">
        <f t="shared" si="913"/>
        <v>-2.74365846940692E-06+0.0146735917038156i</v>
      </c>
      <c r="D1803" s="208" t="str">
        <f t="shared" si="914"/>
        <v>-5.95702699172089+0.11249753639592i</v>
      </c>
      <c r="E1803" t="str">
        <f t="shared" si="915"/>
        <v>2870</v>
      </c>
      <c r="F1803" t="str">
        <f t="shared" si="916"/>
        <v>0.777000777000777</v>
      </c>
      <c r="G1803" t="str">
        <f t="shared" si="911"/>
        <v>0.777000777000777</v>
      </c>
      <c r="H1803" t="str">
        <f t="shared" si="917"/>
        <v>8.57792702612563+2.09968853168619i</v>
      </c>
      <c r="I1803" t="str">
        <f t="shared" si="918"/>
        <v>655.414767355171i</v>
      </c>
      <c r="J1803" t="str">
        <f t="shared" si="912"/>
        <v>-366.4357269297+141.751008556321i</v>
      </c>
      <c r="K1803" t="str">
        <f t="shared" si="919"/>
        <v>0.601843705643752-1.55580576125501i</v>
      </c>
      <c r="L1803" t="str">
        <f t="shared" si="920"/>
        <v>0.0491759584271382-0.106829131890159i</v>
      </c>
      <c r="M1803" t="str">
        <f t="shared" si="921"/>
        <v>0.65101966407089-1.66263489314517i</v>
      </c>
      <c r="N1803" t="str">
        <f t="shared" si="922"/>
        <v>-0.740186432137646i</v>
      </c>
      <c r="O1803" t="str">
        <f t="shared" si="923"/>
        <v>0.738342836960108-0.674425574181243i</v>
      </c>
      <c r="P1803" t="str">
        <f t="shared" si="924"/>
        <v>0.261657163039892+0.674425574181243i</v>
      </c>
      <c r="Q1803" t="str">
        <f t="shared" si="925"/>
        <v>-0.261657163039892+0.065760857956403i</v>
      </c>
      <c r="R1803" t="str">
        <f t="shared" si="926"/>
        <v>-0.33128191579229-2.66077545556451i</v>
      </c>
      <c r="S1803" t="str">
        <f t="shared" si="927"/>
        <v>0.0767747712373994i</v>
      </c>
      <c r="T1803" t="str">
        <f t="shared" si="928"/>
        <v>0.204280426915052-0.0254340933000405i</v>
      </c>
      <c r="U1803" t="str">
        <f t="shared" si="929"/>
        <v>0.0001-953.59462607487i</v>
      </c>
      <c r="V1803" t="str">
        <f t="shared" si="930"/>
        <v>0.00002-0.0152953766295174i</v>
      </c>
      <c r="W1803" t="str">
        <f t="shared" si="931"/>
        <v>0.0000199993584529566-0.0152951313005406i</v>
      </c>
      <c r="X1803" t="str">
        <f t="shared" si="932"/>
        <v>0.000849159012524138-0.0152478674919745i</v>
      </c>
      <c r="Y1803" t="str">
        <f t="shared" si="933"/>
        <v>0.009+1.04866362776827i</v>
      </c>
      <c r="Z1803" t="str">
        <f t="shared" si="934"/>
        <v>-0.176947836662455-0.0115468487990835i</v>
      </c>
      <c r="AA1803" t="str">
        <f t="shared" si="935"/>
        <v>0.110660030907803-11.6109222957381i</v>
      </c>
      <c r="AB1803" t="str">
        <f t="shared" si="936"/>
        <v>1.39075546930326-0.173157090466186i</v>
      </c>
      <c r="AC1803" t="str">
        <f t="shared" si="937"/>
        <v>1.61751213782599-2.42504724196288i</v>
      </c>
      <c r="AD1803" t="str">
        <f t="shared" si="938"/>
        <v>0.31415973374169+0.363950966186334i</v>
      </c>
      <c r="AE1803" t="str">
        <f t="shared" si="939"/>
        <v>-0.0513873984752111-0.0680278910621578i</v>
      </c>
      <c r="AF1803" t="str">
        <f t="shared" si="940"/>
        <v>-14.5349540178465-1.98719099529027i</v>
      </c>
      <c r="AG1803" t="str">
        <f t="shared" si="941"/>
        <v>1.01542326815557-0.0130588221429619i</v>
      </c>
      <c r="AH1803" t="str">
        <f t="shared" si="942"/>
        <v>0.588523789299875+1.08189787055769i</v>
      </c>
      <c r="AI1803">
        <f t="shared" si="943"/>
        <v>1.8094643036316223</v>
      </c>
      <c r="AJ1803">
        <f t="shared" si="944"/>
        <v>61.454980161067439</v>
      </c>
      <c r="AK1803"/>
      <c r="AL1803"/>
      <c r="AM1803"/>
      <c r="AN1803"/>
    </row>
    <row r="1804" spans="1:40" x14ac:dyDescent="0.25">
      <c r="A1804"/>
      <c r="B1804">
        <f t="shared" si="910"/>
        <v>167000</v>
      </c>
      <c r="C1804" s="237" t="str">
        <f t="shared" si="913"/>
        <v>-0.0000027403736347734+0.0146648051225709i</v>
      </c>
      <c r="D1804" s="208" t="str">
        <f t="shared" si="914"/>
        <v>-5.95702696653716+0.112430172606377i</v>
      </c>
      <c r="E1804" t="str">
        <f t="shared" si="915"/>
        <v>2870</v>
      </c>
      <c r="F1804" t="str">
        <f t="shared" si="916"/>
        <v>0.777000777000777</v>
      </c>
      <c r="G1804" t="str">
        <f t="shared" si="911"/>
        <v>0.777000777000777</v>
      </c>
      <c r="H1804" t="str">
        <f t="shared" si="917"/>
        <v>8.57854926576892+2.09859595789922i</v>
      </c>
      <c r="I1804" t="str">
        <f t="shared" si="918"/>
        <v>655.807466436869i</v>
      </c>
      <c r="J1804" t="str">
        <f t="shared" si="912"/>
        <v>-366.876165280258+141.835940257074i</v>
      </c>
      <c r="K1804" t="str">
        <f t="shared" si="919"/>
        <v>0.60121342595808-1.55511272975473i</v>
      </c>
      <c r="L1804" t="str">
        <f t="shared" si="920"/>
        <v>0.0491273668195753-0.106787516814375i</v>
      </c>
      <c r="M1804" t="str">
        <f t="shared" si="921"/>
        <v>0.650340792777655-1.66190024656911i</v>
      </c>
      <c r="N1804" t="str">
        <f t="shared" si="922"/>
        <v>-0.740629923109568i</v>
      </c>
      <c r="O1804" t="str">
        <f t="shared" si="923"/>
        <v>0.738043662706331-0.674752956228444i</v>
      </c>
      <c r="P1804" t="str">
        <f t="shared" si="924"/>
        <v>0.261956337293669+0.674752956228444i</v>
      </c>
      <c r="Q1804" t="str">
        <f t="shared" si="925"/>
        <v>-0.261956337293669+0.065876966881124i</v>
      </c>
      <c r="R1804" t="str">
        <f t="shared" si="926"/>
        <v>-0.331279429868288-2.65913261520896i</v>
      </c>
      <c r="S1804" t="str">
        <f t="shared" si="927"/>
        <v>0.0768207716994948i</v>
      </c>
      <c r="T1804" t="str">
        <f t="shared" si="928"/>
        <v>0.204276619551648-0.0254491414506506i</v>
      </c>
      <c r="U1804" t="str">
        <f t="shared" si="929"/>
        <v>0.0001-953.023611328715i</v>
      </c>
      <c r="V1804" t="str">
        <f t="shared" si="930"/>
        <v>0.00002-0.015286217721356i</v>
      </c>
      <c r="W1804" t="str">
        <f t="shared" si="931"/>
        <v>0.0000199993584529565-0.0152859725392833i</v>
      </c>
      <c r="X1804" t="str">
        <f t="shared" si="932"/>
        <v>0.000848169225905594-0.0152387908236i</v>
      </c>
      <c r="Y1804" t="str">
        <f t="shared" si="933"/>
        <v>0.009+1.04929194629899i</v>
      </c>
      <c r="Z1804" t="str">
        <f t="shared" si="934"/>
        <v>-0.17673364136657-0.0115260356354469i</v>
      </c>
      <c r="AA1804" t="str">
        <f t="shared" si="935"/>
        <v>0.110512557595611-11.6037667793924i</v>
      </c>
      <c r="AB1804" t="str">
        <f t="shared" si="936"/>
        <v>1.39072954850626-0.173259539330622i</v>
      </c>
      <c r="AC1804" t="str">
        <f t="shared" si="937"/>
        <v>1.61650808598086-2.42393152573807i</v>
      </c>
      <c r="AD1804" t="str">
        <f t="shared" si="938"/>
        <v>0.314317191790073+0.364132920853057i</v>
      </c>
      <c r="AE1804" t="str">
        <f t="shared" si="939"/>
        <v>-0.0513534128273827-0.067977368197212i</v>
      </c>
      <c r="AF1804" t="str">
        <f t="shared" si="940"/>
        <v>-14.5355762323061-1.98616578529284i</v>
      </c>
      <c r="AG1804" t="str">
        <f t="shared" si="941"/>
        <v>1.01542137914308-0.0130574201029883i</v>
      </c>
      <c r="AH1804" t="str">
        <f t="shared" si="942"/>
        <v>0.588249190315637+1.08109564006569i</v>
      </c>
      <c r="AI1804">
        <f t="shared" si="943"/>
        <v>1.8035669923835542</v>
      </c>
      <c r="AJ1804">
        <f t="shared" si="944"/>
        <v>61.448363826079472</v>
      </c>
      <c r="AK1804"/>
      <c r="AL1804"/>
      <c r="AM1804"/>
      <c r="AN1804"/>
    </row>
    <row r="1805" spans="1:40" x14ac:dyDescent="0.25">
      <c r="A1805"/>
      <c r="B1805">
        <f t="shared" si="910"/>
        <v>167100</v>
      </c>
      <c r="C1805" s="237" t="str">
        <f t="shared" si="913"/>
        <v>-2.73709469574399E-06+0.0146560290578795i</v>
      </c>
      <c r="D1805" s="208" t="str">
        <f t="shared" si="914"/>
        <v>-5.95702694139863+0.112362889443743i</v>
      </c>
      <c r="E1805" t="str">
        <f t="shared" si="915"/>
        <v>2870</v>
      </c>
      <c r="F1805" t="str">
        <f t="shared" si="916"/>
        <v>0.777000777000777</v>
      </c>
      <c r="G1805" t="str">
        <f t="shared" si="911"/>
        <v>0.777000777000777</v>
      </c>
      <c r="H1805" t="str">
        <f t="shared" si="917"/>
        <v>8.57917048606049+2.09750442211057i</v>
      </c>
      <c r="I1805" t="str">
        <f t="shared" si="918"/>
        <v>656.200165518568i</v>
      </c>
      <c r="J1805" t="str">
        <f t="shared" si="912"/>
        <v>-367.316867445341+141.920871957827i</v>
      </c>
      <c r="K1805" t="str">
        <f t="shared" si="919"/>
        <v>0.600584088656904-1.55442017118189i</v>
      </c>
      <c r="L1805" t="str">
        <f t="shared" si="920"/>
        <v>0.0490788421262885-0.106745920781834i</v>
      </c>
      <c r="M1805" t="str">
        <f t="shared" si="921"/>
        <v>0.649662930783193-1.66116609196372i</v>
      </c>
      <c r="N1805" t="str">
        <f t="shared" si="922"/>
        <v>-0.74107341408149i</v>
      </c>
      <c r="O1805" t="str">
        <f t="shared" si="923"/>
        <v>0.737744343290997-0.675080205562373i</v>
      </c>
      <c r="P1805" t="str">
        <f t="shared" si="924"/>
        <v>0.262255656709003+0.675080205562373i</v>
      </c>
      <c r="Q1805" t="str">
        <f t="shared" si="925"/>
        <v>-0.262255656709003+0.0659932085191169i</v>
      </c>
      <c r="R1805" t="str">
        <f t="shared" si="926"/>
        <v>-0.331276942390176-2.65749171112227i</v>
      </c>
      <c r="S1805" t="str">
        <f t="shared" si="927"/>
        <v>0.0768667721615904i</v>
      </c>
      <c r="T1805" t="str">
        <f t="shared" si="928"/>
        <v>0.204272809880151-0.025464189253094i</v>
      </c>
      <c r="U1805" t="str">
        <f t="shared" si="929"/>
        <v>0.0001-952.45328002331i</v>
      </c>
      <c r="V1805" t="str">
        <f t="shared" si="930"/>
        <v>0.00002-0.0152770697753827i</v>
      </c>
      <c r="W1805" t="str">
        <f t="shared" si="931"/>
        <v>0.0000199993584529565-0.0152768247400382i</v>
      </c>
      <c r="X1805" t="str">
        <f t="shared" si="932"/>
        <v>0.000847181208782078-0.0152297249228738i</v>
      </c>
      <c r="Y1805" t="str">
        <f t="shared" si="933"/>
        <v>0.009+1.04992026482971i</v>
      </c>
      <c r="Z1805" t="str">
        <f t="shared" si="934"/>
        <v>-0.176519836144501-0.0115052731804392i</v>
      </c>
      <c r="AA1805" t="str">
        <f t="shared" si="935"/>
        <v>0.110365385666992-11.5966201963425i</v>
      </c>
      <c r="AB1805" t="str">
        <f t="shared" si="936"/>
        <v>1.3907036119956-0.173361985824714i</v>
      </c>
      <c r="AC1805" t="str">
        <f t="shared" si="937"/>
        <v>1.61550553193232-2.42281654001584i</v>
      </c>
      <c r="AD1805" t="str">
        <f t="shared" si="938"/>
        <v>0.314474729583249+0.364314809694658i</v>
      </c>
      <c r="AE1805" t="str">
        <f t="shared" si="939"/>
        <v>-0.0513194863284049-0.0679269081845165i</v>
      </c>
      <c r="AF1805" t="str">
        <f t="shared" si="940"/>
        <v>-14.5361974274591-1.98514153266683i</v>
      </c>
      <c r="AG1805" t="str">
        <f t="shared" si="941"/>
        <v>1.01541948992918-0.0130560232461709i</v>
      </c>
      <c r="AH1805" t="str">
        <f t="shared" si="942"/>
        <v>0.587975034360371+1.08029441856187i</v>
      </c>
      <c r="AI1805">
        <f t="shared" si="943"/>
        <v>1.7976735447308996</v>
      </c>
      <c r="AJ1805">
        <f t="shared" si="944"/>
        <v>61.44174284036653</v>
      </c>
      <c r="AK1805"/>
      <c r="AL1805"/>
      <c r="AM1805"/>
      <c r="AN1805"/>
    </row>
    <row r="1806" spans="1:40" x14ac:dyDescent="0.25">
      <c r="A1806"/>
      <c r="B1806">
        <f t="shared" si="910"/>
        <v>167200</v>
      </c>
      <c r="C1806" s="237" t="str">
        <f t="shared" si="913"/>
        <v>-2.73382163821854E-06+0.014647263490872i</v>
      </c>
      <c r="D1806" s="208" t="str">
        <f t="shared" si="914"/>
        <v>-5.95702691630518+0.112295686763352i</v>
      </c>
      <c r="E1806" t="str">
        <f t="shared" si="915"/>
        <v>2870</v>
      </c>
      <c r="F1806" t="str">
        <f t="shared" si="916"/>
        <v>0.777000777000777</v>
      </c>
      <c r="G1806" t="str">
        <f t="shared" si="911"/>
        <v>0.777000777000777</v>
      </c>
      <c r="H1806" t="str">
        <f t="shared" si="917"/>
        <v>8.57979068917003+2.09641392303149i</v>
      </c>
      <c r="I1806" t="str">
        <f t="shared" si="918"/>
        <v>656.592864600267i</v>
      </c>
      <c r="J1806" t="str">
        <f t="shared" si="912"/>
        <v>-367.75783342495+142.005803658579i</v>
      </c>
      <c r="K1806" t="str">
        <f t="shared" si="919"/>
        <v>0.599955691965805-1.55372808535901i</v>
      </c>
      <c r="L1806" t="str">
        <f t="shared" si="920"/>
        <v>0.0490303842351832-0.106704343809873i</v>
      </c>
      <c r="M1806" t="str">
        <f t="shared" si="921"/>
        <v>0.648986076200988-1.66043242916888i</v>
      </c>
      <c r="N1806" t="str">
        <f t="shared" si="922"/>
        <v>-0.741516905053412i</v>
      </c>
      <c r="O1806" t="str">
        <f t="shared" si="923"/>
        <v>0.737444878772979-0.675407322118665i</v>
      </c>
      <c r="P1806" t="str">
        <f t="shared" si="924"/>
        <v>0.262555121227021+0.675407322118665i</v>
      </c>
      <c r="Q1806" t="str">
        <f t="shared" si="925"/>
        <v>-0.262555121227021+0.0661095829347469i</v>
      </c>
      <c r="R1806" t="str">
        <f t="shared" si="926"/>
        <v>-0.331274453357824-2.65585273982964i</v>
      </c>
      <c r="S1806" t="str">
        <f t="shared" si="927"/>
        <v>0.0769127726236858i</v>
      </c>
      <c r="T1806" t="str">
        <f t="shared" si="928"/>
        <v>0.20426899790051-0.0254792367071461i</v>
      </c>
      <c r="U1806" t="str">
        <f t="shared" si="929"/>
        <v>0.0001-951.883630932386i</v>
      </c>
      <c r="V1806" t="str">
        <f t="shared" si="930"/>
        <v>0.00002-0.0152679327719285i</v>
      </c>
      <c r="W1806" t="str">
        <f t="shared" si="931"/>
        <v>0.0000199993584529565-0.0152676878831368i</v>
      </c>
      <c r="X1806" t="str">
        <f t="shared" si="932"/>
        <v>0.000846194956942381-0.0152206697707048i</v>
      </c>
      <c r="Y1806" t="str">
        <f t="shared" si="933"/>
        <v>0.009+1.05054858336043i</v>
      </c>
      <c r="Z1806" t="str">
        <f t="shared" si="934"/>
        <v>-0.176306420046398-0.0114845612787735i</v>
      </c>
      <c r="AA1806" t="str">
        <f t="shared" si="935"/>
        <v>0.11021851428837-11.5894825296628i</v>
      </c>
      <c r="AB1806" t="str">
        <f t="shared" si="936"/>
        <v>1.39067765977093-0.173464429946935i</v>
      </c>
      <c r="AC1806" t="str">
        <f t="shared" si="937"/>
        <v>1.61450447288392-2.42170228455604i</v>
      </c>
      <c r="AD1806" t="str">
        <f t="shared" si="938"/>
        <v>0.314632347095961+0.364496632678511i</v>
      </c>
      <c r="AE1806" t="str">
        <f t="shared" si="939"/>
        <v>-0.0512856188333815-0.0678765108970229i</v>
      </c>
      <c r="AF1806" t="str">
        <f t="shared" si="940"/>
        <v>-14.5368176054752-1.98411823626814i</v>
      </c>
      <c r="AG1806" t="str">
        <f t="shared" si="941"/>
        <v>1.01541760051234-0.013054631561679i</v>
      </c>
      <c r="AH1806" t="str">
        <f t="shared" si="942"/>
        <v>0.587701320395075+1.07949420400501i</v>
      </c>
      <c r="AI1806">
        <f t="shared" si="943"/>
        <v>1.7917839550902361</v>
      </c>
      <c r="AJ1806">
        <f t="shared" si="944"/>
        <v>61.435117209414436</v>
      </c>
      <c r="AK1806"/>
      <c r="AL1806"/>
      <c r="AM1806"/>
      <c r="AN1806"/>
    </row>
    <row r="1807" spans="1:40" x14ac:dyDescent="0.25">
      <c r="A1807"/>
      <c r="B1807">
        <f t="shared" si="910"/>
        <v>167300</v>
      </c>
      <c r="C1807" s="237" t="str">
        <f t="shared" si="913"/>
        <v>-2.73055444813918E-06+0.0146385084027242i</v>
      </c>
      <c r="D1807" s="208" t="str">
        <f t="shared" si="914"/>
        <v>-5.95702689125673+0.112228564420886i</v>
      </c>
      <c r="E1807" t="str">
        <f t="shared" si="915"/>
        <v>2870</v>
      </c>
      <c r="F1807" t="str">
        <f t="shared" si="916"/>
        <v>0.777000777000777</v>
      </c>
      <c r="G1807" t="str">
        <f t="shared" si="911"/>
        <v>0.777000777000777</v>
      </c>
      <c r="H1807" t="str">
        <f t="shared" si="917"/>
        <v>8.58040987726166+2.09532445937485i</v>
      </c>
      <c r="I1807" t="str">
        <f t="shared" si="918"/>
        <v>656.985563681965i</v>
      </c>
      <c r="J1807" t="str">
        <f t="shared" si="912"/>
        <v>-368.199063219085+142.090735359332i</v>
      </c>
      <c r="K1807" t="str">
        <f t="shared" si="919"/>
        <v>0.599328234114261-1.55303647210751i</v>
      </c>
      <c r="L1807" t="str">
        <f t="shared" si="920"/>
        <v>0.0489819930343711-0.106662785915696i</v>
      </c>
      <c r="M1807" t="str">
        <f t="shared" si="921"/>
        <v>0.648310227148632-1.65969925802321i</v>
      </c>
      <c r="N1807" t="str">
        <f t="shared" si="922"/>
        <v>-0.741960396025333i</v>
      </c>
      <c r="O1807" t="str">
        <f t="shared" si="923"/>
        <v>0.737145269211177-0.675734305832982i</v>
      </c>
      <c r="P1807" t="str">
        <f t="shared" si="924"/>
        <v>0.262854730788823+0.675734305832982i</v>
      </c>
      <c r="Q1807" t="str">
        <f t="shared" si="925"/>
        <v>-0.262854730788823+0.066226090192351i</v>
      </c>
      <c r="R1807" t="str">
        <f t="shared" si="926"/>
        <v>-0.331271962771129-2.65421569786457i</v>
      </c>
      <c r="S1807" t="str">
        <f t="shared" si="927"/>
        <v>0.0769587730857814i</v>
      </c>
      <c r="T1807" t="str">
        <f t="shared" si="928"/>
        <v>0.204265183612678-0.0254942838125847i</v>
      </c>
      <c r="U1807" t="str">
        <f t="shared" si="929"/>
        <v>0.0001-951.314662832612i</v>
      </c>
      <c r="V1807" t="str">
        <f t="shared" si="930"/>
        <v>0.00002-0.0152588066913715i</v>
      </c>
      <c r="W1807" t="str">
        <f t="shared" si="931"/>
        <v>0.0000199993584529566-0.0152585619489573i</v>
      </c>
      <c r="X1807" t="str">
        <f t="shared" si="932"/>
        <v>0.000845210466187755-0.0152116253480463i</v>
      </c>
      <c r="Y1807" t="str">
        <f t="shared" si="933"/>
        <v>0.009+1.05117690189114i</v>
      </c>
      <c r="Z1807" t="str">
        <f t="shared" si="934"/>
        <v>-0.176093392125302-0.011463899775735i</v>
      </c>
      <c r="AA1807" t="str">
        <f t="shared" si="935"/>
        <v>0.110071942629081-11.5823537624712i</v>
      </c>
      <c r="AB1807" t="str">
        <f t="shared" si="936"/>
        <v>1.39065169183194-0.173566871695769i</v>
      </c>
      <c r="AC1807" t="str">
        <f t="shared" si="937"/>
        <v>1.61350490604532-2.42058875911675i</v>
      </c>
      <c r="AD1807" t="str">
        <f t="shared" si="938"/>
        <v>0.314790044302955+0.364678389771999i</v>
      </c>
      <c r="AE1807" t="str">
        <f t="shared" si="939"/>
        <v>-0.051251810197859-0.0678261762080328i</v>
      </c>
      <c r="AF1807" t="str">
        <f t="shared" si="940"/>
        <v>-14.5374367685184-1.98309589495396i</v>
      </c>
      <c r="AG1807" t="str">
        <f t="shared" si="941"/>
        <v>1.01541571089106-0.01305324503871i</v>
      </c>
      <c r="AH1807" t="str">
        <f t="shared" si="942"/>
        <v>0.587428047383737+1.07869499435943i</v>
      </c>
      <c r="AI1807">
        <f t="shared" si="943"/>
        <v>1.7858982178895844</v>
      </c>
      <c r="AJ1807">
        <f t="shared" si="944"/>
        <v>61.428486938700807</v>
      </c>
      <c r="AK1807"/>
      <c r="AL1807"/>
      <c r="AM1807"/>
      <c r="AN1807"/>
    </row>
    <row r="1808" spans="1:40" x14ac:dyDescent="0.25">
      <c r="A1808"/>
      <c r="B1808">
        <f t="shared" si="910"/>
        <v>167400</v>
      </c>
      <c r="C1808" s="237" t="str">
        <f t="shared" si="913"/>
        <v>-2.72729311148988E-06+0.0146297637746568i</v>
      </c>
      <c r="D1808" s="208" t="str">
        <f t="shared" si="914"/>
        <v>-5.95702686625314+0.112161522272369i</v>
      </c>
      <c r="E1808" t="str">
        <f t="shared" si="915"/>
        <v>2870</v>
      </c>
      <c r="F1808" t="str">
        <f t="shared" si="916"/>
        <v>0.777000777000777</v>
      </c>
      <c r="G1808" t="str">
        <f t="shared" si="911"/>
        <v>0.777000777000777</v>
      </c>
      <c r="H1808" t="str">
        <f t="shared" si="917"/>
        <v>8.58102805249384+2.0942360298551i</v>
      </c>
      <c r="I1808" t="str">
        <f t="shared" si="918"/>
        <v>657.378262763664i</v>
      </c>
      <c r="J1808" t="str">
        <f t="shared" si="912"/>
        <v>-368.640556827746+142.175667060085i</v>
      </c>
      <c r="K1808" t="str">
        <f t="shared" si="919"/>
        <v>0.598701713335625-1.55234533124784i</v>
      </c>
      <c r="L1808" t="str">
        <f t="shared" si="920"/>
        <v>0.0489336684121684-0.106621247116371i</v>
      </c>
      <c r="M1808" t="str">
        <f t="shared" si="921"/>
        <v>0.647635381747793-1.65896657836421i</v>
      </c>
      <c r="N1808" t="str">
        <f t="shared" si="922"/>
        <v>-0.742403886997255i</v>
      </c>
      <c r="O1808" t="str">
        <f t="shared" si="923"/>
        <v>0.736845514664517-0.676061156641012i</v>
      </c>
      <c r="P1808" t="str">
        <f t="shared" si="924"/>
        <v>0.263154485335483+0.676061156641012i</v>
      </c>
      <c r="Q1808" t="str">
        <f t="shared" si="925"/>
        <v>-0.263154485335483+0.0663427303562431i</v>
      </c>
      <c r="R1808" t="str">
        <f t="shared" si="926"/>
        <v>-0.331269470629969-2.65258058176883i</v>
      </c>
      <c r="S1808" t="str">
        <f t="shared" si="927"/>
        <v>0.0770047735478768i</v>
      </c>
      <c r="T1808" t="str">
        <f t="shared" si="928"/>
        <v>0.204261367016604-0.0255093305691858i</v>
      </c>
      <c r="U1808" t="str">
        <f t="shared" si="929"/>
        <v>0.0001-950.746374503559i</v>
      </c>
      <c r="V1808" t="str">
        <f t="shared" si="930"/>
        <v>0.00002-0.0152496915141365i</v>
      </c>
      <c r="W1808" t="str">
        <f t="shared" si="931"/>
        <v>0.0000199993584529566-0.015249446917925i</v>
      </c>
      <c r="X1808" t="str">
        <f t="shared" si="932"/>
        <v>0.000844227732331951-0.015202591635897i</v>
      </c>
      <c r="Y1808" t="str">
        <f t="shared" si="933"/>
        <v>0.009+1.05180522042186i</v>
      </c>
      <c r="Z1808" t="str">
        <f t="shared" si="934"/>
        <v>-0.175880751437144-0.0114432885171794i</v>
      </c>
      <c r="AA1808" t="str">
        <f t="shared" si="935"/>
        <v>0.109925669861342-11.5752338779278i</v>
      </c>
      <c r="AB1808" t="str">
        <f t="shared" si="936"/>
        <v>1.39062570817827-0.173669311069694i</v>
      </c>
      <c r="AC1808" t="str">
        <f t="shared" si="937"/>
        <v>1.61250682863217-2.41947596345431i</v>
      </c>
      <c r="AD1808" t="str">
        <f t="shared" si="938"/>
        <v>0.314947821178949+0.364860080942508i</v>
      </c>
      <c r="AE1808" t="str">
        <f t="shared" si="939"/>
        <v>-0.0512180602778185-0.0677759039911935i</v>
      </c>
      <c r="AF1808" t="str">
        <f t="shared" si="940"/>
        <v>-14.538054918747-1.98207450758273i</v>
      </c>
      <c r="AG1808" t="str">
        <f t="shared" si="941"/>
        <v>1.01541382106383-0.0130518636664864i</v>
      </c>
      <c r="AH1808" t="str">
        <f t="shared" si="942"/>
        <v>0.587155214293256+1.07789678759495i</v>
      </c>
      <c r="AI1808">
        <f t="shared" si="943"/>
        <v>1.7800163275680263</v>
      </c>
      <c r="AJ1808">
        <f t="shared" si="944"/>
        <v>61.421852033697306</v>
      </c>
      <c r="AK1808"/>
      <c r="AL1808"/>
      <c r="AM1808"/>
      <c r="AN1808"/>
    </row>
    <row r="1809" spans="1:40" x14ac:dyDescent="0.25">
      <c r="A1809"/>
      <c r="B1809">
        <f t="shared" si="910"/>
        <v>167500</v>
      </c>
      <c r="C1809" s="237" t="str">
        <f t="shared" si="913"/>
        <v>-2.72403761429645E-06+0.0146210295879352i</v>
      </c>
      <c r="D1809" s="208" t="str">
        <f t="shared" si="914"/>
        <v>-5.95702684129433+0.11209456017417i</v>
      </c>
      <c r="E1809" t="str">
        <f t="shared" si="915"/>
        <v>2870</v>
      </c>
      <c r="F1809" t="str">
        <f t="shared" si="916"/>
        <v>0.777000777000777</v>
      </c>
      <c r="G1809" t="str">
        <f t="shared" si="911"/>
        <v>0.777000777000777</v>
      </c>
      <c r="H1809" t="str">
        <f t="shared" si="917"/>
        <v>8.58164521701952+2.09314863318829i</v>
      </c>
      <c r="I1809" t="str">
        <f t="shared" si="918"/>
        <v>657.770961845363i</v>
      </c>
      <c r="J1809" t="str">
        <f t="shared" si="912"/>
        <v>-369.082314250932+142.260598760838i</v>
      </c>
      <c r="K1809" t="str">
        <f t="shared" si="919"/>
        <v>0.598076127867117-1.55165466259937i</v>
      </c>
      <c r="L1809" t="str">
        <f t="shared" si="920"/>
        <v>0.0488854102570964-0.10657972742883i</v>
      </c>
      <c r="M1809" t="str">
        <f t="shared" si="921"/>
        <v>0.646961538124213-1.6582343900282i</v>
      </c>
      <c r="N1809" t="str">
        <f t="shared" si="922"/>
        <v>-0.742847377969177i</v>
      </c>
      <c r="O1809" t="str">
        <f t="shared" si="923"/>
        <v>0.736545615191959-0.676387874478467i</v>
      </c>
      <c r="P1809" t="str">
        <f t="shared" si="924"/>
        <v>0.263454384808041+0.676387874478467i</v>
      </c>
      <c r="Q1809" t="str">
        <f t="shared" si="925"/>
        <v>-0.263454384808041+0.0664595034907099i</v>
      </c>
      <c r="R1809" t="str">
        <f t="shared" si="926"/>
        <v>-0.331266976934209-2.65094738809246i</v>
      </c>
      <c r="S1809" t="str">
        <f t="shared" si="927"/>
        <v>0.0770507740099724i</v>
      </c>
      <c r="T1809" t="str">
        <f t="shared" si="928"/>
        <v>0.204257548112239-0.0255243769767245i</v>
      </c>
      <c r="U1809" t="str">
        <f t="shared" si="929"/>
        <v>0.0001-950.178764727734i</v>
      </c>
      <c r="V1809" t="str">
        <f t="shared" si="930"/>
        <v>0.00002-0.0152405872206952i</v>
      </c>
      <c r="W1809" t="str">
        <f t="shared" si="931"/>
        <v>0.0000199993584529565-0.0152403427705118i</v>
      </c>
      <c r="X1809" t="str">
        <f t="shared" si="932"/>
        <v>0.000843246751201114-0.0151935686152999i</v>
      </c>
      <c r="Y1809" t="str">
        <f t="shared" si="933"/>
        <v>0.009+1.05243353895258i</v>
      </c>
      <c r="Z1809" t="str">
        <f t="shared" si="934"/>
        <v>-0.175668497040734-0.0114227273495306i</v>
      </c>
      <c r="AA1809" t="str">
        <f t="shared" si="935"/>
        <v>0.109779695160269-11.5681228592363i</v>
      </c>
      <c r="AB1809" t="str">
        <f t="shared" si="936"/>
        <v>1.39059970880959-0.173771748067178i</v>
      </c>
      <c r="AC1809" t="str">
        <f t="shared" si="937"/>
        <v>1.61151023786622-2.41836389732334i</v>
      </c>
      <c r="AD1809" t="str">
        <f t="shared" si="938"/>
        <v>0.315105677698652+0.365041706157428i</v>
      </c>
      <c r="AE1809" t="str">
        <f t="shared" si="939"/>
        <v>-0.0511843689296805-0.0677256941205015i</v>
      </c>
      <c r="AF1809" t="str">
        <f t="shared" si="940"/>
        <v>-14.5386720583138-1.98105407301412i</v>
      </c>
      <c r="AG1809" t="str">
        <f t="shared" si="941"/>
        <v>1.01541193102915-0.0130504874342582i</v>
      </c>
      <c r="AH1809" t="str">
        <f t="shared" si="942"/>
        <v>0.586882820093518+1.07709958168697i</v>
      </c>
      <c r="AI1809">
        <f t="shared" si="943"/>
        <v>1.7741382785765638</v>
      </c>
      <c r="AJ1809">
        <f t="shared" si="944"/>
        <v>61.415212499868424</v>
      </c>
      <c r="AK1809"/>
      <c r="AL1809"/>
      <c r="AM1809"/>
      <c r="AN1809"/>
    </row>
    <row r="1810" spans="1:40" x14ac:dyDescent="0.25">
      <c r="A1810"/>
      <c r="B1810">
        <f t="shared" si="910"/>
        <v>167600</v>
      </c>
      <c r="C1810" s="237" t="str">
        <f t="shared" si="913"/>
        <v>-2.72078794262642E-06+0.0146123058238697i</v>
      </c>
      <c r="D1810" s="208" t="str">
        <f t="shared" si="914"/>
        <v>-5.95702681638019+0.112027677983001i</v>
      </c>
      <c r="E1810" t="str">
        <f t="shared" si="915"/>
        <v>2870</v>
      </c>
      <c r="F1810" t="str">
        <f t="shared" si="916"/>
        <v>0.777000777000777</v>
      </c>
      <c r="G1810" t="str">
        <f t="shared" si="911"/>
        <v>0.777000777000777</v>
      </c>
      <c r="H1810" t="str">
        <f t="shared" si="917"/>
        <v>8.58226137298604+2.09206226809208i</v>
      </c>
      <c r="I1810" t="str">
        <f t="shared" si="918"/>
        <v>658.163660927062i</v>
      </c>
      <c r="J1810" t="str">
        <f t="shared" si="912"/>
        <v>-369.524335488643+142.34553046159i</v>
      </c>
      <c r="K1810" t="str">
        <f t="shared" si="919"/>
        <v>0.597451475949815-1.55096446598046i</v>
      </c>
      <c r="L1810" t="str">
        <f t="shared" si="920"/>
        <v>0.048837218457881-0.106538226869872i</v>
      </c>
      <c r="M1810" t="str">
        <f t="shared" si="921"/>
        <v>0.646288694407696-1.65750269285033i</v>
      </c>
      <c r="N1810" t="str">
        <f t="shared" si="922"/>
        <v>-0.743290868941099i</v>
      </c>
      <c r="O1810" t="str">
        <f t="shared" si="923"/>
        <v>0.736245570852487-0.676714459281089i</v>
      </c>
      <c r="P1810" t="str">
        <f t="shared" si="924"/>
        <v>0.263754429147513+0.676714459281089i</v>
      </c>
      <c r="Q1810" t="str">
        <f t="shared" si="925"/>
        <v>-0.263754429147513+0.06657640966001i</v>
      </c>
      <c r="R1810" t="str">
        <f t="shared" si="926"/>
        <v>-0.331264481683753-2.64931611339375i</v>
      </c>
      <c r="S1810" t="str">
        <f t="shared" si="927"/>
        <v>0.0770967744720678i</v>
      </c>
      <c r="T1810" t="str">
        <f t="shared" si="928"/>
        <v>0.204253726899533-0.0255394230349787i</v>
      </c>
      <c r="U1810" t="str">
        <f t="shared" si="929"/>
        <v>0.0001-949.611832290544i</v>
      </c>
      <c r="V1810" t="str">
        <f t="shared" si="930"/>
        <v>0.00002-0.0152314937915659i</v>
      </c>
      <c r="W1810" t="str">
        <f t="shared" si="931"/>
        <v>0.0000199993584529565-0.0152312494872362i</v>
      </c>
      <c r="X1810" t="str">
        <f t="shared" si="932"/>
        <v>0.000842267518633772-0.0151845562673427i</v>
      </c>
      <c r="Y1810" t="str">
        <f t="shared" si="933"/>
        <v>0.009+1.0530618574833i</v>
      </c>
      <c r="Z1810" t="str">
        <f t="shared" si="934"/>
        <v>-0.175456627997749-0.0114022161197782i</v>
      </c>
      <c r="AA1810" t="str">
        <f t="shared" si="935"/>
        <v>0.109634017703843-11.5610206896431i</v>
      </c>
      <c r="AB1810" t="str">
        <f t="shared" si="936"/>
        <v>1.39057369372557-0.173874182686708i</v>
      </c>
      <c r="AC1810" t="str">
        <f t="shared" si="937"/>
        <v>1.61051513097522-2.41725256047676i</v>
      </c>
      <c r="AD1810" t="str">
        <f t="shared" si="938"/>
        <v>0.315263613836762+0.365223265384157i</v>
      </c>
      <c r="AE1810" t="str">
        <f t="shared" si="939"/>
        <v>-0.0511507360103016-0.0676755464703005i</v>
      </c>
      <c r="AF1810" t="str">
        <f t="shared" si="940"/>
        <v>-14.5392881893662-1.98003459010908i</v>
      </c>
      <c r="AG1810" t="str">
        <f t="shared" si="941"/>
        <v>1.01541004078552-0.013049116331302i</v>
      </c>
      <c r="AH1810" t="str">
        <f t="shared" si="942"/>
        <v>0.586610863757364+1.07630337461642i</v>
      </c>
      <c r="AI1810">
        <f t="shared" si="943"/>
        <v>1.7682640653778341</v>
      </c>
      <c r="AJ1810">
        <f t="shared" si="944"/>
        <v>61.408568342671636</v>
      </c>
      <c r="AK1810"/>
      <c r="AL1810"/>
      <c r="AM1810"/>
      <c r="AN1810"/>
    </row>
    <row r="1811" spans="1:40" x14ac:dyDescent="0.25">
      <c r="A1811"/>
      <c r="B1811">
        <f t="shared" si="910"/>
        <v>167700</v>
      </c>
      <c r="C1811" s="237" t="str">
        <f t="shared" si="913"/>
        <v>-2.71754408258877E-06+0.014603592463815i</v>
      </c>
      <c r="D1811" s="208" t="str">
        <f t="shared" si="914"/>
        <v>-5.9570267915106+0.111960875555915i</v>
      </c>
      <c r="E1811" t="str">
        <f t="shared" si="915"/>
        <v>2870</v>
      </c>
      <c r="F1811" t="str">
        <f t="shared" si="916"/>
        <v>0.777000777000777</v>
      </c>
      <c r="G1811" t="str">
        <f t="shared" si="911"/>
        <v>0.777000777000777</v>
      </c>
      <c r="H1811" t="str">
        <f t="shared" si="917"/>
        <v>8.58287652253523+2.0909769332857i</v>
      </c>
      <c r="I1811" t="str">
        <f t="shared" si="918"/>
        <v>658.55636000876i</v>
      </c>
      <c r="J1811" t="str">
        <f t="shared" si="912"/>
        <v>-369.966620540881+142.430462162343i</v>
      </c>
      <c r="K1811" t="str">
        <f t="shared" si="919"/>
        <v>0.596827755828649-1.55027474120843i</v>
      </c>
      <c r="L1811" t="str">
        <f t="shared" si="920"/>
        <v>0.0487890929034518-0.10649674545616i</v>
      </c>
      <c r="M1811" t="str">
        <f t="shared" si="921"/>
        <v>0.645616848732101-1.65677148666459i</v>
      </c>
      <c r="N1811" t="str">
        <f t="shared" si="922"/>
        <v>-0.743734359913021i</v>
      </c>
      <c r="O1811" t="str">
        <f t="shared" si="923"/>
        <v>0.735945381705114-0.677040910984642i</v>
      </c>
      <c r="P1811" t="str">
        <f t="shared" si="924"/>
        <v>0.264054618294886+0.677040910984642i</v>
      </c>
      <c r="Q1811" t="str">
        <f t="shared" si="925"/>
        <v>-0.264054618294886+0.0666934489283789i</v>
      </c>
      <c r="R1811" t="str">
        <f t="shared" si="926"/>
        <v>-0.331261984878472-2.64768675423916i</v>
      </c>
      <c r="S1811" t="str">
        <f t="shared" si="927"/>
        <v>0.0771427749341634i</v>
      </c>
      <c r="T1811" t="str">
        <f t="shared" si="928"/>
        <v>0.204249903378437-0.0255544687437242i</v>
      </c>
      <c r="U1811" t="str">
        <f t="shared" si="929"/>
        <v>0.0001-949.045575980291i</v>
      </c>
      <c r="V1811" t="str">
        <f t="shared" si="930"/>
        <v>0.00002-0.0152224112073133i</v>
      </c>
      <c r="W1811" t="str">
        <f t="shared" si="931"/>
        <v>0.0000199993584529566-0.0152221670486636i</v>
      </c>
      <c r="X1811" t="str">
        <f t="shared" si="932"/>
        <v>0.000841290030480824-0.0151755545731579i</v>
      </c>
      <c r="Y1811" t="str">
        <f t="shared" si="933"/>
        <v>0.009+1.05369017601402i</v>
      </c>
      <c r="Z1811" t="str">
        <f t="shared" si="934"/>
        <v>-0.175245143372728-0.0113817546754754i</v>
      </c>
      <c r="AA1811" t="str">
        <f t="shared" si="935"/>
        <v>0.109488636672906-11.5539273524371i</v>
      </c>
      <c r="AB1811" t="str">
        <f t="shared" si="936"/>
        <v>1.39054766292587-0.173976614926758i</v>
      </c>
      <c r="AC1811" t="str">
        <f t="shared" si="937"/>
        <v>1.60952150519291-2.41614195266576i</v>
      </c>
      <c r="AD1811" t="str">
        <f t="shared" si="938"/>
        <v>0.315421629567961+0.3654047585901i</v>
      </c>
      <c r="AE1811" t="str">
        <f t="shared" si="939"/>
        <v>-0.0511171613769727-0.06762546091528i</v>
      </c>
      <c r="AF1811" t="str">
        <f t="shared" si="940"/>
        <v>-14.5399033140458-1.97901605772978i</v>
      </c>
      <c r="AG1811" t="str">
        <f t="shared" si="941"/>
        <v>1.01540815033144-0.0130477503469207i</v>
      </c>
      <c r="AH1811" t="str">
        <f t="shared" si="942"/>
        <v>0.586339344260567+1.07550816436974i</v>
      </c>
      <c r="AI1811">
        <f t="shared" si="943"/>
        <v>1.7623936824460165</v>
      </c>
      <c r="AJ1811">
        <f t="shared" si="944"/>
        <v>61.401919567557918</v>
      </c>
      <c r="AK1811"/>
      <c r="AL1811"/>
      <c r="AM1811"/>
      <c r="AN1811"/>
    </row>
    <row r="1812" spans="1:40" x14ac:dyDescent="0.25">
      <c r="A1812"/>
      <c r="B1812">
        <f t="shared" si="910"/>
        <v>167800</v>
      </c>
      <c r="C1812" s="237" t="str">
        <f t="shared" si="913"/>
        <v>-2.71430602033402E-06+0.0145948894891706i</v>
      </c>
      <c r="D1812" s="208" t="str">
        <f t="shared" si="914"/>
        <v>-5.95702676668545+0.111894152750308i</v>
      </c>
      <c r="E1812" t="str">
        <f t="shared" si="915"/>
        <v>2870</v>
      </c>
      <c r="F1812" t="str">
        <f t="shared" si="916"/>
        <v>0.777000777000777</v>
      </c>
      <c r="G1812" t="str">
        <f t="shared" si="911"/>
        <v>0.777000777000777</v>
      </c>
      <c r="H1812" t="str">
        <f t="shared" si="917"/>
        <v>8.58349066780334+2.08989262749001i</v>
      </c>
      <c r="I1812" t="str">
        <f t="shared" si="918"/>
        <v>658.949059090459i</v>
      </c>
      <c r="J1812" t="str">
        <f t="shared" si="912"/>
        <v>-370.409169407644+142.515393863096i</v>
      </c>
      <c r="K1812" t="str">
        <f t="shared" si="919"/>
        <v>0.596204965752393-1.54958548809963i</v>
      </c>
      <c r="L1812" t="str">
        <f t="shared" si="920"/>
        <v>0.0487410334829435-0.106455283204228i</v>
      </c>
      <c r="M1812" t="str">
        <f t="shared" si="921"/>
        <v>0.644945999235336-1.65604077130386i</v>
      </c>
      <c r="N1812" t="str">
        <f t="shared" si="922"/>
        <v>-0.744177850884943i</v>
      </c>
      <c r="O1812" t="str">
        <f t="shared" si="923"/>
        <v>0.735645047808885-0.677367229524918i</v>
      </c>
      <c r="P1812" t="str">
        <f t="shared" si="924"/>
        <v>0.264354952191115+0.677367229524918i</v>
      </c>
      <c r="Q1812" t="str">
        <f t="shared" si="925"/>
        <v>-0.264354952191115+0.066810621360025i</v>
      </c>
      <c r="R1812" t="str">
        <f t="shared" si="926"/>
        <v>-0.33125948651823-2.64605930720338i</v>
      </c>
      <c r="S1812" t="str">
        <f t="shared" si="927"/>
        <v>0.0771887753962588i</v>
      </c>
      <c r="T1812" t="str">
        <f t="shared" si="928"/>
        <v>0.204246077548902-0.0255695141027357i</v>
      </c>
      <c r="U1812" t="str">
        <f t="shared" si="929"/>
        <v>0.0001-948.479994588177i</v>
      </c>
      <c r="V1812" t="str">
        <f t="shared" si="930"/>
        <v>0.00002-0.0152133394485485i</v>
      </c>
      <c r="W1812" t="str">
        <f t="shared" si="931"/>
        <v>0.0000199993584529566-0.015213095435405i</v>
      </c>
      <c r="X1812" t="str">
        <f t="shared" si="932"/>
        <v>0.000840314282605379-0.0151665635139215i</v>
      </c>
      <c r="Y1812" t="str">
        <f t="shared" si="933"/>
        <v>0.009+1.05431849454473i</v>
      </c>
      <c r="Z1812" t="str">
        <f t="shared" si="934"/>
        <v>-0.175034042233044-0.011361342864735i</v>
      </c>
      <c r="AA1812" t="str">
        <f t="shared" si="935"/>
        <v>0.109343551251148-11.54684283095i</v>
      </c>
      <c r="AB1812" t="str">
        <f t="shared" si="936"/>
        <v>1.39052161641015-0.174079044785795i</v>
      </c>
      <c r="AC1812" t="str">
        <f t="shared" si="937"/>
        <v>1.60852935775907-2.41503207363986i</v>
      </c>
      <c r="AD1812" t="str">
        <f t="shared" si="938"/>
        <v>0.31557972486691+0.365586185742665i</v>
      </c>
      <c r="AE1812" t="str">
        <f t="shared" si="939"/>
        <v>-0.0510836448874144-0.0675754373304713i</v>
      </c>
      <c r="AF1812" t="str">
        <f t="shared" si="940"/>
        <v>-14.5405174344888-1.9779984747397i</v>
      </c>
      <c r="AG1812" t="str">
        <f t="shared" si="941"/>
        <v>1.01540625966544-0.0130463894704434i</v>
      </c>
      <c r="AH1812" t="str">
        <f t="shared" si="942"/>
        <v>0.586068260581774+1.07471394893876i</v>
      </c>
      <c r="AI1812">
        <f t="shared" si="943"/>
        <v>1.7565271242660154</v>
      </c>
      <c r="AJ1812">
        <f t="shared" si="944"/>
        <v>61.395266179971415</v>
      </c>
      <c r="AK1812"/>
      <c r="AL1812"/>
      <c r="AM1812"/>
      <c r="AN1812"/>
    </row>
    <row r="1813" spans="1:40" x14ac:dyDescent="0.25">
      <c r="A1813"/>
      <c r="B1813">
        <f t="shared" si="910"/>
        <v>167900</v>
      </c>
      <c r="C1813" s="237" t="str">
        <f t="shared" si="913"/>
        <v>-2.71107374205376E-06+0.01458619688138i</v>
      </c>
      <c r="D1813" s="208" t="str">
        <f t="shared" si="914"/>
        <v>-5.95702674190465+0.111827509423913i</v>
      </c>
      <c r="E1813" t="str">
        <f t="shared" si="915"/>
        <v>2870</v>
      </c>
      <c r="F1813" t="str">
        <f t="shared" si="916"/>
        <v>0.777000777000777</v>
      </c>
      <c r="G1813" t="str">
        <f t="shared" si="911"/>
        <v>0.777000777000777</v>
      </c>
      <c r="H1813" t="str">
        <f t="shared" si="917"/>
        <v>8.58410381092119+2.08880934942745i</v>
      </c>
      <c r="I1813" t="str">
        <f t="shared" si="918"/>
        <v>659.341758172158i</v>
      </c>
      <c r="J1813" t="str">
        <f t="shared" si="912"/>
        <v>-370.851982088932+142.600325563849i</v>
      </c>
      <c r="K1813" t="str">
        <f t="shared" si="919"/>
        <v>0.595583103973651-1.54889670646938i</v>
      </c>
      <c r="L1813" t="str">
        <f t="shared" si="920"/>
        <v>0.0486930400856932-0.106413840130475i</v>
      </c>
      <c r="M1813" t="str">
        <f t="shared" si="921"/>
        <v>0.644276144059344-1.65531054659985i</v>
      </c>
      <c r="N1813" t="str">
        <f t="shared" si="922"/>
        <v>-0.744621341856865i</v>
      </c>
      <c r="O1813" t="str">
        <f t="shared" si="923"/>
        <v>0.735344569222869-0.677693414837737i</v>
      </c>
      <c r="P1813" t="str">
        <f t="shared" si="924"/>
        <v>0.264655430777131+0.677693414837737i</v>
      </c>
      <c r="Q1813" t="str">
        <f t="shared" si="925"/>
        <v>-0.264655430777131+0.066927927019128i</v>
      </c>
      <c r="R1813" t="str">
        <f t="shared" si="926"/>
        <v>-0.331256986602936-2.64443376886922i</v>
      </c>
      <c r="S1813" t="str">
        <f t="shared" si="927"/>
        <v>0.0772347758583544i</v>
      </c>
      <c r="T1813" t="str">
        <f t="shared" si="928"/>
        <v>0.204242249410878-0.0255845591117917i</v>
      </c>
      <c r="U1813" t="str">
        <f t="shared" si="929"/>
        <v>0.0001-947.915086908253i</v>
      </c>
      <c r="V1813" t="str">
        <f t="shared" si="930"/>
        <v>0.00002-0.0152042784959288i</v>
      </c>
      <c r="W1813" t="str">
        <f t="shared" si="931"/>
        <v>0.0000199993584529566-0.0152040346281182i</v>
      </c>
      <c r="X1813" t="str">
        <f t="shared" si="932"/>
        <v>0.000839340270882858-0.0151575830708546i</v>
      </c>
      <c r="Y1813" t="str">
        <f t="shared" si="933"/>
        <v>0.009+1.05494681307545i</v>
      </c>
      <c r="Z1813" t="str">
        <f t="shared" si="934"/>
        <v>-0.174823323648918-0.011340980536229i</v>
      </c>
      <c r="AA1813" t="str">
        <f t="shared" si="935"/>
        <v>0.109198760625088-11.5397671085552i</v>
      </c>
      <c r="AB1813" t="str">
        <f t="shared" si="936"/>
        <v>1.39049555417808-0.17418147226231i</v>
      </c>
      <c r="AC1813" t="str">
        <f t="shared" si="937"/>
        <v>1.60753868591942-2.41392292314692i</v>
      </c>
      <c r="AD1813" t="str">
        <f t="shared" si="938"/>
        <v>0.315737899708265+0.365767546809264i</v>
      </c>
      <c r="AE1813" t="str">
        <f t="shared" si="939"/>
        <v>-0.0510501863997795-0.0675254755912479i</v>
      </c>
      <c r="AF1813" t="str">
        <f t="shared" si="940"/>
        <v>-14.5411305528258-1.97698184000354i</v>
      </c>
      <c r="AG1813" t="str">
        <f t="shared" si="941"/>
        <v>1.01540436878602-0.0130450336912252i</v>
      </c>
      <c r="AH1813" t="str">
        <f t="shared" si="942"/>
        <v>0.58579761170259+1.07392072632085i</v>
      </c>
      <c r="AI1813">
        <f t="shared" si="943"/>
        <v>1.750664385334793</v>
      </c>
      <c r="AJ1813">
        <f t="shared" si="944"/>
        <v>61.388608185349447</v>
      </c>
      <c r="AK1813"/>
      <c r="AL1813"/>
      <c r="AM1813"/>
      <c r="AN1813"/>
    </row>
    <row r="1814" spans="1:40" x14ac:dyDescent="0.25">
      <c r="A1814"/>
      <c r="B1814">
        <f t="shared" si="910"/>
        <v>168000</v>
      </c>
      <c r="C1814" s="237" t="str">
        <f t="shared" si="913"/>
        <v>-2.70784723398074E-06+0.0145775146219309i</v>
      </c>
      <c r="D1814" s="208" t="str">
        <f t="shared" si="914"/>
        <v>-5.95702671716809+0.111760945434804i</v>
      </c>
      <c r="E1814" t="str">
        <f t="shared" si="915"/>
        <v>2870</v>
      </c>
      <c r="F1814" t="str">
        <f t="shared" si="916"/>
        <v>0.777000777000777</v>
      </c>
      <c r="G1814" t="str">
        <f t="shared" si="911"/>
        <v>0.777000777000777</v>
      </c>
      <c r="H1814" t="str">
        <f t="shared" si="917"/>
        <v>8.58471595401408+2.08772709782205i</v>
      </c>
      <c r="I1814" t="str">
        <f t="shared" si="918"/>
        <v>659.734457253857i</v>
      </c>
      <c r="J1814" t="str">
        <f t="shared" si="912"/>
        <v>-371.295058584746+142.685257264601i</v>
      </c>
      <c r="K1814" t="str">
        <f t="shared" si="919"/>
        <v>0.594962168748841-1.54820839613199i</v>
      </c>
      <c r="L1814" t="str">
        <f t="shared" si="920"/>
        <v>0.0486451126012415-0.106372416251168i</v>
      </c>
      <c r="M1814" t="str">
        <f t="shared" si="921"/>
        <v>0.643607281350082-1.65458081238316i</v>
      </c>
      <c r="N1814" t="str">
        <f t="shared" si="922"/>
        <v>-0.745064832828787i</v>
      </c>
      <c r="O1814" t="str">
        <f t="shared" si="923"/>
        <v>0.735043946006167-0.678019466858942i</v>
      </c>
      <c r="P1814" t="str">
        <f t="shared" si="924"/>
        <v>0.264956053993833+0.678019466858942i</v>
      </c>
      <c r="Q1814" t="str">
        <f t="shared" si="925"/>
        <v>-0.264956053993833+0.067045365969845i</v>
      </c>
      <c r="R1814" t="str">
        <f t="shared" si="926"/>
        <v>-0.331254485132449-2.64281013582765i</v>
      </c>
      <c r="S1814" t="str">
        <f t="shared" si="927"/>
        <v>0.0772807763204499i</v>
      </c>
      <c r="T1814" t="str">
        <f t="shared" si="928"/>
        <v>0.204238418964314-0.0255996037706666i</v>
      </c>
      <c r="U1814" t="str">
        <f t="shared" si="929"/>
        <v>0.0001-947.350851737473i</v>
      </c>
      <c r="V1814" t="str">
        <f t="shared" si="930"/>
        <v>0.00002-0.0151952283301574i</v>
      </c>
      <c r="W1814" t="str">
        <f t="shared" si="931"/>
        <v>0.0000199993584529566-0.0151949846075068i</v>
      </c>
      <c r="X1814" t="str">
        <f t="shared" si="932"/>
        <v>0.000838367991200855-0.0151486132252217i</v>
      </c>
      <c r="Y1814" t="str">
        <f t="shared" si="933"/>
        <v>0.009+1.05557513160617i</v>
      </c>
      <c r="Z1814" t="str">
        <f t="shared" si="934"/>
        <v>-0.17461298669339-0.011320667539185i</v>
      </c>
      <c r="AA1814" t="str">
        <f t="shared" si="935"/>
        <v>0.109054263984079-11.5327001686692i</v>
      </c>
      <c r="AB1814" t="str">
        <f t="shared" si="936"/>
        <v>1.3904694762293-0.174283897354768i</v>
      </c>
      <c r="AC1814" t="str">
        <f t="shared" si="937"/>
        <v>1.60654948692566-2.41281450093306i</v>
      </c>
      <c r="AD1814" t="str">
        <f t="shared" si="938"/>
        <v>0.315896154066662+0.365948841757318i</v>
      </c>
      <c r="AE1814" t="str">
        <f t="shared" si="939"/>
        <v>-0.0510167857726509-0.0674755755733281i</v>
      </c>
      <c r="AF1814" t="str">
        <f t="shared" si="940"/>
        <v>-14.5417426711822-1.97596615238725i</v>
      </c>
      <c r="AG1814" t="str">
        <f t="shared" si="941"/>
        <v>1.01540247769172-0.0130436829986482i</v>
      </c>
      <c r="AH1814" t="str">
        <f t="shared" si="942"/>
        <v>0.585527396607516+1.07312849451879i</v>
      </c>
      <c r="AI1814">
        <f t="shared" si="943"/>
        <v>1.7448054601604723</v>
      </c>
      <c r="AJ1814">
        <f t="shared" si="944"/>
        <v>61.381945589122118</v>
      </c>
      <c r="AK1814"/>
      <c r="AL1814"/>
      <c r="AM1814"/>
      <c r="AN1814"/>
    </row>
    <row r="1815" spans="1:40" x14ac:dyDescent="0.25">
      <c r="A1815"/>
      <c r="B1815">
        <f t="shared" si="910"/>
        <v>168100</v>
      </c>
      <c r="C1815" s="237" t="str">
        <f t="shared" si="913"/>
        <v>-2.70462648238856E-06+0.0145688426923551i</v>
      </c>
      <c r="D1815" s="208" t="str">
        <f t="shared" si="914"/>
        <v>-5.95702669247565+0.111694460641389i</v>
      </c>
      <c r="E1815" t="str">
        <f t="shared" si="915"/>
        <v>2870</v>
      </c>
      <c r="F1815" t="str">
        <f t="shared" si="916"/>
        <v>0.777000777000777</v>
      </c>
      <c r="G1815" t="str">
        <f t="shared" si="911"/>
        <v>0.777000777000777</v>
      </c>
      <c r="H1815" t="str">
        <f t="shared" si="917"/>
        <v>8.58532709920176+2.08664587139945i</v>
      </c>
      <c r="I1815" t="str">
        <f t="shared" si="918"/>
        <v>660.127156335555i</v>
      </c>
      <c r="J1815" t="str">
        <f t="shared" si="912"/>
        <v>-371.738398895086+142.770188965354i</v>
      </c>
      <c r="K1815" t="str">
        <f t="shared" si="919"/>
        <v>0.59434215833821-1.54752055690079i</v>
      </c>
      <c r="L1815" t="str">
        <f t="shared" si="920"/>
        <v>0.0485972509193317-0.106331011582443i</v>
      </c>
      <c r="M1815" t="str">
        <f t="shared" si="921"/>
        <v>0.642939409257542-1.65385156848323i</v>
      </c>
      <c r="N1815" t="str">
        <f t="shared" si="922"/>
        <v>-0.745508323800709i</v>
      </c>
      <c r="O1815" t="str">
        <f t="shared" si="923"/>
        <v>0.734743178217905-0.678345385524404i</v>
      </c>
      <c r="P1815" t="str">
        <f t="shared" si="924"/>
        <v>0.265256821782095+0.678345385524404i</v>
      </c>
      <c r="Q1815" t="str">
        <f t="shared" si="925"/>
        <v>-0.265256821782095+0.0671629382763049i</v>
      </c>
      <c r="R1815" t="str">
        <f t="shared" si="926"/>
        <v>-0.33125198210666-2.64118840467773i</v>
      </c>
      <c r="S1815" t="str">
        <f t="shared" si="927"/>
        <v>0.0773267767825453i</v>
      </c>
      <c r="T1815" t="str">
        <f t="shared" si="928"/>
        <v>0.204234586209162-0.0256146480791374i</v>
      </c>
      <c r="U1815" t="str">
        <f t="shared" si="929"/>
        <v>0.0001-946.78728787564i</v>
      </c>
      <c r="V1815" t="str">
        <f t="shared" si="930"/>
        <v>0.00002-0.0151861889319836i</v>
      </c>
      <c r="W1815" t="str">
        <f t="shared" si="931"/>
        <v>0.0000199993584529566-0.0151859453543202i</v>
      </c>
      <c r="X1815" t="str">
        <f t="shared" si="932"/>
        <v>0.000837397439459106-0.0151396539583314i</v>
      </c>
      <c r="Y1815" t="str">
        <f t="shared" si="933"/>
        <v>0.009+1.05620345013689i</v>
      </c>
      <c r="Z1815" t="str">
        <f t="shared" si="934"/>
        <v>-0.174403030442317-0.011300403723384i</v>
      </c>
      <c r="AA1815" t="str">
        <f t="shared" si="935"/>
        <v>0.108910060520277-11.52564199475i</v>
      </c>
      <c r="AB1815" t="str">
        <f t="shared" si="936"/>
        <v>1.3904433825635-0.17438632006165i</v>
      </c>
      <c r="AC1815" t="str">
        <f t="shared" si="937"/>
        <v>1.60556175803546-2.41170680674281i</v>
      </c>
      <c r="AD1815" t="str">
        <f t="shared" si="938"/>
        <v>0.316054487916728+0.366130070554255i</v>
      </c>
      <c r="AE1815" t="str">
        <f t="shared" si="939"/>
        <v>-0.0509834428650377-0.0674257371527676i</v>
      </c>
      <c r="AF1815" t="str">
        <f t="shared" si="940"/>
        <v>-14.5423537916774-1.97495141075806i</v>
      </c>
      <c r="AG1815" t="str">
        <f t="shared" si="941"/>
        <v>1.01540058638106-0.01304233738212i</v>
      </c>
      <c r="AH1815" t="str">
        <f t="shared" si="942"/>
        <v>0.585257614283926+1.07233725154076i</v>
      </c>
      <c r="AI1815">
        <f t="shared" si="943"/>
        <v>1.738950343262313</v>
      </c>
      <c r="AJ1815">
        <f t="shared" si="944"/>
        <v>61.375278396712943</v>
      </c>
      <c r="AK1815"/>
      <c r="AL1815"/>
      <c r="AM1815"/>
      <c r="AN1815"/>
    </row>
    <row r="1816" spans="1:40" x14ac:dyDescent="0.25">
      <c r="A1816"/>
      <c r="B1816">
        <f t="shared" si="910"/>
        <v>168200</v>
      </c>
      <c r="C1816" s="237" t="str">
        <f t="shared" si="913"/>
        <v>-0.0000027014114735918+0.0145601810742284i</v>
      </c>
      <c r="D1816" s="208" t="str">
        <f t="shared" si="914"/>
        <v>-5.95702666782726+0.111628054902418i</v>
      </c>
      <c r="E1816" t="str">
        <f t="shared" si="915"/>
        <v>2870</v>
      </c>
      <c r="F1816" t="str">
        <f t="shared" si="916"/>
        <v>0.777000777000777</v>
      </c>
      <c r="G1816" t="str">
        <f t="shared" si="911"/>
        <v>0.777000777000777</v>
      </c>
      <c r="H1816" t="str">
        <f t="shared" si="917"/>
        <v>8.58593724859865+2.08556566888688i</v>
      </c>
      <c r="I1816" t="str">
        <f t="shared" si="918"/>
        <v>660.519855417254i</v>
      </c>
      <c r="J1816" t="str">
        <f t="shared" si="912"/>
        <v>-372.182003019952+142.855120666107i</v>
      </c>
      <c r="K1816" t="str">
        <f t="shared" si="919"/>
        <v>0.593723071005801-1.54683318858813i</v>
      </c>
      <c r="L1816" t="str">
        <f t="shared" si="920"/>
        <v>0.0485494549299091-0.106289626140304i</v>
      </c>
      <c r="M1816" t="str">
        <f t="shared" si="921"/>
        <v>0.64227252593571-1.65312281472843i</v>
      </c>
      <c r="N1816" t="str">
        <f t="shared" si="922"/>
        <v>-0.745951814772631i</v>
      </c>
      <c r="O1816" t="str">
        <f t="shared" si="923"/>
        <v>0.73444226591724-0.67867117077002i</v>
      </c>
      <c r="P1816" t="str">
        <f t="shared" si="924"/>
        <v>0.26555773408276+0.67867117077002i</v>
      </c>
      <c r="Q1816" t="str">
        <f t="shared" si="925"/>
        <v>-0.26555773408276+0.0672806440026109i</v>
      </c>
      <c r="R1816" t="str">
        <f t="shared" si="926"/>
        <v>-0.331249477525447-2.63956857202664i</v>
      </c>
      <c r="S1816" t="str">
        <f t="shared" si="927"/>
        <v>0.0773727772446409i</v>
      </c>
      <c r="T1816" t="str">
        <f t="shared" si="928"/>
        <v>0.204230751145372-0.0256296920369801i</v>
      </c>
      <c r="U1816" t="str">
        <f t="shared" si="929"/>
        <v>0.0001-946.224394125415i</v>
      </c>
      <c r="V1816" t="str">
        <f t="shared" si="930"/>
        <v>0.00002-0.0151771602822024i</v>
      </c>
      <c r="W1816" t="str">
        <f t="shared" si="931"/>
        <v>0.0000199993584529565-0.0151769168493538i</v>
      </c>
      <c r="X1816" t="str">
        <f t="shared" si="932"/>
        <v>0.000836428611569486-0.0151307052515363i</v>
      </c>
      <c r="Y1816" t="str">
        <f t="shared" si="933"/>
        <v>0.009+1.05683176866761i</v>
      </c>
      <c r="Z1816" t="str">
        <f t="shared" si="934"/>
        <v>-0.174193453974361-0.0112801889391583i</v>
      </c>
      <c r="AA1816" t="str">
        <f t="shared" si="935"/>
        <v>0.108766149428645-11.5185925702979i</v>
      </c>
      <c r="AB1816" t="str">
        <f t="shared" si="936"/>
        <v>1.39041727318033-0.174488740381431i</v>
      </c>
      <c r="AC1816" t="str">
        <f t="shared" si="937"/>
        <v>1.6045754965124-2.41059984031902i</v>
      </c>
      <c r="AD1816" t="str">
        <f t="shared" si="938"/>
        <v>0.316212901233069+0.366311233167505i</v>
      </c>
      <c r="AE1816" t="str">
        <f t="shared" si="939"/>
        <v>-0.0509501575363763-0.0673759602059636i</v>
      </c>
      <c r="AF1816" t="str">
        <f t="shared" si="940"/>
        <v>-14.5429639164259-1.97393761398446i</v>
      </c>
      <c r="AG1816" t="str">
        <f t="shared" si="941"/>
        <v>1.01539869485258-0.0130409968310744i</v>
      </c>
      <c r="AH1816" t="str">
        <f t="shared" si="942"/>
        <v>0.584988263722103+1.07154699540041i</v>
      </c>
      <c r="AI1816">
        <f t="shared" si="943"/>
        <v>1.7330990291713844</v>
      </c>
      <c r="AJ1816">
        <f t="shared" si="944"/>
        <v>61.368606613539157</v>
      </c>
      <c r="AK1816"/>
      <c r="AL1816"/>
      <c r="AM1816"/>
      <c r="AN1816"/>
    </row>
    <row r="1817" spans="1:40" x14ac:dyDescent="0.25">
      <c r="A1817"/>
      <c r="B1817">
        <f t="shared" si="910"/>
        <v>168300</v>
      </c>
      <c r="C1817" s="237" t="str">
        <f t="shared" si="913"/>
        <v>-0.0000026982021939455+0.0145515297491704i</v>
      </c>
      <c r="D1817" s="208" t="str">
        <f t="shared" si="914"/>
        <v>-5.95702664322278+0.111561728076973i</v>
      </c>
      <c r="E1817" t="str">
        <f t="shared" si="915"/>
        <v>2870</v>
      </c>
      <c r="F1817" t="str">
        <f t="shared" si="916"/>
        <v>0.777000777000777</v>
      </c>
      <c r="G1817" t="str">
        <f t="shared" si="911"/>
        <v>0.777000777000777</v>
      </c>
      <c r="H1817" t="str">
        <f t="shared" si="917"/>
        <v>8.58654640431361+2.08448648901316i</v>
      </c>
      <c r="I1817" t="str">
        <f t="shared" si="918"/>
        <v>660.912554498953i</v>
      </c>
      <c r="J1817" t="str">
        <f t="shared" si="912"/>
        <v>-372.625870959343+142.94005236686i</v>
      </c>
      <c r="K1817" t="str">
        <f t="shared" si="919"/>
        <v>0.593104905019455-1.54614629100536i</v>
      </c>
      <c r="L1817" t="str">
        <f t="shared" si="920"/>
        <v>0.0485017245231225-0.106248259940628i</v>
      </c>
      <c r="M1817" t="str">
        <f t="shared" si="921"/>
        <v>0.641606629542578-1.65239455094599i</v>
      </c>
      <c r="N1817" t="str">
        <f t="shared" si="922"/>
        <v>-0.746395305744552i</v>
      </c>
      <c r="O1817" t="str">
        <f t="shared" si="923"/>
        <v>0.734141209163358-0.678996822531713i</v>
      </c>
      <c r="P1817" t="str">
        <f t="shared" si="924"/>
        <v>0.265858790836642+0.678996822531713i</v>
      </c>
      <c r="Q1817" t="str">
        <f t="shared" si="925"/>
        <v>-0.265858790836642+0.067398483212839i</v>
      </c>
      <c r="R1817" t="str">
        <f t="shared" si="926"/>
        <v>-0.33124697138869-2.6379506344896i</v>
      </c>
      <c r="S1817" t="str">
        <f t="shared" si="927"/>
        <v>0.0774187777067363i</v>
      </c>
      <c r="T1817" t="str">
        <f t="shared" si="928"/>
        <v>0.204226913772894-0.0256447356439706i</v>
      </c>
      <c r="U1817" t="str">
        <f t="shared" si="929"/>
        <v>0.0001-945.662169292311i</v>
      </c>
      <c r="V1817" t="str">
        <f t="shared" si="930"/>
        <v>0.00002-0.0151681423616545i</v>
      </c>
      <c r="W1817" t="str">
        <f t="shared" si="931"/>
        <v>0.0000199993584529566-0.0151678990734486i</v>
      </c>
      <c r="X1817" t="str">
        <f t="shared" si="932"/>
        <v>0.000835461503455936-0.0151217670862324i</v>
      </c>
      <c r="Y1817" t="str">
        <f t="shared" si="933"/>
        <v>0.009+1.05746008719832i</v>
      </c>
      <c r="Z1817" t="str">
        <f t="shared" si="934"/>
        <v>-0.173984256370978-0.0112600230373889i</v>
      </c>
      <c r="AA1817" t="str">
        <f t="shared" si="935"/>
        <v>0.108622529906928-11.5115518788548i</v>
      </c>
      <c r="AB1817" t="str">
        <f t="shared" si="936"/>
        <v>1.39039114807945-0.174591158312586i</v>
      </c>
      <c r="AC1817" t="str">
        <f t="shared" si="937"/>
        <v>1.60359069962603-2.4094936014029i</v>
      </c>
      <c r="AD1817" t="str">
        <f t="shared" si="938"/>
        <v>0.316371393990282+0.366492329564502i</v>
      </c>
      <c r="AE1817" t="str">
        <f t="shared" si="939"/>
        <v>-0.0509169296465263-0.0673262446096487i</v>
      </c>
      <c r="AF1817" t="str">
        <f t="shared" si="940"/>
        <v>-14.5435730475364-1.97292476093619i</v>
      </c>
      <c r="AG1817" t="str">
        <f t="shared" si="941"/>
        <v>1.01539680310481-0.013039661334971i</v>
      </c>
      <c r="AH1817" t="str">
        <f t="shared" si="942"/>
        <v>0.584719343915182+1.07075772411669i</v>
      </c>
      <c r="AI1817">
        <f t="shared" si="943"/>
        <v>1.7272515124294308</v>
      </c>
      <c r="AJ1817">
        <f t="shared" si="944"/>
        <v>61.361930245010065</v>
      </c>
      <c r="AK1817"/>
      <c r="AL1817"/>
      <c r="AM1817"/>
      <c r="AN1817"/>
    </row>
    <row r="1818" spans="1:40" x14ac:dyDescent="0.25">
      <c r="A1818"/>
      <c r="B1818">
        <f t="shared" si="910"/>
        <v>168400</v>
      </c>
      <c r="C1818" s="237" t="str">
        <f t="shared" si="913"/>
        <v>-2.69499862984528E-06+0.0145428886988442i</v>
      </c>
      <c r="D1818" s="208" t="str">
        <f t="shared" si="914"/>
        <v>-5.95702661866212+0.111495480024472i</v>
      </c>
      <c r="E1818" t="str">
        <f t="shared" si="915"/>
        <v>2870</v>
      </c>
      <c r="F1818" t="str">
        <f t="shared" si="916"/>
        <v>0.777000777000777</v>
      </c>
      <c r="G1818" t="str">
        <f t="shared" si="911"/>
        <v>0.777000777000777</v>
      </c>
      <c r="H1818" t="str">
        <f t="shared" si="917"/>
        <v>8.58715456845012+2.08340833050871i</v>
      </c>
      <c r="I1818" t="str">
        <f t="shared" si="918"/>
        <v>661.305253580651i</v>
      </c>
      <c r="J1818" t="str">
        <f t="shared" si="912"/>
        <v>-373.07000271326+143.024984067612i</v>
      </c>
      <c r="K1818" t="str">
        <f t="shared" si="919"/>
        <v>0.592487658650792-1.54545986396288i</v>
      </c>
      <c r="L1818" t="str">
        <f t="shared" si="920"/>
        <v>0.0484540595893211-0.10620691299916i</v>
      </c>
      <c r="M1818" t="str">
        <f t="shared" si="921"/>
        <v>0.640941718240113-1.65166677696204i</v>
      </c>
      <c r="N1818" t="str">
        <f t="shared" si="922"/>
        <v>-0.746838796716474i</v>
      </c>
      <c r="O1818" t="str">
        <f t="shared" si="923"/>
        <v>0.73384000801547-0.679322340745434i</v>
      </c>
      <c r="P1818" t="str">
        <f t="shared" si="924"/>
        <v>0.26615999198453+0.679322340745434i</v>
      </c>
      <c r="Q1818" t="str">
        <f t="shared" si="925"/>
        <v>-0.26615999198453+0.0675164559710401i</v>
      </c>
      <c r="R1818" t="str">
        <f t="shared" si="926"/>
        <v>-0.331244463696275-2.63633458868987i</v>
      </c>
      <c r="S1818" t="str">
        <f t="shared" si="927"/>
        <v>0.0774647781688319i</v>
      </c>
      <c r="T1818" t="str">
        <f t="shared" si="928"/>
        <v>0.204223074091679-0.0256597788998856i</v>
      </c>
      <c r="U1818" t="str">
        <f t="shared" si="929"/>
        <v>0.0001-945.100612184654i</v>
      </c>
      <c r="V1818" t="str">
        <f t="shared" si="930"/>
        <v>0.00002-0.0151591351512259i</v>
      </c>
      <c r="W1818" t="str">
        <f t="shared" si="931"/>
        <v>0.0000199993584529566-0.0151588920074909i</v>
      </c>
      <c r="X1818" t="str">
        <f t="shared" si="932"/>
        <v>0.000834496111054406-0.0151128394438592i</v>
      </c>
      <c r="Y1818" t="str">
        <f t="shared" si="933"/>
        <v>0.009+1.05808840572904i</v>
      </c>
      <c r="Z1818" t="str">
        <f t="shared" si="934"/>
        <v>-0.173775436716406-0.0112399058695031i</v>
      </c>
      <c r="AA1818" t="str">
        <f t="shared" si="935"/>
        <v>0.108479201155651-11.5045199040044i</v>
      </c>
      <c r="AB1818" t="str">
        <f t="shared" si="936"/>
        <v>1.39036500726052-0.174693573853594i</v>
      </c>
      <c r="AC1818" t="str">
        <f t="shared" si="937"/>
        <v>1.60260736465174-2.40838808973401i</v>
      </c>
      <c r="AD1818" t="str">
        <f t="shared" si="938"/>
        <v>0.31652996616295+0.366673359712696i</v>
      </c>
      <c r="AE1818" t="str">
        <f t="shared" si="939"/>
        <v>-0.0508837590557708-0.0672765902408943i</v>
      </c>
      <c r="AF1818" t="str">
        <f t="shared" si="940"/>
        <v>-14.5441811871122-1.97191285048424i</v>
      </c>
      <c r="AG1818" t="str">
        <f t="shared" si="941"/>
        <v>1.01539491113629-0.0130383308832955i</v>
      </c>
      <c r="AH1818" t="str">
        <f t="shared" si="942"/>
        <v>0.584450853859168+1.06996943571397i</v>
      </c>
      <c r="AI1818">
        <f t="shared" si="943"/>
        <v>1.7214077875898028</v>
      </c>
      <c r="AJ1818">
        <f t="shared" si="944"/>
        <v>61.355249296529095</v>
      </c>
      <c r="AK1818"/>
      <c r="AL1818"/>
      <c r="AM1818"/>
      <c r="AN1818"/>
    </row>
    <row r="1819" spans="1:40" x14ac:dyDescent="0.25">
      <c r="A1819"/>
      <c r="B1819">
        <f t="shared" si="910"/>
        <v>168500</v>
      </c>
      <c r="C1819" s="237" t="str">
        <f t="shared" si="913"/>
        <v>-2.69180076772705E-06+0.0145342579049563i</v>
      </c>
      <c r="D1819" s="208" t="str">
        <f t="shared" si="914"/>
        <v>-5.95702659414518+0.111429310604665i</v>
      </c>
      <c r="E1819" t="str">
        <f t="shared" si="915"/>
        <v>2870</v>
      </c>
      <c r="F1819" t="str">
        <f t="shared" si="916"/>
        <v>0.777000777000777</v>
      </c>
      <c r="G1819" t="str">
        <f t="shared" si="911"/>
        <v>0.777000777000777</v>
      </c>
      <c r="H1819" t="str">
        <f t="shared" si="917"/>
        <v>8.58776174310628+2.08233119210555i</v>
      </c>
      <c r="I1819" t="str">
        <f t="shared" si="918"/>
        <v>661.69795266235i</v>
      </c>
      <c r="J1819" t="str">
        <f t="shared" si="912"/>
        <v>-373.514398281702+143.109915768365i</v>
      </c>
      <c r="K1819" t="str">
        <f t="shared" si="919"/>
        <v>0.591871330175229-1.54477390727009i</v>
      </c>
      <c r="L1819" t="str">
        <f t="shared" si="920"/>
        <v>0.0484064600190559-0.106165585331514i</v>
      </c>
      <c r="M1819" t="str">
        <f t="shared" si="921"/>
        <v>0.640277790194285-1.6509394926016i</v>
      </c>
      <c r="N1819" t="str">
        <f t="shared" si="922"/>
        <v>-0.747282287688396i</v>
      </c>
      <c r="O1819" t="str">
        <f t="shared" si="923"/>
        <v>0.733538662532819-0.679647725347156i</v>
      </c>
      <c r="P1819" t="str">
        <f t="shared" si="924"/>
        <v>0.266461337467181+0.679647725347156i</v>
      </c>
      <c r="Q1819" t="str">
        <f t="shared" si="925"/>
        <v>-0.266461337467181+0.06763456234124i</v>
      </c>
      <c r="R1819" t="str">
        <f t="shared" si="926"/>
        <v>-0.331241954448063-2.63472043125872i</v>
      </c>
      <c r="S1819" t="str">
        <f t="shared" si="927"/>
        <v>0.0775107786309273i</v>
      </c>
      <c r="T1819" t="str">
        <f t="shared" si="928"/>
        <v>0.204219232101676-0.0256748218044995i</v>
      </c>
      <c r="U1819" t="str">
        <f t="shared" si="929"/>
        <v>0.0001-944.539721613623i</v>
      </c>
      <c r="V1819" t="str">
        <f t="shared" si="930"/>
        <v>0.00002-0.0151501386318483i</v>
      </c>
      <c r="W1819" t="str">
        <f t="shared" si="931"/>
        <v>0.0000199993584529565-0.0151498956324128i</v>
      </c>
      <c r="X1819" t="str">
        <f t="shared" si="932"/>
        <v>0.000833532430312872-0.0151039223059i</v>
      </c>
      <c r="Y1819" t="str">
        <f t="shared" si="933"/>
        <v>0.009+1.05871672425976i</v>
      </c>
      <c r="Z1819" t="str">
        <f t="shared" si="934"/>
        <v>-0.173566994097662-0.0112198372874727i</v>
      </c>
      <c r="AA1819" t="str">
        <f t="shared" si="935"/>
        <v>0.108336162378104-11.4974966293719i</v>
      </c>
      <c r="AB1819" t="str">
        <f t="shared" si="936"/>
        <v>1.3903388507232-0.17479598700292i</v>
      </c>
      <c r="AC1819" t="str">
        <f t="shared" si="937"/>
        <v>1.60162548887092-2.40728330505031i</v>
      </c>
      <c r="AD1819" t="str">
        <f t="shared" si="938"/>
        <v>0.316688617725639+0.366854323579526i</v>
      </c>
      <c r="AE1819" t="str">
        <f t="shared" si="939"/>
        <v>-0.0508506456248148-0.0672269969771059i</v>
      </c>
      <c r="AF1819" t="str">
        <f t="shared" si="940"/>
        <v>-14.5447883372515-1.97090188150088i</v>
      </c>
      <c r="AG1819" t="str">
        <f t="shared" si="941"/>
        <v>1.01539301894559-0.0130370054655591i</v>
      </c>
      <c r="AH1819" t="str">
        <f t="shared" si="942"/>
        <v>0.584182792552921+1.06918212822192i</v>
      </c>
      <c r="AI1819">
        <f t="shared" si="943"/>
        <v>1.7155678492167672</v>
      </c>
      <c r="AJ1819">
        <f t="shared" si="944"/>
        <v>61.34856377349174</v>
      </c>
      <c r="AK1819"/>
      <c r="AL1819"/>
      <c r="AM1819"/>
      <c r="AN1819"/>
    </row>
    <row r="1820" spans="1:40" x14ac:dyDescent="0.25">
      <c r="A1820"/>
      <c r="B1820">
        <f t="shared" si="910"/>
        <v>168600</v>
      </c>
      <c r="C1820" s="237" t="str">
        <f t="shared" si="913"/>
        <v>-2.68860859406709E-06+0.0145256373492572i</v>
      </c>
      <c r="D1820" s="208" t="str">
        <f t="shared" si="914"/>
        <v>-5.95702656967185+0.111363219677639i</v>
      </c>
      <c r="E1820" t="str">
        <f t="shared" si="915"/>
        <v>2870</v>
      </c>
      <c r="F1820" t="str">
        <f t="shared" si="916"/>
        <v>0.777000777000777</v>
      </c>
      <c r="G1820" t="str">
        <f t="shared" si="911"/>
        <v>0.777000777000777</v>
      </c>
      <c r="H1820" t="str">
        <f t="shared" si="917"/>
        <v>8.58836793037472+2.08125507253727i</v>
      </c>
      <c r="I1820" t="str">
        <f t="shared" si="918"/>
        <v>662.090651744049i</v>
      </c>
      <c r="J1820" t="str">
        <f t="shared" si="912"/>
        <v>-373.959057664671+143.194847469118i</v>
      </c>
      <c r="K1820" t="str">
        <f t="shared" si="919"/>
        <v>0.591255917871928-1.54408842073547i</v>
      </c>
      <c r="L1820" t="str">
        <f t="shared" si="920"/>
        <v>0.048358925703079-0.106124276953179i</v>
      </c>
      <c r="M1820" t="str">
        <f t="shared" si="921"/>
        <v>0.639614843575007-1.65021269768865i</v>
      </c>
      <c r="N1820" t="str">
        <f t="shared" si="922"/>
        <v>-0.747725778660318i</v>
      </c>
      <c r="O1820" t="str">
        <f t="shared" si="923"/>
        <v>0.733237172774674-0.679972976272883i</v>
      </c>
      <c r="P1820" t="str">
        <f t="shared" si="924"/>
        <v>0.266762827225326+0.679972976272883i</v>
      </c>
      <c r="Q1820" t="str">
        <f t="shared" si="925"/>
        <v>-0.266762827225326+0.067752802387435i</v>
      </c>
      <c r="R1820" t="str">
        <f t="shared" si="926"/>
        <v>-0.331239443643955-2.63310815883544i</v>
      </c>
      <c r="S1820" t="str">
        <f t="shared" si="927"/>
        <v>0.0775567790930229i</v>
      </c>
      <c r="T1820" t="str">
        <f t="shared" si="928"/>
        <v>0.204215387802836-0.02568986435759i</v>
      </c>
      <c r="U1820" t="str">
        <f t="shared" si="929"/>
        <v>0.0001-943.979496393209i</v>
      </c>
      <c r="V1820" t="str">
        <f t="shared" si="930"/>
        <v>0.00002-0.0151411527844985i</v>
      </c>
      <c r="W1820" t="str">
        <f t="shared" si="931"/>
        <v>0.0000199993584529565-0.0151409099291912i</v>
      </c>
      <c r="X1820" t="str">
        <f t="shared" si="932"/>
        <v>0.000832570457191215-0.0150950156538812i</v>
      </c>
      <c r="Y1820" t="str">
        <f t="shared" si="933"/>
        <v>0.009+1.05934504279048i</v>
      </c>
      <c r="Z1820" t="str">
        <f t="shared" si="934"/>
        <v>-0.173358927604528-0.0111998171438106i</v>
      </c>
      <c r="AA1820" t="str">
        <f t="shared" si="935"/>
        <v>0.108193412780331-11.4904820386241i</v>
      </c>
      <c r="AB1820" t="str">
        <f t="shared" si="936"/>
        <v>1.39031267846716-0.17489839775905i</v>
      </c>
      <c r="AC1820" t="str">
        <f t="shared" si="937"/>
        <v>1.60064506957074-2.4061792470882i</v>
      </c>
      <c r="AD1820" t="str">
        <f t="shared" si="938"/>
        <v>0.316847348652897+0.367035221132454i</v>
      </c>
      <c r="AE1820" t="str">
        <f t="shared" si="939"/>
        <v>-0.0508175892147826-0.0671774646960267i</v>
      </c>
      <c r="AF1820" t="str">
        <f t="shared" si="940"/>
        <v>-14.5453945000466-1.96989185285963i</v>
      </c>
      <c r="AG1820" t="str">
        <f t="shared" si="941"/>
        <v>1.01539112653124-0.0130356850712987i</v>
      </c>
      <c r="AH1820" t="str">
        <f t="shared" si="942"/>
        <v>0.583915158998139+1.06839579967563i</v>
      </c>
      <c r="AI1820">
        <f t="shared" si="943"/>
        <v>1.7097316918863148</v>
      </c>
      <c r="AJ1820">
        <f t="shared" si="944"/>
        <v>61.341873681288952</v>
      </c>
      <c r="AK1820"/>
      <c r="AL1820"/>
      <c r="AM1820"/>
      <c r="AN1820"/>
    </row>
    <row r="1821" spans="1:40" x14ac:dyDescent="0.25">
      <c r="A1821"/>
      <c r="B1821">
        <f t="shared" si="910"/>
        <v>168700</v>
      </c>
      <c r="C1821" s="237" t="str">
        <f t="shared" si="913"/>
        <v>-0.0000026854220953816+0.01451702701354i</v>
      </c>
      <c r="D1821" s="208" t="str">
        <f t="shared" si="914"/>
        <v>-5.95702654524202+0.111297207103807i</v>
      </c>
      <c r="E1821" t="str">
        <f t="shared" si="915"/>
        <v>2870</v>
      </c>
      <c r="F1821" t="str">
        <f t="shared" si="916"/>
        <v>0.777000777000777</v>
      </c>
      <c r="G1821" t="str">
        <f t="shared" si="911"/>
        <v>0.777000777000777</v>
      </c>
      <c r="H1821" t="str">
        <f t="shared" si="917"/>
        <v>8.58897313234275+2.08017997053907i</v>
      </c>
      <c r="I1821" t="str">
        <f t="shared" si="918"/>
        <v>662.483350825748i</v>
      </c>
      <c r="J1821" t="str">
        <f t="shared" si="912"/>
        <v>-374.403980862164+143.279779169871i</v>
      </c>
      <c r="K1821" t="str">
        <f t="shared" si="919"/>
        <v>0.590641420023831-1.5434034041665i</v>
      </c>
      <c r="L1821" t="str">
        <f t="shared" si="920"/>
        <v>0.0483114565323426-0.106082987879513i</v>
      </c>
      <c r="M1821" t="str">
        <f t="shared" si="921"/>
        <v>0.638952876556174-1.64948639204601i</v>
      </c>
      <c r="N1821" t="str">
        <f t="shared" si="922"/>
        <v>-0.74816926963224i</v>
      </c>
      <c r="O1821" t="str">
        <f t="shared" si="923"/>
        <v>0.732935538800334-0.680298093458643i</v>
      </c>
      <c r="P1821" t="str">
        <f t="shared" si="924"/>
        <v>0.267064461199666+0.680298093458643i</v>
      </c>
      <c r="Q1821" t="str">
        <f t="shared" si="925"/>
        <v>-0.267064461199666+0.0678711761735969i</v>
      </c>
      <c r="R1821" t="str">
        <f t="shared" si="926"/>
        <v>-0.331236931283824-2.63149776806727i</v>
      </c>
      <c r="S1821" t="str">
        <f t="shared" si="927"/>
        <v>0.0776027795551185i</v>
      </c>
      <c r="T1821" t="str">
        <f t="shared" si="928"/>
        <v>0.204211541195111-0.0257049065589325i</v>
      </c>
      <c r="U1821" t="str">
        <f t="shared" si="929"/>
        <v>0.0001-943.419935340218i</v>
      </c>
      <c r="V1821" t="str">
        <f t="shared" si="930"/>
        <v>0.00002-0.0151321775901982i</v>
      </c>
      <c r="W1821" t="str">
        <f t="shared" si="931"/>
        <v>0.0000199993584529566-0.0151319348788484i</v>
      </c>
      <c r="X1821" t="str">
        <f t="shared" si="932"/>
        <v>0.000831610187661238-0.0150861194693721i</v>
      </c>
      <c r="Y1821" t="str">
        <f t="shared" si="933"/>
        <v>0.009+1.0599733613212i</v>
      </c>
      <c r="Z1821" t="str">
        <f t="shared" si="934"/>
        <v>-0.173151236329534-0.0111798452915697i</v>
      </c>
      <c r="AA1821" t="str">
        <f t="shared" si="935"/>
        <v>0.108050951571116-11.483476115469i</v>
      </c>
      <c r="AB1821" t="str">
        <f t="shared" si="936"/>
        <v>1.39028649049207-0.175000806120455i</v>
      </c>
      <c r="AC1821" t="str">
        <f t="shared" si="937"/>
        <v>1.59966610404432-2.40507591558239i</v>
      </c>
      <c r="AD1821" t="str">
        <f t="shared" si="938"/>
        <v>0.317006158919271+0.36721605233894i</v>
      </c>
      <c r="AE1821" t="str">
        <f t="shared" si="939"/>
        <v>-0.050784589687218-0.0671279932757303i</v>
      </c>
      <c r="AF1821" t="str">
        <f t="shared" si="940"/>
        <v>-14.5459996775848-1.96888276343526i</v>
      </c>
      <c r="AG1821" t="str">
        <f t="shared" si="941"/>
        <v>1.01538923389182-0.0130343696900774i</v>
      </c>
      <c r="AH1821" t="str">
        <f t="shared" si="942"/>
        <v>0.583647952199363+1.0676104481154i</v>
      </c>
      <c r="AI1821">
        <f t="shared" si="943"/>
        <v>1.7038993101849877</v>
      </c>
      <c r="AJ1821">
        <f t="shared" si="944"/>
        <v>61.33517902530216</v>
      </c>
      <c r="AK1821"/>
      <c r="AL1821"/>
      <c r="AM1821"/>
      <c r="AN1821"/>
    </row>
    <row r="1822" spans="1:40" x14ac:dyDescent="0.25">
      <c r="A1822"/>
      <c r="B1822">
        <f t="shared" si="910"/>
        <v>168800</v>
      </c>
      <c r="C1822" s="237" t="str">
        <f t="shared" si="913"/>
        <v>-2.68224125822677E-06+0.0145084268796414i</v>
      </c>
      <c r="D1822" s="208" t="str">
        <f t="shared" si="914"/>
        <v>-5.9570265208556+0.111231272743917i</v>
      </c>
      <c r="E1822" t="str">
        <f t="shared" si="915"/>
        <v>2870</v>
      </c>
      <c r="F1822" t="str">
        <f t="shared" si="916"/>
        <v>0.777000777000777</v>
      </c>
      <c r="G1822" t="str">
        <f t="shared" si="911"/>
        <v>0.777000777000777</v>
      </c>
      <c r="H1822" t="str">
        <f t="shared" si="917"/>
        <v>8.5895773510923+2.07910588484777i</v>
      </c>
      <c r="I1822" t="str">
        <f t="shared" si="918"/>
        <v>662.876049907446i</v>
      </c>
      <c r="J1822" t="str">
        <f t="shared" si="912"/>
        <v>-374.849167874184+143.364710870623i</v>
      </c>
      <c r="K1822" t="str">
        <f t="shared" si="919"/>
        <v>0.59002783491761-1.54271885736975i</v>
      </c>
      <c r="L1822" t="str">
        <f t="shared" si="920"/>
        <v>0.0482640523980006-0.106041718125749i</v>
      </c>
      <c r="M1822" t="str">
        <f t="shared" si="921"/>
        <v>0.638291887315611-1.6487605754955i</v>
      </c>
      <c r="N1822" t="str">
        <f t="shared" si="922"/>
        <v>-0.748612760604162i</v>
      </c>
      <c r="O1822" t="str">
        <f t="shared" si="923"/>
        <v>0.732633760669125-0.68062307684049i</v>
      </c>
      <c r="P1822" t="str">
        <f t="shared" si="924"/>
        <v>0.267366239330875+0.68062307684049i</v>
      </c>
      <c r="Q1822" t="str">
        <f t="shared" si="925"/>
        <v>-0.267366239330875+0.0679896837636721i</v>
      </c>
      <c r="R1822" t="str">
        <f t="shared" si="926"/>
        <v>-0.331234417367546-2.62988925560938i</v>
      </c>
      <c r="S1822" t="str">
        <f t="shared" si="927"/>
        <v>0.0776487800172139i</v>
      </c>
      <c r="T1822" t="str">
        <f t="shared" si="928"/>
        <v>0.204207692278447-0.0257199484083026i</v>
      </c>
      <c r="U1822" t="str">
        <f t="shared" si="929"/>
        <v>0.0001-942.861037274265i</v>
      </c>
      <c r="V1822" t="str">
        <f t="shared" si="930"/>
        <v>0.00002-0.0151232130300145i</v>
      </c>
      <c r="W1822" t="str">
        <f t="shared" si="931"/>
        <v>0.0000199993584529566-0.0151229704624516i</v>
      </c>
      <c r="X1822" t="str">
        <f t="shared" si="932"/>
        <v>0.000830651617706608-0.0150772337339855i</v>
      </c>
      <c r="Y1822" t="str">
        <f t="shared" si="933"/>
        <v>0.009+1.06060167985191i</v>
      </c>
      <c r="Z1822" t="str">
        <f t="shared" si="934"/>
        <v>-0.172943919367961-0.01115992158434i</v>
      </c>
      <c r="AA1822" t="str">
        <f t="shared" si="935"/>
        <v>0.107908777961981-11.4764788436559i</v>
      </c>
      <c r="AB1822" t="str">
        <f t="shared" si="936"/>
        <v>1.39026028679756-0.175103212085607i</v>
      </c>
      <c r="AC1822" t="str">
        <f t="shared" si="937"/>
        <v>1.59868858959058-2.40397331026603i</v>
      </c>
      <c r="AD1822" t="str">
        <f t="shared" si="938"/>
        <v>0.317165048499279+0.367396817166444i</v>
      </c>
      <c r="AE1822" t="str">
        <f t="shared" si="939"/>
        <v>-0.0507516469040811-0.0670785825946243i</v>
      </c>
      <c r="AF1822" t="str">
        <f t="shared" si="940"/>
        <v>-14.5466038719479-1.96787461210385i</v>
      </c>
      <c r="AG1822" t="str">
        <f t="shared" si="941"/>
        <v>1.01538734102588-0.0130330593114831i</v>
      </c>
      <c r="AH1822" t="str">
        <f t="shared" si="942"/>
        <v>0.58338117116396+1.06682607158691i</v>
      </c>
      <c r="AI1822">
        <f t="shared" si="943"/>
        <v>1.6980706987109875</v>
      </c>
      <c r="AJ1822">
        <f t="shared" si="944"/>
        <v>61.328479810907943</v>
      </c>
      <c r="AK1822"/>
      <c r="AL1822"/>
      <c r="AM1822"/>
      <c r="AN1822"/>
    </row>
    <row r="1823" spans="1:40" x14ac:dyDescent="0.25">
      <c r="A1823"/>
      <c r="B1823">
        <f t="shared" si="910"/>
        <v>168900</v>
      </c>
      <c r="C1823" s="237" t="str">
        <f t="shared" si="913"/>
        <v>-2.67906606919855E-06+0.0144998369294409i</v>
      </c>
      <c r="D1823" s="208" t="str">
        <f t="shared" si="914"/>
        <v>-5.95702649651249+0.111165416459047i</v>
      </c>
      <c r="E1823" t="str">
        <f t="shared" si="915"/>
        <v>2870</v>
      </c>
      <c r="F1823" t="str">
        <f t="shared" si="916"/>
        <v>0.777000777000777</v>
      </c>
      <c r="G1823" t="str">
        <f t="shared" si="911"/>
        <v>0.777000777000777</v>
      </c>
      <c r="H1823" t="str">
        <f t="shared" si="917"/>
        <v>8.59018058869995+2.07803281420172i</v>
      </c>
      <c r="I1823" t="str">
        <f t="shared" si="918"/>
        <v>663.268748989145i</v>
      </c>
      <c r="J1823" t="str">
        <f t="shared" si="912"/>
        <v>-375.294618700729+143.449642571376i</v>
      </c>
      <c r="K1823" t="str">
        <f t="shared" si="919"/>
        <v>0.589415160843702-1.54203478015082i</v>
      </c>
      <c r="L1823" t="str">
        <f t="shared" si="920"/>
        <v>0.0482167131914058-0.10600046770699i</v>
      </c>
      <c r="M1823" t="str">
        <f t="shared" si="921"/>
        <v>0.637631874035108-1.64803524785781i</v>
      </c>
      <c r="N1823" t="str">
        <f t="shared" si="922"/>
        <v>-0.749056251576084i</v>
      </c>
      <c r="O1823" t="str">
        <f t="shared" si="923"/>
        <v>0.732331838440402-0.680947926354505i</v>
      </c>
      <c r="P1823" t="str">
        <f t="shared" si="924"/>
        <v>0.267668161559598+0.680947926354505i</v>
      </c>
      <c r="Q1823" t="str">
        <f t="shared" si="925"/>
        <v>-0.267668161559598+0.0681083252215791i</v>
      </c>
      <c r="R1823" t="str">
        <f t="shared" si="926"/>
        <v>-0.331231901895007-2.62828261812488i</v>
      </c>
      <c r="S1823" t="str">
        <f t="shared" si="927"/>
        <v>0.0776947804793095i</v>
      </c>
      <c r="T1823" t="str">
        <f t="shared" si="928"/>
        <v>0.204203841052797-0.0257349899054767i</v>
      </c>
      <c r="U1823" t="str">
        <f t="shared" si="929"/>
        <v>0.0001-942.302801017736i</v>
      </c>
      <c r="V1823" t="str">
        <f t="shared" si="930"/>
        <v>0.00002-0.0151142590850589i</v>
      </c>
      <c r="W1823" t="str">
        <f t="shared" si="931"/>
        <v>0.0000199993584529565-0.0151140166611126i</v>
      </c>
      <c r="X1823" t="str">
        <f t="shared" si="932"/>
        <v>0.000829694743322775-0.0150683584293766i</v>
      </c>
      <c r="Y1823" t="str">
        <f t="shared" si="933"/>
        <v>0.009+1.06122999838263i</v>
      </c>
      <c r="Z1823" t="str">
        <f t="shared" si="934"/>
        <v>-0.172736975817814-0.0111400458762452i</v>
      </c>
      <c r="AA1823" t="str">
        <f t="shared" si="935"/>
        <v>0.107766891167152-11.4694902069747i</v>
      </c>
      <c r="AB1823" t="str">
        <f t="shared" si="936"/>
        <v>1.39023406738331-0.175205615652984i</v>
      </c>
      <c r="AC1823" t="str">
        <f t="shared" si="937"/>
        <v>1.59771252351433-2.40287143087071i</v>
      </c>
      <c r="AD1823" t="str">
        <f t="shared" si="938"/>
        <v>0.317324017367436+0.36757751558244i</v>
      </c>
      <c r="AE1823" t="str">
        <f t="shared" si="939"/>
        <v>-0.0507187607277457-0.0670292325314437i</v>
      </c>
      <c r="AF1823" t="str">
        <f t="shared" si="940"/>
        <v>-14.5472070852124-1.96686739774267i</v>
      </c>
      <c r="AG1823" t="str">
        <f t="shared" si="941"/>
        <v>1.015385447932-0.0130317539251294i</v>
      </c>
      <c r="AH1823" t="str">
        <f t="shared" si="942"/>
        <v>0.58311481490209+1.06604266814101i</v>
      </c>
      <c r="AI1823">
        <f t="shared" si="943"/>
        <v>1.6922458520728765</v>
      </c>
      <c r="AJ1823">
        <f t="shared" si="944"/>
        <v>61.321776043474536</v>
      </c>
      <c r="AK1823"/>
      <c r="AL1823"/>
      <c r="AM1823"/>
      <c r="AN1823"/>
    </row>
    <row r="1824" spans="1:40" x14ac:dyDescent="0.25">
      <c r="A1824"/>
      <c r="B1824">
        <f t="shared" si="910"/>
        <v>169000</v>
      </c>
      <c r="C1824" s="237" t="str">
        <f t="shared" si="913"/>
        <v>-0.0000026758965149325+0.0144912571448607i</v>
      </c>
      <c r="D1824" s="208" t="str">
        <f t="shared" si="914"/>
        <v>-5.95702647221257+0.111099638110599i</v>
      </c>
      <c r="E1824" t="str">
        <f t="shared" si="915"/>
        <v>2870</v>
      </c>
      <c r="F1824" t="str">
        <f t="shared" si="916"/>
        <v>0.777000777000777</v>
      </c>
      <c r="G1824" t="str">
        <f t="shared" si="911"/>
        <v>0.777000777000777</v>
      </c>
      <c r="H1824" t="str">
        <f t="shared" si="917"/>
        <v>8.59078284723695+2.07696075734091i</v>
      </c>
      <c r="I1824" t="str">
        <f t="shared" si="918"/>
        <v>663.661448070844i</v>
      </c>
      <c r="J1824" t="str">
        <f t="shared" si="912"/>
        <v>-375.740333341799+143.534574272129i</v>
      </c>
      <c r="K1824" t="str">
        <f t="shared" si="919"/>
        <v>0.588803396096264-1.54135117231439i</v>
      </c>
      <c r="L1824" t="str">
        <f t="shared" si="920"/>
        <v>0.0481694388041108-0.105959236638215i</v>
      </c>
      <c r="M1824" t="str">
        <f t="shared" si="921"/>
        <v>0.636972834900375-1.6473104089526i</v>
      </c>
      <c r="N1824" t="str">
        <f t="shared" si="922"/>
        <v>-0.749499742548006i</v>
      </c>
      <c r="O1824" t="str">
        <f t="shared" si="923"/>
        <v>0.732029772173549-0.681272641936796i</v>
      </c>
      <c r="P1824" t="str">
        <f t="shared" si="924"/>
        <v>0.267970227826451+0.681272641936796i</v>
      </c>
      <c r="Q1824" t="str">
        <f t="shared" si="925"/>
        <v>-0.267970227826451+0.06822710061121i</v>
      </c>
      <c r="R1824" t="str">
        <f t="shared" si="926"/>
        <v>-0.331229384866088-2.62667785228477i</v>
      </c>
      <c r="S1824" t="str">
        <f t="shared" si="927"/>
        <v>0.0777407809414049i</v>
      </c>
      <c r="T1824" t="str">
        <f t="shared" si="928"/>
        <v>0.20419998751811-0.0257500310502308i</v>
      </c>
      <c r="U1824" t="str">
        <f t="shared" si="929"/>
        <v>0.0001-941.74522539583i</v>
      </c>
      <c r="V1824" t="str">
        <f t="shared" si="930"/>
        <v>0.00002-0.0151053157364878i</v>
      </c>
      <c r="W1824" t="str">
        <f t="shared" si="931"/>
        <v>0.0000199993584529566-0.0151050734559881i</v>
      </c>
      <c r="X1824" t="str">
        <f t="shared" si="932"/>
        <v>0.000828739560516988-0.0150594935372437i</v>
      </c>
      <c r="Y1824" t="str">
        <f t="shared" si="933"/>
        <v>0.009+1.06185831691335i</v>
      </c>
      <c r="Z1824" t="str">
        <f t="shared" si="934"/>
        <v>-0.17253040477983-0.0111202180219427i</v>
      </c>
      <c r="AA1824" t="str">
        <f t="shared" si="935"/>
        <v>0.107625290403576-11.4625101892566i</v>
      </c>
      <c r="AB1824" t="str">
        <f t="shared" si="936"/>
        <v>1.39020783224898-0.17530801682106i</v>
      </c>
      <c r="AC1824" t="str">
        <f t="shared" si="937"/>
        <v>1.59673790312617-2.40177027712645i</v>
      </c>
      <c r="AD1824" t="str">
        <f t="shared" si="938"/>
        <v>0.317483065498235+0.367758147554408i</v>
      </c>
      <c r="AE1824" t="str">
        <f t="shared" si="939"/>
        <v>-0.0506859310210011-0.0669799429652576i</v>
      </c>
      <c r="AF1824" t="str">
        <f t="shared" si="940"/>
        <v>-14.5478093194495-1.96586111923031i</v>
      </c>
      <c r="AG1824" t="str">
        <f t="shared" si="941"/>
        <v>1.01538355460874-0.0130304535206552i</v>
      </c>
      <c r="AH1824" t="str">
        <f t="shared" si="942"/>
        <v>0.58284888242674+1.06526023583391i</v>
      </c>
      <c r="AI1824">
        <f t="shared" si="943"/>
        <v>1.6864247648909885</v>
      </c>
      <c r="AJ1824">
        <f t="shared" si="944"/>
        <v>61.315067728364809</v>
      </c>
      <c r="AK1824"/>
      <c r="AL1824"/>
      <c r="AM1824"/>
      <c r="AN1824"/>
    </row>
    <row r="1825" spans="1:40" x14ac:dyDescent="0.25">
      <c r="A1825"/>
      <c r="B1825">
        <f t="shared" si="910"/>
        <v>169100</v>
      </c>
      <c r="C1825" s="237" t="str">
        <f t="shared" si="913"/>
        <v>-2.67273258210384E-06+0.0144826875078664i</v>
      </c>
      <c r="D1825" s="208" t="str">
        <f t="shared" si="914"/>
        <v>-5.95702644795575+0.111033937560309i</v>
      </c>
      <c r="E1825" t="str">
        <f t="shared" si="915"/>
        <v>2870</v>
      </c>
      <c r="F1825" t="str">
        <f t="shared" si="916"/>
        <v>0.777000777000777</v>
      </c>
      <c r="G1825" t="str">
        <f t="shared" si="911"/>
        <v>0.777000777000777</v>
      </c>
      <c r="H1825" t="str">
        <f t="shared" si="917"/>
        <v>8.59138412876922+2.0758897130069i</v>
      </c>
      <c r="I1825" t="str">
        <f t="shared" si="918"/>
        <v>664.054147152543i</v>
      </c>
      <c r="J1825" t="str">
        <f t="shared" si="912"/>
        <v>-376.186311797396+143.619505972882i</v>
      </c>
      <c r="K1825" t="str">
        <f t="shared" si="919"/>
        <v>0.588192538973172-1.5406680336642i</v>
      </c>
      <c r="L1825" t="str">
        <f t="shared" si="920"/>
        <v>0.0481222291278672-0.105918024934275i</v>
      </c>
      <c r="M1825" t="str">
        <f t="shared" si="921"/>
        <v>0.636314768101039-1.64658605859848i</v>
      </c>
      <c r="N1825" t="str">
        <f t="shared" si="922"/>
        <v>-0.749943233519928i</v>
      </c>
      <c r="O1825" t="str">
        <f t="shared" si="923"/>
        <v>0.731727561927978-0.681597223523495i</v>
      </c>
      <c r="P1825" t="str">
        <f t="shared" si="924"/>
        <v>0.268272438072022+0.681597223523495i</v>
      </c>
      <c r="Q1825" t="str">
        <f t="shared" si="925"/>
        <v>-0.268272438072022+0.0683460099964329i</v>
      </c>
      <c r="R1825" t="str">
        <f t="shared" si="926"/>
        <v>-0.331226866280653-2.62507495476795i</v>
      </c>
      <c r="S1825" t="str">
        <f t="shared" si="927"/>
        <v>0.0777867814035005i</v>
      </c>
      <c r="T1825" t="str">
        <f t="shared" si="928"/>
        <v>0.204196131674339-0.0257650718423396i</v>
      </c>
      <c r="U1825" t="str">
        <f t="shared" si="929"/>
        <v>0.0001-941.188309236517i</v>
      </c>
      <c r="V1825" t="str">
        <f t="shared" si="930"/>
        <v>0.00002-0.0150963829655023i</v>
      </c>
      <c r="W1825" t="str">
        <f t="shared" si="931"/>
        <v>0.0000199993584529566-0.0150961408282796i</v>
      </c>
      <c r="X1825" t="str">
        <f t="shared" si="932"/>
        <v>0.000827786065308259-0.0150506390393279i</v>
      </c>
      <c r="Y1825" t="str">
        <f t="shared" si="933"/>
        <v>0.009+1.06248663544407i</v>
      </c>
      <c r="Z1825" t="str">
        <f t="shared" si="934"/>
        <v>-0.172324205357466-0.0111004378766201i</v>
      </c>
      <c r="AA1825" t="str">
        <f t="shared" si="935"/>
        <v>0.107483974890897-11.4555387743738i</v>
      </c>
      <c r="AB1825" t="str">
        <f t="shared" si="936"/>
        <v>1.39018158139423-0.175410415588303i</v>
      </c>
      <c r="AC1825" t="str">
        <f t="shared" si="937"/>
        <v>1.59576472574254-2.40066984876171i</v>
      </c>
      <c r="AD1825" t="str">
        <f t="shared" si="938"/>
        <v>0.317642192866154+0.36793871304983i</v>
      </c>
      <c r="AE1825" t="str">
        <f t="shared" si="939"/>
        <v>-0.0506531576470498-0.0669307137754649i</v>
      </c>
      <c r="AF1825" t="str">
        <f t="shared" si="940"/>
        <v>-14.548410576725-1.96485577544659i</v>
      </c>
      <c r="AG1825" t="str">
        <f t="shared" si="941"/>
        <v>1.01538166105469-0.0130291580877251i</v>
      </c>
      <c r="AH1825" t="str">
        <f t="shared" si="942"/>
        <v>0.58258337275369+1.06447877272703i</v>
      </c>
      <c r="AI1825">
        <f t="shared" si="943"/>
        <v>1.6806074317964885</v>
      </c>
      <c r="AJ1825">
        <f t="shared" si="944"/>
        <v>61.308354870934267</v>
      </c>
      <c r="AK1825"/>
      <c r="AL1825"/>
      <c r="AM1825"/>
      <c r="AN1825"/>
    </row>
    <row r="1826" spans="1:40" x14ac:dyDescent="0.25">
      <c r="A1826"/>
      <c r="B1826">
        <f t="shared" si="910"/>
        <v>169200</v>
      </c>
      <c r="C1826" s="237" t="str">
        <f t="shared" si="913"/>
        <v>-0.000002669574257427+0.0144741280004655i</v>
      </c>
      <c r="D1826" s="208" t="str">
        <f t="shared" si="914"/>
        <v>-5.95702642374193+0.110968314670236i</v>
      </c>
      <c r="E1826" t="str">
        <f t="shared" si="915"/>
        <v>2870</v>
      </c>
      <c r="F1826" t="str">
        <f t="shared" si="916"/>
        <v>0.777000777000777</v>
      </c>
      <c r="G1826" t="str">
        <f t="shared" si="911"/>
        <v>0.777000777000777</v>
      </c>
      <c r="H1826" t="str">
        <f t="shared" si="917"/>
        <v>8.59198443535743+2.07481967994286i</v>
      </c>
      <c r="I1826" t="str">
        <f t="shared" si="918"/>
        <v>664.446846234241i</v>
      </c>
      <c r="J1826" t="str">
        <f t="shared" si="912"/>
        <v>-376.632554067518+143.704437673633i</v>
      </c>
      <c r="K1826" t="str">
        <f t="shared" si="919"/>
        <v>0.587582587776023-1.53998536400306i</v>
      </c>
      <c r="L1826" t="str">
        <f t="shared" si="920"/>
        <v>0.0480750840546268-0.105876832609898i</v>
      </c>
      <c r="M1826" t="str">
        <f t="shared" si="921"/>
        <v>0.63565767183065-1.64586219661296i</v>
      </c>
      <c r="N1826" t="str">
        <f t="shared" si="922"/>
        <v>-0.75038672449185i</v>
      </c>
      <c r="O1826" t="str">
        <f t="shared" si="923"/>
        <v>0.731425207763128-0.681921671050763i</v>
      </c>
      <c r="P1826" t="str">
        <f t="shared" si="924"/>
        <v>0.268574792236872+0.681921671050763i</v>
      </c>
      <c r="Q1826" t="str">
        <f t="shared" si="925"/>
        <v>-0.268574792236872+0.068465053441087i</v>
      </c>
      <c r="R1826" t="str">
        <f t="shared" si="926"/>
        <v>-0.331224346138594-2.62347392226112i</v>
      </c>
      <c r="S1826" t="str">
        <f t="shared" si="927"/>
        <v>0.0778327818655959i</v>
      </c>
      <c r="T1826" t="str">
        <f t="shared" si="928"/>
        <v>0.204192273521429-0.0257801122815798i</v>
      </c>
      <c r="U1826" t="str">
        <f t="shared" si="929"/>
        <v>0.0001-940.632051370536i</v>
      </c>
      <c r="V1826" t="str">
        <f t="shared" si="930"/>
        <v>0.00002-0.0150874607533478i</v>
      </c>
      <c r="W1826" t="str">
        <f t="shared" si="931"/>
        <v>0.0000199993584529566-0.0150872187592326i</v>
      </c>
      <c r="X1826" t="str">
        <f t="shared" si="932"/>
        <v>0.000826834253727239-0.0150417949174124i</v>
      </c>
      <c r="Y1826" t="str">
        <f t="shared" si="933"/>
        <v>0.009+1.06311495397479i</v>
      </c>
      <c r="Z1826" t="str">
        <f t="shared" si="934"/>
        <v>-0.172118376656867-0.0110807052959923i</v>
      </c>
      <c r="AA1826" t="str">
        <f t="shared" si="935"/>
        <v>0.107342943851436-11.4485759462385i</v>
      </c>
      <c r="AB1826" t="str">
        <f t="shared" si="936"/>
        <v>1.39015531481871-0.175512811953192i</v>
      </c>
      <c r="AC1826" t="str">
        <f t="shared" si="937"/>
        <v>1.59479298868567-2.39957014550332i</v>
      </c>
      <c r="AD1826" t="str">
        <f t="shared" si="938"/>
        <v>0.317801399445672+0.368119212036195i</v>
      </c>
      <c r="AE1826" t="str">
        <f t="shared" si="939"/>
        <v>-0.0506204404695039-0.0668815448417866i</v>
      </c>
      <c r="AF1826" t="str">
        <f t="shared" si="940"/>
        <v>-14.5490108590994-1.96385136527262i</v>
      </c>
      <c r="AG1826" t="str">
        <f t="shared" si="941"/>
        <v>1.01537976726843-0.0130278676160284i</v>
      </c>
      <c r="AH1826" t="str">
        <f t="shared" si="942"/>
        <v>0.582318284901505+1.06369827688697i</v>
      </c>
      <c r="AI1826">
        <f t="shared" si="943"/>
        <v>1.6747938474312765</v>
      </c>
      <c r="AJ1826">
        <f t="shared" si="944"/>
        <v>61.301637476530708</v>
      </c>
      <c r="AK1826"/>
      <c r="AL1826"/>
      <c r="AM1826"/>
      <c r="AN1826"/>
    </row>
    <row r="1827" spans="1:40" x14ac:dyDescent="0.25">
      <c r="A1827"/>
      <c r="B1827">
        <f t="shared" si="910"/>
        <v>169300</v>
      </c>
      <c r="C1827" s="237" t="str">
        <f t="shared" si="913"/>
        <v>-2.66642152765567E-06+0.0144655786047086i</v>
      </c>
      <c r="D1827" s="208" t="str">
        <f t="shared" si="914"/>
        <v>-5.95702639957101+0.110902769302766i</v>
      </c>
      <c r="E1827" t="str">
        <f t="shared" si="915"/>
        <v>2870</v>
      </c>
      <c r="F1827" t="str">
        <f t="shared" si="916"/>
        <v>0.777000777000777</v>
      </c>
      <c r="G1827" t="str">
        <f t="shared" si="911"/>
        <v>0.777000777000777</v>
      </c>
      <c r="H1827" t="str">
        <f t="shared" si="917"/>
        <v>8.59258376905692+2.07375065689353i</v>
      </c>
      <c r="I1827" t="str">
        <f t="shared" si="918"/>
        <v>664.83954531594i</v>
      </c>
      <c r="J1827" t="str">
        <f t="shared" si="912"/>
        <v>-377.079060152165+143.789369374386i</v>
      </c>
      <c r="K1827" t="str">
        <f t="shared" si="919"/>
        <v>0.586973540810135-1.53930316313288i</v>
      </c>
      <c r="L1827" t="str">
        <f t="shared" si="920"/>
        <v>0.0480280034765386-0.105835659679685i</v>
      </c>
      <c r="M1827" t="str">
        <f t="shared" si="921"/>
        <v>0.635001544286674-1.64513882281256i</v>
      </c>
      <c r="N1827" t="str">
        <f t="shared" si="922"/>
        <v>-0.750830215463771i</v>
      </c>
      <c r="O1827" t="str">
        <f t="shared" si="923"/>
        <v>0.731122709738468-0.682245984454786i</v>
      </c>
      <c r="P1827" t="str">
        <f t="shared" si="924"/>
        <v>0.268877290261532+0.682245984454786i</v>
      </c>
      <c r="Q1827" t="str">
        <f t="shared" si="925"/>
        <v>-0.268877290261532+0.068584231008985i</v>
      </c>
      <c r="R1827" t="str">
        <f t="shared" si="926"/>
        <v>-0.331221824439796-2.62187475145885i</v>
      </c>
      <c r="S1827" t="str">
        <f t="shared" si="927"/>
        <v>0.0778787823276915i</v>
      </c>
      <c r="T1827" t="str">
        <f t="shared" si="928"/>
        <v>0.204188413059334-0.0257951523677277i</v>
      </c>
      <c r="U1827" t="str">
        <f t="shared" si="929"/>
        <v>0.0001-940.0764506314i</v>
      </c>
      <c r="V1827" t="str">
        <f t="shared" si="930"/>
        <v>0.00002-0.0150785490813139i</v>
      </c>
      <c r="W1827" t="str">
        <f t="shared" si="931"/>
        <v>0.0000199993584529565-0.0150783072301372i</v>
      </c>
      <c r="X1827" t="str">
        <f t="shared" si="932"/>
        <v>0.000825884121816268-0.0150329611533232i</v>
      </c>
      <c r="Y1827" t="str">
        <f t="shared" si="933"/>
        <v>0.009+1.0637432725055i</v>
      </c>
      <c r="Z1827" t="str">
        <f t="shared" si="934"/>
        <v>-0.171912917786888-0.0110610201363006i</v>
      </c>
      <c r="AA1827" t="str">
        <f t="shared" si="935"/>
        <v>0.107202196510198-11.441621688804i</v>
      </c>
      <c r="AB1827" t="str">
        <f t="shared" si="936"/>
        <v>1.3901290325221-0.175615205914204i</v>
      </c>
      <c r="AC1827" t="str">
        <f t="shared" si="937"/>
        <v>1.59382268928359-2.39847116707671i</v>
      </c>
      <c r="AD1827" t="str">
        <f t="shared" si="938"/>
        <v>0.317960685211234+0.368299644480999i</v>
      </c>
      <c r="AE1827" t="str">
        <f t="shared" si="939"/>
        <v>-0.0505877793523851-0.0668324360442759i</v>
      </c>
      <c r="AF1827" t="str">
        <f t="shared" si="940"/>
        <v>-14.5496101686279-1.96284788759076i</v>
      </c>
      <c r="AG1827" t="str">
        <f t="shared" si="941"/>
        <v>1.01537787324855-0.0130265820952799i</v>
      </c>
      <c r="AH1827" t="str">
        <f t="shared" si="942"/>
        <v>0.582053617891515+1.0629187463856i</v>
      </c>
      <c r="AI1827">
        <f t="shared" si="943"/>
        <v>1.6689840064485886</v>
      </c>
      <c r="AJ1827">
        <f t="shared" si="944"/>
        <v>61.294915550497109</v>
      </c>
      <c r="AK1827"/>
      <c r="AL1827"/>
      <c r="AM1827"/>
      <c r="AN1827"/>
    </row>
    <row r="1828" spans="1:40" x14ac:dyDescent="0.25">
      <c r="A1828"/>
      <c r="B1828">
        <f t="shared" si="910"/>
        <v>169400</v>
      </c>
      <c r="C1828" s="237" t="str">
        <f t="shared" si="913"/>
        <v>-2.66327437958261E-06+0.014457039302688i</v>
      </c>
      <c r="D1828" s="208" t="str">
        <f t="shared" si="914"/>
        <v>-5.95702637544287+0.110837301320608i</v>
      </c>
      <c r="E1828" t="str">
        <f t="shared" si="915"/>
        <v>2870</v>
      </c>
      <c r="F1828" t="str">
        <f t="shared" si="916"/>
        <v>0.777000777000777</v>
      </c>
      <c r="G1828" t="str">
        <f t="shared" si="911"/>
        <v>0.777000777000777</v>
      </c>
      <c r="H1828" t="str">
        <f t="shared" si="917"/>
        <v>8.59318213191774+2.07268264260523i</v>
      </c>
      <c r="I1828" t="str">
        <f t="shared" si="918"/>
        <v>665.232244397639i</v>
      </c>
      <c r="J1828" t="str">
        <f t="shared" si="912"/>
        <v>-377.525830051339+143.874301075139i</v>
      </c>
      <c r="K1828" t="str">
        <f t="shared" si="919"/>
        <v>0.586365396384498-1.53862143085463i</v>
      </c>
      <c r="L1828" t="str">
        <f t="shared" si="920"/>
        <v>0.0479809872859506-0.105794506158113i</v>
      </c>
      <c r="M1828" t="str">
        <f t="shared" si="921"/>
        <v>0.634346383670449-1.64441593701274i</v>
      </c>
      <c r="N1828" t="str">
        <f t="shared" si="922"/>
        <v>-0.751273706435693i</v>
      </c>
      <c r="O1828" t="str">
        <f t="shared" si="923"/>
        <v>0.730820067913494-0.682570163671777i</v>
      </c>
      <c r="P1828" t="str">
        <f t="shared" si="924"/>
        <v>0.269179932086506+0.682570163671777i</v>
      </c>
      <c r="Q1828" t="str">
        <f t="shared" si="925"/>
        <v>-0.269179932086506+0.068703542763916i</v>
      </c>
      <c r="R1828" t="str">
        <f t="shared" si="926"/>
        <v>-0.331219301184126-2.62027743906349i</v>
      </c>
      <c r="S1828" t="str">
        <f t="shared" si="927"/>
        <v>0.0779247827897869i</v>
      </c>
      <c r="T1828" t="str">
        <f t="shared" si="928"/>
        <v>0.204184550288002-0.025810192100558i</v>
      </c>
      <c r="U1828" t="str">
        <f t="shared" si="929"/>
        <v>0.0001-939.521505855346i</v>
      </c>
      <c r="V1828" t="str">
        <f t="shared" si="930"/>
        <v>0.00002-0.0150696479307346i</v>
      </c>
      <c r="W1828" t="str">
        <f t="shared" si="931"/>
        <v>0.0000199993584529566-0.0150694062223278i</v>
      </c>
      <c r="X1828" t="str">
        <f t="shared" si="932"/>
        <v>0.000824935665629304-0.0150241377289285i</v>
      </c>
      <c r="Y1828" t="str">
        <f t="shared" si="933"/>
        <v>0.009+1.06437159103622i</v>
      </c>
      <c r="Z1828" t="str">
        <f t="shared" si="934"/>
        <v>-0.171707827859063-0.0110413822543094i</v>
      </c>
      <c r="AA1828" t="str">
        <f t="shared" si="935"/>
        <v>0.107061732094844-11.4346759860637i</v>
      </c>
      <c r="AB1828" t="str">
        <f t="shared" si="936"/>
        <v>1.39010273450404-0.175717597469805i</v>
      </c>
      <c r="AC1828" t="str">
        <f t="shared" si="937"/>
        <v>1.5928538248701-2.39737291320566i</v>
      </c>
      <c r="AD1828" t="str">
        <f t="shared" si="938"/>
        <v>0.318120050137282+0.36848001035174i</v>
      </c>
      <c r="AE1828" t="str">
        <f t="shared" si="939"/>
        <v>-0.0505551741601235-0.0667833872633082i</v>
      </c>
      <c r="AF1828" t="str">
        <f t="shared" si="940"/>
        <v>-14.5502085073606-1.96184534128462i</v>
      </c>
      <c r="AG1828" t="str">
        <f t="shared" si="941"/>
        <v>1.01537597899365-0.0130253015152193i</v>
      </c>
      <c r="AH1828" t="str">
        <f t="shared" si="942"/>
        <v>0.58178937074784+1.06214017929993i</v>
      </c>
      <c r="AI1828">
        <f t="shared" si="943"/>
        <v>1.6631779035123833</v>
      </c>
      <c r="AJ1828">
        <f t="shared" si="944"/>
        <v>61.288189098167678</v>
      </c>
      <c r="AK1828"/>
      <c r="AL1828"/>
      <c r="AM1828"/>
      <c r="AN1828"/>
    </row>
    <row r="1829" spans="1:40" x14ac:dyDescent="0.25">
      <c r="A1829"/>
      <c r="B1829">
        <f t="shared" si="910"/>
        <v>169500</v>
      </c>
      <c r="C1829" s="237" t="str">
        <f t="shared" si="913"/>
        <v>-2.66013280003965E-06+0.0144485100765392i</v>
      </c>
      <c r="D1829" s="208" t="str">
        <f t="shared" si="914"/>
        <v>-5.95702635135743+0.110771910586801i</v>
      </c>
      <c r="E1829" t="str">
        <f t="shared" si="915"/>
        <v>2870</v>
      </c>
      <c r="F1829" t="str">
        <f t="shared" si="916"/>
        <v>0.777000777000777</v>
      </c>
      <c r="G1829" t="str">
        <f t="shared" si="911"/>
        <v>0.777000777000777</v>
      </c>
      <c r="H1829" t="str">
        <f t="shared" si="917"/>
        <v>8.59377952598476+2.07161563582591i</v>
      </c>
      <c r="I1829" t="str">
        <f t="shared" si="918"/>
        <v>665.624943479337i</v>
      </c>
      <c r="J1829" t="str">
        <f t="shared" si="912"/>
        <v>-377.972863765037+143.959232775891i</v>
      </c>
      <c r="K1829" t="str">
        <f t="shared" si="919"/>
        <v>0.585758152811807-1.5379401669684i</v>
      </c>
      <c r="L1829" t="str">
        <f t="shared" si="920"/>
        <v>0.0479340353754083-0.105753372059536i</v>
      </c>
      <c r="M1829" t="str">
        <f t="shared" si="921"/>
        <v>0.633692188187215-1.64369353902794i</v>
      </c>
      <c r="N1829" t="str">
        <f t="shared" si="922"/>
        <v>-0.751717197407615i</v>
      </c>
      <c r="O1829" t="str">
        <f t="shared" si="923"/>
        <v>0.730517282347731-0.682894208637974i</v>
      </c>
      <c r="P1829" t="str">
        <f t="shared" si="924"/>
        <v>0.269482717652269+0.682894208637974i</v>
      </c>
      <c r="Q1829" t="str">
        <f t="shared" si="925"/>
        <v>-0.269482717652269+0.068822988769641i</v>
      </c>
      <c r="R1829" t="str">
        <f t="shared" si="926"/>
        <v>-0.331216776371462-2.61868198178519i</v>
      </c>
      <c r="S1829" t="str">
        <f t="shared" si="927"/>
        <v>0.0779707832518825i</v>
      </c>
      <c r="T1829" t="str">
        <f t="shared" si="928"/>
        <v>0.204180685207383-0.0258252314798465i</v>
      </c>
      <c r="U1829" t="str">
        <f t="shared" si="929"/>
        <v>0.0001-938.967215881388i</v>
      </c>
      <c r="V1829" t="str">
        <f t="shared" si="930"/>
        <v>0.00002-0.0150607572829879i</v>
      </c>
      <c r="W1829" t="str">
        <f t="shared" si="931"/>
        <v>0.0000199993584529566-0.0150605157171824i</v>
      </c>
      <c r="X1829" t="str">
        <f t="shared" si="932"/>
        <v>0.000823988881231835-0.0150153246261386i</v>
      </c>
      <c r="Y1829" t="str">
        <f t="shared" si="933"/>
        <v>0.009+1.06499990956694i</v>
      </c>
      <c r="Z1829" t="str">
        <f t="shared" si="934"/>
        <v>-0.171503105987596-0.0110217915073043i</v>
      </c>
      <c r="AA1829" t="str">
        <f t="shared" si="935"/>
        <v>0.106921549835688-11.4277388220512i</v>
      </c>
      <c r="AB1829" t="str">
        <f t="shared" si="936"/>
        <v>1.39007642076419-0.175819986618468i</v>
      </c>
      <c r="AC1829" t="str">
        <f t="shared" si="937"/>
        <v>1.59188639278476-2.39627538361249i</v>
      </c>
      <c r="AD1829" t="str">
        <f t="shared" si="938"/>
        <v>0.318279494198239+0.368660309615924i</v>
      </c>
      <c r="AE1829" t="str">
        <f t="shared" si="939"/>
        <v>-0.0505226247575543-0.0667343983795833i</v>
      </c>
      <c r="AF1829" t="str">
        <f t="shared" si="940"/>
        <v>-14.5508058773422-1.96084372523911i</v>
      </c>
      <c r="AG1829" t="str">
        <f t="shared" si="941"/>
        <v>1.01537408450232-0.0130240258656109i</v>
      </c>
      <c r="AH1829" t="str">
        <f t="shared" si="942"/>
        <v>0.581525542497333+1.06136257371215i</v>
      </c>
      <c r="AI1829">
        <f t="shared" si="943"/>
        <v>1.6573755332975115</v>
      </c>
      <c r="AJ1829">
        <f t="shared" si="944"/>
        <v>61.281458124871058</v>
      </c>
      <c r="AK1829"/>
      <c r="AL1829"/>
      <c r="AM1829"/>
      <c r="AN1829"/>
    </row>
    <row r="1830" spans="1:40" x14ac:dyDescent="0.25">
      <c r="A1830"/>
      <c r="B1830">
        <f t="shared" si="910"/>
        <v>169600</v>
      </c>
      <c r="C1830" s="237" t="str">
        <f t="shared" si="913"/>
        <v>-2.65699677589728E-06+0.0144399909084391i</v>
      </c>
      <c r="D1830" s="208" t="str">
        <f t="shared" si="914"/>
        <v>-5.95702632731458+0.1107065969647i</v>
      </c>
      <c r="E1830" t="str">
        <f t="shared" si="915"/>
        <v>2870</v>
      </c>
      <c r="F1830" t="str">
        <f t="shared" si="916"/>
        <v>0.777000777000777</v>
      </c>
      <c r="G1830" t="str">
        <f t="shared" si="911"/>
        <v>0.777000777000777</v>
      </c>
      <c r="H1830" t="str">
        <f t="shared" si="917"/>
        <v>8.59437595329757+2.07054963530505i</v>
      </c>
      <c r="I1830" t="str">
        <f t="shared" si="918"/>
        <v>666.017642561036i</v>
      </c>
      <c r="J1830" t="str">
        <f t="shared" si="912"/>
        <v>-378.420161293262+144.044164476644i</v>
      </c>
      <c r="K1830" t="str">
        <f t="shared" si="919"/>
        <v>0.585151808408433-1.53725937127337i</v>
      </c>
      <c r="L1830" t="str">
        <f t="shared" si="920"/>
        <v>0.0478871476376547-0.105712257398184i</v>
      </c>
      <c r="M1830" t="str">
        <f t="shared" si="921"/>
        <v>0.633038956046088-1.64297162867155i</v>
      </c>
      <c r="N1830" t="str">
        <f t="shared" si="922"/>
        <v>-0.752160688379537i</v>
      </c>
      <c r="O1830" t="str">
        <f t="shared" si="923"/>
        <v>0.730214353100732-0.683218119289645i</v>
      </c>
      <c r="P1830" t="str">
        <f t="shared" si="924"/>
        <v>0.269785646899268+0.683218119289645i</v>
      </c>
      <c r="Q1830" t="str">
        <f t="shared" si="925"/>
        <v>-0.269785646899268+0.0689425690898919i</v>
      </c>
      <c r="R1830" t="str">
        <f t="shared" si="926"/>
        <v>-0.331214250001706-2.61708837634186i</v>
      </c>
      <c r="S1830" t="str">
        <f t="shared" si="927"/>
        <v>0.0780167837139781i</v>
      </c>
      <c r="T1830" t="str">
        <f t="shared" si="928"/>
        <v>0.204176817817429-0.0258402705053706i</v>
      </c>
      <c r="U1830" t="str">
        <f t="shared" si="929"/>
        <v>0.0001-938.413579551268i</v>
      </c>
      <c r="V1830" t="str">
        <f t="shared" si="930"/>
        <v>0.00002-0.0150518771194955i</v>
      </c>
      <c r="W1830" t="str">
        <f t="shared" si="931"/>
        <v>0.0000199993584529566-0.0150516356961232i</v>
      </c>
      <c r="X1830" t="str">
        <f t="shared" si="932"/>
        <v>0.000823043764700902-0.0150065218269058i</v>
      </c>
      <c r="Y1830" t="str">
        <f t="shared" si="933"/>
        <v>0.009+1.06562822809766i</v>
      </c>
      <c r="Z1830" t="str">
        <f t="shared" si="934"/>
        <v>-0.171298751289365-0.0110022477530899i</v>
      </c>
      <c r="AA1830" t="str">
        <f t="shared" si="935"/>
        <v>0.10678164896569-11.4208101808404i</v>
      </c>
      <c r="AB1830" t="str">
        <f t="shared" si="936"/>
        <v>1.39005009130222-0.175922373358678i</v>
      </c>
      <c r="AC1830" t="str">
        <f t="shared" si="937"/>
        <v>1.59092039037286-2.39517857801797i</v>
      </c>
      <c r="AD1830" t="str">
        <f t="shared" si="938"/>
        <v>0.318439017368522+0.368840542241069i</v>
      </c>
      <c r="AE1830" t="str">
        <f t="shared" si="939"/>
        <v>-0.0504901310099196-0.0666854692741259i</v>
      </c>
      <c r="AF1830" t="str">
        <f t="shared" si="940"/>
        <v>-14.5514022806121-1.95984303834035i</v>
      </c>
      <c r="AG1830" t="str">
        <f t="shared" si="941"/>
        <v>1.01537218977316-0.0130227551362446i</v>
      </c>
      <c r="AH1830" t="str">
        <f t="shared" si="942"/>
        <v>0.581262132169621+1.06058592770961i</v>
      </c>
      <c r="AI1830">
        <f t="shared" si="943"/>
        <v>1.6515768904898411</v>
      </c>
      <c r="AJ1830">
        <f t="shared" si="944"/>
        <v>61.27472263592832</v>
      </c>
      <c r="AK1830"/>
      <c r="AL1830"/>
      <c r="AM1830"/>
      <c r="AN1830"/>
    </row>
    <row r="1831" spans="1:40" x14ac:dyDescent="0.25">
      <c r="A1831"/>
      <c r="B1831">
        <f t="shared" si="910"/>
        <v>169700</v>
      </c>
      <c r="C1831" s="237" t="str">
        <f t="shared" si="913"/>
        <v>-2.65386629406473E-06+0.0144314817806068i</v>
      </c>
      <c r="D1831" s="208" t="str">
        <f t="shared" si="914"/>
        <v>-5.95702630331421+0.110641360317986i</v>
      </c>
      <c r="E1831" t="str">
        <f t="shared" si="915"/>
        <v>2870</v>
      </c>
      <c r="F1831" t="str">
        <f t="shared" si="916"/>
        <v>0.777000777000777</v>
      </c>
      <c r="G1831" t="str">
        <f t="shared" si="911"/>
        <v>0.777000777000777</v>
      </c>
      <c r="H1831" t="str">
        <f t="shared" si="917"/>
        <v>8.5949714158905+2.06948463979377i</v>
      </c>
      <c r="I1831" t="str">
        <f t="shared" si="918"/>
        <v>666.410341642735i</v>
      </c>
      <c r="J1831" t="str">
        <f t="shared" si="912"/>
        <v>-378.867722636012+144.129096177397i</v>
      </c>
      <c r="K1831" t="str">
        <f t="shared" si="919"/>
        <v>0.58454636149442-1.53657904356781i</v>
      </c>
      <c r="L1831" t="str">
        <f t="shared" si="920"/>
        <v>0.047840323965631-0.105671162188164i</v>
      </c>
      <c r="M1831" t="str">
        <f t="shared" si="921"/>
        <v>0.632386685460051-1.64225020575597i</v>
      </c>
      <c r="N1831" t="str">
        <f t="shared" si="922"/>
        <v>-0.752604179351459i</v>
      </c>
      <c r="O1831" t="str">
        <f t="shared" si="923"/>
        <v>0.729911280232079-0.683541895563079i</v>
      </c>
      <c r="P1831" t="str">
        <f t="shared" si="924"/>
        <v>0.270088719767921+0.683541895563079i</v>
      </c>
      <c r="Q1831" t="str">
        <f t="shared" si="925"/>
        <v>-0.270088719767921+0.06906228378838i</v>
      </c>
      <c r="R1831" t="str">
        <f t="shared" si="926"/>
        <v>-0.331211722074708-2.61549661945913i</v>
      </c>
      <c r="S1831" t="str">
        <f t="shared" si="927"/>
        <v>0.0780627841760735i</v>
      </c>
      <c r="T1831" t="str">
        <f t="shared" si="928"/>
        <v>0.204172948118088-0.0258553091769036i</v>
      </c>
      <c r="U1831" t="str">
        <f t="shared" si="929"/>
        <v>0.0001-937.860595709456i</v>
      </c>
      <c r="V1831" t="str">
        <f t="shared" si="930"/>
        <v>0.00002-0.0150430074217233i</v>
      </c>
      <c r="W1831" t="str">
        <f t="shared" si="931"/>
        <v>0.0000199993584529566-0.0150427661406163i</v>
      </c>
      <c r="X1831" t="str">
        <f t="shared" si="932"/>
        <v>0.000822100312125047-0.0149977293132245i</v>
      </c>
      <c r="Y1831" t="str">
        <f t="shared" si="933"/>
        <v>0.009+1.06625654662838i</v>
      </c>
      <c r="Z1831" t="str">
        <f t="shared" si="934"/>
        <v>-0.171094762883896-0.010982750849988i</v>
      </c>
      <c r="AA1831" t="str">
        <f t="shared" si="935"/>
        <v>0.106642028720434-11.4138900465452i</v>
      </c>
      <c r="AB1831" t="str">
        <f t="shared" si="936"/>
        <v>1.39002374611779-0.176024757688893i</v>
      </c>
      <c r="AC1831" t="str">
        <f t="shared" si="937"/>
        <v>1.58995581498546-2.39408249614141i</v>
      </c>
      <c r="AD1831" t="str">
        <f t="shared" si="938"/>
        <v>0.318598619622523+0.369020708194692i</v>
      </c>
      <c r="AE1831" t="str">
        <f t="shared" si="939"/>
        <v>-0.0504576927828636-0.0666365998282823i</v>
      </c>
      <c r="AF1831" t="str">
        <f t="shared" si="940"/>
        <v>-14.5519977192047-1.95884327947578i</v>
      </c>
      <c r="AG1831" t="str">
        <f t="shared" si="941"/>
        <v>1.01537029480478-0.0130214893169348i</v>
      </c>
      <c r="AH1831" t="str">
        <f t="shared" si="942"/>
        <v>0.580999138797053+1.05981023938482i</v>
      </c>
      <c r="AI1831">
        <f t="shared" si="943"/>
        <v>1.645781969786192</v>
      </c>
      <c r="AJ1831">
        <f t="shared" si="944"/>
        <v>61.267982636655006</v>
      </c>
      <c r="AK1831"/>
      <c r="AL1831"/>
      <c r="AM1831"/>
      <c r="AN1831"/>
    </row>
    <row r="1832" spans="1:40" x14ac:dyDescent="0.25">
      <c r="A1832"/>
      <c r="B1832">
        <f t="shared" si="910"/>
        <v>169800</v>
      </c>
      <c r="C1832" s="237" t="str">
        <f t="shared" si="913"/>
        <v>-0.0000026507413414897+0.0144229826753031i</v>
      </c>
      <c r="D1832" s="208" t="str">
        <f t="shared" si="914"/>
        <v>-5.95702627935625+0.110576200510657i</v>
      </c>
      <c r="E1832" t="str">
        <f t="shared" si="915"/>
        <v>2870</v>
      </c>
      <c r="F1832" t="str">
        <f t="shared" si="916"/>
        <v>0.777000777000777</v>
      </c>
      <c r="G1832" t="str">
        <f t="shared" si="911"/>
        <v>0.777000777000777</v>
      </c>
      <c r="H1832" t="str">
        <f t="shared" si="917"/>
        <v>8.59556591579279+2.06842064804476i</v>
      </c>
      <c r="I1832" t="str">
        <f t="shared" si="918"/>
        <v>666.803040724433i</v>
      </c>
      <c r="J1832" t="str">
        <f t="shared" si="912"/>
        <v>-379.315547793288+144.21402787815i</v>
      </c>
      <c r="K1832" t="str">
        <f t="shared" si="919"/>
        <v>0.583941810393469-1.53589918364913i</v>
      </c>
      <c r="L1832" t="str">
        <f t="shared" si="920"/>
        <v>0.0477935642524741-0.105630086443461i</v>
      </c>
      <c r="M1832" t="str">
        <f t="shared" si="921"/>
        <v>0.631735374645943-1.64152927009259i</v>
      </c>
      <c r="N1832" t="str">
        <f t="shared" si="922"/>
        <v>-0.753047670323381i</v>
      </c>
      <c r="O1832" t="str">
        <f t="shared" si="923"/>
        <v>0.729608063801382-0.683865537394596i</v>
      </c>
      <c r="P1832" t="str">
        <f t="shared" si="924"/>
        <v>0.270391936198618+0.683865537394596i</v>
      </c>
      <c r="Q1832" t="str">
        <f t="shared" si="925"/>
        <v>-0.270391936198618+0.0691821329287851i</v>
      </c>
      <c r="R1832" t="str">
        <f t="shared" si="926"/>
        <v>-0.331209192590361-2.61390670787034i</v>
      </c>
      <c r="S1832" t="str">
        <f t="shared" si="927"/>
        <v>0.078108784638169i</v>
      </c>
      <c r="T1832" t="str">
        <f t="shared" si="928"/>
        <v>0.20416907610931-0.0258703474942223i</v>
      </c>
      <c r="U1832" t="str">
        <f t="shared" si="929"/>
        <v>0.0001-937.308263203156i</v>
      </c>
      <c r="V1832" t="str">
        <f t="shared" si="930"/>
        <v>0.00002-0.0150341481711805i</v>
      </c>
      <c r="W1832" t="str">
        <f t="shared" si="931"/>
        <v>0.0000199993584529565-0.0150339070321712i</v>
      </c>
      <c r="X1832" t="str">
        <f t="shared" si="932"/>
        <v>0.000821158519604239-0.0149889470671307i</v>
      </c>
      <c r="Y1832" t="str">
        <f t="shared" si="933"/>
        <v>0.009+1.06688486515909i</v>
      </c>
      <c r="Z1832" t="str">
        <f t="shared" si="934"/>
        <v>-0.170891139893371-0.0109633006568349i</v>
      </c>
      <c r="AA1832" t="str">
        <f t="shared" si="935"/>
        <v>0.106502688338135-11.4069784033196i</v>
      </c>
      <c r="AB1832" t="str">
        <f t="shared" si="936"/>
        <v>1.38999738521055-0.176127139607591i</v>
      </c>
      <c r="AC1832" t="str">
        <f t="shared" si="937"/>
        <v>1.58899266397932-2.3929871377006i</v>
      </c>
      <c r="AD1832" t="str">
        <f t="shared" si="938"/>
        <v>0.318758300934623+0.369200807444315i</v>
      </c>
      <c r="AE1832" t="str">
        <f t="shared" si="939"/>
        <v>-0.0504253099424337-0.0665877899237201i</v>
      </c>
      <c r="AF1832" t="str">
        <f t="shared" si="940"/>
        <v>-14.552592195149-1.9578444475341i</v>
      </c>
      <c r="AG1832" t="str">
        <f t="shared" si="941"/>
        <v>1.01536839959581-0.0130202283975206i</v>
      </c>
      <c r="AH1832" t="str">
        <f t="shared" si="942"/>
        <v>0.580736561414709+1.05903550683534i</v>
      </c>
      <c r="AI1832">
        <f t="shared" si="943"/>
        <v>1.6399907658937829</v>
      </c>
      <c r="AJ1832">
        <f t="shared" si="944"/>
        <v>61.261238132358308</v>
      </c>
      <c r="AK1832"/>
      <c r="AL1832"/>
      <c r="AM1832"/>
      <c r="AN1832"/>
    </row>
    <row r="1833" spans="1:40" x14ac:dyDescent="0.25">
      <c r="A1833"/>
      <c r="B1833">
        <f t="shared" si="910"/>
        <v>169900</v>
      </c>
      <c r="C1833" s="237" t="str">
        <f t="shared" si="913"/>
        <v>-2.64762190515845E-06+0.0144144935748312i</v>
      </c>
      <c r="D1833" s="208" t="str">
        <f t="shared" si="914"/>
        <v>-5.95702625544056+0.110511117407039i</v>
      </c>
      <c r="E1833" t="str">
        <f t="shared" si="915"/>
        <v>2870</v>
      </c>
      <c r="F1833" t="str">
        <f t="shared" si="916"/>
        <v>0.777000777000777</v>
      </c>
      <c r="G1833" t="str">
        <f t="shared" si="911"/>
        <v>0.777000777000777</v>
      </c>
      <c r="H1833" t="str">
        <f t="shared" si="917"/>
        <v>8.59615945502836+2.06735765881227i</v>
      </c>
      <c r="I1833" t="str">
        <f t="shared" si="918"/>
        <v>667.195739806132i</v>
      </c>
      <c r="J1833" t="str">
        <f t="shared" si="912"/>
        <v>-379.763636765089+144.298959578902i</v>
      </c>
      <c r="K1833" t="str">
        <f t="shared" si="919"/>
        <v>0.58333815343294-1.53521979131383i</v>
      </c>
      <c r="L1833" t="str">
        <f t="shared" si="920"/>
        <v>0.0477468683915178-0.105589030177938i</v>
      </c>
      <c r="M1833" t="str">
        <f t="shared" si="921"/>
        <v>0.631085021824458-1.64080882149177i</v>
      </c>
      <c r="N1833" t="str">
        <f t="shared" si="922"/>
        <v>-0.753491161295303i</v>
      </c>
      <c r="O1833" t="str">
        <f t="shared" si="923"/>
        <v>0.729304703868277-0.68418904472054i</v>
      </c>
      <c r="P1833" t="str">
        <f t="shared" si="924"/>
        <v>0.270695296131723+0.68418904472054i</v>
      </c>
      <c r="Q1833" t="str">
        <f t="shared" si="925"/>
        <v>-0.270695296131723+0.069302116574763i</v>
      </c>
      <c r="R1833" t="str">
        <f t="shared" si="926"/>
        <v>-0.331206661548549-2.61231863831654i</v>
      </c>
      <c r="S1833" t="str">
        <f t="shared" si="927"/>
        <v>0.0781547851002645i</v>
      </c>
      <c r="T1833" t="str">
        <f t="shared" si="928"/>
        <v>0.204165201791045-0.0258853854571029i</v>
      </c>
      <c r="U1833" t="str">
        <f t="shared" si="929"/>
        <v>0.0001-936.756580882258i</v>
      </c>
      <c r="V1833" t="str">
        <f t="shared" si="930"/>
        <v>0.00002-0.0150252993494199i</v>
      </c>
      <c r="W1833" t="str">
        <f t="shared" si="931"/>
        <v>0.0000199993584529566-0.0150250583523411i</v>
      </c>
      <c r="X1833" t="str">
        <f t="shared" si="932"/>
        <v>0.000820218383249865-0.0149801750707023i</v>
      </c>
      <c r="Y1833" t="str">
        <f t="shared" si="933"/>
        <v>0.009+1.06751318368981i</v>
      </c>
      <c r="Z1833" t="str">
        <f t="shared" si="934"/>
        <v>-0.170687881442598-0.0109438970329788i</v>
      </c>
      <c r="AA1833" t="str">
        <f t="shared" si="935"/>
        <v>0.1063636270596-11.4000752353567i</v>
      </c>
      <c r="AB1833" t="str">
        <f t="shared" si="936"/>
        <v>1.38997100858016-0.17622951911325i</v>
      </c>
      <c r="AC1833" t="str">
        <f t="shared" si="937"/>
        <v>1.5880309347169-2.39189250241184i</v>
      </c>
      <c r="AD1833" t="str">
        <f t="shared" si="938"/>
        <v>0.318918061279194+0.36938083995747i</v>
      </c>
      <c r="AE1833" t="str">
        <f t="shared" si="939"/>
        <v>-0.0503929823550764-0.0665390394424245i</v>
      </c>
      <c r="AF1833" t="str">
        <f t="shared" si="940"/>
        <v>-14.5531857104689-1.95684654140523i</v>
      </c>
      <c r="AG1833" t="str">
        <f t="shared" si="941"/>
        <v>1.01536650414484-0.0130189723678656i</v>
      </c>
      <c r="AH1833" t="str">
        <f t="shared" si="942"/>
        <v>0.580474399060404+1.0582617281639i</v>
      </c>
      <c r="AI1833">
        <f t="shared" si="943"/>
        <v>1.6342032735311109</v>
      </c>
      <c r="AJ1833">
        <f t="shared" si="944"/>
        <v>61.254489128339664</v>
      </c>
      <c r="AK1833"/>
      <c r="AL1833"/>
      <c r="AM1833"/>
      <c r="AN1833"/>
    </row>
    <row r="1834" spans="1:40" x14ac:dyDescent="0.25">
      <c r="A1834"/>
      <c r="B1834">
        <f t="shared" si="910"/>
        <v>170000</v>
      </c>
      <c r="C1834" s="237" t="str">
        <f t="shared" si="913"/>
        <v>-2.64450797209536E-06+0.0144060144615353i</v>
      </c>
      <c r="D1834" s="208" t="str">
        <f t="shared" si="914"/>
        <v>-5.95702623156708+0.110446110871771i</v>
      </c>
      <c r="E1834" t="str">
        <f t="shared" si="915"/>
        <v>2870</v>
      </c>
      <c r="F1834" t="str">
        <f t="shared" si="916"/>
        <v>0.777000777000777</v>
      </c>
      <c r="G1834" t="str">
        <f t="shared" si="911"/>
        <v>0.777000777000777</v>
      </c>
      <c r="H1834" t="str">
        <f t="shared" si="917"/>
        <v>8.59675203561605+2.06629567085218i</v>
      </c>
      <c r="I1834" t="str">
        <f t="shared" si="918"/>
        <v>667.588438887831i</v>
      </c>
      <c r="J1834" t="str">
        <f t="shared" si="912"/>
        <v>-380.211989551416+144.383891279655i</v>
      </c>
      <c r="K1834" t="str">
        <f t="shared" si="919"/>
        <v>0.58273538894384-1.53454086635755i</v>
      </c>
      <c r="L1834" t="str">
        <f t="shared" si="920"/>
        <v>0.0477002362762922-0.105547993405337i</v>
      </c>
      <c r="M1834" t="str">
        <f t="shared" si="921"/>
        <v>0.630435625220132-1.64008885976289i</v>
      </c>
      <c r="N1834" t="str">
        <f t="shared" si="922"/>
        <v>-0.753934652267225i</v>
      </c>
      <c r="O1834" t="str">
        <f t="shared" si="923"/>
        <v>0.729001200492432-0.684512417477282i</v>
      </c>
      <c r="P1834" t="str">
        <f t="shared" si="924"/>
        <v>0.270998799507568+0.684512417477282i</v>
      </c>
      <c r="Q1834" t="str">
        <f t="shared" si="925"/>
        <v>-0.270998799507568+0.069422234789943i</v>
      </c>
      <c r="R1834" t="str">
        <f t="shared" si="926"/>
        <v>-0.331204128949137-2.61073240754644i</v>
      </c>
      <c r="S1834" t="str">
        <f t="shared" si="927"/>
        <v>0.07820078556236i</v>
      </c>
      <c r="T1834" t="str">
        <f t="shared" si="928"/>
        <v>0.204161325163243-0.0259004230653197i</v>
      </c>
      <c r="U1834" t="str">
        <f t="shared" si="929"/>
        <v>0.0001-936.205547599384i</v>
      </c>
      <c r="V1834" t="str">
        <f t="shared" si="930"/>
        <v>0.00002-0.0150164609380379i</v>
      </c>
      <c r="W1834" t="str">
        <f t="shared" si="931"/>
        <v>0.0000199993584529566-0.0150162200827225i</v>
      </c>
      <c r="X1834" t="str">
        <f t="shared" si="932"/>
        <v>0.000819279899184677-0.0149714133060584i</v>
      </c>
      <c r="Y1834" t="str">
        <f t="shared" si="933"/>
        <v>0.009+1.06814150222053i</v>
      </c>
      <c r="Z1834" t="str">
        <f t="shared" si="934"/>
        <v>-0.170484986659016-0.0109245398382788i</v>
      </c>
      <c r="AA1834" t="str">
        <f t="shared" si="935"/>
        <v>0.106224844128248-11.3931805268899i</v>
      </c>
      <c r="AB1834" t="str">
        <f t="shared" si="936"/>
        <v>1.38994461622628-0.176331896204333i</v>
      </c>
      <c r="AC1834" t="str">
        <f t="shared" si="937"/>
        <v>1.58707062456638-2.39079858998996i</v>
      </c>
      <c r="AD1834" t="str">
        <f t="shared" si="938"/>
        <v>0.31907790063059+0.369560805701692i</v>
      </c>
      <c r="AE1834" t="str">
        <f t="shared" si="939"/>
        <v>-0.0503607098876386-0.0664903482667016i</v>
      </c>
      <c r="AF1834" t="str">
        <f t="shared" si="940"/>
        <v>-14.5537782671831-1.95584955998041i</v>
      </c>
      <c r="AG1834" t="str">
        <f t="shared" si="941"/>
        <v>1.01536460845052-0.0130177212178585i</v>
      </c>
      <c r="AH1834" t="str">
        <f t="shared" si="942"/>
        <v>0.580212650774641+1.05748890147828i</v>
      </c>
      <c r="AI1834">
        <f t="shared" si="943"/>
        <v>1.6284194874271529</v>
      </c>
      <c r="AJ1834">
        <f t="shared" si="944"/>
        <v>61.247735629893988</v>
      </c>
      <c r="AK1834"/>
      <c r="AL1834"/>
      <c r="AM1834"/>
      <c r="AN1834"/>
    </row>
    <row r="1835" spans="1:40" x14ac:dyDescent="0.25">
      <c r="A1835"/>
      <c r="B1835">
        <f t="shared" si="910"/>
        <v>170100</v>
      </c>
      <c r="C1835" s="237" t="str">
        <f t="shared" si="913"/>
        <v>-2.64139952936297E-06+0.0143975453178014i</v>
      </c>
      <c r="D1835" s="208" t="str">
        <f t="shared" si="914"/>
        <v>-5.95702620773568+0.110381180769811i</v>
      </c>
      <c r="E1835" t="str">
        <f t="shared" si="915"/>
        <v>2870</v>
      </c>
      <c r="F1835" t="str">
        <f t="shared" si="916"/>
        <v>0.777000777000777</v>
      </c>
      <c r="G1835" t="str">
        <f t="shared" si="911"/>
        <v>0.777000777000777</v>
      </c>
      <c r="H1835" t="str">
        <f t="shared" si="917"/>
        <v>8.59734365956949+2.06523468292193i</v>
      </c>
      <c r="I1835" t="str">
        <f t="shared" si="918"/>
        <v>667.98113796953i</v>
      </c>
      <c r="J1835" t="str">
        <f t="shared" si="912"/>
        <v>-380.660606152269+144.468822980408i</v>
      </c>
      <c r="K1835" t="str">
        <f t="shared" si="919"/>
        <v>0.582133515260806-1.53386240857504i</v>
      </c>
      <c r="L1835" t="str">
        <f t="shared" si="920"/>
        <v>0.0476536678005227-0.105506976139279i</v>
      </c>
      <c r="M1835" t="str">
        <f t="shared" si="921"/>
        <v>0.629787183061329-1.63936938471432i</v>
      </c>
      <c r="N1835" t="str">
        <f t="shared" si="922"/>
        <v>-0.754378143239147i</v>
      </c>
      <c r="O1835" t="str">
        <f t="shared" si="923"/>
        <v>0.728697553733541-0.684835655601221i</v>
      </c>
      <c r="P1835" t="str">
        <f t="shared" si="924"/>
        <v>0.271302446266459+0.684835655601221i</v>
      </c>
      <c r="Q1835" t="str">
        <f t="shared" si="925"/>
        <v>-0.271302446266459+0.069542487637926i</v>
      </c>
      <c r="R1835" t="str">
        <f t="shared" si="926"/>
        <v>-0.331201594792018-2.60914801231639i</v>
      </c>
      <c r="S1835" t="str">
        <f t="shared" si="927"/>
        <v>0.0782467860244554i</v>
      </c>
      <c r="T1835" t="str">
        <f t="shared" si="928"/>
        <v>0.204157446225854-0.0259154603186494i</v>
      </c>
      <c r="U1835" t="str">
        <f t="shared" si="929"/>
        <v>0.0001-935.655162209847i</v>
      </c>
      <c r="V1835" t="str">
        <f t="shared" si="930"/>
        <v>0.00002-0.015007632918674i</v>
      </c>
      <c r="W1835" t="str">
        <f t="shared" si="931"/>
        <v>0.0000199993584529565-0.0150073922049555i</v>
      </c>
      <c r="X1835" t="str">
        <f t="shared" si="932"/>
        <v>0.000818343063542786-0.0149626617553603i</v>
      </c>
      <c r="Y1835" t="str">
        <f t="shared" si="933"/>
        <v>0.009+1.06876982075125i</v>
      </c>
      <c r="Z1835" t="str">
        <f t="shared" si="934"/>
        <v>-0.170282454672688-0.0109052289331021i</v>
      </c>
      <c r="AA1835" t="str">
        <f t="shared" si="935"/>
        <v>0.106086338790077-11.3862942621917i</v>
      </c>
      <c r="AB1835" t="str">
        <f t="shared" si="936"/>
        <v>1.38991820814857-0.17643427087932i</v>
      </c>
      <c r="AC1835" t="str">
        <f t="shared" si="937"/>
        <v>1.58611173090159-2.38970540014832i</v>
      </c>
      <c r="AD1835" t="str">
        <f t="shared" si="938"/>
        <v>0.319237818963155+0.369740704644527i</v>
      </c>
      <c r="AE1835" t="str">
        <f t="shared" si="939"/>
        <v>-0.0503284924073664-0.0664417162791771i</v>
      </c>
      <c r="AF1835" t="str">
        <f t="shared" si="940"/>
        <v>-14.5543698673052-1.95485350215212i</v>
      </c>
      <c r="AG1835" t="str">
        <f t="shared" si="941"/>
        <v>1.01536271251146-0.0130164749374121i</v>
      </c>
      <c r="AH1835" t="str">
        <f t="shared" si="942"/>
        <v>0.579951315600674+1.05671702489133i</v>
      </c>
      <c r="AI1835">
        <f t="shared" si="943"/>
        <v>1.6226394023218096</v>
      </c>
      <c r="AJ1835">
        <f t="shared" si="944"/>
        <v>61.240977642307485</v>
      </c>
      <c r="AK1835"/>
      <c r="AL1835"/>
      <c r="AM1835"/>
      <c r="AN1835"/>
    </row>
    <row r="1836" spans="1:40" x14ac:dyDescent="0.25">
      <c r="A1836"/>
      <c r="B1836">
        <f t="shared" si="910"/>
        <v>170200</v>
      </c>
      <c r="C1836" s="237" t="str">
        <f t="shared" si="913"/>
        <v>-2.63829656406183E-06+0.0143890861260567i</v>
      </c>
      <c r="D1836" s="208" t="str">
        <f t="shared" si="914"/>
        <v>-5.95702618394628+0.110316326966435i</v>
      </c>
      <c r="E1836" t="str">
        <f t="shared" si="915"/>
        <v>2870</v>
      </c>
      <c r="F1836" t="str">
        <f t="shared" si="916"/>
        <v>0.777000777000777</v>
      </c>
      <c r="G1836" t="str">
        <f t="shared" si="911"/>
        <v>0.777000777000777</v>
      </c>
      <c r="H1836" t="str">
        <f t="shared" si="917"/>
        <v>8.59793432889719+2.06417469378054i</v>
      </c>
      <c r="I1836" t="str">
        <f t="shared" si="918"/>
        <v>668.373837051229i</v>
      </c>
      <c r="J1836" t="str">
        <f t="shared" si="912"/>
        <v>-381.109486567647+144.553754681161i</v>
      </c>
      <c r="K1836" t="str">
        <f t="shared" si="919"/>
        <v>0.581532530722111-1.53318441776021i</v>
      </c>
      <c r="L1836" t="str">
        <f t="shared" si="920"/>
        <v>0.0476071628581314-0.105465978393266i</v>
      </c>
      <c r="M1836" t="str">
        <f t="shared" si="921"/>
        <v>0.629139693580242-1.63865039615348i</v>
      </c>
      <c r="N1836" t="str">
        <f t="shared" si="922"/>
        <v>-0.754821634211069i</v>
      </c>
      <c r="O1836" t="str">
        <f t="shared" si="923"/>
        <v>0.728393763651325-0.68515875902878i</v>
      </c>
      <c r="P1836" t="str">
        <f t="shared" si="924"/>
        <v>0.271606236348675+0.68515875902878i</v>
      </c>
      <c r="Q1836" t="str">
        <f t="shared" si="925"/>
        <v>-0.271606236348675+0.069662875182289i</v>
      </c>
      <c r="R1836" t="str">
        <f t="shared" si="926"/>
        <v>-0.331199059077068-2.60756544939036i</v>
      </c>
      <c r="S1836" t="str">
        <f t="shared" si="927"/>
        <v>0.078292786486551i</v>
      </c>
      <c r="T1836" t="str">
        <f t="shared" si="928"/>
        <v>0.204153564978827-0.0259304972168675i</v>
      </c>
      <c r="U1836" t="str">
        <f t="shared" si="929"/>
        <v>0.0001-935.105423571649i</v>
      </c>
      <c r="V1836" t="str">
        <f t="shared" si="930"/>
        <v>0.00002-0.0149988152730108i</v>
      </c>
      <c r="W1836" t="str">
        <f t="shared" si="931"/>
        <v>0.0000199993584529566-0.0149985747007227i</v>
      </c>
      <c r="X1836" t="str">
        <f t="shared" si="932"/>
        <v>0.000817407872469525-0.0149539204008096i</v>
      </c>
      <c r="Y1836" t="str">
        <f t="shared" si="933"/>
        <v>0.009+1.06939813928197i</v>
      </c>
      <c r="Z1836" t="str">
        <f t="shared" si="934"/>
        <v>-0.170080284616273-0.010885964178321i</v>
      </c>
      <c r="AA1836" t="str">
        <f t="shared" si="935"/>
        <v>0.105948110293667-11.3794164255741i</v>
      </c>
      <c r="AB1836" t="str">
        <f t="shared" si="936"/>
        <v>1.38989178434668-0.176536643136682i</v>
      </c>
      <c r="AC1836" t="str">
        <f t="shared" si="937"/>
        <v>1.58515425110204-2.38861293259885i</v>
      </c>
      <c r="AD1836" t="str">
        <f t="shared" si="938"/>
        <v>0.31939781625121+0.36992053675352i</v>
      </c>
      <c r="AE1836" t="str">
        <f t="shared" si="939"/>
        <v>-0.0502963297818978-0.0663931433627878i</v>
      </c>
      <c r="AF1836" t="str">
        <f t="shared" si="940"/>
        <v>-14.5549605128435-1.95385836681411i</v>
      </c>
      <c r="AG1836" t="str">
        <f t="shared" si="941"/>
        <v>1.0153608163263-0.0130152335164635i</v>
      </c>
      <c r="AH1836" t="str">
        <f t="shared" si="942"/>
        <v>0.579690392584377+1.05594609652094i</v>
      </c>
      <c r="AI1836">
        <f t="shared" si="943"/>
        <v>1.6168630129653772</v>
      </c>
      <c r="AJ1836">
        <f t="shared" si="944"/>
        <v>61.234215170862498</v>
      </c>
      <c r="AK1836"/>
      <c r="AL1836"/>
      <c r="AM1836"/>
      <c r="AN1836"/>
    </row>
    <row r="1837" spans="1:40" x14ac:dyDescent="0.25">
      <c r="A1837"/>
      <c r="B1837">
        <f t="shared" si="910"/>
        <v>170300</v>
      </c>
      <c r="C1837" s="237" t="str">
        <f t="shared" si="913"/>
        <v>-0.0000026351990633303+0.0143806368687698i</v>
      </c>
      <c r="D1837" s="208" t="str">
        <f t="shared" si="914"/>
        <v>-5.95702616019878+0.110251549327235i</v>
      </c>
      <c r="E1837" t="str">
        <f t="shared" si="915"/>
        <v>2870</v>
      </c>
      <c r="F1837" t="str">
        <f t="shared" si="916"/>
        <v>0.777000777000777</v>
      </c>
      <c r="G1837" t="str">
        <f t="shared" si="911"/>
        <v>0.777000777000777</v>
      </c>
      <c r="H1837" t="str">
        <f t="shared" si="917"/>
        <v>8.59852404560251+2.06311570218862i</v>
      </c>
      <c r="I1837" t="str">
        <f t="shared" si="918"/>
        <v>668.766536132927i</v>
      </c>
      <c r="J1837" t="str">
        <f t="shared" si="912"/>
        <v>-381.558630797551+144.638686381913i</v>
      </c>
      <c r="K1837" t="str">
        <f t="shared" si="919"/>
        <v>0.580932433669634-1.53250689370609i</v>
      </c>
      <c r="L1837" t="str">
        <f t="shared" si="920"/>
        <v>0.0475607213432343-0.105425000180678i</v>
      </c>
      <c r="M1837" t="str">
        <f t="shared" si="921"/>
        <v>0.628493155012868-1.63793189388677i</v>
      </c>
      <c r="N1837" t="str">
        <f t="shared" si="922"/>
        <v>-0.75526512518299i</v>
      </c>
      <c r="O1837" t="str">
        <f t="shared" si="923"/>
        <v>0.728089830305538-0.685481727696409i</v>
      </c>
      <c r="P1837" t="str">
        <f t="shared" si="924"/>
        <v>0.271910169694462+0.685481727696409i</v>
      </c>
      <c r="Q1837" t="str">
        <f t="shared" si="925"/>
        <v>-0.271910169694462+0.069783397486581i</v>
      </c>
      <c r="R1837" t="str">
        <f t="shared" si="926"/>
        <v>-0.331196521804154-2.60598471553995i</v>
      </c>
      <c r="S1837" t="str">
        <f t="shared" si="927"/>
        <v>0.0783387869486464i</v>
      </c>
      <c r="T1837" t="str">
        <f t="shared" si="928"/>
        <v>0.204149681422113-0.0259455337597483i</v>
      </c>
      <c r="U1837" t="str">
        <f t="shared" si="929"/>
        <v>0.0001-934.556330545484i</v>
      </c>
      <c r="V1837" t="str">
        <f t="shared" si="930"/>
        <v>0.00002-0.0149900079827742i</v>
      </c>
      <c r="W1837" t="str">
        <f t="shared" si="931"/>
        <v>0.0000199993584529566-0.0149897675517504i</v>
      </c>
      <c r="X1837" t="str">
        <f t="shared" si="932"/>
        <v>0.000816474322121545-0.0149451892246499i</v>
      </c>
      <c r="Y1837" t="str">
        <f t="shared" si="933"/>
        <v>0.009+1.07002645781268i</v>
      </c>
      <c r="Z1837" t="str">
        <f t="shared" si="934"/>
        <v>-0.16987847562504-0.0108667454353127i</v>
      </c>
      <c r="AA1837" t="str">
        <f t="shared" si="935"/>
        <v>0.105810157890162-11.3725470013886i</v>
      </c>
      <c r="AB1837" t="str">
        <f t="shared" si="936"/>
        <v>1.38986534482028-0.176639012974883i</v>
      </c>
      <c r="AC1837" t="str">
        <f t="shared" si="937"/>
        <v>1.58419818255291-2.38752118705201i</v>
      </c>
      <c r="AD1837" t="str">
        <f t="shared" si="938"/>
        <v>0.319557892469069+0.370100301996228i</v>
      </c>
      <c r="AE1837" t="str">
        <f t="shared" si="939"/>
        <v>-0.0502642218792707-0.0663446294007927i</v>
      </c>
      <c r="AF1837" t="str">
        <f t="shared" si="940"/>
        <v>-14.5555502058013-1.95286415286139i</v>
      </c>
      <c r="AG1837" t="str">
        <f t="shared" si="941"/>
        <v>1.01535891989367-0.0130139969449747i</v>
      </c>
      <c r="AH1837" t="str">
        <f t="shared" si="942"/>
        <v>0.579429880774382+1.05517611449008i</v>
      </c>
      <c r="AI1837">
        <f t="shared" si="943"/>
        <v>1.6110903141193869</v>
      </c>
      <c r="AJ1837">
        <f t="shared" si="944"/>
        <v>61.227448220832585</v>
      </c>
      <c r="AK1837"/>
      <c r="AL1837"/>
      <c r="AM1837"/>
      <c r="AN1837"/>
    </row>
    <row r="1838" spans="1:40" x14ac:dyDescent="0.25">
      <c r="A1838"/>
      <c r="B1838">
        <f t="shared" si="910"/>
        <v>170400</v>
      </c>
      <c r="C1838" s="237" t="str">
        <f t="shared" si="913"/>
        <v>-2.63210701434462E-06+0.0143721975284507i</v>
      </c>
      <c r="D1838" s="208" t="str">
        <f t="shared" si="914"/>
        <v>-5.95702613649307+0.110186847718122i</v>
      </c>
      <c r="E1838" t="str">
        <f t="shared" si="915"/>
        <v>2870</v>
      </c>
      <c r="F1838" t="str">
        <f t="shared" si="916"/>
        <v>0.777000777000777</v>
      </c>
      <c r="G1838" t="str">
        <f t="shared" si="911"/>
        <v>0.777000777000777</v>
      </c>
      <c r="H1838" t="str">
        <f t="shared" si="917"/>
        <v>8.59911281168372+2.06205770690836i</v>
      </c>
      <c r="I1838" t="str">
        <f t="shared" si="918"/>
        <v>669.159235214626i</v>
      </c>
      <c r="J1838" t="str">
        <f t="shared" si="912"/>
        <v>-382.008038841981+144.723618082666i</v>
      </c>
      <c r="K1838" t="str">
        <f t="shared" si="919"/>
        <v>0.580333222448883-1.53182983620486i</v>
      </c>
      <c r="L1838" t="str">
        <f t="shared" si="920"/>
        <v>0.0475143431501428-0.105384041514777i</v>
      </c>
      <c r="M1838" t="str">
        <f t="shared" si="921"/>
        <v>0.627847565599026-1.63721387771964i</v>
      </c>
      <c r="N1838" t="str">
        <f t="shared" si="922"/>
        <v>-0.755708616154912i</v>
      </c>
      <c r="O1838" t="str">
        <f t="shared" si="923"/>
        <v>0.727785753755955-0.685804561540586i</v>
      </c>
      <c r="P1838" t="str">
        <f t="shared" si="924"/>
        <v>0.272214246244045+0.685804561540586i</v>
      </c>
      <c r="Q1838" t="str">
        <f t="shared" si="925"/>
        <v>-0.272214246244045+0.069904054614326i</v>
      </c>
      <c r="R1838" t="str">
        <f t="shared" si="926"/>
        <v>-0.331193982973161-2.60440580754427i</v>
      </c>
      <c r="S1838" t="str">
        <f t="shared" si="927"/>
        <v>0.078384787410742i</v>
      </c>
      <c r="T1838" t="str">
        <f t="shared" si="928"/>
        <v>0.204145795555659-0.0259605699470681i</v>
      </c>
      <c r="U1838" t="str">
        <f t="shared" si="929"/>
        <v>0.0001-934.007881994692i</v>
      </c>
      <c r="V1838" t="str">
        <f t="shared" si="930"/>
        <v>0.00002-0.0149812110297327i</v>
      </c>
      <c r="W1838" t="str">
        <f t="shared" si="931"/>
        <v>0.0000199993584529565-0.0149809707398075i</v>
      </c>
      <c r="X1838" t="str">
        <f t="shared" si="932"/>
        <v>0.00081554240866668-0.0149364682091656i</v>
      </c>
      <c r="Y1838" t="str">
        <f t="shared" si="933"/>
        <v>0.009+1.0706547763434i</v>
      </c>
      <c r="Z1838" t="str">
        <f t="shared" si="934"/>
        <v>-0.16967702683684-0.0108475725659553i</v>
      </c>
      <c r="AA1838" t="str">
        <f t="shared" si="935"/>
        <v>0.105672480833258-11.3656859740253i</v>
      </c>
      <c r="AB1838" t="str">
        <f t="shared" si="936"/>
        <v>1.38983888956901-0.176741380392399i</v>
      </c>
      <c r="AC1838" t="str">
        <f t="shared" si="937"/>
        <v>1.583243522645-2.38643016321682i</v>
      </c>
      <c r="AD1838" t="str">
        <f t="shared" si="938"/>
        <v>0.319718047591029+0.370280000340208i</v>
      </c>
      <c r="AE1838" t="str">
        <f t="shared" si="939"/>
        <v>-0.0502321685679127-0.0662961742767597i</v>
      </c>
      <c r="AF1838" t="str">
        <f t="shared" si="940"/>
        <v>-14.5561389481768-1.95187085919024i</v>
      </c>
      <c r="AG1838" t="str">
        <f t="shared" si="941"/>
        <v>1.01535702321222-0.0130127652129314i</v>
      </c>
      <c r="AH1838" t="str">
        <f t="shared" si="942"/>
        <v>0.579169779221944+1.05440707692665i</v>
      </c>
      <c r="AI1838">
        <f t="shared" si="943"/>
        <v>1.6053213005553006</v>
      </c>
      <c r="AJ1838">
        <f t="shared" si="944"/>
        <v>61.220676797484835</v>
      </c>
      <c r="AK1838"/>
      <c r="AL1838"/>
      <c r="AM1838"/>
      <c r="AN1838"/>
    </row>
    <row r="1839" spans="1:40" x14ac:dyDescent="0.25">
      <c r="A1839"/>
      <c r="B1839">
        <f t="shared" si="910"/>
        <v>170500</v>
      </c>
      <c r="C1839" s="237" t="str">
        <f t="shared" si="913"/>
        <v>-2.62902040431847E-06+0.01436376808765i</v>
      </c>
      <c r="D1839" s="208" t="str">
        <f t="shared" si="914"/>
        <v>-5.95702611282906+0.110122222005317i</v>
      </c>
      <c r="E1839" t="str">
        <f t="shared" si="915"/>
        <v>2870</v>
      </c>
      <c r="F1839" t="str">
        <f t="shared" si="916"/>
        <v>0.777000777000777</v>
      </c>
      <c r="G1839" t="str">
        <f t="shared" si="911"/>
        <v>0.777000777000777</v>
      </c>
      <c r="H1839" t="str">
        <f t="shared" si="917"/>
        <v>8.59970062913397+2.06100070670353i</v>
      </c>
      <c r="I1839" t="str">
        <f t="shared" si="918"/>
        <v>669.551934296325i</v>
      </c>
      <c r="J1839" t="str">
        <f t="shared" si="912"/>
        <v>-382.457710700936+144.808549783419i</v>
      </c>
      <c r="K1839" t="str">
        <f t="shared" si="919"/>
        <v>0.579734895408956-1.53115324504786i</v>
      </c>
      <c r="L1839" t="str">
        <f t="shared" si="920"/>
        <v>0.0474680281733625-0.105343102408706i</v>
      </c>
      <c r="M1839" t="str">
        <f t="shared" si="921"/>
        <v>0.627202923582318-1.63649634745657i</v>
      </c>
      <c r="N1839" t="str">
        <f t="shared" si="922"/>
        <v>-0.756152107126834i</v>
      </c>
      <c r="O1839" t="str">
        <f t="shared" si="923"/>
        <v>0.727481534062386-0.686127260497816i</v>
      </c>
      <c r="P1839" t="str">
        <f t="shared" si="924"/>
        <v>0.272518465937614+0.686127260497816i</v>
      </c>
      <c r="Q1839" t="str">
        <f t="shared" si="925"/>
        <v>-0.272518465937614+0.070024846629018i</v>
      </c>
      <c r="R1839" t="str">
        <f t="shared" si="926"/>
        <v>-0.331191442583975-2.60282872219009i</v>
      </c>
      <c r="S1839" t="str">
        <f t="shared" si="927"/>
        <v>0.0784307878728374i</v>
      </c>
      <c r="T1839" t="str">
        <f t="shared" si="928"/>
        <v>0.204141907379419-0.0259756057786028i</v>
      </c>
      <c r="U1839" t="str">
        <f t="shared" si="929"/>
        <v>0.0001-933.460076785309i</v>
      </c>
      <c r="V1839" t="str">
        <f t="shared" si="930"/>
        <v>0.00002-0.0149724243956976i</v>
      </c>
      <c r="W1839" t="str">
        <f t="shared" si="931"/>
        <v>0.0000199993584529565-0.0149721842467053i</v>
      </c>
      <c r="X1839" t="str">
        <f t="shared" si="932"/>
        <v>0.000814612128283895-0.0149277573366817i</v>
      </c>
      <c r="Y1839" t="str">
        <f t="shared" si="933"/>
        <v>0.009+1.07128309487412i</v>
      </c>
      <c r="Z1839" t="str">
        <f t="shared" si="934"/>
        <v>-0.169475937392101-0.0108284454326261i</v>
      </c>
      <c r="AA1839" t="str">
        <f t="shared" si="935"/>
        <v>0.105535078379197-11.3588333279137i</v>
      </c>
      <c r="AB1839" t="str">
        <f t="shared" si="936"/>
        <v>1.38981241859255-0.176843745387706i</v>
      </c>
      <c r="AC1839" t="str">
        <f t="shared" si="937"/>
        <v>1.58229026877474-2.38533986080091i</v>
      </c>
      <c r="AD1839" t="str">
        <f t="shared" si="938"/>
        <v>0.319878281591374+0.370459631753032i</v>
      </c>
      <c r="AE1839" t="str">
        <f t="shared" si="939"/>
        <v>-0.0502001697166442-0.0662477778745722i</v>
      </c>
      <c r="AF1839" t="str">
        <f t="shared" si="940"/>
        <v>-14.556726741963-1.95087848469821i</v>
      </c>
      <c r="AG1839" t="str">
        <f t="shared" si="941"/>
        <v>1.01535512628059-0.0130115383103438i</v>
      </c>
      <c r="AH1839" t="str">
        <f t="shared" si="942"/>
        <v>0.578910086980995+1.0536389819636i</v>
      </c>
      <c r="AI1839">
        <f t="shared" si="943"/>
        <v>1.599555967055559</v>
      </c>
      <c r="AJ1839">
        <f t="shared" si="944"/>
        <v>61.213900906080283</v>
      </c>
      <c r="AK1839"/>
      <c r="AL1839"/>
      <c r="AM1839"/>
      <c r="AN1839"/>
    </row>
    <row r="1840" spans="1:40" x14ac:dyDescent="0.25">
      <c r="A1840"/>
      <c r="B1840">
        <f t="shared" si="910"/>
        <v>170600</v>
      </c>
      <c r="C1840" s="237" t="str">
        <f t="shared" si="913"/>
        <v>-2.62593922050304E-06+0.0143553485289595i</v>
      </c>
      <c r="D1840" s="208" t="str">
        <f t="shared" si="914"/>
        <v>-5.95702608920665+0.110057672055356i</v>
      </c>
      <c r="E1840" t="str">
        <f t="shared" si="915"/>
        <v>2870</v>
      </c>
      <c r="F1840" t="str">
        <f t="shared" si="916"/>
        <v>0.777000777000777</v>
      </c>
      <c r="G1840" t="str">
        <f t="shared" si="911"/>
        <v>0.777000777000777</v>
      </c>
      <c r="H1840" t="str">
        <f t="shared" si="917"/>
        <v>8.60028749994134+2.05994470033951i</v>
      </c>
      <c r="I1840" t="str">
        <f t="shared" si="918"/>
        <v>669.944633378023i</v>
      </c>
      <c r="J1840" t="str">
        <f t="shared" si="912"/>
        <v>-382.907646374417+144.893481484172i</v>
      </c>
      <c r="K1840" t="str">
        <f t="shared" si="919"/>
        <v>0.579137450902545-1.53047712002556i</v>
      </c>
      <c r="L1840" t="str">
        <f t="shared" si="920"/>
        <v>0.0474217763075928-0.10530218287549i</v>
      </c>
      <c r="M1840" t="str">
        <f t="shared" si="921"/>
        <v>0.626559227210138-1.63577930290105i</v>
      </c>
      <c r="N1840" t="str">
        <f t="shared" si="922"/>
        <v>-0.756595598098756i</v>
      </c>
      <c r="O1840" t="str">
        <f t="shared" si="923"/>
        <v>0.727177171284664-0.686449824504628i</v>
      </c>
      <c r="P1840" t="str">
        <f t="shared" si="924"/>
        <v>0.272822828715336+0.686449824504628i</v>
      </c>
      <c r="Q1840" t="str">
        <f t="shared" si="925"/>
        <v>-0.272822828715336+0.070145773594128i</v>
      </c>
      <c r="R1840" t="str">
        <f t="shared" si="926"/>
        <v>-0.331188900636475-2.6012534562716i</v>
      </c>
      <c r="S1840" t="str">
        <f t="shared" si="927"/>
        <v>0.078476788334933i</v>
      </c>
      <c r="T1840" t="str">
        <f t="shared" si="928"/>
        <v>0.204138016893339-0.0259906412541278i</v>
      </c>
      <c r="U1840" t="str">
        <f t="shared" si="929"/>
        <v>0.0001-932.91291378602i</v>
      </c>
      <c r="V1840" t="str">
        <f t="shared" si="930"/>
        <v>0.00002-0.0149636480625231i</v>
      </c>
      <c r="W1840" t="str">
        <f t="shared" si="931"/>
        <v>0.0000199993584529566-0.0149634080542987i</v>
      </c>
      <c r="X1840" t="str">
        <f t="shared" si="932"/>
        <v>0.000813683477163385-0.014919056589565i</v>
      </c>
      <c r="Y1840" t="str">
        <f t="shared" si="933"/>
        <v>0.009+1.07191141340484i</v>
      </c>
      <c r="Z1840" t="str">
        <f t="shared" si="934"/>
        <v>-0.169275206433836-0.0108093638982013i</v>
      </c>
      <c r="AA1840" t="str">
        <f t="shared" si="935"/>
        <v>0.105397949786761-11.3519890475221i</v>
      </c>
      <c r="AB1840" t="str">
        <f t="shared" si="936"/>
        <v>1.38978593189054-0.176946107959274i</v>
      </c>
      <c r="AC1840" t="str">
        <f t="shared" si="937"/>
        <v>1.58133841834418-2.3842502795104i</v>
      </c>
      <c r="AD1840" t="str">
        <f t="shared" si="938"/>
        <v>0.32003859444438+0.370639196202269i</v>
      </c>
      <c r="AE1840" t="str">
        <f t="shared" si="939"/>
        <v>-0.05016822519468-0.0661994400784282i</v>
      </c>
      <c r="AF1840" t="str">
        <f t="shared" si="940"/>
        <v>-14.557313589148-1.94988702828415i</v>
      </c>
      <c r="AG1840" t="str">
        <f t="shared" si="941"/>
        <v>1.01535322909743-0.0130103162272464i</v>
      </c>
      <c r="AH1840" t="str">
        <f t="shared" si="942"/>
        <v>0.578650803108177+1.05287182773892i</v>
      </c>
      <c r="AI1840">
        <f t="shared" si="943"/>
        <v>1.5937943084137465</v>
      </c>
      <c r="AJ1840">
        <f t="shared" si="944"/>
        <v>61.207120551872414</v>
      </c>
      <c r="AK1840"/>
      <c r="AL1840"/>
      <c r="AM1840"/>
      <c r="AN1840"/>
    </row>
    <row r="1841" spans="1:40" x14ac:dyDescent="0.25">
      <c r="A1841"/>
      <c r="B1841">
        <f t="shared" si="910"/>
        <v>170700</v>
      </c>
      <c r="C1841" s="237" t="str">
        <f t="shared" si="913"/>
        <v>-2.62286345018682E-06+0.0143469388350114i</v>
      </c>
      <c r="D1841" s="208" t="str">
        <f t="shared" si="914"/>
        <v>-5.95702606562574+0.109993197735087i</v>
      </c>
      <c r="E1841" t="str">
        <f t="shared" si="915"/>
        <v>2870</v>
      </c>
      <c r="F1841" t="str">
        <f t="shared" si="916"/>
        <v>0.777000777000777</v>
      </c>
      <c r="G1841" t="str">
        <f t="shared" si="911"/>
        <v>0.777000777000777</v>
      </c>
      <c r="H1841" t="str">
        <f t="shared" si="917"/>
        <v>8.60087342608885+2.05888968658321i</v>
      </c>
      <c r="I1841" t="str">
        <f t="shared" si="918"/>
        <v>670.337332459722i</v>
      </c>
      <c r="J1841" t="str">
        <f t="shared" si="912"/>
        <v>-383.357845862424+144.978413184924i</v>
      </c>
      <c r="K1841" t="str">
        <f t="shared" si="919"/>
        <v>0.578540887285926-1.52980146092764i</v>
      </c>
      <c r="L1841" t="str">
        <f t="shared" si="920"/>
        <v>0.0473755874477281-0.105261282928037i</v>
      </c>
      <c r="M1841" t="str">
        <f t="shared" si="921"/>
        <v>0.625916474733654-1.63506274385568i</v>
      </c>
      <c r="N1841" t="str">
        <f t="shared" si="922"/>
        <v>-0.757039089070678i</v>
      </c>
      <c r="O1841" t="str">
        <f t="shared" si="923"/>
        <v>0.726872665482654-0.686772253497578i</v>
      </c>
      <c r="P1841" t="str">
        <f t="shared" si="924"/>
        <v>0.273127334517346+0.686772253497578i</v>
      </c>
      <c r="Q1841" t="str">
        <f t="shared" si="925"/>
        <v>-0.273127334517346+0.0702668355731i</v>
      </c>
      <c r="R1841" t="str">
        <f t="shared" si="926"/>
        <v>-0.331186357130524-2.59968000659058i</v>
      </c>
      <c r="S1841" t="str">
        <f t="shared" si="927"/>
        <v>0.0785227887970286i</v>
      </c>
      <c r="T1841" t="str">
        <f t="shared" si="928"/>
        <v>0.20413412409737-0.0260056763734174i</v>
      </c>
      <c r="U1841" t="str">
        <f t="shared" si="929"/>
        <v>0.0001-932.366391868158i</v>
      </c>
      <c r="V1841" t="str">
        <f t="shared" si="930"/>
        <v>0.00002-0.0149548820121057i</v>
      </c>
      <c r="W1841" t="str">
        <f t="shared" si="931"/>
        <v>0.0000199993584529566-0.0149546421444841i</v>
      </c>
      <c r="X1841" t="str">
        <f t="shared" si="932"/>
        <v>0.000812756451506334-0.014910365950222i</v>
      </c>
      <c r="Y1841" t="str">
        <f t="shared" si="933"/>
        <v>0.009+1.07253973193556i</v>
      </c>
      <c r="Z1841" t="str">
        <f t="shared" si="934"/>
        <v>-0.169074833107607-0.0107903278260508i</v>
      </c>
      <c r="AA1841" t="str">
        <f t="shared" si="935"/>
        <v>0.105261094317253-11.3451531173577i</v>
      </c>
      <c r="AB1841" t="str">
        <f t="shared" si="936"/>
        <v>1.38975942946265-0.177048468105566i</v>
      </c>
      <c r="AC1841" t="str">
        <f t="shared" si="937"/>
        <v>1.58038796876098-2.38316141905013i</v>
      </c>
      <c r="AD1841" t="str">
        <f t="shared" si="938"/>
        <v>0.320198986124292+0.370818693655499i</v>
      </c>
      <c r="AE1841" t="str">
        <f t="shared" si="939"/>
        <v>-0.0501363348716187-0.0661511607728342i</v>
      </c>
      <c r="AF1841" t="str">
        <f t="shared" si="940"/>
        <v>-14.5578994917146-1.94889648884812i</v>
      </c>
      <c r="AG1841" t="str">
        <f t="shared" si="941"/>
        <v>1.0153513316614-0.0130090989536974i</v>
      </c>
      <c r="AH1841" t="str">
        <f t="shared" si="942"/>
        <v>0.578391926662699+1.05210561239545i</v>
      </c>
      <c r="AI1841">
        <f t="shared" si="943"/>
        <v>1.588036319433006</v>
      </c>
      <c r="AJ1841">
        <f t="shared" si="944"/>
        <v>61.200335740108699</v>
      </c>
      <c r="AK1841"/>
      <c r="AL1841"/>
      <c r="AM1841"/>
      <c r="AN1841"/>
    </row>
    <row r="1842" spans="1:40" x14ac:dyDescent="0.25">
      <c r="A1842"/>
      <c r="B1842">
        <f t="shared" ref="B1842:B1905" si="945">B1841+100</f>
        <v>170800</v>
      </c>
      <c r="C1842" s="237" t="str">
        <f t="shared" si="913"/>
        <v>-2.61979308069563E-06+0.0143385389884794i</v>
      </c>
      <c r="D1842" s="208" t="str">
        <f t="shared" si="914"/>
        <v>-5.95702604208625+0.109928798911675i</v>
      </c>
      <c r="E1842" t="str">
        <f t="shared" si="915"/>
        <v>2870</v>
      </c>
      <c r="F1842" t="str">
        <f t="shared" si="916"/>
        <v>0.777000777000777</v>
      </c>
      <c r="G1842" t="str">
        <f t="shared" si="911"/>
        <v>0.777000777000777</v>
      </c>
      <c r="H1842" t="str">
        <f t="shared" si="917"/>
        <v>8.60145840955447+2.05783566420316i</v>
      </c>
      <c r="I1842" t="str">
        <f t="shared" si="918"/>
        <v>670.730031541421i</v>
      </c>
      <c r="J1842" t="str">
        <f t="shared" si="912"/>
        <v>-383.808309164956+145.063344885677i</v>
      </c>
      <c r="K1842" t="str">
        <f t="shared" si="919"/>
        <v>0.577945202918965-1.52912626754291i</v>
      </c>
      <c r="L1842" t="str">
        <f t="shared" si="920"/>
        <v>0.0473294614888549-0.105220402579136i</v>
      </c>
      <c r="M1842" t="str">
        <f t="shared" si="921"/>
        <v>0.62527466440782-1.63434667012205i</v>
      </c>
      <c r="N1842" t="str">
        <f t="shared" si="922"/>
        <v>-0.7574825800426i</v>
      </c>
      <c r="O1842" t="str">
        <f t="shared" si="923"/>
        <v>0.726568016716247-0.68709454741325i</v>
      </c>
      <c r="P1842" t="str">
        <f t="shared" si="924"/>
        <v>0.273431983283753+0.68709454741325i</v>
      </c>
      <c r="Q1842" t="str">
        <f t="shared" si="925"/>
        <v>-0.273431983283753+0.07038803262935i</v>
      </c>
      <c r="R1842" t="str">
        <f t="shared" si="926"/>
        <v>-0.33118381206601-2.59810836995628i</v>
      </c>
      <c r="S1842" t="str">
        <f t="shared" si="927"/>
        <v>0.078568789259124i</v>
      </c>
      <c r="T1842" t="str">
        <f t="shared" si="928"/>
        <v>0.204130228991461-0.0260207111362477i</v>
      </c>
      <c r="U1842" t="str">
        <f t="shared" si="929"/>
        <v>0.0001-931.820509905713i</v>
      </c>
      <c r="V1842" t="str">
        <f t="shared" si="930"/>
        <v>0.00002-0.0149461262263843i</v>
      </c>
      <c r="W1842" t="str">
        <f t="shared" si="931"/>
        <v>0.0000199993584529566-0.014945886499201i</v>
      </c>
      <c r="X1842" t="str">
        <f t="shared" si="932"/>
        <v>0.000811831047525056-0.0149016854011006i</v>
      </c>
      <c r="Y1842" t="str">
        <f t="shared" si="933"/>
        <v>0.009+1.07316805046627i</v>
      </c>
      <c r="Z1842" t="str">
        <f t="shared" si="934"/>
        <v>-0.168874816561534-0.0107713370800387i</v>
      </c>
      <c r="AA1842" t="str">
        <f t="shared" si="935"/>
        <v>0.105124511234488-11.3383255219662i</v>
      </c>
      <c r="AB1842" t="str">
        <f t="shared" si="936"/>
        <v>1.38973291130852-0.177150825825058i</v>
      </c>
      <c r="AC1842" t="str">
        <f t="shared" si="937"/>
        <v>1.57943891743838-2.38207327912343i</v>
      </c>
      <c r="AD1842" t="str">
        <f t="shared" si="938"/>
        <v>0.320359456605356+0.370998124080303i</v>
      </c>
      <c r="AE1842" t="str">
        <f t="shared" si="939"/>
        <v>-0.0501044986174512-0.0661029398426087i</v>
      </c>
      <c r="AF1842" t="str">
        <f t="shared" si="940"/>
        <v>-14.5584844516407-1.94790686529148i</v>
      </c>
      <c r="AG1842" t="str">
        <f t="shared" si="941"/>
        <v>1.01534943397117-0.0130078864797793i</v>
      </c>
      <c r="AH1842" t="str">
        <f t="shared" si="942"/>
        <v>0.578133456706469+1.05134033408107i</v>
      </c>
      <c r="AI1842">
        <f t="shared" si="943"/>
        <v>1.5822819949277942</v>
      </c>
      <c r="AJ1842">
        <f t="shared" si="944"/>
        <v>61.193546476029496</v>
      </c>
      <c r="AK1842"/>
      <c r="AL1842"/>
      <c r="AM1842"/>
      <c r="AN1842"/>
    </row>
    <row r="1843" spans="1:40" x14ac:dyDescent="0.25">
      <c r="A1843"/>
      <c r="B1843">
        <f t="shared" si="945"/>
        <v>170900</v>
      </c>
      <c r="C1843" s="237" t="str">
        <f t="shared" si="913"/>
        <v>-2.61672809939223E-06+0.0143301489720768i</v>
      </c>
      <c r="D1843" s="208" t="str">
        <f t="shared" si="914"/>
        <v>-5.95702601858805+0.109864475452589i</v>
      </c>
      <c r="E1843" t="str">
        <f t="shared" si="915"/>
        <v>2870</v>
      </c>
      <c r="F1843" t="str">
        <f t="shared" si="916"/>
        <v>0.777000777000777</v>
      </c>
      <c r="G1843" t="str">
        <f t="shared" si="911"/>
        <v>0.777000777000777</v>
      </c>
      <c r="H1843" t="str">
        <f t="shared" si="917"/>
        <v>8.60204245231107+2.05678263196944i</v>
      </c>
      <c r="I1843" t="str">
        <f t="shared" si="918"/>
        <v>671.12273062312i</v>
      </c>
      <c r="J1843" t="str">
        <f t="shared" si="912"/>
        <v>-384.259036282014+145.14827658643i</v>
      </c>
      <c r="K1843" t="str">
        <f t="shared" si="919"/>
        <v>0.577350396165077-1.52845153965936i</v>
      </c>
      <c r="L1843" t="str">
        <f t="shared" si="920"/>
        <v>0.0472833983262534-0.105179541841461i</v>
      </c>
      <c r="M1843" t="str">
        <f t="shared" si="921"/>
        <v>0.62463379449133-1.63363108150082i</v>
      </c>
      <c r="N1843" t="str">
        <f t="shared" si="922"/>
        <v>-0.757926071014522i</v>
      </c>
      <c r="O1843" t="str">
        <f t="shared" si="923"/>
        <v>0.726263225045363-0.687416706188254i</v>
      </c>
      <c r="P1843" t="str">
        <f t="shared" si="924"/>
        <v>0.273736774954637+0.687416706188254i</v>
      </c>
      <c r="Q1843" t="str">
        <f t="shared" si="925"/>
        <v>-0.273736774954637+0.070509364826268i</v>
      </c>
      <c r="R1843" t="str">
        <f t="shared" si="926"/>
        <v>-0.33118126544281-2.59653854318541i</v>
      </c>
      <c r="S1843" t="str">
        <f t="shared" si="927"/>
        <v>0.0786147897212196i</v>
      </c>
      <c r="T1843" t="str">
        <f t="shared" si="928"/>
        <v>0.204126331575563-0.0260357455423939i</v>
      </c>
      <c r="U1843" t="str">
        <f t="shared" si="929"/>
        <v>0.0001-931.275266775281i</v>
      </c>
      <c r="V1843" t="str">
        <f t="shared" si="930"/>
        <v>0.00002-0.0149373806873402i</v>
      </c>
      <c r="W1843" t="str">
        <f t="shared" si="931"/>
        <v>0.0000199993584529566-0.0149371411004307i</v>
      </c>
      <c r="X1843" t="str">
        <f t="shared" si="932"/>
        <v>0.000810907261442824-0.0148930149246886i</v>
      </c>
      <c r="Y1843" t="str">
        <f t="shared" si="933"/>
        <v>0.009+1.07379636899699i</v>
      </c>
      <c r="Z1843" t="str">
        <f t="shared" si="934"/>
        <v>-0.168675155946274-0.0107523915245194i</v>
      </c>
      <c r="AA1843" t="str">
        <f t="shared" si="935"/>
        <v>0.10498819980478-11.3315062459316i</v>
      </c>
      <c r="AB1843" t="str">
        <f t="shared" si="936"/>
        <v>1.38970637742782-0.17725318111622i</v>
      </c>
      <c r="AC1843" t="str">
        <f t="shared" si="937"/>
        <v>1.57849126179519-2.38098585943228i</v>
      </c>
      <c r="AD1843" t="str">
        <f t="shared" si="938"/>
        <v>0.320520005861802+0.371177487444275i</v>
      </c>
      <c r="AE1843" t="str">
        <f t="shared" si="939"/>
        <v>-0.0500727163025518-0.0660547771728765i</v>
      </c>
      <c r="AF1843" t="str">
        <f t="shared" si="940"/>
        <v>-14.5590684708991-1.94691815651685i</v>
      </c>
      <c r="AG1843" t="str">
        <f t="shared" si="941"/>
        <v>1.01534753602538-0.0130066787955982i</v>
      </c>
      <c r="AH1843" t="str">
        <f t="shared" si="942"/>
        <v>0.577875392304008+1.05057599094855i</v>
      </c>
      <c r="AI1843">
        <f t="shared" si="943"/>
        <v>1.5765313297227497</v>
      </c>
      <c r="AJ1843">
        <f t="shared" si="944"/>
        <v>61.186752764868217</v>
      </c>
      <c r="AK1843"/>
      <c r="AL1843"/>
      <c r="AM1843"/>
      <c r="AN1843"/>
    </row>
    <row r="1844" spans="1:40" x14ac:dyDescent="0.25">
      <c r="A1844"/>
      <c r="B1844">
        <f t="shared" si="945"/>
        <v>171000</v>
      </c>
      <c r="C1844" s="237" t="str">
        <f t="shared" si="913"/>
        <v>-2.61366849367634E-06+0.014321768768558i</v>
      </c>
      <c r="D1844" s="208" t="str">
        <f t="shared" si="914"/>
        <v>-5.95702599513108+0.109800227225611i</v>
      </c>
      <c r="E1844" t="str">
        <f t="shared" si="915"/>
        <v>2870</v>
      </c>
      <c r="F1844" t="str">
        <f t="shared" si="916"/>
        <v>0.777000777000777</v>
      </c>
      <c r="G1844" t="str">
        <f t="shared" si="911"/>
        <v>0.777000777000777</v>
      </c>
      <c r="H1844" t="str">
        <f t="shared" si="917"/>
        <v>8.60262555632661+2.05573058865375i</v>
      </c>
      <c r="I1844" t="str">
        <f t="shared" si="918"/>
        <v>671.515429704818i</v>
      </c>
      <c r="J1844" t="str">
        <f t="shared" si="912"/>
        <v>-384.710027213597+145.233208287183i</v>
      </c>
      <c r="K1844" t="str">
        <f t="shared" si="919"/>
        <v>0.576756465391249-1.52777727706417i</v>
      </c>
      <c r="L1844" t="str">
        <f t="shared" si="920"/>
        <v>0.0472373978553962-0.105138700727568i</v>
      </c>
      <c r="M1844" t="str">
        <f t="shared" si="921"/>
        <v>0.623993863246645-1.63291597779174i</v>
      </c>
      <c r="N1844" t="str">
        <f t="shared" si="922"/>
        <v>-0.758369561986444i</v>
      </c>
      <c r="O1844" t="str">
        <f t="shared" si="923"/>
        <v>0.725958290529949-0.687738729759226i</v>
      </c>
      <c r="P1844" t="str">
        <f t="shared" si="924"/>
        <v>0.274041709470051+0.687738729759226i</v>
      </c>
      <c r="Q1844" t="str">
        <f t="shared" si="925"/>
        <v>-0.274041709470051+0.070630832227218i</v>
      </c>
      <c r="R1844" t="str">
        <f t="shared" si="926"/>
        <v>-0.331178717260801-2.59497052310213i</v>
      </c>
      <c r="S1844" t="str">
        <f t="shared" si="927"/>
        <v>0.078660790183315i</v>
      </c>
      <c r="T1844" t="str">
        <f t="shared" si="928"/>
        <v>0.204122431849624-0.0260507795916313i</v>
      </c>
      <c r="U1844" t="str">
        <f t="shared" si="929"/>
        <v>0.0001-930.730661356112i</v>
      </c>
      <c r="V1844" t="str">
        <f t="shared" si="930"/>
        <v>0.00002-0.0149286453769967i</v>
      </c>
      <c r="W1844" t="str">
        <f t="shared" si="931"/>
        <v>0.0000199993584529565-0.014928405930197i</v>
      </c>
      <c r="X1844" t="str">
        <f t="shared" si="932"/>
        <v>0.000809985089493936-0.0148843545035146i</v>
      </c>
      <c r="Y1844" t="str">
        <f t="shared" si="933"/>
        <v>0.009+1.07442468752771i</v>
      </c>
      <c r="Z1844" t="str">
        <f t="shared" si="934"/>
        <v>-0.168475850415023-0.0107334910243371i</v>
      </c>
      <c r="AA1844" t="str">
        <f t="shared" si="935"/>
        <v>0.104852159296944-11.3246952738765i</v>
      </c>
      <c r="AB1844" t="str">
        <f t="shared" si="936"/>
        <v>1.3896798278202-0.177355533977521i</v>
      </c>
      <c r="AC1844" t="str">
        <f t="shared" si="937"/>
        <v>1.57754499925578-2.37989915967728i</v>
      </c>
      <c r="AD1844" t="str">
        <f t="shared" si="938"/>
        <v>0.32068063386784+0.371356783715013i</v>
      </c>
      <c r="AE1844" t="str">
        <f t="shared" si="939"/>
        <v>-0.050040987797681-0.0660066726490736i</v>
      </c>
      <c r="AF1844" t="str">
        <f t="shared" si="940"/>
        <v>-14.5596515514577-1.94593036142814i</v>
      </c>
      <c r="AG1844" t="str">
        <f t="shared" si="941"/>
        <v>1.01534563782272-0.013005475891284i</v>
      </c>
      <c r="AH1844" t="str">
        <f t="shared" si="942"/>
        <v>0.577617732522446+1.04981258115556i</v>
      </c>
      <c r="AI1844">
        <f t="shared" si="943"/>
        <v>1.5707843186528538</v>
      </c>
      <c r="AJ1844">
        <f t="shared" si="944"/>
        <v>61.179954611851748</v>
      </c>
      <c r="AK1844"/>
      <c r="AL1844"/>
      <c r="AM1844"/>
      <c r="AN1844"/>
    </row>
    <row r="1845" spans="1:40" x14ac:dyDescent="0.25">
      <c r="A1845"/>
      <c r="B1845">
        <f t="shared" si="945"/>
        <v>171100</v>
      </c>
      <c r="C1845" s="237" t="str">
        <f t="shared" si="913"/>
        <v>-2.61061425098447E-06+0.0143133983607172i</v>
      </c>
      <c r="D1845" s="208" t="str">
        <f t="shared" si="914"/>
        <v>-5.95702597171522+0.109736054098832i</v>
      </c>
      <c r="E1845" t="str">
        <f t="shared" si="915"/>
        <v>2870</v>
      </c>
      <c r="F1845" t="str">
        <f t="shared" si="916"/>
        <v>0.777000777000777</v>
      </c>
      <c r="G1845" t="str">
        <f t="shared" si="911"/>
        <v>0.777000777000777</v>
      </c>
      <c r="H1845" t="str">
        <f t="shared" si="917"/>
        <v>8.60320772356394+2.05467953302932i</v>
      </c>
      <c r="I1845" t="str">
        <f t="shared" si="918"/>
        <v>671.908128786517i</v>
      </c>
      <c r="J1845" t="str">
        <f t="shared" si="912"/>
        <v>-385.161281959707+145.318139987935i</v>
      </c>
      <c r="K1845" t="str">
        <f t="shared" si="919"/>
        <v>0.576163408968008-1.52710347954369i</v>
      </c>
      <c r="L1845" t="str">
        <f t="shared" si="920"/>
        <v>0.0471914599719483-0.1050978792499i</v>
      </c>
      <c r="M1845" t="str">
        <f t="shared" si="921"/>
        <v>0.623354868939956-1.63220135879359i</v>
      </c>
      <c r="N1845" t="str">
        <f t="shared" si="922"/>
        <v>-0.758813052958366i</v>
      </c>
      <c r="O1845" t="str">
        <f t="shared" si="923"/>
        <v>0.725653213229981-0.68806061806283i</v>
      </c>
      <c r="P1845" t="str">
        <f t="shared" si="924"/>
        <v>0.274346786770019+0.68806061806283i</v>
      </c>
      <c r="Q1845" t="str">
        <f t="shared" si="925"/>
        <v>-0.274346786770019+0.070752434895536i</v>
      </c>
      <c r="R1845" t="str">
        <f t="shared" si="926"/>
        <v>-0.331176167519869-2.59340430653801i</v>
      </c>
      <c r="S1845" t="str">
        <f t="shared" si="927"/>
        <v>0.0787067906454106i</v>
      </c>
      <c r="T1845" t="str">
        <f t="shared" si="928"/>
        <v>0.204118529813593-0.0260658132837358i</v>
      </c>
      <c r="U1845" t="str">
        <f t="shared" si="929"/>
        <v>0.0001-930.18669253007i</v>
      </c>
      <c r="V1845" t="str">
        <f t="shared" si="930"/>
        <v>0.00002-0.0149199202774193i</v>
      </c>
      <c r="W1845" t="str">
        <f t="shared" si="931"/>
        <v>0.0000199993584529565-0.0149196809705656i</v>
      </c>
      <c r="X1845" t="str">
        <f t="shared" si="932"/>
        <v>0.000809064527923605-0.0148757041201473i</v>
      </c>
      <c r="Y1845" t="str">
        <f t="shared" si="933"/>
        <v>0.009+1.07505300605843i</v>
      </c>
      <c r="Z1845" t="str">
        <f t="shared" si="934"/>
        <v>-0.168276899123503-0.0107146354448229i</v>
      </c>
      <c r="AA1845" t="str">
        <f t="shared" si="935"/>
        <v>0.104716388982278-11.3178925904621i</v>
      </c>
      <c r="AB1845" t="str">
        <f t="shared" si="936"/>
        <v>1.38965326248532-0.177457884407437i</v>
      </c>
      <c r="AC1845" t="str">
        <f t="shared" si="937"/>
        <v>1.57660012725006-2.37881317955764i</v>
      </c>
      <c r="AD1845" t="str">
        <f t="shared" si="938"/>
        <v>0.320841340597671+0.37153601286012i</v>
      </c>
      <c r="AE1845" t="str">
        <f t="shared" si="939"/>
        <v>-0.0500093129739848-0.0659586261569435i</v>
      </c>
      <c r="AF1845" t="str">
        <f t="shared" si="940"/>
        <v>-14.5602336952792-1.94494347893049i</v>
      </c>
      <c r="AG1845" t="str">
        <f t="shared" si="941"/>
        <v>1.01534373936186-0.013004277756991i</v>
      </c>
      <c r="AH1845" t="str">
        <f t="shared" si="942"/>
        <v>0.577360476431557+1.04905010286474i</v>
      </c>
      <c r="AI1845">
        <f t="shared" si="943"/>
        <v>1.5650409565640857</v>
      </c>
      <c r="AJ1845">
        <f t="shared" si="944"/>
        <v>61.17315202220054</v>
      </c>
      <c r="AK1845"/>
      <c r="AL1845"/>
      <c r="AM1845"/>
      <c r="AN1845"/>
    </row>
    <row r="1846" spans="1:40" x14ac:dyDescent="0.25">
      <c r="A1846"/>
      <c r="B1846">
        <f t="shared" si="945"/>
        <v>171200</v>
      </c>
      <c r="C1846" s="237" t="str">
        <f t="shared" si="913"/>
        <v>-2.60756535878996E-06+0.0143050377313894i</v>
      </c>
      <c r="D1846" s="208" t="str">
        <f t="shared" si="914"/>
        <v>-5.95702594834038+0.109671955940652i</v>
      </c>
      <c r="E1846" t="str">
        <f t="shared" si="915"/>
        <v>2870</v>
      </c>
      <c r="F1846" t="str">
        <f t="shared" si="916"/>
        <v>0.777000777000777</v>
      </c>
      <c r="G1846" t="str">
        <f t="shared" si="911"/>
        <v>0.777000777000777</v>
      </c>
      <c r="H1846" t="str">
        <f t="shared" si="917"/>
        <v>8.60378895598095+2.05362946387099i</v>
      </c>
      <c r="I1846" t="str">
        <f t="shared" si="918"/>
        <v>672.300827868216i</v>
      </c>
      <c r="J1846" t="str">
        <f t="shared" si="912"/>
        <v>-385.612800520341+145.403071688688i</v>
      </c>
      <c r="K1846" t="str">
        <f t="shared" si="919"/>
        <v>0.575571225269444-1.52643014688349i</v>
      </c>
      <c r="L1846" t="str">
        <f t="shared" si="920"/>
        <v>0.0471455845717675-0.105057077420781i</v>
      </c>
      <c r="M1846" t="str">
        <f t="shared" si="921"/>
        <v>0.622716809841212-1.63148722430427i</v>
      </c>
      <c r="N1846" t="str">
        <f t="shared" si="922"/>
        <v>-0.759256543930287i</v>
      </c>
      <c r="O1846" t="str">
        <f t="shared" si="923"/>
        <v>0.725347993205464-0.688382371035754i</v>
      </c>
      <c r="P1846" t="str">
        <f t="shared" si="924"/>
        <v>0.274652006794536+0.688382371035754i</v>
      </c>
      <c r="Q1846" t="str">
        <f t="shared" si="925"/>
        <v>-0.274652006794536+0.070874172894533i</v>
      </c>
      <c r="R1846" t="str">
        <f t="shared" si="926"/>
        <v>-0.331173616219883-2.59183989033206i</v>
      </c>
      <c r="S1846" t="str">
        <f t="shared" si="927"/>
        <v>0.078752791107506i</v>
      </c>
      <c r="T1846" t="str">
        <f t="shared" si="928"/>
        <v>0.204114625467422-0.0260808466184818i</v>
      </c>
      <c r="U1846" t="str">
        <f t="shared" si="929"/>
        <v>0.0001-929.643359181627i</v>
      </c>
      <c r="V1846" t="str">
        <f t="shared" si="930"/>
        <v>0.00002-0.0149112053707152i</v>
      </c>
      <c r="W1846" t="str">
        <f t="shared" si="931"/>
        <v>0.0000199993584529565-0.0149109662036441i</v>
      </c>
      <c r="X1846" t="str">
        <f t="shared" si="932"/>
        <v>0.000808145572987952-0.0148670637571955i</v>
      </c>
      <c r="Y1846" t="str">
        <f t="shared" si="933"/>
        <v>0.009+1.07568132458915i</v>
      </c>
      <c r="Z1846" t="str">
        <f t="shared" si="934"/>
        <v>-0.168078301229948-0.0106958246517924i</v>
      </c>
      <c r="AA1846" t="str">
        <f t="shared" si="935"/>
        <v>0.104580888134545-11.3110981803872i</v>
      </c>
      <c r="AB1846" t="str">
        <f t="shared" si="936"/>
        <v>1.38962668142284-0.177560232404431i</v>
      </c>
      <c r="AC1846" t="str">
        <f t="shared" si="937"/>
        <v>1.57565664321354-2.37772791877125i</v>
      </c>
      <c r="AD1846" t="str">
        <f t="shared" si="938"/>
        <v>0.321002126025478+0.371715174847201i</v>
      </c>
      <c r="AE1846" t="str">
        <f t="shared" si="939"/>
        <v>-0.0499776917029885-0.0659106375825323i</v>
      </c>
      <c r="AF1846" t="str">
        <f t="shared" si="940"/>
        <v>-14.5608149043213-1.94395750793034i</v>
      </c>
      <c r="AG1846" t="str">
        <f t="shared" si="941"/>
        <v>1.01534184064147-0.0130030843828963i</v>
      </c>
      <c r="AH1846" t="str">
        <f t="shared" si="942"/>
        <v>0.577103623103686+1.04828855424352i</v>
      </c>
      <c r="AI1846">
        <f t="shared" si="943"/>
        <v>1.5593012383121474</v>
      </c>
      <c r="AJ1846">
        <f t="shared" si="944"/>
        <v>61.166345001127638</v>
      </c>
      <c r="AK1846"/>
      <c r="AL1846"/>
      <c r="AM1846"/>
      <c r="AN1846"/>
    </row>
    <row r="1847" spans="1:40" x14ac:dyDescent="0.25">
      <c r="A1847"/>
      <c r="B1847">
        <f t="shared" si="945"/>
        <v>171300</v>
      </c>
      <c r="C1847" s="237" t="str">
        <f t="shared" si="913"/>
        <v>-2.60452180460253E-06+0.0142966868634492i</v>
      </c>
      <c r="D1847" s="208" t="str">
        <f t="shared" si="914"/>
        <v>-5.95702592500646+0.109607932619777i</v>
      </c>
      <c r="E1847" t="str">
        <f t="shared" si="915"/>
        <v>2870</v>
      </c>
      <c r="F1847" t="str">
        <f t="shared" si="916"/>
        <v>0.777000777000777</v>
      </c>
      <c r="G1847" t="str">
        <f t="shared" si="911"/>
        <v>0.777000777000777</v>
      </c>
      <c r="H1847" t="str">
        <f t="shared" si="917"/>
        <v>8.60436925553058+2.05258037995515i</v>
      </c>
      <c r="I1847" t="str">
        <f t="shared" si="918"/>
        <v>672.693526949914i</v>
      </c>
      <c r="J1847" t="str">
        <f t="shared" si="912"/>
        <v>-386.064582895502+145.488003389441i</v>
      </c>
      <c r="K1847" t="str">
        <f t="shared" si="919"/>
        <v>0.574979912673155-1.52575727886829i</v>
      </c>
      <c r="L1847" t="str">
        <f t="shared" si="920"/>
        <v>0.0470997715509026-0.105016295252423i</v>
      </c>
      <c r="M1847" t="str">
        <f t="shared" si="921"/>
        <v>0.622079684224058-1.63077357412071i</v>
      </c>
      <c r="N1847" t="str">
        <f t="shared" si="922"/>
        <v>-0.759700034902209i</v>
      </c>
      <c r="O1847" t="str">
        <f t="shared" si="923"/>
        <v>0.725042630516428-0.688703988614716i</v>
      </c>
      <c r="P1847" t="str">
        <f t="shared" si="924"/>
        <v>0.274957369483572+0.688703988614716i</v>
      </c>
      <c r="Q1847" t="str">
        <f t="shared" si="925"/>
        <v>-0.274957369483572+0.070996046287493i</v>
      </c>
      <c r="R1847" t="str">
        <f t="shared" si="926"/>
        <v>-0.331171063360725-2.59027727133062i</v>
      </c>
      <c r="S1847" t="str">
        <f t="shared" si="927"/>
        <v>0.0787987915696016i</v>
      </c>
      <c r="T1847" t="str">
        <f t="shared" si="928"/>
        <v>0.204110718811058-0.0260958795956451i</v>
      </c>
      <c r="U1847" t="str">
        <f t="shared" si="929"/>
        <v>0.0001-929.100660197874i</v>
      </c>
      <c r="V1847" t="str">
        <f t="shared" si="930"/>
        <v>0.00002-0.0149025006390335i</v>
      </c>
      <c r="W1847" t="str">
        <f t="shared" si="931"/>
        <v>0.0000199993584529566-0.0149022616115817i</v>
      </c>
      <c r="X1847" t="str">
        <f t="shared" si="932"/>
        <v>0.000807228220953943-0.014858433397308i</v>
      </c>
      <c r="Y1847" t="str">
        <f t="shared" si="933"/>
        <v>0.009+1.07630964311986i</v>
      </c>
      <c r="Z1847" t="str">
        <f t="shared" si="934"/>
        <v>-0.167880055895101-0.0106770585115442i</v>
      </c>
      <c r="AA1847" t="str">
        <f t="shared" si="935"/>
        <v>0.104445656029978-11.304312028389i</v>
      </c>
      <c r="AB1847" t="str">
        <f t="shared" si="936"/>
        <v>1.3896000846324-0.177662577966977i</v>
      </c>
      <c r="AC1847" t="str">
        <f t="shared" si="937"/>
        <v>1.57471454458714-2.37664337701455i</v>
      </c>
      <c r="AD1847" t="str">
        <f t="shared" si="938"/>
        <v>0.321162990125434+0.371894269643877i</v>
      </c>
      <c r="AE1847" t="str">
        <f t="shared" si="939"/>
        <v>-0.0499461238566003-0.0658627068121941i</v>
      </c>
      <c r="AF1847" t="str">
        <f t="shared" si="940"/>
        <v>-14.561395180537-1.94297244733537i</v>
      </c>
      <c r="AG1847" t="str">
        <f t="shared" si="941"/>
        <v>1.01533994166025-0.0130018957592013i</v>
      </c>
      <c r="AH1847" t="str">
        <f t="shared" si="942"/>
        <v>0.576847171613793+1.04752793346427i</v>
      </c>
      <c r="AI1847">
        <f t="shared" si="943"/>
        <v>1.5535651587636701</v>
      </c>
      <c r="AJ1847">
        <f t="shared" si="944"/>
        <v>61.159533553840227</v>
      </c>
      <c r="AK1847"/>
      <c r="AL1847"/>
      <c r="AM1847"/>
      <c r="AN1847"/>
    </row>
    <row r="1848" spans="1:40" x14ac:dyDescent="0.25">
      <c r="A1848"/>
      <c r="B1848">
        <f t="shared" si="945"/>
        <v>171400</v>
      </c>
      <c r="C1848" s="237" t="str">
        <f t="shared" si="913"/>
        <v>-2.60148357596839E-06+0.0142883457398114i</v>
      </c>
      <c r="D1848" s="208" t="str">
        <f t="shared" si="914"/>
        <v>-5.95702590171337+0.109543984005221i</v>
      </c>
      <c r="E1848" t="str">
        <f t="shared" si="915"/>
        <v>2870</v>
      </c>
      <c r="F1848" t="str">
        <f t="shared" si="916"/>
        <v>0.777000777000777</v>
      </c>
      <c r="G1848" t="str">
        <f t="shared" si="911"/>
        <v>0.777000777000777</v>
      </c>
      <c r="H1848" t="str">
        <f t="shared" si="917"/>
        <v>8.60494862416075+2.0515322800598i</v>
      </c>
      <c r="I1848" t="str">
        <f t="shared" si="918"/>
        <v>673.086226031613i</v>
      </c>
      <c r="J1848" t="str">
        <f t="shared" si="912"/>
        <v>-386.516629085188+145.572935090194i</v>
      </c>
      <c r="K1848" t="str">
        <f t="shared" si="919"/>
        <v>0.574389469560285-1.52508487528205i</v>
      </c>
      <c r="L1848" t="str">
        <f t="shared" si="920"/>
        <v>0.0470540208055938-0.104975532756924i</v>
      </c>
      <c r="M1848" t="str">
        <f t="shared" si="921"/>
        <v>0.621443490365879-1.63006040803897i</v>
      </c>
      <c r="N1848" t="str">
        <f t="shared" si="922"/>
        <v>-0.760143525874131i</v>
      </c>
      <c r="O1848" t="str">
        <f t="shared" si="923"/>
        <v>0.724737125222934-0.689025470736458i</v>
      </c>
      <c r="P1848" t="str">
        <f t="shared" si="924"/>
        <v>0.275262874777066+0.689025470736458i</v>
      </c>
      <c r="Q1848" t="str">
        <f t="shared" si="925"/>
        <v>-0.275262874777066+0.071118055137673i</v>
      </c>
      <c r="R1848" t="str">
        <f t="shared" si="926"/>
        <v>-0.33116850894227-2.58871644638743i</v>
      </c>
      <c r="S1848" t="str">
        <f t="shared" si="927"/>
        <v>0.0788447920316972i</v>
      </c>
      <c r="T1848" t="str">
        <f t="shared" si="928"/>
        <v>0.204106809844451-0.0261109122150005i</v>
      </c>
      <c r="U1848" t="str">
        <f t="shared" si="929"/>
        <v>0.0001-928.558594468469i</v>
      </c>
      <c r="V1848" t="str">
        <f t="shared" si="930"/>
        <v>0.00002-0.014893806064565i</v>
      </c>
      <c r="W1848" t="str">
        <f t="shared" si="931"/>
        <v>0.0000199993584529565-0.0148935671765696i</v>
      </c>
      <c r="X1848" t="str">
        <f t="shared" si="932"/>
        <v>0.000806312468099404-0.0148498130231739i</v>
      </c>
      <c r="Y1848" t="str">
        <f t="shared" si="933"/>
        <v>0.009+1.07693796165058i</v>
      </c>
      <c r="Z1848" t="str">
        <f t="shared" si="934"/>
        <v>-0.167682162282202-0.0106583368908581i</v>
      </c>
      <c r="AA1848" t="str">
        <f t="shared" si="935"/>
        <v>0.104310691947255-11.2975341192423i</v>
      </c>
      <c r="AB1848" t="str">
        <f t="shared" si="936"/>
        <v>1.38957347211367-0.177764921093542i</v>
      </c>
      <c r="AC1848" t="str">
        <f t="shared" si="937"/>
        <v>1.5737738288174-2.37555955398272i</v>
      </c>
      <c r="AD1848" t="str">
        <f t="shared" si="938"/>
        <v>0.321323932871696+0.372073297217766i</v>
      </c>
      <c r="AE1848" t="str">
        <f t="shared" si="939"/>
        <v>-0.049914609307108-0.0658148337325857i</v>
      </c>
      <c r="AF1848" t="str">
        <f t="shared" si="940"/>
        <v>-14.5619745258741-1.94198829605458i</v>
      </c>
      <c r="AG1848" t="str">
        <f t="shared" si="941"/>
        <v>1.01533804241687-0.0130007118761304i</v>
      </c>
      <c r="AH1848" t="str">
        <f t="shared" si="942"/>
        <v>0.576591121039434+1.04676823870418i</v>
      </c>
      <c r="AI1848">
        <f t="shared" si="943"/>
        <v>1.5478327127954963</v>
      </c>
      <c r="AJ1848">
        <f t="shared" si="944"/>
        <v>61.152717685537702</v>
      </c>
      <c r="AK1848"/>
      <c r="AL1848"/>
      <c r="AM1848"/>
      <c r="AN1848"/>
    </row>
    <row r="1849" spans="1:40" x14ac:dyDescent="0.25">
      <c r="A1849"/>
      <c r="B1849">
        <f t="shared" si="945"/>
        <v>171500</v>
      </c>
      <c r="C1849" s="237" t="str">
        <f t="shared" si="913"/>
        <v>-2.59845066047005E-06+0.0142800143434304i</v>
      </c>
      <c r="D1849" s="208" t="str">
        <f t="shared" si="914"/>
        <v>-5.95702587846102+0.1094801099663i</v>
      </c>
      <c r="E1849" t="str">
        <f t="shared" si="915"/>
        <v>2870</v>
      </c>
      <c r="F1849" t="str">
        <f t="shared" si="916"/>
        <v>0.777000777000777</v>
      </c>
      <c r="G1849" t="str">
        <f t="shared" si="911"/>
        <v>0.777000777000777</v>
      </c>
      <c r="H1849" t="str">
        <f t="shared" si="917"/>
        <v>8.60552706381451+2.05048516296448i</v>
      </c>
      <c r="I1849" t="str">
        <f t="shared" si="918"/>
        <v>673.478925113312i</v>
      </c>
      <c r="J1849" t="str">
        <f t="shared" si="912"/>
        <v>-386.968939089399+145.657866790946i</v>
      </c>
      <c r="K1849" t="str">
        <f t="shared" si="919"/>
        <v>0.573799894315485-1.52441293590793i</v>
      </c>
      <c r="L1849" t="str">
        <f t="shared" si="920"/>
        <v>0.0470083322322724-0.104934789946266i</v>
      </c>
      <c r="M1849" t="str">
        <f t="shared" si="921"/>
        <v>0.620808226547757-1.6293477258542i</v>
      </c>
      <c r="N1849" t="str">
        <f t="shared" si="922"/>
        <v>-0.760587016846053i</v>
      </c>
      <c r="O1849" t="str">
        <f t="shared" si="923"/>
        <v>0.72443147738507-0.68934681733775i</v>
      </c>
      <c r="P1849" t="str">
        <f t="shared" si="924"/>
        <v>0.27556852261493+0.68934681733775i</v>
      </c>
      <c r="Q1849" t="str">
        <f t="shared" si="925"/>
        <v>-0.27556852261493+0.071240199508303i</v>
      </c>
      <c r="R1849" t="str">
        <f t="shared" si="926"/>
        <v>-0.3311659529644-2.58715741236356i</v>
      </c>
      <c r="S1849" t="str">
        <f t="shared" si="927"/>
        <v>0.0788907924937926i</v>
      </c>
      <c r="T1849" t="str">
        <f t="shared" si="928"/>
        <v>0.204102898567551-0.0261259444763236i</v>
      </c>
      <c r="U1849" t="str">
        <f t="shared" si="929"/>
        <v>0.0001-928.017160885686i</v>
      </c>
      <c r="V1849" t="str">
        <f t="shared" si="930"/>
        <v>0.00002-0.014885121629542i</v>
      </c>
      <c r="W1849" t="str">
        <f t="shared" si="931"/>
        <v>0.0000199993584529566-0.0148848828808404i</v>
      </c>
      <c r="X1849" t="str">
        <f t="shared" si="932"/>
        <v>0.00080539831071293-0.0148412026175216i</v>
      </c>
      <c r="Y1849" t="str">
        <f t="shared" si="933"/>
        <v>0.009+1.0775662801813i</v>
      </c>
      <c r="Z1849" t="str">
        <f t="shared" si="934"/>
        <v>-0.167484619556981-0.0106396596569925i</v>
      </c>
      <c r="AA1849" t="str">
        <f t="shared" si="935"/>
        <v>0.104175995167505-11.2907644377601i</v>
      </c>
      <c r="AB1849" t="str">
        <f t="shared" si="936"/>
        <v>1.3895468438663-0.177867261782598i</v>
      </c>
      <c r="AC1849" t="str">
        <f t="shared" si="937"/>
        <v>1.57283449335628-2.3744764493696i</v>
      </c>
      <c r="AD1849" t="str">
        <f t="shared" si="938"/>
        <v>0.3214849542384+0.372252257536497i</v>
      </c>
      <c r="AE1849" t="str">
        <f t="shared" si="939"/>
        <v>-0.0498831479271762-0.0657670182306676i</v>
      </c>
      <c r="AF1849" t="str">
        <f t="shared" si="940"/>
        <v>-14.5625529422755-1.94100505299818i</v>
      </c>
      <c r="AG1849" t="str">
        <f t="shared" si="941"/>
        <v>1.01533614291004-0.0129995327239317i</v>
      </c>
      <c r="AH1849" t="str">
        <f t="shared" si="942"/>
        <v>0.576335470460707+1.04600946814529i</v>
      </c>
      <c r="AI1849">
        <f t="shared" si="943"/>
        <v>1.5421038952947763</v>
      </c>
      <c r="AJ1849">
        <f t="shared" si="944"/>
        <v>61.145897401414679</v>
      </c>
      <c r="AK1849"/>
      <c r="AL1849"/>
      <c r="AM1849"/>
      <c r="AN1849"/>
    </row>
    <row r="1850" spans="1:40" x14ac:dyDescent="0.25">
      <c r="A1850"/>
      <c r="B1850">
        <f t="shared" si="945"/>
        <v>171600</v>
      </c>
      <c r="C1850" s="237" t="str">
        <f t="shared" si="913"/>
        <v>-2.59542304572614E-06+0.0142716926573006i</v>
      </c>
      <c r="D1850" s="208" t="str">
        <f t="shared" si="914"/>
        <v>-5.95702585524931+0.109416310372638i</v>
      </c>
      <c r="E1850" t="str">
        <f t="shared" si="915"/>
        <v>2870</v>
      </c>
      <c r="F1850" t="str">
        <f t="shared" si="916"/>
        <v>0.777000777000777</v>
      </c>
      <c r="G1850" t="str">
        <f t="shared" si="911"/>
        <v>0.777000777000777</v>
      </c>
      <c r="H1850" t="str">
        <f t="shared" si="917"/>
        <v>8.6061045764299+2.04943902745032i</v>
      </c>
      <c r="I1850" t="str">
        <f t="shared" si="918"/>
        <v>673.871624195011i</v>
      </c>
      <c r="J1850" t="str">
        <f t="shared" si="912"/>
        <v>-387.421512908137+145.742798491699i</v>
      </c>
      <c r="K1850" t="str">
        <f t="shared" si="919"/>
        <v>0.573211185326917-1.52374146052828i</v>
      </c>
      <c r="L1850" t="str">
        <f t="shared" si="920"/>
        <v>0.0469627057275601-0.104894066832318i</v>
      </c>
      <c r="M1850" t="str">
        <f t="shared" si="921"/>
        <v>0.620173891054477-1.6286355273606i</v>
      </c>
      <c r="N1850" t="str">
        <f t="shared" si="922"/>
        <v>-0.761030507817975i</v>
      </c>
      <c r="O1850" t="str">
        <f t="shared" si="923"/>
        <v>0.724125687062952-0.689668028355387i</v>
      </c>
      <c r="P1850" t="str">
        <f t="shared" si="924"/>
        <v>0.275874312937048+0.689668028355387i</v>
      </c>
      <c r="Q1850" t="str">
        <f t="shared" si="925"/>
        <v>-0.275874312937048+0.071362479462588i</v>
      </c>
      <c r="R1850" t="str">
        <f t="shared" si="926"/>
        <v>-0.331163395426984-2.58560016612737i</v>
      </c>
      <c r="S1850" t="str">
        <f t="shared" si="927"/>
        <v>0.0789367929558882i</v>
      </c>
      <c r="T1850" t="str">
        <f t="shared" si="928"/>
        <v>0.204098984980306-0.0261409763793888i</v>
      </c>
      <c r="U1850" t="str">
        <f t="shared" si="929"/>
        <v>0.0001-927.476358344376i</v>
      </c>
      <c r="V1850" t="str">
        <f t="shared" si="930"/>
        <v>0.00002-0.014876447316238i</v>
      </c>
      <c r="W1850" t="str">
        <f t="shared" si="931"/>
        <v>0.0000199993584529565-0.0148762087066679i</v>
      </c>
      <c r="X1850" t="str">
        <f t="shared" si="932"/>
        <v>0.000804485745093853-0.0148326021631194i</v>
      </c>
      <c r="Y1850" t="str">
        <f t="shared" si="933"/>
        <v>0.009+1.07819459871202i</v>
      </c>
      <c r="Z1850" t="str">
        <f t="shared" si="934"/>
        <v>-0.167287426887644-0.0106210266776825i</v>
      </c>
      <c r="AA1850" t="str">
        <f t="shared" si="935"/>
        <v>0.104041564974284-11.2840029687929i</v>
      </c>
      <c r="AB1850" t="str">
        <f t="shared" si="936"/>
        <v>1.38952019988994-0.177969600032609i</v>
      </c>
      <c r="AC1850" t="str">
        <f t="shared" si="937"/>
        <v>1.57189653566128-2.37339406286759i</v>
      </c>
      <c r="AD1850" t="str">
        <f t="shared" si="938"/>
        <v>0.321646054199688+0.372431150567703i</v>
      </c>
      <c r="AE1850" t="str">
        <f t="shared" si="939"/>
        <v>-0.04985173958985-0.065719260193702i</v>
      </c>
      <c r="AF1850" t="str">
        <f t="shared" si="940"/>
        <v>-14.5631304316792-1.94002271707768i</v>
      </c>
      <c r="AG1850" t="str">
        <f t="shared" si="941"/>
        <v>1.01533424313844-0.0129983582928772i</v>
      </c>
      <c r="AH1850" t="str">
        <f t="shared" si="942"/>
        <v>0.576080218960348+1.04525161997444i</v>
      </c>
      <c r="AI1850">
        <f t="shared" si="943"/>
        <v>1.5363787011590977</v>
      </c>
      <c r="AJ1850">
        <f t="shared" si="944"/>
        <v>61.139072706655703</v>
      </c>
      <c r="AK1850"/>
      <c r="AL1850"/>
      <c r="AM1850"/>
      <c r="AN1850"/>
    </row>
    <row r="1851" spans="1:40" x14ac:dyDescent="0.25">
      <c r="A1851"/>
      <c r="B1851">
        <f t="shared" si="945"/>
        <v>171700</v>
      </c>
      <c r="C1851" s="237" t="str">
        <f t="shared" si="913"/>
        <v>-2.59240071939149E-06+0.0142633806644561i</v>
      </c>
      <c r="D1851" s="208" t="str">
        <f t="shared" si="914"/>
        <v>-5.95702583207814+0.109352585094163i</v>
      </c>
      <c r="E1851" t="str">
        <f t="shared" si="915"/>
        <v>2870</v>
      </c>
      <c r="F1851" t="str">
        <f t="shared" si="916"/>
        <v>0.777000777000777</v>
      </c>
      <c r="G1851" t="str">
        <f t="shared" si="911"/>
        <v>0.777000777000777</v>
      </c>
      <c r="H1851" t="str">
        <f t="shared" si="917"/>
        <v>8.60668116394008+2.04839387230001i</v>
      </c>
      <c r="I1851" t="str">
        <f t="shared" si="918"/>
        <v>674.264323276709i</v>
      </c>
      <c r="J1851" t="str">
        <f t="shared" si="912"/>
        <v>-387.8743505414+145.827730192452i</v>
      </c>
      <c r="K1851" t="str">
        <f t="shared" si="919"/>
        <v>0.572623340986248-1.5230704489247i</v>
      </c>
      <c r="L1851" t="str">
        <f t="shared" si="920"/>
        <v>0.0469171411882701-0.10485336342684i</v>
      </c>
      <c r="M1851" t="str">
        <f t="shared" si="921"/>
        <v>0.619540482174518-1.62792381235154i</v>
      </c>
      <c r="N1851" t="str">
        <f t="shared" si="922"/>
        <v>-0.761473998789897i</v>
      </c>
      <c r="O1851" t="str">
        <f t="shared" si="923"/>
        <v>0.723819754316725-0.689989103726193i</v>
      </c>
      <c r="P1851" t="str">
        <f t="shared" si="924"/>
        <v>0.276180245683275+0.689989103726193i</v>
      </c>
      <c r="Q1851" t="str">
        <f t="shared" si="925"/>
        <v>-0.276180245683275+0.0714848950637039i</v>
      </c>
      <c r="R1851" t="str">
        <f t="shared" si="926"/>
        <v>-0.331160836329906-2.58404470455456i</v>
      </c>
      <c r="S1851" t="str">
        <f t="shared" si="927"/>
        <v>0.0789827934179836i</v>
      </c>
      <c r="T1851" t="str">
        <f t="shared" si="928"/>
        <v>0.204095069082667-0.0261560079239716i</v>
      </c>
      <c r="U1851" t="str">
        <f t="shared" si="929"/>
        <v>0.0001-926.93618574196i</v>
      </c>
      <c r="V1851" t="str">
        <f t="shared" si="930"/>
        <v>0.00002-0.0148677831069682i</v>
      </c>
      <c r="W1851" t="str">
        <f t="shared" si="931"/>
        <v>0.0000199993584529566-0.0148675446363675i</v>
      </c>
      <c r="X1851" t="str">
        <f t="shared" si="932"/>
        <v>0.000803574767552241-0.0148240116427753i</v>
      </c>
      <c r="Y1851" t="str">
        <f t="shared" si="933"/>
        <v>0.009+1.07882291724273i</v>
      </c>
      <c r="Z1851" t="str">
        <f t="shared" si="934"/>
        <v>-0.167090583444876-0.0106024378211383i</v>
      </c>
      <c r="AA1851" t="str">
        <f t="shared" si="935"/>
        <v>0.103907400653574-11.2772496972288i</v>
      </c>
      <c r="AB1851" t="str">
        <f t="shared" si="936"/>
        <v>1.38949354018425-0.178071935842046i</v>
      </c>
      <c r="AC1851" t="str">
        <f t="shared" si="937"/>
        <v>1.57095995319533-2.37231239416791i</v>
      </c>
      <c r="AD1851" t="str">
        <f t="shared" si="938"/>
        <v>0.321807232729662+0.372609976279025i</v>
      </c>
      <c r="AE1851" t="str">
        <f t="shared" si="939"/>
        <v>-0.0498203841685463-0.0656715595092528i</v>
      </c>
      <c r="AF1851" t="str">
        <f t="shared" si="940"/>
        <v>-14.5637069960182-1.93904128720585i</v>
      </c>
      <c r="AG1851" t="str">
        <f t="shared" si="941"/>
        <v>1.01533234310077-0.0129971885732614i</v>
      </c>
      <c r="AH1851" t="str">
        <f t="shared" si="942"/>
        <v>0.575825365623591+1.04449469238332i</v>
      </c>
      <c r="AI1851">
        <f t="shared" si="943"/>
        <v>1.530657125296421</v>
      </c>
      <c r="AJ1851">
        <f t="shared" si="944"/>
        <v>61.132243606442458</v>
      </c>
      <c r="AK1851"/>
      <c r="AL1851"/>
      <c r="AM1851"/>
      <c r="AN1851"/>
    </row>
    <row r="1852" spans="1:40" x14ac:dyDescent="0.25">
      <c r="A1852"/>
      <c r="B1852">
        <f t="shared" si="945"/>
        <v>171800</v>
      </c>
      <c r="C1852" s="237" t="str">
        <f t="shared" si="913"/>
        <v>-2.58938366915668E-06+0.0142550783479701i</v>
      </c>
      <c r="D1852" s="208" t="str">
        <f t="shared" si="914"/>
        <v>-5.95702580894742+0.109288934001104i</v>
      </c>
      <c r="E1852" t="str">
        <f t="shared" si="915"/>
        <v>2870</v>
      </c>
      <c r="F1852" t="str">
        <f t="shared" si="916"/>
        <v>0.777000777000777</v>
      </c>
      <c r="G1852" t="str">
        <f t="shared" si="911"/>
        <v>0.777000777000777</v>
      </c>
      <c r="H1852" t="str">
        <f t="shared" si="917"/>
        <v>8.60725682827328+2.04734969629785i</v>
      </c>
      <c r="I1852" t="str">
        <f t="shared" si="918"/>
        <v>674.657022358408i</v>
      </c>
      <c r="J1852" t="str">
        <f t="shared" si="912"/>
        <v>-388.327451989188+145.912661893205i</v>
      </c>
      <c r="K1852" t="str">
        <f t="shared" si="919"/>
        <v>0.572036359688635-1.52239990087799i</v>
      </c>
      <c r="L1852" t="str">
        <f t="shared" si="920"/>
        <v>0.0468716385114043-0.104812679741474i</v>
      </c>
      <c r="M1852" t="str">
        <f t="shared" si="921"/>
        <v>0.618907998200039-1.62721258061946i</v>
      </c>
      <c r="N1852" t="str">
        <f t="shared" si="922"/>
        <v>-0.761917489761819i</v>
      </c>
      <c r="O1852" t="str">
        <f t="shared" si="923"/>
        <v>0.72351367920656-0.690310043387018i</v>
      </c>
      <c r="P1852" t="str">
        <f t="shared" si="924"/>
        <v>0.27648632079344+0.690310043387018i</v>
      </c>
      <c r="Q1852" t="str">
        <f t="shared" si="925"/>
        <v>-0.27648632079344+0.071607446374801i</v>
      </c>
      <c r="R1852" t="str">
        <f t="shared" si="926"/>
        <v>-0.33115827567305-2.58249102452807i</v>
      </c>
      <c r="S1852" t="str">
        <f t="shared" si="927"/>
        <v>0.0790287938800791i</v>
      </c>
      <c r="T1852" t="str">
        <f t="shared" si="928"/>
        <v>0.204091150874583-0.0261710391098479i</v>
      </c>
      <c r="U1852" t="str">
        <f t="shared" si="929"/>
        <v>0.0001-926.396641978439i</v>
      </c>
      <c r="V1852" t="str">
        <f t="shared" si="930"/>
        <v>0.00002-0.0148591289840887i</v>
      </c>
      <c r="W1852" t="str">
        <f t="shared" si="931"/>
        <v>0.0000199993584529566-0.0148588906522956i</v>
      </c>
      <c r="X1852" t="str">
        <f t="shared" si="932"/>
        <v>0.000802665374408826-0.0148154310393366i</v>
      </c>
      <c r="Y1852" t="str">
        <f t="shared" si="933"/>
        <v>0.009+1.07945123577345i</v>
      </c>
      <c r="Z1852" t="str">
        <f t="shared" si="934"/>
        <v>-0.166894088401816-0.0105838929560424i</v>
      </c>
      <c r="AA1852" t="str">
        <f t="shared" si="935"/>
        <v>0.103773501493762-11.270504607993i</v>
      </c>
      <c r="AB1852" t="str">
        <f t="shared" si="936"/>
        <v>1.3894668647489-0.178174269209385i</v>
      </c>
      <c r="AC1852" t="str">
        <f t="shared" si="937"/>
        <v>1.57002474342684-2.37123144296042i</v>
      </c>
      <c r="AD1852" t="str">
        <f t="shared" si="938"/>
        <v>0.321968489802429+0.37278873463811i</v>
      </c>
      <c r="AE1852" t="str">
        <f t="shared" si="939"/>
        <v>-0.0497890815370573-0.0656239160651812i</v>
      </c>
      <c r="AF1852" t="str">
        <f t="shared" si="940"/>
        <v>-14.5642826372207-1.93806076229675i</v>
      </c>
      <c r="AG1852" t="str">
        <f t="shared" si="941"/>
        <v>1.01533044279576-0.0129960235554023i</v>
      </c>
      <c r="AH1852" t="str">
        <f t="shared" si="942"/>
        <v>0.575570909538228+1.04373868356831i</v>
      </c>
      <c r="AI1852">
        <f t="shared" si="943"/>
        <v>1.5249391626243638</v>
      </c>
      <c r="AJ1852">
        <f t="shared" si="944"/>
        <v>61.125410105947438</v>
      </c>
      <c r="AK1852"/>
      <c r="AL1852"/>
      <c r="AM1852"/>
      <c r="AN1852"/>
    </row>
    <row r="1853" spans="1:40" x14ac:dyDescent="0.25">
      <c r="A1853"/>
      <c r="B1853">
        <f t="shared" si="945"/>
        <v>171900</v>
      </c>
      <c r="C1853" s="237" t="str">
        <f t="shared" si="913"/>
        <v>-2.58637188274814E-06+0.0142467856909555i</v>
      </c>
      <c r="D1853" s="208" t="str">
        <f t="shared" si="914"/>
        <v>-5.95702578585706+0.109225356963992i</v>
      </c>
      <c r="E1853" t="str">
        <f t="shared" si="915"/>
        <v>2870</v>
      </c>
      <c r="F1853" t="str">
        <f t="shared" si="916"/>
        <v>0.777000777000777</v>
      </c>
      <c r="G1853" t="str">
        <f t="shared" si="911"/>
        <v>0.777000777000777</v>
      </c>
      <c r="H1853" t="str">
        <f t="shared" si="917"/>
        <v>8.60783157135287+2.04630649822965i</v>
      </c>
      <c r="I1853" t="str">
        <f t="shared" si="918"/>
        <v>675.049721440107i</v>
      </c>
      <c r="J1853" t="str">
        <f t="shared" si="912"/>
        <v>-388.780817251503+145.997593593957i</v>
      </c>
      <c r="K1853" t="str">
        <f t="shared" si="919"/>
        <v>0.571450239832709-1.52172981616817i</v>
      </c>
      <c r="L1853" t="str">
        <f t="shared" si="920"/>
        <v>0.0468261975941549-0.104772015787753i</v>
      </c>
      <c r="M1853" t="str">
        <f t="shared" si="921"/>
        <v>0.618276437426864-1.62650183195592i</v>
      </c>
      <c r="N1853" t="str">
        <f t="shared" si="922"/>
        <v>-0.762360980733741i</v>
      </c>
      <c r="O1853" t="str">
        <f t="shared" si="923"/>
        <v>0.723207461792658-0.690630847274737i</v>
      </c>
      <c r="P1853" t="str">
        <f t="shared" si="924"/>
        <v>0.276792538207342+0.690630847274737i</v>
      </c>
      <c r="Q1853" t="str">
        <f t="shared" si="925"/>
        <v>-0.276792538207342+0.071730133459004i</v>
      </c>
      <c r="R1853" t="str">
        <f t="shared" si="926"/>
        <v>-0.331155713456281-2.5809391229381i</v>
      </c>
      <c r="S1853" t="str">
        <f t="shared" si="927"/>
        <v>0.0790747943421745i</v>
      </c>
      <c r="T1853" t="str">
        <f t="shared" si="928"/>
        <v>0.204087230356002-0.0261860699367915i</v>
      </c>
      <c r="U1853" t="str">
        <f t="shared" si="929"/>
        <v>0.0001-925.857725956344i</v>
      </c>
      <c r="V1853" t="str">
        <f t="shared" si="930"/>
        <v>0.00002-0.0148504849299968i</v>
      </c>
      <c r="W1853" t="str">
        <f t="shared" si="931"/>
        <v>0.0000199993584529566-0.0148502467368498i</v>
      </c>
      <c r="X1853" t="str">
        <f t="shared" si="932"/>
        <v>0.000801757561994992-0.0148068603356901i</v>
      </c>
      <c r="Y1853" t="str">
        <f t="shared" si="933"/>
        <v>0.009+1.08007955430417i</v>
      </c>
      <c r="Z1853" t="str">
        <f t="shared" si="934"/>
        <v>-0.16669794093406-0.0105653919515488i</v>
      </c>
      <c r="AA1853" t="str">
        <f t="shared" si="935"/>
        <v>0.103639866785647-11.2637676860485i</v>
      </c>
      <c r="AB1853" t="str">
        <f t="shared" si="936"/>
        <v>1.38944017358352-0.178276600133085i</v>
      </c>
      <c r="AC1853" t="str">
        <f t="shared" si="937"/>
        <v>1.56909090382965-2.3701512089336i</v>
      </c>
      <c r="AD1853" t="str">
        <f t="shared" si="938"/>
        <v>0.322129825392074+0.372967425612611i</v>
      </c>
      <c r="AE1853" t="str">
        <f t="shared" si="939"/>
        <v>-0.0497578315695496-0.0655763297496506i</v>
      </c>
      <c r="AF1853" t="str">
        <f t="shared" si="940"/>
        <v>-14.5648573572099-1.93708114126566i</v>
      </c>
      <c r="AG1853" t="str">
        <f t="shared" si="941"/>
        <v>1.01532854222209-0.0129948632296413i</v>
      </c>
      <c r="AH1853" t="str">
        <f t="shared" si="942"/>
        <v>0.575316849794642+1.04298359173067i</v>
      </c>
      <c r="AI1853">
        <f t="shared" si="943"/>
        <v>1.5192248080716477</v>
      </c>
      <c r="AJ1853">
        <f t="shared" si="944"/>
        <v>61.118572210337021</v>
      </c>
      <c r="AK1853"/>
      <c r="AL1853"/>
      <c r="AM1853"/>
      <c r="AN1853"/>
    </row>
    <row r="1854" spans="1:40" x14ac:dyDescent="0.25">
      <c r="A1854"/>
      <c r="B1854">
        <f t="shared" si="945"/>
        <v>172000</v>
      </c>
      <c r="C1854" s="237" t="str">
        <f t="shared" si="913"/>
        <v>-2.58336534792794E-06+0.0142385026765643i</v>
      </c>
      <c r="D1854" s="208" t="str">
        <f t="shared" si="914"/>
        <v>-5.95702576280696+0.10916185385366i</v>
      </c>
      <c r="E1854" t="str">
        <f t="shared" si="915"/>
        <v>2870</v>
      </c>
      <c r="F1854" t="str">
        <f t="shared" si="916"/>
        <v>0.777000777000777</v>
      </c>
      <c r="G1854" t="str">
        <f t="shared" si="911"/>
        <v>0.777000777000777</v>
      </c>
      <c r="H1854" t="str">
        <f t="shared" si="917"/>
        <v>8.60840539509731+2.04526427688284i</v>
      </c>
      <c r="I1854" t="str">
        <f t="shared" si="918"/>
        <v>675.442420521806i</v>
      </c>
      <c r="J1854" t="str">
        <f t="shared" si="912"/>
        <v>-389.234446328342+146.08252529471i</v>
      </c>
      <c r="K1854" t="str">
        <f t="shared" si="919"/>
        <v>0.570864979820599-1.52106019457453i</v>
      </c>
      <c r="L1854" t="str">
        <f t="shared" si="920"/>
        <v>0.0467808183339032-0.1047313715771i</v>
      </c>
      <c r="M1854" t="str">
        <f t="shared" si="921"/>
        <v>0.617645798154502-1.62579156615163i</v>
      </c>
      <c r="N1854" t="str">
        <f t="shared" si="922"/>
        <v>-0.762804471705663i</v>
      </c>
      <c r="O1854" t="str">
        <f t="shared" si="923"/>
        <v>0.722901102135246-0.690951515326254i</v>
      </c>
      <c r="P1854" t="str">
        <f t="shared" si="924"/>
        <v>0.277098897864754+0.690951515326254i</v>
      </c>
      <c r="Q1854" t="str">
        <f t="shared" si="925"/>
        <v>-0.277098897864754+0.071852956379409i</v>
      </c>
      <c r="R1854" t="str">
        <f t="shared" si="926"/>
        <v>-0.331153149679491-2.57938899668208i</v>
      </c>
      <c r="S1854" t="str">
        <f t="shared" si="927"/>
        <v>0.0791207948042701i</v>
      </c>
      <c r="T1854" t="str">
        <f t="shared" si="928"/>
        <v>0.204083307526875-0.0262011004045788i</v>
      </c>
      <c r="U1854" t="str">
        <f t="shared" si="929"/>
        <v>0.0001-925.319436580786i</v>
      </c>
      <c r="V1854" t="str">
        <f t="shared" si="930"/>
        <v>0.00002-0.0148418509271305i</v>
      </c>
      <c r="W1854" t="str">
        <f t="shared" si="931"/>
        <v>0.0000199993584529565-0.0148416128724683i</v>
      </c>
      <c r="X1854" t="str">
        <f t="shared" si="932"/>
        <v>0.000800851326652688-0.0147982995147614i</v>
      </c>
      <c r="Y1854" t="str">
        <f t="shared" si="933"/>
        <v>0.009+1.08070787283489i</v>
      </c>
      <c r="Z1854" t="str">
        <f t="shared" si="934"/>
        <v>-0.166502140219648-0.0105469346772797i</v>
      </c>
      <c r="AA1854" t="str">
        <f t="shared" si="935"/>
        <v>0.103506495822417-11.2570389163954i</v>
      </c>
      <c r="AB1854" t="str">
        <f t="shared" si="936"/>
        <v>1.38941346668778-0.178378928611623i</v>
      </c>
      <c r="AC1854" t="str">
        <f t="shared" si="937"/>
        <v>1.56815843188305-2.36907169177476i</v>
      </c>
      <c r="AD1854" t="str">
        <f t="shared" si="938"/>
        <v>0.322291239472667+0.373146049170185i</v>
      </c>
      <c r="AE1854" t="str">
        <f t="shared" si="939"/>
        <v>-0.0497266341405591-0.0655288004511194i</v>
      </c>
      <c r="AF1854" t="str">
        <f t="shared" si="940"/>
        <v>-14.5654311579043-1.93610242302918i</v>
      </c>
      <c r="AG1854" t="str">
        <f t="shared" si="941"/>
        <v>1.0153266413785-0.0129937075863427i</v>
      </c>
      <c r="AH1854" t="str">
        <f t="shared" si="942"/>
        <v>0.575063185485695+1.04222941507632i</v>
      </c>
      <c r="AI1854">
        <f t="shared" si="943"/>
        <v>1.51351405657639</v>
      </c>
      <c r="AJ1854">
        <f t="shared" si="944"/>
        <v>61.11172992477109</v>
      </c>
      <c r="AK1854"/>
      <c r="AL1854"/>
      <c r="AM1854"/>
      <c r="AN1854"/>
    </row>
    <row r="1855" spans="1:40" x14ac:dyDescent="0.25">
      <c r="A1855"/>
      <c r="B1855">
        <f t="shared" si="945"/>
        <v>172100</v>
      </c>
      <c r="C1855" s="237" t="str">
        <f t="shared" si="913"/>
        <v>-2.58036405249382E-06+0.014230229287988i</v>
      </c>
      <c r="D1855" s="208" t="str">
        <f t="shared" si="914"/>
        <v>-5.95702573979703+0.109098424541241i</v>
      </c>
      <c r="E1855" t="str">
        <f t="shared" si="915"/>
        <v>2870</v>
      </c>
      <c r="F1855" t="str">
        <f t="shared" si="916"/>
        <v>0.777000777000777</v>
      </c>
      <c r="G1855" t="str">
        <f t="shared" si="911"/>
        <v>0.777000777000777</v>
      </c>
      <c r="H1855" t="str">
        <f t="shared" si="917"/>
        <v>8.60897830142023+2.04422303104641i</v>
      </c>
      <c r="I1855" t="str">
        <f t="shared" si="918"/>
        <v>675.835119603504i</v>
      </c>
      <c r="J1855" t="str">
        <f t="shared" si="912"/>
        <v>-389.688339219708+146.167456995462i</v>
      </c>
      <c r="K1855" t="str">
        <f t="shared" si="919"/>
        <v>0.570280578057875-1.52039103587557i</v>
      </c>
      <c r="L1855" t="str">
        <f t="shared" si="920"/>
        <v>0.0467355006282193-0.104690747120824i</v>
      </c>
      <c r="M1855" t="str">
        <f t="shared" si="921"/>
        <v>0.617016078686094-1.62508178299639i</v>
      </c>
      <c r="N1855" t="str">
        <f t="shared" si="922"/>
        <v>-0.763247962677585i</v>
      </c>
      <c r="O1855" t="str">
        <f t="shared" si="923"/>
        <v>0.722594600294582-0.691272047478497i</v>
      </c>
      <c r="P1855" t="str">
        <f t="shared" si="924"/>
        <v>0.277405399705418+0.691272047478497i</v>
      </c>
      <c r="Q1855" t="str">
        <f t="shared" si="925"/>
        <v>-0.277405399705418+0.071975915199088i</v>
      </c>
      <c r="R1855" t="str">
        <f t="shared" si="926"/>
        <v>-0.331150584342534-2.57784064266467i</v>
      </c>
      <c r="S1855" t="str">
        <f t="shared" si="927"/>
        <v>0.0791667952663655i</v>
      </c>
      <c r="T1855" t="str">
        <f t="shared" si="928"/>
        <v>0.20407938238715-0.0262161305129827i</v>
      </c>
      <c r="U1855" t="str">
        <f t="shared" si="929"/>
        <v>0.0001-924.781772759412i</v>
      </c>
      <c r="V1855" t="str">
        <f t="shared" si="930"/>
        <v>0.00002-0.0148332269579689i</v>
      </c>
      <c r="W1855" t="str">
        <f t="shared" si="931"/>
        <v>0.0000199993584529565-0.0148329890416307i</v>
      </c>
      <c r="X1855" t="str">
        <f t="shared" si="932"/>
        <v>0.000799946664734494-0.014789748559516i</v>
      </c>
      <c r="Y1855" t="str">
        <f t="shared" si="933"/>
        <v>0.009+1.08133619136561i</v>
      </c>
      <c r="Z1855" t="str">
        <f t="shared" si="934"/>
        <v>-0.16630668543906-0.010528521003325i</v>
      </c>
      <c r="AA1855" t="str">
        <f t="shared" si="935"/>
        <v>0.103373387899646-11.2503182840708i</v>
      </c>
      <c r="AB1855" t="str">
        <f t="shared" si="936"/>
        <v>1.38938674406132-0.178481254643454i</v>
      </c>
      <c r="AC1855" t="str">
        <f t="shared" si="937"/>
        <v>1.56722732507174-2.3679928911698i</v>
      </c>
      <c r="AD1855" t="str">
        <f t="shared" si="938"/>
        <v>0.322452732018268+0.373324605278498i</v>
      </c>
      <c r="AE1855" t="str">
        <f t="shared" si="939"/>
        <v>-0.0496954891249949-0.0654813280583463i</v>
      </c>
      <c r="AF1855" t="str">
        <f t="shared" si="940"/>
        <v>-14.5660040412173-1.93512460650517i</v>
      </c>
      <c r="AG1855" t="str">
        <f t="shared" si="941"/>
        <v>1.0153247402637-0.012992556615894i</v>
      </c>
      <c r="AH1855" t="str">
        <f t="shared" si="942"/>
        <v>0.574809915706823+1.04147615181602i</v>
      </c>
      <c r="AI1855">
        <f t="shared" si="943"/>
        <v>1.5078069030876997</v>
      </c>
      <c r="AJ1855">
        <f t="shared" si="944"/>
        <v>61.104883254403219</v>
      </c>
      <c r="AK1855"/>
      <c r="AL1855"/>
      <c r="AM1855"/>
      <c r="AN1855"/>
    </row>
    <row r="1856" spans="1:40" x14ac:dyDescent="0.25">
      <c r="A1856"/>
      <c r="B1856">
        <f t="shared" si="945"/>
        <v>172200</v>
      </c>
      <c r="C1856" s="237" t="str">
        <f t="shared" si="913"/>
        <v>-2.57736798427879E-06+0.0142219655084566i</v>
      </c>
      <c r="D1856" s="208" t="str">
        <f t="shared" si="914"/>
        <v>-5.95702571682717+0.109035068898167i</v>
      </c>
      <c r="E1856" t="str">
        <f t="shared" si="915"/>
        <v>2870</v>
      </c>
      <c r="F1856" t="str">
        <f t="shared" si="916"/>
        <v>0.777000777000777</v>
      </c>
      <c r="G1856" t="str">
        <f t="shared" si="911"/>
        <v>0.777000777000777</v>
      </c>
      <c r="H1856" t="str">
        <f t="shared" si="917"/>
        <v>8.60955029223038+2.0431827595109i</v>
      </c>
      <c r="I1856" t="str">
        <f t="shared" si="918"/>
        <v>676.227818685203i</v>
      </c>
      <c r="J1856" t="str">
        <f t="shared" si="912"/>
        <v>-390.142495925599+146.252388696216i</v>
      </c>
      <c r="K1856" t="str">
        <f t="shared" si="919"/>
        <v>0.569697032953594-1.51972233984903i</v>
      </c>
      <c r="L1856" t="str">
        <f t="shared" si="920"/>
        <v>0.046690244374863-0.104650142430127i</v>
      </c>
      <c r="M1856" t="str">
        <f t="shared" si="921"/>
        <v>0.616387277328457-1.62437248227916i</v>
      </c>
      <c r="N1856" t="str">
        <f t="shared" si="922"/>
        <v>-0.763691453649506i</v>
      </c>
      <c r="O1856" t="str">
        <f t="shared" si="923"/>
        <v>0.722287956330949-0.691592443668423i</v>
      </c>
      <c r="P1856" t="str">
        <f t="shared" si="924"/>
        <v>0.277712043669051+0.691592443668423i</v>
      </c>
      <c r="Q1856" t="str">
        <f t="shared" si="925"/>
        <v>-0.277712043669051+0.072099009981083i</v>
      </c>
      <c r="R1856" t="str">
        <f t="shared" si="926"/>
        <v>-0.331148017445307-2.57629405779769i</v>
      </c>
      <c r="S1856" t="str">
        <f t="shared" si="927"/>
        <v>0.0792127957284611i</v>
      </c>
      <c r="T1856" t="str">
        <f t="shared" si="928"/>
        <v>0.204075454936777-0.02623116026178i</v>
      </c>
      <c r="U1856" t="str">
        <f t="shared" si="929"/>
        <v>0.0001-924.244733402416i</v>
      </c>
      <c r="V1856" t="str">
        <f t="shared" si="930"/>
        <v>0.00002-0.0148246130050316i</v>
      </c>
      <c r="W1856" t="str">
        <f t="shared" si="931"/>
        <v>0.0000199993584529565-0.0148243752268567i</v>
      </c>
      <c r="X1856" t="str">
        <f t="shared" si="932"/>
        <v>0.000799043572603454-0.0147812074529577i</v>
      </c>
      <c r="Y1856" t="str">
        <f t="shared" si="933"/>
        <v>0.009+1.08196450989632i</v>
      </c>
      <c r="Z1856" t="str">
        <f t="shared" si="934"/>
        <v>-0.166111575775198-0.0105101508002387i</v>
      </c>
      <c r="AA1856" t="str">
        <f t="shared" si="935"/>
        <v>0.103240542315277-11.2436057741488i</v>
      </c>
      <c r="AB1856" t="str">
        <f t="shared" si="936"/>
        <v>1.38936000570381-0.178583578227058i</v>
      </c>
      <c r="AC1856" t="str">
        <f t="shared" si="937"/>
        <v>1.56629758088584-2.36691480680344i</v>
      </c>
      <c r="AD1856" t="str">
        <f t="shared" si="938"/>
        <v>0.32261430300292+0.373503093905222i</v>
      </c>
      <c r="AE1856" t="str">
        <f t="shared" si="939"/>
        <v>-0.0496643963981324-0.0654339124603825i</v>
      </c>
      <c r="AF1856" t="str">
        <f t="shared" si="940"/>
        <v>-14.5665760090576-1.93414769061273i</v>
      </c>
      <c r="AG1856" t="str">
        <f t="shared" si="941"/>
        <v>1.0153228388764-0.0129914103087054i</v>
      </c>
      <c r="AH1856" t="str">
        <f t="shared" si="942"/>
        <v>0.57455703955596+1.04072380016517i</v>
      </c>
      <c r="AI1856">
        <f t="shared" si="943"/>
        <v>1.5021033425642245</v>
      </c>
      <c r="AJ1856">
        <f t="shared" si="944"/>
        <v>61.098032204379265</v>
      </c>
      <c r="AK1856"/>
      <c r="AL1856"/>
      <c r="AM1856"/>
      <c r="AN1856"/>
    </row>
    <row r="1857" spans="1:40" x14ac:dyDescent="0.25">
      <c r="A1857"/>
      <c r="B1857">
        <f t="shared" si="945"/>
        <v>172300</v>
      </c>
      <c r="C1857" s="237" t="str">
        <f t="shared" si="913"/>
        <v>-2.57437713115123E-06+0.0142137113212395i</v>
      </c>
      <c r="D1857" s="208" t="str">
        <f t="shared" si="914"/>
        <v>-5.9570256938973+0.10897178679617i</v>
      </c>
      <c r="E1857" t="str">
        <f t="shared" si="915"/>
        <v>2870</v>
      </c>
      <c r="F1857" t="str">
        <f t="shared" si="916"/>
        <v>0.777000777000777</v>
      </c>
      <c r="G1857" t="str">
        <f t="shared" si="911"/>
        <v>0.777000777000777</v>
      </c>
      <c r="H1857" t="str">
        <f t="shared" si="917"/>
        <v>8.61012136943171+2.04214346106843i</v>
      </c>
      <c r="I1857" t="str">
        <f t="shared" si="918"/>
        <v>676.620517766902i</v>
      </c>
      <c r="J1857" t="str">
        <f t="shared" si="912"/>
        <v>-390.596916446016+146.337320396968i</v>
      </c>
      <c r="K1857" t="str">
        <f t="shared" si="919"/>
        <v>0.569114342920237-1.51905410627193i</v>
      </c>
      <c r="L1857" t="str">
        <f t="shared" si="920"/>
        <v>0.0466450494717812-0.104609557516097i</v>
      </c>
      <c r="M1857" t="str">
        <f t="shared" si="921"/>
        <v>0.615759392392018-1.62366366378803i</v>
      </c>
      <c r="N1857" t="str">
        <f t="shared" si="922"/>
        <v>-0.764134944621428i</v>
      </c>
      <c r="O1857" t="str">
        <f t="shared" si="923"/>
        <v>0.721981170304658-0.691912703833017i</v>
      </c>
      <c r="P1857" t="str">
        <f t="shared" si="924"/>
        <v>0.278018829695342+0.691912703833017i</v>
      </c>
      <c r="Q1857" t="str">
        <f t="shared" si="925"/>
        <v>-0.278018829695342+0.072222240788411i</v>
      </c>
      <c r="R1857" t="str">
        <f t="shared" si="926"/>
        <v>-0.331145448987688-2.57474923900014i</v>
      </c>
      <c r="S1857" t="str">
        <f t="shared" si="927"/>
        <v>0.0792587961905567i</v>
      </c>
      <c r="T1857" t="str">
        <f t="shared" si="928"/>
        <v>0.204071525175703-0.0262461896507456i</v>
      </c>
      <c r="U1857" t="str">
        <f t="shared" si="929"/>
        <v>0.0001-923.708317422494i</v>
      </c>
      <c r="V1857" t="str">
        <f t="shared" si="930"/>
        <v>0.00002-0.014816009050879i</v>
      </c>
      <c r="W1857" t="str">
        <f t="shared" si="931"/>
        <v>0.0000199993584529566-0.0148157714107071i</v>
      </c>
      <c r="X1857" t="str">
        <f t="shared" si="932"/>
        <v>0.000798142046633156-0.0147726761781297i</v>
      </c>
      <c r="Y1857" t="str">
        <f t="shared" si="933"/>
        <v>0.009+1.08259282842704i</v>
      </c>
      <c r="Z1857" t="str">
        <f t="shared" si="934"/>
        <v>-0.165916810413384-0.0104918239390382i</v>
      </c>
      <c r="AA1857" t="str">
        <f t="shared" si="935"/>
        <v>0.103107958369617-11.2369013717403i</v>
      </c>
      <c r="AB1857" t="str">
        <f t="shared" si="936"/>
        <v>1.38933325161489-0.178685899360902i</v>
      </c>
      <c r="AC1857" t="str">
        <f t="shared" si="937"/>
        <v>1.56536919682083-2.36583743835906i</v>
      </c>
      <c r="AD1857" t="str">
        <f t="shared" si="938"/>
        <v>0.322775952400655+0.373681515018034i</v>
      </c>
      <c r="AE1857" t="str">
        <f t="shared" si="939"/>
        <v>-0.0496333558356165-0.0653865535465761i</v>
      </c>
      <c r="AF1857" t="str">
        <f t="shared" si="940"/>
        <v>-14.567147063329-1.93317167427226i</v>
      </c>
      <c r="AG1857" t="str">
        <f t="shared" si="941"/>
        <v>1.01532093721535-0.0129902686552103i</v>
      </c>
      <c r="AH1857" t="str">
        <f t="shared" si="942"/>
        <v>0.574304556133546+1.0399723583439i</v>
      </c>
      <c r="AI1857">
        <f t="shared" si="943"/>
        <v>1.4964033699748747</v>
      </c>
      <c r="AJ1857">
        <f t="shared" si="944"/>
        <v>61.091176779839067</v>
      </c>
      <c r="AK1857"/>
      <c r="AL1857"/>
      <c r="AM1857"/>
      <c r="AN1857"/>
    </row>
    <row r="1858" spans="1:40" x14ac:dyDescent="0.25">
      <c r="A1858"/>
      <c r="B1858">
        <f t="shared" si="945"/>
        <v>172400</v>
      </c>
      <c r="C1858" s="237" t="str">
        <f t="shared" si="913"/>
        <v>-2.57139148101462E-06+0.0142054667096446i</v>
      </c>
      <c r="D1858" s="208" t="str">
        <f t="shared" si="914"/>
        <v>-5.95702567100731+0.108908578107275i</v>
      </c>
      <c r="E1858" t="str">
        <f t="shared" si="915"/>
        <v>2870</v>
      </c>
      <c r="F1858" t="str">
        <f t="shared" si="916"/>
        <v>0.777000777000777</v>
      </c>
      <c r="G1858" t="str">
        <f t="shared" si="911"/>
        <v>0.777000777000777</v>
      </c>
      <c r="H1858" t="str">
        <f t="shared" si="917"/>
        <v>8.61069153492332+2.04110513451268i</v>
      </c>
      <c r="I1858" t="str">
        <f t="shared" si="918"/>
        <v>677.0132168486i</v>
      </c>
      <c r="J1858" t="str">
        <f t="shared" si="912"/>
        <v>-391.051600780958+146.422252097721i</v>
      </c>
      <c r="K1858" t="str">
        <f t="shared" si="919"/>
        <v>0.568532506373748-1.5183863349205i</v>
      </c>
      <c r="L1858" t="str">
        <f t="shared" si="920"/>
        <v>0.0465999158171093-0.104568992389715i</v>
      </c>
      <c r="M1858" t="str">
        <f t="shared" si="921"/>
        <v>0.615132422190857-1.62295532731022i</v>
      </c>
      <c r="N1858" t="str">
        <f t="shared" si="922"/>
        <v>-0.76457843559335i</v>
      </c>
      <c r="O1858" t="str">
        <f t="shared" si="923"/>
        <v>0.721674242276051-0.692232827909287i</v>
      </c>
      <c r="P1858" t="str">
        <f t="shared" si="924"/>
        <v>0.278325757723949+0.692232827909287i</v>
      </c>
      <c r="Q1858" t="str">
        <f t="shared" si="925"/>
        <v>-0.278325757723949+0.0723456076840631i</v>
      </c>
      <c r="R1858" t="str">
        <f t="shared" si="926"/>
        <v>-0.331142878969539-2.5732061831982i</v>
      </c>
      <c r="S1858" t="str">
        <f t="shared" si="927"/>
        <v>0.0793047966526521i</v>
      </c>
      <c r="T1858" t="str">
        <f t="shared" si="928"/>
        <v>0.20406759310388-0.0262612186796531i</v>
      </c>
      <c r="U1858" t="str">
        <f t="shared" si="929"/>
        <v>0.0001-923.172523734892i</v>
      </c>
      <c r="V1858" t="str">
        <f t="shared" si="930"/>
        <v>0.00002-0.0148074150781116i</v>
      </c>
      <c r="W1858" t="str">
        <f t="shared" si="931"/>
        <v>0.0000199993584529566-0.0148071775757825i</v>
      </c>
      <c r="X1858" t="str">
        <f t="shared" si="932"/>
        <v>0.00079724208320758-0.0147641547181135i</v>
      </c>
      <c r="Y1858" t="str">
        <f t="shared" si="933"/>
        <v>0.009+1.08322114695776i</v>
      </c>
      <c r="Z1858" t="str">
        <f t="shared" si="934"/>
        <v>-0.16572238854135-0.0104735402912015i</v>
      </c>
      <c r="AA1858" t="str">
        <f t="shared" si="935"/>
        <v>0.102975635365332-11.2302050619931i</v>
      </c>
      <c r="AB1858" t="str">
        <f t="shared" si="936"/>
        <v>1.38930648179423-0.178788218043446i</v>
      </c>
      <c r="AC1858" t="str">
        <f t="shared" si="937"/>
        <v>1.56444217037763-2.36476078551882i</v>
      </c>
      <c r="AD1858" t="str">
        <f t="shared" si="938"/>
        <v>0.322937680185489+0.373859868584619i</v>
      </c>
      <c r="AE1858" t="str">
        <f t="shared" si="939"/>
        <v>-0.0496023673134573-0.0653392512065679i</v>
      </c>
      <c r="AF1858" t="str">
        <f t="shared" si="940"/>
        <v>-14.5677172059306-1.93219655640541i</v>
      </c>
      <c r="AG1858" t="str">
        <f t="shared" si="941"/>
        <v>1.01531903527927-0.0129891316458647i</v>
      </c>
      <c r="AH1858" t="str">
        <f t="shared" si="942"/>
        <v>0.574052464542537+1.03922182457705i</v>
      </c>
      <c r="AI1858">
        <f t="shared" si="943"/>
        <v>1.4907069802988118</v>
      </c>
      <c r="AJ1858">
        <f t="shared" si="944"/>
        <v>61.084316985915692</v>
      </c>
      <c r="AK1858"/>
      <c r="AL1858"/>
      <c r="AM1858"/>
      <c r="AN1858"/>
    </row>
    <row r="1859" spans="1:40" x14ac:dyDescent="0.25">
      <c r="A1859"/>
      <c r="B1859">
        <f t="shared" si="945"/>
        <v>172500</v>
      </c>
      <c r="C1859" s="237" t="str">
        <f t="shared" si="913"/>
        <v>-2.56841102180765E-06+0.0141972316570188i</v>
      </c>
      <c r="D1859" s="208" t="str">
        <f t="shared" si="914"/>
        <v>-5.95702564815713+0.108845442703811i</v>
      </c>
      <c r="E1859" t="str">
        <f t="shared" si="915"/>
        <v>2870</v>
      </c>
      <c r="F1859" t="str">
        <f t="shared" si="916"/>
        <v>0.777000777000777</v>
      </c>
      <c r="G1859" t="str">
        <f t="shared" si="911"/>
        <v>0.777000777000777</v>
      </c>
      <c r="H1859" t="str">
        <f t="shared" si="917"/>
        <v>8.61126079059954+2.04006777863893i</v>
      </c>
      <c r="I1859" t="str">
        <f t="shared" si="918"/>
        <v>677.405915930299i</v>
      </c>
      <c r="J1859" t="str">
        <f t="shared" si="912"/>
        <v>-391.506548930427+146.507183798474i</v>
      </c>
      <c r="K1859" t="str">
        <f t="shared" si="919"/>
        <v>0.567951521733494-1.51771902557027i</v>
      </c>
      <c r="L1859" t="str">
        <f t="shared" si="920"/>
        <v>0.0465548433091704-0.104528447061854i</v>
      </c>
      <c r="M1859" t="str">
        <f t="shared" si="921"/>
        <v>0.614506365042664-1.62224747263212i</v>
      </c>
      <c r="N1859" t="str">
        <f t="shared" si="922"/>
        <v>-0.765021926565272i</v>
      </c>
      <c r="O1859" t="str">
        <f t="shared" si="923"/>
        <v>0.721367172305494-0.692552815834269i</v>
      </c>
      <c r="P1859" t="str">
        <f t="shared" si="924"/>
        <v>0.278632827694506+0.692552815834269i</v>
      </c>
      <c r="Q1859" t="str">
        <f t="shared" si="925"/>
        <v>-0.278632827694506+0.072469110731003i</v>
      </c>
      <c r="R1859" t="str">
        <f t="shared" si="926"/>
        <v>-0.331140307390743-2.57166488732511i</v>
      </c>
      <c r="S1859" t="str">
        <f t="shared" si="927"/>
        <v>0.0793507971147477i</v>
      </c>
      <c r="T1859" t="str">
        <f t="shared" si="928"/>
        <v>0.204063658721255-0.026276247348278i</v>
      </c>
      <c r="U1859" t="str">
        <f t="shared" si="929"/>
        <v>0.0001-922.637351257363i</v>
      </c>
      <c r="V1859" t="str">
        <f t="shared" si="930"/>
        <v>0.00002-0.0147988310693707i</v>
      </c>
      <c r="W1859" t="str">
        <f t="shared" si="931"/>
        <v>0.0000199993584529566-0.0147985937047246i</v>
      </c>
      <c r="X1859" t="str">
        <f t="shared" si="932"/>
        <v>0.000796343678721201-0.0147556430560298i</v>
      </c>
      <c r="Y1859" t="str">
        <f t="shared" si="933"/>
        <v>0.009+1.08384946548848i</v>
      </c>
      <c r="Z1859" t="str">
        <f t="shared" si="934"/>
        <v>-0.165528309349232-0.0104552997286666i</v>
      </c>
      <c r="AA1859" t="str">
        <f t="shared" si="935"/>
        <v>0.102843572607432-11.2235168300916i</v>
      </c>
      <c r="AB1859" t="str">
        <f t="shared" si="936"/>
        <v>1.38927969624146-0.178890534273161i</v>
      </c>
      <c r="AC1859" t="str">
        <f t="shared" si="937"/>
        <v>1.56351649906247-2.36368484796357i</v>
      </c>
      <c r="AD1859" t="str">
        <f t="shared" si="938"/>
        <v>0.323099486331426+0.374038154572666i</v>
      </c>
      <c r="AE1859" t="str">
        <f t="shared" si="939"/>
        <v>-0.0495714307080316-0.0652920053302933i</v>
      </c>
      <c r="AF1859" t="str">
        <f t="shared" si="940"/>
        <v>-14.5682864387567-1.93122233593512i</v>
      </c>
      <c r="AG1859" t="str">
        <f t="shared" si="941"/>
        <v>1.0153171330669-0.0129879992711476i</v>
      </c>
      <c r="AH1859" t="str">
        <f t="shared" si="942"/>
        <v>0.573800763888394+1.03847219709415i</v>
      </c>
      <c r="AI1859">
        <f t="shared" si="943"/>
        <v>1.485014168525405</v>
      </c>
      <c r="AJ1859">
        <f t="shared" si="944"/>
        <v>61.077452827735343</v>
      </c>
      <c r="AK1859"/>
      <c r="AL1859"/>
      <c r="AM1859"/>
      <c r="AN1859"/>
    </row>
    <row r="1860" spans="1:40" x14ac:dyDescent="0.25">
      <c r="A1860"/>
      <c r="B1860">
        <f t="shared" si="945"/>
        <v>172600</v>
      </c>
      <c r="C1860" s="237" t="str">
        <f t="shared" si="913"/>
        <v>-0.0000025654357415038+0.0141890061467474i</v>
      </c>
      <c r="D1860" s="208" t="str">
        <f t="shared" si="914"/>
        <v>-5.95702562534664+0.108782380458397i</v>
      </c>
      <c r="E1860" t="str">
        <f t="shared" si="915"/>
        <v>2870</v>
      </c>
      <c r="F1860" t="str">
        <f t="shared" si="916"/>
        <v>0.777000777000777</v>
      </c>
      <c r="G1860" t="str">
        <f t="shared" si="911"/>
        <v>0.777000777000777</v>
      </c>
      <c r="H1860" t="str">
        <f t="shared" si="917"/>
        <v>8.61182913834987+2.03903139224395i</v>
      </c>
      <c r="I1860" t="str">
        <f t="shared" si="918"/>
        <v>677.798615011998i</v>
      </c>
      <c r="J1860" t="str">
        <f t="shared" si="912"/>
        <v>-391.96176089442+146.592115499227i</v>
      </c>
      <c r="K1860" t="str">
        <f t="shared" si="919"/>
        <v>0.567371387422278-1.51705217799602i</v>
      </c>
      <c r="L1860" t="str">
        <f t="shared" si="920"/>
        <v>0.0465098318464743-0.104487921543275i</v>
      </c>
      <c r="M1860" t="str">
        <f t="shared" si="921"/>
        <v>0.613881219268752-1.6215400995393i</v>
      </c>
      <c r="N1860" t="str">
        <f t="shared" si="922"/>
        <v>-0.765465417537194i</v>
      </c>
      <c r="O1860" t="str">
        <f t="shared" si="923"/>
        <v>0.721059960453384-0.692872667545029i</v>
      </c>
      <c r="P1860" t="str">
        <f t="shared" si="924"/>
        <v>0.278940039546616+0.692872667545029i</v>
      </c>
      <c r="Q1860" t="str">
        <f t="shared" si="925"/>
        <v>-0.278940039546616+0.072592749992165i</v>
      </c>
      <c r="R1860" t="str">
        <f t="shared" si="926"/>
        <v>-0.331137734251189-2.57012534832128i</v>
      </c>
      <c r="S1860" t="str">
        <f t="shared" si="927"/>
        <v>0.0793967975768431i</v>
      </c>
      <c r="T1860" t="str">
        <f t="shared" si="928"/>
        <v>0.204059722027778-0.0262912756563961i</v>
      </c>
      <c r="U1860" t="str">
        <f t="shared" si="929"/>
        <v>0.0001-922.102798910167i</v>
      </c>
      <c r="V1860" t="str">
        <f t="shared" si="930"/>
        <v>0.00002-0.0147902570073375i</v>
      </c>
      <c r="W1860" t="str">
        <f t="shared" si="931"/>
        <v>0.0000199993584529566-0.0147900197802148i</v>
      </c>
      <c r="X1860" t="str">
        <f t="shared" si="932"/>
        <v>0.000795446829578825-0.0147471411750376i</v>
      </c>
      <c r="Y1860" t="str">
        <f t="shared" si="933"/>
        <v>0.009+1.0844777840192i</v>
      </c>
      <c r="Z1860" t="str">
        <f t="shared" si="934"/>
        <v>-0.165334572029557-0.0104371021238279i</v>
      </c>
      <c r="AA1860" t="str">
        <f t="shared" si="935"/>
        <v>0.10271176940326-11.2168366612567i</v>
      </c>
      <c r="AB1860" t="str">
        <f t="shared" si="936"/>
        <v>1.38925289495626-0.17899284804852i</v>
      </c>
      <c r="AC1860" t="str">
        <f t="shared" si="937"/>
        <v>1.56259218038697-2.36260962537305i</v>
      </c>
      <c r="AD1860" t="str">
        <f t="shared" si="938"/>
        <v>0.323261370812444+0.374216372949874i</v>
      </c>
      <c r="AE1860" t="str">
        <f t="shared" si="939"/>
        <v>-0.0495405458960773-0.0652448158079789i</v>
      </c>
      <c r="AF1860" t="str">
        <f t="shared" si="940"/>
        <v>-14.5688547636965-1.93024901178555i</v>
      </c>
      <c r="AG1860" t="str">
        <f t="shared" si="941"/>
        <v>1.01531523057698-0.0129868715215602i</v>
      </c>
      <c r="AH1860" t="str">
        <f t="shared" si="942"/>
        <v>0.573549453279015+1.03772347412935i</v>
      </c>
      <c r="AI1860">
        <f t="shared" si="943"/>
        <v>1.4793249296536217</v>
      </c>
      <c r="AJ1860">
        <f t="shared" si="944"/>
        <v>61.070584310418624</v>
      </c>
      <c r="AK1860"/>
      <c r="AL1860"/>
      <c r="AM1860"/>
      <c r="AN1860"/>
    </row>
    <row r="1861" spans="1:40" x14ac:dyDescent="0.25">
      <c r="A1861"/>
      <c r="B1861">
        <f t="shared" si="945"/>
        <v>172700</v>
      </c>
      <c r="C1861" s="237" t="str">
        <f t="shared" si="913"/>
        <v>-0.0000025624656281114+0.0141807901622542i</v>
      </c>
      <c r="D1861" s="208" t="str">
        <f t="shared" si="914"/>
        <v>-5.95702560257577+0.108719391243949i</v>
      </c>
      <c r="E1861" t="str">
        <f t="shared" si="915"/>
        <v>2870</v>
      </c>
      <c r="F1861" t="str">
        <f t="shared" si="916"/>
        <v>0.777000777000777</v>
      </c>
      <c r="G1861" t="str">
        <f t="shared" ref="G1861:G1924" si="946">IF($C$11=$C$7,$C$24,F1861)</f>
        <v>0.777000777000777</v>
      </c>
      <c r="H1861" t="str">
        <f t="shared" si="917"/>
        <v>8.61239658005906+2.03799597412615i</v>
      </c>
      <c r="I1861" t="str">
        <f t="shared" si="918"/>
        <v>678.191314093697i</v>
      </c>
      <c r="J1861" t="str">
        <f t="shared" ref="J1861:J1924" si="947">IMSUM(COMPLEX(0,2*PI()*B1861*$C$113*$C$112),COMPLEX(0,2*PI()*B1861*$C$113*$C$111),COMPLEX(0,2*PI()*B1861*$C$28*10^-12*$C$111),COMPLEX(-1*2*PI()*B1861*2*PI()*B1861*$C$113*$C$112*$C$28*10^-12*$C$111,0),COMPLEX(1,0))</f>
        <v>-392.41723667294+146.677047199979i</v>
      </c>
      <c r="K1861" t="str">
        <f t="shared" si="919"/>
        <v>0.566792101866307-1.51638579197179i</v>
      </c>
      <c r="L1861" t="str">
        <f t="shared" si="920"/>
        <v>0.046464881327719-0.104447415844634i</v>
      </c>
      <c r="M1861" t="str">
        <f t="shared" si="921"/>
        <v>0.613256983194026-1.62083320781642i</v>
      </c>
      <c r="N1861" t="str">
        <f t="shared" si="922"/>
        <v>-0.765908908509116i</v>
      </c>
      <c r="O1861" t="str">
        <f t="shared" si="923"/>
        <v>0.720752606780145-0.693192382978655i</v>
      </c>
      <c r="P1861" t="str">
        <f t="shared" si="924"/>
        <v>0.279247393219855+0.693192382978655i</v>
      </c>
      <c r="Q1861" t="str">
        <f t="shared" si="925"/>
        <v>-0.279247393219855+0.0727165255304609i</v>
      </c>
      <c r="R1861" t="str">
        <f t="shared" si="926"/>
        <v>-0.331135159550737-2.56858756313418i</v>
      </c>
      <c r="S1861" t="str">
        <f t="shared" si="927"/>
        <v>0.0794427980389387i</v>
      </c>
      <c r="T1861" t="str">
        <f t="shared" si="928"/>
        <v>0.204055783023398-0.0263063036037809i</v>
      </c>
      <c r="U1861" t="str">
        <f t="shared" si="929"/>
        <v>0.0001-921.568865616074i</v>
      </c>
      <c r="V1861" t="str">
        <f t="shared" si="930"/>
        <v>0.00002-0.0147816928747333i</v>
      </c>
      <c r="W1861" t="str">
        <f t="shared" si="931"/>
        <v>0.0000199993584529566-0.0147814557849749i</v>
      </c>
      <c r="X1861" t="str">
        <f t="shared" si="932"/>
        <v>0.000794551532195637-0.0147386490583343i</v>
      </c>
      <c r="Y1861" t="str">
        <f t="shared" si="933"/>
        <v>0.009+1.08510610254991i</v>
      </c>
      <c r="Z1861" t="str">
        <f t="shared" si="934"/>
        <v>-0.165141175777236-0.0104189473495355i</v>
      </c>
      <c r="AA1861" t="str">
        <f t="shared" si="935"/>
        <v>0.102580225062485-11.2101645407456i</v>
      </c>
      <c r="AB1861" t="str">
        <f t="shared" si="936"/>
        <v>1.38922607793826-0.179095159367981i</v>
      </c>
      <c r="AC1861" t="str">
        <f t="shared" si="937"/>
        <v>1.56166921186809-2.36153511742556i</v>
      </c>
      <c r="AD1861" t="str">
        <f t="shared" si="938"/>
        <v>0.323423333602529+0.374394523683944i</v>
      </c>
      <c r="AE1861" t="str">
        <f t="shared" si="939"/>
        <v>-0.0495097127546976-0.0651976825301409i</v>
      </c>
      <c r="AF1861" t="str">
        <f t="shared" si="940"/>
        <v>-14.5694221826348-1.9292765828822i</v>
      </c>
      <c r="AG1861" t="str">
        <f t="shared" si="941"/>
        <v>1.01531332780825-0.0129857483876269i</v>
      </c>
      <c r="AH1861" t="str">
        <f t="shared" si="942"/>
        <v>0.573298531824838+1.03697565392148i</v>
      </c>
      <c r="AI1861">
        <f t="shared" si="943"/>
        <v>1.4736392586928946</v>
      </c>
      <c r="AJ1861">
        <f t="shared" si="944"/>
        <v>61.063711439077693</v>
      </c>
      <c r="AK1861"/>
      <c r="AL1861"/>
      <c r="AM1861"/>
      <c r="AN1861"/>
    </row>
    <row r="1862" spans="1:40" x14ac:dyDescent="0.25">
      <c r="A1862"/>
      <c r="B1862">
        <f t="shared" si="945"/>
        <v>172800</v>
      </c>
      <c r="C1862" s="237" t="str">
        <f t="shared" ref="C1862:C1925" si="948">IMPRODUCT(COMPLEX(-1,0),IMDIV(IMPRODUCT(G1862,COMPLEX($C$100+$C$101,0)),COMPLEX($C$100,2*PI()*B1862*$C$103*$C$102*(2*$C$100+$C$101))))</f>
        <v>-2.55950066967341E-06+0.0141725836870012i</v>
      </c>
      <c r="D1862" s="208" t="str">
        <f t="shared" ref="D1862:D1925" si="949">IMPRODUCT(COMPLEX($C$106,0),IMSUB(C1862,G1862))</f>
        <v>-5.95702557984443+0.108656474933676i</v>
      </c>
      <c r="E1862" t="str">
        <f t="shared" ref="E1862:E1925" si="950">IMDIV(COMPLEX($C$20*10^3,0),COMPLEX(1,2*PI()*B1862*$C$20*1000*$C$29*10^-12))</f>
        <v>2870</v>
      </c>
      <c r="F1862" t="str">
        <f t="shared" ref="F1862:F1925" si="951">IMDIV(COMPLEX($C$22*1000,0),IMSUM(COMPLEX($C$22*1000,0),E1862))</f>
        <v>0.777000777000777</v>
      </c>
      <c r="G1862" t="str">
        <f t="shared" si="946"/>
        <v>0.777000777000777</v>
      </c>
      <c r="H1862" t="str">
        <f t="shared" ref="H1862:H1925" si="952">IMPRODUCT(COMPLEX($C$108,0),IMPRODUCT(COMPLEX(-1,0),D1862),IMDIV(COMPLEX(0,2*PI()*B1862*$C$109*$C$110),COMPLEX(1,2*PI()*B1862*$C$109*$C$110)))</f>
        <v>8.6129631176071+2.03696152308548i</v>
      </c>
      <c r="I1862" t="str">
        <f t="shared" ref="I1862:I1925" si="953">COMPLEX(0,2*PI()*B1862*$C$113*$C$112*$C$114)</f>
        <v>678.584013175395i</v>
      </c>
      <c r="J1862" t="str">
        <f t="shared" si="947"/>
        <v>-392.872976265985+146.761978900732i</v>
      </c>
      <c r="K1862" t="str">
        <f t="shared" ref="K1862:K1925" si="954">IMDIV(I1862,J1862)</f>
        <v>0.566213663495217-1.5157198672709i</v>
      </c>
      <c r="L1862" t="str">
        <f t="shared" ref="L1862:L1925" si="955">IMDIV(COMPLEX($C$117,0),COMPLEX(1,2*PI()*B1862*$C$115*$C$116))</f>
        <v>0.0464199916517882-0.104406929976479i</v>
      </c>
      <c r="M1862" t="str">
        <f t="shared" ref="M1862:M1925" si="956">IMSUM(K1862,L1862)</f>
        <v>0.612633655147005-1.62012679724738i</v>
      </c>
      <c r="N1862" t="str">
        <f t="shared" ref="N1862:N1925" si="957">COMPLEX(0,-2*PI()*B1862*$C$43)</f>
        <v>-0.766352399481038i</v>
      </c>
      <c r="O1862" t="str">
        <f t="shared" ref="O1862:O1925" si="958">IMEXP(N1862)</f>
        <v>0.720445111346227-0.693511962072265i</v>
      </c>
      <c r="P1862" t="str">
        <f t="shared" ref="P1862:P1925" si="959">IMSUB(COMPLEX(1,0),O1862)</f>
        <v>0.279554888653773+0.693511962072265i</v>
      </c>
      <c r="Q1862" t="str">
        <f t="shared" ref="Q1862:Q1925" si="960">IMSUM(COMPLEX(0,2*PI()*B1862*$C$43),O1862,COMPLEX(-1,0))</f>
        <v>-0.279554888653773+0.072840437408773i</v>
      </c>
      <c r="R1862" t="str">
        <f t="shared" ref="R1862:R1925" si="961">IMDIV(P1862,Q1862)</f>
        <v>-0.331132583289276-2.56705152871834i</v>
      </c>
      <c r="S1862" t="str">
        <f t="shared" ref="S1862:S1925" si="962">IMDIV(COMPLEX(0,2*PI()*B1862*$C$123),COMPLEX($C$124,0))</f>
        <v>0.0794887985010341i</v>
      </c>
      <c r="T1862" t="str">
        <f t="shared" ref="T1862:T1925" si="963">IMPRODUCT(R1862,S1862)</f>
        <v>0.204051841708064-0.0263213311902082i</v>
      </c>
      <c r="U1862" t="str">
        <f t="shared" ref="U1862:U1925" si="964">IMDIV(COMPLEX(1,2*PI()*B1862*$C$16*10^-3*$C$15*10^-6),COMPLEX(0,2*PI()*B1862*$C$15*10^-6))</f>
        <v>0.0001-921.035550300322i</v>
      </c>
      <c r="V1862" t="str">
        <f t="shared" ref="V1862:V1925" si="965">IMSUM(COMPLEX($C$18*10^-3,0),IMDIV(COMPLEX(1,0),COMPLEX(0,2*PI()*B1862*($C$17*1*10^-6))))</f>
        <v>0.00002-0.0147731386543197i</v>
      </c>
      <c r="W1862" t="str">
        <f t="shared" ref="W1862:W1925" si="966">IMDIV(IMPRODUCT(U1862,V1862),IMSUM(U1862,V1862))</f>
        <v>0.0000199993584529566-0.0147729017017665i</v>
      </c>
      <c r="X1862" t="str">
        <f t="shared" ref="X1862:X1925" si="967">IMDIV(IMPRODUCT(COMPLEX($C$19,0),W1862),IMSUM(COMPLEX($C$19,0),W1862))</f>
        <v>0.000793657782997111-0.0147301666891559i</v>
      </c>
      <c r="Y1862" t="str">
        <f t="shared" ref="Y1862:Y1925" si="968">COMPLEX($C$13*10^-3,2*PI()*B1862*$C$12*0.000001)</f>
        <v>0.009+1.08573442108063i</v>
      </c>
      <c r="Z1862" t="str">
        <f t="shared" ref="Z1862:Z1925" si="969">IMPRODUCT(COMPLEX($C$6,0),IMDIV(X1862,IMSUM(X1862,Y1862)))</f>
        <v>-0.164948119789558-0.0104008352790926i</v>
      </c>
      <c r="AA1862" t="str">
        <f t="shared" ref="AA1862:AA1925" si="970">IMDIV(COMPLEX($C$6,0),IMSUM(X1862,Y1862))</f>
        <v>0.102448938897093-11.203500453852i</v>
      </c>
      <c r="AB1862" t="str">
        <f t="shared" ref="AB1862:AB1925" si="971">IMPRODUCT(COMPLEX($C$119,0),T1862)</f>
        <v>1.38919924518712-0.179197468230018i</v>
      </c>
      <c r="AC1862" t="str">
        <f t="shared" ref="AC1862:AC1925" si="972">IMSUM(COMPLEX(1,0),IMPRODUCT(AB1862,M1862))</f>
        <v>1.56074759102811-2.36046132379833i</v>
      </c>
      <c r="AD1862" t="str">
        <f t="shared" ref="AD1862:AD1925" si="973">IMDIV(AB1862,AC1862)</f>
        <v>0.323585374675635+0.374572606742585i</v>
      </c>
      <c r="AE1862" t="str">
        <f t="shared" ref="AE1862:AE1925" si="974">IMPRODUCT(AD1862,AA1862,X1862)</f>
        <v>-0.0494789311613558-0.0651506053875878i</v>
      </c>
      <c r="AF1862" t="str">
        <f t="shared" ref="AF1862:AF1925" si="975">IMSUB(D1862,H1862)</f>
        <v>-14.5699886974515-1.9283050481518i</v>
      </c>
      <c r="AG1862" t="str">
        <f t="shared" ref="AG1862:AG1925" si="976">IMSUM(COMPLEX(1,0),IMPRODUCT(AD1862,AA1862,COMPLEX($C$127,0)))</f>
        <v>1.01531142475947-0.0129846298598943i</v>
      </c>
      <c r="AH1862" t="str">
        <f t="shared" ref="AH1862:AH1925" si="977">IMDIV(IMPRODUCT(AE1862,AF1862),AG1862)</f>
        <v>0.573047998638734+1.03622873471397i</v>
      </c>
      <c r="AI1862">
        <f t="shared" ref="AI1862:AI1925" si="978">20*LOG10(IMABS(AH1862))</f>
        <v>1.4679571506623232</v>
      </c>
      <c r="AJ1862">
        <f t="shared" ref="AJ1862:AJ1925" si="979">IMARGUMENT(AH1862)*180/PI()</f>
        <v>61.056834218818828</v>
      </c>
      <c r="AK1862"/>
      <c r="AL1862"/>
      <c r="AM1862"/>
      <c r="AN1862"/>
    </row>
    <row r="1863" spans="1:40" x14ac:dyDescent="0.25">
      <c r="A1863"/>
      <c r="B1863">
        <f t="shared" si="945"/>
        <v>172900</v>
      </c>
      <c r="C1863" s="237" t="str">
        <f t="shared" si="948"/>
        <v>-2.55654085426753E-06+0.0141643867044892i</v>
      </c>
      <c r="D1863" s="208" t="str">
        <f t="shared" si="949"/>
        <v>-5.95702555715251+0.108593631401084i</v>
      </c>
      <c r="E1863" t="str">
        <f t="shared" si="950"/>
        <v>2870</v>
      </c>
      <c r="F1863" t="str">
        <f t="shared" si="951"/>
        <v>0.777000777000777</v>
      </c>
      <c r="G1863" t="str">
        <f t="shared" si="946"/>
        <v>0.777000777000777</v>
      </c>
      <c r="H1863" t="str">
        <f t="shared" si="952"/>
        <v>8.6135287528692+2.03592803792342i</v>
      </c>
      <c r="I1863" t="str">
        <f t="shared" si="953"/>
        <v>678.976712257094i</v>
      </c>
      <c r="J1863" t="str">
        <f t="shared" si="947"/>
        <v>-393.328979673556+146.846910601485i</v>
      </c>
      <c r="K1863" t="str">
        <f t="shared" si="954"/>
        <v>0.565636070742032-1.51505440366597i</v>
      </c>
      <c r="L1863" t="str">
        <f t="shared" si="955"/>
        <v>0.0463751627177521-0.104366463949249i</v>
      </c>
      <c r="M1863" t="str">
        <f t="shared" si="956"/>
        <v>0.612011233459784-1.61942086761522i</v>
      </c>
      <c r="N1863" t="str">
        <f t="shared" si="957"/>
        <v>-0.76679589045296i</v>
      </c>
      <c r="O1863" t="str">
        <f t="shared" si="958"/>
        <v>0.720137474212111-0.693831404763002i</v>
      </c>
      <c r="P1863" t="str">
        <f t="shared" si="959"/>
        <v>0.279862525787889+0.693831404763002i</v>
      </c>
      <c r="Q1863" t="str">
        <f t="shared" si="960"/>
        <v>-0.279862525787889+0.0729644856899581i</v>
      </c>
      <c r="R1863" t="str">
        <f t="shared" si="961"/>
        <v>-0.331130005466672-2.56551724203534i</v>
      </c>
      <c r="S1863" t="str">
        <f t="shared" si="962"/>
        <v>0.0795347989631297i</v>
      </c>
      <c r="T1863" t="str">
        <f t="shared" si="963"/>
        <v>0.204047898081724-0.0263363584154518i</v>
      </c>
      <c r="U1863" t="str">
        <f t="shared" si="964"/>
        <v>0.0001-920.502851890662i</v>
      </c>
      <c r="V1863" t="str">
        <f t="shared" si="965"/>
        <v>0.00002-0.0147645943288979i</v>
      </c>
      <c r="W1863" t="str">
        <f t="shared" si="966"/>
        <v>0.0000199993584529565-0.0147643575133912i</v>
      </c>
      <c r="X1863" t="str">
        <f t="shared" si="967"/>
        <v>0.000792765578419012-0.0147216940507763i</v>
      </c>
      <c r="Y1863" t="str">
        <f t="shared" si="968"/>
        <v>0.009+1.08636273961135i</v>
      </c>
      <c r="Z1863" t="str">
        <f t="shared" si="969"/>
        <v>-0.164755403266174-0.0103827657862539i</v>
      </c>
      <c r="AA1863" t="str">
        <f t="shared" si="970"/>
        <v>0.102317910221377-11.1968443859055i</v>
      </c>
      <c r="AB1863" t="str">
        <f t="shared" si="971"/>
        <v>1.3891723967025-0.179299774633092i</v>
      </c>
      <c r="AC1863" t="str">
        <f t="shared" si="972"/>
        <v>1.55982731539465-2.35938824416734i</v>
      </c>
      <c r="AD1863" t="str">
        <f t="shared" si="973"/>
        <v>0.323747494005704+0.374750622093515i</v>
      </c>
      <c r="AE1863" t="str">
        <f t="shared" si="974"/>
        <v>-0.049448200993873-0.0651035842714144i</v>
      </c>
      <c r="AF1863" t="str">
        <f t="shared" si="975"/>
        <v>-14.5705543100217-1.92733440652234i</v>
      </c>
      <c r="AG1863" t="str">
        <f t="shared" si="976"/>
        <v>1.01530952142938-0.0129835159289311i</v>
      </c>
      <c r="AH1863" t="str">
        <f t="shared" si="977"/>
        <v>0.572797852836023+1.0354827147549i</v>
      </c>
      <c r="AI1863">
        <f t="shared" si="978"/>
        <v>1.4622786005911568</v>
      </c>
      <c r="AJ1863">
        <f t="shared" si="979"/>
        <v>61.049952654742953</v>
      </c>
      <c r="AK1863"/>
      <c r="AL1863"/>
      <c r="AM1863"/>
      <c r="AN1863"/>
    </row>
    <row r="1864" spans="1:40" x14ac:dyDescent="0.25">
      <c r="A1864"/>
      <c r="B1864">
        <f t="shared" si="945"/>
        <v>173000</v>
      </c>
      <c r="C1864" s="237" t="str">
        <f t="shared" si="948"/>
        <v>-2.55358617000573E-06+0.0141561991982566i</v>
      </c>
      <c r="D1864" s="208" t="str">
        <f t="shared" si="949"/>
        <v>-5.95702553449993+0.108530860519967i</v>
      </c>
      <c r="E1864" t="str">
        <f t="shared" si="950"/>
        <v>2870</v>
      </c>
      <c r="F1864" t="str">
        <f t="shared" si="951"/>
        <v>0.777000777000777</v>
      </c>
      <c r="G1864" t="str">
        <f t="shared" si="946"/>
        <v>0.777000777000777</v>
      </c>
      <c r="H1864" t="str">
        <f t="shared" si="952"/>
        <v>8.61409348771586+2.03489551744305i</v>
      </c>
      <c r="I1864" t="str">
        <f t="shared" si="953"/>
        <v>679.369411338793i</v>
      </c>
      <c r="J1864" t="str">
        <f t="shared" si="947"/>
        <v>-393.785246895652+146.931842302238i</v>
      </c>
      <c r="K1864" t="str">
        <f t="shared" si="954"/>
        <v>0.565059322043177-1.51438940092887i</v>
      </c>
      <c r="L1864" t="str">
        <f t="shared" si="955"/>
        <v>0.0463303944248664-0.104326017773276i</v>
      </c>
      <c r="M1864" t="str">
        <f t="shared" si="956"/>
        <v>0.611389716468043-1.61871541870215i</v>
      </c>
      <c r="N1864" t="str">
        <f t="shared" si="957"/>
        <v>-0.767239381424882i</v>
      </c>
      <c r="O1864" t="str">
        <f t="shared" si="958"/>
        <v>0.719829695438304-0.694150710988038i</v>
      </c>
      <c r="P1864" t="str">
        <f t="shared" si="959"/>
        <v>0.280170304561696+0.694150710988038i</v>
      </c>
      <c r="Q1864" t="str">
        <f t="shared" si="960"/>
        <v>-0.280170304561696+0.073088670436844i</v>
      </c>
      <c r="R1864" t="str">
        <f t="shared" si="961"/>
        <v>-0.331127426082815-2.56398470005381i</v>
      </c>
      <c r="S1864" t="str">
        <f t="shared" si="962"/>
        <v>0.0795807994252251i</v>
      </c>
      <c r="T1864" t="str">
        <f t="shared" si="963"/>
        <v>0.204043952144328-0.0263513852792875i</v>
      </c>
      <c r="U1864" t="str">
        <f t="shared" si="964"/>
        <v>0.0001-919.970769317313i</v>
      </c>
      <c r="V1864" t="str">
        <f t="shared" si="965"/>
        <v>0.00002-0.0147560598813089i</v>
      </c>
      <c r="W1864" t="str">
        <f t="shared" si="966"/>
        <v>0.0000199993584529566-0.0147558232026903i</v>
      </c>
      <c r="X1864" t="str">
        <f t="shared" si="967"/>
        <v>0.000791874914907344-0.0147132311265078i</v>
      </c>
      <c r="Y1864" t="str">
        <f t="shared" si="968"/>
        <v>0.009+1.08699105814207i</v>
      </c>
      <c r="Z1864" t="str">
        <f t="shared" si="969"/>
        <v>-0.164563025409098-0.010364738745224i</v>
      </c>
      <c r="AA1864" t="str">
        <f t="shared" si="970"/>
        <v>0.102187138351928-11.190196322272i</v>
      </c>
      <c r="AB1864" t="str">
        <f t="shared" si="971"/>
        <v>1.38914553248404-0.179402078575675i</v>
      </c>
      <c r="AC1864" t="str">
        <f t="shared" si="972"/>
        <v>1.55890838250061-2.35831587820728i</v>
      </c>
      <c r="AD1864" t="str">
        <f t="shared" si="973"/>
        <v>0.323909691566676+0.374928569704455i</v>
      </c>
      <c r="AE1864" t="str">
        <f t="shared" si="974"/>
        <v>-0.049417522130433-0.0650566190730058i</v>
      </c>
      <c r="AF1864" t="str">
        <f t="shared" si="975"/>
        <v>-14.5711190222158-1.92636465692308i</v>
      </c>
      <c r="AG1864" t="str">
        <f t="shared" si="976"/>
        <v>1.01530761781676-0.0129824065853294i</v>
      </c>
      <c r="AH1864" t="str">
        <f t="shared" si="977"/>
        <v>0.572548093534512+1.0347375922969i</v>
      </c>
      <c r="AI1864">
        <f t="shared" si="978"/>
        <v>1.4566036035183814</v>
      </c>
      <c r="AJ1864">
        <f t="shared" si="979"/>
        <v>61.043066751941772</v>
      </c>
      <c r="AK1864"/>
      <c r="AL1864"/>
      <c r="AM1864"/>
      <c r="AN1864"/>
    </row>
    <row r="1865" spans="1:40" x14ac:dyDescent="0.25">
      <c r="A1865"/>
      <c r="B1865">
        <f t="shared" si="945"/>
        <v>173100</v>
      </c>
      <c r="C1865" s="237" t="str">
        <f t="shared" si="948"/>
        <v>-2.55063660503439E-06+0.0141480211518801i</v>
      </c>
      <c r="D1865" s="208" t="str">
        <f t="shared" si="949"/>
        <v>-5.9570255118866+0.108468162164414i</v>
      </c>
      <c r="E1865" t="str">
        <f t="shared" si="950"/>
        <v>2870</v>
      </c>
      <c r="F1865" t="str">
        <f t="shared" si="951"/>
        <v>0.777000777000777</v>
      </c>
      <c r="G1865" t="str">
        <f t="shared" si="946"/>
        <v>0.777000777000777</v>
      </c>
      <c r="H1865" t="str">
        <f t="shared" si="952"/>
        <v>8.61465732401287+2.03386396044901i</v>
      </c>
      <c r="I1865" t="str">
        <f t="shared" si="953"/>
        <v>679.762110420492i</v>
      </c>
      <c r="J1865" t="str">
        <f t="shared" si="947"/>
        <v>-394.241777932274+147.01677400299i</v>
      </c>
      <c r="K1865" t="str">
        <f t="shared" si="954"/>
        <v>0.564483415838454-1.5137248588308i</v>
      </c>
      <c r="L1865" t="str">
        <f t="shared" si="955"/>
        <v>0.0462856866725738-0.10428559145879i</v>
      </c>
      <c r="M1865" t="str">
        <f t="shared" si="956"/>
        <v>0.610769102511028-1.61801045028959i</v>
      </c>
      <c r="N1865" t="str">
        <f t="shared" si="957"/>
        <v>-0.767682872396804i</v>
      </c>
      <c r="O1865" t="str">
        <f t="shared" si="958"/>
        <v>0.719521775085341-0.694469880684569i</v>
      </c>
      <c r="P1865" t="str">
        <f t="shared" si="959"/>
        <v>0.280478224914659+0.694469880684569i</v>
      </c>
      <c r="Q1865" t="str">
        <f t="shared" si="960"/>
        <v>-0.280478224914659+0.0732129917122349i</v>
      </c>
      <c r="R1865" t="str">
        <f t="shared" si="961"/>
        <v>-0.331124845137568-2.56245389974934i</v>
      </c>
      <c r="S1865" t="str">
        <f t="shared" si="962"/>
        <v>0.0796267998873207i</v>
      </c>
      <c r="T1865" t="str">
        <f t="shared" si="963"/>
        <v>0.204040003895825-0.0263664117814892i</v>
      </c>
      <c r="U1865" t="str">
        <f t="shared" si="964"/>
        <v>0.0001-919.439301512968i</v>
      </c>
      <c r="V1865" t="str">
        <f t="shared" si="965"/>
        <v>0.00002-0.0147475352944335i</v>
      </c>
      <c r="W1865" t="str">
        <f t="shared" si="966"/>
        <v>0.0000199993584529566-0.0147472987525448i</v>
      </c>
      <c r="X1865" t="str">
        <f t="shared" si="967"/>
        <v>0.000790985788918313-0.0147047778997008i</v>
      </c>
      <c r="Y1865" t="str">
        <f t="shared" si="968"/>
        <v>0.009+1.08761937667279i</v>
      </c>
      <c r="Z1865" t="str">
        <f t="shared" si="969"/>
        <v>-0.164370985422701-0.0103467540306549i</v>
      </c>
      <c r="AA1865" t="str">
        <f t="shared" si="970"/>
        <v>0.102056622607625-11.1835562483534i</v>
      </c>
      <c r="AB1865" t="str">
        <f t="shared" si="971"/>
        <v>1.38911865253141-0.179504380056229i</v>
      </c>
      <c r="AC1865" t="str">
        <f t="shared" si="972"/>
        <v>1.5579907898842-2.35724422559176i</v>
      </c>
      <c r="AD1865" t="str">
        <f t="shared" si="973"/>
        <v>0.324071967332458+0.375106449543137i</v>
      </c>
      <c r="AE1865" t="str">
        <f t="shared" si="974"/>
        <v>-0.0493868944495742-0.0650097096840352i</v>
      </c>
      <c r="AF1865" t="str">
        <f t="shared" si="975"/>
        <v>-14.5716828358995-1.9253957982846i</v>
      </c>
      <c r="AG1865" t="str">
        <f t="shared" si="976"/>
        <v>1.01530571392035-0.0129813018197025i</v>
      </c>
      <c r="AH1865" t="str">
        <f t="shared" si="977"/>
        <v>0.572298719854435+1.03399336559729i</v>
      </c>
      <c r="AI1865">
        <f t="shared" si="978"/>
        <v>1.4509321544935081</v>
      </c>
      <c r="AJ1865">
        <f t="shared" si="979"/>
        <v>61.036176515503527</v>
      </c>
      <c r="AK1865"/>
      <c r="AL1865"/>
      <c r="AM1865"/>
      <c r="AN1865"/>
    </row>
    <row r="1866" spans="1:40" x14ac:dyDescent="0.25">
      <c r="A1866"/>
      <c r="B1866">
        <f t="shared" si="945"/>
        <v>173200</v>
      </c>
      <c r="C1866" s="237" t="str">
        <f t="shared" si="948"/>
        <v>-2.54769214753406E-06+0.0141398525489742i</v>
      </c>
      <c r="D1866" s="208" t="str">
        <f t="shared" si="949"/>
        <v>-5.95702548931243+0.108405536208802i</v>
      </c>
      <c r="E1866" t="str">
        <f t="shared" si="950"/>
        <v>2870</v>
      </c>
      <c r="F1866" t="str">
        <f t="shared" si="951"/>
        <v>0.777000777000777</v>
      </c>
      <c r="G1866" t="str">
        <f t="shared" si="946"/>
        <v>0.777000777000777</v>
      </c>
      <c r="H1866" t="str">
        <f t="shared" si="952"/>
        <v>8.61522026362129+2.03283336574746i</v>
      </c>
      <c r="I1866" t="str">
        <f t="shared" si="953"/>
        <v>680.15480950219i</v>
      </c>
      <c r="J1866" t="str">
        <f t="shared" si="947"/>
        <v>-394.698572783421+147.101705703743i</v>
      </c>
      <c r="K1866" t="str">
        <f t="shared" si="954"/>
        <v>0.563908350571058-1.51306077714221i</v>
      </c>
      <c r="L1866" t="str">
        <f t="shared" si="955"/>
        <v>0.046241039360501-0.104245185015911i</v>
      </c>
      <c r="M1866" t="str">
        <f t="shared" si="956"/>
        <v>0.610149389931559-1.61730596215812i</v>
      </c>
      <c r="N1866" t="str">
        <f t="shared" si="957"/>
        <v>-0.768126363368725i</v>
      </c>
      <c r="O1866" t="str">
        <f t="shared" si="958"/>
        <v>0.719213713213786-0.69478891378982i</v>
      </c>
      <c r="P1866" t="str">
        <f t="shared" si="959"/>
        <v>0.280786286786214+0.69478891378982i</v>
      </c>
      <c r="Q1866" t="str">
        <f t="shared" si="960"/>
        <v>-0.280786286786214+0.073337449578905i</v>
      </c>
      <c r="R1866" t="str">
        <f t="shared" si="961"/>
        <v>-0.331122262630817-2.56092483810454i</v>
      </c>
      <c r="S1866" t="str">
        <f t="shared" si="962"/>
        <v>0.0796728003494161i</v>
      </c>
      <c r="T1866" t="str">
        <f t="shared" si="963"/>
        <v>0.204036053336164-0.026381437921832i</v>
      </c>
      <c r="U1866" t="str">
        <f t="shared" si="964"/>
        <v>0.0001-918.908447412794i</v>
      </c>
      <c r="V1866" t="str">
        <f t="shared" si="965"/>
        <v>0.00002-0.0147390205511919i</v>
      </c>
      <c r="W1866" t="str">
        <f t="shared" si="966"/>
        <v>0.0000199993584529566-0.0147387841458752i</v>
      </c>
      <c r="X1866" t="str">
        <f t="shared" si="967"/>
        <v>0.000790098196918304-0.0146963343537433i</v>
      </c>
      <c r="Y1866" t="str">
        <f t="shared" si="968"/>
        <v>0.009+1.0882476952035i</v>
      </c>
      <c r="Z1866" t="str">
        <f t="shared" si="969"/>
        <v>-0.164179282513686-0.0103288115176448i</v>
      </c>
      <c r="AA1866" t="str">
        <f t="shared" si="970"/>
        <v>0.10192636230963-11.1769241495874i</v>
      </c>
      <c r="AB1866" t="str">
        <f t="shared" si="971"/>
        <v>1.38909175684425-0.179606679073221i</v>
      </c>
      <c r="AC1866" t="str">
        <f t="shared" si="972"/>
        <v>1.55707453508894-2.35617328599306i</v>
      </c>
      <c r="AD1866" t="str">
        <f t="shared" si="973"/>
        <v>0.324234321276965+0.37528426157729i</v>
      </c>
      <c r="AE1866" t="str">
        <f t="shared" si="974"/>
        <v>-0.0493563178301935-0.0649628559964589i</v>
      </c>
      <c r="AF1866" t="str">
        <f t="shared" si="975"/>
        <v>-14.5722457529337-1.92442782953866i</v>
      </c>
      <c r="AG1866" t="str">
        <f t="shared" si="976"/>
        <v>1.01530380973893-0.0129802016226873i</v>
      </c>
      <c r="AH1866" t="str">
        <f t="shared" si="977"/>
        <v>0.572049730918481+1.03325003291783i</v>
      </c>
      <c r="AI1866">
        <f t="shared" si="978"/>
        <v>1.445264248575169</v>
      </c>
      <c r="AJ1866">
        <f t="shared" si="979"/>
        <v>61.029281950506011</v>
      </c>
      <c r="AK1866"/>
      <c r="AL1866"/>
      <c r="AM1866"/>
      <c r="AN1866"/>
    </row>
    <row r="1867" spans="1:40" x14ac:dyDescent="0.25">
      <c r="A1867"/>
      <c r="B1867">
        <f t="shared" si="945"/>
        <v>173300</v>
      </c>
      <c r="C1867" s="237" t="str">
        <f t="shared" si="948"/>
        <v>-2.54475278571938E-06+0.0141316933731912i</v>
      </c>
      <c r="D1867" s="208" t="str">
        <f t="shared" si="949"/>
        <v>-5.95702546677732+0.108342982527799i</v>
      </c>
      <c r="E1867" t="str">
        <f t="shared" si="950"/>
        <v>2870</v>
      </c>
      <c r="F1867" t="str">
        <f t="shared" si="951"/>
        <v>0.777000777000777</v>
      </c>
      <c r="G1867" t="str">
        <f t="shared" si="946"/>
        <v>0.777000777000777</v>
      </c>
      <c r="H1867" t="str">
        <f t="shared" si="952"/>
        <v>8.61578230839748+2.03180373214616i</v>
      </c>
      <c r="I1867" t="str">
        <f t="shared" si="953"/>
        <v>680.547508583889i</v>
      </c>
      <c r="J1867" t="str">
        <f t="shared" si="947"/>
        <v>-395.155631449095+147.186637404496i</v>
      </c>
      <c r="K1867" t="str">
        <f t="shared" si="954"/>
        <v>0.563334124687539-1.51239715563288i</v>
      </c>
      <c r="L1867" t="str">
        <f t="shared" si="955"/>
        <v>0.04619645238846-0.104204798454654i</v>
      </c>
      <c r="M1867" t="str">
        <f t="shared" si="956"/>
        <v>0.609530577075999-1.61660195408753i</v>
      </c>
      <c r="N1867" t="str">
        <f t="shared" si="957"/>
        <v>-0.768569854340647i</v>
      </c>
      <c r="O1867" t="str">
        <f t="shared" si="958"/>
        <v>0.718905509884229-0.695107810241042i</v>
      </c>
      <c r="P1867" t="str">
        <f t="shared" si="959"/>
        <v>0.281094490115771+0.695107810241042i</v>
      </c>
      <c r="Q1867" t="str">
        <f t="shared" si="960"/>
        <v>-0.281094490115771+0.073462044099605i</v>
      </c>
      <c r="R1867" t="str">
        <f t="shared" si="961"/>
        <v>-0.331119678562426-2.55939751210896i</v>
      </c>
      <c r="S1867" t="str">
        <f t="shared" si="962"/>
        <v>0.0797188008115117i</v>
      </c>
      <c r="T1867" t="str">
        <f t="shared" si="963"/>
        <v>0.204032100465293-0.0263964637000898i</v>
      </c>
      <c r="U1867" t="str">
        <f t="shared" si="964"/>
        <v>0.0001-918.378205954389i</v>
      </c>
      <c r="V1867" t="str">
        <f t="shared" si="965"/>
        <v>0.00002-0.0147305156345438i</v>
      </c>
      <c r="W1867" t="str">
        <f t="shared" si="966"/>
        <v>0.0000199993584529565-0.0147302793656415i</v>
      </c>
      <c r="X1867" t="str">
        <f t="shared" si="967"/>
        <v>0.000789212135383837-0.0146879004720613i</v>
      </c>
      <c r="Y1867" t="str">
        <f t="shared" si="968"/>
        <v>0.009+1.08887601373422i</v>
      </c>
      <c r="Z1867" t="str">
        <f t="shared" si="969"/>
        <v>-0.163987915891093-0.0103109110817356i</v>
      </c>
      <c r="AA1867" t="str">
        <f t="shared" si="970"/>
        <v>0.101796356781367-11.1703000114473i</v>
      </c>
      <c r="AB1867" t="str">
        <f t="shared" si="971"/>
        <v>1.38906484542221-0.179708975625114i</v>
      </c>
      <c r="AC1867" t="str">
        <f t="shared" si="972"/>
        <v>1.55615961566356-2.35510305908235i</v>
      </c>
      <c r="AD1867" t="str">
        <f t="shared" si="973"/>
        <v>0.32439675337408+0.37546200577466i</v>
      </c>
      <c r="AE1867" t="str">
        <f t="shared" si="974"/>
        <v>-0.0493257921515398-0.06491605790252i</v>
      </c>
      <c r="AF1867" t="str">
        <f t="shared" si="975"/>
        <v>-14.5728077751748-1.92346074961836i</v>
      </c>
      <c r="AG1867" t="str">
        <f t="shared" si="976"/>
        <v>1.01530190527127-0.0129791059849416i</v>
      </c>
      <c r="AH1867" t="str">
        <f t="shared" si="977"/>
        <v>0.571801125851738+1.03250759252492i</v>
      </c>
      <c r="AI1867">
        <f t="shared" si="978"/>
        <v>1.4395998808322981</v>
      </c>
      <c r="AJ1867">
        <f t="shared" si="979"/>
        <v>61.022383062023607</v>
      </c>
      <c r="AK1867"/>
      <c r="AL1867"/>
      <c r="AM1867"/>
      <c r="AN1867"/>
    </row>
    <row r="1868" spans="1:40" x14ac:dyDescent="0.25">
      <c r="A1868"/>
      <c r="B1868">
        <f t="shared" si="945"/>
        <v>173400</v>
      </c>
      <c r="C1868" s="237" t="str">
        <f t="shared" si="948"/>
        <v>-2.54181850783907E-06+0.0141235436082215i</v>
      </c>
      <c r="D1868" s="208" t="str">
        <f t="shared" si="949"/>
        <v>-5.95702544428119+0.108280500996365i</v>
      </c>
      <c r="E1868" t="str">
        <f t="shared" si="950"/>
        <v>2870</v>
      </c>
      <c r="F1868" t="str">
        <f t="shared" si="951"/>
        <v>0.777000777000777</v>
      </c>
      <c r="G1868" t="str">
        <f t="shared" si="946"/>
        <v>0.777000777000777</v>
      </c>
      <c r="H1868" t="str">
        <f t="shared" si="952"/>
        <v>8.61634346019316+2.0307750584544i</v>
      </c>
      <c r="I1868" t="str">
        <f t="shared" si="953"/>
        <v>680.940207665588i</v>
      </c>
      <c r="J1868" t="str">
        <f t="shared" si="947"/>
        <v>-395.612953929293+147.271569105249i</v>
      </c>
      <c r="K1868" t="str">
        <f t="shared" si="954"/>
        <v>0.56276073663782-1.51173399407189i</v>
      </c>
      <c r="L1868" t="str">
        <f t="shared" si="955"/>
        <v>0.0461519256564476-0.104164431784931i</v>
      </c>
      <c r="M1868" t="str">
        <f t="shared" si="956"/>
        <v>0.608912662294268-1.61589842585682i</v>
      </c>
      <c r="N1868" t="str">
        <f t="shared" si="957"/>
        <v>-0.769013345312569i</v>
      </c>
      <c r="O1868" t="str">
        <f t="shared" si="958"/>
        <v>0.718597165157289-0.695426569975514i</v>
      </c>
      <c r="P1868" t="str">
        <f t="shared" si="959"/>
        <v>0.281402834842711+0.695426569975514i</v>
      </c>
      <c r="Q1868" t="str">
        <f t="shared" si="960"/>
        <v>-0.281402834842711+0.073586775337055i</v>
      </c>
      <c r="R1868" t="str">
        <f t="shared" si="961"/>
        <v>-0.331117092932283-2.55787191875912i</v>
      </c>
      <c r="S1868" t="str">
        <f t="shared" si="962"/>
        <v>0.0797648012736073i</v>
      </c>
      <c r="T1868" t="str">
        <f t="shared" si="963"/>
        <v>0.204028145283162-0.0264114891160381i</v>
      </c>
      <c r="U1868" t="str">
        <f t="shared" si="964"/>
        <v>0.0001-917.848576077828i</v>
      </c>
      <c r="V1868" t="str">
        <f t="shared" si="965"/>
        <v>0.00002-0.0147220205274881i</v>
      </c>
      <c r="W1868" t="str">
        <f t="shared" si="966"/>
        <v>0.0000199993584529565-0.0147217843948429i</v>
      </c>
      <c r="X1868" t="str">
        <f t="shared" si="967"/>
        <v>0.000788327600801529-0.0146794762381187i</v>
      </c>
      <c r="Y1868" t="str">
        <f t="shared" si="968"/>
        <v>0.009+1.08950433226494i</v>
      </c>
      <c r="Z1868" t="str">
        <f t="shared" si="969"/>
        <v>-0.163796884766294-0.0102930525989115i</v>
      </c>
      <c r="AA1868" t="str">
        <f t="shared" si="970"/>
        <v>0.101666605348527-11.1636838194421i</v>
      </c>
      <c r="AB1868" t="str">
        <f t="shared" si="971"/>
        <v>1.38903791826495-0.179811269710378i</v>
      </c>
      <c r="AC1868" t="str">
        <f t="shared" si="972"/>
        <v>1.55524602916208-2.35403354452963i</v>
      </c>
      <c r="AD1868" t="str">
        <f t="shared" si="973"/>
        <v>0.324559263597677+0.375639682102994i</v>
      </c>
      <c r="AE1868" t="str">
        <f t="shared" si="974"/>
        <v>-0.0492953172932176-0.0648693152947465i</v>
      </c>
      <c r="AF1868" t="str">
        <f t="shared" si="975"/>
        <v>-14.5733689044743-1.92249455745804i</v>
      </c>
      <c r="AG1868" t="str">
        <f t="shared" si="976"/>
        <v>1.01530000051614-0.0129780148971458i</v>
      </c>
      <c r="AH1868" t="str">
        <f t="shared" si="977"/>
        <v>0.571552903781737+1.03176604268948i</v>
      </c>
      <c r="AI1868">
        <f t="shared" si="978"/>
        <v>1.433939046343617</v>
      </c>
      <c r="AJ1868">
        <f t="shared" si="979"/>
        <v>61.015479855122678</v>
      </c>
      <c r="AK1868"/>
      <c r="AL1868"/>
      <c r="AM1868"/>
      <c r="AN1868"/>
    </row>
    <row r="1869" spans="1:40" x14ac:dyDescent="0.25">
      <c r="A1869"/>
      <c r="B1869">
        <f t="shared" si="945"/>
        <v>173500</v>
      </c>
      <c r="C1869" s="237" t="str">
        <f t="shared" si="948"/>
        <v>-2.53888930217557E-06+0.0141154032377927i</v>
      </c>
      <c r="D1869" s="208" t="str">
        <f t="shared" si="949"/>
        <v>-5.95702542182394+0.108218091489744i</v>
      </c>
      <c r="E1869" t="str">
        <f t="shared" si="950"/>
        <v>2870</v>
      </c>
      <c r="F1869" t="str">
        <f t="shared" si="951"/>
        <v>0.777000777000777</v>
      </c>
      <c r="G1869" t="str">
        <f t="shared" si="946"/>
        <v>0.777000777000777</v>
      </c>
      <c r="H1869" t="str">
        <f t="shared" si="952"/>
        <v>8.61690372085534+2.02974734348305i</v>
      </c>
      <c r="I1869" t="str">
        <f t="shared" si="953"/>
        <v>681.332906747286i</v>
      </c>
      <c r="J1869" t="str">
        <f t="shared" si="947"/>
        <v>-396.070540224018+147.356500806001i</v>
      </c>
      <c r="K1869" t="str">
        <f t="shared" si="954"/>
        <v>0.562188184875165-1.51107129222764i</v>
      </c>
      <c r="L1869" t="str">
        <f t="shared" si="955"/>
        <v>0.0461074590646445-0.104124085016548i</v>
      </c>
      <c r="M1869" t="str">
        <f t="shared" si="956"/>
        <v>0.60829564393981-1.61519537724419i</v>
      </c>
      <c r="N1869" t="str">
        <f t="shared" si="957"/>
        <v>-0.769456836284491i</v>
      </c>
      <c r="O1869" t="str">
        <f t="shared" si="958"/>
        <v>0.718288679093612-0.69574519293054i</v>
      </c>
      <c r="P1869" t="str">
        <f t="shared" si="959"/>
        <v>0.281711320906388+0.69574519293054i</v>
      </c>
      <c r="Q1869" t="str">
        <f t="shared" si="960"/>
        <v>-0.281711320906388+0.073711643353951i</v>
      </c>
      <c r="R1869" t="str">
        <f t="shared" si="961"/>
        <v>-0.331114505740261-2.55634805505843i</v>
      </c>
      <c r="S1869" t="str">
        <f t="shared" si="962"/>
        <v>0.0798108017357027i</v>
      </c>
      <c r="T1869" t="str">
        <f t="shared" si="963"/>
        <v>0.204024187789718-0.0264265141694512i</v>
      </c>
      <c r="U1869" t="str">
        <f t="shared" si="964"/>
        <v>0.0001-917.31955672562i</v>
      </c>
      <c r="V1869" t="str">
        <f t="shared" si="965"/>
        <v>0.00002-0.0147135352130631i</v>
      </c>
      <c r="W1869" t="str">
        <f t="shared" si="966"/>
        <v>0.0000199993584529565-0.0147132992165179i</v>
      </c>
      <c r="X1869" t="str">
        <f t="shared" si="967"/>
        <v>0.000787444589668068-0.0146710616354166i</v>
      </c>
      <c r="Y1869" t="str">
        <f t="shared" si="968"/>
        <v>0.009+1.09013265079566i</v>
      </c>
      <c r="Z1869" t="str">
        <f t="shared" si="969"/>
        <v>-0.163606188352972-0.0102752359455971i</v>
      </c>
      <c r="AA1869" t="str">
        <f t="shared" si="970"/>
        <v>0.101537107339052-11.1570755591163i</v>
      </c>
      <c r="AB1869" t="str">
        <f t="shared" si="971"/>
        <v>1.38901097537211-0.179913561327477i</v>
      </c>
      <c r="AC1869" t="str">
        <f t="shared" si="972"/>
        <v>1.55433377314376-2.35296474200368i</v>
      </c>
      <c r="AD1869" t="str">
        <f t="shared" si="973"/>
        <v>0.324721851921618+0.375817290530046i</v>
      </c>
      <c r="AE1869" t="str">
        <f t="shared" si="974"/>
        <v>-0.0492648931351825-0.0648226280659477i</v>
      </c>
      <c r="AF1869" t="str">
        <f t="shared" si="975"/>
        <v>-14.5739291426793-1.92152925199331i</v>
      </c>
      <c r="AG1869" t="str">
        <f t="shared" si="976"/>
        <v>1.01529809547233-0.0129769283500024i</v>
      </c>
      <c r="AH1869" t="str">
        <f t="shared" si="977"/>
        <v>0.571305063838406+1.03102538168693i</v>
      </c>
      <c r="AI1869">
        <f t="shared" si="978"/>
        <v>1.4282817401974455</v>
      </c>
      <c r="AJ1869">
        <f t="shared" si="979"/>
        <v>61.008572334863018</v>
      </c>
      <c r="AK1869"/>
      <c r="AL1869"/>
      <c r="AM1869"/>
      <c r="AN1869"/>
    </row>
    <row r="1870" spans="1:40" x14ac:dyDescent="0.25">
      <c r="A1870"/>
      <c r="B1870">
        <f t="shared" si="945"/>
        <v>173600</v>
      </c>
      <c r="C1870" s="237" t="str">
        <f t="shared" si="948"/>
        <v>-2.53596515704512E-06+0.0141072722456699i</v>
      </c>
      <c r="D1870" s="208" t="str">
        <f t="shared" si="949"/>
        <v>-5.9570253994055+0.108155753883469i</v>
      </c>
      <c r="E1870" t="str">
        <f t="shared" si="950"/>
        <v>2870</v>
      </c>
      <c r="F1870" t="str">
        <f t="shared" si="951"/>
        <v>0.777000777000777</v>
      </c>
      <c r="G1870" t="str">
        <f t="shared" si="946"/>
        <v>0.777000777000777</v>
      </c>
      <c r="H1870" t="str">
        <f t="shared" si="952"/>
        <v>8.61746309222642+2.02872058604452i</v>
      </c>
      <c r="I1870" t="str">
        <f t="shared" si="953"/>
        <v>681.725605828985i</v>
      </c>
      <c r="J1870" t="str">
        <f t="shared" si="947"/>
        <v>-396.528390333268+147.441432506754i</v>
      </c>
      <c r="K1870" t="str">
        <f t="shared" si="954"/>
        <v>0.561616467856201-1.51040904986781i</v>
      </c>
      <c r="L1870" t="str">
        <f t="shared" si="955"/>
        <v>0.0460630525134163-0.104083758159208i</v>
      </c>
      <c r="M1870" t="str">
        <f t="shared" si="956"/>
        <v>0.607679520369617-1.61449280802702i</v>
      </c>
      <c r="N1870" t="str">
        <f t="shared" si="957"/>
        <v>-0.769900327256413i</v>
      </c>
      <c r="O1870" t="str">
        <f t="shared" si="958"/>
        <v>0.717980051753872-0.696063679043453i</v>
      </c>
      <c r="P1870" t="str">
        <f t="shared" si="959"/>
        <v>0.282019948246128+0.696063679043453i</v>
      </c>
      <c r="Q1870" t="str">
        <f t="shared" si="960"/>
        <v>-0.282019948246128+0.07383664821296i</v>
      </c>
      <c r="R1870" t="str">
        <f t="shared" si="961"/>
        <v>-0.331111916986246-2.55482591801723i</v>
      </c>
      <c r="S1870" t="str">
        <f t="shared" si="962"/>
        <v>0.0798568021977983i</v>
      </c>
      <c r="T1870" t="str">
        <f t="shared" si="963"/>
        <v>0.20402022798491-0.0264415388601045i</v>
      </c>
      <c r="U1870" t="str">
        <f t="shared" si="964"/>
        <v>0.0001-916.791146842712i</v>
      </c>
      <c r="V1870" t="str">
        <f t="shared" si="965"/>
        <v>0.00002-0.0147050596743459i</v>
      </c>
      <c r="W1870" t="str">
        <f t="shared" si="966"/>
        <v>0.0000199993584529566-0.014704823813744i</v>
      </c>
      <c r="X1870" t="str">
        <f t="shared" si="967"/>
        <v>0.000786563098490171-0.0146626566474938i</v>
      </c>
      <c r="Y1870" t="str">
        <f t="shared" si="968"/>
        <v>0.009+1.09076096932638i</v>
      </c>
      <c r="Z1870" t="str">
        <f t="shared" si="969"/>
        <v>-0.163415825867117-0.0102574609986553i</v>
      </c>
      <c r="AA1870" t="str">
        <f t="shared" si="970"/>
        <v>0.101407862083124-11.1504752160499i</v>
      </c>
      <c r="AB1870" t="str">
        <f t="shared" si="971"/>
        <v>1.38898401674334-0.180015850474882i</v>
      </c>
      <c r="AC1870" t="str">
        <f t="shared" si="972"/>
        <v>1.55342284517309-2.35189665117211i</v>
      </c>
      <c r="AD1870" t="str">
        <f t="shared" si="973"/>
        <v>0.324884518319758+0.375994831023577i</v>
      </c>
      <c r="AE1870" t="str">
        <f t="shared" si="974"/>
        <v>-0.0492345195577436-0.064775996109217i</v>
      </c>
      <c r="AF1870" t="str">
        <f t="shared" si="975"/>
        <v>-14.5744884916319-1.92056483216105i</v>
      </c>
      <c r="AG1870" t="str">
        <f t="shared" si="976"/>
        <v>1.01529619013861-0.0129758463342364i</v>
      </c>
      <c r="AH1870" t="str">
        <f t="shared" si="977"/>
        <v>0.571057605154108+1.03028560779726i</v>
      </c>
      <c r="AI1870">
        <f t="shared" si="978"/>
        <v>1.422627957492379</v>
      </c>
      <c r="AJ1870">
        <f t="shared" si="979"/>
        <v>61.001660506297902</v>
      </c>
      <c r="AK1870"/>
      <c r="AL1870"/>
      <c r="AM1870"/>
      <c r="AN1870"/>
    </row>
    <row r="1871" spans="1:40" x14ac:dyDescent="0.25">
      <c r="A1871"/>
      <c r="B1871">
        <f t="shared" si="945"/>
        <v>173700</v>
      </c>
      <c r="C1871" s="237" t="str">
        <f t="shared" si="948"/>
        <v>-2.53304606079754E-06+0.0140991506156556i</v>
      </c>
      <c r="D1871" s="208" t="str">
        <f t="shared" si="949"/>
        <v>-5.95702537702576+0.10809348805336i</v>
      </c>
      <c r="E1871" t="str">
        <f t="shared" si="950"/>
        <v>2870</v>
      </c>
      <c r="F1871" t="str">
        <f t="shared" si="951"/>
        <v>0.777000777000777</v>
      </c>
      <c r="G1871" t="str">
        <f t="shared" si="946"/>
        <v>0.777000777000777</v>
      </c>
      <c r="H1871" t="str">
        <f t="shared" si="952"/>
        <v>8.61802157614412+2.02769478495277i</v>
      </c>
      <c r="I1871" t="str">
        <f t="shared" si="953"/>
        <v>682.118304910684i</v>
      </c>
      <c r="J1871" t="str">
        <f t="shared" si="947"/>
        <v>-396.986504257044+147.526364207507i</v>
      </c>
      <c r="K1871" t="str">
        <f t="shared" si="954"/>
        <v>0.561045584040881-1.50974726675944i</v>
      </c>
      <c r="L1871" t="str">
        <f t="shared" si="955"/>
        <v>0.0460187059033114-0.10404345122251i</v>
      </c>
      <c r="M1871" t="str">
        <f t="shared" si="956"/>
        <v>0.607064289944192-1.61379071798195i</v>
      </c>
      <c r="N1871" t="str">
        <f t="shared" si="957"/>
        <v>-0.770343818228335i</v>
      </c>
      <c r="O1871" t="str">
        <f t="shared" si="958"/>
        <v>0.717671283198773-0.69638202825161i</v>
      </c>
      <c r="P1871" t="str">
        <f t="shared" si="959"/>
        <v>0.282328716801227+0.69638202825161i</v>
      </c>
      <c r="Q1871" t="str">
        <f t="shared" si="960"/>
        <v>-0.282328716801227+0.073961789976725i</v>
      </c>
      <c r="R1871" t="str">
        <f t="shared" si="961"/>
        <v>-0.331109326670091-2.55330550465274i</v>
      </c>
      <c r="S1871" t="str">
        <f t="shared" si="962"/>
        <v>0.0799028026598937i</v>
      </c>
      <c r="T1871" t="str">
        <f t="shared" si="963"/>
        <v>0.204016265868688-0.0264565631877706i</v>
      </c>
      <c r="U1871" t="str">
        <f t="shared" si="964"/>
        <v>0.0001-916.263345376488i</v>
      </c>
      <c r="V1871" t="str">
        <f t="shared" si="965"/>
        <v>0.00002-0.0146965938944528i</v>
      </c>
      <c r="W1871" t="str">
        <f t="shared" si="966"/>
        <v>0.0000199993584529566-0.0146963581696376i</v>
      </c>
      <c r="X1871" t="str">
        <f t="shared" si="967"/>
        <v>0.000785683123784544-0.0146542612579265i</v>
      </c>
      <c r="Y1871" t="str">
        <f t="shared" si="968"/>
        <v>0.009+1.09138928785709i</v>
      </c>
      <c r="Z1871" t="str">
        <f t="shared" si="969"/>
        <v>-0.163225796527033-0.0102397276353859i</v>
      </c>
      <c r="AA1871" t="str">
        <f t="shared" si="970"/>
        <v>0.101278868913165-11.1438827758583i</v>
      </c>
      <c r="AB1871" t="str">
        <f t="shared" si="971"/>
        <v>1.3889570423783-0.180118137151045i</v>
      </c>
      <c r="AC1871" t="str">
        <f t="shared" si="972"/>
        <v>1.55251324281981-2.35082927170143i</v>
      </c>
      <c r="AD1871" t="str">
        <f t="shared" si="973"/>
        <v>0.325047262765921+0.376172303551353i</v>
      </c>
      <c r="AE1871" t="str">
        <f t="shared" si="974"/>
        <v>-0.0492041964415579-0.0647294193179294i</v>
      </c>
      <c r="AF1871" t="str">
        <f t="shared" si="975"/>
        <v>-14.5750469531699-1.91960129689941i</v>
      </c>
      <c r="AG1871" t="str">
        <f t="shared" si="976"/>
        <v>1.01529428451377-0.012974768840594i</v>
      </c>
      <c r="AH1871" t="str">
        <f t="shared" si="977"/>
        <v>0.570810526863579+1.02954671930491i</v>
      </c>
      <c r="AI1871">
        <f t="shared" si="978"/>
        <v>1.4169776933363887</v>
      </c>
      <c r="AJ1871">
        <f t="shared" si="979"/>
        <v>60.994744374473946</v>
      </c>
      <c r="AK1871"/>
      <c r="AL1871"/>
      <c r="AM1871"/>
      <c r="AN1871"/>
    </row>
    <row r="1872" spans="1:40" x14ac:dyDescent="0.25">
      <c r="A1872"/>
      <c r="B1872">
        <f t="shared" si="945"/>
        <v>173800</v>
      </c>
      <c r="C1872" s="237" t="str">
        <f t="shared" si="948"/>
        <v>-2.53013200181626E-06+0.0140910383315898i</v>
      </c>
      <c r="D1872" s="208" t="str">
        <f t="shared" si="949"/>
        <v>-5.95702535468464+0.108031293875522i</v>
      </c>
      <c r="E1872" t="str">
        <f t="shared" si="950"/>
        <v>2870</v>
      </c>
      <c r="F1872" t="str">
        <f t="shared" si="951"/>
        <v>0.777000777000777</v>
      </c>
      <c r="G1872" t="str">
        <f t="shared" si="946"/>
        <v>0.777000777000777</v>
      </c>
      <c r="H1872" t="str">
        <f t="shared" si="952"/>
        <v>8.61857917444157+2.02666993902334i</v>
      </c>
      <c r="I1872" t="str">
        <f t="shared" si="953"/>
        <v>682.511003992383i</v>
      </c>
      <c r="J1872" t="str">
        <f t="shared" si="947"/>
        <v>-397.444881995345+147.61129590826i</v>
      </c>
      <c r="K1872" t="str">
        <f t="shared" si="954"/>
        <v>0.560475531892491-1.50908594266887i</v>
      </c>
      <c r="L1872" t="str">
        <f t="shared" si="955"/>
        <v>0.0459744191350616-0.104003164215949i</v>
      </c>
      <c r="M1872" t="str">
        <f t="shared" si="956"/>
        <v>0.606449951027553-1.61308910688482i</v>
      </c>
      <c r="N1872" t="str">
        <f t="shared" si="957"/>
        <v>-0.770787309200257i</v>
      </c>
      <c r="O1872" t="str">
        <f t="shared" si="958"/>
        <v>0.717362373489044-0.696700240492398i</v>
      </c>
      <c r="P1872" t="str">
        <f t="shared" si="959"/>
        <v>0.282637626510956+0.696700240492398i</v>
      </c>
      <c r="Q1872" t="str">
        <f t="shared" si="960"/>
        <v>-0.282637626510956+0.074087068707859i</v>
      </c>
      <c r="R1872" t="str">
        <f t="shared" si="961"/>
        <v>-0.331106734791686-2.55178681198905i</v>
      </c>
      <c r="S1872" t="str">
        <f t="shared" si="962"/>
        <v>0.0799488031219893i</v>
      </c>
      <c r="T1872" t="str">
        <f t="shared" si="963"/>
        <v>0.204012301441001-0.0264715871522252i</v>
      </c>
      <c r="U1872" t="str">
        <f t="shared" si="964"/>
        <v>0.0001-915.73615127673i</v>
      </c>
      <c r="V1872" t="str">
        <f t="shared" si="965"/>
        <v>0.00002-0.0146881378565388i</v>
      </c>
      <c r="W1872" t="str">
        <f t="shared" si="966"/>
        <v>0.0000199993584529566-0.014687902267354i</v>
      </c>
      <c r="X1872" t="str">
        <f t="shared" si="967"/>
        <v>0.000784804662077863-0.014645875450328i</v>
      </c>
      <c r="Y1872" t="str">
        <f t="shared" si="968"/>
        <v>0.009+1.09201760638781i</v>
      </c>
      <c r="Z1872" t="str">
        <f t="shared" si="969"/>
        <v>-0.1630360995533-0.010222035733523i</v>
      </c>
      <c r="AA1872" t="str">
        <f t="shared" si="970"/>
        <v>0.101150127163811-11.1372982241915i</v>
      </c>
      <c r="AB1872" t="str">
        <f t="shared" si="971"/>
        <v>1.38893005227664-0.180220421354438i</v>
      </c>
      <c r="AC1872" t="str">
        <f t="shared" si="972"/>
        <v>1.55160496365883-2.34976260325698i</v>
      </c>
      <c r="AD1872" t="str">
        <f t="shared" si="973"/>
        <v>0.325210085233929+0.376349708081149i</v>
      </c>
      <c r="AE1872" t="str">
        <f t="shared" si="974"/>
        <v>-0.0491739236676296-0.0646828975857369i</v>
      </c>
      <c r="AF1872" t="str">
        <f t="shared" si="975"/>
        <v>-14.5756045291262-1.91863864514782i</v>
      </c>
      <c r="AG1872" t="str">
        <f t="shared" si="976"/>
        <v>1.01529237859661-0.012973695859843i</v>
      </c>
      <c r="AH1872" t="str">
        <f t="shared" si="977"/>
        <v>0.570563828103916+1.02880871449878i</v>
      </c>
      <c r="AI1872">
        <f t="shared" si="978"/>
        <v>1.4113309428469574</v>
      </c>
      <c r="AJ1872">
        <f t="shared" si="979"/>
        <v>60.987823944431824</v>
      </c>
      <c r="AK1872"/>
      <c r="AL1872"/>
      <c r="AM1872"/>
      <c r="AN1872"/>
    </row>
    <row r="1873" spans="1:40" x14ac:dyDescent="0.25">
      <c r="A1873"/>
      <c r="B1873">
        <f t="shared" si="945"/>
        <v>173900</v>
      </c>
      <c r="C1873" s="237" t="str">
        <f t="shared" si="948"/>
        <v>-2.52722296851799E-06+0.0140829353773496i</v>
      </c>
      <c r="D1873" s="208" t="str">
        <f t="shared" si="949"/>
        <v>-5.95702533238206+0.107969171226347i</v>
      </c>
      <c r="E1873" t="str">
        <f t="shared" si="950"/>
        <v>2870</v>
      </c>
      <c r="F1873" t="str">
        <f t="shared" si="951"/>
        <v>0.777000777000777</v>
      </c>
      <c r="G1873" t="str">
        <f t="shared" si="946"/>
        <v>0.777000777000777</v>
      </c>
      <c r="H1873" t="str">
        <f t="shared" si="952"/>
        <v>8.61913588894729+2.02564604707327i</v>
      </c>
      <c r="I1873" t="str">
        <f t="shared" si="953"/>
        <v>682.903703074081i</v>
      </c>
      <c r="J1873" t="str">
        <f t="shared" si="947"/>
        <v>-397.903523548173+147.696227609012i</v>
      </c>
      <c r="K1873" t="str">
        <f t="shared" si="954"/>
        <v>0.559906309877632-1.50842507736177i</v>
      </c>
      <c r="L1873" t="str">
        <f t="shared" si="955"/>
        <v>0.0459301921095818-0.103962897148919i</v>
      </c>
      <c r="M1873" t="str">
        <f t="shared" si="956"/>
        <v>0.605836501987214-1.61238797451069i</v>
      </c>
      <c r="N1873" t="str">
        <f t="shared" si="957"/>
        <v>-0.771230800172179i</v>
      </c>
      <c r="O1873" t="str">
        <f t="shared" si="958"/>
        <v>0.717053322685442-0.69701831570323i</v>
      </c>
      <c r="P1873" t="str">
        <f t="shared" si="959"/>
        <v>0.282946677314558+0.69701831570323i</v>
      </c>
      <c r="Q1873" t="str">
        <f t="shared" si="960"/>
        <v>-0.282946677314558+0.074212484468949i</v>
      </c>
      <c r="R1873" t="str">
        <f t="shared" si="961"/>
        <v>-0.331104141350913-2.55026983705708i</v>
      </c>
      <c r="S1873" t="str">
        <f t="shared" si="962"/>
        <v>0.0799948035840846i</v>
      </c>
      <c r="T1873" t="str">
        <f t="shared" si="963"/>
        <v>0.204008334701797-0.0264866107532433i</v>
      </c>
      <c r="U1873" t="str">
        <f t="shared" si="964"/>
        <v>0.0001-915.209563495661i</v>
      </c>
      <c r="V1873" t="str">
        <f t="shared" si="965"/>
        <v>0.00002-0.0146796915437978i</v>
      </c>
      <c r="W1873" t="str">
        <f t="shared" si="966"/>
        <v>0.0000199993584529566-0.0146794560900874i</v>
      </c>
      <c r="X1873" t="str">
        <f t="shared" si="967"/>
        <v>0.000783927709906744-0.0146374992083491i</v>
      </c>
      <c r="Y1873" t="str">
        <f t="shared" si="968"/>
        <v>0.009+1.09264592491853i</v>
      </c>
      <c r="Z1873" t="str">
        <f t="shared" si="969"/>
        <v>-0.162846734168797-0.0102043851712345i</v>
      </c>
      <c r="AA1873" t="str">
        <f t="shared" si="970"/>
        <v>0.101021636171922-11.1307215467354i</v>
      </c>
      <c r="AB1873" t="str">
        <f t="shared" si="971"/>
        <v>1.38890304643802-0.18032270308353i</v>
      </c>
      <c r="AC1873" t="str">
        <f t="shared" si="972"/>
        <v>1.55069800527025-2.34869664550293i</v>
      </c>
      <c r="AD1873" t="str">
        <f t="shared" si="973"/>
        <v>0.32537298569759+0.376527044580751i</v>
      </c>
      <c r="AE1873" t="str">
        <f t="shared" si="974"/>
        <v>-0.0491437011173151-0.0646364308065777i</v>
      </c>
      <c r="AF1873" t="str">
        <f t="shared" si="975"/>
        <v>-14.5761612213294-1.91767687584692i</v>
      </c>
      <c r="AG1873" t="str">
        <f t="shared" si="976"/>
        <v>1.01529047238592-0.0129726273827742i</v>
      </c>
      <c r="AH1873" t="str">
        <f t="shared" si="977"/>
        <v>0.570317508014671+1.02807159167232i</v>
      </c>
      <c r="AI1873">
        <f t="shared" si="978"/>
        <v>1.4056877011520739</v>
      </c>
      <c r="AJ1873">
        <f t="shared" si="979"/>
        <v>60.980899221204439</v>
      </c>
      <c r="AK1873"/>
      <c r="AL1873"/>
      <c r="AM1873"/>
      <c r="AN1873"/>
    </row>
    <row r="1874" spans="1:40" x14ac:dyDescent="0.25">
      <c r="A1874"/>
      <c r="B1874">
        <f t="shared" si="945"/>
        <v>174000</v>
      </c>
      <c r="C1874" s="237" t="str">
        <f t="shared" si="948"/>
        <v>-2.52431894935277E-06+0.014074841736849i</v>
      </c>
      <c r="D1874" s="208" t="str">
        <f t="shared" si="949"/>
        <v>-5.9570253101179+0.107907119982509i</v>
      </c>
      <c r="E1874" t="str">
        <f t="shared" si="950"/>
        <v>2870</v>
      </c>
      <c r="F1874" t="str">
        <f t="shared" si="951"/>
        <v>0.777000777000777</v>
      </c>
      <c r="G1874" t="str">
        <f t="shared" si="946"/>
        <v>0.777000777000777</v>
      </c>
      <c r="H1874" t="str">
        <f t="shared" si="952"/>
        <v>8.61969172148514+2.02462310792122i</v>
      </c>
      <c r="I1874" t="str">
        <f t="shared" si="953"/>
        <v>683.29640215578i</v>
      </c>
      <c r="J1874" t="str">
        <f t="shared" si="947"/>
        <v>-398.362428915525+147.781159309765i</v>
      </c>
      <c r="K1874" t="str">
        <f t="shared" si="954"/>
        <v>0.559337916466241-1.50776467060316i</v>
      </c>
      <c r="L1874" t="str">
        <f t="shared" si="955"/>
        <v>0.0458860247279693-0.103922650030711i</v>
      </c>
      <c r="M1874" t="str">
        <f t="shared" si="956"/>
        <v>0.60522394119421-1.61168732063387i</v>
      </c>
      <c r="N1874" t="str">
        <f t="shared" si="957"/>
        <v>-0.7716742911441i</v>
      </c>
      <c r="O1874" t="str">
        <f t="shared" si="958"/>
        <v>0.716744130848753-0.697336253821544i</v>
      </c>
      <c r="P1874" t="str">
        <f t="shared" si="959"/>
        <v>0.283255869151247+0.697336253821544i</v>
      </c>
      <c r="Q1874" t="str">
        <f t="shared" si="960"/>
        <v>-0.283255869151247+0.0743380373225561i</v>
      </c>
      <c r="R1874" t="str">
        <f t="shared" si="961"/>
        <v>-0.33110154634764-2.54875457689457i</v>
      </c>
      <c r="S1874" t="str">
        <f t="shared" si="962"/>
        <v>0.0800408040461802i</v>
      </c>
      <c r="T1874" t="str">
        <f t="shared" si="963"/>
        <v>0.204004365651023-0.0265016339905987i</v>
      </c>
      <c r="U1874" t="str">
        <f t="shared" si="964"/>
        <v>0.0001-914.683580987902i</v>
      </c>
      <c r="V1874" t="str">
        <f t="shared" si="965"/>
        <v>0.00002-0.0146712549394623i</v>
      </c>
      <c r="W1874" t="str">
        <f t="shared" si="966"/>
        <v>0.0000199993584529566-0.0146710196210706i</v>
      </c>
      <c r="X1874" t="str">
        <f t="shared" si="967"/>
        <v>0.0007830522638177-0.0146291325156774i</v>
      </c>
      <c r="Y1874" t="str">
        <f t="shared" si="968"/>
        <v>0.009+1.09327424344925i</v>
      </c>
      <c r="Z1874" t="str">
        <f t="shared" si="969"/>
        <v>-0.162657699598675-0.0101867758271194i</v>
      </c>
      <c r="AA1874" t="str">
        <f t="shared" si="970"/>
        <v>0.100893395276564-11.1241527292102i</v>
      </c>
      <c r="AB1874" t="str">
        <f t="shared" si="971"/>
        <v>1.38887602486207-0.180424982336781i</v>
      </c>
      <c r="AC1874" t="str">
        <f t="shared" si="972"/>
        <v>1.54979236523939-2.34763139810233i</v>
      </c>
      <c r="AD1874" t="str">
        <f t="shared" si="973"/>
        <v>0.325535964130693+0.376704313017937i</v>
      </c>
      <c r="AE1874" t="str">
        <f t="shared" si="974"/>
        <v>-0.0491135286723125-0.0645900188746613i</v>
      </c>
      <c r="AF1874" t="str">
        <f t="shared" si="975"/>
        <v>-14.576717031603-1.91671598793871i</v>
      </c>
      <c r="AG1874" t="str">
        <f t="shared" si="976"/>
        <v>1.0152885658805-0.012971563400199i</v>
      </c>
      <c r="AH1874" t="str">
        <f t="shared" si="977"/>
        <v>0.570071565737695+1.02733534912332i</v>
      </c>
      <c r="AI1874">
        <f t="shared" si="978"/>
        <v>1.4000479633884311</v>
      </c>
      <c r="AJ1874">
        <f t="shared" si="979"/>
        <v>60.973970209818596</v>
      </c>
      <c r="AK1874"/>
      <c r="AL1874"/>
      <c r="AM1874"/>
      <c r="AN1874"/>
    </row>
    <row r="1875" spans="1:40" x14ac:dyDescent="0.25">
      <c r="A1875"/>
      <c r="B1875">
        <f t="shared" si="945"/>
        <v>174100</v>
      </c>
      <c r="C1875" s="237" t="str">
        <f t="shared" si="948"/>
        <v>-2.52141993280373E-06+0.014066757394039i</v>
      </c>
      <c r="D1875" s="208" t="str">
        <f t="shared" si="949"/>
        <v>-5.95702528789211+0.107845140020966i</v>
      </c>
      <c r="E1875" t="str">
        <f t="shared" si="950"/>
        <v>2870</v>
      </c>
      <c r="F1875" t="str">
        <f t="shared" si="951"/>
        <v>0.777000777000777</v>
      </c>
      <c r="G1875" t="str">
        <f t="shared" si="946"/>
        <v>0.777000777000777</v>
      </c>
      <c r="H1875" t="str">
        <f t="shared" si="952"/>
        <v>8.62024667387449+2.02360112038734i</v>
      </c>
      <c r="I1875" t="str">
        <f t="shared" si="953"/>
        <v>683.689101237479i</v>
      </c>
      <c r="J1875" t="str">
        <f t="shared" si="947"/>
        <v>-398.821598097404+147.866091010518i</v>
      </c>
      <c r="K1875" t="str">
        <f t="shared" si="954"/>
        <v>0.558770350131535-1.50710472215738i</v>
      </c>
      <c r="L1875" t="str">
        <f t="shared" si="955"/>
        <v>0.0458419168915045-0.103882422870513i</v>
      </c>
      <c r="M1875" t="str">
        <f t="shared" si="956"/>
        <v>0.604612267023039-1.61098714502789i</v>
      </c>
      <c r="N1875" t="str">
        <f t="shared" si="957"/>
        <v>-0.772117782116022i</v>
      </c>
      <c r="O1875" t="str">
        <f t="shared" si="958"/>
        <v>0.716434798039791-0.697654054784808i</v>
      </c>
      <c r="P1875" t="str">
        <f t="shared" si="959"/>
        <v>0.283565201960209+0.697654054784808i</v>
      </c>
      <c r="Q1875" t="str">
        <f t="shared" si="960"/>
        <v>-0.283565201960209+0.074463727331214i</v>
      </c>
      <c r="R1875" t="str">
        <f t="shared" si="961"/>
        <v>-0.331098949781735-2.5472410285461i</v>
      </c>
      <c r="S1875" t="str">
        <f t="shared" si="962"/>
        <v>0.0800868045082758i</v>
      </c>
      <c r="T1875" t="str">
        <f t="shared" si="963"/>
        <v>0.204000394288631-0.0265166568640652i</v>
      </c>
      <c r="U1875" t="str">
        <f t="shared" si="964"/>
        <v>0.0001-914.158202710481i</v>
      </c>
      <c r="V1875" t="str">
        <f t="shared" si="965"/>
        <v>0.00002-0.0146628280268032i</v>
      </c>
      <c r="W1875" t="str">
        <f t="shared" si="966"/>
        <v>0.0000199993584529565-0.0146625928435748i</v>
      </c>
      <c r="X1875" t="str">
        <f t="shared" si="967"/>
        <v>0.000782178320367088-0.0146207753560377i</v>
      </c>
      <c r="Y1875" t="str">
        <f t="shared" si="968"/>
        <v>0.009+1.09390256197997i</v>
      </c>
      <c r="Z1875" t="str">
        <f t="shared" si="969"/>
        <v>-0.162468995070354-0.0101692075802058i</v>
      </c>
      <c r="AA1875" t="str">
        <f t="shared" si="970"/>
        <v>0.100765403818999-11.1175917573714i</v>
      </c>
      <c r="AB1875" t="str">
        <f t="shared" si="971"/>
        <v>1.38884898754845-0.180527259112651i</v>
      </c>
      <c r="AC1875" t="str">
        <f t="shared" si="972"/>
        <v>1.54888804115672-2.34656686071711i</v>
      </c>
      <c r="AD1875" t="str">
        <f t="shared" si="973"/>
        <v>0.325699020507016+0.376881513360506i</v>
      </c>
      <c r="AE1875" t="str">
        <f t="shared" si="974"/>
        <v>-0.0490834062146682-0.0645436616844809i</v>
      </c>
      <c r="AF1875" t="str">
        <f t="shared" si="975"/>
        <v>-14.5772719617666-1.91575598036637i</v>
      </c>
      <c r="AG1875" t="str">
        <f t="shared" si="976"/>
        <v>1.01528665907916-0.0129705039029511i</v>
      </c>
      <c r="AH1875" t="str">
        <f t="shared" si="977"/>
        <v>0.569826000417264+1.02659998515413i</v>
      </c>
      <c r="AI1875">
        <f t="shared" si="978"/>
        <v>1.3944117247033878</v>
      </c>
      <c r="AJ1875">
        <f t="shared" si="979"/>
        <v>60.967036915294905</v>
      </c>
      <c r="AK1875"/>
      <c r="AL1875"/>
      <c r="AM1875"/>
      <c r="AN1875"/>
    </row>
    <row r="1876" spans="1:40" x14ac:dyDescent="0.25">
      <c r="A1876"/>
      <c r="B1876">
        <f t="shared" si="945"/>
        <v>174200</v>
      </c>
      <c r="C1876" s="237" t="str">
        <f t="shared" si="948"/>
        <v>-0.0000025185259073872+0.0140586823329076i</v>
      </c>
      <c r="D1876" s="208" t="str">
        <f t="shared" si="949"/>
        <v>-5.95702526570458+0.107783231218958i</v>
      </c>
      <c r="E1876" t="str">
        <f t="shared" si="950"/>
        <v>2870</v>
      </c>
      <c r="F1876" t="str">
        <f t="shared" si="951"/>
        <v>0.777000777000777</v>
      </c>
      <c r="G1876" t="str">
        <f t="shared" si="946"/>
        <v>0.777000777000777</v>
      </c>
      <c r="H1876" t="str">
        <f t="shared" si="952"/>
        <v>8.62080074793007+2.02258008329336i</v>
      </c>
      <c r="I1876" t="str">
        <f t="shared" si="953"/>
        <v>684.081800319177i</v>
      </c>
      <c r="J1876" t="str">
        <f t="shared" si="947"/>
        <v>-399.281031093808+147.95102271127i</v>
      </c>
      <c r="K1876" t="str">
        <f t="shared" si="954"/>
        <v>0.558203609350043-1.50644523178813i</v>
      </c>
      <c r="L1876" t="str">
        <f t="shared" si="955"/>
        <v>0.0457978685016489-0.103842215677413i</v>
      </c>
      <c r="M1876" t="str">
        <f t="shared" si="956"/>
        <v>0.604001477851692-1.61028744746554i</v>
      </c>
      <c r="N1876" t="str">
        <f t="shared" si="957"/>
        <v>-0.772561273087944i</v>
      </c>
      <c r="O1876" t="str">
        <f t="shared" si="958"/>
        <v>0.716125324319395-0.697971718530516i</v>
      </c>
      <c r="P1876" t="str">
        <f t="shared" si="959"/>
        <v>0.283874675680605+0.697971718530516i</v>
      </c>
      <c r="Q1876" t="str">
        <f t="shared" si="960"/>
        <v>-0.283874675680605+0.074589554557428i</v>
      </c>
      <c r="R1876" t="str">
        <f t="shared" si="961"/>
        <v>-0.331096351653092-2.545729189063i</v>
      </c>
      <c r="S1876" t="str">
        <f t="shared" si="962"/>
        <v>0.0801328049703712i</v>
      </c>
      <c r="T1876" t="str">
        <f t="shared" si="963"/>
        <v>0.203996420614567-0.0265316793734187i</v>
      </c>
      <c r="U1876" t="str">
        <f t="shared" si="964"/>
        <v>0.0001-913.633427622824i</v>
      </c>
      <c r="V1876" t="str">
        <f t="shared" si="965"/>
        <v>0.00002-0.01465441078913i</v>
      </c>
      <c r="W1876" t="str">
        <f t="shared" si="966"/>
        <v>0.0000199993584529566-0.0146541757409097i</v>
      </c>
      <c r="X1876" t="str">
        <f t="shared" si="967"/>
        <v>0.000781305876121106-0.0146124277131913i</v>
      </c>
      <c r="Y1876" t="str">
        <f t="shared" si="968"/>
        <v>0.009+1.09453088051068i</v>
      </c>
      <c r="Z1876" t="str">
        <f t="shared" si="969"/>
        <v>-0.162280619813514-0.0101516803099498i</v>
      </c>
      <c r="AA1876" t="str">
        <f t="shared" si="970"/>
        <v>0.100637661142679-11.1110386170092i</v>
      </c>
      <c r="AB1876" t="str">
        <f t="shared" si="971"/>
        <v>1.38882193449682-0.180629533409614i</v>
      </c>
      <c r="AC1876" t="str">
        <f t="shared" si="972"/>
        <v>1.54798503061787-2.34550303300811i</v>
      </c>
      <c r="AD1876" t="str">
        <f t="shared" si="973"/>
        <v>0.32586215480032+0.377058645576257i</v>
      </c>
      <c r="AE1876" t="str">
        <f t="shared" si="974"/>
        <v>-0.0490533336267704-0.0644973591308034i</v>
      </c>
      <c r="AF1876" t="str">
        <f t="shared" si="975"/>
        <v>-14.5778260136347-1.9147968520744i</v>
      </c>
      <c r="AG1876" t="str">
        <f t="shared" si="976"/>
        <v>1.0152847519807-0.0129694488818856i</v>
      </c>
      <c r="AH1876" t="str">
        <f t="shared" si="977"/>
        <v>0.569580811199976+1.02586549807144i</v>
      </c>
      <c r="AI1876">
        <f t="shared" si="978"/>
        <v>1.388778980253268</v>
      </c>
      <c r="AJ1876">
        <f t="shared" si="979"/>
        <v>60.960099342646878</v>
      </c>
      <c r="AK1876"/>
      <c r="AL1876"/>
      <c r="AM1876"/>
      <c r="AN1876"/>
    </row>
    <row r="1877" spans="1:40" x14ac:dyDescent="0.25">
      <c r="A1877"/>
      <c r="B1877">
        <f t="shared" si="945"/>
        <v>174300</v>
      </c>
      <c r="C1877" s="237" t="str">
        <f t="shared" si="948"/>
        <v>-0.0000025156368616523+0.0140506165374794i</v>
      </c>
      <c r="D1877" s="208" t="str">
        <f t="shared" si="949"/>
        <v>-5.95702524355523+0.107721393454009i</v>
      </c>
      <c r="E1877" t="str">
        <f t="shared" si="950"/>
        <v>2870</v>
      </c>
      <c r="F1877" t="str">
        <f t="shared" si="951"/>
        <v>0.777000777000777</v>
      </c>
      <c r="G1877" t="str">
        <f t="shared" si="946"/>
        <v>0.777000777000777</v>
      </c>
      <c r="H1877" t="str">
        <f t="shared" si="952"/>
        <v>8.62135394546208+2.02155999546254i</v>
      </c>
      <c r="I1877" t="str">
        <f t="shared" si="953"/>
        <v>684.474499400876i</v>
      </c>
      <c r="J1877" t="str">
        <f t="shared" si="947"/>
        <v>-399.740727904737+148.035954412023i</v>
      </c>
      <c r="K1877" t="str">
        <f t="shared" si="954"/>
        <v>0.55763769260159-1.50578619925845i</v>
      </c>
      <c r="L1877" t="str">
        <f t="shared" si="955"/>
        <v>0.0457538794600461-0.103802028460399i</v>
      </c>
      <c r="M1877" t="str">
        <f t="shared" si="956"/>
        <v>0.603391572061636-1.60958822771885i</v>
      </c>
      <c r="N1877" t="str">
        <f t="shared" si="957"/>
        <v>-0.773004764059866i</v>
      </c>
      <c r="O1877" t="str">
        <f t="shared" si="958"/>
        <v>0.715815709748434-0.698289244996187i</v>
      </c>
      <c r="P1877" t="str">
        <f t="shared" si="959"/>
        <v>0.284184290251566+0.698289244996187i</v>
      </c>
      <c r="Q1877" t="str">
        <f t="shared" si="960"/>
        <v>-0.284184290251566+0.0747155190636789i</v>
      </c>
      <c r="R1877" t="str">
        <f t="shared" si="961"/>
        <v>-0.331093751961575-2.54421905550338i</v>
      </c>
      <c r="S1877" t="str">
        <f t="shared" si="962"/>
        <v>0.0801788054324668i</v>
      </c>
      <c r="T1877" t="str">
        <f t="shared" si="963"/>
        <v>0.20399244462878-0.0265467015184325i</v>
      </c>
      <c r="U1877" t="str">
        <f t="shared" si="964"/>
        <v>0.0001-913.109254686722i</v>
      </c>
      <c r="V1877" t="str">
        <f t="shared" si="965"/>
        <v>0.00002-0.0146460032097903i</v>
      </c>
      <c r="W1877" t="str">
        <f t="shared" si="966"/>
        <v>0.0000199993584529565-0.0146457682964232i</v>
      </c>
      <c r="X1877" t="str">
        <f t="shared" si="967"/>
        <v>0.000780434927655736-0.0146040895709367i</v>
      </c>
      <c r="Y1877" t="str">
        <f t="shared" si="968"/>
        <v>0.009+1.0951591990414i</v>
      </c>
      <c r="Z1877" t="str">
        <f t="shared" si="969"/>
        <v>-0.16209257306009-0.0101341938962334i</v>
      </c>
      <c r="AA1877" t="str">
        <f t="shared" si="970"/>
        <v>0.100510166593236-11.1044932939481i</v>
      </c>
      <c r="AB1877" t="str">
        <f t="shared" si="971"/>
        <v>1.38879486570681-0.180731805226127i</v>
      </c>
      <c r="AC1877" t="str">
        <f t="shared" si="972"/>
        <v>1.54708333122361-2.34443991463499i</v>
      </c>
      <c r="AD1877" t="str">
        <f t="shared" si="973"/>
        <v>0.326025366984356+0.377235709632997i</v>
      </c>
      <c r="AE1877" t="str">
        <f t="shared" si="974"/>
        <v>-0.0490233107913504-0.0644511111086716i</v>
      </c>
      <c r="AF1877" t="str">
        <f t="shared" si="975"/>
        <v>-14.5783791890173-1.91383860200853i</v>
      </c>
      <c r="AG1877" t="str">
        <f t="shared" si="976"/>
        <v>1.01528284458394-0.0129683983278789i</v>
      </c>
      <c r="AH1877" t="str">
        <f t="shared" si="977"/>
        <v>0.569335997234777+1.02513188618636i</v>
      </c>
      <c r="AI1877">
        <f t="shared" si="978"/>
        <v>1.3831497252040861</v>
      </c>
      <c r="AJ1877">
        <f t="shared" si="979"/>
        <v>60.953157496881857</v>
      </c>
      <c r="AK1877"/>
      <c r="AL1877"/>
      <c r="AM1877"/>
      <c r="AN1877"/>
    </row>
    <row r="1878" spans="1:40" x14ac:dyDescent="0.25">
      <c r="A1878"/>
      <c r="B1878">
        <f t="shared" si="945"/>
        <v>174400</v>
      </c>
      <c r="C1878" s="237" t="str">
        <f t="shared" si="948"/>
        <v>-2.51275278418103E-06+0.0140425599918158i</v>
      </c>
      <c r="D1878" s="208" t="str">
        <f t="shared" si="949"/>
        <v>-5.95702522144397+0.107659626603921i</v>
      </c>
      <c r="E1878" t="str">
        <f t="shared" si="950"/>
        <v>2870</v>
      </c>
      <c r="F1878" t="str">
        <f t="shared" si="951"/>
        <v>0.777000777000777</v>
      </c>
      <c r="G1878" t="str">
        <f t="shared" si="946"/>
        <v>0.777000777000777</v>
      </c>
      <c r="H1878" t="str">
        <f t="shared" si="952"/>
        <v>8.62190626827618+2.02054085571973i</v>
      </c>
      <c r="I1878" t="str">
        <f t="shared" si="953"/>
        <v>684.867198482575i</v>
      </c>
      <c r="J1878" t="str">
        <f t="shared" si="947"/>
        <v>-400.200688530193+148.120886112776i</v>
      </c>
      <c r="K1878" t="str">
        <f t="shared" si="954"/>
        <v>0.557072598369269-1.50512762433073i</v>
      </c>
      <c r="L1878" t="str">
        <f t="shared" si="955"/>
        <v>0.0457099496685208-0.103761861228357i</v>
      </c>
      <c r="M1878" t="str">
        <f t="shared" si="956"/>
        <v>0.60278254803779-1.60888948555909i</v>
      </c>
      <c r="N1878" t="str">
        <f t="shared" si="957"/>
        <v>-0.773448255031788i</v>
      </c>
      <c r="O1878" t="str">
        <f t="shared" si="958"/>
        <v>0.715505954387806-0.69860663411937i</v>
      </c>
      <c r="P1878" t="str">
        <f t="shared" si="959"/>
        <v>0.284494045612194+0.69860663411937i</v>
      </c>
      <c r="Q1878" t="str">
        <f t="shared" si="960"/>
        <v>-0.284494045612194+0.0748416209124181i</v>
      </c>
      <c r="R1878" t="str">
        <f t="shared" si="961"/>
        <v>-0.331091150707059-2.5427106249321i</v>
      </c>
      <c r="S1878" t="str">
        <f t="shared" si="962"/>
        <v>0.0802248058945622i</v>
      </c>
      <c r="T1878" t="str">
        <f t="shared" si="963"/>
        <v>0.203988466331219-0.0265617232988811i</v>
      </c>
      <c r="U1878" t="str">
        <f t="shared" si="964"/>
        <v>0.0001-912.585682866372i</v>
      </c>
      <c r="V1878" t="str">
        <f t="shared" si="965"/>
        <v>0.00002-0.01463760527217i</v>
      </c>
      <c r="W1878" t="str">
        <f t="shared" si="966"/>
        <v>0.0000199993584529566-0.0146373704935015i</v>
      </c>
      <c r="X1878" t="str">
        <f t="shared" si="967"/>
        <v>0.000779565471556725-0.0145957609131086i</v>
      </c>
      <c r="Y1878" t="str">
        <f t="shared" si="968"/>
        <v>0.009+1.09578751757212i</v>
      </c>
      <c r="Z1878" t="str">
        <f t="shared" si="969"/>
        <v>-0.161904854044259-0.0101167482193624i</v>
      </c>
      <c r="AA1878" t="str">
        <f t="shared" si="970"/>
        <v>0.100382919518473-11.0979557740474i</v>
      </c>
      <c r="AB1878" t="str">
        <f t="shared" si="971"/>
        <v>1.38876778117808-0.180834074560654i</v>
      </c>
      <c r="AC1878" t="str">
        <f t="shared" si="972"/>
        <v>1.54618294057987-2.34337750525637i</v>
      </c>
      <c r="AD1878" t="str">
        <f t="shared" si="973"/>
        <v>0.326188657032858+0.377412705498536i</v>
      </c>
      <c r="AE1878" t="str">
        <f t="shared" si="974"/>
        <v>-0.0489933375914804-0.0644049175134025i</v>
      </c>
      <c r="AF1878" t="str">
        <f t="shared" si="975"/>
        <v>-14.5789314897201-1.91288122911581i</v>
      </c>
      <c r="AG1878" t="str">
        <f t="shared" si="976"/>
        <v>1.01528093688769-0.0129673522318291i</v>
      </c>
      <c r="AH1878" t="str">
        <f t="shared" si="977"/>
        <v>0.569091557672968+1.0243991478144i</v>
      </c>
      <c r="AI1878">
        <f t="shared" si="978"/>
        <v>1.3775239547315168</v>
      </c>
      <c r="AJ1878">
        <f t="shared" si="979"/>
        <v>60.946211383000133</v>
      </c>
      <c r="AK1878"/>
      <c r="AL1878"/>
      <c r="AM1878"/>
      <c r="AN1878"/>
    </row>
    <row r="1879" spans="1:40" x14ac:dyDescent="0.25">
      <c r="A1879"/>
      <c r="B1879">
        <f t="shared" si="945"/>
        <v>174500</v>
      </c>
      <c r="C1879" s="237" t="str">
        <f t="shared" si="948"/>
        <v>-2.50987366358806E-06+0.0140345126800145i</v>
      </c>
      <c r="D1879" s="208" t="str">
        <f t="shared" si="949"/>
        <v>-5.95702519937072+0.107597930546778i</v>
      </c>
      <c r="E1879" t="str">
        <f t="shared" si="950"/>
        <v>2870</v>
      </c>
      <c r="F1879" t="str">
        <f t="shared" si="951"/>
        <v>0.777000777000777</v>
      </c>
      <c r="G1879" t="str">
        <f t="shared" si="946"/>
        <v>0.777000777000777</v>
      </c>
      <c r="H1879" t="str">
        <f t="shared" si="952"/>
        <v>8.62245771817349+2.01952266289127i</v>
      </c>
      <c r="I1879" t="str">
        <f t="shared" si="953"/>
        <v>685.259897564274i</v>
      </c>
      <c r="J1879" t="str">
        <f t="shared" si="947"/>
        <v>-400.660912970173+148.205817813529i</v>
      </c>
      <c r="K1879" t="str">
        <f t="shared" si="954"/>
        <v>0.556508325139463-1.50446950676673i</v>
      </c>
      <c r="L1879" t="str">
        <f t="shared" si="955"/>
        <v>0.0456660790290784-0.103721713990072i</v>
      </c>
      <c r="M1879" t="str">
        <f t="shared" si="956"/>
        <v>0.602174404168541-1.6081912207568i</v>
      </c>
      <c r="N1879" t="str">
        <f t="shared" si="957"/>
        <v>-0.77389174600371i</v>
      </c>
      <c r="O1879" t="str">
        <f t="shared" si="958"/>
        <v>0.715196058298433-0.698923885837638i</v>
      </c>
      <c r="P1879" t="str">
        <f t="shared" si="959"/>
        <v>0.284803941701567+0.698923885837638i</v>
      </c>
      <c r="Q1879" t="str">
        <f t="shared" si="960"/>
        <v>-0.284803941701567+0.074967860166072i</v>
      </c>
      <c r="R1879" t="str">
        <f t="shared" si="961"/>
        <v>-0.331088547889421-2.54120389442074i</v>
      </c>
      <c r="S1879" t="str">
        <f t="shared" si="962"/>
        <v>0.0802708063566578i</v>
      </c>
      <c r="T1879" t="str">
        <f t="shared" si="963"/>
        <v>0.203984485721832-0.0265767447145387i</v>
      </c>
      <c r="U1879" t="str">
        <f t="shared" si="964"/>
        <v>0.0001-912.062711128338i</v>
      </c>
      <c r="V1879" t="str">
        <f t="shared" si="965"/>
        <v>0.00002-0.0146292169596931i</v>
      </c>
      <c r="W1879" t="str">
        <f t="shared" si="966"/>
        <v>0.0000199993584529565-0.0146289823155687i</v>
      </c>
      <c r="X1879" t="str">
        <f t="shared" si="967"/>
        <v>0.000778697504419535-0.0145874417235784i</v>
      </c>
      <c r="Y1879" t="str">
        <f t="shared" si="968"/>
        <v>0.009+1.09641583610284i</v>
      </c>
      <c r="Z1879" t="str">
        <f t="shared" si="969"/>
        <v>-0.161717462002436-0.0100993431600654i</v>
      </c>
      <c r="AA1879" t="str">
        <f t="shared" si="970"/>
        <v>0.100255919268357-11.091426043201i</v>
      </c>
      <c r="AB1879" t="str">
        <f t="shared" si="971"/>
        <v>1.38874068091028-0.180936341411659i</v>
      </c>
      <c r="AC1879" t="str">
        <f t="shared" si="972"/>
        <v>1.54528385629768-2.34231580452973i</v>
      </c>
      <c r="AD1879" t="str">
        <f t="shared" si="973"/>
        <v>0.326352024919551+0.377589633140698i</v>
      </c>
      <c r="AE1879" t="str">
        <f t="shared" si="974"/>
        <v>-0.0489634139105747-0.0643587782405896i</v>
      </c>
      <c r="AF1879" t="str">
        <f t="shared" si="975"/>
        <v>-14.5794829175442-1.91192473234449i</v>
      </c>
      <c r="AG1879" t="str">
        <f t="shared" si="976"/>
        <v>1.01527902889078-0.0129663105846559i</v>
      </c>
      <c r="AH1879" t="str">
        <f t="shared" si="977"/>
        <v>0.568847491668198+1.02366728127546i</v>
      </c>
      <c r="AI1879">
        <f t="shared" si="978"/>
        <v>1.3719016640209172</v>
      </c>
      <c r="AJ1879">
        <f t="shared" si="979"/>
        <v>60.939261005995135</v>
      </c>
      <c r="AK1879"/>
      <c r="AL1879"/>
      <c r="AM1879"/>
      <c r="AN1879"/>
    </row>
    <row r="1880" spans="1:40" x14ac:dyDescent="0.25">
      <c r="A1880"/>
      <c r="B1880">
        <f t="shared" si="945"/>
        <v>174600</v>
      </c>
      <c r="C1880" s="237" t="str">
        <f t="shared" si="948"/>
        <v>-2.50699948852066E-06+0.0140264745862096i</v>
      </c>
      <c r="D1880" s="208" t="str">
        <f t="shared" si="949"/>
        <v>-5.95702517733537+0.10753630516094i</v>
      </c>
      <c r="E1880" t="str">
        <f t="shared" si="950"/>
        <v>2870</v>
      </c>
      <c r="F1880" t="str">
        <f t="shared" si="951"/>
        <v>0.777000777000777</v>
      </c>
      <c r="G1880" t="str">
        <f t="shared" si="946"/>
        <v>0.777000777000777</v>
      </c>
      <c r="H1880" t="str">
        <f t="shared" si="952"/>
        <v>8.62300829695058+2.01850541580508i</v>
      </c>
      <c r="I1880" t="str">
        <f t="shared" si="953"/>
        <v>685.652596645972i</v>
      </c>
      <c r="J1880" t="str">
        <f t="shared" si="947"/>
        <v>-401.12140122468+148.290749514281i</v>
      </c>
      <c r="K1880" t="str">
        <f t="shared" si="954"/>
        <v>0.555944871401804-1.50381184632754i</v>
      </c>
      <c r="L1880" t="str">
        <f t="shared" si="955"/>
        <v>0.0456222674439061-0.103681586754232i</v>
      </c>
      <c r="M1880" t="str">
        <f t="shared" si="956"/>
        <v>0.60156713884571-1.60749343308177i</v>
      </c>
      <c r="N1880" t="str">
        <f t="shared" si="957"/>
        <v>-0.774335236975632i</v>
      </c>
      <c r="O1880" t="str">
        <f t="shared" si="958"/>
        <v>0.714886021541269-0.699241000088594i</v>
      </c>
      <c r="P1880" t="str">
        <f t="shared" si="959"/>
        <v>0.285113978458731+0.699241000088594i</v>
      </c>
      <c r="Q1880" t="str">
        <f t="shared" si="960"/>
        <v>-0.285113978458731+0.075094236887038i</v>
      </c>
      <c r="R1880" t="str">
        <f t="shared" si="961"/>
        <v>-0.331085943508535-2.53969886104761i</v>
      </c>
      <c r="S1880" t="str">
        <f t="shared" si="962"/>
        <v>0.0803168068187532i</v>
      </c>
      <c r="T1880" t="str">
        <f t="shared" si="963"/>
        <v>0.203980502800568-0.0265917657651796i</v>
      </c>
      <c r="U1880" t="str">
        <f t="shared" si="964"/>
        <v>0.0001-911.54033844155i</v>
      </c>
      <c r="V1880" t="str">
        <f t="shared" si="965"/>
        <v>0.00002-0.0146208382558216i</v>
      </c>
      <c r="W1880" t="str">
        <f t="shared" si="966"/>
        <v>0.0000199993584529566-0.0146206037460872i</v>
      </c>
      <c r="X1880" t="str">
        <f t="shared" si="967"/>
        <v>0.000777831022849352-0.0145791319862542i</v>
      </c>
      <c r="Y1880" t="str">
        <f t="shared" si="968"/>
        <v>0.009+1.09704415463356i</v>
      </c>
      <c r="Z1880" t="str">
        <f t="shared" si="969"/>
        <v>-0.161530396173271-0.0100819785994916i</v>
      </c>
      <c r="AA1880" t="str">
        <f t="shared" si="970"/>
        <v>0.100129165195008-11.0849040873368i</v>
      </c>
      <c r="AB1880" t="str">
        <f t="shared" si="971"/>
        <v>1.38871356490305-0.181038605777604i</v>
      </c>
      <c r="AC1880" t="str">
        <f t="shared" si="972"/>
        <v>1.54438607599318-2.34125481211148i</v>
      </c>
      <c r="AD1880" t="str">
        <f t="shared" si="973"/>
        <v>0.326515470618138+0.377766492527309i</v>
      </c>
      <c r="AE1880" t="str">
        <f t="shared" si="974"/>
        <v>-0.0489335396323846-0.0643126931860983i</v>
      </c>
      <c r="AF1880" t="str">
        <f t="shared" si="975"/>
        <v>-14.580033474286-1.91096911064414i</v>
      </c>
      <c r="AG1880" t="str">
        <f t="shared" si="976"/>
        <v>1.01527712059203-0.0129652733772998i</v>
      </c>
      <c r="AH1880" t="str">
        <f t="shared" si="977"/>
        <v>0.56860379837641+1.02293628489381i</v>
      </c>
      <c r="AI1880">
        <f t="shared" si="978"/>
        <v>1.3662828482670855</v>
      </c>
      <c r="AJ1880">
        <f t="shared" si="979"/>
        <v>60.932306370855216</v>
      </c>
      <c r="AK1880"/>
      <c r="AL1880"/>
      <c r="AM1880"/>
      <c r="AN1880"/>
    </row>
    <row r="1881" spans="1:40" x14ac:dyDescent="0.25">
      <c r="A1881"/>
      <c r="B1881">
        <f t="shared" si="945"/>
        <v>174700</v>
      </c>
      <c r="C1881" s="237" t="str">
        <f t="shared" si="948"/>
        <v>-2.50413024765867E-06+0.0140184456945721i</v>
      </c>
      <c r="D1881" s="208" t="str">
        <f t="shared" si="949"/>
        <v>-5.95702515533786+0.107474750325053i</v>
      </c>
      <c r="E1881" t="str">
        <f t="shared" si="950"/>
        <v>2870</v>
      </c>
      <c r="F1881" t="str">
        <f t="shared" si="951"/>
        <v>0.777000777000777</v>
      </c>
      <c r="G1881" t="str">
        <f t="shared" si="946"/>
        <v>0.777000777000777</v>
      </c>
      <c r="H1881" t="str">
        <f t="shared" si="952"/>
        <v>8.6235580063996+2.0174891132906i</v>
      </c>
      <c r="I1881" t="str">
        <f t="shared" si="953"/>
        <v>686.045295727671i</v>
      </c>
      <c r="J1881" t="str">
        <f t="shared" si="947"/>
        <v>-401.582153293712+148.375681215034i</v>
      </c>
      <c r="K1881" t="str">
        <f t="shared" si="954"/>
        <v>0.555382235649208-1.50315464277367i</v>
      </c>
      <c r="L1881" t="str">
        <f t="shared" si="955"/>
        <v>0.0455785148153703-0.103641479529424i</v>
      </c>
      <c r="M1881" t="str">
        <f t="shared" si="956"/>
        <v>0.600960750464578-1.60679612230309i</v>
      </c>
      <c r="N1881" t="str">
        <f t="shared" si="957"/>
        <v>-0.774778727947554i</v>
      </c>
      <c r="O1881" t="str">
        <f t="shared" si="958"/>
        <v>0.714575844177291-0.699557976809866i</v>
      </c>
      <c r="P1881" t="str">
        <f t="shared" si="959"/>
        <v>0.285424155822709+0.699557976809866i</v>
      </c>
      <c r="Q1881" t="str">
        <f t="shared" si="960"/>
        <v>-0.285424155822709+0.075220751137688i</v>
      </c>
      <c r="R1881" t="str">
        <f t="shared" si="961"/>
        <v>-0.331083337564281-2.53819552189767i</v>
      </c>
      <c r="S1881" t="str">
        <f t="shared" si="962"/>
        <v>0.0803628072808488i</v>
      </c>
      <c r="T1881" t="str">
        <f t="shared" si="963"/>
        <v>0.203976517567376-0.0266067864505785i</v>
      </c>
      <c r="U1881" t="str">
        <f t="shared" si="964"/>
        <v>0.0001-911.018563777309i</v>
      </c>
      <c r="V1881" t="str">
        <f t="shared" si="965"/>
        <v>0.00002-0.0146124691440552i</v>
      </c>
      <c r="W1881" t="str">
        <f t="shared" si="966"/>
        <v>0.0000199993584529566-0.014612234768557i</v>
      </c>
      <c r="X1881" t="str">
        <f t="shared" si="967"/>
        <v>0.000776966023461003-0.0145708316850803i</v>
      </c>
      <c r="Y1881" t="str">
        <f t="shared" si="968"/>
        <v>0.009+1.09767247316427i</v>
      </c>
      <c r="Z1881" t="str">
        <f t="shared" si="969"/>
        <v>-0.161343655797632-0.0100646544192094i</v>
      </c>
      <c r="AA1881" t="str">
        <f t="shared" si="970"/>
        <v>0.100002656652699-11.0783898924173i</v>
      </c>
      <c r="AB1881" t="str">
        <f t="shared" si="971"/>
        <v>1.38868643315606-0.181140867656957i</v>
      </c>
      <c r="AC1881" t="str">
        <f t="shared" si="972"/>
        <v>1.54348959728763-2.340194527657i</v>
      </c>
      <c r="AD1881" t="str">
        <f t="shared" si="973"/>
        <v>0.326678994102313+0.377943283626201i</v>
      </c>
      <c r="AE1881" t="str">
        <f t="shared" si="974"/>
        <v>-0.0489037146410014-0.0642666622460674i</v>
      </c>
      <c r="AF1881" t="str">
        <f t="shared" si="975"/>
        <v>-14.5805831617375-1.91001436296555i</v>
      </c>
      <c r="AG1881" t="str">
        <f t="shared" si="976"/>
        <v>1.01527521199026-0.0129642406007233i</v>
      </c>
      <c r="AH1881" t="str">
        <f t="shared" si="977"/>
        <v>0.568360476955906+1.02220615699806i</v>
      </c>
      <c r="AI1881">
        <f t="shared" si="978"/>
        <v>1.3606675026744128</v>
      </c>
      <c r="AJ1881">
        <f t="shared" si="979"/>
        <v>60.925347482560156</v>
      </c>
      <c r="AK1881"/>
      <c r="AL1881"/>
      <c r="AM1881"/>
      <c r="AN1881"/>
    </row>
    <row r="1882" spans="1:40" x14ac:dyDescent="0.25">
      <c r="A1882"/>
      <c r="B1882">
        <f t="shared" si="945"/>
        <v>174800</v>
      </c>
      <c r="C1882" s="237" t="str">
        <f t="shared" si="948"/>
        <v>-2.50126592971421E-06+0.0140104259893086i</v>
      </c>
      <c r="D1882" s="208" t="str">
        <f t="shared" si="949"/>
        <v>-5.95702513337809+0.107413265918033i</v>
      </c>
      <c r="E1882" t="str">
        <f t="shared" si="950"/>
        <v>2870</v>
      </c>
      <c r="F1882" t="str">
        <f t="shared" si="951"/>
        <v>0.777000777000777</v>
      </c>
      <c r="G1882" t="str">
        <f t="shared" si="946"/>
        <v>0.777000777000777</v>
      </c>
      <c r="H1882" t="str">
        <f t="shared" si="952"/>
        <v>8.62410684830813+2.01647375417883i</v>
      </c>
      <c r="I1882" t="str">
        <f t="shared" si="953"/>
        <v>686.43799480937i</v>
      </c>
      <c r="J1882" t="str">
        <f t="shared" si="947"/>
        <v>-402.04316917727+148.460612915787i</v>
      </c>
      <c r="K1882" t="str">
        <f t="shared" si="954"/>
        <v>0.554820416377821-1.50249789586496i</v>
      </c>
      <c r="L1882" t="str">
        <f t="shared" si="955"/>
        <v>0.0455348210460178-0.103601392324136i</v>
      </c>
      <c r="M1882" t="str">
        <f t="shared" si="956"/>
        <v>0.600355237423839-1.6060992881891i</v>
      </c>
      <c r="N1882" t="str">
        <f t="shared" si="957"/>
        <v>-0.775222218919476i</v>
      </c>
      <c r="O1882" t="str">
        <f t="shared" si="958"/>
        <v>0.714265526267507-0.699874815939109i</v>
      </c>
      <c r="P1882" t="str">
        <f t="shared" si="959"/>
        <v>0.285734473732493+0.699874815939109i</v>
      </c>
      <c r="Q1882" t="str">
        <f t="shared" si="960"/>
        <v>-0.285734473732493+0.0753474029803669i</v>
      </c>
      <c r="R1882" t="str">
        <f t="shared" si="961"/>
        <v>-0.331080730056526-2.53669387406259i</v>
      </c>
      <c r="S1882" t="str">
        <f t="shared" si="962"/>
        <v>0.0804088077429442i</v>
      </c>
      <c r="T1882" t="str">
        <f t="shared" si="963"/>
        <v>0.203972530022203-0.0266218067705088i</v>
      </c>
      <c r="U1882" t="str">
        <f t="shared" si="964"/>
        <v>0.0001-910.497386109243i</v>
      </c>
      <c r="V1882" t="str">
        <f t="shared" si="965"/>
        <v>0.00002-0.0146041096079316i</v>
      </c>
      <c r="W1882" t="str">
        <f t="shared" si="966"/>
        <v>0.0000199993584529566-0.014603875366516i</v>
      </c>
      <c r="X1882" t="str">
        <f t="shared" si="967"/>
        <v>0.000776102502878946-0.014562540804037i</v>
      </c>
      <c r="Y1882" t="str">
        <f t="shared" si="968"/>
        <v>0.009+1.09830079169499i</v>
      </c>
      <c r="Z1882" t="str">
        <f t="shared" si="969"/>
        <v>-0.161157240118596-0.0100473705012037i</v>
      </c>
      <c r="AA1882" t="str">
        <f t="shared" si="970"/>
        <v>0.0998763929978258-11.0718834444387i</v>
      </c>
      <c r="AB1882" t="str">
        <f t="shared" si="971"/>
        <v>1.38865928566894-0.181243127048173i</v>
      </c>
      <c r="AC1882" t="str">
        <f t="shared" si="972"/>
        <v>1.54259441780736-2.33913495082051i</v>
      </c>
      <c r="AD1882" t="str">
        <f t="shared" si="973"/>
        <v>0.326842595345754+0.378120006405213i</v>
      </c>
      <c r="AE1882" t="str">
        <f t="shared" si="974"/>
        <v>-0.0488739388208502-0.0642206853169038i</v>
      </c>
      <c r="AF1882" t="str">
        <f t="shared" si="975"/>
        <v>-14.5811319816862-1.9090604882608i</v>
      </c>
      <c r="AG1882" t="str">
        <f t="shared" si="976"/>
        <v>1.01527330308432-0.0129632122459092i</v>
      </c>
      <c r="AH1882" t="str">
        <f t="shared" si="977"/>
        <v>0.568117526567248+1.02147689592115i</v>
      </c>
      <c r="AI1882">
        <f t="shared" si="978"/>
        <v>1.3550556224565267</v>
      </c>
      <c r="AJ1882">
        <f t="shared" si="979"/>
        <v>60.918384346085254</v>
      </c>
      <c r="AK1882"/>
      <c r="AL1882"/>
      <c r="AM1882"/>
      <c r="AN1882"/>
    </row>
    <row r="1883" spans="1:40" x14ac:dyDescent="0.25">
      <c r="A1883"/>
      <c r="B1883">
        <f t="shared" si="945"/>
        <v>174900</v>
      </c>
      <c r="C1883" s="237" t="str">
        <f t="shared" si="948"/>
        <v>-2.49840652343166E-06+0.014002415454662i</v>
      </c>
      <c r="D1883" s="208" t="str">
        <f t="shared" si="949"/>
        <v>-5.95702511145597+0.107351851819075i</v>
      </c>
      <c r="E1883" t="str">
        <f t="shared" si="950"/>
        <v>2870</v>
      </c>
      <c r="F1883" t="str">
        <f t="shared" si="951"/>
        <v>0.777000777000777</v>
      </c>
      <c r="G1883" t="str">
        <f t="shared" si="946"/>
        <v>0.777000777000777</v>
      </c>
      <c r="H1883" t="str">
        <f t="shared" si="952"/>
        <v>8.62465482445929+2.01545933730233i</v>
      </c>
      <c r="I1883" t="str">
        <f t="shared" si="953"/>
        <v>686.830693891068i</v>
      </c>
      <c r="J1883" t="str">
        <f t="shared" si="947"/>
        <v>-402.504448875354+148.54554461654i</v>
      </c>
      <c r="K1883" t="str">
        <f t="shared" si="954"/>
        <v>0.554259412087042-1.50184160536062i</v>
      </c>
      <c r="L1883" t="str">
        <f t="shared" si="955"/>
        <v>0.0454911860385751-0.10356132514676i</v>
      </c>
      <c r="M1883" t="str">
        <f t="shared" si="956"/>
        <v>0.599750598125617-1.60540293050738i</v>
      </c>
      <c r="N1883" t="str">
        <f t="shared" si="957"/>
        <v>-0.775665709891398i</v>
      </c>
      <c r="O1883" t="str">
        <f t="shared" si="958"/>
        <v>0.713955067872951-0.700191517414007i</v>
      </c>
      <c r="P1883" t="str">
        <f t="shared" si="959"/>
        <v>0.286044932127049+0.700191517414007i</v>
      </c>
      <c r="Q1883" t="str">
        <f t="shared" si="960"/>
        <v>-0.286044932127049+0.0754741924773911i</v>
      </c>
      <c r="R1883" t="str">
        <f t="shared" si="961"/>
        <v>-0.331078120985155-2.53519391464065i</v>
      </c>
      <c r="S1883" t="str">
        <f t="shared" si="962"/>
        <v>0.0804548082050398i</v>
      </c>
      <c r="T1883" t="str">
        <f t="shared" si="963"/>
        <v>0.203968540164998-0.0266368267247456i</v>
      </c>
      <c r="U1883" t="str">
        <f t="shared" si="964"/>
        <v>0.0001-909.976804413352i</v>
      </c>
      <c r="V1883" t="str">
        <f t="shared" si="965"/>
        <v>0.00002-0.014595759631026i</v>
      </c>
      <c r="W1883" t="str">
        <f t="shared" si="966"/>
        <v>0.0000199993584529565-0.0145955255235396i</v>
      </c>
      <c r="X1883" t="str">
        <f t="shared" si="967"/>
        <v>0.000775240457737224-0.0145542593271411i</v>
      </c>
      <c r="Y1883" t="str">
        <f t="shared" si="968"/>
        <v>0.009+1.09892911022571i</v>
      </c>
      <c r="Z1883" t="str">
        <f t="shared" si="969"/>
        <v>-0.160971148381451-0.0100301267278752i</v>
      </c>
      <c r="AA1883" t="str">
        <f t="shared" si="970"/>
        <v>0.0997503735889228-11.0653847294313i</v>
      </c>
      <c r="AB1883" t="str">
        <f t="shared" si="971"/>
        <v>1.38863212244135-0.181345383949722i</v>
      </c>
      <c r="AC1883" t="str">
        <f t="shared" si="972"/>
        <v>1.54170053518378-2.33807608125519i</v>
      </c>
      <c r="AD1883" t="str">
        <f t="shared" si="973"/>
        <v>0.327006274322134+0.378296660832195i</v>
      </c>
      <c r="AE1883" t="str">
        <f t="shared" si="974"/>
        <v>-0.0488442120566943-0.0641747622952875i</v>
      </c>
      <c r="AF1883" t="str">
        <f t="shared" si="975"/>
        <v>-14.5816799359153-1.90810748548325i</v>
      </c>
      <c r="AG1883" t="str">
        <f t="shared" si="976"/>
        <v>1.01527139387303-0.0129621883038622i</v>
      </c>
      <c r="AH1883" t="str">
        <f t="shared" si="977"/>
        <v>0.567874946373362+1.02074850000037i</v>
      </c>
      <c r="AI1883">
        <f t="shared" si="978"/>
        <v>1.3494472028369211</v>
      </c>
      <c r="AJ1883">
        <f t="shared" si="979"/>
        <v>60.911416966397283</v>
      </c>
      <c r="AK1883"/>
      <c r="AL1883"/>
      <c r="AM1883"/>
      <c r="AN1883"/>
    </row>
    <row r="1884" spans="1:40" x14ac:dyDescent="0.25">
      <c r="A1884"/>
      <c r="B1884">
        <f t="shared" si="945"/>
        <v>175000</v>
      </c>
      <c r="C1884" s="237" t="str">
        <f t="shared" si="948"/>
        <v>-2.49555201758755E-06+0.0139944140749111i</v>
      </c>
      <c r="D1884" s="208" t="str">
        <f t="shared" si="949"/>
        <v>-5.95702508957143+0.107290507907652i</v>
      </c>
      <c r="E1884" t="str">
        <f t="shared" si="950"/>
        <v>2870</v>
      </c>
      <c r="F1884" t="str">
        <f t="shared" si="951"/>
        <v>0.777000777000777</v>
      </c>
      <c r="G1884" t="str">
        <f t="shared" si="946"/>
        <v>0.777000777000777</v>
      </c>
      <c r="H1884" t="str">
        <f t="shared" si="952"/>
        <v>8.62520193663179+2.01444586149515i</v>
      </c>
      <c r="I1884" t="str">
        <f t="shared" si="953"/>
        <v>687.223392972767i</v>
      </c>
      <c r="J1884" t="str">
        <f t="shared" si="947"/>
        <v>-402.965992387963+148.630476317292i</v>
      </c>
      <c r="K1884" t="str">
        <f t="shared" si="954"/>
        <v>0.553699221279508-1.5011857710193i</v>
      </c>
      <c r="L1884" t="str">
        <f t="shared" si="955"/>
        <v>0.0454476096959477-0.103521278005587i</v>
      </c>
      <c r="M1884" t="str">
        <f t="shared" si="956"/>
        <v>0.599146830975456-1.60470704902489i</v>
      </c>
      <c r="N1884" t="str">
        <f t="shared" si="957"/>
        <v>-0.776109200863319i</v>
      </c>
      <c r="O1884" t="str">
        <f t="shared" si="958"/>
        <v>0.713644469054687-0.700508081172269i</v>
      </c>
      <c r="P1884" t="str">
        <f t="shared" si="959"/>
        <v>0.286355530945313+0.700508081172269i</v>
      </c>
      <c r="Q1884" t="str">
        <f t="shared" si="960"/>
        <v>-0.286355530945313+0.07560111969105i</v>
      </c>
      <c r="R1884" t="str">
        <f t="shared" si="961"/>
        <v>-0.331075510350042-2.53369564073682i</v>
      </c>
      <c r="S1884" t="str">
        <f t="shared" si="962"/>
        <v>0.0805008086671352i</v>
      </c>
      <c r="T1884" t="str">
        <f t="shared" si="963"/>
        <v>0.203964547995709-0.0266518463130629i</v>
      </c>
      <c r="U1884" t="str">
        <f t="shared" si="964"/>
        <v>0.0001-909.456817667971i</v>
      </c>
      <c r="V1884" t="str">
        <f t="shared" si="965"/>
        <v>0.00002-0.0145874191969511i</v>
      </c>
      <c r="W1884" t="str">
        <f t="shared" si="966"/>
        <v>0.0000199993584529565-0.014587185223241i</v>
      </c>
      <c r="X1884" t="str">
        <f t="shared" si="967"/>
        <v>0.000774379884679474-0.0145459872384452i</v>
      </c>
      <c r="Y1884" t="str">
        <f t="shared" si="968"/>
        <v>0.009+1.09955742875643i</v>
      </c>
      <c r="Z1884" t="str">
        <f t="shared" si="969"/>
        <v>-0.160785379833683-0.0100129229820389i</v>
      </c>
      <c r="AA1884" t="str">
        <f t="shared" si="970"/>
        <v>0.0996245977866456-11.0588937334598i</v>
      </c>
      <c r="AB1884" t="str">
        <f t="shared" si="971"/>
        <v>1.38860494347292-0.181447638360066i</v>
      </c>
      <c r="AC1884" t="str">
        <f t="shared" si="972"/>
        <v>1.54080794705333-2.33701791861322i</v>
      </c>
      <c r="AD1884" t="str">
        <f t="shared" si="973"/>
        <v>0.32717003100509+0.378473246874997i</v>
      </c>
      <c r="AE1884" t="str">
        <f t="shared" si="974"/>
        <v>-0.0488145342336295-0.0641288930781688i</v>
      </c>
      <c r="AF1884" t="str">
        <f t="shared" si="975"/>
        <v>-14.5822270262032-1.9071553535875i</v>
      </c>
      <c r="AG1884" t="str">
        <f t="shared" si="976"/>
        <v>1.01526948435524-0.0129611687656077i</v>
      </c>
      <c r="AH1884" t="str">
        <f t="shared" si="977"/>
        <v>0.567632735539414+1.02002096757729i</v>
      </c>
      <c r="AI1884">
        <f t="shared" si="978"/>
        <v>1.3438422390481344</v>
      </c>
      <c r="AJ1884">
        <f t="shared" si="979"/>
        <v>60.904445348458211</v>
      </c>
      <c r="AK1884"/>
      <c r="AL1884"/>
      <c r="AM1884"/>
      <c r="AN1884"/>
    </row>
    <row r="1885" spans="1:40" x14ac:dyDescent="0.25">
      <c r="A1885"/>
      <c r="B1885">
        <f t="shared" si="945"/>
        <v>175100</v>
      </c>
      <c r="C1885" s="237" t="str">
        <f t="shared" si="948"/>
        <v>-2.49270240099054E-06+0.0139864218343711i</v>
      </c>
      <c r="D1885" s="208" t="str">
        <f t="shared" si="949"/>
        <v>-5.95702506772437+0.107229234063512i</v>
      </c>
      <c r="E1885" t="str">
        <f t="shared" si="950"/>
        <v>2870</v>
      </c>
      <c r="F1885" t="str">
        <f t="shared" si="951"/>
        <v>0.777000777000777</v>
      </c>
      <c r="G1885" t="str">
        <f t="shared" si="946"/>
        <v>0.777000777000777</v>
      </c>
      <c r="H1885" t="str">
        <f t="shared" si="952"/>
        <v>8.62574818659979+2.01343332559293i</v>
      </c>
      <c r="I1885" t="str">
        <f t="shared" si="953"/>
        <v>687.616092054466i</v>
      </c>
      <c r="J1885" t="str">
        <f t="shared" si="947"/>
        <v>-403.427799715097+148.715408018045i</v>
      </c>
      <c r="K1885" t="str">
        <f t="shared" si="954"/>
        <v>0.553139842461086-1.50053039259896i</v>
      </c>
      <c r="L1885" t="str">
        <f t="shared" si="955"/>
        <v>0.045404091921221-0.103481250908813i</v>
      </c>
      <c r="M1885" t="str">
        <f t="shared" si="956"/>
        <v>0.598543934382307-1.60401164350777i</v>
      </c>
      <c r="N1885" t="str">
        <f t="shared" si="957"/>
        <v>-0.776552691835241i</v>
      </c>
      <c r="O1885" t="str">
        <f t="shared" si="958"/>
        <v>0.713333729873803-0.700824507151632i</v>
      </c>
      <c r="P1885" t="str">
        <f t="shared" si="959"/>
        <v>0.286666270126197+0.700824507151632i</v>
      </c>
      <c r="Q1885" t="str">
        <f t="shared" si="960"/>
        <v>-0.286666270126197+0.075728184683609i</v>
      </c>
      <c r="R1885" t="str">
        <f t="shared" si="961"/>
        <v>-0.331072898151051-2.53219904946263i</v>
      </c>
      <c r="S1885" t="str">
        <f t="shared" si="962"/>
        <v>0.0805468091292308i</v>
      </c>
      <c r="T1885" t="str">
        <f t="shared" si="963"/>
        <v>0.203960553514286-0.026666865535234i</v>
      </c>
      <c r="U1885" t="str">
        <f t="shared" si="964"/>
        <v>0.0001-908.937424853768i</v>
      </c>
      <c r="V1885" t="str">
        <f t="shared" si="965"/>
        <v>0.00002-0.0145790882893572i</v>
      </c>
      <c r="W1885" t="str">
        <f t="shared" si="966"/>
        <v>0.0000199993584529566-0.0145788544492705i</v>
      </c>
      <c r="X1885" t="str">
        <f t="shared" si="967"/>
        <v>0.000773520780358824-0.014537724522038i</v>
      </c>
      <c r="Y1885" t="str">
        <f t="shared" si="968"/>
        <v>0.009+1.10018574728715i</v>
      </c>
      <c r="Z1885" t="str">
        <f t="shared" si="969"/>
        <v>-0.160599933724967-0.00999575914692106i</v>
      </c>
      <c r="AA1885" t="str">
        <f t="shared" si="970"/>
        <v>0.0994990649537548-11.052410442622i</v>
      </c>
      <c r="AB1885" t="str">
        <f t="shared" si="971"/>
        <v>1.38857774876333-0.181549890277661i</v>
      </c>
      <c r="AC1885" t="str">
        <f t="shared" si="972"/>
        <v>1.5399166510576-2.33596046254566i</v>
      </c>
      <c r="AD1885" t="str">
        <f t="shared" si="973"/>
        <v>0.327333865368272+0.378649764501479i</v>
      </c>
      <c r="AE1885" t="str">
        <f t="shared" si="974"/>
        <v>-0.0487849052370865-0.0640830775627637i</v>
      </c>
      <c r="AF1885" t="str">
        <f t="shared" si="975"/>
        <v>-14.5827732543242-1.90620409152942i</v>
      </c>
      <c r="AG1885" t="str">
        <f t="shared" si="976"/>
        <v>1.01526757452979-0.0129601536221923i</v>
      </c>
      <c r="AH1885" t="str">
        <f t="shared" si="977"/>
        <v>0.567390893232915+1.01929429699779i</v>
      </c>
      <c r="AI1885">
        <f t="shared" si="978"/>
        <v>1.3382407263324128</v>
      </c>
      <c r="AJ1885">
        <f t="shared" si="979"/>
        <v>60.897469497221401</v>
      </c>
      <c r="AK1885"/>
      <c r="AL1885"/>
      <c r="AM1885"/>
      <c r="AN1885"/>
    </row>
    <row r="1886" spans="1:40" x14ac:dyDescent="0.25">
      <c r="A1886"/>
      <c r="B1886">
        <f t="shared" si="945"/>
        <v>175200</v>
      </c>
      <c r="C1886" s="237" t="str">
        <f t="shared" si="948"/>
        <v>-2.48985766248113E-06+0.0139784387173924i</v>
      </c>
      <c r="D1886" s="208" t="str">
        <f t="shared" si="949"/>
        <v>-5.9570250459147+0.107168030166675i</v>
      </c>
      <c r="E1886" t="str">
        <f t="shared" si="950"/>
        <v>2870</v>
      </c>
      <c r="F1886" t="str">
        <f t="shared" si="951"/>
        <v>0.777000777000777</v>
      </c>
      <c r="G1886" t="str">
        <f t="shared" si="946"/>
        <v>0.777000777000777</v>
      </c>
      <c r="H1886" t="str">
        <f t="shared" si="952"/>
        <v>8.62629357613309+2.0124217284328i</v>
      </c>
      <c r="I1886" t="str">
        <f t="shared" si="953"/>
        <v>688.008791136165i</v>
      </c>
      <c r="J1886" t="str">
        <f t="shared" si="947"/>
        <v>-403.889870856758+148.800339718798i</v>
      </c>
      <c r="K1886" t="str">
        <f t="shared" si="954"/>
        <v>0.552581274140854-1.49987546985699i</v>
      </c>
      <c r="L1886" t="str">
        <f t="shared" si="955"/>
        <v>0.0453606326176584-0.103441243864535i</v>
      </c>
      <c r="M1886" t="str">
        <f t="shared" si="956"/>
        <v>0.597941906758512-1.60331671372152i</v>
      </c>
      <c r="N1886" t="str">
        <f t="shared" si="957"/>
        <v>-0.776996182807163i</v>
      </c>
      <c r="O1886" t="str">
        <f t="shared" si="958"/>
        <v>0.713022850391417-0.701140795289861i</v>
      </c>
      <c r="P1886" t="str">
        <f t="shared" si="959"/>
        <v>0.286977149608583+0.701140795289861i</v>
      </c>
      <c r="Q1886" t="str">
        <f t="shared" si="960"/>
        <v>-0.286977149608583+0.075855387517302i</v>
      </c>
      <c r="R1886" t="str">
        <f t="shared" si="961"/>
        <v>-0.331070284388071-2.53070413793622i</v>
      </c>
      <c r="S1886" t="str">
        <f t="shared" si="962"/>
        <v>0.0805928095913264i</v>
      </c>
      <c r="T1886" t="str">
        <f t="shared" si="963"/>
        <v>0.203956556720676-0.0266818843910341i</v>
      </c>
      <c r="U1886" t="str">
        <f t="shared" si="964"/>
        <v>0.0001-908.418624953743i</v>
      </c>
      <c r="V1886" t="str">
        <f t="shared" si="965"/>
        <v>0.00002-0.0145707668919318i</v>
      </c>
      <c r="W1886" t="str">
        <f t="shared" si="966"/>
        <v>0.0000199993584529566-0.0145705331853159i</v>
      </c>
      <c r="X1886" t="str">
        <f t="shared" si="967"/>
        <v>0.000772663141437916-0.0145294711620438i</v>
      </c>
      <c r="Y1886" t="str">
        <f t="shared" si="968"/>
        <v>0.009+1.10081406581786i</v>
      </c>
      <c r="Z1886" t="str">
        <f t="shared" si="969"/>
        <v>-0.160414809307163-0.00997863510615865i</v>
      </c>
      <c r="AA1886" t="str">
        <f t="shared" si="970"/>
        <v>0.0993737744551205-11.04593484305i</v>
      </c>
      <c r="AB1886" t="str">
        <f t="shared" si="971"/>
        <v>1.3885505383122-0.181652139700976i</v>
      </c>
      <c r="AC1886" t="str">
        <f t="shared" si="972"/>
        <v>1.5390266448431-2.33490371270253i</v>
      </c>
      <c r="AD1886" t="str">
        <f t="shared" si="973"/>
        <v>0.327497777385301+0.378826213679509i</v>
      </c>
      <c r="AE1886" t="str">
        <f t="shared" si="974"/>
        <v>-0.0487553249528272-0.0640373156465588i</v>
      </c>
      <c r="AF1886" t="str">
        <f t="shared" si="975"/>
        <v>-14.5833186220478-1.90525369826613i</v>
      </c>
      <c r="AG1886" t="str">
        <f t="shared" si="976"/>
        <v>1.01526566439554-0.0129591428646836i</v>
      </c>
      <c r="AH1886" t="str">
        <f t="shared" si="977"/>
        <v>0.567149418623611+1.01856848661203i</v>
      </c>
      <c r="AI1886">
        <f t="shared" si="978"/>
        <v>1.3326426599412187</v>
      </c>
      <c r="AJ1886">
        <f t="shared" si="979"/>
        <v>60.890489417635649</v>
      </c>
      <c r="AK1886"/>
      <c r="AL1886"/>
      <c r="AM1886"/>
      <c r="AN1886"/>
    </row>
    <row r="1887" spans="1:40" x14ac:dyDescent="0.25">
      <c r="A1887"/>
      <c r="B1887">
        <f t="shared" si="945"/>
        <v>175300</v>
      </c>
      <c r="C1887" s="237" t="str">
        <f t="shared" si="948"/>
        <v>-2.48701779093165E-06+0.0139704647083616i</v>
      </c>
      <c r="D1887" s="208" t="str">
        <f t="shared" si="949"/>
        <v>-5.95702502414236+0.107106896097439i</v>
      </c>
      <c r="E1887" t="str">
        <f t="shared" si="950"/>
        <v>2870</v>
      </c>
      <c r="F1887" t="str">
        <f t="shared" si="951"/>
        <v>0.777000777000777</v>
      </c>
      <c r="G1887" t="str">
        <f t="shared" si="946"/>
        <v>0.777000777000777</v>
      </c>
      <c r="H1887" t="str">
        <f t="shared" si="952"/>
        <v>8.62683810699706+2.01141106885347i</v>
      </c>
      <c r="I1887" t="str">
        <f t="shared" si="953"/>
        <v>688.401490217864i</v>
      </c>
      <c r="J1887" t="str">
        <f t="shared" si="947"/>
        <v>-404.352205812944+148.885271419551i</v>
      </c>
      <c r="K1887" t="str">
        <f t="shared" si="954"/>
        <v>0.552023514831113-1.49922100255018i</v>
      </c>
      <c r="L1887" t="str">
        <f t="shared" si="955"/>
        <v>0.0453172316887016-0.103401256880755i</v>
      </c>
      <c r="M1887" t="str">
        <f t="shared" si="956"/>
        <v>0.597340746519815-1.60262225943093i</v>
      </c>
      <c r="N1887" t="str">
        <f t="shared" si="957"/>
        <v>-0.777439673779085i</v>
      </c>
      <c r="O1887" t="str">
        <f t="shared" si="958"/>
        <v>0.712711830668675-0.701456945524746i</v>
      </c>
      <c r="P1887" t="str">
        <f t="shared" si="959"/>
        <v>0.287288169331325+0.701456945524746i</v>
      </c>
      <c r="Q1887" t="str">
        <f t="shared" si="960"/>
        <v>-0.287288169331325+0.0759827282543389i</v>
      </c>
      <c r="R1887" t="str">
        <f t="shared" si="961"/>
        <v>-0.331067669060966-2.52921090328231i</v>
      </c>
      <c r="S1887" t="str">
        <f t="shared" si="962"/>
        <v>0.0806388100534218i</v>
      </c>
      <c r="T1887" t="str">
        <f t="shared" si="963"/>
        <v>0.203952557614826-0.0266969028802363i</v>
      </c>
      <c r="U1887" t="str">
        <f t="shared" si="964"/>
        <v>0.0001-907.900416953198i</v>
      </c>
      <c r="V1887" t="str">
        <f t="shared" si="965"/>
        <v>0.00002-0.0145624549883996i</v>
      </c>
      <c r="W1887" t="str">
        <f t="shared" si="966"/>
        <v>0.0000199993584529566-0.0145622214151024i</v>
      </c>
      <c r="X1887" t="str">
        <f t="shared" si="967"/>
        <v>0.000771806964588878-0.0145212271426229i</v>
      </c>
      <c r="Y1887" t="str">
        <f t="shared" si="968"/>
        <v>0.009+1.10144238434858i</v>
      </c>
      <c r="Z1887" t="str">
        <f t="shared" si="969"/>
        <v>-0.160230005834303-0.00996155074379753i</v>
      </c>
      <c r="AA1887" t="str">
        <f t="shared" si="970"/>
        <v>0.0992487256577033-11.0394669209091i</v>
      </c>
      <c r="AB1887" t="str">
        <f t="shared" si="971"/>
        <v>1.38852331211918-0.181754386628467i</v>
      </c>
      <c r="AC1887" t="str">
        <f t="shared" si="972"/>
        <v>1.53813792606144-2.33384766873286i</v>
      </c>
      <c r="AD1887" t="str">
        <f t="shared" si="973"/>
        <v>0.327661767029781+0.379002594376957i</v>
      </c>
      <c r="AE1887" t="str">
        <f t="shared" si="974"/>
        <v>-0.0487257932669431-0.0639916072273056i</v>
      </c>
      <c r="AF1887" t="str">
        <f t="shared" si="975"/>
        <v>-14.5838631311394-1.90430417275603i</v>
      </c>
      <c r="AG1887" t="str">
        <f t="shared" si="976"/>
        <v>1.01526375395132-0.0129581364841696i</v>
      </c>
      <c r="AH1887" t="str">
        <f t="shared" si="977"/>
        <v>0.566908310883547+1.01784353477444i</v>
      </c>
      <c r="AI1887">
        <f t="shared" si="978"/>
        <v>1.3270480351354841</v>
      </c>
      <c r="AJ1887">
        <f t="shared" si="979"/>
        <v>60.883505114642197</v>
      </c>
      <c r="AK1887"/>
      <c r="AL1887"/>
      <c r="AM1887"/>
      <c r="AN1887"/>
    </row>
    <row r="1888" spans="1:40" x14ac:dyDescent="0.25">
      <c r="A1888"/>
      <c r="B1888">
        <f t="shared" si="945"/>
        <v>175400</v>
      </c>
      <c r="C1888" s="237" t="str">
        <f t="shared" si="948"/>
        <v>-2.48418277524611E-06+0.0139624997917003i</v>
      </c>
      <c r="D1888" s="208" t="str">
        <f t="shared" si="949"/>
        <v>-5.95702500240723+0.107045831736369i</v>
      </c>
      <c r="E1888" t="str">
        <f t="shared" si="950"/>
        <v>2870</v>
      </c>
      <c r="F1888" t="str">
        <f t="shared" si="951"/>
        <v>0.777000777000777</v>
      </c>
      <c r="G1888" t="str">
        <f t="shared" si="946"/>
        <v>0.777000777000777</v>
      </c>
      <c r="H1888" t="str">
        <f t="shared" si="952"/>
        <v>8.62738178095259+2.01040134569516i</v>
      </c>
      <c r="I1888" t="str">
        <f t="shared" si="953"/>
        <v>688.794189299562i</v>
      </c>
      <c r="J1888" t="str">
        <f t="shared" si="947"/>
        <v>-404.814804583656+148.970203120303i</v>
      </c>
      <c r="K1888" t="str">
        <f t="shared" si="954"/>
        <v>0.551466563047363-1.4985669904347i</v>
      </c>
      <c r="L1888" t="str">
        <f t="shared" si="955"/>
        <v>0.0452738890379708-0.103361289965377i</v>
      </c>
      <c r="M1888" t="str">
        <f t="shared" si="956"/>
        <v>0.596740452085334-1.60192828040008i</v>
      </c>
      <c r="N1888" t="str">
        <f t="shared" si="957"/>
        <v>-0.777883164751007i</v>
      </c>
      <c r="O1888" t="str">
        <f t="shared" si="958"/>
        <v>0.712400670766748-0.701772957794105i</v>
      </c>
      <c r="P1888" t="str">
        <f t="shared" si="959"/>
        <v>0.287599329233252+0.701772957794105i</v>
      </c>
      <c r="Q1888" t="str">
        <f t="shared" si="960"/>
        <v>-0.287599329233252+0.0761102069569021i</v>
      </c>
      <c r="R1888" t="str">
        <f t="shared" si="961"/>
        <v>-0.331065052169613-2.52771934263218i</v>
      </c>
      <c r="S1888" t="str">
        <f t="shared" si="962"/>
        <v>0.0806848105155174i</v>
      </c>
      <c r="T1888" t="str">
        <f t="shared" si="963"/>
        <v>0.203948556196686-0.0267119210026151i</v>
      </c>
      <c r="U1888" t="str">
        <f t="shared" si="964"/>
        <v>0.0001-907.382799839768i</v>
      </c>
      <c r="V1888" t="str">
        <f t="shared" si="965"/>
        <v>0.00002-0.0145541525625225i</v>
      </c>
      <c r="W1888" t="str">
        <f t="shared" si="966"/>
        <v>0.0000199993584529565-0.0145539191223918i</v>
      </c>
      <c r="X1888" t="str">
        <f t="shared" si="967"/>
        <v>0.000770952246493218-0.0145129924479709i</v>
      </c>
      <c r="Y1888" t="str">
        <f t="shared" si="968"/>
        <v>0.009+1.1020707028793i</v>
      </c>
      <c r="Z1888" t="str">
        <f t="shared" si="969"/>
        <v>-0.160045522562588-0.00994450594428994i</v>
      </c>
      <c r="AA1888" t="str">
        <f t="shared" si="970"/>
        <v>0.0991239179305523-11.0330066623982i</v>
      </c>
      <c r="AB1888" t="str">
        <f t="shared" si="971"/>
        <v>1.38849607018393-0.181856631058599i</v>
      </c>
      <c r="AC1888" t="str">
        <f t="shared" si="972"/>
        <v>1.53725049236921-2.33279233028464i</v>
      </c>
      <c r="AD1888" t="str">
        <f t="shared" si="973"/>
        <v>0.327825834275308+0.379178906561707i</v>
      </c>
      <c r="AE1888" t="str">
        <f t="shared" si="974"/>
        <v>-0.0486963100658558-0.0639459522030217i</v>
      </c>
      <c r="AF1888" t="str">
        <f t="shared" si="975"/>
        <v>-14.5844067833598-1.90335551395879i</v>
      </c>
      <c r="AG1888" t="str">
        <f t="shared" si="976"/>
        <v>1.01526184319601-0.0129571344717595i</v>
      </c>
      <c r="AH1888" t="str">
        <f t="shared" si="977"/>
        <v>0.566667569187002+1.01711943984367i</v>
      </c>
      <c r="AI1888">
        <f t="shared" si="978"/>
        <v>1.3214568471851558</v>
      </c>
      <c r="AJ1888">
        <f t="shared" si="979"/>
        <v>60.876516593176355</v>
      </c>
      <c r="AK1888"/>
      <c r="AL1888"/>
      <c r="AM1888"/>
      <c r="AN1888"/>
    </row>
    <row r="1889" spans="1:40" x14ac:dyDescent="0.25">
      <c r="A1889"/>
      <c r="B1889">
        <f t="shared" si="945"/>
        <v>175500</v>
      </c>
      <c r="C1889" s="237" t="str">
        <f t="shared" si="948"/>
        <v>-2.48135260436026E-06+0.0139545439518665i</v>
      </c>
      <c r="D1889" s="208" t="str">
        <f t="shared" si="949"/>
        <v>-5.95702498070926+0.10698483696431i</v>
      </c>
      <c r="E1889" t="str">
        <f t="shared" si="950"/>
        <v>2870</v>
      </c>
      <c r="F1889" t="str">
        <f t="shared" si="951"/>
        <v>0.777000777000777</v>
      </c>
      <c r="G1889" t="str">
        <f t="shared" si="946"/>
        <v>0.777000777000777</v>
      </c>
      <c r="H1889" t="str">
        <f t="shared" si="952"/>
        <v>8.62792459975626+2.00939255779967i</v>
      </c>
      <c r="I1889" t="str">
        <f t="shared" si="953"/>
        <v>689.186888381261i</v>
      </c>
      <c r="J1889" t="str">
        <f t="shared" si="947"/>
        <v>-405.277667168893+149.055134821056i</v>
      </c>
      <c r="K1889" t="str">
        <f t="shared" si="954"/>
        <v>0.550910417308313-1.49791343326613i</v>
      </c>
      <c r="L1889" t="str">
        <f t="shared" si="955"/>
        <v>0.0452306045692632-0.103321343126211i</v>
      </c>
      <c r="M1889" t="str">
        <f t="shared" si="956"/>
        <v>0.596141021877576-1.60123477639234i</v>
      </c>
      <c r="N1889" t="str">
        <f t="shared" si="957"/>
        <v>-0.778326655722929i</v>
      </c>
      <c r="O1889" t="str">
        <f t="shared" si="958"/>
        <v>0.712089370746838-0.702088832035785i</v>
      </c>
      <c r="P1889" t="str">
        <f t="shared" si="959"/>
        <v>0.287910629253162+0.702088832035785i</v>
      </c>
      <c r="Q1889" t="str">
        <f t="shared" si="960"/>
        <v>-0.287910629253162+0.076237823687144i</v>
      </c>
      <c r="R1889" t="str">
        <f t="shared" si="961"/>
        <v>-0.331062433713895-2.52622945312365i</v>
      </c>
      <c r="S1889" t="str">
        <f t="shared" si="962"/>
        <v>0.0807308109776128i</v>
      </c>
      <c r="T1889" t="str">
        <f t="shared" si="963"/>
        <v>0.203944552466204-0.0267269387579449i</v>
      </c>
      <c r="U1889" t="str">
        <f t="shared" si="964"/>
        <v>0.0001-906.86577260339i</v>
      </c>
      <c r="V1889" t="str">
        <f t="shared" si="965"/>
        <v>0.00002-0.0145458595980994i</v>
      </c>
      <c r="W1889" t="str">
        <f t="shared" si="966"/>
        <v>0.0000199993584529565-0.0145456262909835i</v>
      </c>
      <c r="X1889" t="str">
        <f t="shared" si="967"/>
        <v>0.000770098983841906-0.0145047670623194i</v>
      </c>
      <c r="Y1889" t="str">
        <f t="shared" si="968"/>
        <v>0.009+1.10269902141002i</v>
      </c>
      <c r="Z1889" t="str">
        <f t="shared" si="969"/>
        <v>-0.159861358750382-0.0099275005924942i</v>
      </c>
      <c r="AA1889" t="str">
        <f t="shared" si="970"/>
        <v>0.0989993506447946-11.0265540537498i</v>
      </c>
      <c r="AB1889" t="str">
        <f t="shared" si="971"/>
        <v>1.38846881250609-0.181958872989835i</v>
      </c>
      <c r="AC1889" t="str">
        <f t="shared" si="972"/>
        <v>1.53636434142804-2.33173769700478i</v>
      </c>
      <c r="AD1889" t="str">
        <f t="shared" si="973"/>
        <v>0.32798997909547+0.379355150201643i</v>
      </c>
      <c r="AE1889" t="str">
        <f t="shared" si="974"/>
        <v>-0.0486668752363187-0.0639003504719923i</v>
      </c>
      <c r="AF1889" t="str">
        <f t="shared" si="975"/>
        <v>-14.5849495804655-1.90240772083536i</v>
      </c>
      <c r="AG1889" t="str">
        <f t="shared" si="976"/>
        <v>1.01525993212846-0.0129561368185837i</v>
      </c>
      <c r="AH1889" t="str">
        <f t="shared" si="977"/>
        <v>0.566427192710577+1.0163962001827i</v>
      </c>
      <c r="AI1889">
        <f t="shared" si="978"/>
        <v>1.3158690913702962</v>
      </c>
      <c r="AJ1889">
        <f t="shared" si="979"/>
        <v>60.869523858166353</v>
      </c>
      <c r="AK1889"/>
      <c r="AL1889"/>
      <c r="AM1889"/>
      <c r="AN1889"/>
    </row>
    <row r="1890" spans="1:40" x14ac:dyDescent="0.25">
      <c r="A1890"/>
      <c r="B1890">
        <f t="shared" si="945"/>
        <v>175600</v>
      </c>
      <c r="C1890" s="237" t="str">
        <f t="shared" si="948"/>
        <v>-2.47852726724121E-06+0.0139465971733527i</v>
      </c>
      <c r="D1890" s="208" t="str">
        <f t="shared" si="949"/>
        <v>-5.95702495904834+0.106923911662371i</v>
      </c>
      <c r="E1890" t="str">
        <f t="shared" si="950"/>
        <v>2870</v>
      </c>
      <c r="F1890" t="str">
        <f t="shared" si="951"/>
        <v>0.777000777000777</v>
      </c>
      <c r="G1890" t="str">
        <f t="shared" si="946"/>
        <v>0.777000777000777</v>
      </c>
      <c r="H1890" t="str">
        <f t="shared" si="952"/>
        <v>8.62846656516019+2.00838470401024i</v>
      </c>
      <c r="I1890" t="str">
        <f t="shared" si="953"/>
        <v>689.57958746296i</v>
      </c>
      <c r="J1890" t="str">
        <f t="shared" si="947"/>
        <v>-405.740793568656+149.140066521809i</v>
      </c>
      <c r="K1890" t="str">
        <f t="shared" si="954"/>
        <v>0.550355076135851-1.49726033079947i</v>
      </c>
      <c r="L1890" t="str">
        <f t="shared" si="955"/>
        <v>0.0451873781865545-0.10328141637097i</v>
      </c>
      <c r="M1890" t="str">
        <f t="shared" si="956"/>
        <v>0.595542454322405-1.60054174717044i</v>
      </c>
      <c r="N1890" t="str">
        <f t="shared" si="957"/>
        <v>-0.778770146694851i</v>
      </c>
      <c r="O1890" t="str">
        <f t="shared" si="958"/>
        <v>0.711777930670172-0.702404568187657i</v>
      </c>
      <c r="P1890" t="str">
        <f t="shared" si="959"/>
        <v>0.288222069329828+0.702404568187657i</v>
      </c>
      <c r="Q1890" t="str">
        <f t="shared" si="960"/>
        <v>-0.288222069329828+0.0763655785071941i</v>
      </c>
      <c r="R1890" t="str">
        <f t="shared" si="961"/>
        <v>-0.331059813693677-2.52474123190105i</v>
      </c>
      <c r="S1890" t="str">
        <f t="shared" si="962"/>
        <v>0.0807768114397084i</v>
      </c>
      <c r="T1890" t="str">
        <f t="shared" si="963"/>
        <v>0.203940546423328-0.0267419561459991i</v>
      </c>
      <c r="U1890" t="str">
        <f t="shared" si="964"/>
        <v>0.0001-906.349334236302i</v>
      </c>
      <c r="V1890" t="str">
        <f t="shared" si="965"/>
        <v>0.00002-0.0145375760789661i</v>
      </c>
      <c r="W1890" t="str">
        <f t="shared" si="966"/>
        <v>0.0000199993584529565-0.0145373429047136i</v>
      </c>
      <c r="X1890" t="str">
        <f t="shared" si="967"/>
        <v>0.000769247173335259-0.0144965509699352i</v>
      </c>
      <c r="Y1890" t="str">
        <f t="shared" si="968"/>
        <v>0.009+1.10332733994074i</v>
      </c>
      <c r="Z1890" t="str">
        <f t="shared" si="969"/>
        <v>-0.159677513658199-0.009910534573672i</v>
      </c>
      <c r="AA1890" t="str">
        <f t="shared" si="970"/>
        <v>0.0988750231736276-11.0201090812295i</v>
      </c>
      <c r="AB1890" t="str">
        <f t="shared" si="971"/>
        <v>1.38844153908531-0.182061112420633i</v>
      </c>
      <c r="AC1890" t="str">
        <f t="shared" si="972"/>
        <v>1.53547947090453-2.33068376853927i</v>
      </c>
      <c r="AD1890" t="str">
        <f t="shared" si="973"/>
        <v>0.328154201463826+0.379531325264658i</v>
      </c>
      <c r="AE1890" t="str">
        <f t="shared" si="974"/>
        <v>-0.0486374886654087-0.0638548019327649i</v>
      </c>
      <c r="AF1890" t="str">
        <f t="shared" si="975"/>
        <v>-14.5854915242085-1.90146079234787i</v>
      </c>
      <c r="AG1890" t="str">
        <f t="shared" si="976"/>
        <v>1.01525802074753-0.0129551435157924i</v>
      </c>
      <c r="AH1890" t="str">
        <f t="shared" si="977"/>
        <v>0.566187180633072+1.01567381415864i</v>
      </c>
      <c r="AI1890">
        <f t="shared" si="978"/>
        <v>1.3102847629794567</v>
      </c>
      <c r="AJ1890">
        <f t="shared" si="979"/>
        <v>60.862526914533852</v>
      </c>
      <c r="AK1890"/>
      <c r="AL1890"/>
      <c r="AM1890"/>
      <c r="AN1890"/>
    </row>
    <row r="1891" spans="1:40" x14ac:dyDescent="0.25">
      <c r="A1891"/>
      <c r="B1891">
        <f t="shared" si="945"/>
        <v>175700</v>
      </c>
      <c r="C1891" s="237" t="str">
        <f t="shared" si="948"/>
        <v>-0.0000024757067528875+0.0139386594406873i</v>
      </c>
      <c r="D1891" s="208" t="str">
        <f t="shared" si="949"/>
        <v>-5.9570249374244+0.106863055711936i</v>
      </c>
      <c r="E1891" t="str">
        <f t="shared" si="950"/>
        <v>2870</v>
      </c>
      <c r="F1891" t="str">
        <f t="shared" si="951"/>
        <v>0.777000777000777</v>
      </c>
      <c r="G1891" t="str">
        <f t="shared" si="946"/>
        <v>0.777000777000777</v>
      </c>
      <c r="H1891" t="str">
        <f t="shared" si="952"/>
        <v>8.62900767891218+2.00737778317175i</v>
      </c>
      <c r="I1891" t="str">
        <f t="shared" si="953"/>
        <v>689.972286544658i</v>
      </c>
      <c r="J1891" t="str">
        <f t="shared" si="947"/>
        <v>-406.204183782945+149.224998222562i</v>
      </c>
      <c r="K1891" t="str">
        <f t="shared" si="954"/>
        <v>0.54980053805505-1.4966076827891i</v>
      </c>
      <c r="L1891" t="str">
        <f t="shared" si="955"/>
        <v>0.0451442097939968-0.103241509707274i</v>
      </c>
      <c r="M1891" t="str">
        <f t="shared" si="956"/>
        <v>0.594944747849047-1.59984919249637i</v>
      </c>
      <c r="N1891" t="str">
        <f t="shared" si="957"/>
        <v>-0.779213637666773i</v>
      </c>
      <c r="O1891" t="str">
        <f t="shared" si="958"/>
        <v>0.711466350598005-0.70272016618762i</v>
      </c>
      <c r="P1891" t="str">
        <f t="shared" si="959"/>
        <v>0.288533649401995+0.70272016618762i</v>
      </c>
      <c r="Q1891" t="str">
        <f t="shared" si="960"/>
        <v>-0.288533649401995+0.076493471479153i</v>
      </c>
      <c r="R1891" t="str">
        <f t="shared" si="961"/>
        <v>-0.33105719210883-2.52325467611519i</v>
      </c>
      <c r="S1891" t="str">
        <f t="shared" si="962"/>
        <v>0.0808228119018038i</v>
      </c>
      <c r="T1891" t="str">
        <f t="shared" si="963"/>
        <v>0.203936538068005-0.0267569731665513i</v>
      </c>
      <c r="U1891" t="str">
        <f t="shared" si="964"/>
        <v>0.0001-905.833483733044i</v>
      </c>
      <c r="V1891" t="str">
        <f t="shared" si="965"/>
        <v>0.00002-0.0145293019889951i</v>
      </c>
      <c r="W1891" t="str">
        <f t="shared" si="966"/>
        <v>0.0000199993584529566-0.0145290689474547i</v>
      </c>
      <c r="X1891" t="str">
        <f t="shared" si="967"/>
        <v>0.0007683968116829-0.0144883441551201i</v>
      </c>
      <c r="Y1891" t="str">
        <f t="shared" si="968"/>
        <v>0.009+1.10395565847145i</v>
      </c>
      <c r="Z1891" t="str">
        <f t="shared" si="969"/>
        <v>-0.159493986548694-0.00989360777348664i</v>
      </c>
      <c r="AA1891" t="str">
        <f t="shared" si="970"/>
        <v>0.0987509348923095-11.013671731136i</v>
      </c>
      <c r="AB1891" t="str">
        <f t="shared" si="971"/>
        <v>1.38841424992123-0.182163349349452i</v>
      </c>
      <c r="AC1891" t="str">
        <f t="shared" si="972"/>
        <v>1.53459587847026-2.32963054453298i</v>
      </c>
      <c r="AD1891" t="str">
        <f t="shared" si="973"/>
        <v>0.328318501353937+0.379707431718653i</v>
      </c>
      <c r="AE1891" t="str">
        <f t="shared" si="974"/>
        <v>-0.0486081502405298-0.0638093064841487i</v>
      </c>
      <c r="AF1891" t="str">
        <f t="shared" si="975"/>
        <v>-14.5860326163366-1.90051472745981i</v>
      </c>
      <c r="AG1891" t="str">
        <f t="shared" si="976"/>
        <v>1.0152561090521-0.0129541545545569i</v>
      </c>
      <c r="AH1891" t="str">
        <f t="shared" si="977"/>
        <v>0.565947532135539+1.01495228014284i</v>
      </c>
      <c r="AI1891">
        <f t="shared" si="978"/>
        <v>1.3047038573106595</v>
      </c>
      <c r="AJ1891">
        <f t="shared" si="979"/>
        <v>60.855525767194393</v>
      </c>
      <c r="AK1891"/>
      <c r="AL1891"/>
      <c r="AM1891"/>
      <c r="AN1891"/>
    </row>
    <row r="1892" spans="1:40" x14ac:dyDescent="0.25">
      <c r="A1892"/>
      <c r="B1892">
        <f t="shared" si="945"/>
        <v>175800</v>
      </c>
      <c r="C1892" s="237" t="str">
        <f t="shared" si="948"/>
        <v>-2.47289105032896E-06+0.0139307307384337i</v>
      </c>
      <c r="D1892" s="208" t="str">
        <f t="shared" si="949"/>
        <v>-5.95702491583734+0.106802268994658i</v>
      </c>
      <c r="E1892" t="str">
        <f t="shared" si="950"/>
        <v>2870</v>
      </c>
      <c r="F1892" t="str">
        <f t="shared" si="951"/>
        <v>0.777000777000777</v>
      </c>
      <c r="G1892" t="str">
        <f t="shared" si="946"/>
        <v>0.777000777000777</v>
      </c>
      <c r="H1892" t="str">
        <f t="shared" si="952"/>
        <v>8.6295479427556+2.00637179413053i</v>
      </c>
      <c r="I1892" t="str">
        <f t="shared" si="953"/>
        <v>690.364985626357i</v>
      </c>
      <c r="J1892" t="str">
        <f t="shared" si="947"/>
        <v>-406.667837811759+149.309929923314i</v>
      </c>
      <c r="K1892" t="str">
        <f t="shared" si="954"/>
        <v>0.549246801594162-1.49595548898885i</v>
      </c>
      <c r="L1892" t="str">
        <f t="shared" si="955"/>
        <v>0.0451010992959187-0.103201623142646i</v>
      </c>
      <c r="M1892" t="str">
        <f t="shared" si="956"/>
        <v>0.594347900890081-1.5991571121315i</v>
      </c>
      <c r="N1892" t="str">
        <f t="shared" si="957"/>
        <v>-0.779657128638695i</v>
      </c>
      <c r="O1892" t="str">
        <f t="shared" si="958"/>
        <v>0.711154630591621-0.703035625973603i</v>
      </c>
      <c r="P1892" t="str">
        <f t="shared" si="959"/>
        <v>0.288845369408379+0.703035625973603i</v>
      </c>
      <c r="Q1892" t="str">
        <f t="shared" si="960"/>
        <v>-0.288845369408379+0.0766215026650919i</v>
      </c>
      <c r="R1892" t="str">
        <f t="shared" si="961"/>
        <v>-0.331054568959241-2.52176978292342i</v>
      </c>
      <c r="S1892" t="str">
        <f t="shared" si="962"/>
        <v>0.0808688123638994i</v>
      </c>
      <c r="T1892" t="str">
        <f t="shared" si="963"/>
        <v>0.203932527400185-0.0267719898193765i</v>
      </c>
      <c r="U1892" t="str">
        <f t="shared" si="964"/>
        <v>0.0001-905.318220090418i</v>
      </c>
      <c r="V1892" t="str">
        <f t="shared" si="965"/>
        <v>0.00002-0.0145210373120958i</v>
      </c>
      <c r="W1892" t="str">
        <f t="shared" si="966"/>
        <v>0.0000199993584529566-0.0145208044031164i</v>
      </c>
      <c r="X1892" t="str">
        <f t="shared" si="967"/>
        <v>0.000767547895603795-0.0144801466022118i</v>
      </c>
      <c r="Y1892" t="str">
        <f t="shared" si="968"/>
        <v>0.009+1.10458397700217i</v>
      </c>
      <c r="Z1892" t="str">
        <f t="shared" si="969"/>
        <v>-0.159310776686666-0.00987672007800221i</v>
      </c>
      <c r="AA1892" t="str">
        <f t="shared" si="970"/>
        <v>0.0986270851781512-11.0072419898013i</v>
      </c>
      <c r="AB1892" t="str">
        <f t="shared" si="971"/>
        <v>1.38838694501351-0.18226558377476i</v>
      </c>
      <c r="AC1892" t="str">
        <f t="shared" si="972"/>
        <v>1.53371356180176-2.32857802462991i</v>
      </c>
      <c r="AD1892" t="str">
        <f t="shared" si="973"/>
        <v>0.328482878739335+0.379883469531539i</v>
      </c>
      <c r="AE1892" t="str">
        <f t="shared" si="974"/>
        <v>-0.0485788598494122-0.0637638640252198i</v>
      </c>
      <c r="AF1892" t="str">
        <f t="shared" si="975"/>
        <v>-14.5865728585929-1.89956952513587i</v>
      </c>
      <c r="AG1892" t="str">
        <f t="shared" si="976"/>
        <v>1.01525419704103-0.012953169926069i</v>
      </c>
      <c r="AH1892" t="str">
        <f t="shared" si="977"/>
        <v>0.565708246401275+1.01423159651087i</v>
      </c>
      <c r="AI1892">
        <f t="shared" si="978"/>
        <v>1.2991263696713369</v>
      </c>
      <c r="AJ1892">
        <f t="shared" si="979"/>
        <v>60.848520421057124</v>
      </c>
      <c r="AK1892"/>
      <c r="AL1892"/>
      <c r="AM1892"/>
      <c r="AN1892"/>
    </row>
    <row r="1893" spans="1:40" x14ac:dyDescent="0.25">
      <c r="A1893"/>
      <c r="B1893">
        <f t="shared" si="945"/>
        <v>175900</v>
      </c>
      <c r="C1893" s="237" t="str">
        <f t="shared" si="948"/>
        <v>-2.47008014862652E-06+0.0139228110511901i</v>
      </c>
      <c r="D1893" s="208" t="str">
        <f t="shared" si="949"/>
        <v>-5.9570248942871+0.106741551392457i</v>
      </c>
      <c r="E1893" t="str">
        <f t="shared" si="950"/>
        <v>2870</v>
      </c>
      <c r="F1893" t="str">
        <f t="shared" si="951"/>
        <v>0.777000777000777</v>
      </c>
      <c r="G1893" t="str">
        <f t="shared" si="946"/>
        <v>0.777000777000777</v>
      </c>
      <c r="H1893" t="str">
        <f t="shared" si="952"/>
        <v>8.63008735842957+2.00536673573449i</v>
      </c>
      <c r="I1893" t="str">
        <f t="shared" si="953"/>
        <v>690.757684708056i</v>
      </c>
      <c r="J1893" t="str">
        <f t="shared" si="947"/>
        <v>-407.131755655099+149.394861624067i</v>
      </c>
      <c r="K1893" t="str">
        <f t="shared" si="954"/>
        <v>0.548693865284608-1.49530374915196i</v>
      </c>
      <c r="L1893" t="str">
        <f t="shared" si="955"/>
        <v>0.0450580465968254-0.103161756684517i</v>
      </c>
      <c r="M1893" t="str">
        <f t="shared" si="956"/>
        <v>0.593751911881433-1.59846550583648i</v>
      </c>
      <c r="N1893" t="str">
        <f t="shared" si="957"/>
        <v>-0.780100619610617i</v>
      </c>
      <c r="O1893" t="str">
        <f t="shared" si="958"/>
        <v>0.710842770712329-0.703350947483559i</v>
      </c>
      <c r="P1893" t="str">
        <f t="shared" si="959"/>
        <v>0.289157229287671+0.703350947483559i</v>
      </c>
      <c r="Q1893" t="str">
        <f t="shared" si="960"/>
        <v>-0.289157229287671+0.0767496721270581i</v>
      </c>
      <c r="R1893" t="str">
        <f t="shared" si="961"/>
        <v>-0.331051944244778-2.52028654948951i</v>
      </c>
      <c r="S1893" t="str">
        <f t="shared" si="962"/>
        <v>0.0809148128259947i</v>
      </c>
      <c r="T1893" t="str">
        <f t="shared" si="963"/>
        <v>0.203928514419816-0.0267870061042478i</v>
      </c>
      <c r="U1893" t="str">
        <f t="shared" si="964"/>
        <v>0.0001-904.803542307534i</v>
      </c>
      <c r="V1893" t="str">
        <f t="shared" si="965"/>
        <v>0.00002-0.014512782032214i</v>
      </c>
      <c r="W1893" t="str">
        <f t="shared" si="966"/>
        <v>0.0000199993584529566-0.0145125492556451i</v>
      </c>
      <c r="X1893" t="str">
        <f t="shared" si="967"/>
        <v>0.000766700421826195-0.0144719582955827i</v>
      </c>
      <c r="Y1893" t="str">
        <f t="shared" si="968"/>
        <v>0.009+1.10521229553289i</v>
      </c>
      <c r="Z1893" t="str">
        <f t="shared" si="969"/>
        <v>-0.159127883339044-0.00985987137368171i</v>
      </c>
      <c r="AA1893" t="str">
        <f t="shared" si="970"/>
        <v>0.0985034734105122-11.0008198435904i</v>
      </c>
      <c r="AB1893" t="str">
        <f t="shared" si="971"/>
        <v>1.38835962436179-0.182367815695012i</v>
      </c>
      <c r="AC1893" t="str">
        <f t="shared" si="972"/>
        <v>1.53283251858058-2.32752620847297i</v>
      </c>
      <c r="AD1893" t="str">
        <f t="shared" si="973"/>
        <v>0.328647333593549+0.380059438671223i</v>
      </c>
      <c r="AE1893" t="str">
        <f t="shared" si="974"/>
        <v>-0.0485496173801101-0.0637184744553127i</v>
      </c>
      <c r="AF1893" t="str">
        <f t="shared" si="975"/>
        <v>-14.5871122527167-1.89862518434203i</v>
      </c>
      <c r="AG1893" t="str">
        <f t="shared" si="976"/>
        <v>1.0152522847132-0.0129521896215413i</v>
      </c>
      <c r="AH1893" t="str">
        <f t="shared" si="977"/>
        <v>0.565469322615828+1.01351176164249i</v>
      </c>
      <c r="AI1893">
        <f t="shared" si="978"/>
        <v>1.2935522953782574</v>
      </c>
      <c r="AJ1893">
        <f t="shared" si="979"/>
        <v>60.841510881023915</v>
      </c>
      <c r="AK1893"/>
      <c r="AL1893"/>
      <c r="AM1893"/>
      <c r="AN1893"/>
    </row>
    <row r="1894" spans="1:40" x14ac:dyDescent="0.25">
      <c r="A1894"/>
      <c r="B1894">
        <f t="shared" si="945"/>
        <v>176000</v>
      </c>
      <c r="C1894" s="237" t="str">
        <f t="shared" si="948"/>
        <v>-2.46727403687236E-06+0.0139149003635904i</v>
      </c>
      <c r="D1894" s="208" t="str">
        <f t="shared" si="949"/>
        <v>-5.95702487277358+0.106680902787526i</v>
      </c>
      <c r="E1894" t="str">
        <f t="shared" si="950"/>
        <v>2870</v>
      </c>
      <c r="F1894" t="str">
        <f t="shared" si="951"/>
        <v>0.777000777000777</v>
      </c>
      <c r="G1894" t="str">
        <f t="shared" si="946"/>
        <v>0.777000777000777</v>
      </c>
      <c r="H1894" t="str">
        <f t="shared" si="952"/>
        <v>8.63062592766878+2.00436260683305i</v>
      </c>
      <c r="I1894" t="str">
        <f t="shared" si="953"/>
        <v>691.150383789754i</v>
      </c>
      <c r="J1894" t="str">
        <f t="shared" si="947"/>
        <v>-407.595937312964+149.47979332482i</v>
      </c>
      <c r="K1894" t="str">
        <f t="shared" si="954"/>
        <v>0.548141727660966-1.49465246303108i</v>
      </c>
      <c r="L1894" t="str">
        <f t="shared" si="955"/>
        <v>0.045015051601399-0.103121910340222i</v>
      </c>
      <c r="M1894" t="str">
        <f t="shared" si="956"/>
        <v>0.593156779262365-1.5977743733713i</v>
      </c>
      <c r="N1894" t="str">
        <f t="shared" si="957"/>
        <v>-0.780544110582538i</v>
      </c>
      <c r="O1894" t="str">
        <f t="shared" si="958"/>
        <v>0.710530771021468-0.703666130655468i</v>
      </c>
      <c r="P1894" t="str">
        <f t="shared" si="959"/>
        <v>0.289469228978532+0.703666130655468i</v>
      </c>
      <c r="Q1894" t="str">
        <f t="shared" si="960"/>
        <v>-0.289469228978532+0.07687797992707i</v>
      </c>
      <c r="R1894" t="str">
        <f t="shared" si="961"/>
        <v>-0.331049317965317-2.51880497298367i</v>
      </c>
      <c r="S1894" t="str">
        <f t="shared" si="962"/>
        <v>0.0809608132880903i</v>
      </c>
      <c r="T1894" t="str">
        <f t="shared" si="963"/>
        <v>0.203924499126844-0.0268020220209397i</v>
      </c>
      <c r="U1894" t="str">
        <f t="shared" si="964"/>
        <v>0.0001-904.289449385767i</v>
      </c>
      <c r="V1894" t="str">
        <f t="shared" si="965"/>
        <v>0.00002-0.0145045361333321i</v>
      </c>
      <c r="W1894" t="str">
        <f t="shared" si="966"/>
        <v>0.0000199993584529566-0.014504303489023i</v>
      </c>
      <c r="X1894" t="str">
        <f t="shared" si="967"/>
        <v>0.000765854387087536-0.0144637792196402i</v>
      </c>
      <c r="Y1894" t="str">
        <f t="shared" si="968"/>
        <v>0.009+1.10584061406361i</v>
      </c>
      <c r="Z1894" t="str">
        <f t="shared" si="969"/>
        <v>-0.158945305774873-0.00984306154738456i</v>
      </c>
      <c r="AA1894" t="str">
        <f t="shared" si="970"/>
        <v>0.0983800989707871-10.9944052789011i</v>
      </c>
      <c r="AB1894" t="str">
        <f t="shared" si="971"/>
        <v>1.38833228796571-0.182470045108672i</v>
      </c>
      <c r="AC1894" t="str">
        <f t="shared" si="972"/>
        <v>1.53195274649315-2.32647509570407i</v>
      </c>
      <c r="AD1894" t="str">
        <f t="shared" si="973"/>
        <v>0.328811865890096+0.38023533910563i</v>
      </c>
      <c r="AE1894" t="str">
        <f t="shared" si="974"/>
        <v>-0.0485204227210006-0.0636731376740236i</v>
      </c>
      <c r="AF1894" t="str">
        <f t="shared" si="975"/>
        <v>-14.5876508004424-1.89768170404552i</v>
      </c>
      <c r="AG1894" t="str">
        <f t="shared" si="976"/>
        <v>1.0152503720675-0.0129512136322066i</v>
      </c>
      <c r="AH1894" t="str">
        <f t="shared" si="977"/>
        <v>0.565230759966937+1.0127927739216i</v>
      </c>
      <c r="AI1894">
        <f t="shared" si="978"/>
        <v>1.2879816297570539</v>
      </c>
      <c r="AJ1894">
        <f t="shared" si="979"/>
        <v>60.834497151990689</v>
      </c>
      <c r="AK1894"/>
      <c r="AL1894"/>
      <c r="AM1894"/>
      <c r="AN1894"/>
    </row>
    <row r="1895" spans="1:40" x14ac:dyDescent="0.25">
      <c r="A1895"/>
      <c r="B1895">
        <f t="shared" si="945"/>
        <v>176100</v>
      </c>
      <c r="C1895" s="237" t="str">
        <f t="shared" si="948"/>
        <v>-2.46447270418944E-06+0.0139069986603029i</v>
      </c>
      <c r="D1895" s="208" t="str">
        <f t="shared" si="949"/>
        <v>-5.95702485129669+0.106620323062322i</v>
      </c>
      <c r="E1895" t="str">
        <f t="shared" si="950"/>
        <v>2870</v>
      </c>
      <c r="F1895" t="str">
        <f t="shared" si="951"/>
        <v>0.777000777000777</v>
      </c>
      <c r="G1895" t="str">
        <f t="shared" si="946"/>
        <v>0.777000777000777</v>
      </c>
      <c r="H1895" t="str">
        <f t="shared" si="952"/>
        <v>8.63116365220362+2.00335940627716i</v>
      </c>
      <c r="I1895" t="str">
        <f t="shared" si="953"/>
        <v>691.543082871453i</v>
      </c>
      <c r="J1895" t="str">
        <f t="shared" si="947"/>
        <v>-408.060382785356+149.564725025573i</v>
      </c>
      <c r="K1895" t="str">
        <f t="shared" si="954"/>
        <v>0.547590387260963-1.49400163037831i</v>
      </c>
      <c r="L1895" t="str">
        <f t="shared" si="955"/>
        <v>0.0449721142144964-0.103082084117006i</v>
      </c>
      <c r="M1895" t="str">
        <f t="shared" si="956"/>
        <v>0.592562501475459-1.59708371449532i</v>
      </c>
      <c r="N1895" t="str">
        <f t="shared" si="957"/>
        <v>-0.78098760155446i</v>
      </c>
      <c r="O1895" t="str">
        <f t="shared" si="958"/>
        <v>0.710218631580403-0.70398117542734i</v>
      </c>
      <c r="P1895" t="str">
        <f t="shared" si="959"/>
        <v>0.289781368419597+0.70398117542734i</v>
      </c>
      <c r="Q1895" t="str">
        <f t="shared" si="960"/>
        <v>-0.289781368419597+0.0770064261271201i</v>
      </c>
      <c r="R1895" t="str">
        <f t="shared" si="961"/>
        <v>-0.331046690120723-2.51732505058257i</v>
      </c>
      <c r="S1895" t="str">
        <f t="shared" si="962"/>
        <v>0.0810068137501859i</v>
      </c>
      <c r="T1895" t="str">
        <f t="shared" si="963"/>
        <v>0.20392048152122-0.0268170375692249i</v>
      </c>
      <c r="U1895" t="str">
        <f t="shared" si="964"/>
        <v>0.0001-903.77594032876i</v>
      </c>
      <c r="V1895" t="str">
        <f t="shared" si="965"/>
        <v>0.00002-0.0144962995994687i</v>
      </c>
      <c r="W1895" t="str">
        <f t="shared" si="966"/>
        <v>0.0000199993584529565-0.0144960670872694i</v>
      </c>
      <c r="X1895" t="str">
        <f t="shared" si="967"/>
        <v>0.000765009788134528-0.014455609358827i</v>
      </c>
      <c r="Y1895" t="str">
        <f t="shared" si="968"/>
        <v>0.009+1.10646893259433i</v>
      </c>
      <c r="Z1895" t="str">
        <f t="shared" si="969"/>
        <v>-0.15876304326532-0.00982629048636628i</v>
      </c>
      <c r="AA1895" t="str">
        <f t="shared" si="970"/>
        <v>0.0982569612424004-10.9879982821639i</v>
      </c>
      <c r="AB1895" t="str">
        <f t="shared" si="971"/>
        <v>1.38830493582494-0.182572272014194i</v>
      </c>
      <c r="AC1895" t="str">
        <f t="shared" si="972"/>
        <v>1.53107424323087-2.32542468596427i</v>
      </c>
      <c r="AD1895" t="str">
        <f t="shared" si="973"/>
        <v>0.328976475602462+0.380411170802688i</v>
      </c>
      <c r="AE1895" t="str">
        <f t="shared" si="974"/>
        <v>-0.0484912757607805-0.0636278535812092i</v>
      </c>
      <c r="AF1895" t="str">
        <f t="shared" si="975"/>
        <v>-14.5881885035003-1.89673908321484i</v>
      </c>
      <c r="AG1895" t="str">
        <f t="shared" si="976"/>
        <v>1.01524845910279-0.0129502419493178i</v>
      </c>
      <c r="AH1895" t="str">
        <f t="shared" si="977"/>
        <v>0.564992557644555+1.01207463173628i</v>
      </c>
      <c r="AI1895">
        <f t="shared" si="978"/>
        <v>1.282414368142679</v>
      </c>
      <c r="AJ1895">
        <f t="shared" si="979"/>
        <v>60.827479238847509</v>
      </c>
      <c r="AK1895"/>
      <c r="AL1895"/>
      <c r="AM1895"/>
      <c r="AN1895"/>
    </row>
    <row r="1896" spans="1:40" x14ac:dyDescent="0.25">
      <c r="A1896"/>
      <c r="B1896">
        <f t="shared" si="945"/>
        <v>176200</v>
      </c>
      <c r="C1896" s="237" t="str">
        <f t="shared" si="948"/>
        <v>-2.46167613973165E-06+0.0138991059260308i</v>
      </c>
      <c r="D1896" s="208" t="str">
        <f t="shared" si="949"/>
        <v>-5.95702482985637+0.10655981209957i</v>
      </c>
      <c r="E1896" t="str">
        <f t="shared" si="950"/>
        <v>2870</v>
      </c>
      <c r="F1896" t="str">
        <f t="shared" si="951"/>
        <v>0.777000777000777</v>
      </c>
      <c r="G1896" t="str">
        <f t="shared" si="946"/>
        <v>0.777000777000777</v>
      </c>
      <c r="H1896" t="str">
        <f t="shared" si="952"/>
        <v>8.63170053376023+2.00235713291928i</v>
      </c>
      <c r="I1896" t="str">
        <f t="shared" si="953"/>
        <v>691.935781953152i</v>
      </c>
      <c r="J1896" t="str">
        <f t="shared" si="947"/>
        <v>-408.525092072272+149.649656726325i</v>
      </c>
      <c r="K1896" t="str">
        <f t="shared" si="954"/>
        <v>0.54703984262548-1.49335125094519i</v>
      </c>
      <c r="L1896" t="str">
        <f t="shared" si="955"/>
        <v>0.0449292343411502-0.103042278022016i</v>
      </c>
      <c r="M1896" t="str">
        <f t="shared" si="956"/>
        <v>0.59196907696663-1.59639352896721i</v>
      </c>
      <c r="N1896" t="str">
        <f t="shared" si="957"/>
        <v>-0.781431092526382i</v>
      </c>
      <c r="O1896" t="str">
        <f t="shared" si="958"/>
        <v>0.709906352450527-0.704296081737211i</v>
      </c>
      <c r="P1896" t="str">
        <f t="shared" si="959"/>
        <v>0.290093647549473+0.704296081737211i</v>
      </c>
      <c r="Q1896" t="str">
        <f t="shared" si="960"/>
        <v>-0.290093647549473+0.077135010789171i</v>
      </c>
      <c r="R1896" t="str">
        <f t="shared" si="961"/>
        <v>-0.331044060710884-2.51584677946927i</v>
      </c>
      <c r="S1896" t="str">
        <f t="shared" si="962"/>
        <v>0.0810528142122813i</v>
      </c>
      <c r="T1896" t="str">
        <f t="shared" si="963"/>
        <v>0.203916461602889-0.0268320527488785i</v>
      </c>
      <c r="U1896" t="str">
        <f t="shared" si="964"/>
        <v>0.0001-903.263014142428i</v>
      </c>
      <c r="V1896" t="str">
        <f t="shared" si="965"/>
        <v>0.00002-0.014488072414679i</v>
      </c>
      <c r="W1896" t="str">
        <f t="shared" si="966"/>
        <v>0.0000199993584529565-0.0144878400344394i</v>
      </c>
      <c r="X1896" t="str">
        <f t="shared" si="967"/>
        <v>0.000764166621723018-0.0144474486976201i</v>
      </c>
      <c r="Y1896" t="str">
        <f t="shared" si="968"/>
        <v>0.009+1.10709725112504i</v>
      </c>
      <c r="Z1896" t="str">
        <f t="shared" si="969"/>
        <v>-0.158581095083654-0.00980955807827578i</v>
      </c>
      <c r="AA1896" t="str">
        <f t="shared" si="970"/>
        <v>0.0981340596107977-10.9815988398421i</v>
      </c>
      <c r="AB1896" t="str">
        <f t="shared" si="971"/>
        <v>1.38827756793909-0.182674496410047i</v>
      </c>
      <c r="AC1896" t="str">
        <f t="shared" si="972"/>
        <v>1.53019700649004-2.3243749788935i</v>
      </c>
      <c r="AD1896" t="str">
        <f t="shared" si="973"/>
        <v>0.329141162704138+0.380586933730325i</v>
      </c>
      <c r="AE1896" t="str">
        <f t="shared" si="974"/>
        <v>-0.048462176388469-0.0635826220769826i</v>
      </c>
      <c r="AF1896" t="str">
        <f t="shared" si="975"/>
        <v>-14.5887253636166-1.89579732081971i</v>
      </c>
      <c r="AG1896" t="str">
        <f t="shared" si="976"/>
        <v>1.01524654581798-0.0129492745641484i</v>
      </c>
      <c r="AH1896" t="str">
        <f t="shared" si="977"/>
        <v>0.564754714840861+1.01135733347872i</v>
      </c>
      <c r="AI1896">
        <f t="shared" si="978"/>
        <v>1.2768505058790678</v>
      </c>
      <c r="AJ1896">
        <f t="shared" si="979"/>
        <v>60.820457146476294</v>
      </c>
      <c r="AK1896"/>
      <c r="AL1896"/>
      <c r="AM1896"/>
      <c r="AN1896"/>
    </row>
    <row r="1897" spans="1:40" x14ac:dyDescent="0.25">
      <c r="A1897"/>
      <c r="B1897">
        <f t="shared" si="945"/>
        <v>176300</v>
      </c>
      <c r="C1897" s="237" t="str">
        <f t="shared" si="948"/>
        <v>-2.45888433268359E-06+0.0138912221455118i</v>
      </c>
      <c r="D1897" s="208" t="str">
        <f t="shared" si="949"/>
        <v>-5.95702480845251+0.106499369782257i</v>
      </c>
      <c r="E1897" t="str">
        <f t="shared" si="950"/>
        <v>2870</v>
      </c>
      <c r="F1897" t="str">
        <f t="shared" si="951"/>
        <v>0.777000777000777</v>
      </c>
      <c r="G1897" t="str">
        <f t="shared" si="946"/>
        <v>0.777000777000777</v>
      </c>
      <c r="H1897" t="str">
        <f t="shared" si="952"/>
        <v>8.63223657406035+2.00135578561344i</v>
      </c>
      <c r="I1897" t="str">
        <f t="shared" si="953"/>
        <v>692.328481034851i</v>
      </c>
      <c r="J1897" t="str">
        <f t="shared" si="947"/>
        <v>-408.990065173715+149.734588427078i</v>
      </c>
      <c r="K1897" t="str">
        <f t="shared" si="954"/>
        <v>0.546490092298531-1.49270132448266i</v>
      </c>
      <c r="L1897" t="str">
        <f t="shared" si="955"/>
        <v>0.0448864118865684-0.103002492062312i</v>
      </c>
      <c r="M1897" t="str">
        <f t="shared" si="956"/>
        <v>0.591376504185099-1.59570381654497i</v>
      </c>
      <c r="N1897" t="str">
        <f t="shared" si="957"/>
        <v>-0.781874583498304i</v>
      </c>
      <c r="O1897" t="str">
        <f t="shared" si="958"/>
        <v>0.70959393369326-0.704610849523143i</v>
      </c>
      <c r="P1897" t="str">
        <f t="shared" si="959"/>
        <v>0.29040606630674+0.704610849523143i</v>
      </c>
      <c r="Q1897" t="str">
        <f t="shared" si="960"/>
        <v>-0.29040606630674+0.077263733975161i</v>
      </c>
      <c r="R1897" t="str">
        <f t="shared" si="961"/>
        <v>-0.331041429735667-2.51437015683322i</v>
      </c>
      <c r="S1897" t="str">
        <f t="shared" si="962"/>
        <v>0.0810988146743769i</v>
      </c>
      <c r="T1897" t="str">
        <f t="shared" si="963"/>
        <v>0.203912439371801-0.0268470675596736i</v>
      </c>
      <c r="U1897" t="str">
        <f t="shared" si="964"/>
        <v>0.0001-902.750669834915i</v>
      </c>
      <c r="V1897" t="str">
        <f t="shared" si="965"/>
        <v>0.00002-0.0144798545630541i</v>
      </c>
      <c r="W1897" t="str">
        <f t="shared" si="966"/>
        <v>0.0000199993584529565-0.0144796223146245i</v>
      </c>
      <c r="X1897" t="str">
        <f t="shared" si="967"/>
        <v>0.000763324884618025-0.0144392972205319i</v>
      </c>
      <c r="Y1897" t="str">
        <f t="shared" si="968"/>
        <v>0.009+1.10772556965576i</v>
      </c>
      <c r="Z1897" t="str">
        <f t="shared" si="969"/>
        <v>-0.158399460505252-0.00979286421115434i</v>
      </c>
      <c r="AA1897" t="str">
        <f t="shared" si="970"/>
        <v>0.0980113934634356-10.9752069384317i</v>
      </c>
      <c r="AB1897" t="str">
        <f t="shared" si="971"/>
        <v>1.38825018430783-0.182776718294684i</v>
      </c>
      <c r="AC1897" t="str">
        <f t="shared" si="972"/>
        <v>1.52932103397189-2.3233259741308i</v>
      </c>
      <c r="AD1897" t="str">
        <f t="shared" si="973"/>
        <v>0.329305927168596+0.380762627856489i</v>
      </c>
      <c r="AE1897" t="str">
        <f t="shared" si="974"/>
        <v>-0.0484331244934067-0.0635374430617204i</v>
      </c>
      <c r="AF1897" t="str">
        <f t="shared" si="975"/>
        <v>-14.5892613825129-1.89485641583118i</v>
      </c>
      <c r="AG1897" t="str">
        <f t="shared" si="976"/>
        <v>1.01524463221196-0.0129483114679927i</v>
      </c>
      <c r="AH1897" t="str">
        <f t="shared" si="977"/>
        <v>0.564517230750245+1.0106408775453i</v>
      </c>
      <c r="AI1897">
        <f t="shared" si="978"/>
        <v>1.2712900383196992</v>
      </c>
      <c r="AJ1897">
        <f t="shared" si="979"/>
        <v>60.813430879753476</v>
      </c>
      <c r="AK1897"/>
      <c r="AL1897"/>
      <c r="AM1897"/>
      <c r="AN1897"/>
    </row>
    <row r="1898" spans="1:40" x14ac:dyDescent="0.25">
      <c r="A1898"/>
      <c r="B1898">
        <f t="shared" si="945"/>
        <v>176400</v>
      </c>
      <c r="C1898" s="237" t="str">
        <f t="shared" si="948"/>
        <v>-2.45609727226062E-06+0.0138833473035187i</v>
      </c>
      <c r="D1898" s="208" t="str">
        <f t="shared" si="949"/>
        <v>-5.95702478708504+0.106438995993643i</v>
      </c>
      <c r="E1898" t="str">
        <f t="shared" si="950"/>
        <v>2870</v>
      </c>
      <c r="F1898" t="str">
        <f t="shared" si="951"/>
        <v>0.777000777000777</v>
      </c>
      <c r="G1898" t="str">
        <f t="shared" si="946"/>
        <v>0.777000777000777</v>
      </c>
      <c r="H1898" t="str">
        <f t="shared" si="952"/>
        <v>8.63277177482151+2.00035536321514i</v>
      </c>
      <c r="I1898" t="str">
        <f t="shared" si="953"/>
        <v>692.721180116549i</v>
      </c>
      <c r="J1898" t="str">
        <f t="shared" si="947"/>
        <v>-409.455302089683+149.819520127831i</v>
      </c>
      <c r="K1898" t="str">
        <f t="shared" si="954"/>
        <v>0.54594113482726-1.49205185074114i</v>
      </c>
      <c r="L1898" t="str">
        <f t="shared" si="955"/>
        <v>0.0448436467561335-0.102962726244858i</v>
      </c>
      <c r="M1898" t="str">
        <f t="shared" si="956"/>
        <v>0.590784781583394-1.595014576986i</v>
      </c>
      <c r="N1898" t="str">
        <f t="shared" si="957"/>
        <v>-0.782318074470226i</v>
      </c>
      <c r="O1898" t="str">
        <f t="shared" si="958"/>
        <v>0.709281375370051-0.704925478723226i</v>
      </c>
      <c r="P1898" t="str">
        <f t="shared" si="959"/>
        <v>0.290718624629949+0.704925478723226i</v>
      </c>
      <c r="Q1898" t="str">
        <f t="shared" si="960"/>
        <v>-0.290718624629949+0.0773925957470001i</v>
      </c>
      <c r="R1898" t="str">
        <f t="shared" si="961"/>
        <v>-0.331038797194941-2.51289517987025i</v>
      </c>
      <c r="S1898" t="str">
        <f t="shared" si="962"/>
        <v>0.0811448151364723i</v>
      </c>
      <c r="T1898" t="str">
        <f t="shared" si="963"/>
        <v>0.203908414827904-0.0268620820013836i</v>
      </c>
      <c r="U1898" t="str">
        <f t="shared" si="964"/>
        <v>0.0001-902.238906416639i</v>
      </c>
      <c r="V1898" t="str">
        <f t="shared" si="965"/>
        <v>0.00002-0.0144716460287213i</v>
      </c>
      <c r="W1898" t="str">
        <f t="shared" si="966"/>
        <v>0.0000199993584529566-0.0144714139119524i</v>
      </c>
      <c r="X1898" t="str">
        <f t="shared" si="967"/>
        <v>0.000762484573593698-0.0144311549121091i</v>
      </c>
      <c r="Y1898" t="str">
        <f t="shared" si="968"/>
        <v>0.009+1.10835388818648i</v>
      </c>
      <c r="Z1898" t="str">
        <f t="shared" si="969"/>
        <v>-0.158218138807579-0.00977620877343425i</v>
      </c>
      <c r="AA1898" t="str">
        <f t="shared" si="970"/>
        <v>0.0978889621897808-10.9688225644609i</v>
      </c>
      <c r="AB1898" t="str">
        <f t="shared" si="971"/>
        <v>1.3882227849308-0.182878937666565i</v>
      </c>
      <c r="AC1898" t="str">
        <f t="shared" si="972"/>
        <v>1.52844632338255-2.32227767131427i</v>
      </c>
      <c r="AD1898" t="str">
        <f t="shared" si="973"/>
        <v>0.329470768969286+0.380938253149124i</v>
      </c>
      <c r="AE1898" t="str">
        <f t="shared" si="974"/>
        <v>-0.0484041199652489-0.0634923164360521i</v>
      </c>
      <c r="AF1898" t="str">
        <f t="shared" si="975"/>
        <v>-14.5897965619065-1.8939163672215i</v>
      </c>
      <c r="AG1898" t="str">
        <f t="shared" si="976"/>
        <v>1.01524271828361-0.012947352652164i</v>
      </c>
      <c r="AH1898" t="str">
        <f t="shared" si="977"/>
        <v>0.564280104569257+1.00992526233649i</v>
      </c>
      <c r="AI1898">
        <f t="shared" si="978"/>
        <v>1.2657329608268533</v>
      </c>
      <c r="AJ1898">
        <f t="shared" si="979"/>
        <v>60.806400443549769</v>
      </c>
      <c r="AK1898"/>
      <c r="AL1898"/>
      <c r="AM1898"/>
      <c r="AN1898"/>
    </row>
    <row r="1899" spans="1:40" x14ac:dyDescent="0.25">
      <c r="A1899"/>
      <c r="B1899">
        <f t="shared" si="945"/>
        <v>176500</v>
      </c>
      <c r="C1899" s="237" t="str">
        <f t="shared" si="948"/>
        <v>-2.45331494770852E-06+0.0138754813848586i</v>
      </c>
      <c r="D1899" s="208" t="str">
        <f t="shared" si="949"/>
        <v>-5.95702476575389+0.106378690617249i</v>
      </c>
      <c r="E1899" t="str">
        <f t="shared" si="950"/>
        <v>2870</v>
      </c>
      <c r="F1899" t="str">
        <f t="shared" si="951"/>
        <v>0.777000777000777</v>
      </c>
      <c r="G1899" t="str">
        <f t="shared" si="946"/>
        <v>0.777000777000777</v>
      </c>
      <c r="H1899" t="str">
        <f t="shared" si="952"/>
        <v>8.63330613775697+1.99935586458145i</v>
      </c>
      <c r="I1899" t="str">
        <f t="shared" si="953"/>
        <v>693.113879198248i</v>
      </c>
      <c r="J1899" t="str">
        <f t="shared" si="947"/>
        <v>-409.920802820177+149.904451828584i</v>
      </c>
      <c r="K1899" t="str">
        <f t="shared" si="954"/>
        <v>0.545392968761936-1.49140282947049i</v>
      </c>
      <c r="L1899" t="str">
        <f t="shared" si="955"/>
        <v>0.0448009388554023-0.102922980576528i</v>
      </c>
      <c r="M1899" t="str">
        <f t="shared" si="956"/>
        <v>0.590193907617338-1.59432581004702i</v>
      </c>
      <c r="N1899" t="str">
        <f t="shared" si="957"/>
        <v>-0.782761565442148i</v>
      </c>
      <c r="O1899" t="str">
        <f t="shared" si="958"/>
        <v>0.708968677542373-0.705239969275578i</v>
      </c>
      <c r="P1899" t="str">
        <f t="shared" si="959"/>
        <v>0.291031322457627+0.705239969275578i</v>
      </c>
      <c r="Q1899" t="str">
        <f t="shared" si="960"/>
        <v>-0.291031322457627+0.0775215961665701i</v>
      </c>
      <c r="R1899" t="str">
        <f t="shared" si="961"/>
        <v>-0.331036163088593-2.51142184578252i</v>
      </c>
      <c r="S1899" t="str">
        <f t="shared" si="962"/>
        <v>0.0811908155985679i</v>
      </c>
      <c r="T1899" t="str">
        <f t="shared" si="963"/>
        <v>0.203904387971144-0.0268770960737834i</v>
      </c>
      <c r="U1899" t="str">
        <f t="shared" si="964"/>
        <v>0.0001-901.727722900254i</v>
      </c>
      <c r="V1899" t="str">
        <f t="shared" si="965"/>
        <v>0.00002-0.0144634467958439i</v>
      </c>
      <c r="W1899" t="str">
        <f t="shared" si="966"/>
        <v>0.0000199993584529566-0.0144632148105864i</v>
      </c>
      <c r="X1899" t="str">
        <f t="shared" si="967"/>
        <v>0.000761645685433235-0.0144230217569328i</v>
      </c>
      <c r="Y1899" t="str">
        <f t="shared" si="968"/>
        <v>0.009+1.1089822067172i</v>
      </c>
      <c r="Z1899" t="str">
        <f t="shared" si="969"/>
        <v>-0.158037129270184-0.00975959165393611i</v>
      </c>
      <c r="AA1899" t="str">
        <f t="shared" si="970"/>
        <v>0.097766765181292-10.9624457044906i</v>
      </c>
      <c r="AB1899" t="str">
        <f t="shared" si="971"/>
        <v>1.38819536980764-0.182981154524155i</v>
      </c>
      <c r="AC1899" t="str">
        <f t="shared" si="972"/>
        <v>1.527572872433-2.32123007008103i</v>
      </c>
      <c r="AD1899" t="str">
        <f t="shared" si="973"/>
        <v>0.32963568807965+0.381113809576187i</v>
      </c>
      <c r="AE1899" t="str">
        <f t="shared" si="974"/>
        <v>-0.0483751626939699-0.0634472421008655i</v>
      </c>
      <c r="AF1899" t="str">
        <f t="shared" si="975"/>
        <v>-14.5903309035109-1.8929771739642i</v>
      </c>
      <c r="AG1899" t="str">
        <f t="shared" si="976"/>
        <v>1.01524080403183-0.0129463981079967i</v>
      </c>
      <c r="AH1899" t="str">
        <f t="shared" si="977"/>
        <v>0.564043335496667+1.00921048625688i</v>
      </c>
      <c r="AI1899">
        <f t="shared" si="978"/>
        <v>1.2601792687721027</v>
      </c>
      <c r="AJ1899">
        <f t="shared" si="979"/>
        <v>60.799365842728342</v>
      </c>
      <c r="AK1899"/>
      <c r="AL1899"/>
      <c r="AM1899"/>
      <c r="AN1899"/>
    </row>
    <row r="1900" spans="1:40" x14ac:dyDescent="0.25">
      <c r="A1900"/>
      <c r="B1900">
        <f t="shared" si="945"/>
        <v>176600</v>
      </c>
      <c r="C1900" s="237" t="str">
        <f t="shared" si="948"/>
        <v>-2.45053734830355E-06+0.0138676243743727i</v>
      </c>
      <c r="D1900" s="208" t="str">
        <f t="shared" si="949"/>
        <v>-5.95702474445896+0.106318453536857i</v>
      </c>
      <c r="E1900" t="str">
        <f t="shared" si="950"/>
        <v>2870</v>
      </c>
      <c r="F1900" t="str">
        <f t="shared" si="951"/>
        <v>0.777000777000777</v>
      </c>
      <c r="G1900" t="str">
        <f t="shared" si="946"/>
        <v>0.777000777000777</v>
      </c>
      <c r="H1900" t="str">
        <f t="shared" si="952"/>
        <v>8.63383966457567+1.99835728857093i</v>
      </c>
      <c r="I1900" t="str">
        <f t="shared" si="953"/>
        <v>693.506578279947i</v>
      </c>
      <c r="J1900" t="str">
        <f t="shared" si="947"/>
        <v>-410.386567365196+149.989383529336i</v>
      </c>
      <c r="K1900" t="str">
        <f t="shared" si="954"/>
        <v>0.544845592655941-1.49075426042i</v>
      </c>
      <c r="L1900" t="str">
        <f t="shared" si="955"/>
        <v>0.0447582880901069-0.102883255064104i</v>
      </c>
      <c r="M1900" t="str">
        <f t="shared" si="956"/>
        <v>0.589603880746048-1.5936375154841i</v>
      </c>
      <c r="N1900" t="str">
        <f t="shared" si="957"/>
        <v>-0.78320505641407i</v>
      </c>
      <c r="O1900" t="str">
        <f t="shared" si="958"/>
        <v>0.708655840271732-0.705554321118343i</v>
      </c>
      <c r="P1900" t="str">
        <f t="shared" si="959"/>
        <v>0.291344159728268+0.705554321118343i</v>
      </c>
      <c r="Q1900" t="str">
        <f t="shared" si="960"/>
        <v>-0.291344159728268+0.077650735295727i</v>
      </c>
      <c r="R1900" t="str">
        <f t="shared" si="961"/>
        <v>-0.331033527416481-2.50995015177859i</v>
      </c>
      <c r="S1900" t="str">
        <f t="shared" si="962"/>
        <v>0.0812368160606633i</v>
      </c>
      <c r="T1900" t="str">
        <f t="shared" si="963"/>
        <v>0.203900358801471-0.0268921097766452i</v>
      </c>
      <c r="U1900" t="str">
        <f t="shared" si="964"/>
        <v>0.000100000000000001-901.217118300657i</v>
      </c>
      <c r="V1900" t="str">
        <f t="shared" si="965"/>
        <v>0.00002-0.0144552568486209i</v>
      </c>
      <c r="W1900" t="str">
        <f t="shared" si="966"/>
        <v>0.0000199993584529565-0.0144550249947259i</v>
      </c>
      <c r="X1900" t="str">
        <f t="shared" si="967"/>
        <v>0.000760808216928918-0.0144148977396189i</v>
      </c>
      <c r="Y1900" t="str">
        <f t="shared" si="968"/>
        <v>0.009+1.10961052524791i</v>
      </c>
      <c r="Z1900" t="str">
        <f t="shared" si="969"/>
        <v>-0.157856431174703-0.00974301274186868i</v>
      </c>
      <c r="AA1900" t="str">
        <f t="shared" si="970"/>
        <v>0.097644801831425-10.9560763451141i</v>
      </c>
      <c r="AB1900" t="str">
        <f t="shared" si="971"/>
        <v>1.38816793893801-0.183083368865905i</v>
      </c>
      <c r="AC1900" t="str">
        <f t="shared" si="972"/>
        <v>1.52670067883917-2.32018317006725i</v>
      </c>
      <c r="AD1900" t="str">
        <f t="shared" si="973"/>
        <v>0.32980068447312+0.381289297105639i</v>
      </c>
      <c r="AE1900" t="str">
        <f t="shared" si="974"/>
        <v>-0.0483462525698628-0.063402219957306i</v>
      </c>
      <c r="AF1900" t="str">
        <f t="shared" si="975"/>
        <v>-14.5908644090346-1.89203883503407i</v>
      </c>
      <c r="AG1900" t="str">
        <f t="shared" si="976"/>
        <v>1.01523888945554-0.0129454478268455i</v>
      </c>
      <c r="AH1900" t="str">
        <f t="shared" si="977"/>
        <v>0.563806922733411+1.00849654771513i</v>
      </c>
      <c r="AI1900">
        <f t="shared" si="978"/>
        <v>1.2546289575358873</v>
      </c>
      <c r="AJ1900">
        <f t="shared" si="979"/>
        <v>60.792327082145945</v>
      </c>
      <c r="AK1900"/>
      <c r="AL1900"/>
      <c r="AM1900"/>
      <c r="AN1900"/>
    </row>
    <row r="1901" spans="1:40" x14ac:dyDescent="0.25">
      <c r="A1901"/>
      <c r="B1901">
        <f t="shared" si="945"/>
        <v>176700</v>
      </c>
      <c r="C1901" s="237" t="str">
        <f t="shared" si="948"/>
        <v>-2.44776446335228E-06+0.0138597762569368i</v>
      </c>
      <c r="D1901" s="208" t="str">
        <f t="shared" si="949"/>
        <v>-5.95702472320018+0.106258284636516i</v>
      </c>
      <c r="E1901" t="str">
        <f t="shared" si="950"/>
        <v>2870</v>
      </c>
      <c r="F1901" t="str">
        <f t="shared" si="951"/>
        <v>0.777000777000777</v>
      </c>
      <c r="G1901" t="str">
        <f t="shared" si="946"/>
        <v>0.777000777000777</v>
      </c>
      <c r="H1901" t="str">
        <f t="shared" si="952"/>
        <v>8.63437235698234+1.99735963404366i</v>
      </c>
      <c r="I1901" t="str">
        <f t="shared" si="953"/>
        <v>693.899277361646i</v>
      </c>
      <c r="J1901" t="str">
        <f t="shared" si="947"/>
        <v>-410.852595724741+150.074315230089i</v>
      </c>
      <c r="K1901" t="str">
        <f t="shared" si="954"/>
        <v>0.54429900506577-1.49010614333844i</v>
      </c>
      <c r="L1901" t="str">
        <f t="shared" si="955"/>
        <v>0.0447156943661521-0.102843549714278i</v>
      </c>
      <c r="M1901" t="str">
        <f t="shared" si="956"/>
        <v>0.589014699431922-1.59294969305272i</v>
      </c>
      <c r="N1901" t="str">
        <f t="shared" si="957"/>
        <v>-0.783648547385992i</v>
      </c>
      <c r="O1901" t="str">
        <f t="shared" si="958"/>
        <v>0.708342863619655-0.705868534189694i</v>
      </c>
      <c r="P1901" t="str">
        <f t="shared" si="959"/>
        <v>0.291657136380345+0.705868534189694i</v>
      </c>
      <c r="Q1901" t="str">
        <f t="shared" si="960"/>
        <v>-0.291657136380345+0.077780013196298i</v>
      </c>
      <c r="R1901" t="str">
        <f t="shared" si="961"/>
        <v>-0.331030890178496-2.50848009507325i</v>
      </c>
      <c r="S1901" t="str">
        <f t="shared" si="962"/>
        <v>0.0812828165227589i</v>
      </c>
      <c r="T1901" t="str">
        <f t="shared" si="963"/>
        <v>0.203896327318832-0.0269071231097442i</v>
      </c>
      <c r="U1901" t="str">
        <f t="shared" si="964"/>
        <v>0.0001-900.707091634951i</v>
      </c>
      <c r="V1901" t="str">
        <f t="shared" si="965"/>
        <v>0.00002-0.0144470761712872i</v>
      </c>
      <c r="W1901" t="str">
        <f t="shared" si="966"/>
        <v>0.0000199993584529565-0.014446844448606i</v>
      </c>
      <c r="X1901" t="str">
        <f t="shared" si="967"/>
        <v>0.000759972164882043-0.0144067828448172i</v>
      </c>
      <c r="Y1901" t="str">
        <f t="shared" si="968"/>
        <v>0.009+1.11023884377863i</v>
      </c>
      <c r="Z1901" t="str">
        <f t="shared" si="969"/>
        <v>-0.157676043804832-0.00972647192682583i</v>
      </c>
      <c r="AA1901" t="str">
        <f t="shared" si="970"/>
        <v>0.0975230715356062-10.9497144729562i</v>
      </c>
      <c r="AB1901" t="str">
        <f t="shared" si="971"/>
        <v>1.38814049232154-0.183185580690284i</v>
      </c>
      <c r="AC1901" t="str">
        <f t="shared" si="972"/>
        <v>1.52582974032178-2.3191369709082i</v>
      </c>
      <c r="AD1901" t="str">
        <f t="shared" si="973"/>
        <v>0.329965758123105+0.381464715705445i</v>
      </c>
      <c r="AE1901" t="str">
        <f t="shared" si="974"/>
        <v>-0.0483173894835294-0.0633572499067674i</v>
      </c>
      <c r="AF1901" t="str">
        <f t="shared" si="975"/>
        <v>-14.5913970801825-1.89110134940714i</v>
      </c>
      <c r="AG1901" t="str">
        <f t="shared" si="976"/>
        <v>1.01523697455363-0.0129445018000838i</v>
      </c>
      <c r="AH1901" t="str">
        <f t="shared" si="977"/>
        <v>0.563570865482571+1.00778344512392i</v>
      </c>
      <c r="AI1901">
        <f t="shared" si="978"/>
        <v>1.2490820225071999</v>
      </c>
      <c r="AJ1901">
        <f t="shared" si="979"/>
        <v>60.78528416665258</v>
      </c>
      <c r="AK1901"/>
      <c r="AL1901"/>
      <c r="AM1901"/>
      <c r="AN1901"/>
    </row>
    <row r="1902" spans="1:40" x14ac:dyDescent="0.25">
      <c r="A1902"/>
      <c r="B1902">
        <f t="shared" si="945"/>
        <v>176800</v>
      </c>
      <c r="C1902" s="237" t="str">
        <f t="shared" si="948"/>
        <v>-2.44499628219162E-06+0.0138519370174611i</v>
      </c>
      <c r="D1902" s="208" t="str">
        <f t="shared" si="949"/>
        <v>-5.95702470197745+0.106198183800535i</v>
      </c>
      <c r="E1902" t="str">
        <f t="shared" si="950"/>
        <v>2870</v>
      </c>
      <c r="F1902" t="str">
        <f t="shared" si="951"/>
        <v>0.777000777000777</v>
      </c>
      <c r="G1902" t="str">
        <f t="shared" si="946"/>
        <v>0.777000777000777</v>
      </c>
      <c r="H1902" t="str">
        <f t="shared" si="952"/>
        <v>8.63490421667745+1.99636289986128i</v>
      </c>
      <c r="I1902" t="str">
        <f t="shared" si="953"/>
        <v>694.291976443344i</v>
      </c>
      <c r="J1902" t="str">
        <f t="shared" si="947"/>
        <v>-411.318887898812+150.159246930842i</v>
      </c>
      <c r="K1902" t="str">
        <f t="shared" si="954"/>
        <v>0.543753204551011-1.48945847797402i</v>
      </c>
      <c r="L1902" t="str">
        <f t="shared" si="955"/>
        <v>0.0446731575896166-0.102803864533649i</v>
      </c>
      <c r="M1902" t="str">
        <f t="shared" si="956"/>
        <v>0.588426362140628-1.59226234250767i</v>
      </c>
      <c r="N1902" t="str">
        <f t="shared" si="957"/>
        <v>-0.784092038357914i</v>
      </c>
      <c r="O1902" t="str">
        <f t="shared" si="958"/>
        <v>0.708029747647701-0.706182608427829i</v>
      </c>
      <c r="P1902" t="str">
        <f t="shared" si="959"/>
        <v>0.291970252352299+0.706182608427829i</v>
      </c>
      <c r="Q1902" t="str">
        <f t="shared" si="960"/>
        <v>-0.291970252352299+0.077909429930085i</v>
      </c>
      <c r="R1902" t="str">
        <f t="shared" si="961"/>
        <v>-0.331028251374499-2.50701167288766i</v>
      </c>
      <c r="S1902" t="str">
        <f t="shared" si="962"/>
        <v>0.0813288169848543i</v>
      </c>
      <c r="T1902" t="str">
        <f t="shared" si="963"/>
        <v>0.203892293523174-0.026922136072853i</v>
      </c>
      <c r="U1902" t="str">
        <f t="shared" si="964"/>
        <v>0.0001-900.197641922486i</v>
      </c>
      <c r="V1902" t="str">
        <f t="shared" si="965"/>
        <v>0.00002-0.0144389047481134i</v>
      </c>
      <c r="W1902" t="str">
        <f t="shared" si="966"/>
        <v>0.0000199993584529565-0.0144386731564976i</v>
      </c>
      <c r="X1902" t="str">
        <f t="shared" si="967"/>
        <v>0.000759137526102918-0.0143986770572125i</v>
      </c>
      <c r="Y1902" t="str">
        <f t="shared" si="968"/>
        <v>0.009+1.11086716230935i</v>
      </c>
      <c r="Z1902" t="str">
        <f t="shared" si="969"/>
        <v>-0.157495966446341-0.00970996909878634i</v>
      </c>
      <c r="AA1902" t="str">
        <f t="shared" si="970"/>
        <v>0.0974015736912434-10.9433600746745i</v>
      </c>
      <c r="AB1902" t="str">
        <f t="shared" si="971"/>
        <v>1.38811302995787-0.183287789995744i</v>
      </c>
      <c r="AC1902" t="str">
        <f t="shared" si="972"/>
        <v>1.52496005460644-2.31809147223813i</v>
      </c>
      <c r="AD1902" t="str">
        <f t="shared" si="973"/>
        <v>0.330130909003011+0.381640065343584i</v>
      </c>
      <c r="AE1902" t="str">
        <f t="shared" si="974"/>
        <v>-0.0482885733258931-0.0633123318509058i</v>
      </c>
      <c r="AF1902" t="str">
        <f t="shared" si="975"/>
        <v>-14.5919289186549-1.89016471606074i</v>
      </c>
      <c r="AG1902" t="str">
        <f t="shared" si="976"/>
        <v>1.01523505932502-0.0129435600191063i</v>
      </c>
      <c r="AH1902" t="str">
        <f t="shared" si="977"/>
        <v>0.563335162949452+1.00707117690014i</v>
      </c>
      <c r="AI1902">
        <f t="shared" si="978"/>
        <v>1.2435384590851926</v>
      </c>
      <c r="AJ1902">
        <f t="shared" si="979"/>
        <v>60.778237101092813</v>
      </c>
      <c r="AK1902"/>
      <c r="AL1902"/>
      <c r="AM1902"/>
      <c r="AN1902"/>
    </row>
    <row r="1903" spans="1:40" x14ac:dyDescent="0.25">
      <c r="A1903"/>
      <c r="B1903">
        <f t="shared" si="945"/>
        <v>176900</v>
      </c>
      <c r="C1903" s="237" t="str">
        <f t="shared" si="948"/>
        <v>-0.0000024422327941885+0.0138441066408896i</v>
      </c>
      <c r="D1903" s="208" t="str">
        <f t="shared" si="949"/>
        <v>-5.95702468079071+0.106138150913487i</v>
      </c>
      <c r="E1903" t="str">
        <f t="shared" si="950"/>
        <v>2870</v>
      </c>
      <c r="F1903" t="str">
        <f t="shared" si="951"/>
        <v>0.777000777000777</v>
      </c>
      <c r="G1903" t="str">
        <f t="shared" si="946"/>
        <v>0.777000777000777</v>
      </c>
      <c r="H1903" t="str">
        <f t="shared" si="952"/>
        <v>8.63543524535728+1.9953670848869i</v>
      </c>
      <c r="I1903" t="str">
        <f t="shared" si="953"/>
        <v>694.684675525043i</v>
      </c>
      <c r="J1903" t="str">
        <f t="shared" si="947"/>
        <v>-411.785443887408+150.244178631595i</v>
      </c>
      <c r="K1903" t="str">
        <f t="shared" si="954"/>
        <v>0.543208189674356-1.48881126407443i</v>
      </c>
      <c r="L1903" t="str">
        <f t="shared" si="955"/>
        <v>0.044630677666752-0.102764199528729i</v>
      </c>
      <c r="M1903" t="str">
        <f t="shared" si="956"/>
        <v>0.587838867341108-1.59157546360316i</v>
      </c>
      <c r="N1903" t="str">
        <f t="shared" si="957"/>
        <v>-0.784535529329836i</v>
      </c>
      <c r="O1903" t="str">
        <f t="shared" si="958"/>
        <v>0.707716492417456-0.706496543770975i</v>
      </c>
      <c r="P1903" t="str">
        <f t="shared" si="959"/>
        <v>0.292283507582544+0.706496543770975i</v>
      </c>
      <c r="Q1903" t="str">
        <f t="shared" si="960"/>
        <v>-0.292283507582544+0.0780389855588609i</v>
      </c>
      <c r="R1903" t="str">
        <f t="shared" si="961"/>
        <v>-0.331025611004362-2.50554488244924i</v>
      </c>
      <c r="S1903" t="str">
        <f t="shared" si="962"/>
        <v>0.0813748174469499i</v>
      </c>
      <c r="T1903" t="str">
        <f t="shared" si="963"/>
        <v>0.203888257414446-0.026937148665745i</v>
      </c>
      <c r="U1903" t="str">
        <f t="shared" si="964"/>
        <v>0.0001-899.688768184823i</v>
      </c>
      <c r="V1903" t="str">
        <f t="shared" si="965"/>
        <v>0.00002-0.0144307425634056i</v>
      </c>
      <c r="W1903" t="str">
        <f t="shared" si="966"/>
        <v>0.0000199993584529566-0.014430511102707i</v>
      </c>
      <c r="X1903" t="str">
        <f t="shared" si="967"/>
        <v>0.000758304297410801-0.0143905803615229i</v>
      </c>
      <c r="Y1903" t="str">
        <f t="shared" si="968"/>
        <v>0.009+1.11149548084007i</v>
      </c>
      <c r="Z1903" t="str">
        <f t="shared" si="969"/>
        <v>-0.157316198387051-0.00969350414811153i</v>
      </c>
      <c r="AA1903" t="str">
        <f t="shared" si="970"/>
        <v>0.0972803076977106-10.9370131369584i</v>
      </c>
      <c r="AB1903" t="str">
        <f t="shared" si="971"/>
        <v>1.38808555184667-0.183389996780742i</v>
      </c>
      <c r="AC1903" t="str">
        <f t="shared" si="972"/>
        <v>1.52409161942361-2.31704667369049i</v>
      </c>
      <c r="AD1903" t="str">
        <f t="shared" si="973"/>
        <v>0.330296137086218+0.38181534598804i</v>
      </c>
      <c r="AE1903" t="str">
        <f t="shared" si="974"/>
        <v>-0.0482598039881843-0.0632674656916254i</v>
      </c>
      <c r="AF1903" t="str">
        <f t="shared" si="975"/>
        <v>-14.592459926148-1.88922893397341i</v>
      </c>
      <c r="AG1903" t="str">
        <f t="shared" si="976"/>
        <v>1.01523314376861-0.0129426224753269i</v>
      </c>
      <c r="AH1903" t="str">
        <f t="shared" si="977"/>
        <v>0.563099814341463+1.00635974146463i</v>
      </c>
      <c r="AI1903">
        <f t="shared" si="978"/>
        <v>1.2379982626771431</v>
      </c>
      <c r="AJ1903">
        <f t="shared" si="979"/>
        <v>60.771185890304622</v>
      </c>
      <c r="AK1903"/>
      <c r="AL1903"/>
      <c r="AM1903"/>
      <c r="AN1903"/>
    </row>
    <row r="1904" spans="1:40" x14ac:dyDescent="0.25">
      <c r="A1904"/>
      <c r="B1904">
        <f t="shared" si="945"/>
        <v>177000</v>
      </c>
      <c r="C1904" s="237" t="str">
        <f t="shared" si="948"/>
        <v>-2.43947398873989E-06+0.0138362851122004i</v>
      </c>
      <c r="D1904" s="208" t="str">
        <f t="shared" si="949"/>
        <v>-5.95702465963987+0.106078185860203i</v>
      </c>
      <c r="E1904" t="str">
        <f t="shared" si="950"/>
        <v>2870</v>
      </c>
      <c r="F1904" t="str">
        <f t="shared" si="951"/>
        <v>0.777000777000777</v>
      </c>
      <c r="G1904" t="str">
        <f t="shared" si="946"/>
        <v>0.777000777000777</v>
      </c>
      <c r="H1904" t="str">
        <f t="shared" si="952"/>
        <v>8.63596544471388+1.99437218798518i</v>
      </c>
      <c r="I1904" t="str">
        <f t="shared" si="953"/>
        <v>695.077374606742i</v>
      </c>
      <c r="J1904" t="str">
        <f t="shared" si="947"/>
        <v>-412.25226369053+150.329110332347i</v>
      </c>
      <c r="K1904" t="str">
        <f t="shared" si="954"/>
        <v>0.542663959001569-1.48816450138682i</v>
      </c>
      <c r="L1904" t="str">
        <f t="shared" si="955"/>
        <v>0.0445882545039838-0.102724554705939i</v>
      </c>
      <c r="M1904" t="str">
        <f t="shared" si="956"/>
        <v>0.587252213505553-1.59088905609276i</v>
      </c>
      <c r="N1904" t="str">
        <f t="shared" si="957"/>
        <v>-0.784979020301758i</v>
      </c>
      <c r="O1904" t="str">
        <f t="shared" si="958"/>
        <v>0.70740309799053-0.706810340157386i</v>
      </c>
      <c r="P1904" t="str">
        <f t="shared" si="959"/>
        <v>0.29259690200947+0.706810340157386i</v>
      </c>
      <c r="Q1904" t="str">
        <f t="shared" si="960"/>
        <v>-0.29259690200947+0.0781686801443721i</v>
      </c>
      <c r="R1904" t="str">
        <f t="shared" si="961"/>
        <v>-0.331022969067967-2.50407972099167i</v>
      </c>
      <c r="S1904" t="str">
        <f t="shared" si="962"/>
        <v>0.0814208179090455i</v>
      </c>
      <c r="T1904" t="str">
        <f t="shared" si="963"/>
        <v>0.203884218992596-0.0269521608881945i</v>
      </c>
      <c r="U1904" t="str">
        <f t="shared" si="964"/>
        <v>0.0001-899.180469445734i</v>
      </c>
      <c r="V1904" t="str">
        <f t="shared" si="965"/>
        <v>0.00002-0.0144225896015053i</v>
      </c>
      <c r="W1904" t="str">
        <f t="shared" si="966"/>
        <v>0.0000199993584529565-0.0144223582715759i</v>
      </c>
      <c r="X1904" t="str">
        <f t="shared" si="967"/>
        <v>0.000757472475633878-0.0143824927425012i</v>
      </c>
      <c r="Y1904" t="str">
        <f t="shared" si="968"/>
        <v>0.009+1.11212379937079i</v>
      </c>
      <c r="Z1904" t="str">
        <f t="shared" si="969"/>
        <v>-0.157136738916839-0.00967707696554369i</v>
      </c>
      <c r="AA1904" t="str">
        <f t="shared" si="970"/>
        <v>0.0971592729563381-10.9306736465292i</v>
      </c>
      <c r="AB1904" t="str">
        <f t="shared" si="971"/>
        <v>1.38805805798756-0.183492201043741i</v>
      </c>
      <c r="AC1904" t="str">
        <f t="shared" si="972"/>
        <v>1.52322443250855-2.31600257489772i</v>
      </c>
      <c r="AD1904" t="str">
        <f t="shared" si="973"/>
        <v>0.330461442346101+0.3819905576068i</v>
      </c>
      <c r="AE1904" t="str">
        <f t="shared" si="974"/>
        <v>-0.0482310813619491-0.063222651331085i</v>
      </c>
      <c r="AF1904" t="str">
        <f t="shared" si="975"/>
        <v>-14.5929901043538-1.88829400212498i</v>
      </c>
      <c r="AG1904" t="str">
        <f t="shared" si="976"/>
        <v>1.01523122788334-0.0129416891601797i</v>
      </c>
      <c r="AH1904" t="str">
        <f t="shared" si="977"/>
        <v>0.56286481886819+1.00564913724227i</v>
      </c>
      <c r="AI1904">
        <f t="shared" si="978"/>
        <v>1.2324614286993838</v>
      </c>
      <c r="AJ1904">
        <f t="shared" si="979"/>
        <v>60.764130539118426</v>
      </c>
      <c r="AK1904"/>
      <c r="AL1904"/>
      <c r="AM1904"/>
      <c r="AN1904"/>
    </row>
    <row r="1905" spans="1:40" x14ac:dyDescent="0.25">
      <c r="A1905"/>
      <c r="B1905">
        <f t="shared" si="945"/>
        <v>177100</v>
      </c>
      <c r="C1905" s="237" t="str">
        <f t="shared" si="948"/>
        <v>-2.43671985527273E-06+0.0138284724164056i</v>
      </c>
      <c r="D1905" s="208" t="str">
        <f t="shared" si="949"/>
        <v>-5.95702463852485+0.106018288525776i</v>
      </c>
      <c r="E1905" t="str">
        <f t="shared" si="950"/>
        <v>2870</v>
      </c>
      <c r="F1905" t="str">
        <f t="shared" si="951"/>
        <v>0.777000777000777</v>
      </c>
      <c r="G1905" t="str">
        <f t="shared" si="946"/>
        <v>0.777000777000777</v>
      </c>
      <c r="H1905" t="str">
        <f t="shared" si="952"/>
        <v>8.6364948164351+1.99337820802228i</v>
      </c>
      <c r="I1905" t="str">
        <f t="shared" si="953"/>
        <v>695.47007368844i</v>
      </c>
      <c r="J1905" t="str">
        <f t="shared" si="947"/>
        <v>-412.719347308178+150.4140420331i</v>
      </c>
      <c r="K1905" t="str">
        <f t="shared" si="954"/>
        <v>0.542120511101508-1.48751818965781i</v>
      </c>
      <c r="L1905" t="str">
        <f t="shared" si="955"/>
        <v>0.044545888007909-0.102684930071609i</v>
      </c>
      <c r="M1905" t="str">
        <f t="shared" si="956"/>
        <v>0.586666399109417-1.59020311972942i</v>
      </c>
      <c r="N1905" t="str">
        <f t="shared" si="957"/>
        <v>-0.785422511273679i</v>
      </c>
      <c r="O1905" t="str">
        <f t="shared" si="958"/>
        <v>0.707089564428566-0.707123997525343i</v>
      </c>
      <c r="P1905" t="str">
        <f t="shared" si="959"/>
        <v>0.292910435571434+0.707123997525343i</v>
      </c>
      <c r="Q1905" t="str">
        <f t="shared" si="960"/>
        <v>-0.292910435571434+0.078298513748336i</v>
      </c>
      <c r="R1905" t="str">
        <f t="shared" si="961"/>
        <v>-0.331020325565184-2.5026161857549i</v>
      </c>
      <c r="S1905" t="str">
        <f t="shared" si="962"/>
        <v>0.0814668183711409i</v>
      </c>
      <c r="T1905" t="str">
        <f t="shared" si="963"/>
        <v>0.203880178257572-0.0269671727399748i</v>
      </c>
      <c r="U1905" t="str">
        <f t="shared" si="964"/>
        <v>0.0001-898.672744731203i</v>
      </c>
      <c r="V1905" t="str">
        <f t="shared" si="965"/>
        <v>0.00002-0.0144144458467896i</v>
      </c>
      <c r="W1905" t="str">
        <f t="shared" si="966"/>
        <v>0.0000199993584529565-0.0144142146474818i</v>
      </c>
      <c r="X1905" t="str">
        <f t="shared" si="967"/>
        <v>0.000756642057609285-0.0143744141849342i</v>
      </c>
      <c r="Y1905" t="str">
        <f t="shared" si="968"/>
        <v>0.009+1.1127521179015i</v>
      </c>
      <c r="Z1905" t="str">
        <f t="shared" si="969"/>
        <v>-0.156957587327622-0.00966068744220532i</v>
      </c>
      <c r="AA1905" t="str">
        <f t="shared" si="970"/>
        <v>0.0970384688704077-10.92434159014i</v>
      </c>
      <c r="AB1905" t="str">
        <f t="shared" si="971"/>
        <v>1.38803054838021-0.183594402783199i</v>
      </c>
      <c r="AC1905" t="str">
        <f t="shared" si="972"/>
        <v>1.52235849160138-2.31495917549141i</v>
      </c>
      <c r="AD1905" t="str">
        <f t="shared" si="973"/>
        <v>0.330626824756016+0.382165700167861i</v>
      </c>
      <c r="AE1905" t="str">
        <f t="shared" si="974"/>
        <v>-0.0482024053390434-0.0631778886716954i</v>
      </c>
      <c r="AF1905" t="str">
        <f t="shared" si="975"/>
        <v>-14.5935194549599-1.8873599194965i</v>
      </c>
      <c r="AG1905" t="str">
        <f t="shared" si="976"/>
        <v>1.01522931166811-0.0129407600651184i</v>
      </c>
      <c r="AH1905" t="str">
        <f t="shared" si="977"/>
        <v>0.562630175741372+1.00493936266204i</v>
      </c>
      <c r="AI1905">
        <f t="shared" si="978"/>
        <v>1.2269279525776975</v>
      </c>
      <c r="AJ1905">
        <f t="shared" si="979"/>
        <v>60.757071052359628</v>
      </c>
      <c r="AK1905"/>
      <c r="AL1905"/>
      <c r="AM1905"/>
      <c r="AN1905"/>
    </row>
    <row r="1906" spans="1:40" x14ac:dyDescent="0.25">
      <c r="A1906"/>
      <c r="B1906">
        <f t="shared" ref="B1906:B1969" si="980">B1905+100</f>
        <v>177200</v>
      </c>
      <c r="C1906" s="237" t="str">
        <f t="shared" si="948"/>
        <v>-2.43397038324371E-06+0.0138206685385509i</v>
      </c>
      <c r="D1906" s="208" t="str">
        <f t="shared" si="949"/>
        <v>-5.95702461744556+0.105958458795557i</v>
      </c>
      <c r="E1906" t="str">
        <f t="shared" si="950"/>
        <v>2870</v>
      </c>
      <c r="F1906" t="str">
        <f t="shared" si="951"/>
        <v>0.777000777000777</v>
      </c>
      <c r="G1906" t="str">
        <f t="shared" si="946"/>
        <v>0.777000777000777</v>
      </c>
      <c r="H1906" t="str">
        <f t="shared" si="952"/>
        <v>8.63702336220459+1.99238514386588i</v>
      </c>
      <c r="I1906" t="str">
        <f t="shared" si="953"/>
        <v>695.862772770139i</v>
      </c>
      <c r="J1906" t="str">
        <f t="shared" si="947"/>
        <v>-413.186694740351+150.498973733853i</v>
      </c>
      <c r="K1906" t="str">
        <f t="shared" si="954"/>
        <v>0.541577844546094-1.48687232863349i</v>
      </c>
      <c r="L1906" t="str">
        <f t="shared" si="955"/>
        <v>0.0445035780852974-0.102645325631983i</v>
      </c>
      <c r="M1906" t="str">
        <f t="shared" si="956"/>
        <v>0.586081422631391-1.58951765426547i</v>
      </c>
      <c r="N1906" t="str">
        <f t="shared" si="957"/>
        <v>-0.785866002245601i</v>
      </c>
      <c r="O1906" t="str">
        <f t="shared" si="958"/>
        <v>0.706775891793228-0.707437515813155i</v>
      </c>
      <c r="P1906" t="str">
        <f t="shared" si="959"/>
        <v>0.293224108206772+0.707437515813155i</v>
      </c>
      <c r="Q1906" t="str">
        <f t="shared" si="960"/>
        <v>-0.293224108206772+0.078428486432446i</v>
      </c>
      <c r="R1906" t="str">
        <f t="shared" si="961"/>
        <v>-0.331017680495886-2.50115427398506i</v>
      </c>
      <c r="S1906" t="str">
        <f t="shared" si="962"/>
        <v>0.0815128188332365i</v>
      </c>
      <c r="T1906" t="str">
        <f t="shared" si="963"/>
        <v>0.203876135209319-0.0269821842208593i</v>
      </c>
      <c r="U1906" t="str">
        <f t="shared" si="964"/>
        <v>0.0001-898.165593069389i</v>
      </c>
      <c r="V1906" t="str">
        <f t="shared" si="965"/>
        <v>0.00002-0.0144063112836707i</v>
      </c>
      <c r="W1906" t="str">
        <f t="shared" si="966"/>
        <v>0.0000199993584529565-0.014406080214837i</v>
      </c>
      <c r="X1906" t="str">
        <f t="shared" si="967"/>
        <v>0.000755813040182982-0.0143663446736421i</v>
      </c>
      <c r="Y1906" t="str">
        <f t="shared" si="968"/>
        <v>0.009+1.11338043643222i</v>
      </c>
      <c r="Z1906" t="str">
        <f t="shared" si="969"/>
        <v>-0.156778742913349-0.00964433546959621i</v>
      </c>
      <c r="AA1906" t="str">
        <f t="shared" si="970"/>
        <v>0.0969178948451419-10.9180169545756i</v>
      </c>
      <c r="AB1906" t="str">
        <f t="shared" si="971"/>
        <v>1.38800302302423-0.183696601997571i</v>
      </c>
      <c r="AC1906" t="str">
        <f t="shared" si="972"/>
        <v>1.52149379444699-2.31391647510214i</v>
      </c>
      <c r="AD1906" t="str">
        <f t="shared" si="973"/>
        <v>0.330792284289312+0.382340773639223i</v>
      </c>
      <c r="AE1906" t="str">
        <f t="shared" si="974"/>
        <v>-0.0481737758116323-0.0631331776161154i</v>
      </c>
      <c r="AF1906" t="str">
        <f t="shared" si="975"/>
        <v>-14.5940479796502-1.88642668507032i</v>
      </c>
      <c r="AG1906" t="str">
        <f t="shared" si="976"/>
        <v>1.01522739512185-0.0129398351816165i</v>
      </c>
      <c r="AH1906" t="str">
        <f t="shared" si="977"/>
        <v>0.562395884174881+1.00423041615686i</v>
      </c>
      <c r="AI1906">
        <f t="shared" si="978"/>
        <v>1.2213978297462944</v>
      </c>
      <c r="AJ1906">
        <f t="shared" si="979"/>
        <v>60.7500074348456</v>
      </c>
      <c r="AK1906"/>
      <c r="AL1906"/>
      <c r="AM1906"/>
      <c r="AN1906"/>
    </row>
    <row r="1907" spans="1:40" x14ac:dyDescent="0.25">
      <c r="A1907"/>
      <c r="B1907">
        <f t="shared" si="980"/>
        <v>177300</v>
      </c>
      <c r="C1907" s="237" t="str">
        <f t="shared" si="948"/>
        <v>-2.43122556213939E-06+0.0138128734637162i</v>
      </c>
      <c r="D1907" s="208" t="str">
        <f t="shared" si="949"/>
        <v>-5.95702459640193+0.105898696555158i</v>
      </c>
      <c r="E1907" t="str">
        <f t="shared" si="950"/>
        <v>2870</v>
      </c>
      <c r="F1907" t="str">
        <f t="shared" si="951"/>
        <v>0.777000777000777</v>
      </c>
      <c r="G1907" t="str">
        <f t="shared" si="946"/>
        <v>0.777000777000777</v>
      </c>
      <c r="H1907" t="str">
        <f t="shared" si="952"/>
        <v>8.63755108370183+1.99139299438515i</v>
      </c>
      <c r="I1907" t="str">
        <f t="shared" si="953"/>
        <v>696.255471851838i</v>
      </c>
      <c r="J1907" t="str">
        <f t="shared" si="947"/>
        <v>-413.65430598705+150.583905434606i</v>
      </c>
      <c r="K1907" t="str">
        <f t="shared" si="954"/>
        <v>0.541035957910312-1.48622691805944i</v>
      </c>
      <c r="L1907" t="str">
        <f t="shared" si="955"/>
        <v>0.0444613246430906-0.102605741393213i</v>
      </c>
      <c r="M1907" t="str">
        <f t="shared" si="956"/>
        <v>0.585497282553403-1.58883265945265i</v>
      </c>
      <c r="N1907" t="str">
        <f t="shared" si="957"/>
        <v>-0.786309493217523i</v>
      </c>
      <c r="O1907" t="str">
        <f t="shared" si="958"/>
        <v>0.706462080146211-0.707750894959158i</v>
      </c>
      <c r="P1907" t="str">
        <f t="shared" si="959"/>
        <v>0.293537919853789+0.707750894959158i</v>
      </c>
      <c r="Q1907" t="str">
        <f t="shared" si="960"/>
        <v>-0.293537919853789+0.078558598258365i</v>
      </c>
      <c r="R1907" t="str">
        <f t="shared" si="961"/>
        <v>-0.33101503385995-2.49969398293455i</v>
      </c>
      <c r="S1907" t="str">
        <f t="shared" si="962"/>
        <v>0.0815588192953319i</v>
      </c>
      <c r="T1907" t="str">
        <f t="shared" si="963"/>
        <v>0.203872089847787-0.0269971953306218i</v>
      </c>
      <c r="U1907" t="str">
        <f t="shared" si="964"/>
        <v>0.0001-897.659013490668i</v>
      </c>
      <c r="V1907" t="str">
        <f t="shared" si="965"/>
        <v>0.00002-0.0143981858965959i</v>
      </c>
      <c r="W1907" t="str">
        <f t="shared" si="966"/>
        <v>0.0000199993584529565-0.0143979549580892i</v>
      </c>
      <c r="X1907" t="str">
        <f t="shared" si="967"/>
        <v>0.000754985420209802-0.0143582841934793i</v>
      </c>
      <c r="Y1907" t="str">
        <f t="shared" si="968"/>
        <v>0.009+1.11400875496294i</v>
      </c>
      <c r="Z1907" t="str">
        <f t="shared" si="969"/>
        <v>-0.156600204970006-0.00962802093959321i</v>
      </c>
      <c r="AA1907" t="str">
        <f t="shared" si="970"/>
        <v>0.0967975502877009-10.9116997266523i</v>
      </c>
      <c r="AB1907" t="str">
        <f t="shared" si="971"/>
        <v>1.38797548191928-0.18379879868532i</v>
      </c>
      <c r="AC1907" t="str">
        <f t="shared" si="972"/>
        <v>1.52063033879509-2.31287447335972i</v>
      </c>
      <c r="AD1907" t="str">
        <f t="shared" si="973"/>
        <v>0.330957820919316+0.382515777988898i</v>
      </c>
      <c r="AE1907" t="str">
        <f t="shared" si="974"/>
        <v>-0.0481451926721892-0.0630885180672556i</v>
      </c>
      <c r="AF1907" t="str">
        <f t="shared" si="975"/>
        <v>-14.5945756801038-1.88549429782999i</v>
      </c>
      <c r="AG1907" t="str">
        <f t="shared" si="976"/>
        <v>1.0152254782435-0.0129389145011669i</v>
      </c>
      <c r="AH1907" t="str">
        <f t="shared" si="977"/>
        <v>0.562161943384686+1.00352229616366i</v>
      </c>
      <c r="AI1907">
        <f t="shared" si="978"/>
        <v>1.2158710556482013</v>
      </c>
      <c r="AJ1907">
        <f t="shared" si="979"/>
        <v>60.742939691388933</v>
      </c>
      <c r="AK1907"/>
      <c r="AL1907"/>
      <c r="AM1907"/>
      <c r="AN1907"/>
    </row>
    <row r="1908" spans="1:40" x14ac:dyDescent="0.25">
      <c r="A1908"/>
      <c r="B1908">
        <f t="shared" si="980"/>
        <v>177400</v>
      </c>
      <c r="C1908" s="237" t="str">
        <f t="shared" si="948"/>
        <v>-0.0000024284853814758+0.0138050871770146i</v>
      </c>
      <c r="D1908" s="208" t="str">
        <f t="shared" si="949"/>
        <v>-5.95702457539388+0.105839001690445i</v>
      </c>
      <c r="E1908" t="str">
        <f t="shared" si="950"/>
        <v>2870</v>
      </c>
      <c r="F1908" t="str">
        <f t="shared" si="951"/>
        <v>0.777000777000777</v>
      </c>
      <c r="G1908" t="str">
        <f t="shared" si="946"/>
        <v>0.777000777000777</v>
      </c>
      <c r="H1908" t="str">
        <f t="shared" si="952"/>
        <v>8.63807798260216+1.99040175845083i</v>
      </c>
      <c r="I1908" t="str">
        <f t="shared" si="953"/>
        <v>696.648170933537i</v>
      </c>
      <c r="J1908" t="str">
        <f t="shared" si="947"/>
        <v>-414.122181048274+150.668837135358i</v>
      </c>
      <c r="K1908" t="str">
        <f t="shared" si="954"/>
        <v>0.540494849772204-1.48558195768073i</v>
      </c>
      <c r="L1908" t="str">
        <f t="shared" si="955"/>
        <v>0.0444191275884015-0.102566177361366i</v>
      </c>
      <c r="M1908" t="str">
        <f t="shared" si="956"/>
        <v>0.584913977360605-1.5881481350421i</v>
      </c>
      <c r="N1908" t="str">
        <f t="shared" si="957"/>
        <v>-0.786752984189445i</v>
      </c>
      <c r="O1908" t="str">
        <f t="shared" si="958"/>
        <v>0.706148129549238-0.708064134901714i</v>
      </c>
      <c r="P1908" t="str">
        <f t="shared" si="959"/>
        <v>0.293851870450762+0.708064134901714i</v>
      </c>
      <c r="Q1908" t="str">
        <f t="shared" si="960"/>
        <v>-0.293851870450762+0.0786888492877309i</v>
      </c>
      <c r="R1908" t="str">
        <f t="shared" si="961"/>
        <v>-0.331012385657238-2.49823530986194i</v>
      </c>
      <c r="S1908" t="str">
        <f t="shared" si="962"/>
        <v>0.0816048197574275i</v>
      </c>
      <c r="T1908" t="str">
        <f t="shared" si="963"/>
        <v>0.203868042172925-0.027012206069035i</v>
      </c>
      <c r="U1908" t="str">
        <f t="shared" si="964"/>
        <v>0.0001-897.153005027594i</v>
      </c>
      <c r="V1908" t="str">
        <f t="shared" si="965"/>
        <v>0.00002-0.0143900696700476i</v>
      </c>
      <c r="W1908" t="str">
        <f t="shared" si="966"/>
        <v>0.0000199993584529566-0.0143898388617209i</v>
      </c>
      <c r="X1908" t="str">
        <f t="shared" si="967"/>
        <v>0.000754159194553366-0.0143502327293335i</v>
      </c>
      <c r="Y1908" t="str">
        <f t="shared" si="968"/>
        <v>0.009+1.11463707349366i</v>
      </c>
      <c r="Z1908" t="str">
        <f t="shared" si="969"/>
        <v>-0.156421972795588-0.00961174374444768i</v>
      </c>
      <c r="AA1908" t="str">
        <f t="shared" si="970"/>
        <v>0.0966774346071705-10.9053898932182i</v>
      </c>
      <c r="AB1908" t="str">
        <f t="shared" si="971"/>
        <v>1.38794792506502-0.183900992844896i</v>
      </c>
      <c r="AC1908" t="str">
        <f t="shared" si="972"/>
        <v>1.51976812240017-2.31183316989304i</v>
      </c>
      <c r="AD1908" t="str">
        <f t="shared" si="973"/>
        <v>0.331123434619341+0.382690713184906i</v>
      </c>
      <c r="AE1908" t="str">
        <f t="shared" si="974"/>
        <v>-0.0481166558134949-0.0630439099282759i</v>
      </c>
      <c r="AF1908" t="str">
        <f t="shared" si="975"/>
        <v>-14.595102557996-1.88456275676039i</v>
      </c>
      <c r="AG1908" t="str">
        <f t="shared" si="976"/>
        <v>1.01522356103197-0.0129379980152824i</v>
      </c>
      <c r="AH1908" t="str">
        <f t="shared" si="977"/>
        <v>0.561928352588906+1.00281500112337i</v>
      </c>
      <c r="AI1908">
        <f t="shared" si="978"/>
        <v>1.2103476257355086</v>
      </c>
      <c r="AJ1908">
        <f t="shared" si="979"/>
        <v>60.735867826794951</v>
      </c>
      <c r="AK1908"/>
      <c r="AL1908"/>
      <c r="AM1908"/>
      <c r="AN1908"/>
    </row>
    <row r="1909" spans="1:40" x14ac:dyDescent="0.25">
      <c r="A1909"/>
      <c r="B1909">
        <f t="shared" si="980"/>
        <v>177500</v>
      </c>
      <c r="C1909" s="237" t="str">
        <f t="shared" si="948"/>
        <v>-2.42574983079858E-06+0.013797309663593i</v>
      </c>
      <c r="D1909" s="208" t="str">
        <f t="shared" si="949"/>
        <v>-5.95702455442133+0.105779374087546i</v>
      </c>
      <c r="E1909" t="str">
        <f t="shared" si="950"/>
        <v>2870</v>
      </c>
      <c r="F1909" t="str">
        <f t="shared" si="951"/>
        <v>0.777000777000777</v>
      </c>
      <c r="G1909" t="str">
        <f t="shared" si="946"/>
        <v>0.777000777000777</v>
      </c>
      <c r="H1909" t="str">
        <f t="shared" si="952"/>
        <v>8.63860406057676+1.9894114349351i</v>
      </c>
      <c r="I1909" t="str">
        <f t="shared" si="953"/>
        <v>697.040870015235i</v>
      </c>
      <c r="J1909" t="str">
        <f t="shared" si="947"/>
        <v>-414.590319924025+150.753768836111i</v>
      </c>
      <c r="K1909" t="str">
        <f t="shared" si="954"/>
        <v>0.539954518712864-1.4849374472419i</v>
      </c>
      <c r="L1909" t="str">
        <f t="shared" si="955"/>
        <v>0.0443769868285152-0.10252663354242i</v>
      </c>
      <c r="M1909" t="str">
        <f t="shared" si="956"/>
        <v>0.584331505541379-1.58746408078432i</v>
      </c>
      <c r="N1909" t="str">
        <f t="shared" si="957"/>
        <v>-0.787196475161367i</v>
      </c>
      <c r="O1909" t="str">
        <f t="shared" si="958"/>
        <v>0.705834040064057-0.708377235579215i</v>
      </c>
      <c r="P1909" t="str">
        <f t="shared" si="959"/>
        <v>0.294165959935943+0.708377235579215i</v>
      </c>
      <c r="Q1909" t="str">
        <f t="shared" si="960"/>
        <v>-0.294165959935943+0.0788192395821521i</v>
      </c>
      <c r="R1909" t="str">
        <f t="shared" si="961"/>
        <v>-0.331009735887635-2.49677825203196i</v>
      </c>
      <c r="S1909" t="str">
        <f t="shared" si="962"/>
        <v>0.0816508202195229i</v>
      </c>
      <c r="T1909" t="str">
        <f t="shared" si="963"/>
        <v>0.203863992184676-0.027027216435873i</v>
      </c>
      <c r="U1909" t="str">
        <f t="shared" si="964"/>
        <v>0.0001-896.647566714901i</v>
      </c>
      <c r="V1909" t="str">
        <f t="shared" si="965"/>
        <v>0.00002-0.0143819625885434i</v>
      </c>
      <c r="W1909" t="str">
        <f t="shared" si="966"/>
        <v>0.0000199993584529566-0.0143817319102501i</v>
      </c>
      <c r="X1909" t="str">
        <f t="shared" si="967"/>
        <v>0.000753334360086137-0.0143421902661268i</v>
      </c>
      <c r="Y1909" t="str">
        <f t="shared" si="968"/>
        <v>0.009+1.11526539202438i</v>
      </c>
      <c r="Z1909" t="str">
        <f t="shared" si="969"/>
        <v>-0.156244045690123-0.00959550377678543i</v>
      </c>
      <c r="AA1909" t="str">
        <f t="shared" si="970"/>
        <v>0.0965575472145616-10.8990874411528i</v>
      </c>
      <c r="AB1909" t="str">
        <f t="shared" si="971"/>
        <v>1.38792035246107-0.184003184474762i</v>
      </c>
      <c r="AC1909" t="str">
        <f t="shared" si="972"/>
        <v>1.51890714302148-2.31079256433001i</v>
      </c>
      <c r="AD1909" t="str">
        <f t="shared" si="973"/>
        <v>0.331289125362697+0.382865579195269i</v>
      </c>
      <c r="AE1909" t="str">
        <f t="shared" si="974"/>
        <v>-0.0480881651286411-0.0629993531025872i</v>
      </c>
      <c r="AF1909" t="str">
        <f t="shared" si="975"/>
        <v>-14.5956286149981-1.88363206084755i</v>
      </c>
      <c r="AG1909" t="str">
        <f t="shared" si="976"/>
        <v>1.01522164348622-0.0129370857154957i</v>
      </c>
      <c r="AH1909" t="str">
        <f t="shared" si="977"/>
        <v>0.561695111007821+1.00210852948095i</v>
      </c>
      <c r="AI1909">
        <f t="shared" si="978"/>
        <v>1.2048275354696616</v>
      </c>
      <c r="AJ1909">
        <f t="shared" si="979"/>
        <v>60.728791845861984</v>
      </c>
      <c r="AK1909"/>
      <c r="AL1909"/>
      <c r="AM1909"/>
      <c r="AN1909"/>
    </row>
    <row r="1910" spans="1:40" x14ac:dyDescent="0.25">
      <c r="A1910"/>
      <c r="B1910">
        <f t="shared" si="980"/>
        <v>177600</v>
      </c>
      <c r="C1910" s="237" t="str">
        <f t="shared" si="948"/>
        <v>-2.42301889968272E-06+0.0137895409086316i</v>
      </c>
      <c r="D1910" s="208" t="str">
        <f t="shared" si="949"/>
        <v>-5.95702453348419+0.105719813632842i</v>
      </c>
      <c r="E1910" t="str">
        <f t="shared" si="950"/>
        <v>2870</v>
      </c>
      <c r="F1910" t="str">
        <f t="shared" si="951"/>
        <v>0.777000777000777</v>
      </c>
      <c r="G1910" t="str">
        <f t="shared" si="946"/>
        <v>0.777000777000777</v>
      </c>
      <c r="H1910" t="str">
        <f t="shared" si="952"/>
        <v>8.63912931929262+1.98842202271171i</v>
      </c>
      <c r="I1910" t="str">
        <f t="shared" si="953"/>
        <v>697.433569096934i</v>
      </c>
      <c r="J1910" t="str">
        <f t="shared" si="947"/>
        <v>-415.0587226143+150.838700536864i</v>
      </c>
      <c r="K1910" t="str">
        <f t="shared" si="954"/>
        <v>0.539414963316434-1.48429338648699i</v>
      </c>
      <c r="L1910" t="str">
        <f t="shared" si="955"/>
        <v>0.0443349022708871-0.102487109942265i</v>
      </c>
      <c r="M1910" t="str">
        <f t="shared" si="956"/>
        <v>0.583749865587321-1.58678049642926i</v>
      </c>
      <c r="N1910" t="str">
        <f t="shared" si="957"/>
        <v>-0.787639966133289i</v>
      </c>
      <c r="O1910" t="str">
        <f t="shared" si="958"/>
        <v>0.705519811752446-0.708690196930079i</v>
      </c>
      <c r="P1910" t="str">
        <f t="shared" si="959"/>
        <v>0.294480188247554+0.708690196930079i</v>
      </c>
      <c r="Q1910" t="str">
        <f t="shared" si="960"/>
        <v>-0.294480188247554+0.0789497692032101i</v>
      </c>
      <c r="R1910" t="str">
        <f t="shared" si="961"/>
        <v>-0.331007084551009-2.49532280671554i</v>
      </c>
      <c r="S1910" t="str">
        <f t="shared" si="962"/>
        <v>0.0816968206816185i</v>
      </c>
      <c r="T1910" t="str">
        <f t="shared" si="963"/>
        <v>0.203859939882992-0.0270422264309091i</v>
      </c>
      <c r="U1910" t="str">
        <f t="shared" si="964"/>
        <v>0.0001-896.142697589504i</v>
      </c>
      <c r="V1910" t="str">
        <f t="shared" si="965"/>
        <v>0.00002-0.0143738646366354i</v>
      </c>
      <c r="W1910" t="str">
        <f t="shared" si="966"/>
        <v>0.0000199993584529565-0.014373634088229i</v>
      </c>
      <c r="X1910" t="str">
        <f t="shared" si="967"/>
        <v>0.000752510913689264-0.0143341567888139i</v>
      </c>
      <c r="Y1910" t="str">
        <f t="shared" si="968"/>
        <v>0.009+1.11589371055509i</v>
      </c>
      <c r="Z1910" t="str">
        <f t="shared" si="969"/>
        <v>-0.156066422955632-0.00957930092960302i</v>
      </c>
      <c r="AA1910" t="str">
        <f t="shared" si="970"/>
        <v>0.0964378875227909-10.8927923573665i</v>
      </c>
      <c r="AB1910" t="str">
        <f t="shared" si="971"/>
        <v>1.38789276410708-0.184105373573375i</v>
      </c>
      <c r="AC1910" t="str">
        <f t="shared" si="972"/>
        <v>1.51804739842307-2.30975265629777i</v>
      </c>
      <c r="AD1910" t="str">
        <f t="shared" si="973"/>
        <v>0.331454893122669+0.383040375988016i</v>
      </c>
      <c r="AE1910" t="str">
        <f t="shared" si="974"/>
        <v>-0.0480597205110185-0.0629548474938411i</v>
      </c>
      <c r="AF1910" t="str">
        <f t="shared" si="975"/>
        <v>-14.5961538527768-1.88270220907887i</v>
      </c>
      <c r="AG1910" t="str">
        <f t="shared" si="976"/>
        <v>1.01521972560517-0.0129361775933581i</v>
      </c>
      <c r="AH1910" t="str">
        <f t="shared" si="977"/>
        <v>0.561462217863737+1.00140287968522i</v>
      </c>
      <c r="AI1910">
        <f t="shared" si="978"/>
        <v>1.1993107803199605</v>
      </c>
      <c r="AJ1910">
        <f t="shared" si="979"/>
        <v>60.72171175338309</v>
      </c>
      <c r="AK1910"/>
      <c r="AL1910"/>
      <c r="AM1910"/>
      <c r="AN1910"/>
    </row>
    <row r="1911" spans="1:40" x14ac:dyDescent="0.25">
      <c r="A1911"/>
      <c r="B1911">
        <f t="shared" si="980"/>
        <v>177700</v>
      </c>
      <c r="C1911" s="237" t="str">
        <f t="shared" si="948"/>
        <v>-2.42029257773266E-06+0.0137817808973442i</v>
      </c>
      <c r="D1911" s="208" t="str">
        <f t="shared" si="949"/>
        <v>-5.95702451258239+0.105660320212972i</v>
      </c>
      <c r="E1911" t="str">
        <f t="shared" si="950"/>
        <v>2870</v>
      </c>
      <c r="F1911" t="str">
        <f t="shared" si="951"/>
        <v>0.777000777000777</v>
      </c>
      <c r="G1911" t="str">
        <f t="shared" si="946"/>
        <v>0.777000777000777</v>
      </c>
      <c r="H1911" t="str">
        <f t="shared" si="952"/>
        <v>8.63965376041268+1.98743352065587i</v>
      </c>
      <c r="I1911" t="str">
        <f t="shared" si="953"/>
        <v>697.826268178633i</v>
      </c>
      <c r="J1911" t="str">
        <f t="shared" si="947"/>
        <v>-415.527389119102+150.923632237617i</v>
      </c>
      <c r="K1911" t="str">
        <f t="shared" si="954"/>
        <v>0.538876182170076-1.48364977515954i</v>
      </c>
      <c r="L1911" t="str">
        <f t="shared" si="955"/>
        <v>0.0442928738231434-0.102447606566704i</v>
      </c>
      <c r="M1911" t="str">
        <f t="shared" si="956"/>
        <v>0.583169055993219-1.58609738172624i</v>
      </c>
      <c r="N1911" t="str">
        <f t="shared" si="957"/>
        <v>-0.788083457105211i</v>
      </c>
      <c r="O1911" t="str">
        <f t="shared" si="958"/>
        <v>0.705205444676207-0.70900301889275i</v>
      </c>
      <c r="P1911" t="str">
        <f t="shared" si="959"/>
        <v>0.294794555323793+0.70900301889275i</v>
      </c>
      <c r="Q1911" t="str">
        <f t="shared" si="960"/>
        <v>-0.294794555323793+0.079080438212461i</v>
      </c>
      <c r="R1911" t="str">
        <f t="shared" si="961"/>
        <v>-0.331004431647231-2.49386897118972i</v>
      </c>
      <c r="S1911" t="str">
        <f t="shared" si="962"/>
        <v>0.0817428211437139i</v>
      </c>
      <c r="T1911" t="str">
        <f t="shared" si="963"/>
        <v>0.203855885267819-0.0270572360539163i</v>
      </c>
      <c r="U1911" t="str">
        <f t="shared" si="964"/>
        <v>0.0001-895.638396690465i</v>
      </c>
      <c r="V1911" t="str">
        <f t="shared" si="965"/>
        <v>0.00002-0.0143657757989108i</v>
      </c>
      <c r="W1911" t="str">
        <f t="shared" si="966"/>
        <v>0.0000199993584529566-0.0143655453802452i</v>
      </c>
      <c r="X1911" t="str">
        <f t="shared" si="967"/>
        <v>0.000751688852252685-0.0143261322823834i</v>
      </c>
      <c r="Y1911" t="str">
        <f t="shared" si="968"/>
        <v>0.009+1.11652202908581i</v>
      </c>
      <c r="Z1911" t="str">
        <f t="shared" si="969"/>
        <v>-0.15588910389614-0.00956313509626837i</v>
      </c>
      <c r="AA1911" t="str">
        <f t="shared" si="970"/>
        <v>0.0963184549466842-10.8865046288016i</v>
      </c>
      <c r="AB1911" t="str">
        <f t="shared" si="971"/>
        <v>1.3878651600027-0.184207560139189i</v>
      </c>
      <c r="AC1911" t="str">
        <f t="shared" si="972"/>
        <v>1.51718888637371-2.30871344542254i</v>
      </c>
      <c r="AD1911" t="str">
        <f t="shared" si="973"/>
        <v>0.331620737872532+0.383215103531188i</v>
      </c>
      <c r="AE1911" t="str">
        <f t="shared" si="974"/>
        <v>-0.0480313218543269-0.0629103930059431i</v>
      </c>
      <c r="AF1911" t="str">
        <f t="shared" si="975"/>
        <v>-14.5966782729951-1.8817732004429i</v>
      </c>
      <c r="AG1911" t="str">
        <f t="shared" si="976"/>
        <v>1.01521780738778-0.0129352736404411i</v>
      </c>
      <c r="AH1911" t="str">
        <f t="shared" si="977"/>
        <v>0.56122967238112+1.00069805018903i</v>
      </c>
      <c r="AI1911">
        <f t="shared" si="978"/>
        <v>1.1937973557652399</v>
      </c>
      <c r="AJ1911">
        <f t="shared" si="979"/>
        <v>60.714627554144371</v>
      </c>
      <c r="AK1911"/>
      <c r="AL1911"/>
      <c r="AM1911"/>
      <c r="AN1911"/>
    </row>
    <row r="1912" spans="1:40" x14ac:dyDescent="0.25">
      <c r="A1912"/>
      <c r="B1912">
        <f t="shared" si="980"/>
        <v>177800</v>
      </c>
      <c r="C1912" s="237" t="str">
        <f t="shared" si="948"/>
        <v>-2.41757085458196E-06+0.0137740296149775i</v>
      </c>
      <c r="D1912" s="208" t="str">
        <f t="shared" si="949"/>
        <v>-5.95702449171585+0.105600893714828i</v>
      </c>
      <c r="E1912" t="str">
        <f t="shared" si="950"/>
        <v>2870</v>
      </c>
      <c r="F1912" t="str">
        <f t="shared" si="951"/>
        <v>0.777000777000777</v>
      </c>
      <c r="G1912" t="str">
        <f t="shared" si="946"/>
        <v>0.777000777000777</v>
      </c>
      <c r="H1912" t="str">
        <f t="shared" si="952"/>
        <v>8.6401773855957+1.98644592764433i</v>
      </c>
      <c r="I1912" t="str">
        <f t="shared" si="953"/>
        <v>698.218967260332i</v>
      </c>
      <c r="J1912" t="str">
        <f t="shared" si="947"/>
        <v>-415.996319438429+151.008563938369i</v>
      </c>
      <c r="K1912" t="str">
        <f t="shared" si="954"/>
        <v>0.538338173863991-1.48300661300259i</v>
      </c>
      <c r="L1912" t="str">
        <f t="shared" si="955"/>
        <v>0.0442509013930806-0.102408123421454i</v>
      </c>
      <c r="M1912" t="str">
        <f t="shared" si="956"/>
        <v>0.582589075257072-1.58541473642404i</v>
      </c>
      <c r="N1912" t="str">
        <f t="shared" si="957"/>
        <v>-0.788526948077133i</v>
      </c>
      <c r="O1912" t="str">
        <f t="shared" si="958"/>
        <v>0.704890938897172-0.709315701405702i</v>
      </c>
      <c r="P1912" t="str">
        <f t="shared" si="959"/>
        <v>0.295109061102828+0.709315701405702i</v>
      </c>
      <c r="Q1912" t="str">
        <f t="shared" si="960"/>
        <v>-0.295109061102828+0.079211246671431i</v>
      </c>
      <c r="R1912" t="str">
        <f t="shared" si="961"/>
        <v>-0.331001777176176-2.49241674273768i</v>
      </c>
      <c r="S1912" t="str">
        <f t="shared" si="962"/>
        <v>0.0817888216058094i</v>
      </c>
      <c r="T1912" t="str">
        <f t="shared" si="963"/>
        <v>0.203851828339105-0.0270722453046681i</v>
      </c>
      <c r="U1912" t="str">
        <f t="shared" si="964"/>
        <v>0.0001-895.134663059029i</v>
      </c>
      <c r="V1912" t="str">
        <f t="shared" si="965"/>
        <v>0.00002-0.0143576960599913i</v>
      </c>
      <c r="W1912" t="str">
        <f t="shared" si="966"/>
        <v>0.0000199993584529566-0.0143574657709205i</v>
      </c>
      <c r="X1912" t="str">
        <f t="shared" si="967"/>
        <v>0.000750868172674994-0.0143181167318572i</v>
      </c>
      <c r="Y1912" t="str">
        <f t="shared" si="968"/>
        <v>0.009+1.11715034761653i</v>
      </c>
      <c r="Z1912" t="str">
        <f t="shared" si="969"/>
        <v>-0.155712087817673-0.00954700617051798i</v>
      </c>
      <c r="AA1912" t="str">
        <f t="shared" si="970"/>
        <v>0.0961992489029656-10.880224242431i</v>
      </c>
      <c r="AB1912" t="str">
        <f t="shared" si="971"/>
        <v>1.38783754014757-0.184309744170662i</v>
      </c>
      <c r="AC1912" t="str">
        <f t="shared" si="972"/>
        <v>1.51633160464691-2.3076749313297i</v>
      </c>
      <c r="AD1912" t="str">
        <f t="shared" si="973"/>
        <v>0.331786659585545+0.383389761792832i</v>
      </c>
      <c r="AE1912" t="str">
        <f t="shared" si="974"/>
        <v>-0.0480029690525672-0.062865989543041i</v>
      </c>
      <c r="AF1912" t="str">
        <f t="shared" si="975"/>
        <v>-14.5972018773116-1.8808450339295i</v>
      </c>
      <c r="AG1912" t="str">
        <f t="shared" si="976"/>
        <v>1.01521588883298-0.012934373848335i</v>
      </c>
      <c r="AH1912" t="str">
        <f t="shared" si="977"/>
        <v>0.560997473786512+0.999994039449145i</v>
      </c>
      <c r="AI1912">
        <f t="shared" si="978"/>
        <v>1.1882872572928997</v>
      </c>
      <c r="AJ1912">
        <f t="shared" si="979"/>
        <v>60.707539252925891</v>
      </c>
      <c r="AK1912"/>
      <c r="AL1912"/>
      <c r="AM1912"/>
      <c r="AN1912"/>
    </row>
    <row r="1913" spans="1:40" x14ac:dyDescent="0.25">
      <c r="A1913"/>
      <c r="B1913">
        <f t="shared" si="980"/>
        <v>177900</v>
      </c>
      <c r="C1913" s="237" t="str">
        <f t="shared" si="948"/>
        <v>-2.41485371989332E-06+0.0137662870468117i</v>
      </c>
      <c r="D1913" s="208" t="str">
        <f t="shared" si="949"/>
        <v>-5.95702447088448+0.105541534025556i</v>
      </c>
      <c r="E1913" t="str">
        <f t="shared" si="950"/>
        <v>2870</v>
      </c>
      <c r="F1913" t="str">
        <f t="shared" si="951"/>
        <v>0.777000777000777</v>
      </c>
      <c r="G1913" t="str">
        <f t="shared" si="946"/>
        <v>0.777000777000777</v>
      </c>
      <c r="H1913" t="str">
        <f t="shared" si="952"/>
        <v>8.64070019649638+1.98545924255535i</v>
      </c>
      <c r="I1913" t="str">
        <f t="shared" si="953"/>
        <v>698.61166634203i</v>
      </c>
      <c r="J1913" t="str">
        <f t="shared" si="947"/>
        <v>-416.465513572282+151.093495639122i</v>
      </c>
      <c r="K1913" t="str">
        <f t="shared" si="954"/>
        <v>0.537800936991401-1.48236389975867i</v>
      </c>
      <c r="L1913" t="str">
        <f t="shared" si="955"/>
        <v>0.0442089848886651-0.102368660512145i</v>
      </c>
      <c r="M1913" t="str">
        <f t="shared" si="956"/>
        <v>0.582009921880066-1.58473256027081i</v>
      </c>
      <c r="N1913" t="str">
        <f t="shared" si="957"/>
        <v>-0.788970439049055i</v>
      </c>
      <c r="O1913" t="str">
        <f t="shared" si="958"/>
        <v>0.704576294477199-0.709628244407436i</v>
      </c>
      <c r="P1913" t="str">
        <f t="shared" si="959"/>
        <v>0.295423705522801+0.709628244407436i</v>
      </c>
      <c r="Q1913" t="str">
        <f t="shared" si="960"/>
        <v>-0.295423705522801+0.079342194641619i</v>
      </c>
      <c r="R1913" t="str">
        <f t="shared" si="961"/>
        <v>-0.330999121137725-2.49096611864871i</v>
      </c>
      <c r="S1913" t="str">
        <f t="shared" si="962"/>
        <v>0.081834822067905i</v>
      </c>
      <c r="T1913" t="str">
        <f t="shared" si="963"/>
        <v>0.203847769096797-0.0270872541829387i</v>
      </c>
      <c r="U1913" t="str">
        <f t="shared" si="964"/>
        <v>0.0001-894.63149573859i</v>
      </c>
      <c r="V1913" t="str">
        <f t="shared" si="965"/>
        <v>0.00002-0.0143496254045331i</v>
      </c>
      <c r="W1913" t="str">
        <f t="shared" si="966"/>
        <v>0.0000199993584529566-0.0143493952449114i</v>
      </c>
      <c r="X1913" t="str">
        <f t="shared" si="967"/>
        <v>0.00075004887186346-0.0143101101222902i</v>
      </c>
      <c r="Y1913" t="str">
        <f t="shared" si="968"/>
        <v>0.009+1.11777866614725i</v>
      </c>
      <c r="Z1913" t="str">
        <f t="shared" si="969"/>
        <v>-0.155535374028233-0.00953091404645558i</v>
      </c>
      <c r="AA1913" t="str">
        <f t="shared" si="970"/>
        <v>0.0960802688102453-10.8739511852588i</v>
      </c>
      <c r="AB1913" t="str">
        <f t="shared" si="971"/>
        <v>1.38780990454132-0.184411925666256i</v>
      </c>
      <c r="AC1913" t="str">
        <f t="shared" si="972"/>
        <v>1.51547555102092-2.30663711364372i</v>
      </c>
      <c r="AD1913" t="str">
        <f t="shared" si="973"/>
        <v>0.331952658234959+0.383564350740995i</v>
      </c>
      <c r="AE1913" t="str">
        <f t="shared" si="974"/>
        <v>-0.0479746620000433-0.0628216370095265i</v>
      </c>
      <c r="AF1913" t="str">
        <f t="shared" si="975"/>
        <v>-14.5977246673809-1.87991770852979i</v>
      </c>
      <c r="AG1913" t="str">
        <f t="shared" si="976"/>
        <v>1.01521396993973-0.0129334782086498i</v>
      </c>
      <c r="AH1913" t="str">
        <f t="shared" si="977"/>
        <v>0.560765621308542+0.999290845926215i</v>
      </c>
      <c r="AI1913">
        <f t="shared" si="978"/>
        <v>1.182780480398816</v>
      </c>
      <c r="AJ1913">
        <f t="shared" si="979"/>
        <v>60.700446854500449</v>
      </c>
      <c r="AK1913"/>
      <c r="AL1913"/>
      <c r="AM1913"/>
      <c r="AN1913"/>
    </row>
    <row r="1914" spans="1:40" x14ac:dyDescent="0.25">
      <c r="A1914"/>
      <c r="B1914">
        <f t="shared" si="980"/>
        <v>178000</v>
      </c>
      <c r="C1914" s="237" t="str">
        <f t="shared" si="948"/>
        <v>-2.41214116335847E-06+0.0137585531781597i</v>
      </c>
      <c r="D1914" s="208" t="str">
        <f t="shared" si="949"/>
        <v>-5.95702445008821+0.105482241032558i</v>
      </c>
      <c r="E1914" t="str">
        <f t="shared" si="950"/>
        <v>2870</v>
      </c>
      <c r="F1914" t="str">
        <f t="shared" si="951"/>
        <v>0.777000777000777</v>
      </c>
      <c r="G1914" t="str">
        <f t="shared" si="946"/>
        <v>0.777000777000777</v>
      </c>
      <c r="H1914" t="str">
        <f t="shared" si="952"/>
        <v>8.64122219476531+1.98447346426864i</v>
      </c>
      <c r="I1914" t="str">
        <f t="shared" si="953"/>
        <v>699.004365423729i</v>
      </c>
      <c r="J1914" t="str">
        <f t="shared" si="947"/>
        <v>-416.93497152066+151.178427339875i</v>
      </c>
      <c r="K1914" t="str">
        <f t="shared" si="954"/>
        <v>0.53726447014854-1.48172163516984i</v>
      </c>
      <c r="L1914" t="str">
        <f t="shared" si="955"/>
        <v>0.0441671242180338-0.102329217844322i</v>
      </c>
      <c r="M1914" t="str">
        <f t="shared" si="956"/>
        <v>0.581431594366574-1.58405085301416i</v>
      </c>
      <c r="N1914" t="str">
        <f t="shared" si="957"/>
        <v>-0.789413930020976i</v>
      </c>
      <c r="O1914" t="str">
        <f t="shared" si="958"/>
        <v>0.704261511478175-0.709940647836477i</v>
      </c>
      <c r="P1914" t="str">
        <f t="shared" si="959"/>
        <v>0.295738488521825+0.709940647836477i</v>
      </c>
      <c r="Q1914" t="str">
        <f t="shared" si="960"/>
        <v>-0.295738488521825+0.079473282184499i</v>
      </c>
      <c r="R1914" t="str">
        <f t="shared" si="961"/>
        <v>-0.330996463531731-2.48951709621817i</v>
      </c>
      <c r="S1914" t="str">
        <f t="shared" si="962"/>
        <v>0.0818808225300004i</v>
      </c>
      <c r="T1914" t="str">
        <f t="shared" si="963"/>
        <v>0.203843707540842-0.0271022626884994i</v>
      </c>
      <c r="U1914" t="str">
        <f t="shared" si="964"/>
        <v>0.0001-894.12889377469i</v>
      </c>
      <c r="V1914" t="str">
        <f t="shared" si="965"/>
        <v>0.00002-0.0143415638172272i</v>
      </c>
      <c r="W1914" t="str">
        <f t="shared" si="966"/>
        <v>0.0000199993584529565-0.0143413337869092i</v>
      </c>
      <c r="X1914" t="str">
        <f t="shared" si="967"/>
        <v>0.000749230946734029-0.0143021124387709i</v>
      </c>
      <c r="Y1914" t="str">
        <f t="shared" si="968"/>
        <v>0.009+1.11840698467797i</v>
      </c>
      <c r="Z1914" t="str">
        <f t="shared" si="969"/>
        <v>-0.155358961837813-0.00951485861855165i</v>
      </c>
      <c r="AA1914" t="str">
        <f t="shared" si="970"/>
        <v>0.0959615140890213-10.8676854443204i</v>
      </c>
      <c r="AB1914" t="str">
        <f t="shared" si="971"/>
        <v>1.38778225318361-0.184514104624416i</v>
      </c>
      <c r="AC1914" t="str">
        <f t="shared" si="972"/>
        <v>1.51462072327873-2.30559999198831i</v>
      </c>
      <c r="AD1914" t="str">
        <f t="shared" si="973"/>
        <v>0.332118733793999+0.383738870343739i</v>
      </c>
      <c r="AE1914" t="str">
        <f t="shared" si="974"/>
        <v>-0.0479464005913614-0.0627773353100408i</v>
      </c>
      <c r="AF1914" t="str">
        <f t="shared" si="975"/>
        <v>-14.5982466448535-1.87899122323608i</v>
      </c>
      <c r="AG1914" t="str">
        <f t="shared" si="976"/>
        <v>1.01521205070699-0.0129325867130147i</v>
      </c>
      <c r="AH1914" t="str">
        <f t="shared" si="977"/>
        <v>0.560534114177931+0.998588468084867i</v>
      </c>
      <c r="AI1914">
        <f t="shared" si="978"/>
        <v>1.1772770205880698</v>
      </c>
      <c r="AJ1914">
        <f t="shared" si="979"/>
        <v>60.693350363635616</v>
      </c>
      <c r="AK1914"/>
      <c r="AL1914"/>
      <c r="AM1914"/>
      <c r="AN1914"/>
    </row>
    <row r="1915" spans="1:40" x14ac:dyDescent="0.25">
      <c r="A1915"/>
      <c r="B1915">
        <f t="shared" si="980"/>
        <v>178100</v>
      </c>
      <c r="C1915" s="237" t="str">
        <f t="shared" si="948"/>
        <v>-2.40943317469815E-06+0.013750827994368i</v>
      </c>
      <c r="D1915" s="208" t="str">
        <f t="shared" si="949"/>
        <v>-5.95702442932697+0.105423014623488i</v>
      </c>
      <c r="E1915" t="str">
        <f t="shared" si="950"/>
        <v>2870</v>
      </c>
      <c r="F1915" t="str">
        <f t="shared" si="951"/>
        <v>0.777000777000777</v>
      </c>
      <c r="G1915" t="str">
        <f t="shared" si="946"/>
        <v>0.777000777000777</v>
      </c>
      <c r="H1915" t="str">
        <f t="shared" si="952"/>
        <v>8.641743382049+1.98348859166549i</v>
      </c>
      <c r="I1915" t="str">
        <f t="shared" si="953"/>
        <v>699.397064505428i</v>
      </c>
      <c r="J1915" t="str">
        <f t="shared" si="947"/>
        <v>-417.404693283564+151.263359040628i</v>
      </c>
      <c r="K1915" t="str">
        <f t="shared" si="954"/>
        <v>0.536728771934645-1.48107981897765i</v>
      </c>
      <c r="L1915" t="str">
        <f t="shared" si="955"/>
        <v>0.0441253192894924-0.102289795423444i</v>
      </c>
      <c r="M1915" t="str">
        <f t="shared" si="956"/>
        <v>0.580854091224137-1.58336961440109i</v>
      </c>
      <c r="N1915" t="str">
        <f t="shared" si="957"/>
        <v>-0.789857420992898i</v>
      </c>
      <c r="O1915" t="str">
        <f t="shared" si="958"/>
        <v>0.70394658996201-0.710252911631383i</v>
      </c>
      <c r="P1915" t="str">
        <f t="shared" si="959"/>
        <v>0.29605341003799+0.710252911631383i</v>
      </c>
      <c r="Q1915" t="str">
        <f t="shared" si="960"/>
        <v>-0.29605341003799+0.079604509361515i</v>
      </c>
      <c r="R1915" t="str">
        <f t="shared" si="961"/>
        <v>-0.330993804358085-2.48806967274752i</v>
      </c>
      <c r="S1915" t="str">
        <f t="shared" si="962"/>
        <v>0.081926822992096i</v>
      </c>
      <c r="T1915" t="str">
        <f t="shared" si="963"/>
        <v>0.203839643671188-0.0271172708211253i</v>
      </c>
      <c r="U1915" t="str">
        <f t="shared" si="964"/>
        <v>0.0001-893.626856215025i</v>
      </c>
      <c r="V1915" t="str">
        <f t="shared" si="965"/>
        <v>0.00002-0.0143335112827987i</v>
      </c>
      <c r="W1915" t="str">
        <f t="shared" si="966"/>
        <v>0.0000199993584529566-0.0143332813816391i</v>
      </c>
      <c r="X1915" t="str">
        <f t="shared" si="967"/>
        <v>0.000748414394211209-0.0142941236664204i</v>
      </c>
      <c r="Y1915" t="str">
        <f t="shared" si="968"/>
        <v>0.009+1.11903530320868i</v>
      </c>
      <c r="Z1915" t="str">
        <f t="shared" si="969"/>
        <v>-0.155182850558375-0.00949883978164052i</v>
      </c>
      <c r="AA1915" t="str">
        <f t="shared" si="970"/>
        <v>0.0958429841616665-10.8614270066816i</v>
      </c>
      <c r="AB1915" t="str">
        <f t="shared" si="971"/>
        <v>1.38775458607407-0.18461628104361i</v>
      </c>
      <c r="AC1915" t="str">
        <f t="shared" si="972"/>
        <v>1.513767119208-2.30456356598621i</v>
      </c>
      <c r="AD1915" t="str">
        <f t="shared" si="973"/>
        <v>0.332284886235896+0.383913320569129i</v>
      </c>
      <c r="AE1915" t="str">
        <f t="shared" si="974"/>
        <v>-0.0479181847214277-0.0627330843494639i</v>
      </c>
      <c r="AF1915" t="str">
        <f t="shared" si="975"/>
        <v>-14.598767811376-1.878065577042i</v>
      </c>
      <c r="AG1915" t="str">
        <f t="shared" si="976"/>
        <v>1.0152101311337-0.0129316993530784i</v>
      </c>
      <c r="AH1915" t="str">
        <f t="shared" si="977"/>
        <v>0.560302951627502+0.997886904393601i</v>
      </c>
      <c r="AI1915">
        <f t="shared" si="978"/>
        <v>1.1717768733743696</v>
      </c>
      <c r="AJ1915">
        <f t="shared" si="979"/>
        <v>60.68624978509083</v>
      </c>
      <c r="AK1915"/>
      <c r="AL1915"/>
      <c r="AM1915"/>
      <c r="AN1915"/>
    </row>
    <row r="1916" spans="1:40" x14ac:dyDescent="0.25">
      <c r="A1916"/>
      <c r="B1916">
        <f t="shared" si="980"/>
        <v>178200</v>
      </c>
      <c r="C1916" s="237" t="str">
        <f t="shared" si="948"/>
        <v>-2.40672974366184E-06+0.0137431114808155i</v>
      </c>
      <c r="D1916" s="208" t="str">
        <f t="shared" si="949"/>
        <v>-5.95702440860066+0.105363854686252i</v>
      </c>
      <c r="E1916" t="str">
        <f t="shared" si="950"/>
        <v>2870</v>
      </c>
      <c r="F1916" t="str">
        <f t="shared" si="951"/>
        <v>0.777000777000777</v>
      </c>
      <c r="G1916" t="str">
        <f t="shared" si="946"/>
        <v>0.777000777000777</v>
      </c>
      <c r="H1916" t="str">
        <f t="shared" si="952"/>
        <v>8.64226375998989+1.98250462362863i</v>
      </c>
      <c r="I1916" t="str">
        <f t="shared" si="953"/>
        <v>699.789763587126i</v>
      </c>
      <c r="J1916" t="str">
        <f t="shared" si="947"/>
        <v>-417.874678860994+151.34829074138i</v>
      </c>
      <c r="K1916" t="str">
        <f t="shared" si="954"/>
        <v>0.536193840951953-1.48043845092318i</v>
      </c>
      <c r="L1916" t="str">
        <f t="shared" si="955"/>
        <v>0.0440835700115157-0.102250393254885i</v>
      </c>
      <c r="M1916" t="str">
        <f t="shared" si="956"/>
        <v>0.580277410963469-1.58268884417807i</v>
      </c>
      <c r="N1916" t="str">
        <f t="shared" si="957"/>
        <v>-0.79030091196482i</v>
      </c>
      <c r="O1916" t="str">
        <f t="shared" si="958"/>
        <v>0.703631529990646-0.710565035730736i</v>
      </c>
      <c r="P1916" t="str">
        <f t="shared" si="959"/>
        <v>0.296368470009354+0.710565035730736i</v>
      </c>
      <c r="Q1916" t="str">
        <f t="shared" si="960"/>
        <v>-0.296368470009354+0.079735876234084i</v>
      </c>
      <c r="R1916" t="str">
        <f t="shared" si="961"/>
        <v>-0.330991143616654-2.48662384554427i</v>
      </c>
      <c r="S1916" t="str">
        <f t="shared" si="962"/>
        <v>0.0819728234541914i</v>
      </c>
      <c r="T1916" t="str">
        <f t="shared" si="963"/>
        <v>0.203835577487783-0.0271322785805889i</v>
      </c>
      <c r="U1916" t="str">
        <f t="shared" si="964"/>
        <v>0.0001-893.125382109403i</v>
      </c>
      <c r="V1916" t="str">
        <f t="shared" si="965"/>
        <v>0.00002-0.014325467786007i</v>
      </c>
      <c r="W1916" t="str">
        <f t="shared" si="966"/>
        <v>0.0000199993584529566-0.0143252380138609i</v>
      </c>
      <c r="X1916" t="str">
        <f t="shared" si="967"/>
        <v>0.000747599211228117-0.0142861437903928i</v>
      </c>
      <c r="Y1916" t="str">
        <f t="shared" si="968"/>
        <v>0.009+1.1196636217394i</v>
      </c>
      <c r="Z1916" t="str">
        <f t="shared" si="969"/>
        <v>-0.155007039503843-0.00948285743091953i</v>
      </c>
      <c r="AA1916" t="str">
        <f t="shared" si="970"/>
        <v>0.095724678452416-10.8551758594391i</v>
      </c>
      <c r="AB1916" t="str">
        <f t="shared" si="971"/>
        <v>1.38772690321236-0.184718454922288i</v>
      </c>
      <c r="AC1916" t="str">
        <f t="shared" si="972"/>
        <v>1.51291473660111-2.30352783525946i</v>
      </c>
      <c r="AD1916" t="str">
        <f t="shared" si="973"/>
        <v>0.332451115533844+0.384087701385242i</v>
      </c>
      <c r="AE1916" t="str">
        <f t="shared" si="974"/>
        <v>-0.0478900142854449-0.0626888840329195i</v>
      </c>
      <c r="AF1916" t="str">
        <f t="shared" si="975"/>
        <v>-14.5992881685905-1.87714076894238i</v>
      </c>
      <c r="AG1916" t="str">
        <f t="shared" si="976"/>
        <v>1.01520821121883-0.0129308161205077i</v>
      </c>
      <c r="AH1916" t="str">
        <f t="shared" si="977"/>
        <v>0.560072132892069+0.997186153324782i</v>
      </c>
      <c r="AI1916">
        <f t="shared" si="978"/>
        <v>1.166280034279688</v>
      </c>
      <c r="AJ1916">
        <f t="shared" si="979"/>
        <v>60.679145123621993</v>
      </c>
      <c r="AK1916"/>
      <c r="AL1916"/>
      <c r="AM1916"/>
      <c r="AN1916"/>
    </row>
    <row r="1917" spans="1:40" x14ac:dyDescent="0.25">
      <c r="A1917"/>
      <c r="B1917">
        <f t="shared" si="980"/>
        <v>178300</v>
      </c>
      <c r="C1917" s="237" t="str">
        <f t="shared" si="948"/>
        <v>-2.40403086002779E-06+0.0137354036229139i</v>
      </c>
      <c r="D1917" s="208" t="str">
        <f t="shared" si="949"/>
        <v>-5.95702438790922+0.105304761109007i</v>
      </c>
      <c r="E1917" t="str">
        <f t="shared" si="950"/>
        <v>2870</v>
      </c>
      <c r="F1917" t="str">
        <f t="shared" si="951"/>
        <v>0.777000777000777</v>
      </c>
      <c r="G1917" t="str">
        <f t="shared" si="946"/>
        <v>0.777000777000777</v>
      </c>
      <c r="H1917" t="str">
        <f t="shared" si="952"/>
        <v>8.64278333022637+1.98152155904234i</v>
      </c>
      <c r="I1917" t="str">
        <f t="shared" si="953"/>
        <v>700.182462668825i</v>
      </c>
      <c r="J1917" t="str">
        <f t="shared" si="947"/>
        <v>-418.344928252949+151.433222442133i</v>
      </c>
      <c r="K1917" t="str">
        <f t="shared" si="954"/>
        <v>0.535659675805703-1.47979753074703i</v>
      </c>
      <c r="L1917" t="str">
        <f t="shared" si="955"/>
        <v>0.0440418762927473-0.102211011343933i</v>
      </c>
      <c r="M1917" t="str">
        <f t="shared" si="956"/>
        <v>0.57970155209845-1.58200854209096i</v>
      </c>
      <c r="N1917" t="str">
        <f t="shared" si="957"/>
        <v>-0.790744402936742i</v>
      </c>
      <c r="O1917" t="str">
        <f t="shared" si="958"/>
        <v>0.70331633162605-0.710877020073146i</v>
      </c>
      <c r="P1917" t="str">
        <f t="shared" si="959"/>
        <v>0.29668366837395+0.710877020073146i</v>
      </c>
      <c r="Q1917" t="str">
        <f t="shared" si="960"/>
        <v>-0.29668366837395+0.079867382863596i</v>
      </c>
      <c r="R1917" t="str">
        <f t="shared" si="961"/>
        <v>-0.330988481307311-2.48517961192196i</v>
      </c>
      <c r="S1917" t="str">
        <f t="shared" si="962"/>
        <v>0.082018823916287i</v>
      </c>
      <c r="T1917" t="str">
        <f t="shared" si="963"/>
        <v>0.203831508990574-0.0271472859666636i</v>
      </c>
      <c r="U1917" t="str">
        <f t="shared" si="964"/>
        <v>0.0001-892.624470509789i</v>
      </c>
      <c r="V1917" t="str">
        <f t="shared" si="965"/>
        <v>0.00002-0.0143174333116458i</v>
      </c>
      <c r="W1917" t="str">
        <f t="shared" si="966"/>
        <v>0.0000199993584529565-0.0143172036683684i</v>
      </c>
      <c r="X1917" t="str">
        <f t="shared" si="967"/>
        <v>0.000746785394726408-0.0142781727958754i</v>
      </c>
      <c r="Y1917" t="str">
        <f t="shared" si="968"/>
        <v>0.009+1.12029194027012i</v>
      </c>
      <c r="Z1917" t="str">
        <f t="shared" si="969"/>
        <v>-0.154831527990109-0.00946691146194791i</v>
      </c>
      <c r="AA1917" t="str">
        <f t="shared" si="970"/>
        <v>0.0956065963873743-10.8489319897206i</v>
      </c>
      <c r="AB1917" t="str">
        <f t="shared" si="971"/>
        <v>1.3876992045981-0.184820626258909i</v>
      </c>
      <c r="AC1917" t="str">
        <f t="shared" si="972"/>
        <v>1.51206357325511-2.30249279942912i</v>
      </c>
      <c r="AD1917" t="str">
        <f t="shared" si="973"/>
        <v>0.332617421661043+0.384262012760156i</v>
      </c>
      <c r="AE1917" t="str">
        <f t="shared" si="974"/>
        <v>-0.0478618891789195-0.0626447342657764i</v>
      </c>
      <c r="AF1917" t="str">
        <f t="shared" si="975"/>
        <v>-14.5998077181356-1.87621679793333i</v>
      </c>
      <c r="AG1917" t="str">
        <f t="shared" si="976"/>
        <v>1.01520629096135-0.01292993700699i</v>
      </c>
      <c r="AH1917" t="str">
        <f t="shared" si="977"/>
        <v>0.559841657208611+0.996486213354701i</v>
      </c>
      <c r="AI1917">
        <f t="shared" si="978"/>
        <v>1.16078649883537</v>
      </c>
      <c r="AJ1917">
        <f t="shared" si="979"/>
        <v>60.67203638397541</v>
      </c>
      <c r="AK1917"/>
      <c r="AL1917"/>
      <c r="AM1917"/>
      <c r="AN1917"/>
    </row>
    <row r="1918" spans="1:40" x14ac:dyDescent="0.25">
      <c r="A1918"/>
      <c r="B1918">
        <f t="shared" si="980"/>
        <v>178400</v>
      </c>
      <c r="C1918" s="237" t="str">
        <f t="shared" si="948"/>
        <v>-2.40133651360289E-06+0.0137277044061078i</v>
      </c>
      <c r="D1918" s="208" t="str">
        <f t="shared" si="949"/>
        <v>-5.95702436725257+0.10524573378016i</v>
      </c>
      <c r="E1918" t="str">
        <f t="shared" si="950"/>
        <v>2870</v>
      </c>
      <c r="F1918" t="str">
        <f t="shared" si="951"/>
        <v>0.777000777000777</v>
      </c>
      <c r="G1918" t="str">
        <f t="shared" si="946"/>
        <v>0.777000777000777</v>
      </c>
      <c r="H1918" t="str">
        <f t="shared" si="952"/>
        <v>8.64330209439279+1.98053939679235i</v>
      </c>
      <c r="I1918" t="str">
        <f t="shared" si="953"/>
        <v>700.575161750524i</v>
      </c>
      <c r="J1918" t="str">
        <f t="shared" si="947"/>
        <v>-418.81544145943+151.518154142886i</v>
      </c>
      <c r="K1918" t="str">
        <f t="shared" si="954"/>
        <v>0.535126275104107-1.47915705818932i</v>
      </c>
      <c r="L1918" t="str">
        <f t="shared" si="955"/>
        <v>0.0440002380419993-0.102171649695792i</v>
      </c>
      <c r="M1918" t="str">
        <f t="shared" si="956"/>
        <v>0.579126513146106-1.58132870788511i</v>
      </c>
      <c r="N1918" t="str">
        <f t="shared" si="957"/>
        <v>-0.791187893908664i</v>
      </c>
      <c r="O1918" t="str">
        <f t="shared" si="958"/>
        <v>0.703000994930217-0.71118886459725i</v>
      </c>
      <c r="P1918" t="str">
        <f t="shared" si="959"/>
        <v>0.296999005069783+0.71118886459725i</v>
      </c>
      <c r="Q1918" t="str">
        <f t="shared" si="960"/>
        <v>-0.296999005069783+0.079999029311414i</v>
      </c>
      <c r="R1918" t="str">
        <f t="shared" si="961"/>
        <v>-0.330985817429923-2.48373696920017i</v>
      </c>
      <c r="S1918" t="str">
        <f t="shared" si="962"/>
        <v>0.0820648243783824i</v>
      </c>
      <c r="T1918" t="str">
        <f t="shared" si="963"/>
        <v>0.203827438179508-0.027162292979122i</v>
      </c>
      <c r="U1918" t="str">
        <f t="shared" si="964"/>
        <v>0.0001-892.124120470264i</v>
      </c>
      <c r="V1918" t="str">
        <f t="shared" si="965"/>
        <v>0.00002-0.0143094078445429i</v>
      </c>
      <c r="W1918" t="str">
        <f t="shared" si="966"/>
        <v>0.0000199993584529565-0.0143091783299899i</v>
      </c>
      <c r="X1918" t="str">
        <f t="shared" si="967"/>
        <v>0.000745972941656305-0.0142702106680882i</v>
      </c>
      <c r="Y1918" t="str">
        <f t="shared" si="968"/>
        <v>0.009+1.12092025880084i</v>
      </c>
      <c r="Z1918" t="str">
        <f t="shared" si="969"/>
        <v>-0.154656315335017-0.00945100177064501i</v>
      </c>
      <c r="AA1918" t="str">
        <f t="shared" si="970"/>
        <v>0.0954887373944923-10.8426953846838i</v>
      </c>
      <c r="AB1918" t="str">
        <f t="shared" si="971"/>
        <v>1.38767149023094-0.184922795051923i</v>
      </c>
      <c r="AC1918" t="str">
        <f t="shared" si="972"/>
        <v>1.51121362697174-2.30145845811555i</v>
      </c>
      <c r="AD1918" t="str">
        <f t="shared" si="973"/>
        <v>0.332783804590663+0.384436254661959i</v>
      </c>
      <c r="AE1918" t="str">
        <f t="shared" si="974"/>
        <v>-0.0478338092976497-0.0626006349536409i</v>
      </c>
      <c r="AF1918" t="str">
        <f t="shared" si="975"/>
        <v>-14.6003264616454-1.87529366301219i</v>
      </c>
      <c r="AG1918" t="str">
        <f t="shared" si="976"/>
        <v>1.01520437036022-0.0129290620042302i</v>
      </c>
      <c r="AH1918" t="str">
        <f t="shared" si="977"/>
        <v>0.55961152381608+0.99578708296346i</v>
      </c>
      <c r="AI1918">
        <f t="shared" si="978"/>
        <v>1.1552962625807626</v>
      </c>
      <c r="AJ1918">
        <f t="shared" si="979"/>
        <v>60.664923570893357</v>
      </c>
      <c r="AK1918"/>
      <c r="AL1918"/>
      <c r="AM1918"/>
      <c r="AN1918"/>
    </row>
    <row r="1919" spans="1:40" x14ac:dyDescent="0.25">
      <c r="A1919"/>
      <c r="B1919">
        <f t="shared" si="980"/>
        <v>178500</v>
      </c>
      <c r="C1919" s="237" t="str">
        <f t="shared" si="948"/>
        <v>-2.39864669422253E-06+0.0137200138158743i</v>
      </c>
      <c r="D1919" s="208" t="str">
        <f t="shared" si="949"/>
        <v>-5.95702434663061+0.10518677258837i</v>
      </c>
      <c r="E1919" t="str">
        <f t="shared" si="950"/>
        <v>2870</v>
      </c>
      <c r="F1919" t="str">
        <f t="shared" si="951"/>
        <v>0.777000777000777</v>
      </c>
      <c r="G1919" t="str">
        <f t="shared" si="946"/>
        <v>0.777000777000777</v>
      </c>
      <c r="H1919" t="str">
        <f t="shared" si="952"/>
        <v>8.64382005411941+1.97955813576593i</v>
      </c>
      <c r="I1919" t="str">
        <f t="shared" si="953"/>
        <v>700.967860832223i</v>
      </c>
      <c r="J1919" t="str">
        <f t="shared" si="947"/>
        <v>-419.286218480437+151.603085843639i</v>
      </c>
      <c r="K1919" t="str">
        <f t="shared" si="954"/>
        <v>0.53459363745836-1.47851703298968i</v>
      </c>
      <c r="L1919" t="str">
        <f t="shared" si="955"/>
        <v>0.0439586551682524-0.102132308315585i</v>
      </c>
      <c r="M1919" t="str">
        <f t="shared" si="956"/>
        <v>0.578552292626612-1.58064934130526i</v>
      </c>
      <c r="N1919" t="str">
        <f t="shared" si="957"/>
        <v>-0.791631384880586i</v>
      </c>
      <c r="O1919" t="str">
        <f t="shared" si="958"/>
        <v>0.702685519965168-0.711500569241713i</v>
      </c>
      <c r="P1919" t="str">
        <f t="shared" si="959"/>
        <v>0.297314480034832+0.711500569241713i</v>
      </c>
      <c r="Q1919" t="str">
        <f t="shared" si="960"/>
        <v>-0.297314480034832+0.080130815638873i</v>
      </c>
      <c r="R1919" t="str">
        <f t="shared" si="961"/>
        <v>-0.330983151984364-2.48229591470446i</v>
      </c>
      <c r="S1919" t="str">
        <f t="shared" si="962"/>
        <v>0.082110824840478i</v>
      </c>
      <c r="T1919" t="str">
        <f t="shared" si="963"/>
        <v>0.203823365054532-0.0271772996177374i</v>
      </c>
      <c r="U1919" t="str">
        <f t="shared" si="964"/>
        <v>0.0001-891.62433104703i</v>
      </c>
      <c r="V1919" t="str">
        <f t="shared" si="965"/>
        <v>0.00002-0.0143013913695599i</v>
      </c>
      <c r="W1919" t="str">
        <f t="shared" si="966"/>
        <v>0.0000199993584529566-0.014301161983587i</v>
      </c>
      <c r="X1919" t="str">
        <f t="shared" si="967"/>
        <v>0.00074516184897645-0.0142622573922834i</v>
      </c>
      <c r="Y1919" t="str">
        <f t="shared" si="968"/>
        <v>0.009+1.12154857733156i</v>
      </c>
      <c r="Z1919" t="str">
        <f t="shared" si="969"/>
        <v>-0.154481400858349-0.0094351282532882i</v>
      </c>
      <c r="AA1919" t="str">
        <f t="shared" si="970"/>
        <v>0.0953711009035713-10.8364660315175i</v>
      </c>
      <c r="AB1919" t="str">
        <f t="shared" si="971"/>
        <v>1.38764376011052-0.185024961299789i</v>
      </c>
      <c r="AC1919" t="str">
        <f t="shared" si="972"/>
        <v>1.51036489555741-2.30042481093819i</v>
      </c>
      <c r="AD1919" t="str">
        <f t="shared" si="973"/>
        <v>0.332950264295876+0.384610427058744i</v>
      </c>
      <c r="AE1919" t="str">
        <f t="shared" si="974"/>
        <v>-0.0478057745377337-0.0625565860023609i</v>
      </c>
      <c r="AF1919" t="str">
        <f t="shared" si="975"/>
        <v>-14.60084440075-1.87437136317756i</v>
      </c>
      <c r="AG1919" t="str">
        <f t="shared" si="976"/>
        <v>1.01520244941442-0.0129281911039536i</v>
      </c>
      <c r="AH1919" t="str">
        <f t="shared" si="977"/>
        <v>0.559381731955517+0.995088760635029i</v>
      </c>
      <c r="AI1919">
        <f t="shared" si="978"/>
        <v>1.149809321064108</v>
      </c>
      <c r="AJ1919">
        <f t="shared" si="979"/>
        <v>60.657806689110537</v>
      </c>
      <c r="AK1919"/>
      <c r="AL1919"/>
      <c r="AM1919"/>
      <c r="AN1919"/>
    </row>
    <row r="1920" spans="1:40" x14ac:dyDescent="0.25">
      <c r="A1920"/>
      <c r="B1920">
        <f t="shared" si="980"/>
        <v>178600</v>
      </c>
      <c r="C1920" s="237" t="str">
        <f t="shared" si="948"/>
        <v>-2.39596139175067E-06+0.0137123318377232i</v>
      </c>
      <c r="D1920" s="208" t="str">
        <f t="shared" si="949"/>
        <v>-5.9570243260433+0.105127877422545i</v>
      </c>
      <c r="E1920" t="str">
        <f t="shared" si="950"/>
        <v>2870</v>
      </c>
      <c r="F1920" t="str">
        <f t="shared" si="951"/>
        <v>0.777000777000777</v>
      </c>
      <c r="G1920" t="str">
        <f t="shared" si="946"/>
        <v>0.777000777000777</v>
      </c>
      <c r="H1920" t="str">
        <f t="shared" si="952"/>
        <v>8.64433721103259+1.97857777485182i</v>
      </c>
      <c r="I1920" t="str">
        <f t="shared" si="953"/>
        <v>701.360559913921i</v>
      </c>
      <c r="J1920" t="str">
        <f t="shared" si="947"/>
        <v>-419.757259315969+151.688017544391i</v>
      </c>
      <c r="K1920" t="str">
        <f t="shared" si="954"/>
        <v>0.534061761482626-1.47787745488731i</v>
      </c>
      <c r="L1920" t="str">
        <f t="shared" si="955"/>
        <v>0.0439171275806547-0.102092987208347i</v>
      </c>
      <c r="M1920" t="str">
        <f t="shared" si="956"/>
        <v>0.577978889063281-1.57997044209566i</v>
      </c>
      <c r="N1920" t="str">
        <f t="shared" si="957"/>
        <v>-0.792074875852508i</v>
      </c>
      <c r="O1920" t="str">
        <f t="shared" si="958"/>
        <v>0.702369906792952-0.711812133945228i</v>
      </c>
      <c r="P1920" t="str">
        <f t="shared" si="959"/>
        <v>0.297630093207048+0.711812133945228i</v>
      </c>
      <c r="Q1920" t="str">
        <f t="shared" si="960"/>
        <v>-0.297630093207048+0.08026274190728i</v>
      </c>
      <c r="R1920" t="str">
        <f t="shared" si="961"/>
        <v>-0.330980484970509-2.48085644576641i</v>
      </c>
      <c r="S1920" t="str">
        <f t="shared" si="962"/>
        <v>0.0821568253025734i</v>
      </c>
      <c r="T1920" t="str">
        <f t="shared" si="963"/>
        <v>0.203819289615594-0.0271923058822831i</v>
      </c>
      <c r="U1920" t="str">
        <f t="shared" si="964"/>
        <v>0.0001-891.12510129841i</v>
      </c>
      <c r="V1920" t="str">
        <f t="shared" si="965"/>
        <v>0.00002-0.0142933838715926i</v>
      </c>
      <c r="W1920" t="str">
        <f t="shared" si="966"/>
        <v>0.0000199993584529566-0.0142931546140558i</v>
      </c>
      <c r="X1920" t="str">
        <f t="shared" si="967"/>
        <v>0.000744352113654021-0.0142543129537464i</v>
      </c>
      <c r="Y1920" t="str">
        <f t="shared" si="968"/>
        <v>0.009+1.12217689586227i</v>
      </c>
      <c r="Z1920" t="str">
        <f t="shared" si="969"/>
        <v>-0.154306783881842-0.00941929080651307i</v>
      </c>
      <c r="AA1920" t="str">
        <f t="shared" si="970"/>
        <v>0.0952536863462554-10.8302439174406i</v>
      </c>
      <c r="AB1920" t="str">
        <f t="shared" si="971"/>
        <v>1.38761601423649-0.185127125000961i</v>
      </c>
      <c r="AC1920" t="str">
        <f t="shared" si="972"/>
        <v>1.50951737682316-2.29939185751578i</v>
      </c>
      <c r="AD1920" t="str">
        <f t="shared" si="973"/>
        <v>0.333116800749819+0.384784529918615i</v>
      </c>
      <c r="AE1920" t="str">
        <f t="shared" si="974"/>
        <v>-0.0477777847955619-0.0625125873180255i</v>
      </c>
      <c r="AF1920" t="str">
        <f t="shared" si="975"/>
        <v>-14.6013615370759-1.87344989742928i</v>
      </c>
      <c r="AG1920" t="str">
        <f t="shared" si="976"/>
        <v>1.01520052812291-0.0129273242979031i</v>
      </c>
      <c r="AH1920" t="str">
        <f t="shared" si="977"/>
        <v>0.559152280869994+0.994391244857251i</v>
      </c>
      <c r="AI1920">
        <f t="shared" si="978"/>
        <v>1.1443256698424231</v>
      </c>
      <c r="AJ1920">
        <f t="shared" si="979"/>
        <v>60.650685743356576</v>
      </c>
      <c r="AK1920"/>
      <c r="AL1920"/>
      <c r="AM1920"/>
      <c r="AN1920"/>
    </row>
    <row r="1921" spans="1:40" x14ac:dyDescent="0.25">
      <c r="A1921"/>
      <c r="B1921">
        <f t="shared" si="980"/>
        <v>178700</v>
      </c>
      <c r="C1921" s="237" t="str">
        <f t="shared" si="948"/>
        <v>-2.39328059607951E-06+0.0137046584571965i</v>
      </c>
      <c r="D1921" s="208" t="str">
        <f t="shared" si="949"/>
        <v>-5.95702430549053+0.10506904817184i</v>
      </c>
      <c r="E1921" t="str">
        <f t="shared" si="950"/>
        <v>2870</v>
      </c>
      <c r="F1921" t="str">
        <f t="shared" si="951"/>
        <v>0.777000777000777</v>
      </c>
      <c r="G1921" t="str">
        <f t="shared" si="946"/>
        <v>0.777000777000777</v>
      </c>
      <c r="H1921" t="str">
        <f t="shared" si="952"/>
        <v>8.64485356675456+1.97759831294026i</v>
      </c>
      <c r="I1921" t="str">
        <f t="shared" si="953"/>
        <v>701.75325899562i</v>
      </c>
      <c r="J1921" t="str">
        <f t="shared" si="947"/>
        <v>-420.228563966026+151.772949245144i</v>
      </c>
      <c r="K1921" t="str">
        <f t="shared" si="954"/>
        <v>0.533530645794043-1.4772383236209i</v>
      </c>
      <c r="L1921" t="str">
        <f t="shared" si="955"/>
        <v>0.043875655188522-0.102053686379032i</v>
      </c>
      <c r="M1921" t="str">
        <f t="shared" si="956"/>
        <v>0.577406300982565-1.57929200999993i</v>
      </c>
      <c r="N1921" t="str">
        <f t="shared" si="957"/>
        <v>-0.79251836682443i</v>
      </c>
      <c r="O1921" t="str">
        <f t="shared" si="958"/>
        <v>0.702054155475646-0.712123558646516i</v>
      </c>
      <c r="P1921" t="str">
        <f t="shared" si="959"/>
        <v>0.297945844524354+0.712123558646516i</v>
      </c>
      <c r="Q1921" t="str">
        <f t="shared" si="960"/>
        <v>-0.297945844524354+0.080394808177914i</v>
      </c>
      <c r="R1921" t="str">
        <f t="shared" si="961"/>
        <v>-0.330977816388233-2.47941855972356i</v>
      </c>
      <c r="S1921" t="str">
        <f t="shared" si="962"/>
        <v>0.082202825764669i</v>
      </c>
      <c r="T1921" t="str">
        <f t="shared" si="963"/>
        <v>0.203815211862642-0.0272073117725325i</v>
      </c>
      <c r="U1921" t="str">
        <f t="shared" si="964"/>
        <v>0.0001-890.62643028481i</v>
      </c>
      <c r="V1921" t="str">
        <f t="shared" si="965"/>
        <v>0.00002-0.0142853853355705i</v>
      </c>
      <c r="W1921" t="str">
        <f t="shared" si="966"/>
        <v>0.0000199993584529566-0.014285156206326i</v>
      </c>
      <c r="X1921" t="str">
        <f t="shared" si="967"/>
        <v>0.000743543732664609-0.0142463773377949i</v>
      </c>
      <c r="Y1921" t="str">
        <f t="shared" si="968"/>
        <v>0.009+1.12280521439299i</v>
      </c>
      <c r="Z1921" t="str">
        <f t="shared" si="969"/>
        <v>-0.154132463729149-0.00940348932730987i</v>
      </c>
      <c r="AA1921" t="str">
        <f t="shared" si="970"/>
        <v>0.0951364931560081-10.8240290297022i</v>
      </c>
      <c r="AB1921" t="str">
        <f t="shared" si="971"/>
        <v>1.38758825260849-0.185229286153898i</v>
      </c>
      <c r="AC1921" t="str">
        <f t="shared" si="972"/>
        <v>1.50867106858469-2.29835959746612i</v>
      </c>
      <c r="AD1921" t="str">
        <f t="shared" si="973"/>
        <v>0.333283413925642+0.384958563209681i</v>
      </c>
      <c r="AE1921" t="str">
        <f t="shared" si="974"/>
        <v>-0.0477498399678224-0.0624686388069609i</v>
      </c>
      <c r="AF1921" t="str">
        <f t="shared" si="975"/>
        <v>-14.6018778722451-1.87252926476842i</v>
      </c>
      <c r="AG1921" t="str">
        <f t="shared" si="976"/>
        <v>1.01519860648468-0.0129264615778416i</v>
      </c>
      <c r="AH1921" t="str">
        <f t="shared" si="977"/>
        <v>0.558923169804642+0.993694534121741i</v>
      </c>
      <c r="AI1921">
        <f t="shared" si="978"/>
        <v>1.1388453044810474</v>
      </c>
      <c r="AJ1921">
        <f t="shared" si="979"/>
        <v>60.643560738352441</v>
      </c>
      <c r="AK1921"/>
      <c r="AL1921"/>
      <c r="AM1921"/>
      <c r="AN1921"/>
    </row>
    <row r="1922" spans="1:40" x14ac:dyDescent="0.25">
      <c r="A1922"/>
      <c r="B1922">
        <f t="shared" si="980"/>
        <v>178800</v>
      </c>
      <c r="C1922" s="237" t="str">
        <f t="shared" si="948"/>
        <v>-2.39060429712954E-06+0.0136969936598688i</v>
      </c>
      <c r="D1922" s="208" t="str">
        <f t="shared" si="949"/>
        <v>-5.95702428497224+0.105010284725661i</v>
      </c>
      <c r="E1922" t="str">
        <f t="shared" si="950"/>
        <v>2870</v>
      </c>
      <c r="F1922" t="str">
        <f t="shared" si="951"/>
        <v>0.777000777000777</v>
      </c>
      <c r="G1922" t="str">
        <f t="shared" si="946"/>
        <v>0.777000777000777</v>
      </c>
      <c r="H1922" t="str">
        <f t="shared" si="952"/>
        <v>8.6453691229036+1.976619748923i</v>
      </c>
      <c r="I1922" t="str">
        <f t="shared" si="953"/>
        <v>702.145958077319i</v>
      </c>
      <c r="J1922" t="str">
        <f t="shared" si="947"/>
        <v>-420.70013243061+151.857880945897i</v>
      </c>
      <c r="K1922" t="str">
        <f t="shared" si="954"/>
        <v>0.533000289012688-1.47659963892872i</v>
      </c>
      <c r="L1922" t="str">
        <f t="shared" si="955"/>
        <v>0.0438342379013371-0.10201440583251i</v>
      </c>
      <c r="M1922" t="str">
        <f t="shared" si="956"/>
        <v>0.576834526914025-1.57861404476123i</v>
      </c>
      <c r="N1922" t="str">
        <f t="shared" si="957"/>
        <v>-0.792961857796352i</v>
      </c>
      <c r="O1922" t="str">
        <f t="shared" si="958"/>
        <v>0.701738266075353-0.712434843284323i</v>
      </c>
      <c r="P1922" t="str">
        <f t="shared" si="959"/>
        <v>0.298261733924647+0.712434843284323i</v>
      </c>
      <c r="Q1922" t="str">
        <f t="shared" si="960"/>
        <v>-0.298261733924647+0.0805270145120289i</v>
      </c>
      <c r="R1922" t="str">
        <f t="shared" si="961"/>
        <v>-0.330975146237398-2.47798225391939i</v>
      </c>
      <c r="S1922" t="str">
        <f t="shared" si="962"/>
        <v>0.0822488262267646i</v>
      </c>
      <c r="T1922" t="str">
        <f t="shared" si="963"/>
        <v>0.203811131795622-0.0272223172882578i</v>
      </c>
      <c r="U1922" t="str">
        <f t="shared" si="964"/>
        <v>0.0001-890.128317068766i</v>
      </c>
      <c r="V1922" t="str">
        <f t="shared" si="965"/>
        <v>0.00002-0.0142773957464566i</v>
      </c>
      <c r="W1922" t="str">
        <f t="shared" si="966"/>
        <v>0.0000199993584529566-0.014277166745361i</v>
      </c>
      <c r="X1922" t="str">
        <f t="shared" si="967"/>
        <v>0.000742736702992217-0.0142384505297788i</v>
      </c>
      <c r="Y1922" t="str">
        <f t="shared" si="968"/>
        <v>0.009+1.12343353292371i</v>
      </c>
      <c r="Z1922" t="str">
        <f t="shared" si="969"/>
        <v>-0.153958439725862-0.00938772371302406i</v>
      </c>
      <c r="AA1922" t="str">
        <f t="shared" si="970"/>
        <v>0.0950195207681331-10.8178213555819i</v>
      </c>
      <c r="AB1922" t="str">
        <f t="shared" si="971"/>
        <v>1.38756047522615-0.185331444757049i</v>
      </c>
      <c r="AC1922" t="str">
        <f t="shared" si="972"/>
        <v>1.50782596866231-2.29732803040629i</v>
      </c>
      <c r="AD1922" t="str">
        <f t="shared" si="973"/>
        <v>0.333450103796459+0.385132526900058i</v>
      </c>
      <c r="AE1922" t="str">
        <f t="shared" si="974"/>
        <v>-0.0477219399514931-0.062424740375732i</v>
      </c>
      <c r="AF1922" t="str">
        <f t="shared" si="975"/>
        <v>-14.6023934078758-1.87160946419734i</v>
      </c>
      <c r="AG1922" t="str">
        <f t="shared" si="976"/>
        <v>1.01519668449872-0.0129256029355501i</v>
      </c>
      <c r="AH1922" t="str">
        <f t="shared" si="977"/>
        <v>0.558694398006573+0.992998626923944i</v>
      </c>
      <c r="AI1922">
        <f t="shared" si="978"/>
        <v>1.1333682205537956</v>
      </c>
      <c r="AJ1922">
        <f t="shared" si="979"/>
        <v>60.636431678815349</v>
      </c>
      <c r="AK1922"/>
      <c r="AL1922"/>
      <c r="AM1922"/>
      <c r="AN1922"/>
    </row>
    <row r="1923" spans="1:40" x14ac:dyDescent="0.25">
      <c r="A1923"/>
      <c r="B1923">
        <f t="shared" si="980"/>
        <v>178900</v>
      </c>
      <c r="C1923" s="237" t="str">
        <f t="shared" si="948"/>
        <v>-2.38793248484937E-06+0.0136893374313466i</v>
      </c>
      <c r="D1923" s="208" t="str">
        <f t="shared" si="949"/>
        <v>-5.95702426448834+0.104951586973657i</v>
      </c>
      <c r="E1923" t="str">
        <f t="shared" si="950"/>
        <v>2870</v>
      </c>
      <c r="F1923" t="str">
        <f t="shared" si="951"/>
        <v>0.777000777000777</v>
      </c>
      <c r="G1923" t="str">
        <f t="shared" si="946"/>
        <v>0.777000777000777</v>
      </c>
      <c r="H1923" t="str">
        <f t="shared" si="952"/>
        <v>8.64588388109401+1.97564208169326i</v>
      </c>
      <c r="I1923" t="str">
        <f t="shared" si="953"/>
        <v>702.538657159017i</v>
      </c>
      <c r="J1923" t="str">
        <f t="shared" si="947"/>
        <v>-421.171964709719+151.94281264665i</v>
      </c>
      <c r="K1923" t="str">
        <f t="shared" si="954"/>
        <v>0.532470689761604-1.47596140054854i</v>
      </c>
      <c r="L1923" t="str">
        <f t="shared" si="955"/>
        <v>0.0437928756287497-0.10197514557357i</v>
      </c>
      <c r="M1923" t="str">
        <f t="shared" si="956"/>
        <v>0.576263565390354-1.57793654612211i</v>
      </c>
      <c r="N1923" t="str">
        <f t="shared" si="957"/>
        <v>-0.793405348768274i</v>
      </c>
      <c r="O1923" t="str">
        <f t="shared" si="958"/>
        <v>0.701422238654202-0.712745987797425i</v>
      </c>
      <c r="P1923" t="str">
        <f t="shared" si="959"/>
        <v>0.298577761345798+0.712745987797425i</v>
      </c>
      <c r="Q1923" t="str">
        <f t="shared" si="960"/>
        <v>-0.298577761345798+0.0806593609708489i</v>
      </c>
      <c r="R1923" t="str">
        <f t="shared" si="961"/>
        <v>-0.330972474517886-2.47654752570334i</v>
      </c>
      <c r="S1923" t="str">
        <f t="shared" si="962"/>
        <v>0.08229482668886i</v>
      </c>
      <c r="T1923" t="str">
        <f t="shared" si="963"/>
        <v>0.203807049414481-0.0272373224292326i</v>
      </c>
      <c r="U1923" t="str">
        <f t="shared" si="964"/>
        <v>0.0001-889.630760714897i</v>
      </c>
      <c r="V1923" t="str">
        <f t="shared" si="965"/>
        <v>0.00002-0.0142694150892479i</v>
      </c>
      <c r="W1923" t="str">
        <f t="shared" si="966"/>
        <v>0.0000199993584529566-0.0142691862161578i</v>
      </c>
      <c r="X1923" t="str">
        <f t="shared" si="967"/>
        <v>0.000741931021629229-0.0142305325150808i</v>
      </c>
      <c r="Y1923" t="str">
        <f t="shared" si="968"/>
        <v>0.009+1.12406185145443i</v>
      </c>
      <c r="Z1923" t="str">
        <f t="shared" si="969"/>
        <v>-0.15378471119949-0.00937199386135342i</v>
      </c>
      <c r="AA1923" t="str">
        <f t="shared" si="970"/>
        <v>0.0949027686197407-10.8116208823893i</v>
      </c>
      <c r="AB1923" t="str">
        <f t="shared" si="971"/>
        <v>1.38753268208911-0.185433600808872i</v>
      </c>
      <c r="AC1923" t="str">
        <f t="shared" si="972"/>
        <v>1.50698207488097-2.29629715595253i</v>
      </c>
      <c r="AD1923" t="str">
        <f t="shared" si="973"/>
        <v>0.333616870335382+0.385306420957868i</v>
      </c>
      <c r="AE1923" t="str">
        <f t="shared" si="974"/>
        <v>-0.0476940846438472-0.062380891931142i</v>
      </c>
      <c r="AF1923" t="str">
        <f t="shared" si="975"/>
        <v>-14.6029081455824-1.8706904947196i</v>
      </c>
      <c r="AG1923" t="str">
        <f t="shared" si="976"/>
        <v>1.01519476216399-0.0129247483628286i</v>
      </c>
      <c r="AH1923" t="str">
        <f t="shared" si="977"/>
        <v>0.558465964724998+0.992303521763164i</v>
      </c>
      <c r="AI1923">
        <f t="shared" si="978"/>
        <v>1.1278944136436853</v>
      </c>
      <c r="AJ1923">
        <f t="shared" si="979"/>
        <v>60.629298569454185</v>
      </c>
      <c r="AK1923"/>
      <c r="AL1923"/>
      <c r="AM1923"/>
      <c r="AN1923"/>
    </row>
    <row r="1924" spans="1:40" x14ac:dyDescent="0.25">
      <c r="A1924"/>
      <c r="B1924">
        <f t="shared" si="980"/>
        <v>179000</v>
      </c>
      <c r="C1924" s="237" t="str">
        <f t="shared" si="948"/>
        <v>-2.38526514921581E-06+0.013681689757269i</v>
      </c>
      <c r="D1924" s="208" t="str">
        <f t="shared" si="949"/>
        <v>-5.95702424403877+0.104892954805729i</v>
      </c>
      <c r="E1924" t="str">
        <f t="shared" si="950"/>
        <v>2870</v>
      </c>
      <c r="F1924" t="str">
        <f t="shared" si="951"/>
        <v>0.777000777000777</v>
      </c>
      <c r="G1924" t="str">
        <f t="shared" si="946"/>
        <v>0.777000777000777</v>
      </c>
      <c r="H1924" t="str">
        <f t="shared" si="952"/>
        <v>8.64639784293611+1.97466531014577i</v>
      </c>
      <c r="I1924" t="str">
        <f t="shared" si="953"/>
        <v>702.931356240716i</v>
      </c>
      <c r="J1924" t="str">
        <f t="shared" si="947"/>
        <v>-421.644060803354+152.027744347402i</v>
      </c>
      <c r="K1924" t="str">
        <f t="shared" si="954"/>
        <v>0.531941846666766-1.47532360821772i</v>
      </c>
      <c r="L1924" t="str">
        <f t="shared" si="955"/>
        <v>0.0437515682805769-0.101935905606917i</v>
      </c>
      <c r="M1924" t="str">
        <f t="shared" si="956"/>
        <v>0.575693414947343-1.57725951382464i</v>
      </c>
      <c r="N1924" t="str">
        <f t="shared" si="957"/>
        <v>-0.793848839740195i</v>
      </c>
      <c r="O1924" t="str">
        <f t="shared" si="958"/>
        <v>0.701106073274353-0.713056992124625i</v>
      </c>
      <c r="P1924" t="str">
        <f t="shared" si="959"/>
        <v>0.298893926725647+0.713056992124625i</v>
      </c>
      <c r="Q1924" t="str">
        <f t="shared" si="960"/>
        <v>-0.298893926725647+0.08079184761557i</v>
      </c>
      <c r="R1924" t="str">
        <f t="shared" si="961"/>
        <v>-0.330969801229569-2.47511437243078i</v>
      </c>
      <c r="S1924" t="str">
        <f t="shared" si="962"/>
        <v>0.0823408271509556i</v>
      </c>
      <c r="T1924" t="str">
        <f t="shared" si="963"/>
        <v>0.203802964719169-0.0272523271952301i</v>
      </c>
      <c r="U1924" t="str">
        <f t="shared" si="964"/>
        <v>0.0001-889.133760289915i</v>
      </c>
      <c r="V1924" t="str">
        <f t="shared" si="965"/>
        <v>0.00002-0.0142614433489746i</v>
      </c>
      <c r="W1924" t="str">
        <f t="shared" si="966"/>
        <v>0.0000199993584529566-0.0142612146037472i</v>
      </c>
      <c r="X1924" t="str">
        <f t="shared" si="967"/>
        <v>0.000741126685576415-0.0142226232791155i</v>
      </c>
      <c r="Y1924" t="str">
        <f t="shared" si="968"/>
        <v>0.009+1.12469016998515i</v>
      </c>
      <c r="Z1924" t="str">
        <f t="shared" si="969"/>
        <v>-0.153611277479454-0.00935629967034781i</v>
      </c>
      <c r="AA1924" t="str">
        <f t="shared" si="970"/>
        <v>0.0947862361497592-10.8054275974641i</v>
      </c>
      <c r="AB1924" t="str">
        <f t="shared" si="971"/>
        <v>1.38750487319703-0.185535754307823i</v>
      </c>
      <c r="AC1924" t="str">
        <f t="shared" si="972"/>
        <v>1.50613938507023-2.29526697372037i</v>
      </c>
      <c r="AD1924" t="str">
        <f t="shared" si="973"/>
        <v>0.3337837135155+0.385480245351245i</v>
      </c>
      <c r="AE1924" t="str">
        <f t="shared" si="974"/>
        <v>-0.0476662739424466-0.0623370933802307i</v>
      </c>
      <c r="AF1924" t="str">
        <f t="shared" si="975"/>
        <v>-14.6034220869749-1.86977235534004i</v>
      </c>
      <c r="AG1924" t="str">
        <f t="shared" si="976"/>
        <v>1.0151928394795-0.0129238978514958i</v>
      </c>
      <c r="AH1924" t="str">
        <f t="shared" si="977"/>
        <v>0.558237869211063+0.991609217142413i</v>
      </c>
      <c r="AI1924">
        <f t="shared" si="978"/>
        <v>1.1224238793414034</v>
      </c>
      <c r="AJ1924">
        <f t="shared" si="979"/>
        <v>60.622161414973121</v>
      </c>
      <c r="AK1924"/>
      <c r="AL1924"/>
      <c r="AM1924"/>
      <c r="AN1924"/>
    </row>
    <row r="1925" spans="1:40" x14ac:dyDescent="0.25">
      <c r="A1925"/>
      <c r="B1925">
        <f t="shared" si="980"/>
        <v>179100</v>
      </c>
      <c r="C1925" s="237" t="str">
        <f t="shared" si="948"/>
        <v>-2.38260228023352E-06+0.0136740506233069i</v>
      </c>
      <c r="D1925" s="208" t="str">
        <f t="shared" si="949"/>
        <v>-5.95702422362344+0.10483438811202i</v>
      </c>
      <c r="E1925" t="str">
        <f t="shared" si="950"/>
        <v>2870</v>
      </c>
      <c r="F1925" t="str">
        <f t="shared" si="951"/>
        <v>0.777000777000777</v>
      </c>
      <c r="G1925" t="str">
        <f t="shared" ref="G1925:G1988" si="981">IF($C$11=$C$7,$C$24,F1925)</f>
        <v>0.777000777000777</v>
      </c>
      <c r="H1925" t="str">
        <f t="shared" si="952"/>
        <v>8.64691101003623+1.97368943317674i</v>
      </c>
      <c r="I1925" t="str">
        <f t="shared" si="953"/>
        <v>703.324055322415i</v>
      </c>
      <c r="J1925" t="str">
        <f t="shared" ref="J1925:J1988" si="982">IMSUM(COMPLEX(0,2*PI()*B1925*$C$113*$C$112),COMPLEX(0,2*PI()*B1925*$C$113*$C$111),COMPLEX(0,2*PI()*B1925*$C$28*10^-12*$C$111),COMPLEX(-1*2*PI()*B1925*2*PI()*B1925*$C$113*$C$112*$C$28*10^-12*$C$111,0),COMPLEX(1,0))</f>
        <v>-422.116420711514+152.112676048155i</v>
      </c>
      <c r="K1925" t="str">
        <f t="shared" si="954"/>
        <v>0.531413758357097-1.47468626167314i</v>
      </c>
      <c r="L1925" t="str">
        <f t="shared" si="955"/>
        <v>0.0437103157668013-0.101896685937176i</v>
      </c>
      <c r="M1925" t="str">
        <f t="shared" si="956"/>
        <v>0.575124074123898-1.57658294761032i</v>
      </c>
      <c r="N1925" t="str">
        <f t="shared" si="957"/>
        <v>-0.794292330712117i</v>
      </c>
      <c r="O1925" t="str">
        <f t="shared" si="958"/>
        <v>0.700789769997989-0.713367856204753i</v>
      </c>
      <c r="P1925" t="str">
        <f t="shared" si="959"/>
        <v>0.299210230002011+0.713367856204753i</v>
      </c>
      <c r="Q1925" t="str">
        <f t="shared" si="960"/>
        <v>-0.299210230002011+0.0809244745073641i</v>
      </c>
      <c r="R1925" t="str">
        <f t="shared" si="961"/>
        <v>-0.330967126372307-2.47368279146294i</v>
      </c>
      <c r="S1925" t="str">
        <f t="shared" si="962"/>
        <v>0.082386827613051i</v>
      </c>
      <c r="T1925" t="str">
        <f t="shared" si="963"/>
        <v>0.203798877709628-0.0272673315860221i</v>
      </c>
      <c r="U1925" t="str">
        <f t="shared" si="964"/>
        <v>0.0001-888.637314862624i</v>
      </c>
      <c r="V1925" t="str">
        <f t="shared" si="965"/>
        <v>0.00002-0.0142534805107004i</v>
      </c>
      <c r="W1925" t="str">
        <f t="shared" si="966"/>
        <v>0.0000199993584529566-0.0142532518931927i</v>
      </c>
      <c r="X1925" t="str">
        <f t="shared" si="967"/>
        <v>0.000740323691842796-0.0142147228073294i</v>
      </c>
      <c r="Y1925" t="str">
        <f t="shared" si="968"/>
        <v>0.009+1.12531848851586i</v>
      </c>
      <c r="Z1925" t="str">
        <f t="shared" si="969"/>
        <v>-0.15343813789708-0.00934064103840616i</v>
      </c>
      <c r="AA1925" t="str">
        <f t="shared" si="970"/>
        <v>0.0946699227989162-10.7992414881759i</v>
      </c>
      <c r="AB1925" t="str">
        <f t="shared" si="971"/>
        <v>1.38747704854952-0.185637905252349i</v>
      </c>
      <c r="AC1925" t="str">
        <f t="shared" si="972"/>
        <v>1.50529789706425-2.29423748332443i</v>
      </c>
      <c r="AD1925" t="str">
        <f t="shared" si="973"/>
        <v>0.333950633309898+0.385654000048319i</v>
      </c>
      <c r="AE1925" t="str">
        <f t="shared" si="974"/>
        <v>-0.0476385077451442-0.0622933446302702i</v>
      </c>
      <c r="AF1925" t="str">
        <f t="shared" si="975"/>
        <v>-14.6039352336597-1.86885504506472i</v>
      </c>
      <c r="AG1925" t="str">
        <f t="shared" si="976"/>
        <v>1.01519091644424-0.0129230513933889i</v>
      </c>
      <c r="AH1925" t="str">
        <f t="shared" si="977"/>
        <v>0.558010110717972+0.990915711568494i</v>
      </c>
      <c r="AI1925">
        <f t="shared" si="978"/>
        <v>1.1169566132463926</v>
      </c>
      <c r="AJ1925">
        <f t="shared" si="979"/>
        <v>60.61502022006821</v>
      </c>
      <c r="AK1925"/>
      <c r="AL1925"/>
      <c r="AM1925"/>
      <c r="AN1925"/>
    </row>
    <row r="1926" spans="1:40" x14ac:dyDescent="0.25">
      <c r="A1926"/>
      <c r="B1926">
        <f t="shared" si="980"/>
        <v>179200</v>
      </c>
      <c r="C1926" s="237" t="str">
        <f t="shared" ref="C1926:C1989" si="983">IMPRODUCT(COMPLEX(-1,0),IMDIV(IMPRODUCT(G1926,COMPLEX($C$100+$C$101,0)),COMPLEX($C$100,2*PI()*B1926*$C$103*$C$102*(2*$C$100+$C$101))))</f>
        <v>-2.37994386793508E-06+0.0136664200151631i</v>
      </c>
      <c r="D1926" s="208" t="str">
        <f t="shared" ref="D1926:D1989" si="984">IMPRODUCT(COMPLEX($C$106,0),IMSUB(C1926,G1926))</f>
        <v>-5.95702420324228+0.104775886782917i</v>
      </c>
      <c r="E1926" t="str">
        <f t="shared" ref="E1926:E1989" si="985">IMDIV(COMPLEX($C$20*10^3,0),COMPLEX(1,2*PI()*B1926*$C$20*1000*$C$29*10^-12))</f>
        <v>2870</v>
      </c>
      <c r="F1926" t="str">
        <f t="shared" ref="F1926:F1989" si="986">IMDIV(COMPLEX($C$22*1000,0),IMSUM(COMPLEX($C$22*1000,0),E1926))</f>
        <v>0.777000777000777</v>
      </c>
      <c r="G1926" t="str">
        <f t="shared" si="981"/>
        <v>0.777000777000777</v>
      </c>
      <c r="H1926" t="str">
        <f t="shared" ref="H1926:H1989" si="987">IMPRODUCT(COMPLEX($C$108,0),IMPRODUCT(COMPLEX(-1,0),D1926),IMDIV(COMPLEX(0,2*PI()*B1926*$C$109*$C$110),COMPLEX(1,2*PI()*B1926*$C$109*$C$110)))</f>
        <v>8.64742338399678+1.97271444968387i</v>
      </c>
      <c r="I1926" t="str">
        <f t="shared" ref="I1926:I1989" si="988">COMPLEX(0,2*PI()*B1926*$C$113*$C$112*$C$114)</f>
        <v>703.716754404114i</v>
      </c>
      <c r="J1926" t="str">
        <f t="shared" si="982"/>
        <v>-422.5890444342+152.197607748908i</v>
      </c>
      <c r="K1926" t="str">
        <f t="shared" ref="K1926:K1989" si="989">IMDIV(I1926,J1926)</f>
        <v>0.530886423464438-1.47404936065124i</v>
      </c>
      <c r="L1926" t="str">
        <f t="shared" ref="L1926:L1989" si="990">IMDIV(COMPLEX($C$117,0),COMPLEX(1,2*PI()*B1926*$C$115*$C$116))</f>
        <v>0.0436691179975718-0.101857486568888i</v>
      </c>
      <c r="M1926" t="str">
        <f t="shared" ref="M1926:M1989" si="991">IMSUM(K1926,L1926)</f>
        <v>0.57455554146201-1.57590684722013i</v>
      </c>
      <c r="N1926" t="str">
        <f t="shared" ref="N1926:N1989" si="992">COMPLEX(0,-2*PI()*B1926*$C$43)</f>
        <v>-0.794735821684039i</v>
      </c>
      <c r="O1926" t="str">
        <f t="shared" ref="O1926:O1989" si="993">IMEXP(N1926)</f>
        <v>0.700473328887323-0.713678579976667i</v>
      </c>
      <c r="P1926" t="str">
        <f t="shared" ref="P1926:P1989" si="994">IMSUB(COMPLEX(1,0),O1926)</f>
        <v>0.299526671112677+0.713678579976667i</v>
      </c>
      <c r="Q1926" t="str">
        <f t="shared" ref="Q1926:Q1989" si="995">IMSUM(COMPLEX(0,2*PI()*B1926*$C$43),O1926,COMPLEX(-1,0))</f>
        <v>-0.299526671112677+0.0810572417073721i</v>
      </c>
      <c r="R1926" t="str">
        <f t="shared" ref="R1926:R1989" si="996">IMDIV(P1926,Q1926)</f>
        <v>-0.330964449945978-2.47225278016701i</v>
      </c>
      <c r="S1926" t="str">
        <f t="shared" ref="S1926:S1989" si="997">IMDIV(COMPLEX(0,2*PI()*B1926*$C$123),COMPLEX($C$124,0))</f>
        <v>0.0824328280751466i</v>
      </c>
      <c r="T1926" t="str">
        <f t="shared" ref="T1926:T1989" si="998">IMPRODUCT(R1926,S1926)</f>
        <v>0.20379478838581-0.0272823356013823i</v>
      </c>
      <c r="U1926" t="str">
        <f t="shared" ref="U1926:U1989" si="999">IMDIV(COMPLEX(1,2*PI()*B1926*$C$16*10^-3*$C$15*10^-6),COMPLEX(0,2*PI()*B1926*$C$15*10^-6))</f>
        <v>0.0001-888.141423503882i</v>
      </c>
      <c r="V1926" t="str">
        <f t="shared" ref="V1926:V1989" si="1000">IMSUM(COMPLEX($C$18*10^-3,0),IMDIV(COMPLEX(1,0),COMPLEX(0,2*PI()*B1926*($C$17*1*10^-6))))</f>
        <v>0.00002-0.0142455265595226i</v>
      </c>
      <c r="W1926" t="str">
        <f t="shared" ref="W1926:W1989" si="1001">IMDIV(IMPRODUCT(U1926,V1926),IMSUM(U1926,V1926))</f>
        <v>0.0000199993584529565-0.0142452980695922i</v>
      </c>
      <c r="X1926" t="str">
        <f t="shared" ref="X1926:X1989" si="1002">IMDIV(IMPRODUCT(COMPLEX($C$19,0),W1926),IMSUM(COMPLEX($C$19,0),W1926))</f>
        <v>0.000739522037445799-0.0142068310852018i</v>
      </c>
      <c r="Y1926" t="str">
        <f t="shared" ref="Y1926:Y1989" si="1003">COMPLEX($C$13*10^-3,2*PI()*B1926*$C$12*0.000001)</f>
        <v>0.009+1.12594680704658i</v>
      </c>
      <c r="Z1926" t="str">
        <f t="shared" ref="Z1926:Z1989" si="1004">IMPRODUCT(COMPLEX($C$6,0),IMDIV(X1926,IMSUM(X1926,Y1926)))</f>
        <v>-0.153265291785596-0.00932501786427719i</v>
      </c>
      <c r="AA1926" t="str">
        <f t="shared" ref="AA1926:AA1989" si="1005">IMDIV(COMPLEX($C$6,0),IMSUM(X1926,Y1926))</f>
        <v>0.0945538280097362-10.7930625419241i</v>
      </c>
      <c r="AB1926" t="str">
        <f t="shared" ref="AB1926:AB1989" si="1006">IMPRODUCT(COMPLEX($C$119,0),T1926)</f>
        <v>1.38744920814625-0.185740053640909i</v>
      </c>
      <c r="AC1926" t="str">
        <f t="shared" ref="AC1926:AC1989" si="1007">IMSUM(COMPLEX(1,0),IMPRODUCT(AB1926,M1926))</f>
        <v>1.50445760870176-2.29320868437866i</v>
      </c>
      <c r="AD1926" t="str">
        <f t="shared" ref="AD1926:AD1989" si="1008">IMDIV(AB1926,AC1926)</f>
        <v>0.334117629691643+0.385827685017245i</v>
      </c>
      <c r="AE1926" t="str">
        <f t="shared" ref="AE1926:AE1989" si="1009">IMPRODUCT(AD1926,AA1926,X1926)</f>
        <v>-0.047610785950083-0.0622496455887738i</v>
      </c>
      <c r="AF1926" t="str">
        <f t="shared" ref="AF1926:AF1989" si="1010">IMSUB(D1926,H1926)</f>
        <v>-14.6044475872391-1.86793856290095i</v>
      </c>
      <c r="AG1926" t="str">
        <f t="shared" ref="AG1926:AG1989" si="1011">IMSUM(COMPLEX(1,0),IMPRODUCT(AD1926,AA1926,COMPLEX($C$127,0)))</f>
        <v>1.0151889930572-0.012922208980364i</v>
      </c>
      <c r="AH1926" t="str">
        <f t="shared" ref="AH1926:AH1989" si="1012">IMDIV(IMPRODUCT(AE1926,AF1926),AG1926)</f>
        <v>0.557782688500929+0.990223003552046i</v>
      </c>
      <c r="AI1926">
        <f t="shared" ref="AI1926:AI1989" si="1013">20*LOG10(IMABS(AH1926))</f>
        <v>1.1114926109670256</v>
      </c>
      <c r="AJ1926">
        <f t="shared" ref="AJ1926:AJ1989" si="1014">IMARGUMENT(AH1926)*180/PI()</f>
        <v>60.607874989431068</v>
      </c>
      <c r="AK1926"/>
      <c r="AL1926"/>
      <c r="AM1926"/>
      <c r="AN1926"/>
    </row>
    <row r="1927" spans="1:40" x14ac:dyDescent="0.25">
      <c r="A1927"/>
      <c r="B1927">
        <f t="shared" si="980"/>
        <v>179300</v>
      </c>
      <c r="C1927" s="237" t="str">
        <f t="shared" si="983"/>
        <v>-0.0000023772899023808+0.0136587979185724i</v>
      </c>
      <c r="D1927" s="208" t="str">
        <f t="shared" si="984"/>
        <v>-5.95702418289521+0.104717450709055i</v>
      </c>
      <c r="E1927" t="str">
        <f t="shared" si="985"/>
        <v>2870</v>
      </c>
      <c r="F1927" t="str">
        <f t="shared" si="986"/>
        <v>0.777000777000777</v>
      </c>
      <c r="G1927" t="str">
        <f t="shared" si="981"/>
        <v>0.777000777000777</v>
      </c>
      <c r="H1927" t="str">
        <f t="shared" si="987"/>
        <v>8.64793496641621+1.97174035856635i</v>
      </c>
      <c r="I1927" t="str">
        <f t="shared" si="988"/>
        <v>704.109453485812i</v>
      </c>
      <c r="J1927" t="str">
        <f t="shared" si="982"/>
        <v>-423.061931971412+152.28253944966i</v>
      </c>
      <c r="K1927" t="str">
        <f t="shared" si="989"/>
        <v>0.530359840623551-1.47341290488803i</v>
      </c>
      <c r="L1927" t="str">
        <f t="shared" si="990"/>
        <v>0.0436279748832027-0.101818307506516i</v>
      </c>
      <c r="M1927" t="str">
        <f t="shared" si="991"/>
        <v>0.573987815506754-1.57523121239455i</v>
      </c>
      <c r="N1927" t="str">
        <f t="shared" si="992"/>
        <v>-0.795179312655961i</v>
      </c>
      <c r="O1927" t="str">
        <f t="shared" si="993"/>
        <v>0.700156750004593-0.713989163379253i</v>
      </c>
      <c r="P1927" t="str">
        <f t="shared" si="994"/>
        <v>0.299843249995407+0.713989163379253i</v>
      </c>
      <c r="Q1927" t="str">
        <f t="shared" si="995"/>
        <v>-0.299843249995407+0.081190149276708i</v>
      </c>
      <c r="R1927" t="str">
        <f t="shared" si="996"/>
        <v>-0.33096177195046-2.47082433591599i</v>
      </c>
      <c r="S1927" t="str">
        <f t="shared" si="997"/>
        <v>0.082478828537242i</v>
      </c>
      <c r="T1927" t="str">
        <f t="shared" si="998"/>
        <v>0.20379069674766-0.0272973392410838i</v>
      </c>
      <c r="U1927" t="str">
        <f t="shared" si="999"/>
        <v>0.0001-887.646085286644i</v>
      </c>
      <c r="V1927" t="str">
        <f t="shared" si="1000"/>
        <v>0.00002-0.0142375814805714i</v>
      </c>
      <c r="W1927" t="str">
        <f t="shared" si="1001"/>
        <v>0.0000199993584529565-0.0142373531180759i</v>
      </c>
      <c r="X1927" t="str">
        <f t="shared" si="1002"/>
        <v>0.000738721719411032-0.0141989480982433i</v>
      </c>
      <c r="Y1927" t="str">
        <f t="shared" si="1003"/>
        <v>0.009+1.1265751255773i</v>
      </c>
      <c r="Z1927" t="str">
        <f t="shared" si="1004"/>
        <v>-0.153092738480126-0.00930943004705604i</v>
      </c>
      <c r="AA1927" t="str">
        <f t="shared" si="1005"/>
        <v>0.0944379512265361-10.786890746138i</v>
      </c>
      <c r="AB1927" t="str">
        <f t="shared" si="1006"/>
        <v>1.38742135198684-0.185842199471958i</v>
      </c>
      <c r="AC1927" t="str">
        <f t="shared" si="1007"/>
        <v>1.50361851782607-2.2921805764962i</v>
      </c>
      <c r="AD1927" t="str">
        <f t="shared" si="1008"/>
        <v>0.334284702633783+0.386001300226169i</v>
      </c>
      <c r="AE1927" t="str">
        <f t="shared" si="1009"/>
        <v>-0.0475831084556925-0.0622059961634839i</v>
      </c>
      <c r="AF1927" t="str">
        <f t="shared" si="1010"/>
        <v>-14.6049591493114-1.8670229078573i</v>
      </c>
      <c r="AG1927" t="str">
        <f t="shared" si="1011"/>
        <v>1.01518706931738-0.0129213706042952i</v>
      </c>
      <c r="AH1927" t="str">
        <f t="shared" si="1012"/>
        <v>0.557555601817113+0.989531091607376i</v>
      </c>
      <c r="AI1927">
        <f t="shared" si="1013"/>
        <v>1.1060318681194659</v>
      </c>
      <c r="AJ1927">
        <f t="shared" si="1014"/>
        <v>60.600725727745903</v>
      </c>
      <c r="AK1927"/>
      <c r="AL1927"/>
      <c r="AM1927"/>
      <c r="AN1927"/>
    </row>
    <row r="1928" spans="1:40" x14ac:dyDescent="0.25">
      <c r="A1928"/>
      <c r="B1928">
        <f t="shared" si="980"/>
        <v>179400</v>
      </c>
      <c r="C1928" s="237" t="str">
        <f t="shared" si="983"/>
        <v>-2.37464037365885E-06+0.0136511843193017i</v>
      </c>
      <c r="D1928" s="208" t="str">
        <f t="shared" si="984"/>
        <v>-5.95702416258216+0.104659079781313i</v>
      </c>
      <c r="E1928" t="str">
        <f t="shared" si="985"/>
        <v>2870</v>
      </c>
      <c r="F1928" t="str">
        <f t="shared" si="986"/>
        <v>0.777000777000777</v>
      </c>
      <c r="G1928" t="str">
        <f t="shared" si="981"/>
        <v>0.777000777000777</v>
      </c>
      <c r="H1928" t="str">
        <f t="shared" si="987"/>
        <v>8.64844575888907+1.97076715872485i</v>
      </c>
      <c r="I1928" t="str">
        <f t="shared" si="988"/>
        <v>704.502152567511i</v>
      </c>
      <c r="J1928" t="str">
        <f t="shared" si="982"/>
        <v>-423.535083323149+152.367471150413i</v>
      </c>
      <c r="K1928" t="str">
        <f t="shared" si="989"/>
        <v>0.529834008472129-1.47277689411906i</v>
      </c>
      <c r="L1928" t="str">
        <f t="shared" si="990"/>
        <v>0.0435868863341737-0.101779148754439i</v>
      </c>
      <c r="M1928" t="str">
        <f t="shared" si="991"/>
        <v>0.573420894806303-1.5745560428735i</v>
      </c>
      <c r="N1928" t="str">
        <f t="shared" si="992"/>
        <v>-0.795622803627883i</v>
      </c>
      <c r="O1928" t="str">
        <f t="shared" si="993"/>
        <v>0.699840033412065-0.714299606351424i</v>
      </c>
      <c r="P1928" t="str">
        <f t="shared" si="994"/>
        <v>0.300159966587935+0.714299606351424i</v>
      </c>
      <c r="Q1928" t="str">
        <f t="shared" si="995"/>
        <v>-0.300159966587935+0.081323197276459i</v>
      </c>
      <c r="R1928" t="str">
        <f t="shared" si="996"/>
        <v>-0.330959092385622-2.46939745608877i</v>
      </c>
      <c r="S1928" t="str">
        <f t="shared" si="997"/>
        <v>0.0825248289993376i</v>
      </c>
      <c r="T1928" t="str">
        <f t="shared" si="998"/>
        <v>0.203786602795125-0.0273123425048994i</v>
      </c>
      <c r="U1928" t="str">
        <f t="shared" si="999"/>
        <v>0.0001-887.151299285926i</v>
      </c>
      <c r="V1928" t="str">
        <f t="shared" si="1000"/>
        <v>0.00002-0.0142296452590103i</v>
      </c>
      <c r="W1928" t="str">
        <f t="shared" si="1001"/>
        <v>0.0000199993584529565-0.0142294170238077i</v>
      </c>
      <c r="X1928" t="str">
        <f t="shared" si="1002"/>
        <v>0.000737922734772401-0.0141910738319968i</v>
      </c>
      <c r="Y1928" t="str">
        <f t="shared" si="1003"/>
        <v>0.009+1.12720344410802i</v>
      </c>
      <c r="Z1928" t="str">
        <f t="shared" si="1004"/>
        <v>-0.152920477317683-0.0092938774861843i</v>
      </c>
      <c r="AA1928" t="str">
        <f t="shared" si="1005"/>
        <v>0.0943222918954159-10.7807260882767i</v>
      </c>
      <c r="AB1928" t="str">
        <f t="shared" si="1006"/>
        <v>1.38739348007094-0.18594434274395i</v>
      </c>
      <c r="AC1928" t="str">
        <f t="shared" si="1007"/>
        <v>1.50278062228508-2.2911531592894i</v>
      </c>
      <c r="AD1928" t="str">
        <f t="shared" si="1008"/>
        <v>0.334451852109364+0.386174845643252i</v>
      </c>
      <c r="AE1928" t="str">
        <f t="shared" si="1009"/>
        <v>-0.0475554751606926-0.0621623962623806i</v>
      </c>
      <c r="AF1928" t="str">
        <f t="shared" si="1010"/>
        <v>-14.6054699214712-1.86610807894354i</v>
      </c>
      <c r="AG1928" t="str">
        <f t="shared" si="1011"/>
        <v>1.01518514522378-0.0129205362570759i</v>
      </c>
      <c r="AH1928" t="str">
        <f t="shared" si="1012"/>
        <v>0.557328849925746+0.988839974252616i</v>
      </c>
      <c r="AI1928">
        <f t="shared" si="1013"/>
        <v>1.1005743803290597</v>
      </c>
      <c r="AJ1928">
        <f t="shared" si="1014"/>
        <v>60.593572439690341</v>
      </c>
      <c r="AK1928"/>
      <c r="AL1928"/>
      <c r="AM1928"/>
      <c r="AN1928"/>
    </row>
    <row r="1929" spans="1:40" x14ac:dyDescent="0.25">
      <c r="A1929"/>
      <c r="B1929">
        <f t="shared" si="980"/>
        <v>179500</v>
      </c>
      <c r="C1929" s="237" t="str">
        <f t="shared" si="983"/>
        <v>-2.37199527188483E-06+0.0136435792031491i</v>
      </c>
      <c r="D1929" s="208" t="str">
        <f t="shared" si="984"/>
        <v>-5.95702414230305+0.10460077389081i</v>
      </c>
      <c r="E1929" t="str">
        <f t="shared" si="985"/>
        <v>2870</v>
      </c>
      <c r="F1929" t="str">
        <f t="shared" si="986"/>
        <v>0.777000777000777</v>
      </c>
      <c r="G1929" t="str">
        <f t="shared" si="981"/>
        <v>0.777000777000777</v>
      </c>
      <c r="H1929" t="str">
        <f t="shared" si="987"/>
        <v>8.64895576300595+1.96979484906153i</v>
      </c>
      <c r="I1929" t="str">
        <f t="shared" si="988"/>
        <v>704.89485164921i</v>
      </c>
      <c r="J1929" t="str">
        <f t="shared" si="982"/>
        <v>-424.008498489413+152.452402851166i</v>
      </c>
      <c r="K1929" t="str">
        <f t="shared" si="989"/>
        <v>0.529308925650754-1.47214132807946i</v>
      </c>
      <c r="L1929" t="str">
        <f t="shared" si="990"/>
        <v>0.0435458522611304-0.101740010316958i</v>
      </c>
      <c r="M1929" t="str">
        <f t="shared" si="991"/>
        <v>0.572854777911884-1.57388133839642i</v>
      </c>
      <c r="N1929" t="str">
        <f t="shared" si="992"/>
        <v>-0.796066294599805i</v>
      </c>
      <c r="O1929" t="str">
        <f t="shared" si="993"/>
        <v>0.699523179172033-0.71460990883212i</v>
      </c>
      <c r="P1929" t="str">
        <f t="shared" si="994"/>
        <v>0.300476820827967+0.71460990883212i</v>
      </c>
      <c r="Q1929" t="str">
        <f t="shared" si="995"/>
        <v>-0.300476820827967+0.081456385767685i</v>
      </c>
      <c r="R1929" t="str">
        <f t="shared" si="996"/>
        <v>-0.330956411251329-2.46797213807008i</v>
      </c>
      <c r="S1929" t="str">
        <f t="shared" si="997"/>
        <v>0.082570829461433i</v>
      </c>
      <c r="T1929" t="str">
        <f t="shared" si="998"/>
        <v>0.203782506528153-0.0273273453926014i</v>
      </c>
      <c r="U1929" t="str">
        <f t="shared" si="999"/>
        <v>0.0001-886.657064578801i</v>
      </c>
      <c r="V1929" t="str">
        <f t="shared" si="1000"/>
        <v>0.00002-0.0142217178800359i</v>
      </c>
      <c r="W1929" t="str">
        <f t="shared" si="1001"/>
        <v>0.0000199993584529565-0.0142214897719843i</v>
      </c>
      <c r="X1929" t="str">
        <f t="shared" si="1002"/>
        <v>0.000737125080572001-0.0141832082720366i</v>
      </c>
      <c r="Y1929" t="str">
        <f t="shared" si="1003"/>
        <v>0.009+1.12783176263874i</v>
      </c>
      <c r="Z1929" t="str">
        <f t="shared" si="1004"/>
        <v>-0.152748507637151-0.00927836008144745i</v>
      </c>
      <c r="AA1929" t="str">
        <f t="shared" si="1005"/>
        <v>0.0942068494642471-10.7745685558285i</v>
      </c>
      <c r="AB1929" t="str">
        <f t="shared" si="1006"/>
        <v>1.38736559239819-0.186046483455334i</v>
      </c>
      <c r="AC1929" t="str">
        <f t="shared" si="1007"/>
        <v>1.50194391993123-2.2901264323699i</v>
      </c>
      <c r="AD1929" t="str">
        <f t="shared" si="1008"/>
        <v>0.334619078091404+0.38634832123666i</v>
      </c>
      <c r="AE1929" t="str">
        <f t="shared" si="1009"/>
        <v>-0.0475278859640846-0.0621188457936723i</v>
      </c>
      <c r="AF1929" t="str">
        <f t="shared" si="1010"/>
        <v>-14.605979905309-1.86519407517072i</v>
      </c>
      <c r="AG1929" t="str">
        <f t="shared" si="1011"/>
        <v>1.01518322077541-0.0129197059306169i</v>
      </c>
      <c r="AH1929" t="str">
        <f t="shared" si="1012"/>
        <v>0.557102432087962+0.988149650009535i</v>
      </c>
      <c r="AI1929">
        <f t="shared" si="1013"/>
        <v>1.0951201432286626</v>
      </c>
      <c r="AJ1929">
        <f t="shared" si="1014"/>
        <v>60.58641512993659</v>
      </c>
      <c r="AK1929"/>
      <c r="AL1929"/>
      <c r="AM1929"/>
      <c r="AN1929"/>
    </row>
    <row r="1930" spans="1:40" x14ac:dyDescent="0.25">
      <c r="A1930"/>
      <c r="B1930">
        <f t="shared" si="980"/>
        <v>179600</v>
      </c>
      <c r="C1930" s="237" t="str">
        <f t="shared" si="983"/>
        <v>-2.36935458720192E-06+0.0136359825559448i</v>
      </c>
      <c r="D1930" s="208" t="str">
        <f t="shared" si="984"/>
        <v>-5.95702412205779+0.10454253292891i</v>
      </c>
      <c r="E1930" t="str">
        <f t="shared" si="985"/>
        <v>2870</v>
      </c>
      <c r="F1930" t="str">
        <f t="shared" si="986"/>
        <v>0.777000777000777</v>
      </c>
      <c r="G1930" t="str">
        <f t="shared" si="981"/>
        <v>0.777000777000777</v>
      </c>
      <c r="H1930" t="str">
        <f t="shared" si="987"/>
        <v>8.64946498035352+1.96882342848003i</v>
      </c>
      <c r="I1930" t="str">
        <f t="shared" si="988"/>
        <v>705.287550730909i</v>
      </c>
      <c r="J1930" t="str">
        <f t="shared" si="982"/>
        <v>-424.482177470201+152.537334551919i</v>
      </c>
      <c r="K1930" t="str">
        <f t="shared" si="989"/>
        <v>0.528784590802926-1.47150620650393i</v>
      </c>
      <c r="L1930" t="str">
        <f t="shared" si="990"/>
        <v>0.0435048725748822-0.101700892198293i</v>
      </c>
      <c r="M1930" t="str">
        <f t="shared" si="991"/>
        <v>0.572289463377808-1.57320709870222i</v>
      </c>
      <c r="N1930" t="str">
        <f t="shared" si="992"/>
        <v>-0.796509785571727i</v>
      </c>
      <c r="O1930" t="str">
        <f t="shared" si="993"/>
        <v>0.699206187346817-0.714920070760311i</v>
      </c>
      <c r="P1930" t="str">
        <f t="shared" si="994"/>
        <v>0.300793812653183+0.714920070760311i</v>
      </c>
      <c r="Q1930" t="str">
        <f t="shared" si="995"/>
        <v>-0.300793812653183+0.081589714811416i</v>
      </c>
      <c r="R1930" t="str">
        <f t="shared" si="996"/>
        <v>-0.330953728547463-2.46654837925045i</v>
      </c>
      <c r="S1930" t="str">
        <f t="shared" si="997"/>
        <v>0.0826168299235285i</v>
      </c>
      <c r="T1930" t="str">
        <f t="shared" si="998"/>
        <v>0.203778407946689-0.0273423479039634i</v>
      </c>
      <c r="U1930" t="str">
        <f t="shared" si="999"/>
        <v>0.0001-886.163380244409i</v>
      </c>
      <c r="V1930" t="str">
        <f t="shared" si="1000"/>
        <v>0.00002-0.0142137993288778i</v>
      </c>
      <c r="W1930" t="str">
        <f t="shared" si="1001"/>
        <v>0.0000199993584529566-0.0142135713478357i</v>
      </c>
      <c r="X1930" t="str">
        <f t="shared" si="1002"/>
        <v>0.000736328753860157-0.0141753514039695i</v>
      </c>
      <c r="Y1930" t="str">
        <f t="shared" si="1003"/>
        <v>0.009+1.12846008116945i</v>
      </c>
      <c r="Z1930" t="str">
        <f t="shared" si="1004"/>
        <v>-0.152576828779302-0.00926287773297488i</v>
      </c>
      <c r="AA1930" t="str">
        <f t="shared" si="1005"/>
        <v>0.0940916233826762-10.7684181363117i</v>
      </c>
      <c r="AB1930" t="str">
        <f t="shared" si="1006"/>
        <v>1.38733768896822-0.186148621604568i</v>
      </c>
      <c r="AC1930" t="str">
        <f t="shared" si="1007"/>
        <v>1.50110840862149-2.28910039534853i</v>
      </c>
      <c r="AD1930" t="str">
        <f t="shared" si="1008"/>
        <v>0.334786380552919+0.386521726974567i</v>
      </c>
      <c r="AE1930" t="str">
        <f t="shared" si="1009"/>
        <v>-0.0475003407651615-0.0620753446658058i</v>
      </c>
      <c r="AF1930" t="str">
        <f t="shared" si="1010"/>
        <v>-14.6064891024113-1.86428089555112i</v>
      </c>
      <c r="AG1930" t="str">
        <f t="shared" si="1011"/>
        <v>1.01518129597129-0.0129188796168484i</v>
      </c>
      <c r="AH1930" t="str">
        <f t="shared" si="1012"/>
        <v>0.55687634756694+0.987460117403714i</v>
      </c>
      <c r="AI1930">
        <f t="shared" si="1013"/>
        <v>1.0896691524603939</v>
      </c>
      <c r="AJ1930">
        <f t="shared" si="1014"/>
        <v>60.579253803149932</v>
      </c>
      <c r="AK1930"/>
      <c r="AL1930"/>
      <c r="AM1930"/>
      <c r="AN1930"/>
    </row>
    <row r="1931" spans="1:40" x14ac:dyDescent="0.25">
      <c r="A1931"/>
      <c r="B1931">
        <f t="shared" si="980"/>
        <v>179700</v>
      </c>
      <c r="C1931" s="237" t="str">
        <f t="shared" si="983"/>
        <v>-2.36671830978068E-06+0.01362839436355i</v>
      </c>
      <c r="D1931" s="208" t="str">
        <f t="shared" si="984"/>
        <v>-5.95702410184634+0.104484356787217i</v>
      </c>
      <c r="E1931" t="str">
        <f t="shared" si="985"/>
        <v>2870</v>
      </c>
      <c r="F1931" t="str">
        <f t="shared" si="986"/>
        <v>0.777000777000777</v>
      </c>
      <c r="G1931" t="str">
        <f t="shared" si="981"/>
        <v>0.777000777000777</v>
      </c>
      <c r="H1931" t="str">
        <f t="shared" si="987"/>
        <v>8.64997341251465+1.96785289588548i</v>
      </c>
      <c r="I1931" t="str">
        <f t="shared" si="988"/>
        <v>705.680249812607i</v>
      </c>
      <c r="J1931" t="str">
        <f t="shared" si="982"/>
        <v>-424.956120265515+152.622266252671i</v>
      </c>
      <c r="K1931" t="str">
        <f t="shared" si="989"/>
        <v>0.528261002575022-1.47087152912673i</v>
      </c>
      <c r="L1931" t="str">
        <f t="shared" si="990"/>
        <v>0.0434639471864033-0.101661794402585i</v>
      </c>
      <c r="M1931" t="str">
        <f t="shared" si="991"/>
        <v>0.571724949761425-1.57253332352932i</v>
      </c>
      <c r="N1931" t="str">
        <f t="shared" si="992"/>
        <v>-0.796953276543649i</v>
      </c>
      <c r="O1931" t="str">
        <f t="shared" si="993"/>
        <v>0.698889057998764-0.715230092074991i</v>
      </c>
      <c r="P1931" t="str">
        <f t="shared" si="994"/>
        <v>0.301110942001236+0.715230092074991i</v>
      </c>
      <c r="Q1931" t="str">
        <f t="shared" si="995"/>
        <v>-0.301110942001236+0.081723184468658i</v>
      </c>
      <c r="R1931" t="str">
        <f t="shared" si="996"/>
        <v>-0.330951044273884-2.46512617702625i</v>
      </c>
      <c r="S1931" t="str">
        <f t="shared" si="997"/>
        <v>0.0826628303856241i</v>
      </c>
      <c r="T1931" t="str">
        <f t="shared" si="998"/>
        <v>0.203774307050683-0.0273573500387572i</v>
      </c>
      <c r="U1931" t="str">
        <f t="shared" si="999"/>
        <v>0.0001-885.670245363915i</v>
      </c>
      <c r="V1931" t="str">
        <f t="shared" si="1000"/>
        <v>0.00002-0.0142058895907983i</v>
      </c>
      <c r="W1931" t="str">
        <f t="shared" si="1001"/>
        <v>0.0000199993584529566-0.0142056617366242i</v>
      </c>
      <c r="X1931" t="str">
        <f t="shared" si="1002"/>
        <v>0.000735533751695294-0.0141675032134327i</v>
      </c>
      <c r="Y1931" t="str">
        <f t="shared" si="1003"/>
        <v>0.009+1.12908839970017i</v>
      </c>
      <c r="Z1931" t="str">
        <f t="shared" si="1004"/>
        <v>-0.152405440086762-0.00924743034123659i</v>
      </c>
      <c r="AA1931" t="str">
        <f t="shared" si="1005"/>
        <v>0.0939766131021053-10.7622748172735i</v>
      </c>
      <c r="AB1931" t="str">
        <f t="shared" si="1006"/>
        <v>1.38730976978068-0.186250757190101i</v>
      </c>
      <c r="AC1931" t="str">
        <f t="shared" si="1007"/>
        <v>1.50027408621739-2.28807504783545i</v>
      </c>
      <c r="AD1931" t="str">
        <f t="shared" si="1008"/>
        <v>0.334953759466898+0.386695062825155i</v>
      </c>
      <c r="AE1931" t="str">
        <f t="shared" si="1009"/>
        <v>-0.0474728394634921-0.0620318927874511i</v>
      </c>
      <c r="AF1931" t="str">
        <f t="shared" si="1010"/>
        <v>-14.606997514361-1.86336853909826i</v>
      </c>
      <c r="AG1931" t="str">
        <f t="shared" si="1011"/>
        <v>1.01517937081041-0.0129180573077177i</v>
      </c>
      <c r="AH1931" t="str">
        <f t="shared" si="1012"/>
        <v>0.556650595627761+0.986771374964353i</v>
      </c>
      <c r="AI1931">
        <f t="shared" si="1013"/>
        <v>1.0842214036738871</v>
      </c>
      <c r="AJ1931">
        <f t="shared" si="1014"/>
        <v>60.572088463990298</v>
      </c>
      <c r="AK1931"/>
      <c r="AL1931"/>
      <c r="AM1931"/>
      <c r="AN1931"/>
    </row>
    <row r="1932" spans="1:40" x14ac:dyDescent="0.25">
      <c r="A1932"/>
      <c r="B1932">
        <f t="shared" si="980"/>
        <v>179800</v>
      </c>
      <c r="C1932" s="237" t="str">
        <f t="shared" si="983"/>
        <v>-0.0000023640864298191+0.013620814611858i</v>
      </c>
      <c r="D1932" s="208" t="str">
        <f t="shared" si="984"/>
        <v>-5.95702408166859+0.104426245357578i</v>
      </c>
      <c r="E1932" t="str">
        <f t="shared" si="985"/>
        <v>2870</v>
      </c>
      <c r="F1932" t="str">
        <f t="shared" si="986"/>
        <v>0.777000777000777</v>
      </c>
      <c r="G1932" t="str">
        <f t="shared" si="981"/>
        <v>0.777000777000777</v>
      </c>
      <c r="H1932" t="str">
        <f t="shared" si="987"/>
        <v>8.6504810610682+1.96688325018449i</v>
      </c>
      <c r="I1932" t="str">
        <f t="shared" si="988"/>
        <v>706.072948894306i</v>
      </c>
      <c r="J1932" t="str">
        <f t="shared" si="982"/>
        <v>-425.430326875355+152.707197953424i</v>
      </c>
      <c r="K1932" t="str">
        <f t="shared" si="989"/>
        <v>0.527738159616324-1.47023729568169i</v>
      </c>
      <c r="L1932" t="str">
        <f t="shared" si="990"/>
        <v>0.0434230760068316-0.101622716933894i</v>
      </c>
      <c r="M1932" t="str">
        <f t="shared" si="991"/>
        <v>0.571161235623156-1.57186001261558i</v>
      </c>
      <c r="N1932" t="str">
        <f t="shared" si="992"/>
        <v>-0.797396767515571i</v>
      </c>
      <c r="O1932" t="str">
        <f t="shared" si="993"/>
        <v>0.698571791190249-0.715539972715185i</v>
      </c>
      <c r="P1932" t="str">
        <f t="shared" si="994"/>
        <v>0.301428208809751+0.715539972715185i</v>
      </c>
      <c r="Q1932" t="str">
        <f t="shared" si="995"/>
        <v>-0.301428208809751+0.081856794800386i</v>
      </c>
      <c r="R1932" t="str">
        <f t="shared" si="996"/>
        <v>-0.330948358430468-2.46370552879963i</v>
      </c>
      <c r="S1932" t="str">
        <f t="shared" si="997"/>
        <v>0.0827088308477195i</v>
      </c>
      <c r="T1932" t="str">
        <f t="shared" si="998"/>
        <v>0.20377020384008-0.027372351796756i</v>
      </c>
      <c r="U1932" t="str">
        <f t="shared" si="999"/>
        <v>0.0001-885.177659020552i</v>
      </c>
      <c r="V1932" t="str">
        <f t="shared" si="1000"/>
        <v>0.00002-0.0141979886510926i</v>
      </c>
      <c r="W1932" t="str">
        <f t="shared" si="1001"/>
        <v>0.0000199993584529565-0.0141977609236455i</v>
      </c>
      <c r="X1932" t="str">
        <f t="shared" si="1002"/>
        <v>0.000734740071144034-0.0141596636860962i</v>
      </c>
      <c r="Y1932" t="str">
        <f t="shared" si="1003"/>
        <v>0.009+1.12971671823089i</v>
      </c>
      <c r="Z1932" t="str">
        <f t="shared" si="1004"/>
        <v>-0.152234340904033-0.00923201780704404i</v>
      </c>
      <c r="AA1932" t="str">
        <f t="shared" si="1005"/>
        <v>0.0938618180756995-10.7561385862911i</v>
      </c>
      <c r="AB1932" t="str">
        <f t="shared" si="1006"/>
        <v>1.3872818348352-0.186352890210386i</v>
      </c>
      <c r="AC1932" t="str">
        <f t="shared" si="1007"/>
        <v>1.49944095058499-2.28705038943993i</v>
      </c>
      <c r="AD1932" t="str">
        <f t="shared" si="1008"/>
        <v>0.335121214806341+0.386868328756611i</v>
      </c>
      <c r="AE1932" t="str">
        <f t="shared" si="1009"/>
        <v>-0.04744538195894-0.061988490067518i</v>
      </c>
      <c r="AF1932" t="str">
        <f t="shared" si="1010"/>
        <v>-14.6075051427368-1.86245700482691i</v>
      </c>
      <c r="AG1932" t="str">
        <f t="shared" si="1011"/>
        <v>1.01517744529181-0.0129172389951922i</v>
      </c>
      <c r="AH1932" t="str">
        <f t="shared" si="1012"/>
        <v>0.556425175537576+0.98608342122444i</v>
      </c>
      <c r="AI1932">
        <f t="shared" si="1013"/>
        <v>1.0787768925281385</v>
      </c>
      <c r="AJ1932">
        <f t="shared" si="1014"/>
        <v>60.564919117109</v>
      </c>
      <c r="AK1932"/>
      <c r="AL1932"/>
      <c r="AM1932"/>
      <c r="AN1932"/>
    </row>
    <row r="1933" spans="1:40" x14ac:dyDescent="0.25">
      <c r="A1933"/>
      <c r="B1933">
        <f t="shared" si="980"/>
        <v>179900</v>
      </c>
      <c r="C1933" s="237" t="str">
        <f t="shared" si="983"/>
        <v>-2.36145893754229E-06+0.0136132432867931i</v>
      </c>
      <c r="D1933" s="208" t="str">
        <f t="shared" si="984"/>
        <v>-5.95702406152448+0.10436819853208i</v>
      </c>
      <c r="E1933" t="str">
        <f t="shared" si="985"/>
        <v>2870</v>
      </c>
      <c r="F1933" t="str">
        <f t="shared" si="986"/>
        <v>0.777000777000777</v>
      </c>
      <c r="G1933" t="str">
        <f t="shared" si="981"/>
        <v>0.777000777000777</v>
      </c>
      <c r="H1933" t="str">
        <f t="shared" si="987"/>
        <v>8.65098792758923+1.96591449028511i</v>
      </c>
      <c r="I1933" t="str">
        <f t="shared" si="988"/>
        <v>706.465647976005i</v>
      </c>
      <c r="J1933" t="str">
        <f t="shared" si="982"/>
        <v>-425.904797299721+152.792129654177i</v>
      </c>
      <c r="K1933" t="str">
        <f t="shared" si="989"/>
        <v>0.527216060578984-1.46960350590225i</v>
      </c>
      <c r="L1933" t="str">
        <f t="shared" si="990"/>
        <v>0.0433822589474701-0.101583659796203i</v>
      </c>
      <c r="M1933" t="str">
        <f t="shared" si="991"/>
        <v>0.570598319526454-1.57118716569845i</v>
      </c>
      <c r="N1933" t="str">
        <f t="shared" si="992"/>
        <v>-0.797840258487492i</v>
      </c>
      <c r="O1933" t="str">
        <f t="shared" si="993"/>
        <v>0.698254386983673-0.715849712619943i</v>
      </c>
      <c r="P1933" t="str">
        <f t="shared" si="994"/>
        <v>0.301745613016327+0.715849712619943i</v>
      </c>
      <c r="Q1933" t="str">
        <f t="shared" si="995"/>
        <v>-0.301745613016327+0.0819905458675489i</v>
      </c>
      <c r="R1933" t="str">
        <f t="shared" si="996"/>
        <v>-0.330945671017087-2.4622864319785i</v>
      </c>
      <c r="S1933" t="str">
        <f t="shared" si="997"/>
        <v>0.0827548313098151i</v>
      </c>
      <c r="T1933" t="str">
        <f t="shared" si="998"/>
        <v>0.203766098314827-0.0273873531777326i</v>
      </c>
      <c r="U1933" t="str">
        <f t="shared" si="999"/>
        <v>0.0001-884.685620299583i</v>
      </c>
      <c r="V1933" t="str">
        <f t="shared" si="1000"/>
        <v>0.00002-0.0141900964950886i</v>
      </c>
      <c r="W1933" t="str">
        <f t="shared" si="1001"/>
        <v>0.0000199993584529566-0.0141898688942276i</v>
      </c>
      <c r="X1933" t="str">
        <f t="shared" si="1002"/>
        <v>0.000733947709281071-0.0141518328076605i</v>
      </c>
      <c r="Y1933" t="str">
        <f t="shared" si="1003"/>
        <v>0.009+1.13034503676161i</v>
      </c>
      <c r="Z1933" t="str">
        <f t="shared" si="1004"/>
        <v>-0.152063530577459-0.00921664003154684i</v>
      </c>
      <c r="AA1933" t="str">
        <f t="shared" si="1005"/>
        <v>0.0937472377583648-10.7500094309702i</v>
      </c>
      <c r="AB1933" t="str">
        <f t="shared" si="1006"/>
        <v>1.38725388413143-0.186455020663877i</v>
      </c>
      <c r="AC1933" t="str">
        <f t="shared" si="1007"/>
        <v>1.49860899959482-2.28602641977071i</v>
      </c>
      <c r="AD1933" t="str">
        <f t="shared" si="1008"/>
        <v>0.3352887465442+0.387041524737133i</v>
      </c>
      <c r="AE1933" t="str">
        <f t="shared" si="1009"/>
        <v>-0.0474179681516389-0.0619451364151381i</v>
      </c>
      <c r="AF1933" t="str">
        <f t="shared" si="1010"/>
        <v>-14.6080119891137-1.86154629175303i</v>
      </c>
      <c r="AG1933" t="str">
        <f t="shared" si="1011"/>
        <v>1.01517551941449-0.0129164246712553i</v>
      </c>
      <c r="AH1933" t="str">
        <f t="shared" si="1012"/>
        <v>0.556200086565368+0.985396254720558i</v>
      </c>
      <c r="AI1933">
        <f t="shared" si="1013"/>
        <v>1.0733356146893942</v>
      </c>
      <c r="AJ1933">
        <f t="shared" si="1014"/>
        <v>60.557745767154508</v>
      </c>
      <c r="AK1933"/>
      <c r="AL1933"/>
      <c r="AM1933"/>
      <c r="AN1933"/>
    </row>
    <row r="1934" spans="1:40" x14ac:dyDescent="0.25">
      <c r="A1934"/>
      <c r="B1934">
        <f t="shared" si="980"/>
        <v>180000</v>
      </c>
      <c r="C1934" s="237" t="str">
        <f t="shared" si="983"/>
        <v>-2.35883582320256E-06+0.0136056803743108i</v>
      </c>
      <c r="D1934" s="208" t="str">
        <f t="shared" si="984"/>
        <v>-5.95702404141394+0.10431021620305i</v>
      </c>
      <c r="E1934" t="str">
        <f t="shared" si="985"/>
        <v>2870</v>
      </c>
      <c r="F1934" t="str">
        <f t="shared" si="986"/>
        <v>0.777000777000777</v>
      </c>
      <c r="G1934" t="str">
        <f t="shared" si="981"/>
        <v>0.777000777000777</v>
      </c>
      <c r="H1934" t="str">
        <f t="shared" si="987"/>
        <v>8.65149401364893+1.96494661509695i</v>
      </c>
      <c r="I1934" t="str">
        <f t="shared" si="988"/>
        <v>706.858347057703i</v>
      </c>
      <c r="J1934" t="str">
        <f t="shared" si="982"/>
        <v>-426.379531538612+152.87706135493i</v>
      </c>
      <c r="K1934" t="str">
        <f t="shared" si="989"/>
        <v>0.526694704118031-1.4689701595214i</v>
      </c>
      <c r="L1934" t="str">
        <f t="shared" si="990"/>
        <v>0.043341495919784-0.101544622993414i</v>
      </c>
      <c r="M1934" t="str">
        <f t="shared" si="991"/>
        <v>0.570036200037815-1.57051478251481i</v>
      </c>
      <c r="N1934" t="str">
        <f t="shared" si="992"/>
        <v>-0.798283749459414i</v>
      </c>
      <c r="O1934" t="str">
        <f t="shared" si="993"/>
        <v>0.697936845441463-0.716159311728346i</v>
      </c>
      <c r="P1934" t="str">
        <f t="shared" si="994"/>
        <v>0.302063154558537+0.716159311728346i</v>
      </c>
      <c r="Q1934" t="str">
        <f t="shared" si="995"/>
        <v>-0.302063154558537+0.082124437731068i</v>
      </c>
      <c r="R1934" t="str">
        <f t="shared" si="996"/>
        <v>-0.330942982033615-2.46086888397654i</v>
      </c>
      <c r="S1934" t="str">
        <f t="shared" si="997"/>
        <v>0.0828008317719105i</v>
      </c>
      <c r="T1934" t="str">
        <f t="shared" si="998"/>
        <v>0.203761990474871-0.0274023541814598i</v>
      </c>
      <c r="U1934" t="str">
        <f t="shared" si="999"/>
        <v>0.0001-884.194128288304i</v>
      </c>
      <c r="V1934" t="str">
        <f t="shared" si="1000"/>
        <v>0.00002-0.0141822131081469i</v>
      </c>
      <c r="W1934" t="str">
        <f t="shared" si="1001"/>
        <v>0.0000199993584529566-0.0141819856337313i</v>
      </c>
      <c r="X1934" t="str">
        <f t="shared" si="1002"/>
        <v>0.000733156663189203-0.0141440105638581i</v>
      </c>
      <c r="Y1934" t="str">
        <f t="shared" si="1003"/>
        <v>0.009+1.13097335529233i</v>
      </c>
      <c r="Z1934" t="str">
        <f t="shared" si="1004"/>
        <v>-0.151893008455244-0.00920129691623287i</v>
      </c>
      <c r="AA1934" t="str">
        <f t="shared" si="1005"/>
        <v>0.0936328716067563-10.7438873389462i</v>
      </c>
      <c r="AB1934" t="str">
        <f t="shared" si="1006"/>
        <v>1.38722591766899-0.186557148549029i</v>
      </c>
      <c r="AC1934" t="str">
        <f t="shared" si="1007"/>
        <v>1.49777823112194-2.2850031384356i</v>
      </c>
      <c r="AD1934" t="str">
        <f t="shared" si="1008"/>
        <v>0.335456354653442+0.387214650734923i</v>
      </c>
      <c r="AE1934" t="str">
        <f t="shared" si="1009"/>
        <v>-0.0473905979420133-0.0619018317396776i</v>
      </c>
      <c r="AF1934" t="str">
        <f t="shared" si="1010"/>
        <v>-14.6085180550629-1.8606363988939i</v>
      </c>
      <c r="AG1934" t="str">
        <f t="shared" si="1011"/>
        <v>1.01517359317748-0.0129156143279102i</v>
      </c>
      <c r="AH1934" t="str">
        <f t="shared" si="1012"/>
        <v>0.555975327982181+0.984709873993035i</v>
      </c>
      <c r="AI1934">
        <f t="shared" si="1013"/>
        <v>1.0678975658330967</v>
      </c>
      <c r="AJ1934">
        <f t="shared" si="1014"/>
        <v>60.550568418766069</v>
      </c>
      <c r="AK1934"/>
      <c r="AL1934"/>
      <c r="AM1934"/>
      <c r="AN1934"/>
    </row>
    <row r="1935" spans="1:40" x14ac:dyDescent="0.25">
      <c r="A1935"/>
      <c r="B1935">
        <f t="shared" si="980"/>
        <v>180100</v>
      </c>
      <c r="C1935" s="237" t="str">
        <f t="shared" si="983"/>
        <v>-2.35621707707926E-06+0.0135981258603979i</v>
      </c>
      <c r="D1935" s="208" t="str">
        <f t="shared" si="984"/>
        <v>-5.95702402133688+0.104252298263051i</v>
      </c>
      <c r="E1935" t="str">
        <f t="shared" si="985"/>
        <v>2870</v>
      </c>
      <c r="F1935" t="str">
        <f t="shared" si="986"/>
        <v>0.777000777000777</v>
      </c>
      <c r="G1935" t="str">
        <f t="shared" si="981"/>
        <v>0.777000777000777</v>
      </c>
      <c r="H1935" t="str">
        <f t="shared" si="987"/>
        <v>8.65199932081462+1.963979623531i</v>
      </c>
      <c r="I1935" t="str">
        <f t="shared" si="988"/>
        <v>707.251046139402i</v>
      </c>
      <c r="J1935" t="str">
        <f t="shared" si="982"/>
        <v>-426.854529592029+152.961993055682i</v>
      </c>
      <c r="K1935" t="str">
        <f t="shared" si="989"/>
        <v>0.526174088891361-1.46833725627173i</v>
      </c>
      <c r="L1935" t="str">
        <f t="shared" si="990"/>
        <v>0.0433007868354023-0.101505606529354i</v>
      </c>
      <c r="M1935" t="str">
        <f t="shared" si="991"/>
        <v>0.569474875726763-1.56984286280108i</v>
      </c>
      <c r="N1935" t="str">
        <f t="shared" si="992"/>
        <v>-0.798727240431336i</v>
      </c>
      <c r="O1935" t="str">
        <f t="shared" si="993"/>
        <v>0.697619166626077-0.7164687699795i</v>
      </c>
      <c r="P1935" t="str">
        <f t="shared" si="994"/>
        <v>0.302380833373923+0.7164687699795i</v>
      </c>
      <c r="Q1935" t="str">
        <f t="shared" si="995"/>
        <v>-0.302380833373923+0.082258470451836i</v>
      </c>
      <c r="R1935" t="str">
        <f t="shared" si="996"/>
        <v>-0.330940291479916-2.45945288221319i</v>
      </c>
      <c r="S1935" t="str">
        <f t="shared" si="997"/>
        <v>0.0828468322340061i</v>
      </c>
      <c r="T1935" t="str">
        <f t="shared" si="998"/>
        <v>0.203757880320159-0.0274173548077097i</v>
      </c>
      <c r="U1935" t="str">
        <f t="shared" si="999"/>
        <v>0.0001-883.703182076046i</v>
      </c>
      <c r="V1935" t="str">
        <f t="shared" si="1000"/>
        <v>0.00002-0.0141743384756604i</v>
      </c>
      <c r="W1935" t="str">
        <f t="shared" si="1001"/>
        <v>0.0000199993584529566-0.0141741111275497i</v>
      </c>
      <c r="X1935" t="str">
        <f t="shared" si="1002"/>
        <v>0.000732366929959256-0.0141361969404522i</v>
      </c>
      <c r="Y1935" t="str">
        <f t="shared" si="1003"/>
        <v>0.009+1.13160167382304i</v>
      </c>
      <c r="Z1935" t="str">
        <f t="shared" si="1004"/>
        <v>-0.151722773887428-0.00918598836292577i</v>
      </c>
      <c r="AA1935" t="str">
        <f t="shared" si="1005"/>
        <v>0.0935187190792601-10.7377722978835i</v>
      </c>
      <c r="AB1935" t="str">
        <f t="shared" si="1006"/>
        <v>1.38719793544753-0.186659273864288i</v>
      </c>
      <c r="AC1935" t="str">
        <f t="shared" si="1007"/>
        <v>1.49694864304592-2.28398054504181i</v>
      </c>
      <c r="AD1935" t="str">
        <f t="shared" si="1008"/>
        <v>0.335624039107006+0.387387706718189i</v>
      </c>
      <c r="AE1935" t="str">
        <f t="shared" si="1009"/>
        <v>-0.0473632712307636-0.0618585759507279i</v>
      </c>
      <c r="AF1935" t="str">
        <f t="shared" si="1010"/>
        <v>-14.6090233421515-1.85972732526795i</v>
      </c>
      <c r="AG1935" t="str">
        <f t="shared" si="1011"/>
        <v>1.01517166657981-0.0129148079571777i</v>
      </c>
      <c r="AH1935" t="str">
        <f t="shared" si="1012"/>
        <v>0.555750899060944+0.984024277585795i</v>
      </c>
      <c r="AI1935">
        <f t="shared" si="1013"/>
        <v>1.0624627416423114</v>
      </c>
      <c r="AJ1935">
        <f t="shared" si="1014"/>
        <v>60.543387076577801</v>
      </c>
      <c r="AK1935"/>
      <c r="AL1935"/>
      <c r="AM1935"/>
      <c r="AN1935"/>
    </row>
    <row r="1936" spans="1:40" x14ac:dyDescent="0.25">
      <c r="A1936"/>
      <c r="B1936">
        <f t="shared" si="980"/>
        <v>180200</v>
      </c>
      <c r="C1936" s="237" t="str">
        <f t="shared" si="983"/>
        <v>-2.35360268947866E-06+0.0135905797310723i</v>
      </c>
      <c r="D1936" s="208" t="str">
        <f t="shared" si="984"/>
        <v>-5.95702400129324+0.104194444604888i</v>
      </c>
      <c r="E1936" t="str">
        <f t="shared" si="985"/>
        <v>2870</v>
      </c>
      <c r="F1936" t="str">
        <f t="shared" si="986"/>
        <v>0.777000777000777</v>
      </c>
      <c r="G1936" t="str">
        <f t="shared" si="981"/>
        <v>0.777000777000777</v>
      </c>
      <c r="H1936" t="str">
        <f t="shared" si="987"/>
        <v>8.6525038506498+1.96301351449981i</v>
      </c>
      <c r="I1936" t="str">
        <f t="shared" si="988"/>
        <v>707.643745221101i</v>
      </c>
      <c r="J1936" t="str">
        <f t="shared" si="982"/>
        <v>-427.329791459971+153.046924756435i</v>
      </c>
      <c r="K1936" t="str">
        <f t="shared" si="989"/>
        <v>0.525654213559735-1.46770479588543i</v>
      </c>
      <c r="L1936" t="str">
        <f t="shared" si="990"/>
        <v>0.043260131606117-0.101466610407768i</v>
      </c>
      <c r="M1936" t="str">
        <f t="shared" si="991"/>
        <v>0.568914345165852-1.5691714062932i</v>
      </c>
      <c r="N1936" t="str">
        <f t="shared" si="992"/>
        <v>-0.799170731403258i</v>
      </c>
      <c r="O1936" t="str">
        <f t="shared" si="993"/>
        <v>0.697301350599995-0.716778087312539i</v>
      </c>
      <c r="P1936" t="str">
        <f t="shared" si="994"/>
        <v>0.302698649400005+0.716778087312539i</v>
      </c>
      <c r="Q1936" t="str">
        <f t="shared" si="995"/>
        <v>-0.302698649400005+0.082392644090719i</v>
      </c>
      <c r="R1936" t="str">
        <f t="shared" si="996"/>
        <v>-0.330937599355868-2.4580384241136i</v>
      </c>
      <c r="S1936" t="str">
        <f t="shared" si="997"/>
        <v>0.0828928326961015i</v>
      </c>
      <c r="T1936" t="str">
        <f t="shared" si="998"/>
        <v>0.203753767850638-0.0274323550562554i</v>
      </c>
      <c r="U1936" t="str">
        <f t="shared" si="999"/>
        <v>0.0001-883.212780754137i</v>
      </c>
      <c r="V1936" t="str">
        <f t="shared" si="1000"/>
        <v>0.00002-0.0141664725830546i</v>
      </c>
      <c r="W1936" t="str">
        <f t="shared" si="1001"/>
        <v>0.0000199993584529565-0.0141662453611088i</v>
      </c>
      <c r="X1936" t="str">
        <f t="shared" si="1002"/>
        <v>0.000731578506690139-0.0141283919232381i</v>
      </c>
      <c r="Y1936" t="str">
        <f t="shared" si="1003"/>
        <v>0.009+1.13222999235376i</v>
      </c>
      <c r="Z1936" t="str">
        <f t="shared" si="1004"/>
        <v>-0.151552826225893-0.00917071427378472i</v>
      </c>
      <c r="AA1936" t="str">
        <f t="shared" si="1005"/>
        <v>0.0934047796359914-10.7316642954754i</v>
      </c>
      <c r="AB1936" t="str">
        <f t="shared" si="1006"/>
        <v>1.38716993746669-0.186761396608111i</v>
      </c>
      <c r="AC1936" t="str">
        <f t="shared" si="1007"/>
        <v>1.49612023325079-2.28295863919582i</v>
      </c>
      <c r="AD1936" t="str">
        <f t="shared" si="1008"/>
        <v>0.335791799877815+0.38756069265515i</v>
      </c>
      <c r="AE1936" t="str">
        <f t="shared" si="1009"/>
        <v>-0.047335987918872-0.0618153689581122i</v>
      </c>
      <c r="AF1936" t="str">
        <f t="shared" si="1010"/>
        <v>-14.609527851943-1.85881906989492i</v>
      </c>
      <c r="AG1936" t="str">
        <f t="shared" si="1011"/>
        <v>1.0151697396205-0.0129140055510963i</v>
      </c>
      <c r="AH1936" t="str">
        <f t="shared" si="1012"/>
        <v>0.555526799076558+0.983339464046498i</v>
      </c>
      <c r="AI1936">
        <f t="shared" si="1013"/>
        <v>1.0570311378090587</v>
      </c>
      <c r="AJ1936">
        <f t="shared" si="1014"/>
        <v>60.536201745218328</v>
      </c>
      <c r="AK1936"/>
      <c r="AL1936"/>
      <c r="AM1936"/>
      <c r="AN1936"/>
    </row>
    <row r="1937" spans="1:40" x14ac:dyDescent="0.25">
      <c r="A1937"/>
      <c r="B1937">
        <f t="shared" si="980"/>
        <v>180300</v>
      </c>
      <c r="C1937" s="237" t="str">
        <f t="shared" si="983"/>
        <v>-2.35099265073404E-06+0.0135830419723832i</v>
      </c>
      <c r="D1937" s="208" t="str">
        <f t="shared" si="984"/>
        <v>-5.95702398128295+0.104136655121605i</v>
      </c>
      <c r="E1937" t="str">
        <f t="shared" si="985"/>
        <v>2870</v>
      </c>
      <c r="F1937" t="str">
        <f t="shared" si="986"/>
        <v>0.777000777000777</v>
      </c>
      <c r="G1937" t="str">
        <f t="shared" si="981"/>
        <v>0.777000777000777</v>
      </c>
      <c r="H1937" t="str">
        <f t="shared" si="987"/>
        <v>8.65300760471413+1.96204828691734i</v>
      </c>
      <c r="I1937" t="str">
        <f t="shared" si="988"/>
        <v>708.0364443028i</v>
      </c>
      <c r="J1937" t="str">
        <f t="shared" si="982"/>
        <v>-427.80531714244+153.131856457188i</v>
      </c>
      <c r="K1937" t="str">
        <f t="shared" si="989"/>
        <v>0.525135076786758-1.46707277809426i</v>
      </c>
      <c r="L1937" t="str">
        <f t="shared" si="990"/>
        <v>0.0432195301438821-0.101427634632327i</v>
      </c>
      <c r="M1937" t="str">
        <f t="shared" si="991"/>
        <v>0.56835460693064-1.56850041272659i</v>
      </c>
      <c r="N1937" t="str">
        <f t="shared" si="992"/>
        <v>-0.79961422237518i</v>
      </c>
      <c r="O1937" t="str">
        <f t="shared" si="993"/>
        <v>0.696983397425729-0.717087263666626i</v>
      </c>
      <c r="P1937" t="str">
        <f t="shared" si="994"/>
        <v>0.303016602574271+0.717087263666626i</v>
      </c>
      <c r="Q1937" t="str">
        <f t="shared" si="995"/>
        <v>-0.303016602574271+0.082526958708554i</v>
      </c>
      <c r="R1937" t="str">
        <f t="shared" si="996"/>
        <v>-0.330934905661336-2.45662550710865i</v>
      </c>
      <c r="S1937" t="str">
        <f t="shared" si="997"/>
        <v>0.0829388331581971i</v>
      </c>
      <c r="T1937" t="str">
        <f t="shared" si="998"/>
        <v>0.203749653066256-0.0274473549268692i</v>
      </c>
      <c r="U1937" t="str">
        <f t="shared" si="999"/>
        <v>0.0001-882.722923415947i</v>
      </c>
      <c r="V1937" t="str">
        <f t="shared" si="1000"/>
        <v>0.00002-0.0141586154157873i</v>
      </c>
      <c r="W1937" t="str">
        <f t="shared" si="1001"/>
        <v>0.0000199993584529565-0.0141583883198664i</v>
      </c>
      <c r="X1937" t="str">
        <f t="shared" si="1002"/>
        <v>0.000730791390488704-0.0141205954980414i</v>
      </c>
      <c r="Y1937" t="str">
        <f t="shared" si="1003"/>
        <v>0.009+1.13285831088448i</v>
      </c>
      <c r="Z1937" t="str">
        <f t="shared" si="1004"/>
        <v>-0.151383164824345-0.00915547455130184i</v>
      </c>
      <c r="AA1937" t="str">
        <f t="shared" si="1005"/>
        <v>0.0932910527387861-10.7255633194438i</v>
      </c>
      <c r="AB1937" t="str">
        <f t="shared" si="1006"/>
        <v>1.38714192372612-0.186863516778947i</v>
      </c>
      <c r="AC1937" t="str">
        <f t="shared" si="1007"/>
        <v>1.49529299962505-2.28193742050335i</v>
      </c>
      <c r="AD1937" t="str">
        <f t="shared" si="1008"/>
        <v>0.33595963693879+0.387733608514036i</v>
      </c>
      <c r="AE1937" t="str">
        <f t="shared" si="1009"/>
        <v>-0.0473087479075973-0.061772210671876i</v>
      </c>
      <c r="AF1937" t="str">
        <f t="shared" si="1010"/>
        <v>-14.6100315859971-1.85791163179573i</v>
      </c>
      <c r="AG1937" t="str">
        <f t="shared" si="1011"/>
        <v>1.01516781229859-0.0129132071017228i</v>
      </c>
      <c r="AH1937" t="str">
        <f t="shared" si="1012"/>
        <v>0.555303027305844+0.982655431926357i</v>
      </c>
      <c r="AI1937">
        <f t="shared" si="1013"/>
        <v>1.051602750032989</v>
      </c>
      <c r="AJ1937">
        <f t="shared" si="1014"/>
        <v>60.529012429308573</v>
      </c>
      <c r="AK1937"/>
      <c r="AL1937"/>
      <c r="AM1937"/>
      <c r="AN1937"/>
    </row>
    <row r="1938" spans="1:40" x14ac:dyDescent="0.25">
      <c r="A1938"/>
      <c r="B1938">
        <f t="shared" si="980"/>
        <v>180400</v>
      </c>
      <c r="C1938" s="237" t="str">
        <f t="shared" si="983"/>
        <v>-2.34838695120534E-06+0.0135755125704103i</v>
      </c>
      <c r="D1938" s="208" t="str">
        <f t="shared" si="984"/>
        <v>-5.95702396130592+0.104078929706479i</v>
      </c>
      <c r="E1938" t="str">
        <f t="shared" si="985"/>
        <v>2870</v>
      </c>
      <c r="F1938" t="str">
        <f t="shared" si="986"/>
        <v>0.777000777000777</v>
      </c>
      <c r="G1938" t="str">
        <f t="shared" si="981"/>
        <v>0.777000777000777</v>
      </c>
      <c r="H1938" t="str">
        <f t="shared" si="987"/>
        <v>8.65351058456344+1.96108393969907i</v>
      </c>
      <c r="I1938" t="str">
        <f t="shared" si="988"/>
        <v>708.429143384498i</v>
      </c>
      <c r="J1938" t="str">
        <f t="shared" si="982"/>
        <v>-428.281106639433+153.216788157941i</v>
      </c>
      <c r="K1938" t="str">
        <f t="shared" si="989"/>
        <v>0.524616677238892-1.46644120262959i</v>
      </c>
      <c r="L1938" t="str">
        <f t="shared" si="990"/>
        <v>0.043178982360815-0.101388679206624i</v>
      </c>
      <c r="M1938" t="str">
        <f t="shared" si="991"/>
        <v>0.567795659599707-1.56782988183621i</v>
      </c>
      <c r="N1938" t="str">
        <f t="shared" si="992"/>
        <v>-0.800057713347102i</v>
      </c>
      <c r="O1938" t="str">
        <f t="shared" si="993"/>
        <v>0.696665307165813-0.717396298980949i</v>
      </c>
      <c r="P1938" t="str">
        <f t="shared" si="994"/>
        <v>0.303334692834187+0.717396298980949i</v>
      </c>
      <c r="Q1938" t="str">
        <f t="shared" si="995"/>
        <v>-0.303334692834187+0.0826614143661529i</v>
      </c>
      <c r="R1938" t="str">
        <f t="shared" si="996"/>
        <v>-0.33093221039619-2.45521412863487i</v>
      </c>
      <c r="S1938" t="str">
        <f t="shared" si="997"/>
        <v>0.0829848336202925i</v>
      </c>
      <c r="T1938" t="str">
        <f t="shared" si="998"/>
        <v>0.203745535966956-0.0274623544193235i</v>
      </c>
      <c r="U1938" t="str">
        <f t="shared" si="999"/>
        <v>0.0001-882.233609156846i</v>
      </c>
      <c r="V1938" t="str">
        <f t="shared" si="1000"/>
        <v>0.00002-0.0141507669593484i</v>
      </c>
      <c r="W1938" t="str">
        <f t="shared" si="1001"/>
        <v>0.0000199993584529566-0.0141505399893127i</v>
      </c>
      <c r="X1938" t="str">
        <f t="shared" si="1002"/>
        <v>0.000730005578469802-0.0141128076507188i</v>
      </c>
      <c r="Y1938" t="str">
        <f t="shared" si="1003"/>
        <v>0.009+1.1334866294152i</v>
      </c>
      <c r="Z1938" t="str">
        <f t="shared" si="1004"/>
        <v>-0.151213789038318-0.00914026909830194i</v>
      </c>
      <c r="AA1938" t="str">
        <f t="shared" si="1005"/>
        <v>0.0931775378511993-10.7194693575401i</v>
      </c>
      <c r="AB1938" t="str">
        <f t="shared" si="1006"/>
        <v>1.38711389422542-0.186965634375246i</v>
      </c>
      <c r="AC1938" t="str">
        <f t="shared" si="1007"/>
        <v>1.49446694006167-2.28091688856938i</v>
      </c>
      <c r="AD1938" t="str">
        <f t="shared" si="1008"/>
        <v>0.336127550262832+0.387906454263069i</v>
      </c>
      <c r="AE1938" t="str">
        <f t="shared" si="1009"/>
        <v>-0.047281551098478-0.061729101002293i</v>
      </c>
      <c r="AF1938" t="str">
        <f t="shared" si="1010"/>
        <v>-14.6105345458694-1.85700500999259i</v>
      </c>
      <c r="AG1938" t="str">
        <f t="shared" si="1011"/>
        <v>1.01516588461312-0.0129124126011323i</v>
      </c>
      <c r="AH1938" t="str">
        <f t="shared" si="1012"/>
        <v>0.555079583027555+0.981972179780233i</v>
      </c>
      <c r="AI1938">
        <f t="shared" si="1013"/>
        <v>1.0461775740221237</v>
      </c>
      <c r="AJ1938">
        <f t="shared" si="1014"/>
        <v>60.521819133463595</v>
      </c>
      <c r="AK1938"/>
      <c r="AL1938"/>
      <c r="AM1938"/>
      <c r="AN1938"/>
    </row>
    <row r="1939" spans="1:40" x14ac:dyDescent="0.25">
      <c r="A1939"/>
      <c r="B1939">
        <f t="shared" si="980"/>
        <v>180500</v>
      </c>
      <c r="C1939" s="237" t="str">
        <f t="shared" si="983"/>
        <v>-2.34578558127922E-06+0.0135679915112642i</v>
      </c>
      <c r="D1939" s="208" t="str">
        <f t="shared" si="984"/>
        <v>-5.95702394136208+0.104021268253026i</v>
      </c>
      <c r="E1939" t="str">
        <f t="shared" si="985"/>
        <v>2870</v>
      </c>
      <c r="F1939" t="str">
        <f t="shared" si="986"/>
        <v>0.777000777000777</v>
      </c>
      <c r="G1939" t="str">
        <f t="shared" si="981"/>
        <v>0.777000777000777</v>
      </c>
      <c r="H1939" t="str">
        <f t="shared" si="987"/>
        <v>8.65401279174975+1.9601204717619i</v>
      </c>
      <c r="I1939" t="str">
        <f t="shared" si="988"/>
        <v>708.821842466197i</v>
      </c>
      <c r="J1939" t="str">
        <f t="shared" si="982"/>
        <v>-428.757159950953+153.301719858693i</v>
      </c>
      <c r="K1939" t="str">
        <f t="shared" si="989"/>
        <v>0.524099013585428-1.4658100692224i</v>
      </c>
      <c r="L1939" t="str">
        <f t="shared" si="990"/>
        <v>0.0431384881691944-0.101349744134172i</v>
      </c>
      <c r="M1939" t="str">
        <f t="shared" si="991"/>
        <v>0.567237501754622-1.56715981335657i</v>
      </c>
      <c r="N1939" t="str">
        <f t="shared" si="992"/>
        <v>-0.800501204319024i</v>
      </c>
      <c r="O1939" t="str">
        <f t="shared" si="993"/>
        <v>0.696347079882811-0.717705193194728i</v>
      </c>
      <c r="P1939" t="str">
        <f t="shared" si="994"/>
        <v>0.303652920117189+0.717705193194728i</v>
      </c>
      <c r="Q1939" t="str">
        <f t="shared" si="995"/>
        <v>-0.303652920117189+0.082796011124296i</v>
      </c>
      <c r="R1939" t="str">
        <f t="shared" si="996"/>
        <v>-0.33092951356031-2.45380428613453i</v>
      </c>
      <c r="S1939" t="str">
        <f t="shared" si="997"/>
        <v>0.0830308340823881i</v>
      </c>
      <c r="T1939" t="str">
        <f t="shared" si="998"/>
        <v>0.203741416552689-0.0274773535333915i</v>
      </c>
      <c r="U1939" t="str">
        <f t="shared" si="999"/>
        <v>0.0001-881.744837074209i</v>
      </c>
      <c r="V1939" t="str">
        <f t="shared" si="1000"/>
        <v>0.00002-0.0141429271992601i</v>
      </c>
      <c r="W1939" t="str">
        <f t="shared" si="1001"/>
        <v>0.0000199993584529565-0.01414270035497i</v>
      </c>
      <c r="X1939" t="str">
        <f t="shared" si="1002"/>
        <v>0.000729221067756218-0.014105028367158i</v>
      </c>
      <c r="Y1939" t="str">
        <f t="shared" si="1003"/>
        <v>0.009+1.13411494794592i</v>
      </c>
      <c r="Z1939" t="str">
        <f t="shared" si="1004"/>
        <v>-0.151044698225161-0.00912509781794039i</v>
      </c>
      <c r="AA1939" t="str">
        <f t="shared" si="1005"/>
        <v>0.0930642344384906-10.7133823975439i</v>
      </c>
      <c r="AB1939" t="str">
        <f t="shared" si="1006"/>
        <v>1.38708584896426-0.187067749395465i</v>
      </c>
      <c r="AC1939" t="str">
        <f t="shared" si="1007"/>
        <v>1.49364205245804-2.27989704299831i</v>
      </c>
      <c r="AD1939" t="str">
        <f t="shared" si="1008"/>
        <v>0.336295539822823+0.3880792298705i</v>
      </c>
      <c r="AE1939" t="str">
        <f t="shared" si="1009"/>
        <v>-0.0472543973933265-0.0616860398598628i</v>
      </c>
      <c r="AF1939" t="str">
        <f t="shared" si="1010"/>
        <v>-14.6110367331118-1.85609920350887i</v>
      </c>
      <c r="AG1939" t="str">
        <f t="shared" si="1011"/>
        <v>1.01516395656312-0.0129116220414171i</v>
      </c>
      <c r="AH1939" t="str">
        <f t="shared" si="1012"/>
        <v>0.554856465522344+0.981289706166613i</v>
      </c>
      <c r="AI1939">
        <f t="shared" si="1013"/>
        <v>1.0407556054926839</v>
      </c>
      <c r="AJ1939">
        <f t="shared" si="1014"/>
        <v>60.514621862293453</v>
      </c>
      <c r="AK1939"/>
      <c r="AL1939"/>
      <c r="AM1939"/>
      <c r="AN1939"/>
    </row>
    <row r="1940" spans="1:40" x14ac:dyDescent="0.25">
      <c r="A1940"/>
      <c r="B1940">
        <f t="shared" si="980"/>
        <v>180600</v>
      </c>
      <c r="C1940" s="237" t="str">
        <f t="shared" si="983"/>
        <v>-2.34318853136894E-06+0.0135604787810865i</v>
      </c>
      <c r="D1940" s="208" t="str">
        <f t="shared" si="984"/>
        <v>-5.95702392145136+0.103963670654997i</v>
      </c>
      <c r="E1940" t="str">
        <f t="shared" si="985"/>
        <v>2870</v>
      </c>
      <c r="F1940" t="str">
        <f t="shared" si="986"/>
        <v>0.777000777000777</v>
      </c>
      <c r="G1940" t="str">
        <f t="shared" si="981"/>
        <v>0.777000777000777</v>
      </c>
      <c r="H1940" t="str">
        <f t="shared" si="987"/>
        <v>8.6545142278213+1.95915788202424i</v>
      </c>
      <c r="I1940" t="str">
        <f t="shared" si="988"/>
        <v>709.214541547896i</v>
      </c>
      <c r="J1940" t="str">
        <f t="shared" si="982"/>
        <v>-429.233477076998+153.386651559446i</v>
      </c>
      <c r="K1940" t="str">
        <f t="shared" si="989"/>
        <v>0.523582084498505-1.46517937760325i</v>
      </c>
      <c r="L1940" t="str">
        <f t="shared" si="990"/>
        <v>0.0430980474814607-0.101310829418412i</v>
      </c>
      <c r="M1940" t="str">
        <f t="shared" si="991"/>
        <v>0.566680131979966-1.56649020702166i</v>
      </c>
      <c r="N1940" t="str">
        <f t="shared" si="992"/>
        <v>-0.800944695290946i</v>
      </c>
      <c r="O1940" t="str">
        <f t="shared" si="993"/>
        <v>0.696028715639314-0.718013946247207i</v>
      </c>
      <c r="P1940" t="str">
        <f t="shared" si="994"/>
        <v>0.303971284360686+0.718013946247207i</v>
      </c>
      <c r="Q1940" t="str">
        <f t="shared" si="995"/>
        <v>-0.303971284360686+0.082930749043739i</v>
      </c>
      <c r="R1940" t="str">
        <f t="shared" si="996"/>
        <v>-0.330926815153558-2.45239597705554i</v>
      </c>
      <c r="S1940" t="str">
        <f t="shared" si="997"/>
        <v>0.0830768345444837i</v>
      </c>
      <c r="T1940" t="str">
        <f t="shared" si="998"/>
        <v>0.203737294823401-0.0274923522688451i</v>
      </c>
      <c r="U1940" t="str">
        <f t="shared" si="999"/>
        <v>0.0001-881.256606267419i</v>
      </c>
      <c r="V1940" t="str">
        <f t="shared" si="1000"/>
        <v>0.00002-0.0141350961210767i</v>
      </c>
      <c r="W1940" t="str">
        <f t="shared" si="1001"/>
        <v>0.0000199993584529566-0.014134869402393i</v>
      </c>
      <c r="X1940" t="str">
        <f t="shared" si="1002"/>
        <v>0.000728437855478704-0.0140972576332781i</v>
      </c>
      <c r="Y1940" t="str">
        <f t="shared" si="1003"/>
        <v>0.009+1.13474326647663i</v>
      </c>
      <c r="Z1940" t="str">
        <f t="shared" si="1004"/>
        <v>-0.150875891744041-0.00910996061370292i</v>
      </c>
      <c r="AA1940" t="str">
        <f t="shared" si="1005"/>
        <v>0.0929511419676254-10.7073024272637i</v>
      </c>
      <c r="AB1940" t="str">
        <f t="shared" si="1006"/>
        <v>1.38705778794228-0.187169861838051i</v>
      </c>
      <c r="AC1940" t="str">
        <f t="shared" si="1007"/>
        <v>1.49281833471607-2.27887788339377i</v>
      </c>
      <c r="AD1940" t="str">
        <f t="shared" si="1008"/>
        <v>0.336463605591637+0.388251935304567i</v>
      </c>
      <c r="AE1940" t="str">
        <f t="shared" si="1009"/>
        <v>-0.047227286694235-0.0616430271553106i</v>
      </c>
      <c r="AF1940" t="str">
        <f t="shared" si="1010"/>
        <v>-14.6115381492727-1.85519421136924i</v>
      </c>
      <c r="AG1940" t="str">
        <f t="shared" si="1011"/>
        <v>1.01516202814764-0.0129108354146879i</v>
      </c>
      <c r="AH1940" t="str">
        <f t="shared" si="1012"/>
        <v>0.554633674072839+0.980608009647614i</v>
      </c>
      <c r="AI1940">
        <f t="shared" si="1013"/>
        <v>1.0353368401694627</v>
      </c>
      <c r="AJ1940">
        <f t="shared" si="1014"/>
        <v>60.507420620400048</v>
      </c>
      <c r="AK1940"/>
      <c r="AL1940"/>
      <c r="AM1940"/>
      <c r="AN1940"/>
    </row>
    <row r="1941" spans="1:40" x14ac:dyDescent="0.25">
      <c r="A1941"/>
      <c r="B1941">
        <f t="shared" si="980"/>
        <v>180700</v>
      </c>
      <c r="C1941" s="237" t="str">
        <f t="shared" si="983"/>
        <v>-2.34059579191436E-06+0.0135529743660495i</v>
      </c>
      <c r="D1941" s="208" t="str">
        <f t="shared" si="984"/>
        <v>-5.9570239015737+0.10390613680638i</v>
      </c>
      <c r="E1941" t="str">
        <f t="shared" si="985"/>
        <v>2870</v>
      </c>
      <c r="F1941" t="str">
        <f t="shared" si="986"/>
        <v>0.777000777000777</v>
      </c>
      <c r="G1941" t="str">
        <f t="shared" si="981"/>
        <v>0.777000777000777</v>
      </c>
      <c r="H1941" t="str">
        <f t="shared" si="987"/>
        <v>8.65501489432257+1.95819616940598i</v>
      </c>
      <c r="I1941" t="str">
        <f t="shared" si="988"/>
        <v>709.607240629594i</v>
      </c>
      <c r="J1941" t="str">
        <f t="shared" si="982"/>
        <v>-429.710058017568+153.471583260199i</v>
      </c>
      <c r="K1941" t="str">
        <f t="shared" si="989"/>
        <v>0.523065888653078-1.46454912750233i</v>
      </c>
      <c r="L1941" t="str">
        <f t="shared" si="990"/>
        <v>0.0430576602102159-0.101271935062705i</v>
      </c>
      <c r="M1941" t="str">
        <f t="shared" si="991"/>
        <v>0.566123548863294-1.56582106256503i</v>
      </c>
      <c r="N1941" t="str">
        <f t="shared" si="992"/>
        <v>-0.801388186262868i</v>
      </c>
      <c r="O1941" t="str">
        <f t="shared" si="993"/>
        <v>0.695710214497938-0.71832255807766i</v>
      </c>
      <c r="P1941" t="str">
        <f t="shared" si="994"/>
        <v>0.304289785502062+0.71832255807766i</v>
      </c>
      <c r="Q1941" t="str">
        <f t="shared" si="995"/>
        <v>-0.304289785502062+0.083065628185208i</v>
      </c>
      <c r="R1941" t="str">
        <f t="shared" si="996"/>
        <v>-0.330924115175814-2.45098919885143i</v>
      </c>
      <c r="S1941" t="str">
        <f t="shared" si="997"/>
        <v>0.0831228350065791i</v>
      </c>
      <c r="T1941" t="str">
        <f t="shared" si="998"/>
        <v>0.203733170779035-0.0275073506254574i</v>
      </c>
      <c r="U1941" t="str">
        <f t="shared" si="999"/>
        <v>0.0001-880.768915837828i</v>
      </c>
      <c r="V1941" t="str">
        <f t="shared" si="1000"/>
        <v>0.00002-0.0141272737103843i</v>
      </c>
      <c r="W1941" t="str">
        <f t="shared" si="1001"/>
        <v>0.0000199993584529566-0.014127047117168i</v>
      </c>
      <c r="X1941" t="str">
        <f t="shared" si="1002"/>
        <v>0.000727655938775864-0.0140894954350283i</v>
      </c>
      <c r="Y1941" t="str">
        <f t="shared" si="1003"/>
        <v>0.009+1.13537158500735i</v>
      </c>
      <c r="Z1941" t="str">
        <f t="shared" si="1004"/>
        <v>-0.150707368955922-0.00909485738940271i</v>
      </c>
      <c r="AA1941" t="str">
        <f t="shared" si="1005"/>
        <v>0.0928382599072594-10.7012294345363i</v>
      </c>
      <c r="AB1941" t="str">
        <f t="shared" si="1006"/>
        <v>1.38702971115908-0.187271971701458i</v>
      </c>
      <c r="AC1941" t="str">
        <f t="shared" si="1007"/>
        <v>1.49199578474198-2.27785940935863i</v>
      </c>
      <c r="AD1941" t="str">
        <f t="shared" si="1008"/>
        <v>0.336631747542138+0.388424570533529i</v>
      </c>
      <c r="AE1941" t="str">
        <f t="shared" si="1009"/>
        <v>-0.0472002189035675-0.0616000627995835i</v>
      </c>
      <c r="AF1941" t="str">
        <f t="shared" si="1010"/>
        <v>-14.6120387958963-1.8542900325996i</v>
      </c>
      <c r="AG1941" t="str">
        <f t="shared" si="1011"/>
        <v>1.01516009936572-0.0129100527130728i</v>
      </c>
      <c r="AH1941" t="str">
        <f t="shared" si="1012"/>
        <v>0.554411207963521+0.979927088788894i</v>
      </c>
      <c r="AI1941">
        <f t="shared" si="1013"/>
        <v>1.0299212737848589</v>
      </c>
      <c r="AJ1941">
        <f t="shared" si="1014"/>
        <v>60.5002154123803</v>
      </c>
      <c r="AK1941"/>
      <c r="AL1941"/>
      <c r="AM1941"/>
      <c r="AN1941"/>
    </row>
    <row r="1942" spans="1:40" x14ac:dyDescent="0.25">
      <c r="A1942"/>
      <c r="B1942">
        <f t="shared" si="980"/>
        <v>180800</v>
      </c>
      <c r="C1942" s="237" t="str">
        <f t="shared" si="983"/>
        <v>-2.33800735338169E-06+0.0135454782523558i</v>
      </c>
      <c r="D1942" s="208" t="str">
        <f t="shared" si="984"/>
        <v>-5.957023881729+0.103848666601394i</v>
      </c>
      <c r="E1942" t="str">
        <f t="shared" si="985"/>
        <v>2870</v>
      </c>
      <c r="F1942" t="str">
        <f t="shared" si="986"/>
        <v>0.777000777000777</v>
      </c>
      <c r="G1942" t="str">
        <f t="shared" si="981"/>
        <v>0.777000777000777</v>
      </c>
      <c r="H1942" t="str">
        <f t="shared" si="987"/>
        <v>8.65551479279419+1.95723533282842i</v>
      </c>
      <c r="I1942" t="str">
        <f t="shared" si="988"/>
        <v>709.999939711293i</v>
      </c>
      <c r="J1942" t="str">
        <f t="shared" si="982"/>
        <v>-430.186902772665+153.556514960952i</v>
      </c>
      <c r="K1942" t="str">
        <f t="shared" si="989"/>
        <v>0.522550424726922-1.46391931864941i</v>
      </c>
      <c r="L1942" t="str">
        <f t="shared" si="990"/>
        <v>0.0430173262682226-0.101233061070339i</v>
      </c>
      <c r="M1942" t="str">
        <f t="shared" si="991"/>
        <v>0.565567750995145-1.56515237971975i</v>
      </c>
      <c r="N1942" t="str">
        <f t="shared" si="992"/>
        <v>-0.80183167723479i</v>
      </c>
      <c r="O1942" t="str">
        <f t="shared" si="993"/>
        <v>0.695391576521329-0.718631028625386i</v>
      </c>
      <c r="P1942" t="str">
        <f t="shared" si="994"/>
        <v>0.304608423478671+0.718631028625386i</v>
      </c>
      <c r="Q1942" t="str">
        <f t="shared" si="995"/>
        <v>-0.304608423478671+0.083200648609404i</v>
      </c>
      <c r="R1942" t="str">
        <f t="shared" si="996"/>
        <v>-0.330921413626928-2.44958394898142i</v>
      </c>
      <c r="S1942" t="str">
        <f t="shared" si="997"/>
        <v>0.0831688354686747i</v>
      </c>
      <c r="T1942" t="str">
        <f t="shared" si="998"/>
        <v>0.203729044419542-0.0275223486029992i</v>
      </c>
      <c r="U1942" t="str">
        <f t="shared" si="999"/>
        <v>0.0001-880.281764888801i</v>
      </c>
      <c r="V1942" t="str">
        <f t="shared" si="1000"/>
        <v>0.00002-0.0141194599528011i</v>
      </c>
      <c r="W1942" t="str">
        <f t="shared" si="1001"/>
        <v>0.0000199993584529565-0.0141192334849134i</v>
      </c>
      <c r="X1942" t="str">
        <f t="shared" si="1002"/>
        <v>0.000726875314794197-0.0140817417583887i</v>
      </c>
      <c r="Y1942" t="str">
        <f t="shared" si="1003"/>
        <v>0.009+1.13599990353807i</v>
      </c>
      <c r="Z1942" t="str">
        <f t="shared" si="1004"/>
        <v>-0.150539129223574-0.00907978804918056i</v>
      </c>
      <c r="AA1942" t="str">
        <f t="shared" si="1005"/>
        <v>0.0927255877277421-10.6951634072272i</v>
      </c>
      <c r="AB1942" t="str">
        <f t="shared" si="1006"/>
        <v>1.38700161861434-0.187374078984127i</v>
      </c>
      <c r="AC1942" t="str">
        <f t="shared" si="1007"/>
        <v>1.49117440044654-2.27684162049522i</v>
      </c>
      <c r="AD1942" t="str">
        <f t="shared" si="1008"/>
        <v>0.336799965647165+0.388597135525646i</v>
      </c>
      <c r="AE1942" t="str">
        <f t="shared" si="1009"/>
        <v>-0.047173193923962-0.0615571467038531i</v>
      </c>
      <c r="AF1942" t="str">
        <f t="shared" si="1010"/>
        <v>-14.6125386745232-1.85338666622703i</v>
      </c>
      <c r="AG1942" t="str">
        <f t="shared" si="1011"/>
        <v>1.01515817021641-0.0129092739287177i</v>
      </c>
      <c r="AH1942" t="str">
        <f t="shared" si="1012"/>
        <v>0.554189066480787+0.97924694215971i</v>
      </c>
      <c r="AI1942">
        <f t="shared" si="1013"/>
        <v>1.0245089020795748</v>
      </c>
      <c r="AJ1942">
        <f t="shared" si="1014"/>
        <v>60.493006242824812</v>
      </c>
      <c r="AK1942"/>
      <c r="AL1942"/>
      <c r="AM1942"/>
      <c r="AN1942"/>
    </row>
    <row r="1943" spans="1:40" x14ac:dyDescent="0.25">
      <c r="A1943"/>
      <c r="B1943">
        <f t="shared" si="980"/>
        <v>180900</v>
      </c>
      <c r="C1943" s="237" t="str">
        <f t="shared" si="983"/>
        <v>-0.0000023354232062635+0.0135379904262387i</v>
      </c>
      <c r="D1943" s="208" t="str">
        <f t="shared" si="984"/>
        <v>-5.95702386191721+0.103791259934497i</v>
      </c>
      <c r="E1943" t="str">
        <f t="shared" si="985"/>
        <v>2870</v>
      </c>
      <c r="F1943" t="str">
        <f t="shared" si="986"/>
        <v>0.777000777000777</v>
      </c>
      <c r="G1943" t="str">
        <f t="shared" si="981"/>
        <v>0.777000777000777</v>
      </c>
      <c r="H1943" t="str">
        <f t="shared" si="987"/>
        <v>8.6560139247731+1.95627537121437i</v>
      </c>
      <c r="I1943" t="str">
        <f t="shared" si="988"/>
        <v>710.392638792992i</v>
      </c>
      <c r="J1943" t="str">
        <f t="shared" si="982"/>
        <v>-430.664011342287+153.641446661704i</v>
      </c>
      <c r="K1943" t="str">
        <f t="shared" si="989"/>
        <v>0.52203569140063-1.46328995077393i</v>
      </c>
      <c r="L1943" t="str">
        <f t="shared" si="990"/>
        <v>0.0429770455684055-0.101194207444523i</v>
      </c>
      <c r="M1943" t="str">
        <f t="shared" si="991"/>
        <v>0.565012736969036-1.56448415821845i</v>
      </c>
      <c r="N1943" t="str">
        <f t="shared" si="992"/>
        <v>-0.802275168206711i</v>
      </c>
      <c r="O1943" t="str">
        <f t="shared" si="993"/>
        <v>0.695072801772157-0.718939357829715i</v>
      </c>
      <c r="P1943" t="str">
        <f t="shared" si="994"/>
        <v>0.304927198227843+0.718939357829715i</v>
      </c>
      <c r="Q1943" t="str">
        <f t="shared" si="995"/>
        <v>-0.304927198227843+0.083335810376996i</v>
      </c>
      <c r="R1943" t="str">
        <f t="shared" si="996"/>
        <v>-0.330918710506792-2.4481802249103i</v>
      </c>
      <c r="S1943" t="str">
        <f t="shared" si="997"/>
        <v>0.0832148359307701i</v>
      </c>
      <c r="T1943" t="str">
        <f t="shared" si="998"/>
        <v>0.203724915744866-0.0275373462012447i</v>
      </c>
      <c r="U1943" t="str">
        <f t="shared" si="999"/>
        <v>0.0001-879.795152525677i</v>
      </c>
      <c r="V1943" t="str">
        <f t="shared" si="1000"/>
        <v>0.00002-0.014111654833977i</v>
      </c>
      <c r="W1943" t="str">
        <f t="shared" si="1001"/>
        <v>0.0000199993584529565-0.0141114284912794i</v>
      </c>
      <c r="X1943" t="str">
        <f t="shared" si="1002"/>
        <v>0.000726095980688049-0.0140739965893703i</v>
      </c>
      <c r="Y1943" t="str">
        <f t="shared" si="1003"/>
        <v>0.009+1.13662822206879i</v>
      </c>
      <c r="Z1943" t="str">
        <f t="shared" si="1004"/>
        <v>-0.150371171911558-0.00906475249750284i</v>
      </c>
      <c r="AA1943" t="str">
        <f t="shared" si="1005"/>
        <v>0.0926131249011037-10.6891043332304i</v>
      </c>
      <c r="AB1943" t="str">
        <f t="shared" si="1006"/>
        <v>1.38697351030767-0.18747618368452i</v>
      </c>
      <c r="AC1943" t="str">
        <f t="shared" si="1007"/>
        <v>1.4903541797448-2.27582451640508i</v>
      </c>
      <c r="AD1943" t="str">
        <f t="shared" si="1008"/>
        <v>0.336968259879552+0.388769630249191i</v>
      </c>
      <c r="AE1943" t="str">
        <f t="shared" si="1009"/>
        <v>-0.0471462116583321-0.0615142787795164i</v>
      </c>
      <c r="AF1943" t="str">
        <f t="shared" si="1010"/>
        <v>-14.6130377866903-1.85248411127987i</v>
      </c>
      <c r="AG1943" t="str">
        <f t="shared" si="1011"/>
        <v>1.01515624069877-0.0129084990537865i</v>
      </c>
      <c r="AH1943" t="str">
        <f t="shared" si="1012"/>
        <v>0.553967248912959+0.97856756833293i</v>
      </c>
      <c r="AI1943">
        <f t="shared" si="1013"/>
        <v>1.0190997208028068</v>
      </c>
      <c r="AJ1943">
        <f t="shared" si="1014"/>
        <v>60.485793116317808</v>
      </c>
      <c r="AK1943"/>
      <c r="AL1943"/>
      <c r="AM1943"/>
      <c r="AN1943"/>
    </row>
    <row r="1944" spans="1:40" x14ac:dyDescent="0.25">
      <c r="A1944"/>
      <c r="B1944">
        <f t="shared" si="980"/>
        <v>181000</v>
      </c>
      <c r="C1944" s="237" t="str">
        <f t="shared" si="983"/>
        <v>-2.33284334107858E-06+0.0135305108739617i</v>
      </c>
      <c r="D1944" s="208" t="str">
        <f t="shared" si="984"/>
        <v>-5.95702384213824+0.103733916700373i</v>
      </c>
      <c r="E1944" t="str">
        <f t="shared" si="985"/>
        <v>2870</v>
      </c>
      <c r="F1944" t="str">
        <f t="shared" si="986"/>
        <v>0.777000777000777</v>
      </c>
      <c r="G1944" t="str">
        <f t="shared" si="981"/>
        <v>0.777000777000777</v>
      </c>
      <c r="H1944" t="str">
        <f t="shared" si="987"/>
        <v>8.65651229179242+1.95531628348809i</v>
      </c>
      <c r="I1944" t="str">
        <f t="shared" si="988"/>
        <v>710.785337874691i</v>
      </c>
      <c r="J1944" t="str">
        <f t="shared" si="982"/>
        <v>-431.141383726434+153.726378362457i</v>
      </c>
      <c r="K1944" t="str">
        <f t="shared" si="989"/>
        <v>0.521521687357604-1.46266102360488i</v>
      </c>
      <c r="L1944" t="str">
        <f t="shared" si="990"/>
        <v>0.0429368180238485-0.101155374188395i</v>
      </c>
      <c r="M1944" t="str">
        <f t="shared" si="991"/>
        <v>0.564458505381452-1.56381639779328i</v>
      </c>
      <c r="N1944" t="str">
        <f t="shared" si="992"/>
        <v>-0.802718659178633i</v>
      </c>
      <c r="O1944" t="str">
        <f t="shared" si="993"/>
        <v>0.69475389031312-0.719247545630005i</v>
      </c>
      <c r="P1944" t="str">
        <f t="shared" si="994"/>
        <v>0.30524610968688+0.719247545630005i</v>
      </c>
      <c r="Q1944" t="str">
        <f t="shared" si="995"/>
        <v>-0.30524610968688+0.083471113548628i</v>
      </c>
      <c r="R1944" t="str">
        <f t="shared" si="996"/>
        <v>-0.330916005815269-2.4467780241085i</v>
      </c>
      <c r="S1944" t="str">
        <f t="shared" si="997"/>
        <v>0.0832608363928657i</v>
      </c>
      <c r="T1944" t="str">
        <f t="shared" si="998"/>
        <v>0.203720784754957-0.0275523434199657i</v>
      </c>
      <c r="U1944" t="str">
        <f t="shared" si="999"/>
        <v>0.0001-879.309077855772i</v>
      </c>
      <c r="V1944" t="str">
        <f t="shared" si="1000"/>
        <v>0.00002-0.0141038583395936i</v>
      </c>
      <c r="W1944" t="str">
        <f t="shared" si="1001"/>
        <v>0.0000199993584529565-0.0141036321219477i</v>
      </c>
      <c r="X1944" t="str">
        <f t="shared" si="1002"/>
        <v>0.00072531793361956-0.0140662599140141i</v>
      </c>
      <c r="Y1944" t="str">
        <f t="shared" si="1003"/>
        <v>0.009+1.13725654059951i</v>
      </c>
      <c r="Z1944" t="str">
        <f t="shared" si="1004"/>
        <v>-0.150203496386221-0.00904975063916009i</v>
      </c>
      <c r="AA1944" t="str">
        <f t="shared" si="1005"/>
        <v>0.0925008709010504-10.6830522004679i</v>
      </c>
      <c r="AB1944" t="str">
        <f t="shared" si="1006"/>
        <v>1.38694538623873-0.187578285801084i</v>
      </c>
      <c r="AC1944" t="str">
        <f t="shared" si="1007"/>
        <v>1.48953512055632-2.27480809668915i</v>
      </c>
      <c r="AD1944" t="str">
        <f t="shared" si="1008"/>
        <v>0.337136630212115+0.388942054672438i</v>
      </c>
      <c r="AE1944" t="str">
        <f t="shared" si="1009"/>
        <v>-0.0471192720098603-0.0614714589381876i</v>
      </c>
      <c r="AF1944" t="str">
        <f t="shared" si="1010"/>
        <v>-14.6135361339307-1.85158236678772i</v>
      </c>
      <c r="AG1944" t="str">
        <f t="shared" si="1011"/>
        <v>1.01515431081185-0.0129077280804602i</v>
      </c>
      <c r="AH1944" t="str">
        <f t="shared" si="1012"/>
        <v>0.553745754550218+0.977888965884918i</v>
      </c>
      <c r="AI1944">
        <f t="shared" si="1013"/>
        <v>1.0136937257113123</v>
      </c>
      <c r="AJ1944">
        <f t="shared" si="1014"/>
        <v>60.478576037437172</v>
      </c>
      <c r="AK1944"/>
      <c r="AL1944"/>
      <c r="AM1944"/>
      <c r="AN1944"/>
    </row>
    <row r="1945" spans="1:40" x14ac:dyDescent="0.25">
      <c r="A1945"/>
      <c r="B1945">
        <f t="shared" si="980"/>
        <v>181100</v>
      </c>
      <c r="C1945" s="237" t="str">
        <f t="shared" si="983"/>
        <v>-2.33026774837201E-06+0.0135230395818191i</v>
      </c>
      <c r="D1945" s="208" t="str">
        <f t="shared" si="984"/>
        <v>-5.95702382239203+0.103676636793946i</v>
      </c>
      <c r="E1945" t="str">
        <f t="shared" si="985"/>
        <v>2870</v>
      </c>
      <c r="F1945" t="str">
        <f t="shared" si="986"/>
        <v>0.777000777000777</v>
      </c>
      <c r="G1945" t="str">
        <f t="shared" si="981"/>
        <v>0.777000777000777</v>
      </c>
      <c r="H1945" t="str">
        <f t="shared" si="987"/>
        <v>8.6570098953816+1.95435806857531i</v>
      </c>
      <c r="I1945" t="str">
        <f t="shared" si="988"/>
        <v>711.178036956389i</v>
      </c>
      <c r="J1945" t="str">
        <f t="shared" si="982"/>
        <v>-431.619019925108+153.81131006321i</v>
      </c>
      <c r="K1945" t="str">
        <f t="shared" si="989"/>
        <v>0.521008411284034-1.46203253687091i</v>
      </c>
      <c r="L1945" t="str">
        <f t="shared" si="990"/>
        <v>0.0428966435477961-0.101116561305016i</v>
      </c>
      <c r="M1945" t="str">
        <f t="shared" si="991"/>
        <v>0.56390505483183-1.56314909817593i</v>
      </c>
      <c r="N1945" t="str">
        <f t="shared" si="992"/>
        <v>-0.803162150150555i</v>
      </c>
      <c r="O1945" t="str">
        <f t="shared" si="993"/>
        <v>0.694434842206942-0.719555591965638i</v>
      </c>
      <c r="P1945" t="str">
        <f t="shared" si="994"/>
        <v>0.305565157793058+0.719555591965638i</v>
      </c>
      <c r="Q1945" t="str">
        <f t="shared" si="995"/>
        <v>-0.305565157793058+0.083606558184917i</v>
      </c>
      <c r="R1945" t="str">
        <f t="shared" si="996"/>
        <v>-0.330913299552227-2.44537734405199i</v>
      </c>
      <c r="S1945" t="str">
        <f t="shared" si="997"/>
        <v>0.0833068368549611i</v>
      </c>
      <c r="T1945" t="str">
        <f t="shared" si="998"/>
        <v>0.203716651449757-0.0275673402589342i</v>
      </c>
      <c r="U1945" t="str">
        <f t="shared" si="999"/>
        <v>0.0001-878.823539988381i</v>
      </c>
      <c r="V1945" t="str">
        <f t="shared" si="1000"/>
        <v>0.00002-0.0140960704553641i</v>
      </c>
      <c r="W1945" t="str">
        <f t="shared" si="1001"/>
        <v>0.0000199993584529566-0.0140958443626318i</v>
      </c>
      <c r="X1945" t="str">
        <f t="shared" si="1002"/>
        <v>0.000724541170758683-0.0140585317183918i</v>
      </c>
      <c r="Y1945" t="str">
        <f t="shared" si="1003"/>
        <v>0.009+1.13788485913022i</v>
      </c>
      <c r="Z1945" t="str">
        <f t="shared" si="1004"/>
        <v>-0.150036102015695-0.00903478237926631i</v>
      </c>
      <c r="AA1945" t="str">
        <f t="shared" si="1005"/>
        <v>0.0923888252029616-10.6770069968903i</v>
      </c>
      <c r="AB1945" t="str">
        <f t="shared" si="1006"/>
        <v>1.38691724640713-0.187680385332266i</v>
      </c>
      <c r="AC1945" t="str">
        <f t="shared" si="1007"/>
        <v>1.48871722080498-2.2737923609476i</v>
      </c>
      <c r="AD1945" t="str">
        <f t="shared" si="1008"/>
        <v>0.337305076617663+0.389114408763669i</v>
      </c>
      <c r="AE1945" t="str">
        <f t="shared" si="1009"/>
        <v>-0.0470923748820032-0.0614286870917054i</v>
      </c>
      <c r="AF1945" t="str">
        <f t="shared" si="1010"/>
        <v>-14.6140337177736-1.85068143178136i</v>
      </c>
      <c r="AG1945" t="str">
        <f t="shared" si="1011"/>
        <v>1.0151523805547-0.0129069610009382i</v>
      </c>
      <c r="AH1945" t="str">
        <f t="shared" si="1012"/>
        <v>0.553524582684663+0.977211133395628i</v>
      </c>
      <c r="AI1945">
        <f t="shared" si="1013"/>
        <v>1.0082909125703254</v>
      </c>
      <c r="AJ1945">
        <f t="shared" si="1014"/>
        <v>60.471355010754266</v>
      </c>
      <c r="AK1945"/>
      <c r="AL1945"/>
      <c r="AM1945"/>
      <c r="AN1945"/>
    </row>
    <row r="1946" spans="1:40" x14ac:dyDescent="0.25">
      <c r="A1946"/>
      <c r="B1946">
        <f t="shared" si="980"/>
        <v>181200</v>
      </c>
      <c r="C1946" s="237" t="str">
        <f t="shared" si="983"/>
        <v>-2.32769641871483E-06+0.0135155765361352i</v>
      </c>
      <c r="D1946" s="208" t="str">
        <f t="shared" si="984"/>
        <v>-5.95702380267851+0.10361942011037i</v>
      </c>
      <c r="E1946" t="str">
        <f t="shared" si="985"/>
        <v>2870</v>
      </c>
      <c r="F1946" t="str">
        <f t="shared" si="986"/>
        <v>0.777000777000777</v>
      </c>
      <c r="G1946" t="str">
        <f t="shared" si="981"/>
        <v>0.777000777000777</v>
      </c>
      <c r="H1946" t="str">
        <f t="shared" si="987"/>
        <v>8.6575067370663+1.9534007254032i</v>
      </c>
      <c r="I1946" t="str">
        <f t="shared" si="988"/>
        <v>711.570736038088i</v>
      </c>
      <c r="J1946" t="str">
        <f t="shared" si="982"/>
        <v>-432.096919938306+153.896241763963i</v>
      </c>
      <c r="K1946" t="str">
        <f t="shared" si="989"/>
        <v>0.520495861868921-1.46140449030029i</v>
      </c>
      <c r="L1946" t="str">
        <f t="shared" si="990"/>
        <v>0.0428565220536529-0.10107776879737i</v>
      </c>
      <c r="M1946" t="str">
        <f t="shared" si="991"/>
        <v>0.563352383922574-1.56248225909766i</v>
      </c>
      <c r="N1946" t="str">
        <f t="shared" si="992"/>
        <v>-0.803605641122477i</v>
      </c>
      <c r="O1946" t="str">
        <f t="shared" si="993"/>
        <v>0.694115657516376-0.719863496776027i</v>
      </c>
      <c r="P1946" t="str">
        <f t="shared" si="994"/>
        <v>0.305884342483624+0.719863496776027i</v>
      </c>
      <c r="Q1946" t="str">
        <f t="shared" si="995"/>
        <v>-0.305884342483624+0.08374214434645i</v>
      </c>
      <c r="R1946" t="str">
        <f t="shared" si="996"/>
        <v>-0.330910591717536-2.44397818222235i</v>
      </c>
      <c r="S1946" t="str">
        <f t="shared" si="997"/>
        <v>0.0833528373170567i</v>
      </c>
      <c r="T1946" t="str">
        <f t="shared" si="998"/>
        <v>0.203712515829216-0.0275823367179227i</v>
      </c>
      <c r="U1946" t="str">
        <f t="shared" si="999"/>
        <v>0.0001-878.338538034743i</v>
      </c>
      <c r="V1946" t="str">
        <f t="shared" si="1000"/>
        <v>0.00002-0.0140882911670334i</v>
      </c>
      <c r="W1946" t="str">
        <f t="shared" si="1001"/>
        <v>0.0000199993584529566-0.0140880651990769i</v>
      </c>
      <c r="X1946" t="str">
        <f t="shared" si="1002"/>
        <v>0.000723765689283158-0.0140508119886058i</v>
      </c>
      <c r="Y1946" t="str">
        <f t="shared" si="1003"/>
        <v>0.009+1.13851317766094i</v>
      </c>
      <c r="Z1946" t="str">
        <f t="shared" si="1004"/>
        <v>-0.149868988169886-0.00901984762325728i</v>
      </c>
      <c r="AA1946" t="str">
        <f t="shared" si="1005"/>
        <v>0.0922769872838733-10.6709687104759i</v>
      </c>
      <c r="AB1946" t="str">
        <f t="shared" si="1006"/>
        <v>1.38688909081252-0.187782482276518i</v>
      </c>
      <c r="AC1946" t="str">
        <f t="shared" si="1007"/>
        <v>1.48790047841906-2.27277730878002i</v>
      </c>
      <c r="AD1946" t="str">
        <f t="shared" si="1008"/>
        <v>0.337473599068985+0.389286692491178i</v>
      </c>
      <c r="AE1946" t="str">
        <f t="shared" si="1009"/>
        <v>-0.0470655201784862-0.0613859631521287i</v>
      </c>
      <c r="AF1946" t="str">
        <f t="shared" si="1010"/>
        <v>-14.6145305397448-1.84978130529283i</v>
      </c>
      <c r="AG1946" t="str">
        <f t="shared" si="1011"/>
        <v>1.0151504499264-0.0129061978074366i</v>
      </c>
      <c r="AH1946" t="str">
        <f t="shared" si="1012"/>
        <v>0.553303732610253+0.976534069448537i</v>
      </c>
      <c r="AI1946">
        <f t="shared" si="1013"/>
        <v>1.002891277152975</v>
      </c>
      <c r="AJ1946">
        <f t="shared" si="1014"/>
        <v>60.46413004083476</v>
      </c>
      <c r="AK1946"/>
      <c r="AL1946"/>
      <c r="AM1946"/>
      <c r="AN1946"/>
    </row>
    <row r="1947" spans="1:40" x14ac:dyDescent="0.25">
      <c r="A1947"/>
      <c r="B1947">
        <f t="shared" si="980"/>
        <v>181300</v>
      </c>
      <c r="C1947" s="237" t="str">
        <f t="shared" si="983"/>
        <v>-2.32512934270413E-06+0.0135081217232643i</v>
      </c>
      <c r="D1947" s="208" t="str">
        <f t="shared" si="984"/>
        <v>-5.95702378299759+0.103562266545026i</v>
      </c>
      <c r="E1947" t="str">
        <f t="shared" si="985"/>
        <v>2870</v>
      </c>
      <c r="F1947" t="str">
        <f t="shared" si="986"/>
        <v>0.777000777000777</v>
      </c>
      <c r="G1947" t="str">
        <f t="shared" si="981"/>
        <v>0.777000777000777</v>
      </c>
      <c r="H1947" t="str">
        <f t="shared" si="987"/>
        <v>8.65800281836846+1.9524442529004i</v>
      </c>
      <c r="I1947" t="str">
        <f t="shared" si="988"/>
        <v>711.963435119787i</v>
      </c>
      <c r="J1947" t="str">
        <f t="shared" si="982"/>
        <v>-432.575083766031+153.981173464715i</v>
      </c>
      <c r="K1947" t="str">
        <f t="shared" si="989"/>
        <v>0.519984037804033-1.46077688362092i</v>
      </c>
      <c r="L1947" t="str">
        <f t="shared" si="990"/>
        <v>0.0428164534549827-0.101038996668371i</v>
      </c>
      <c r="M1947" t="str">
        <f t="shared" si="991"/>
        <v>0.562800491259016-1.56181588028929i</v>
      </c>
      <c r="N1947" t="str">
        <f t="shared" si="992"/>
        <v>-0.804049132094399i</v>
      </c>
      <c r="O1947" t="str">
        <f t="shared" si="993"/>
        <v>0.6937963363042-0.720171260000612i</v>
      </c>
      <c r="P1947" t="str">
        <f t="shared" si="994"/>
        <v>0.3062036636958+0.720171260000612i</v>
      </c>
      <c r="Q1947" t="str">
        <f t="shared" si="995"/>
        <v>-0.3062036636958+0.0838778720937869i</v>
      </c>
      <c r="R1947" t="str">
        <f t="shared" si="996"/>
        <v>-0.330907882311069-2.44258053610671i</v>
      </c>
      <c r="S1947" t="str">
        <f t="shared" si="997"/>
        <v>0.0833988377791523i</v>
      </c>
      <c r="T1947" t="str">
        <f t="shared" si="998"/>
        <v>0.203708377893278-0.0275973327967037i</v>
      </c>
      <c r="U1947" t="str">
        <f t="shared" si="999"/>
        <v>0.0001-877.854071108082i</v>
      </c>
      <c r="V1947" t="str">
        <f t="shared" si="1000"/>
        <v>0.00002-0.0140805204603775i</v>
      </c>
      <c r="W1947" t="str">
        <f t="shared" si="1001"/>
        <v>0.0000199993584529566-0.014080294617059i</v>
      </c>
      <c r="X1947" t="str">
        <f t="shared" si="1002"/>
        <v>0.000722991486378396-0.0140431007107879i</v>
      </c>
      <c r="Y1947" t="str">
        <f t="shared" si="1003"/>
        <v>0.009+1.13914149619166i</v>
      </c>
      <c r="Z1947" t="str">
        <f t="shared" si="1004"/>
        <v>-0.14970215422046-0.00900494627688859i</v>
      </c>
      <c r="AA1947" t="str">
        <f t="shared" si="1005"/>
        <v>0.092165356622481-10.6649373292313i</v>
      </c>
      <c r="AB1947" t="str">
        <f t="shared" si="1006"/>
        <v>1.38686091945453-0.18788457663229i</v>
      </c>
      <c r="AC1947" t="str">
        <f t="shared" si="1007"/>
        <v>1.4870848913312-2.27176293978534i</v>
      </c>
      <c r="AD1947" t="str">
        <f t="shared" si="1008"/>
        <v>0.337642197538852+0.389458905823263i</v>
      </c>
      <c r="AE1947" t="str">
        <f t="shared" si="1009"/>
        <v>-0.0470387078033018-0.0613432870317334i</v>
      </c>
      <c r="AF1947" t="str">
        <f t="shared" si="1010"/>
        <v>-14.6150266013661-1.84888198635537i</v>
      </c>
      <c r="AG1947" t="str">
        <f t="shared" si="1011"/>
        <v>1.015148518926-0.0129054384921891i</v>
      </c>
      <c r="AH1947" t="str">
        <f t="shared" si="1012"/>
        <v>0.553083203622802+0.975857772630616i</v>
      </c>
      <c r="AI1947">
        <f t="shared" si="1013"/>
        <v>0.99749481524014549</v>
      </c>
      <c r="AJ1947">
        <f t="shared" si="1014"/>
        <v>60.456901132238201</v>
      </c>
      <c r="AK1947"/>
      <c r="AL1947"/>
      <c r="AM1947"/>
      <c r="AN1947"/>
    </row>
    <row r="1948" spans="1:40" x14ac:dyDescent="0.25">
      <c r="A1948"/>
      <c r="B1948">
        <f t="shared" si="980"/>
        <v>181400</v>
      </c>
      <c r="C1948" s="237" t="str">
        <f t="shared" si="983"/>
        <v>-0.0000023225665109629+0.0135006751295909i</v>
      </c>
      <c r="D1948" s="208" t="str">
        <f t="shared" si="984"/>
        <v>-5.95702376334921+0.10350517599353i</v>
      </c>
      <c r="E1948" t="str">
        <f t="shared" si="985"/>
        <v>2870</v>
      </c>
      <c r="F1948" t="str">
        <f t="shared" si="986"/>
        <v>0.777000777000777</v>
      </c>
      <c r="G1948" t="str">
        <f t="shared" si="981"/>
        <v>0.777000777000777</v>
      </c>
      <c r="H1948" t="str">
        <f t="shared" si="987"/>
        <v>8.65849814080634+1.95148864999703i</v>
      </c>
      <c r="I1948" t="str">
        <f t="shared" si="988"/>
        <v>712.356134201485i</v>
      </c>
      <c r="J1948" t="str">
        <f t="shared" si="982"/>
        <v>-433.053511408281+154.066105165468i</v>
      </c>
      <c r="K1948" t="str">
        <f t="shared" si="989"/>
        <v>0.519472937783938-1.46014971656031i</v>
      </c>
      <c r="L1948" t="str">
        <f t="shared" si="990"/>
        <v>0.0427764376655092-0.101000244920858i</v>
      </c>
      <c r="M1948" t="str">
        <f t="shared" si="991"/>
        <v>0.562249375449447-1.56114996148117i</v>
      </c>
      <c r="N1948" t="str">
        <f t="shared" si="992"/>
        <v>-0.804492623066321i</v>
      </c>
      <c r="O1948" t="str">
        <f t="shared" si="993"/>
        <v>0.69347687863322-0.720478881578861i</v>
      </c>
      <c r="P1948" t="str">
        <f t="shared" si="994"/>
        <v>0.30652312136678+0.720478881578861i</v>
      </c>
      <c r="Q1948" t="str">
        <f t="shared" si="995"/>
        <v>-0.30652312136678+0.08401374148746i</v>
      </c>
      <c r="R1948" t="str">
        <f t="shared" si="996"/>
        <v>-0.330905171332693-2.44118440319773i</v>
      </c>
      <c r="S1948" t="str">
        <f t="shared" si="997"/>
        <v>0.0834448382412477i</v>
      </c>
      <c r="T1948" t="str">
        <f t="shared" si="998"/>
        <v>0.203704237641891-0.0276123284950489i</v>
      </c>
      <c r="U1948" t="str">
        <f t="shared" si="999"/>
        <v>0.0001-877.370138323566i</v>
      </c>
      <c r="V1948" t="str">
        <f t="shared" si="1000"/>
        <v>0.00002-0.0140727583212042i</v>
      </c>
      <c r="W1948" t="str">
        <f t="shared" si="1001"/>
        <v>0.0000199993584529565-0.0140725326023864i</v>
      </c>
      <c r="X1948" t="str">
        <f t="shared" si="1002"/>
        <v>0.000722218559237625-0.0140353978711011i</v>
      </c>
      <c r="Y1948" t="str">
        <f t="shared" si="1003"/>
        <v>0.009+1.13976981472238i</v>
      </c>
      <c r="Z1948" t="str">
        <f t="shared" si="1004"/>
        <v>-0.149535599540862-0.00899007824623648i</v>
      </c>
      <c r="AA1948" t="str">
        <f t="shared" si="1005"/>
        <v>0.0920539326991333-10.6589128411913i</v>
      </c>
      <c r="AB1948" t="str">
        <f t="shared" si="1006"/>
        <v>1.3868327323328-0.187986668398029i</v>
      </c>
      <c r="AC1948" t="str">
        <f t="shared" si="1007"/>
        <v>1.48627045747841-2.27074925356179i</v>
      </c>
      <c r="AD1948" t="str">
        <f t="shared" si="1008"/>
        <v>0.337810872000033+0.389631048728232i</v>
      </c>
      <c r="AE1948" t="str">
        <f t="shared" si="1009"/>
        <v>-0.0470119376607165-0.0613006586430208i</v>
      </c>
      <c r="AF1948" t="str">
        <f t="shared" si="1010"/>
        <v>-14.6155219041555-1.8479834740035i</v>
      </c>
      <c r="AG1948" t="str">
        <f t="shared" si="1011"/>
        <v>1.01514658755257-0.0129046830474474i</v>
      </c>
      <c r="AH1948" t="str">
        <f t="shared" si="1012"/>
        <v>0.552862995020041+0.97518224153243i</v>
      </c>
      <c r="AI1948">
        <f t="shared" si="1013"/>
        <v>0.99210152262145623</v>
      </c>
      <c r="AJ1948">
        <f t="shared" si="1014"/>
        <v>60.449668289517795</v>
      </c>
      <c r="AK1948"/>
      <c r="AL1948"/>
      <c r="AM1948"/>
      <c r="AN1948"/>
    </row>
    <row r="1949" spans="1:40" x14ac:dyDescent="0.25">
      <c r="A1949"/>
      <c r="B1949">
        <f t="shared" si="980"/>
        <v>181500</v>
      </c>
      <c r="C1949" s="237" t="str">
        <f t="shared" si="983"/>
        <v>-2.32000791413991E-06+0.0134932367415296i</v>
      </c>
      <c r="D1949" s="208" t="str">
        <f t="shared" si="984"/>
        <v>-5.9570237437333+0.103448148351727i</v>
      </c>
      <c r="E1949" t="str">
        <f t="shared" si="985"/>
        <v>2870</v>
      </c>
      <c r="F1949" t="str">
        <f t="shared" si="986"/>
        <v>0.777000777000777</v>
      </c>
      <c r="G1949" t="str">
        <f t="shared" si="981"/>
        <v>0.777000777000777</v>
      </c>
      <c r="H1949" t="str">
        <f t="shared" si="987"/>
        <v>8.65899270589449+1.95053391562465i</v>
      </c>
      <c r="I1949" t="str">
        <f t="shared" si="988"/>
        <v>712.748833283184i</v>
      </c>
      <c r="J1949" t="str">
        <f t="shared" si="982"/>
        <v>-433.532202865057+154.151036866221i</v>
      </c>
      <c r="K1949" t="str">
        <f t="shared" si="989"/>
        <v>0.518962560505963-1.45952298884564i</v>
      </c>
      <c r="L1949" t="str">
        <f t="shared" si="990"/>
        <v>0.0427364745991148-0.100961513557594i</v>
      </c>
      <c r="M1949" t="str">
        <f t="shared" si="991"/>
        <v>0.561699035105078-1.56048450240323i</v>
      </c>
      <c r="N1949" t="str">
        <f t="shared" si="992"/>
        <v>-0.804936114038243i</v>
      </c>
      <c r="O1949" t="str">
        <f t="shared" si="993"/>
        <v>0.693157284566267-0.72078636145027i</v>
      </c>
      <c r="P1949" t="str">
        <f t="shared" si="994"/>
        <v>0.306842715433733+0.72078636145027i</v>
      </c>
      <c r="Q1949" t="str">
        <f t="shared" si="995"/>
        <v>-0.306842715433733+0.084149752587973i</v>
      </c>
      <c r="R1949" t="str">
        <f t="shared" si="996"/>
        <v>-0.330902458782288-2.43978978099361i</v>
      </c>
      <c r="S1949" t="str">
        <f t="shared" si="997"/>
        <v>0.0834908387033433i</v>
      </c>
      <c r="T1949" t="str">
        <f t="shared" si="998"/>
        <v>0.203700095075003-0.0276273238127317i</v>
      </c>
      <c r="U1949" t="str">
        <f t="shared" si="999"/>
        <v>0.000100000000000001-876.886738798325i</v>
      </c>
      <c r="V1949" t="str">
        <f t="shared" si="1000"/>
        <v>0.00002-0.0140650047353523i</v>
      </c>
      <c r="W1949" t="str">
        <f t="shared" si="1001"/>
        <v>0.0000199993584529565-0.0140647791408981i</v>
      </c>
      <c r="X1949" t="str">
        <f t="shared" si="1002"/>
        <v>0.000721446905061702-0.0140277034557381i</v>
      </c>
      <c r="Y1949" t="str">
        <f t="shared" si="1003"/>
        <v>0.009+1.1403981332531i</v>
      </c>
      <c r="Z1949" t="str">
        <f t="shared" si="1004"/>
        <v>-0.149369323506287-0.0089752434376944i</v>
      </c>
      <c r="AA1949" t="str">
        <f t="shared" si="1005"/>
        <v>0.0919427149958229-10.6528952344182i</v>
      </c>
      <c r="AB1949" t="str">
        <f t="shared" si="1006"/>
        <v>1.38680452944697-0.188088757572191i</v>
      </c>
      <c r="AC1949" t="str">
        <f t="shared" si="1007"/>
        <v>1.48545717480203-2.26973624970701i</v>
      </c>
      <c r="AD1949" t="str">
        <f t="shared" si="1008"/>
        <v>0.337979622425272+0.3898031211744i</v>
      </c>
      <c r="AE1949" t="str">
        <f t="shared" si="1009"/>
        <v>-0.04698520965526-0.0612580778987064i</v>
      </c>
      <c r="AF1949" t="str">
        <f t="shared" si="1010"/>
        <v>-14.6160164496278-1.84708576727292i</v>
      </c>
      <c r="AG1949" t="str">
        <f t="shared" si="1011"/>
        <v>1.01514465580519-0.0129039314654799i</v>
      </c>
      <c r="AH1949" t="str">
        <f t="shared" si="1012"/>
        <v>0.55264310610153+0.974507474748i</v>
      </c>
      <c r="AI1949">
        <f t="shared" si="1013"/>
        <v>0.98671139509408423</v>
      </c>
      <c r="AJ1949">
        <f t="shared" si="1014"/>
        <v>60.442431517220797</v>
      </c>
      <c r="AK1949"/>
      <c r="AL1949"/>
      <c r="AM1949"/>
      <c r="AN1949"/>
    </row>
    <row r="1950" spans="1:40" x14ac:dyDescent="0.25">
      <c r="A1950"/>
      <c r="B1950">
        <f t="shared" si="980"/>
        <v>181600</v>
      </c>
      <c r="C1950" s="237" t="str">
        <f t="shared" si="983"/>
        <v>-0.0000023174535429098+0.013485806545525i</v>
      </c>
      <c r="D1950" s="208" t="str">
        <f t="shared" si="984"/>
        <v>-5.95702372414979+0.103391183515692i</v>
      </c>
      <c r="E1950" t="str">
        <f t="shared" si="985"/>
        <v>2870</v>
      </c>
      <c r="F1950" t="str">
        <f t="shared" si="986"/>
        <v>0.777000777000777</v>
      </c>
      <c r="G1950" t="str">
        <f t="shared" si="981"/>
        <v>0.777000777000777</v>
      </c>
      <c r="H1950" t="str">
        <f t="shared" si="987"/>
        <v>8.65948651514375+1.94958004871625i</v>
      </c>
      <c r="I1950" t="str">
        <f t="shared" si="988"/>
        <v>713.141532364883i</v>
      </c>
      <c r="J1950" t="str">
        <f t="shared" si="982"/>
        <v>-434.011158136358+154.235968566974i</v>
      </c>
      <c r="K1950" t="str">
        <f t="shared" si="989"/>
        <v>0.518452904670212-1.45889670020368i</v>
      </c>
      <c r="L1950" t="str">
        <f t="shared" si="990"/>
        <v>0.0426965641698403-0.100922802581271i</v>
      </c>
      <c r="M1950" t="str">
        <f t="shared" si="991"/>
        <v>0.561149468840052-1.55981950278495i</v>
      </c>
      <c r="N1950" t="str">
        <f t="shared" si="992"/>
        <v>-0.805379605010165i</v>
      </c>
      <c r="O1950" t="str">
        <f t="shared" si="993"/>
        <v>0.692837554166202-0.721093699554361i</v>
      </c>
      <c r="P1950" t="str">
        <f t="shared" si="994"/>
        <v>0.307162445833798+0.721093699554361i</v>
      </c>
      <c r="Q1950" t="str">
        <f t="shared" si="995"/>
        <v>-0.307162445833798+0.0842859054558041i</v>
      </c>
      <c r="R1950" t="str">
        <f t="shared" si="996"/>
        <v>-0.330899744659703-2.43839666699804i</v>
      </c>
      <c r="S1950" t="str">
        <f t="shared" si="997"/>
        <v>0.0835368391654387i</v>
      </c>
      <c r="T1950" t="str">
        <f t="shared" si="998"/>
        <v>0.203695950192557-0.0276423187495223i</v>
      </c>
      <c r="U1950" t="str">
        <f t="shared" si="999"/>
        <v>0.0001-876.403871651408i</v>
      </c>
      <c r="V1950" t="str">
        <f t="shared" si="1000"/>
        <v>0.00002-0.0140572596886919i</v>
      </c>
      <c r="W1950" t="str">
        <f t="shared" si="1001"/>
        <v>0.0000199993584529565-0.0140570342184641i</v>
      </c>
      <c r="X1950" t="str">
        <f t="shared" si="1002"/>
        <v>0.000720676521059134-0.014020017450921i</v>
      </c>
      <c r="Y1950" t="str">
        <f t="shared" si="1003"/>
        <v>0.009+1.14102645178381i</v>
      </c>
      <c r="Z1950" t="str">
        <f t="shared" si="1004"/>
        <v>-0.149203325493676-0.00896044175797233i</v>
      </c>
      <c r="AA1950" t="str">
        <f t="shared" si="1005"/>
        <v>0.0918317029961781-10.6468844970024i</v>
      </c>
      <c r="AB1950" t="str">
        <f t="shared" si="1006"/>
        <v>1.38677631079667-0.188190844153213i</v>
      </c>
      <c r="AC1950" t="str">
        <f t="shared" si="1007"/>
        <v>1.48464504124777-2.26872392781795i</v>
      </c>
      <c r="AD1950" t="str">
        <f t="shared" si="1008"/>
        <v>0.338148448787305+0.389975123130084i</v>
      </c>
      <c r="AE1950" t="str">
        <f t="shared" si="1009"/>
        <v>-0.0469585236917286-0.0612155447117215i</v>
      </c>
      <c r="AF1950" t="str">
        <f t="shared" si="1010"/>
        <v>-14.6165102392935-1.84618886520056i</v>
      </c>
      <c r="AG1950" t="str">
        <f t="shared" si="1011"/>
        <v>1.01514272368293-0.0129031837385728i</v>
      </c>
      <c r="AH1950" t="str">
        <f t="shared" si="1012"/>
        <v>0.552423536168671+0.973833470874783i</v>
      </c>
      <c r="AI1950">
        <f t="shared" si="1013"/>
        <v>0.98132442846273982</v>
      </c>
      <c r="AJ1950">
        <f t="shared" si="1014"/>
        <v>60.435190819887545</v>
      </c>
      <c r="AK1950"/>
      <c r="AL1950"/>
      <c r="AM1950"/>
      <c r="AN1950"/>
    </row>
    <row r="1951" spans="1:40" x14ac:dyDescent="0.25">
      <c r="A1951"/>
      <c r="B1951">
        <f t="shared" si="980"/>
        <v>181700</v>
      </c>
      <c r="C1951" s="237" t="str">
        <f t="shared" si="983"/>
        <v>-2.31490338797274E-06+0.0134783845280513i</v>
      </c>
      <c r="D1951" s="208" t="str">
        <f t="shared" si="984"/>
        <v>-5.9570237045986+0.103334281381727i</v>
      </c>
      <c r="E1951" t="str">
        <f t="shared" si="985"/>
        <v>2870</v>
      </c>
      <c r="F1951" t="str">
        <f t="shared" si="986"/>
        <v>0.777000777000777</v>
      </c>
      <c r="G1951" t="str">
        <f t="shared" si="981"/>
        <v>0.777000777000777</v>
      </c>
      <c r="H1951" t="str">
        <f t="shared" si="987"/>
        <v>8.65997957006131+1.94862704820631i</v>
      </c>
      <c r="I1951" t="str">
        <f t="shared" si="988"/>
        <v>713.534231446582i</v>
      </c>
      <c r="J1951" t="str">
        <f t="shared" si="982"/>
        <v>-434.490377222185+154.320900267726i</v>
      </c>
      <c r="K1951" t="str">
        <f t="shared" si="989"/>
        <v>0.517943968979538-1.45827085036089i</v>
      </c>
      <c r="L1951" t="str">
        <f t="shared" si="990"/>
        <v>0.0426567062918853-0.100884111994509i</v>
      </c>
      <c r="M1951" t="str">
        <f t="shared" si="991"/>
        <v>0.560600675271423-1.5591549623554i</v>
      </c>
      <c r="N1951" t="str">
        <f t="shared" si="992"/>
        <v>-0.805823095982087i</v>
      </c>
      <c r="O1951" t="str">
        <f t="shared" si="993"/>
        <v>0.692517687495909-0.721400895830687i</v>
      </c>
      <c r="P1951" t="str">
        <f t="shared" si="994"/>
        <v>0.307482312504091+0.721400895830687i</v>
      </c>
      <c r="Q1951" t="str">
        <f t="shared" si="995"/>
        <v>-0.307482312504091+0.0844222001514i</v>
      </c>
      <c r="R1951" t="str">
        <f t="shared" si="996"/>
        <v>-0.330897028964829-2.43700505872021i</v>
      </c>
      <c r="S1951" t="str">
        <f t="shared" si="997"/>
        <v>0.0835828396275342i</v>
      </c>
      <c r="T1951" t="str">
        <f t="shared" si="998"/>
        <v>0.203691802994501-0.0276573133051948i</v>
      </c>
      <c r="U1951" t="str">
        <f t="shared" si="999"/>
        <v>0.0001-875.921536003827i</v>
      </c>
      <c r="V1951" t="str">
        <f t="shared" si="1000"/>
        <v>0.00002-0.0140495231671241i</v>
      </c>
      <c r="W1951" t="str">
        <f t="shared" si="1001"/>
        <v>0.0000199993584529566-0.0140492978209861i</v>
      </c>
      <c r="X1951" t="str">
        <f t="shared" si="1002"/>
        <v>0.000719907404446126-0.014012339842903i</v>
      </c>
      <c r="Y1951" t="str">
        <f t="shared" si="1003"/>
        <v>0.009+1.14165477031453i</v>
      </c>
      <c r="Z1951" t="str">
        <f t="shared" si="1004"/>
        <v>-0.149037604881722-0.00894567311409632i</v>
      </c>
      <c r="AA1951" t="str">
        <f t="shared" si="1005"/>
        <v>0.0917208961854583-10.6408806170618i</v>
      </c>
      <c r="AB1951" t="str">
        <f t="shared" si="1006"/>
        <v>1.38674807638153-0.188292928139555i</v>
      </c>
      <c r="AC1951" t="str">
        <f t="shared" si="1007"/>
        <v>1.48383405476562-2.26771228749094i</v>
      </c>
      <c r="AD1951" t="str">
        <f t="shared" si="1008"/>
        <v>0.338317351058853+0.390147054563615i</v>
      </c>
      <c r="AE1951" t="str">
        <f t="shared" si="1009"/>
        <v>-0.0469318796751869-0.0611730589952195i</v>
      </c>
      <c r="AF1951" t="str">
        <f t="shared" si="1010"/>
        <v>-14.6170032746599-1.84529276682458i</v>
      </c>
      <c r="AG1951" t="str">
        <f t="shared" si="1011"/>
        <v>1.01514079118487-0.0129024398590291i</v>
      </c>
      <c r="AH1951" t="str">
        <f t="shared" si="1012"/>
        <v>0.552204284524762+0.973160228513822i</v>
      </c>
      <c r="AI1951">
        <f t="shared" si="1013"/>
        <v>0.9759406185409768</v>
      </c>
      <c r="AJ1951">
        <f t="shared" si="1014"/>
        <v>60.427946202052766</v>
      </c>
      <c r="AK1951"/>
      <c r="AL1951"/>
      <c r="AM1951"/>
      <c r="AN1951"/>
    </row>
    <row r="1952" spans="1:40" x14ac:dyDescent="0.25">
      <c r="A1952"/>
      <c r="B1952">
        <f t="shared" si="980"/>
        <v>181800</v>
      </c>
      <c r="C1952" s="237" t="str">
        <f t="shared" si="983"/>
        <v>-0.0000023123574400545+0.0134709706756127i</v>
      </c>
      <c r="D1952" s="208" t="str">
        <f t="shared" si="984"/>
        <v>-5.95702368507967+0.103277441846364i</v>
      </c>
      <c r="E1952" t="str">
        <f t="shared" si="985"/>
        <v>2870</v>
      </c>
      <c r="F1952" t="str">
        <f t="shared" si="986"/>
        <v>0.777000777000777</v>
      </c>
      <c r="G1952" t="str">
        <f t="shared" si="981"/>
        <v>0.777000777000777</v>
      </c>
      <c r="H1952" t="str">
        <f t="shared" si="987"/>
        <v>8.66047187215068+1.94767491303076i</v>
      </c>
      <c r="I1952" t="str">
        <f t="shared" si="988"/>
        <v>713.926930528281i</v>
      </c>
      <c r="J1952" t="str">
        <f t="shared" si="982"/>
        <v>-434.969860122538+154.405831968479i</v>
      </c>
      <c r="K1952" t="str">
        <f t="shared" si="989"/>
        <v>0.517435752139562-1.45764543904334i</v>
      </c>
      <c r="L1952" t="str">
        <f t="shared" si="990"/>
        <v>0.0426169008796071-0.100845441799852i</v>
      </c>
      <c r="M1952" t="str">
        <f t="shared" si="991"/>
        <v>0.560052653019169-1.55849088084319i</v>
      </c>
      <c r="N1952" t="str">
        <f t="shared" si="992"/>
        <v>-0.806266586954009i</v>
      </c>
      <c r="O1952" t="str">
        <f t="shared" si="993"/>
        <v>0.692197684618302-0.721707950218827i</v>
      </c>
      <c r="P1952" t="str">
        <f t="shared" si="994"/>
        <v>0.307802315381698+0.721707950218827i</v>
      </c>
      <c r="Q1952" t="str">
        <f t="shared" si="995"/>
        <v>-0.307802315381698+0.0845586367351819i</v>
      </c>
      <c r="R1952" t="str">
        <f t="shared" si="996"/>
        <v>-0.330894311697527-2.43561495367482i</v>
      </c>
      <c r="S1952" t="str">
        <f t="shared" si="997"/>
        <v>0.0836288400896296i</v>
      </c>
      <c r="T1952" t="str">
        <f t="shared" si="998"/>
        <v>0.203687653480782-0.0276723074795205i</v>
      </c>
      <c r="U1952" t="str">
        <f t="shared" si="999"/>
        <v>0.0001-875.439730978521i</v>
      </c>
      <c r="V1952" t="str">
        <f t="shared" si="1000"/>
        <v>0.00002-0.0140417951565811i</v>
      </c>
      <c r="W1952" t="str">
        <f t="shared" si="1001"/>
        <v>0.0000199993584529566-0.0140415699343965i</v>
      </c>
      <c r="X1952" t="str">
        <f t="shared" si="1002"/>
        <v>0.000719139552446471-0.0140046706179664i</v>
      </c>
      <c r="Y1952" t="str">
        <f t="shared" si="1003"/>
        <v>0.009+1.14228308884525i</v>
      </c>
      <c r="Z1952" t="str">
        <f t="shared" si="1004"/>
        <v>-0.14887216105086-0.00893093741340661i</v>
      </c>
      <c r="AA1952" t="str">
        <f t="shared" si="1005"/>
        <v>0.0916102940505528-10.6348835827422i</v>
      </c>
      <c r="AB1952" t="str">
        <f t="shared" si="1006"/>
        <v>1.38671982620119-0.188395009529662i</v>
      </c>
      <c r="AC1952" t="str">
        <f t="shared" si="1007"/>
        <v>1.48302421330991-2.26670132832167i</v>
      </c>
      <c r="AD1952" t="str">
        <f t="shared" si="1008"/>
        <v>0.338486329212627+0.390318915443332i</v>
      </c>
      <c r="AE1952" t="str">
        <f t="shared" si="1009"/>
        <v>-0.0469052775109635-0.0611306206625684i</v>
      </c>
      <c r="AF1952" t="str">
        <f t="shared" si="1010"/>
        <v>-14.6174955572303-1.8443974711844i</v>
      </c>
      <c r="AG1952" t="str">
        <f t="shared" si="1011"/>
        <v>1.01513885831008-0.0129016998191698i</v>
      </c>
      <c r="AH1952" t="str">
        <f t="shared" si="1012"/>
        <v>0.551985350474918+0.97248774626959i</v>
      </c>
      <c r="AI1952">
        <f t="shared" si="1013"/>
        <v>0.97055996114990162</v>
      </c>
      <c r="AJ1952">
        <f t="shared" si="1014"/>
        <v>60.420697668245246</v>
      </c>
      <c r="AK1952"/>
      <c r="AL1952"/>
      <c r="AM1952"/>
      <c r="AN1952"/>
    </row>
    <row r="1953" spans="1:40" x14ac:dyDescent="0.25">
      <c r="A1953"/>
      <c r="B1953">
        <f t="shared" si="980"/>
        <v>181900</v>
      </c>
      <c r="C1953" s="237" t="str">
        <f t="shared" si="983"/>
        <v>-2.30981568990632E-06+0.0134635649747427i</v>
      </c>
      <c r="D1953" s="208" t="str">
        <f t="shared" si="984"/>
        <v>-5.95702366559292+0.103220664806361i</v>
      </c>
      <c r="E1953" t="str">
        <f t="shared" si="985"/>
        <v>2870</v>
      </c>
      <c r="F1953" t="str">
        <f t="shared" si="986"/>
        <v>0.777000777000777</v>
      </c>
      <c r="G1953" t="str">
        <f t="shared" si="981"/>
        <v>0.777000777000777</v>
      </c>
      <c r="H1953" t="str">
        <f t="shared" si="987"/>
        <v>8.66096342291169+1.94672364212694i</v>
      </c>
      <c r="I1953" t="str">
        <f t="shared" si="988"/>
        <v>714.319629609979i</v>
      </c>
      <c r="J1953" t="str">
        <f t="shared" si="982"/>
        <v>-435.449606837416+154.490763669232i</v>
      </c>
      <c r="K1953" t="str">
        <f t="shared" si="989"/>
        <v>0.516928252858643-1.45702046597675i</v>
      </c>
      <c r="L1953" t="str">
        <f t="shared" si="990"/>
        <v>0.0425771478475217-0.100806791999774i</v>
      </c>
      <c r="M1953" t="str">
        <f t="shared" si="991"/>
        <v>0.559505400706165-1.55782725797652i</v>
      </c>
      <c r="N1953" t="str">
        <f t="shared" si="992"/>
        <v>-0.80671007792593i</v>
      </c>
      <c r="O1953" t="str">
        <f t="shared" si="993"/>
        <v>0.691877545596322-0.722014862658387i</v>
      </c>
      <c r="P1953" t="str">
        <f t="shared" si="994"/>
        <v>0.308122454403678+0.722014862658387i</v>
      </c>
      <c r="Q1953" t="str">
        <f t="shared" si="995"/>
        <v>-0.308122454403678+0.084695215267543i</v>
      </c>
      <c r="R1953" t="str">
        <f t="shared" si="996"/>
        <v>-0.330891592857659-2.434226349382i</v>
      </c>
      <c r="S1953" t="str">
        <f t="shared" si="997"/>
        <v>0.0836748405517252i</v>
      </c>
      <c r="T1953" t="str">
        <f t="shared" si="998"/>
        <v>0.203683501651347-0.027687301272271i</v>
      </c>
      <c r="U1953" t="str">
        <f t="shared" si="999"/>
        <v>0.0001-874.958455700357i</v>
      </c>
      <c r="V1953" t="str">
        <f t="shared" si="1000"/>
        <v>0.00002-0.0140340756430261i</v>
      </c>
      <c r="W1953" t="str">
        <f t="shared" si="1001"/>
        <v>0.0000199993584529565-0.0140338505446584i</v>
      </c>
      <c r="X1953" t="str">
        <f t="shared" si="1002"/>
        <v>0.000718372962291524-0.0139970097624233i</v>
      </c>
      <c r="Y1953" t="str">
        <f t="shared" si="1003"/>
        <v>0.009+1.14291140737597i</v>
      </c>
      <c r="Z1953" t="str">
        <f t="shared" si="1004"/>
        <v>-0.148706993383248-0.0089162345635558i</v>
      </c>
      <c r="AA1953" t="str">
        <f t="shared" si="1005"/>
        <v>0.0914998960799637-10.6288933822168i</v>
      </c>
      <c r="AB1953" t="str">
        <f t="shared" si="1006"/>
        <v>1.38669156025529-0.188497088321979i</v>
      </c>
      <c r="AC1953" t="str">
        <f t="shared" si="1007"/>
        <v>1.48221551483931-2.26569104990521i</v>
      </c>
      <c r="AD1953" t="str">
        <f t="shared" si="1008"/>
        <v>0.338655383221321+0.390490705737576i</v>
      </c>
      <c r="AE1953" t="str">
        <f t="shared" si="1009"/>
        <v>-0.0468787171046498-0.06108822962735i</v>
      </c>
      <c r="AF1953" t="str">
        <f t="shared" si="1010"/>
        <v>-14.6179870885046-1.84350297732058i</v>
      </c>
      <c r="AG1953" t="str">
        <f t="shared" si="1011"/>
        <v>1.01513692505766-0.0129009636113324i</v>
      </c>
      <c r="AH1953" t="str">
        <f t="shared" si="1012"/>
        <v>0.551766733326094+0.971816022749982i</v>
      </c>
      <c r="AI1953">
        <f t="shared" si="1013"/>
        <v>0.96518245211828713</v>
      </c>
      <c r="AJ1953">
        <f t="shared" si="1014"/>
        <v>60.413445222986596</v>
      </c>
      <c r="AK1953"/>
      <c r="AL1953"/>
      <c r="AM1953"/>
      <c r="AN1953"/>
    </row>
    <row r="1954" spans="1:40" x14ac:dyDescent="0.25">
      <c r="A1954"/>
      <c r="B1954">
        <f t="shared" si="980"/>
        <v>182000</v>
      </c>
      <c r="C1954" s="237" t="str">
        <f t="shared" si="983"/>
        <v>-2.30727812830494E-06+0.0134561674120048i</v>
      </c>
      <c r="D1954" s="208" t="str">
        <f t="shared" si="984"/>
        <v>-5.95702364613827+0.103163950158703i</v>
      </c>
      <c r="E1954" t="str">
        <f t="shared" si="985"/>
        <v>2870</v>
      </c>
      <c r="F1954" t="str">
        <f t="shared" si="986"/>
        <v>0.777000777000777</v>
      </c>
      <c r="G1954" t="str">
        <f t="shared" si="981"/>
        <v>0.777000777000777</v>
      </c>
      <c r="H1954" t="str">
        <f t="shared" si="987"/>
        <v>8.66145422384053+1.94577323443369i</v>
      </c>
      <c r="I1954" t="str">
        <f t="shared" si="988"/>
        <v>714.712328691678i</v>
      </c>
      <c r="J1954" t="str">
        <f t="shared" si="982"/>
        <v>-435.929617366821+154.575695369985i</v>
      </c>
      <c r="K1954" t="str">
        <f t="shared" si="989"/>
        <v>0.516421469847883-1.45639593088651i</v>
      </c>
      <c r="L1954" t="str">
        <f t="shared" si="990"/>
        <v>0.0425374471103017-0.100768162596678i</v>
      </c>
      <c r="M1954" t="str">
        <f t="shared" si="991"/>
        <v>0.558958916958185-1.55716409348319i</v>
      </c>
      <c r="N1954" t="str">
        <f t="shared" si="992"/>
        <v>-0.807153568897852i</v>
      </c>
      <c r="O1954" t="str">
        <f t="shared" si="993"/>
        <v>0.691557270492931-0.722321633089005i</v>
      </c>
      <c r="P1954" t="str">
        <f t="shared" si="994"/>
        <v>0.308442729507069+0.722321633089005i</v>
      </c>
      <c r="Q1954" t="str">
        <f t="shared" si="995"/>
        <v>-0.308442729507069+0.084831935808847i</v>
      </c>
      <c r="R1954" t="str">
        <f t="shared" si="996"/>
        <v>-0.330888872445116-2.43283924336733i</v>
      </c>
      <c r="S1954" t="str">
        <f t="shared" si="997"/>
        <v>0.0837208410138206i</v>
      </c>
      <c r="T1954" t="str">
        <f t="shared" si="998"/>
        <v>0.20367934750614-0.0277022946832199i</v>
      </c>
      <c r="U1954" t="str">
        <f t="shared" si="999"/>
        <v>0.0001-874.477709296132i</v>
      </c>
      <c r="V1954" t="str">
        <f t="shared" si="1000"/>
        <v>0.00002-0.014026364612453i</v>
      </c>
      <c r="W1954" t="str">
        <f t="shared" si="1001"/>
        <v>0.0000199993584529566-0.0140261396377662i</v>
      </c>
      <c r="X1954" t="str">
        <f t="shared" si="1002"/>
        <v>0.000717607631220255-0.0139893572626158i</v>
      </c>
      <c r="Y1954" t="str">
        <f t="shared" si="1003"/>
        <v>0.009+1.14353972590668i</v>
      </c>
      <c r="Z1954" t="str">
        <f t="shared" si="1004"/>
        <v>-0.148542101262785-0.00890156447250934i</v>
      </c>
      <c r="AA1954" t="str">
        <f t="shared" si="1005"/>
        <v>0.0913897017638164-10.6229100036865i</v>
      </c>
      <c r="AB1954" t="str">
        <f t="shared" si="1006"/>
        <v>1.38666327854346-0.188599164514963i</v>
      </c>
      <c r="AC1954" t="str">
        <f t="shared" si="1007"/>
        <v>1.48140795731671-2.26468145183606i</v>
      </c>
      <c r="AD1954" t="str">
        <f t="shared" si="1008"/>
        <v>0.338824513057607+0.390662425414701i</v>
      </c>
      <c r="AE1954" t="str">
        <f t="shared" si="1009"/>
        <v>-0.0468521983621011-0.0610458858033646i</v>
      </c>
      <c r="AF1954" t="str">
        <f t="shared" si="1010"/>
        <v>-14.6184778699788-1.84260928427499i</v>
      </c>
      <c r="AG1954" t="str">
        <f t="shared" si="1011"/>
        <v>1.01513499142669-0.0129002312278717i</v>
      </c>
      <c r="AH1954" t="str">
        <f t="shared" si="1012"/>
        <v>0.551548432387068+0.971145056566398i</v>
      </c>
      <c r="AI1954">
        <f t="shared" si="1013"/>
        <v>0.95980808728314093</v>
      </c>
      <c r="AJ1954">
        <f t="shared" si="1014"/>
        <v>60.406188870794104</v>
      </c>
      <c r="AK1954"/>
      <c r="AL1954"/>
      <c r="AM1954"/>
      <c r="AN1954"/>
    </row>
    <row r="1955" spans="1:40" x14ac:dyDescent="0.25">
      <c r="A1955"/>
      <c r="B1955">
        <f t="shared" si="980"/>
        <v>182100</v>
      </c>
      <c r="C1955" s="237" t="str">
        <f t="shared" si="983"/>
        <v>-2.30474474605231E-06+0.013448777973992i</v>
      </c>
      <c r="D1955" s="208" t="str">
        <f t="shared" si="984"/>
        <v>-5.95702362671568+0.103107297800605i</v>
      </c>
      <c r="E1955" t="str">
        <f t="shared" si="985"/>
        <v>2870</v>
      </c>
      <c r="F1955" t="str">
        <f t="shared" si="986"/>
        <v>0.777000777000777</v>
      </c>
      <c r="G1955" t="str">
        <f t="shared" si="981"/>
        <v>0.777000777000777</v>
      </c>
      <c r="H1955" t="str">
        <f t="shared" si="987"/>
        <v>8.66194427642979+1.94482368889128i</v>
      </c>
      <c r="I1955" t="str">
        <f t="shared" si="988"/>
        <v>715.105027773377i</v>
      </c>
      <c r="J1955" t="str">
        <f t="shared" si="982"/>
        <v>-436.40989171075+154.660627070737i</v>
      </c>
      <c r="K1955" t="str">
        <f t="shared" si="989"/>
        <v>0.515915401821121-1.45577183349765i</v>
      </c>
      <c r="L1955" t="str">
        <f t="shared" si="990"/>
        <v>0.0424977985827772-0.100729553592894i</v>
      </c>
      <c r="M1955" t="str">
        <f t="shared" si="991"/>
        <v>0.558413200403898-1.55650138709054i</v>
      </c>
      <c r="N1955" t="str">
        <f t="shared" si="992"/>
        <v>-0.807597059869774i</v>
      </c>
      <c r="O1955" t="str">
        <f t="shared" si="993"/>
        <v>0.691236859371126-0.722628261450341i</v>
      </c>
      <c r="P1955" t="str">
        <f t="shared" si="994"/>
        <v>0.308763140628874+0.722628261450341i</v>
      </c>
      <c r="Q1955" t="str">
        <f t="shared" si="995"/>
        <v>-0.308763140628874+0.0849687984194331i</v>
      </c>
      <c r="R1955" t="str">
        <f t="shared" si="996"/>
        <v>-0.330886150459739-2.43145363316184i</v>
      </c>
      <c r="S1955" t="str">
        <f t="shared" si="997"/>
        <v>0.0837668414759162i</v>
      </c>
      <c r="T1955" t="str">
        <f t="shared" si="998"/>
        <v>0.203675191045108-0.0277172877121371i</v>
      </c>
      <c r="U1955" t="str">
        <f t="shared" si="999"/>
        <v>0.0001-873.99749089454i</v>
      </c>
      <c r="V1955" t="str">
        <f t="shared" si="1000"/>
        <v>0.00002-0.0140186620508866i</v>
      </c>
      <c r="W1955" t="str">
        <f t="shared" si="1001"/>
        <v>0.0000199993584529566-0.0140184371997449i</v>
      </c>
      <c r="X1955" t="str">
        <f t="shared" si="1002"/>
        <v>0.000716843556479161-0.0139817131049157i</v>
      </c>
      <c r="Y1955" t="str">
        <f t="shared" si="1003"/>
        <v>0.009+1.1441680444374i</v>
      </c>
      <c r="Z1955" t="str">
        <f t="shared" si="1004"/>
        <v>-0.148377484075081-0.00888692704854236i</v>
      </c>
      <c r="AA1955" t="str">
        <f t="shared" si="1005"/>
        <v>0.0912797105938305-10.6169334353791i</v>
      </c>
      <c r="AB1955" t="str">
        <f t="shared" si="1006"/>
        <v>1.38663498106533-0.188701238107049i</v>
      </c>
      <c r="AC1955" t="str">
        <f t="shared" si="1007"/>
        <v>1.48060153870936-2.26367253370799i</v>
      </c>
      <c r="AD1955" t="str">
        <f t="shared" si="1008"/>
        <v>0.338993718694159+0.390834074443065i</v>
      </c>
      <c r="AE1955" t="str">
        <f t="shared" si="1009"/>
        <v>-0.046825721189435-0.061003589104624i</v>
      </c>
      <c r="AF1955" t="str">
        <f t="shared" si="1010"/>
        <v>-14.6189679031455-1.84171639109068i</v>
      </c>
      <c r="AG1955" t="str">
        <f t="shared" si="1011"/>
        <v>1.01513305741626-0.0128995026611594i</v>
      </c>
      <c r="AH1955" t="str">
        <f t="shared" si="1012"/>
        <v>0.551330446968469+0.970474846333644i</v>
      </c>
      <c r="AI1955">
        <f t="shared" si="1013"/>
        <v>0.95443686248922033</v>
      </c>
      <c r="AJ1955">
        <f t="shared" si="1014"/>
        <v>60.398928616177045</v>
      </c>
      <c r="AK1955"/>
      <c r="AL1955"/>
      <c r="AM1955"/>
      <c r="AN1955"/>
    </row>
    <row r="1956" spans="1:40" x14ac:dyDescent="0.25">
      <c r="A1956"/>
      <c r="B1956">
        <f t="shared" si="980"/>
        <v>182200</v>
      </c>
      <c r="C1956" s="237" t="str">
        <f t="shared" si="983"/>
        <v>-2.30221553397563E-06+0.0134413966473264i</v>
      </c>
      <c r="D1956" s="208" t="str">
        <f t="shared" si="984"/>
        <v>-5.95702360732505+0.103050707629502i</v>
      </c>
      <c r="E1956" t="str">
        <f t="shared" si="985"/>
        <v>2870</v>
      </c>
      <c r="F1956" t="str">
        <f t="shared" si="986"/>
        <v>0.777000777000777</v>
      </c>
      <c r="G1956" t="str">
        <f t="shared" si="981"/>
        <v>0.777000777000777</v>
      </c>
      <c r="H1956" t="str">
        <f t="shared" si="987"/>
        <v>8.66243358216838+1.9438750044414i</v>
      </c>
      <c r="I1956" t="str">
        <f t="shared" si="988"/>
        <v>715.497726855075i</v>
      </c>
      <c r="J1956" t="str">
        <f t="shared" si="982"/>
        <v>-436.890429869206+154.74555877149i</v>
      </c>
      <c r="K1956" t="str">
        <f t="shared" si="989"/>
        <v>0.515410047494922-1.45514817353486i</v>
      </c>
      <c r="L1956" t="str">
        <f t="shared" si="990"/>
        <v>0.0424582021799353-0.100690964990681i</v>
      </c>
      <c r="M1956" t="str">
        <f t="shared" si="991"/>
        <v>0.557868249674857-1.55583913852554i</v>
      </c>
      <c r="N1956" t="str">
        <f t="shared" si="992"/>
        <v>-0.808040550841696i</v>
      </c>
      <c r="O1956" t="str">
        <f t="shared" si="993"/>
        <v>0.690916312293925-0.722934747682088i</v>
      </c>
      <c r="P1956" t="str">
        <f t="shared" si="994"/>
        <v>0.309083687706075+0.722934747682088i</v>
      </c>
      <c r="Q1956" t="str">
        <f t="shared" si="995"/>
        <v>-0.309083687706075+0.085105803159608i</v>
      </c>
      <c r="R1956" t="str">
        <f t="shared" si="996"/>
        <v>-0.330883426901419-2.43006951630199i</v>
      </c>
      <c r="S1956" t="str">
        <f t="shared" si="997"/>
        <v>0.0838128419380118i</v>
      </c>
      <c r="T1956" t="str">
        <f t="shared" si="998"/>
        <v>0.203671032268199-0.0277322803587963i</v>
      </c>
      <c r="U1956" t="str">
        <f t="shared" si="999"/>
        <v>0.0001-873.51779962621i</v>
      </c>
      <c r="V1956" t="str">
        <f t="shared" si="1000"/>
        <v>0.00002-0.0140109679443822i</v>
      </c>
      <c r="W1956" t="str">
        <f t="shared" si="1001"/>
        <v>0.0000199993584529565-0.01401074321665i</v>
      </c>
      <c r="X1956" t="str">
        <f t="shared" si="1002"/>
        <v>0.000716080735322233-0.0139740772757239i</v>
      </c>
      <c r="Y1956" t="str">
        <f t="shared" si="1003"/>
        <v>0.009+1.14479636296812i</v>
      </c>
      <c r="Z1956" t="str">
        <f t="shared" si="1004"/>
        <v>-0.148213141207468-0.00887232220023952i</v>
      </c>
      <c r="AA1956" t="str">
        <f t="shared" si="1005"/>
        <v>0.0911699220633341-10.6109636655503i</v>
      </c>
      <c r="AB1956" t="str">
        <f t="shared" si="1006"/>
        <v>1.38660666782055-0.188803309096695i</v>
      </c>
      <c r="AC1956" t="str">
        <f t="shared" si="1007"/>
        <v>1.47979625698876-2.26266429511429i</v>
      </c>
      <c r="AD1956" t="str">
        <f t="shared" si="1008"/>
        <v>0.339163000103624+0.391005652791034i</v>
      </c>
      <c r="AE1956" t="str">
        <f t="shared" si="1009"/>
        <v>-0.0467992854930299-0.060961339445355i</v>
      </c>
      <c r="AF1956" t="str">
        <f t="shared" si="1010"/>
        <v>-14.6194571894934-1.8408242968119i</v>
      </c>
      <c r="AG1956" t="str">
        <f t="shared" si="1011"/>
        <v>1.01513112302546-0.0128987779035844i</v>
      </c>
      <c r="AH1956" t="str">
        <f t="shared" si="1012"/>
        <v>0.551112776382722+0.969805390669956i</v>
      </c>
      <c r="AI1956">
        <f t="shared" si="1013"/>
        <v>0.9490687735890575</v>
      </c>
      <c r="AJ1956">
        <f t="shared" si="1014"/>
        <v>60.391664463639721</v>
      </c>
      <c r="AK1956"/>
      <c r="AL1956"/>
      <c r="AM1956"/>
      <c r="AN1956"/>
    </row>
    <row r="1957" spans="1:40" x14ac:dyDescent="0.25">
      <c r="A1957"/>
      <c r="B1957">
        <f t="shared" si="980"/>
        <v>182300</v>
      </c>
      <c r="C1957" s="237" t="str">
        <f t="shared" si="983"/>
        <v>-2.29969048292726E-06+0.0134340234186597i</v>
      </c>
      <c r="D1957" s="208" t="str">
        <f t="shared" si="984"/>
        <v>-5.95702358796633+0.102994179543058i</v>
      </c>
      <c r="E1957" t="str">
        <f t="shared" si="985"/>
        <v>2870</v>
      </c>
      <c r="F1957" t="str">
        <f t="shared" si="986"/>
        <v>0.777000777000777</v>
      </c>
      <c r="G1957" t="str">
        <f t="shared" si="981"/>
        <v>0.777000777000777</v>
      </c>
      <c r="H1957" t="str">
        <f t="shared" si="987"/>
        <v>8.66292214254163+1.94292718002723i</v>
      </c>
      <c r="I1957" t="str">
        <f t="shared" si="988"/>
        <v>715.890425936774i</v>
      </c>
      <c r="J1957" t="str">
        <f t="shared" si="982"/>
        <v>-437.371231842186+154.830490472243i</v>
      </c>
      <c r="K1957" t="str">
        <f t="shared" si="989"/>
        <v>0.514905405588577-1.45452495072248i</v>
      </c>
      <c r="L1957" t="str">
        <f t="shared" si="990"/>
        <v>0.0424186578169194-0.100652396792226i</v>
      </c>
      <c r="M1957" t="str">
        <f t="shared" si="991"/>
        <v>0.557324063405496-1.55517734751471i</v>
      </c>
      <c r="N1957" t="str">
        <f t="shared" si="992"/>
        <v>-0.808484041813618i</v>
      </c>
      <c r="O1957" t="str">
        <f t="shared" si="993"/>
        <v>0.690595629324374-0.723241091723964i</v>
      </c>
      <c r="P1957" t="str">
        <f t="shared" si="994"/>
        <v>0.309404370675626+0.723241091723964i</v>
      </c>
      <c r="Q1957" t="str">
        <f t="shared" si="995"/>
        <v>-0.309404370675626+0.085242950089654i</v>
      </c>
      <c r="R1957" t="str">
        <f t="shared" si="996"/>
        <v>-0.330880701770019-2.42868689032961i</v>
      </c>
      <c r="S1957" t="str">
        <f t="shared" si="997"/>
        <v>0.0838588424001072i</v>
      </c>
      <c r="T1957" t="str">
        <f t="shared" si="998"/>
        <v>0.203666871175357-0.0277472726229689i</v>
      </c>
      <c r="U1957" t="str">
        <f t="shared" si="999"/>
        <v>0.0001-873.038634623671i</v>
      </c>
      <c r="V1957" t="str">
        <f t="shared" si="1000"/>
        <v>0.00002-0.014003282279026i</v>
      </c>
      <c r="W1957" t="str">
        <f t="shared" si="1001"/>
        <v>0.0000199993584529565-0.0140030576745679i</v>
      </c>
      <c r="X1957" t="str">
        <f t="shared" si="1002"/>
        <v>0.000715319165010986-0.0139664497614711i</v>
      </c>
      <c r="Y1957" t="str">
        <f t="shared" si="1003"/>
        <v>0.009+1.14542468149884i</v>
      </c>
      <c r="Z1957" t="str">
        <f t="shared" si="1004"/>
        <v>-0.148049072048989-0.00885774983649399i</v>
      </c>
      <c r="AA1957" t="str">
        <f t="shared" si="1005"/>
        <v>0.0910603356672525-10.6050006824829i</v>
      </c>
      <c r="AB1957" t="str">
        <f t="shared" si="1006"/>
        <v>1.38657833880873-0.188905377482346i</v>
      </c>
      <c r="AC1957" t="str">
        <f t="shared" si="1007"/>
        <v>1.47899211013066-2.26165673564752i</v>
      </c>
      <c r="AD1957" t="str">
        <f t="shared" si="1008"/>
        <v>0.339332357258646+0.391177160426982i</v>
      </c>
      <c r="AE1957" t="str">
        <f t="shared" si="1009"/>
        <v>-0.0467728911795263-0.0609191367399981i</v>
      </c>
      <c r="AF1957" t="str">
        <f t="shared" si="1010"/>
        <v>-14.619945730508-1.83993300048417i</v>
      </c>
      <c r="AG1957" t="str">
        <f t="shared" si="1011"/>
        <v>1.01512918825339-0.0128980569475531i</v>
      </c>
      <c r="AH1957" t="str">
        <f t="shared" si="1012"/>
        <v>0.550895419944108+0.96913668819702i</v>
      </c>
      <c r="AI1957">
        <f t="shared" si="1013"/>
        <v>0.94370381644340484</v>
      </c>
      <c r="AJ1957">
        <f t="shared" si="1014"/>
        <v>60.384396417679334</v>
      </c>
      <c r="AK1957"/>
      <c r="AL1957"/>
      <c r="AM1957"/>
      <c r="AN1957"/>
    </row>
    <row r="1958" spans="1:40" x14ac:dyDescent="0.25">
      <c r="A1958"/>
      <c r="B1958">
        <f t="shared" si="980"/>
        <v>182400</v>
      </c>
      <c r="C1958" s="237" t="str">
        <f t="shared" si="983"/>
        <v>-2.29716958378471E-06+0.0134266582746729i</v>
      </c>
      <c r="D1958" s="208" t="str">
        <f t="shared" si="984"/>
        <v>-5.95702356863944+0.102937713439159i</v>
      </c>
      <c r="E1958" t="str">
        <f t="shared" si="985"/>
        <v>2870</v>
      </c>
      <c r="F1958" t="str">
        <f t="shared" si="986"/>
        <v>0.777000777000777</v>
      </c>
      <c r="G1958" t="str">
        <f t="shared" si="981"/>
        <v>0.777000777000777</v>
      </c>
      <c r="H1958" t="str">
        <f t="shared" si="987"/>
        <v>8.66340995903124+1.94198021459337i</v>
      </c>
      <c r="I1958" t="str">
        <f t="shared" si="988"/>
        <v>716.283125018473i</v>
      </c>
      <c r="J1958" t="str">
        <f t="shared" si="982"/>
        <v>-437.852297629693+154.915422172996i</v>
      </c>
      <c r="K1958" t="str">
        <f t="shared" si="989"/>
        <v>0.514401474824083-1.45390216478452i</v>
      </c>
      <c r="L1958" t="str">
        <f t="shared" si="990"/>
        <v>0.04237916540903-0.100613848999647i</v>
      </c>
      <c r="M1958" t="str">
        <f t="shared" si="991"/>
        <v>0.556780640233113-1.55451601378417i</v>
      </c>
      <c r="N1958" t="str">
        <f t="shared" si="992"/>
        <v>-0.80892753278554i</v>
      </c>
      <c r="O1958" t="str">
        <f t="shared" si="993"/>
        <v>0.690274810525548-0.723547293515717i</v>
      </c>
      <c r="P1958" t="str">
        <f t="shared" si="994"/>
        <v>0.309725189474452+0.723547293515717i</v>
      </c>
      <c r="Q1958" t="str">
        <f t="shared" si="995"/>
        <v>-0.309725189474452+0.085380239269823i</v>
      </c>
      <c r="R1958" t="str">
        <f t="shared" si="996"/>
        <v>-0.330877975065409-2.42730575279196i</v>
      </c>
      <c r="S1958" t="str">
        <f t="shared" si="997"/>
        <v>0.0839048428622028i</v>
      </c>
      <c r="T1958" t="str">
        <f t="shared" si="998"/>
        <v>0.20366270776653-0.027762264504427i</v>
      </c>
      <c r="U1958" t="str">
        <f t="shared" si="999"/>
        <v>0.0001-872.559995021353i</v>
      </c>
      <c r="V1958" t="str">
        <f t="shared" si="1000"/>
        <v>0.00002-0.0139956050409345i</v>
      </c>
      <c r="W1958" t="str">
        <f t="shared" si="1001"/>
        <v>0.0000199993584529566-0.0139953805596152i</v>
      </c>
      <c r="X1958" t="str">
        <f t="shared" si="1002"/>
        <v>0.000714558842814373-0.0139588305486173i</v>
      </c>
      <c r="Y1958" t="str">
        <f t="shared" si="1003"/>
        <v>0.009+1.14605300002956i</v>
      </c>
      <c r="Z1958" t="str">
        <f t="shared" si="1004"/>
        <v>-0.14788527599039-0.0088432098665053i</v>
      </c>
      <c r="AA1958" t="str">
        <f t="shared" si="1005"/>
        <v>0.0909509509020944-10.5990444744868i</v>
      </c>
      <c r="AB1958" t="str">
        <f t="shared" si="1006"/>
        <v>1.38654999402952-0.18900744326245i</v>
      </c>
      <c r="AC1958" t="str">
        <f t="shared" si="1007"/>
        <v>1.47818909611509-2.26064985489973i</v>
      </c>
      <c r="AD1958" t="str">
        <f t="shared" si="1008"/>
        <v>0.339501790131848+0.391348597319291i</v>
      </c>
      <c r="AE1958" t="str">
        <f t="shared" si="1009"/>
        <v>-0.0467465381558229-0.0608769809032056i</v>
      </c>
      <c r="AF1958" t="str">
        <f t="shared" si="1010"/>
        <v>-14.6204335276707-1.83904250115421i</v>
      </c>
      <c r="AG1958" t="str">
        <f t="shared" si="1011"/>
        <v>1.01512725309915-0.0128973397854881i</v>
      </c>
      <c r="AH1958" t="str">
        <f t="shared" si="1012"/>
        <v>0.550678376968674+0.968468737539887i</v>
      </c>
      <c r="AI1958">
        <f t="shared" si="1013"/>
        <v>0.93834198692037707</v>
      </c>
      <c r="AJ1958">
        <f t="shared" si="1014"/>
        <v>60.37712448278787</v>
      </c>
      <c r="AK1958"/>
      <c r="AL1958"/>
      <c r="AM1958"/>
      <c r="AN1958"/>
    </row>
    <row r="1959" spans="1:40" x14ac:dyDescent="0.25">
      <c r="A1959"/>
      <c r="B1959">
        <f t="shared" si="980"/>
        <v>182500</v>
      </c>
      <c r="C1959" s="237" t="str">
        <f t="shared" si="983"/>
        <v>-2.29465282745035E-06+0.0134193012020761i</v>
      </c>
      <c r="D1959" s="208" t="str">
        <f t="shared" si="984"/>
        <v>-5.9570235493443+0.102881309215917i</v>
      </c>
      <c r="E1959" t="str">
        <f t="shared" si="985"/>
        <v>2870</v>
      </c>
      <c r="F1959" t="str">
        <f t="shared" si="986"/>
        <v>0.777000777000777</v>
      </c>
      <c r="G1959" t="str">
        <f t="shared" si="981"/>
        <v>0.777000777000777</v>
      </c>
      <c r="H1959" t="str">
        <f t="shared" si="987"/>
        <v>8.66389703311532+1.94103410708583i</v>
      </c>
      <c r="I1959" t="str">
        <f t="shared" si="988"/>
        <v>716.675824100172i</v>
      </c>
      <c r="J1959" t="str">
        <f t="shared" si="982"/>
        <v>-438.333627231725+155.000353873748i</v>
      </c>
      <c r="K1959" t="str">
        <f t="shared" si="989"/>
        <v>0.513898253926152-1.45327981544468i</v>
      </c>
      <c r="L1959" t="str">
        <f t="shared" si="990"/>
        <v>0.042339724871723-0.100575321614991i</v>
      </c>
      <c r="M1959" t="str">
        <f t="shared" si="991"/>
        <v>0.556237978797875-1.55385513705967i</v>
      </c>
      <c r="N1959" t="str">
        <f t="shared" si="992"/>
        <v>-0.809371023757462i</v>
      </c>
      <c r="O1959" t="str">
        <f t="shared" si="993"/>
        <v>0.689953855960546-0.72385335299712i</v>
      </c>
      <c r="P1959" t="str">
        <f t="shared" si="994"/>
        <v>0.310046144039454+0.72385335299712i</v>
      </c>
      <c r="Q1959" t="str">
        <f t="shared" si="995"/>
        <v>-0.310046144039454+0.085517670760342i</v>
      </c>
      <c r="R1959" t="str">
        <f t="shared" si="996"/>
        <v>-0.33087524678745-2.42592610124164i</v>
      </c>
      <c r="S1959" t="str">
        <f t="shared" si="997"/>
        <v>0.0839508433242982i</v>
      </c>
      <c r="T1959" t="str">
        <f t="shared" si="998"/>
        <v>0.203658542041662-0.0277772560029417i</v>
      </c>
      <c r="U1959" t="str">
        <f t="shared" si="999"/>
        <v>0.0001-872.081879955594i</v>
      </c>
      <c r="V1959" t="str">
        <f t="shared" si="1000"/>
        <v>0.00002-0.0139879362162545i</v>
      </c>
      <c r="W1959" t="str">
        <f t="shared" si="1001"/>
        <v>0.0000199993584529565-0.0139877118579393i</v>
      </c>
      <c r="X1959" t="str">
        <f t="shared" si="1002"/>
        <v>0.000713799766008827-0.013951219623652i</v>
      </c>
      <c r="Y1959" t="str">
        <f t="shared" si="1003"/>
        <v>0.009+1.14668131856027i</v>
      </c>
      <c r="Z1959" t="str">
        <f t="shared" si="1004"/>
        <v>-0.147721752424117-0.0088287021997791i</v>
      </c>
      <c r="AA1959" t="str">
        <f t="shared" si="1005"/>
        <v>0.0908417672659537-10.5930950298989i</v>
      </c>
      <c r="AB1959" t="str">
        <f t="shared" si="1006"/>
        <v>1.38652163348255-0.189109506435448i</v>
      </c>
      <c r="AC1959" t="str">
        <f t="shared" si="1007"/>
        <v>1.47738721292632-2.25964365246234i</v>
      </c>
      <c r="AD1959" t="str">
        <f t="shared" si="1008"/>
        <v>0.33967129869584+0.391519963436352i</v>
      </c>
      <c r="AE1959" t="str">
        <f t="shared" si="1009"/>
        <v>-0.0467202263290775-0.0608348718498422i</v>
      </c>
      <c r="AF1959" t="str">
        <f t="shared" si="1010"/>
        <v>-14.6209205824596-1.83815279786991i</v>
      </c>
      <c r="AG1959" t="str">
        <f t="shared" si="1011"/>
        <v>1.01512531756185-0.012896626409829i</v>
      </c>
      <c r="AH1959" t="str">
        <f t="shared" si="1012"/>
        <v>0.55046164677429+0.967801537327028i</v>
      </c>
      <c r="AI1959">
        <f t="shared" si="1013"/>
        <v>0.93298328089612448</v>
      </c>
      <c r="AJ1959">
        <f t="shared" si="1014"/>
        <v>60.369848663450938</v>
      </c>
      <c r="AK1959"/>
      <c r="AL1959"/>
      <c r="AM1959"/>
      <c r="AN1959"/>
    </row>
    <row r="1960" spans="1:40" x14ac:dyDescent="0.25">
      <c r="A1960"/>
      <c r="B1960">
        <f t="shared" si="980"/>
        <v>182600</v>
      </c>
      <c r="C1960" s="237" t="str">
        <f t="shared" si="983"/>
        <v>-2.29214020485154E-06+0.0134119521876084i</v>
      </c>
      <c r="D1960" s="208" t="str">
        <f t="shared" si="984"/>
        <v>-5.95702353008086+0.102824966771664i</v>
      </c>
      <c r="E1960" t="str">
        <f t="shared" si="985"/>
        <v>2870</v>
      </c>
      <c r="F1960" t="str">
        <f t="shared" si="986"/>
        <v>0.777000777000777</v>
      </c>
      <c r="G1960" t="str">
        <f t="shared" si="981"/>
        <v>0.777000777000777</v>
      </c>
      <c r="H1960" t="str">
        <f t="shared" si="987"/>
        <v>8.66438336626839+1.94008885645214i</v>
      </c>
      <c r="I1960" t="str">
        <f t="shared" si="988"/>
        <v>717.06852318187i</v>
      </c>
      <c r="J1960" t="str">
        <f t="shared" si="982"/>
        <v>-438.815220648283+155.085285574501i</v>
      </c>
      <c r="K1960" t="str">
        <f t="shared" si="989"/>
        <v>0.5133957416222-1.45265790242628i</v>
      </c>
      <c r="L1960" t="str">
        <f t="shared" si="990"/>
        <v>0.0423003361206102-0.100536814640235i</v>
      </c>
      <c r="M1960" t="str">
        <f t="shared" si="991"/>
        <v>0.55569607774281-1.55319471706652i</v>
      </c>
      <c r="N1960" t="str">
        <f t="shared" si="992"/>
        <v>-0.809814514729384i</v>
      </c>
      <c r="O1960" t="str">
        <f t="shared" si="993"/>
        <v>0.689632765692496-0.724159270107978i</v>
      </c>
      <c r="P1960" t="str">
        <f t="shared" si="994"/>
        <v>0.310367234307504+0.724159270107978i</v>
      </c>
      <c r="Q1960" t="str">
        <f t="shared" si="995"/>
        <v>-0.310367234307504+0.0856552446214061i</v>
      </c>
      <c r="R1960" t="str">
        <f t="shared" si="996"/>
        <v>-0.330872516936017-2.42454793323665i</v>
      </c>
      <c r="S1960" t="str">
        <f t="shared" si="997"/>
        <v>0.0839968437863938i</v>
      </c>
      <c r="T1960" t="str">
        <f t="shared" si="998"/>
        <v>0.203654374000703-0.0277922471182856i</v>
      </c>
      <c r="U1960" t="str">
        <f t="shared" si="999"/>
        <v>0.0001-871.604288564599i</v>
      </c>
      <c r="V1960" t="str">
        <f t="shared" si="1000"/>
        <v>0.00002-0.0139802757911634i</v>
      </c>
      <c r="W1960" t="str">
        <f t="shared" si="1001"/>
        <v>0.0000199993584529566-0.0139800515557174i</v>
      </c>
      <c r="X1960" t="str">
        <f t="shared" si="1002"/>
        <v>0.000713041931878142-0.0139436169730933i</v>
      </c>
      <c r="Y1960" t="str">
        <f t="shared" si="1003"/>
        <v>0.009+1.14730963709099i</v>
      </c>
      <c r="Z1960" t="str">
        <f t="shared" si="1004"/>
        <v>-0.147558500744305-0.0088142267461248i</v>
      </c>
      <c r="AA1960" t="str">
        <f t="shared" si="1005"/>
        <v>0.0907327842584987-10.5871523370832i</v>
      </c>
      <c r="AB1960" t="str">
        <f t="shared" si="1006"/>
        <v>1.38649325716746-0.189211566999792i</v>
      </c>
      <c r="AC1960" t="str">
        <f t="shared" si="1007"/>
        <v>1.47658645855286-2.25863812792621i</v>
      </c>
      <c r="AD1960" t="str">
        <f t="shared" si="1008"/>
        <v>0.339840882923217+0.391691258746559i</v>
      </c>
      <c r="AE1960" t="str">
        <f t="shared" si="1009"/>
        <v>-0.0466939556067037-0.0607928094949805i</v>
      </c>
      <c r="AF1960" t="str">
        <f t="shared" si="1010"/>
        <v>-14.6214068963492-1.83726388968048i</v>
      </c>
      <c r="AG1960" t="str">
        <f t="shared" si="1011"/>
        <v>1.01512338164058-0.0128959168130322i</v>
      </c>
      <c r="AH1960" t="str">
        <f t="shared" si="1012"/>
        <v>0.55024522868061+0.967135086190273i</v>
      </c>
      <c r="AI1960">
        <f t="shared" si="1013"/>
        <v>0.92762769425434322</v>
      </c>
      <c r="AJ1960">
        <f t="shared" si="1014"/>
        <v>60.362568964148039</v>
      </c>
      <c r="AK1960"/>
      <c r="AL1960"/>
      <c r="AM1960"/>
      <c r="AN1960"/>
    </row>
    <row r="1961" spans="1:40" x14ac:dyDescent="0.25">
      <c r="A1961"/>
      <c r="B1961">
        <f t="shared" si="980"/>
        <v>182700</v>
      </c>
      <c r="C1961" s="237" t="str">
        <f t="shared" si="983"/>
        <v>-2.28963170694041E-06+0.0134046112180382i</v>
      </c>
      <c r="D1961" s="208" t="str">
        <f t="shared" si="984"/>
        <v>-5.95702351084905+0.10276868600496i</v>
      </c>
      <c r="E1961" t="str">
        <f t="shared" si="985"/>
        <v>2870</v>
      </c>
      <c r="F1961" t="str">
        <f t="shared" si="986"/>
        <v>0.777000777000777</v>
      </c>
      <c r="G1961" t="str">
        <f t="shared" si="981"/>
        <v>0.777000777000777</v>
      </c>
      <c r="H1961" t="str">
        <f t="shared" si="987"/>
        <v>8.66486895996143+1.93914446164119i</v>
      </c>
      <c r="I1961" t="str">
        <f t="shared" si="988"/>
        <v>717.461222263569i</v>
      </c>
      <c r="J1961" t="str">
        <f t="shared" si="982"/>
        <v>-439.297077879367+155.170217275254i</v>
      </c>
      <c r="K1961" t="str">
        <f t="shared" si="989"/>
        <v>0.512893936642337-1.45203642545235i</v>
      </c>
      <c r="L1961" t="str">
        <f t="shared" si="990"/>
        <v>0.0422609990714587-0.100498328077287i</v>
      </c>
      <c r="M1961" t="str">
        <f t="shared" si="991"/>
        <v>0.555154935713796-1.55253475352964i</v>
      </c>
      <c r="N1961" t="str">
        <f t="shared" si="992"/>
        <v>-0.810258005701306i</v>
      </c>
      <c r="O1961" t="str">
        <f t="shared" si="993"/>
        <v>0.689311539784549-0.724465044788121i</v>
      </c>
      <c r="P1961" t="str">
        <f t="shared" si="994"/>
        <v>0.310688460215451+0.724465044788121i</v>
      </c>
      <c r="Q1961" t="str">
        <f t="shared" si="995"/>
        <v>-0.310688460215451+0.085792960913185i</v>
      </c>
      <c r="R1961" t="str">
        <f t="shared" si="996"/>
        <v>-0.330869785510987-2.42317124634029i</v>
      </c>
      <c r="S1961" t="str">
        <f t="shared" si="997"/>
        <v>0.0840428442484892i</v>
      </c>
      <c r="T1961" t="str">
        <f t="shared" si="998"/>
        <v>0.203650203643594-0.0278072378502309i</v>
      </c>
      <c r="U1961" t="str">
        <f t="shared" si="999"/>
        <v>0.0001-871.127219988481i</v>
      </c>
      <c r="V1961" t="str">
        <f t="shared" si="1000"/>
        <v>0.00002-0.0139726237518689i</v>
      </c>
      <c r="W1961" t="str">
        <f t="shared" si="1001"/>
        <v>0.0000199993584529565-0.0139723996391576i</v>
      </c>
      <c r="X1961" t="str">
        <f t="shared" si="1002"/>
        <v>0.000712285337713573-0.0139360225834893i</v>
      </c>
      <c r="Y1961" t="str">
        <f t="shared" si="1003"/>
        <v>0.009+1.14793795562171i</v>
      </c>
      <c r="Z1961" t="str">
        <f t="shared" si="1004"/>
        <v>-0.147395520346786-0.00879978341565604i</v>
      </c>
      <c r="AA1961" t="str">
        <f t="shared" si="1005"/>
        <v>0.0906240013809726-10.5812163844307i</v>
      </c>
      <c r="AB1961" t="str">
        <f t="shared" si="1006"/>
        <v>1.38646486508386-0.189313624953932i</v>
      </c>
      <c r="AC1961" t="str">
        <f t="shared" si="1007"/>
        <v>1.47578683098741-2.25763328088152i</v>
      </c>
      <c r="AD1961" t="str">
        <f t="shared" si="1008"/>
        <v>0.340010542786572+0.39186248321832i</v>
      </c>
      <c r="AE1961" t="str">
        <f t="shared" si="1009"/>
        <v>-0.0466677258963771-0.0607507937539089i</v>
      </c>
      <c r="AF1961" t="str">
        <f t="shared" si="1010"/>
        <v>-14.6218924708105-1.83637577563623i</v>
      </c>
      <c r="AG1961" t="str">
        <f t="shared" si="1011"/>
        <v>1.01512144533446-0.0128952109875715i</v>
      </c>
      <c r="AH1961" t="str">
        <f t="shared" si="1012"/>
        <v>0.55002912200913+0.966469382764889i</v>
      </c>
      <c r="AI1961">
        <f t="shared" si="1013"/>
        <v>0.92227522288709762</v>
      </c>
      <c r="AJ1961">
        <f t="shared" si="1014"/>
        <v>60.355285389351899</v>
      </c>
      <c r="AK1961"/>
      <c r="AL1961"/>
      <c r="AM1961"/>
      <c r="AN1961"/>
    </row>
    <row r="1962" spans="1:40" x14ac:dyDescent="0.25">
      <c r="A1962"/>
      <c r="B1962">
        <f t="shared" si="980"/>
        <v>182800</v>
      </c>
      <c r="C1962" s="237" t="str">
        <f t="shared" si="983"/>
        <v>-2.28712732469382E-06+0.0133972782801626i</v>
      </c>
      <c r="D1962" s="208" t="str">
        <f t="shared" si="984"/>
        <v>-5.95702349164878+0.10271246681458i</v>
      </c>
      <c r="E1962" t="str">
        <f t="shared" si="985"/>
        <v>2870</v>
      </c>
      <c r="F1962" t="str">
        <f t="shared" si="986"/>
        <v>0.777000777000777</v>
      </c>
      <c r="G1962" t="str">
        <f t="shared" si="981"/>
        <v>0.777000777000777</v>
      </c>
      <c r="H1962" t="str">
        <f t="shared" si="987"/>
        <v>8.66535381566177+1.93820092160335i</v>
      </c>
      <c r="I1962" t="str">
        <f t="shared" si="988"/>
        <v>717.853921345268i</v>
      </c>
      <c r="J1962" t="str">
        <f t="shared" si="982"/>
        <v>-439.779198924976+155.255148976007i</v>
      </c>
      <c r="K1962" t="str">
        <f t="shared" si="989"/>
        <v>0.512392837719363-1.45141538424558i</v>
      </c>
      <c r="L1962" t="str">
        <f t="shared" si="990"/>
        <v>0.0422217136401907-0.100459861927983i</v>
      </c>
      <c r="M1962" t="str">
        <f t="shared" si="991"/>
        <v>0.554614551359554-1.55187524617356i</v>
      </c>
      <c r="N1962" t="str">
        <f t="shared" si="992"/>
        <v>-0.810701496673228i</v>
      </c>
      <c r="O1962" t="str">
        <f t="shared" si="993"/>
        <v>0.688990178299887-0.724770676977408i</v>
      </c>
      <c r="P1962" t="str">
        <f t="shared" si="994"/>
        <v>0.311009821700113+0.724770676977408i</v>
      </c>
      <c r="Q1962" t="str">
        <f t="shared" si="995"/>
        <v>-0.311009821700113+0.0859308196958199i</v>
      </c>
      <c r="R1962" t="str">
        <f t="shared" si="996"/>
        <v>-0.330867052512218-2.42179603812123i</v>
      </c>
      <c r="S1962" t="str">
        <f t="shared" si="997"/>
        <v>0.0840888447105848i</v>
      </c>
      <c r="T1962" t="str">
        <f t="shared" si="998"/>
        <v>0.203646030970286-0.0278222281985488i</v>
      </c>
      <c r="U1962" t="str">
        <f t="shared" si="999"/>
        <v>0.0001-870.650673369229i</v>
      </c>
      <c r="V1962" t="str">
        <f t="shared" si="1000"/>
        <v>0.00002-0.0139649800846086i</v>
      </c>
      <c r="W1962" t="str">
        <f t="shared" si="1001"/>
        <v>0.0000199993584529565-0.0139647560944978i</v>
      </c>
      <c r="X1962" t="str">
        <f t="shared" si="1002"/>
        <v>0.000711529980813712-0.0139284364414167i</v>
      </c>
      <c r="Y1962" t="str">
        <f t="shared" si="1003"/>
        <v>0.009+1.14856627415243i</v>
      </c>
      <c r="Z1962" t="str">
        <f t="shared" si="1004"/>
        <v>-0.147232810629065-0.00878537211878796i</v>
      </c>
      <c r="AA1962" t="str">
        <f t="shared" si="1005"/>
        <v>0.0905154181361801-10.5752871603593i</v>
      </c>
      <c r="AB1962" t="str">
        <f t="shared" si="1006"/>
        <v>1.38643645723142-0.18941568029631i</v>
      </c>
      <c r="AC1962" t="str">
        <f t="shared" si="1007"/>
        <v>1.47498832822696-2.25662911091801i</v>
      </c>
      <c r="AD1962" t="str">
        <f t="shared" si="1008"/>
        <v>0.340180278258468+0.392033636820048i</v>
      </c>
      <c r="AE1962" t="str">
        <f t="shared" si="1009"/>
        <v>-0.0466415371060257-0.0607088245421232i</v>
      </c>
      <c r="AF1962" t="str">
        <f t="shared" si="1010"/>
        <v>-14.6223773073106-1.83548845478877i</v>
      </c>
      <c r="AG1962" t="str">
        <f t="shared" si="1011"/>
        <v>1.01511950864259-0.0128945089259367i</v>
      </c>
      <c r="AH1962" t="str">
        <f t="shared" si="1012"/>
        <v>0.549813326083085+0.965804425689469i</v>
      </c>
      <c r="AI1962">
        <f t="shared" si="1013"/>
        <v>0.91692586269374832</v>
      </c>
      <c r="AJ1962">
        <f t="shared" si="1014"/>
        <v>60.347997943530345</v>
      </c>
      <c r="AK1962"/>
      <c r="AL1962"/>
      <c r="AM1962"/>
      <c r="AN1962"/>
    </row>
    <row r="1963" spans="1:40" x14ac:dyDescent="0.25">
      <c r="A1963"/>
      <c r="B1963">
        <f t="shared" si="980"/>
        <v>182900</v>
      </c>
      <c r="C1963" s="237" t="str">
        <f t="shared" si="983"/>
        <v>-2.28462704911341E-06+0.0133899533608078i</v>
      </c>
      <c r="D1963" s="208" t="str">
        <f t="shared" si="984"/>
        <v>-5.95702347248+0.102656309099526i</v>
      </c>
      <c r="E1963" t="str">
        <f t="shared" si="985"/>
        <v>2870</v>
      </c>
      <c r="F1963" t="str">
        <f t="shared" si="986"/>
        <v>0.777000777000777</v>
      </c>
      <c r="G1963" t="str">
        <f t="shared" si="981"/>
        <v>0.777000777000777</v>
      </c>
      <c r="H1963" t="str">
        <f t="shared" si="987"/>
        <v>8.66583793483328+1.93725823529042i</v>
      </c>
      <c r="I1963" t="str">
        <f t="shared" si="988"/>
        <v>718.246620426967i</v>
      </c>
      <c r="J1963" t="str">
        <f t="shared" si="982"/>
        <v>-440.261583785111+155.340080676759i</v>
      </c>
      <c r="K1963" t="str">
        <f t="shared" si="989"/>
        <v>0.511892443588757-1.45079477852836i</v>
      </c>
      <c r="L1963" t="str">
        <f t="shared" si="990"/>
        <v>0.042182479742884-0.100421416194093i</v>
      </c>
      <c r="M1963" t="str">
        <f t="shared" si="991"/>
        <v>0.554074923331641-1.55121619472245i</v>
      </c>
      <c r="N1963" t="str">
        <f t="shared" si="992"/>
        <v>-0.811144987645149i</v>
      </c>
      <c r="O1963" t="str">
        <f t="shared" si="993"/>
        <v>0.688668681301717-0.725076166615725i</v>
      </c>
      <c r="P1963" t="str">
        <f t="shared" si="994"/>
        <v>0.311331318698283+0.725076166615725i</v>
      </c>
      <c r="Q1963" t="str">
        <f t="shared" si="995"/>
        <v>-0.311331318698283+0.0860688210294239i</v>
      </c>
      <c r="R1963" t="str">
        <f t="shared" si="996"/>
        <v>-0.33086431793958-2.42042230615344i</v>
      </c>
      <c r="S1963" t="str">
        <f t="shared" si="997"/>
        <v>0.0841348451726802i</v>
      </c>
      <c r="T1963" t="str">
        <f t="shared" si="998"/>
        <v>0.203641855980721-0.027837218163011i</v>
      </c>
      <c r="U1963" t="str">
        <f t="shared" si="999"/>
        <v>0.0001-870.17464785071i</v>
      </c>
      <c r="V1963" t="str">
        <f t="shared" si="1000"/>
        <v>0.00002-0.0139573447756503i</v>
      </c>
      <c r="W1963" t="str">
        <f t="shared" si="1001"/>
        <v>0.0000199993584529566-0.0139571209080058i</v>
      </c>
      <c r="X1963" t="str">
        <f t="shared" si="1002"/>
        <v>0.000710775858484469-0.0139208585334808i</v>
      </c>
      <c r="Y1963" t="str">
        <f t="shared" si="1003"/>
        <v>0.009+1.14919459268315i</v>
      </c>
      <c r="Z1963" t="str">
        <f t="shared" si="1004"/>
        <v>-0.147070370990322-0.00877099276623628i</v>
      </c>
      <c r="AA1963" t="str">
        <f t="shared" si="1005"/>
        <v>0.0904070340284845-10.5693646533133i</v>
      </c>
      <c r="AB1963" t="str">
        <f t="shared" si="1006"/>
        <v>1.38640803360974-0.189517733025371i</v>
      </c>
      <c r="AC1963" t="str">
        <f t="shared" si="1007"/>
        <v>1.47419094827265-2.25562561762475i</v>
      </c>
      <c r="AD1963" t="str">
        <f t="shared" si="1008"/>
        <v>0.34035008931146+0.392204719520158i</v>
      </c>
      <c r="AE1963" t="str">
        <f t="shared" si="1009"/>
        <v>-0.0466153891438307-0.0606669017753236i</v>
      </c>
      <c r="AF1963" t="str">
        <f t="shared" si="1010"/>
        <v>-14.6228614073133-1.83460192619089i</v>
      </c>
      <c r="AG1963" t="str">
        <f t="shared" si="1011"/>
        <v>1.0151175715641-0.0128938106206343i</v>
      </c>
      <c r="AH1963" t="str">
        <f t="shared" si="1012"/>
        <v>0.549597840227465+0.965140213605881i</v>
      </c>
      <c r="AI1963">
        <f t="shared" si="1013"/>
        <v>0.9115796095807317</v>
      </c>
      <c r="AJ1963">
        <f t="shared" si="1014"/>
        <v>60.340706631144251</v>
      </c>
      <c r="AK1963"/>
      <c r="AL1963"/>
      <c r="AM1963"/>
      <c r="AN1963"/>
    </row>
    <row r="1964" spans="1:40" x14ac:dyDescent="0.25">
      <c r="A1964"/>
      <c r="B1964">
        <f t="shared" si="980"/>
        <v>183000</v>
      </c>
      <c r="C1964" s="237" t="str">
        <f t="shared" si="983"/>
        <v>-2.28213087122528E-06+0.0133826364468287i</v>
      </c>
      <c r="D1964" s="208" t="str">
        <f t="shared" si="984"/>
        <v>-5.95702345334264+0.10260021275902i</v>
      </c>
      <c r="E1964" t="str">
        <f t="shared" si="985"/>
        <v>2870</v>
      </c>
      <c r="F1964" t="str">
        <f t="shared" si="986"/>
        <v>0.777000777000777</v>
      </c>
      <c r="G1964" t="str">
        <f t="shared" si="981"/>
        <v>0.777000777000777</v>
      </c>
      <c r="H1964" t="str">
        <f t="shared" si="987"/>
        <v>8.66632131893623+1.93631640165562i</v>
      </c>
      <c r="I1964" t="str">
        <f t="shared" si="988"/>
        <v>718.639319508665i</v>
      </c>
      <c r="J1964" t="str">
        <f t="shared" si="982"/>
        <v>-440.744232459771+155.425012377512i</v>
      </c>
      <c r="K1964" t="str">
        <f t="shared" si="989"/>
        <v>0.511392752988684-1.45017460802273i</v>
      </c>
      <c r="L1964" t="str">
        <f t="shared" si="990"/>
        <v>0.0421432972957702-0.100382990877318i</v>
      </c>
      <c r="M1964" t="str">
        <f t="shared" si="991"/>
        <v>0.553536050284454-1.55055759890005i</v>
      </c>
      <c r="N1964" t="str">
        <f t="shared" si="992"/>
        <v>-0.811588478617071i</v>
      </c>
      <c r="O1964" t="str">
        <f t="shared" si="993"/>
        <v>0.68834704885327-0.725381513642989i</v>
      </c>
      <c r="P1964" t="str">
        <f t="shared" si="994"/>
        <v>0.31165295114673+0.725381513642989i</v>
      </c>
      <c r="Q1964" t="str">
        <f t="shared" si="995"/>
        <v>-0.31165295114673+0.086206964974082i</v>
      </c>
      <c r="R1964" t="str">
        <f t="shared" si="996"/>
        <v>-0.330861581792948-2.41905004801619i</v>
      </c>
      <c r="S1964" t="str">
        <f t="shared" si="997"/>
        <v>0.0841808456347758i</v>
      </c>
      <c r="T1964" t="str">
        <f t="shared" si="998"/>
        <v>0.203637678674848-0.0278522077433899i</v>
      </c>
      <c r="U1964" t="str">
        <f t="shared" si="999"/>
        <v>0.0001-869.699142578666i</v>
      </c>
      <c r="V1964" t="str">
        <f t="shared" si="1000"/>
        <v>0.00002-0.013949717811292i</v>
      </c>
      <c r="W1964" t="str">
        <f t="shared" si="1001"/>
        <v>0.0000199993584529566-0.0139494940659801i</v>
      </c>
      <c r="X1964" t="str">
        <f t="shared" si="1002"/>
        <v>0.000710022968039151-0.0139132888463169i</v>
      </c>
      <c r="Y1964" t="str">
        <f t="shared" si="1003"/>
        <v>0.009+1.14982291121386i</v>
      </c>
      <c r="Z1964" t="str">
        <f t="shared" si="1004"/>
        <v>-0.146908200831424-0.00875664526901756i</v>
      </c>
      <c r="AA1964" t="str">
        <f t="shared" si="1005"/>
        <v>0.0902988485638078-10.5634488517643i</v>
      </c>
      <c r="AB1964" t="str">
        <f t="shared" si="1006"/>
        <v>1.38637959421847-0.189619783139566i</v>
      </c>
      <c r="AC1964" t="str">
        <f t="shared" si="1007"/>
        <v>1.47339468912982-2.25462280059029i</v>
      </c>
      <c r="AD1964" t="str">
        <f t="shared" si="1008"/>
        <v>0.34051997591809+0.392375731287081i</v>
      </c>
      <c r="AE1964" t="str">
        <f t="shared" si="1009"/>
        <v>-0.046589281918234-0.0606250253694283i</v>
      </c>
      <c r="AF1964" t="str">
        <f t="shared" si="1010"/>
        <v>-14.6233447722789-1.8337161888966i</v>
      </c>
      <c r="AG1964" t="str">
        <f t="shared" si="1011"/>
        <v>1.0151156340981-0.012893116064188i</v>
      </c>
      <c r="AH1964" t="str">
        <f t="shared" si="1012"/>
        <v>0.549382663769122+0.964476745159508i</v>
      </c>
      <c r="AI1964">
        <f t="shared" si="1013"/>
        <v>0.9062364594636878</v>
      </c>
      <c r="AJ1964">
        <f t="shared" si="1014"/>
        <v>60.333411456648939</v>
      </c>
      <c r="AK1964"/>
      <c r="AL1964"/>
      <c r="AM1964"/>
      <c r="AN1964"/>
    </row>
    <row r="1965" spans="1:40" x14ac:dyDescent="0.25">
      <c r="A1965"/>
      <c r="B1965">
        <f t="shared" si="980"/>
        <v>183100</v>
      </c>
      <c r="C1965" s="237" t="str">
        <f t="shared" si="983"/>
        <v>-2.27963878208005E-06+0.0133753275251088i</v>
      </c>
      <c r="D1965" s="208" t="str">
        <f t="shared" si="984"/>
        <v>-5.95702343423662+0.102544177692501i</v>
      </c>
      <c r="E1965" t="str">
        <f t="shared" si="985"/>
        <v>2870</v>
      </c>
      <c r="F1965" t="str">
        <f t="shared" si="986"/>
        <v>0.777000777000777</v>
      </c>
      <c r="G1965" t="str">
        <f t="shared" si="981"/>
        <v>0.777000777000777</v>
      </c>
      <c r="H1965" t="str">
        <f t="shared" si="987"/>
        <v>8.66680396942734+1.93537541965361i</v>
      </c>
      <c r="I1965" t="str">
        <f t="shared" si="988"/>
        <v>719.032018590364i</v>
      </c>
      <c r="J1965" t="str">
        <f t="shared" si="982"/>
        <v>-441.227144948957+155.509944078265i</v>
      </c>
      <c r="K1965" t="str">
        <f t="shared" si="989"/>
        <v>0.510893764659974-1.44955487245044i</v>
      </c>
      <c r="L1965" t="str">
        <f t="shared" si="990"/>
        <v>0.0421041662152354-0.100344585979288i</v>
      </c>
      <c r="M1965" t="str">
        <f t="shared" si="991"/>
        <v>0.552997930875209-1.54989945842973i</v>
      </c>
      <c r="N1965" t="str">
        <f t="shared" si="992"/>
        <v>-0.812031969588993i</v>
      </c>
      <c r="O1965" t="str">
        <f t="shared" si="993"/>
        <v>0.688025281017808-0.725686717999142i</v>
      </c>
      <c r="P1965" t="str">
        <f t="shared" si="994"/>
        <v>0.311974718982192+0.725686717999142i</v>
      </c>
      <c r="Q1965" t="str">
        <f t="shared" si="995"/>
        <v>-0.311974718982192+0.0863452515898511i</v>
      </c>
      <c r="R1965" t="str">
        <f t="shared" si="996"/>
        <v>-0.330858844072184-2.41767926129404i</v>
      </c>
      <c r="S1965" t="str">
        <f t="shared" si="997"/>
        <v>0.0842268460968712i</v>
      </c>
      <c r="T1965" t="str">
        <f t="shared" si="998"/>
        <v>0.20363349905261-0.0278671969394566i</v>
      </c>
      <c r="U1965" t="str">
        <f t="shared" si="999"/>
        <v>0.0001-869.224156700686i</v>
      </c>
      <c r="V1965" t="str">
        <f t="shared" si="1000"/>
        <v>0.00002-0.0139420991778615i</v>
      </c>
      <c r="W1965" t="str">
        <f t="shared" si="1001"/>
        <v>0.0000199993584529565-0.0139418755547485i</v>
      </c>
      <c r="X1965" t="str">
        <f t="shared" si="1002"/>
        <v>0.000709271306798301-0.0139057273665882i</v>
      </c>
      <c r="Y1965" t="str">
        <f t="shared" si="1003"/>
        <v>0.009+1.15045122974458i</v>
      </c>
      <c r="Z1965" t="str">
        <f t="shared" si="1004"/>
        <v>-0.146746299554884-0.00874232953844567i</v>
      </c>
      <c r="AA1965" t="str">
        <f t="shared" si="1005"/>
        <v>0.0901908612496092-10.55753974421i</v>
      </c>
      <c r="AB1965" t="str">
        <f t="shared" si="1006"/>
        <v>1.38635113905722-0.189721830637337i</v>
      </c>
      <c r="AC1965" t="str">
        <f t="shared" si="1007"/>
        <v>1.47259954880803-2.25362065940253i</v>
      </c>
      <c r="AD1965" t="str">
        <f t="shared" si="1008"/>
        <v>0.340689938050892+0.392546672089249i</v>
      </c>
      <c r="AE1965" t="str">
        <f t="shared" si="1009"/>
        <v>-0.0465632153379266-0.0605831952405552i</v>
      </c>
      <c r="AF1965" t="str">
        <f t="shared" si="1010"/>
        <v>-14.623827403664-1.83283124196111i</v>
      </c>
      <c r="AG1965" t="str">
        <f t="shared" si="1011"/>
        <v>1.01511369624372-0.0128924252491378i</v>
      </c>
      <c r="AH1965" t="str">
        <f t="shared" si="1012"/>
        <v>0.549167796036615+0.963814018998919i</v>
      </c>
      <c r="AI1965">
        <f t="shared" si="1013"/>
        <v>0.90089640826468775</v>
      </c>
      <c r="AJ1965">
        <f t="shared" si="1014"/>
        <v>60.32611242449272</v>
      </c>
      <c r="AK1965"/>
      <c r="AL1965"/>
      <c r="AM1965"/>
      <c r="AN1965"/>
    </row>
    <row r="1966" spans="1:40" x14ac:dyDescent="0.25">
      <c r="A1966"/>
      <c r="B1966">
        <f t="shared" si="980"/>
        <v>183200</v>
      </c>
      <c r="C1966" s="237" t="str">
        <f t="shared" si="983"/>
        <v>-2.27715077275273E-06+0.0133680265825604i</v>
      </c>
      <c r="D1966" s="208" t="str">
        <f t="shared" si="984"/>
        <v>-5.95702341516189+0.10248820379963i</v>
      </c>
      <c r="E1966" t="str">
        <f t="shared" si="985"/>
        <v>2870</v>
      </c>
      <c r="F1966" t="str">
        <f t="shared" si="986"/>
        <v>0.777000777000777</v>
      </c>
      <c r="G1966" t="str">
        <f t="shared" si="981"/>
        <v>0.777000777000777</v>
      </c>
      <c r="H1966" t="str">
        <f t="shared" si="987"/>
        <v>8.66728588775987+1.93443528824051i</v>
      </c>
      <c r="I1966" t="str">
        <f t="shared" si="988"/>
        <v>719.424717672063i</v>
      </c>
      <c r="J1966" t="str">
        <f t="shared" si="982"/>
        <v>-441.710321252669+155.594875779018i</v>
      </c>
      <c r="K1966" t="str">
        <f t="shared" si="989"/>
        <v>0.510395477346119-1.44893557153291i</v>
      </c>
      <c r="L1966" t="str">
        <f t="shared" si="990"/>
        <v>0.0420650864178195-0.100306201501568i</v>
      </c>
      <c r="M1966" t="str">
        <f t="shared" si="991"/>
        <v>0.552460563763938-1.54924177303448i</v>
      </c>
      <c r="N1966" t="str">
        <f t="shared" si="992"/>
        <v>-0.812475460560915i</v>
      </c>
      <c r="O1966" t="str">
        <f t="shared" si="993"/>
        <v>0.687703377858617-0.725991779624155i</v>
      </c>
      <c r="P1966" t="str">
        <f t="shared" si="994"/>
        <v>0.312296622141383+0.725991779624155i</v>
      </c>
      <c r="Q1966" t="str">
        <f t="shared" si="995"/>
        <v>-0.312296622141383+0.0864836809367601i</v>
      </c>
      <c r="R1966" t="str">
        <f t="shared" si="996"/>
        <v>-0.330856104777161-2.41630994357684i</v>
      </c>
      <c r="S1966" t="str">
        <f t="shared" si="997"/>
        <v>0.0842728465589668i</v>
      </c>
      <c r="T1966" t="str">
        <f t="shared" si="998"/>
        <v>0.203629317113957-0.0278821857509831i</v>
      </c>
      <c r="U1966" t="str">
        <f t="shared" si="999"/>
        <v>0.0001-868.749689366241i</v>
      </c>
      <c r="V1966" t="str">
        <f t="shared" si="1000"/>
        <v>0.00002-0.0139344888617164i</v>
      </c>
      <c r="W1966" t="str">
        <f t="shared" si="1001"/>
        <v>0.0000199993584529565-0.013934265360669i</v>
      </c>
      <c r="X1966" t="str">
        <f t="shared" si="1002"/>
        <v>0.000708520872089767-0.013898174080987i</v>
      </c>
      <c r="Y1966" t="str">
        <f t="shared" si="1003"/>
        <v>0.009+1.1510795482753i</v>
      </c>
      <c r="Z1966" t="str">
        <f t="shared" si="1004"/>
        <v>-0.146584666564884-0.00872804548613258i</v>
      </c>
      <c r="AA1966" t="str">
        <f t="shared" si="1005"/>
        <v>0.0900830715948977-10.5516373191748i</v>
      </c>
      <c r="AB1966" t="str">
        <f t="shared" si="1006"/>
        <v>1.38632266812566-0.189823875517131i</v>
      </c>
      <c r="AC1966" t="str">
        <f t="shared" si="1007"/>
        <v>1.47180552532099-2.25261919364894i</v>
      </c>
      <c r="AD1966" t="str">
        <f t="shared" si="1008"/>
        <v>0.340859975682377+0.392717541895111i</v>
      </c>
      <c r="AE1966" t="str">
        <f t="shared" si="1009"/>
        <v>-0.0465371893118528-0.0605414113050333i</v>
      </c>
      <c r="AF1966" t="str">
        <f t="shared" si="1010"/>
        <v>-14.6243093029218-1.83194708444088i</v>
      </c>
      <c r="AG1966" t="str">
        <f t="shared" si="1011"/>
        <v>1.01511175800006-0.0128917381680399i</v>
      </c>
      <c r="AH1966" t="str">
        <f t="shared" si="1012"/>
        <v>0.548953236360287+0.963152033776101i</v>
      </c>
      <c r="AI1966">
        <f t="shared" si="1013"/>
        <v>0.89555945191418362</v>
      </c>
      <c r="AJ1966">
        <f t="shared" si="1014"/>
        <v>60.318809539119343</v>
      </c>
      <c r="AK1966"/>
      <c r="AL1966"/>
      <c r="AM1966"/>
      <c r="AN1966"/>
    </row>
    <row r="1967" spans="1:40" x14ac:dyDescent="0.25">
      <c r="A1967"/>
      <c r="B1967">
        <f t="shared" si="980"/>
        <v>183300</v>
      </c>
      <c r="C1967" s="237" t="str">
        <f t="shared" si="983"/>
        <v>-0.0000022746668343428+0.0133607336061243i</v>
      </c>
      <c r="D1967" s="208" t="str">
        <f t="shared" si="984"/>
        <v>-5.95702339611835+0.102432290980286i</v>
      </c>
      <c r="E1967" t="str">
        <f t="shared" si="985"/>
        <v>2870</v>
      </c>
      <c r="F1967" t="str">
        <f t="shared" si="986"/>
        <v>0.777000777000777</v>
      </c>
      <c r="G1967" t="str">
        <f t="shared" si="981"/>
        <v>0.777000777000777</v>
      </c>
      <c r="H1967" t="str">
        <f t="shared" si="987"/>
        <v>8.66776707538346+1.93349600637381i</v>
      </c>
      <c r="I1967" t="str">
        <f t="shared" si="988"/>
        <v>719.817416753761i</v>
      </c>
      <c r="J1967" t="str">
        <f t="shared" si="982"/>
        <v>-442.193761370906+155.67980747977i</v>
      </c>
      <c r="K1967" t="str">
        <f t="shared" si="989"/>
        <v>0.509897889793272-1.44831670499126i</v>
      </c>
      <c r="L1967" t="str">
        <f t="shared" si="990"/>
        <v>0.0420260578202166-0.100267837445652i</v>
      </c>
      <c r="M1967" t="str">
        <f t="shared" si="991"/>
        <v>0.551923947613489-1.54858454243691i</v>
      </c>
      <c r="N1967" t="str">
        <f t="shared" si="992"/>
        <v>-0.812918951532837i</v>
      </c>
      <c r="O1967" t="str">
        <f t="shared" si="993"/>
        <v>0.687381339439011-0.726296698458027i</v>
      </c>
      <c r="P1967" t="str">
        <f t="shared" si="994"/>
        <v>0.312618660560989+0.726296698458027i</v>
      </c>
      <c r="Q1967" t="str">
        <f t="shared" si="995"/>
        <v>-0.312618660560989+0.08662225307481i</v>
      </c>
      <c r="R1967" t="str">
        <f t="shared" si="996"/>
        <v>-0.330853363907742-2.41494209245967i</v>
      </c>
      <c r="S1967" t="str">
        <f t="shared" si="997"/>
        <v>0.0843188470210624i</v>
      </c>
      <c r="T1967" t="str">
        <f t="shared" si="998"/>
        <v>0.203625132858831-0.0278971741777408i</v>
      </c>
      <c r="U1967" t="str">
        <f t="shared" si="999"/>
        <v>0.0001-868.275739726651i</v>
      </c>
      <c r="V1967" t="str">
        <f t="shared" si="1000"/>
        <v>0.00002-0.0139268868492441i</v>
      </c>
      <c r="W1967" t="str">
        <f t="shared" si="1001"/>
        <v>0.0000199993584529565-0.013926663470129i</v>
      </c>
      <c r="X1967" t="str">
        <f t="shared" si="1002"/>
        <v>0.000707771661248615-0.0138906289762341i</v>
      </c>
      <c r="Y1967" t="str">
        <f t="shared" si="1003"/>
        <v>0.009+1.15170786680602i</v>
      </c>
      <c r="Z1967" t="str">
        <f t="shared" si="1004"/>
        <v>-0.146423301267257-0.00871379302398589i</v>
      </c>
      <c r="AA1967" t="str">
        <f t="shared" si="1005"/>
        <v>0.0899754791102126-10.5457415652097i</v>
      </c>
      <c r="AB1967" t="str">
        <f t="shared" si="1006"/>
        <v>1.38629418142339-0.189925917777392i</v>
      </c>
      <c r="AC1967" t="str">
        <f t="shared" si="1007"/>
        <v>1.4710126166866-2.2516184029163i</v>
      </c>
      <c r="AD1967" t="str">
        <f t="shared" si="1008"/>
        <v>0.341030088785052+0.392888340673112i</v>
      </c>
      <c r="AE1967" t="str">
        <f t="shared" si="1009"/>
        <v>-0.0465112037492102-0.0604996734793962i</v>
      </c>
      <c r="AF1967" t="str">
        <f t="shared" si="1010"/>
        <v>-14.6247904715018-1.83106371539352i</v>
      </c>
      <c r="AG1967" t="str">
        <f t="shared" si="1011"/>
        <v>1.01510981936627-0.0128910548134676i</v>
      </c>
      <c r="AH1967" t="str">
        <f t="shared" si="1012"/>
        <v>0.548738984072237+0.962490788146271i</v>
      </c>
      <c r="AI1967">
        <f t="shared" si="1013"/>
        <v>0.89022558634970539</v>
      </c>
      <c r="AJ1967">
        <f t="shared" si="1014"/>
        <v>60.311502804964562</v>
      </c>
      <c r="AK1967"/>
      <c r="AL1967"/>
      <c r="AM1967"/>
      <c r="AN1967"/>
    </row>
    <row r="1968" spans="1:40" x14ac:dyDescent="0.25">
      <c r="A1968"/>
      <c r="B1968">
        <f t="shared" si="980"/>
        <v>183400</v>
      </c>
      <c r="C1968" s="237" t="str">
        <f t="shared" si="983"/>
        <v>-2.27218695797386E-06+0.0133534485827697i</v>
      </c>
      <c r="D1968" s="208" t="str">
        <f t="shared" si="984"/>
        <v>-5.95702337710597+0.102376439134568i</v>
      </c>
      <c r="E1968" t="str">
        <f t="shared" si="985"/>
        <v>2870</v>
      </c>
      <c r="F1968" t="str">
        <f t="shared" si="986"/>
        <v>0.777000777000777</v>
      </c>
      <c r="G1968" t="str">
        <f t="shared" si="981"/>
        <v>0.777000777000777</v>
      </c>
      <c r="H1968" t="str">
        <f t="shared" si="987"/>
        <v>8.66824753374438+1.93255757301249i</v>
      </c>
      <c r="I1968" t="str">
        <f t="shared" si="988"/>
        <v>720.21011583546i</v>
      </c>
      <c r="J1968" t="str">
        <f t="shared" si="982"/>
        <v>-442.677465303669+155.764739180523i</v>
      </c>
      <c r="K1968" t="str">
        <f t="shared" si="989"/>
        <v>0.509401000750243-1.44769827254631i</v>
      </c>
      <c r="L1968" t="str">
        <f t="shared" si="990"/>
        <v>0.0419870803392739-0.10022949381297i</v>
      </c>
      <c r="M1968" t="str">
        <f t="shared" si="991"/>
        <v>0.551388081089517-1.54792776635928i</v>
      </c>
      <c r="N1968" t="str">
        <f t="shared" si="992"/>
        <v>-0.813362442504759i</v>
      </c>
      <c r="O1968" t="str">
        <f t="shared" si="993"/>
        <v>0.687059165822329-0.726601474440786i</v>
      </c>
      <c r="P1968" t="str">
        <f t="shared" si="994"/>
        <v>0.312940834177671+0.726601474440786i</v>
      </c>
      <c r="Q1968" t="str">
        <f t="shared" si="995"/>
        <v>-0.312940834177671+0.0867609680639729i</v>
      </c>
      <c r="R1968" t="str">
        <f t="shared" si="996"/>
        <v>-0.330850621463803-2.41357570554289i</v>
      </c>
      <c r="S1968" t="str">
        <f t="shared" si="997"/>
        <v>0.0843648474831578i</v>
      </c>
      <c r="T1968" t="str">
        <f t="shared" si="998"/>
        <v>0.203620946287181-0.0279121622195017i</v>
      </c>
      <c r="U1968" t="str">
        <f t="shared" si="999"/>
        <v>0.0001-867.802306935086i</v>
      </c>
      <c r="V1968" t="str">
        <f t="shared" si="1000"/>
        <v>0.00002-0.0139192931268617i</v>
      </c>
      <c r="W1968" t="str">
        <f t="shared" si="1001"/>
        <v>0.0000199993584529565-0.013919069869546i</v>
      </c>
      <c r="X1968" t="str">
        <f t="shared" si="1002"/>
        <v>0.000707023671617179-0.0138830920390792i</v>
      </c>
      <c r="Y1968" t="str">
        <f t="shared" si="1003"/>
        <v>0.009+1.15233618533674i</v>
      </c>
      <c r="Z1968" t="str">
        <f t="shared" si="1004"/>
        <v>-0.146262203069489-0.00869957206420892i</v>
      </c>
      <c r="AA1968" t="str">
        <f t="shared" si="1005"/>
        <v>0.0898680833076287-10.539852470892i</v>
      </c>
      <c r="AB1968" t="str">
        <f t="shared" si="1006"/>
        <v>1.38626567895006-0.190027957416568i</v>
      </c>
      <c r="AC1968" t="str">
        <f t="shared" si="1007"/>
        <v>1.47022082092688-2.25061828679098i</v>
      </c>
      <c r="AD1968" t="str">
        <f t="shared" si="1008"/>
        <v>0.341200277331394+0.393059068391714i</v>
      </c>
      <c r="AE1968" t="str">
        <f t="shared" si="1009"/>
        <v>-0.0464852585594457-0.0604579816803854i</v>
      </c>
      <c r="AF1968" t="str">
        <f t="shared" si="1010"/>
        <v>-14.6252709108504-1.83018113387792i</v>
      </c>
      <c r="AG1968" t="str">
        <f t="shared" si="1011"/>
        <v>1.01510788034148-0.0128903751780102i</v>
      </c>
      <c r="AH1968" t="str">
        <f t="shared" si="1012"/>
        <v>0.548525038506312+0.961830280768025i</v>
      </c>
      <c r="AI1968">
        <f t="shared" si="1013"/>
        <v>0.88489480751689675</v>
      </c>
      <c r="AJ1968">
        <f t="shared" si="1014"/>
        <v>60.304192226460252</v>
      </c>
      <c r="AK1968"/>
      <c r="AL1968"/>
      <c r="AM1968"/>
      <c r="AN1968"/>
    </row>
    <row r="1969" spans="1:40" x14ac:dyDescent="0.25">
      <c r="A1969"/>
      <c r="B1969">
        <f t="shared" si="980"/>
        <v>183500</v>
      </c>
      <c r="C1969" s="237" t="str">
        <f t="shared" si="983"/>
        <v>-2.26971113479375E-06+0.0133461714994945i</v>
      </c>
      <c r="D1969" s="208" t="str">
        <f t="shared" si="984"/>
        <v>-5.95702335812466+0.102320648162791i</v>
      </c>
      <c r="E1969" t="str">
        <f t="shared" si="985"/>
        <v>2870</v>
      </c>
      <c r="F1969" t="str">
        <f t="shared" si="986"/>
        <v>0.777000777000777</v>
      </c>
      <c r="G1969" t="str">
        <f t="shared" si="981"/>
        <v>0.777000777000777</v>
      </c>
      <c r="H1969" t="str">
        <f t="shared" si="987"/>
        <v>8.66872726428529+1.93161998711691i</v>
      </c>
      <c r="I1969" t="str">
        <f t="shared" si="988"/>
        <v>720.602814917159i</v>
      </c>
      <c r="J1969" t="str">
        <f t="shared" si="982"/>
        <v>-443.161433050958+155.849670881276i</v>
      </c>
      <c r="K1969" t="str">
        <f t="shared" si="989"/>
        <v>0.508904808968478-1.44708027391856i</v>
      </c>
      <c r="L1969" t="str">
        <f t="shared" si="990"/>
        <v>0.0419481538919916-0.100191170604881i</v>
      </c>
      <c r="M1969" t="str">
        <f t="shared" si="991"/>
        <v>0.55085296286047-1.54727144452344i</v>
      </c>
      <c r="N1969" t="str">
        <f t="shared" si="992"/>
        <v>-0.813805933476681i</v>
      </c>
      <c r="O1969" t="str">
        <f t="shared" si="993"/>
        <v>0.686736857071938-0.726906107512488i</v>
      </c>
      <c r="P1969" t="str">
        <f t="shared" si="994"/>
        <v>0.313263142928062+0.726906107512488i</v>
      </c>
      <c r="Q1969" t="str">
        <f t="shared" si="995"/>
        <v>-0.313263142928062+0.086899825964193i</v>
      </c>
      <c r="R1969" t="str">
        <f t="shared" si="996"/>
        <v>-0.330847877445214-2.41221078043206i</v>
      </c>
      <c r="S1969" t="str">
        <f t="shared" si="997"/>
        <v>0.0844108479452533i</v>
      </c>
      <c r="T1969" t="str">
        <f t="shared" si="998"/>
        <v>0.203616757398951-0.0279271498760378i</v>
      </c>
      <c r="U1969" t="str">
        <f t="shared" si="999"/>
        <v>0.0001-867.329390146572i</v>
      </c>
      <c r="V1969" t="str">
        <f t="shared" si="1000"/>
        <v>0.00002-0.013911707681016i</v>
      </c>
      <c r="W1969" t="str">
        <f t="shared" si="1001"/>
        <v>0.0000199993584529565-0.0139114845453669i</v>
      </c>
      <c r="X1969" t="str">
        <f t="shared" si="1002"/>
        <v>0.000706276900544979-0.0138755632563003i</v>
      </c>
      <c r="Y1969" t="str">
        <f t="shared" si="1003"/>
        <v>0.009+1.15296450386745i</v>
      </c>
      <c r="Z1969" t="str">
        <f t="shared" si="1004"/>
        <v>-0.146101371380706-0.00868538251929841i</v>
      </c>
      <c r="AA1969" t="str">
        <f t="shared" si="1005"/>
        <v>0.0897608837007394-10.5339700248254i</v>
      </c>
      <c r="AB1969" t="str">
        <f t="shared" si="1006"/>
        <v>1.38623716070529-0.190129994433107i</v>
      </c>
      <c r="AC1969" t="str">
        <f t="shared" si="1007"/>
        <v>1.46943013606805-2.24961884485867i</v>
      </c>
      <c r="AD1969" t="str">
        <f t="shared" si="1008"/>
        <v>0.341370541293888+0.393229725019379i</v>
      </c>
      <c r="AE1969" t="str">
        <f t="shared" si="1009"/>
        <v>-0.046459353652259-0.0604163358249465i</v>
      </c>
      <c r="AF1969" t="str">
        <f t="shared" si="1010"/>
        <v>-14.6257506224099-1.82929933895412i</v>
      </c>
      <c r="AG1969" t="str">
        <f t="shared" si="1011"/>
        <v>1.0151059409248-0.0128896992542738i</v>
      </c>
      <c r="AH1969" t="str">
        <f t="shared" si="1012"/>
        <v>0.548311398998138+0.961170510303226i</v>
      </c>
      <c r="AI1969">
        <f t="shared" si="1013"/>
        <v>0.87956711136895527</v>
      </c>
      <c r="AJ1969">
        <f t="shared" si="1014"/>
        <v>60.296877808030203</v>
      </c>
      <c r="AK1969"/>
      <c r="AL1969"/>
      <c r="AM1969"/>
      <c r="AN1969"/>
    </row>
    <row r="1970" spans="1:40" x14ac:dyDescent="0.25">
      <c r="A1970"/>
      <c r="B1970">
        <f t="shared" ref="B1970:B2033" si="1015">B1969+100</f>
        <v>183600</v>
      </c>
      <c r="C1970" s="237" t="str">
        <f t="shared" si="983"/>
        <v>-2.26723935597434E-06+0.0133389023433244i</v>
      </c>
      <c r="D1970" s="208" t="str">
        <f t="shared" si="984"/>
        <v>-5.95702333917436+0.102264917965487i</v>
      </c>
      <c r="E1970" t="str">
        <f t="shared" si="985"/>
        <v>2870</v>
      </c>
      <c r="F1970" t="str">
        <f t="shared" si="986"/>
        <v>0.777000777000777</v>
      </c>
      <c r="G1970" t="str">
        <f t="shared" si="981"/>
        <v>0.777000777000777</v>
      </c>
      <c r="H1970" t="str">
        <f t="shared" si="987"/>
        <v>8.6692062684454+1.93068324764889i</v>
      </c>
      <c r="I1970" t="str">
        <f t="shared" si="988"/>
        <v>720.995513998858i</v>
      </c>
      <c r="J1970" t="str">
        <f t="shared" si="982"/>
        <v>-443.645664612772+155.934602582029i</v>
      </c>
      <c r="K1970" t="str">
        <f t="shared" si="989"/>
        <v>0.50840931320207-1.44646270882823i</v>
      </c>
      <c r="L1970" t="str">
        <f t="shared" si="990"/>
        <v>0.0419092783955229-0.100152867822681i</v>
      </c>
      <c r="M1970" t="str">
        <f t="shared" si="991"/>
        <v>0.550318591597593-1.54661557665091i</v>
      </c>
      <c r="N1970" t="str">
        <f t="shared" si="992"/>
        <v>-0.814249424448603i</v>
      </c>
      <c r="O1970" t="str">
        <f t="shared" si="993"/>
        <v>0.686414413251231-0.727210597613214i</v>
      </c>
      <c r="P1970" t="str">
        <f t="shared" si="994"/>
        <v>0.313585586748769+0.727210597613214i</v>
      </c>
      <c r="Q1970" t="str">
        <f t="shared" si="995"/>
        <v>-0.313585586748769+0.087038826835389i</v>
      </c>
      <c r="R1970" t="str">
        <f t="shared" si="996"/>
        <v>-0.330845131851828-2.41084731473796i</v>
      </c>
      <c r="S1970" t="str">
        <f t="shared" si="997"/>
        <v>0.0844568484073488i</v>
      </c>
      <c r="T1970" t="str">
        <f t="shared" si="998"/>
        <v>0.203612566194088-0.0279421371471192i</v>
      </c>
      <c r="U1970" t="str">
        <f t="shared" si="999"/>
        <v>0.0001-866.85698851795i</v>
      </c>
      <c r="V1970" t="str">
        <f t="shared" si="1000"/>
        <v>0.00002-0.0139041304981832i</v>
      </c>
      <c r="W1970" t="str">
        <f t="shared" si="1001"/>
        <v>0.0000199993584529565-0.0139039074840682i</v>
      </c>
      <c r="X1970" t="str">
        <f t="shared" si="1002"/>
        <v>0.000705531345388719-0.013868042614704i</v>
      </c>
      <c r="Y1970" t="str">
        <f t="shared" si="1003"/>
        <v>0.009+1.15359282239817i</v>
      </c>
      <c r="Z1970" t="str">
        <f t="shared" si="1004"/>
        <v>-0.145940805611669-0.00867122430204382i</v>
      </c>
      <c r="AA1970" t="str">
        <f t="shared" si="1005"/>
        <v>0.0896538798046554-10.5280942156395i</v>
      </c>
      <c r="AB1970" t="str">
        <f t="shared" si="1006"/>
        <v>1.38620862668872-0.190232028825443i</v>
      </c>
      <c r="AC1970" t="str">
        <f t="shared" si="1007"/>
        <v>1.46864056014044-2.24862007670461i</v>
      </c>
      <c r="AD1970" t="str">
        <f t="shared" si="1008"/>
        <v>0.341540880644987+0.393400310524584i</v>
      </c>
      <c r="AE1970" t="str">
        <f t="shared" si="1009"/>
        <v>-0.0464334889375961-0.0603747358302289i</v>
      </c>
      <c r="AF1970" t="str">
        <f t="shared" si="1010"/>
        <v>-14.6262296076198-1.8284183296834i</v>
      </c>
      <c r="AG1970" t="str">
        <f t="shared" si="1011"/>
        <v>1.01510400111539-0.0128890270348802i</v>
      </c>
      <c r="AH1970" t="str">
        <f t="shared" si="1012"/>
        <v>0.548098064885042+0.960511475416996i</v>
      </c>
      <c r="AI1970">
        <f t="shared" si="1013"/>
        <v>0.87424249386634678</v>
      </c>
      <c r="AJ1970">
        <f t="shared" si="1014"/>
        <v>60.289559554093401</v>
      </c>
      <c r="AK1970"/>
      <c r="AL1970"/>
      <c r="AM1970"/>
      <c r="AN1970"/>
    </row>
    <row r="1971" spans="1:40" x14ac:dyDescent="0.25">
      <c r="A1971"/>
      <c r="B1971">
        <f t="shared" si="1015"/>
        <v>183700</v>
      </c>
      <c r="C1971" s="237" t="str">
        <f t="shared" si="983"/>
        <v>-2.26477161271168E-06+0.013331641101314i</v>
      </c>
      <c r="D1971" s="208" t="str">
        <f t="shared" si="984"/>
        <v>-5.95702332025499+0.102209248443407i</v>
      </c>
      <c r="E1971" t="str">
        <f t="shared" si="985"/>
        <v>2870</v>
      </c>
      <c r="F1971" t="str">
        <f t="shared" si="986"/>
        <v>0.777000777000777</v>
      </c>
      <c r="G1971" t="str">
        <f t="shared" si="981"/>
        <v>0.777000777000777</v>
      </c>
      <c r="H1971" t="str">
        <f t="shared" si="987"/>
        <v>8.66968454766044+1.92974735357166i</v>
      </c>
      <c r="I1971" t="str">
        <f t="shared" si="988"/>
        <v>721.388213080556i</v>
      </c>
      <c r="J1971" t="str">
        <f t="shared" si="982"/>
        <v>-444.130159989112+156.019534282781i</v>
      </c>
      <c r="K1971" t="str">
        <f t="shared" si="989"/>
        <v>0.507914512207736-1.44584557699522i</v>
      </c>
      <c r="L1971" t="str">
        <f t="shared" si="990"/>
        <v>0.0418704537671731-0.100114585467595i</v>
      </c>
      <c r="M1971" t="str">
        <f t="shared" si="991"/>
        <v>0.549784965974909-1.54596016246282i</v>
      </c>
      <c r="N1971" t="str">
        <f t="shared" si="992"/>
        <v>-0.814692915420525i</v>
      </c>
      <c r="O1971" t="str">
        <f t="shared" si="993"/>
        <v>0.686091834423628-0.727514944683078i</v>
      </c>
      <c r="P1971" t="str">
        <f t="shared" si="994"/>
        <v>0.313908165576372+0.727514944683078i</v>
      </c>
      <c r="Q1971" t="str">
        <f t="shared" si="995"/>
        <v>-0.313908165576372+0.087177970737447i</v>
      </c>
      <c r="R1971" t="str">
        <f t="shared" si="996"/>
        <v>-0.330842384683527-2.40948530607659i</v>
      </c>
      <c r="S1971" t="str">
        <f t="shared" si="997"/>
        <v>0.0845028488694443i</v>
      </c>
      <c r="T1971" t="str">
        <f t="shared" si="998"/>
        <v>0.203608372672537-0.0279571240325186i</v>
      </c>
      <c r="U1971" t="str">
        <f t="shared" si="999"/>
        <v>0.0001-866.385101207922i</v>
      </c>
      <c r="V1971" t="str">
        <f t="shared" si="1000"/>
        <v>0.00002-0.013896561564869i</v>
      </c>
      <c r="W1971" t="str">
        <f t="shared" si="1001"/>
        <v>0.0000199993584529565-0.0138963386721557i</v>
      </c>
      <c r="X1971" t="str">
        <f t="shared" si="1002"/>
        <v>0.000704787003512247-0.013860530101125i</v>
      </c>
      <c r="Y1971" t="str">
        <f t="shared" si="1003"/>
        <v>0.009+1.15422114092889i</v>
      </c>
      <c r="Z1971" t="str">
        <f t="shared" si="1004"/>
        <v>-0.145780505174774-0.00865709732552626i</v>
      </c>
      <c r="AA1971" t="str">
        <f t="shared" si="1005"/>
        <v>0.0895470711360045-10.5222250319904i</v>
      </c>
      <c r="AB1971" t="str">
        <f t="shared" si="1006"/>
        <v>1.38618007689998-0.190334060592028i</v>
      </c>
      <c r="AC1971" t="str">
        <f t="shared" si="1007"/>
        <v>1.46785209117849-2.24762198191347i</v>
      </c>
      <c r="AD1971" t="str">
        <f t="shared" si="1008"/>
        <v>0.341711295357139+0.393570824875812i</v>
      </c>
      <c r="AE1971" t="str">
        <f t="shared" si="1009"/>
        <v>-0.0464076643256528-0.060333181613587i</v>
      </c>
      <c r="AF1971" t="str">
        <f t="shared" si="1010"/>
        <v>-14.6267078679154-1.82753810512825i</v>
      </c>
      <c r="AG1971" t="str">
        <f t="shared" si="1011"/>
        <v>1.01510206091237-0.0128883585124681i</v>
      </c>
      <c r="AH1971" t="str">
        <f t="shared" si="1012"/>
        <v>0.547885035506094+0.959853174777747i</v>
      </c>
      <c r="AI1971">
        <f t="shared" si="1013"/>
        <v>0.86892095097724575</v>
      </c>
      <c r="AJ1971">
        <f t="shared" si="1014"/>
        <v>60.282237469063006</v>
      </c>
      <c r="AK1971"/>
      <c r="AL1971"/>
      <c r="AM1971"/>
      <c r="AN1971"/>
    </row>
    <row r="1972" spans="1:40" x14ac:dyDescent="0.25">
      <c r="A1972"/>
      <c r="B1972">
        <f t="shared" si="1015"/>
        <v>183800</v>
      </c>
      <c r="C1972" s="237" t="str">
        <f t="shared" si="983"/>
        <v>-2.26230789622562E-06+0.0133243877605455i</v>
      </c>
      <c r="D1972" s="208" t="str">
        <f t="shared" si="984"/>
        <v>-5.95702330136649+0.102153639497516i</v>
      </c>
      <c r="E1972" t="str">
        <f t="shared" si="985"/>
        <v>2870</v>
      </c>
      <c r="F1972" t="str">
        <f t="shared" si="986"/>
        <v>0.777000777000777</v>
      </c>
      <c r="G1972" t="str">
        <f t="shared" si="981"/>
        <v>0.777000777000777</v>
      </c>
      <c r="H1972" t="str">
        <f t="shared" si="987"/>
        <v>8.67016210336269+1.92881230384984i</v>
      </c>
      <c r="I1972" t="str">
        <f t="shared" si="988"/>
        <v>721.780912162255i</v>
      </c>
      <c r="J1972" t="str">
        <f t="shared" si="982"/>
        <v>-444.614919179977+156.104465983534i</v>
      </c>
      <c r="K1972" t="str">
        <f t="shared" si="989"/>
        <v>0.507420404744836-1.44522887813917i</v>
      </c>
      <c r="L1972" t="str">
        <f t="shared" si="990"/>
        <v>0.0418316799244008-0.100076323540787i</v>
      </c>
      <c r="M1972" t="str">
        <f t="shared" si="991"/>
        <v>0.549252084669237-1.54530520167996i</v>
      </c>
      <c r="N1972" t="str">
        <f t="shared" si="992"/>
        <v>-0.815136406392446i</v>
      </c>
      <c r="O1972" t="str">
        <f t="shared" si="993"/>
        <v>0.685769120652575-0.727819148662217i</v>
      </c>
      <c r="P1972" t="str">
        <f t="shared" si="994"/>
        <v>0.314230879347425+0.727819148662217i</v>
      </c>
      <c r="Q1972" t="str">
        <f t="shared" si="995"/>
        <v>-0.314230879347425+0.087317257730229i</v>
      </c>
      <c r="R1972" t="str">
        <f t="shared" si="996"/>
        <v>-0.33083963594017-2.40812475206912i</v>
      </c>
      <c r="S1972" t="str">
        <f t="shared" si="997"/>
        <v>0.0845488493315397i</v>
      </c>
      <c r="T1972" t="str">
        <f t="shared" si="998"/>
        <v>0.203604176834243-0.0279721105320069i</v>
      </c>
      <c r="U1972" t="str">
        <f t="shared" si="999"/>
        <v>0.0001-865.913727377013i</v>
      </c>
      <c r="V1972" t="str">
        <f t="shared" si="1000"/>
        <v>0.00002-0.0138890008676085i</v>
      </c>
      <c r="W1972" t="str">
        <f t="shared" si="1001"/>
        <v>0.0000199993584529565-0.0138887780961648i</v>
      </c>
      <c r="X1972" t="str">
        <f t="shared" si="1002"/>
        <v>0.00070404387228657-0.0138530257024267i</v>
      </c>
      <c r="Y1972" t="str">
        <f t="shared" si="1003"/>
        <v>0.009+1.15484945945961i</v>
      </c>
      <c r="Z1972" t="str">
        <f t="shared" si="1004"/>
        <v>-0.145620469484048-0.0086430015031175i</v>
      </c>
      <c r="AA1972" t="str">
        <f t="shared" si="1005"/>
        <v>0.08944045721292-10.5163624625604i</v>
      </c>
      <c r="AB1972" t="str">
        <f t="shared" si="1006"/>
        <v>1.38615151133869-0.190436089731304i</v>
      </c>
      <c r="AC1972" t="str">
        <f t="shared" si="1007"/>
        <v>1.46706472722081-2.24662456006939i</v>
      </c>
      <c r="AD1972" t="str">
        <f t="shared" si="1008"/>
        <v>0.341881785402777+0.393741268041546i</v>
      </c>
      <c r="AE1972" t="str">
        <f t="shared" si="1009"/>
        <v>-0.0463818797268749-0.0602916730925795i</v>
      </c>
      <c r="AF1972" t="str">
        <f t="shared" si="1010"/>
        <v>-14.6271854047292-1.82665866435232i</v>
      </c>
      <c r="AG1972" t="str">
        <f t="shared" si="1011"/>
        <v>1.0151001203149-0.0128876936796925i</v>
      </c>
      <c r="AH1972" t="str">
        <f t="shared" si="1012"/>
        <v>0.547672310202141+0.959195607057174i</v>
      </c>
      <c r="AI1972">
        <f t="shared" si="1013"/>
        <v>0.86360247867769879</v>
      </c>
      <c r="AJ1972">
        <f t="shared" si="1014"/>
        <v>60.27491155734463</v>
      </c>
      <c r="AK1972"/>
      <c r="AL1972"/>
      <c r="AM1972"/>
      <c r="AN1972"/>
    </row>
    <row r="1973" spans="1:40" x14ac:dyDescent="0.25">
      <c r="A1973"/>
      <c r="B1973">
        <f t="shared" si="1015"/>
        <v>183900</v>
      </c>
      <c r="C1973" s="237" t="str">
        <f t="shared" si="983"/>
        <v>-2.25984819775991E-06+0.0133171423081296i</v>
      </c>
      <c r="D1973" s="208" t="str">
        <f t="shared" si="984"/>
        <v>-5.95702328250881+0.102098091028994i</v>
      </c>
      <c r="E1973" t="str">
        <f t="shared" si="985"/>
        <v>2870</v>
      </c>
      <c r="F1973" t="str">
        <f t="shared" si="986"/>
        <v>0.777000777000777</v>
      </c>
      <c r="G1973" t="str">
        <f t="shared" si="981"/>
        <v>0.777000777000777</v>
      </c>
      <c r="H1973" t="str">
        <f t="shared" si="987"/>
        <v>8.67063893698099+1.92787809744955i</v>
      </c>
      <c r="I1973" t="str">
        <f t="shared" si="988"/>
        <v>722.173611243954i</v>
      </c>
      <c r="J1973" t="str">
        <f t="shared" si="982"/>
        <v>-445.099942185369+156.189397684287i</v>
      </c>
      <c r="K1973" t="str">
        <f t="shared" si="989"/>
        <v>0.506926989575331-1.44461261197937i</v>
      </c>
      <c r="L1973" t="str">
        <f t="shared" si="990"/>
        <v>0.0417929567848155-0.100038082043349i</v>
      </c>
      <c r="M1973" t="str">
        <f t="shared" si="991"/>
        <v>0.548719946360147-1.54465069402272i</v>
      </c>
      <c r="N1973" t="str">
        <f t="shared" si="992"/>
        <v>-0.815579897364368i</v>
      </c>
      <c r="O1973" t="str">
        <f t="shared" si="993"/>
        <v>0.685446272001543-0.728123209490802i</v>
      </c>
      <c r="P1973" t="str">
        <f t="shared" si="994"/>
        <v>0.314553727998457+0.728123209490802i</v>
      </c>
      <c r="Q1973" t="str">
        <f t="shared" si="995"/>
        <v>-0.314553727998457+0.087456687873566i</v>
      </c>
      <c r="R1973" t="str">
        <f t="shared" si="996"/>
        <v>-0.330836885621637-2.4067656503419i</v>
      </c>
      <c r="S1973" t="str">
        <f t="shared" si="997"/>
        <v>0.0845948497936353i</v>
      </c>
      <c r="T1973" t="str">
        <f t="shared" si="998"/>
        <v>0.203599978679154-0.0279870966453565i</v>
      </c>
      <c r="U1973" t="str">
        <f t="shared" si="999"/>
        <v>0.0001-865.442866187574i</v>
      </c>
      <c r="V1973" t="str">
        <f t="shared" si="1000"/>
        <v>0.00002-0.013881448392966i</v>
      </c>
      <c r="W1973" t="str">
        <f t="shared" si="1001"/>
        <v>0.0000199993584529566-0.0138812257426602i</v>
      </c>
      <c r="X1973" t="str">
        <f t="shared" si="1002"/>
        <v>0.000703301949089806-0.0138455294055007i</v>
      </c>
      <c r="Y1973" t="str">
        <f t="shared" si="1003"/>
        <v>0.009+1.15547777799033i</v>
      </c>
      <c r="Z1973" t="str">
        <f t="shared" si="1004"/>
        <v>-0.145460697955134-0.00862893674847841i</v>
      </c>
      <c r="AA1973" t="str">
        <f t="shared" si="1005"/>
        <v>0.0893340375550323-10.5105064960572i</v>
      </c>
      <c r="AB1973" t="str">
        <f t="shared" si="1006"/>
        <v>1.3861229300045-0.190538116241721i</v>
      </c>
      <c r="AC1973" t="str">
        <f t="shared" si="1007"/>
        <v>1.46627846631008-2.24562781075598i</v>
      </c>
      <c r="AD1973" t="str">
        <f t="shared" si="1008"/>
        <v>0.342052350754325+0.393911639990289i</v>
      </c>
      <c r="AE1973" t="str">
        <f t="shared" si="1009"/>
        <v>-0.0463561350519527-0.0602502101849662i</v>
      </c>
      <c r="AF1973" t="str">
        <f t="shared" si="1010"/>
        <v>-14.6276622194898-1.82578000642056i</v>
      </c>
      <c r="AG1973" t="str">
        <f t="shared" si="1011"/>
        <v>1.01509817932211-0.0128870325292241i</v>
      </c>
      <c r="AH1973" t="str">
        <f t="shared" si="1012"/>
        <v>0.547459888315715+0.958538770930207i</v>
      </c>
      <c r="AI1973">
        <f t="shared" si="1013"/>
        <v>0.85828707295100037</v>
      </c>
      <c r="AJ1973">
        <f t="shared" si="1014"/>
        <v>60.267581823339299</v>
      </c>
      <c r="AK1973"/>
      <c r="AL1973"/>
      <c r="AM1973"/>
      <c r="AN1973"/>
    </row>
    <row r="1974" spans="1:40" x14ac:dyDescent="0.25">
      <c r="A1974"/>
      <c r="B1974">
        <f t="shared" si="1015"/>
        <v>184000</v>
      </c>
      <c r="C1974" s="237" t="str">
        <f t="shared" si="983"/>
        <v>-0.0000022573925085821+0.0133099047312047i</v>
      </c>
      <c r="D1974" s="208" t="str">
        <f t="shared" si="984"/>
        <v>-5.95702326368186+0.102042602939236i</v>
      </c>
      <c r="E1974" t="str">
        <f t="shared" si="985"/>
        <v>2870</v>
      </c>
      <c r="F1974" t="str">
        <f t="shared" si="986"/>
        <v>0.777000777000777</v>
      </c>
      <c r="G1974" t="str">
        <f t="shared" si="981"/>
        <v>0.777000777000777</v>
      </c>
      <c r="H1974" t="str">
        <f t="shared" si="987"/>
        <v>8.67111504994067+1.92694473333826i</v>
      </c>
      <c r="I1974" t="str">
        <f t="shared" si="988"/>
        <v>722.566310325652i</v>
      </c>
      <c r="J1974" t="str">
        <f t="shared" si="982"/>
        <v>-445.585229005285+156.27432938504i</v>
      </c>
      <c r="K1974" t="str">
        <f t="shared" si="989"/>
        <v>0.506434265463813-1.44399677823489i</v>
      </c>
      <c r="L1974" t="str">
        <f t="shared" si="990"/>
        <v>0.0417542842661789-0.0999998609763131i</v>
      </c>
      <c r="M1974" t="str">
        <f t="shared" si="991"/>
        <v>0.548188549729992-1.5439966392112i</v>
      </c>
      <c r="N1974" t="str">
        <f t="shared" si="992"/>
        <v>-0.81602338833629i</v>
      </c>
      <c r="O1974" t="str">
        <f t="shared" si="993"/>
        <v>0.685123288534033-0.728427127109028i</v>
      </c>
      <c r="P1974" t="str">
        <f t="shared" si="994"/>
        <v>0.314876711465967+0.728427127109028i</v>
      </c>
      <c r="Q1974" t="str">
        <f t="shared" si="995"/>
        <v>-0.314876711465967+0.0875962612272619i</v>
      </c>
      <c r="R1974" t="str">
        <f t="shared" si="996"/>
        <v>-0.330834133727791-2.40540799852645i</v>
      </c>
      <c r="S1974" t="str">
        <f t="shared" si="997"/>
        <v>0.0846408502557309i</v>
      </c>
      <c r="T1974" t="str">
        <f t="shared" si="998"/>
        <v>0.203595778207215-0.0280020823723384i</v>
      </c>
      <c r="U1974" t="str">
        <f t="shared" si="999"/>
        <v>0.0001-864.972516803782i</v>
      </c>
      <c r="V1974" t="str">
        <f t="shared" si="1000"/>
        <v>0.00002-0.013873904127535i</v>
      </c>
      <c r="W1974" t="str">
        <f t="shared" si="1001"/>
        <v>0.0000199993584529565-0.0138736815982352i</v>
      </c>
      <c r="X1974" t="str">
        <f t="shared" si="1002"/>
        <v>0.000702561231307103-0.0138380411972659i</v>
      </c>
      <c r="Y1974" t="str">
        <f t="shared" si="1003"/>
        <v>0.009+1.15610609652104i</v>
      </c>
      <c r="Z1974" t="str">
        <f t="shared" si="1004"/>
        <v>-0.145301190005287-0.00861490297555776i</v>
      </c>
      <c r="AA1974" t="str">
        <f t="shared" si="1005"/>
        <v>0.0892278116834743-10.5046571212153i</v>
      </c>
      <c r="AB1974" t="str">
        <f t="shared" si="1006"/>
        <v>1.38609433289702-0.190640140121719i</v>
      </c>
      <c r="AC1974" t="str">
        <f t="shared" si="1007"/>
        <v>1.46549330649309-2.24463173355634i</v>
      </c>
      <c r="AD1974" t="str">
        <f t="shared" si="1008"/>
        <v>0.342222991384183+0.394081940690542i</v>
      </c>
      <c r="AE1974" t="str">
        <f t="shared" si="1009"/>
        <v>-0.0463304302118223-0.0602087928087085i</v>
      </c>
      <c r="AF1974" t="str">
        <f t="shared" si="1010"/>
        <v>-14.6281383136225-1.82490213039902i</v>
      </c>
      <c r="AG1974" t="str">
        <f t="shared" si="1011"/>
        <v>1.01509623793315-0.0128863750537503i</v>
      </c>
      <c r="AH1974" t="str">
        <f t="shared" si="1012"/>
        <v>0.54724776919107+0.957882665074997i</v>
      </c>
      <c r="AI1974">
        <f t="shared" si="1013"/>
        <v>0.85297472978782318</v>
      </c>
      <c r="AJ1974">
        <f t="shared" si="1014"/>
        <v>60.260248271441363</v>
      </c>
      <c r="AK1974"/>
      <c r="AL1974"/>
      <c r="AM1974"/>
      <c r="AN1974"/>
    </row>
    <row r="1975" spans="1:40" x14ac:dyDescent="0.25">
      <c r="A1975"/>
      <c r="B1975">
        <f t="shared" si="1015"/>
        <v>184100</v>
      </c>
      <c r="C1975" s="237" t="str">
        <f t="shared" si="983"/>
        <v>-2.25494081998342E-06+0.0133026750169373i</v>
      </c>
      <c r="D1975" s="208" t="str">
        <f t="shared" si="984"/>
        <v>-5.95702324488558+0.101987175129853i</v>
      </c>
      <c r="E1975" t="str">
        <f t="shared" si="985"/>
        <v>2870</v>
      </c>
      <c r="F1975" t="str">
        <f t="shared" si="986"/>
        <v>0.777000777000777</v>
      </c>
      <c r="G1975" t="str">
        <f t="shared" si="981"/>
        <v>0.777000777000777</v>
      </c>
      <c r="H1975" t="str">
        <f t="shared" si="987"/>
        <v>8.67159044366367+1.92601221048487i</v>
      </c>
      <c r="I1975" t="str">
        <f t="shared" si="988"/>
        <v>722.959009407351i</v>
      </c>
      <c r="J1975" t="str">
        <f t="shared" si="982"/>
        <v>-446.070779639728+156.359261085792i</v>
      </c>
      <c r="K1975" t="str">
        <f t="shared" si="989"/>
        <v>0.505942231177468-1.44338137662448i</v>
      </c>
      <c r="L1975" t="str">
        <f t="shared" si="990"/>
        <v>0.0417156622864039-0.0999616603406416i</v>
      </c>
      <c r="M1975" t="str">
        <f t="shared" si="991"/>
        <v>0.547657893463872-1.54334303696512i</v>
      </c>
      <c r="N1975" t="str">
        <f t="shared" si="992"/>
        <v>-0.816466879308212i</v>
      </c>
      <c r="O1975" t="str">
        <f t="shared" si="993"/>
        <v>0.684800170313571-0.728730901457118i</v>
      </c>
      <c r="P1975" t="str">
        <f t="shared" si="994"/>
        <v>0.315199829686429+0.728730901457118i</v>
      </c>
      <c r="Q1975" t="str">
        <f t="shared" si="995"/>
        <v>-0.315199829686429+0.087735977851094i</v>
      </c>
      <c r="R1975" t="str">
        <f t="shared" si="996"/>
        <v>-0.330831380258488-2.40405179425942i</v>
      </c>
      <c r="S1975" t="str">
        <f t="shared" si="997"/>
        <v>0.0846868507178263i</v>
      </c>
      <c r="T1975" t="str">
        <f t="shared" si="998"/>
        <v>0.20359157541837-0.028017067712723i</v>
      </c>
      <c r="U1975" t="str">
        <f t="shared" si="999"/>
        <v>0.0001-864.502678391611i</v>
      </c>
      <c r="V1975" t="str">
        <f t="shared" si="1000"/>
        <v>0.00002-0.0138663680579383i</v>
      </c>
      <c r="W1975" t="str">
        <f t="shared" si="1001"/>
        <v>0.0000199993584529565-0.0138661456495131i</v>
      </c>
      <c r="X1975" t="str">
        <f t="shared" si="1002"/>
        <v>0.000701821716330758-0.0138305610646705i</v>
      </c>
      <c r="Y1975" t="str">
        <f t="shared" si="1003"/>
        <v>0.009+1.15673441505176i</v>
      </c>
      <c r="Z1975" t="str">
        <f t="shared" si="1004"/>
        <v>-0.145141945053379-0.00860090009859175i</v>
      </c>
      <c r="AA1975" t="str">
        <f t="shared" si="1005"/>
        <v>0.0891217791208592-10.4988143267942i</v>
      </c>
      <c r="AB1975" t="str">
        <f t="shared" si="1006"/>
        <v>1.3860657200159-0.190742161369736i</v>
      </c>
      <c r="AC1975" t="str">
        <f t="shared" si="1007"/>
        <v>1.46470924582073-2.24363632805308i</v>
      </c>
      <c r="AD1975" t="str">
        <f t="shared" si="1008"/>
        <v>0.34239370726474+0.39425217011082i</v>
      </c>
      <c r="AE1975" t="str">
        <f t="shared" si="1009"/>
        <v>-0.0463047651176657-0.0601674208819708i</v>
      </c>
      <c r="AF1975" t="str">
        <f t="shared" si="1010"/>
        <v>-14.6286136885492-1.82402503535502i</v>
      </c>
      <c r="AG1975" t="str">
        <f t="shared" si="1011"/>
        <v>1.01509429614718-0.012885721245974i</v>
      </c>
      <c r="AH1975" t="str">
        <f t="shared" si="1012"/>
        <v>0.547035952174175+0.957227288172953i</v>
      </c>
      <c r="AI1975">
        <f t="shared" si="1013"/>
        <v>0.84766544518649489</v>
      </c>
      <c r="AJ1975">
        <f t="shared" si="1014"/>
        <v>60.252910906039894</v>
      </c>
      <c r="AK1975"/>
      <c r="AL1975"/>
      <c r="AM1975"/>
      <c r="AN1975"/>
    </row>
    <row r="1976" spans="1:40" x14ac:dyDescent="0.25">
      <c r="A1976"/>
      <c r="B1976">
        <f t="shared" si="1015"/>
        <v>184200</v>
      </c>
      <c r="C1976" s="237" t="str">
        <f t="shared" si="983"/>
        <v>-2.25249312327883E-06+0.013295453152522i</v>
      </c>
      <c r="D1976" s="208" t="str">
        <f t="shared" si="984"/>
        <v>-5.9570232261199+0.101931807502669i</v>
      </c>
      <c r="E1976" t="str">
        <f t="shared" si="985"/>
        <v>2870</v>
      </c>
      <c r="F1976" t="str">
        <f t="shared" si="986"/>
        <v>0.777000777000777</v>
      </c>
      <c r="G1976" t="str">
        <f t="shared" si="981"/>
        <v>0.777000777000777</v>
      </c>
      <c r="H1976" t="str">
        <f t="shared" si="987"/>
        <v>8.67206511956849+1.92508052785972i</v>
      </c>
      <c r="I1976" t="str">
        <f t="shared" si="988"/>
        <v>723.35170848905i</v>
      </c>
      <c r="J1976" t="str">
        <f t="shared" si="982"/>
        <v>-446.556594088696+156.444192786545i</v>
      </c>
      <c r="K1976" t="str">
        <f t="shared" si="989"/>
        <v>0.5054508854861-1.4427664068666i</v>
      </c>
      <c r="L1976" t="str">
        <f t="shared" si="990"/>
        <v>0.0416770907635542-0.0999234801372334i</v>
      </c>
      <c r="M1976" t="str">
        <f t="shared" si="991"/>
        <v>0.547127976249654-1.54268988700383i</v>
      </c>
      <c r="N1976" t="str">
        <f t="shared" si="992"/>
        <v>-0.816910370280134i</v>
      </c>
      <c r="O1976" t="str">
        <f t="shared" si="993"/>
        <v>0.684476917403708-0.729034532475326i</v>
      </c>
      <c r="P1976" t="str">
        <f t="shared" si="994"/>
        <v>0.315523082596292+0.729034532475326i</v>
      </c>
      <c r="Q1976" t="str">
        <f t="shared" si="995"/>
        <v>-0.315523082596292+0.087875837804808i</v>
      </c>
      <c r="R1976" t="str">
        <f t="shared" si="996"/>
        <v>-0.330828625213614-2.4026970351826i</v>
      </c>
      <c r="S1976" t="str">
        <f t="shared" si="997"/>
        <v>0.0847328511799219i</v>
      </c>
      <c r="T1976" t="str">
        <f t="shared" si="998"/>
        <v>0.203587370312567-0.0280320526662833i</v>
      </c>
      <c r="U1976" t="str">
        <f t="shared" si="999"/>
        <v>0.0001-864.033350118867i</v>
      </c>
      <c r="V1976" t="str">
        <f t="shared" si="1000"/>
        <v>0.00002-0.0138588401708276i</v>
      </c>
      <c r="W1976" t="str">
        <f t="shared" si="1001"/>
        <v>0.0000199993584529565-0.0138586178831459i</v>
      </c>
      <c r="X1976" t="str">
        <f t="shared" si="1002"/>
        <v>0.000701083401560076-0.0138230889946902i</v>
      </c>
      <c r="Y1976" t="str">
        <f t="shared" si="1003"/>
        <v>0.009+1.15736273358248i</v>
      </c>
      <c r="Z1976" t="str">
        <f t="shared" si="1004"/>
        <v>-0.14498296251989-0.00858692803210267i</v>
      </c>
      <c r="AA1976" t="str">
        <f t="shared" si="1005"/>
        <v>0.0890159393912936-10.4929781015797i</v>
      </c>
      <c r="AB1976" t="str">
        <f t="shared" si="1006"/>
        <v>1.38603709136075-0.190844179984226i</v>
      </c>
      <c r="AC1976" t="str">
        <f t="shared" si="1007"/>
        <v>1.46392628234796-2.24264159382823i</v>
      </c>
      <c r="AD1976" t="str">
        <f t="shared" si="1008"/>
        <v>0.342564498368379+0.39442232821964i</v>
      </c>
      <c r="AE1976" t="str">
        <f t="shared" si="1009"/>
        <v>-0.0462791396809112-0.0601260943231185i</v>
      </c>
      <c r="AF1976" t="str">
        <f t="shared" si="1010"/>
        <v>-14.6290883456884-1.82314872035705i</v>
      </c>
      <c r="AG1976" t="str">
        <f t="shared" si="1011"/>
        <v>1.01509235396333-0.0128850710986147i</v>
      </c>
      <c r="AH1976" t="str">
        <f t="shared" si="1012"/>
        <v>0.546824436612756+0.956572638908741i</v>
      </c>
      <c r="AI1976">
        <f t="shared" si="1013"/>
        <v>0.84235921515325307</v>
      </c>
      <c r="AJ1976">
        <f t="shared" si="1014"/>
        <v>60.245569731516717</v>
      </c>
      <c r="AK1976"/>
      <c r="AL1976"/>
      <c r="AM1976"/>
      <c r="AN1976"/>
    </row>
    <row r="1977" spans="1:40" x14ac:dyDescent="0.25">
      <c r="A1977"/>
      <c r="B1977">
        <f t="shared" si="1015"/>
        <v>184300</v>
      </c>
      <c r="C1977" s="237" t="str">
        <f t="shared" si="983"/>
        <v>-2.25004940980674E-06+0.0132882391251808i</v>
      </c>
      <c r="D1977" s="208" t="str">
        <f t="shared" si="984"/>
        <v>-5.95702320738477+0.10187649995972i</v>
      </c>
      <c r="E1977" t="str">
        <f t="shared" si="985"/>
        <v>2870</v>
      </c>
      <c r="F1977" t="str">
        <f t="shared" si="986"/>
        <v>0.777000777000777</v>
      </c>
      <c r="G1977" t="str">
        <f t="shared" si="981"/>
        <v>0.777000777000777</v>
      </c>
      <c r="H1977" t="str">
        <f t="shared" si="987"/>
        <v>8.67253907907022+1.92414968443456i</v>
      </c>
      <c r="I1977" t="str">
        <f t="shared" si="988"/>
        <v>723.744407570749i</v>
      </c>
      <c r="J1977" t="str">
        <f t="shared" si="982"/>
        <v>-447.04267235219+156.529124487298i</v>
      </c>
      <c r="K1977" t="str">
        <f t="shared" si="989"/>
        <v>0.504960227162097-1.44215186867943i</v>
      </c>
      <c r="L1977" t="str">
        <f t="shared" si="990"/>
        <v>0.0416385696158452-0.0998853203669232i</v>
      </c>
      <c r="M1977" t="str">
        <f t="shared" si="991"/>
        <v>0.546598796777942-1.54203718904635i</v>
      </c>
      <c r="N1977" t="str">
        <f t="shared" si="992"/>
        <v>-0.817353861252056i</v>
      </c>
      <c r="O1977" t="str">
        <f t="shared" si="993"/>
        <v>0.684153529868024-0.729338020103932i</v>
      </c>
      <c r="P1977" t="str">
        <f t="shared" si="994"/>
        <v>0.315846470131976+0.729338020103932i</v>
      </c>
      <c r="Q1977" t="str">
        <f t="shared" si="995"/>
        <v>-0.315846470131976+0.088015841148124i</v>
      </c>
      <c r="R1977" t="str">
        <f t="shared" si="996"/>
        <v>-0.330825868593027-2.4013437189429i</v>
      </c>
      <c r="S1977" t="str">
        <f t="shared" si="997"/>
        <v>0.0847788516420173i</v>
      </c>
      <c r="T1977" t="str">
        <f t="shared" si="998"/>
        <v>0.20358316288975-0.0280470372327897i</v>
      </c>
      <c r="U1977" t="str">
        <f t="shared" si="999"/>
        <v>0.0001-863.564531155155i</v>
      </c>
      <c r="V1977" t="str">
        <f t="shared" si="1000"/>
        <v>0.00002-0.0138513204528836i</v>
      </c>
      <c r="W1977" t="str">
        <f t="shared" si="1001"/>
        <v>0.0000199993584529566-0.0138510982858142i</v>
      </c>
      <c r="X1977" t="str">
        <f t="shared" si="1002"/>
        <v>0.000700346284401347-0.0138156249743281i</v>
      </c>
      <c r="Y1977" t="str">
        <f t="shared" si="1003"/>
        <v>0.009+1.1579910521132i</v>
      </c>
      <c r="Z1977" t="str">
        <f t="shared" si="1004"/>
        <v>-0.144824241826889-0.00857298669089695i</v>
      </c>
      <c r="AA1977" t="str">
        <f t="shared" si="1005"/>
        <v>0.0889102920203579-10.4871484343832i</v>
      </c>
      <c r="AB1977" t="str">
        <f t="shared" si="1006"/>
        <v>1.38600844693122-0.190946195963625i</v>
      </c>
      <c r="AC1977" t="str">
        <f t="shared" si="1007"/>
        <v>1.46314441413383-2.24164753046336i</v>
      </c>
      <c r="AD1977" t="str">
        <f t="shared" si="1008"/>
        <v>0.342735364667467+0.394592414985533i</v>
      </c>
      <c r="AE1977" t="str">
        <f t="shared" si="1009"/>
        <v>-0.0462535538132283-0.0600848130507148i</v>
      </c>
      <c r="AF1977" t="str">
        <f t="shared" si="1010"/>
        <v>-14.629562286455-1.82227318447484i</v>
      </c>
      <c r="AG1977" t="str">
        <f t="shared" si="1011"/>
        <v>1.01509041138078-0.012884424604408i</v>
      </c>
      <c r="AH1977" t="str">
        <f t="shared" si="1012"/>
        <v>0.546613221856177+0.955918715970148i</v>
      </c>
      <c r="AI1977">
        <f t="shared" si="1013"/>
        <v>0.83705603570089437</v>
      </c>
      <c r="AJ1977">
        <f t="shared" si="1014"/>
        <v>60.238224752248314</v>
      </c>
      <c r="AK1977"/>
      <c r="AL1977"/>
      <c r="AM1977"/>
      <c r="AN1977"/>
    </row>
    <row r="1978" spans="1:40" x14ac:dyDescent="0.25">
      <c r="A1978"/>
      <c r="B1978">
        <f t="shared" si="1015"/>
        <v>184400</v>
      </c>
      <c r="C1978" s="237" t="str">
        <f t="shared" si="983"/>
        <v>-2.24760967092907E-06+0.0132810329221635i</v>
      </c>
      <c r="D1978" s="208" t="str">
        <f t="shared" si="984"/>
        <v>-5.9570231886801+0.101821252403254i</v>
      </c>
      <c r="E1978" t="str">
        <f t="shared" si="985"/>
        <v>2870</v>
      </c>
      <c r="F1978" t="str">
        <f t="shared" si="986"/>
        <v>0.777000777000777</v>
      </c>
      <c r="G1978" t="str">
        <f t="shared" si="981"/>
        <v>0.777000777000777</v>
      </c>
      <c r="H1978" t="str">
        <f t="shared" si="987"/>
        <v>8.67301232358052+1.92321967918252i</v>
      </c>
      <c r="I1978" t="str">
        <f t="shared" si="988"/>
        <v>724.137106652447i</v>
      </c>
      <c r="J1978" t="str">
        <f t="shared" si="982"/>
        <v>-447.529014430209+156.61405618805i</v>
      </c>
      <c r="K1978" t="str">
        <f t="shared" si="989"/>
        <v>0.504470254980438-1.44153776178091i</v>
      </c>
      <c r="L1978" t="str">
        <f t="shared" si="990"/>
        <v>0.0416000987616421-0.0998471810304801i</v>
      </c>
      <c r="M1978" t="str">
        <f t="shared" si="991"/>
        <v>0.54607035374208-1.54138494281139i</v>
      </c>
      <c r="N1978" t="str">
        <f t="shared" si="992"/>
        <v>-0.817797352223978i</v>
      </c>
      <c r="O1978" t="str">
        <f t="shared" si="993"/>
        <v>0.683830007770123-0.729641364283244i</v>
      </c>
      <c r="P1978" t="str">
        <f t="shared" si="994"/>
        <v>0.316169992229877+0.729641364283244i</v>
      </c>
      <c r="Q1978" t="str">
        <f t="shared" si="995"/>
        <v>-0.316169992229877+0.088155987940734i</v>
      </c>
      <c r="R1978" t="str">
        <f t="shared" si="996"/>
        <v>-0.330823110396596-2.39999184319231i</v>
      </c>
      <c r="S1978" t="str">
        <f t="shared" si="997"/>
        <v>0.0848248521041129i</v>
      </c>
      <c r="T1978" t="str">
        <f t="shared" si="998"/>
        <v>0.203578953149865-0.0280620214120139i</v>
      </c>
      <c r="U1978" t="str">
        <f t="shared" si="999"/>
        <v>0.0001-863.09622067188i</v>
      </c>
      <c r="V1978" t="str">
        <f t="shared" si="1000"/>
        <v>0.00002-0.0138438088908159i</v>
      </c>
      <c r="W1978" t="str">
        <f t="shared" si="1001"/>
        <v>0.0000199993584529566-0.0138435868442282i</v>
      </c>
      <c r="X1978" t="str">
        <f t="shared" si="1002"/>
        <v>0.000699610362267927-0.0138081689906161i</v>
      </c>
      <c r="Y1978" t="str">
        <f t="shared" si="1003"/>
        <v>0.009+1.15861937064392i</v>
      </c>
      <c r="Z1978" t="str">
        <f t="shared" si="1004"/>
        <v>-0.144665782398052-0.00855907599006556i</v>
      </c>
      <c r="AA1978" t="str">
        <f t="shared" si="1005"/>
        <v>0.0888048365351071-10.4813253140418i</v>
      </c>
      <c r="AB1978" t="str">
        <f t="shared" si="1006"/>
        <v>1.38597978672692-0.191048209306381i</v>
      </c>
      <c r="AC1978" t="str">
        <f t="shared" si="1007"/>
        <v>1.46236363924141-2.24065413753954i</v>
      </c>
      <c r="AD1978" t="str">
        <f t="shared" si="1008"/>
        <v>0.342906306134347+0.394762430377034i</v>
      </c>
      <c r="AE1978" t="str">
        <f t="shared" si="1009"/>
        <v>-0.0462280074265313-0.0600435769835268i</v>
      </c>
      <c r="AF1978" t="str">
        <f t="shared" si="1010"/>
        <v>-14.6300355122606-1.82139842677927i</v>
      </c>
      <c r="AG1978" t="str">
        <f t="shared" si="1011"/>
        <v>1.01508846839868-0.012883781756105i</v>
      </c>
      <c r="AH1978" t="str">
        <f t="shared" si="1012"/>
        <v>0.546402307255546+0.955265518048268i</v>
      </c>
      <c r="AI1978">
        <f t="shared" si="1013"/>
        <v>0.83175590285054746</v>
      </c>
      <c r="AJ1978">
        <f t="shared" si="1014"/>
        <v>60.23087597260583</v>
      </c>
      <c r="AK1978"/>
      <c r="AL1978"/>
      <c r="AM1978"/>
      <c r="AN1978"/>
    </row>
    <row r="1979" spans="1:40" x14ac:dyDescent="0.25">
      <c r="A1979"/>
      <c r="B1979">
        <f t="shared" si="1015"/>
        <v>184500</v>
      </c>
      <c r="C1979" s="237" t="str">
        <f t="shared" si="983"/>
        <v>-2.24517389803112E-06+0.0132738345307477i</v>
      </c>
      <c r="D1979" s="208" t="str">
        <f t="shared" si="984"/>
        <v>-5.95702317000584+0.101766064735732i</v>
      </c>
      <c r="E1979" t="str">
        <f t="shared" si="985"/>
        <v>2870</v>
      </c>
      <c r="F1979" t="str">
        <f t="shared" si="986"/>
        <v>0.777000777000777</v>
      </c>
      <c r="G1979" t="str">
        <f t="shared" si="981"/>
        <v>0.777000777000777</v>
      </c>
      <c r="H1979" t="str">
        <f t="shared" si="987"/>
        <v>8.67348485450767+1.92229051107818i</v>
      </c>
      <c r="I1979" t="str">
        <f t="shared" si="988"/>
        <v>724.529805734146i</v>
      </c>
      <c r="J1979" t="str">
        <f t="shared" si="982"/>
        <v>-448.015620322754+156.698987888803i</v>
      </c>
      <c r="K1979" t="str">
        <f t="shared" si="989"/>
        <v>0.503980967718694-1.44092408588866i</v>
      </c>
      <c r="L1979" t="str">
        <f t="shared" si="990"/>
        <v>0.0415616781194605-0.0998090621286095i</v>
      </c>
      <c r="M1979" t="str">
        <f t="shared" si="991"/>
        <v>0.545542645838155-1.54073314801727i</v>
      </c>
      <c r="N1979" t="str">
        <f t="shared" si="992"/>
        <v>-0.8182408431959i</v>
      </c>
      <c r="O1979" t="str">
        <f t="shared" si="993"/>
        <v>0.683506351173638-0.729944564953599i</v>
      </c>
      <c r="P1979" t="str">
        <f t="shared" si="994"/>
        <v>0.316493648826362+0.729944564953599i</v>
      </c>
      <c r="Q1979" t="str">
        <f t="shared" si="995"/>
        <v>-0.316493648826362+0.0882962782423009i</v>
      </c>
      <c r="R1979" t="str">
        <f t="shared" si="996"/>
        <v>-0.330820350624182-2.39864140558796i</v>
      </c>
      <c r="S1979" t="str">
        <f t="shared" si="997"/>
        <v>0.0848708525662083i</v>
      </c>
      <c r="T1979" t="str">
        <f t="shared" si="998"/>
        <v>0.203574741092858-0.0280770052037263i</v>
      </c>
      <c r="U1979" t="str">
        <f t="shared" si="999"/>
        <v>0.0001-862.628417842254i</v>
      </c>
      <c r="V1979" t="str">
        <f t="shared" si="1000"/>
        <v>0.00002-0.0138363054713628i</v>
      </c>
      <c r="W1979" t="str">
        <f t="shared" si="1001"/>
        <v>0.0000199993584529565-0.013836083545126i</v>
      </c>
      <c r="X1979" t="str">
        <f t="shared" si="1002"/>
        <v>0.000698875632580055-0.0138007210306128i</v>
      </c>
      <c r="Y1979" t="str">
        <f t="shared" si="1003"/>
        <v>0.009+1.15924768917463i</v>
      </c>
      <c r="Z1979" t="str">
        <f t="shared" si="1004"/>
        <v>-0.14450758365863-0.00854519584498102i</v>
      </c>
      <c r="AA1979" t="str">
        <f t="shared" si="1005"/>
        <v>0.0886995724640627-10.475508729418i</v>
      </c>
      <c r="AB1979" t="str">
        <f t="shared" si="1006"/>
        <v>1.38595111074749-0.191150220010928i</v>
      </c>
      <c r="AC1979" t="str">
        <f t="shared" si="1007"/>
        <v>1.46158395573788-2.23966141463732i</v>
      </c>
      <c r="AD1979" t="str">
        <f t="shared" si="1008"/>
        <v>0.34307732274136+0.394932374362687i</v>
      </c>
      <c r="AE1979" t="str">
        <f t="shared" si="1009"/>
        <v>-0.0462025004329739-0.0600023860405147i</v>
      </c>
      <c r="AF1979" t="str">
        <f t="shared" si="1010"/>
        <v>-14.6305080245135-1.82052444634245i</v>
      </c>
      <c r="AG1979" t="str">
        <f t="shared" si="1011"/>
        <v>1.0150865250162-0.0128831425464731i</v>
      </c>
      <c r="AH1979" t="str">
        <f t="shared" si="1012"/>
        <v>0.546191692163633+0.954613043837285i</v>
      </c>
      <c r="AI1979">
        <f t="shared" si="1013"/>
        <v>0.82645881262993082</v>
      </c>
      <c r="AJ1979">
        <f t="shared" si="1014"/>
        <v>60.223523396953262</v>
      </c>
      <c r="AK1979"/>
      <c r="AL1979"/>
      <c r="AM1979"/>
      <c r="AN1979"/>
    </row>
    <row r="1980" spans="1:40" x14ac:dyDescent="0.25">
      <c r="A1980"/>
      <c r="B1980">
        <f t="shared" si="1015"/>
        <v>184600</v>
      </c>
      <c r="C1980" s="237" t="str">
        <f t="shared" si="983"/>
        <v>-2.24274208252162E-06+0.0132666439382386i</v>
      </c>
      <c r="D1980" s="208" t="str">
        <f t="shared" si="984"/>
        <v>-5.95702315136192+0.101710936859829i</v>
      </c>
      <c r="E1980" t="str">
        <f t="shared" si="985"/>
        <v>2870</v>
      </c>
      <c r="F1980" t="str">
        <f t="shared" si="986"/>
        <v>0.777000777000777</v>
      </c>
      <c r="G1980" t="str">
        <f t="shared" si="981"/>
        <v>0.777000777000777</v>
      </c>
      <c r="H1980" t="str">
        <f t="shared" si="987"/>
        <v>8.67395667325657+1.92136217909752i</v>
      </c>
      <c r="I1980" t="str">
        <f t="shared" si="988"/>
        <v>724.922504815845i</v>
      </c>
      <c r="J1980" t="str">
        <f t="shared" si="982"/>
        <v>-448.502490029825+156.783919589556i</v>
      </c>
      <c r="K1980" t="str">
        <f t="shared" si="989"/>
        <v>0.503492364157004-1.44031084072006i</v>
      </c>
      <c r="L1980" t="str">
        <f t="shared" si="990"/>
        <v>0.041523307607966-0.0997709636619526i</v>
      </c>
      <c r="M1980" t="str">
        <f t="shared" si="991"/>
        <v>0.54501567176497-1.54008180438201i</v>
      </c>
      <c r="N1980" t="str">
        <f t="shared" si="992"/>
        <v>-0.818684334167822i</v>
      </c>
      <c r="O1980" t="str">
        <f t="shared" si="993"/>
        <v>0.683182560142226-0.730247622055364i</v>
      </c>
      <c r="P1980" t="str">
        <f t="shared" si="994"/>
        <v>0.316817439857774+0.730247622055364i</v>
      </c>
      <c r="Q1980" t="str">
        <f t="shared" si="995"/>
        <v>-0.316817439857774+0.0884367121124581i</v>
      </c>
      <c r="R1980" t="str">
        <f t="shared" si="996"/>
        <v>-0.330817589275667-2.39729240379201i</v>
      </c>
      <c r="S1980" t="str">
        <f t="shared" si="997"/>
        <v>0.0849168530283039i</v>
      </c>
      <c r="T1980" t="str">
        <f t="shared" si="998"/>
        <v>0.203570526718675-0.0280919886076996i</v>
      </c>
      <c r="U1980" t="str">
        <f t="shared" si="999"/>
        <v>0.0001-862.161121841254i</v>
      </c>
      <c r="V1980" t="str">
        <f t="shared" si="1000"/>
        <v>0.00002-0.0138288101812917i</v>
      </c>
      <c r="W1980" t="str">
        <f t="shared" si="1001"/>
        <v>0.0000199993584529565-0.0138285883752755i</v>
      </c>
      <c r="X1980" t="str">
        <f t="shared" si="1002"/>
        <v>0.000698142092765025-0.0137932810814057i</v>
      </c>
      <c r="Y1980" t="str">
        <f t="shared" si="1003"/>
        <v>0.009+1.15987600770535i</v>
      </c>
      <c r="Z1980" t="str">
        <f t="shared" si="1004"/>
        <v>-0.144349645035476-0.00853134617129854i</v>
      </c>
      <c r="AA1980" t="str">
        <f t="shared" si="1005"/>
        <v>0.0885944993372099-10.4696986693998i</v>
      </c>
      <c r="AB1980" t="str">
        <f t="shared" si="1006"/>
        <v>1.38592241899257-0.191252228075721i</v>
      </c>
      <c r="AC1980" t="str">
        <f t="shared" si="1007"/>
        <v>1.46080536169443-2.23866936133679i</v>
      </c>
      <c r="AD1980" t="str">
        <f t="shared" si="1008"/>
        <v>0.34324841446083+0.395102246911044i</v>
      </c>
      <c r="AE1980" t="str">
        <f t="shared" si="1009"/>
        <v>-0.0461770327449548-0.0599612401408429i</v>
      </c>
      <c r="AF1980" t="str">
        <f t="shared" si="1010"/>
        <v>-14.6309798246185-1.81965124223769i</v>
      </c>
      <c r="AG1980" t="str">
        <f t="shared" si="1011"/>
        <v>1.01508458123248-0.0128825069682954i</v>
      </c>
      <c r="AH1980" t="str">
        <f t="shared" si="1012"/>
        <v>0.545981375934951+0.953961292034688i</v>
      </c>
      <c r="AI1980">
        <f t="shared" si="1013"/>
        <v>0.82116476107520764</v>
      </c>
      <c r="AJ1980">
        <f t="shared" si="1014"/>
        <v>60.21616702964927</v>
      </c>
      <c r="AK1980"/>
      <c r="AL1980"/>
      <c r="AM1980"/>
      <c r="AN1980"/>
    </row>
    <row r="1981" spans="1:40" x14ac:dyDescent="0.25">
      <c r="A1981"/>
      <c r="B1981">
        <f t="shared" si="1015"/>
        <v>184700</v>
      </c>
      <c r="C1981" s="237" t="str">
        <f t="shared" si="983"/>
        <v>-2.24031421583244E-06+0.0132594611319687i</v>
      </c>
      <c r="D1981" s="208" t="str">
        <f t="shared" si="984"/>
        <v>-5.95702313274828+0.101655868678427i</v>
      </c>
      <c r="E1981" t="str">
        <f t="shared" si="985"/>
        <v>2870</v>
      </c>
      <c r="F1981" t="str">
        <f t="shared" si="986"/>
        <v>0.777000777000777</v>
      </c>
      <c r="G1981" t="str">
        <f t="shared" si="981"/>
        <v>0.777000777000777</v>
      </c>
      <c r="H1981" t="str">
        <f t="shared" si="987"/>
        <v>8.67442778122873+1.92043468221791i</v>
      </c>
      <c r="I1981" t="str">
        <f t="shared" si="988"/>
        <v>725.315203897544i</v>
      </c>
      <c r="J1981" t="str">
        <f t="shared" si="982"/>
        <v>-448.989623551421+156.868851290309i</v>
      </c>
      <c r="K1981" t="str">
        <f t="shared" si="989"/>
        <v>0.503004443078087-1.4396980259922i</v>
      </c>
      <c r="L1981" t="str">
        <f t="shared" si="990"/>
        <v>0.0414849871459734-0.0997328856310868i</v>
      </c>
      <c r="M1981" t="str">
        <f t="shared" si="991"/>
        <v>0.54448943022406-1.53943091162329i</v>
      </c>
      <c r="N1981" t="str">
        <f t="shared" si="992"/>
        <v>-0.819127825139744i</v>
      </c>
      <c r="O1981" t="str">
        <f t="shared" si="993"/>
        <v>0.682858634739572-0.730550535528931i</v>
      </c>
      <c r="P1981" t="str">
        <f t="shared" si="994"/>
        <v>0.317141365260428+0.730550535528931i</v>
      </c>
      <c r="Q1981" t="str">
        <f t="shared" si="995"/>
        <v>-0.317141365260428+0.088577289610813i</v>
      </c>
      <c r="R1981" t="str">
        <f t="shared" si="996"/>
        <v>-0.330814826350912-2.3959448354717i</v>
      </c>
      <c r="S1981" t="str">
        <f t="shared" si="997"/>
        <v>0.0849628534903993i</v>
      </c>
      <c r="T1981" t="str">
        <f t="shared" si="998"/>
        <v>0.203566310027261-0.0281069716237044i</v>
      </c>
      <c r="U1981" t="str">
        <f t="shared" si="999"/>
        <v>0.0001-861.69433184567i</v>
      </c>
      <c r="V1981" t="str">
        <f t="shared" si="1000"/>
        <v>0.00002-0.0138213230073982i</v>
      </c>
      <c r="W1981" t="str">
        <f t="shared" si="1001"/>
        <v>0.0000199993584529565-0.0138211013214724i</v>
      </c>
      <c r="X1981" t="str">
        <f t="shared" si="1002"/>
        <v>0.000697409740256982-0.0137858491301088i</v>
      </c>
      <c r="Y1981" t="str">
        <f t="shared" si="1003"/>
        <v>0.009+1.16050432623607i</v>
      </c>
      <c r="Z1981" t="str">
        <f t="shared" si="1004"/>
        <v>-0.144191965957003-0.00851752688495269i</v>
      </c>
      <c r="AA1981" t="str">
        <f t="shared" si="1005"/>
        <v>0.0884896166859871-10.4638951229008i</v>
      </c>
      <c r="AB1981" t="str">
        <f t="shared" si="1006"/>
        <v>1.38589371146177-0.191354233499197i</v>
      </c>
      <c r="AC1981" t="str">
        <f t="shared" si="1007"/>
        <v>1.46002785518628-2.23767797721752i</v>
      </c>
      <c r="AD1981" t="str">
        <f t="shared" si="1008"/>
        <v>0.343419581265062+0.395272047990662i</v>
      </c>
      <c r="AE1981" t="str">
        <f t="shared" si="1009"/>
        <v>-0.0461516042751094-0.0599201392038689i</v>
      </c>
      <c r="AF1981" t="str">
        <f t="shared" si="1010"/>
        <v>-14.631450913977-1.81877881353948i</v>
      </c>
      <c r="AG1981" t="str">
        <f t="shared" si="1011"/>
        <v>1.01508263704672-0.012881875014371i</v>
      </c>
      <c r="AH1981" t="str">
        <f t="shared" si="1012"/>
        <v>0.545771357925621+0.953310261341005i</v>
      </c>
      <c r="AI1981">
        <f t="shared" si="1013"/>
        <v>0.81587374422870607</v>
      </c>
      <c r="AJ1981">
        <f t="shared" si="1014"/>
        <v>60.208806875046548</v>
      </c>
      <c r="AK1981"/>
      <c r="AL1981"/>
      <c r="AM1981"/>
      <c r="AN1981"/>
    </row>
    <row r="1982" spans="1:40" x14ac:dyDescent="0.25">
      <c r="A1982"/>
      <c r="B1982">
        <f t="shared" si="1015"/>
        <v>184800</v>
      </c>
      <c r="C1982" s="237" t="str">
        <f t="shared" si="983"/>
        <v>-2.23789028941865E-06+0.013252286099298i</v>
      </c>
      <c r="D1982" s="208" t="str">
        <f t="shared" si="984"/>
        <v>-5.95702311416484+0.101600860094618i</v>
      </c>
      <c r="E1982" t="str">
        <f t="shared" si="985"/>
        <v>2870</v>
      </c>
      <c r="F1982" t="str">
        <f t="shared" si="986"/>
        <v>0.777000777000777</v>
      </c>
      <c r="G1982" t="str">
        <f t="shared" si="981"/>
        <v>0.777000777000777</v>
      </c>
      <c r="H1982" t="str">
        <f t="shared" si="987"/>
        <v>8.67489817982226+1.91950801941816i</v>
      </c>
      <c r="I1982" t="str">
        <f t="shared" si="988"/>
        <v>725.707902979242i</v>
      </c>
      <c r="J1982" t="str">
        <f t="shared" si="982"/>
        <v>-449.477020887543+156.953782991061i</v>
      </c>
      <c r="K1982" t="str">
        <f t="shared" si="989"/>
        <v>0.502517203267216-1.43908564142192i</v>
      </c>
      <c r="L1982" t="str">
        <f t="shared" si="990"/>
        <v>0.0414467166524481-0.0996948280365271i</v>
      </c>
      <c r="M1982" t="str">
        <f t="shared" si="991"/>
        <v>0.543963919919664-1.53878046945845i</v>
      </c>
      <c r="N1982" t="str">
        <f t="shared" si="992"/>
        <v>-0.819571316111665i</v>
      </c>
      <c r="O1982" t="str">
        <f t="shared" si="993"/>
        <v>0.682534575029389-0.73085330531472i</v>
      </c>
      <c r="P1982" t="str">
        <f t="shared" si="994"/>
        <v>0.317465424970611+0.73085330531472i</v>
      </c>
      <c r="Q1982" t="str">
        <f t="shared" si="995"/>
        <v>-0.317465424970611+0.088718010796945i</v>
      </c>
      <c r="R1982" t="str">
        <f t="shared" si="996"/>
        <v>-0.330812061849769-2.39459869829933i</v>
      </c>
      <c r="S1982" t="str">
        <f t="shared" si="997"/>
        <v>0.0850088539524949i</v>
      </c>
      <c r="T1982" t="str">
        <f t="shared" si="998"/>
        <v>0.203562091018562-0.0281219542515107i</v>
      </c>
      <c r="U1982" t="str">
        <f t="shared" si="999"/>
        <v>0.0001-861.228047034064i</v>
      </c>
      <c r="V1982" t="str">
        <f t="shared" si="1000"/>
        <v>0.00002-0.0138138439365067i</v>
      </c>
      <c r="W1982" t="str">
        <f t="shared" si="1001"/>
        <v>0.0000199993584529565-0.0138136223705412i</v>
      </c>
      <c r="X1982" t="str">
        <f t="shared" si="1002"/>
        <v>0.000696678572496992-0.0137784251638642i</v>
      </c>
      <c r="Y1982" t="str">
        <f t="shared" si="1003"/>
        <v>0.009+1.16113264476679i</v>
      </c>
      <c r="Z1982" t="str">
        <f t="shared" si="1004"/>
        <v>-0.144034545853207-0.00850373790215772i</v>
      </c>
      <c r="AA1982" t="str">
        <f t="shared" si="1005"/>
        <v>0.0883849240432873-10.4580980788596i</v>
      </c>
      <c r="AB1982" t="str">
        <f t="shared" si="1006"/>
        <v>1.38586498815474-0.19145623627979i</v>
      </c>
      <c r="AC1982" t="str">
        <f t="shared" si="1007"/>
        <v>1.45925143429271-2.2366872618586i</v>
      </c>
      <c r="AD1982" t="str">
        <f t="shared" si="1008"/>
        <v>0.343590823126357+0.395441777570112i</v>
      </c>
      <c r="AE1982" t="str">
        <f t="shared" si="1009"/>
        <v>-0.0461262149363146-0.0598790831491488i</v>
      </c>
      <c r="AF1982" t="str">
        <f t="shared" si="1010"/>
        <v>-14.6319212939871-1.81790715932354i</v>
      </c>
      <c r="AG1982" t="str">
        <f t="shared" si="1011"/>
        <v>1.01508069245806-0.0128812466775144i</v>
      </c>
      <c r="AH1982" t="str">
        <f t="shared" si="1012"/>
        <v>0.545561637493501+0.952659950460021i</v>
      </c>
      <c r="AI1982">
        <f t="shared" si="1013"/>
        <v>0.81058575814099831</v>
      </c>
      <c r="AJ1982">
        <f t="shared" si="1014"/>
        <v>60.201442937491557</v>
      </c>
      <c r="AK1982"/>
      <c r="AL1982"/>
      <c r="AM1982"/>
      <c r="AN1982"/>
    </row>
    <row r="1983" spans="1:40" x14ac:dyDescent="0.25">
      <c r="A1983"/>
      <c r="B1983">
        <f t="shared" si="1015"/>
        <v>184900</v>
      </c>
      <c r="C1983" s="237" t="str">
        <f t="shared" si="983"/>
        <v>-2.23547029475842E-06+0.0132451188276137i</v>
      </c>
      <c r="D1983" s="208" t="str">
        <f t="shared" si="984"/>
        <v>-5.95702309561155+0.101545911011705i</v>
      </c>
      <c r="E1983" t="str">
        <f t="shared" si="985"/>
        <v>2870</v>
      </c>
      <c r="F1983" t="str">
        <f t="shared" si="986"/>
        <v>0.777000777000777</v>
      </c>
      <c r="G1983" t="str">
        <f t="shared" si="981"/>
        <v>0.777000777000777</v>
      </c>
      <c r="H1983" t="str">
        <f t="shared" si="987"/>
        <v>8.67536787043195+1.91858218967847i</v>
      </c>
      <c r="I1983" t="str">
        <f t="shared" si="988"/>
        <v>726.100602060941i</v>
      </c>
      <c r="J1983" t="str">
        <f t="shared" si="982"/>
        <v>-449.964682038191+157.038714691814i</v>
      </c>
      <c r="K1983" t="str">
        <f t="shared" si="989"/>
        <v>0.502030643512239-1.43847368672579i</v>
      </c>
      <c r="L1983" t="str">
        <f t="shared" si="990"/>
        <v>0.0414084960465035-0.0996567908787244i</v>
      </c>
      <c r="M1983" t="str">
        <f t="shared" si="991"/>
        <v>0.543439139558743-1.53813047760451i</v>
      </c>
      <c r="N1983" t="str">
        <f t="shared" si="992"/>
        <v>-0.820014807083587i</v>
      </c>
      <c r="O1983" t="str">
        <f t="shared" si="993"/>
        <v>0.682210381075411-0.731155931353185i</v>
      </c>
      <c r="P1983" t="str">
        <f t="shared" si="994"/>
        <v>0.317789618924589+0.731155931353185i</v>
      </c>
      <c r="Q1983" t="str">
        <f t="shared" si="995"/>
        <v>-0.317789618924589+0.088858875730402i</v>
      </c>
      <c r="R1983" t="str">
        <f t="shared" si="996"/>
        <v>-0.330809295772132-2.3932539899522i</v>
      </c>
      <c r="S1983" t="str">
        <f t="shared" si="997"/>
        <v>0.0850548544145903i</v>
      </c>
      <c r="T1983" t="str">
        <f t="shared" si="998"/>
        <v>0.203557869692522-0.0281369364908918i</v>
      </c>
      <c r="U1983" t="str">
        <f t="shared" si="999"/>
        <v>0.0001-860.762266586775i</v>
      </c>
      <c r="V1983" t="str">
        <f t="shared" si="1000"/>
        <v>0.00002-0.0138063729554702i</v>
      </c>
      <c r="W1983" t="str">
        <f t="shared" si="1001"/>
        <v>0.0000199993584529565-0.0138061515093354i</v>
      </c>
      <c r="X1983" t="str">
        <f t="shared" si="1002"/>
        <v>0.00069594858693306-0.0137710091698419i</v>
      </c>
      <c r="Y1983" t="str">
        <f t="shared" si="1003"/>
        <v>0.009+1.16176096329751i</v>
      </c>
      <c r="Z1983" t="str">
        <f t="shared" si="1004"/>
        <v>-0.143877384155658-0.00848997913940672i</v>
      </c>
      <c r="AA1983" t="str">
        <f t="shared" si="1005"/>
        <v>0.0882804209434502-10.4523075262406i</v>
      </c>
      <c r="AB1983" t="str">
        <f t="shared" si="1006"/>
        <v>1.38583624907109-0.191558236415958i</v>
      </c>
      <c r="AC1983" t="str">
        <f t="shared" si="1007"/>
        <v>1.45847609709695-2.23569721483864i</v>
      </c>
      <c r="AD1983" t="str">
        <f t="shared" si="1008"/>
        <v>0.343762140016997+0.395611435617967i</v>
      </c>
      <c r="AE1983" t="str">
        <f t="shared" si="1009"/>
        <v>-0.0461008646416891-0.0598380718964395i</v>
      </c>
      <c r="AF1983" t="str">
        <f t="shared" si="1010"/>
        <v>-14.6323909660435-1.81703627866677i</v>
      </c>
      <c r="AG1983" t="str">
        <f t="shared" si="1011"/>
        <v>1.01507874746569-0.0128806219505568i</v>
      </c>
      <c r="AH1983" t="str">
        <f t="shared" si="1012"/>
        <v>0.545352213998129+0.952010358098696i</v>
      </c>
      <c r="AI1983">
        <f t="shared" si="1013"/>
        <v>0.80530079887016703</v>
      </c>
      <c r="AJ1983">
        <f t="shared" si="1014"/>
        <v>60.194075221324994</v>
      </c>
      <c r="AK1983"/>
      <c r="AL1983"/>
      <c r="AM1983"/>
      <c r="AN1983"/>
    </row>
    <row r="1984" spans="1:40" x14ac:dyDescent="0.25">
      <c r="A1984"/>
      <c r="B1984">
        <f t="shared" si="1015"/>
        <v>185000</v>
      </c>
      <c r="C1984" s="237" t="str">
        <f t="shared" si="983"/>
        <v>-2.23305422335302E-06+0.0132379593043307i</v>
      </c>
      <c r="D1984" s="208" t="str">
        <f t="shared" si="984"/>
        <v>-5.95702307708834+0.101491021333202i</v>
      </c>
      <c r="E1984" t="str">
        <f t="shared" si="985"/>
        <v>2870</v>
      </c>
      <c r="F1984" t="str">
        <f t="shared" si="986"/>
        <v>0.777000777000777</v>
      </c>
      <c r="G1984" t="str">
        <f t="shared" si="981"/>
        <v>0.777000777000777</v>
      </c>
      <c r="H1984" t="str">
        <f t="shared" si="987"/>
        <v>8.67583685444923+1.91765719198044i</v>
      </c>
      <c r="I1984" t="str">
        <f t="shared" si="988"/>
        <v>726.49330114264i</v>
      </c>
      <c r="J1984" t="str">
        <f t="shared" si="982"/>
        <v>-450.452607003364+157.123646392567i</v>
      </c>
      <c r="K1984" t="str">
        <f t="shared" si="989"/>
        <v>0.501544762603549-1.43786216162012i</v>
      </c>
      <c r="L1984" t="str">
        <f t="shared" si="990"/>
        <v>0.041370325247402-0.0996187741580672i</v>
      </c>
      <c r="M1984" t="str">
        <f t="shared" si="991"/>
        <v>0.542915087850951-1.53748093577819i</v>
      </c>
      <c r="N1984" t="str">
        <f t="shared" si="992"/>
        <v>-0.820458298055509i</v>
      </c>
      <c r="O1984" t="str">
        <f t="shared" si="993"/>
        <v>0.681886052941403-0.731458413584801i</v>
      </c>
      <c r="P1984" t="str">
        <f t="shared" si="994"/>
        <v>0.318113947058597+0.731458413584801i</v>
      </c>
      <c r="Q1984" t="str">
        <f t="shared" si="995"/>
        <v>-0.318113947058597+0.0889998844707079i</v>
      </c>
      <c r="R1984" t="str">
        <f t="shared" si="996"/>
        <v>-0.33080652811785-2.39191070811267i</v>
      </c>
      <c r="S1984" t="str">
        <f t="shared" si="997"/>
        <v>0.0851008548766859i</v>
      </c>
      <c r="T1984" t="str">
        <f t="shared" si="998"/>
        <v>0.203553646049087-0.0281519183416175i</v>
      </c>
      <c r="U1984" t="str">
        <f t="shared" si="999"/>
        <v>0.0001-860.296989685923i</v>
      </c>
      <c r="V1984" t="str">
        <f t="shared" si="1000"/>
        <v>0.00002-0.01379891005117i</v>
      </c>
      <c r="W1984" t="str">
        <f t="shared" si="1001"/>
        <v>0.0000199993584529566-0.0137986887247364i</v>
      </c>
      <c r="X1984" t="str">
        <f t="shared" si="1002"/>
        <v>0.000695219781019998-0.0137636011352385i</v>
      </c>
      <c r="Y1984" t="str">
        <f t="shared" si="1003"/>
        <v>0.009+1.16238928182822i</v>
      </c>
      <c r="Z1984" t="str">
        <f t="shared" si="1004"/>
        <v>-0.14372048029748-0.00847625051346922i</v>
      </c>
      <c r="AA1984" t="str">
        <f t="shared" si="1005"/>
        <v>0.0881761069222541-10.4465234540331i</v>
      </c>
      <c r="AB1984" t="str">
        <f t="shared" si="1006"/>
        <v>1.38580749421045-0.191660233906132i</v>
      </c>
      <c r="AC1984" t="str">
        <f t="shared" si="1007"/>
        <v>1.45770184168631-2.23470783573579i</v>
      </c>
      <c r="AD1984" t="str">
        <f t="shared" si="1008"/>
        <v>0.343933531909248+0.395781022102806i</v>
      </c>
      <c r="AE1984" t="str">
        <f t="shared" si="1009"/>
        <v>-0.0460755533045855-0.0597971053656878i</v>
      </c>
      <c r="AF1984" t="str">
        <f t="shared" si="1010"/>
        <v>-14.6328599315376-1.81616617064724i</v>
      </c>
      <c r="AG1984" t="str">
        <f t="shared" si="1011"/>
        <v>1.01507680206879-0.0128800008263443i</v>
      </c>
      <c r="AH1984" t="str">
        <f t="shared" si="1012"/>
        <v>0.545143086800672+0.951361482967051i</v>
      </c>
      <c r="AI1984">
        <f t="shared" si="1013"/>
        <v>0.80001886248090193</v>
      </c>
      <c r="AJ1984">
        <f t="shared" si="1014"/>
        <v>60.186703730881248</v>
      </c>
      <c r="AK1984"/>
      <c r="AL1984"/>
      <c r="AM1984"/>
      <c r="AN1984"/>
    </row>
    <row r="1985" spans="1:40" x14ac:dyDescent="0.25">
      <c r="A1985"/>
      <c r="B1985">
        <f t="shared" si="1015"/>
        <v>185100</v>
      </c>
      <c r="C1985" s="237" t="str">
        <f t="shared" si="983"/>
        <v>-2.23064206672657E-06+0.0132308075168906i</v>
      </c>
      <c r="D1985" s="208" t="str">
        <f t="shared" si="984"/>
        <v>-5.95702305859514+0.101436190962828i</v>
      </c>
      <c r="E1985" t="str">
        <f t="shared" si="985"/>
        <v>2870</v>
      </c>
      <c r="F1985" t="str">
        <f t="shared" si="986"/>
        <v>0.777000777000777</v>
      </c>
      <c r="G1985" t="str">
        <f t="shared" si="981"/>
        <v>0.777000777000777</v>
      </c>
      <c r="H1985" t="str">
        <f t="shared" si="987"/>
        <v>8.67630513326218+1.91673302530705i</v>
      </c>
      <c r="I1985" t="str">
        <f t="shared" si="988"/>
        <v>726.886000224338i</v>
      </c>
      <c r="J1985" t="str">
        <f t="shared" si="982"/>
        <v>-450.940795783063+157.20857809332i</v>
      </c>
      <c r="K1985" t="str">
        <f t="shared" si="989"/>
        <v>0.501059559334084-1.43725106582096i</v>
      </c>
      <c r="L1985" t="str">
        <f t="shared" si="990"/>
        <v>0.0413322041745549-0.0995807778748814i</v>
      </c>
      <c r="M1985" t="str">
        <f t="shared" si="991"/>
        <v>0.542391763508639-1.53683184369584i</v>
      </c>
      <c r="N1985" t="str">
        <f t="shared" si="992"/>
        <v>-0.820901789027431i</v>
      </c>
      <c r="O1985" t="str">
        <f t="shared" si="993"/>
        <v>0.681561590691156-0.731760751950077i</v>
      </c>
      <c r="P1985" t="str">
        <f t="shared" si="994"/>
        <v>0.318438409308844+0.731760751950077i</v>
      </c>
      <c r="Q1985" t="str">
        <f t="shared" si="995"/>
        <v>-0.318438409308844+0.0891410370773541i</v>
      </c>
      <c r="R1985" t="str">
        <f t="shared" si="996"/>
        <v>-0.330803758886801-2.3905688504681i</v>
      </c>
      <c r="S1985" t="str">
        <f t="shared" si="997"/>
        <v>0.0851468553387815i</v>
      </c>
      <c r="T1985" t="str">
        <f t="shared" si="998"/>
        <v>0.203549420088204-0.0281668998034596i</v>
      </c>
      <c r="U1985" t="str">
        <f t="shared" si="999"/>
        <v>0.0001-859.832215515373i</v>
      </c>
      <c r="V1985" t="str">
        <f t="shared" si="1000"/>
        <v>0.00002-0.0137914552105156i</v>
      </c>
      <c r="W1985" t="str">
        <f t="shared" si="1001"/>
        <v>0.0000199993584529565-0.0137912340036538i</v>
      </c>
      <c r="X1985" t="str">
        <f t="shared" si="1002"/>
        <v>0.000694492152219446-0.0137562010472781i</v>
      </c>
      <c r="Y1985" t="str">
        <f t="shared" si="1003"/>
        <v>0.009+1.16301760035894i</v>
      </c>
      <c r="Z1985" t="str">
        <f t="shared" si="1004"/>
        <v>-0.143563833713352-0.00846255194139044i</v>
      </c>
      <c r="AA1985" t="str">
        <f t="shared" si="1005"/>
        <v>0.0880719815169081-10.4407458512512i</v>
      </c>
      <c r="AB1985" t="str">
        <f t="shared" si="1006"/>
        <v>1.38577872357246-0.19176222874876i</v>
      </c>
      <c r="AC1985" t="str">
        <f t="shared" si="1007"/>
        <v>1.45692866615204-2.23371912412772i</v>
      </c>
      <c r="AD1985" t="str">
        <f t="shared" si="1008"/>
        <v>0.344104998775369+0.395950536993228i</v>
      </c>
      <c r="AE1985" t="str">
        <f t="shared" si="1009"/>
        <v>-0.0460502808385937-0.059756183477037i</v>
      </c>
      <c r="AF1985" t="str">
        <f t="shared" si="1010"/>
        <v>-14.6333281918573-1.81529683434422i</v>
      </c>
      <c r="AG1985" t="str">
        <f t="shared" si="1011"/>
        <v>1.01507485626653-0.0128793832977387i</v>
      </c>
      <c r="AH1985" t="str">
        <f t="shared" si="1012"/>
        <v>0.544934255263962+0.950713323778264i</v>
      </c>
      <c r="AI1985">
        <f t="shared" si="1013"/>
        <v>0.7947399450453605</v>
      </c>
      <c r="AJ1985">
        <f t="shared" si="1014"/>
        <v>60.179328470489224</v>
      </c>
      <c r="AK1985"/>
      <c r="AL1985"/>
      <c r="AM1985"/>
      <c r="AN1985"/>
    </row>
    <row r="1986" spans="1:40" x14ac:dyDescent="0.25">
      <c r="A1986"/>
      <c r="B1986">
        <f t="shared" si="1015"/>
        <v>185200</v>
      </c>
      <c r="C1986" s="237" t="str">
        <f t="shared" si="983"/>
        <v>-2.22823381642612E-06+0.0132236634527625i</v>
      </c>
      <c r="D1986" s="208" t="str">
        <f t="shared" si="984"/>
        <v>-5.95702304013188+0.101381419804513i</v>
      </c>
      <c r="E1986" t="str">
        <f t="shared" si="985"/>
        <v>2870</v>
      </c>
      <c r="F1986" t="str">
        <f t="shared" si="986"/>
        <v>0.777000777000777</v>
      </c>
      <c r="G1986" t="str">
        <f t="shared" si="981"/>
        <v>0.777000777000777</v>
      </c>
      <c r="H1986" t="str">
        <f t="shared" si="987"/>
        <v>8.67677270825554+1.91580968864274i</v>
      </c>
      <c r="I1986" t="str">
        <f t="shared" si="988"/>
        <v>727.278699306037i</v>
      </c>
      <c r="J1986" t="str">
        <f t="shared" si="982"/>
        <v>-451.429248377288+157.293509794072i</v>
      </c>
      <c r="K1986" t="str">
        <f t="shared" si="989"/>
        <v>0.500575032499325-1.43664039904413i</v>
      </c>
      <c r="L1986" t="str">
        <f t="shared" si="990"/>
        <v>0.0412941327475211-0.0995428020294306i</v>
      </c>
      <c r="M1986" t="str">
        <f t="shared" si="991"/>
        <v>0.541869165246846-1.53618320107356i</v>
      </c>
      <c r="N1986" t="str">
        <f t="shared" si="992"/>
        <v>-0.821345279999353i</v>
      </c>
      <c r="O1986" t="str">
        <f t="shared" si="993"/>
        <v>0.681236994388486-0.732062946389545i</v>
      </c>
      <c r="P1986" t="str">
        <f t="shared" si="994"/>
        <v>0.318763005611514+0.732062946389545i</v>
      </c>
      <c r="Q1986" t="str">
        <f t="shared" si="995"/>
        <v>-0.318763005611514+0.089282333609808i</v>
      </c>
      <c r="R1986" t="str">
        <f t="shared" si="996"/>
        <v>-0.33080098807884-2.38922841471082i</v>
      </c>
      <c r="S1986" t="str">
        <f t="shared" si="997"/>
        <v>0.0851928558008769i</v>
      </c>
      <c r="T1986" t="str">
        <f t="shared" si="998"/>
        <v>0.203545191809817-0.0281818808761882i</v>
      </c>
      <c r="U1986" t="str">
        <f t="shared" si="999"/>
        <v>0.0001-859.367943260774i</v>
      </c>
      <c r="V1986" t="str">
        <f t="shared" si="1000"/>
        <v>0.00002-0.0137840084204452i</v>
      </c>
      <c r="W1986" t="str">
        <f t="shared" si="1001"/>
        <v>0.0000199993584529565-0.013783787333026i</v>
      </c>
      <c r="X1986" t="str">
        <f t="shared" si="1002"/>
        <v>0.000693765697999913-0.0137488088932125i</v>
      </c>
      <c r="Y1986" t="str">
        <f t="shared" si="1003"/>
        <v>0.009+1.16364591888966i</v>
      </c>
      <c r="Z1986" t="str">
        <f t="shared" si="1004"/>
        <v>-0.143407443839516-0.00844888334049148i</v>
      </c>
      <c r="AA1986" t="str">
        <f t="shared" si="1005"/>
        <v>0.0879680442660562-10.4349747069344i</v>
      </c>
      <c r="AB1986" t="str">
        <f t="shared" si="1006"/>
        <v>1.38574993715674-0.191864220942275i</v>
      </c>
      <c r="AC1986" t="str">
        <f t="shared" si="1007"/>
        <v>1.4561565685894-2.23273107959165i</v>
      </c>
      <c r="AD1986" t="str">
        <f t="shared" si="1008"/>
        <v>0.344276540587592+0.396119980257827i</v>
      </c>
      <c r="AE1986" t="str">
        <f t="shared" si="1009"/>
        <v>-0.0460250471575415-0.0597153061508267i</v>
      </c>
      <c r="AF1986" t="str">
        <f t="shared" si="1010"/>
        <v>-14.6337957483874-1.81442826883823i</v>
      </c>
      <c r="AG1986" t="str">
        <f t="shared" si="1011"/>
        <v>1.01507291005809-0.0128787693576172i</v>
      </c>
      <c r="AH1986" t="str">
        <f t="shared" si="1012"/>
        <v>0.544725718752501+0.950065879248676i</v>
      </c>
      <c r="AI1986">
        <f t="shared" si="1013"/>
        <v>0.78946404264330516</v>
      </c>
      <c r="AJ1986">
        <f t="shared" si="1014"/>
        <v>60.171949444472268</v>
      </c>
      <c r="AK1986"/>
      <c r="AL1986"/>
      <c r="AM1986"/>
      <c r="AN1986"/>
    </row>
    <row r="1987" spans="1:40" x14ac:dyDescent="0.25">
      <c r="A1987"/>
      <c r="B1987">
        <f t="shared" si="1015"/>
        <v>185300</v>
      </c>
      <c r="C1987" s="237" t="str">
        <f t="shared" si="983"/>
        <v>-0.0000022258294640215+0.0132165270994423i</v>
      </c>
      <c r="D1987" s="208" t="str">
        <f t="shared" si="984"/>
        <v>-5.95702302169852+0.101326707762391i</v>
      </c>
      <c r="E1987" t="str">
        <f t="shared" si="985"/>
        <v>2870</v>
      </c>
      <c r="F1987" t="str">
        <f t="shared" si="986"/>
        <v>0.777000777000777</v>
      </c>
      <c r="G1987" t="str">
        <f t="shared" si="981"/>
        <v>0.777000777000777</v>
      </c>
      <c r="H1987" t="str">
        <f t="shared" si="987"/>
        <v>8.67723958081077+1.9148871809733i</v>
      </c>
      <c r="I1987" t="str">
        <f t="shared" si="988"/>
        <v>727.671398387736i</v>
      </c>
      <c r="J1987" t="str">
        <f t="shared" si="982"/>
        <v>-451.917964786038+157.378441494825i</v>
      </c>
      <c r="K1987" t="str">
        <f t="shared" si="989"/>
        <v>0.500091180897297-1.43603016100515i</v>
      </c>
      <c r="L1987" t="str">
        <f t="shared" si="990"/>
        <v>0.0412561108860086-0.0995048466219172i</v>
      </c>
      <c r="M1987" t="str">
        <f t="shared" si="991"/>
        <v>0.541347291783306-1.53553500762707i</v>
      </c>
      <c r="N1987" t="str">
        <f t="shared" si="992"/>
        <v>-0.821788770971275i</v>
      </c>
      <c r="O1987" t="str">
        <f t="shared" si="993"/>
        <v>0.680912264097236-0.73236499684377i</v>
      </c>
      <c r="P1987" t="str">
        <f t="shared" si="994"/>
        <v>0.319087735902764+0.73236499684377i</v>
      </c>
      <c r="Q1987" t="str">
        <f t="shared" si="995"/>
        <v>-0.319087735902764+0.089423774127505i</v>
      </c>
      <c r="R1987" t="str">
        <f t="shared" si="996"/>
        <v>-0.330798215693844-2.38788939853817i</v>
      </c>
      <c r="S1987" t="str">
        <f t="shared" si="997"/>
        <v>0.0852388562629725i</v>
      </c>
      <c r="T1987" t="str">
        <f t="shared" si="998"/>
        <v>0.203540961213871-0.0281968615595753i</v>
      </c>
      <c r="U1987" t="str">
        <f t="shared" si="999"/>
        <v>0.0001-858.904172109525i</v>
      </c>
      <c r="V1987" t="str">
        <f t="shared" si="1000"/>
        <v>0.00002-0.0137765696679247i</v>
      </c>
      <c r="W1987" t="str">
        <f t="shared" si="1001"/>
        <v>0.0000199993584529566-0.0137763486998193i</v>
      </c>
      <c r="X1987" t="str">
        <f t="shared" si="1002"/>
        <v>0.000693040415836676-0.0137414246603204i</v>
      </c>
      <c r="Y1987" t="str">
        <f t="shared" si="1003"/>
        <v>0.009+1.16427423742038i</v>
      </c>
      <c r="Z1987" t="str">
        <f t="shared" si="1004"/>
        <v>-0.143251310113757-0.00843524462836704i</v>
      </c>
      <c r="AA1987" t="str">
        <f t="shared" si="1005"/>
        <v>0.0878642947097672-10.4292100101474i</v>
      </c>
      <c r="AB1987" t="str">
        <f t="shared" si="1006"/>
        <v>1.38572113496291-0.191966210485126i</v>
      </c>
      <c r="AC1987" t="str">
        <f t="shared" si="1007"/>
        <v>1.45538554709764-2.23174370170429i</v>
      </c>
      <c r="AD1987" t="str">
        <f t="shared" si="1008"/>
        <v>0.344448157318155+0.396289351865208i</v>
      </c>
      <c r="AE1987" t="str">
        <f t="shared" si="1009"/>
        <v>-0.0459998521754951-0.0596744733075916i</v>
      </c>
      <c r="AF1987" t="str">
        <f t="shared" si="1010"/>
        <v>-14.6342626025093-1.81356047321091i</v>
      </c>
      <c r="AG1987" t="str">
        <f t="shared" si="1011"/>
        <v>1.01507096344266-0.0128781589988737i</v>
      </c>
      <c r="AH1987" t="str">
        <f t="shared" si="1012"/>
        <v>0.544517476632481+0.949419148097746i</v>
      </c>
      <c r="AI1987">
        <f t="shared" si="1013"/>
        <v>0.78419115136193696</v>
      </c>
      <c r="AJ1987">
        <f t="shared" si="1014"/>
        <v>60.164566657146203</v>
      </c>
      <c r="AK1987"/>
      <c r="AL1987"/>
      <c r="AM1987"/>
      <c r="AN1987"/>
    </row>
    <row r="1988" spans="1:40" x14ac:dyDescent="0.25">
      <c r="A1988"/>
      <c r="B1988">
        <f t="shared" si="1015"/>
        <v>185400</v>
      </c>
      <c r="C1988" s="237" t="str">
        <f t="shared" si="983"/>
        <v>-2.22342900110524E-06+0.0132093984444528i</v>
      </c>
      <c r="D1988" s="208" t="str">
        <f t="shared" si="984"/>
        <v>-5.95702300329497+0.101272054740805i</v>
      </c>
      <c r="E1988" t="str">
        <f t="shared" si="985"/>
        <v>2870</v>
      </c>
      <c r="F1988" t="str">
        <f t="shared" si="986"/>
        <v>0.777000777000777</v>
      </c>
      <c r="G1988" t="str">
        <f t="shared" si="981"/>
        <v>0.777000777000777</v>
      </c>
      <c r="H1988" t="str">
        <f t="shared" si="987"/>
        <v>8.67770575230593+1.91396550128594i</v>
      </c>
      <c r="I1988" t="str">
        <f t="shared" si="988"/>
        <v>728.064097469435i</v>
      </c>
      <c r="J1988" t="str">
        <f t="shared" si="982"/>
        <v>-452.406945009313+157.463373195578i</v>
      </c>
      <c r="K1988" t="str">
        <f t="shared" si="989"/>
        <v>0.499608003328546-1.43542035141933i</v>
      </c>
      <c r="L1988" t="str">
        <f t="shared" si="990"/>
        <v>0.041218138509872-0.0994669116524812i</v>
      </c>
      <c r="M1988" t="str">
        <f t="shared" si="991"/>
        <v>0.540826141838418-1.53488726307181i</v>
      </c>
      <c r="N1988" t="str">
        <f t="shared" si="992"/>
        <v>-0.822232261943197i</v>
      </c>
      <c r="O1988" t="str">
        <f t="shared" si="993"/>
        <v>0.680587399881276-0.732666903253343i</v>
      </c>
      <c r="P1988" t="str">
        <f t="shared" si="994"/>
        <v>0.319412600118724+0.732666903253343i</v>
      </c>
      <c r="Q1988" t="str">
        <f t="shared" si="995"/>
        <v>-0.319412600118724+0.0895653586898539i</v>
      </c>
      <c r="R1988" t="str">
        <f t="shared" si="996"/>
        <v>-0.330795441731675-2.38655179965245i</v>
      </c>
      <c r="S1988" t="str">
        <f t="shared" si="997"/>
        <v>0.0852848567250679i</v>
      </c>
      <c r="T1988" t="str">
        <f t="shared" si="998"/>
        <v>0.203536728300312-0.0282118418533915i</v>
      </c>
      <c r="U1988" t="str">
        <f t="shared" si="999"/>
        <v>0.0001-858.44090125078i</v>
      </c>
      <c r="V1988" t="str">
        <f t="shared" si="1000"/>
        <v>0.00002-0.0137691389399485i</v>
      </c>
      <c r="W1988" t="str">
        <f t="shared" si="1001"/>
        <v>0.0000199993584529565-0.013768918091028i</v>
      </c>
      <c r="X1988" t="str">
        <f t="shared" si="1002"/>
        <v>0.000692316303211771-0.0137340483359073i</v>
      </c>
      <c r="Y1988" t="str">
        <f t="shared" si="1003"/>
        <v>0.009+1.1649025559511i</v>
      </c>
      <c r="Z1988" t="str">
        <f t="shared" si="1004"/>
        <v>-0.143095431975398-0.00842163572288435i</v>
      </c>
      <c r="AA1988" t="str">
        <f t="shared" si="1005"/>
        <v>0.0877607323895255-10.4234517499794i</v>
      </c>
      <c r="AB1988" t="str">
        <f t="shared" si="1006"/>
        <v>1.38569231699062-0.192068197375751i</v>
      </c>
      <c r="AC1988" t="str">
        <f t="shared" si="1007"/>
        <v>1.45461559977997-2.23075699004196i</v>
      </c>
      <c r="AD1988" t="str">
        <f t="shared" si="1008"/>
        <v>0.344619848939268+0.396458651783989i</v>
      </c>
      <c r="AE1988" t="str">
        <f t="shared" si="1009"/>
        <v>-0.0459746958067509-0.0596336848680564i</v>
      </c>
      <c r="AF1988" t="str">
        <f t="shared" si="1010"/>
        <v>-14.6347287556009-1.81269344654513i</v>
      </c>
      <c r="AG1988" t="str">
        <f t="shared" si="1011"/>
        <v>1.01506901641942-0.0128775522144165i</v>
      </c>
      <c r="AH1988" t="str">
        <f t="shared" si="1012"/>
        <v>0.544309528271675+0.948773129047984i</v>
      </c>
      <c r="AI1988">
        <f t="shared" si="1013"/>
        <v>0.77892126729507671</v>
      </c>
      <c r="AJ1988">
        <f t="shared" si="1014"/>
        <v>60.157180112822438</v>
      </c>
      <c r="AK1988"/>
      <c r="AL1988"/>
      <c r="AM1988"/>
      <c r="AN1988"/>
    </row>
    <row r="1989" spans="1:40" x14ac:dyDescent="0.25">
      <c r="A1989"/>
      <c r="B1989">
        <f t="shared" si="1015"/>
        <v>185500</v>
      </c>
      <c r="C1989" s="237" t="str">
        <f t="shared" si="983"/>
        <v>-2.22103241929265E-06+0.0132022774753442i</v>
      </c>
      <c r="D1989" s="208" t="str">
        <f t="shared" si="984"/>
        <v>-5.95702298492117+0.101217460644306i</v>
      </c>
      <c r="E1989" t="str">
        <f t="shared" si="985"/>
        <v>2870</v>
      </c>
      <c r="F1989" t="str">
        <f t="shared" si="986"/>
        <v>0.777000777000777</v>
      </c>
      <c r="G1989" t="str">
        <f t="shared" ref="G1989:G2052" si="1016">IF($C$11=$C$7,$C$24,F1989)</f>
        <v>0.777000777000777</v>
      </c>
      <c r="H1989" t="str">
        <f t="shared" si="987"/>
        <v>8.67817122411587+1.91304464856924i</v>
      </c>
      <c r="I1989" t="str">
        <f t="shared" si="988"/>
        <v>728.456796551133i</v>
      </c>
      <c r="J1989" t="str">
        <f t="shared" ref="J1989:J2052" si="1017">IMSUM(COMPLEX(0,2*PI()*B1989*$C$113*$C$112),COMPLEX(0,2*PI()*B1989*$C$113*$C$111),COMPLEX(0,2*PI()*B1989*$C$28*10^-12*$C$111),COMPLEX(-1*2*PI()*B1989*2*PI()*B1989*$C$113*$C$112*$C$28*10^-12*$C$111,0),COMPLEX(1,0))</f>
        <v>-452.896189047115+157.54830489633i</v>
      </c>
      <c r="K1989" t="str">
        <f t="shared" si="989"/>
        <v>0.499125498596136-1.43481097000173i</v>
      </c>
      <c r="L1989" t="str">
        <f t="shared" si="990"/>
        <v>0.0411802155391138-0.0994289971212014i</v>
      </c>
      <c r="M1989" t="str">
        <f t="shared" si="991"/>
        <v>0.54030571413525-1.53423996712293i</v>
      </c>
      <c r="N1989" t="str">
        <f t="shared" si="992"/>
        <v>-0.822675752915119i</v>
      </c>
      <c r="O1989" t="str">
        <f t="shared" si="993"/>
        <v>0.680262401804502-0.732968665558884i</v>
      </c>
      <c r="P1989" t="str">
        <f t="shared" si="994"/>
        <v>0.319737598195498+0.732968665558884i</v>
      </c>
      <c r="Q1989" t="str">
        <f t="shared" si="995"/>
        <v>-0.319737598195498+0.089707087356235i</v>
      </c>
      <c r="R1989" t="str">
        <f t="shared" si="996"/>
        <v>-0.330792666192197-2.38521561576091i</v>
      </c>
      <c r="S1989" t="str">
        <f t="shared" si="997"/>
        <v>0.0853308571871634i</v>
      </c>
      <c r="T1989" t="str">
        <f t="shared" si="998"/>
        <v>0.203532493069086-0.0282268217574074i</v>
      </c>
      <c r="U1989" t="str">
        <f t="shared" si="999"/>
        <v>0.0001-857.978129875449i</v>
      </c>
      <c r="V1989" t="str">
        <f t="shared" si="1000"/>
        <v>0.00002-0.0137617162235388i</v>
      </c>
      <c r="W1989" t="str">
        <f t="shared" si="1001"/>
        <v>0.0000199993584529565-0.0137614954936748i</v>
      </c>
      <c r="X1989" t="str">
        <f t="shared" si="1002"/>
        <v>0.000691593357614029-0.0137266799073065i</v>
      </c>
      <c r="Y1989" t="str">
        <f t="shared" si="1003"/>
        <v>0.009+1.16553087448181i</v>
      </c>
      <c r="Z1989" t="str">
        <f t="shared" si="1004"/>
        <v>-0.142939808865312-0.00840805654218307i</v>
      </c>
      <c r="AA1989" t="str">
        <f t="shared" si="1005"/>
        <v>0.0876573568482324-10.4176999155445i</v>
      </c>
      <c r="AB1989" t="str">
        <f t="shared" si="1006"/>
        <v>1.38566348323948-0.192170181612589i</v>
      </c>
      <c r="AC1989" t="str">
        <f t="shared" si="1007"/>
        <v>1.45384672474354-2.22977094418048i</v>
      </c>
      <c r="AD1989" t="str">
        <f t="shared" si="1008"/>
        <v>0.344791615423129+0.396627879982791i</v>
      </c>
      <c r="AE1989" t="str">
        <f t="shared" si="1009"/>
        <v>-0.0459495779658424-0.059592940753142i</v>
      </c>
      <c r="AF1989" t="str">
        <f t="shared" si="1010"/>
        <v>-14.635194209037-1.81182718792493i</v>
      </c>
      <c r="AG1989" t="str">
        <f t="shared" si="1011"/>
        <v>1.01506706898756-0.0128769489971698i</v>
      </c>
      <c r="AH1989" t="str">
        <f t="shared" si="1012"/>
        <v>0.544101873039539+0.948127820825057i</v>
      </c>
      <c r="AI1989">
        <f t="shared" si="1013"/>
        <v>0.77365438654434959</v>
      </c>
      <c r="AJ1989">
        <f t="shared" si="1014"/>
        <v>60.149789815806187</v>
      </c>
      <c r="AK1989"/>
      <c r="AL1989"/>
      <c r="AM1989"/>
      <c r="AN1989"/>
    </row>
    <row r="1990" spans="1:40" x14ac:dyDescent="0.25">
      <c r="A1990"/>
      <c r="B1990">
        <f t="shared" si="1015"/>
        <v>185600</v>
      </c>
      <c r="C1990" s="237" t="str">
        <f t="shared" ref="C1990:C2053" si="1018">IMPRODUCT(COMPLEX(-1,0),IMDIV(IMPRODUCT(G1990,COMPLEX($C$100+$C$101,0)),COMPLEX($C$100,2*PI()*B1990*$C$103*$C$102*(2*$C$100+$C$101))))</f>
        <v>-2.21863971022149E-06+0.013195164179693i</v>
      </c>
      <c r="D1990" s="208" t="str">
        <f t="shared" ref="D1990:D2053" si="1019">IMPRODUCT(COMPLEX($C$106,0),IMSUB(C1990,G1990))</f>
        <v>-5.95702296657707+0.101162925377646i</v>
      </c>
      <c r="E1990" t="str">
        <f t="shared" ref="E1990:E2053" si="1020">IMDIV(COMPLEX($C$20*10^3,0),COMPLEX(1,2*PI()*B1990*$C$20*1000*$C$29*10^-12))</f>
        <v>2870</v>
      </c>
      <c r="F1990" t="str">
        <f t="shared" ref="F1990:F2053" si="1021">IMDIV(COMPLEX($C$22*1000,0),IMSUM(COMPLEX($C$22*1000,0),E1990))</f>
        <v>0.777000777000777</v>
      </c>
      <c r="G1990" t="str">
        <f t="shared" si="1016"/>
        <v>0.777000777000777</v>
      </c>
      <c r="H1990" t="str">
        <f t="shared" ref="H1990:H2053" si="1022">IMPRODUCT(COMPLEX($C$108,0),IMPRODUCT(COMPLEX(-1,0),D1990),IMDIV(COMPLEX(0,2*PI()*B1990*$C$109*$C$110),COMPLEX(1,2*PI()*B1990*$C$109*$C$110)))</f>
        <v>8.6786359976121+1.91212462181323i</v>
      </c>
      <c r="I1990" t="str">
        <f t="shared" ref="I1990:I2053" si="1023">COMPLEX(0,2*PI()*B1990*$C$113*$C$112*$C$114)</f>
        <v>728.849495632832i</v>
      </c>
      <c r="J1990" t="str">
        <f t="shared" si="1017"/>
        <v>-453.385696899442+157.633236597082i</v>
      </c>
      <c r="K1990" t="str">
        <f t="shared" ref="K1990:K2053" si="1024">IMDIV(I1990,J1990)</f>
        <v>0.498643665505664-1.43420201646714i</v>
      </c>
      <c r="L1990" t="str">
        <f t="shared" ref="L1990:L2053" si="1025">IMDIV(COMPLEX($C$117,0),COMPLEX(1,2*PI()*B1990*$C$115*$C$116))</f>
        <v>0.0411423418938835-0.0993911030280957i</v>
      </c>
      <c r="M1990" t="str">
        <f t="shared" ref="M1990:M2053" si="1026">IMSUM(K1990,L1990)</f>
        <v>0.539786007399548-1.53359311949524i</v>
      </c>
      <c r="N1990" t="str">
        <f t="shared" ref="N1990:N2053" si="1027">COMPLEX(0,-2*PI()*B1990*$C$43)</f>
        <v>-0.823119243887041i</v>
      </c>
      <c r="O1990" t="str">
        <f t="shared" ref="O1990:O2053" si="1028">IMEXP(N1990)</f>
        <v>0.679937269930834-0.73327028370104i</v>
      </c>
      <c r="P1990" t="str">
        <f t="shared" ref="P1990:P2053" si="1029">IMSUB(COMPLEX(1,0),O1990)</f>
        <v>0.320062730069166+0.73327028370104i</v>
      </c>
      <c r="Q1990" t="str">
        <f t="shared" ref="Q1990:Q2053" si="1030">IMSUM(COMPLEX(0,2*PI()*B1990*$C$43),O1990,COMPLEX(-1,0))</f>
        <v>-0.320062730069166+0.0898489601860011i</v>
      </c>
      <c r="R1990" t="str">
        <f t="shared" ref="R1990:R2053" si="1031">IMDIV(P1990,Q1990)</f>
        <v>-0.33078988907528-2.38388084457573i</v>
      </c>
      <c r="S1990" t="str">
        <f t="shared" ref="S1990:S2053" si="1032">IMDIV(COMPLEX(0,2*PI()*B1990*$C$123),COMPLEX($C$124,0))</f>
        <v>0.0853768576492588i</v>
      </c>
      <c r="T1990" t="str">
        <f t="shared" ref="T1990:T2053" si="1033">IMPRODUCT(R1990,S1990)</f>
        <v>0.203528255520137-0.0282418012713943i</v>
      </c>
      <c r="U1990" t="str">
        <f t="shared" ref="U1990:U2053" si="1034">IMDIV(COMPLEX(1,2*PI()*B1990*$C$16*10^-3*$C$15*10^-6),COMPLEX(0,2*PI()*B1990*$C$15*10^-6))</f>
        <v>0.0001-857.515857176161i</v>
      </c>
      <c r="V1990" t="str">
        <f t="shared" ref="V1990:V2053" si="1035">IMSUM(COMPLEX($C$18*10^-3,0),IMDIV(COMPLEX(1,0),COMPLEX(0,2*PI()*B1990*($C$17*1*10^-6))))</f>
        <v>0.00002-0.0137543015057459i</v>
      </c>
      <c r="W1990" t="str">
        <f t="shared" ref="W1990:W2053" si="1036">IMDIV(IMPRODUCT(U1990,V1990),IMSUM(U1990,V1990))</f>
        <v>0.0000199993584529565-0.0137540808948102i</v>
      </c>
      <c r="X1990" t="str">
        <f t="shared" ref="X1990:X2053" si="1037">IMDIV(IMPRODUCT(COMPLEX($C$19,0),W1990),IMSUM(COMPLEX($C$19,0),W1990))</f>
        <v>0.000690871576538988-0.0137193193618776i</v>
      </c>
      <c r="Y1990" t="str">
        <f t="shared" ref="Y1990:Y2053" si="1038">COMPLEX($C$13*10^-3,2*PI()*B1990*$C$12*0.000001)</f>
        <v>0.009+1.16615919301253i</v>
      </c>
      <c r="Z1990" t="str">
        <f t="shared" ref="Z1990:Z2053" si="1039">IMPRODUCT(COMPLEX($C$6,0),IMDIV(X1990,IMSUM(X1990,Y1990)))</f>
        <v>-0.142784440225888-0.00839450700467308i</v>
      </c>
      <c r="AA1990" t="str">
        <f t="shared" ref="AA1990:AA2053" si="1040">IMDIV(COMPLEX($C$6,0),IMSUM(X1990,Y1990))</f>
        <v>0.0875541676301924-10.4119544959817i</v>
      </c>
      <c r="AB1990" t="str">
        <f t="shared" ref="AB1990:AB2053" si="1041">IMPRODUCT(COMPLEX($C$119,0),T1990)</f>
        <v>1.38563463370913-0.192272163194081i</v>
      </c>
      <c r="AC1990" t="str">
        <f t="shared" ref="AC1990:AC2053" si="1042">IMSUM(COMPLEX(1,0),IMPRODUCT(AB1990,M1990))</f>
        <v>1.45307892009948-2.22878556369524i</v>
      </c>
      <c r="AD1990" t="str">
        <f t="shared" ref="AD1990:AD2053" si="1043">IMDIV(AB1990,AC1990)</f>
        <v>0.344963456741928+0.396797036430246i</v>
      </c>
      <c r="AE1990" t="str">
        <f t="shared" ref="AE1990:AE2053" si="1044">IMPRODUCT(AD1990,AA1990,X1990)</f>
        <v>-0.045924498567536-0.0595522408839599i</v>
      </c>
      <c r="AF1990" t="str">
        <f t="shared" ref="AF1990:AF2053" si="1045">IMSUB(D1990,H1990)</f>
        <v>-14.6356589641892-1.81096169643558i</v>
      </c>
      <c r="AG1990" t="str">
        <f t="shared" ref="AG1990:AG2053" si="1046">IMSUM(COMPLEX(1,0),IMPRODUCT(AD1990,AA1990,COMPLEX($C$127,0)))</f>
        <v>1.01506512114629-0.0128763493400732i</v>
      </c>
      <c r="AH1990" t="str">
        <f t="shared" ref="AH1990:AH2053" si="1047">IMDIV(IMPRODUCT(AE1990,AF1990),AG1990)</f>
        <v>0.543894510307156+0.947483222157681i</v>
      </c>
      <c r="AI1990">
        <f t="shared" ref="AI1990:AI2053" si="1048">20*LOG10(IMABS(AH1990))</f>
        <v>0.7683905052183051</v>
      </c>
      <c r="AJ1990">
        <f t="shared" ref="AJ1990:AJ2053" si="1049">IMARGUMENT(AH1990)*180/PI()</f>
        <v>60.142395770396234</v>
      </c>
      <c r="AK1990"/>
      <c r="AL1990"/>
      <c r="AM1990"/>
      <c r="AN1990"/>
    </row>
    <row r="1991" spans="1:40" x14ac:dyDescent="0.25">
      <c r="A1991"/>
      <c r="B1991">
        <f t="shared" si="1015"/>
        <v>185700</v>
      </c>
      <c r="C1991" s="237" t="str">
        <f t="shared" si="1018"/>
        <v>-2.21625086555208E-06+0.0131880585451027i</v>
      </c>
      <c r="D1991" s="208" t="str">
        <f t="shared" si="1019"/>
        <v>-5.9570229482626+0.101108448845787i</v>
      </c>
      <c r="E1991" t="str">
        <f t="shared" si="1020"/>
        <v>2870</v>
      </c>
      <c r="F1991" t="str">
        <f t="shared" si="1021"/>
        <v>0.777000777000777</v>
      </c>
      <c r="G1991" t="str">
        <f t="shared" si="1016"/>
        <v>0.777000777000777</v>
      </c>
      <c r="H1991" t="str">
        <f t="shared" si="1022"/>
        <v>8.67910007416285+1.91120542000927i</v>
      </c>
      <c r="I1991" t="str">
        <f t="shared" si="1023"/>
        <v>729.242194714531i</v>
      </c>
      <c r="J1991" t="str">
        <f t="shared" si="1017"/>
        <v>-453.875468566295+157.718168297835i</v>
      </c>
      <c r="K1991" t="str">
        <f t="shared" si="1024"/>
        <v>0.498162502865231-1.43359349053015i</v>
      </c>
      <c r="L1991" t="str">
        <f t="shared" si="1025"/>
        <v>0.0411045174944772-0.0993532293731206i</v>
      </c>
      <c r="M1991" t="str">
        <f t="shared" si="1026"/>
        <v>0.539267020359708-1.53294671990327i</v>
      </c>
      <c r="N1991" t="str">
        <f t="shared" si="1027"/>
        <v>-0.823562734858963i</v>
      </c>
      <c r="O1991" t="str">
        <f t="shared" si="1028"/>
        <v>0.679612004324222-0.733571757620489i</v>
      </c>
      <c r="P1991" t="str">
        <f t="shared" si="1029"/>
        <v>0.320387995675778+0.733571757620489i</v>
      </c>
      <c r="Q1991" t="str">
        <f t="shared" si="1030"/>
        <v>-0.320387995675778+0.089990977238474i</v>
      </c>
      <c r="R1991" t="str">
        <f t="shared" si="1031"/>
        <v>-0.330787110380796-2.38254748381404i</v>
      </c>
      <c r="S1991" t="str">
        <f t="shared" si="1032"/>
        <v>0.0854228581113544i</v>
      </c>
      <c r="T1991" t="str">
        <f t="shared" si="1033"/>
        <v>0.203524015653411-0.0282567803951237i</v>
      </c>
      <c r="U1991" t="str">
        <f t="shared" si="1034"/>
        <v>0.0001-857.054082347309i</v>
      </c>
      <c r="V1991" t="str">
        <f t="shared" si="1035"/>
        <v>0.00002-0.0137468947736481i</v>
      </c>
      <c r="W1991" t="str">
        <f t="shared" si="1036"/>
        <v>0.0000199993584529565-0.0137466742815125i</v>
      </c>
      <c r="X1991" t="str">
        <f t="shared" si="1037"/>
        <v>0.000690150957488889-0.0137119666870075i</v>
      </c>
      <c r="Y1991" t="str">
        <f t="shared" si="1038"/>
        <v>0.009+1.16678751154325i</v>
      </c>
      <c r="Z1991" t="str">
        <f t="shared" si="1039"/>
        <v>-0.142629325501054-0.00838098702903421i</v>
      </c>
      <c r="AA1991" t="str">
        <f t="shared" si="1040"/>
        <v>0.0874511642811187-10.4062154804547i</v>
      </c>
      <c r="AB1991" t="str">
        <f t="shared" si="1041"/>
        <v>1.38560576839919-0.192374142118674i</v>
      </c>
      <c r="AC1991" t="str">
        <f t="shared" si="1042"/>
        <v>1.45231218396283-2.22780084816118i</v>
      </c>
      <c r="AD1991" t="str">
        <f t="shared" si="1043"/>
        <v>0.345135372867838+0.396966121094991i</v>
      </c>
      <c r="AE1991" t="str">
        <f t="shared" si="1044"/>
        <v>-0.0458994575268315-0.0595115851818147i</v>
      </c>
      <c r="AF1991" t="str">
        <f t="shared" si="1045"/>
        <v>-14.6361230224255-1.81009697116348i</v>
      </c>
      <c r="AG1991" t="str">
        <f t="shared" si="1046"/>
        <v>1.01506317289478-0.012875753236082i</v>
      </c>
      <c r="AH1991" t="str">
        <f t="shared" si="1047"/>
        <v>0.543687439447259+0.946839331777694i</v>
      </c>
      <c r="AI1991">
        <f t="shared" si="1048"/>
        <v>0.76312961943307167</v>
      </c>
      <c r="AJ1991">
        <f t="shared" si="1049"/>
        <v>60.134997980885764</v>
      </c>
      <c r="AK1991"/>
      <c r="AL1991"/>
      <c r="AM1991"/>
      <c r="AN1991"/>
    </row>
    <row r="1992" spans="1:40" x14ac:dyDescent="0.25">
      <c r="A1992"/>
      <c r="B1992">
        <f t="shared" si="1015"/>
        <v>185800</v>
      </c>
      <c r="C1992" s="237" t="str">
        <f t="shared" si="1018"/>
        <v>-2.21386587696713E-06+0.0131809605592033i</v>
      </c>
      <c r="D1992" s="208" t="str">
        <f t="shared" si="1019"/>
        <v>-5.95702292997768+0.101054030953892i</v>
      </c>
      <c r="E1992" t="str">
        <f t="shared" si="1020"/>
        <v>2870</v>
      </c>
      <c r="F1992" t="str">
        <f t="shared" si="1021"/>
        <v>0.777000777000777</v>
      </c>
      <c r="G1992" t="str">
        <f t="shared" si="1016"/>
        <v>0.777000777000777</v>
      </c>
      <c r="H1992" t="str">
        <f t="shared" si="1022"/>
        <v>8.67956345513303+1.91028704215014i</v>
      </c>
      <c r="I1992" t="str">
        <f t="shared" si="1023"/>
        <v>729.634893796229i</v>
      </c>
      <c r="J1992" t="str">
        <f t="shared" si="1017"/>
        <v>-454.365504047673+157.803099998588i</v>
      </c>
      <c r="K1992" t="str">
        <f t="shared" si="1024"/>
        <v>0.497682009485442-1.43298539190507i</v>
      </c>
      <c r="L1992" t="str">
        <f t="shared" si="1025"/>
        <v>0.0410667422613384-0.0993153761561734i</v>
      </c>
      <c r="M1992" t="str">
        <f t="shared" si="1026"/>
        <v>0.53874875174678-1.53230076806124i</v>
      </c>
      <c r="N1992" t="str">
        <f t="shared" si="1027"/>
        <v>-0.824006225830884i</v>
      </c>
      <c r="O1992" t="str">
        <f t="shared" si="1028"/>
        <v>0.679286605048641-0.733873087257935i</v>
      </c>
      <c r="P1992" t="str">
        <f t="shared" si="1029"/>
        <v>0.320713394951359+0.733873087257935i</v>
      </c>
      <c r="Q1992" t="str">
        <f t="shared" si="1030"/>
        <v>-0.320713394951359+0.090133138572949i</v>
      </c>
      <c r="R1992" t="str">
        <f t="shared" si="1031"/>
        <v>-0.330784330108608-2.38121553119788i</v>
      </c>
      <c r="S1992" t="str">
        <f t="shared" si="1032"/>
        <v>0.0854688585734498i</v>
      </c>
      <c r="T1992" t="str">
        <f t="shared" si="1033"/>
        <v>0.203519773468854-0.028271759128366i</v>
      </c>
      <c r="U1992" t="str">
        <f t="shared" si="1034"/>
        <v>0.0001-856.59280458501i</v>
      </c>
      <c r="V1992" t="str">
        <f t="shared" si="1035"/>
        <v>0.00002-0.0137394960143512i</v>
      </c>
      <c r="W1992" t="str">
        <f t="shared" si="1036"/>
        <v>0.0000199993584529565-0.013739275640888i</v>
      </c>
      <c r="X1992" t="str">
        <f t="shared" si="1037"/>
        <v>0.00068943149797268-0.0137046218701097i</v>
      </c>
      <c r="Y1992" t="str">
        <f t="shared" si="1038"/>
        <v>0.009+1.16741583007397i</v>
      </c>
      <c r="Z1992" t="str">
        <f t="shared" si="1039"/>
        <v>-0.142474464136256-0.00836749653421499i</v>
      </c>
      <c r="AA1992" t="str">
        <f t="shared" si="1040"/>
        <v>0.0873483463481201-10.4004828581516i</v>
      </c>
      <c r="AB1992" t="str">
        <f t="shared" si="1041"/>
        <v>1.38557688730929-0.192476118384802i</v>
      </c>
      <c r="AC1992" t="str">
        <f t="shared" si="1042"/>
        <v>1.45154651445259-2.2268167971528i</v>
      </c>
      <c r="AD1992" t="str">
        <f t="shared" si="1043"/>
        <v>0.345307363773017+0.397135133945674i</v>
      </c>
      <c r="AE1992" t="str">
        <f t="shared" si="1044"/>
        <v>-0.0458744547589588-0.0594709735682003i</v>
      </c>
      <c r="AF1992" t="str">
        <f t="shared" si="1045"/>
        <v>-14.6365863851107-1.80923301119625i</v>
      </c>
      <c r="AG1992" t="str">
        <f t="shared" si="1046"/>
        <v>1.01506122423225-0.0128751606781662i</v>
      </c>
      <c r="AH1992" t="str">
        <f t="shared" si="1047"/>
        <v>0.543480659834164+0.946196148419933i</v>
      </c>
      <c r="AI1992">
        <f t="shared" si="1048"/>
        <v>0.75787172531131308</v>
      </c>
      <c r="AJ1992">
        <f t="shared" si="1049"/>
        <v>60.127596451562205</v>
      </c>
      <c r="AK1992"/>
      <c r="AL1992"/>
      <c r="AM1992"/>
      <c r="AN1992"/>
    </row>
    <row r="1993" spans="1:40" x14ac:dyDescent="0.25">
      <c r="A1993"/>
      <c r="B1993">
        <f t="shared" si="1015"/>
        <v>185900</v>
      </c>
      <c r="C1993" s="237" t="str">
        <f t="shared" si="1018"/>
        <v>-2.21148473617185E-06+0.0131738702096519i</v>
      </c>
      <c r="D1993" s="208" t="str">
        <f t="shared" si="1019"/>
        <v>-5.95702291172227+0.100999671607331i</v>
      </c>
      <c r="E1993" t="str">
        <f t="shared" si="1020"/>
        <v>2870</v>
      </c>
      <c r="F1993" t="str">
        <f t="shared" si="1021"/>
        <v>0.777000777000777</v>
      </c>
      <c r="G1993" t="str">
        <f t="shared" si="1016"/>
        <v>0.777000777000777</v>
      </c>
      <c r="H1993" t="str">
        <f t="shared" si="1022"/>
        <v>8.68002614188439+1.90936948723002i</v>
      </c>
      <c r="I1993" t="str">
        <f t="shared" si="1023"/>
        <v>730.027592877928i</v>
      </c>
      <c r="J1993" t="str">
        <f t="shared" si="1017"/>
        <v>-454.855803343577+157.888031699341i</v>
      </c>
      <c r="K1993" t="str">
        <f t="shared" si="1024"/>
        <v>0.497202184179404-1.432377720306i</v>
      </c>
      <c r="L1993" t="str">
        <f t="shared" si="1025"/>
        <v>0.041029016115056-0.09927754337709i</v>
      </c>
      <c r="M1993" t="str">
        <f t="shared" si="1026"/>
        <v>0.53823120029446-1.53165526368309i</v>
      </c>
      <c r="N1993" t="str">
        <f t="shared" si="1027"/>
        <v>-0.824449716802806i</v>
      </c>
      <c r="O1993" t="str">
        <f t="shared" si="1028"/>
        <v>0.67896107216809-0.734174272554111i</v>
      </c>
      <c r="P1993" t="str">
        <f t="shared" si="1029"/>
        <v>0.32103892783191+0.734174272554111i</v>
      </c>
      <c r="Q1993" t="str">
        <f t="shared" si="1030"/>
        <v>-0.32103892783191+0.0902754442486949i</v>
      </c>
      <c r="R1993" t="str">
        <f t="shared" si="1031"/>
        <v>-0.330781548258576-2.37988498445416i</v>
      </c>
      <c r="S1993" t="str">
        <f t="shared" si="1032"/>
        <v>0.0855148590355454i</v>
      </c>
      <c r="T1993" t="str">
        <f t="shared" si="1033"/>
        <v>0.203515528966409-0.0282867374708916i</v>
      </c>
      <c r="U1993" t="str">
        <f t="shared" si="1034"/>
        <v>0.0001-856.132023087115i</v>
      </c>
      <c r="V1993" t="str">
        <f t="shared" si="1035"/>
        <v>0.00002-0.0137321052149889i</v>
      </c>
      <c r="W1993" t="str">
        <f t="shared" si="1036"/>
        <v>0.0000199993584529565-0.0137318849600702i</v>
      </c>
      <c r="X1993" t="str">
        <f t="shared" si="1037"/>
        <v>0.000688713195505919-0.0136972848986242i</v>
      </c>
      <c r="Y1993" t="str">
        <f t="shared" si="1038"/>
        <v>0.009+1.16804414860468i</v>
      </c>
      <c r="Z1993" t="str">
        <f t="shared" si="1039"/>
        <v>-0.142319855578458-0.00835403543943107i</v>
      </c>
      <c r="AA1993" t="str">
        <f t="shared" si="1040"/>
        <v>0.0872457133796995-10.3947566182854i</v>
      </c>
      <c r="AB1993" t="str">
        <f t="shared" si="1041"/>
        <v>1.38554799043904-0.192578091990904i</v>
      </c>
      <c r="AC1993" t="str">
        <f t="shared" si="1042"/>
        <v>1.45078190969167-2.22583341024416i</v>
      </c>
      <c r="AD1993" t="str">
        <f t="shared" si="1043"/>
        <v>0.345479429429611+0.397304074950944i</v>
      </c>
      <c r="AE1993" t="str">
        <f t="shared" si="1044"/>
        <v>-0.04584949017938-0.0594304059648009i</v>
      </c>
      <c r="AF1993" t="str">
        <f t="shared" si="1045"/>
        <v>-14.6370490536067-1.80836981562269i</v>
      </c>
      <c r="AG1993" t="str">
        <f t="shared" si="1046"/>
        <v>1.01505927515789-0.0128745716593117i</v>
      </c>
      <c r="AH1993" t="str">
        <f t="shared" si="1047"/>
        <v>0.543274170843855+0.945553670822347i</v>
      </c>
      <c r="AI1993">
        <f t="shared" si="1048"/>
        <v>0.7526168189833955</v>
      </c>
      <c r="AJ1993">
        <f t="shared" si="1049"/>
        <v>60.120191186706421</v>
      </c>
      <c r="AK1993"/>
      <c r="AL1993"/>
      <c r="AM1993"/>
      <c r="AN1993"/>
    </row>
    <row r="1994" spans="1:40" x14ac:dyDescent="0.25">
      <c r="A1994"/>
      <c r="B1994">
        <f t="shared" si="1015"/>
        <v>186000</v>
      </c>
      <c r="C1994" s="237" t="str">
        <f t="shared" si="1018"/>
        <v>-2.20910743489358E-06+0.0131667874841316i</v>
      </c>
      <c r="D1994" s="208" t="str">
        <f t="shared" si="1019"/>
        <v>-5.95702289349629+0.100945370711676i</v>
      </c>
      <c r="E1994" t="str">
        <f t="shared" si="1020"/>
        <v>2870</v>
      </c>
      <c r="F1994" t="str">
        <f t="shared" si="1021"/>
        <v>0.777000777000777</v>
      </c>
      <c r="G1994" t="str">
        <f t="shared" si="1016"/>
        <v>0.777000777000777</v>
      </c>
      <c r="H1994" t="str">
        <f t="shared" si="1022"/>
        <v>8.68048813577531+1.90845275424447i</v>
      </c>
      <c r="I1994" t="str">
        <f t="shared" si="1023"/>
        <v>730.420291959627i</v>
      </c>
      <c r="J1994" t="str">
        <f t="shared" si="1017"/>
        <v>-455.346366454007+157.972963400093i</v>
      </c>
      <c r="K1994" t="str">
        <f t="shared" si="1024"/>
        <v>0.496723025762715-1.43177047544681i</v>
      </c>
      <c r="L1994" t="str">
        <f t="shared" si="1025"/>
        <v>0.0409913389763655-0.0992397310356466i</v>
      </c>
      <c r="M1994" t="str">
        <f t="shared" si="1026"/>
        <v>0.537714364739081-1.53101020648246i</v>
      </c>
      <c r="N1994" t="str">
        <f t="shared" si="1027"/>
        <v>-0.824893207774728i</v>
      </c>
      <c r="O1994" t="str">
        <f t="shared" si="1028"/>
        <v>0.678635405746597-0.734475313449779i</v>
      </c>
      <c r="P1994" t="str">
        <f t="shared" si="1029"/>
        <v>0.321364594253403+0.734475313449779i</v>
      </c>
      <c r="Q1994" t="str">
        <f t="shared" si="1030"/>
        <v>-0.321364594253403+0.090417894324949i</v>
      </c>
      <c r="R1994" t="str">
        <f t="shared" si="1031"/>
        <v>-0.330778764830572-2.37855584131472i</v>
      </c>
      <c r="S1994" t="str">
        <f t="shared" si="1032"/>
        <v>0.085560859497641i</v>
      </c>
      <c r="T1994" t="str">
        <f t="shared" si="1033"/>
        <v>0.203511282146022-0.0283017154224718i</v>
      </c>
      <c r="U1994" t="str">
        <f t="shared" si="1034"/>
        <v>0.0001-855.671737053203i</v>
      </c>
      <c r="V1994" t="str">
        <f t="shared" si="1035"/>
        <v>0.00002-0.0137247223627228i</v>
      </c>
      <c r="W1994" t="str">
        <f t="shared" si="1036"/>
        <v>0.0000199993584529565-0.0137245022262213i</v>
      </c>
      <c r="X1994" t="str">
        <f t="shared" si="1037"/>
        <v>0.000687996047610914-0.0136899557600186i</v>
      </c>
      <c r="Y1994" t="str">
        <f t="shared" si="1038"/>
        <v>0.009+1.1686724671354i</v>
      </c>
      <c r="Z1994" t="str">
        <f t="shared" si="1039"/>
        <v>-0.14216549927614-0.00834060366416573i</v>
      </c>
      <c r="AA1994" t="str">
        <f t="shared" si="1040"/>
        <v>0.0871432649257458-10.3890367500933i</v>
      </c>
      <c r="AB1994" t="str">
        <f t="shared" si="1041"/>
        <v>1.38551907778809-0.192680062935422i</v>
      </c>
      <c r="AC1994" t="str">
        <f t="shared" si="1042"/>
        <v>1.45001836780689-2.22485068700894i</v>
      </c>
      <c r="AD1994" t="str">
        <f t="shared" si="1043"/>
        <v>0.345651569809746+0.397472944079469i</v>
      </c>
      <c r="AE1994" t="str">
        <f t="shared" si="1044"/>
        <v>-0.0458245637037881-0.0593898822934947i</v>
      </c>
      <c r="AF1994" t="str">
        <f t="shared" si="1045"/>
        <v>-14.6375110292716-1.80750738353279i</v>
      </c>
      <c r="AG1994" t="str">
        <f t="shared" si="1046"/>
        <v>1.0150573256709-0.0128739861725193i</v>
      </c>
      <c r="AH1994" t="str">
        <f t="shared" si="1047"/>
        <v>0.54306797185391+0.944911897725954i</v>
      </c>
      <c r="AI1994">
        <f t="shared" si="1048"/>
        <v>0.74736489658688643</v>
      </c>
      <c r="AJ1994">
        <f t="shared" si="1049"/>
        <v>60.112782190594906</v>
      </c>
      <c r="AK1994"/>
      <c r="AL1994"/>
      <c r="AM1994"/>
      <c r="AN1994"/>
    </row>
    <row r="1995" spans="1:40" x14ac:dyDescent="0.25">
      <c r="A1995"/>
      <c r="B1995">
        <f t="shared" si="1015"/>
        <v>186100</v>
      </c>
      <c r="C1995" s="237" t="str">
        <f t="shared" si="1018"/>
        <v>-2.20673396488198E-06+0.0131597123703523i</v>
      </c>
      <c r="D1995" s="208" t="str">
        <f t="shared" si="1019"/>
        <v>-5.95702287529969+0.100891128172701i</v>
      </c>
      <c r="E1995" t="str">
        <f t="shared" si="1020"/>
        <v>2870</v>
      </c>
      <c r="F1995" t="str">
        <f t="shared" si="1021"/>
        <v>0.777000777000777</v>
      </c>
      <c r="G1995" t="str">
        <f t="shared" si="1016"/>
        <v>0.777000777000777</v>
      </c>
      <c r="H1995" t="str">
        <f t="shared" si="1022"/>
        <v>8.68094943816099+1.90753684219043i</v>
      </c>
      <c r="I1995" t="str">
        <f t="shared" si="1023"/>
        <v>730.812991041326i</v>
      </c>
      <c r="J1995" t="str">
        <f t="shared" si="1017"/>
        <v>-455.837193378962+158.057895100846i</v>
      </c>
      <c r="K1995" t="str">
        <f t="shared" si="1024"/>
        <v>0.49624453305347-1.43116365704111i</v>
      </c>
      <c r="L1995" t="str">
        <f t="shared" si="1025"/>
        <v>0.0409537107661476-0.09920193913156i</v>
      </c>
      <c r="M1995" t="str">
        <f t="shared" si="1026"/>
        <v>0.537198243819618-1.53036559617267i</v>
      </c>
      <c r="N1995" t="str">
        <f t="shared" si="1027"/>
        <v>-0.82533669874665i</v>
      </c>
      <c r="O1995" t="str">
        <f t="shared" si="1028"/>
        <v>0.678309605848216-0.73477620988573i</v>
      </c>
      <c r="P1995" t="str">
        <f t="shared" si="1029"/>
        <v>0.321690394151784+0.73477620988573i</v>
      </c>
      <c r="Q1995" t="str">
        <f t="shared" si="1030"/>
        <v>-0.321690394151784+0.0905604888609201i</v>
      </c>
      <c r="R1995" t="str">
        <f t="shared" si="1031"/>
        <v>-0.330775979824466-2.37722809951626i</v>
      </c>
      <c r="S1995" t="str">
        <f t="shared" si="1032"/>
        <v>0.0856068599597364i</v>
      </c>
      <c r="T1995" t="str">
        <f t="shared" si="1033"/>
        <v>0.203507033007639-0.0283166929828777i</v>
      </c>
      <c r="U1995" t="str">
        <f t="shared" si="1034"/>
        <v>0.0001-855.211945684554i</v>
      </c>
      <c r="V1995" t="str">
        <f t="shared" si="1035"/>
        <v>0.00002-0.0137173474447418i</v>
      </c>
      <c r="W1995" t="str">
        <f t="shared" si="1036"/>
        <v>0.0000199993584529566-0.0137171274265301i</v>
      </c>
      <c r="X1995" t="str">
        <f t="shared" si="1037"/>
        <v>0.000687280051816494-0.0136826344417861i</v>
      </c>
      <c r="Y1995" t="str">
        <f t="shared" si="1038"/>
        <v>0.009+1.16930078566612i</v>
      </c>
      <c r="Z1995" t="str">
        <f t="shared" si="1039"/>
        <v>-0.142011394679279-0.00832720112816669i</v>
      </c>
      <c r="AA1995" t="str">
        <f t="shared" si="1040"/>
        <v>0.0870410005375301-10.3833232428369i</v>
      </c>
      <c r="AB1995" t="str">
        <f t="shared" si="1041"/>
        <v>1.38549014935605-0.192782031216799i</v>
      </c>
      <c r="AC1995" t="str">
        <f t="shared" si="1042"/>
        <v>1.44925588692898-2.22386862702028i</v>
      </c>
      <c r="AD1995" t="str">
        <f t="shared" si="1043"/>
        <v>0.345823784885554+0.397641741299917i</v>
      </c>
      <c r="AE1995" t="str">
        <f t="shared" si="1044"/>
        <v>-0.0457996752481056-0.059349402476344i</v>
      </c>
      <c r="AF1995" t="str">
        <f t="shared" si="1045"/>
        <v>-14.6379723134607-1.80664571401773i</v>
      </c>
      <c r="AG1995" t="str">
        <f t="shared" si="1046"/>
        <v>1.01505537577049-0.0128734042108054i</v>
      </c>
      <c r="AH1995" t="str">
        <f t="shared" si="1047"/>
        <v>0.542862062243538+0.944270827874759i</v>
      </c>
      <c r="AI1995">
        <f t="shared" si="1048"/>
        <v>0.74211595426619092</v>
      </c>
      <c r="AJ1995">
        <f t="shared" si="1049"/>
        <v>60.105369467495962</v>
      </c>
      <c r="AK1995"/>
      <c r="AL1995"/>
      <c r="AM1995"/>
      <c r="AN1995"/>
    </row>
    <row r="1996" spans="1:40" x14ac:dyDescent="0.25">
      <c r="A1996"/>
      <c r="B1996">
        <f t="shared" si="1015"/>
        <v>186200</v>
      </c>
      <c r="C1996" s="237" t="str">
        <f t="shared" si="1018"/>
        <v>-2.20436431790877E-06+0.0131526448560499i</v>
      </c>
      <c r="D1996" s="208" t="str">
        <f t="shared" si="1019"/>
        <v>-5.9570228571324+0.100836943896383i</v>
      </c>
      <c r="E1996" t="str">
        <f t="shared" si="1020"/>
        <v>2870</v>
      </c>
      <c r="F1996" t="str">
        <f t="shared" si="1021"/>
        <v>0.777000777000777</v>
      </c>
      <c r="G1996" t="str">
        <f t="shared" si="1016"/>
        <v>0.777000777000777</v>
      </c>
      <c r="H1996" t="str">
        <f t="shared" si="1022"/>
        <v>8.68141005039336+1.90662175006625i</v>
      </c>
      <c r="I1996" t="str">
        <f t="shared" si="1023"/>
        <v>731.205690123024i</v>
      </c>
      <c r="J1996" t="str">
        <f t="shared" si="1017"/>
        <v>-456.328284118443+158.142826801599i</v>
      </c>
      <c r="K1996" t="str">
        <f t="shared" si="1024"/>
        <v>0.495766704872236-1.43055726480232i</v>
      </c>
      <c r="L1996" t="str">
        <f t="shared" si="1025"/>
        <v>0.0409161314054286-0.099164167664487i</v>
      </c>
      <c r="M1996" t="str">
        <f t="shared" si="1026"/>
        <v>0.536682836277665-1.52972143246681i</v>
      </c>
      <c r="N1996" t="str">
        <f t="shared" si="1027"/>
        <v>-0.825780189718572i</v>
      </c>
      <c r="O1996" t="str">
        <f t="shared" si="1028"/>
        <v>0.677983672537027-0.73507696180278i</v>
      </c>
      <c r="P1996" t="str">
        <f t="shared" si="1029"/>
        <v>0.322016327462973+0.73507696180278i</v>
      </c>
      <c r="Q1996" t="str">
        <f t="shared" si="1030"/>
        <v>-0.322016327462973+0.090703227915792i</v>
      </c>
      <c r="R1996" t="str">
        <f t="shared" si="1031"/>
        <v>-0.330773193240111-2.37590175680034i</v>
      </c>
      <c r="S1996" t="str">
        <f t="shared" si="1032"/>
        <v>0.085652860421832i</v>
      </c>
      <c r="T1996" t="str">
        <f t="shared" si="1033"/>
        <v>0.203502781551205-0.0283316701518789i</v>
      </c>
      <c r="U1996" t="str">
        <f t="shared" si="1034"/>
        <v>0.0001-854.752648184185i</v>
      </c>
      <c r="V1996" t="str">
        <f t="shared" si="1035"/>
        <v>0.00002-0.0137099804482623i</v>
      </c>
      <c r="W1996" t="str">
        <f t="shared" si="1036"/>
        <v>0.0000199993584529565-0.0137097605482134i</v>
      </c>
      <c r="X1996" t="str">
        <f t="shared" si="1037"/>
        <v>0.000686565205658142-0.0136753209314469i</v>
      </c>
      <c r="Y1996" t="str">
        <f t="shared" si="1038"/>
        <v>0.009+1.16992910419684i</v>
      </c>
      <c r="Z1996" t="str">
        <f t="shared" si="1039"/>
        <v>-0.141857541239363-0.00831382775144678i</v>
      </c>
      <c r="AA1996" t="str">
        <f t="shared" si="1040"/>
        <v>0.0869389197677018-10.3776160858024i</v>
      </c>
      <c r="AB1996" t="str">
        <f t="shared" si="1041"/>
        <v>1.38546120514256-0.192883996833464i</v>
      </c>
      <c r="AC1996" t="str">
        <f t="shared" si="1042"/>
        <v>1.44849446519257-2.22288722985103i</v>
      </c>
      <c r="AD1996" t="str">
        <f t="shared" si="1043"/>
        <v>0.345996074629127+0.397810466580968i</v>
      </c>
      <c r="AE1996" t="str">
        <f t="shared" si="1044"/>
        <v>-0.0457748247284825-0.0593089664356034i</v>
      </c>
      <c r="AF1996" t="str">
        <f t="shared" si="1045"/>
        <v>-14.6384329075258-1.80578480616987i</v>
      </c>
      <c r="AG1996" t="str">
        <f t="shared" si="1046"/>
        <v>1.01505342545587-0.0128728257672011i</v>
      </c>
      <c r="AH1996" t="str">
        <f t="shared" si="1047"/>
        <v>0.54265644139352+0.943630460015834i</v>
      </c>
      <c r="AI1996">
        <f t="shared" si="1048"/>
        <v>0.73686998817292904</v>
      </c>
      <c r="AJ1996">
        <f t="shared" si="1049"/>
        <v>60.097953021674563</v>
      </c>
      <c r="AK1996"/>
      <c r="AL1996"/>
      <c r="AM1996"/>
      <c r="AN1996"/>
    </row>
    <row r="1997" spans="1:40" x14ac:dyDescent="0.25">
      <c r="A1997"/>
      <c r="B1997">
        <f t="shared" si="1015"/>
        <v>186300</v>
      </c>
      <c r="C1997" s="237" t="str">
        <f t="shared" si="1018"/>
        <v>-2.20199848576789E-06+0.0131455849289873i</v>
      </c>
      <c r="D1997" s="208" t="str">
        <f t="shared" si="1019"/>
        <v>-5.95702283899435+0.100782817788903i</v>
      </c>
      <c r="E1997" t="str">
        <f t="shared" si="1020"/>
        <v>2870</v>
      </c>
      <c r="F1997" t="str">
        <f t="shared" si="1021"/>
        <v>0.777000777000777</v>
      </c>
      <c r="G1997" t="str">
        <f t="shared" si="1016"/>
        <v>0.777000777000777</v>
      </c>
      <c r="H1997" t="str">
        <f t="shared" si="1022"/>
        <v>8.68186997382111+1.90570747687161i</v>
      </c>
      <c r="I1997" t="str">
        <f t="shared" si="1023"/>
        <v>731.598389204723i</v>
      </c>
      <c r="J1997" t="str">
        <f t="shared" si="1017"/>
        <v>-456.81963867245+158.227758502352i</v>
      </c>
      <c r="K1997" t="str">
        <f t="shared" si="1024"/>
        <v>0.495289540042062-1.4299512984436i</v>
      </c>
      <c r="L1997" t="str">
        <f t="shared" si="1025"/>
        <v>0.0408786008153806-0.0991264166340263i</v>
      </c>
      <c r="M1997" t="str">
        <f t="shared" si="1026"/>
        <v>0.536168140857443-1.52907771507763i</v>
      </c>
      <c r="N1997" t="str">
        <f t="shared" si="1027"/>
        <v>-0.826223680690494i</v>
      </c>
      <c r="O1997" t="str">
        <f t="shared" si="1028"/>
        <v>0.677657605877134-0.735377569141778i</v>
      </c>
      <c r="P1997" t="str">
        <f t="shared" si="1029"/>
        <v>0.322342394122866+0.735377569141778i</v>
      </c>
      <c r="Q1997" t="str">
        <f t="shared" si="1030"/>
        <v>-0.322342394122866+0.090846111548716i</v>
      </c>
      <c r="R1997" t="str">
        <f t="shared" si="1031"/>
        <v>-0.330770405077392-2.37457681091336i</v>
      </c>
      <c r="S1997" t="str">
        <f t="shared" si="1032"/>
        <v>0.0856988608839274i</v>
      </c>
      <c r="T1997" t="str">
        <f t="shared" si="1033"/>
        <v>0.203498527776664-0.0283466469292477i</v>
      </c>
      <c r="U1997" t="str">
        <f t="shared" si="1034"/>
        <v>0.0001-854.293843756817i</v>
      </c>
      <c r="V1997" t="str">
        <f t="shared" si="1035"/>
        <v>0.00002-0.0137026213605284i</v>
      </c>
      <c r="W1997" t="str">
        <f t="shared" si="1036"/>
        <v>0.0000199993584529566-0.0137024015785155i</v>
      </c>
      <c r="X1997" t="str">
        <f t="shared" si="1037"/>
        <v>0.000685851506677924-0.0136680152165479i</v>
      </c>
      <c r="Y1997" t="str">
        <f t="shared" si="1038"/>
        <v>0.009+1.17055742272756i</v>
      </c>
      <c r="Z1997" t="str">
        <f t="shared" si="1039"/>
        <v>-0.141703938409379-0.00830048345428244i</v>
      </c>
      <c r="AA1997" t="str">
        <f t="shared" si="1040"/>
        <v>0.086837022170283-10.3719152683i</v>
      </c>
      <c r="AB1997" t="str">
        <f t="shared" si="1041"/>
        <v>1.38543224514724-0.192985959783869i</v>
      </c>
      <c r="AC1997" t="str">
        <f t="shared" si="1042"/>
        <v>1.44773410073617-2.22190649507352i</v>
      </c>
      <c r="AD1997" t="str">
        <f t="shared" si="1043"/>
        <v>0.346168439012566+0.397979119891307i</v>
      </c>
      <c r="AE1997" t="str">
        <f t="shared" si="1044"/>
        <v>-0.0457500120612998-0.0592685740937152i</v>
      </c>
      <c r="AF1997" t="str">
        <f t="shared" si="1045"/>
        <v>-14.6388928128155-1.80492465908271i</v>
      </c>
      <c r="AG1997" t="str">
        <f t="shared" si="1046"/>
        <v>1.01505147472625-0.0128722508347533i</v>
      </c>
      <c r="AH1997" t="str">
        <f t="shared" si="1047"/>
        <v>0.542451108686287+0.942990792899272i</v>
      </c>
      <c r="AI1997">
        <f t="shared" si="1048"/>
        <v>0.73162699446600932</v>
      </c>
      <c r="AJ1997">
        <f t="shared" si="1049"/>
        <v>60.090532857387565</v>
      </c>
      <c r="AK1997"/>
      <c r="AL1997"/>
      <c r="AM1997"/>
      <c r="AN1997"/>
    </row>
    <row r="1998" spans="1:40" x14ac:dyDescent="0.25">
      <c r="A1998"/>
      <c r="B1998">
        <f t="shared" si="1015"/>
        <v>186400</v>
      </c>
      <c r="C1998" s="237" t="str">
        <f t="shared" si="1018"/>
        <v>-2.19963646027515E-06+0.013138532576953i</v>
      </c>
      <c r="D1998" s="208" t="str">
        <f t="shared" si="1019"/>
        <v>-5.95702282088549+0.10072874975664i</v>
      </c>
      <c r="E1998" t="str">
        <f t="shared" si="1020"/>
        <v>2870</v>
      </c>
      <c r="F1998" t="str">
        <f t="shared" si="1021"/>
        <v>0.777000777000777</v>
      </c>
      <c r="G1998" t="str">
        <f t="shared" si="1016"/>
        <v>0.777000777000777</v>
      </c>
      <c r="H1998" t="str">
        <f t="shared" si="1022"/>
        <v>8.68232920978974+1.90479402160764i</v>
      </c>
      <c r="I1998" t="str">
        <f t="shared" si="1023"/>
        <v>731.991088286422i</v>
      </c>
      <c r="J1998" t="str">
        <f t="shared" si="1017"/>
        <v>-457.311257040982+158.312690203104i</v>
      </c>
      <c r="K1998" t="str">
        <f t="shared" si="1024"/>
        <v>0.494813037388466-1.42934575767792i</v>
      </c>
      <c r="L1998" t="str">
        <f t="shared" si="1025"/>
        <v>0.04084111891732-0.0990886860397168i</v>
      </c>
      <c r="M1998" t="str">
        <f t="shared" si="1026"/>
        <v>0.535654156305786-1.52843444371764i</v>
      </c>
      <c r="N1998" t="str">
        <f t="shared" si="1027"/>
        <v>-0.826667171662416i</v>
      </c>
      <c r="O1998" t="str">
        <f t="shared" si="1028"/>
        <v>0.677331405932672-0.735678031843598i</v>
      </c>
      <c r="P1998" t="str">
        <f t="shared" si="1029"/>
        <v>0.322668594067328+0.735678031843598i</v>
      </c>
      <c r="Q1998" t="str">
        <f t="shared" si="1030"/>
        <v>-0.322668594067328+0.090989139818818i</v>
      </c>
      <c r="R1998" t="str">
        <f t="shared" si="1031"/>
        <v>-0.330767615336155-2.37325325960657i</v>
      </c>
      <c r="S1998" t="str">
        <f t="shared" si="1032"/>
        <v>0.085744861346023i</v>
      </c>
      <c r="T1998" t="str">
        <f t="shared" si="1033"/>
        <v>0.203494271683962-0.0283616233147533i</v>
      </c>
      <c r="U1998" t="str">
        <f t="shared" si="1034"/>
        <v>0.0001-853.835531608884i</v>
      </c>
      <c r="V1998" t="str">
        <f t="shared" si="1035"/>
        <v>0.00002-0.0136952701688114i</v>
      </c>
      <c r="W1998" t="str">
        <f t="shared" si="1036"/>
        <v>0.0000199993584529566-0.0136950505047078i</v>
      </c>
      <c r="X1998" t="str">
        <f t="shared" si="1037"/>
        <v>0.000685138952424443-0.013660717284662i</v>
      </c>
      <c r="Y1998" t="str">
        <f t="shared" si="1038"/>
        <v>0.009+1.17118574125827i</v>
      </c>
      <c r="Z1998" t="str">
        <f t="shared" si="1039"/>
        <v>-0.141550585643801-0.00828716815721237i</v>
      </c>
      <c r="AA1998" t="str">
        <f t="shared" si="1040"/>
        <v>0.0867353073006634-10.3662207796644i</v>
      </c>
      <c r="AB1998" t="str">
        <f t="shared" si="1041"/>
        <v>1.38540326936972-0.193087920066442i</v>
      </c>
      <c r="AC1998" t="str">
        <f t="shared" si="1042"/>
        <v>1.44697479170217-2.22092642225974i</v>
      </c>
      <c r="AD1998" t="str">
        <f t="shared" si="1043"/>
        <v>0.346340878007941+0.398147701199629i</v>
      </c>
      <c r="AE1998" t="str">
        <f t="shared" si="1044"/>
        <v>-0.0457252371631636-0.0592282253733092i</v>
      </c>
      <c r="AF1998" t="str">
        <f t="shared" si="1045"/>
        <v>-14.6393520306752-1.804065271851i</v>
      </c>
      <c r="AG1998" t="str">
        <f t="shared" si="1046"/>
        <v>1.01504952358085-0.0128716794065235i</v>
      </c>
      <c r="AH1998" t="str">
        <f t="shared" si="1047"/>
        <v>0.542246063505826+0.942351825278172i</v>
      </c>
      <c r="AI1998">
        <f t="shared" si="1048"/>
        <v>0.72638696931120483</v>
      </c>
      <c r="AJ1998">
        <f t="shared" si="1049"/>
        <v>60.083108978887651</v>
      </c>
      <c r="AK1998"/>
      <c r="AL1998"/>
      <c r="AM1998"/>
      <c r="AN1998"/>
    </row>
    <row r="1999" spans="1:40" x14ac:dyDescent="0.25">
      <c r="A1999"/>
      <c r="B1999">
        <f t="shared" si="1015"/>
        <v>186500</v>
      </c>
      <c r="C1999" s="237" t="str">
        <f t="shared" si="1018"/>
        <v>-2.19727823326837E-06+0.0131314877877621i</v>
      </c>
      <c r="D1999" s="208" t="str">
        <f t="shared" si="1019"/>
        <v>-5.95702280280575+0.100674739706176i</v>
      </c>
      <c r="E1999" t="str">
        <f t="shared" si="1020"/>
        <v>2870</v>
      </c>
      <c r="F1999" t="str">
        <f t="shared" si="1021"/>
        <v>0.777000777000777</v>
      </c>
      <c r="G1999" t="str">
        <f t="shared" si="1016"/>
        <v>0.777000777000777</v>
      </c>
      <c r="H1999" t="str">
        <f t="shared" si="1022"/>
        <v>8.68278775964152+1.90388138327679i</v>
      </c>
      <c r="I1999" t="str">
        <f t="shared" si="1023"/>
        <v>732.38378736812i</v>
      </c>
      <c r="J1999" t="str">
        <f t="shared" si="1017"/>
        <v>-457.80313922404+158.397621903857i</v>
      </c>
      <c r="K1999" t="str">
        <f t="shared" si="1024"/>
        <v>0.494337195739432-1.428740642218i</v>
      </c>
      <c r="L1999" t="str">
        <f t="shared" si="1025"/>
        <v>0.0408036856327077-0.0990509758810392i</v>
      </c>
      <c r="M1999" t="str">
        <f t="shared" si="1026"/>
        <v>0.53514088137214-1.52779161809904i</v>
      </c>
      <c r="N1999" t="str">
        <f t="shared" si="1027"/>
        <v>-0.827110662634338i</v>
      </c>
      <c r="O1999" t="str">
        <f t="shared" si="1028"/>
        <v>0.677005072767797-0.735978349849145i</v>
      </c>
      <c r="P1999" t="str">
        <f t="shared" si="1029"/>
        <v>0.322994927232203+0.735978349849145i</v>
      </c>
      <c r="Q1999" t="str">
        <f t="shared" si="1030"/>
        <v>-0.322994927232203+0.091132312785193i</v>
      </c>
      <c r="R1999" t="str">
        <f t="shared" si="1031"/>
        <v>-0.330764824016285-2.37193110063604i</v>
      </c>
      <c r="S1999" t="str">
        <f t="shared" si="1032"/>
        <v>0.0857908618081184i</v>
      </c>
      <c r="T1999" t="str">
        <f t="shared" si="1033"/>
        <v>0.203490013273045-0.0283765993081677i</v>
      </c>
      <c r="U1999" t="str">
        <f t="shared" si="1034"/>
        <v>0.0001-853.377710948503i</v>
      </c>
      <c r="V1999" t="str">
        <f t="shared" si="1035"/>
        <v>0.00002-0.0136879268604099i</v>
      </c>
      <c r="W1999" t="str">
        <f t="shared" si="1036"/>
        <v>0.0000199993584529566-0.0136877073140891i</v>
      </c>
      <c r="X1999" t="str">
        <f t="shared" si="1037"/>
        <v>0.000684427540452847-0.0136534271233884i</v>
      </c>
      <c r="Y1999" t="str">
        <f t="shared" si="1038"/>
        <v>0.009+1.17181405978899i</v>
      </c>
      <c r="Z1999" t="str">
        <f t="shared" si="1039"/>
        <v>-0.14139748239859-0.00827388178103663i</v>
      </c>
      <c r="AA1999" t="str">
        <f t="shared" si="1040"/>
        <v>0.0866337747155923-10.360532609254i</v>
      </c>
      <c r="AB1999" t="str">
        <f t="shared" si="1041"/>
        <v>1.38537427780962-0.19318987767963i</v>
      </c>
      <c r="AC1999" t="str">
        <f t="shared" si="1042"/>
        <v>1.44621653623681-2.2199470109812i</v>
      </c>
      <c r="AD1999" t="str">
        <f t="shared" si="1043"/>
        <v>0.346513391587322+0.398316210474639i</v>
      </c>
      <c r="AE1999" t="str">
        <f t="shared" si="1044"/>
        <v>-0.0457004999509063-0.0591879201972003i</v>
      </c>
      <c r="AF1999" t="str">
        <f t="shared" si="1045"/>
        <v>-14.6398105624473-1.80320664357061i</v>
      </c>
      <c r="AG1999" t="str">
        <f t="shared" si="1046"/>
        <v>1.01504757201888-0.0128711114755882i</v>
      </c>
      <c r="AH1999" t="str">
        <f t="shared" si="1047"/>
        <v>0.542041305237737+0.94171355590863i</v>
      </c>
      <c r="AI1999">
        <f t="shared" si="1048"/>
        <v>0.72114990888138397</v>
      </c>
      <c r="AJ1999">
        <f t="shared" si="1049"/>
        <v>60.075681390420506</v>
      </c>
      <c r="AK1999"/>
      <c r="AL1999"/>
      <c r="AM1999"/>
      <c r="AN1999"/>
    </row>
    <row r="2000" spans="1:40" x14ac:dyDescent="0.25">
      <c r="A2000"/>
      <c r="B2000">
        <f t="shared" si="1015"/>
        <v>186600</v>
      </c>
      <c r="C2000" s="237" t="str">
        <f t="shared" si="1018"/>
        <v>-2.19492379660715E-06+0.0131244505492556i</v>
      </c>
      <c r="D2000" s="208" t="str">
        <f t="shared" si="1019"/>
        <v>-5.95702278475507+0.100620787544293i</v>
      </c>
      <c r="E2000" t="str">
        <f t="shared" si="1020"/>
        <v>2870</v>
      </c>
      <c r="F2000" t="str">
        <f t="shared" si="1021"/>
        <v>0.777000777000777</v>
      </c>
      <c r="G2000" t="str">
        <f t="shared" si="1016"/>
        <v>0.777000777000777</v>
      </c>
      <c r="H2000" t="str">
        <f t="shared" si="1022"/>
        <v>8.68324562471551+1.90296956088294i</v>
      </c>
      <c r="I2000" t="str">
        <f t="shared" si="1023"/>
        <v>732.776486449819i</v>
      </c>
      <c r="J2000" t="str">
        <f t="shared" si="1017"/>
        <v>-458.295285221623+158.48255360461i</v>
      </c>
      <c r="K2000" t="str">
        <f t="shared" si="1024"/>
        <v>0.493862013925406-1.42813595177637i</v>
      </c>
      <c r="L2000" t="str">
        <f t="shared" si="1025"/>
        <v>0.0407663008831493-0.0990132861574157i</v>
      </c>
      <c r="M2000" t="str">
        <f t="shared" si="1026"/>
        <v>0.534628314808555-1.52714923793379i</v>
      </c>
      <c r="N2000" t="str">
        <f t="shared" si="1027"/>
        <v>-0.82755415360626i</v>
      </c>
      <c r="O2000" t="str">
        <f t="shared" si="1028"/>
        <v>0.676678606446695-0.736278523099349i</v>
      </c>
      <c r="P2000" t="str">
        <f t="shared" si="1029"/>
        <v>0.323321393553305+0.736278523099349i</v>
      </c>
      <c r="Q2000" t="str">
        <f t="shared" si="1030"/>
        <v>-0.323321393553305+0.0912756305069109i</v>
      </c>
      <c r="R2000" t="str">
        <f t="shared" si="1031"/>
        <v>-0.330762031117629-2.37061033176263i</v>
      </c>
      <c r="S2000" t="str">
        <f t="shared" si="1032"/>
        <v>0.085836862270214i</v>
      </c>
      <c r="T2000" t="str">
        <f t="shared" si="1033"/>
        <v>0.203485752543855-0.0283915749092602i</v>
      </c>
      <c r="U2000" t="str">
        <f t="shared" si="1034"/>
        <v>0.0001-852.920380985506i</v>
      </c>
      <c r="V2000" t="str">
        <f t="shared" si="1035"/>
        <v>0.00002-0.0136805914226498i</v>
      </c>
      <c r="W2000" t="str">
        <f t="shared" si="1036"/>
        <v>0.0000199993584529566-0.0136803719939856i</v>
      </c>
      <c r="X2000" t="str">
        <f t="shared" si="1037"/>
        <v>0.000683717268324823-0.013646144720353i</v>
      </c>
      <c r="Y2000" t="str">
        <f t="shared" si="1038"/>
        <v>0.009+1.17244237831971i</v>
      </c>
      <c r="Z2000" t="str">
        <f t="shared" si="1039"/>
        <v>-0.141244628131194-0.00826062424681609i</v>
      </c>
      <c r="AA2000" t="str">
        <f t="shared" si="1040"/>
        <v>0.0865324239731767-10.3548507464517i</v>
      </c>
      <c r="AB2000" t="str">
        <f t="shared" si="1041"/>
        <v>1.38534527046656-0.193291832621863i</v>
      </c>
      <c r="AC2000" t="str">
        <f t="shared" si="1042"/>
        <v>1.44545933249023-2.21896826080907i</v>
      </c>
      <c r="AD2000" t="str">
        <f t="shared" si="1043"/>
        <v>0.346685979722753+0.39848464768504i</v>
      </c>
      <c r="AE2000" t="str">
        <f t="shared" si="1044"/>
        <v>-0.0456758003415881-0.0591476584883926i</v>
      </c>
      <c r="AF2000" t="str">
        <f t="shared" si="1045"/>
        <v>-14.6402684094706-1.80234877333865i</v>
      </c>
      <c r="AG2000" t="str">
        <f t="shared" si="1046"/>
        <v>1.01504562003956-0.0128705470350391i</v>
      </c>
      <c r="AH2000" t="str">
        <f t="shared" si="1047"/>
        <v>0.541836833269201+0.941075983549755i</v>
      </c>
      <c r="AI2000">
        <f t="shared" si="1048"/>
        <v>0.71591580935656696</v>
      </c>
      <c r="AJ2000">
        <f t="shared" si="1049"/>
        <v>60.068250096226684</v>
      </c>
      <c r="AK2000"/>
      <c r="AL2000"/>
      <c r="AM2000"/>
      <c r="AN2000"/>
    </row>
    <row r="2001" spans="1:40" x14ac:dyDescent="0.25">
      <c r="A2001"/>
      <c r="B2001">
        <f t="shared" si="1015"/>
        <v>186700</v>
      </c>
      <c r="C2001" s="237" t="str">
        <f t="shared" si="1018"/>
        <v>-2.19257314217304E-06+0.0131174208493008i</v>
      </c>
      <c r="D2001" s="208" t="str">
        <f t="shared" si="1019"/>
        <v>-5.95702276673338+0.100566893177973i</v>
      </c>
      <c r="E2001" t="str">
        <f t="shared" si="1020"/>
        <v>2870</v>
      </c>
      <c r="F2001" t="str">
        <f t="shared" si="1021"/>
        <v>0.777000777000777</v>
      </c>
      <c r="G2001" t="str">
        <f t="shared" si="1016"/>
        <v>0.777000777000777</v>
      </c>
      <c r="H2001" t="str">
        <f t="shared" si="1022"/>
        <v>8.68370280634757+1.90205855343131i</v>
      </c>
      <c r="I2001" t="str">
        <f t="shared" si="1023"/>
        <v>733.169185531518i</v>
      </c>
      <c r="J2001" t="str">
        <f t="shared" si="1017"/>
        <v>-458.787695033733+158.567485305363i</v>
      </c>
      <c r="K2001" t="str">
        <f t="shared" si="1024"/>
        <v>0.493387490779278-1.42753168606532i</v>
      </c>
      <c r="L2001" t="str">
        <f t="shared" si="1025"/>
        <v>0.0407289645903941-0.0989756168682103i</v>
      </c>
      <c r="M2001" t="str">
        <f t="shared" si="1026"/>
        <v>0.534116455369672-1.52650730293353i</v>
      </c>
      <c r="N2001" t="str">
        <f t="shared" si="1027"/>
        <v>-0.827997644578181i</v>
      </c>
      <c r="O2001" t="str">
        <f t="shared" si="1028"/>
        <v>0.676352007033576-0.736578551535173i</v>
      </c>
      <c r="P2001" t="str">
        <f t="shared" si="1029"/>
        <v>0.323647992966424+0.736578551535173i</v>
      </c>
      <c r="Q2001" t="str">
        <f t="shared" si="1030"/>
        <v>-0.323647992966424+0.091419093043008i</v>
      </c>
      <c r="R2001" t="str">
        <f t="shared" si="1031"/>
        <v>-0.330759236640075-2.36929095075203i</v>
      </c>
      <c r="S2001" t="str">
        <f t="shared" si="1032"/>
        <v>0.0858828627323096i</v>
      </c>
      <c r="T2001" t="str">
        <f t="shared" si="1033"/>
        <v>0.20348148949634-0.0284065501178031i</v>
      </c>
      <c r="U2001" t="str">
        <f t="shared" si="1034"/>
        <v>0.0001-852.463540931415i</v>
      </c>
      <c r="V2001" t="str">
        <f t="shared" si="1035"/>
        <v>0.00002-0.013673263842884i</v>
      </c>
      <c r="W2001" t="str">
        <f t="shared" si="1036"/>
        <v>0.0000199993584529566-0.0136730445317504i</v>
      </c>
      <c r="X2001" t="str">
        <f t="shared" si="1037"/>
        <v>0.000683008133608528-0.0136388700632076i</v>
      </c>
      <c r="Y2001" t="str">
        <f t="shared" si="1038"/>
        <v>0.009+1.17307069685043i</v>
      </c>
      <c r="Z2001" t="str">
        <f t="shared" si="1039"/>
        <v>-0.141092022300539-0.00824739547587097i</v>
      </c>
      <c r="AA2001" t="str">
        <f t="shared" si="1040"/>
        <v>0.0864312546328792-10.3491751806641i</v>
      </c>
      <c r="AB2001" t="str">
        <f t="shared" si="1041"/>
        <v>1.38531624734018-0.193393784891591i</v>
      </c>
      <c r="AC2001" t="str">
        <f t="shared" si="1042"/>
        <v>1.44470317861638-2.21799017131408i</v>
      </c>
      <c r="AD2001" t="str">
        <f t="shared" si="1043"/>
        <v>0.346858642386277+0.398653012799557i</v>
      </c>
      <c r="AE2001" t="str">
        <f t="shared" si="1044"/>
        <v>-0.0456511382524937-0.0591074401700752i</v>
      </c>
      <c r="AF2001" t="str">
        <f t="shared" si="1045"/>
        <v>-14.6407255730809-1.80149166025334i</v>
      </c>
      <c r="AG2001" t="str">
        <f t="shared" si="1046"/>
        <v>1.01504366764212-0.0128699860779829i</v>
      </c>
      <c r="AH2001" t="str">
        <f t="shared" si="1047"/>
        <v>0.541632646988986+0.940439106963625i</v>
      </c>
      <c r="AI2001">
        <f t="shared" si="1048"/>
        <v>0.71068466692369858</v>
      </c>
      <c r="AJ2001">
        <f t="shared" si="1049"/>
        <v>60.060815100540253</v>
      </c>
      <c r="AK2001"/>
      <c r="AL2001"/>
      <c r="AM2001"/>
      <c r="AN2001"/>
    </row>
    <row r="2002" spans="1:40" x14ac:dyDescent="0.25">
      <c r="A2002"/>
      <c r="B2002">
        <f t="shared" si="1015"/>
        <v>186800</v>
      </c>
      <c r="C2002" s="237" t="str">
        <f t="shared" si="1018"/>
        <v>-2.19022626186918E-06+0.0131103986757907i</v>
      </c>
      <c r="D2002" s="208" t="str">
        <f t="shared" si="1019"/>
        <v>-5.95702274874063+0.100513056514395i</v>
      </c>
      <c r="E2002" t="str">
        <f t="shared" si="1020"/>
        <v>2870</v>
      </c>
      <c r="F2002" t="str">
        <f t="shared" si="1021"/>
        <v>0.777000777000777</v>
      </c>
      <c r="G2002" t="str">
        <f t="shared" si="1016"/>
        <v>0.777000777000777</v>
      </c>
      <c r="H2002" t="str">
        <f t="shared" si="1022"/>
        <v>8.68415930587041+1.90114835992852i</v>
      </c>
      <c r="I2002" t="str">
        <f t="shared" si="1023"/>
        <v>733.561884613217i</v>
      </c>
      <c r="J2002" t="str">
        <f t="shared" si="1017"/>
        <v>-459.280368660367+158.652417006115i</v>
      </c>
      <c r="K2002" t="str">
        <f t="shared" si="1024"/>
        <v>0.492913625136394-1.42692784479694i</v>
      </c>
      <c r="L2002" t="str">
        <f t="shared" si="1025"/>
        <v>0.040691676676336-0.0989379680127302i</v>
      </c>
      <c r="M2002" t="str">
        <f t="shared" si="1026"/>
        <v>0.53360530181273-1.52586581280967i</v>
      </c>
      <c r="N2002" t="str">
        <f t="shared" si="1027"/>
        <v>-0.828441135550103i</v>
      </c>
      <c r="O2002" t="str">
        <f t="shared" si="1028"/>
        <v>0.676025274592678-0.736878435097605i</v>
      </c>
      <c r="P2002" t="str">
        <f t="shared" si="1029"/>
        <v>0.323974725407322+0.736878435097605i</v>
      </c>
      <c r="Q2002" t="str">
        <f t="shared" si="1030"/>
        <v>-0.323974725407322+0.091562700452498i</v>
      </c>
      <c r="R2002" t="str">
        <f t="shared" si="1031"/>
        <v>-0.330756440583467-2.3679729553747i</v>
      </c>
      <c r="S2002" t="str">
        <f t="shared" si="1032"/>
        <v>0.085928863194405i</v>
      </c>
      <c r="T2002" t="str">
        <f t="shared" si="1033"/>
        <v>0.203477224130444-0.0284215249335651i</v>
      </c>
      <c r="U2002" t="str">
        <f t="shared" si="1034"/>
        <v>0.0001-852.007189999437i</v>
      </c>
      <c r="V2002" t="str">
        <f t="shared" si="1035"/>
        <v>0.00002-0.0136659441084927i</v>
      </c>
      <c r="W2002" t="str">
        <f t="shared" si="1036"/>
        <v>0.0000199993584529566-0.0136657249147638i</v>
      </c>
      <c r="X2002" t="str">
        <f t="shared" si="1037"/>
        <v>0.000682300133878609-0.01363160313963i</v>
      </c>
      <c r="Y2002" t="str">
        <f t="shared" si="1038"/>
        <v>0.009+1.17369901538115i</v>
      </c>
      <c r="Z2002" t="str">
        <f t="shared" si="1039"/>
        <v>-0.140939664367018-0.00823419538977979i</v>
      </c>
      <c r="AA2002" t="str">
        <f t="shared" si="1040"/>
        <v>0.086330266255504-10.343505901322i</v>
      </c>
      <c r="AB2002" t="str">
        <f t="shared" si="1041"/>
        <v>1.3852872084301-0.193495734487239i</v>
      </c>
      <c r="AC2002" t="str">
        <f t="shared" si="1042"/>
        <v>1.44394807277308-2.21701274206657i</v>
      </c>
      <c r="AD2002" t="str">
        <f t="shared" si="1043"/>
        <v>0.347031379549914+0.398821305786915i</v>
      </c>
      <c r="AE2002" t="str">
        <f t="shared" si="1044"/>
        <v>-0.0456265136011317-0.0590672651656227i</v>
      </c>
      <c r="AF2002" t="str">
        <f t="shared" si="1045"/>
        <v>-14.641182054611-1.80063530341412i</v>
      </c>
      <c r="AG2002" t="str">
        <f t="shared" si="1046"/>
        <v>1.01504171482578-0.0128694285975414i</v>
      </c>
      <c r="AH2002" t="str">
        <f t="shared" si="1047"/>
        <v>0.541428745787438+0.939802924915325i</v>
      </c>
      <c r="AI2002">
        <f t="shared" si="1048"/>
        <v>0.70545647777695142</v>
      </c>
      <c r="AJ2002">
        <f t="shared" si="1049"/>
        <v>60.0533764075902</v>
      </c>
      <c r="AK2002"/>
      <c r="AL2002"/>
      <c r="AM2002"/>
      <c r="AN2002"/>
    </row>
    <row r="2003" spans="1:40" x14ac:dyDescent="0.25">
      <c r="A2003"/>
      <c r="B2003">
        <f t="shared" si="1015"/>
        <v>186900</v>
      </c>
      <c r="C2003" s="237" t="str">
        <f t="shared" si="1018"/>
        <v>-0.0000021878831476204+0.0131033840166444i</v>
      </c>
      <c r="D2003" s="208" t="str">
        <f t="shared" si="1019"/>
        <v>-5.95702273077676+0.10045927746094i</v>
      </c>
      <c r="E2003" t="str">
        <f t="shared" si="1020"/>
        <v>2870</v>
      </c>
      <c r="F2003" t="str">
        <f t="shared" si="1021"/>
        <v>0.777000777000777</v>
      </c>
      <c r="G2003" t="str">
        <f t="shared" si="1016"/>
        <v>0.777000777000777</v>
      </c>
      <c r="H2003" t="str">
        <f t="shared" si="1022"/>
        <v>8.68461512461353+1.90023897938256i</v>
      </c>
      <c r="I2003" t="str">
        <f t="shared" si="1023"/>
        <v>733.954583694915i</v>
      </c>
      <c r="J2003" t="str">
        <f t="shared" si="1017"/>
        <v>-459.773306101528+158.737348706868i</v>
      </c>
      <c r="K2003" t="str">
        <f t="shared" si="1024"/>
        <v>0.49244041583454-1.42632442768311i</v>
      </c>
      <c r="L2003" t="str">
        <f t="shared" si="1025"/>
        <v>0.0406544370630115-0.098900339590224i</v>
      </c>
      <c r="M2003" t="str">
        <f t="shared" si="1026"/>
        <v>0.533094852897552-1.52522476727333i</v>
      </c>
      <c r="N2003" t="str">
        <f t="shared" si="1027"/>
        <v>-0.828884626522025i</v>
      </c>
      <c r="O2003" t="str">
        <f t="shared" si="1028"/>
        <v>0.675698409188262-0.737178173727662i</v>
      </c>
      <c r="P2003" t="str">
        <f t="shared" si="1029"/>
        <v>0.324301590811738+0.737178173727662i</v>
      </c>
      <c r="Q2003" t="str">
        <f t="shared" si="1030"/>
        <v>-0.324301590811738+0.091706452794363i</v>
      </c>
      <c r="R2003" t="str">
        <f t="shared" si="1031"/>
        <v>-0.330753642947679-2.36665634340585i</v>
      </c>
      <c r="S2003" t="str">
        <f t="shared" si="1032"/>
        <v>0.0859748636565006i</v>
      </c>
      <c r="T2003" t="str">
        <f t="shared" si="1033"/>
        <v>0.20347295644611-0.0284364993563176i</v>
      </c>
      <c r="U2003" t="str">
        <f t="shared" si="1034"/>
        <v>0.0001-851.551327404473i</v>
      </c>
      <c r="V2003" t="str">
        <f t="shared" si="1035"/>
        <v>0.00002-0.0136586322068831i</v>
      </c>
      <c r="W2003" t="str">
        <f t="shared" si="1036"/>
        <v>0.0000199993584529565-0.0136584131304334i</v>
      </c>
      <c r="X2003" t="str">
        <f t="shared" si="1037"/>
        <v>0.000681593266716196-0.0136243439373247i</v>
      </c>
      <c r="Y2003" t="str">
        <f t="shared" si="1038"/>
        <v>0.009+1.17432733391186i</v>
      </c>
      <c r="Z2003" t="str">
        <f t="shared" si="1039"/>
        <v>-0.140787553792504-0.00822102391037917i</v>
      </c>
      <c r="AA2003" t="str">
        <f t="shared" si="1040"/>
        <v>0.0862294584032028-10.3378428978798i</v>
      </c>
      <c r="AB2003" t="str">
        <f t="shared" si="1041"/>
        <v>1.38525815373593-0.193597681407251i</v>
      </c>
      <c r="AC2003" t="str">
        <f t="shared" si="1042"/>
        <v>1.44319401312196-2.21603597263647i</v>
      </c>
      <c r="AD2003" t="str">
        <f t="shared" si="1043"/>
        <v>0.347204191185675+0.398989526615846i</v>
      </c>
      <c r="AE2003" t="str">
        <f t="shared" si="1044"/>
        <v>-0.0456019263052362-0.0590271333985953i</v>
      </c>
      <c r="AF2003" t="str">
        <f t="shared" si="1045"/>
        <v>-14.6416378553903-1.79977970192162i</v>
      </c>
      <c r="AG2003" t="str">
        <f t="shared" si="1046"/>
        <v>1.01503976158976-0.012868874586851i</v>
      </c>
      <c r="AH2003" t="str">
        <f t="shared" si="1047"/>
        <v>0.541225129056494+0.93916743617291i</v>
      </c>
      <c r="AI2003">
        <f t="shared" si="1048"/>
        <v>0.70023123811758026</v>
      </c>
      <c r="AJ2003">
        <f t="shared" si="1049"/>
        <v>60.045934021598896</v>
      </c>
      <c r="AK2003"/>
      <c r="AL2003"/>
      <c r="AM2003"/>
      <c r="AN2003"/>
    </row>
    <row r="2004" spans="1:40" x14ac:dyDescent="0.25">
      <c r="A2004"/>
      <c r="B2004">
        <f t="shared" si="1015"/>
        <v>187000</v>
      </c>
      <c r="C2004" s="237" t="str">
        <f t="shared" si="1018"/>
        <v>-2.18554379137312E-06+0.0130963768598066i</v>
      </c>
      <c r="D2004" s="208" t="str">
        <f t="shared" si="1019"/>
        <v>-5.95702271284169+0.100405555925184i</v>
      </c>
      <c r="E2004" t="str">
        <f t="shared" si="1020"/>
        <v>2870</v>
      </c>
      <c r="F2004" t="str">
        <f t="shared" si="1021"/>
        <v>0.777000777000777</v>
      </c>
      <c r="G2004" t="str">
        <f t="shared" si="1016"/>
        <v>0.777000777000777</v>
      </c>
      <c r="H2004" t="str">
        <f t="shared" si="1022"/>
        <v>8.68507026390326+1.89933041080276i</v>
      </c>
      <c r="I2004" t="str">
        <f t="shared" si="1023"/>
        <v>734.347282776614i</v>
      </c>
      <c r="J2004" t="str">
        <f t="shared" si="1017"/>
        <v>-460.266507357214+158.822280407621i</v>
      </c>
      <c r="K2004" t="str">
        <f t="shared" si="1024"/>
        <v>0.491967861713937-1.4257214344355i</v>
      </c>
      <c r="L2004" t="str">
        <f t="shared" si="1025"/>
        <v>0.0406172456726008-0.0988627315998833i</v>
      </c>
      <c r="M2004" t="str">
        <f t="shared" si="1026"/>
        <v>0.532585107386538-1.52458416603538i</v>
      </c>
      <c r="N2004" t="str">
        <f t="shared" si="1027"/>
        <v>-0.829328117493947i</v>
      </c>
      <c r="O2004" t="str">
        <f t="shared" si="1028"/>
        <v>0.675371410884619-0.737477767366392i</v>
      </c>
      <c r="P2004" t="str">
        <f t="shared" si="1029"/>
        <v>0.324628589115381+0.737477767366392i</v>
      </c>
      <c r="Q2004" t="str">
        <f t="shared" si="1030"/>
        <v>-0.324628589115381+0.0918503501275549i</v>
      </c>
      <c r="R2004" t="str">
        <f t="shared" si="1031"/>
        <v>-0.330750843732584-2.36534111262548i</v>
      </c>
      <c r="S2004" t="str">
        <f t="shared" si="1032"/>
        <v>0.086020864118596i</v>
      </c>
      <c r="T2004" t="str">
        <f t="shared" si="1033"/>
        <v>0.203468686443285-0.0284514733858316i</v>
      </c>
      <c r="U2004" t="str">
        <f t="shared" si="1034"/>
        <v>0.0001-851.095952363078i</v>
      </c>
      <c r="V2004" t="str">
        <f t="shared" si="1035"/>
        <v>0.00002-0.013651328125489i</v>
      </c>
      <c r="W2004" t="str">
        <f t="shared" si="1036"/>
        <v>0.0000199993584529565-0.0136511091661929i</v>
      </c>
      <c r="X2004" t="str">
        <f t="shared" si="1037"/>
        <v>0.000680887529708775-0.0136170924440211i</v>
      </c>
      <c r="Y2004" t="str">
        <f t="shared" si="1038"/>
        <v>0.009+1.17495565244258i</v>
      </c>
      <c r="Z2004" t="str">
        <f t="shared" si="1039"/>
        <v>-0.140635690040316-0.00820788095976113i</v>
      </c>
      <c r="AA2004" t="str">
        <f t="shared" si="1040"/>
        <v>0.0861288306394599-10.3321861598158i</v>
      </c>
      <c r="AB2004" t="str">
        <f t="shared" si="1041"/>
        <v>1.38522908325731-0.193699625650067i</v>
      </c>
      <c r="AC2004" t="str">
        <f t="shared" si="1042"/>
        <v>1.44244099782848-2.21505986259337i</v>
      </c>
      <c r="AD2004" t="str">
        <f t="shared" si="1043"/>
        <v>0.347377077265554+0.399157675255097i</v>
      </c>
      <c r="AE2004" t="str">
        <f t="shared" si="1044"/>
        <v>-0.0455773762827606-0.0589870447927345i</v>
      </c>
      <c r="AF2004" t="str">
        <f t="shared" si="1045"/>
        <v>-14.6420929767449-1.79892485487758i</v>
      </c>
      <c r="AG2004" t="str">
        <f t="shared" si="1046"/>
        <v>1.01503780793331-0.0128683240390628i</v>
      </c>
      <c r="AH2004" t="str">
        <f t="shared" si="1047"/>
        <v>0.541021796189591+0.938532639507311i</v>
      </c>
      <c r="AI2004">
        <f t="shared" si="1048"/>
        <v>0.69500894415297165</v>
      </c>
      <c r="AJ2004">
        <f t="shared" si="1049"/>
        <v>60.038487946783754</v>
      </c>
      <c r="AK2004"/>
      <c r="AL2004"/>
      <c r="AM2004"/>
      <c r="AN2004"/>
    </row>
    <row r="2005" spans="1:40" x14ac:dyDescent="0.25">
      <c r="A2005"/>
      <c r="B2005">
        <f t="shared" si="1015"/>
        <v>187100</v>
      </c>
      <c r="C2005" s="237" t="str">
        <f t="shared" si="1018"/>
        <v>-2.18320818509525E-06+0.0130893771932481i</v>
      </c>
      <c r="D2005" s="208" t="str">
        <f t="shared" si="1019"/>
        <v>-5.95702269493538+0.100351891814902i</v>
      </c>
      <c r="E2005" t="str">
        <f t="shared" si="1020"/>
        <v>2870</v>
      </c>
      <c r="F2005" t="str">
        <f t="shared" si="1021"/>
        <v>0.777000777000777</v>
      </c>
      <c r="G2005" t="str">
        <f t="shared" si="1016"/>
        <v>0.777000777000777</v>
      </c>
      <c r="H2005" t="str">
        <f t="shared" si="1022"/>
        <v>8.68552472506279+1.8984226531999i</v>
      </c>
      <c r="I2005" t="str">
        <f t="shared" si="1023"/>
        <v>734.739981858313i</v>
      </c>
      <c r="J2005" t="str">
        <f t="shared" si="1017"/>
        <v>-460.759972427425+158.907212108374i</v>
      </c>
      <c r="K2005" t="str">
        <f t="shared" si="1024"/>
        <v>0.491495961617239-1.42511886476558i</v>
      </c>
      <c r="L2005" t="str">
        <f t="shared" si="1025"/>
        <v>0.0405801024274267-0.0988251440408428i</v>
      </c>
      <c r="M2005" t="str">
        <f t="shared" si="1026"/>
        <v>0.532076064044666-1.52394400880642i</v>
      </c>
      <c r="N2005" t="str">
        <f t="shared" si="1027"/>
        <v>-0.829771608465869i</v>
      </c>
      <c r="O2005" t="str">
        <f t="shared" si="1028"/>
        <v>0.675044279746065-0.737777215954869i</v>
      </c>
      <c r="P2005" t="str">
        <f t="shared" si="1029"/>
        <v>0.324955720253935+0.737777215954869i</v>
      </c>
      <c r="Q2005" t="str">
        <f t="shared" si="1030"/>
        <v>-0.324955720253935+0.0919943925109999i</v>
      </c>
      <c r="R2005" t="str">
        <f t="shared" si="1031"/>
        <v>-0.330748042938039-2.36402726081833i</v>
      </c>
      <c r="S2005" t="str">
        <f t="shared" si="1032"/>
        <v>0.0860668645806916i</v>
      </c>
      <c r="T2005" t="str">
        <f t="shared" si="1033"/>
        <v>0.203464414121915-0.028466447021877i</v>
      </c>
      <c r="U2005" t="str">
        <f t="shared" si="1034"/>
        <v>0.0001-850.641064093508i</v>
      </c>
      <c r="V2005" t="str">
        <f t="shared" si="1035"/>
        <v>0.00002-0.0136440318517715i</v>
      </c>
      <c r="W2005" t="str">
        <f t="shared" si="1036"/>
        <v>0.0000199993584529565-0.0136438130095039i</v>
      </c>
      <c r="X2005" t="str">
        <f t="shared" si="1037"/>
        <v>0.000680182920450347-0.0136098486474755i</v>
      </c>
      <c r="Y2005" t="str">
        <f t="shared" si="1038"/>
        <v>0.009+1.1755839709733i</v>
      </c>
      <c r="Z2005" t="str">
        <f t="shared" si="1039"/>
        <v>-0.140484072575248-0.00819476646027438i</v>
      </c>
      <c r="AA2005" t="str">
        <f t="shared" si="1040"/>
        <v>0.0860283825290946-10.326535676632i</v>
      </c>
      <c r="AB2005" t="str">
        <f t="shared" si="1041"/>
        <v>1.38519999699387-0.193801567214122i</v>
      </c>
      <c r="AC2005" t="str">
        <f t="shared" si="1042"/>
        <v>1.44168902506193-2.21408441150646i</v>
      </c>
      <c r="AD2005" t="str">
        <f t="shared" si="1043"/>
        <v>0.347550037761533+0.399325751673415i</v>
      </c>
      <c r="AE2005" t="str">
        <f t="shared" si="1044"/>
        <v>-0.045552863451884-0.0589469992719685i</v>
      </c>
      <c r="AF2005" t="str">
        <f t="shared" si="1045"/>
        <v>-14.6425474199982-1.798070761385i</v>
      </c>
      <c r="AG2005" t="str">
        <f t="shared" si="1046"/>
        <v>1.01503585385564-0.0128677769473429i</v>
      </c>
      <c r="AH2005" t="str">
        <f t="shared" si="1047"/>
        <v>0.540818746581815+0.93789853369253i</v>
      </c>
      <c r="AI2005">
        <f t="shared" si="1048"/>
        <v>0.6897895920986501</v>
      </c>
      <c r="AJ2005">
        <f t="shared" si="1049"/>
        <v>60.031038187355634</v>
      </c>
      <c r="AK2005"/>
      <c r="AL2005"/>
      <c r="AM2005"/>
      <c r="AN2005"/>
    </row>
    <row r="2006" spans="1:40" x14ac:dyDescent="0.25">
      <c r="A2006"/>
      <c r="B2006">
        <f t="shared" si="1015"/>
        <v>187200</v>
      </c>
      <c r="C2006" s="237" t="str">
        <f t="shared" si="1018"/>
        <v>-2.18087632077625E-06+0.0130823850049652i</v>
      </c>
      <c r="D2006" s="208" t="str">
        <f t="shared" si="1019"/>
        <v>-5.95702267705775+0.100298285038067i</v>
      </c>
      <c r="E2006" t="str">
        <f t="shared" si="1020"/>
        <v>2870</v>
      </c>
      <c r="F2006" t="str">
        <f t="shared" si="1021"/>
        <v>0.777000777000777</v>
      </c>
      <c r="G2006" t="str">
        <f t="shared" si="1016"/>
        <v>0.777000777000777</v>
      </c>
      <c r="H2006" t="str">
        <f t="shared" si="1022"/>
        <v>8.68597850941214+1.89751570558604i</v>
      </c>
      <c r="I2006" t="str">
        <f t="shared" si="1023"/>
        <v>735.132680940012i</v>
      </c>
      <c r="J2006" t="str">
        <f t="shared" si="1017"/>
        <v>-461.253701312163+158.992143809126i</v>
      </c>
      <c r="K2006" t="str">
        <f t="shared" si="1024"/>
        <v>0.491024714389514-1.42451671838461i</v>
      </c>
      <c r="L2006" t="str">
        <f t="shared" si="1025"/>
        <v>0.0405430072499556-0.0987875769121809i</v>
      </c>
      <c r="M2006" t="str">
        <f t="shared" si="1026"/>
        <v>0.53156772163947-1.52330429529679i</v>
      </c>
      <c r="N2006" t="str">
        <f t="shared" si="1027"/>
        <v>-0.830215099437791i</v>
      </c>
      <c r="O2006" t="str">
        <f t="shared" si="1028"/>
        <v>0.674717015836939-0.738076519434195i</v>
      </c>
      <c r="P2006" t="str">
        <f t="shared" si="1029"/>
        <v>0.325282984163061+0.738076519434195i</v>
      </c>
      <c r="Q2006" t="str">
        <f t="shared" si="1030"/>
        <v>-0.325282984163061+0.092138580003596i</v>
      </c>
      <c r="R2006" t="str">
        <f t="shared" si="1031"/>
        <v>-0.330745240563913-2.36271478577384i</v>
      </c>
      <c r="S2006" t="str">
        <f t="shared" si="1032"/>
        <v>0.086112865042787i</v>
      </c>
      <c r="T2006" t="str">
        <f t="shared" si="1033"/>
        <v>0.20346013948194-0.0284814202642244i</v>
      </c>
      <c r="U2006" t="str">
        <f t="shared" si="1034"/>
        <v>0.0001-850.186661815679i</v>
      </c>
      <c r="V2006" t="str">
        <f t="shared" si="1035"/>
        <v>0.00002-0.0136367433732182i</v>
      </c>
      <c r="W2006" t="str">
        <f t="shared" si="1036"/>
        <v>0.0000199993584529565-0.0136365246478541i</v>
      </c>
      <c r="X2006" t="str">
        <f t="shared" si="1037"/>
        <v>0.00067947943654124-0.0136026125354698i</v>
      </c>
      <c r="Y2006" t="str">
        <f t="shared" si="1038"/>
        <v>0.009+1.17621228950402i</v>
      </c>
      <c r="Z2006" t="str">
        <f t="shared" si="1039"/>
        <v>-0.14033270086354-0.00818168033452134i</v>
      </c>
      <c r="AA2006" t="str">
        <f t="shared" si="1040"/>
        <v>0.0859281136382505-10.3208914378541i</v>
      </c>
      <c r="AB2006" t="str">
        <f t="shared" si="1041"/>
        <v>1.38517089494521-0.193903506097853i</v>
      </c>
      <c r="AC2006" t="str">
        <f t="shared" si="1042"/>
        <v>1.44093809299536-2.21310961894448i</v>
      </c>
      <c r="AD2006" t="str">
        <f t="shared" si="1043"/>
        <v>0.347723072645582+0.399493755839564i</v>
      </c>
      <c r="AE2006" t="str">
        <f t="shared" si="1044"/>
        <v>-0.0455283877310065-0.058906996760409i</v>
      </c>
      <c r="AF2006" t="str">
        <f t="shared" si="1045"/>
        <v>-14.6430011864699-1.79721742054797i</v>
      </c>
      <c r="AG2006" t="str">
        <f t="shared" si="1046"/>
        <v>1.01503389935599-0.0128672333048724i</v>
      </c>
      <c r="AH2006" t="str">
        <f t="shared" si="1047"/>
        <v>0.540615979629765+0.937265117505456i</v>
      </c>
      <c r="AI2006">
        <f t="shared" si="1048"/>
        <v>0.68457317817654006</v>
      </c>
      <c r="AJ2006">
        <f t="shared" si="1049"/>
        <v>60.023584747520239</v>
      </c>
      <c r="AK2006"/>
      <c r="AL2006"/>
      <c r="AM2006"/>
      <c r="AN2006"/>
    </row>
    <row r="2007" spans="1:40" x14ac:dyDescent="0.25">
      <c r="A2007"/>
      <c r="B2007">
        <f t="shared" si="1015"/>
        <v>187300</v>
      </c>
      <c r="C2007" s="237" t="str">
        <f t="shared" si="1018"/>
        <v>-2.17854819042684E-06+0.0130754002829799i</v>
      </c>
      <c r="D2007" s="208" t="str">
        <f t="shared" si="1019"/>
        <v>-5.95702265920875+0.100244735502846i</v>
      </c>
      <c r="E2007" t="str">
        <f t="shared" si="1020"/>
        <v>2870</v>
      </c>
      <c r="F2007" t="str">
        <f t="shared" si="1021"/>
        <v>0.777000777000777</v>
      </c>
      <c r="G2007" t="str">
        <f t="shared" si="1016"/>
        <v>0.777000777000777</v>
      </c>
      <c r="H2007" t="str">
        <f t="shared" si="1022"/>
        <v>8.6864316182682+1.89660956697465i</v>
      </c>
      <c r="I2007" t="str">
        <f t="shared" si="1023"/>
        <v>735.52538002171i</v>
      </c>
      <c r="J2007" t="str">
        <f t="shared" si="1017"/>
        <v>-461.747694011426+159.077075509879i</v>
      </c>
      <c r="K2007" t="str">
        <f t="shared" si="1024"/>
        <v>0.490554118878265-1.42391499500366i</v>
      </c>
      <c r="L2007" t="str">
        <f t="shared" si="1025"/>
        <v>0.0405059600627953-0.098750030212919i</v>
      </c>
      <c r="M2007" t="str">
        <f t="shared" si="1026"/>
        <v>0.53106007894106-1.52266502521658i</v>
      </c>
      <c r="N2007" t="str">
        <f t="shared" si="1027"/>
        <v>-0.830658590409713i</v>
      </c>
      <c r="O2007" t="str">
        <f t="shared" si="1028"/>
        <v>0.674389619221612-0.738375677745502i</v>
      </c>
      <c r="P2007" t="str">
        <f t="shared" si="1029"/>
        <v>0.325610380778388+0.738375677745502i</v>
      </c>
      <c r="Q2007" t="str">
        <f t="shared" si="1030"/>
        <v>-0.325610380778388+0.0922829126642111i</v>
      </c>
      <c r="R2007" t="str">
        <f t="shared" si="1031"/>
        <v>-0.330742436610059-2.36140368528622i</v>
      </c>
      <c r="S2007" t="str">
        <f t="shared" si="1032"/>
        <v>0.0861588655048826i</v>
      </c>
      <c r="T2007" t="str">
        <f t="shared" si="1033"/>
        <v>0.20345586252331-0.0284963931126432i</v>
      </c>
      <c r="U2007" t="str">
        <f t="shared" si="1034"/>
        <v>0.0001-849.732744751174i</v>
      </c>
      <c r="V2007" t="str">
        <f t="shared" si="1035"/>
        <v>0.00002-0.0136294626773435i</v>
      </c>
      <c r="W2007" t="str">
        <f t="shared" si="1036"/>
        <v>0.0000199993584529565-0.013629244068758i</v>
      </c>
      <c r="X2007" t="str">
        <f t="shared" si="1037"/>
        <v>0.000678777075588162-0.0135953840958111i</v>
      </c>
      <c r="Y2007" t="str">
        <f t="shared" si="1038"/>
        <v>0.009+1.17684060803474i</v>
      </c>
      <c r="Z2007" t="str">
        <f t="shared" si="1039"/>
        <v>-0.140181574372877-0.00816862250535822i</v>
      </c>
      <c r="AA2007" t="str">
        <f t="shared" si="1040"/>
        <v>0.0858280235343975-10.3152534330314i</v>
      </c>
      <c r="AB2007" t="str">
        <f t="shared" si="1041"/>
        <v>1.38514177711099-0.194005442299691i</v>
      </c>
      <c r="AC2007" t="str">
        <f t="shared" si="1042"/>
        <v>1.44018819980571-2.21213548447591i</v>
      </c>
      <c r="AD2007" t="str">
        <f t="shared" si="1043"/>
        <v>0.347896181889656+0.399661687722308i</v>
      </c>
      <c r="AE2007" t="str">
        <f t="shared" si="1044"/>
        <v>-0.0455039490387471-0.0588670371823466i</v>
      </c>
      <c r="AF2007" t="str">
        <f t="shared" si="1045"/>
        <v>-14.643454277477-1.7963648314718i</v>
      </c>
      <c r="AG2007" t="str">
        <f t="shared" si="1046"/>
        <v>1.01503194443362-0.0128666931048469i</v>
      </c>
      <c r="AH2007" t="str">
        <f t="shared" si="1047"/>
        <v>0.54041349473158+0.936632389725862i</v>
      </c>
      <c r="AI2007">
        <f t="shared" si="1048"/>
        <v>0.67935969861509382</v>
      </c>
      <c r="AJ2007">
        <f t="shared" si="1049"/>
        <v>60.016127631476749</v>
      </c>
      <c r="AK2007"/>
      <c r="AL2007"/>
      <c r="AM2007"/>
      <c r="AN2007"/>
    </row>
    <row r="2008" spans="1:40" x14ac:dyDescent="0.25">
      <c r="A2008"/>
      <c r="B2008">
        <f t="shared" si="1015"/>
        <v>187400</v>
      </c>
      <c r="C2008" s="237" t="str">
        <f t="shared" si="1018"/>
        <v>-2.17622378607909E-06+0.0130684230153398i</v>
      </c>
      <c r="D2008" s="208" t="str">
        <f t="shared" si="1019"/>
        <v>-5.95702264138832+0.100191243117605i</v>
      </c>
      <c r="E2008" t="str">
        <f t="shared" si="1020"/>
        <v>2870</v>
      </c>
      <c r="F2008" t="str">
        <f t="shared" si="1021"/>
        <v>0.777000777000777</v>
      </c>
      <c r="G2008" t="str">
        <f t="shared" si="1016"/>
        <v>0.777000777000777</v>
      </c>
      <c r="H2008" t="str">
        <f t="shared" si="1022"/>
        <v>8.68688405294474+1.89570423638057i</v>
      </c>
      <c r="I2008" t="str">
        <f t="shared" si="1023"/>
        <v>735.918079103409i</v>
      </c>
      <c r="J2008" t="str">
        <f t="shared" si="1017"/>
        <v>-462.241950525214+159.162007210632i</v>
      </c>
      <c r="K2008" t="str">
        <f t="shared" si="1024"/>
        <v>0.490084173933401-1.42331369433358i</v>
      </c>
      <c r="L2008" t="str">
        <f t="shared" si="1025"/>
        <v>0.0404689607886963-0.0987125039420225i</v>
      </c>
      <c r="M2008" t="str">
        <f t="shared" si="1026"/>
        <v>0.530553134722097-1.5220261982756i</v>
      </c>
      <c r="N2008" t="str">
        <f t="shared" si="1027"/>
        <v>-0.831102081381635i</v>
      </c>
      <c r="O2008" t="str">
        <f t="shared" si="1028"/>
        <v>0.674062089964475-0.738674690829952i</v>
      </c>
      <c r="P2008" t="str">
        <f t="shared" si="1029"/>
        <v>0.325937910035525+0.738674690829952i</v>
      </c>
      <c r="Q2008" t="str">
        <f t="shared" si="1030"/>
        <v>-0.325937910035525+0.092427390551683i</v>
      </c>
      <c r="R2008" t="str">
        <f t="shared" si="1031"/>
        <v>-0.330739631076366-2.36009395715437i</v>
      </c>
      <c r="S2008" t="str">
        <f t="shared" si="1032"/>
        <v>0.086204865966978i</v>
      </c>
      <c r="T2008" t="str">
        <f t="shared" si="1033"/>
        <v>0.203451583245967-0.0285113655669059i</v>
      </c>
      <c r="U2008" t="str">
        <f t="shared" si="1034"/>
        <v>0.0001-849.279312123244i</v>
      </c>
      <c r="V2008" t="str">
        <f t="shared" si="1035"/>
        <v>0.00002-0.0136221897516886i</v>
      </c>
      <c r="W2008" t="str">
        <f t="shared" si="1036"/>
        <v>0.0000199993584529566-0.013621971259757i</v>
      </c>
      <c r="X2008" t="str">
        <f t="shared" si="1037"/>
        <v>0.000678075835204202-0.0135881633163331i</v>
      </c>
      <c r="Y2008" t="str">
        <f t="shared" si="1038"/>
        <v>0.009+1.17746892656545i</v>
      </c>
      <c r="Z2008" t="str">
        <f t="shared" si="1039"/>
        <v>-0.140030692572402-0.00815559289589407i</v>
      </c>
      <c r="AA2008" t="str">
        <f t="shared" si="1040"/>
        <v>0.0857281117863223-10.3096216517367i</v>
      </c>
      <c r="AB2008" t="str">
        <f t="shared" si="1041"/>
        <v>1.3851126434908-0.194107375818086i</v>
      </c>
      <c r="AC2008" t="str">
        <f t="shared" si="1042"/>
        <v>1.4394393436736-2.21116200766873i</v>
      </c>
      <c r="AD2008" t="str">
        <f t="shared" si="1043"/>
        <v>0.348069365465701+0.39982954729042i</v>
      </c>
      <c r="AE2008" t="str">
        <f t="shared" si="1044"/>
        <v>-0.0454795472939484-0.0588271204622579i</v>
      </c>
      <c r="AF2008" t="str">
        <f t="shared" si="1045"/>
        <v>-14.6439066943331-1.79551299326296i</v>
      </c>
      <c r="AG2008" t="str">
        <f t="shared" si="1046"/>
        <v>1.01502998908774-0.0128661563404768i</v>
      </c>
      <c r="AH2008" t="str">
        <f t="shared" si="1047"/>
        <v>0.540211291287011+0.936000349136547i</v>
      </c>
      <c r="AI2008">
        <f t="shared" si="1048"/>
        <v>0.67414914965064476</v>
      </c>
      <c r="AJ2008">
        <f t="shared" si="1049"/>
        <v>60.008666843418361</v>
      </c>
      <c r="AK2008"/>
      <c r="AL2008"/>
      <c r="AM2008"/>
      <c r="AN2008"/>
    </row>
    <row r="2009" spans="1:40" x14ac:dyDescent="0.25">
      <c r="A2009"/>
      <c r="B2009">
        <f t="shared" si="1015"/>
        <v>187500</v>
      </c>
      <c r="C2009" s="237" t="str">
        <f t="shared" si="1018"/>
        <v>-0.0000021739030997863+0.0130614531901178i</v>
      </c>
      <c r="D2009" s="208" t="str">
        <f t="shared" si="1019"/>
        <v>-5.95702262359639+0.100137807790903i</v>
      </c>
      <c r="E2009" t="str">
        <f t="shared" si="1020"/>
        <v>2870</v>
      </c>
      <c r="F2009" t="str">
        <f t="shared" si="1021"/>
        <v>0.777000777000777</v>
      </c>
      <c r="G2009" t="str">
        <f t="shared" si="1016"/>
        <v>0.777000777000777</v>
      </c>
      <c r="H2009" t="str">
        <f t="shared" si="1022"/>
        <v>8.68733581475235+1.89479971282001i</v>
      </c>
      <c r="I2009" t="str">
        <f t="shared" si="1023"/>
        <v>736.310778185108i</v>
      </c>
      <c r="J2009" t="str">
        <f t="shared" si="1017"/>
        <v>-462.736470853529+159.246938911385i</v>
      </c>
      <c r="K2009" t="str">
        <f t="shared" si="1024"/>
        <v>0.489614878407232-1.42271281608506i</v>
      </c>
      <c r="L2009" t="str">
        <f t="shared" si="1025"/>
        <v>0.0404320093505508-0.0986749980984007i</v>
      </c>
      <c r="M2009" t="str">
        <f t="shared" si="1026"/>
        <v>0.530046887757783-1.52138781418346i</v>
      </c>
      <c r="N2009" t="str">
        <f t="shared" si="1027"/>
        <v>-0.831545572353557i</v>
      </c>
      <c r="O2009" t="str">
        <f t="shared" si="1028"/>
        <v>0.673734428129948-0.738973558628731i</v>
      </c>
      <c r="P2009" t="str">
        <f t="shared" si="1029"/>
        <v>0.326265571870052+0.738973558628731i</v>
      </c>
      <c r="Q2009" t="str">
        <f t="shared" si="1030"/>
        <v>-0.326265571870052+0.0925720137248259i</v>
      </c>
      <c r="R2009" t="str">
        <f t="shared" si="1031"/>
        <v>-0.330736823962679-2.35878559918185i</v>
      </c>
      <c r="S2009" t="str">
        <f t="shared" si="1032"/>
        <v>0.0862508664290735i</v>
      </c>
      <c r="T2009" t="str">
        <f t="shared" si="1033"/>
        <v>0.203447301649856-0.028526337626781i</v>
      </c>
      <c r="U2009" t="str">
        <f t="shared" si="1034"/>
        <v>0.0001-848.826363156777i</v>
      </c>
      <c r="V2009" t="str">
        <f t="shared" si="1035"/>
        <v>0.00002-0.013614924583821i</v>
      </c>
      <c r="W2009" t="str">
        <f t="shared" si="1036"/>
        <v>0.0000199993584529565-0.013614706208419i</v>
      </c>
      <c r="X2009" t="str">
        <f t="shared" si="1037"/>
        <v>0.000677375713008771-0.0135809501848947i</v>
      </c>
      <c r="Y2009" t="str">
        <f t="shared" si="1038"/>
        <v>0.009+1.17809724509617i</v>
      </c>
      <c r="Z2009" t="str">
        <f t="shared" si="1039"/>
        <v>-0.139880054932685-0.00814259142948923i</v>
      </c>
      <c r="AA2009" t="str">
        <f t="shared" si="1040"/>
        <v>0.0856283779641204-10.3039960835661i</v>
      </c>
      <c r="AB2009" t="str">
        <f t="shared" si="1041"/>
        <v>1.38508349408428-0.194209306651463i</v>
      </c>
      <c r="AC2009" t="str">
        <f t="shared" si="1042"/>
        <v>1.43869152278349-2.21018918809068i</v>
      </c>
      <c r="AD2009" t="str">
        <f t="shared" si="1043"/>
        <v>0.348242623345635+0.399997334512687i</v>
      </c>
      <c r="AE2009" t="str">
        <f t="shared" si="1044"/>
        <v>-0.0454551824156679-0.0587872465247989i</v>
      </c>
      <c r="AF2009" t="str">
        <f t="shared" si="1045"/>
        <v>-14.6443584383487-1.79466190502911i</v>
      </c>
      <c r="AG2009" t="str">
        <f t="shared" si="1046"/>
        <v>1.01502803331761-0.0128656230049865i</v>
      </c>
      <c r="AH2009" t="str">
        <f t="shared" si="1047"/>
        <v>0.540009368697262+0.935368994523139i</v>
      </c>
      <c r="AI2009">
        <f t="shared" si="1048"/>
        <v>0.66894152752545843</v>
      </c>
      <c r="AJ2009">
        <f t="shared" si="1049"/>
        <v>60.001202387534342</v>
      </c>
      <c r="AK2009"/>
      <c r="AL2009"/>
      <c r="AM2009"/>
      <c r="AN2009"/>
    </row>
    <row r="2010" spans="1:40" x14ac:dyDescent="0.25">
      <c r="A2010"/>
      <c r="B2010">
        <f t="shared" si="1015"/>
        <v>187600</v>
      </c>
      <c r="C2010" s="237" t="str">
        <f t="shared" si="1018"/>
        <v>-2.17158612362302E-06+0.0130544907954126i</v>
      </c>
      <c r="D2010" s="208" t="str">
        <f t="shared" si="1019"/>
        <v>-5.95702260583291+0.100084429431497i</v>
      </c>
      <c r="E2010" t="str">
        <f t="shared" si="1020"/>
        <v>2870</v>
      </c>
      <c r="F2010" t="str">
        <f t="shared" si="1021"/>
        <v>0.777000777000777</v>
      </c>
      <c r="G2010" t="str">
        <f t="shared" si="1016"/>
        <v>0.777000777000777</v>
      </c>
      <c r="H2010" t="str">
        <f t="shared" si="1022"/>
        <v>8.6877869049986+1.89389599531053i</v>
      </c>
      <c r="I2010" t="str">
        <f t="shared" si="1023"/>
        <v>736.703477266806i</v>
      </c>
      <c r="J2010" t="str">
        <f t="shared" si="1017"/>
        <v>-463.231254996369+159.331870612137i</v>
      </c>
      <c r="K2010" t="str">
        <f t="shared" si="1024"/>
        <v>0.489146231154477-1.42211235996856i</v>
      </c>
      <c r="L2010" t="str">
        <f t="shared" si="1025"/>
        <v>0.0403951056713927-0.0986375126809076i</v>
      </c>
      <c r="M2010" t="str">
        <f t="shared" si="1026"/>
        <v>0.52954133682587-1.52074987264947i</v>
      </c>
      <c r="N2010" t="str">
        <f t="shared" si="1027"/>
        <v>-0.831989063325479i</v>
      </c>
      <c r="O2010" t="str">
        <f t="shared" si="1028"/>
        <v>0.673406633782479-0.739272281083059i</v>
      </c>
      <c r="P2010" t="str">
        <f t="shared" si="1029"/>
        <v>0.326593366217521+0.739272281083059i</v>
      </c>
      <c r="Q2010" t="str">
        <f t="shared" si="1030"/>
        <v>-0.326593366217521+0.09271678224242i</v>
      </c>
      <c r="R2010" t="str">
        <f t="shared" si="1031"/>
        <v>-0.33073401526887-2.35747860917696i</v>
      </c>
      <c r="S2010" t="str">
        <f t="shared" si="1032"/>
        <v>0.0862968668911689i</v>
      </c>
      <c r="T2010" t="str">
        <f t="shared" si="1033"/>
        <v>0.203443017734922-0.0285413092920395i</v>
      </c>
      <c r="U2010" t="str">
        <f t="shared" si="1034"/>
        <v>0.0001-848.373897078334i</v>
      </c>
      <c r="V2010" t="str">
        <f t="shared" si="1035"/>
        <v>0.00002-0.013607667161335i</v>
      </c>
      <c r="W2010" t="str">
        <f t="shared" si="1036"/>
        <v>0.0000199993584529565-0.0136074489023382i</v>
      </c>
      <c r="X2010" t="str">
        <f t="shared" si="1037"/>
        <v>0.000676676706627582-0.0135737446893802i</v>
      </c>
      <c r="Y2010" t="str">
        <f t="shared" si="1038"/>
        <v>0.009+1.17872556362689i</v>
      </c>
      <c r="Z2010" t="str">
        <f t="shared" si="1039"/>
        <v>-0.139729660925734-0.00812961802975482i</v>
      </c>
      <c r="AA2010" t="str">
        <f t="shared" si="1040"/>
        <v>0.0855288216392001-10.2983767181395i</v>
      </c>
      <c r="AB2010" t="str">
        <f t="shared" si="1041"/>
        <v>1.38505432889105-0.194311234798263i</v>
      </c>
      <c r="AC2010" t="str">
        <f t="shared" si="1042"/>
        <v>1.43794473532361-2.20921702530902i</v>
      </c>
      <c r="AD2010" t="str">
        <f t="shared" si="1043"/>
        <v>0.348415955501383+0.400165049357898i</v>
      </c>
      <c r="AE2010" t="str">
        <f t="shared" si="1044"/>
        <v>-0.0454308543231862-0.0587474152948071i</v>
      </c>
      <c r="AF2010" t="str">
        <f t="shared" si="1045"/>
        <v>-14.6448095108315-1.79381156587903i</v>
      </c>
      <c r="AG2010" t="str">
        <f t="shared" si="1046"/>
        <v>1.01502607712248-0.0128650930916162i</v>
      </c>
      <c r="AH2010" t="str">
        <f t="shared" si="1047"/>
        <v>0.539807726365165+0.934738324674225i</v>
      </c>
      <c r="AI2010">
        <f t="shared" si="1048"/>
        <v>0.66373682848940307</v>
      </c>
      <c r="AJ2010">
        <f t="shared" si="1049"/>
        <v>59.993734268005547</v>
      </c>
      <c r="AK2010"/>
      <c r="AL2010"/>
      <c r="AM2010"/>
      <c r="AN2010"/>
    </row>
    <row r="2011" spans="1:40" x14ac:dyDescent="0.25">
      <c r="A2011"/>
      <c r="B2011">
        <f t="shared" si="1015"/>
        <v>187700</v>
      </c>
      <c r="C2011" s="237" t="str">
        <f t="shared" si="1018"/>
        <v>-2.16927284968481E-06+0.0130475358193479i</v>
      </c>
      <c r="D2011" s="208" t="str">
        <f t="shared" si="1019"/>
        <v>-5.95702258809781+0.100031107948334i</v>
      </c>
      <c r="E2011" t="str">
        <f t="shared" si="1020"/>
        <v>2870</v>
      </c>
      <c r="F2011" t="str">
        <f t="shared" si="1021"/>
        <v>0.777000777000777</v>
      </c>
      <c r="G2011" t="str">
        <f t="shared" si="1016"/>
        <v>0.777000777000777</v>
      </c>
      <c r="H2011" t="str">
        <f t="shared" si="1022"/>
        <v>8.68823732498785+1.89299308287104i</v>
      </c>
      <c r="I2011" t="str">
        <f t="shared" si="1023"/>
        <v>737.096176348505i</v>
      </c>
      <c r="J2011" t="str">
        <f t="shared" si="1017"/>
        <v>-463.726302953734+159.41680231289i</v>
      </c>
      <c r="K2011" t="str">
        <f t="shared" si="1024"/>
        <v>0.488678231032256-1.42151232569439i</v>
      </c>
      <c r="L2011" t="str">
        <f t="shared" si="1025"/>
        <v>0.0403582496743969-0.0986000476883412i</v>
      </c>
      <c r="M2011" t="str">
        <f t="shared" si="1026"/>
        <v>0.529036480706653-1.52011237338273i</v>
      </c>
      <c r="N2011" t="str">
        <f t="shared" si="1027"/>
        <v>-0.8324325542974i</v>
      </c>
      <c r="O2011" t="str">
        <f t="shared" si="1028"/>
        <v>0.673078706986539-0.739570858134181i</v>
      </c>
      <c r="P2011" t="str">
        <f t="shared" si="1029"/>
        <v>0.326921293013461+0.739570858134181i</v>
      </c>
      <c r="Q2011" t="str">
        <f t="shared" si="1030"/>
        <v>-0.326921293013461+0.092861696163219i</v>
      </c>
      <c r="R2011" t="str">
        <f t="shared" si="1031"/>
        <v>-0.330731204994812-2.35617298495264i</v>
      </c>
      <c r="S2011" t="str">
        <f t="shared" si="1032"/>
        <v>0.0863428673532645i</v>
      </c>
      <c r="T2011" t="str">
        <f t="shared" si="1033"/>
        <v>0.203438731501111-0.0285562805624524i</v>
      </c>
      <c r="U2011" t="str">
        <f t="shared" si="1034"/>
        <v>0.0001-847.921913116117i</v>
      </c>
      <c r="V2011" t="str">
        <f t="shared" si="1035"/>
        <v>0.00002-0.0136004174718511i</v>
      </c>
      <c r="W2011" t="str">
        <f t="shared" si="1036"/>
        <v>0.0000199993584529565-0.0136001993291356i</v>
      </c>
      <c r="X2011" t="str">
        <f t="shared" si="1037"/>
        <v>0.000675978813692666-0.0135665468177i</v>
      </c>
      <c r="Y2011" t="str">
        <f t="shared" si="1038"/>
        <v>0.009+1.17935388215761i</v>
      </c>
      <c r="Z2011" t="str">
        <f t="shared" si="1039"/>
        <v>-0.139579510024992-0.00811667262055175i</v>
      </c>
      <c r="AA2011" t="str">
        <f t="shared" si="1040"/>
        <v>0.0854294423842696-10.2927635450996i</v>
      </c>
      <c r="AB2011" t="str">
        <f t="shared" si="1041"/>
        <v>1.38502514791074-0.194413160256925i</v>
      </c>
      <c r="AC2011" t="str">
        <f t="shared" si="1042"/>
        <v>1.43719897948592-2.20824551889074i</v>
      </c>
      <c r="AD2011" t="str">
        <f t="shared" si="1043"/>
        <v>0.348589361904839+0.400332691794856i</v>
      </c>
      <c r="AE2011" t="str">
        <f t="shared" si="1044"/>
        <v>-0.045406562935999-0.0587076266973008i</v>
      </c>
      <c r="AF2011" t="str">
        <f t="shared" si="1045"/>
        <v>-14.6452599130857-1.79296197492271i</v>
      </c>
      <c r="AG2011" t="str">
        <f t="shared" si="1046"/>
        <v>1.01502412050159-0.0128645665936195i</v>
      </c>
      <c r="AH2011" t="str">
        <f t="shared" si="1047"/>
        <v>0.539606363695031+0.934108338381275i</v>
      </c>
      <c r="AI2011">
        <f t="shared" si="1048"/>
        <v>0.65853504879889069</v>
      </c>
      <c r="AJ2011">
        <f t="shared" si="1049"/>
        <v>59.986262489009135</v>
      </c>
      <c r="AK2011"/>
      <c r="AL2011"/>
      <c r="AM2011"/>
      <c r="AN2011"/>
    </row>
    <row r="2012" spans="1:40" x14ac:dyDescent="0.25">
      <c r="A2012"/>
      <c r="B2012">
        <f t="shared" si="1015"/>
        <v>187800</v>
      </c>
      <c r="C2012" s="237" t="str">
        <f t="shared" si="1018"/>
        <v>-2.16696327008831E-06+0.0130405882500728i</v>
      </c>
      <c r="D2012" s="208" t="str">
        <f t="shared" si="1019"/>
        <v>-5.95702257039103+0.0999778432505582i</v>
      </c>
      <c r="E2012" t="str">
        <f t="shared" si="1020"/>
        <v>2870</v>
      </c>
      <c r="F2012" t="str">
        <f t="shared" si="1021"/>
        <v>0.777000777000777</v>
      </c>
      <c r="G2012" t="str">
        <f t="shared" si="1016"/>
        <v>0.777000777000777</v>
      </c>
      <c r="H2012" t="str">
        <f t="shared" si="1022"/>
        <v>8.68868707602141+1.89209097452184i</v>
      </c>
      <c r="I2012" t="str">
        <f t="shared" si="1023"/>
        <v>737.488875430204i</v>
      </c>
      <c r="J2012" t="str">
        <f t="shared" si="1017"/>
        <v>-464.221614725625+159.501734013643i</v>
      </c>
      <c r="K2012" t="str">
        <f t="shared" si="1024"/>
        <v>0.48821087690007-1.42091271297263i</v>
      </c>
      <c r="L2012" t="str">
        <f t="shared" si="1025"/>
        <v>0.0403214412828801-0.0985626031194453i</v>
      </c>
      <c r="M2012" t="str">
        <f t="shared" si="1026"/>
        <v>0.52853231818295-1.51947531609208i</v>
      </c>
      <c r="N2012" t="str">
        <f t="shared" si="1027"/>
        <v>-0.832876045269322i</v>
      </c>
      <c r="O2012" t="str">
        <f t="shared" si="1028"/>
        <v>0.672750647806625-0.739869289723371i</v>
      </c>
      <c r="P2012" t="str">
        <f t="shared" si="1029"/>
        <v>0.327249352193375+0.739869289723371i</v>
      </c>
      <c r="Q2012" t="str">
        <f t="shared" si="1030"/>
        <v>-0.327249352193375+0.0930067555459511i</v>
      </c>
      <c r="R2012" t="str">
        <f t="shared" si="1031"/>
        <v>-0.330728393140352-2.35486872432648i</v>
      </c>
      <c r="S2012" t="str">
        <f t="shared" si="1032"/>
        <v>0.0863888678153601i</v>
      </c>
      <c r="T2012" t="str">
        <f t="shared" si="1033"/>
        <v>0.203434442948366-0.0285712514377883i</v>
      </c>
      <c r="U2012" t="str">
        <f t="shared" si="1034"/>
        <v>0.0001-847.470410499972i</v>
      </c>
      <c r="V2012" t="str">
        <f t="shared" si="1035"/>
        <v>0.00002-0.0135931755030162i</v>
      </c>
      <c r="W2012" t="str">
        <f t="shared" si="1036"/>
        <v>0.0000199993584529565-0.0135929574764581i</v>
      </c>
      <c r="X2012" t="str">
        <f t="shared" si="1037"/>
        <v>0.000675282031842289-0.0135593565577892i</v>
      </c>
      <c r="Y2012" t="str">
        <f t="shared" si="1038"/>
        <v>0.009+1.17998220068833i</v>
      </c>
      <c r="Z2012" t="str">
        <f t="shared" si="1039"/>
        <v>-0.139429601705322-0.00810375512598931i</v>
      </c>
      <c r="AA2012" t="str">
        <f t="shared" si="1040"/>
        <v>0.0853302397733364-10.2871565541128i</v>
      </c>
      <c r="AB2012" t="str">
        <f t="shared" si="1041"/>
        <v>1.38499595114296-0.194515083025876i</v>
      </c>
      <c r="AC2012" t="str">
        <f t="shared" si="1042"/>
        <v>1.43645425346617-2.20727466840242i</v>
      </c>
      <c r="AD2012" t="str">
        <f t="shared" si="1043"/>
        <v>0.348762842527889+0.400500261792364i</v>
      </c>
      <c r="AE2012" t="str">
        <f t="shared" si="1044"/>
        <v>-0.0453823081738195-0.0586678806574764i</v>
      </c>
      <c r="AF2012" t="str">
        <f t="shared" si="1045"/>
        <v>-14.6457096464124-1.79211313127128i</v>
      </c>
      <c r="AG2012" t="str">
        <f t="shared" si="1046"/>
        <v>1.01502216345419-0.012864043504265i</v>
      </c>
      <c r="AH2012" t="str">
        <f t="shared" si="1047"/>
        <v>0.539405280092705+0.933479034438621i</v>
      </c>
      <c r="AI2012">
        <f t="shared" si="1048"/>
        <v>0.6533361847170005</v>
      </c>
      <c r="AJ2012">
        <f t="shared" si="1049"/>
        <v>59.978787054715632</v>
      </c>
      <c r="AK2012"/>
      <c r="AL2012"/>
      <c r="AM2012"/>
      <c r="AN2012"/>
    </row>
    <row r="2013" spans="1:40" x14ac:dyDescent="0.25">
      <c r="A2013"/>
      <c r="B2013">
        <f t="shared" si="1015"/>
        <v>187900</v>
      </c>
      <c r="C2013" s="237" t="str">
        <f t="shared" si="1018"/>
        <v>-0.0000021646573769711+0.0130336480757617i</v>
      </c>
      <c r="D2013" s="208" t="str">
        <f t="shared" si="1019"/>
        <v>-5.95702255271252+0.0999246352475064i</v>
      </c>
      <c r="E2013" t="str">
        <f t="shared" si="1020"/>
        <v>2870</v>
      </c>
      <c r="F2013" t="str">
        <f t="shared" si="1021"/>
        <v>0.777000777000777</v>
      </c>
      <c r="G2013" t="str">
        <f t="shared" si="1016"/>
        <v>0.777000777000777</v>
      </c>
      <c r="H2013" t="str">
        <f t="shared" si="1022"/>
        <v>8.68913615939753+1.89118966928456i</v>
      </c>
      <c r="I2013" t="str">
        <f t="shared" si="1023"/>
        <v>737.881574511903i</v>
      </c>
      <c r="J2013" t="str">
        <f t="shared" si="1017"/>
        <v>-464.717190312042+159.586665714396i</v>
      </c>
      <c r="K2013" t="str">
        <f t="shared" si="1024"/>
        <v>0.487744167619808-1.4203135215132i</v>
      </c>
      <c r="L2013" t="str">
        <f t="shared" si="1025"/>
        <v>0.0402846804202994-0.098525178972908i</v>
      </c>
      <c r="M2013" t="str">
        <f t="shared" si="1026"/>
        <v>0.528028848040107-1.51883870048611i</v>
      </c>
      <c r="N2013" t="str">
        <f t="shared" si="1027"/>
        <v>-0.833319536241244i</v>
      </c>
      <c r="O2013" t="str">
        <f t="shared" si="1028"/>
        <v>0.672422456307262-0.740167575791934i</v>
      </c>
      <c r="P2013" t="str">
        <f t="shared" si="1029"/>
        <v>0.327577543692738+0.740167575791934i</v>
      </c>
      <c r="Q2013" t="str">
        <f t="shared" si="1030"/>
        <v>-0.327577543692738+0.09315196044931i</v>
      </c>
      <c r="R2013" t="str">
        <f t="shared" si="1031"/>
        <v>-0.330725579705374-2.35356582512074i</v>
      </c>
      <c r="S2013" t="str">
        <f t="shared" si="1032"/>
        <v>0.0864348682774555i</v>
      </c>
      <c r="T2013" t="str">
        <f t="shared" si="1033"/>
        <v>0.203430152076632-0.0285862219178191i</v>
      </c>
      <c r="U2013" t="str">
        <f t="shared" si="1034"/>
        <v>0.0001-847.019388461394i</v>
      </c>
      <c r="V2013" t="str">
        <f t="shared" si="1035"/>
        <v>0.00002-0.0135859412425037i</v>
      </c>
      <c r="W2013" t="str">
        <f t="shared" si="1036"/>
        <v>0.0000199993584529565-0.0135857233319794i</v>
      </c>
      <c r="X2013" t="str">
        <f t="shared" si="1037"/>
        <v>0.000674586358721017-0.0135521738976089i</v>
      </c>
      <c r="Y2013" t="str">
        <f t="shared" si="1038"/>
        <v>0.009+1.18061051921904i</v>
      </c>
      <c r="Z2013" t="str">
        <f t="shared" si="1039"/>
        <v>-0.139279935443011-0.00809086547042518i</v>
      </c>
      <c r="AA2013" t="str">
        <f t="shared" si="1040"/>
        <v>0.0852312133817035-10.2815557348685i</v>
      </c>
      <c r="AB2013" t="str">
        <f t="shared" si="1041"/>
        <v>1.38496673858735-0.194617003103562i</v>
      </c>
      <c r="AC2013" t="str">
        <f t="shared" si="1042"/>
        <v>1.43571055546383-2.20630447341029i</v>
      </c>
      <c r="AD2013" t="str">
        <f t="shared" si="1043"/>
        <v>0.348936397342415+0.400667759319243i</v>
      </c>
      <c r="AE2013" t="str">
        <f t="shared" si="1044"/>
        <v>-0.0453580899565799-0.0586281771007125i</v>
      </c>
      <c r="AF2013" t="str">
        <f t="shared" si="1045"/>
        <v>-14.64615871211-1.79126503403705i</v>
      </c>
      <c r="AG2013" t="str">
        <f t="shared" si="1046"/>
        <v>1.01502020597954-0.0128635238168362i</v>
      </c>
      <c r="AH2013" t="str">
        <f t="shared" si="1047"/>
        <v>0.539204474965599+0.932850411643537i</v>
      </c>
      <c r="AI2013">
        <f t="shared" si="1048"/>
        <v>0.64814023251424657</v>
      </c>
      <c r="AJ2013">
        <f t="shared" si="1049"/>
        <v>59.971307969289469</v>
      </c>
      <c r="AK2013"/>
      <c r="AL2013"/>
      <c r="AM2013"/>
      <c r="AN2013"/>
    </row>
    <row r="2014" spans="1:40" x14ac:dyDescent="0.25">
      <c r="A2014"/>
      <c r="B2014">
        <f t="shared" si="1015"/>
        <v>188000</v>
      </c>
      <c r="C2014" s="237" t="str">
        <f t="shared" si="1018"/>
        <v>-2.16235516249175E-06+0.0130267152846142i</v>
      </c>
      <c r="D2014" s="208" t="str">
        <f t="shared" si="1019"/>
        <v>-5.9570225350622+0.0998714838487089i</v>
      </c>
      <c r="E2014" t="str">
        <f t="shared" si="1020"/>
        <v>2870</v>
      </c>
      <c r="F2014" t="str">
        <f t="shared" si="1021"/>
        <v>0.777000777000777</v>
      </c>
      <c r="G2014" t="str">
        <f t="shared" si="1016"/>
        <v>0.777000777000777</v>
      </c>
      <c r="H2014" t="str">
        <f t="shared" si="1022"/>
        <v>8.68958457641132+1.89028916618221i</v>
      </c>
      <c r="I2014" t="str">
        <f t="shared" si="1023"/>
        <v>738.274273593601i</v>
      </c>
      <c r="J2014" t="str">
        <f t="shared" si="1017"/>
        <v>-465.213029712985+159.671597415148i</v>
      </c>
      <c r="K2014" t="str">
        <f t="shared" si="1024"/>
        <v>0.487278102055737-1.41971475102582i</v>
      </c>
      <c r="L2014" t="str">
        <f t="shared" si="1025"/>
        <v>0.0402479670102521-0.0984877752473629i</v>
      </c>
      <c r="M2014" t="str">
        <f t="shared" si="1026"/>
        <v>0.527526069065989-1.51820252627318i</v>
      </c>
      <c r="N2014" t="str">
        <f t="shared" si="1027"/>
        <v>-0.833763027213166i</v>
      </c>
      <c r="O2014" t="str">
        <f t="shared" si="1028"/>
        <v>0.672094132553-0.7404657162812i</v>
      </c>
      <c r="P2014" t="str">
        <f t="shared" si="1029"/>
        <v>0.327905867447+0.7404657162812i</v>
      </c>
      <c r="Q2014" t="str">
        <f t="shared" si="1030"/>
        <v>-0.327905867447+0.093297310931966i</v>
      </c>
      <c r="R2014" t="str">
        <f t="shared" si="1031"/>
        <v>-0.330722764689728-2.35226428516229i</v>
      </c>
      <c r="S2014" t="str">
        <f t="shared" si="1032"/>
        <v>0.0864808687395511i</v>
      </c>
      <c r="T2014" t="str">
        <f t="shared" si="1033"/>
        <v>0.203425858885854-0.0286011920023138i</v>
      </c>
      <c r="U2014" t="str">
        <f t="shared" si="1034"/>
        <v>0.0001-846.568846233487i</v>
      </c>
      <c r="V2014" t="str">
        <f t="shared" si="1035"/>
        <v>0.00002-0.013578714678013i</v>
      </c>
      <c r="W2014" t="str">
        <f t="shared" si="1036"/>
        <v>0.0000199993584529565-0.0135784968833991i</v>
      </c>
      <c r="X2014" t="str">
        <f t="shared" si="1037"/>
        <v>0.000673891791979617-0.0135449988251453i</v>
      </c>
      <c r="Y2014" t="str">
        <f t="shared" si="1038"/>
        <v>0.009+1.18123883774976i</v>
      </c>
      <c r="Z2014" t="str">
        <f t="shared" si="1039"/>
        <v>-0.139130510715762-0.0080780035784633i</v>
      </c>
      <c r="AA2014" t="str">
        <f t="shared" si="1040"/>
        <v>0.085132362785958-10.2759610770791i</v>
      </c>
      <c r="AB2014" t="str">
        <f t="shared" si="1041"/>
        <v>1.38493751024352-0.194718920488411i</v>
      </c>
      <c r="AC2014" t="str">
        <f t="shared" si="1042"/>
        <v>1.43496788368211-2.20533493348022i</v>
      </c>
      <c r="AD2014" t="str">
        <f t="shared" si="1043"/>
        <v>0.349110026320276+0.400835184344318i</v>
      </c>
      <c r="AE2014" t="str">
        <f t="shared" si="1044"/>
        <v>-0.0453339082044257-0.0585885159525641i</v>
      </c>
      <c r="AF2014" t="str">
        <f t="shared" si="1045"/>
        <v>-14.6466071114735-1.7904176823335i</v>
      </c>
      <c r="AG2014" t="str">
        <f t="shared" si="1046"/>
        <v>1.01501824807689-0.0128630075246303i</v>
      </c>
      <c r="AH2014" t="str">
        <f t="shared" si="1047"/>
        <v>0.539003947722604+0.932222468796121i</v>
      </c>
      <c r="AI2014">
        <f t="shared" si="1048"/>
        <v>0.64294718846746135</v>
      </c>
      <c r="AJ2014">
        <f t="shared" si="1049"/>
        <v>59.963825236889988</v>
      </c>
      <c r="AK2014"/>
      <c r="AL2014"/>
      <c r="AM2014"/>
      <c r="AN2014"/>
    </row>
    <row r="2015" spans="1:40" x14ac:dyDescent="0.25">
      <c r="A2015"/>
      <c r="B2015">
        <f t="shared" si="1015"/>
        <v>188100</v>
      </c>
      <c r="C2015" s="237" t="str">
        <f t="shared" si="1018"/>
        <v>-2.16005661882959E-06+0.0130197898648549i</v>
      </c>
      <c r="D2015" s="208" t="str">
        <f t="shared" si="1019"/>
        <v>-5.95702251744004+0.0998183889638876i</v>
      </c>
      <c r="E2015" t="str">
        <f t="shared" si="1020"/>
        <v>2870</v>
      </c>
      <c r="F2015" t="str">
        <f t="shared" si="1021"/>
        <v>0.777000777000777</v>
      </c>
      <c r="G2015" t="str">
        <f t="shared" si="1016"/>
        <v>0.777000777000777</v>
      </c>
      <c r="H2015" t="str">
        <f t="shared" si="1022"/>
        <v>8.69003232835487+1.88938946423914i</v>
      </c>
      <c r="I2015" t="str">
        <f t="shared" si="1023"/>
        <v>738.6669726753i</v>
      </c>
      <c r="J2015" t="str">
        <f t="shared" si="1017"/>
        <v>-465.709132928453+159.756529115901i</v>
      </c>
      <c r="K2015" t="str">
        <f t="shared" si="1024"/>
        <v>0.486812679074507-1.41911640122007i</v>
      </c>
      <c r="L2015" t="str">
        <f t="shared" si="1025"/>
        <v>0.0402113009764759-0.098450391941389i</v>
      </c>
      <c r="M2015" t="str">
        <f t="shared" si="1026"/>
        <v>0.527023980050983-1.51756679316146i</v>
      </c>
      <c r="N2015" t="str">
        <f t="shared" si="1027"/>
        <v>-0.834206518185088i</v>
      </c>
      <c r="O2015" t="str">
        <f t="shared" si="1028"/>
        <v>0.671765676608415-0.74076371113253i</v>
      </c>
      <c r="P2015" t="str">
        <f t="shared" si="1029"/>
        <v>0.328234323391585+0.74076371113253i</v>
      </c>
      <c r="Q2015" t="str">
        <f t="shared" si="1030"/>
        <v>-0.328234323391585+0.0934428070525579i</v>
      </c>
      <c r="R2015" t="str">
        <f t="shared" si="1031"/>
        <v>-0.330719948093285-2.35096410228263i</v>
      </c>
      <c r="S2015" t="str">
        <f t="shared" si="1032"/>
        <v>0.0865268692016465i</v>
      </c>
      <c r="T2015" t="str">
        <f t="shared" si="1033"/>
        <v>0.203421563375975-0.028616161691043i</v>
      </c>
      <c r="U2015" t="str">
        <f t="shared" si="1034"/>
        <v>0.0001-846.118783051012i</v>
      </c>
      <c r="V2015" t="str">
        <f t="shared" si="1035"/>
        <v>0.00002-0.0135714957972698i</v>
      </c>
      <c r="W2015" t="str">
        <f t="shared" si="1036"/>
        <v>0.0000199993584529566-0.013571278118443i</v>
      </c>
      <c r="X2015" t="str">
        <f t="shared" si="1037"/>
        <v>0.000673198329275075-0.0135378313284097i</v>
      </c>
      <c r="Y2015" t="str">
        <f t="shared" si="1038"/>
        <v>0.009+1.18186715628048i</v>
      </c>
      <c r="Z2015" t="str">
        <f t="shared" si="1039"/>
        <v>-0.138981327002688-0.00806516937495367i</v>
      </c>
      <c r="AA2015" t="str">
        <f t="shared" si="1040"/>
        <v>0.0850336875639738-10.2703725704803i</v>
      </c>
      <c r="AB2015" t="str">
        <f t="shared" si="1041"/>
        <v>1.38490826611109-0.19482083517886i</v>
      </c>
      <c r="AC2015" t="str">
        <f t="shared" si="1042"/>
        <v>1.43422623632795-2.20436604817782i</v>
      </c>
      <c r="AD2015" t="str">
        <f t="shared" si="1043"/>
        <v>0.349283729433307+0.401002536836414i</v>
      </c>
      <c r="AE2015" t="str">
        <f t="shared" si="1044"/>
        <v>-0.045309762837717-0.0585488971387641i</v>
      </c>
      <c r="AF2015" t="str">
        <f t="shared" si="1045"/>
        <v>-14.6470548457949-1.78957107527525i</v>
      </c>
      <c r="AG2015" t="str">
        <f t="shared" si="1046"/>
        <v>1.01501628974551-0.012862494620959i</v>
      </c>
      <c r="AH2015" t="str">
        <f t="shared" si="1047"/>
        <v>0.538803697774118+0.931595204699322i</v>
      </c>
      <c r="AI2015">
        <f t="shared" si="1048"/>
        <v>0.63775704886014573</v>
      </c>
      <c r="AJ2015">
        <f t="shared" si="1049"/>
        <v>59.956338861670829</v>
      </c>
      <c r="AK2015"/>
      <c r="AL2015"/>
      <c r="AM2015"/>
      <c r="AN2015"/>
    </row>
    <row r="2016" spans="1:40" x14ac:dyDescent="0.25">
      <c r="A2016"/>
      <c r="B2016">
        <f t="shared" si="1015"/>
        <v>188200</v>
      </c>
      <c r="C2016" s="237" t="str">
        <f t="shared" si="1018"/>
        <v>-2.15776173818474E-06+0.0130128718047334i</v>
      </c>
      <c r="D2016" s="208" t="str">
        <f t="shared" si="1019"/>
        <v>-5.95702249984595+0.0997653505029561i</v>
      </c>
      <c r="E2016" t="str">
        <f t="shared" si="1020"/>
        <v>2870</v>
      </c>
      <c r="F2016" t="str">
        <f t="shared" si="1021"/>
        <v>0.777000777000777</v>
      </c>
      <c r="G2016" t="str">
        <f t="shared" si="1016"/>
        <v>0.777000777000777</v>
      </c>
      <c r="H2016" t="str">
        <f t="shared" si="1022"/>
        <v>8.69047941651714+1.88849056248106i</v>
      </c>
      <c r="I2016" t="str">
        <f t="shared" si="1023"/>
        <v>739.059671756999i</v>
      </c>
      <c r="J2016" t="str">
        <f t="shared" si="1017"/>
        <v>-466.205499958447+159.841460816654i</v>
      </c>
      <c r="K2016" t="str">
        <f t="shared" si="1024"/>
        <v>0.486347897545127-1.41851847180529i</v>
      </c>
      <c r="L2016" t="str">
        <f t="shared" si="1025"/>
        <v>0.0401746822428493-0.0984130290535122i</v>
      </c>
      <c r="M2016" t="str">
        <f t="shared" si="1026"/>
        <v>0.526522579787976-1.5169315008588i</v>
      </c>
      <c r="N2016" t="str">
        <f t="shared" si="1027"/>
        <v>-0.83465000915701i</v>
      </c>
      <c r="O2016" t="str">
        <f t="shared" si="1028"/>
        <v>0.671437088538109-0.741061560287314i</v>
      </c>
      <c r="P2016" t="str">
        <f t="shared" si="1029"/>
        <v>0.328562911461891+0.741061560287314i</v>
      </c>
      <c r="Q2016" t="str">
        <f t="shared" si="1030"/>
        <v>-0.328562911461891+0.0935884488696961i</v>
      </c>
      <c r="R2016" t="str">
        <f t="shared" si="1031"/>
        <v>-0.330717129915912-2.34966527431787i</v>
      </c>
      <c r="S2016" t="str">
        <f t="shared" si="1032"/>
        <v>0.0865728696637421i</v>
      </c>
      <c r="T2016" t="str">
        <f t="shared" si="1033"/>
        <v>0.203417265546942-0.0286311309837771i</v>
      </c>
      <c r="U2016" t="str">
        <f t="shared" si="1034"/>
        <v>0.0001-845.669198150346i</v>
      </c>
      <c r="V2016" t="str">
        <f t="shared" si="1035"/>
        <v>0.00002-0.0135642845880257i</v>
      </c>
      <c r="W2016" t="str">
        <f t="shared" si="1036"/>
        <v>0.0000199993584529565-0.013564067024863i</v>
      </c>
      <c r="X2016" t="str">
        <f t="shared" si="1037"/>
        <v>0.000672505968270577-0.0135306713954387i</v>
      </c>
      <c r="Y2016" t="str">
        <f t="shared" si="1038"/>
        <v>0.009+1.1824954748112i</v>
      </c>
      <c r="Z2016" t="str">
        <f t="shared" si="1039"/>
        <v>-0.13883238378431-0.00805236278499144i</v>
      </c>
      <c r="AA2016" t="str">
        <f t="shared" si="1040"/>
        <v>0.0849351872949061-10.2647902048307i</v>
      </c>
      <c r="AB2016" t="str">
        <f t="shared" si="1041"/>
        <v>1.3848790061897-0.194922747173347i</v>
      </c>
      <c r="AC2016" t="str">
        <f t="shared" si="1042"/>
        <v>1.43348561161202-2.20339781706826i</v>
      </c>
      <c r="AD2016" t="str">
        <f t="shared" si="1043"/>
        <v>0.349457506653353+0.401169816764379i</v>
      </c>
      <c r="AE2016" t="str">
        <f t="shared" si="1044"/>
        <v>-0.0452856537770311-0.058509320585225i</v>
      </c>
      <c r="AF2016" t="str">
        <f t="shared" si="1045"/>
        <v>-14.6475019163631-1.7887252119781i</v>
      </c>
      <c r="AG2016" t="str">
        <f t="shared" si="1046"/>
        <v>1.01501433098464-0.0128619850991489i</v>
      </c>
      <c r="AH2016" t="str">
        <f t="shared" si="1047"/>
        <v>0.538603724532097+0.930968618158999i</v>
      </c>
      <c r="AI2016">
        <f t="shared" si="1048"/>
        <v>0.63256980998316947</v>
      </c>
      <c r="AJ2016">
        <f t="shared" si="1049"/>
        <v>59.948848847779203</v>
      </c>
      <c r="AK2016"/>
      <c r="AL2016"/>
      <c r="AM2016"/>
      <c r="AN2016"/>
    </row>
    <row r="2017" spans="1:40" x14ac:dyDescent="0.25">
      <c r="A2017"/>
      <c r="B2017">
        <f t="shared" si="1015"/>
        <v>188300</v>
      </c>
      <c r="C2017" s="237" t="str">
        <f t="shared" si="1018"/>
        <v>-2.15547051277803E-06+0.0130059610925243i</v>
      </c>
      <c r="D2017" s="208" t="str">
        <f t="shared" si="1019"/>
        <v>-5.95702248227989+0.0997123683760197i</v>
      </c>
      <c r="E2017" t="str">
        <f t="shared" si="1020"/>
        <v>2870</v>
      </c>
      <c r="F2017" t="str">
        <f t="shared" si="1021"/>
        <v>0.777000777000777</v>
      </c>
      <c r="G2017" t="str">
        <f t="shared" si="1016"/>
        <v>0.777000777000777</v>
      </c>
      <c r="H2017" t="str">
        <f t="shared" si="1022"/>
        <v>8.69092584218411+1.88759245993504i</v>
      </c>
      <c r="I2017" t="str">
        <f t="shared" si="1023"/>
        <v>739.452370838698i</v>
      </c>
      <c r="J2017" t="str">
        <f t="shared" si="1017"/>
        <v>-466.702130802966+159.926392517407i</v>
      </c>
      <c r="K2017" t="str">
        <f t="shared" si="1024"/>
        <v>0.48588375633897-1.41792096249069i</v>
      </c>
      <c r="L2017" t="str">
        <f t="shared" si="1025"/>
        <v>0.0401381107333894-0.0983756865822035i</v>
      </c>
      <c r="M2017" t="str">
        <f t="shared" si="1026"/>
        <v>0.526021867072359-1.51629664907289i</v>
      </c>
      <c r="N2017" t="str">
        <f t="shared" si="1027"/>
        <v>-0.835093500128932i</v>
      </c>
      <c r="O2017" t="str">
        <f t="shared" si="1028"/>
        <v>0.67110836840671-0.741359263686968i</v>
      </c>
      <c r="P2017" t="str">
        <f t="shared" si="1029"/>
        <v>0.32889163159329+0.741359263686968i</v>
      </c>
      <c r="Q2017" t="str">
        <f t="shared" si="1030"/>
        <v>-0.32889163159329+0.093734236441964i</v>
      </c>
      <c r="R2017" t="str">
        <f t="shared" si="1031"/>
        <v>-0.330714310157468-2.34836779910872i</v>
      </c>
      <c r="S2017" t="str">
        <f t="shared" si="1032"/>
        <v>0.0866188701258375i</v>
      </c>
      <c r="T2017" t="str">
        <f t="shared" si="1033"/>
        <v>0.203412965398697-0.0286460998802857i</v>
      </c>
      <c r="U2017" t="str">
        <f t="shared" si="1034"/>
        <v>0.0001-845.220090769489i</v>
      </c>
      <c r="V2017" t="str">
        <f t="shared" si="1035"/>
        <v>0.00002-0.0135570810380587i</v>
      </c>
      <c r="W2017" t="str">
        <f t="shared" si="1036"/>
        <v>0.0000199993584529566-0.0135568635904372i</v>
      </c>
      <c r="X2017" t="str">
        <f t="shared" si="1037"/>
        <v>0.000671814706635492-0.0135235190142942i</v>
      </c>
      <c r="Y2017" t="str">
        <f t="shared" si="1038"/>
        <v>0.009+1.18312379334192i</v>
      </c>
      <c r="Z2017" t="str">
        <f t="shared" si="1039"/>
        <v>-0.138683680542554-0.00803958373391568i</v>
      </c>
      <c r="AA2017" t="str">
        <f t="shared" si="1040"/>
        <v>0.0848368615591811-10.2592139699118i</v>
      </c>
      <c r="AB2017" t="str">
        <f t="shared" si="1041"/>
        <v>1.38484973047894-0.195024656470303i</v>
      </c>
      <c r="AC2017" t="str">
        <f t="shared" si="1042"/>
        <v>1.43274600774867-2.20243023971637i</v>
      </c>
      <c r="AD2017" t="str">
        <f t="shared" si="1043"/>
        <v>0.349631357952231+0.401337024097056i</v>
      </c>
      <c r="AE2017" t="str">
        <f t="shared" si="1044"/>
        <v>-0.045261580943158-0.0584697862180353i</v>
      </c>
      <c r="AF2017" t="str">
        <f t="shared" si="1045"/>
        <v>-14.647948324464-1.78788009155902i</v>
      </c>
      <c r="AG2017" t="str">
        <f t="shared" si="1046"/>
        <v>1.01501237179356-0.0128614789525405i</v>
      </c>
      <c r="AH2017" t="str">
        <f t="shared" si="1047"/>
        <v>0.538404027409974+0.930342707983814i</v>
      </c>
      <c r="AI2017">
        <f t="shared" si="1048"/>
        <v>0.62738546813373641</v>
      </c>
      <c r="AJ2017">
        <f t="shared" si="1049"/>
        <v>59.941355199356799</v>
      </c>
      <c r="AK2017"/>
      <c r="AL2017"/>
      <c r="AM2017"/>
      <c r="AN2017"/>
    </row>
    <row r="2018" spans="1:40" x14ac:dyDescent="0.25">
      <c r="A2018"/>
      <c r="B2018">
        <f t="shared" si="1015"/>
        <v>188400</v>
      </c>
      <c r="C2018" s="237" t="str">
        <f t="shared" si="1018"/>
        <v>-2.15318293485089E-06+0.0129990577165271i</v>
      </c>
      <c r="D2018" s="208" t="str">
        <f t="shared" si="1019"/>
        <v>-5.95702246474179+0.0996594424933745i</v>
      </c>
      <c r="E2018" t="str">
        <f t="shared" si="1020"/>
        <v>2870</v>
      </c>
      <c r="F2018" t="str">
        <f t="shared" si="1021"/>
        <v>0.777000777000777</v>
      </c>
      <c r="G2018" t="str">
        <f t="shared" si="1016"/>
        <v>0.777000777000777</v>
      </c>
      <c r="H2018" t="str">
        <f t="shared" si="1022"/>
        <v>8.69137160663866+1.88669515562948i</v>
      </c>
      <c r="I2018" t="str">
        <f t="shared" si="1023"/>
        <v>739.845069920396i</v>
      </c>
      <c r="J2018" t="str">
        <f t="shared" si="1017"/>
        <v>-467.199025462011+160.011324218159i</v>
      </c>
      <c r="K2018" t="str">
        <f t="shared" si="1024"/>
        <v>0.485420254329764-1.4173238729853i</v>
      </c>
      <c r="L2018" t="str">
        <f t="shared" si="1025"/>
        <v>0.0401015863722534-0.0983383645258806i</v>
      </c>
      <c r="M2018" t="str">
        <f t="shared" si="1026"/>
        <v>0.525521840702017-1.51566223751118i</v>
      </c>
      <c r="N2018" t="str">
        <f t="shared" si="1027"/>
        <v>-0.835536991100854i</v>
      </c>
      <c r="O2018" t="str">
        <f t="shared" si="1028"/>
        <v>0.670779516278873-0.74165682127294i</v>
      </c>
      <c r="P2018" t="str">
        <f t="shared" si="1029"/>
        <v>0.329220483721127+0.74165682127294i</v>
      </c>
      <c r="Q2018" t="str">
        <f t="shared" si="1030"/>
        <v>-0.329220483721127+0.093880169827914i</v>
      </c>
      <c r="R2018" t="str">
        <f t="shared" si="1031"/>
        <v>-0.33071148881782-2.34707167450047i</v>
      </c>
      <c r="S2018" t="str">
        <f t="shared" si="1032"/>
        <v>0.0866648705879331i</v>
      </c>
      <c r="T2018" t="str">
        <f t="shared" si="1033"/>
        <v>0.203408662931187-0.028661068380339i</v>
      </c>
      <c r="U2018" t="str">
        <f t="shared" si="1034"/>
        <v>0.0001-844.771460148067i</v>
      </c>
      <c r="V2018" t="str">
        <f t="shared" si="1035"/>
        <v>0.00002-0.0135498851351722i</v>
      </c>
      <c r="W2018" t="str">
        <f t="shared" si="1036"/>
        <v>0.0000199993584529566-0.0135496678029692i</v>
      </c>
      <c r="X2018" t="str">
        <f t="shared" si="1037"/>
        <v>0.000671124542045309-0.0135163741730627i</v>
      </c>
      <c r="Y2018" t="str">
        <f t="shared" si="1038"/>
        <v>0.009+1.18375211187263i</v>
      </c>
      <c r="Z2018" t="str">
        <f t="shared" si="1039"/>
        <v>-0.138535216760743-0.00802683214730843i</v>
      </c>
      <c r="AA2018" t="str">
        <f t="shared" si="1040"/>
        <v>0.0847387099385-10.2536438555282i</v>
      </c>
      <c r="AB2018" t="str">
        <f t="shared" si="1041"/>
        <v>1.38482043897847-0.195126563068164i</v>
      </c>
      <c r="AC2018" t="str">
        <f t="shared" si="1042"/>
        <v>1.43200742295598-2.20146331568676i</v>
      </c>
      <c r="AD2018" t="str">
        <f t="shared" si="1043"/>
        <v>0.349805283301742+0.401504158803309i</v>
      </c>
      <c r="AE2018" t="str">
        <f t="shared" si="1044"/>
        <v>-0.0452375442570997-0.0584302939634611i</v>
      </c>
      <c r="AF2018" t="str">
        <f t="shared" si="1045"/>
        <v>-14.6483940713804-1.78703571313611i</v>
      </c>
      <c r="AG2018" t="str">
        <f t="shared" si="1046"/>
        <v>1.01501041217154-0.0128609761744887i</v>
      </c>
      <c r="AH2018" t="str">
        <f t="shared" si="1047"/>
        <v>0.538204605822673+0.929717472985284i</v>
      </c>
      <c r="AI2018">
        <f t="shared" si="1048"/>
        <v>0.62220401961588379</v>
      </c>
      <c r="AJ2018">
        <f t="shared" si="1049"/>
        <v>59.933857920540547</v>
      </c>
      <c r="AK2018"/>
      <c r="AL2018"/>
      <c r="AM2018"/>
      <c r="AN2018"/>
    </row>
    <row r="2019" spans="1:40" x14ac:dyDescent="0.25">
      <c r="A2019"/>
      <c r="B2019">
        <f t="shared" si="1015"/>
        <v>188500</v>
      </c>
      <c r="C2019" s="237" t="str">
        <f t="shared" si="1018"/>
        <v>-2.15089899666544E-06+0.0129921616650662i</v>
      </c>
      <c r="D2019" s="208" t="str">
        <f t="shared" si="1019"/>
        <v>-5.9570224472316+0.0996065727655076i</v>
      </c>
      <c r="E2019" t="str">
        <f t="shared" si="1020"/>
        <v>2870</v>
      </c>
      <c r="F2019" t="str">
        <f t="shared" si="1021"/>
        <v>0.777000777000777</v>
      </c>
      <c r="G2019" t="str">
        <f t="shared" si="1016"/>
        <v>0.777000777000777</v>
      </c>
      <c r="H2019" t="str">
        <f t="shared" si="1022"/>
        <v>8.69181671116067+1.88579864859416i</v>
      </c>
      <c r="I2019" t="str">
        <f t="shared" si="1023"/>
        <v>740.237769002095i</v>
      </c>
      <c r="J2019" t="str">
        <f t="shared" si="1017"/>
        <v>-467.696183935582+160.096255918912i</v>
      </c>
      <c r="K2019" t="str">
        <f t="shared" si="1024"/>
        <v>0.4849573903936-1.41672720299795i</v>
      </c>
      <c r="L2019" t="str">
        <f t="shared" si="1025"/>
        <v>0.0400651090837374-0.0983010628829077i</v>
      </c>
      <c r="M2019" t="str">
        <f t="shared" si="1026"/>
        <v>0.525022499477337-1.51502826588086i</v>
      </c>
      <c r="N2019" t="str">
        <f t="shared" si="1027"/>
        <v>-0.835980482072776i</v>
      </c>
      <c r="O2019" t="str">
        <f t="shared" si="1028"/>
        <v>0.670450532219277-0.741954232986704i</v>
      </c>
      <c r="P2019" t="str">
        <f t="shared" si="1029"/>
        <v>0.329549467780723+0.741954232986704i</v>
      </c>
      <c r="Q2019" t="str">
        <f t="shared" si="1030"/>
        <v>-0.329549467780723+0.0940262490860719i</v>
      </c>
      <c r="R2019" t="str">
        <f t="shared" si="1031"/>
        <v>-0.330708665896831-2.34577689834297i</v>
      </c>
      <c r="S2019" t="str">
        <f t="shared" si="1032"/>
        <v>0.0867108710500285i</v>
      </c>
      <c r="T2019" t="str">
        <f t="shared" si="1033"/>
        <v>0.203404358144353-0.0286760364837071i</v>
      </c>
      <c r="U2019" t="str">
        <f t="shared" si="1034"/>
        <v>0.0001-844.323305527298i</v>
      </c>
      <c r="V2019" t="str">
        <f t="shared" si="1035"/>
        <v>0.00002-0.013542696867196i</v>
      </c>
      <c r="W2019" t="str">
        <f t="shared" si="1036"/>
        <v>0.0000199993584529566-0.0135424796502891i</v>
      </c>
      <c r="X2019" t="str">
        <f t="shared" si="1037"/>
        <v>0.000670435472181707-0.0135092368598563i</v>
      </c>
      <c r="Y2019" t="str">
        <f t="shared" si="1038"/>
        <v>0.009+1.18438043040335i</v>
      </c>
      <c r="Z2019" t="str">
        <f t="shared" si="1039"/>
        <v>-0.138386991923591-0.00801410795099416i</v>
      </c>
      <c r="AA2019" t="str">
        <f t="shared" si="1040"/>
        <v>0.0846407320158233-10.2480798515068i</v>
      </c>
      <c r="AB2019" t="str">
        <f t="shared" si="1041"/>
        <v>1.38479113168788-0.195228466965363i</v>
      </c>
      <c r="AC2019" t="str">
        <f t="shared" si="1042"/>
        <v>1.43126985545571-2.20049704454357i</v>
      </c>
      <c r="AD2019" t="str">
        <f t="shared" si="1043"/>
        <v>0.349979282673683+0.401671220851996i</v>
      </c>
      <c r="AE2019" t="str">
        <f t="shared" si="1044"/>
        <v>-0.0452135436400718-0.0583908437479427i</v>
      </c>
      <c r="AF2019" t="str">
        <f t="shared" si="1045"/>
        <v>-14.6488391583923-1.78619207582865i</v>
      </c>
      <c r="AG2019" t="str">
        <f t="shared" si="1046"/>
        <v>1.01500845211783-0.0128604767583623i</v>
      </c>
      <c r="AH2019" t="str">
        <f t="shared" si="1047"/>
        <v>0.538005459186656+0.929092911977766i</v>
      </c>
      <c r="AI2019">
        <f t="shared" si="1048"/>
        <v>0.61702546074062348</v>
      </c>
      <c r="AJ2019">
        <f t="shared" si="1049"/>
        <v>59.926357015460042</v>
      </c>
      <c r="AK2019"/>
      <c r="AL2019"/>
      <c r="AM2019"/>
      <c r="AN2019"/>
    </row>
    <row r="2020" spans="1:40" x14ac:dyDescent="0.25">
      <c r="A2020"/>
      <c r="B2020">
        <f t="shared" si="1015"/>
        <v>188600</v>
      </c>
      <c r="C2020" s="237" t="str">
        <f t="shared" si="1018"/>
        <v>-2.14861869050419E-06+0.0129852729264907i</v>
      </c>
      <c r="D2020" s="208" t="str">
        <f t="shared" si="1019"/>
        <v>-5.95702242974925+0.0995537591030954i</v>
      </c>
      <c r="E2020" t="str">
        <f t="shared" si="1020"/>
        <v>2870</v>
      </c>
      <c r="F2020" t="str">
        <f t="shared" si="1021"/>
        <v>0.777000777000777</v>
      </c>
      <c r="G2020" t="str">
        <f t="shared" si="1016"/>
        <v>0.777000777000777</v>
      </c>
      <c r="H2020" t="str">
        <f t="shared" si="1022"/>
        <v>8.69226115702695+1.88490293786017i</v>
      </c>
      <c r="I2020" t="str">
        <f t="shared" si="1023"/>
        <v>740.630468083794i</v>
      </c>
      <c r="J2020" t="str">
        <f t="shared" si="1017"/>
        <v>-468.193606223678+160.181187619665i</v>
      </c>
      <c r="K2020" t="str">
        <f t="shared" si="1024"/>
        <v>0.484495163408903-1.41613095223734i</v>
      </c>
      <c r="L2020" t="str">
        <f t="shared" si="1025"/>
        <v>0.0400286787922764-0.0982637816515958i</v>
      </c>
      <c r="M2020" t="str">
        <f t="shared" si="1026"/>
        <v>0.524523842201179-1.51439473388894i</v>
      </c>
      <c r="N2020" t="str">
        <f t="shared" si="1027"/>
        <v>-0.836423973044698i</v>
      </c>
      <c r="O2020" t="str">
        <f t="shared" si="1028"/>
        <v>0.670121416292628-0.742251498769765i</v>
      </c>
      <c r="P2020" t="str">
        <f t="shared" si="1029"/>
        <v>0.329878583707372+0.742251498769765i</v>
      </c>
      <c r="Q2020" t="str">
        <f t="shared" si="1030"/>
        <v>-0.329878583707372+0.0941724742749329i</v>
      </c>
      <c r="R2020" t="str">
        <f t="shared" si="1031"/>
        <v>-0.330705841394371-2.34448346849066i</v>
      </c>
      <c r="S2020" t="str">
        <f t="shared" si="1032"/>
        <v>0.0867568715121241i</v>
      </c>
      <c r="T2020" t="str">
        <f t="shared" si="1033"/>
        <v>0.203400051038143-0.0286910041901603i</v>
      </c>
      <c r="U2020" t="str">
        <f t="shared" si="1034"/>
        <v>0.0001-843.875626150028i</v>
      </c>
      <c r="V2020" t="str">
        <f t="shared" si="1035"/>
        <v>0.00002-0.0135355162219854i</v>
      </c>
      <c r="W2020" t="str">
        <f t="shared" si="1036"/>
        <v>0.0000199993584529566-0.0135352991202524i</v>
      </c>
      <c r="X2020" t="str">
        <f t="shared" si="1037"/>
        <v>0.000669747494732444-0.0135021070628115i</v>
      </c>
      <c r="Y2020" t="str">
        <f t="shared" si="1038"/>
        <v>0.009+1.18500874893407i</v>
      </c>
      <c r="Z2020" t="str">
        <f t="shared" si="1039"/>
        <v>-0.138239005517202-0.0080014110710383i</v>
      </c>
      <c r="AA2020" t="str">
        <f t="shared" si="1040"/>
        <v>0.084542927375374-10.2425219476975i</v>
      </c>
      <c r="AB2020" t="str">
        <f t="shared" si="1041"/>
        <v>1.38476180860682-0.195330368160339i</v>
      </c>
      <c r="AC2020" t="str">
        <f t="shared" si="1042"/>
        <v>1.4305333034733-2.19953142585072i</v>
      </c>
      <c r="AD2020" t="str">
        <f t="shared" si="1043"/>
        <v>0.350153356039832+0.401838210211998i</v>
      </c>
      <c r="AE2020" t="str">
        <f t="shared" si="1044"/>
        <v>-0.0451895790135004-0.058351435498097i</v>
      </c>
      <c r="AF2020" t="str">
        <f t="shared" si="1045"/>
        <v>-14.6492835867762-1.78534917875707i</v>
      </c>
      <c r="AG2020" t="str">
        <f t="shared" si="1046"/>
        <v>1.01500649163172-0.0128599806975446i</v>
      </c>
      <c r="AH2020" t="str">
        <f t="shared" si="1047"/>
        <v>0.53780658691982+0.928469023778392i</v>
      </c>
      <c r="AI2020">
        <f t="shared" si="1048"/>
        <v>0.61184978782512789</v>
      </c>
      <c r="AJ2020">
        <f t="shared" si="1049"/>
        <v>59.91885248824061</v>
      </c>
      <c r="AK2020"/>
      <c r="AL2020"/>
      <c r="AM2020"/>
      <c r="AN2020"/>
    </row>
    <row r="2021" spans="1:40" x14ac:dyDescent="0.25">
      <c r="A2021"/>
      <c r="B2021">
        <f t="shared" si="1015"/>
        <v>188700</v>
      </c>
      <c r="C2021" s="237" t="str">
        <f t="shared" si="1018"/>
        <v>-2.14634200867015E-06+0.0129783914891744i</v>
      </c>
      <c r="D2021" s="208" t="str">
        <f t="shared" si="1019"/>
        <v>-5.95702241229469+0.0995010014170038i</v>
      </c>
      <c r="E2021" t="str">
        <f t="shared" si="1020"/>
        <v>2870</v>
      </c>
      <c r="F2021" t="str">
        <f t="shared" si="1021"/>
        <v>0.777000777000777</v>
      </c>
      <c r="G2021" t="str">
        <f t="shared" si="1016"/>
        <v>0.777000777000777</v>
      </c>
      <c r="H2021" t="str">
        <f t="shared" si="1022"/>
        <v>8.69270494551131+1.88400802245996i</v>
      </c>
      <c r="I2021" t="str">
        <f t="shared" si="1023"/>
        <v>741.023167165493i</v>
      </c>
      <c r="J2021" t="str">
        <f t="shared" si="1017"/>
        <v>-468.6912923263+160.266119320418i</v>
      </c>
      <c r="K2021" t="str">
        <f t="shared" si="1024"/>
        <v>0.484033572256443-1.41553512041198i</v>
      </c>
      <c r="L2021" t="str">
        <f t="shared" si="1025"/>
        <v>0.0399922954224446-0.0982265208302038i</v>
      </c>
      <c r="M2021" t="str">
        <f t="shared" si="1026"/>
        <v>0.524025867678888-1.51376164124218i</v>
      </c>
      <c r="N2021" t="str">
        <f t="shared" si="1027"/>
        <v>-0.836867464016619i</v>
      </c>
      <c r="O2021" t="str">
        <f t="shared" si="1028"/>
        <v>0.669792168563659-0.742548618563654i</v>
      </c>
      <c r="P2021" t="str">
        <f t="shared" si="1029"/>
        <v>0.330207831436341+0.742548618563654i</v>
      </c>
      <c r="Q2021" t="str">
        <f t="shared" si="1030"/>
        <v>-0.330207831436341+0.0943188454529651i</v>
      </c>
      <c r="R2021" t="str">
        <f t="shared" si="1031"/>
        <v>-0.330703015310297-2.3431913828025i</v>
      </c>
      <c r="S2021" t="str">
        <f t="shared" si="1032"/>
        <v>0.0868028719742197i</v>
      </c>
      <c r="T2021" t="str">
        <f t="shared" si="1033"/>
        <v>0.2033957416125-0.0287059714994681i</v>
      </c>
      <c r="U2021" t="str">
        <f t="shared" si="1034"/>
        <v>0.0001-843.428421260705i</v>
      </c>
      <c r="V2021" t="str">
        <f t="shared" si="1035"/>
        <v>0.00002-0.0135283431874215i</v>
      </c>
      <c r="W2021" t="str">
        <f t="shared" si="1036"/>
        <v>0.0000199993584529565-0.0135281262007402i</v>
      </c>
      <c r="X2021" t="str">
        <f t="shared" si="1037"/>
        <v>0.000669060607391359-0.0134949847700896i</v>
      </c>
      <c r="Y2021" t="str">
        <f t="shared" si="1038"/>
        <v>0.009+1.18563706746479i</v>
      </c>
      <c r="Z2021" t="str">
        <f t="shared" si="1039"/>
        <v>-0.138091257029064-0.00798874143374659i</v>
      </c>
      <c r="AA2021" t="str">
        <f t="shared" si="1040"/>
        <v>0.0844452956026351-10.2369701339732i</v>
      </c>
      <c r="AB2021" t="str">
        <f t="shared" si="1041"/>
        <v>1.38473246973489-0.19543226665152i</v>
      </c>
      <c r="AC2021" t="str">
        <f t="shared" si="1042"/>
        <v>1.42979776523787-2.19856645917174i</v>
      </c>
      <c r="AD2021" t="str">
        <f t="shared" si="1043"/>
        <v>0.350327503371953+0.402005126852192i</v>
      </c>
      <c r="AE2021" t="str">
        <f t="shared" si="1044"/>
        <v>-0.0451656502990237-0.0583120691407157i</v>
      </c>
      <c r="AF2021" t="str">
        <f t="shared" si="1045"/>
        <v>-14.649727357806-1.78450702104296i</v>
      </c>
      <c r="AG2021" t="str">
        <f t="shared" si="1046"/>
        <v>1.01500453071247-0.0128594879854333i</v>
      </c>
      <c r="AH2021" t="str">
        <f t="shared" si="1047"/>
        <v>0.537607988441601+0.927845807207158i</v>
      </c>
      <c r="AI2021">
        <f t="shared" si="1048"/>
        <v>0.60667699719384272</v>
      </c>
      <c r="AJ2021">
        <f t="shared" si="1049"/>
        <v>59.91134434300092</v>
      </c>
      <c r="AK2021"/>
      <c r="AL2021"/>
      <c r="AM2021"/>
      <c r="AN2021"/>
    </row>
    <row r="2022" spans="1:40" x14ac:dyDescent="0.25">
      <c r="A2022"/>
      <c r="B2022">
        <f t="shared" si="1015"/>
        <v>188800</v>
      </c>
      <c r="C2022" s="237" t="str">
        <f t="shared" si="1018"/>
        <v>-2.14406894348665E-06+0.0129715173415155i</v>
      </c>
      <c r="D2022" s="208" t="str">
        <f t="shared" si="1019"/>
        <v>-5.95702239486786+0.0994482996182855i</v>
      </c>
      <c r="E2022" t="str">
        <f t="shared" si="1020"/>
        <v>2870</v>
      </c>
      <c r="F2022" t="str">
        <f t="shared" si="1021"/>
        <v>0.777000777000777</v>
      </c>
      <c r="G2022" t="str">
        <f t="shared" si="1016"/>
        <v>0.777000777000777</v>
      </c>
      <c r="H2022" t="str">
        <f t="shared" si="1022"/>
        <v>8.69314807788454+1.88311390142736i</v>
      </c>
      <c r="I2022" t="str">
        <f t="shared" si="1023"/>
        <v>741.415866247191i</v>
      </c>
      <c r="J2022" t="str">
        <f t="shared" si="1017"/>
        <v>-469.189242243448+160.35105102117i</v>
      </c>
      <c r="K2022" t="str">
        <f t="shared" si="1024"/>
        <v>0.483572615819323-1.41493970723021i</v>
      </c>
      <c r="L2022" t="str">
        <f t="shared" si="1025"/>
        <v>0.0399559588989539-0.098189280416937i</v>
      </c>
      <c r="M2022" t="str">
        <f t="shared" si="1026"/>
        <v>0.523528574718277-1.51312898764715i</v>
      </c>
      <c r="N2022" t="str">
        <f t="shared" si="1027"/>
        <v>-0.837310954988541i</v>
      </c>
      <c r="O2022" t="str">
        <f t="shared" si="1028"/>
        <v>0.669462789097127-0.742845592309934i</v>
      </c>
      <c r="P2022" t="str">
        <f t="shared" si="1029"/>
        <v>0.330537210902873+0.742845592309934i</v>
      </c>
      <c r="Q2022" t="str">
        <f t="shared" si="1030"/>
        <v>-0.330537210902873+0.0944653626786071i</v>
      </c>
      <c r="R2022" t="str">
        <f t="shared" si="1031"/>
        <v>-0.330700187644477-2.341900639142i</v>
      </c>
      <c r="S2022" t="str">
        <f t="shared" si="1032"/>
        <v>0.0868488724363151i</v>
      </c>
      <c r="T2022" t="str">
        <f t="shared" si="1033"/>
        <v>0.203391429867368-0.0287209384114007i</v>
      </c>
      <c r="U2022" t="str">
        <f t="shared" si="1034"/>
        <v>0.0001-842.981690105375i</v>
      </c>
      <c r="V2022" t="str">
        <f t="shared" si="1035"/>
        <v>0.00002-0.0135211777514113i</v>
      </c>
      <c r="W2022" t="str">
        <f t="shared" si="1036"/>
        <v>0.0000199993584529565-0.01352096087966i</v>
      </c>
      <c r="X2022" t="str">
        <f t="shared" si="1037"/>
        <v>0.000668374807858441-0.0134878699698776i</v>
      </c>
      <c r="Y2022" t="str">
        <f t="shared" si="1038"/>
        <v>0.009+1.18626538599551i</v>
      </c>
      <c r="Z2022" t="str">
        <f t="shared" si="1039"/>
        <v>-0.137943745948051-0.00797609896566488i</v>
      </c>
      <c r="AA2022" t="str">
        <f t="shared" si="1040"/>
        <v>0.0843478362843377-10.231424400229i</v>
      </c>
      <c r="AB2022" t="str">
        <f t="shared" si="1041"/>
        <v>1.38470311507172-0.195534162437344i</v>
      </c>
      <c r="AC2022" t="str">
        <f t="shared" si="1042"/>
        <v>1.4290632389822-2.19760214406988i</v>
      </c>
      <c r="AD2022" t="str">
        <f t="shared" si="1043"/>
        <v>0.350501724641798+0.402171970741471i</v>
      </c>
      <c r="AE2022" t="str">
        <f t="shared" si="1044"/>
        <v>-0.0451417574184918-0.058272744602768i</v>
      </c>
      <c r="AF2022" t="str">
        <f t="shared" si="1045"/>
        <v>-14.6501704727524-1.78366560180907i</v>
      </c>
      <c r="AG2022" t="str">
        <f t="shared" si="1046"/>
        <v>1.01500256935936-0.0128589986154398i</v>
      </c>
      <c r="AH2022" t="str">
        <f t="shared" si="1047"/>
        <v>0.537409663172916+0.927223261086884i</v>
      </c>
      <c r="AI2022">
        <f t="shared" si="1048"/>
        <v>0.60150708517802121</v>
      </c>
      <c r="AJ2022">
        <f t="shared" si="1049"/>
        <v>59.903832583854566</v>
      </c>
      <c r="AK2022"/>
      <c r="AL2022"/>
      <c r="AM2022"/>
      <c r="AN2022"/>
    </row>
    <row r="2023" spans="1:40" x14ac:dyDescent="0.25">
      <c r="A2023"/>
      <c r="B2023">
        <f t="shared" si="1015"/>
        <v>188900</v>
      </c>
      <c r="C2023" s="237" t="str">
        <f t="shared" si="1018"/>
        <v>-2.14179948729745E-06+0.0129646504719373i</v>
      </c>
      <c r="D2023" s="208" t="str">
        <f t="shared" si="1019"/>
        <v>-5.95702237746869+0.099395653618186i</v>
      </c>
      <c r="E2023" t="str">
        <f t="shared" si="1020"/>
        <v>2870</v>
      </c>
      <c r="F2023" t="str">
        <f t="shared" si="1021"/>
        <v>0.777000777000777</v>
      </c>
      <c r="G2023" t="str">
        <f t="shared" si="1016"/>
        <v>0.777000777000777</v>
      </c>
      <c r="H2023" t="str">
        <f t="shared" si="1022"/>
        <v>8.69359055541443+1.88222057379748i</v>
      </c>
      <c r="I2023" t="str">
        <f t="shared" si="1023"/>
        <v>741.80856532889i</v>
      </c>
      <c r="J2023" t="str">
        <f t="shared" si="1017"/>
        <v>-469.687455975121+160.435982721923i</v>
      </c>
      <c r="K2023" t="str">
        <f t="shared" si="1024"/>
        <v>0.483112292982984-1.41434471240022i</v>
      </c>
      <c r="L2023" t="str">
        <f t="shared" si="1025"/>
        <v>0.0399196691466547-0.0981520604099489i</v>
      </c>
      <c r="M2023" t="str">
        <f t="shared" si="1026"/>
        <v>0.523031962129639-1.51249677281017i</v>
      </c>
      <c r="N2023" t="str">
        <f t="shared" si="1027"/>
        <v>-0.837754445960463i</v>
      </c>
      <c r="O2023" t="str">
        <f t="shared" si="1028"/>
        <v>0.669133277957815-0.743142419950193i</v>
      </c>
      <c r="P2023" t="str">
        <f t="shared" si="1029"/>
        <v>0.330866722042185+0.743142419950193i</v>
      </c>
      <c r="Q2023" t="str">
        <f t="shared" si="1030"/>
        <v>-0.330866722042185+0.09461202601027i</v>
      </c>
      <c r="R2023" t="str">
        <f t="shared" si="1031"/>
        <v>-0.330697358396771-2.34061123537718i</v>
      </c>
      <c r="S2023" t="str">
        <f t="shared" si="1032"/>
        <v>0.0868948728984107i</v>
      </c>
      <c r="T2023" t="str">
        <f t="shared" si="1033"/>
        <v>0.203387115802692-0.0287359049257276i</v>
      </c>
      <c r="U2023" t="str">
        <f t="shared" si="1034"/>
        <v>0.0001-842.535431931688i</v>
      </c>
      <c r="V2023" t="str">
        <f t="shared" si="1035"/>
        <v>0.00002-0.013514019901887i</v>
      </c>
      <c r="W2023" t="str">
        <f t="shared" si="1036"/>
        <v>0.0000199993584529565-0.0135138031449439i</v>
      </c>
      <c r="X2023" t="str">
        <f t="shared" si="1037"/>
        <v>0.00066769009383964-0.0134807626503859i</v>
      </c>
      <c r="Y2023" t="str">
        <f t="shared" si="1038"/>
        <v>0.009+1.18689370452622i</v>
      </c>
      <c r="Z2023" t="str">
        <f t="shared" si="1039"/>
        <v>-0.137796471764406-0.00796348359357648i</v>
      </c>
      <c r="AA2023" t="str">
        <f t="shared" si="1040"/>
        <v>0.0842505490084617-10.2258847363827i</v>
      </c>
      <c r="AB2023" t="str">
        <f t="shared" si="1041"/>
        <v>1.38467374461693-0.19563605551624i</v>
      </c>
      <c r="AC2023" t="str">
        <f t="shared" si="1042"/>
        <v>1.42832972294276-2.19663848010804i</v>
      </c>
      <c r="AD2023" t="str">
        <f t="shared" si="1043"/>
        <v>0.350676019821108+0.402338741848731i</v>
      </c>
      <c r="AE2023" t="str">
        <f t="shared" si="1044"/>
        <v>-0.0451179002939609-0.0582334618113913i</v>
      </c>
      <c r="AF2023" t="str">
        <f t="shared" si="1045"/>
        <v>-14.6506129328831-1.78282492017929i</v>
      </c>
      <c r="AG2023" t="str">
        <f t="shared" si="1046"/>
        <v>1.01500060757168-0.0128585125809898i</v>
      </c>
      <c r="AH2023" t="str">
        <f t="shared" si="1047"/>
        <v>0.537211610536121+0.926601384243088i</v>
      </c>
      <c r="AI2023">
        <f t="shared" si="1048"/>
        <v>0.59634004811474295</v>
      </c>
      <c r="AJ2023">
        <f t="shared" si="1049"/>
        <v>59.896317214908699</v>
      </c>
      <c r="AK2023"/>
      <c r="AL2023"/>
      <c r="AM2023"/>
      <c r="AN2023"/>
    </row>
    <row r="2024" spans="1:40" x14ac:dyDescent="0.25">
      <c r="A2024"/>
      <c r="B2024">
        <f t="shared" si="1015"/>
        <v>189000</v>
      </c>
      <c r="C2024" s="237" t="str">
        <f t="shared" si="1018"/>
        <v>-2.13953363246645E-06+0.0129577908688871i</v>
      </c>
      <c r="D2024" s="208" t="str">
        <f t="shared" si="1019"/>
        <v>-5.95702236009714+0.0993430633281345i</v>
      </c>
      <c r="E2024" t="str">
        <f t="shared" si="1020"/>
        <v>2870</v>
      </c>
      <c r="F2024" t="str">
        <f t="shared" si="1021"/>
        <v>0.777000777000777</v>
      </c>
      <c r="G2024" t="str">
        <f t="shared" si="1016"/>
        <v>0.777000777000777</v>
      </c>
      <c r="H2024" t="str">
        <f t="shared" si="1022"/>
        <v>8.69403237936578+1.88132803860682i</v>
      </c>
      <c r="I2024" t="str">
        <f t="shared" si="1023"/>
        <v>742.201264410589i</v>
      </c>
      <c r="J2024" t="str">
        <f t="shared" si="1017"/>
        <v>-470.18593352132+160.520914422676i</v>
      </c>
      <c r="K2024" t="str">
        <f t="shared" si="1024"/>
        <v>0.48265260263518-1.41375013563005i</v>
      </c>
      <c r="L2024" t="str">
        <f t="shared" si="1025"/>
        <v>0.0398834260905351-0.0981148608073406i</v>
      </c>
      <c r="M2024" t="str">
        <f t="shared" si="1026"/>
        <v>0.522536028725715-1.51186499643739i</v>
      </c>
      <c r="N2024" t="str">
        <f t="shared" si="1027"/>
        <v>-0.838197936932385i</v>
      </c>
      <c r="O2024" t="str">
        <f t="shared" si="1028"/>
        <v>0.668803635210534-0.743439101426052i</v>
      </c>
      <c r="P2024" t="str">
        <f t="shared" si="1029"/>
        <v>0.331196364789466+0.743439101426052i</v>
      </c>
      <c r="Q2024" t="str">
        <f t="shared" si="1030"/>
        <v>-0.331196364789466+0.094758835506333i</v>
      </c>
      <c r="R2024" t="str">
        <f t="shared" si="1031"/>
        <v>-0.330694527567052-2.33932316938059i</v>
      </c>
      <c r="S2024" t="str">
        <f t="shared" si="1032"/>
        <v>0.0869408733605061i</v>
      </c>
      <c r="T2024" t="str">
        <f t="shared" si="1033"/>
        <v>0.203382799418416-0.0287508710422195i</v>
      </c>
      <c r="U2024" t="str">
        <f t="shared" si="1034"/>
        <v>0.0001-842.089645988866i</v>
      </c>
      <c r="V2024" t="str">
        <f t="shared" si="1035"/>
        <v>0.00002-0.0135068696268066i</v>
      </c>
      <c r="W2024" t="str">
        <f t="shared" si="1036"/>
        <v>0.0000199993584529565-0.0135066529845501i</v>
      </c>
      <c r="X2024" t="str">
        <f t="shared" si="1037"/>
        <v>0.000667006463046998-0.0134736627998503i</v>
      </c>
      <c r="Y2024" t="str">
        <f t="shared" si="1038"/>
        <v>0.009+1.18752202305694i</v>
      </c>
      <c r="Z2024" t="str">
        <f t="shared" si="1039"/>
        <v>-0.137649433969739-0.00795089524450262i</v>
      </c>
      <c r="AA2024" t="str">
        <f t="shared" si="1040"/>
        <v>0.0841534333642248-10.2203511323743i</v>
      </c>
      <c r="AB2024" t="str">
        <f t="shared" si="1041"/>
        <v>1.38464435837014-0.195737945886647i</v>
      </c>
      <c r="AC2024" t="str">
        <f t="shared" si="1042"/>
        <v>1.42759721535962-2.19567546684886i</v>
      </c>
      <c r="AD2024" t="str">
        <f t="shared" si="1043"/>
        <v>0.350850388881604+0.402505440142879i</v>
      </c>
      <c r="AE2024" t="str">
        <f t="shared" si="1044"/>
        <v>-0.0450940788476968-0.0581942206938982i</v>
      </c>
      <c r="AF2024" t="str">
        <f t="shared" si="1045"/>
        <v>-14.6510547394629-1.78198497527869i</v>
      </c>
      <c r="AG2024" t="str">
        <f t="shared" si="1046"/>
        <v>1.0149986453487-0.0128580298755226i</v>
      </c>
      <c r="AH2024" t="str">
        <f t="shared" si="1047"/>
        <v>0.537013829955066+0.925980175504133i</v>
      </c>
      <c r="AI2024">
        <f t="shared" si="1048"/>
        <v>0.5911758823482286</v>
      </c>
      <c r="AJ2024">
        <f t="shared" si="1049"/>
        <v>59.88879824026543</v>
      </c>
      <c r="AK2024"/>
      <c r="AL2024"/>
      <c r="AM2024"/>
      <c r="AN2024"/>
    </row>
    <row r="2025" spans="1:40" x14ac:dyDescent="0.25">
      <c r="A2025"/>
      <c r="B2025">
        <f t="shared" si="1015"/>
        <v>189100</v>
      </c>
      <c r="C2025" s="237" t="str">
        <f t="shared" si="1018"/>
        <v>-2.13727137137778E-06+0.0129509385208369i</v>
      </c>
      <c r="D2025" s="208" t="str">
        <f t="shared" si="1019"/>
        <v>-5.95702234275314+0.0992905286597496i</v>
      </c>
      <c r="E2025" t="str">
        <f t="shared" si="1020"/>
        <v>2870</v>
      </c>
      <c r="F2025" t="str">
        <f t="shared" si="1021"/>
        <v>0.777000777000777</v>
      </c>
      <c r="G2025" t="str">
        <f t="shared" si="1016"/>
        <v>0.777000777000777</v>
      </c>
      <c r="H2025" t="str">
        <f t="shared" si="1022"/>
        <v>8.69447355100039+1.88043629489319i</v>
      </c>
      <c r="I2025" t="str">
        <f t="shared" si="1023"/>
        <v>742.593963492287i</v>
      </c>
      <c r="J2025" t="str">
        <f t="shared" si="1017"/>
        <v>-470.684674882044+160.605846123428i</v>
      </c>
      <c r="K2025" t="str">
        <f t="shared" si="1024"/>
        <v>0.48219354366599-1.41315597662755i</v>
      </c>
      <c r="L2025" t="str">
        <f t="shared" si="1025"/>
        <v>0.0398472296557206-0.0980776816071612i</v>
      </c>
      <c r="M2025" t="str">
        <f t="shared" si="1026"/>
        <v>0.522040773321711-1.51123365823471i</v>
      </c>
      <c r="N2025" t="str">
        <f t="shared" si="1027"/>
        <v>-0.838641427904307i</v>
      </c>
      <c r="O2025" t="str">
        <f t="shared" si="1028"/>
        <v>0.668473860920119-0.743735636679156i</v>
      </c>
      <c r="P2025" t="str">
        <f t="shared" si="1029"/>
        <v>0.331526139079881+0.743735636679156i</v>
      </c>
      <c r="Q2025" t="str">
        <f t="shared" si="1030"/>
        <v>-0.331526139079881+0.094905791225151i</v>
      </c>
      <c r="R2025" t="str">
        <f t="shared" si="1031"/>
        <v>-0.33069169515517-2.33803643902926i</v>
      </c>
      <c r="S2025" t="str">
        <f t="shared" si="1032"/>
        <v>0.0869868738226017i</v>
      </c>
      <c r="T2025" t="str">
        <f t="shared" si="1033"/>
        <v>0.203378480714483-0.028765836760645i</v>
      </c>
      <c r="U2025" t="str">
        <f t="shared" si="1034"/>
        <v>0.0001-841.644331527738i</v>
      </c>
      <c r="V2025" t="str">
        <f t="shared" si="1035"/>
        <v>0.00002-0.0134997269141536i</v>
      </c>
      <c r="W2025" t="str">
        <f t="shared" si="1036"/>
        <v>0.0000199993584529566-0.0134995103864626i</v>
      </c>
      <c r="X2025" t="str">
        <f t="shared" si="1037"/>
        <v>0.000666323913198607-0.0134665704065314i</v>
      </c>
      <c r="Y2025" t="str">
        <f t="shared" si="1038"/>
        <v>0.009+1.18815034158766i</v>
      </c>
      <c r="Z2025" t="str">
        <f t="shared" si="1039"/>
        <v>-0.137502632057039-0.00793833384570197i</v>
      </c>
      <c r="AA2025" t="str">
        <f t="shared" si="1040"/>
        <v>0.0840564889420894-10.2148235781668i</v>
      </c>
      <c r="AB2025" t="str">
        <f t="shared" si="1041"/>
        <v>1.38461495633096-0.19583983354699i</v>
      </c>
      <c r="AC2025" t="str">
        <f t="shared" si="1042"/>
        <v>1.42686571447653-2.1947131038546i</v>
      </c>
      <c r="AD2025" t="str">
        <f t="shared" si="1043"/>
        <v>0.351024831795+0.40267206559283i</v>
      </c>
      <c r="AE2025" t="str">
        <f t="shared" si="1044"/>
        <v>-0.0450702930021775-0.0581550211777787i</v>
      </c>
      <c r="AF2025" t="str">
        <f t="shared" si="1045"/>
        <v>-14.6514958937535-1.78114576623344i</v>
      </c>
      <c r="AG2025" t="str">
        <f t="shared" si="1046"/>
        <v>1.0149966826897-0.0128575504924924i</v>
      </c>
      <c r="AH2025" t="str">
        <f t="shared" si="1047"/>
        <v>0.53681632085511+0.925359633701217i</v>
      </c>
      <c r="AI2025">
        <f t="shared" si="1048"/>
        <v>0.58601458422987529</v>
      </c>
      <c r="AJ2025">
        <f t="shared" si="1049"/>
        <v>59.881275664020869</v>
      </c>
      <c r="AK2025"/>
      <c r="AL2025"/>
      <c r="AM2025"/>
      <c r="AN2025"/>
    </row>
    <row r="2026" spans="1:40" x14ac:dyDescent="0.25">
      <c r="A2026"/>
      <c r="B2026">
        <f t="shared" si="1015"/>
        <v>189200</v>
      </c>
      <c r="C2026" s="237" t="str">
        <f t="shared" si="1018"/>
        <v>-2.13501269643565E-06+0.012944093416283i</v>
      </c>
      <c r="D2026" s="208" t="str">
        <f t="shared" si="1019"/>
        <v>-5.95702232543663+0.0992380495248364i</v>
      </c>
      <c r="E2026" t="str">
        <f t="shared" si="1020"/>
        <v>2870</v>
      </c>
      <c r="F2026" t="str">
        <f t="shared" si="1021"/>
        <v>0.777000777000777</v>
      </c>
      <c r="G2026" t="str">
        <f t="shared" si="1016"/>
        <v>0.777000777000777</v>
      </c>
      <c r="H2026" t="str">
        <f t="shared" si="1022"/>
        <v>8.69491407157706+1.87954534169577i</v>
      </c>
      <c r="I2026" t="str">
        <f t="shared" si="1023"/>
        <v>742.986662573986i</v>
      </c>
      <c r="J2026" t="str">
        <f t="shared" si="1017"/>
        <v>-471.183680057294+160.690777824181i</v>
      </c>
      <c r="K2026" t="str">
        <f t="shared" si="1024"/>
        <v>0.481735114967808-1.41256223510045i</v>
      </c>
      <c r="L2026" t="str">
        <f t="shared" si="1025"/>
        <v>0.0398110797674748-0.0980405228074088i</v>
      </c>
      <c r="M2026" t="str">
        <f t="shared" si="1026"/>
        <v>0.521546194735283-1.51060275790786i</v>
      </c>
      <c r="N2026" t="str">
        <f t="shared" si="1027"/>
        <v>-0.839084918876229i</v>
      </c>
      <c r="O2026" t="str">
        <f t="shared" si="1028"/>
        <v>0.668143955151431-0.744032025651183i</v>
      </c>
      <c r="P2026" t="str">
        <f t="shared" si="1029"/>
        <v>0.331856044848569+0.744032025651183i</v>
      </c>
      <c r="Q2026" t="str">
        <f t="shared" si="1030"/>
        <v>-0.331856044848569+0.0950528932250461i</v>
      </c>
      <c r="R2026" t="str">
        <f t="shared" si="1031"/>
        <v>-0.330688861161003-2.33675104220473i</v>
      </c>
      <c r="S2026" t="str">
        <f t="shared" si="1032"/>
        <v>0.0870328742846971i</v>
      </c>
      <c r="T2026" t="str">
        <f t="shared" si="1033"/>
        <v>0.203374159690839-0.0287808020807752i</v>
      </c>
      <c r="U2026" t="str">
        <f t="shared" si="1034"/>
        <v>0.0001-841.199487800714i</v>
      </c>
      <c r="V2026" t="str">
        <f t="shared" si="1035"/>
        <v>0.00002-0.0134925917519368i</v>
      </c>
      <c r="W2026" t="str">
        <f t="shared" si="1036"/>
        <v>0.0000199993584529566-0.0134923753386901i</v>
      </c>
      <c r="X2026" t="str">
        <f t="shared" si="1037"/>
        <v>0.000665642442018494-0.0134594854587137i</v>
      </c>
      <c r="Y2026" t="str">
        <f t="shared" si="1038"/>
        <v>0.009+1.18877866011838i</v>
      </c>
      <c r="Z2026" t="str">
        <f t="shared" si="1039"/>
        <v>-0.137356065520645-0.00792579932466799i</v>
      </c>
      <c r="AA2026" t="str">
        <f t="shared" si="1040"/>
        <v>0.0839597153337473-10.209302063745i</v>
      </c>
      <c r="AB2026" t="str">
        <f t="shared" si="1041"/>
        <v>1.38458553849903-0.195941718495711i</v>
      </c>
      <c r="AC2026" t="str">
        <f t="shared" si="1042"/>
        <v>1.42613521854084-2.1937513906873i</v>
      </c>
      <c r="AD2026" t="str">
        <f t="shared" si="1043"/>
        <v>0.351199348532992+0.402838618167512i</v>
      </c>
      <c r="AE2026" t="str">
        <f t="shared" si="1044"/>
        <v>-0.0450465426800835-0.0581158631906898i</v>
      </c>
      <c r="AF2026" t="str">
        <f t="shared" si="1045"/>
        <v>-14.6519363970137-1.78030729217093i</v>
      </c>
      <c r="AG2026" t="str">
        <f t="shared" si="1046"/>
        <v>1.01499471959397-0.0128570744253663i</v>
      </c>
      <c r="AH2026" t="str">
        <f t="shared" si="1047"/>
        <v>0.536619082663012+0.924739757668217i</v>
      </c>
      <c r="AI2026">
        <f t="shared" si="1048"/>
        <v>0.58085615011680514</v>
      </c>
      <c r="AJ2026">
        <f t="shared" si="1049"/>
        <v>59.873749490266043</v>
      </c>
      <c r="AK2026"/>
      <c r="AL2026"/>
      <c r="AM2026"/>
      <c r="AN2026"/>
    </row>
    <row r="2027" spans="1:40" x14ac:dyDescent="0.25">
      <c r="A2027"/>
      <c r="B2027">
        <f t="shared" si="1015"/>
        <v>189300</v>
      </c>
      <c r="C2027" s="237" t="str">
        <f t="shared" si="1018"/>
        <v>-2.13275760006442E-06+0.012937255543746i</v>
      </c>
      <c r="D2027" s="208" t="str">
        <f t="shared" si="1019"/>
        <v>-5.95702230814756+0.099185625835386i</v>
      </c>
      <c r="E2027" t="str">
        <f t="shared" si="1020"/>
        <v>2870</v>
      </c>
      <c r="F2027" t="str">
        <f t="shared" si="1021"/>
        <v>0.777000777000777</v>
      </c>
      <c r="G2027" t="str">
        <f t="shared" si="1016"/>
        <v>0.777000777000777</v>
      </c>
      <c r="H2027" t="str">
        <f t="shared" si="1022"/>
        <v>8.69535394235167+1.87865517805503i</v>
      </c>
      <c r="I2027" t="str">
        <f t="shared" si="1023"/>
        <v>743.379361655685i</v>
      </c>
      <c r="J2027" t="str">
        <f t="shared" si="1017"/>
        <v>-471.682949047069+160.775709524934i</v>
      </c>
      <c r="K2027" t="str">
        <f t="shared" si="1024"/>
        <v>0.481277315435332-1.41196891075631i</v>
      </c>
      <c r="L2027" t="str">
        <f t="shared" si="1025"/>
        <v>0.0397749763511975-0.0980033844060295i</v>
      </c>
      <c r="M2027" t="str">
        <f t="shared" si="1026"/>
        <v>0.521052291786529-1.50997229516234i</v>
      </c>
      <c r="N2027" t="str">
        <f t="shared" si="1027"/>
        <v>-0.839528409848151i</v>
      </c>
      <c r="O2027" t="str">
        <f t="shared" si="1028"/>
        <v>0.667813917969358-0.744328268283837i</v>
      </c>
      <c r="P2027" t="str">
        <f t="shared" si="1029"/>
        <v>0.332186082030642+0.744328268283837i</v>
      </c>
      <c r="Q2027" t="str">
        <f t="shared" si="1030"/>
        <v>-0.332186082030642+0.095200141564314i</v>
      </c>
      <c r="R2027" t="str">
        <f t="shared" si="1031"/>
        <v>-0.330686025584406-2.33546697679299i</v>
      </c>
      <c r="S2027" t="str">
        <f t="shared" si="1032"/>
        <v>0.0870788747467926i</v>
      </c>
      <c r="T2027" t="str">
        <f t="shared" si="1033"/>
        <v>0.203369836347427-0.0287957670023791i</v>
      </c>
      <c r="U2027" t="str">
        <f t="shared" si="1034"/>
        <v>0.0001-840.755114061779i</v>
      </c>
      <c r="V2027" t="str">
        <f t="shared" si="1035"/>
        <v>0.00002-0.0134854641281904i</v>
      </c>
      <c r="W2027" t="str">
        <f t="shared" si="1036"/>
        <v>0.0000199993584529565-0.013485247829267i</v>
      </c>
      <c r="X2027" t="str">
        <f t="shared" si="1037"/>
        <v>0.000664962047236706-0.0134524079447067i</v>
      </c>
      <c r="Y2027" t="str">
        <f t="shared" si="1038"/>
        <v>0.009+1.1894069786491i</v>
      </c>
      <c r="Z2027" t="str">
        <f t="shared" si="1039"/>
        <v>-0.137209733856266-0.00791329160912968i</v>
      </c>
      <c r="AA2027" t="str">
        <f t="shared" si="1040"/>
        <v>0.083863112132122-10.2037865791164i</v>
      </c>
      <c r="AB2027" t="str">
        <f t="shared" si="1041"/>
        <v>1.38455610487396-0.196043600731237i</v>
      </c>
      <c r="AC2027" t="str">
        <f t="shared" si="1042"/>
        <v>1.42540572580357-2.19279032690866i</v>
      </c>
      <c r="AD2027" t="str">
        <f t="shared" si="1043"/>
        <v>0.351373939067262+0.40300509783585i</v>
      </c>
      <c r="AE2027" t="str">
        <f t="shared" si="1044"/>
        <v>-0.045022827804306-0.0580767466604632i</v>
      </c>
      <c r="AF2027" t="str">
        <f t="shared" si="1045"/>
        <v>-14.6523762504992-1.77946955221964i</v>
      </c>
      <c r="AG2027" t="str">
        <f t="shared" si="1046"/>
        <v>1.01499275606081-0.0128566016676261i</v>
      </c>
      <c r="AH2027" t="str">
        <f t="shared" si="1047"/>
        <v>0.536422114807034+0.924120546241814i</v>
      </c>
      <c r="AI2027">
        <f t="shared" si="1048"/>
        <v>0.57570057637319283</v>
      </c>
      <c r="AJ2027">
        <f t="shared" si="1049"/>
        <v>59.866219723085479</v>
      </c>
      <c r="AK2027"/>
      <c r="AL2027"/>
      <c r="AM2027"/>
      <c r="AN2027"/>
    </row>
    <row r="2028" spans="1:40" x14ac:dyDescent="0.25">
      <c r="A2028"/>
      <c r="B2028">
        <f t="shared" si="1015"/>
        <v>189400</v>
      </c>
      <c r="C2028" s="237" t="str">
        <f t="shared" si="1018"/>
        <v>-2.13050607470837E-06+0.0129304248917708i</v>
      </c>
      <c r="D2028" s="208" t="str">
        <f t="shared" si="1019"/>
        <v>-5.95702229088587+0.0991332575035762i</v>
      </c>
      <c r="E2028" t="str">
        <f t="shared" si="1020"/>
        <v>2870</v>
      </c>
      <c r="F2028" t="str">
        <f t="shared" si="1021"/>
        <v>0.777000777000777</v>
      </c>
      <c r="G2028" t="str">
        <f t="shared" si="1016"/>
        <v>0.777000777000777</v>
      </c>
      <c r="H2028" t="str">
        <f t="shared" si="1022"/>
        <v>8.69579316457712+1.87776580301283i</v>
      </c>
      <c r="I2028" t="str">
        <f t="shared" si="1023"/>
        <v>743.772060737384i</v>
      </c>
      <c r="J2028" t="str">
        <f t="shared" si="1017"/>
        <v>-472.182481851372+160.860641225687i</v>
      </c>
      <c r="K2028" t="str">
        <f t="shared" si="1024"/>
        <v>0.480820143965559-1.41137600330253i</v>
      </c>
      <c r="L2028" t="str">
        <f t="shared" si="1025"/>
        <v>0.0397389193324257-0.0979662664009183i</v>
      </c>
      <c r="M2028" t="str">
        <f t="shared" si="1026"/>
        <v>0.520559063297985-1.50934226970345i</v>
      </c>
      <c r="N2028" t="str">
        <f t="shared" si="1027"/>
        <v>-0.839971900820073i</v>
      </c>
      <c r="O2028" t="str">
        <f t="shared" si="1028"/>
        <v>0.667483749438813-0.744624364518852i</v>
      </c>
      <c r="P2028" t="str">
        <f t="shared" si="1029"/>
        <v>0.332516250561187+0.744624364518852i</v>
      </c>
      <c r="Q2028" t="str">
        <f t="shared" si="1030"/>
        <v>-0.332516250561187+0.0953475363012209i</v>
      </c>
      <c r="R2028" t="str">
        <f t="shared" si="1031"/>
        <v>-0.330683188425245-2.33418424068453i</v>
      </c>
      <c r="S2028" t="str">
        <f t="shared" si="1032"/>
        <v>0.0871248752088882i</v>
      </c>
      <c r="T2028" t="str">
        <f t="shared" si="1033"/>
        <v>0.203365510684193-0.0288107315252267i</v>
      </c>
      <c r="U2028" t="str">
        <f t="shared" si="1034"/>
        <v>0.0001-840.311209566504i</v>
      </c>
      <c r="V2028" t="str">
        <f t="shared" si="1035"/>
        <v>0.00002-0.0134783440309738i</v>
      </c>
      <c r="W2028" t="str">
        <f t="shared" si="1036"/>
        <v>0.0000199993584529566-0.0134781278462532i</v>
      </c>
      <c r="X2028" t="str">
        <f t="shared" si="1037"/>
        <v>0.000664282726589273-0.0134453378528442i</v>
      </c>
      <c r="Y2028" t="str">
        <f t="shared" si="1038"/>
        <v>0.009+1.19003529717981i</v>
      </c>
      <c r="Z2028" t="str">
        <f t="shared" si="1039"/>
        <v>-0.137063636560956-0.00790081062704998i</v>
      </c>
      <c r="AA2028" t="str">
        <f t="shared" si="1040"/>
        <v>0.0837666789313577-10.1982771143105i</v>
      </c>
      <c r="AB2028" t="str">
        <f t="shared" si="1041"/>
        <v>1.38452665545537-0.196145480252003i</v>
      </c>
      <c r="AC2028" t="str">
        <f t="shared" si="1042"/>
        <v>1.42467723451931-2.19182991208005i</v>
      </c>
      <c r="AD2028" t="str">
        <f t="shared" si="1043"/>
        <v>0.351548603369486+0.403171504566788i</v>
      </c>
      <c r="AE2028" t="str">
        <f t="shared" si="1044"/>
        <v>-0.0449991482979418-0.0580376715151022i</v>
      </c>
      <c r="AF2028" t="str">
        <f t="shared" si="1045"/>
        <v>-14.652815455463-1.77863254550925i</v>
      </c>
      <c r="AG2028" t="str">
        <f t="shared" si="1046"/>
        <v>1.01499079208949-0.0128561322127674i</v>
      </c>
      <c r="AH2028" t="str">
        <f t="shared" si="1047"/>
        <v>0.536225416716909+0.923501998261483i</v>
      </c>
      <c r="AI2028">
        <f t="shared" si="1048"/>
        <v>0.57054785937015329</v>
      </c>
      <c r="AJ2028">
        <f t="shared" si="1049"/>
        <v>59.858686366558466</v>
      </c>
      <c r="AK2028"/>
      <c r="AL2028"/>
      <c r="AM2028"/>
      <c r="AN2028"/>
    </row>
    <row r="2029" spans="1:40" x14ac:dyDescent="0.25">
      <c r="A2029"/>
      <c r="B2029">
        <f t="shared" si="1015"/>
        <v>189500</v>
      </c>
      <c r="C2029" s="237" t="str">
        <f t="shared" si="1018"/>
        <v>-2.12825811283172E-06+0.0129236014489263i</v>
      </c>
      <c r="D2029" s="208" t="str">
        <f t="shared" si="1019"/>
        <v>-5.95702227365149+0.0990809444417683i</v>
      </c>
      <c r="E2029" t="str">
        <f t="shared" si="1020"/>
        <v>2870</v>
      </c>
      <c r="F2029" t="str">
        <f t="shared" si="1021"/>
        <v>0.777000777000777</v>
      </c>
      <c r="G2029" t="str">
        <f t="shared" si="1016"/>
        <v>0.777000777000777</v>
      </c>
      <c r="H2029" t="str">
        <f t="shared" si="1022"/>
        <v>8.69623173950329+1.8768772156123i</v>
      </c>
      <c r="I2029" t="str">
        <f t="shared" si="1023"/>
        <v>744.164759819082i</v>
      </c>
      <c r="J2029" t="str">
        <f t="shared" si="1017"/>
        <v>-472.682278470199+160.945572926439i</v>
      </c>
      <c r="K2029" t="str">
        <f t="shared" si="1024"/>
        <v>0.480363599457792-1.41078351244637i</v>
      </c>
      <c r="L2029" t="str">
        <f t="shared" si="1025"/>
        <v>0.0397029086368329-0.0979291687899196i</v>
      </c>
      <c r="M2029" t="str">
        <f t="shared" si="1026"/>
        <v>0.520066508094625-1.50871268123629i</v>
      </c>
      <c r="N2029" t="str">
        <f t="shared" si="1027"/>
        <v>-0.840415391791995i</v>
      </c>
      <c r="O2029" t="str">
        <f t="shared" si="1028"/>
        <v>0.667153449624734-0.744920314297991i</v>
      </c>
      <c r="P2029" t="str">
        <f t="shared" si="1029"/>
        <v>0.332846550375266+0.744920314297991i</v>
      </c>
      <c r="Q2029" t="str">
        <f t="shared" si="1030"/>
        <v>-0.332846550375266+0.095495077494004i</v>
      </c>
      <c r="R2029" t="str">
        <f t="shared" si="1031"/>
        <v>-0.330680349683387-2.33290283177426i</v>
      </c>
      <c r="S2029" t="str">
        <f t="shared" si="1032"/>
        <v>0.0871708756709836i</v>
      </c>
      <c r="T2029" t="str">
        <f t="shared" si="1033"/>
        <v>0.20336118270108-0.0288256956490879i</v>
      </c>
      <c r="U2029" t="str">
        <f t="shared" si="1034"/>
        <v>0.0001-839.867773572008i</v>
      </c>
      <c r="V2029" t="str">
        <f t="shared" si="1035"/>
        <v>0.00002-0.0134712314483717i</v>
      </c>
      <c r="W2029" t="str">
        <f t="shared" si="1036"/>
        <v>0.0000199993584529566-0.0134710153777333i</v>
      </c>
      <c r="X2029" t="str">
        <f t="shared" si="1037"/>
        <v>0.00066360447781812-0.0134382751714842i</v>
      </c>
      <c r="Y2029" t="str">
        <f t="shared" si="1038"/>
        <v>0.009+1.19066361571053i</v>
      </c>
      <c r="Z2029" t="str">
        <f t="shared" si="1039"/>
        <v>-0.136917773133118-0.00788835630662461i</v>
      </c>
      <c r="AA2029" t="str">
        <f t="shared" si="1040"/>
        <v>0.083670415326821-10.1927736593789i</v>
      </c>
      <c r="AB2029" t="str">
        <f t="shared" si="1041"/>
        <v>1.38449719024289-0.19624735705644i</v>
      </c>
      <c r="AC2029" t="str">
        <f t="shared" si="1042"/>
        <v>1.42394974294628-2.1908701457626i</v>
      </c>
      <c r="AD2029" t="str">
        <f t="shared" si="1043"/>
        <v>0.351723341411318+0.403337838329278i</v>
      </c>
      <c r="AE2029" t="str">
        <f t="shared" si="1044"/>
        <v>-0.0449755040842919-0.0579986376827793i</v>
      </c>
      <c r="AF2029" t="str">
        <f t="shared" si="1045"/>
        <v>-14.6532540131548-1.77779627117053i</v>
      </c>
      <c r="AG2029" t="str">
        <f t="shared" si="1046"/>
        <v>1.01498882767932-0.0128556660542991i</v>
      </c>
      <c r="AH2029" t="str">
        <f t="shared" si="1047"/>
        <v>0.536028987823774+0.922884112569368i</v>
      </c>
      <c r="AI2029">
        <f t="shared" si="1048"/>
        <v>0.56539799548462544</v>
      </c>
      <c r="AJ2029">
        <f t="shared" si="1049"/>
        <v>59.851149424758745</v>
      </c>
      <c r="AK2029"/>
      <c r="AL2029"/>
      <c r="AM2029"/>
      <c r="AN2029"/>
    </row>
    <row r="2030" spans="1:40" x14ac:dyDescent="0.25">
      <c r="A2030"/>
      <c r="B2030">
        <f t="shared" si="1015"/>
        <v>189600</v>
      </c>
      <c r="C2030" s="237" t="str">
        <f t="shared" si="1018"/>
        <v>-2.12601370691855E-06+0.0129167852038058i</v>
      </c>
      <c r="D2030" s="208" t="str">
        <f t="shared" si="1019"/>
        <v>-5.95702225644438+0.0990286865625112i</v>
      </c>
      <c r="E2030" t="str">
        <f t="shared" si="1020"/>
        <v>2870</v>
      </c>
      <c r="F2030" t="str">
        <f t="shared" si="1021"/>
        <v>0.777000777000777</v>
      </c>
      <c r="G2030" t="str">
        <f t="shared" si="1016"/>
        <v>0.777000777000777</v>
      </c>
      <c r="H2030" t="str">
        <f t="shared" si="1022"/>
        <v>8.69666966837719+1.87598941489796i</v>
      </c>
      <c r="I2030" t="str">
        <f t="shared" si="1023"/>
        <v>744.557458900781i</v>
      </c>
      <c r="J2030" t="str">
        <f t="shared" si="1017"/>
        <v>-473.182338903552+161.030504627192i</v>
      </c>
      <c r="K2030" t="str">
        <f t="shared" si="1024"/>
        <v>0.479907680813624-1.41019143789495i</v>
      </c>
      <c r="L2030" t="str">
        <f t="shared" si="1025"/>
        <v>0.0396669441902286-0.0978920915708265i</v>
      </c>
      <c r="M2030" t="str">
        <f t="shared" si="1026"/>
        <v>0.519574625003853-1.50808352946578i</v>
      </c>
      <c r="N2030" t="str">
        <f t="shared" si="1027"/>
        <v>-0.840858882763916i</v>
      </c>
      <c r="O2030" t="str">
        <f t="shared" si="1028"/>
        <v>0.666823018592088-0.745216117563044i</v>
      </c>
      <c r="P2030" t="str">
        <f t="shared" si="1029"/>
        <v>0.333176981407912+0.745216117563044i</v>
      </c>
      <c r="Q2030" t="str">
        <f t="shared" si="1030"/>
        <v>-0.333176981407912+0.095642765200872i</v>
      </c>
      <c r="R2030" t="str">
        <f t="shared" si="1031"/>
        <v>-0.330677509358689-2.33162274796154i</v>
      </c>
      <c r="S2030" t="str">
        <f t="shared" si="1032"/>
        <v>0.0872168761330792i</v>
      </c>
      <c r="T2030" t="str">
        <f t="shared" si="1033"/>
        <v>0.203356852398031-0.0288406593737319i</v>
      </c>
      <c r="U2030" t="str">
        <f t="shared" si="1034"/>
        <v>0.0001-839.424805337i</v>
      </c>
      <c r="V2030" t="str">
        <f t="shared" si="1035"/>
        <v>0.00002-0.0134641263684939i</v>
      </c>
      <c r="W2030" t="str">
        <f t="shared" si="1036"/>
        <v>0.0000199993584529565-0.0134639104118173i</v>
      </c>
      <c r="X2030" t="str">
        <f t="shared" si="1037"/>
        <v>0.000662927298671124-0.0134312198890089i</v>
      </c>
      <c r="Y2030" t="str">
        <f t="shared" si="1038"/>
        <v>0.009+1.19129193424125i</v>
      </c>
      <c r="Z2030" t="str">
        <f t="shared" si="1039"/>
        <v>-0.136772143072502-0.00787592857628182i</v>
      </c>
      <c r="AA2030" t="str">
        <f t="shared" si="1040"/>
        <v>0.0835743209150947-10.1872762043956i</v>
      </c>
      <c r="AB2030" t="str">
        <f t="shared" si="1041"/>
        <v>1.38446770923612-0.19634923114298i</v>
      </c>
      <c r="AC2030" t="str">
        <f t="shared" si="1042"/>
        <v>1.4232232493463-2.18991102751712i</v>
      </c>
      <c r="AD2030" t="str">
        <f t="shared" si="1043"/>
        <v>0.351898153164401+0.403504099092268i</v>
      </c>
      <c r="AE2030" t="str">
        <f t="shared" si="1044"/>
        <v>-0.0449518950868633-0.0579596450918373i</v>
      </c>
      <c r="AF2030" t="str">
        <f t="shared" si="1045"/>
        <v>-14.6536919248216-1.77696072833545i</v>
      </c>
      <c r="AG2030" t="str">
        <f t="shared" si="1046"/>
        <v>1.01498686282959-0.0128552031857444i</v>
      </c>
      <c r="AH2030" t="str">
        <f t="shared" si="1047"/>
        <v>0.535832827560247+0.922266888010389i</v>
      </c>
      <c r="AI2030">
        <f t="shared" si="1048"/>
        <v>0.56025098110051419</v>
      </c>
      <c r="AJ2030">
        <f t="shared" si="1049"/>
        <v>59.843608901753946</v>
      </c>
      <c r="AK2030"/>
      <c r="AL2030"/>
      <c r="AM2030"/>
      <c r="AN2030"/>
    </row>
    <row r="2031" spans="1:40" x14ac:dyDescent="0.25">
      <c r="A2031"/>
      <c r="B2031">
        <f t="shared" si="1015"/>
        <v>189700</v>
      </c>
      <c r="C2031" s="237" t="str">
        <f t="shared" si="1018"/>
        <v>-2.12377284947274E-06+0.0129099761450264i</v>
      </c>
      <c r="D2031" s="208" t="str">
        <f t="shared" si="1019"/>
        <v>-5.95702223926447+0.0989764837785358i</v>
      </c>
      <c r="E2031" t="str">
        <f t="shared" si="1020"/>
        <v>2870</v>
      </c>
      <c r="F2031" t="str">
        <f t="shared" si="1021"/>
        <v>0.777000777000777</v>
      </c>
      <c r="G2031" t="str">
        <f t="shared" si="1016"/>
        <v>0.777000777000777</v>
      </c>
      <c r="H2031" t="str">
        <f t="shared" si="1022"/>
        <v>8.69710695244288+1.87510239991563i</v>
      </c>
      <c r="I2031" t="str">
        <f t="shared" si="1023"/>
        <v>744.95015798248i</v>
      </c>
      <c r="J2031" t="str">
        <f t="shared" si="1017"/>
        <v>-473.68266315143+161.115436327945i</v>
      </c>
      <c r="K2031" t="str">
        <f t="shared" si="1024"/>
        <v>0.479452386936932-1.40959977935525i</v>
      </c>
      <c r="L2031" t="str">
        <f t="shared" si="1025"/>
        <v>0.039631025918559-0.0978550347413827i</v>
      </c>
      <c r="M2031" t="str">
        <f t="shared" si="1026"/>
        <v>0.519083412855491-1.50745481409663i</v>
      </c>
      <c r="N2031" t="str">
        <f t="shared" si="1027"/>
        <v>-0.841302373735838i</v>
      </c>
      <c r="O2031" t="str">
        <f t="shared" si="1028"/>
        <v>0.666492456405863-0.745511774255833i</v>
      </c>
      <c r="P2031" t="str">
        <f t="shared" si="1029"/>
        <v>0.333507543594137+0.745511774255833i</v>
      </c>
      <c r="Q2031" t="str">
        <f t="shared" si="1030"/>
        <v>-0.333507543594137+0.095790599480005i</v>
      </c>
      <c r="R2031" t="str">
        <f t="shared" si="1031"/>
        <v>-0.33067466745102-2.33034398715016i</v>
      </c>
      <c r="S2031" t="str">
        <f t="shared" si="1032"/>
        <v>0.0872628765951746i</v>
      </c>
      <c r="T2031" t="str">
        <f t="shared" si="1033"/>
        <v>0.203352519774992-0.0288556226989288i</v>
      </c>
      <c r="U2031" t="str">
        <f t="shared" si="1034"/>
        <v>0.0001-838.982304121745i</v>
      </c>
      <c r="V2031" t="str">
        <f t="shared" si="1035"/>
        <v>0.00002-0.0134570287794752i</v>
      </c>
      <c r="W2031" t="str">
        <f t="shared" si="1036"/>
        <v>0.0000199993584529565-0.0134568129366402i</v>
      </c>
      <c r="X2031" t="str">
        <f t="shared" si="1037"/>
        <v>0.000662251186902063-0.0134241719938248i</v>
      </c>
      <c r="Y2031" t="str">
        <f t="shared" si="1038"/>
        <v>0.009+1.19192025277197i</v>
      </c>
      <c r="Z2031" t="str">
        <f t="shared" si="1039"/>
        <v>-0.136626745880197-0.00786352736468098i</v>
      </c>
      <c r="AA2031" t="str">
        <f t="shared" si="1040"/>
        <v>0.0834783952939698-10.1817847394563i</v>
      </c>
      <c r="AB2031" t="str">
        <f t="shared" si="1041"/>
        <v>1.38443821243469-0.196451102510055i</v>
      </c>
      <c r="AC2031" t="str">
        <f t="shared" si="1042"/>
        <v>1.42249775198478-2.18895255690415i</v>
      </c>
      <c r="AD2031" t="str">
        <f t="shared" si="1043"/>
        <v>0.352073038600365+0.403670286824728i</v>
      </c>
      <c r="AE2031" t="str">
        <f t="shared" si="1044"/>
        <v>-0.0449283212293663-0.0579206936707891i</v>
      </c>
      <c r="AF2031" t="str">
        <f t="shared" si="1045"/>
        <v>-14.6541291917073-1.77612591613709i</v>
      </c>
      <c r="AG2031" t="str">
        <f t="shared" si="1046"/>
        <v>1.0149848975396-0.0128547436006401i</v>
      </c>
      <c r="AH2031" t="str">
        <f t="shared" si="1047"/>
        <v>0.535636935360365+0.921650323432177i</v>
      </c>
      <c r="AI2031">
        <f t="shared" si="1048"/>
        <v>0.55510681260802863</v>
      </c>
      <c r="AJ2031">
        <f t="shared" si="1049"/>
        <v>59.836064801606661</v>
      </c>
      <c r="AK2031"/>
      <c r="AL2031"/>
      <c r="AM2031"/>
      <c r="AN2031"/>
    </row>
    <row r="2032" spans="1:40" x14ac:dyDescent="0.25">
      <c r="A2032"/>
      <c r="B2032">
        <f t="shared" si="1015"/>
        <v>189800</v>
      </c>
      <c r="C2032" s="237" t="str">
        <f t="shared" si="1018"/>
        <v>-0.000002121535533018+0.0129031742612293i</v>
      </c>
      <c r="D2032" s="208" t="str">
        <f t="shared" si="1019"/>
        <v>-5.95702222211171+0.098924336002758i</v>
      </c>
      <c r="E2032" t="str">
        <f t="shared" si="1020"/>
        <v>2870</v>
      </c>
      <c r="F2032" t="str">
        <f t="shared" si="1021"/>
        <v>0.777000777000777</v>
      </c>
      <c r="G2032" t="str">
        <f t="shared" si="1016"/>
        <v>0.777000777000777</v>
      </c>
      <c r="H2032" t="str">
        <f t="shared" si="1022"/>
        <v>8.69754359294146+1.87421616971246i</v>
      </c>
      <c r="I2032" t="str">
        <f t="shared" si="1023"/>
        <v>745.342857064178i</v>
      </c>
      <c r="J2032" t="str">
        <f t="shared" si="1017"/>
        <v>-474.183251213834+161.200368028698i</v>
      </c>
      <c r="K2032" t="str">
        <f t="shared" si="1024"/>
        <v>0.47899771673387-1.40900853653407i</v>
      </c>
      <c r="L2032" t="str">
        <f t="shared" si="1025"/>
        <v>0.0395951537479053-0.0978179982992809i</v>
      </c>
      <c r="M2032" t="str">
        <f t="shared" si="1026"/>
        <v>0.518592870481775-1.50682653483335i</v>
      </c>
      <c r="N2032" t="str">
        <f t="shared" si="1027"/>
        <v>-0.84174586470776i</v>
      </c>
      <c r="O2032" t="str">
        <f t="shared" si="1028"/>
        <v>0.666161763131076-0.745807284318205i</v>
      </c>
      <c r="P2032" t="str">
        <f t="shared" si="1029"/>
        <v>0.333838236868924+0.745807284318205i</v>
      </c>
      <c r="Q2032" t="str">
        <f t="shared" si="1030"/>
        <v>-0.333838236868924+0.0959385803895551i</v>
      </c>
      <c r="R2032" t="str">
        <f t="shared" si="1031"/>
        <v>-0.330671823960236-2.32906654724833i</v>
      </c>
      <c r="S2032" t="str">
        <f t="shared" si="1032"/>
        <v>0.0873088770572702i</v>
      </c>
      <c r="T2032" t="str">
        <f t="shared" si="1033"/>
        <v>0.203348184831905-0.0288705856244475i</v>
      </c>
      <c r="U2032" t="str">
        <f t="shared" si="1034"/>
        <v>0.0001-838.540269188065i</v>
      </c>
      <c r="V2032" t="str">
        <f t="shared" si="1035"/>
        <v>0.00002-0.0134499386694755i</v>
      </c>
      <c r="W2032" t="str">
        <f t="shared" si="1036"/>
        <v>0.0000199993584529566-0.0134497229403621i</v>
      </c>
      <c r="X2032" t="str">
        <f t="shared" si="1037"/>
        <v>0.000661576140270612-0.0134171314743626i</v>
      </c>
      <c r="Y2032" t="str">
        <f t="shared" si="1038"/>
        <v>0.009+1.19254857130269i</v>
      </c>
      <c r="Z2032" t="str">
        <f t="shared" si="1039"/>
        <v>-0.136481581058632-0.00785115260071229i</v>
      </c>
      <c r="AA2032" t="str">
        <f t="shared" si="1040"/>
        <v>0.083382638062449-10.176299254679i</v>
      </c>
      <c r="AB2032" t="str">
        <f t="shared" si="1041"/>
        <v>1.38440869983822-0.196552971156093i</v>
      </c>
      <c r="AC2032" t="str">
        <f t="shared" si="1042"/>
        <v>1.42177324913071-2.18799473348393i</v>
      </c>
      <c r="AD2032" t="str">
        <f t="shared" si="1043"/>
        <v>0.352247997690828+0.403836401495632i</v>
      </c>
      <c r="AE2032" t="str">
        <f t="shared" si="1044"/>
        <v>-0.0449047824357166-0.0578817833483181i</v>
      </c>
      <c r="AF2032" t="str">
        <f t="shared" si="1045"/>
        <v>-14.6545658150532-1.7752918337097i</v>
      </c>
      <c r="AG2032" t="str">
        <f t="shared" si="1046"/>
        <v>1.01498293180864-0.0128542872925368i</v>
      </c>
      <c r="AH2032" t="str">
        <f t="shared" si="1047"/>
        <v>0.535441310659649+0.921034417685141i</v>
      </c>
      <c r="AI2032">
        <f t="shared" si="1048"/>
        <v>0.54996548640449372</v>
      </c>
      <c r="AJ2032">
        <f t="shared" si="1049"/>
        <v>59.828517128373271</v>
      </c>
      <c r="AK2032"/>
      <c r="AL2032"/>
      <c r="AM2032"/>
      <c r="AN2032"/>
    </row>
    <row r="2033" spans="1:40" x14ac:dyDescent="0.25">
      <c r="A2033"/>
      <c r="B2033">
        <f t="shared" si="1015"/>
        <v>189900</v>
      </c>
      <c r="C2033" s="237" t="str">
        <f t="shared" si="1018"/>
        <v>-2.11930175009761E-06+0.0128963795410797i</v>
      </c>
      <c r="D2033" s="208" t="str">
        <f t="shared" si="1019"/>
        <v>-5.95702220498604+0.0988722431482777i</v>
      </c>
      <c r="E2033" t="str">
        <f t="shared" si="1020"/>
        <v>2870</v>
      </c>
      <c r="F2033" t="str">
        <f t="shared" si="1021"/>
        <v>0.777000777000777</v>
      </c>
      <c r="G2033" t="str">
        <f t="shared" si="1016"/>
        <v>0.777000777000777</v>
      </c>
      <c r="H2033" t="str">
        <f t="shared" si="1022"/>
        <v>8.69797959111112+1.87333072333694i</v>
      </c>
      <c r="I2033" t="str">
        <f t="shared" si="1023"/>
        <v>745.735556145877i</v>
      </c>
      <c r="J2033" t="str">
        <f t="shared" si="1017"/>
        <v>-474.684103090764+161.28529972945i</v>
      </c>
      <c r="K2033" t="str">
        <f t="shared" si="1024"/>
        <v>0.478543669112872-1.40841770913812i</v>
      </c>
      <c r="L2033" t="str">
        <f t="shared" si="1025"/>
        <v>0.0395593276044847-0.0977809822421639i</v>
      </c>
      <c r="M2033" t="str">
        <f t="shared" si="1026"/>
        <v>0.518102996717357-1.50619869138028i</v>
      </c>
      <c r="N2033" t="str">
        <f t="shared" si="1027"/>
        <v>-0.842189355679682i</v>
      </c>
      <c r="O2033" t="str">
        <f t="shared" si="1028"/>
        <v>0.66583093883277-0.74610264769204i</v>
      </c>
      <c r="P2033" t="str">
        <f t="shared" si="1029"/>
        <v>0.33416906116723+0.74610264769204i</v>
      </c>
      <c r="Q2033" t="str">
        <f t="shared" si="1030"/>
        <v>-0.33416906116723+0.096086707987642i</v>
      </c>
      <c r="R2033" t="str">
        <f t="shared" si="1031"/>
        <v>-0.330668978886212-2.32779042616867i</v>
      </c>
      <c r="S2033" t="str">
        <f t="shared" si="1032"/>
        <v>0.0873548775193656i</v>
      </c>
      <c r="T2033" t="str">
        <f t="shared" si="1033"/>
        <v>0.203343847568716-0.0288855481500587i</v>
      </c>
      <c r="U2033" t="str">
        <f t="shared" si="1034"/>
        <v>0.0001-838.098699799346i</v>
      </c>
      <c r="V2033" t="str">
        <f t="shared" si="1035"/>
        <v>0.00002-0.0134428560266795i</v>
      </c>
      <c r="W2033" t="str">
        <f t="shared" si="1036"/>
        <v>0.0000199993584529566-0.0134426404111681i</v>
      </c>
      <c r="X2033" t="str">
        <f t="shared" si="1037"/>
        <v>0.000660902156542325-0.0134100983190773i</v>
      </c>
      <c r="Y2033" t="str">
        <f t="shared" si="1038"/>
        <v>0.009+1.1931768898334i</v>
      </c>
      <c r="Z2033" t="str">
        <f t="shared" si="1039"/>
        <v>-0.136336648111564-0.00783880421349561i</v>
      </c>
      <c r="AA2033" t="str">
        <f t="shared" si="1040"/>
        <v>0.0832870488207354-10.1708197402035i</v>
      </c>
      <c r="AB2033" t="str">
        <f t="shared" si="1041"/>
        <v>1.38437917144632-0.196654837079533i</v>
      </c>
      <c r="AC2033" t="str">
        <f t="shared" si="1042"/>
        <v>1.42104973905664-2.18703755681643i</v>
      </c>
      <c r="AD2033" t="str">
        <f t="shared" si="1043"/>
        <v>0.352423030407394+0.40400244307396i</v>
      </c>
      <c r="AE2033" t="str">
        <f t="shared" si="1044"/>
        <v>-0.044881278630033-0.0578429140532768i</v>
      </c>
      <c r="AF2033" t="str">
        <f t="shared" si="1045"/>
        <v>-14.6550017960972-1.77445848018866i</v>
      </c>
      <c r="AG2033" t="str">
        <f t="shared" si="1046"/>
        <v>1.01498096563603-0.0128538342549989i</v>
      </c>
      <c r="AH2033" t="str">
        <f t="shared" si="1047"/>
        <v>0.535245952895018+0.920419169622356i</v>
      </c>
      <c r="AI2033">
        <f t="shared" si="1048"/>
        <v>0.54482699889324882</v>
      </c>
      <c r="AJ2033">
        <f t="shared" si="1049"/>
        <v>59.820965886104972</v>
      </c>
      <c r="AK2033"/>
      <c r="AL2033"/>
      <c r="AM2033"/>
      <c r="AN2033"/>
    </row>
    <row r="2034" spans="1:40" x14ac:dyDescent="0.25">
      <c r="A2034"/>
      <c r="B2034">
        <f t="shared" ref="B2034:B2097" si="1050">B2033+100</f>
        <v>190000</v>
      </c>
      <c r="C2034" s="237" t="str">
        <f t="shared" si="1018"/>
        <v>-0.0000021170714932745+0.0128895919732665i</v>
      </c>
      <c r="D2034" s="208" t="str">
        <f t="shared" si="1019"/>
        <v>-5.95702218788741+0.0988202051283765i</v>
      </c>
      <c r="E2034" t="str">
        <f t="shared" si="1020"/>
        <v>2870</v>
      </c>
      <c r="F2034" t="str">
        <f t="shared" si="1021"/>
        <v>0.777000777000777</v>
      </c>
      <c r="G2034" t="str">
        <f t="shared" si="1016"/>
        <v>0.777000777000777</v>
      </c>
      <c r="H2034" t="str">
        <f t="shared" si="1022"/>
        <v>8.69841494818715+1.87244605983885i</v>
      </c>
      <c r="I2034" t="str">
        <f t="shared" si="1023"/>
        <v>746.128255227576i</v>
      </c>
      <c r="J2034" t="str">
        <f t="shared" si="1017"/>
        <v>-475.185218782219+161.370231430203i</v>
      </c>
      <c r="K2034" t="str">
        <f t="shared" si="1024"/>
        <v>0.478090242984648-1.40782729687394i</v>
      </c>
      <c r="L2034" t="str">
        <f t="shared" si="1025"/>
        <v>0.0395235474146493-0.0977439865676251i</v>
      </c>
      <c r="M2034" t="str">
        <f t="shared" si="1026"/>
        <v>0.517613790399297-1.50557128344157i</v>
      </c>
      <c r="N2034" t="str">
        <f t="shared" si="1027"/>
        <v>-0.842632846651604i</v>
      </c>
      <c r="O2034" t="str">
        <f t="shared" si="1028"/>
        <v>0.665499983576013-0.746397864319243i</v>
      </c>
      <c r="P2034" t="str">
        <f t="shared" si="1029"/>
        <v>0.334500016423987+0.746397864319243i</v>
      </c>
      <c r="Q2034" t="str">
        <f t="shared" si="1030"/>
        <v>-0.334500016423987+0.0962349823323609i</v>
      </c>
      <c r="R2034" t="str">
        <f t="shared" si="1031"/>
        <v>-0.330666132228799-2.32651562182819i</v>
      </c>
      <c r="S2034" t="str">
        <f t="shared" si="1032"/>
        <v>0.0874008779814612i</v>
      </c>
      <c r="T2034" t="str">
        <f t="shared" si="1033"/>
        <v>0.203339507985369-0.028900510275531i</v>
      </c>
      <c r="U2034" t="str">
        <f t="shared" si="1034"/>
        <v>0.0001-837.657595220503i</v>
      </c>
      <c r="V2034" t="str">
        <f t="shared" si="1035"/>
        <v>0.00002-0.0134357808392971i</v>
      </c>
      <c r="W2034" t="str">
        <f t="shared" si="1036"/>
        <v>0.0000199993584529566-0.0134355653372681i</v>
      </c>
      <c r="X2034" t="str">
        <f t="shared" si="1037"/>
        <v>0.000660229233488596-0.0134030725164477i</v>
      </c>
      <c r="Y2034" t="str">
        <f t="shared" si="1038"/>
        <v>0.009+1.19380520836412i</v>
      </c>
      <c r="Z2034" t="str">
        <f t="shared" si="1039"/>
        <v>-0.136191946544078-0.00782648213237915i</v>
      </c>
      <c r="AA2034" t="str">
        <f t="shared" si="1040"/>
        <v>0.0831916271702257-10.1653461861913i</v>
      </c>
      <c r="AB2034" t="str">
        <f t="shared" si="1041"/>
        <v>1.38434962725863-0.196756700278799i</v>
      </c>
      <c r="AC2034" t="str">
        <f t="shared" si="1042"/>
        <v>1.42032722003871-2.1860810264614i</v>
      </c>
      <c r="AD2034" t="str">
        <f t="shared" si="1043"/>
        <v>0.352598136721644+0.404168411528707i</v>
      </c>
      <c r="AE2034" t="str">
        <f t="shared" si="1044"/>
        <v>-0.0448578097366341-0.0578040857146846i</v>
      </c>
      <c r="AF2034" t="str">
        <f t="shared" si="1045"/>
        <v>-14.6554371360746-1.77362585471047i</v>
      </c>
      <c r="AG2034" t="str">
        <f t="shared" si="1046"/>
        <v>1.01497899902107-0.0128533844816038i</v>
      </c>
      <c r="AH2034" t="str">
        <f t="shared" si="1047"/>
        <v>0.535050861504814+0.91980457809961i</v>
      </c>
      <c r="AI2034">
        <f t="shared" si="1048"/>
        <v>0.53969134648415518</v>
      </c>
      <c r="AJ2034">
        <f t="shared" si="1049"/>
        <v>59.813411078847842</v>
      </c>
      <c r="AK2034"/>
      <c r="AL2034"/>
      <c r="AM2034"/>
      <c r="AN2034"/>
    </row>
    <row r="2035" spans="1:40" x14ac:dyDescent="0.25">
      <c r="A2035"/>
      <c r="B2035">
        <f t="shared" si="1050"/>
        <v>190100</v>
      </c>
      <c r="C2035" s="237" t="str">
        <f t="shared" si="1018"/>
        <v>-2.11484475513115E-06+0.0128828115465025i</v>
      </c>
      <c r="D2035" s="208" t="str">
        <f t="shared" si="1019"/>
        <v>-5.95702217081575+0.0987682218565192i</v>
      </c>
      <c r="E2035" t="str">
        <f t="shared" si="1020"/>
        <v>2870</v>
      </c>
      <c r="F2035" t="str">
        <f t="shared" si="1021"/>
        <v>0.777000777000777</v>
      </c>
      <c r="G2035" t="str">
        <f t="shared" si="1016"/>
        <v>0.777000777000777</v>
      </c>
      <c r="H2035" t="str">
        <f t="shared" si="1022"/>
        <v>8.69884966540188+1.87156217826935i</v>
      </c>
      <c r="I2035" t="str">
        <f t="shared" si="1023"/>
        <v>746.520954309275i</v>
      </c>
      <c r="J2035" t="str">
        <f t="shared" si="1017"/>
        <v>-475.6865982882+161.455163130956i</v>
      </c>
      <c r="K2035" t="str">
        <f t="shared" si="1024"/>
        <v>0.477637437262164-1.40723729944793i</v>
      </c>
      <c r="L2035" t="str">
        <f t="shared" si="1025"/>
        <v>0.0394878131048859-0.0977070112732079i</v>
      </c>
      <c r="M2035" t="str">
        <f t="shared" si="1026"/>
        <v>0.51712525036705-1.50494431072114i</v>
      </c>
      <c r="N2035" t="str">
        <f t="shared" si="1027"/>
        <v>-0.843076337623526i</v>
      </c>
      <c r="O2035" t="str">
        <f t="shared" si="1028"/>
        <v>0.665168897425897-0.74669293414175i</v>
      </c>
      <c r="P2035" t="str">
        <f t="shared" si="1029"/>
        <v>0.334831102574103+0.74669293414175i</v>
      </c>
      <c r="Q2035" t="str">
        <f t="shared" si="1030"/>
        <v>-0.334831102574103+0.096383403481776i</v>
      </c>
      <c r="R2035" t="str">
        <f t="shared" si="1031"/>
        <v>-0.330663283987868-2.32524213214827i</v>
      </c>
      <c r="S2035" t="str">
        <f t="shared" si="1032"/>
        <v>0.0874468784435566i</v>
      </c>
      <c r="T2035" t="str">
        <f t="shared" si="1033"/>
        <v>0.203335166081806-0.0289154720006343i</v>
      </c>
      <c r="U2035" t="str">
        <f t="shared" si="1034"/>
        <v>0.0001-837.216954718018i</v>
      </c>
      <c r="V2035" t="str">
        <f t="shared" si="1035"/>
        <v>0.00002-0.0134287130955626i</v>
      </c>
      <c r="W2035" t="str">
        <f t="shared" si="1036"/>
        <v>0.0000199993584529565-0.0134284977068965i</v>
      </c>
      <c r="X2035" t="str">
        <f t="shared" si="1037"/>
        <v>0.000659557368886627-0.0133960540549763i</v>
      </c>
      <c r="Y2035" t="str">
        <f t="shared" si="1038"/>
        <v>0.009+1.19443352689484i</v>
      </c>
      <c r="Z2035" t="str">
        <f t="shared" si="1039"/>
        <v>-0.136047475862582-0.00781418628693902i</v>
      </c>
      <c r="AA2035" t="str">
        <f t="shared" si="1040"/>
        <v>0.0830963727135162-10.159878582826i</v>
      </c>
      <c r="AB2035" t="str">
        <f t="shared" si="1041"/>
        <v>1.38432006727475-0.196858560752324i</v>
      </c>
      <c r="AC2035" t="str">
        <f t="shared" si="1042"/>
        <v>1.41960569035662-2.18512514197818i</v>
      </c>
      <c r="AD2035" t="str">
        <f t="shared" si="1043"/>
        <v>0.352773316605168+0.404334306828866i</v>
      </c>
      <c r="AE2035" t="str">
        <f t="shared" si="1044"/>
        <v>-0.0448343756800435-0.0577652982617282i</v>
      </c>
      <c r="AF2035" t="str">
        <f t="shared" si="1045"/>
        <v>-14.6558718362176-1.77279395641283i</v>
      </c>
      <c r="AG2035" t="str">
        <f t="shared" si="1046"/>
        <v>1.01497703196305-0.0128529379659438i</v>
      </c>
      <c r="AH2035" t="str">
        <f t="shared" si="1047"/>
        <v>0.534856035928851+0.919190641975397i</v>
      </c>
      <c r="AI2035">
        <f t="shared" si="1048"/>
        <v>0.53455852559380368</v>
      </c>
      <c r="AJ2035">
        <f t="shared" si="1049"/>
        <v>59.805852710640451</v>
      </c>
      <c r="AK2035"/>
      <c r="AL2035"/>
      <c r="AM2035"/>
      <c r="AN2035"/>
    </row>
    <row r="2036" spans="1:40" x14ac:dyDescent="0.25">
      <c r="A2036"/>
      <c r="B2036">
        <f t="shared" si="1050"/>
        <v>190200</v>
      </c>
      <c r="C2036" s="237" t="str">
        <f t="shared" si="1018"/>
        <v>-2.11262152826961E-06+0.0128760382495242i</v>
      </c>
      <c r="D2036" s="208" t="str">
        <f t="shared" si="1019"/>
        <v>-5.95702215377101+0.0987162932463522i</v>
      </c>
      <c r="E2036" t="str">
        <f t="shared" si="1020"/>
        <v>2870</v>
      </c>
      <c r="F2036" t="str">
        <f t="shared" si="1021"/>
        <v>0.777000777000777</v>
      </c>
      <c r="G2036" t="str">
        <f t="shared" si="1016"/>
        <v>0.777000777000777</v>
      </c>
      <c r="H2036" t="str">
        <f t="shared" si="1022"/>
        <v>8.69928374398483+1.87067907768085i</v>
      </c>
      <c r="I2036" t="str">
        <f t="shared" si="1023"/>
        <v>746.913653390973i</v>
      </c>
      <c r="J2036" t="str">
        <f t="shared" si="1017"/>
        <v>-476.188241608707+161.540094831709i</v>
      </c>
      <c r="K2036" t="str">
        <f t="shared" si="1024"/>
        <v>0.477185250860647-1.40664771656639i</v>
      </c>
      <c r="L2036" t="str">
        <f t="shared" si="1025"/>
        <v>0.0394521246018172-0.0976700563564073i</v>
      </c>
      <c r="M2036" t="str">
        <f t="shared" si="1026"/>
        <v>0.516637375462464-1.5043177729228i</v>
      </c>
      <c r="N2036" t="str">
        <f t="shared" si="1027"/>
        <v>-0.843519828595448i</v>
      </c>
      <c r="O2036" t="str">
        <f t="shared" si="1028"/>
        <v>0.664837680447544-0.746987857101526i</v>
      </c>
      <c r="P2036" t="str">
        <f t="shared" si="1029"/>
        <v>0.335162319552456+0.746987857101526i</v>
      </c>
      <c r="Q2036" t="str">
        <f t="shared" si="1030"/>
        <v>-0.335162319552456+0.096531971493922i</v>
      </c>
      <c r="R2036" t="str">
        <f t="shared" si="1031"/>
        <v>-0.330660434163278-2.32396995505468i</v>
      </c>
      <c r="S2036" t="str">
        <f t="shared" si="1032"/>
        <v>0.0874928789056522i</v>
      </c>
      <c r="T2036" t="str">
        <f t="shared" si="1033"/>
        <v>0.203330821857973-0.0289304333251381i</v>
      </c>
      <c r="U2036" t="str">
        <f t="shared" si="1034"/>
        <v>0.0001-836.776777559911i</v>
      </c>
      <c r="V2036" t="str">
        <f t="shared" si="1035"/>
        <v>0.00002-0.0134216527837353i</v>
      </c>
      <c r="W2036" t="str">
        <f t="shared" si="1036"/>
        <v>0.0000199993584529565-0.0134214375083129i</v>
      </c>
      <c r="X2036" t="str">
        <f t="shared" si="1037"/>
        <v>0.000658886560519476-0.0133890429231899i</v>
      </c>
      <c r="Y2036" t="str">
        <f t="shared" si="1038"/>
        <v>0.009+1.19506184542556i</v>
      </c>
      <c r="Z2036" t="str">
        <f t="shared" si="1039"/>
        <v>-0.135903235574803-0.00780191660697869i</v>
      </c>
      <c r="AA2036" t="str">
        <f t="shared" si="1040"/>
        <v>0.0830012850543898-10.1544169203126i</v>
      </c>
      <c r="AB2036" t="str">
        <f t="shared" si="1041"/>
        <v>1.3842904914943-0.196960418498541i</v>
      </c>
      <c r="AC2036" t="str">
        <f t="shared" si="1042"/>
        <v>1.41888514829359-2.18416990292599i</v>
      </c>
      <c r="AD2036" t="str">
        <f t="shared" si="1043"/>
        <v>0.352948570029518+0.404500128943446i</v>
      </c>
      <c r="AE2036" t="str">
        <f t="shared" si="1044"/>
        <v>-0.0448109763849826-0.057726551623762i</v>
      </c>
      <c r="AF2036" t="str">
        <f t="shared" si="1045"/>
        <v>-14.6563058977558-1.7719627844345i</v>
      </c>
      <c r="AG2036" t="str">
        <f t="shared" si="1046"/>
        <v>1.01497506446131-0.0128524947016233i</v>
      </c>
      <c r="AH2036" t="str">
        <f t="shared" si="1047"/>
        <v>0.534661475608303+0.918577360110868i</v>
      </c>
      <c r="AI2036">
        <f t="shared" si="1048"/>
        <v>0.5294285326447582</v>
      </c>
      <c r="AJ2036">
        <f t="shared" si="1049"/>
        <v>59.798290785517736</v>
      </c>
      <c r="AK2036"/>
      <c r="AL2036"/>
      <c r="AM2036"/>
      <c r="AN2036"/>
    </row>
    <row r="2037" spans="1:40" x14ac:dyDescent="0.25">
      <c r="A2037"/>
      <c r="B2037">
        <f t="shared" si="1050"/>
        <v>190300</v>
      </c>
      <c r="C2037" s="237" t="str">
        <f t="shared" si="1018"/>
        <v>-2.11040180531126E-06+0.0128692720710918i</v>
      </c>
      <c r="D2037" s="208" t="str">
        <f t="shared" si="1019"/>
        <v>-5.95702213675313+0.0986644192117038i</v>
      </c>
      <c r="E2037" t="str">
        <f t="shared" si="1020"/>
        <v>2870</v>
      </c>
      <c r="F2037" t="str">
        <f t="shared" si="1021"/>
        <v>0.777000777000777</v>
      </c>
      <c r="G2037" t="str">
        <f t="shared" si="1016"/>
        <v>0.777000777000777</v>
      </c>
      <c r="H2037" t="str">
        <f t="shared" si="1022"/>
        <v>8.69971718516253+1.86979675712716i</v>
      </c>
      <c r="I2037" t="str">
        <f t="shared" si="1023"/>
        <v>747.306352472672i</v>
      </c>
      <c r="J2037" t="str">
        <f t="shared" si="1017"/>
        <v>-476.690148743739+161.625026532461i</v>
      </c>
      <c r="K2037" t="str">
        <f t="shared" si="1024"/>
        <v>0.476733682697583-1.40605854793545i</v>
      </c>
      <c r="L2037" t="str">
        <f t="shared" si="1025"/>
        <v>0.0394164818321992-0.0976331218146687i</v>
      </c>
      <c r="M2037" t="str">
        <f t="shared" si="1026"/>
        <v>0.516150164529782-1.50369166975012i</v>
      </c>
      <c r="N2037" t="str">
        <f t="shared" si="1027"/>
        <v>-0.84396331956737i</v>
      </c>
      <c r="O2037" t="str">
        <f t="shared" si="1028"/>
        <v>0.664506332706097-0.747282633140564i</v>
      </c>
      <c r="P2037" t="str">
        <f t="shared" si="1029"/>
        <v>0.335493667293903+0.747282633140564i</v>
      </c>
      <c r="Q2037" t="str">
        <f t="shared" si="1030"/>
        <v>-0.335493667293903+0.0966806864268061i</v>
      </c>
      <c r="R2037" t="str">
        <f t="shared" si="1031"/>
        <v>-0.330657582754897-2.32269908847754i</v>
      </c>
      <c r="S2037" t="str">
        <f t="shared" si="1032"/>
        <v>0.0875388793677476i</v>
      </c>
      <c r="T2037" t="str">
        <f t="shared" si="1033"/>
        <v>0.203326475313813-0.0289453942488119i</v>
      </c>
      <c r="U2037" t="str">
        <f t="shared" si="1034"/>
        <v>0.0001-836.337063015737i</v>
      </c>
      <c r="V2037" t="str">
        <f t="shared" si="1035"/>
        <v>0.00002-0.013414599892099i</v>
      </c>
      <c r="W2037" t="str">
        <f t="shared" si="1036"/>
        <v>0.0000199993584529566-0.0134143847298014i</v>
      </c>
      <c r="X2037" t="str">
        <f t="shared" si="1037"/>
        <v>0.000658216806175982-0.0133820391096391i</v>
      </c>
      <c r="Y2037" t="str">
        <f t="shared" si="1038"/>
        <v>0.009+1.19569016395628i</v>
      </c>
      <c r="Z2037" t="str">
        <f t="shared" si="1039"/>
        <v>-0.135759225189786-0.00778967302252771i</v>
      </c>
      <c r="AA2037" t="str">
        <f t="shared" si="1040"/>
        <v>0.0829063637978171-10.1489611888781i</v>
      </c>
      <c r="AB2037" t="str">
        <f t="shared" si="1041"/>
        <v>1.38426089991691-0.197062273515878i</v>
      </c>
      <c r="AC2037" t="str">
        <f t="shared" si="1042"/>
        <v>1.41816559213641-2.1832153088637i</v>
      </c>
      <c r="AD2037" t="str">
        <f t="shared" si="1043"/>
        <v>0.353123896966248+0.404665877841465i</v>
      </c>
      <c r="AE2037" t="str">
        <f t="shared" si="1044"/>
        <v>-0.0447876117763763-0.0576878457303095i</v>
      </c>
      <c r="AF2037" t="str">
        <f t="shared" si="1045"/>
        <v>-14.6567393219157-1.77113233791546i</v>
      </c>
      <c r="AG2037" t="str">
        <f t="shared" si="1046"/>
        <v>1.01497309651514-0.0128520546822612i</v>
      </c>
      <c r="AH2037" t="str">
        <f t="shared" si="1047"/>
        <v>0.534467179985824+0.917964731369932i</v>
      </c>
      <c r="AI2037">
        <f t="shared" si="1048"/>
        <v>0.52430136406682992</v>
      </c>
      <c r="AJ2037">
        <f t="shared" si="1049"/>
        <v>59.790725307508175</v>
      </c>
      <c r="AK2037"/>
      <c r="AL2037"/>
      <c r="AM2037"/>
      <c r="AN2037"/>
    </row>
    <row r="2038" spans="1:40" x14ac:dyDescent="0.25">
      <c r="A2038"/>
      <c r="B2038">
        <f t="shared" si="1050"/>
        <v>190400</v>
      </c>
      <c r="C2038" s="237" t="str">
        <f t="shared" si="1018"/>
        <v>-0.0000021081855788969+0.0128625129999892i</v>
      </c>
      <c r="D2038" s="208" t="str">
        <f t="shared" si="1019"/>
        <v>-5.95702211976206+0.0986125996665839i</v>
      </c>
      <c r="E2038" t="str">
        <f t="shared" si="1020"/>
        <v>2870</v>
      </c>
      <c r="F2038" t="str">
        <f t="shared" si="1021"/>
        <v>0.777000777000777</v>
      </c>
      <c r="G2038" t="str">
        <f t="shared" si="1016"/>
        <v>0.777000777000777</v>
      </c>
      <c r="H2038" t="str">
        <f t="shared" si="1022"/>
        <v>8.70014999015872+1.86891521566335i</v>
      </c>
      <c r="I2038" t="str">
        <f t="shared" si="1023"/>
        <v>747.699051554371i</v>
      </c>
      <c r="J2038" t="str">
        <f t="shared" si="1017"/>
        <v>-477.192319693297+161.709958233214i</v>
      </c>
      <c r="K2038" t="str">
        <f t="shared" si="1024"/>
        <v>0.476282731692707-1.40546979326114i</v>
      </c>
      <c r="L2038" t="str">
        <f t="shared" si="1025"/>
        <v>0.0393808847229223-0.0975962076453886i</v>
      </c>
      <c r="M2038" t="str">
        <f t="shared" si="1026"/>
        <v>0.515663616415629-1.50306600090653i</v>
      </c>
      <c r="N2038" t="str">
        <f t="shared" si="1027"/>
        <v>-0.844406810539292i</v>
      </c>
      <c r="O2038" t="str">
        <f t="shared" si="1028"/>
        <v>0.664174854266728-0.747577262200885i</v>
      </c>
      <c r="P2038" t="str">
        <f t="shared" si="1029"/>
        <v>0.335825145733272+0.747577262200885i</v>
      </c>
      <c r="Q2038" t="str">
        <f t="shared" si="1030"/>
        <v>-0.335825145733272+0.096829548338407i</v>
      </c>
      <c r="R2038" t="str">
        <f t="shared" si="1031"/>
        <v>-0.330654729762578-2.32142953035132i</v>
      </c>
      <c r="S2038" t="str">
        <f t="shared" si="1032"/>
        <v>0.0875848798298432i</v>
      </c>
      <c r="T2038" t="str">
        <f t="shared" si="1033"/>
        <v>0.20332212644927-0.0289603547714247i</v>
      </c>
      <c r="U2038" t="str">
        <f t="shared" si="1034"/>
        <v>0.0001-835.897810356595i</v>
      </c>
      <c r="V2038" t="str">
        <f t="shared" si="1035"/>
        <v>0.00002-0.0134075544089624i</v>
      </c>
      <c r="W2038" t="str">
        <f t="shared" si="1036"/>
        <v>0.0000199993584529565-0.0134073393596708i</v>
      </c>
      <c r="X2038" t="str">
        <f t="shared" si="1037"/>
        <v>0.000657548103650773-0.0133750426028982i</v>
      </c>
      <c r="Y2038" t="str">
        <f t="shared" si="1038"/>
        <v>0.009+1.19631848248699i</v>
      </c>
      <c r="Z2038" t="str">
        <f t="shared" si="1039"/>
        <v>-0.135615444217884-0.00777745546384106i</v>
      </c>
      <c r="AA2038" t="str">
        <f t="shared" si="1040"/>
        <v>0.0828116085499485-10.1435113787711i</v>
      </c>
      <c r="AB2038" t="str">
        <f t="shared" si="1041"/>
        <v>1.38423129254219-0.197164125802765i</v>
      </c>
      <c r="AC2038" t="str">
        <f t="shared" si="1042"/>
        <v>1.41744702017539-2.18226135934995i</v>
      </c>
      <c r="AD2038" t="str">
        <f t="shared" si="1043"/>
        <v>0.35329929738689+0.404831553491945i</v>
      </c>
      <c r="AE2038" t="str">
        <f t="shared" si="1044"/>
        <v>-0.0447642817793481-0.057649180511059i</v>
      </c>
      <c r="AF2038" t="str">
        <f t="shared" si="1045"/>
        <v>-14.6571721099208-1.77030261599677i</v>
      </c>
      <c r="AG2038" t="str">
        <f t="shared" si="1046"/>
        <v>1.01497112812386-0.0128516179014899i</v>
      </c>
      <c r="AH2038" t="str">
        <f t="shared" si="1047"/>
        <v>0.534273148505442+0.917352754619119i</v>
      </c>
      <c r="AI2038">
        <f t="shared" si="1048"/>
        <v>0.51917701629573865</v>
      </c>
      <c r="AJ2038">
        <f t="shared" si="1049"/>
        <v>59.783156280635069</v>
      </c>
      <c r="AK2038"/>
      <c r="AL2038"/>
      <c r="AM2038"/>
      <c r="AN2038"/>
    </row>
    <row r="2039" spans="1:40" x14ac:dyDescent="0.25">
      <c r="A2039"/>
      <c r="B2039">
        <f t="shared" si="1050"/>
        <v>190500</v>
      </c>
      <c r="C2039" s="237" t="str">
        <f t="shared" si="1018"/>
        <v>-0.0000021059728416866+0.0128557610250235i</v>
      </c>
      <c r="D2039" s="208" t="str">
        <f t="shared" si="1019"/>
        <v>-5.95702210279775+0.0985608345251802i</v>
      </c>
      <c r="E2039" t="str">
        <f t="shared" si="1020"/>
        <v>2870</v>
      </c>
      <c r="F2039" t="str">
        <f t="shared" si="1021"/>
        <v>0.777000777000777</v>
      </c>
      <c r="G2039" t="str">
        <f t="shared" si="1016"/>
        <v>0.777000777000777</v>
      </c>
      <c r="H2039" t="str">
        <f t="shared" si="1022"/>
        <v>8.70058216019421+1.86803445234583i</v>
      </c>
      <c r="I2039" t="str">
        <f t="shared" si="1023"/>
        <v>748.091750636069i</v>
      </c>
      <c r="J2039" t="str">
        <f t="shared" si="1017"/>
        <v>-477.69475445738+161.794889933967i</v>
      </c>
      <c r="K2039" t="str">
        <f t="shared" si="1024"/>
        <v>0.475832396767994-1.40488145224934i</v>
      </c>
      <c r="L2039" t="str">
        <f t="shared" si="1025"/>
        <v>0.0393453332010112-0.0975593138459153i</v>
      </c>
      <c r="M2039" t="str">
        <f t="shared" si="1026"/>
        <v>0.515177729969005-1.50244076609526i</v>
      </c>
      <c r="N2039" t="str">
        <f t="shared" si="1027"/>
        <v>-0.844850301511214i</v>
      </c>
      <c r="O2039" t="str">
        <f t="shared" si="1028"/>
        <v>0.663843245194633-0.747871744224542i</v>
      </c>
      <c r="P2039" t="str">
        <f t="shared" si="1029"/>
        <v>0.336156754805367+0.747871744224542i</v>
      </c>
      <c r="Q2039" t="str">
        <f t="shared" si="1030"/>
        <v>-0.336156754805367+0.096978557286672i</v>
      </c>
      <c r="R2039" t="str">
        <f t="shared" si="1031"/>
        <v>-0.330651875186195-2.32016127861483i</v>
      </c>
      <c r="S2039" t="str">
        <f t="shared" si="1032"/>
        <v>0.0876308802919388i</v>
      </c>
      <c r="T2039" t="str">
        <f t="shared" si="1033"/>
        <v>0.203317775264288-0.0289753148927465i</v>
      </c>
      <c r="U2039" t="str">
        <f t="shared" si="1034"/>
        <v>0.0001-835.459018855094i</v>
      </c>
      <c r="V2039" t="str">
        <f t="shared" si="1035"/>
        <v>0.00002-0.0134005163226585i</v>
      </c>
      <c r="W2039" t="str">
        <f t="shared" si="1036"/>
        <v>0.0000199993584529565-0.013400301386254i</v>
      </c>
      <c r="X2039" t="str">
        <f t="shared" si="1037"/>
        <v>0.000656880450744191-0.0133680533915649i</v>
      </c>
      <c r="Y2039" t="str">
        <f t="shared" si="1038"/>
        <v>0.009+1.19694680101771i</v>
      </c>
      <c r="Z2039" t="str">
        <f t="shared" si="1039"/>
        <v>-0.13547189217075-0.00776526386139739i</v>
      </c>
      <c r="AA2039" t="str">
        <f t="shared" si="1040"/>
        <v>0.0827170189181062-10.1380674802613i</v>
      </c>
      <c r="AB2039" t="str">
        <f t="shared" si="1041"/>
        <v>1.38420166936975-0.197265975357634i</v>
      </c>
      <c r="AC2039" t="str">
        <f t="shared" si="1042"/>
        <v>1.41672943070436-2.18130805394309i</v>
      </c>
      <c r="AD2039" t="str">
        <f t="shared" si="1043"/>
        <v>0.35347477126297+0.404997155863918i</v>
      </c>
      <c r="AE2039" t="str">
        <f t="shared" si="1044"/>
        <v>-0.0447409863192187-0.0576105558958611i</v>
      </c>
      <c r="AF2039" t="str">
        <f t="shared" si="1045"/>
        <v>-14.657604262992-1.76947361782065i</v>
      </c>
      <c r="AG2039" t="str">
        <f t="shared" si="1046"/>
        <v>1.01496915928679-0.0128511843529546i</v>
      </c>
      <c r="AH2039" t="str">
        <f t="shared" si="1047"/>
        <v>0.53407938061259+0.916741428727587i</v>
      </c>
      <c r="AI2039">
        <f t="shared" si="1048"/>
        <v>0.51405548577332172</v>
      </c>
      <c r="AJ2039">
        <f t="shared" si="1049"/>
        <v>59.775583708915228</v>
      </c>
      <c r="AK2039"/>
      <c r="AL2039"/>
      <c r="AM2039"/>
      <c r="AN2039"/>
    </row>
    <row r="2040" spans="1:40" x14ac:dyDescent="0.25">
      <c r="A2040"/>
      <c r="B2040">
        <f t="shared" si="1050"/>
        <v>190600</v>
      </c>
      <c r="C2040" s="237" t="str">
        <f t="shared" si="1018"/>
        <v>-2.10376358635977E-06+0.0128490161350259i</v>
      </c>
      <c r="D2040" s="208" t="str">
        <f t="shared" si="1019"/>
        <v>-5.95702208586012+0.0985091237018653i</v>
      </c>
      <c r="E2040" t="str">
        <f t="shared" si="1020"/>
        <v>2870</v>
      </c>
      <c r="F2040" t="str">
        <f t="shared" si="1021"/>
        <v>0.777000777000777</v>
      </c>
      <c r="G2040" t="str">
        <f t="shared" si="1016"/>
        <v>0.777000777000777</v>
      </c>
      <c r="H2040" t="str">
        <f t="shared" si="1022"/>
        <v>8.70101369648692+1.86715446623231i</v>
      </c>
      <c r="I2040" t="str">
        <f t="shared" si="1023"/>
        <v>748.484449717768i</v>
      </c>
      <c r="J2040" t="str">
        <f t="shared" si="1017"/>
        <v>-478.197453035989+161.87982163472i</v>
      </c>
      <c r="K2040" t="str">
        <f t="shared" si="1024"/>
        <v>0.47538267684766-1.40429352460582i</v>
      </c>
      <c r="L2040" t="str">
        <f t="shared" si="1025"/>
        <v>0.0393098271936236-0.0975224404135483i</v>
      </c>
      <c r="M2040" t="str">
        <f t="shared" si="1026"/>
        <v>0.514692504041284-1.50181596501937i</v>
      </c>
      <c r="N2040" t="str">
        <f t="shared" si="1027"/>
        <v>-0.845293792483135i</v>
      </c>
      <c r="O2040" t="str">
        <f t="shared" si="1028"/>
        <v>0.663511505555035-0.748166079153613i</v>
      </c>
      <c r="P2040" t="str">
        <f t="shared" si="1029"/>
        <v>0.336488494444965+0.748166079153613i</v>
      </c>
      <c r="Q2040" t="str">
        <f t="shared" si="1030"/>
        <v>-0.336488494444965+0.097127713329522i</v>
      </c>
      <c r="R2040" t="str">
        <f t="shared" si="1031"/>
        <v>-0.330649019025604-2.3188943312112i</v>
      </c>
      <c r="S2040" t="str">
        <f t="shared" si="1032"/>
        <v>0.0876768807540342i</v>
      </c>
      <c r="T2040" t="str">
        <f t="shared" si="1033"/>
        <v>0.20331342175881-0.0289902746125463i</v>
      </c>
      <c r="U2040" t="str">
        <f t="shared" si="1034"/>
        <v>0.0001-835.020687785389i</v>
      </c>
      <c r="V2040" t="str">
        <f t="shared" si="1035"/>
        <v>0.00002-0.0133934856215448i</v>
      </c>
      <c r="W2040" t="str">
        <f t="shared" si="1036"/>
        <v>0.0000199993584529565-0.0133932707979093i</v>
      </c>
      <c r="X2040" t="str">
        <f t="shared" si="1037"/>
        <v>0.000656213845262409-0.0133610714642614i</v>
      </c>
      <c r="Y2040" t="str">
        <f t="shared" si="1038"/>
        <v>0.009+1.19757511954843i</v>
      </c>
      <c r="Z2040" t="str">
        <f t="shared" si="1039"/>
        <v>-0.135328568561353-0.0077530981459004i</v>
      </c>
      <c r="AA2040" t="str">
        <f t="shared" si="1040"/>
        <v>0.0826225945107935-10.1326294836405i</v>
      </c>
      <c r="AB2040" t="str">
        <f t="shared" si="1041"/>
        <v>1.38417203039922-0.197367822178912i</v>
      </c>
      <c r="AC2040" t="str">
        <f t="shared" si="1042"/>
        <v>1.41601282202069-2.18035539220126i</v>
      </c>
      <c r="AD2040" t="str">
        <f t="shared" si="1043"/>
        <v>0.353650318565994+0.405162684926425i</v>
      </c>
      <c r="AE2040" t="str">
        <f t="shared" si="1044"/>
        <v>-0.0447177253215115-0.0575719718147388i</v>
      </c>
      <c r="AF2040" t="str">
        <f t="shared" si="1045"/>
        <v>-14.658035782347-1.76864534253044i</v>
      </c>
      <c r="AG2040" t="str">
        <f t="shared" si="1046"/>
        <v>1.01496719000325-0.0128507540303145i</v>
      </c>
      <c r="AH2040" t="str">
        <f t="shared" si="1047"/>
        <v>0.533885875754137+0.916130752567242i</v>
      </c>
      <c r="AI2040">
        <f t="shared" si="1048"/>
        <v>0.50893676894859796</v>
      </c>
      <c r="AJ2040">
        <f t="shared" si="1049"/>
        <v>59.76800759636091</v>
      </c>
      <c r="AK2040"/>
      <c r="AL2040"/>
      <c r="AM2040"/>
      <c r="AN2040"/>
    </row>
    <row r="2041" spans="1:40" x14ac:dyDescent="0.25">
      <c r="A2041"/>
      <c r="B2041">
        <f t="shared" si="1050"/>
        <v>190700</v>
      </c>
      <c r="C2041" s="237" t="str">
        <f t="shared" si="1018"/>
        <v>-2.10155780561493E-06+0.0128422783188504i</v>
      </c>
      <c r="D2041" s="208" t="str">
        <f t="shared" si="1019"/>
        <v>-5.95702206894914+0.0984574671111864i</v>
      </c>
      <c r="E2041" t="str">
        <f t="shared" si="1020"/>
        <v>2870</v>
      </c>
      <c r="F2041" t="str">
        <f t="shared" si="1021"/>
        <v>0.777000777000777</v>
      </c>
      <c r="G2041" t="str">
        <f t="shared" si="1016"/>
        <v>0.777000777000777</v>
      </c>
      <c r="H2041" t="str">
        <f t="shared" si="1022"/>
        <v>8.70144460025199+1.86627525638183i</v>
      </c>
      <c r="I2041" t="str">
        <f t="shared" si="1023"/>
        <v>748.877148799467i</v>
      </c>
      <c r="J2041" t="str">
        <f t="shared" si="1017"/>
        <v>-478.700415429124+161.964753335472i</v>
      </c>
      <c r="K2041" t="str">
        <f t="shared" si="1024"/>
        <v>0.474933570858151-1.40370601003621i</v>
      </c>
      <c r="L2041" t="str">
        <f t="shared" si="1025"/>
        <v>0.0392743666280516-0.09748558734554i</v>
      </c>
      <c r="M2041" t="str">
        <f t="shared" si="1026"/>
        <v>0.514207937486203-1.50119159738175i</v>
      </c>
      <c r="N2041" t="str">
        <f t="shared" si="1027"/>
        <v>-0.845737283455057i</v>
      </c>
      <c r="O2041" t="str">
        <f t="shared" si="1028"/>
        <v>0.663179635413181-0.748460266930209i</v>
      </c>
      <c r="P2041" t="str">
        <f t="shared" si="1029"/>
        <v>0.336820364586819+0.748460266930209i</v>
      </c>
      <c r="Q2041" t="str">
        <f t="shared" si="1030"/>
        <v>-0.336820364586819+0.0972770165248481i</v>
      </c>
      <c r="R2041" t="str">
        <f t="shared" si="1031"/>
        <v>-0.33064616128067-2.31762868608787i</v>
      </c>
      <c r="S2041" t="str">
        <f t="shared" si="1032"/>
        <v>0.0877228812161298i</v>
      </c>
      <c r="T2041" t="str">
        <f t="shared" si="1033"/>
        <v>0.203309065932781-0.0290052339305935i</v>
      </c>
      <c r="U2041" t="str">
        <f t="shared" si="1034"/>
        <v>0.0001-834.582816423151i</v>
      </c>
      <c r="V2041" t="str">
        <f t="shared" si="1035"/>
        <v>0.00002-0.0133864622940034i</v>
      </c>
      <c r="W2041" t="str">
        <f t="shared" si="1036"/>
        <v>0.0000199993584529565-0.0133862475830184i</v>
      </c>
      <c r="X2041" t="str">
        <f t="shared" si="1037"/>
        <v>0.000655548285017229-0.0133540968096325i</v>
      </c>
      <c r="Y2041" t="str">
        <f t="shared" si="1038"/>
        <v>0.009+1.19820343807915i</v>
      </c>
      <c r="Z2041" t="str">
        <f t="shared" si="1039"/>
        <v>-0.135185472903948-0.00774095824827518i</v>
      </c>
      <c r="AA2041" t="str">
        <f t="shared" si="1040"/>
        <v>0.0825283349376747-10.1271973792216i</v>
      </c>
      <c r="AB2041" t="str">
        <f t="shared" si="1041"/>
        <v>1.38414237563021-0.197469666265032i</v>
      </c>
      <c r="AC2041" t="str">
        <f t="shared" si="1042"/>
        <v>1.41529719242522-2.17940337368232i</v>
      </c>
      <c r="AD2041" t="str">
        <f t="shared" si="1043"/>
        <v>0.353825939267458+0.405328140648517i</v>
      </c>
      <c r="AE2041" t="str">
        <f t="shared" si="1044"/>
        <v>-0.0446944987119437-0.0575334281978739i</v>
      </c>
      <c r="AF2041" t="str">
        <f t="shared" si="1045"/>
        <v>-14.6584666692011-1.76781778927064i</v>
      </c>
      <c r="AG2041" t="str">
        <f t="shared" si="1046"/>
        <v>1.01496522027256-0.0128503269272421i</v>
      </c>
      <c r="AH2041" t="str">
        <f t="shared" si="1047"/>
        <v>0.533692633378325+0.915520725012582i</v>
      </c>
      <c r="AI2041">
        <f t="shared" si="1048"/>
        <v>0.50382086227644263</v>
      </c>
      <c r="AJ2041">
        <f t="shared" si="1049"/>
        <v>59.760427946978453</v>
      </c>
      <c r="AK2041"/>
      <c r="AL2041"/>
      <c r="AM2041"/>
      <c r="AN2041"/>
    </row>
    <row r="2042" spans="1:40" x14ac:dyDescent="0.25">
      <c r="A2042"/>
      <c r="B2042">
        <f t="shared" si="1050"/>
        <v>190800</v>
      </c>
      <c r="C2042" s="237" t="str">
        <f t="shared" si="1018"/>
        <v>-2.09935549216975E-06+0.0128355475653747i</v>
      </c>
      <c r="D2042" s="208" t="str">
        <f t="shared" si="1019"/>
        <v>-5.95702205206473+0.0984058646678727i</v>
      </c>
      <c r="E2042" t="str">
        <f t="shared" si="1020"/>
        <v>2870</v>
      </c>
      <c r="F2042" t="str">
        <f t="shared" si="1021"/>
        <v>0.777000777000777</v>
      </c>
      <c r="G2042" t="str">
        <f t="shared" si="1016"/>
        <v>0.777000777000777</v>
      </c>
      <c r="H2042" t="str">
        <f t="shared" si="1022"/>
        <v>8.70187487270163+1.86539682185475i</v>
      </c>
      <c r="I2042" t="str">
        <f t="shared" si="1023"/>
        <v>749.269847881166i</v>
      </c>
      <c r="J2042" t="str">
        <f t="shared" si="1017"/>
        <v>-479.203641636784+162.049685036225i</v>
      </c>
      <c r="K2042" t="str">
        <f t="shared" si="1024"/>
        <v>0.474485077728151-1.40311890824604i</v>
      </c>
      <c r="L2042" t="str">
        <f t="shared" si="1025"/>
        <v>0.0392389514317198-0.0974487546390939i</v>
      </c>
      <c r="M2042" t="str">
        <f t="shared" si="1026"/>
        <v>0.513724029159871-1.50056766288513i</v>
      </c>
      <c r="N2042" t="str">
        <f t="shared" si="1027"/>
        <v>-0.846180774426979i</v>
      </c>
      <c r="O2042" t="str">
        <f t="shared" si="1028"/>
        <v>0.662847634834346-0.748754307496467i</v>
      </c>
      <c r="P2042" t="str">
        <f t="shared" si="1029"/>
        <v>0.337152365165654+0.748754307496467i</v>
      </c>
      <c r="Q2042" t="str">
        <f t="shared" si="1030"/>
        <v>-0.337152365165654+0.097426466930512i</v>
      </c>
      <c r="R2042" t="str">
        <f t="shared" si="1031"/>
        <v>-0.330643301951252-2.3163643411966i</v>
      </c>
      <c r="S2042" t="str">
        <f t="shared" si="1032"/>
        <v>0.0877688816782252i</v>
      </c>
      <c r="T2042" t="str">
        <f t="shared" si="1033"/>
        <v>0.203304707786144-0.0290201928466571i</v>
      </c>
      <c r="U2042" t="str">
        <f t="shared" si="1034"/>
        <v>0.0001-834.14540404557i</v>
      </c>
      <c r="V2042" t="str">
        <f t="shared" si="1035"/>
        <v>0.00002-0.0133794463284405i</v>
      </c>
      <c r="W2042" t="str">
        <f t="shared" si="1036"/>
        <v>0.0000199993584529565-0.0133792317299879i</v>
      </c>
      <c r="X2042" t="str">
        <f t="shared" si="1037"/>
        <v>0.000654883767826214-0.0133471294163471i</v>
      </c>
      <c r="Y2042" t="str">
        <f t="shared" si="1038"/>
        <v>0.009+1.19883175660986i</v>
      </c>
      <c r="Z2042" t="str">
        <f t="shared" si="1039"/>
        <v>-0.13504260471409-0.00772884409966962i</v>
      </c>
      <c r="AA2042" t="str">
        <f t="shared" si="1040"/>
        <v>0.0824342398095836-10.1217711573391i</v>
      </c>
      <c r="AB2042" t="str">
        <f t="shared" si="1041"/>
        <v>1.38411270506234-0.197571507614418i</v>
      </c>
      <c r="AC2042" t="str">
        <f t="shared" si="1042"/>
        <v>1.41458254022234-2.17845199794388i</v>
      </c>
      <c r="AD2042" t="str">
        <f t="shared" si="1043"/>
        <v>0.354001633338845+0.40549352299925i</v>
      </c>
      <c r="AE2042" t="str">
        <f t="shared" si="1044"/>
        <v>-0.0446713064164328-0.0574949249756158i</v>
      </c>
      <c r="AF2042" t="str">
        <f t="shared" si="1045"/>
        <v>-14.6588969247664-1.76699095718688i</v>
      </c>
      <c r="AG2042" t="str">
        <f t="shared" si="1046"/>
        <v>1.01496325009404-0.0128499030374233i</v>
      </c>
      <c r="AH2042" t="str">
        <f t="shared" si="1047"/>
        <v>0.533499652934818+0.914911344940778i</v>
      </c>
      <c r="AI2042">
        <f t="shared" si="1048"/>
        <v>0.49870776221843111</v>
      </c>
      <c r="AJ2042">
        <f t="shared" si="1049"/>
        <v>59.752844764768248</v>
      </c>
      <c r="AK2042"/>
      <c r="AL2042"/>
      <c r="AM2042"/>
      <c r="AN2042"/>
    </row>
    <row r="2043" spans="1:40" x14ac:dyDescent="0.25">
      <c r="A2043"/>
      <c r="B2043">
        <f t="shared" si="1050"/>
        <v>190900</v>
      </c>
      <c r="C2043" s="237" t="str">
        <f t="shared" si="1018"/>
        <v>-2.09715663876095E-06+0.0128288238634999i</v>
      </c>
      <c r="D2043" s="208" t="str">
        <f t="shared" si="1019"/>
        <v>-5.95702203520686+0.0983543162868326i</v>
      </c>
      <c r="E2043" t="str">
        <f t="shared" si="1020"/>
        <v>2870</v>
      </c>
      <c r="F2043" t="str">
        <f t="shared" si="1021"/>
        <v>0.777000777000777</v>
      </c>
      <c r="G2043" t="str">
        <f t="shared" si="1016"/>
        <v>0.777000777000777</v>
      </c>
      <c r="H2043" t="str">
        <f t="shared" si="1022"/>
        <v>8.70230451504528+1.8645191617127i</v>
      </c>
      <c r="I2043" t="str">
        <f t="shared" si="1023"/>
        <v>749.662546962864i</v>
      </c>
      <c r="J2043" t="str">
        <f t="shared" si="1017"/>
        <v>-479.707131658971+162.134616736978i</v>
      </c>
      <c r="K2043" t="str">
        <f t="shared" si="1024"/>
        <v>0.474037196388554-1.4025322189407i</v>
      </c>
      <c r="L2043" t="str">
        <f t="shared" si="1025"/>
        <v>0.0392035815321857-0.0974119422913664i</v>
      </c>
      <c r="M2043" t="str">
        <f t="shared" si="1026"/>
        <v>0.51324077792074-1.49994416123207i</v>
      </c>
      <c r="N2043" t="str">
        <f t="shared" si="1027"/>
        <v>-0.846624265398901i</v>
      </c>
      <c r="O2043" t="str">
        <f t="shared" si="1028"/>
        <v>0.662515503883827-0.749048200794554i</v>
      </c>
      <c r="P2043" t="str">
        <f t="shared" si="1029"/>
        <v>0.337484496116173+0.749048200794554i</v>
      </c>
      <c r="Q2043" t="str">
        <f t="shared" si="1030"/>
        <v>-0.337484496116173+0.097576064604347i</v>
      </c>
      <c r="R2043" t="str">
        <f t="shared" si="1031"/>
        <v>-0.330640441037221-2.31510129449342i</v>
      </c>
      <c r="S2043" t="str">
        <f t="shared" si="1032"/>
        <v>0.0878148821403208i</v>
      </c>
      <c r="T2043" t="str">
        <f t="shared" si="1033"/>
        <v>0.203300347318844-0.0290351513605073i</v>
      </c>
      <c r="U2043" t="str">
        <f t="shared" si="1034"/>
        <v>0.0001-833.708449931355i</v>
      </c>
      <c r="V2043" t="str">
        <f t="shared" si="1035"/>
        <v>0.00002-0.0133724377132868i</v>
      </c>
      <c r="W2043" t="str">
        <f t="shared" si="1036"/>
        <v>0.0000199993584529565-0.0133722232272488i</v>
      </c>
      <c r="X2043" t="str">
        <f t="shared" si="1037"/>
        <v>0.000654220291512618-0.0133401692730976i</v>
      </c>
      <c r="Y2043" t="str">
        <f t="shared" si="1038"/>
        <v>0.009+1.19946007514058i</v>
      </c>
      <c r="Z2043" t="str">
        <f t="shared" si="1039"/>
        <v>-0.134899963508618-0.00771675563145238i</v>
      </c>
      <c r="AA2043" t="str">
        <f t="shared" si="1040"/>
        <v>0.0823403087385067-10.1163508083484i</v>
      </c>
      <c r="AB2043" t="str">
        <f t="shared" si="1041"/>
        <v>1.38408301869523-0.197673346225508i</v>
      </c>
      <c r="AC2043" t="str">
        <f t="shared" si="1042"/>
        <v>1.41386886371987-2.17750126454334i</v>
      </c>
      <c r="AD2043" t="str">
        <f t="shared" si="1043"/>
        <v>0.35417740075162+0.405658831947695i</v>
      </c>
      <c r="AE2043" t="str">
        <f t="shared" si="1044"/>
        <v>-0.0446481483610904-0.0574564620784764i</v>
      </c>
      <c r="AF2043" t="str">
        <f t="shared" si="1045"/>
        <v>-14.6593265502521-1.76616484542587i</v>
      </c>
      <c r="AG2043" t="str">
        <f t="shared" si="1046"/>
        <v>1.01496127946703-0.0128494823545569i</v>
      </c>
      <c r="AH2043" t="str">
        <f t="shared" si="1047"/>
        <v>0.533306933874629+0.914302611231593i</v>
      </c>
      <c r="AI2043">
        <f t="shared" si="1048"/>
        <v>0.49359746524201531</v>
      </c>
      <c r="AJ2043">
        <f t="shared" si="1049"/>
        <v>59.745258053725998</v>
      </c>
      <c r="AK2043"/>
      <c r="AL2043"/>
      <c r="AM2043"/>
      <c r="AN2043"/>
    </row>
    <row r="2044" spans="1:40" x14ac:dyDescent="0.25">
      <c r="A2044"/>
      <c r="B2044">
        <f t="shared" si="1050"/>
        <v>191000</v>
      </c>
      <c r="C2044" s="237" t="str">
        <f t="shared" si="1018"/>
        <v>-2.09496123814427E-06+0.0128221072021498i</v>
      </c>
      <c r="D2044" s="208" t="str">
        <f t="shared" si="1019"/>
        <v>-5.95702201837545+0.0983028218831485i</v>
      </c>
      <c r="E2044" t="str">
        <f t="shared" si="1020"/>
        <v>2870</v>
      </c>
      <c r="F2044" t="str">
        <f t="shared" si="1021"/>
        <v>0.777000777000777</v>
      </c>
      <c r="G2044" t="str">
        <f t="shared" si="1016"/>
        <v>0.777000777000777</v>
      </c>
      <c r="H2044" t="str">
        <f t="shared" si="1022"/>
        <v>8.70273352848945+1.86364227501866i</v>
      </c>
      <c r="I2044" t="str">
        <f t="shared" si="1023"/>
        <v>750.055246044563i</v>
      </c>
      <c r="J2044" t="str">
        <f t="shared" si="1017"/>
        <v>-480.210885495682+162.219548437731i</v>
      </c>
      <c r="K2044" t="str">
        <f t="shared" si="1024"/>
        <v>0.473589925772484-1.40194594182548i</v>
      </c>
      <c r="L2044" t="str">
        <f t="shared" si="1025"/>
        <v>0.0391682568571394-0.0973751502994661i</v>
      </c>
      <c r="M2044" t="str">
        <f t="shared" si="1026"/>
        <v>0.512758182629623-1.49932109212495i</v>
      </c>
      <c r="N2044" t="str">
        <f t="shared" si="1027"/>
        <v>-0.847067756370823i</v>
      </c>
      <c r="O2044" t="str">
        <f t="shared" si="1028"/>
        <v>0.662183242626951-0.749341946766666i</v>
      </c>
      <c r="P2044" t="str">
        <f t="shared" si="1029"/>
        <v>0.337816757373049+0.749341946766666i</v>
      </c>
      <c r="Q2044" t="str">
        <f t="shared" si="1030"/>
        <v>-0.337816757373049+0.097725809604157i</v>
      </c>
      <c r="R2044" t="str">
        <f t="shared" si="1031"/>
        <v>-0.330637578538433-2.31383954393866i</v>
      </c>
      <c r="S2044" t="str">
        <f t="shared" si="1032"/>
        <v>0.0878608826024162i</v>
      </c>
      <c r="T2044" t="str">
        <f t="shared" si="1033"/>
        <v>0.203295984530823-0.0290501094719124i</v>
      </c>
      <c r="U2044" t="str">
        <f t="shared" si="1034"/>
        <v>0.0001-833.271953360709i</v>
      </c>
      <c r="V2044" t="str">
        <f t="shared" si="1035"/>
        <v>0.00002-0.0133654364369971i</v>
      </c>
      <c r="W2044" t="str">
        <f t="shared" si="1036"/>
        <v>0.0000199993584529566-0.013365222063256i</v>
      </c>
      <c r="X2044" t="str">
        <f t="shared" si="1037"/>
        <v>0.000653557853905341-0.0133332163685996i</v>
      </c>
      <c r="Y2044" t="str">
        <f t="shared" si="1038"/>
        <v>0.009+1.2000883936713i</v>
      </c>
      <c r="Z2044" t="str">
        <f t="shared" si="1039"/>
        <v>-0.134757548805664-0.00770469277521241i</v>
      </c>
      <c r="AA2044" t="str">
        <f t="shared" si="1040"/>
        <v>0.0822465413375919-10.1109363226265i</v>
      </c>
      <c r="AB2044" t="str">
        <f t="shared" si="1041"/>
        <v>1.38405331652849-0.197775182096723i</v>
      </c>
      <c r="AC2044" t="str">
        <f t="shared" si="1042"/>
        <v>1.41315616122918-2.17655117303781i</v>
      </c>
      <c r="AD2044" t="str">
        <f t="shared" si="1043"/>
        <v>0.35435324147724+0.405824067462921i</v>
      </c>
      <c r="AE2044" t="str">
        <f t="shared" si="1044"/>
        <v>-0.0446250244722256-0.0574180394371305i</v>
      </c>
      <c r="AF2044" t="str">
        <f t="shared" si="1045"/>
        <v>-14.6597555468649-1.76533945313551i</v>
      </c>
      <c r="AG2044" t="str">
        <f t="shared" si="1046"/>
        <v>1.01495930839085-0.0128490648723553i</v>
      </c>
      <c r="AH2044" t="str">
        <f t="shared" si="1047"/>
        <v>0.533114475650202+0.913694522767451i</v>
      </c>
      <c r="AI2044">
        <f t="shared" si="1048"/>
        <v>0.48848996782140641</v>
      </c>
      <c r="AJ2044">
        <f t="shared" si="1049"/>
        <v>59.737667817840695</v>
      </c>
      <c r="AK2044"/>
      <c r="AL2044"/>
      <c r="AM2044"/>
      <c r="AN2044"/>
    </row>
    <row r="2045" spans="1:40" x14ac:dyDescent="0.25">
      <c r="A2045"/>
      <c r="B2045">
        <f t="shared" si="1050"/>
        <v>191100</v>
      </c>
      <c r="C2045" s="237" t="str">
        <f t="shared" si="1018"/>
        <v>-2.09276928309446E-06+0.0128153975702723i</v>
      </c>
      <c r="D2045" s="208" t="str">
        <f t="shared" si="1019"/>
        <v>-5.95702200157046+0.0982513813720877i</v>
      </c>
      <c r="E2045" t="str">
        <f t="shared" si="1020"/>
        <v>2870</v>
      </c>
      <c r="F2045" t="str">
        <f t="shared" si="1021"/>
        <v>0.777000777000777</v>
      </c>
      <c r="G2045" t="str">
        <f t="shared" si="1016"/>
        <v>0.777000777000777</v>
      </c>
      <c r="H2045" t="str">
        <f t="shared" si="1022"/>
        <v>8.70316191423791+1.86276616083689i</v>
      </c>
      <c r="I2045" t="str">
        <f t="shared" si="1023"/>
        <v>750.447945126262i</v>
      </c>
      <c r="J2045" t="str">
        <f t="shared" si="1017"/>
        <v>-480.71490314692+162.304480138483i</v>
      </c>
      <c r="K2045" t="str">
        <f t="shared" si="1024"/>
        <v>0.473143264815266-1.40136007660555i</v>
      </c>
      <c r="L2045" t="str">
        <f t="shared" si="1025"/>
        <v>0.039132977334404-0.0973383786604551i</v>
      </c>
      <c r="M2045" t="str">
        <f t="shared" si="1026"/>
        <v>0.51227624214967-1.49869845526601i</v>
      </c>
      <c r="N2045" t="str">
        <f t="shared" si="1027"/>
        <v>-0.847511247342745i</v>
      </c>
      <c r="O2045" t="str">
        <f t="shared" si="1028"/>
        <v>0.661850851129068-0.749635545355027i</v>
      </c>
      <c r="P2045" t="str">
        <f t="shared" si="1029"/>
        <v>0.338149148870932+0.749635545355027i</v>
      </c>
      <c r="Q2045" t="str">
        <f t="shared" si="1030"/>
        <v>-0.338149148870932+0.097875701987718i</v>
      </c>
      <c r="R2045" t="str">
        <f t="shared" si="1031"/>
        <v>-0.330634714454747-2.3125790874969i</v>
      </c>
      <c r="S2045" t="str">
        <f t="shared" si="1032"/>
        <v>0.0879068830645117i</v>
      </c>
      <c r="T2045" t="str">
        <f t="shared" si="1033"/>
        <v>0.203291619422025-0.0290650671806417i</v>
      </c>
      <c r="U2045" t="str">
        <f t="shared" si="1034"/>
        <v>0.0001-832.83591361536i</v>
      </c>
      <c r="V2045" t="str">
        <f t="shared" si="1035"/>
        <v>0.00002-0.0133584424880505i</v>
      </c>
      <c r="W2045" t="str">
        <f t="shared" si="1036"/>
        <v>0.0000199993584529565-0.0133582282264887i</v>
      </c>
      <c r="X2045" t="str">
        <f t="shared" si="1037"/>
        <v>0.000652896452838951-0.013326270691592i</v>
      </c>
      <c r="Y2045" t="str">
        <f t="shared" si="1038"/>
        <v>0.009+1.20071671220202i</v>
      </c>
      <c r="Z2045" t="str">
        <f t="shared" si="1039"/>
        <v>-0.134615360124634-0.00769265546275824i</v>
      </c>
      <c r="AA2045" t="str">
        <f t="shared" si="1040"/>
        <v>0.082152937221137-10.1055276905716i</v>
      </c>
      <c r="AB2045" t="str">
        <f t="shared" si="1041"/>
        <v>1.38402359856174-0.197877015226493i</v>
      </c>
      <c r="AC2045" t="str">
        <f t="shared" si="1042"/>
        <v>1.41244443106508-2.17560172298421i</v>
      </c>
      <c r="AD2045" t="str">
        <f t="shared" si="1043"/>
        <v>0.354529155487142+0.405989229514014i</v>
      </c>
      <c r="AE2045" t="str">
        <f t="shared" si="1044"/>
        <v>-0.0446019346763419-0.0573796569824168i</v>
      </c>
      <c r="AF2045" t="str">
        <f t="shared" si="1045"/>
        <v>-14.6601839158084-1.7645147794648i</v>
      </c>
      <c r="AG2045" t="str">
        <f t="shared" si="1046"/>
        <v>1.01495733686482-0.0128486505845441i</v>
      </c>
      <c r="AH2045" t="str">
        <f t="shared" si="1047"/>
        <v>0.532922277715341+0.9130870784334i</v>
      </c>
      <c r="AI2045">
        <f t="shared" si="1048"/>
        <v>0.48338526643708191</v>
      </c>
      <c r="AJ2045">
        <f t="shared" si="1049"/>
        <v>59.730074061097056</v>
      </c>
      <c r="AK2045"/>
      <c r="AL2045"/>
      <c r="AM2045"/>
      <c r="AN2045"/>
    </row>
    <row r="2046" spans="1:40" x14ac:dyDescent="0.25">
      <c r="A2046"/>
      <c r="B2046">
        <f t="shared" si="1050"/>
        <v>191200</v>
      </c>
      <c r="C2046" s="237" t="str">
        <f t="shared" si="1018"/>
        <v>-2.09058076640508E-06+0.0128086949568375i</v>
      </c>
      <c r="D2046" s="208" t="str">
        <f t="shared" si="1019"/>
        <v>-5.95702198479183+0.0981999946690875i</v>
      </c>
      <c r="E2046" t="str">
        <f t="shared" si="1020"/>
        <v>2870</v>
      </c>
      <c r="F2046" t="str">
        <f t="shared" si="1021"/>
        <v>0.777000777000777</v>
      </c>
      <c r="G2046" t="str">
        <f t="shared" si="1016"/>
        <v>0.777000777000777</v>
      </c>
      <c r="H2046" t="str">
        <f t="shared" si="1022"/>
        <v>8.70358967349158+1.86189081823299i</v>
      </c>
      <c r="I2046" t="str">
        <f t="shared" si="1023"/>
        <v>750.840644207961i</v>
      </c>
      <c r="J2046" t="str">
        <f t="shared" si="1017"/>
        <v>-481.219184612683+162.389411839236i</v>
      </c>
      <c r="K2046" t="str">
        <f t="shared" si="1024"/>
        <v>0.472697212454445-1.40077462298595i</v>
      </c>
      <c r="L2046" t="str">
        <f t="shared" si="1025"/>
        <v>0.0390977428919341-0.0973016273713481i</v>
      </c>
      <c r="M2046" t="str">
        <f t="shared" si="1026"/>
        <v>0.511794955346379-1.4980762503573i</v>
      </c>
      <c r="N2046" t="str">
        <f t="shared" si="1027"/>
        <v>-0.847954738314667i</v>
      </c>
      <c r="O2046" t="str">
        <f t="shared" si="1028"/>
        <v>0.661518329455554-0.749928996501891i</v>
      </c>
      <c r="P2046" t="str">
        <f t="shared" si="1029"/>
        <v>0.338481670544446+0.749928996501891i</v>
      </c>
      <c r="Q2046" t="str">
        <f t="shared" si="1030"/>
        <v>-0.338481670544446+0.0980257418127759i</v>
      </c>
      <c r="R2046" t="str">
        <f t="shared" si="1031"/>
        <v>-0.330631848786029-2.311319923137i</v>
      </c>
      <c r="S2046" t="str">
        <f t="shared" si="1032"/>
        <v>0.0879528835266072i</v>
      </c>
      <c r="T2046" t="str">
        <f t="shared" si="1033"/>
        <v>0.203287251992395-0.0290800244864644i</v>
      </c>
      <c r="U2046" t="str">
        <f t="shared" si="1034"/>
        <v>0.0001-832.40032997853i</v>
      </c>
      <c r="V2046" t="str">
        <f t="shared" si="1035"/>
        <v>0.00002-0.01335145585495i</v>
      </c>
      <c r="W2046" t="str">
        <f t="shared" si="1036"/>
        <v>0.0000199993584529565-0.0133512417054502i</v>
      </c>
      <c r="X2046" t="str">
        <f t="shared" si="1037"/>
        <v>0.000652236086153644-0.0133193322308373i</v>
      </c>
      <c r="Y2046" t="str">
        <f t="shared" si="1038"/>
        <v>0.009+1.20134503073274i</v>
      </c>
      <c r="Z2046" t="str">
        <f t="shared" si="1039"/>
        <v>-0.134473396986218-0.00768064362611695i</v>
      </c>
      <c r="AA2046" t="str">
        <f t="shared" si="1040"/>
        <v>0.0820594960045879-10.1001249026031i</v>
      </c>
      <c r="AB2046" t="str">
        <f t="shared" si="1041"/>
        <v>1.3839938647946-0.197978845613247i</v>
      </c>
      <c r="AC2046" t="str">
        <f t="shared" si="1042"/>
        <v>1.41173367154586-2.17465291393916i</v>
      </c>
      <c r="AD2046" t="str">
        <f t="shared" si="1043"/>
        <v>0.354705142752765+0.406154318070066i</v>
      </c>
      <c r="AE2046" t="str">
        <f t="shared" si="1044"/>
        <v>-0.044578878900141-0.0573413146453376i</v>
      </c>
      <c r="AF2046" t="str">
        <f t="shared" si="1045"/>
        <v>-14.6606116582834-1.7636908235639i</v>
      </c>
      <c r="AG2046" t="str">
        <f t="shared" si="1046"/>
        <v>1.01495536488829-0.0128482394848628i</v>
      </c>
      <c r="AH2046" t="str">
        <f t="shared" si="1047"/>
        <v>0.532730339525262+0.912480277117097i</v>
      </c>
      <c r="AI2046">
        <f t="shared" si="1048"/>
        <v>0.47828335757595314</v>
      </c>
      <c r="AJ2046">
        <f t="shared" si="1049"/>
        <v>59.722476787472644</v>
      </c>
      <c r="AK2046"/>
      <c r="AL2046"/>
      <c r="AM2046"/>
      <c r="AN2046"/>
    </row>
    <row r="2047" spans="1:40" x14ac:dyDescent="0.25">
      <c r="A2047"/>
      <c r="B2047">
        <f t="shared" si="1050"/>
        <v>191300</v>
      </c>
      <c r="C2047" s="237" t="str">
        <f t="shared" si="1018"/>
        <v>-2.08839568088854E-06+0.0128019993508391i</v>
      </c>
      <c r="D2047" s="208" t="str">
        <f t="shared" si="1019"/>
        <v>-5.95702196803951+0.0981486616897665i</v>
      </c>
      <c r="E2047" t="str">
        <f t="shared" si="1020"/>
        <v>2870</v>
      </c>
      <c r="F2047" t="str">
        <f t="shared" si="1021"/>
        <v>0.777000777000777</v>
      </c>
      <c r="G2047" t="str">
        <f t="shared" si="1016"/>
        <v>0.777000777000777</v>
      </c>
      <c r="H2047" t="str">
        <f t="shared" si="1022"/>
        <v>8.70401680744856+1.86101624627383i</v>
      </c>
      <c r="I2047" t="str">
        <f t="shared" si="1023"/>
        <v>751.233343289659i</v>
      </c>
      <c r="J2047" t="str">
        <f t="shared" si="1017"/>
        <v>-481.723729892971+162.474343539989i</v>
      </c>
      <c r="K2047" t="str">
        <f t="shared" si="1024"/>
        <v>0.472251767629759-1.40018958067163i</v>
      </c>
      <c r="L2047" t="str">
        <f t="shared" si="1025"/>
        <v>0.0390625534578163-0.097264896429113i</v>
      </c>
      <c r="M2047" t="str">
        <f t="shared" si="1026"/>
        <v>0.511314321087575-1.49745447710074i</v>
      </c>
      <c r="N2047" t="str">
        <f t="shared" si="1027"/>
        <v>-0.848398229286589i</v>
      </c>
      <c r="O2047" t="str">
        <f t="shared" si="1028"/>
        <v>0.661185677671811-0.750222300149541i</v>
      </c>
      <c r="P2047" t="str">
        <f t="shared" si="1029"/>
        <v>0.338814322328189+0.750222300149541i</v>
      </c>
      <c r="Q2047" t="str">
        <f t="shared" si="1030"/>
        <v>-0.338814322328189+0.098175929137048i</v>
      </c>
      <c r="R2047" t="str">
        <f t="shared" si="1031"/>
        <v>-0.330628981532139-2.31006204883204i</v>
      </c>
      <c r="S2047" t="str">
        <f t="shared" si="1032"/>
        <v>0.0879988839887027i</v>
      </c>
      <c r="T2047" t="str">
        <f t="shared" si="1033"/>
        <v>0.203282882241876-0.0290949813891496i</v>
      </c>
      <c r="U2047" t="str">
        <f t="shared" si="1034"/>
        <v>0.0001-831.96520173495i</v>
      </c>
      <c r="V2047" t="str">
        <f t="shared" si="1035"/>
        <v>0.00002-0.0133444765262229i</v>
      </c>
      <c r="W2047" t="str">
        <f t="shared" si="1036"/>
        <v>0.0000199993584529565-0.0133442624886679i</v>
      </c>
      <c r="X2047" t="str">
        <f t="shared" si="1037"/>
        <v>0.000651576751695248-0.0133124009751209i</v>
      </c>
      <c r="Y2047" t="str">
        <f t="shared" si="1038"/>
        <v>0.009+1.20197334926345i</v>
      </c>
      <c r="Z2047" t="str">
        <f t="shared" si="1039"/>
        <v>-0.134331658912374-0.0076686571975335i</v>
      </c>
      <c r="AA2047" t="str">
        <f t="shared" si="1040"/>
        <v>0.081966217304532-10.0947279491612i</v>
      </c>
      <c r="AB2047" t="str">
        <f t="shared" si="1041"/>
        <v>1.38396411522669-0.198080673255412i</v>
      </c>
      <c r="AC2047" t="str">
        <f t="shared" si="1042"/>
        <v>1.41102388099326-2.17370474545913i</v>
      </c>
      <c r="AD2047" t="str">
        <f t="shared" si="1043"/>
        <v>0.354881203245514+0.406319333100179i</v>
      </c>
      <c r="AE2047" t="str">
        <f t="shared" si="1044"/>
        <v>-0.0445558570705134-0.0573030123570545i</v>
      </c>
      <c r="AF2047" t="str">
        <f t="shared" si="1045"/>
        <v>-14.6610387754881-1.76286758458406i</v>
      </c>
      <c r="AG2047" t="str">
        <f t="shared" si="1046"/>
        <v>1.01495339246059-0.0128478315670627i</v>
      </c>
      <c r="AH2047" t="str">
        <f t="shared" si="1047"/>
        <v>0.532538660536505+0.911874117708786i</v>
      </c>
      <c r="AI2047">
        <f t="shared" si="1048"/>
        <v>0.47318423773089252</v>
      </c>
      <c r="AJ2047">
        <f t="shared" si="1049"/>
        <v>59.714876000941437</v>
      </c>
      <c r="AK2047"/>
      <c r="AL2047"/>
      <c r="AM2047"/>
      <c r="AN2047"/>
    </row>
    <row r="2048" spans="1:40" x14ac:dyDescent="0.25">
      <c r="A2048"/>
      <c r="B2048">
        <f t="shared" si="1050"/>
        <v>191400</v>
      </c>
      <c r="C2048" s="237" t="str">
        <f t="shared" si="1018"/>
        <v>-0.000002086214019376+0.0127953107412936i</v>
      </c>
      <c r="D2048" s="208" t="str">
        <f t="shared" si="1019"/>
        <v>-5.95702195131344+0.0980973823499176i</v>
      </c>
      <c r="E2048" t="str">
        <f t="shared" si="1020"/>
        <v>2870</v>
      </c>
      <c r="F2048" t="str">
        <f t="shared" si="1021"/>
        <v>0.777000777000777</v>
      </c>
      <c r="G2048" t="str">
        <f t="shared" si="1016"/>
        <v>0.777000777000777</v>
      </c>
      <c r="H2048" t="str">
        <f t="shared" si="1022"/>
        <v>8.70444331730414+1.8601424440276i</v>
      </c>
      <c r="I2048" t="str">
        <f t="shared" si="1023"/>
        <v>751.626042371358i</v>
      </c>
      <c r="J2048" t="str">
        <f t="shared" si="1017"/>
        <v>-482.228538987786+162.559275240742i</v>
      </c>
      <c r="K2048" t="str">
        <f t="shared" si="1024"/>
        <v>0.471806929283145-1.39960494936743i</v>
      </c>
      <c r="L2048" t="str">
        <f t="shared" si="1025"/>
        <v>0.0390274089602689-0.0972281858306713i</v>
      </c>
      <c r="M2048" t="str">
        <f t="shared" si="1026"/>
        <v>0.510834338243414-1.4968331351981i</v>
      </c>
      <c r="N2048" t="str">
        <f t="shared" si="1027"/>
        <v>-0.848841720258511i</v>
      </c>
      <c r="O2048" t="str">
        <f t="shared" si="1028"/>
        <v>0.660852895843266-0.750515456240289i</v>
      </c>
      <c r="P2048" t="str">
        <f t="shared" si="1029"/>
        <v>0.339147104156734+0.750515456240289i</v>
      </c>
      <c r="Q2048" t="str">
        <f t="shared" si="1030"/>
        <v>-0.339147104156734+0.098326264018222i</v>
      </c>
      <c r="R2048" t="str">
        <f t="shared" si="1031"/>
        <v>-0.330626112692943-2.30880546255935i</v>
      </c>
      <c r="S2048" t="str">
        <f t="shared" si="1032"/>
        <v>0.0880448844507983i</v>
      </c>
      <c r="T2048" t="str">
        <f t="shared" si="1033"/>
        <v>0.20327851017041-0.0291099378884668i</v>
      </c>
      <c r="U2048" t="str">
        <f t="shared" si="1034"/>
        <v>0.0001-831.530528170824i</v>
      </c>
      <c r="V2048" t="str">
        <f t="shared" si="1035"/>
        <v>0.00002-0.0133375044904203i</v>
      </c>
      <c r="W2048" t="str">
        <f t="shared" si="1036"/>
        <v>0.0000199993584529565-0.0133372905646931i</v>
      </c>
      <c r="X2048" t="str">
        <f t="shared" si="1037"/>
        <v>0.000650918447315179-0.0133054769132515i</v>
      </c>
      <c r="Y2048" t="str">
        <f t="shared" si="1038"/>
        <v>0.009+1.20260166779417i</v>
      </c>
      <c r="Z2048" t="str">
        <f t="shared" si="1039"/>
        <v>-0.134190145426328-0.00765669610946965i</v>
      </c>
      <c r="AA2048" t="str">
        <f t="shared" si="1040"/>
        <v>0.081873100738695-10.0893368207072i</v>
      </c>
      <c r="AB2048" t="str">
        <f t="shared" si="1041"/>
        <v>1.38393434985761-0.19818249815142i</v>
      </c>
      <c r="AC2048" t="str">
        <f t="shared" si="1042"/>
        <v>1.41031505773246-2.17275721710032i</v>
      </c>
      <c r="AD2048" t="str">
        <f t="shared" si="1043"/>
        <v>0.355057336936787+0.406484274573459i</v>
      </c>
      <c r="AE2048" t="str">
        <f t="shared" si="1044"/>
        <v>-0.0445328691145451-0.0572647500488905i</v>
      </c>
      <c r="AF2048" t="str">
        <f t="shared" si="1045"/>
        <v>-14.6614652686176-1.76204506167768i</v>
      </c>
      <c r="AG2048" t="str">
        <f t="shared" si="1046"/>
        <v>1.01495141958106-0.0128474268249089i</v>
      </c>
      <c r="AH2048" t="str">
        <f t="shared" si="1047"/>
        <v>0.532347240206997+0.911268599101292i</v>
      </c>
      <c r="AI2048">
        <f t="shared" si="1048"/>
        <v>0.46808790340101314</v>
      </c>
      <c r="AJ2048">
        <f t="shared" si="1049"/>
        <v>59.70727170547071</v>
      </c>
      <c r="AK2048"/>
      <c r="AL2048"/>
      <c r="AM2048"/>
      <c r="AN2048"/>
    </row>
    <row r="2049" spans="1:40" x14ac:dyDescent="0.25">
      <c r="A2049"/>
      <c r="B2049">
        <f t="shared" si="1050"/>
        <v>191500</v>
      </c>
      <c r="C2049" s="237" t="str">
        <f t="shared" si="1018"/>
        <v>-2.08403577471743E-06+0.0127886291172406i</v>
      </c>
      <c r="D2049" s="208" t="str">
        <f t="shared" si="1019"/>
        <v>-5.95702193461357+0.0980461565655113i</v>
      </c>
      <c r="E2049" t="str">
        <f t="shared" si="1020"/>
        <v>2870</v>
      </c>
      <c r="F2049" t="str">
        <f t="shared" si="1021"/>
        <v>0.777000777000777</v>
      </c>
      <c r="G2049" t="str">
        <f t="shared" si="1016"/>
        <v>0.777000777000777</v>
      </c>
      <c r="H2049" t="str">
        <f t="shared" si="1022"/>
        <v>8.70486920425082+1.85926941056377i</v>
      </c>
      <c r="I2049" t="str">
        <f t="shared" si="1023"/>
        <v>752.018741453057i</v>
      </c>
      <c r="J2049" t="str">
        <f t="shared" si="1017"/>
        <v>-482.733611897125+162.644206941494i</v>
      </c>
      <c r="K2049" t="str">
        <f t="shared" si="1024"/>
        <v>0.471362696358736-1.39902072877807i</v>
      </c>
      <c r="L2049" t="str">
        <f t="shared" si="1025"/>
        <v>0.0389923093276414-0.0971914955728981i</v>
      </c>
      <c r="M2049" t="str">
        <f t="shared" si="1026"/>
        <v>0.510355005686377-1.49621222435097i</v>
      </c>
      <c r="N2049" t="str">
        <f t="shared" si="1027"/>
        <v>-0.849285211230433i</v>
      </c>
      <c r="O2049" t="str">
        <f t="shared" si="1028"/>
        <v>0.660519984035372-0.750808464716476i</v>
      </c>
      <c r="P2049" t="str">
        <f t="shared" si="1029"/>
        <v>0.339480015964628+0.750808464716476i</v>
      </c>
      <c r="Q2049" t="str">
        <f t="shared" si="1030"/>
        <v>-0.339480015964628+0.098476746513957i</v>
      </c>
      <c r="R2049" t="str">
        <f t="shared" si="1031"/>
        <v>-0.330623242268305-2.3075501623005i</v>
      </c>
      <c r="S2049" t="str">
        <f t="shared" si="1032"/>
        <v>0.0880908849128937i</v>
      </c>
      <c r="T2049" t="str">
        <f t="shared" si="1033"/>
        <v>0.203274135777943-0.029124893984185i</v>
      </c>
      <c r="U2049" t="str">
        <f t="shared" si="1034"/>
        <v>0.0001-831.096308573867i</v>
      </c>
      <c r="V2049" t="str">
        <f t="shared" si="1035"/>
        <v>0.00002-0.0133305397361172i</v>
      </c>
      <c r="W2049" t="str">
        <f t="shared" si="1036"/>
        <v>0.0000199993584529566-0.0133303259221012i</v>
      </c>
      <c r="X2049" t="str">
        <f t="shared" si="1037"/>
        <v>0.000650261170870457-0.0132985600340613i</v>
      </c>
      <c r="Y2049" t="str">
        <f t="shared" si="1038"/>
        <v>0.009+1.20322998632489i</v>
      </c>
      <c r="Z2049" t="str">
        <f t="shared" si="1039"/>
        <v>-0.134048856052583-0.00764476029460373i</v>
      </c>
      <c r="AA2049" t="str">
        <f t="shared" si="1040"/>
        <v>0.0817801459259405-10.0839515077237i</v>
      </c>
      <c r="AB2049" t="str">
        <f t="shared" si="1041"/>
        <v>1.38390456868699-0.198284320299697i</v>
      </c>
      <c r="AC2049" t="str">
        <f t="shared" si="1042"/>
        <v>1.40960720009212-2.1718103284187i</v>
      </c>
      <c r="AD2049" t="str">
        <f t="shared" si="1043"/>
        <v>0.355233543797979+0.406649142459026i</v>
      </c>
      <c r="AE2049" t="str">
        <f t="shared" si="1044"/>
        <v>-0.0445099149595187-0.0572265276523344i</v>
      </c>
      <c r="AF2049" t="str">
        <f t="shared" si="1045"/>
        <v>-14.6618911388644-1.76122325399826i</v>
      </c>
      <c r="AG2049" t="str">
        <f t="shared" si="1046"/>
        <v>1.01494944624904-0.0128470252521802i</v>
      </c>
      <c r="AH2049" t="str">
        <f t="shared" si="1047"/>
        <v>0.53215607799608+0.910663720190114i</v>
      </c>
      <c r="AI2049">
        <f t="shared" si="1048"/>
        <v>0.46299435109250175</v>
      </c>
      <c r="AJ2049">
        <f t="shared" si="1049"/>
        <v>59.69966390502227</v>
      </c>
      <c r="AK2049"/>
      <c r="AL2049"/>
      <c r="AM2049"/>
      <c r="AN2049"/>
    </row>
    <row r="2050" spans="1:40" x14ac:dyDescent="0.25">
      <c r="A2050"/>
      <c r="B2050">
        <f t="shared" si="1050"/>
        <v>191600</v>
      </c>
      <c r="C2050" s="237" t="str">
        <f t="shared" si="1018"/>
        <v>-2.08186093978135E-06+0.0127819544677424i</v>
      </c>
      <c r="D2050" s="208" t="str">
        <f t="shared" si="1019"/>
        <v>-5.95702191793983+0.0979949842526918i</v>
      </c>
      <c r="E2050" t="str">
        <f t="shared" si="1020"/>
        <v>2870</v>
      </c>
      <c r="F2050" t="str">
        <f t="shared" si="1021"/>
        <v>0.777000777000777</v>
      </c>
      <c r="G2050" t="str">
        <f t="shared" si="1016"/>
        <v>0.777000777000777</v>
      </c>
      <c r="H2050" t="str">
        <f t="shared" si="1022"/>
        <v>8.70529446947832+1.85839714495313i</v>
      </c>
      <c r="I2050" t="str">
        <f t="shared" si="1023"/>
        <v>752.411440534755i</v>
      </c>
      <c r="J2050" t="str">
        <f t="shared" si="1017"/>
        <v>-483.238948620991+162.729138642247i</v>
      </c>
      <c r="K2050" t="str">
        <f t="shared" si="1024"/>
        <v>0.470919067802847-1.39843691860816i</v>
      </c>
      <c r="L2050" t="str">
        <f t="shared" si="1025"/>
        <v>0.038957254488415-0.0971548256526231i</v>
      </c>
      <c r="M2050" t="str">
        <f t="shared" si="1026"/>
        <v>0.509876322291262-1.49559174426078i</v>
      </c>
      <c r="N2050" t="str">
        <f t="shared" si="1027"/>
        <v>-0.849728702202354i</v>
      </c>
      <c r="O2050" t="str">
        <f t="shared" si="1028"/>
        <v>0.660186942313608-0.751101325520471i</v>
      </c>
      <c r="P2050" t="str">
        <f t="shared" si="1029"/>
        <v>0.339813057686392+0.751101325520471i</v>
      </c>
      <c r="Q2050" t="str">
        <f t="shared" si="1030"/>
        <v>-0.339813057686392+0.0986273766818829i</v>
      </c>
      <c r="R2050" t="str">
        <f t="shared" si="1031"/>
        <v>-0.330620370258085-2.30629614604125i</v>
      </c>
      <c r="S2050" t="str">
        <f t="shared" si="1032"/>
        <v>0.0881368853749893i</v>
      </c>
      <c r="T2050" t="str">
        <f t="shared" si="1033"/>
        <v>0.203269759064417-0.0291398496760734i</v>
      </c>
      <c r="U2050" t="str">
        <f t="shared" si="1034"/>
        <v>0.0001-830.662542233273i</v>
      </c>
      <c r="V2050" t="str">
        <f t="shared" si="1035"/>
        <v>0.00002-0.0133235822519126i</v>
      </c>
      <c r="W2050" t="str">
        <f t="shared" si="1036"/>
        <v>0.0000199993584529566-0.0133233685494909i</v>
      </c>
      <c r="X2050" t="str">
        <f t="shared" si="1037"/>
        <v>0.000649604920223616-0.0132916503264047i</v>
      </c>
      <c r="Y2050" t="str">
        <f t="shared" si="1038"/>
        <v>0.009+1.20385830485561i</v>
      </c>
      <c r="Z2050" t="str">
        <f t="shared" si="1039"/>
        <v>-0.133907790316885-0.00763284968582876i</v>
      </c>
      <c r="AA2050" t="str">
        <f t="shared" si="1040"/>
        <v>0.0816873524862604-10.0785720007137i</v>
      </c>
      <c r="AB2050" t="str">
        <f t="shared" si="1041"/>
        <v>1.38387477171443-0.198386139698673i</v>
      </c>
      <c r="AC2050" t="str">
        <f t="shared" si="1042"/>
        <v>1.40890030640431-2.17086407896999i</v>
      </c>
      <c r="AD2050" t="str">
        <f t="shared" si="1043"/>
        <v>0.355409823800465+0.406813936726004i</v>
      </c>
      <c r="AE2050" t="str">
        <f t="shared" si="1044"/>
        <v>-0.0444869945329037-0.0571883450990278i</v>
      </c>
      <c r="AF2050" t="str">
        <f t="shared" si="1045"/>
        <v>-14.6623163874181-1.76040216070044i</v>
      </c>
      <c r="AG2050" t="str">
        <f t="shared" si="1046"/>
        <v>1.01494747246386-0.0128466268426676i</v>
      </c>
      <c r="AH2050" t="str">
        <f t="shared" si="1047"/>
        <v>0.531965173364402+0.910059479873217i</v>
      </c>
      <c r="AI2050">
        <f t="shared" si="1048"/>
        <v>0.45790357731675058</v>
      </c>
      <c r="AJ2050">
        <f t="shared" si="1049"/>
        <v>59.692052603551979</v>
      </c>
      <c r="AK2050"/>
      <c r="AL2050"/>
      <c r="AM2050"/>
      <c r="AN2050"/>
    </row>
    <row r="2051" spans="1:40" x14ac:dyDescent="0.25">
      <c r="A2051"/>
      <c r="B2051">
        <f t="shared" si="1050"/>
        <v>191700</v>
      </c>
      <c r="C2051" s="237" t="str">
        <f t="shared" si="1018"/>
        <v>-2.07968950745491E-06+0.0127752867818843i</v>
      </c>
      <c r="D2051" s="208" t="str">
        <f t="shared" si="1019"/>
        <v>-5.95702190129218+0.0979438653277797i</v>
      </c>
      <c r="E2051" t="str">
        <f t="shared" si="1020"/>
        <v>2870</v>
      </c>
      <c r="F2051" t="str">
        <f t="shared" si="1021"/>
        <v>0.777000777000777</v>
      </c>
      <c r="G2051" t="str">
        <f t="shared" si="1016"/>
        <v>0.777000777000777</v>
      </c>
      <c r="H2051" t="str">
        <f t="shared" si="1022"/>
        <v>8.70571911417358+1.85752564626776i</v>
      </c>
      <c r="I2051" t="str">
        <f t="shared" si="1023"/>
        <v>752.804139616454i</v>
      </c>
      <c r="J2051" t="str">
        <f t="shared" si="1017"/>
        <v>-483.744549159382+162.814070343i</v>
      </c>
      <c r="K2051" t="str">
        <f t="shared" si="1024"/>
        <v>0.470476042563979-1.39785351856224i</v>
      </c>
      <c r="L2051" t="str">
        <f t="shared" si="1025"/>
        <v>0.0389222443712012-0.0971181760666294i</v>
      </c>
      <c r="M2051" t="str">
        <f t="shared" si="1026"/>
        <v>0.50939828693518-1.49497169462887i</v>
      </c>
      <c r="N2051" t="str">
        <f t="shared" si="1027"/>
        <v>-0.850172193174276i</v>
      </c>
      <c r="O2051" t="str">
        <f t="shared" si="1028"/>
        <v>0.659853770743478-0.751394038594674i</v>
      </c>
      <c r="P2051" t="str">
        <f t="shared" si="1029"/>
        <v>0.340146229256522+0.751394038594674i</v>
      </c>
      <c r="Q2051" t="str">
        <f t="shared" si="1030"/>
        <v>-0.340146229256522+0.0987781545796019i</v>
      </c>
      <c r="R2051" t="str">
        <f t="shared" si="1031"/>
        <v>-0.330617496662138-2.30504341177157i</v>
      </c>
      <c r="S2051" t="str">
        <f t="shared" si="1032"/>
        <v>0.0881828858370847i</v>
      </c>
      <c r="T2051" t="str">
        <f t="shared" si="1033"/>
        <v>0.203265380029777-0.0291548049639i</v>
      </c>
      <c r="U2051" t="str">
        <f t="shared" si="1034"/>
        <v>0.0001-830.229228439723i</v>
      </c>
      <c r="V2051" t="str">
        <f t="shared" si="1035"/>
        <v>0.00002-0.013316632026429i</v>
      </c>
      <c r="W2051" t="str">
        <f t="shared" si="1036"/>
        <v>0.0000199993584529565-0.0133164184354855i</v>
      </c>
      <c r="X2051" t="str">
        <f t="shared" si="1037"/>
        <v>0.000648949693242809-0.0132847477791598i</v>
      </c>
      <c r="Y2051" t="str">
        <f t="shared" si="1038"/>
        <v>0.009+1.20448662338633i</v>
      </c>
      <c r="Z2051" t="str">
        <f t="shared" si="1039"/>
        <v>-0.133766947746251-0.00762096421625318i</v>
      </c>
      <c r="AA2051" t="str">
        <f t="shared" si="1040"/>
        <v>0.0815947200407764-10.0731982902016i</v>
      </c>
      <c r="AB2051" t="str">
        <f t="shared" si="1041"/>
        <v>1.38384495893957-0.198487956346767i</v>
      </c>
      <c r="AC2051" t="str">
        <f t="shared" si="1042"/>
        <v>1.40819437500455-2.16991846830982i</v>
      </c>
      <c r="AD2051" t="str">
        <f t="shared" si="1043"/>
        <v>0.355586176915594+0.406978657343529i</v>
      </c>
      <c r="AE2051" t="str">
        <f t="shared" si="1044"/>
        <v>-0.0444641077623637-0.0571502023207794i</v>
      </c>
      <c r="AF2051" t="str">
        <f t="shared" si="1045"/>
        <v>-14.6627410154658-1.75958178093998i</v>
      </c>
      <c r="AG2051" t="str">
        <f t="shared" si="1046"/>
        <v>1.01494549822488-0.0128462315901754i</v>
      </c>
      <c r="AH2051" t="str">
        <f t="shared" si="1047"/>
        <v>0.531774525773986+0.90945587705124i</v>
      </c>
      <c r="AI2051">
        <f t="shared" si="1048"/>
        <v>0.45281557859216331</v>
      </c>
      <c r="AJ2051">
        <f t="shared" si="1049"/>
        <v>59.684437805012109</v>
      </c>
      <c r="AK2051"/>
      <c r="AL2051"/>
      <c r="AM2051"/>
      <c r="AN2051"/>
    </row>
    <row r="2052" spans="1:40" x14ac:dyDescent="0.25">
      <c r="A2052"/>
      <c r="B2052">
        <f t="shared" si="1050"/>
        <v>191800</v>
      </c>
      <c r="C2052" s="237" t="str">
        <f t="shared" si="1018"/>
        <v>-2.07752147064376E-06+0.012768626048774i</v>
      </c>
      <c r="D2052" s="208" t="str">
        <f t="shared" si="1019"/>
        <v>-5.95702188467057+0.0978927997072674i</v>
      </c>
      <c r="E2052" t="str">
        <f t="shared" si="1020"/>
        <v>2870</v>
      </c>
      <c r="F2052" t="str">
        <f t="shared" si="1021"/>
        <v>0.777000777000777</v>
      </c>
      <c r="G2052" t="str">
        <f t="shared" si="1016"/>
        <v>0.777000777000777</v>
      </c>
      <c r="H2052" t="str">
        <f t="shared" si="1022"/>
        <v>8.70614313952075+1.85665491358106i</v>
      </c>
      <c r="I2052" t="str">
        <f t="shared" si="1023"/>
        <v>753.196838698153i</v>
      </c>
      <c r="J2052" t="str">
        <f t="shared" si="1017"/>
        <v>-484.250413512299+162.899002043753i</v>
      </c>
      <c r="K2052" t="str">
        <f t="shared" si="1024"/>
        <v>0.470033619592808-1.3972705283447i</v>
      </c>
      <c r="L2052" t="str">
        <f t="shared" si="1025"/>
        <v>0.0388872789047422-0.0970815468116549i</v>
      </c>
      <c r="M2052" t="str">
        <f t="shared" si="1026"/>
        <v>0.50892089849755-1.49435207515635i</v>
      </c>
      <c r="N2052" t="str">
        <f t="shared" si="1027"/>
        <v>-0.850615684146198i</v>
      </c>
      <c r="O2052" t="str">
        <f t="shared" si="1028"/>
        <v>0.65952046939051-0.751686603881512i</v>
      </c>
      <c r="P2052" t="str">
        <f t="shared" si="1029"/>
        <v>0.34047953060949+0.751686603881512i</v>
      </c>
      <c r="Q2052" t="str">
        <f t="shared" si="1030"/>
        <v>-0.34047953060949+0.0989290802646861i</v>
      </c>
      <c r="R2052" t="str">
        <f t="shared" si="1031"/>
        <v>-0.330614621480332-2.30379195748561i</v>
      </c>
      <c r="S2052" t="str">
        <f t="shared" si="1032"/>
        <v>0.0882288862991803i</v>
      </c>
      <c r="T2052" t="str">
        <f t="shared" si="1033"/>
        <v>0.203260998673964-0.0291697598474347i</v>
      </c>
      <c r="U2052" t="str">
        <f t="shared" si="1034"/>
        <v>0.0001-829.79636648538i</v>
      </c>
      <c r="V2052" t="str">
        <f t="shared" si="1035"/>
        <v>0.00002-0.0133096890483131i</v>
      </c>
      <c r="W2052" t="str">
        <f t="shared" si="1036"/>
        <v>0.0000199993584529565-0.0133094755687314i</v>
      </c>
      <c r="X2052" t="str">
        <f t="shared" si="1037"/>
        <v>0.00064829548780167-0.0132778523812275i</v>
      </c>
      <c r="Y2052" t="str">
        <f t="shared" si="1038"/>
        <v>0.009+1.20511494191704i</v>
      </c>
      <c r="Z2052" t="str">
        <f t="shared" si="1039"/>
        <v>-0.133626327868948-0.00760910381919864i</v>
      </c>
      <c r="AA2052" t="str">
        <f t="shared" si="1040"/>
        <v>0.0815022482117311-10.0678303667322i</v>
      </c>
      <c r="AB2052" t="str">
        <f t="shared" si="1041"/>
        <v>1.38381513036201-0.198589770242415i</v>
      </c>
      <c r="AC2052" t="str">
        <f t="shared" si="1042"/>
        <v>1.40748940423176-2.16897349599342i</v>
      </c>
      <c r="AD2052" t="str">
        <f t="shared" si="1043"/>
        <v>0.355762603114728+0.407143304280745i</v>
      </c>
      <c r="AE2052" t="str">
        <f t="shared" si="1044"/>
        <v>-0.0444412545757554-0.0571120992495542i</v>
      </c>
      <c r="AF2052" t="str">
        <f t="shared" si="1045"/>
        <v>-14.6631650241913-1.75876211387379i</v>
      </c>
      <c r="AG2052" t="str">
        <f t="shared" si="1046"/>
        <v>1.01494352353145-0.0128458394885214i</v>
      </c>
      <c r="AH2052" t="str">
        <f t="shared" si="1047"/>
        <v>0.53158413468823+0.908852910627327i</v>
      </c>
      <c r="AI2052">
        <f t="shared" si="1048"/>
        <v>0.44773035144302803</v>
      </c>
      <c r="AJ2052">
        <f t="shared" si="1049"/>
        <v>59.676819513346871</v>
      </c>
      <c r="AK2052"/>
      <c r="AL2052"/>
      <c r="AM2052"/>
      <c r="AN2052"/>
    </row>
    <row r="2053" spans="1:40" x14ac:dyDescent="0.25">
      <c r="A2053"/>
      <c r="B2053">
        <f t="shared" si="1050"/>
        <v>191900</v>
      </c>
      <c r="C2053" s="237" t="str">
        <f t="shared" si="1018"/>
        <v>-2.07535682227215E-06+0.0127619722575425i</v>
      </c>
      <c r="D2053" s="208" t="str">
        <f t="shared" si="1019"/>
        <v>-5.95702186807493+0.0978417873078259i</v>
      </c>
      <c r="E2053" t="str">
        <f t="shared" si="1020"/>
        <v>2870</v>
      </c>
      <c r="F2053" t="str">
        <f t="shared" si="1021"/>
        <v>0.777000777000777</v>
      </c>
      <c r="G2053" t="str">
        <f t="shared" ref="G2053:G2116" si="1051">IF($C$11=$C$7,$C$24,F2053)</f>
        <v>0.777000777000777</v>
      </c>
      <c r="H2053" t="str">
        <f t="shared" si="1022"/>
        <v>8.70656654670121+1.85578494596765i</v>
      </c>
      <c r="I2053" t="str">
        <f t="shared" si="1023"/>
        <v>753.589537779852i</v>
      </c>
      <c r="J2053" t="str">
        <f t="shared" ref="J2053:J2116" si="1052">IMSUM(COMPLEX(0,2*PI()*B2053*$C$113*$C$112),COMPLEX(0,2*PI()*B2053*$C$113*$C$111),COMPLEX(0,2*PI()*B2053*$C$28*10^-12*$C$111),COMPLEX(-1*2*PI()*B2053*2*PI()*B2053*$C$113*$C$112*$C$28*10^-12*$C$111,0),COMPLEX(1,0))</f>
        <v>-484.756541679742+162.983933744505i</v>
      </c>
      <c r="K2053" t="str">
        <f t="shared" si="1024"/>
        <v>0.469591797842177-1.39668794765988i</v>
      </c>
      <c r="L2053" t="str">
        <f t="shared" si="1025"/>
        <v>0.0388523580179106-0.0970449378843918i</v>
      </c>
      <c r="M2053" t="str">
        <f t="shared" si="1026"/>
        <v>0.508444155860088-1.49373288554427i</v>
      </c>
      <c r="N2053" t="str">
        <f t="shared" si="1027"/>
        <v>-0.85105917511812i</v>
      </c>
      <c r="O2053" t="str">
        <f t="shared" si="1028"/>
        <v>0.659187038320261-0.751979021323443i</v>
      </c>
      <c r="P2053" t="str">
        <f t="shared" si="1029"/>
        <v>0.340812961679739+0.751979021323443i</v>
      </c>
      <c r="Q2053" t="str">
        <f t="shared" si="1030"/>
        <v>-0.340812961679739+0.0990801537946771i</v>
      </c>
      <c r="R2053" t="str">
        <f t="shared" si="1031"/>
        <v>-0.330611744712531-2.30254178118173i</v>
      </c>
      <c r="S2053" t="str">
        <f t="shared" si="1032"/>
        <v>0.0882748867612757i</v>
      </c>
      <c r="T2053" t="str">
        <f t="shared" si="1033"/>
        <v>0.203256614996923-0.0291847143264465i</v>
      </c>
      <c r="U2053" t="str">
        <f t="shared" si="1034"/>
        <v>0.0001-829.363955663865i</v>
      </c>
      <c r="V2053" t="str">
        <f t="shared" si="1035"/>
        <v>0.00002-0.0133027533062347i</v>
      </c>
      <c r="W2053" t="str">
        <f t="shared" si="1036"/>
        <v>0.0000199993584529565-0.0133025399378987i</v>
      </c>
      <c r="X2053" t="str">
        <f t="shared" si="1037"/>
        <v>0.000647642301779343-0.0132709641215311i</v>
      </c>
      <c r="Y2053" t="str">
        <f t="shared" si="1038"/>
        <v>0.009+1.20574326044776i</v>
      </c>
      <c r="Z2053" t="str">
        <f t="shared" si="1039"/>
        <v>-0.133485930214483-0.00759726842819941i</v>
      </c>
      <c r="AA2053" t="str">
        <f t="shared" si="1040"/>
        <v>0.0814099366224825-10.0624682208709i</v>
      </c>
      <c r="AB2053" t="str">
        <f t="shared" si="1041"/>
        <v>1.38378528598135-0.198691581384041i</v>
      </c>
      <c r="AC2053" t="str">
        <f t="shared" si="1042"/>
        <v>1.40678539242826-2.16802916157594i</v>
      </c>
      <c r="AD2053" t="str">
        <f t="shared" si="1043"/>
        <v>0.35593910236919+0.407307877506801i</v>
      </c>
      <c r="AE2053" t="str">
        <f t="shared" si="1044"/>
        <v>-0.04441843490112-0.057074035817473i</v>
      </c>
      <c r="AF2053" t="str">
        <f t="shared" si="1045"/>
        <v>-14.6635884147761-1.75794315865982i</v>
      </c>
      <c r="AG2053" t="str">
        <f t="shared" si="1046"/>
        <v>1.0149415483829-0.0128454505315351i</v>
      </c>
      <c r="AH2053" t="str">
        <f t="shared" si="1047"/>
        <v>0.531393999571834+0.908250579507165i</v>
      </c>
      <c r="AI2053">
        <f t="shared" si="1048"/>
        <v>0.44264789239951974</v>
      </c>
      <c r="AJ2053">
        <f t="shared" si="1049"/>
        <v>59.669197732496819</v>
      </c>
      <c r="AK2053"/>
      <c r="AL2053"/>
      <c r="AM2053"/>
      <c r="AN2053"/>
    </row>
    <row r="2054" spans="1:40" x14ac:dyDescent="0.25">
      <c r="A2054"/>
      <c r="B2054">
        <f t="shared" si="1050"/>
        <v>192000</v>
      </c>
      <c r="C2054" s="237" t="str">
        <f t="shared" ref="C2054:C2117" si="1053">IMPRODUCT(COMPLEX(-1,0),IMDIV(IMPRODUCT(G2054,COMPLEX($C$100+$C$101,0)),COMPLEX($C$100,2*PI()*B2054*$C$103*$C$102*(2*$C$100+$C$101))))</f>
        <v>-2.07319555528262E-06+0.0127553253973431i</v>
      </c>
      <c r="D2054" s="208" t="str">
        <f t="shared" ref="D2054:D2117" si="1054">IMPRODUCT(COMPLEX($C$106,0),IMSUB(C2054,G2054))</f>
        <v>-5.95702185150521+0.0977908280462971i</v>
      </c>
      <c r="E2054" t="str">
        <f t="shared" ref="E2054:E2117" si="1055">IMDIV(COMPLEX($C$20*10^3,0),COMPLEX(1,2*PI()*B2054*$C$20*1000*$C$29*10^-12))</f>
        <v>2870</v>
      </c>
      <c r="F2054" t="str">
        <f t="shared" ref="F2054:F2117" si="1056">IMDIV(COMPLEX($C$22*1000,0),IMSUM(COMPLEX($C$22*1000,0),E2054))</f>
        <v>0.777000777000777</v>
      </c>
      <c r="G2054" t="str">
        <f t="shared" si="1051"/>
        <v>0.777000777000777</v>
      </c>
      <c r="H2054" t="str">
        <f t="shared" ref="H2054:H2117" si="1057">IMPRODUCT(COMPLEX($C$108,0),IMPRODUCT(COMPLEX(-1,0),D2054),IMDIV(COMPLEX(0,2*PI()*B2054*$C$109*$C$110),COMPLEX(1,2*PI()*B2054*$C$109*$C$110)))</f>
        <v>8.7069893368936+1.85491574250355i</v>
      </c>
      <c r="I2054" t="str">
        <f t="shared" ref="I2054:I2117" si="1058">COMPLEX(0,2*PI()*B2054*$C$113*$C$112*$C$114)</f>
        <v>753.98223686155i</v>
      </c>
      <c r="J2054" t="str">
        <f t="shared" si="1052"/>
        <v>-485.26293366171+163.068865445258i</v>
      </c>
      <c r="K2054" t="str">
        <f t="shared" ref="K2054:K2117" si="1059">IMDIV(I2054,J2054)</f>
        <v>0.469150576267108-1.39610577621198i</v>
      </c>
      <c r="L2054" t="str">
        <f t="shared" ref="L2054:L2117" si="1060">IMDIV(COMPLEX($C$117,0),COMPLEX(1,2*PI()*B2054*$C$115*$C$116))</f>
        <v>0.0388174816397089-0.0970083492814871i</v>
      </c>
      <c r="M2054" t="str">
        <f t="shared" ref="M2054:M2117" si="1061">IMSUM(K2054,L2054)</f>
        <v>0.507968057906817-1.49311412549347i</v>
      </c>
      <c r="N2054" t="str">
        <f t="shared" ref="N2054:N2117" si="1062">COMPLEX(0,-2*PI()*B2054*$C$43)</f>
        <v>-0.851502666090042i</v>
      </c>
      <c r="O2054" t="str">
        <f t="shared" ref="O2054:O2117" si="1063">IMEXP(N2054)</f>
        <v>0.658853477598311-0.752271290862952i</v>
      </c>
      <c r="P2054" t="str">
        <f t="shared" ref="P2054:P2117" si="1064">IMSUB(COMPLEX(1,0),O2054)</f>
        <v>0.341146522401689+0.752271290862952i</v>
      </c>
      <c r="Q2054" t="str">
        <f t="shared" ref="Q2054:Q2117" si="1065">IMSUM(COMPLEX(0,2*PI()*B2054*$C$43),O2054,COMPLEX(-1,0))</f>
        <v>-0.341146522401689+0.09923137522709i</v>
      </c>
      <c r="R2054" t="str">
        <f t="shared" ref="R2054:R2117" si="1066">IMDIV(P2054,Q2054)</f>
        <v>-0.33060886635859-2.30129288086243i</v>
      </c>
      <c r="S2054" t="str">
        <f t="shared" ref="S2054:S2117" si="1067">IMDIV(COMPLEX(0,2*PI()*B2054*$C$123),COMPLEX($C$124,0))</f>
        <v>0.0883208872233713i</v>
      </c>
      <c r="T2054" t="str">
        <f t="shared" ref="T2054:T2117" si="1068">IMPRODUCT(R2054,S2054)</f>
        <v>0.203252228998598-0.0291996684007037i</v>
      </c>
      <c r="U2054" t="str">
        <f t="shared" ref="U2054:U2117" si="1069">IMDIV(COMPLEX(1,2*PI()*B2054*$C$16*10^-3*$C$15*10^-6),COMPLEX(0,2*PI()*B2054*$C$15*10^-6))</f>
        <v>0.0001-828.931995270289i</v>
      </c>
      <c r="V2054" t="str">
        <f t="shared" ref="V2054:V2117" si="1070">IMSUM(COMPLEX($C$18*10^-3,0),IMDIV(COMPLEX(1,0),COMPLEX(0,2*PI()*B2054*($C$17*1*10^-6))))</f>
        <v>0.00002-0.0132958247888877i</v>
      </c>
      <c r="W2054" t="str">
        <f t="shared" ref="W2054:W2117" si="1071">IMDIV(IMPRODUCT(U2054,V2054),IMSUM(U2054,V2054))</f>
        <v>0.0000199993584529566-0.0132956115316814i</v>
      </c>
      <c r="X2054" t="str">
        <f t="shared" ref="X2054:X2117" si="1072">IMDIV(IMPRODUCT(COMPLEX($C$19,0),W2054),IMSUM(COMPLEX($C$19,0),W2054))</f>
        <v>0.000646990133060501-0.0132640829890174i</v>
      </c>
      <c r="Y2054" t="str">
        <f t="shared" ref="Y2054:Y2117" si="1073">COMPLEX($C$13*10^-3,2*PI()*B2054*$C$12*0.000001)</f>
        <v>0.009+1.20637157897848i</v>
      </c>
      <c r="Z2054" t="str">
        <f t="shared" ref="Z2054:Z2117" si="1074">IMPRODUCT(COMPLEX($C$6,0),IMDIV(X2054,IMSUM(X2054,Y2054)))</f>
        <v>-0.13334575431362-0.00758545797700274i</v>
      </c>
      <c r="AA2054" t="str">
        <f t="shared" ref="AA2054:AA2117" si="1075">IMDIV(COMPLEX($C$6,0),IMSUM(X2054,Y2054))</f>
        <v>0.0813177848975103-10.0571118432043i</v>
      </c>
      <c r="AB2054" t="str">
        <f t="shared" ref="AB2054:AB2117" si="1076">IMPRODUCT(COMPLEX($C$119,0),T2054)</f>
        <v>1.38375542579724-0.198793389770071i</v>
      </c>
      <c r="AC2054" t="str">
        <f t="shared" ref="AC2054:AC2117" si="1077">IMSUM(COMPLEX(1,0),IMPRODUCT(AB2054,M2054))</f>
        <v>1.40608233793982-2.16708546461231i</v>
      </c>
      <c r="AD2054" t="str">
        <f t="shared" ref="AD2054:AD2117" si="1078">IMDIV(AB2054,AC2054)</f>
        <v>0.356115674650303+0.407472376990862i</v>
      </c>
      <c r="AE2054" t="str">
        <f t="shared" ref="AE2054:AE2117" si="1079">IMPRODUCT(AD2054,AA2054,X2054)</f>
        <v>-0.0443956486666949-0.0570360119568223i</v>
      </c>
      <c r="AF2054" t="str">
        <f t="shared" ref="AF2054:AF2117" si="1080">IMSUB(D2054,H2054)</f>
        <v>-14.6640111883988-1.75712491445725i</v>
      </c>
      <c r="AG2054" t="str">
        <f t="shared" ref="AG2054:AG2117" si="1081">IMSUM(COMPLEX(1,0),IMPRODUCT(AD2054,AA2054,COMPLEX($C$127,0)))</f>
        <v>1.0149395727786-0.0128450647130602i</v>
      </c>
      <c r="AH2054" t="str">
        <f t="shared" ref="AH2054:AH2117" si="1082">IMDIV(IMPRODUCT(AE2054,AF2054),AG2054)</f>
        <v>0.531204119890898+0.907648882599069i</v>
      </c>
      <c r="AI2054">
        <f t="shared" ref="AI2054:AI2117" si="1083">20*LOG10(IMABS(AH2054))</f>
        <v>0.43756819799878566</v>
      </c>
      <c r="AJ2054">
        <f t="shared" ref="AJ2054:AJ2117" si="1084">IMARGUMENT(AH2054)*180/PI()</f>
        <v>59.661572466396578</v>
      </c>
      <c r="AK2054"/>
      <c r="AL2054"/>
      <c r="AM2054"/>
      <c r="AN2054"/>
    </row>
    <row r="2055" spans="1:40" x14ac:dyDescent="0.25">
      <c r="A2055"/>
      <c r="B2055">
        <f t="shared" si="1050"/>
        <v>192100</v>
      </c>
      <c r="C2055" s="237" t="str">
        <f t="shared" si="1053"/>
        <v>-2.07103766263613E-06+0.0127486854573514i</v>
      </c>
      <c r="D2055" s="208" t="str">
        <f t="shared" si="1054"/>
        <v>-5.95702183496138+0.0977399218396941i</v>
      </c>
      <c r="E2055" t="str">
        <f t="shared" si="1055"/>
        <v>2870</v>
      </c>
      <c r="F2055" t="str">
        <f t="shared" si="1056"/>
        <v>0.777000777000777</v>
      </c>
      <c r="G2055" t="str">
        <f t="shared" si="1051"/>
        <v>0.777000777000777</v>
      </c>
      <c r="H2055" t="str">
        <f t="shared" si="1057"/>
        <v>8.70741151127383+1.85404730226599i</v>
      </c>
      <c r="I2055" t="str">
        <f t="shared" si="1058"/>
        <v>754.374935943249i</v>
      </c>
      <c r="J2055" t="str">
        <f t="shared" si="1052"/>
        <v>-485.769589458203+163.153797146011i</v>
      </c>
      <c r="K2055" t="str">
        <f t="shared" si="1059"/>
        <v>0.468709953824775-1.39552401370513i</v>
      </c>
      <c r="L2055" t="str">
        <f t="shared" si="1060"/>
        <v>0.0387826496992702-0.0969717809995436i</v>
      </c>
      <c r="M2055" t="str">
        <f t="shared" si="1061"/>
        <v>0.507492603524045-1.49249579470467i</v>
      </c>
      <c r="N2055" t="str">
        <f t="shared" si="1062"/>
        <v>-0.851946157061964i</v>
      </c>
      <c r="O2055" t="str">
        <f t="shared" si="1063"/>
        <v>0.658519787290266-0.752563412442554i</v>
      </c>
      <c r="P2055" t="str">
        <f t="shared" si="1064"/>
        <v>0.341480212709734+0.752563412442554i</v>
      </c>
      <c r="Q2055" t="str">
        <f t="shared" si="1065"/>
        <v>-0.341480212709734+0.09938274461941i</v>
      </c>
      <c r="R2055" t="str">
        <f t="shared" si="1066"/>
        <v>-0.33060598641837-2.30004525453439i</v>
      </c>
      <c r="S2055" t="str">
        <f t="shared" si="1067"/>
        <v>0.0883668876854667i</v>
      </c>
      <c r="T2055" t="str">
        <f t="shared" si="1068"/>
        <v>0.203247840678931-0.029214622069975i</v>
      </c>
      <c r="U2055" t="str">
        <f t="shared" si="1069"/>
        <v>0.0001-828.500484601224i</v>
      </c>
      <c r="V2055" t="str">
        <f t="shared" si="1070"/>
        <v>0.00002-0.0132889034849893i</v>
      </c>
      <c r="W2055" t="str">
        <f t="shared" si="1071"/>
        <v>0.0000199993584529566-0.0132886903387972i</v>
      </c>
      <c r="X2055" t="str">
        <f t="shared" si="1072"/>
        <v>0.000646338979535313-0.0132572089726558i</v>
      </c>
      <c r="Y2055" t="str">
        <f t="shared" si="1073"/>
        <v>0.009+1.2069998975092i</v>
      </c>
      <c r="Z2055" t="str">
        <f t="shared" si="1074"/>
        <v>-0.133205799698363-0.00757367239956713i</v>
      </c>
      <c r="AA2055" t="str">
        <f t="shared" si="1075"/>
        <v>0.0812257926624004-10.0517612243393i</v>
      </c>
      <c r="AB2055" t="str">
        <f t="shared" si="1076"/>
        <v>1.38372554980926-0.198895195398927i</v>
      </c>
      <c r="AC2055" t="str">
        <f t="shared" si="1077"/>
        <v>1.40538023911558-2.16614240465715i</v>
      </c>
      <c r="AD2055" t="str">
        <f t="shared" si="1078"/>
        <v>0.356292319929381+0.407636802702092i</v>
      </c>
      <c r="AE2055" t="str">
        <f t="shared" si="1079"/>
        <v>-0.0443728958009056-0.056998027600043i</v>
      </c>
      <c r="AF2055" t="str">
        <f t="shared" si="1080"/>
        <v>-14.6644333462352-1.7563073804263i</v>
      </c>
      <c r="AG2055" t="str">
        <f t="shared" si="1081"/>
        <v>1.0149375967179-0.0128446820269531i</v>
      </c>
      <c r="AH2055" t="str">
        <f t="shared" si="1082"/>
        <v>0.531014495112862+0.907047818813858i</v>
      </c>
      <c r="AI2055">
        <f t="shared" si="1083"/>
        <v>0.43249126478386091</v>
      </c>
      <c r="AJ2055">
        <f t="shared" si="1084"/>
        <v>59.653943718974375</v>
      </c>
      <c r="AK2055"/>
      <c r="AL2055"/>
      <c r="AM2055"/>
      <c r="AN2055"/>
    </row>
    <row r="2056" spans="1:40" x14ac:dyDescent="0.25">
      <c r="A2056"/>
      <c r="B2056">
        <f t="shared" si="1050"/>
        <v>192200</v>
      </c>
      <c r="C2056" s="237" t="str">
        <f t="shared" si="1053"/>
        <v>-2.06888313731195E-06+0.0127420524267661i</v>
      </c>
      <c r="D2056" s="208" t="str">
        <f t="shared" si="1054"/>
        <v>-5.95702181844334+0.0976890686052068i</v>
      </c>
      <c r="E2056" t="str">
        <f t="shared" si="1055"/>
        <v>2870</v>
      </c>
      <c r="F2056" t="str">
        <f t="shared" si="1056"/>
        <v>0.777000777000777</v>
      </c>
      <c r="G2056" t="str">
        <f t="shared" si="1051"/>
        <v>0.777000777000777</v>
      </c>
      <c r="H2056" t="str">
        <f t="shared" si="1057"/>
        <v>8.70783307101498+1.8531796243335i</v>
      </c>
      <c r="I2056" t="str">
        <f t="shared" si="1058"/>
        <v>754.767635024948i</v>
      </c>
      <c r="J2056" t="str">
        <f t="shared" si="1052"/>
        <v>-486.276509069223+163.238728846764i</v>
      </c>
      <c r="K2056" t="str">
        <f t="shared" si="1059"/>
        <v>0.468269929474506-1.39494265984336i</v>
      </c>
      <c r="L2056" t="str">
        <f t="shared" si="1060"/>
        <v>0.0387478621258564-0.0969352330351185i</v>
      </c>
      <c r="M2056" t="str">
        <f t="shared" si="1061"/>
        <v>0.507017791600362-1.49187789287848i</v>
      </c>
      <c r="N2056" t="str">
        <f t="shared" si="1062"/>
        <v>-0.852389648033886i</v>
      </c>
      <c r="O2056" t="str">
        <f t="shared" si="1063"/>
        <v>0.658185967461759-0.752855386004795i</v>
      </c>
      <c r="P2056" t="str">
        <f t="shared" si="1064"/>
        <v>0.341814032538241+0.752855386004795i</v>
      </c>
      <c r="Q2056" t="str">
        <f t="shared" si="1065"/>
        <v>-0.341814032538241+0.099534262029091i</v>
      </c>
      <c r="R2056" t="str">
        <f t="shared" si="1066"/>
        <v>-0.330603104891738-2.29879890020844i</v>
      </c>
      <c r="S2056" t="str">
        <f t="shared" si="1067"/>
        <v>0.0884128881475623i</v>
      </c>
      <c r="T2056" t="str">
        <f t="shared" si="1068"/>
        <v>0.203243450037868-0.02922957533403i</v>
      </c>
      <c r="U2056" t="str">
        <f t="shared" si="1069"/>
        <v>0.0001-828.069422954708i</v>
      </c>
      <c r="V2056" t="str">
        <f t="shared" si="1070"/>
        <v>0.00002-0.0132819893832802i</v>
      </c>
      <c r="W2056" t="str">
        <f t="shared" si="1071"/>
        <v>0.0000199993584529566-0.0132817763479868i</v>
      </c>
      <c r="X2056" t="str">
        <f t="shared" si="1072"/>
        <v>0.000645688839099361-0.0132503420614381i</v>
      </c>
      <c r="Y2056" t="str">
        <f t="shared" si="1073"/>
        <v>0.009+1.20762821603992i</v>
      </c>
      <c r="Z2056" t="str">
        <f t="shared" si="1074"/>
        <v>-0.133066065901944-0.00756191163006115i</v>
      </c>
      <c r="AA2056" t="str">
        <f t="shared" si="1075"/>
        <v>0.0811339595438465-10.0464163549032i</v>
      </c>
      <c r="AB2056" t="str">
        <f t="shared" si="1076"/>
        <v>1.38369565801706-0.198996998269043i</v>
      </c>
      <c r="AC2056" t="str">
        <f t="shared" si="1077"/>
        <v>1.40467909430806-2.16519998126506i</v>
      </c>
      <c r="AD2056" t="str">
        <f t="shared" si="1078"/>
        <v>0.356469038177705+0.407801154609674i</v>
      </c>
      <c r="AE2056" t="str">
        <f t="shared" si="1079"/>
        <v>-0.0443501762323619-0.0569600826797325i</v>
      </c>
      <c r="AF2056" t="str">
        <f t="shared" si="1080"/>
        <v>-14.6648548894583-1.75549055572829i</v>
      </c>
      <c r="AG2056" t="str">
        <f t="shared" si="1081"/>
        <v>1.01493562020014-0.012844302467082i</v>
      </c>
      <c r="AH2056" t="str">
        <f t="shared" si="1082"/>
        <v>0.530825124706452+0.906447387064867i</v>
      </c>
      <c r="AI2056">
        <f t="shared" si="1083"/>
        <v>0.42741708930358091</v>
      </c>
      <c r="AJ2056">
        <f t="shared" si="1084"/>
        <v>59.646311494154858</v>
      </c>
      <c r="AK2056"/>
      <c r="AL2056"/>
      <c r="AM2056"/>
      <c r="AN2056"/>
    </row>
    <row r="2057" spans="1:40" x14ac:dyDescent="0.25">
      <c r="A2057"/>
      <c r="B2057">
        <f t="shared" si="1050"/>
        <v>192300</v>
      </c>
      <c r="C2057" s="237" t="str">
        <f t="shared" si="1053"/>
        <v>-2.06673197230755E-06+0.0127354262948079i</v>
      </c>
      <c r="D2057" s="208" t="str">
        <f t="shared" si="1054"/>
        <v>-5.95702180195108+0.0976382682601939i</v>
      </c>
      <c r="E2057" t="str">
        <f t="shared" si="1055"/>
        <v>2870</v>
      </c>
      <c r="F2057" t="str">
        <f t="shared" si="1056"/>
        <v>0.777000777000777</v>
      </c>
      <c r="G2057" t="str">
        <f t="shared" si="1051"/>
        <v>0.777000777000777</v>
      </c>
      <c r="H2057" t="str">
        <f t="shared" si="1057"/>
        <v>8.70825401728749+1.85231270778592i</v>
      </c>
      <c r="I2057" t="str">
        <f t="shared" si="1058"/>
        <v>755.160334106646i</v>
      </c>
      <c r="J2057" t="str">
        <f t="shared" si="1052"/>
        <v>-486.783692494768+163.323660547516i</v>
      </c>
      <c r="K2057" t="str">
        <f t="shared" si="1059"/>
        <v>0.467830502177786-1.39436171433061i</v>
      </c>
      <c r="L2057" t="str">
        <f t="shared" si="1060"/>
        <v>0.0387131188488591-0.096898705384725i</v>
      </c>
      <c r="M2057" t="str">
        <f t="shared" si="1061"/>
        <v>0.506543621026645-1.49126041971533i</v>
      </c>
      <c r="N2057" t="str">
        <f t="shared" si="1062"/>
        <v>-0.852833139005808i</v>
      </c>
      <c r="O2057" t="str">
        <f t="shared" si="1063"/>
        <v>0.657852018178444-0.753147211492247i</v>
      </c>
      <c r="P2057" t="str">
        <f t="shared" si="1064"/>
        <v>0.342147981821556+0.753147211492247i</v>
      </c>
      <c r="Q2057" t="str">
        <f t="shared" si="1065"/>
        <v>-0.342147981821556+0.0996859275135611i</v>
      </c>
      <c r="R2057" t="str">
        <f t="shared" si="1066"/>
        <v>-0.330600221778557-2.29755381589951i</v>
      </c>
      <c r="S2057" t="str">
        <f t="shared" si="1067"/>
        <v>0.0884588886096579i</v>
      </c>
      <c r="T2057" t="str">
        <f t="shared" si="1068"/>
        <v>0.203239057075349-0.0292445281926376i</v>
      </c>
      <c r="U2057" t="str">
        <f t="shared" si="1069"/>
        <v>0.0001-827.638809630244i</v>
      </c>
      <c r="V2057" t="str">
        <f t="shared" si="1070"/>
        <v>0.00002-0.0132750824725244i</v>
      </c>
      <c r="W2057" t="str">
        <f t="shared" si="1071"/>
        <v>0.0000199993584529565-0.0132748695480142i</v>
      </c>
      <c r="X2057" t="str">
        <f t="shared" si="1072"/>
        <v>0.000645039709653662-0.0132434822443786i</v>
      </c>
      <c r="Y2057" t="str">
        <f t="shared" si="1073"/>
        <v>0.009+1.20825653457063i</v>
      </c>
      <c r="Z2057" t="str">
        <f t="shared" si="1074"/>
        <v>-0.132926552458836-0.00755017560286324i</v>
      </c>
      <c r="AA2057" t="str">
        <f t="shared" si="1075"/>
        <v>0.0810422851696472-10.0410772255444i</v>
      </c>
      <c r="AB2057" t="str">
        <f t="shared" si="1076"/>
        <v>1.38366575042023-0.199098798378845i</v>
      </c>
      <c r="AC2057" t="str">
        <f t="shared" si="1077"/>
        <v>1.40397890187316-2.16425819399027i</v>
      </c>
      <c r="AD2057" t="str">
        <f t="shared" si="1078"/>
        <v>0.356645829366564+0.407965432682793i</v>
      </c>
      <c r="AE2057" t="str">
        <f t="shared" si="1079"/>
        <v>-0.0443274898898665-0.0569221771286474i</v>
      </c>
      <c r="AF2057" t="str">
        <f t="shared" si="1080"/>
        <v>-14.6652758192386-1.75467443952573i</v>
      </c>
      <c r="AG2057" t="str">
        <f t="shared" si="1081"/>
        <v>1.0149336432247-0.0128439260273294i</v>
      </c>
      <c r="AH2057" t="str">
        <f t="shared" si="1082"/>
        <v>0.53063600814178+0.905847586267982i</v>
      </c>
      <c r="AI2057">
        <f t="shared" si="1083"/>
        <v>0.42234566811330587</v>
      </c>
      <c r="AJ2057">
        <f t="shared" si="1084"/>
        <v>59.63867579585537</v>
      </c>
      <c r="AK2057"/>
      <c r="AL2057"/>
      <c r="AM2057"/>
      <c r="AN2057"/>
    </row>
    <row r="2058" spans="1:40" x14ac:dyDescent="0.25">
      <c r="A2058"/>
      <c r="B2058">
        <f t="shared" si="1050"/>
        <v>192400</v>
      </c>
      <c r="C2058" s="237" t="str">
        <f t="shared" si="1053"/>
        <v>-0.0000020645841606387+0.0127288070507204i</v>
      </c>
      <c r="D2058" s="208" t="str">
        <f t="shared" si="1054"/>
        <v>-5.95702178548453+0.0975875207221898i</v>
      </c>
      <c r="E2058" t="str">
        <f t="shared" si="1055"/>
        <v>2870</v>
      </c>
      <c r="F2058" t="str">
        <f t="shared" si="1056"/>
        <v>0.777000777000777</v>
      </c>
      <c r="G2058" t="str">
        <f t="shared" si="1051"/>
        <v>0.777000777000777</v>
      </c>
      <c r="H2058" t="str">
        <f t="shared" si="1057"/>
        <v>8.70867435125904+1.85144655170437i</v>
      </c>
      <c r="I2058" t="str">
        <f t="shared" si="1058"/>
        <v>755.553033188345i</v>
      </c>
      <c r="J2058" t="str">
        <f t="shared" si="1052"/>
        <v>-487.291139734839+163.408592248269i</v>
      </c>
      <c r="K2058" t="str">
        <f t="shared" si="1059"/>
        <v>0.46739167089825-1.39378117687071i</v>
      </c>
      <c r="L2058" t="str">
        <f t="shared" si="1060"/>
        <v>0.0386784197977989-0.0968621980448316i</v>
      </c>
      <c r="M2058" t="str">
        <f t="shared" si="1061"/>
        <v>0.506070090696049-1.49064337491554i</v>
      </c>
      <c r="N2058" t="str">
        <f t="shared" si="1062"/>
        <v>-0.85327662997773i</v>
      </c>
      <c r="O2058" t="str">
        <f t="shared" si="1063"/>
        <v>0.657517939506007-0.753438888847513i</v>
      </c>
      <c r="P2058" t="str">
        <f t="shared" si="1064"/>
        <v>0.342482060493993+0.753438888847513i</v>
      </c>
      <c r="Q2058" t="str">
        <f t="shared" si="1065"/>
        <v>-0.342482060493993+0.099837741130217i</v>
      </c>
      <c r="R2058" t="str">
        <f t="shared" si="1066"/>
        <v>-0.33059733707868-2.2963099996267i</v>
      </c>
      <c r="S2058" t="str">
        <f t="shared" si="1067"/>
        <v>0.0885048890717533i</v>
      </c>
      <c r="T2058" t="str">
        <f t="shared" si="1068"/>
        <v>0.203234661791319-0.0292594806455656i</v>
      </c>
      <c r="U2058" t="str">
        <f t="shared" si="1069"/>
        <v>0.0001-827.208643928772i</v>
      </c>
      <c r="V2058" t="str">
        <f t="shared" si="1070"/>
        <v>0.00002-0.0132681827415096i</v>
      </c>
      <c r="W2058" t="str">
        <f t="shared" si="1071"/>
        <v>0.0000199993584529566-0.0132679699276676i</v>
      </c>
      <c r="X2058" t="str">
        <f t="shared" si="1072"/>
        <v>0.000644391589104745-0.013236629510515i</v>
      </c>
      <c r="Y2058" t="str">
        <f t="shared" si="1073"/>
        <v>0.009+1.20888485310135i</v>
      </c>
      <c r="Z2058" t="str">
        <f t="shared" si="1074"/>
        <v>-0.132787258904738-0.00753846425256139i</v>
      </c>
      <c r="AA2058" t="str">
        <f t="shared" si="1075"/>
        <v>0.0809507691686951-10.0357438269309i</v>
      </c>
      <c r="AB2058" t="str">
        <f t="shared" si="1076"/>
        <v>1.38363582701838-0.199200595726751i</v>
      </c>
      <c r="AC2058" t="str">
        <f t="shared" si="1077"/>
        <v>1.40327966017018-2.16331704238688i</v>
      </c>
      <c r="AD2058" t="str">
        <f t="shared" si="1078"/>
        <v>0.35682269346722+0.40812963689064i</v>
      </c>
      <c r="AE2058" t="str">
        <f t="shared" si="1079"/>
        <v>-0.0443048367024069-0.0568843108796996i</v>
      </c>
      <c r="AF2058" t="str">
        <f t="shared" si="1080"/>
        <v>-14.6656961367436-1.75385903098218i</v>
      </c>
      <c r="AG2058" t="str">
        <f t="shared" si="1081"/>
        <v>1.01493166579093-0.0128435527015893i</v>
      </c>
      <c r="AH2058" t="str">
        <f t="shared" si="1082"/>
        <v>0.530447144890262+0.905248415341596i</v>
      </c>
      <c r="AI2058">
        <f t="shared" si="1083"/>
        <v>0.41727699777432159</v>
      </c>
      <c r="AJ2058">
        <f t="shared" si="1084"/>
        <v>59.631036627988671</v>
      </c>
      <c r="AK2058"/>
      <c r="AL2058"/>
      <c r="AM2058"/>
      <c r="AN2058"/>
    </row>
    <row r="2059" spans="1:40" x14ac:dyDescent="0.25">
      <c r="A2059"/>
      <c r="B2059">
        <f t="shared" si="1050"/>
        <v>192500</v>
      </c>
      <c r="C2059" s="237" t="str">
        <f t="shared" si="1053"/>
        <v>-2.06243969533921E-06+0.012722194683769i</v>
      </c>
      <c r="D2059" s="208" t="str">
        <f t="shared" si="1054"/>
        <v>-5.95702176904362+0.0975368259088957i</v>
      </c>
      <c r="E2059" t="str">
        <f t="shared" si="1055"/>
        <v>2870</v>
      </c>
      <c r="F2059" t="str">
        <f t="shared" si="1056"/>
        <v>0.777000777000777</v>
      </c>
      <c r="G2059" t="str">
        <f t="shared" si="1051"/>
        <v>0.777000777000777</v>
      </c>
      <c r="H2059" t="str">
        <f t="shared" si="1057"/>
        <v>8.70909407409454+1.85058115517127i</v>
      </c>
      <c r="I2059" t="str">
        <f t="shared" si="1058"/>
        <v>755.945732270044i</v>
      </c>
      <c r="J2059" t="str">
        <f t="shared" si="1052"/>
        <v>-487.798850789435+163.493523949022i</v>
      </c>
      <c r="K2059" t="str">
        <f t="shared" si="1059"/>
        <v>0.466953434601669-1.39320104716745i</v>
      </c>
      <c r="L2059" t="str">
        <f t="shared" si="1060"/>
        <v>0.038643764902325-0.0968257110118627i</v>
      </c>
      <c r="M2059" t="str">
        <f t="shared" si="1061"/>
        <v>0.505597199503994-1.49002675817931i</v>
      </c>
      <c r="N2059" t="str">
        <f t="shared" si="1062"/>
        <v>-0.853720120949651i</v>
      </c>
      <c r="O2059" t="str">
        <f t="shared" si="1063"/>
        <v>0.657183731510154-0.753730418013224i</v>
      </c>
      <c r="P2059" t="str">
        <f t="shared" si="1064"/>
        <v>0.342816268489846+0.753730418013224i</v>
      </c>
      <c r="Q2059" t="str">
        <f t="shared" si="1065"/>
        <v>-0.342816268489846+0.0999897029364269i</v>
      </c>
      <c r="R2059" t="str">
        <f t="shared" si="1066"/>
        <v>-0.330594450791979-2.29506744941321i</v>
      </c>
      <c r="S2059" t="str">
        <f t="shared" si="1067"/>
        <v>0.0885508895338489i</v>
      </c>
      <c r="T2059" t="str">
        <f t="shared" si="1068"/>
        <v>0.203230264185722-0.029274432692584i</v>
      </c>
      <c r="U2059" t="str">
        <f t="shared" si="1069"/>
        <v>0.0001-826.778925152703i</v>
      </c>
      <c r="V2059" t="str">
        <f t="shared" si="1070"/>
        <v>0.00002-0.0132612901790465i</v>
      </c>
      <c r="W2059" t="str">
        <f t="shared" si="1071"/>
        <v>0.0000199993584529566-0.0132610774757577i</v>
      </c>
      <c r="X2059" t="str">
        <f t="shared" si="1072"/>
        <v>0.000643744475364474-0.0132297838489067i</v>
      </c>
      <c r="Y2059" t="str">
        <f t="shared" si="1073"/>
        <v>0.009+1.20951317163207i</v>
      </c>
      <c r="Z2059" t="str">
        <f t="shared" si="1074"/>
        <v>-0.13264818477658-0.00752677751395145i</v>
      </c>
      <c r="AA2059" t="str">
        <f t="shared" si="1075"/>
        <v>0.080859411170985-10.030416149752i</v>
      </c>
      <c r="AB2059" t="str">
        <f t="shared" si="1076"/>
        <v>1.38360588781114-0.199302390311196i</v>
      </c>
      <c r="AC2059" t="str">
        <f t="shared" si="1077"/>
        <v>1.40258136756177-2.16237652600883i</v>
      </c>
      <c r="AD2059" t="str">
        <f t="shared" si="1078"/>
        <v>0.356999630450929+0.408293767202421i</v>
      </c>
      <c r="AE2059" t="str">
        <f t="shared" si="1079"/>
        <v>-0.0442822165991597-0.0568464838659595i</v>
      </c>
      <c r="AF2059" t="str">
        <f t="shared" si="1080"/>
        <v>-14.6661158431382-1.75304432926237i</v>
      </c>
      <c r="AG2059" t="str">
        <f t="shared" si="1081"/>
        <v>1.01492968789819-0.0128431824837696i</v>
      </c>
      <c r="AH2059" t="str">
        <f t="shared" si="1082"/>
        <v>0.530258534424664+0.904649873206654i</v>
      </c>
      <c r="AI2059">
        <f t="shared" si="1083"/>
        <v>0.41221107485440661</v>
      </c>
      <c r="AJ2059">
        <f t="shared" si="1084"/>
        <v>59.623393994462027</v>
      </c>
      <c r="AK2059"/>
      <c r="AL2059"/>
      <c r="AM2059"/>
      <c r="AN2059"/>
    </row>
    <row r="2060" spans="1:40" x14ac:dyDescent="0.25">
      <c r="A2060"/>
      <c r="B2060">
        <f t="shared" si="1050"/>
        <v>192600</v>
      </c>
      <c r="C2060" s="237" t="str">
        <f t="shared" si="1053"/>
        <v>-2.06029856946099E-06+0.0127155891832417i</v>
      </c>
      <c r="D2060" s="208" t="str">
        <f t="shared" si="1054"/>
        <v>-5.95702175262832+0.0974861837381864i</v>
      </c>
      <c r="E2060" t="str">
        <f t="shared" si="1055"/>
        <v>2870</v>
      </c>
      <c r="F2060" t="str">
        <f t="shared" si="1056"/>
        <v>0.777000777000777</v>
      </c>
      <c r="G2060" t="str">
        <f t="shared" si="1051"/>
        <v>0.777000777000777</v>
      </c>
      <c r="H2060" t="str">
        <f t="shared" si="1057"/>
        <v>8.70951318695627+1.84971651727028i</v>
      </c>
      <c r="I2060" t="str">
        <f t="shared" si="1058"/>
        <v>756.338431351743i</v>
      </c>
      <c r="J2060" t="str">
        <f t="shared" si="1052"/>
        <v>-488.306825658557+163.578455649775i</v>
      </c>
      <c r="K2060" t="str">
        <f t="shared" si="1059"/>
        <v>0.466515792255948-1.39262132492447i</v>
      </c>
      <c r="L2060" t="str">
        <f t="shared" si="1060"/>
        <v>0.0386091540922161-0.0967892442821996i</v>
      </c>
      <c r="M2060" t="str">
        <f t="shared" si="1061"/>
        <v>0.505124946348164-1.48941056920667i</v>
      </c>
      <c r="N2060" t="str">
        <f t="shared" si="1062"/>
        <v>-0.854163611921574i</v>
      </c>
      <c r="O2060" t="str">
        <f t="shared" si="1063"/>
        <v>0.656849394256618-0.754021798932042i</v>
      </c>
      <c r="P2060" t="str">
        <f t="shared" si="1064"/>
        <v>0.343150605743382+0.754021798932042i</v>
      </c>
      <c r="Q2060" t="str">
        <f t="shared" si="1065"/>
        <v>-0.343150605743382+0.100141812989532i</v>
      </c>
      <c r="R2060" t="str">
        <f t="shared" si="1066"/>
        <v>-0.330591562918301-2.29382616328633i</v>
      </c>
      <c r="S2060" t="str">
        <f t="shared" si="1067"/>
        <v>0.0885968899959443i</v>
      </c>
      <c r="T2060" t="str">
        <f t="shared" si="1068"/>
        <v>0.203225864258498-0.02928938433346i</v>
      </c>
      <c r="U2060" t="str">
        <f t="shared" si="1069"/>
        <v>0.0001-826.349652605894i</v>
      </c>
      <c r="V2060" t="str">
        <f t="shared" si="1070"/>
        <v>0.00002-0.0132544047739691i</v>
      </c>
      <c r="W2060" t="str">
        <f t="shared" si="1071"/>
        <v>0.0000199993584529566-0.0132541921811186i</v>
      </c>
      <c r="X2060" t="str">
        <f t="shared" si="1072"/>
        <v>0.000643098366350124-0.0132229452486358i</v>
      </c>
      <c r="Y2060" t="str">
        <f t="shared" si="1073"/>
        <v>0.009+1.21014149016279i</v>
      </c>
      <c r="Z2060" t="str">
        <f t="shared" si="1074"/>
        <v>-0.132509329612501-0.0075151153220365i</v>
      </c>
      <c r="AA2060" t="str">
        <f t="shared" si="1075"/>
        <v>0.0807682108075957-10.0250941847166i</v>
      </c>
      <c r="AB2060" t="str">
        <f t="shared" si="1076"/>
        <v>1.38357593279811-0.199404182130595i</v>
      </c>
      <c r="AC2060" t="str">
        <f t="shared" si="1077"/>
        <v>1.40188402241394-2.1614366444098i</v>
      </c>
      <c r="AD2060" t="str">
        <f t="shared" si="1078"/>
        <v>0.35717664028893+0.408457823587348i</v>
      </c>
      <c r="AE2060" t="str">
        <f t="shared" si="1079"/>
        <v>-0.0442596295094847-0.0568086960206497i</v>
      </c>
      <c r="AF2060" t="str">
        <f t="shared" si="1080"/>
        <v>-14.6665349395846-1.75223033353209i</v>
      </c>
      <c r="AG2060" t="str">
        <f t="shared" si="1081"/>
        <v>1.01492770954586-0.0128428153677899i</v>
      </c>
      <c r="AH2060" t="str">
        <f t="shared" si="1082"/>
        <v>0.530070176219036+0.904051958786533i</v>
      </c>
      <c r="AI2060">
        <f t="shared" si="1083"/>
        <v>0.40714789592674633</v>
      </c>
      <c r="AJ2060">
        <f t="shared" si="1084"/>
        <v>59.615747899176924</v>
      </c>
      <c r="AK2060"/>
      <c r="AL2060"/>
      <c r="AM2060"/>
      <c r="AN2060"/>
    </row>
    <row r="2061" spans="1:40" x14ac:dyDescent="0.25">
      <c r="A2061"/>
      <c r="B2061">
        <f t="shared" si="1050"/>
        <v>192700</v>
      </c>
      <c r="C2061" s="237" t="str">
        <f t="shared" si="1053"/>
        <v>-2.05816077607397E-06+0.0127089905384486i</v>
      </c>
      <c r="D2061" s="208" t="str">
        <f t="shared" si="1054"/>
        <v>-5.95702173623858+0.097435594128106i</v>
      </c>
      <c r="E2061" t="str">
        <f t="shared" si="1055"/>
        <v>2870</v>
      </c>
      <c r="F2061" t="str">
        <f t="shared" si="1056"/>
        <v>0.777000777000777</v>
      </c>
      <c r="G2061" t="str">
        <f t="shared" si="1051"/>
        <v>0.777000777000777</v>
      </c>
      <c r="H2061" t="str">
        <f t="shared" si="1057"/>
        <v>8.70993169100376+1.84885263708637i</v>
      </c>
      <c r="I2061" t="str">
        <f t="shared" si="1058"/>
        <v>756.731130433441i</v>
      </c>
      <c r="J2061" t="str">
        <f t="shared" si="1052"/>
        <v>-488.815064342204+163.663387350527i</v>
      </c>
      <c r="K2061" t="str">
        <f t="shared" si="1059"/>
        <v>0.466078742831128-1.39204200984539i</v>
      </c>
      <c r="L2061" t="str">
        <f t="shared" si="1060"/>
        <v>0.0385745872973784-0.096752797852179i</v>
      </c>
      <c r="M2061" t="str">
        <f t="shared" si="1061"/>
        <v>0.504653330128506-1.48879480769757i</v>
      </c>
      <c r="N2061" t="str">
        <f t="shared" si="1062"/>
        <v>-0.854607102893495i</v>
      </c>
      <c r="O2061" t="str">
        <f t="shared" si="1063"/>
        <v>0.656514927811161-0.754313031546656i</v>
      </c>
      <c r="P2061" t="str">
        <f t="shared" si="1064"/>
        <v>0.343485072188839+0.754313031546656i</v>
      </c>
      <c r="Q2061" t="str">
        <f t="shared" si="1065"/>
        <v>-0.343485072188839+0.100294071346839i</v>
      </c>
      <c r="R2061" t="str">
        <f t="shared" si="1066"/>
        <v>-0.330588673457518-2.29258613927749i</v>
      </c>
      <c r="S2061" t="str">
        <f t="shared" si="1067"/>
        <v>0.0886428904580399i</v>
      </c>
      <c r="T2061" t="str">
        <f t="shared" si="1068"/>
        <v>0.203221462009595-0.0293043355679635i</v>
      </c>
      <c r="U2061" t="str">
        <f t="shared" si="1069"/>
        <v>0.0001-825.920825593642i</v>
      </c>
      <c r="V2061" t="str">
        <f t="shared" si="1070"/>
        <v>0.00002-0.0132475265151346i</v>
      </c>
      <c r="W2061" t="str">
        <f t="shared" si="1071"/>
        <v>0.0000199993584529566-0.0132473140326077i</v>
      </c>
      <c r="X2061" t="str">
        <f t="shared" si="1072"/>
        <v>0.000642453259984358-0.0132161136988068i</v>
      </c>
      <c r="Y2061" t="str">
        <f t="shared" si="1073"/>
        <v>0.009+1.21076980869351i</v>
      </c>
      <c r="Z2061" t="str">
        <f t="shared" si="1074"/>
        <v>-0.13237069295187-0.00750347761202658i</v>
      </c>
      <c r="AA2061" t="str">
        <f t="shared" si="1075"/>
        <v>0.0806771677106975-10.0197779225543i</v>
      </c>
      <c r="AB2061" t="str">
        <f t="shared" si="1076"/>
        <v>1.38354596197892-0.199505971183382i</v>
      </c>
      <c r="AC2061" t="str">
        <f t="shared" si="1077"/>
        <v>1.40118762309603-2.16049739714337i</v>
      </c>
      <c r="AD2061" t="str">
        <f t="shared" si="1078"/>
        <v>0.357353722952445+0.408621806014646i</v>
      </c>
      <c r="AE2061" t="str">
        <f t="shared" si="1079"/>
        <v>-0.0442370753629289-0.0567709472771512i</v>
      </c>
      <c r="AF2061" t="str">
        <f t="shared" si="1080"/>
        <v>-14.6669534272423-1.75141704295826i</v>
      </c>
      <c r="AG2061" t="str">
        <f t="shared" si="1081"/>
        <v>1.01492573073328-0.0128424513475828i</v>
      </c>
      <c r="AH2061" t="str">
        <f t="shared" si="1082"/>
        <v>0.529882069748779+0.903454671007195i</v>
      </c>
      <c r="AI2061">
        <f t="shared" si="1083"/>
        <v>0.4020874575713751</v>
      </c>
      <c r="AJ2061">
        <f t="shared" si="1084"/>
        <v>59.608098346030332</v>
      </c>
      <c r="AK2061"/>
      <c r="AL2061"/>
      <c r="AM2061"/>
      <c r="AN2061"/>
    </row>
    <row r="2062" spans="1:40" x14ac:dyDescent="0.25">
      <c r="A2062"/>
      <c r="B2062">
        <f t="shared" si="1050"/>
        <v>192800</v>
      </c>
      <c r="C2062" s="237" t="str">
        <f t="shared" si="1053"/>
        <v>-2.05602630826612E-06+0.0127023987387223i</v>
      </c>
      <c r="D2062" s="208" t="str">
        <f t="shared" si="1054"/>
        <v>-5.95702171987432+0.097385056996871i</v>
      </c>
      <c r="E2062" t="str">
        <f t="shared" si="1055"/>
        <v>2870</v>
      </c>
      <c r="F2062" t="str">
        <f t="shared" si="1056"/>
        <v>0.777000777000777</v>
      </c>
      <c r="G2062" t="str">
        <f t="shared" si="1051"/>
        <v>0.777000777000777</v>
      </c>
      <c r="H2062" t="str">
        <f t="shared" si="1057"/>
        <v>8.7103495873938+1.84798951370578i</v>
      </c>
      <c r="I2062" t="str">
        <f t="shared" si="1058"/>
        <v>757.12382951514i</v>
      </c>
      <c r="J2062" t="str">
        <f t="shared" si="1052"/>
        <v>-489.323566840378+163.74831905128i</v>
      </c>
      <c r="K2062" t="str">
        <f t="shared" si="1059"/>
        <v>0.465642285299378-1.39146310163369i</v>
      </c>
      <c r="L2062" t="str">
        <f t="shared" si="1060"/>
        <v>0.0385400644478465-0.0967163717180946i</v>
      </c>
      <c r="M2062" t="str">
        <f t="shared" si="1061"/>
        <v>0.504182349747225-1.48817947335178i</v>
      </c>
      <c r="N2062" t="str">
        <f t="shared" si="1062"/>
        <v>-0.855050593865417i</v>
      </c>
      <c r="O2062" t="str">
        <f t="shared" si="1063"/>
        <v>0.656180332239563-0.754604115799786i</v>
      </c>
      <c r="P2062" t="str">
        <f t="shared" si="1064"/>
        <v>0.343819667760437+0.754604115799786i</v>
      </c>
      <c r="Q2062" t="str">
        <f t="shared" si="1065"/>
        <v>-0.343819667760437+0.100446478065631i</v>
      </c>
      <c r="R2062" t="str">
        <f t="shared" si="1066"/>
        <v>-0.330585782409492-2.29134737542214i</v>
      </c>
      <c r="S2062" t="str">
        <f t="shared" si="1067"/>
        <v>0.0886888909201353i</v>
      </c>
      <c r="T2062" t="str">
        <f t="shared" si="1068"/>
        <v>0.203217057438952-0.029319286395863i</v>
      </c>
      <c r="U2062" t="str">
        <f t="shared" si="1069"/>
        <v>0.0001-825.492443422697i</v>
      </c>
      <c r="V2062" t="str">
        <f t="shared" si="1070"/>
        <v>0.00002-0.0132406553914235i</v>
      </c>
      <c r="W2062" t="str">
        <f t="shared" si="1071"/>
        <v>0.0000199993584529566-0.013240443019106i</v>
      </c>
      <c r="X2062" t="str">
        <f t="shared" si="1072"/>
        <v>0.000641809154195248-0.0132092891885472i</v>
      </c>
      <c r="Y2062" t="str">
        <f t="shared" si="1073"/>
        <v>0.009+1.21139812722422i</v>
      </c>
      <c r="Z2062" t="str">
        <f t="shared" si="1074"/>
        <v>-0.13223227433527-0.00749186431933829i</v>
      </c>
      <c r="AA2062" t="str">
        <f t="shared" si="1075"/>
        <v>0.080586281513545-10.0144673540148i</v>
      </c>
      <c r="AB2062" t="str">
        <f t="shared" si="1076"/>
        <v>1.38351597535316-0.199607757467981i</v>
      </c>
      <c r="AC2062" t="str">
        <f t="shared" si="1077"/>
        <v>1.40049216798075-2.15955878376282i</v>
      </c>
      <c r="AD2062" t="str">
        <f t="shared" si="1078"/>
        <v>0.357530878412697+0.408785714453539i</v>
      </c>
      <c r="AE2062" t="str">
        <f t="shared" si="1079"/>
        <v>-0.0442145540892277-0.0567332375690009i</v>
      </c>
      <c r="AF2062" t="str">
        <f t="shared" si="1080"/>
        <v>-14.6673713072681-1.75060445670891i</v>
      </c>
      <c r="AG2062" t="str">
        <f t="shared" si="1081"/>
        <v>1.01492375145984-0.0128420904170941i</v>
      </c>
      <c r="AH2062" t="str">
        <f t="shared" si="1082"/>
        <v>0.52969421449063+0.902858008797075i</v>
      </c>
      <c r="AI2062">
        <f t="shared" si="1083"/>
        <v>0.39702975637435378</v>
      </c>
      <c r="AJ2062">
        <f t="shared" si="1084"/>
        <v>59.600445338912223</v>
      </c>
      <c r="AK2062"/>
      <c r="AL2062"/>
      <c r="AM2062"/>
      <c r="AN2062"/>
    </row>
    <row r="2063" spans="1:40" x14ac:dyDescent="0.25">
      <c r="A2063"/>
      <c r="B2063">
        <f t="shared" si="1050"/>
        <v>192900</v>
      </c>
      <c r="C2063" s="237" t="str">
        <f t="shared" si="1053"/>
        <v>-2.05389515914322E-06+0.0126958137734172i</v>
      </c>
      <c r="D2063" s="208" t="str">
        <f t="shared" si="1054"/>
        <v>-5.95702170353551+0.0973345722628652i</v>
      </c>
      <c r="E2063" t="str">
        <f t="shared" si="1055"/>
        <v>2870</v>
      </c>
      <c r="F2063" t="str">
        <f t="shared" si="1056"/>
        <v>0.777000777000777</v>
      </c>
      <c r="G2063" t="str">
        <f t="shared" si="1051"/>
        <v>0.777000777000777</v>
      </c>
      <c r="H2063" t="str">
        <f t="shared" si="1057"/>
        <v>8.71076687728057+1.84712714621606i</v>
      </c>
      <c r="I2063" t="str">
        <f t="shared" si="1058"/>
        <v>757.516528596839i</v>
      </c>
      <c r="J2063" t="str">
        <f t="shared" si="1052"/>
        <v>-489.832333153077+163.833250752033i</v>
      </c>
      <c r="K2063" t="str">
        <f t="shared" si="1059"/>
        <v>0.465206418634985-1.3908845999928i</v>
      </c>
      <c r="L2063" t="str">
        <f t="shared" si="1060"/>
        <v>0.0385055854737827-0.0966799658761969i</v>
      </c>
      <c r="M2063" t="str">
        <f t="shared" si="1061"/>
        <v>0.503712004108768-1.487564565869i</v>
      </c>
      <c r="N2063" t="str">
        <f t="shared" si="1062"/>
        <v>-0.855494084837339i</v>
      </c>
      <c r="O2063" t="str">
        <f t="shared" si="1063"/>
        <v>0.655845607607637-0.754895051634179i</v>
      </c>
      <c r="P2063" t="str">
        <f t="shared" si="1064"/>
        <v>0.344154392392363+0.754895051634179i</v>
      </c>
      <c r="Q2063" t="str">
        <f t="shared" si="1065"/>
        <v>-0.344154392392363+0.10059903320316i</v>
      </c>
      <c r="R2063" t="str">
        <f t="shared" si="1066"/>
        <v>-0.33058288977407-2.29010986975986i</v>
      </c>
      <c r="S2063" t="str">
        <f t="shared" si="1067"/>
        <v>0.0887348913822309i</v>
      </c>
      <c r="T2063" t="str">
        <f t="shared" si="1068"/>
        <v>0.203212650546516-0.0293342368169261i</v>
      </c>
      <c r="U2063" t="str">
        <f t="shared" si="1069"/>
        <v>0.0001-825.064505401221i</v>
      </c>
      <c r="V2063" t="str">
        <f t="shared" si="1070"/>
        <v>0.00002-0.013233791391739i</v>
      </c>
      <c r="W2063" t="str">
        <f t="shared" si="1071"/>
        <v>0.0000199993584529565-0.0132335791295165i</v>
      </c>
      <c r="X2063" t="str">
        <f t="shared" si="1072"/>
        <v>0.000641166046916114-0.0132024717070057i</v>
      </c>
      <c r="Y2063" t="str">
        <f t="shared" si="1073"/>
        <v>0.009+1.21202644575494i</v>
      </c>
      <c r="Z2063" t="str">
        <f t="shared" si="1074"/>
        <v>-0.132094073304481-0.00748027537959202i</v>
      </c>
      <c r="AA2063" t="str">
        <f t="shared" si="1075"/>
        <v>0.0804955518504674-10.009162469868i</v>
      </c>
      <c r="AB2063" t="str">
        <f t="shared" si="1076"/>
        <v>1.38348597292047-0.199709540982808i</v>
      </c>
      <c r="AC2063" t="str">
        <f t="shared" si="1077"/>
        <v>1.39979765544415-2.15862080382138i</v>
      </c>
      <c r="AD2063" t="str">
        <f t="shared" si="1078"/>
        <v>0.357708106640876+0.408949548873269i</v>
      </c>
      <c r="AE2063" t="str">
        <f t="shared" si="1079"/>
        <v>-0.0441920656182951-0.0566955668298864i</v>
      </c>
      <c r="AF2063" t="str">
        <f t="shared" si="1080"/>
        <v>-14.6677885808161-1.74979257395319i</v>
      </c>
      <c r="AG2063" t="str">
        <f t="shared" si="1081"/>
        <v>1.01492177172491-0.0128417325702815i</v>
      </c>
      <c r="AH2063" t="str">
        <f t="shared" si="1082"/>
        <v>0.529506609922572+0.902261971087043i</v>
      </c>
      <c r="AI2063">
        <f t="shared" si="1083"/>
        <v>0.39197478892718124</v>
      </c>
      <c r="AJ2063">
        <f t="shared" si="1084"/>
        <v>59.592788881708778</v>
      </c>
      <c r="AK2063"/>
      <c r="AL2063"/>
      <c r="AM2063"/>
      <c r="AN2063"/>
    </row>
    <row r="2064" spans="1:40" x14ac:dyDescent="0.25">
      <c r="A2064"/>
      <c r="B2064">
        <f t="shared" si="1050"/>
        <v>193000</v>
      </c>
      <c r="C2064" s="237" t="str">
        <f t="shared" si="1053"/>
        <v>-2.05176732182897E-06+0.0126892356319097i</v>
      </c>
      <c r="D2064" s="208" t="str">
        <f t="shared" si="1054"/>
        <v>-5.95702168722209+0.0972841398446411i</v>
      </c>
      <c r="E2064" t="str">
        <f t="shared" si="1055"/>
        <v>2870</v>
      </c>
      <c r="F2064" t="str">
        <f t="shared" si="1056"/>
        <v>0.777000777000777</v>
      </c>
      <c r="G2064" t="str">
        <f t="shared" si="1051"/>
        <v>0.777000777000777</v>
      </c>
      <c r="H2064" t="str">
        <f t="shared" si="1057"/>
        <v>8.7111835618155+1.84626553370597i</v>
      </c>
      <c r="I2064" t="str">
        <f t="shared" si="1058"/>
        <v>757.909227678538i</v>
      </c>
      <c r="J2064" t="str">
        <f t="shared" si="1052"/>
        <v>-490.341363280301+163.918182452786i</v>
      </c>
      <c r="K2064" t="str">
        <f t="shared" si="1059"/>
        <v>0.464771141814355-1.39030650462608i</v>
      </c>
      <c r="L2064" t="str">
        <f t="shared" si="1060"/>
        <v>0.0384711503054769-0.0966435803226928i</v>
      </c>
      <c r="M2064" t="str">
        <f t="shared" si="1061"/>
        <v>0.503242292119832-1.48695008494877i</v>
      </c>
      <c r="N2064" t="str">
        <f t="shared" si="1062"/>
        <v>-0.855937575809261i</v>
      </c>
      <c r="O2064" t="str">
        <f t="shared" si="1063"/>
        <v>0.655510753981216-0.755185838992614i</v>
      </c>
      <c r="P2064" t="str">
        <f t="shared" si="1064"/>
        <v>0.344489246018784+0.755185838992614i</v>
      </c>
      <c r="Q2064" t="str">
        <f t="shared" si="1065"/>
        <v>-0.344489246018784+0.100751736816647i</v>
      </c>
      <c r="R2064" t="str">
        <f t="shared" si="1066"/>
        <v>-0.33057999555113-2.28887362033425i</v>
      </c>
      <c r="S2064" t="str">
        <f t="shared" si="1067"/>
        <v>0.0887808918443263i</v>
      </c>
      <c r="T2064" t="str">
        <f t="shared" si="1068"/>
        <v>0.203208241332227-0.0293491868309227i</v>
      </c>
      <c r="U2064" t="str">
        <f t="shared" si="1069"/>
        <v>0.0001-824.637010838836i</v>
      </c>
      <c r="V2064" t="str">
        <f t="shared" si="1070"/>
        <v>0.00002-0.0132269345050075i</v>
      </c>
      <c r="W2064" t="str">
        <f t="shared" si="1071"/>
        <v>0.0000199993584529565-0.0132267223527659i</v>
      </c>
      <c r="X2064" t="str">
        <f t="shared" si="1072"/>
        <v>0.000640523936085667-0.0131956612433539i</v>
      </c>
      <c r="Y2064" t="str">
        <f t="shared" si="1073"/>
        <v>0.009+1.21265476428566i</v>
      </c>
      <c r="Z2064" t="str">
        <f t="shared" si="1074"/>
        <v>-0.131956089402502-0.00746871072861338i</v>
      </c>
      <c r="AA2064" t="str">
        <f t="shared" si="1075"/>
        <v>0.0804049783568728-10.0038632609038i</v>
      </c>
      <c r="AB2064" t="str">
        <f t="shared" si="1076"/>
        <v>1.38345595468045-0.199811321726299i</v>
      </c>
      <c r="AC2064" t="str">
        <f t="shared" si="1077"/>
        <v>1.39910408386557-2.15768345687201i</v>
      </c>
      <c r="AD2064" t="str">
        <f t="shared" si="1078"/>
        <v>0.357885407608174+0.409113309243082i</v>
      </c>
      <c r="AE2064" t="str">
        <f t="shared" si="1079"/>
        <v>-0.0441696098802328-0.056657934993651i</v>
      </c>
      <c r="AF2064" t="str">
        <f t="shared" si="1080"/>
        <v>-14.6682052490376-1.74898139386133i</v>
      </c>
      <c r="AG2064" t="str">
        <f t="shared" si="1081"/>
        <v>1.01491979152786-0.0128413778011155i</v>
      </c>
      <c r="AH2064" t="str">
        <f t="shared" si="1082"/>
        <v>0.52931925552394+0.901666556810475i</v>
      </c>
      <c r="AI2064">
        <f t="shared" si="1083"/>
        <v>0.38692255182780189</v>
      </c>
      <c r="AJ2064">
        <f t="shared" si="1084"/>
        <v>59.585128978299451</v>
      </c>
      <c r="AK2064"/>
      <c r="AL2064"/>
      <c r="AM2064"/>
      <c r="AN2064"/>
    </row>
    <row r="2065" spans="1:40" x14ac:dyDescent="0.25">
      <c r="A2065"/>
      <c r="B2065">
        <f t="shared" si="1050"/>
        <v>193100</v>
      </c>
      <c r="C2065" s="237" t="str">
        <f t="shared" si="1053"/>
        <v>-2.04964278946479E-06+0.0126826643035985i</v>
      </c>
      <c r="D2065" s="208" t="str">
        <f t="shared" si="1054"/>
        <v>-5.95702167093401+0.0972337596609219i</v>
      </c>
      <c r="E2065" t="str">
        <f t="shared" si="1055"/>
        <v>2870</v>
      </c>
      <c r="F2065" t="str">
        <f t="shared" si="1056"/>
        <v>0.777000777000777</v>
      </c>
      <c r="G2065" t="str">
        <f t="shared" si="1051"/>
        <v>0.777000777000777</v>
      </c>
      <c r="H2065" t="str">
        <f t="shared" si="1057"/>
        <v>8.71159964214739+1.84540467526563i</v>
      </c>
      <c r="I2065" t="str">
        <f t="shared" si="1058"/>
        <v>758.301926760236i</v>
      </c>
      <c r="J2065" t="str">
        <f t="shared" si="1052"/>
        <v>-490.850657222051+164.003114153538i</v>
      </c>
      <c r="K2065" t="str">
        <f t="shared" si="1059"/>
        <v>0.464336453816001-1.38972881523679i</v>
      </c>
      <c r="L2065" t="str">
        <f t="shared" si="1060"/>
        <v>0.0384367588733469-0.0966072150537475i</v>
      </c>
      <c r="M2065" t="str">
        <f t="shared" si="1061"/>
        <v>0.502773212689348-1.48633603029054i</v>
      </c>
      <c r="N2065" t="str">
        <f t="shared" si="1062"/>
        <v>-0.856381066781183i</v>
      </c>
      <c r="O2065" t="str">
        <f t="shared" si="1063"/>
        <v>0.655175771426161-0.755476477817896i</v>
      </c>
      <c r="P2065" t="str">
        <f t="shared" si="1064"/>
        <v>0.344824228573839+0.755476477817896i</v>
      </c>
      <c r="Q2065" t="str">
        <f t="shared" si="1065"/>
        <v>-0.344824228573839+0.100904588963287i</v>
      </c>
      <c r="R2065" t="str">
        <f t="shared" si="1066"/>
        <v>-0.33057709974052-2.28763862519299i</v>
      </c>
      <c r="S2065" t="str">
        <f t="shared" si="1067"/>
        <v>0.0888268923064219i</v>
      </c>
      <c r="T2065" t="str">
        <f t="shared" si="1068"/>
        <v>0.203203829796029-0.0293641364376205i</v>
      </c>
      <c r="U2065" t="str">
        <f t="shared" si="1069"/>
        <v>0.0001-824.209959046583i</v>
      </c>
      <c r="V2065" t="str">
        <f t="shared" si="1070"/>
        <v>0.00002-0.0132200847201784i</v>
      </c>
      <c r="W2065" t="str">
        <f t="shared" si="1071"/>
        <v>0.0000199993584529566-0.0132198726778038i</v>
      </c>
      <c r="X2065" t="str">
        <f t="shared" si="1072"/>
        <v>0.00063988281964793-0.0131888577867854i</v>
      </c>
      <c r="Y2065" t="str">
        <f t="shared" si="1073"/>
        <v>0.009+1.21328308281638i</v>
      </c>
      <c r="Z2065" t="str">
        <f t="shared" si="1074"/>
        <v>-0.13181832217353-0.00745717030243182i</v>
      </c>
      <c r="AA2065" t="str">
        <f t="shared" si="1075"/>
        <v>0.0803145606692443-9.99856971793242i</v>
      </c>
      <c r="AB2065" t="str">
        <f t="shared" si="1076"/>
        <v>1.3834259206327-0.19991309969687i</v>
      </c>
      <c r="AC2065" t="str">
        <f t="shared" si="1077"/>
        <v>1.3984114516277-2.15674674246752i</v>
      </c>
      <c r="AD2065" t="str">
        <f t="shared" si="1078"/>
        <v>0.358062781285758+0.40927699553223i</v>
      </c>
      <c r="AE2065" t="str">
        <f t="shared" si="1079"/>
        <v>-0.0441471868053248-0.0566203419942921i</v>
      </c>
      <c r="AF2065" t="str">
        <f t="shared" si="1080"/>
        <v>-14.6686213130814-1.74817091560471i</v>
      </c>
      <c r="AG2065" t="str">
        <f t="shared" si="1081"/>
        <v>1.01491781086806-0.0128410261035792i</v>
      </c>
      <c r="AH2065" t="str">
        <f t="shared" si="1082"/>
        <v>0.529132150775363+0.901071764903242i</v>
      </c>
      <c r="AI2065">
        <f t="shared" si="1083"/>
        <v>0.38187304168033537</v>
      </c>
      <c r="AJ2065">
        <f t="shared" si="1084"/>
        <v>59.57746563255936</v>
      </c>
      <c r="AK2065"/>
      <c r="AL2065"/>
      <c r="AM2065"/>
      <c r="AN2065"/>
    </row>
    <row r="2066" spans="1:40" x14ac:dyDescent="0.25">
      <c r="A2066"/>
      <c r="B2066">
        <f t="shared" si="1050"/>
        <v>193200</v>
      </c>
      <c r="C2066" s="237" t="str">
        <f t="shared" si="1053"/>
        <v>-2.04752155520999E-06+0.0126760997779041i</v>
      </c>
      <c r="D2066" s="208" t="str">
        <f t="shared" si="1054"/>
        <v>-5.95702165467121+0.0971834316305981i</v>
      </c>
      <c r="E2066" t="str">
        <f t="shared" si="1055"/>
        <v>2870</v>
      </c>
      <c r="F2066" t="str">
        <f t="shared" si="1056"/>
        <v>0.777000777000777</v>
      </c>
      <c r="G2066" t="str">
        <f t="shared" si="1051"/>
        <v>0.777000777000777</v>
      </c>
      <c r="H2066" t="str">
        <f t="shared" si="1057"/>
        <v>8.71201511942234+1.84454456998634i</v>
      </c>
      <c r="I2066" t="str">
        <f t="shared" si="1058"/>
        <v>758.694625841935i</v>
      </c>
      <c r="J2066" t="str">
        <f t="shared" si="1052"/>
        <v>-491.360214978327+164.088045854291i</v>
      </c>
      <c r="K2066" t="str">
        <f t="shared" si="1059"/>
        <v>0.463902353620551-1.38915153152813i</v>
      </c>
      <c r="L2066" t="str">
        <f t="shared" si="1060"/>
        <v>0.0384024111079372-0.0965708700654825i</v>
      </c>
      <c r="M2066" t="str">
        <f t="shared" si="1061"/>
        <v>0.502304764728488-1.48572240159361i</v>
      </c>
      <c r="N2066" t="str">
        <f t="shared" si="1062"/>
        <v>-0.856824557753105i</v>
      </c>
      <c r="O2066" t="str">
        <f t="shared" si="1063"/>
        <v>0.654840660008359-0.755766968052863i</v>
      </c>
      <c r="P2066" t="str">
        <f t="shared" si="1064"/>
        <v>0.345159339991641+0.755766968052863i</v>
      </c>
      <c r="Q2066" t="str">
        <f t="shared" si="1065"/>
        <v>-0.345159339991641+0.101057589700242i</v>
      </c>
      <c r="R2066" t="str">
        <f t="shared" si="1066"/>
        <v>-0.330574202342108-2.28640488238779i</v>
      </c>
      <c r="S2066" t="str">
        <f t="shared" si="1067"/>
        <v>0.0888728927685175i</v>
      </c>
      <c r="T2066" t="str">
        <f t="shared" si="1068"/>
        <v>0.203199415937865-0.0293790856367884i</v>
      </c>
      <c r="U2066" t="str">
        <f t="shared" si="1069"/>
        <v>0.0001-823.78334933693i</v>
      </c>
      <c r="V2066" t="str">
        <f t="shared" si="1070"/>
        <v>0.00002-0.0132132420262238i</v>
      </c>
      <c r="W2066" t="str">
        <f t="shared" si="1071"/>
        <v>0.0000199993584529565-0.0132130300936025i</v>
      </c>
      <c r="X2066" t="str">
        <f t="shared" si="1072"/>
        <v>0.000639242695552204-0.013182061326516i</v>
      </c>
      <c r="Y2066" t="str">
        <f t="shared" si="1073"/>
        <v>0.009+1.2139114013471i</v>
      </c>
      <c r="Z2066" t="str">
        <f t="shared" si="1074"/>
        <v>-0.131680771162958-0.00744565403727907i</v>
      </c>
      <c r="AA2066" t="str">
        <f t="shared" si="1075"/>
        <v>0.0802242984251267-9.99328183178379i</v>
      </c>
      <c r="AB2066" t="str">
        <f t="shared" si="1076"/>
        <v>1.38339587077685-0.200014874892949i</v>
      </c>
      <c r="AC2066" t="str">
        <f t="shared" si="1077"/>
        <v>1.39771975711653-2.15581066016057i</v>
      </c>
      <c r="AD2066" t="str">
        <f t="shared" si="1078"/>
        <v>0.358240227644791+0.409440607709982i</v>
      </c>
      <c r="AE2066" t="str">
        <f t="shared" si="1079"/>
        <v>-0.0441247963240379-0.0565827877659598i</v>
      </c>
      <c r="AF2066" t="str">
        <f t="shared" si="1080"/>
        <v>-14.6690367740935-1.74736113835574i</v>
      </c>
      <c r="AG2066" t="str">
        <f t="shared" si="1081"/>
        <v>1.01491582974489-0.0128406774716681i</v>
      </c>
      <c r="AH2066" t="str">
        <f t="shared" si="1082"/>
        <v>0.528945295158764+0.900477594303647i</v>
      </c>
      <c r="AI2066">
        <f t="shared" si="1083"/>
        <v>0.3768262550946721</v>
      </c>
      <c r="AJ2066">
        <f t="shared" si="1084"/>
        <v>59.569798848357578</v>
      </c>
      <c r="AK2066"/>
      <c r="AL2066"/>
      <c r="AM2066"/>
      <c r="AN2066"/>
    </row>
    <row r="2067" spans="1:40" x14ac:dyDescent="0.25">
      <c r="A2067"/>
      <c r="B2067">
        <f t="shared" si="1050"/>
        <v>193300</v>
      </c>
      <c r="C2067" s="237" t="str">
        <f t="shared" si="1053"/>
        <v>-2.04540361224144E-06+0.0126695420442688i</v>
      </c>
      <c r="D2067" s="208" t="str">
        <f t="shared" si="1054"/>
        <v>-5.95702163843365+0.0971331556727275i</v>
      </c>
      <c r="E2067" t="str">
        <f t="shared" si="1055"/>
        <v>2870</v>
      </c>
      <c r="F2067" t="str">
        <f t="shared" si="1056"/>
        <v>0.777000777000777</v>
      </c>
      <c r="G2067" t="str">
        <f t="shared" si="1051"/>
        <v>0.777000777000777</v>
      </c>
      <c r="H2067" t="str">
        <f t="shared" si="1057"/>
        <v>8.7124299947838+1.84368521696075i</v>
      </c>
      <c r="I2067" t="str">
        <f t="shared" si="1058"/>
        <v>759.087324923634i</v>
      </c>
      <c r="J2067" t="str">
        <f t="shared" si="1052"/>
        <v>-491.870036549129+164.172977555044i</v>
      </c>
      <c r="K2067" t="str">
        <f t="shared" si="1059"/>
        <v>0.463468840210728-1.38857465320321i</v>
      </c>
      <c r="L2067" t="str">
        <f t="shared" si="1060"/>
        <v>0.038368106939919-0.0965345453539776i</v>
      </c>
      <c r="M2067" t="str">
        <f t="shared" si="1061"/>
        <v>0.501836947150647-1.48510919855719i</v>
      </c>
      <c r="N2067" t="str">
        <f t="shared" si="1062"/>
        <v>-0.857268048725027i</v>
      </c>
      <c r="O2067" t="str">
        <f t="shared" si="1063"/>
        <v>0.654505419793719-0.756057309640379i</v>
      </c>
      <c r="P2067" t="str">
        <f t="shared" si="1064"/>
        <v>0.345494580206281+0.756057309640379i</v>
      </c>
      <c r="Q2067" t="str">
        <f t="shared" si="1065"/>
        <v>-0.345494580206281+0.101210739084648i</v>
      </c>
      <c r="R2067" t="str">
        <f t="shared" si="1066"/>
        <v>-0.330571303355756-2.2851723899744i</v>
      </c>
      <c r="S2067" t="str">
        <f t="shared" si="1067"/>
        <v>0.0889188932306128i</v>
      </c>
      <c r="T2067" t="str">
        <f t="shared" si="1068"/>
        <v>0.203194999757678-0.029394034428195i</v>
      </c>
      <c r="U2067" t="str">
        <f t="shared" si="1069"/>
        <v>0.0001-823.357181023776i</v>
      </c>
      <c r="V2067" t="str">
        <f t="shared" si="1070"/>
        <v>0.00002-0.0132064064121389i</v>
      </c>
      <c r="W2067" t="str">
        <f t="shared" si="1071"/>
        <v>0.0000199993584529565-0.0132061945891573i</v>
      </c>
      <c r="X2067" t="str">
        <f t="shared" si="1072"/>
        <v>0.000638603561753087-0.0131752718517837i</v>
      </c>
      <c r="Y2067" t="str">
        <f t="shared" si="1073"/>
        <v>0.009+1.21453971987781i</v>
      </c>
      <c r="Z2067" t="str">
        <f t="shared" si="1074"/>
        <v>-0.131543435917379-0.00743416186958948i</v>
      </c>
      <c r="AA2067" t="str">
        <f t="shared" si="1075"/>
        <v>0.0801341912631336-9.987999593308i</v>
      </c>
      <c r="AB2067" t="str">
        <f t="shared" si="1076"/>
        <v>1.3833658051125-0.200116647312961i</v>
      </c>
      <c r="AC2067" t="str">
        <f t="shared" si="1077"/>
        <v>1.39702899872135-2.15487520950361i</v>
      </c>
      <c r="AD2067" t="str">
        <f t="shared" si="1078"/>
        <v>0.35841774665642+0.40960414574561i</v>
      </c>
      <c r="AE2067" t="str">
        <f t="shared" si="1079"/>
        <v>-0.0441024383670224-0.0565452722429578i</v>
      </c>
      <c r="AF2067" t="str">
        <f t="shared" si="1080"/>
        <v>-14.6694516332175-1.74655206128802i</v>
      </c>
      <c r="AG2067" t="str">
        <f t="shared" si="1081"/>
        <v>1.01491384815774-0.0128403318993905i</v>
      </c>
      <c r="AH2067" t="str">
        <f t="shared" si="1082"/>
        <v>0.52875868815738+0.899884043952483i</v>
      </c>
      <c r="AI2067">
        <f t="shared" si="1083"/>
        <v>0.37178218868703905</v>
      </c>
      <c r="AJ2067">
        <f t="shared" si="1084"/>
        <v>59.562128629557833</v>
      </c>
      <c r="AK2067"/>
      <c r="AL2067"/>
      <c r="AM2067"/>
      <c r="AN2067"/>
    </row>
    <row r="2068" spans="1:40" x14ac:dyDescent="0.25">
      <c r="A2068"/>
      <c r="B2068">
        <f t="shared" si="1050"/>
        <v>193400</v>
      </c>
      <c r="C2068" s="237" t="str">
        <f t="shared" si="1053"/>
        <v>-0.0000020432889537537+0.012662991092157i</v>
      </c>
      <c r="D2068" s="208" t="str">
        <f t="shared" si="1054"/>
        <v>-5.95702162222127+0.097082931706537i</v>
      </c>
      <c r="E2068" t="str">
        <f t="shared" si="1055"/>
        <v>2870</v>
      </c>
      <c r="F2068" t="str">
        <f t="shared" si="1056"/>
        <v>0.777000777000777</v>
      </c>
      <c r="G2068" t="str">
        <f t="shared" si="1051"/>
        <v>0.777000777000777</v>
      </c>
      <c r="H2068" t="str">
        <f t="shared" si="1057"/>
        <v>8.71284426937256+1.84282661528273i</v>
      </c>
      <c r="I2068" t="str">
        <f t="shared" si="1058"/>
        <v>759.480024005333i</v>
      </c>
      <c r="J2068" t="str">
        <f t="shared" si="1052"/>
        <v>-492.380121934456+164.257909255797i</v>
      </c>
      <c r="K2068" t="str">
        <f t="shared" si="1059"/>
        <v>0.463035912571356-1.38799817996509i</v>
      </c>
      <c r="L2068" t="str">
        <f t="shared" si="1060"/>
        <v>0.0383338463000903-0.0964982409152698i</v>
      </c>
      <c r="M2068" t="str">
        <f t="shared" si="1061"/>
        <v>0.501369758871446-1.48449642088036i</v>
      </c>
      <c r="N2068" t="str">
        <f t="shared" si="1062"/>
        <v>-0.857711539696949i</v>
      </c>
      <c r="O2068" t="str">
        <f t="shared" si="1063"/>
        <v>0.654170050848179-0.756347502523338i</v>
      </c>
      <c r="P2068" t="str">
        <f t="shared" si="1064"/>
        <v>0.345829949151821+0.756347502523338i</v>
      </c>
      <c r="Q2068" t="str">
        <f t="shared" si="1065"/>
        <v>-0.345829949151821+0.101364037173611i</v>
      </c>
      <c r="R2068" t="str">
        <f t="shared" si="1066"/>
        <v>-0.330568402781317-2.28394114601259i</v>
      </c>
      <c r="S2068" t="str">
        <f t="shared" si="1067"/>
        <v>0.0889648936927084i</v>
      </c>
      <c r="T2068" t="str">
        <f t="shared" si="1068"/>
        <v>0.203190581255413-0.0294089828116083i</v>
      </c>
      <c r="U2068" t="str">
        <f t="shared" si="1069"/>
        <v>0.0001-822.931453422418i</v>
      </c>
      <c r="V2068" t="str">
        <f t="shared" si="1070"/>
        <v>0.00002-0.0131995778669413i</v>
      </c>
      <c r="W2068" t="str">
        <f t="shared" si="1071"/>
        <v>0.0000199993584529566-0.0131993661534861i</v>
      </c>
      <c r="X2068" t="str">
        <f t="shared" si="1072"/>
        <v>0.000637965416210426-0.0131684893518482i</v>
      </c>
      <c r="Y2068" t="str">
        <f t="shared" si="1073"/>
        <v>0.009+1.21516803840853i</v>
      </c>
      <c r="Z2068" t="str">
        <f t="shared" si="1074"/>
        <v>-0.131406315984572-0.00742269373599851i</v>
      </c>
      <c r="AA2068" t="str">
        <f t="shared" si="1075"/>
        <v>0.0800442388229379-9.98272299337497i</v>
      </c>
      <c r="AB2068" t="str">
        <f t="shared" si="1076"/>
        <v>1.38333572363928-0.200218416955326i</v>
      </c>
      <c r="AC2068" t="str">
        <f t="shared" si="1077"/>
        <v>1.39633917483477-2.15394039004897i</v>
      </c>
      <c r="AD2068" t="str">
        <f t="shared" si="1078"/>
        <v>0.358595338291777+0.409767609608397i</v>
      </c>
      <c r="AE2068" t="str">
        <f t="shared" si="1079"/>
        <v>-0.0440801128651086-0.0565077953597406i</v>
      </c>
      <c r="AF2068" t="str">
        <f t="shared" si="1080"/>
        <v>-14.6698658915938-1.74574368357619i</v>
      </c>
      <c r="AG2068" t="str">
        <f t="shared" si="1081"/>
        <v>1.01491186610598-0.0128399893807667i</v>
      </c>
      <c r="AH2068" t="str">
        <f t="shared" si="1082"/>
        <v>0.528572329255712+0.899291112792954i</v>
      </c>
      <c r="AI2068">
        <f t="shared" si="1083"/>
        <v>0.36674083907927024</v>
      </c>
      <c r="AJ2068">
        <f t="shared" si="1084"/>
        <v>59.554454980018697</v>
      </c>
      <c r="AK2068"/>
      <c r="AL2068"/>
      <c r="AM2068"/>
      <c r="AN2068"/>
    </row>
    <row r="2069" spans="1:40" x14ac:dyDescent="0.25">
      <c r="A2069"/>
      <c r="B2069">
        <f t="shared" si="1050"/>
        <v>193500</v>
      </c>
      <c r="C2069" s="237" t="str">
        <f t="shared" si="1053"/>
        <v>-2.04117757295887E-06+0.0126564469110544i</v>
      </c>
      <c r="D2069" s="208" t="str">
        <f t="shared" si="1054"/>
        <v>-5.95702160603402+0.0970327596514171i</v>
      </c>
      <c r="E2069" t="str">
        <f t="shared" si="1055"/>
        <v>2870</v>
      </c>
      <c r="F2069" t="str">
        <f t="shared" si="1056"/>
        <v>0.777000777000777</v>
      </c>
      <c r="G2069" t="str">
        <f t="shared" si="1051"/>
        <v>0.777000777000777</v>
      </c>
      <c r="H2069" t="str">
        <f t="shared" si="1057"/>
        <v>8.71325794432676+1.84196876404746i</v>
      </c>
      <c r="I2069" t="str">
        <f t="shared" si="1058"/>
        <v>759.872723087031i</v>
      </c>
      <c r="J2069" t="str">
        <f t="shared" si="1052"/>
        <v>-492.890471134309+164.342840956549i</v>
      </c>
      <c r="K2069" t="str">
        <f t="shared" si="1059"/>
        <v>0.462603569689346-1.38742211151674i</v>
      </c>
      <c r="L2069" t="str">
        <f t="shared" si="1060"/>
        <v>0.0382996291193755-0.0964619567453545i</v>
      </c>
      <c r="M2069" t="str">
        <f t="shared" si="1061"/>
        <v>0.500903198808721-1.48388406826209i</v>
      </c>
      <c r="N2069" t="str">
        <f t="shared" si="1062"/>
        <v>-0.85815503066887i</v>
      </c>
      <c r="O2069" t="str">
        <f t="shared" si="1063"/>
        <v>0.653834553237702-0.756637546644663i</v>
      </c>
      <c r="P2069" t="str">
        <f t="shared" si="1064"/>
        <v>0.346165446762298+0.756637546644663i</v>
      </c>
      <c r="Q2069" t="str">
        <f t="shared" si="1065"/>
        <v>-0.346165446762298+0.101517484024207i</v>
      </c>
      <c r="R2069" t="str">
        <f t="shared" si="1066"/>
        <v>-0.330565500618649-2.28271114856612i</v>
      </c>
      <c r="S2069" t="str">
        <f t="shared" si="1067"/>
        <v>0.0890108941548038i</v>
      </c>
      <c r="T2069" t="str">
        <f t="shared" si="1068"/>
        <v>0.20318616043101-0.0294239307867963i</v>
      </c>
      <c r="U2069" t="str">
        <f t="shared" si="1069"/>
        <v>0.0001-822.506165849588i</v>
      </c>
      <c r="V2069" t="str">
        <f t="shared" si="1070"/>
        <v>0.00002-0.0131927563796716i</v>
      </c>
      <c r="W2069" t="str">
        <f t="shared" si="1071"/>
        <v>0.0000199993584529565-0.0131925447756295i</v>
      </c>
      <c r="X2069" t="str">
        <f t="shared" si="1072"/>
        <v>0.000637328256889312-0.0131617138159913i</v>
      </c>
      <c r="Y2069" t="str">
        <f t="shared" si="1073"/>
        <v>0.009+1.21579635693925i</v>
      </c>
      <c r="Z2069" t="str">
        <f t="shared" si="1074"/>
        <v>-0.131269410913505-0.00741124957334209i</v>
      </c>
      <c r="AA2069" t="str">
        <f t="shared" si="1075"/>
        <v>0.0799544407452673-9.97745202287435i</v>
      </c>
      <c r="AB2069" t="str">
        <f t="shared" si="1076"/>
        <v>1.38330562635679-0.200320183818465i</v>
      </c>
      <c r="AC2069" t="str">
        <f t="shared" si="1077"/>
        <v>1.39565028385266-2.15300620134877i</v>
      </c>
      <c r="AD2069" t="str">
        <f t="shared" si="1078"/>
        <v>0.358773002521981+0.409930999267635i</v>
      </c>
      <c r="AE2069" t="str">
        <f t="shared" si="1079"/>
        <v>-0.0440578197493079-0.0564703570509146i</v>
      </c>
      <c r="AF2069" t="str">
        <f t="shared" si="1080"/>
        <v>-14.6702795503608-1.74493600439604i</v>
      </c>
      <c r="AG2069" t="str">
        <f t="shared" si="1081"/>
        <v>1.014909883589-0.0128396499098297i</v>
      </c>
      <c r="AH2069" t="str">
        <f t="shared" si="1082"/>
        <v>0.528386217939562+0.89869879977073i</v>
      </c>
      <c r="AI2069">
        <f t="shared" si="1083"/>
        <v>0.36170220289940547</v>
      </c>
      <c r="AJ2069">
        <f t="shared" si="1084"/>
        <v>59.546777903593352</v>
      </c>
      <c r="AK2069"/>
      <c r="AL2069"/>
      <c r="AM2069"/>
      <c r="AN2069"/>
    </row>
    <row r="2070" spans="1:40" x14ac:dyDescent="0.25">
      <c r="A2070"/>
      <c r="B2070">
        <f t="shared" si="1050"/>
        <v>193600</v>
      </c>
      <c r="C2070" s="237" t="str">
        <f t="shared" si="1053"/>
        <v>-2.03906946308666E-06+0.0126499094904692i</v>
      </c>
      <c r="D2070" s="208" t="str">
        <f t="shared" si="1054"/>
        <v>-5.95702158987184+0.0969826394269306i</v>
      </c>
      <c r="E2070" t="str">
        <f t="shared" si="1055"/>
        <v>2870</v>
      </c>
      <c r="F2070" t="str">
        <f t="shared" si="1056"/>
        <v>0.777000777000777</v>
      </c>
      <c r="G2070" t="str">
        <f t="shared" si="1051"/>
        <v>0.777000777000777</v>
      </c>
      <c r="H2070" t="str">
        <f t="shared" si="1057"/>
        <v>8.7136710207819+1.84111166235133i</v>
      </c>
      <c r="I2070" t="str">
        <f t="shared" si="1058"/>
        <v>760.26542216873i</v>
      </c>
      <c r="J2070" t="str">
        <f t="shared" si="1052"/>
        <v>-493.401084148687+164.427772657302i</v>
      </c>
      <c r="K2070" t="str">
        <f t="shared" si="1059"/>
        <v>0.462171810553706-1.38684644756108i</v>
      </c>
      <c r="L2070" t="str">
        <f t="shared" si="1060"/>
        <v>0.0382654553288254-0.0964256928401856i</v>
      </c>
      <c r="M2070" t="str">
        <f t="shared" si="1061"/>
        <v>0.500437265882531-1.48327214040127i</v>
      </c>
      <c r="N2070" t="str">
        <f t="shared" si="1062"/>
        <v>-0.858598521640792i</v>
      </c>
      <c r="O2070" t="str">
        <f t="shared" si="1063"/>
        <v>0.653498927028272-0.756927441947309i</v>
      </c>
      <c r="P2070" t="str">
        <f t="shared" si="1064"/>
        <v>0.346501072971728+0.756927441947309i</v>
      </c>
      <c r="Q2070" t="str">
        <f t="shared" si="1065"/>
        <v>-0.346501072971728+0.101671079693483i</v>
      </c>
      <c r="R2070" t="str">
        <f t="shared" si="1066"/>
        <v>-0.330562596867623-2.28148239570278i</v>
      </c>
      <c r="S2070" t="str">
        <f t="shared" si="1067"/>
        <v>0.0890568946168994i</v>
      </c>
      <c r="T2070" t="str">
        <f t="shared" si="1068"/>
        <v>0.203181737284414-0.0294388783535285i</v>
      </c>
      <c r="U2070" t="str">
        <f t="shared" si="1069"/>
        <v>0.0001-822.081317623425i</v>
      </c>
      <c r="V2070" t="str">
        <f t="shared" si="1070"/>
        <v>0.00002-0.0131859419393928i</v>
      </c>
      <c r="W2070" t="str">
        <f t="shared" si="1071"/>
        <v>0.0000199993584529565-0.0131857304446508i</v>
      </c>
      <c r="X2070" t="str">
        <f t="shared" si="1072"/>
        <v>0.000636692081760075-0.0131549452335166i</v>
      </c>
      <c r="Y2070" t="str">
        <f t="shared" si="1073"/>
        <v>0.009+1.21642467546997i</v>
      </c>
      <c r="Z2070" t="str">
        <f t="shared" si="1074"/>
        <v>-0.131132720254328-0.00739982931865639i</v>
      </c>
      <c r="AA2070" t="str">
        <f t="shared" si="1075"/>
        <v>0.0798647966719066-9.97218667271583i</v>
      </c>
      <c r="AB2070" t="str">
        <f t="shared" si="1076"/>
        <v>1.38327551326464-0.200421947900807i</v>
      </c>
      <c r="AC2070" t="str">
        <f t="shared" si="1077"/>
        <v>1.39496232417419-2.15207264295504i</v>
      </c>
      <c r="AD2070" t="str">
        <f t="shared" si="1078"/>
        <v>0.358950739318133+0.410094314692616i</v>
      </c>
      <c r="AE2070" t="str">
        <f t="shared" si="1079"/>
        <v>-0.0440355589508124-0.0564329572512371i</v>
      </c>
      <c r="AF2070" t="str">
        <f t="shared" si="1080"/>
        <v>-14.6706926106537-1.7441290229244i</v>
      </c>
      <c r="AG2070" t="str">
        <f t="shared" si="1081"/>
        <v>1.01490790060619-0.0128393134806246i</v>
      </c>
      <c r="AH2070" t="str">
        <f t="shared" si="1082"/>
        <v>0.528200353696+0.898107103833882i</v>
      </c>
      <c r="AI2070">
        <f t="shared" si="1083"/>
        <v>0.35666627678114399</v>
      </c>
      <c r="AJ2070">
        <f t="shared" si="1084"/>
        <v>59.539097404129414</v>
      </c>
      <c r="AK2070"/>
      <c r="AL2070"/>
      <c r="AM2070"/>
      <c r="AN2070"/>
    </row>
    <row r="2071" spans="1:40" x14ac:dyDescent="0.25">
      <c r="A2071"/>
      <c r="B2071">
        <f t="shared" si="1050"/>
        <v>193700</v>
      </c>
      <c r="C2071" s="237" t="str">
        <f t="shared" si="1053"/>
        <v>-2.03696461738417E-06+0.0126433788199304i</v>
      </c>
      <c r="D2071" s="208" t="str">
        <f t="shared" si="1054"/>
        <v>-5.95702157373469+0.0969325709527998i</v>
      </c>
      <c r="E2071" t="str">
        <f t="shared" si="1055"/>
        <v>2870</v>
      </c>
      <c r="F2071" t="str">
        <f t="shared" si="1056"/>
        <v>0.777000777000777</v>
      </c>
      <c r="G2071" t="str">
        <f t="shared" si="1051"/>
        <v>0.777000777000777</v>
      </c>
      <c r="H2071" t="str">
        <f t="shared" si="1057"/>
        <v>8.71408349987087+1.84025530929206i</v>
      </c>
      <c r="I2071" t="str">
        <f t="shared" si="1058"/>
        <v>760.658121250429i</v>
      </c>
      <c r="J2071" t="str">
        <f t="shared" si="1052"/>
        <v>-493.911960977591+164.512704358055i</v>
      </c>
      <c r="K2071" t="str">
        <f t="shared" si="1059"/>
        <v>0.461740634155516-1.38627118780095i</v>
      </c>
      <c r="L2071" t="str">
        <f t="shared" si="1060"/>
        <v>0.0382313248596163-0.0963894491956748i</v>
      </c>
      <c r="M2071" t="str">
        <f t="shared" si="1061"/>
        <v>0.499971959015132-1.48266063699662i</v>
      </c>
      <c r="N2071" t="str">
        <f t="shared" si="1062"/>
        <v>-0.859042012612714i</v>
      </c>
      <c r="O2071" t="str">
        <f t="shared" si="1063"/>
        <v>0.653163172285903-0.757217188374258i</v>
      </c>
      <c r="P2071" t="str">
        <f t="shared" si="1064"/>
        <v>0.346836827714097+0.757217188374258i</v>
      </c>
      <c r="Q2071" t="str">
        <f t="shared" si="1065"/>
        <v>-0.346836827714097+0.101824824238456i</v>
      </c>
      <c r="R2071" t="str">
        <f t="shared" si="1066"/>
        <v>-0.330559691528099-2.28025488549433i</v>
      </c>
      <c r="S2071" t="str">
        <f t="shared" si="1067"/>
        <v>0.0891028950789948i</v>
      </c>
      <c r="T2071" t="str">
        <f t="shared" si="1068"/>
        <v>0.203177311815567-0.0294538255115731i</v>
      </c>
      <c r="U2071" t="str">
        <f t="shared" si="1069"/>
        <v>0.0001-821.656908063473i</v>
      </c>
      <c r="V2071" t="str">
        <f t="shared" si="1070"/>
        <v>0.00002-0.0131791345351907i</v>
      </c>
      <c r="W2071" t="str">
        <f t="shared" si="1071"/>
        <v>0.0000199993584529566-0.013178923149636i</v>
      </c>
      <c r="X2071" t="str">
        <f t="shared" si="1072"/>
        <v>0.00063605688879827-0.0131481835937499i</v>
      </c>
      <c r="Y2071" t="str">
        <f t="shared" si="1073"/>
        <v>0.009+1.21705299400069i</v>
      </c>
      <c r="Z2071" t="str">
        <f t="shared" si="1074"/>
        <v>-0.130996243558375-0.00738843290917657i</v>
      </c>
      <c r="AA2071" t="str">
        <f t="shared" si="1075"/>
        <v>0.0797753062456856-9.96692693382856i</v>
      </c>
      <c r="AB2071" t="str">
        <f t="shared" si="1076"/>
        <v>1.38324538436244-0.200523709200776i</v>
      </c>
      <c r="AC2071" t="str">
        <f t="shared" si="1077"/>
        <v>1.39427529420178-2.15113971441954i</v>
      </c>
      <c r="AD2071" t="str">
        <f t="shared" si="1078"/>
        <v>0.359128548651337+0.410257555852655i</v>
      </c>
      <c r="AE2071" t="str">
        <f t="shared" si="1079"/>
        <v>-0.0440133304009962-0.0563955958956184i</v>
      </c>
      <c r="AF2071" t="str">
        <f t="shared" si="1080"/>
        <v>-14.6711050736056-1.74332273833926i</v>
      </c>
      <c r="AG2071" t="str">
        <f t="shared" si="1081"/>
        <v>1.01490591715693-0.0128389800872093i</v>
      </c>
      <c r="AH2071" t="str">
        <f t="shared" si="1082"/>
        <v>0.52801473601343+0.897516023932981i</v>
      </c>
      <c r="AI2071">
        <f t="shared" si="1083"/>
        <v>0.3516330573648852</v>
      </c>
      <c r="AJ2071">
        <f t="shared" si="1084"/>
        <v>59.531413485468576</v>
      </c>
      <c r="AK2071"/>
      <c r="AL2071"/>
      <c r="AM2071"/>
      <c r="AN2071"/>
    </row>
    <row r="2072" spans="1:40" x14ac:dyDescent="0.25">
      <c r="A2072"/>
      <c r="B2072">
        <f t="shared" si="1050"/>
        <v>193800</v>
      </c>
      <c r="C2072" s="237" t="str">
        <f t="shared" si="1053"/>
        <v>-2.03486302911595E-06+0.0126368548889892i</v>
      </c>
      <c r="D2072" s="208" t="str">
        <f t="shared" si="1054"/>
        <v>-5.95702155762252+0.0968825541489172i</v>
      </c>
      <c r="E2072" t="str">
        <f t="shared" si="1055"/>
        <v>2870</v>
      </c>
      <c r="F2072" t="str">
        <f t="shared" si="1056"/>
        <v>0.777000777000777</v>
      </c>
      <c r="G2072" t="str">
        <f t="shared" si="1051"/>
        <v>0.777000777000777</v>
      </c>
      <c r="H2072" t="str">
        <f t="shared" si="1057"/>
        <v>8.71449538272389+1.83939970396857i</v>
      </c>
      <c r="I2072" t="str">
        <f t="shared" si="1058"/>
        <v>761.050820332127i</v>
      </c>
      <c r="J2072" t="str">
        <f t="shared" si="1052"/>
        <v>-494.423101621021+164.597636058807i</v>
      </c>
      <c r="K2072" t="str">
        <f t="shared" si="1059"/>
        <v>0.461310039487936-1.38569633193913i</v>
      </c>
      <c r="L2072" t="str">
        <f t="shared" si="1060"/>
        <v>0.0381972376430504-0.0963532258076929i</v>
      </c>
      <c r="M2072" t="str">
        <f t="shared" si="1061"/>
        <v>0.499507277130986-1.48204955774682i</v>
      </c>
      <c r="N2072" t="str">
        <f t="shared" si="1062"/>
        <v>-0.859485503584636i</v>
      </c>
      <c r="O2072" t="str">
        <f t="shared" si="1063"/>
        <v>0.652827289076632-0.757506785868519i</v>
      </c>
      <c r="P2072" t="str">
        <f t="shared" si="1064"/>
        <v>0.347172710923368+0.757506785868519i</v>
      </c>
      <c r="Q2072" t="str">
        <f t="shared" si="1065"/>
        <v>-0.347172710923368+0.101978717716117i</v>
      </c>
      <c r="R2072" t="str">
        <f t="shared" si="1066"/>
        <v>-0.330556784599925-2.27902861601651i</v>
      </c>
      <c r="S2072" t="str">
        <f t="shared" si="1067"/>
        <v>0.0891488955410904i</v>
      </c>
      <c r="T2072" t="str">
        <f t="shared" si="1068"/>
        <v>0.203172884024412-0.0294687722606974i</v>
      </c>
      <c r="U2072" t="str">
        <f t="shared" si="1069"/>
        <v>0.0001-821.232936490691i</v>
      </c>
      <c r="V2072" t="str">
        <f t="shared" si="1070"/>
        <v>0.00002-0.0131723341561736i</v>
      </c>
      <c r="W2072" t="str">
        <f t="shared" si="1071"/>
        <v>0.0000199993584529565-0.0131721228796935i</v>
      </c>
      <c r="X2072" t="str">
        <f t="shared" si="1072"/>
        <v>0.000635422675984639-0.0131414288860384i</v>
      </c>
      <c r="Y2072" t="str">
        <f t="shared" si="1073"/>
        <v>0.009+1.2176813125314i</v>
      </c>
      <c r="Z2072" t="str">
        <f t="shared" si="1074"/>
        <v>-0.130859980378153-0.00737706028233635i</v>
      </c>
      <c r="AA2072" t="str">
        <f t="shared" si="1075"/>
        <v>0.0796859691104847-9.96167279716168i</v>
      </c>
      <c r="AB2072" t="str">
        <f t="shared" si="1076"/>
        <v>1.38321523964981-0.200625467716787i</v>
      </c>
      <c r="AC2072" t="str">
        <f t="shared" si="1077"/>
        <v>1.39358919234115-2.15020741529401i</v>
      </c>
      <c r="AD2072" t="str">
        <f t="shared" si="1078"/>
        <v>0.359306430492658+0.410420722717067i</v>
      </c>
      <c r="AE2072" t="str">
        <f t="shared" si="1079"/>
        <v>-0.0439911340314095-0.0563582729191181i</v>
      </c>
      <c r="AF2072" t="str">
        <f t="shared" si="1080"/>
        <v>-14.6715169403464-1.74251714981965i</v>
      </c>
      <c r="AG2072" t="str">
        <f t="shared" si="1081"/>
        <v>1.01490393324061-0.0128386497236535i</v>
      </c>
      <c r="AH2072" t="str">
        <f t="shared" si="1082"/>
        <v>0.527829364381457+0.89692555902096i</v>
      </c>
      <c r="AI2072">
        <f t="shared" si="1083"/>
        <v>0.34660254129622814</v>
      </c>
      <c r="AJ2072">
        <f t="shared" si="1084"/>
        <v>59.523726151449083</v>
      </c>
      <c r="AK2072"/>
      <c r="AL2072"/>
      <c r="AM2072"/>
      <c r="AN2072"/>
    </row>
    <row r="2073" spans="1:40" x14ac:dyDescent="0.25">
      <c r="A2073"/>
      <c r="B2073">
        <f t="shared" si="1050"/>
        <v>193900</v>
      </c>
      <c r="C2073" s="237" t="str">
        <f t="shared" si="1053"/>
        <v>-0.0000020327646915639+0.0126303376872181i</v>
      </c>
      <c r="D2073" s="208" t="str">
        <f t="shared" si="1054"/>
        <v>-5.95702154153526+0.0968325889353388i</v>
      </c>
      <c r="E2073" t="str">
        <f t="shared" si="1055"/>
        <v>2870</v>
      </c>
      <c r="F2073" t="str">
        <f t="shared" si="1056"/>
        <v>0.777000777000777</v>
      </c>
      <c r="G2073" t="str">
        <f t="shared" si="1051"/>
        <v>0.777000777000777</v>
      </c>
      <c r="H2073" t="str">
        <f t="shared" si="1057"/>
        <v>8.7149066704686+1.83854484548109i</v>
      </c>
      <c r="I2073" t="str">
        <f t="shared" si="1058"/>
        <v>761.443519413826i</v>
      </c>
      <c r="J2073" t="str">
        <f t="shared" si="1052"/>
        <v>-494.934506078976+164.68256775956i</v>
      </c>
      <c r="K2073" t="str">
        <f t="shared" si="1059"/>
        <v>0.460880025546208-1.38512187967835i</v>
      </c>
      <c r="L2073" t="str">
        <f t="shared" si="1060"/>
        <v>0.0381631936105547-0.0963170226720688i</v>
      </c>
      <c r="M2073" t="str">
        <f t="shared" si="1061"/>
        <v>0.499043219156763-1.48143890235042i</v>
      </c>
      <c r="N2073" t="str">
        <f t="shared" si="1062"/>
        <v>-0.859928994556558i</v>
      </c>
      <c r="O2073" t="str">
        <f t="shared" si="1063"/>
        <v>0.652491277466523-0.757796234373136i</v>
      </c>
      <c r="P2073" t="str">
        <f t="shared" si="1064"/>
        <v>0.347508722533477+0.757796234373136i</v>
      </c>
      <c r="Q2073" t="str">
        <f t="shared" si="1065"/>
        <v>-0.347508722533477+0.102132760183422i</v>
      </c>
      <c r="R2073" t="str">
        <f t="shared" si="1066"/>
        <v>-0.330553876082977-2.27780358534904i</v>
      </c>
      <c r="S2073" t="str">
        <f t="shared" si="1067"/>
        <v>0.0891948960031858i</v>
      </c>
      <c r="T2073" t="str">
        <f t="shared" si="1068"/>
        <v>0.203168453910891-0.0294837186006711i</v>
      </c>
      <c r="U2073" t="str">
        <f t="shared" si="1069"/>
        <v>0.0001-820.809402227414i</v>
      </c>
      <c r="V2073" t="str">
        <f t="shared" si="1070"/>
        <v>0.00002-0.0131655407914721i</v>
      </c>
      <c r="W2073" t="str">
        <f t="shared" si="1071"/>
        <v>0.0000199993584529565-0.013165329623954i</v>
      </c>
      <c r="X2073" t="str">
        <f t="shared" si="1072"/>
        <v>0.000634789441305091-0.0131346810997511i</v>
      </c>
      <c r="Y2073" t="str">
        <f t="shared" si="1073"/>
        <v>0.009+1.21830963106212i</v>
      </c>
      <c r="Z2073" t="str">
        <f t="shared" si="1074"/>
        <v>-0.130723930267337-0.00736571137576657i</v>
      </c>
      <c r="AA2073" t="str">
        <f t="shared" si="1075"/>
        <v>0.0795967849112191-9.95642425368353i</v>
      </c>
      <c r="AB2073" t="str">
        <f t="shared" si="1076"/>
        <v>1.38318507912634-0.200727223447272i</v>
      </c>
      <c r="AC2073" t="str">
        <f t="shared" si="1077"/>
        <v>1.39290401700124-2.14927574512993i</v>
      </c>
      <c r="AD2073" t="str">
        <f t="shared" si="1078"/>
        <v>0.35948438481317+0.410583815255175i</v>
      </c>
      <c r="AE2073" t="str">
        <f t="shared" si="1079"/>
        <v>-0.0439689697737827-0.0563209882569435i</v>
      </c>
      <c r="AF2073" t="str">
        <f t="shared" si="1080"/>
        <v>-14.6719282120039-1.74171225654575i</v>
      </c>
      <c r="AG2073" t="str">
        <f t="shared" si="1081"/>
        <v>1.01490194885663-0.0128383223840393i</v>
      </c>
      <c r="AH2073" t="str">
        <f t="shared" si="1082"/>
        <v>0.527644238291+0.896335708053158i</v>
      </c>
      <c r="AI2073">
        <f t="shared" si="1083"/>
        <v>0.34157472522681886</v>
      </c>
      <c r="AJ2073">
        <f t="shared" si="1084"/>
        <v>59.516035405901569</v>
      </c>
      <c r="AK2073"/>
      <c r="AL2073"/>
      <c r="AM2073"/>
      <c r="AN2073"/>
    </row>
    <row r="2074" spans="1:40" x14ac:dyDescent="0.25">
      <c r="A2074"/>
      <c r="B2074">
        <f t="shared" si="1050"/>
        <v>194000</v>
      </c>
      <c r="C2074" s="237" t="str">
        <f t="shared" si="1053"/>
        <v>-2.03066959802723E-06+0.0126238272042111i</v>
      </c>
      <c r="D2074" s="208" t="str">
        <f t="shared" si="1054"/>
        <v>-5.95702152547288+0.0967826752322851i</v>
      </c>
      <c r="E2074" t="str">
        <f t="shared" si="1055"/>
        <v>2870</v>
      </c>
      <c r="F2074" t="str">
        <f t="shared" si="1056"/>
        <v>0.777000777000777</v>
      </c>
      <c r="G2074" t="str">
        <f t="shared" si="1051"/>
        <v>0.777000777000777</v>
      </c>
      <c r="H2074" t="str">
        <f t="shared" si="1057"/>
        <v>8.71531736423+1.8376907329311i</v>
      </c>
      <c r="I2074" t="str">
        <f t="shared" si="1058"/>
        <v>761.836218495525i</v>
      </c>
      <c r="J2074" t="str">
        <f t="shared" si="1052"/>
        <v>-495.446174351457+164.767499460313i</v>
      </c>
      <c r="K2074" t="str">
        <f t="shared" si="1059"/>
        <v>0.460450591327629-1.38454783072124i</v>
      </c>
      <c r="L2074" t="str">
        <f t="shared" si="1060"/>
        <v>0.0381291926936825-0.0962808397845918i</v>
      </c>
      <c r="M2074" t="str">
        <f t="shared" si="1061"/>
        <v>0.498579784021311-1.48082867050583i</v>
      </c>
      <c r="N2074" t="str">
        <f t="shared" si="1062"/>
        <v>-0.86037248552848i</v>
      </c>
      <c r="O2074" t="str">
        <f t="shared" si="1063"/>
        <v>0.652155137521664-0.758085533831176i</v>
      </c>
      <c r="P2074" t="str">
        <f t="shared" si="1064"/>
        <v>0.347844862478336+0.758085533831176i</v>
      </c>
      <c r="Q2074" t="str">
        <f t="shared" si="1065"/>
        <v>-0.347844862478336+0.102286951697304i</v>
      </c>
      <c r="R2074" t="str">
        <f t="shared" si="1066"/>
        <v>-0.330550965977097-2.2765797915756i</v>
      </c>
      <c r="S2074" t="str">
        <f t="shared" si="1067"/>
        <v>0.0892408964652814i</v>
      </c>
      <c r="T2074" t="str">
        <f t="shared" si="1068"/>
        <v>0.20316402147495-0.0294986645312609i</v>
      </c>
      <c r="U2074" t="str">
        <f t="shared" si="1069"/>
        <v>0.0001-820.386304597399i</v>
      </c>
      <c r="V2074" t="str">
        <f t="shared" si="1070"/>
        <v>0.00002-0.0131587544302394i</v>
      </c>
      <c r="W2074" t="str">
        <f t="shared" si="1071"/>
        <v>0.0000199993584529565-0.0131585433715711i</v>
      </c>
      <c r="X2074" t="str">
        <f t="shared" si="1072"/>
        <v>0.000634157182750749-0.013127940224279i</v>
      </c>
      <c r="Y2074" t="str">
        <f t="shared" si="1073"/>
        <v>0.009+1.21893794959284i</v>
      </c>
      <c r="Z2074" t="str">
        <f t="shared" si="1074"/>
        <v>-0.13058809278078-0.00735438612729589i</v>
      </c>
      <c r="AA2074" t="str">
        <f t="shared" si="1075"/>
        <v>0.0795077532938492-9.95118129438243i</v>
      </c>
      <c r="AB2074" t="str">
        <f t="shared" si="1076"/>
        <v>1.38315490279168-0.200828976390642i</v>
      </c>
      <c r="AC2074" t="str">
        <f t="shared" si="1077"/>
        <v>1.39221976659429-2.14834470347869i</v>
      </c>
      <c r="AD2074" t="str">
        <f t="shared" si="1078"/>
        <v>0.359662411583927+0.410746833436322i</v>
      </c>
      <c r="AE2074" t="str">
        <f t="shared" si="1079"/>
        <v>-0.0439468375600262-0.0562837418444567i</v>
      </c>
      <c r="AF2074" t="str">
        <f t="shared" si="1080"/>
        <v>-14.6723388897029-1.74090805769881i</v>
      </c>
      <c r="AG2074" t="str">
        <f t="shared" si="1081"/>
        <v>1.01489996400439-0.0128379980624615i</v>
      </c>
      <c r="AH2074" t="str">
        <f t="shared" si="1082"/>
        <v>0.52745935723425+0.89574646998738i</v>
      </c>
      <c r="AI2074">
        <f t="shared" si="1083"/>
        <v>0.33654960581464954</v>
      </c>
      <c r="AJ2074">
        <f t="shared" si="1084"/>
        <v>59.508341252652841</v>
      </c>
      <c r="AK2074"/>
      <c r="AL2074"/>
      <c r="AM2074"/>
      <c r="AN2074"/>
    </row>
    <row r="2075" spans="1:40" x14ac:dyDescent="0.25">
      <c r="A2075"/>
      <c r="B2075">
        <f t="shared" si="1050"/>
        <v>194100</v>
      </c>
      <c r="C2075" s="237" t="str">
        <f t="shared" si="1053"/>
        <v>-2.02857774182246E-06+0.012617323429584i</v>
      </c>
      <c r="D2075" s="208" t="str">
        <f t="shared" si="1054"/>
        <v>-5.95702150943531+0.096732812960144i</v>
      </c>
      <c r="E2075" t="str">
        <f t="shared" si="1055"/>
        <v>2870</v>
      </c>
      <c r="F2075" t="str">
        <f t="shared" si="1056"/>
        <v>0.777000777000777</v>
      </c>
      <c r="G2075" t="str">
        <f t="shared" si="1051"/>
        <v>0.777000777000777</v>
      </c>
      <c r="H2075" t="str">
        <f t="shared" si="1057"/>
        <v>8.71572746513049+1.83683736542132i</v>
      </c>
      <c r="I2075" t="str">
        <f t="shared" si="1058"/>
        <v>762.228917577224i</v>
      </c>
      <c r="J2075" t="str">
        <f t="shared" si="1052"/>
        <v>-495.958106438464+164.852431161066i</v>
      </c>
      <c r="K2075" t="str">
        <f t="shared" si="1059"/>
        <v>0.460021735831566-1.38397418477042i</v>
      </c>
      <c r="L2075" t="str">
        <f t="shared" si="1060"/>
        <v>0.0380952348241112-0.0962446771410092i</v>
      </c>
      <c r="M2075" t="str">
        <f t="shared" si="1061"/>
        <v>0.498116970655677-1.48021886191143i</v>
      </c>
      <c r="N2075" t="str">
        <f t="shared" si="1062"/>
        <v>-0.860815976500402i</v>
      </c>
      <c r="O2075" t="str">
        <f t="shared" si="1063"/>
        <v>0.651818869308168-0.75837468418574i</v>
      </c>
      <c r="P2075" t="str">
        <f t="shared" si="1064"/>
        <v>0.348181130691832+0.75837468418574i</v>
      </c>
      <c r="Q2075" t="str">
        <f t="shared" si="1065"/>
        <v>-0.348181130691832+0.102441292314662i</v>
      </c>
      <c r="R2075" t="str">
        <f t="shared" si="1066"/>
        <v>-0.330548054282157-2.2753572327838i</v>
      </c>
      <c r="S2075" t="str">
        <f t="shared" si="1067"/>
        <v>0.089286896927377i</v>
      </c>
      <c r="T2075" t="str">
        <f t="shared" si="1068"/>
        <v>0.203159586716529-0.029513610052236i</v>
      </c>
      <c r="U2075" t="str">
        <f t="shared" si="1069"/>
        <v>0.0001-819.963642925786i</v>
      </c>
      <c r="V2075" t="str">
        <f t="shared" si="1070"/>
        <v>0.00002-0.0131519750616509i</v>
      </c>
      <c r="W2075" t="str">
        <f t="shared" si="1071"/>
        <v>0.0000199993584529566-0.0131517641117202i</v>
      </c>
      <c r="X2075" t="str">
        <f t="shared" si="1072"/>
        <v>0.000633525898317833-0.0131212062490342i</v>
      </c>
      <c r="Y2075" t="str">
        <f t="shared" si="1073"/>
        <v>0.009+1.21956626812356i</v>
      </c>
      <c r="Z2075" t="str">
        <f t="shared" si="1074"/>
        <v>-0.130452467474491-0.00734308447494835i</v>
      </c>
      <c r="AA2075" t="str">
        <f t="shared" si="1075"/>
        <v>0.079418873905365-9.94594391026596i</v>
      </c>
      <c r="AB2075" t="str">
        <f t="shared" si="1076"/>
        <v>1.38312471064542-0.200930726545327i</v>
      </c>
      <c r="AC2075" t="str">
        <f t="shared" si="1077"/>
        <v>1.39153643953575-2.14741428989154i</v>
      </c>
      <c r="AD2075" t="str">
        <f t="shared" si="1078"/>
        <v>0.359840510775961+0.410909777229842i</v>
      </c>
      <c r="AE2075" t="str">
        <f t="shared" si="1079"/>
        <v>-0.0439247373222244-0.0562465336171628i</v>
      </c>
      <c r="AF2075" t="str">
        <f t="shared" si="1080"/>
        <v>-14.6727489745658-1.74010455246118i</v>
      </c>
      <c r="AG2075" t="str">
        <f t="shared" si="1081"/>
        <v>1.01489797868327-0.0128376767530262i</v>
      </c>
      <c r="AH2075" t="str">
        <f t="shared" si="1082"/>
        <v>0.527274720704637+0.895157843783767i</v>
      </c>
      <c r="AI2075">
        <f t="shared" si="1083"/>
        <v>0.3315271797230443</v>
      </c>
      <c r="AJ2075">
        <f t="shared" si="1084"/>
        <v>59.500643695523763</v>
      </c>
      <c r="AK2075"/>
      <c r="AL2075"/>
      <c r="AM2075"/>
      <c r="AN2075"/>
    </row>
    <row r="2076" spans="1:40" x14ac:dyDescent="0.25">
      <c r="A2076"/>
      <c r="B2076">
        <f t="shared" si="1050"/>
        <v>194200</v>
      </c>
      <c r="C2076" s="237" t="str">
        <f t="shared" si="1053"/>
        <v>-2.02648911628325E-06+0.0126108263529734i</v>
      </c>
      <c r="D2076" s="208" t="str">
        <f t="shared" si="1054"/>
        <v>-5.95702149342252+0.0966830020394628i</v>
      </c>
      <c r="E2076" t="str">
        <f t="shared" si="1055"/>
        <v>2870</v>
      </c>
      <c r="F2076" t="str">
        <f t="shared" si="1056"/>
        <v>0.777000777000777</v>
      </c>
      <c r="G2076" t="str">
        <f t="shared" si="1051"/>
        <v>0.777000777000777</v>
      </c>
      <c r="H2076" t="str">
        <f t="shared" si="1057"/>
        <v>8.71613697428992+1.83598474205573i</v>
      </c>
      <c r="I2076" t="str">
        <f t="shared" si="1058"/>
        <v>762.621616658922i</v>
      </c>
      <c r="J2076" t="str">
        <f t="shared" si="1052"/>
        <v>-496.470302339996+164.937362861818i</v>
      </c>
      <c r="K2076" t="str">
        <f t="shared" si="1059"/>
        <v>0.459593458059441-1.38340094152843i</v>
      </c>
      <c r="L2076" t="str">
        <f t="shared" si="1060"/>
        <v>0.0380613199336429-0.0962085347370281i</v>
      </c>
      <c r="M2076" t="str">
        <f t="shared" si="1061"/>
        <v>0.497654777993084-1.47960947626546i</v>
      </c>
      <c r="N2076" t="str">
        <f t="shared" si="1062"/>
        <v>-0.861259467472324i</v>
      </c>
      <c r="O2076" t="str">
        <f t="shared" si="1063"/>
        <v>0.651482472892173-0.758663685379957i</v>
      </c>
      <c r="P2076" t="str">
        <f t="shared" si="1064"/>
        <v>0.348517527107827+0.758663685379957i</v>
      </c>
      <c r="Q2076" t="str">
        <f t="shared" si="1065"/>
        <v>-0.348517527107827+0.102595782092367i</v>
      </c>
      <c r="R2076" t="str">
        <f t="shared" si="1066"/>
        <v>-0.33054514099802-2.27413590706521i</v>
      </c>
      <c r="S2076" t="str">
        <f t="shared" si="1067"/>
        <v>0.0893328973894724i</v>
      </c>
      <c r="T2076" t="str">
        <f t="shared" si="1068"/>
        <v>0.203155149635571-0.0295285551633648i</v>
      </c>
      <c r="U2076" t="str">
        <f t="shared" si="1069"/>
        <v>0.0001-819.541416539108i</v>
      </c>
      <c r="V2076" t="str">
        <f t="shared" si="1070"/>
        <v>0.00002-0.0131452026749044i</v>
      </c>
      <c r="W2076" t="str">
        <f t="shared" si="1071"/>
        <v>0.0000199993584529566-0.0131449918335992i</v>
      </c>
      <c r="X2076" t="str">
        <f t="shared" si="1072"/>
        <v>0.000632895586007717-0.0131144791634505i</v>
      </c>
      <c r="Y2076" t="str">
        <f t="shared" si="1073"/>
        <v>0.009+1.22019458665428i</v>
      </c>
      <c r="Z2076" t="str">
        <f t="shared" si="1074"/>
        <v>-0.130317053905644-0.00733180635694391i</v>
      </c>
      <c r="AA2076" t="str">
        <f t="shared" si="1075"/>
        <v>0.0793301463937918-9.94071209236138i</v>
      </c>
      <c r="AB2076" t="str">
        <f t="shared" si="1076"/>
        <v>1.38309450268715-0.20103247390975i</v>
      </c>
      <c r="AC2076" t="str">
        <f t="shared" si="1077"/>
        <v>1.39085403424427-2.14648450391953i</v>
      </c>
      <c r="AD2076" t="str">
        <f t="shared" si="1078"/>
        <v>0.3600186823603+0.411072646605092i</v>
      </c>
      <c r="AE2076" t="str">
        <f t="shared" si="1079"/>
        <v>-0.0439026689926411-0.0562093635107192i</v>
      </c>
      <c r="AF2076" t="str">
        <f t="shared" si="1080"/>
        <v>-14.6731584677124-1.73930174001627i</v>
      </c>
      <c r="AG2076" t="str">
        <f t="shared" si="1081"/>
        <v>1.01489599289268-0.0128373584498526i</v>
      </c>
      <c r="AH2076" t="str">
        <f t="shared" si="1082"/>
        <v>0.527090328196868+0.894569828404882i</v>
      </c>
      <c r="AI2076">
        <f t="shared" si="1083"/>
        <v>0.32650744362149264</v>
      </c>
      <c r="AJ2076">
        <f t="shared" si="1084"/>
        <v>59.49294273832993</v>
      </c>
      <c r="AK2076"/>
      <c r="AL2076"/>
      <c r="AM2076"/>
      <c r="AN2076"/>
    </row>
    <row r="2077" spans="1:40" x14ac:dyDescent="0.25">
      <c r="A2077"/>
      <c r="B2077">
        <f t="shared" si="1050"/>
        <v>194300</v>
      </c>
      <c r="C2077" s="237" t="str">
        <f t="shared" si="1053"/>
        <v>-2.02440371476042E-06+0.0126043359640376i</v>
      </c>
      <c r="D2077" s="208" t="str">
        <f t="shared" si="1054"/>
        <v>-5.95702147743444+0.096633242390955i</v>
      </c>
      <c r="E2077" t="str">
        <f t="shared" si="1055"/>
        <v>2870</v>
      </c>
      <c r="F2077" t="str">
        <f t="shared" si="1056"/>
        <v>0.777000777000777</v>
      </c>
      <c r="G2077" t="str">
        <f t="shared" si="1051"/>
        <v>0.777000777000777</v>
      </c>
      <c r="H2077" t="str">
        <f t="shared" si="1057"/>
        <v>8.71654589282546+1.83513286193959i</v>
      </c>
      <c r="I2077" t="str">
        <f t="shared" si="1058"/>
        <v>763.014315740621i</v>
      </c>
      <c r="J2077" t="str">
        <f t="shared" si="1052"/>
        <v>-496.982762056054+165.022294562571i</v>
      </c>
      <c r="K2077" t="str">
        <f t="shared" si="1059"/>
        <v>0.459165757014737-1.38282810069774i</v>
      </c>
      <c r="L2077" t="str">
        <f t="shared" si="1060"/>
        <v>0.0380274479542044-0.0961724125683154i</v>
      </c>
      <c r="M2077" t="str">
        <f t="shared" si="1061"/>
        <v>0.497193204968941-1.47900051326606i</v>
      </c>
      <c r="N2077" t="str">
        <f t="shared" si="1062"/>
        <v>-0.861702958444246i</v>
      </c>
      <c r="O2077" t="str">
        <f t="shared" si="1063"/>
        <v>0.651145948339845-0.758952537356984i</v>
      </c>
      <c r="P2077" t="str">
        <f t="shared" si="1064"/>
        <v>0.348854051660155+0.758952537356984i</v>
      </c>
      <c r="Q2077" t="str">
        <f t="shared" si="1065"/>
        <v>-0.348854051660155+0.102750421087262i</v>
      </c>
      <c r="R2077" t="str">
        <f t="shared" si="1066"/>
        <v>-0.330542226124532-2.27291581251531i</v>
      </c>
      <c r="S2077" t="str">
        <f t="shared" si="1067"/>
        <v>0.089378897851568i</v>
      </c>
      <c r="T2077" t="str">
        <f t="shared" si="1068"/>
        <v>0.20315071023202-0.0295434998644144i</v>
      </c>
      <c r="U2077" t="str">
        <f t="shared" si="1069"/>
        <v>0.0001-819.11962476529i</v>
      </c>
      <c r="V2077" t="str">
        <f t="shared" si="1070"/>
        <v>0.00002-0.01313843725922i</v>
      </c>
      <c r="W2077" t="str">
        <f t="shared" si="1071"/>
        <v>0.0000199993584529565-0.0131382265264286i</v>
      </c>
      <c r="X2077" t="str">
        <f t="shared" si="1072"/>
        <v>0.000632266243826931-0.0131077589569839i</v>
      </c>
      <c r="Y2077" t="str">
        <f t="shared" si="1073"/>
        <v>0.009+1.22082290518499i</v>
      </c>
      <c r="Z2077" t="str">
        <f t="shared" si="1074"/>
        <v>-0.130181851632575-0.00732055171169754i</v>
      </c>
      <c r="AA2077" t="str">
        <f t="shared" si="1075"/>
        <v>0.079241570408179-9.9354858317152i</v>
      </c>
      <c r="AB2077" t="str">
        <f t="shared" si="1076"/>
        <v>1.38306427891652-0.201134218482324i</v>
      </c>
      <c r="AC2077" t="str">
        <f t="shared" si="1077"/>
        <v>1.39017254914184-2.14555534511364i</v>
      </c>
      <c r="AD2077" t="str">
        <f t="shared" si="1078"/>
        <v>0.360196926307958+0.411235441531431i</v>
      </c>
      <c r="AE2077" t="str">
        <f t="shared" si="1079"/>
        <v>-0.0438806325037184-0.056172231460933i</v>
      </c>
      <c r="AF2077" t="str">
        <f t="shared" si="1080"/>
        <v>-14.6735673702599-1.73849961954863i</v>
      </c>
      <c r="AG2077" t="str">
        <f t="shared" si="1081"/>
        <v>1.01489400663201-0.0128370431470716i</v>
      </c>
      <c r="AH2077" t="str">
        <f t="shared" si="1082"/>
        <v>0.526906179206935+0.893982422815721i</v>
      </c>
      <c r="AI2077">
        <f t="shared" si="1083"/>
        <v>0.32149039418580283</v>
      </c>
      <c r="AJ2077">
        <f t="shared" si="1084"/>
        <v>59.485238384881548</v>
      </c>
      <c r="AK2077"/>
      <c r="AL2077"/>
      <c r="AM2077"/>
      <c r="AN2077"/>
    </row>
    <row r="2078" spans="1:40" x14ac:dyDescent="0.25">
      <c r="A2078"/>
      <c r="B2078">
        <f t="shared" si="1050"/>
        <v>194400</v>
      </c>
      <c r="C2078" s="237" t="str">
        <f t="shared" si="1053"/>
        <v>-2.02232153062188E-06+0.0125978522524561i</v>
      </c>
      <c r="D2078" s="208" t="str">
        <f t="shared" si="1054"/>
        <v>-5.95702146147103+0.0965835339354968i</v>
      </c>
      <c r="E2078" t="str">
        <f t="shared" si="1055"/>
        <v>2870</v>
      </c>
      <c r="F2078" t="str">
        <f t="shared" si="1056"/>
        <v>0.777000777000777</v>
      </c>
      <c r="G2078" t="str">
        <f t="shared" si="1051"/>
        <v>0.777000777000777</v>
      </c>
      <c r="H2078" t="str">
        <f t="shared" si="1057"/>
        <v>8.71695422185176+1.83428172417938i</v>
      </c>
      <c r="I2078" t="str">
        <f t="shared" si="1058"/>
        <v>763.40701482232i</v>
      </c>
      <c r="J2078" t="str">
        <f t="shared" si="1052"/>
        <v>-497.495485586637+165.107226263324i</v>
      </c>
      <c r="K2078" t="str">
        <f t="shared" si="1059"/>
        <v>0.458738631702977-1.38225566198078i</v>
      </c>
      <c r="L2078" t="str">
        <f t="shared" si="1060"/>
        <v>0.0379936188178463-0.0961363106304973i</v>
      </c>
      <c r="M2078" t="str">
        <f t="shared" si="1061"/>
        <v>0.496732250520823-1.47839197261128i</v>
      </c>
      <c r="N2078" t="str">
        <f t="shared" si="1062"/>
        <v>-0.862146449416168i</v>
      </c>
      <c r="O2078" t="str">
        <f t="shared" si="1063"/>
        <v>0.65080929571737-0.759241240060009i</v>
      </c>
      <c r="P2078" t="str">
        <f t="shared" si="1064"/>
        <v>0.34919070428263+0.759241240060009i</v>
      </c>
      <c r="Q2078" t="str">
        <f t="shared" si="1065"/>
        <v>-0.34919070428263+0.102905209356159i</v>
      </c>
      <c r="R2078" t="str">
        <f t="shared" si="1066"/>
        <v>-0.330539309661569-2.27169694723352i</v>
      </c>
      <c r="S2078" t="str">
        <f t="shared" si="1067"/>
        <v>0.0894248983136634i</v>
      </c>
      <c r="T2078" t="str">
        <f t="shared" si="1068"/>
        <v>0.203146268505817-0.0295584441551543i</v>
      </c>
      <c r="U2078" t="str">
        <f t="shared" si="1069"/>
        <v>0.0001-818.698266933619i</v>
      </c>
      <c r="V2078" t="str">
        <f t="shared" si="1070"/>
        <v>0.00002-0.0131316788038397i</v>
      </c>
      <c r="W2078" t="str">
        <f t="shared" si="1071"/>
        <v>0.0000199993584529566-0.0131314681794505i</v>
      </c>
      <c r="X2078" t="str">
        <f t="shared" si="1072"/>
        <v>0.000631637869787053-0.013101045619111i</v>
      </c>
      <c r="Y2078" t="str">
        <f t="shared" si="1073"/>
        <v>0.009+1.22145122371571i</v>
      </c>
      <c r="Z2078" t="str">
        <f t="shared" si="1074"/>
        <v>-0.130046860214766-0.00730932047781764i</v>
      </c>
      <c r="AA2078" t="str">
        <f t="shared" si="1075"/>
        <v>0.0791531455985995-9.93026511939329i</v>
      </c>
      <c r="AB2078" t="str">
        <f t="shared" si="1076"/>
        <v>1.3830340393331-0.201235960261482i</v>
      </c>
      <c r="AC2078" t="str">
        <f t="shared" si="1077"/>
        <v>1.38949198265354-2.14462681302461i</v>
      </c>
      <c r="AD2078" t="str">
        <f t="shared" si="1078"/>
        <v>0.36037524258994+0.41139816197823i</v>
      </c>
      <c r="AE2078" t="str">
        <f t="shared" si="1079"/>
        <v>-0.0438586277880721-0.0561351374037554i</v>
      </c>
      <c r="AF2078" t="str">
        <f t="shared" si="1080"/>
        <v>-14.6739756833228-1.73769819024388i</v>
      </c>
      <c r="AG2078" t="str">
        <f t="shared" si="1081"/>
        <v>1.01489201990068-0.0128367308388264i</v>
      </c>
      <c r="AH2078" t="str">
        <f t="shared" si="1082"/>
        <v>0.526722273232039+0.893395625983571i</v>
      </c>
      <c r="AI2078">
        <f t="shared" si="1083"/>
        <v>0.31647602809681696</v>
      </c>
      <c r="AJ2078">
        <f t="shared" si="1084"/>
        <v>59.477530638983183</v>
      </c>
      <c r="AK2078"/>
      <c r="AL2078"/>
      <c r="AM2078"/>
      <c r="AN2078"/>
    </row>
    <row r="2079" spans="1:40" x14ac:dyDescent="0.25">
      <c r="A2079"/>
      <c r="B2079">
        <f t="shared" si="1050"/>
        <v>194500</v>
      </c>
      <c r="C2079" s="237" t="str">
        <f t="shared" si="1053"/>
        <v>-2.02024255725266E-06+0.0125913752079299i</v>
      </c>
      <c r="D2079" s="208" t="str">
        <f t="shared" si="1054"/>
        <v>-5.95702144553223+0.0965338765941293i</v>
      </c>
      <c r="E2079" t="str">
        <f t="shared" si="1055"/>
        <v>2870</v>
      </c>
      <c r="F2079" t="str">
        <f t="shared" si="1056"/>
        <v>0.777000777000777</v>
      </c>
      <c r="G2079" t="str">
        <f t="shared" si="1051"/>
        <v>0.777000777000777</v>
      </c>
      <c r="H2079" t="str">
        <f t="shared" si="1057"/>
        <v>8.71736196248088+1.83343132788286i</v>
      </c>
      <c r="I2079" t="str">
        <f t="shared" si="1058"/>
        <v>763.799713904019i</v>
      </c>
      <c r="J2079" t="str">
        <f t="shared" si="1052"/>
        <v>-498.008472931746+165.192157964077i</v>
      </c>
      <c r="K2079" t="str">
        <f t="shared" si="1059"/>
        <v>0.458312081131732-1.38168362507994i</v>
      </c>
      <c r="L2079" t="str">
        <f t="shared" si="1060"/>
        <v>0.0379598324567439-0.0961002289191611i</v>
      </c>
      <c r="M2079" t="str">
        <f t="shared" si="1061"/>
        <v>0.496271913588476-1.4777838539991i</v>
      </c>
      <c r="N2079" t="str">
        <f t="shared" si="1062"/>
        <v>-0.862589940388089i</v>
      </c>
      <c r="O2079" t="str">
        <f t="shared" si="1063"/>
        <v>0.650472515090966-0.759529793432248i</v>
      </c>
      <c r="P2079" t="str">
        <f t="shared" si="1064"/>
        <v>0.349527484909034+0.759529793432248i</v>
      </c>
      <c r="Q2079" t="str">
        <f t="shared" si="1065"/>
        <v>-0.349527484909034+0.103060146955841i</v>
      </c>
      <c r="R2079" t="str">
        <f t="shared" si="1066"/>
        <v>-0.330536391608977-2.27047930932315i</v>
      </c>
      <c r="S2079" t="str">
        <f t="shared" si="1067"/>
        <v>0.089470898775759i</v>
      </c>
      <c r="T2079" t="str">
        <f t="shared" si="1068"/>
        <v>0.203141824456907-0.0295733880353514i</v>
      </c>
      <c r="U2079" t="str">
        <f t="shared" si="1069"/>
        <v>0.0001-818.277342374783i</v>
      </c>
      <c r="V2079" t="str">
        <f t="shared" si="1070"/>
        <v>0.00002-0.013124927298028i</v>
      </c>
      <c r="W2079" t="str">
        <f t="shared" si="1071"/>
        <v>0.0000199993584529566-0.0131247167819295i</v>
      </c>
      <c r="X2079" t="str">
        <f t="shared" si="1072"/>
        <v>0.000631010461904784-0.0130943391393301i</v>
      </c>
      <c r="Y2079" t="str">
        <f t="shared" si="1073"/>
        <v>0.009+1.22207954224643i</v>
      </c>
      <c r="Z2079" t="str">
        <f t="shared" si="1074"/>
        <v>-0.129912079212852-0.00729811259410638i</v>
      </c>
      <c r="AA2079" t="str">
        <f t="shared" si="1075"/>
        <v>0.0790648716161475-9.92504994648088i</v>
      </c>
      <c r="AB2079" t="str">
        <f t="shared" si="1076"/>
        <v>1.38300378393653-0.201337699245635i</v>
      </c>
      <c r="AC2079" t="str">
        <f t="shared" si="1077"/>
        <v>1.38881233320776-2.1436989072032i</v>
      </c>
      <c r="AD2079" t="str">
        <f t="shared" si="1078"/>
        <v>0.36055363117722+0.411560807914866i</v>
      </c>
      <c r="AE2079" t="str">
        <f t="shared" si="1079"/>
        <v>-0.0438366547784923-0.0560980812752866i</v>
      </c>
      <c r="AF2079" t="str">
        <f t="shared" si="1080"/>
        <v>-14.6743834080131-1.73689745128873i</v>
      </c>
      <c r="AG2079" t="str">
        <f t="shared" si="1081"/>
        <v>1.01489003269809-0.0128364215192717i</v>
      </c>
      <c r="AH2079" t="str">
        <f t="shared" si="1082"/>
        <v>0.526538609770629+0.892809436878131i</v>
      </c>
      <c r="AI2079">
        <f t="shared" si="1083"/>
        <v>0.31146434204150025</v>
      </c>
      <c r="AJ2079">
        <f t="shared" si="1084"/>
        <v>59.46981950443525</v>
      </c>
      <c r="AK2079"/>
      <c r="AL2079"/>
      <c r="AM2079"/>
      <c r="AN2079"/>
    </row>
    <row r="2080" spans="1:40" x14ac:dyDescent="0.25">
      <c r="A2080"/>
      <c r="B2080">
        <f t="shared" si="1050"/>
        <v>194600</v>
      </c>
      <c r="C2080" s="237" t="str">
        <f t="shared" si="1053"/>
        <v>-2.01816678805469E-06+0.0125849048201806i</v>
      </c>
      <c r="D2080" s="208" t="str">
        <f t="shared" si="1054"/>
        <v>-5.957021429618+0.0964842702880513i</v>
      </c>
      <c r="E2080" t="str">
        <f t="shared" si="1055"/>
        <v>2870</v>
      </c>
      <c r="F2080" t="str">
        <f t="shared" si="1056"/>
        <v>0.777000777000777</v>
      </c>
      <c r="G2080" t="str">
        <f t="shared" si="1051"/>
        <v>0.777000777000777</v>
      </c>
      <c r="H2080" t="str">
        <f t="shared" si="1057"/>
        <v>8.71776911582232+1.83258167215902i</v>
      </c>
      <c r="I2080" t="str">
        <f t="shared" si="1058"/>
        <v>764.192412985717i</v>
      </c>
      <c r="J2080" t="str">
        <f t="shared" si="1052"/>
        <v>-498.521724091381+165.277089664829i</v>
      </c>
      <c r="K2080" t="str">
        <f t="shared" si="1059"/>
        <v>0.457886104310608-1.38111198969754i</v>
      </c>
      <c r="L2080" t="str">
        <f t="shared" si="1060"/>
        <v>0.0379260888031956-0.0960641674298533i</v>
      </c>
      <c r="M2080" t="str">
        <f t="shared" si="1061"/>
        <v>0.495812193113804-1.47717615712739i</v>
      </c>
      <c r="N2080" t="str">
        <f t="shared" si="1062"/>
        <v>-0.863033431360011i</v>
      </c>
      <c r="O2080" t="str">
        <f t="shared" si="1063"/>
        <v>0.650135606526869-0.759818197416948i</v>
      </c>
      <c r="P2080" t="str">
        <f t="shared" si="1064"/>
        <v>0.349864393473131+0.759818197416948i</v>
      </c>
      <c r="Q2080" t="str">
        <f t="shared" si="1065"/>
        <v>-0.349864393473131+0.103215233943063i</v>
      </c>
      <c r="R2080" t="str">
        <f t="shared" si="1066"/>
        <v>-0.330533471966622-2.26926289689142i</v>
      </c>
      <c r="S2080" t="str">
        <f t="shared" si="1067"/>
        <v>0.0895168992378544i</v>
      </c>
      <c r="T2080" t="str">
        <f t="shared" si="1068"/>
        <v>0.203137378085231-0.0295883315047743i</v>
      </c>
      <c r="U2080" t="str">
        <f t="shared" si="1069"/>
        <v>0.0001-817.856850420838i</v>
      </c>
      <c r="V2080" t="str">
        <f t="shared" si="1070"/>
        <v>0.00002-0.0131181827310712i</v>
      </c>
      <c r="W2080" t="str">
        <f t="shared" si="1071"/>
        <v>0.0000199993584529566-0.013117972323152i</v>
      </c>
      <c r="X2080" t="str">
        <f t="shared" si="1072"/>
        <v>0.000630384018201872-0.0130876395071608i</v>
      </c>
      <c r="Y2080" t="str">
        <f t="shared" si="1073"/>
        <v>0.009+1.22270786077715i</v>
      </c>
      <c r="Z2080" t="str">
        <f t="shared" si="1074"/>
        <v>-0.129777508188616-0.00728692799955828i</v>
      </c>
      <c r="AA2080" t="str">
        <f t="shared" si="1075"/>
        <v>0.078976748112933-9.91984030408244i</v>
      </c>
      <c r="AB2080" t="str">
        <f t="shared" si="1076"/>
        <v>1.38297351272641-0.201439435433209i</v>
      </c>
      <c r="AC2080" t="str">
        <f t="shared" si="1077"/>
        <v>1.38813359923604-2.14277162719991i</v>
      </c>
      <c r="AD2080" t="str">
        <f t="shared" si="1078"/>
        <v>0.360732092040775+0.411723379310731i</v>
      </c>
      <c r="AE2080" t="str">
        <f t="shared" si="1079"/>
        <v>-0.0438147134079459-0.056061063011774i</v>
      </c>
      <c r="AF2080" t="str">
        <f t="shared" si="1080"/>
        <v>-14.6747905454403-1.73609740187097i</v>
      </c>
      <c r="AG2080" t="str">
        <f t="shared" si="1081"/>
        <v>1.01488804502364-0.0128361151825749i</v>
      </c>
      <c r="AH2080" t="str">
        <f t="shared" si="1082"/>
        <v>0.526355188322427+0.892223854471485i</v>
      </c>
      <c r="AI2080">
        <f t="shared" si="1083"/>
        <v>0.30645533271290532</v>
      </c>
      <c r="AJ2080">
        <f t="shared" si="1084"/>
        <v>59.462104985032106</v>
      </c>
      <c r="AK2080"/>
      <c r="AL2080"/>
      <c r="AM2080"/>
      <c r="AN2080"/>
    </row>
    <row r="2081" spans="1:40" x14ac:dyDescent="0.25">
      <c r="A2081"/>
      <c r="B2081">
        <f t="shared" si="1050"/>
        <v>194700</v>
      </c>
      <c r="C2081" s="237" t="str">
        <f t="shared" si="1053"/>
        <v>-2.01609421644688E-06+0.0125784410789513i</v>
      </c>
      <c r="D2081" s="208" t="str">
        <f t="shared" si="1054"/>
        <v>-5.95702141372828+0.0964347149386267i</v>
      </c>
      <c r="E2081" t="str">
        <f t="shared" si="1055"/>
        <v>2870</v>
      </c>
      <c r="F2081" t="str">
        <f t="shared" si="1056"/>
        <v>0.777000777000777</v>
      </c>
      <c r="G2081" t="str">
        <f t="shared" si="1051"/>
        <v>0.777000777000777</v>
      </c>
      <c r="H2081" t="str">
        <f t="shared" si="1057"/>
        <v>8.71817568298299+1.8317327561181i</v>
      </c>
      <c r="I2081" t="str">
        <f t="shared" si="1058"/>
        <v>764.585112067416i</v>
      </c>
      <c r="J2081" t="str">
        <f t="shared" si="1052"/>
        <v>-499.035239065541+165.362021365582i</v>
      </c>
      <c r="K2081" t="str">
        <f t="shared" si="1059"/>
        <v>0.457460700251256-1.38054075553585i</v>
      </c>
      <c r="L2081" t="str">
        <f t="shared" si="1060"/>
        <v>0.0378923877896234-0.0960281261580813i</v>
      </c>
      <c r="M2081" t="str">
        <f t="shared" si="1061"/>
        <v>0.495353088040879-1.47656888169393i</v>
      </c>
      <c r="N2081" t="str">
        <f t="shared" si="1062"/>
        <v>-0.863476922331933i</v>
      </c>
      <c r="O2081" t="str">
        <f t="shared" si="1063"/>
        <v>0.649798570091345-0.760106451957384i</v>
      </c>
      <c r="P2081" t="str">
        <f t="shared" si="1064"/>
        <v>0.350201429908655+0.760106451957384i</v>
      </c>
      <c r="Q2081" t="str">
        <f t="shared" si="1065"/>
        <v>-0.350201429908655+0.103370470374549i</v>
      </c>
      <c r="R2081" t="str">
        <f t="shared" si="1066"/>
        <v>-0.330530550734362-2.26804770804942i</v>
      </c>
      <c r="S2081" t="str">
        <f t="shared" si="1067"/>
        <v>0.08956289969995i</v>
      </c>
      <c r="T2081" t="str">
        <f t="shared" si="1068"/>
        <v>0.203132929390732-0.0296032745631909i</v>
      </c>
      <c r="U2081" t="str">
        <f t="shared" si="1069"/>
        <v>0.0001-817.436790405212i</v>
      </c>
      <c r="V2081" t="str">
        <f t="shared" si="1070"/>
        <v>0.00002-0.0131114450922776i</v>
      </c>
      <c r="W2081" t="str">
        <f t="shared" si="1071"/>
        <v>0.0000199993584529566-0.0131112347924267i</v>
      </c>
      <c r="X2081" t="str">
        <f t="shared" si="1072"/>
        <v>0.000629758536705149-0.0130809467121441i</v>
      </c>
      <c r="Y2081" t="str">
        <f t="shared" si="1073"/>
        <v>0.009+1.22333617930787i</v>
      </c>
      <c r="Z2081" t="str">
        <f t="shared" si="1074"/>
        <v>-0.129643146704982-0.00727576663336004i</v>
      </c>
      <c r="AA2081" t="str">
        <f t="shared" si="1075"/>
        <v>0.0788887747420793-9.91463618332164i</v>
      </c>
      <c r="AB2081" t="str">
        <f t="shared" si="1076"/>
        <v>1.38294322570235-0.201541168822623i</v>
      </c>
      <c r="AC2081" t="str">
        <f t="shared" si="1077"/>
        <v>1.38745577917316-2.14184497256517i</v>
      </c>
      <c r="AD2081" t="str">
        <f t="shared" si="1078"/>
        <v>0.360910625151564+0.411885876135217i</v>
      </c>
      <c r="AE2081" t="str">
        <f t="shared" si="1079"/>
        <v>-0.0437928036095741-0.0560240825496109i</v>
      </c>
      <c r="AF2081" t="str">
        <f t="shared" si="1080"/>
        <v>-14.6751970967113-1.73529804117947i</v>
      </c>
      <c r="AG2081" t="str">
        <f t="shared" si="1081"/>
        <v>1.01488605687674-0.0128358118229152i</v>
      </c>
      <c r="AH2081" t="str">
        <f t="shared" si="1082"/>
        <v>0.526172008388394+0.891638877738053i</v>
      </c>
      <c r="AI2081">
        <f t="shared" si="1083"/>
        <v>0.30144899680971166</v>
      </c>
      <c r="AJ2081">
        <f t="shared" si="1084"/>
        <v>59.454387084562349</v>
      </c>
      <c r="AK2081"/>
      <c r="AL2081"/>
      <c r="AM2081"/>
      <c r="AN2081"/>
    </row>
    <row r="2082" spans="1:40" x14ac:dyDescent="0.25">
      <c r="A2082"/>
      <c r="B2082">
        <f t="shared" si="1050"/>
        <v>194800</v>
      </c>
      <c r="C2082" s="237" t="str">
        <f t="shared" si="1053"/>
        <v>-2.01402483586499E-06+0.0125719839740061i</v>
      </c>
      <c r="D2082" s="208" t="str">
        <f t="shared" si="1054"/>
        <v>-5.95702139786304+0.0963852104673801i</v>
      </c>
      <c r="E2082" t="str">
        <f t="shared" si="1055"/>
        <v>2870</v>
      </c>
      <c r="F2082" t="str">
        <f t="shared" si="1056"/>
        <v>0.777000777000777</v>
      </c>
      <c r="G2082" t="str">
        <f t="shared" si="1051"/>
        <v>0.777000777000777</v>
      </c>
      <c r="H2082" t="str">
        <f t="shared" si="1057"/>
        <v>8.71858166506727+1.83088457887162i</v>
      </c>
      <c r="I2082" t="str">
        <f t="shared" si="1058"/>
        <v>764.977811149115i</v>
      </c>
      <c r="J2082" t="str">
        <f t="shared" si="1052"/>
        <v>-499.549017854227+165.446953066335i</v>
      </c>
      <c r="K2082" t="str">
        <f t="shared" si="1059"/>
        <v>0.457035867967347-1.3799699222971i</v>
      </c>
      <c r="L2082" t="str">
        <f t="shared" si="1060"/>
        <v>0.0378587293485725-0.095992105099313i</v>
      </c>
      <c r="M2082" t="str">
        <f t="shared" si="1061"/>
        <v>0.49489459731592-1.47596202739641i</v>
      </c>
      <c r="N2082" t="str">
        <f t="shared" si="1062"/>
        <v>-0.863920413303855i</v>
      </c>
      <c r="O2082" t="str">
        <f t="shared" si="1063"/>
        <v>0.649461405850684-0.760394556996861i</v>
      </c>
      <c r="P2082" t="str">
        <f t="shared" si="1064"/>
        <v>0.350538594149316+0.760394556996861i</v>
      </c>
      <c r="Q2082" t="str">
        <f t="shared" si="1065"/>
        <v>-0.350538594149316+0.103525856306994i</v>
      </c>
      <c r="R2082" t="str">
        <f t="shared" si="1066"/>
        <v>-0.330527627912056-2.26683374091214i</v>
      </c>
      <c r="S2082" t="str">
        <f t="shared" si="1067"/>
        <v>0.0896089001620454i</v>
      </c>
      <c r="T2082" t="str">
        <f t="shared" si="1068"/>
        <v>0.203128478373352-0.0296182172103691i</v>
      </c>
      <c r="U2082" t="str">
        <f t="shared" si="1069"/>
        <v>0.0001-817.017161662709i</v>
      </c>
      <c r="V2082" t="str">
        <f t="shared" si="1070"/>
        <v>0.00002-0.0131047143709776i</v>
      </c>
      <c r="W2082" t="str">
        <f t="shared" si="1071"/>
        <v>0.0000199993584529566-0.013104504179084i</v>
      </c>
      <c r="X2082" t="str">
        <f t="shared" si="1072"/>
        <v>0.000629134015446467-0.0130742607438423i</v>
      </c>
      <c r="Y2082" t="str">
        <f t="shared" si="1073"/>
        <v>0.009+1.22396449783858i</v>
      </c>
      <c r="Z2082" t="str">
        <f t="shared" si="1074"/>
        <v>-0.12950899432602-0.00726462843488951i</v>
      </c>
      <c r="AA2082" t="str">
        <f t="shared" si="1075"/>
        <v>0.0788009511577211-9.90943757534147i</v>
      </c>
      <c r="AB2082" t="str">
        <f t="shared" si="1076"/>
        <v>1.38291292286394-0.201642899412297i</v>
      </c>
      <c r="AC2082" t="str">
        <f t="shared" si="1077"/>
        <v>1.38677887145707-2.14091894284922i</v>
      </c>
      <c r="AD2082" t="str">
        <f t="shared" si="1078"/>
        <v>0.361089230480536+0.412048298357725i</v>
      </c>
      <c r="AE2082" t="str">
        <f t="shared" si="1079"/>
        <v>-0.0437709253166933-0.055987139825338i</v>
      </c>
      <c r="AF2082" t="str">
        <f t="shared" si="1080"/>
        <v>-14.6756030629303-1.73449936840424i</v>
      </c>
      <c r="AG2082" t="str">
        <f t="shared" si="1081"/>
        <v>1.01488406825681-0.0128355114344841i</v>
      </c>
      <c r="AH2082" t="str">
        <f t="shared" si="1082"/>
        <v>0.525989069470732+0.891054505654615i</v>
      </c>
      <c r="AI2082">
        <f t="shared" si="1083"/>
        <v>0.29644533103648085</v>
      </c>
      <c r="AJ2082">
        <f t="shared" si="1084"/>
        <v>59.446665806809342</v>
      </c>
      <c r="AK2082"/>
      <c r="AL2082"/>
      <c r="AM2082"/>
      <c r="AN2082"/>
    </row>
    <row r="2083" spans="1:40" x14ac:dyDescent="0.25">
      <c r="A2083"/>
      <c r="B2083">
        <f t="shared" si="1050"/>
        <v>194900</v>
      </c>
      <c r="C2083" s="237" t="str">
        <f t="shared" si="1053"/>
        <v>-2.01195863976171E-06+0.0125655334951302i</v>
      </c>
      <c r="D2083" s="208" t="str">
        <f t="shared" si="1054"/>
        <v>-5.9570213820222+0.0963357567959982i</v>
      </c>
      <c r="E2083" t="str">
        <f t="shared" si="1055"/>
        <v>2870</v>
      </c>
      <c r="F2083" t="str">
        <f t="shared" si="1056"/>
        <v>0.777000777000777</v>
      </c>
      <c r="G2083" t="str">
        <f t="shared" si="1051"/>
        <v>0.777000777000777</v>
      </c>
      <c r="H2083" t="str">
        <f t="shared" si="1057"/>
        <v>8.71898706317697+1.8300371395323i</v>
      </c>
      <c r="I2083" t="str">
        <f t="shared" si="1058"/>
        <v>765.370510230813i</v>
      </c>
      <c r="J2083" t="str">
        <f t="shared" si="1052"/>
        <v>-500.063060457439+165.531884767088i</v>
      </c>
      <c r="K2083" t="str">
        <f t="shared" si="1059"/>
        <v>0.456611606474578-1.37939948968348i</v>
      </c>
      <c r="L2083" t="str">
        <f t="shared" si="1060"/>
        <v>0.0378251134127109-0.0959561042489768i</v>
      </c>
      <c r="M2083" t="str">
        <f t="shared" si="1061"/>
        <v>0.494436719887289-1.47535559393246i</v>
      </c>
      <c r="N2083" t="str">
        <f t="shared" si="1062"/>
        <v>-0.864363904275777i</v>
      </c>
      <c r="O2083" t="str">
        <f t="shared" si="1063"/>
        <v>0.649124113871201-0.760682512478713i</v>
      </c>
      <c r="P2083" t="str">
        <f t="shared" si="1064"/>
        <v>0.350875886128799+0.760682512478713i</v>
      </c>
      <c r="Q2083" t="str">
        <f t="shared" si="1065"/>
        <v>-0.350875886128799+0.103681391797064i</v>
      </c>
      <c r="R2083" t="str">
        <f t="shared" si="1066"/>
        <v>-0.33052470349956-2.26562099359843i</v>
      </c>
      <c r="S2083" t="str">
        <f t="shared" si="1067"/>
        <v>0.089654900624141i</v>
      </c>
      <c r="T2083" t="str">
        <f t="shared" si="1068"/>
        <v>0.203124025033035-0.0296331594460767i</v>
      </c>
      <c r="U2083" t="str">
        <f t="shared" si="1069"/>
        <v>0.0001-816.597963529479i</v>
      </c>
      <c r="V2083" t="str">
        <f t="shared" si="1070"/>
        <v>0.00002-0.0130979905565236i</v>
      </c>
      <c r="W2083" t="str">
        <f t="shared" si="1071"/>
        <v>0.0000199993584529565-0.0130977804724765i</v>
      </c>
      <c r="X2083" t="str">
        <f t="shared" si="1072"/>
        <v>0.000628510452462728-0.0130675815918387i</v>
      </c>
      <c r="Y2083" t="str">
        <f t="shared" si="1073"/>
        <v>0.009+1.2245928163693i</v>
      </c>
      <c r="Z2083" t="str">
        <f t="shared" si="1074"/>
        <v>-0.129375050616926-0.00725351334371496i</v>
      </c>
      <c r="AA2083" t="str">
        <f t="shared" si="1075"/>
        <v>0.0787132770149936-9.90424447130365i</v>
      </c>
      <c r="AB2083" t="str">
        <f t="shared" si="1076"/>
        <v>1.38288260421083-0.20174462720065i</v>
      </c>
      <c r="AC2083" t="str">
        <f t="shared" si="1077"/>
        <v>1.3861028745289-2.13999353760231i</v>
      </c>
      <c r="AD2083" t="str">
        <f t="shared" si="1078"/>
        <v>0.361267907998615+0.412210645947679i</v>
      </c>
      <c r="AE2083" t="str">
        <f t="shared" si="1079"/>
        <v>-0.043749078462789-0.0559502347756408i</v>
      </c>
      <c r="AF2083" t="str">
        <f t="shared" si="1080"/>
        <v>-14.6760084451992-1.7337013827363i</v>
      </c>
      <c r="AG2083" t="str">
        <f t="shared" si="1081"/>
        <v>1.01488207916325-0.012835214011484i</v>
      </c>
      <c r="AH2083" t="str">
        <f t="shared" si="1082"/>
        <v>0.525806371072848+0.890470737200308i</v>
      </c>
      <c r="AI2083">
        <f t="shared" si="1083"/>
        <v>0.29144433210351545</v>
      </c>
      <c r="AJ2083">
        <f t="shared" si="1084"/>
        <v>59.438941155552946</v>
      </c>
      <c r="AK2083"/>
      <c r="AL2083"/>
      <c r="AM2083"/>
      <c r="AN2083"/>
    </row>
    <row r="2084" spans="1:40" x14ac:dyDescent="0.25">
      <c r="A2084"/>
      <c r="B2084">
        <f t="shared" si="1050"/>
        <v>195000</v>
      </c>
      <c r="C2084" s="237" t="str">
        <f t="shared" si="1053"/>
        <v>-2.00989562160642E-06+0.0125590896321295i</v>
      </c>
      <c r="D2084" s="208" t="str">
        <f t="shared" si="1054"/>
        <v>-5.95702136620573+0.0962863538463262i</v>
      </c>
      <c r="E2084" t="str">
        <f t="shared" si="1055"/>
        <v>2870</v>
      </c>
      <c r="F2084" t="str">
        <f t="shared" si="1056"/>
        <v>0.777000777000777</v>
      </c>
      <c r="G2084" t="str">
        <f t="shared" si="1051"/>
        <v>0.777000777000777</v>
      </c>
      <c r="H2084" t="str">
        <f t="shared" si="1057"/>
        <v>8.71939187841137+1.82919043721411i</v>
      </c>
      <c r="I2084" t="str">
        <f t="shared" si="1058"/>
        <v>765.763209312512i</v>
      </c>
      <c r="J2084" t="str">
        <f t="shared" si="1052"/>
        <v>-500.577366875177+165.61681646784i</v>
      </c>
      <c r="K2084" t="str">
        <f t="shared" si="1059"/>
        <v>0.456187914790668-1.37882945739712i</v>
      </c>
      <c r="L2084" t="str">
        <f t="shared" si="1060"/>
        <v>0.0377915399148302-0.0959201236024631i</v>
      </c>
      <c r="M2084" t="str">
        <f t="shared" si="1061"/>
        <v>0.493979454705498-1.47474958099958i</v>
      </c>
      <c r="N2084" t="str">
        <f t="shared" si="1062"/>
        <v>-0.864807395247699i</v>
      </c>
      <c r="O2084" t="str">
        <f t="shared" si="1063"/>
        <v>0.648786694219235-0.760970318346305i</v>
      </c>
      <c r="P2084" t="str">
        <f t="shared" si="1064"/>
        <v>0.351213305780765+0.760970318346305i</v>
      </c>
      <c r="Q2084" t="str">
        <f t="shared" si="1065"/>
        <v>-0.351213305780765+0.103837076901394i</v>
      </c>
      <c r="R2084" t="str">
        <f t="shared" si="1066"/>
        <v>-0.330521777496745-2.264409464231i</v>
      </c>
      <c r="S2084" t="str">
        <f t="shared" si="1067"/>
        <v>0.0897009010862366i</v>
      </c>
      <c r="T2084" t="str">
        <f t="shared" si="1068"/>
        <v>0.203119569369723-0.0296481012700826i</v>
      </c>
      <c r="U2084" t="str">
        <f t="shared" si="1069"/>
        <v>0.0001-816.179195343053i</v>
      </c>
      <c r="V2084" t="str">
        <f t="shared" si="1070"/>
        <v>0.00002-0.0130912736382895i</v>
      </c>
      <c r="W2084" t="str">
        <f t="shared" si="1071"/>
        <v>0.0000199993584529566-0.0130910636619783i</v>
      </c>
      <c r="X2084" t="str">
        <f t="shared" si="1072"/>
        <v>0.000627887845795816-0.0130609092457379i</v>
      </c>
      <c r="Y2084" t="str">
        <f t="shared" si="1073"/>
        <v>0.009+1.22522113490002i</v>
      </c>
      <c r="Z2084" t="str">
        <f t="shared" si="1074"/>
        <v>-0.129241315144036-0.00724242129959441i</v>
      </c>
      <c r="AA2084" t="str">
        <f t="shared" si="1075"/>
        <v>0.078625751970038-9.8990568623892i</v>
      </c>
      <c r="AB2084" t="str">
        <f t="shared" si="1076"/>
        <v>1.38285226974259-0.20184635218611i</v>
      </c>
      <c r="AC2084" t="str">
        <f t="shared" si="1077"/>
        <v>1.38542778683294-2.13906875637439i</v>
      </c>
      <c r="AD2084" t="str">
        <f t="shared" si="1078"/>
        <v>0.361446657676732+0.412372918874499i</v>
      </c>
      <c r="AE2084" t="str">
        <f t="shared" si="1079"/>
        <v>-0.0437272629815243-0.0559133673373502i</v>
      </c>
      <c r="AF2084" t="str">
        <f t="shared" si="1080"/>
        <v>-14.6764132446171-1.73290408336778i</v>
      </c>
      <c r="AG2084" t="str">
        <f t="shared" si="1081"/>
        <v>1.01488008959549-0.0128349195481305i</v>
      </c>
      <c r="AH2084" t="str">
        <f t="shared" si="1082"/>
        <v>0.525623912699419+0.88988757135658i</v>
      </c>
      <c r="AI2084">
        <f t="shared" si="1083"/>
        <v>0.28644599672685706</v>
      </c>
      <c r="AJ2084">
        <f t="shared" si="1084"/>
        <v>59.431213134565105</v>
      </c>
      <c r="AK2084"/>
      <c r="AL2084"/>
      <c r="AM2084"/>
      <c r="AN2084"/>
    </row>
    <row r="2085" spans="1:40" x14ac:dyDescent="0.25">
      <c r="A2085"/>
      <c r="B2085">
        <f t="shared" si="1050"/>
        <v>195100</v>
      </c>
      <c r="C2085" s="237" t="str">
        <f t="shared" si="1053"/>
        <v>-2.00783577488526E-06+0.0125526523748311i</v>
      </c>
      <c r="D2085" s="208" t="str">
        <f t="shared" si="1054"/>
        <v>-5.95702135041357+0.0962370015403718i</v>
      </c>
      <c r="E2085" t="str">
        <f t="shared" si="1055"/>
        <v>2870</v>
      </c>
      <c r="F2085" t="str">
        <f t="shared" si="1056"/>
        <v>0.777000777000777</v>
      </c>
      <c r="G2085" t="str">
        <f t="shared" si="1051"/>
        <v>0.777000777000777</v>
      </c>
      <c r="H2085" t="str">
        <f t="shared" si="1057"/>
        <v>8.71979611186721+1.8283444710323i</v>
      </c>
      <c r="I2085" t="str">
        <f t="shared" si="1058"/>
        <v>766.155908394211i</v>
      </c>
      <c r="J2085" t="str">
        <f t="shared" si="1052"/>
        <v>-501.09193710744+165.701748168593i</v>
      </c>
      <c r="K2085" t="str">
        <f t="shared" si="1059"/>
        <v>0.455764791935358-1.37825982514013i</v>
      </c>
      <c r="L2085" t="str">
        <f t="shared" si="1060"/>
        <v>0.0377580087878437-0.0958841631551225i</v>
      </c>
      <c r="M2085" t="str">
        <f t="shared" si="1061"/>
        <v>0.493522800723202-1.47414398829525i</v>
      </c>
      <c r="N2085" t="str">
        <f t="shared" si="1062"/>
        <v>-0.865250886219621i</v>
      </c>
      <c r="O2085" t="str">
        <f t="shared" si="1063"/>
        <v>0.648449146961153-0.761257974543028i</v>
      </c>
      <c r="P2085" t="str">
        <f t="shared" si="1064"/>
        <v>0.351550853038847+0.761257974543028i</v>
      </c>
      <c r="Q2085" t="str">
        <f t="shared" si="1065"/>
        <v>-0.351550853038847+0.103992911676593i</v>
      </c>
      <c r="R2085" t="str">
        <f t="shared" si="1066"/>
        <v>-0.330518849903452-2.2631991509364i</v>
      </c>
      <c r="S2085" t="str">
        <f t="shared" si="1067"/>
        <v>0.089746901548332i</v>
      </c>
      <c r="T2085" t="str">
        <f t="shared" si="1068"/>
        <v>0.203115111383358-0.029663042682153i</v>
      </c>
      <c r="U2085" t="str">
        <f t="shared" si="1069"/>
        <v>0.0001-815.760856442312i</v>
      </c>
      <c r="V2085" t="str">
        <f t="shared" si="1070"/>
        <v>0.00002-0.0130845636056712i</v>
      </c>
      <c r="W2085" t="str">
        <f t="shared" si="1071"/>
        <v>0.0000199993584529565-0.0130843537369854i</v>
      </c>
      <c r="X2085" t="str">
        <f t="shared" si="1072"/>
        <v>0.000627266193492619-0.0130542436951653i</v>
      </c>
      <c r="Y2085" t="str">
        <f t="shared" si="1073"/>
        <v>0.009+1.22584945343074i</v>
      </c>
      <c r="Z2085" t="str">
        <f t="shared" si="1074"/>
        <v>-0.129107787474809-0.00723135224247503i</v>
      </c>
      <c r="AA2085" t="str">
        <f t="shared" si="1075"/>
        <v>0.0785383756799938-9.89387473979812i</v>
      </c>
      <c r="AB2085" t="str">
        <f t="shared" si="1076"/>
        <v>1.38282191945886-0.201948074367083i</v>
      </c>
      <c r="AC2085" t="str">
        <f t="shared" si="1077"/>
        <v>1.38475360681673-2.13814459871548i</v>
      </c>
      <c r="AD2085" t="str">
        <f t="shared" si="1078"/>
        <v>0.361625479485778+0.412535117107613i</v>
      </c>
      <c r="AE2085" t="str">
        <f t="shared" si="1079"/>
        <v>-0.0437054788067299-0.0558765374474407i</v>
      </c>
      <c r="AF2085" t="str">
        <f t="shared" si="1080"/>
        <v>-14.6768174622808-1.73210746949193i</v>
      </c>
      <c r="AG2085" t="str">
        <f t="shared" si="1081"/>
        <v>1.01487809955294-0.0128346280386501i</v>
      </c>
      <c r="AH2085" t="str">
        <f t="shared" si="1082"/>
        <v>0.525441693856309+0.889305007107218i</v>
      </c>
      <c r="AI2085">
        <f t="shared" si="1083"/>
        <v>0.28145032162819456</v>
      </c>
      <c r="AJ2085">
        <f t="shared" si="1084"/>
        <v>59.423481747614645</v>
      </c>
      <c r="AK2085"/>
      <c r="AL2085"/>
      <c r="AM2085"/>
      <c r="AN2085"/>
    </row>
    <row r="2086" spans="1:40" x14ac:dyDescent="0.25">
      <c r="A2086"/>
      <c r="B2086">
        <f t="shared" si="1050"/>
        <v>195200</v>
      </c>
      <c r="C2086" s="237" t="str">
        <f t="shared" si="1053"/>
        <v>-2.00577909310107E-06+0.0125462217130826i</v>
      </c>
      <c r="D2086" s="208" t="str">
        <f t="shared" si="1054"/>
        <v>-5.95702133464567+0.0961876998003i</v>
      </c>
      <c r="E2086" t="str">
        <f t="shared" si="1055"/>
        <v>2870</v>
      </c>
      <c r="F2086" t="str">
        <f t="shared" si="1056"/>
        <v>0.777000777000777</v>
      </c>
      <c r="G2086" t="str">
        <f t="shared" si="1051"/>
        <v>0.777000777000777</v>
      </c>
      <c r="H2086" t="str">
        <f t="shared" si="1057"/>
        <v>8.7201997646387+1.82749924010332i</v>
      </c>
      <c r="I2086" t="str">
        <f t="shared" si="1058"/>
        <v>766.54860747591i</v>
      </c>
      <c r="J2086" t="str">
        <f t="shared" si="1052"/>
        <v>-501.606771154228+165.786679869346i</v>
      </c>
      <c r="K2086" t="str">
        <f t="shared" si="1059"/>
        <v>0.455342236930393-1.37769059261455i</v>
      </c>
      <c r="L2086" t="str">
        <f t="shared" si="1060"/>
        <v>0.037724519964787-0.0958482229022674i</v>
      </c>
      <c r="M2086" t="str">
        <f t="shared" si="1061"/>
        <v>0.49306675689518-1.47353881551682i</v>
      </c>
      <c r="N2086" t="str">
        <f t="shared" si="1062"/>
        <v>-0.865694377191543i</v>
      </c>
      <c r="O2086" t="str">
        <f t="shared" si="1063"/>
        <v>0.648111472163343-0.761545481012306i</v>
      </c>
      <c r="P2086" t="str">
        <f t="shared" si="1064"/>
        <v>0.351888527836657+0.761545481012306i</v>
      </c>
      <c r="Q2086" t="str">
        <f t="shared" si="1065"/>
        <v>-0.351888527836657+0.104148896179237i</v>
      </c>
      <c r="R2086" t="str">
        <f t="shared" si="1066"/>
        <v>-0.330515920719556-2.26199005184503i</v>
      </c>
      <c r="S2086" t="str">
        <f t="shared" si="1067"/>
        <v>0.0897929020104275i</v>
      </c>
      <c r="T2086" t="str">
        <f t="shared" si="1068"/>
        <v>0.203110651073883-0.0296779836820573i</v>
      </c>
      <c r="U2086" t="str">
        <f t="shared" si="1069"/>
        <v>0.0001-815.342946167494i</v>
      </c>
      <c r="V2086" t="str">
        <f t="shared" si="1070"/>
        <v>0.00002-0.0130778604480863i</v>
      </c>
      <c r="W2086" t="str">
        <f t="shared" si="1071"/>
        <v>0.0000199993584529566-0.0130776506869158i</v>
      </c>
      <c r="X2086" t="str">
        <f t="shared" si="1072"/>
        <v>0.000626645493605034-0.0130475849297679i</v>
      </c>
      <c r="Y2086" t="str">
        <f t="shared" si="1073"/>
        <v>0.009+1.22647777196146i</v>
      </c>
      <c r="Z2086" t="str">
        <f t="shared" si="1074"/>
        <v>-0.128974467177836-0.00722030611249267i</v>
      </c>
      <c r="AA2086" t="str">
        <f t="shared" si="1075"/>
        <v>0.0784511478029949-9.88869809474928i</v>
      </c>
      <c r="AB2086" t="str">
        <f t="shared" si="1076"/>
        <v>1.38279155335922-0.202049793742001i</v>
      </c>
      <c r="AC2086" t="str">
        <f t="shared" si="1077"/>
        <v>1.38408033293087-2.13722106417532i</v>
      </c>
      <c r="AD2086" t="str">
        <f t="shared" si="1078"/>
        <v>0.361804373396655+0.412697240616462i</v>
      </c>
      <c r="AE2086" t="str">
        <f t="shared" si="1079"/>
        <v>-0.0436837258724126-0.055839745043034i</v>
      </c>
      <c r="AF2086" t="str">
        <f t="shared" si="1080"/>
        <v>-14.6772210992844-1.73131154030302i</v>
      </c>
      <c r="AG2086" t="str">
        <f t="shared" si="1081"/>
        <v>1.01487610903502-0.0128343394772818i</v>
      </c>
      <c r="AH2086" t="str">
        <f t="shared" si="1082"/>
        <v>0.525259714050655+0.888723043438364i</v>
      </c>
      <c r="AI2086">
        <f t="shared" si="1083"/>
        <v>0.27645730353538506</v>
      </c>
      <c r="AJ2086">
        <f t="shared" si="1084"/>
        <v>59.415746998463611</v>
      </c>
      <c r="AK2086"/>
      <c r="AL2086"/>
      <c r="AM2086"/>
      <c r="AN2086"/>
    </row>
    <row r="2087" spans="1:40" x14ac:dyDescent="0.25">
      <c r="A2087"/>
      <c r="B2087">
        <f t="shared" si="1050"/>
        <v>195300</v>
      </c>
      <c r="C2087" s="237" t="str">
        <f t="shared" si="1053"/>
        <v>-2.00372556977325E-06+0.0125397976367527i</v>
      </c>
      <c r="D2087" s="208" t="str">
        <f t="shared" si="1054"/>
        <v>-5.957021318902+0.0961384485484374i</v>
      </c>
      <c r="E2087" t="str">
        <f t="shared" si="1055"/>
        <v>2870</v>
      </c>
      <c r="F2087" t="str">
        <f t="shared" si="1056"/>
        <v>0.777000777000777</v>
      </c>
      <c r="G2087" t="str">
        <f t="shared" si="1051"/>
        <v>0.777000777000777</v>
      </c>
      <c r="H2087" t="str">
        <f t="shared" si="1057"/>
        <v>8.72060283781756+1.82665474354489i</v>
      </c>
      <c r="I2087" t="str">
        <f t="shared" si="1058"/>
        <v>766.941306557608i</v>
      </c>
      <c r="J2087" t="str">
        <f t="shared" si="1052"/>
        <v>-502.121869015543+165.871611570099i</v>
      </c>
      <c r="K2087" t="str">
        <f t="shared" si="1059"/>
        <v>0.45492024879952-1.3771217595224i</v>
      </c>
      <c r="L2087" t="str">
        <f t="shared" si="1060"/>
        <v>0.0376910733788182-0.0958123028391717i</v>
      </c>
      <c r="M2087" t="str">
        <f t="shared" si="1061"/>
        <v>0.492611322178338-1.47293406236157i</v>
      </c>
      <c r="N2087" t="str">
        <f t="shared" si="1062"/>
        <v>-0.866137868163464i</v>
      </c>
      <c r="O2087" t="str">
        <f t="shared" si="1063"/>
        <v>0.647773669892222-0.76183283769759i</v>
      </c>
      <c r="P2087" t="str">
        <f t="shared" si="1064"/>
        <v>0.352226330107778+0.76183283769759i</v>
      </c>
      <c r="Q2087" t="str">
        <f t="shared" si="1065"/>
        <v>-0.352226330107778+0.104305030465874i</v>
      </c>
      <c r="R2087" t="str">
        <f t="shared" si="1066"/>
        <v>-0.33051298994491-2.26078216509112i</v>
      </c>
      <c r="S2087" t="str">
        <f t="shared" si="1067"/>
        <v>0.0898389024725229i</v>
      </c>
      <c r="T2087" t="str">
        <f t="shared" si="1068"/>
        <v>0.20310618844124-0.0296929242695627i</v>
      </c>
      <c r="U2087" t="str">
        <f t="shared" si="1069"/>
        <v>0.0001-814.925463860193i</v>
      </c>
      <c r="V2087" t="str">
        <f t="shared" si="1070"/>
        <v>0.00002-0.0130711641549741i</v>
      </c>
      <c r="W2087" t="str">
        <f t="shared" si="1071"/>
        <v>0.0000199993584529566-0.0130709545012087i</v>
      </c>
      <c r="X2087" t="str">
        <f t="shared" si="1072"/>
        <v>0.000626025744189873-0.013040932939213i</v>
      </c>
      <c r="Y2087" t="str">
        <f t="shared" si="1073"/>
        <v>0.009+1.22710609049217i</v>
      </c>
      <c r="Z2087" t="str">
        <f t="shared" si="1074"/>
        <v>-0.128841353822825-0.00720928284997049i</v>
      </c>
      <c r="AA2087" t="str">
        <f t="shared" si="1075"/>
        <v>0.0783640679981687-9.88352691848057i</v>
      </c>
      <c r="AB2087" t="str">
        <f t="shared" si="1076"/>
        <v>1.3827611714433-0.202151510309278i</v>
      </c>
      <c r="AC2087" t="str">
        <f t="shared" si="1077"/>
        <v>1.38340796362918-2.13629815230362i</v>
      </c>
      <c r="AD2087" t="str">
        <f t="shared" si="1078"/>
        <v>0.361983339380245+0.4128592893705i</v>
      </c>
      <c r="AE2087" t="str">
        <f t="shared" si="1079"/>
        <v>-0.0436620041127483-0.0558029900613939i</v>
      </c>
      <c r="AF2087" t="str">
        <f t="shared" si="1080"/>
        <v>-14.6776241567196-1.73051629499645i</v>
      </c>
      <c r="AG2087" t="str">
        <f t="shared" si="1081"/>
        <v>1.01487411804116-0.0128340538582764i</v>
      </c>
      <c r="AH2087" t="str">
        <f t="shared" si="1082"/>
        <v>0.525077972790785+0.888141679338449i</v>
      </c>
      <c r="AI2087">
        <f t="shared" si="1083"/>
        <v>0.27146693918168607</v>
      </c>
      <c r="AJ2087">
        <f t="shared" si="1084"/>
        <v>59.408008890869354</v>
      </c>
      <c r="AK2087"/>
      <c r="AL2087"/>
      <c r="AM2087"/>
      <c r="AN2087"/>
    </row>
    <row r="2088" spans="1:40" x14ac:dyDescent="0.25">
      <c r="A2088"/>
      <c r="B2088">
        <f t="shared" si="1050"/>
        <v>195400</v>
      </c>
      <c r="C2088" s="237" t="str">
        <f t="shared" si="1053"/>
        <v>-2.00167519843791E-06+0.0125333801357307i</v>
      </c>
      <c r="D2088" s="208" t="str">
        <f t="shared" si="1054"/>
        <v>-5.95702130318248+0.0960892477072687i</v>
      </c>
      <c r="E2088" t="str">
        <f t="shared" si="1055"/>
        <v>2870</v>
      </c>
      <c r="F2088" t="str">
        <f t="shared" si="1056"/>
        <v>0.777000777000777</v>
      </c>
      <c r="G2088" t="str">
        <f t="shared" si="1051"/>
        <v>0.777000777000777</v>
      </c>
      <c r="H2088" t="str">
        <f t="shared" si="1057"/>
        <v>8.72100533249294+1.82581098047593i</v>
      </c>
      <c r="I2088" t="str">
        <f t="shared" si="1058"/>
        <v>767.334005639307i</v>
      </c>
      <c r="J2088" t="str">
        <f t="shared" si="1052"/>
        <v>-502.637230691382+165.956543270851i</v>
      </c>
      <c r="K2088" t="str">
        <f t="shared" si="1059"/>
        <v>0.454498826568499-1.37655332556567i</v>
      </c>
      <c r="L2088" t="str">
        <f t="shared" si="1060"/>
        <v>0.0376576689632165-0.095776402961071i</v>
      </c>
      <c r="M2088" t="str">
        <f t="shared" si="1061"/>
        <v>0.492156495531715-1.47232972852674i</v>
      </c>
      <c r="N2088" t="str">
        <f t="shared" si="1062"/>
        <v>-0.866581359135387i</v>
      </c>
      <c r="O2088" t="str">
        <f t="shared" si="1063"/>
        <v>0.647435740214228-0.762120044542363i</v>
      </c>
      <c r="P2088" t="str">
        <f t="shared" si="1064"/>
        <v>0.352564259785772+0.762120044542363i</v>
      </c>
      <c r="Q2088" t="str">
        <f t="shared" si="1065"/>
        <v>-0.352564259785772+0.104461314593024i</v>
      </c>
      <c r="R2088" t="str">
        <f t="shared" si="1066"/>
        <v>-0.33051005757937-2.25957548881269i</v>
      </c>
      <c r="S2088" t="str">
        <f t="shared" si="1067"/>
        <v>0.0898849029346185i</v>
      </c>
      <c r="T2088" t="str">
        <f t="shared" si="1068"/>
        <v>0.203101723485372-0.0297078644444368i</v>
      </c>
      <c r="U2088" t="str">
        <f t="shared" si="1069"/>
        <v>0.0001-814.508408863334i</v>
      </c>
      <c r="V2088" t="str">
        <f t="shared" si="1070"/>
        <v>0.00002-0.0130644747157955i</v>
      </c>
      <c r="W2088" t="str">
        <f t="shared" si="1071"/>
        <v>0.0000199993584529566-0.0130642651693253i</v>
      </c>
      <c r="X2088" t="str">
        <f t="shared" si="1072"/>
        <v>0.000625406943308935-0.0130342877131892i</v>
      </c>
      <c r="Y2088" t="str">
        <f t="shared" si="1073"/>
        <v>0.009+1.22773440902289i</v>
      </c>
      <c r="Z2088" t="str">
        <f t="shared" si="1074"/>
        <v>-0.128708446980604-0.00719828239541891i</v>
      </c>
      <c r="AA2088" t="str">
        <f t="shared" si="1075"/>
        <v>0.0782771359256285-9.87836120224856i</v>
      </c>
      <c r="AB2088" t="str">
        <f t="shared" si="1076"/>
        <v>1.38273077371069-0.202253224067333i</v>
      </c>
      <c r="AC2088" t="str">
        <f t="shared" si="1077"/>
        <v>1.3827364973686-2.13537586265i</v>
      </c>
      <c r="AD2088" t="str">
        <f t="shared" si="1078"/>
        <v>0.362162377407402+0.41302126333918i</v>
      </c>
      <c r="AE2088" t="str">
        <f t="shared" si="1079"/>
        <v>-0.0436403134620817-0.0557662724399273i</v>
      </c>
      <c r="AF2088" t="str">
        <f t="shared" si="1080"/>
        <v>-14.6780266356754-1.72972173276866i</v>
      </c>
      <c r="AG2088" t="str">
        <f t="shared" si="1081"/>
        <v>1.01487212657076-0.0128337711758958i</v>
      </c>
      <c r="AH2088" t="str">
        <f t="shared" si="1082"/>
        <v>0.524896469586232+0.887560913798222i</v>
      </c>
      <c r="AI2088">
        <f t="shared" si="1083"/>
        <v>0.2664792253060686</v>
      </c>
      <c r="AJ2088">
        <f t="shared" si="1084"/>
        <v>59.400267428584726</v>
      </c>
      <c r="AK2088"/>
      <c r="AL2088"/>
      <c r="AM2088"/>
      <c r="AN2088"/>
    </row>
    <row r="2089" spans="1:40" x14ac:dyDescent="0.25">
      <c r="A2089"/>
      <c r="B2089">
        <f t="shared" si="1050"/>
        <v>195500</v>
      </c>
      <c r="C2089" s="237" t="str">
        <f t="shared" si="1053"/>
        <v>-1.99962797264758E-06+0.0125269691999268i</v>
      </c>
      <c r="D2089" s="208" t="str">
        <f t="shared" si="1054"/>
        <v>-5.95702128748708+0.0960400971994388i</v>
      </c>
      <c r="E2089" t="str">
        <f t="shared" si="1055"/>
        <v>2870</v>
      </c>
      <c r="F2089" t="str">
        <f t="shared" si="1056"/>
        <v>0.777000777000777</v>
      </c>
      <c r="G2089" t="str">
        <f t="shared" si="1051"/>
        <v>0.777000777000777</v>
      </c>
      <c r="H2089" t="str">
        <f t="shared" si="1057"/>
        <v>8.72140724975151+1.82496795001663i</v>
      </c>
      <c r="I2089" t="str">
        <f t="shared" si="1058"/>
        <v>767.726704721006i</v>
      </c>
      <c r="J2089" t="str">
        <f t="shared" si="1052"/>
        <v>-503.152856181748+166.041474971604i</v>
      </c>
      <c r="K2089" t="str">
        <f t="shared" si="1059"/>
        <v>0.454077969265079-1.37598529044629i</v>
      </c>
      <c r="L2089" t="str">
        <f t="shared" si="1060"/>
        <v>0.0376243066513838-0.0957405232631633i</v>
      </c>
      <c r="M2089" t="str">
        <f t="shared" si="1061"/>
        <v>0.491702275916463-1.47172581370945i</v>
      </c>
      <c r="N2089" t="str">
        <f t="shared" si="1062"/>
        <v>-0.867024850107308i</v>
      </c>
      <c r="O2089" t="str">
        <f t="shared" si="1063"/>
        <v>0.647097683195831-0.762407101490135i</v>
      </c>
      <c r="P2089" t="str">
        <f t="shared" si="1064"/>
        <v>0.352902316804169+0.762407101490135i</v>
      </c>
      <c r="Q2089" t="str">
        <f t="shared" si="1065"/>
        <v>-0.352902316804169+0.104617748617173i</v>
      </c>
      <c r="R2089" t="str">
        <f t="shared" si="1066"/>
        <v>-0.330507123622801-2.25837002115163i</v>
      </c>
      <c r="S2089" t="str">
        <f t="shared" si="1067"/>
        <v>0.0899309033967139i</v>
      </c>
      <c r="T2089" t="str">
        <f t="shared" si="1068"/>
        <v>0.203097256206222-0.0297228042064479i</v>
      </c>
      <c r="U2089" t="str">
        <f t="shared" si="1069"/>
        <v>0.0001-814.091780521203i</v>
      </c>
      <c r="V2089" t="str">
        <f t="shared" si="1070"/>
        <v>0.00002-0.013057792120033i</v>
      </c>
      <c r="W2089" t="str">
        <f t="shared" si="1071"/>
        <v>0.0000199993584529566-0.0130575826807482i</v>
      </c>
      <c r="X2089" t="str">
        <f t="shared" si="1072"/>
        <v>0.000624789089028942-0.013027649241406i</v>
      </c>
      <c r="Y2089" t="str">
        <f t="shared" si="1073"/>
        <v>0.009+1.22836272755361i</v>
      </c>
      <c r="Z2089" t="str">
        <f t="shared" si="1074"/>
        <v>-0.128575746223114-0.00718730468953469i</v>
      </c>
      <c r="AA2089" t="str">
        <f t="shared" si="1075"/>
        <v>0.0781903512464737-9.8732009373287i</v>
      </c>
      <c r="AB2089" t="str">
        <f t="shared" si="1076"/>
        <v>1.38270036016102-0.202354935014587i</v>
      </c>
      <c r="AC2089" t="str">
        <f t="shared" si="1077"/>
        <v>1.38206593260922-2.13445419476393i</v>
      </c>
      <c r="AD2089" t="str">
        <f t="shared" si="1078"/>
        <v>0.362341487448985+0.413183162491977i</v>
      </c>
      <c r="AE2089" t="str">
        <f t="shared" si="1079"/>
        <v>-0.0436186538549307-0.0557295921161868i</v>
      </c>
      <c r="AF2089" t="str">
        <f t="shared" si="1080"/>
        <v>-14.6784285372386-1.72892785281719i</v>
      </c>
      <c r="AG2089" t="str">
        <f t="shared" si="1081"/>
        <v>1.01487013462327-0.0128334914244143i</v>
      </c>
      <c r="AH2089" t="str">
        <f t="shared" si="1082"/>
        <v>0.524715203947768+0.886980745810754i</v>
      </c>
      <c r="AI2089">
        <f t="shared" si="1083"/>
        <v>0.26149415865344611</v>
      </c>
      <c r="AJ2089">
        <f t="shared" si="1084"/>
        <v>59.39252261535654</v>
      </c>
      <c r="AK2089"/>
      <c r="AL2089"/>
      <c r="AM2089"/>
      <c r="AN2089"/>
    </row>
    <row r="2090" spans="1:40" x14ac:dyDescent="0.25">
      <c r="A2090"/>
      <c r="B2090">
        <f t="shared" si="1050"/>
        <v>195600</v>
      </c>
      <c r="C2090" s="237" t="str">
        <f t="shared" si="1053"/>
        <v>-1.99758388597129E-06+0.0125205648192713i</v>
      </c>
      <c r="D2090" s="208" t="str">
        <f t="shared" si="1054"/>
        <v>-5.95702127181575+0.0959909969477467i</v>
      </c>
      <c r="E2090" t="str">
        <f t="shared" si="1055"/>
        <v>2870</v>
      </c>
      <c r="F2090" t="str">
        <f t="shared" si="1056"/>
        <v>0.777000777000777</v>
      </c>
      <c r="G2090" t="str">
        <f t="shared" si="1051"/>
        <v>0.777000777000777</v>
      </c>
      <c r="H2090" t="str">
        <f t="shared" si="1057"/>
        <v>8.72180859067746+1.82412565128839i</v>
      </c>
      <c r="I2090" t="str">
        <f t="shared" si="1058"/>
        <v>768.119403802704i</v>
      </c>
      <c r="J2090" t="str">
        <f t="shared" si="1052"/>
        <v>-503.668745486639+166.126406672357i</v>
      </c>
      <c r="K2090" t="str">
        <f t="shared" si="1059"/>
        <v>0.453657675919005-1.37541765386616i</v>
      </c>
      <c r="L2090" t="str">
        <f t="shared" si="1060"/>
        <v>0.0375909863768423-0.0957046637406085i</v>
      </c>
      <c r="M2090" t="str">
        <f t="shared" si="1061"/>
        <v>0.491248662295847-1.47112231760677i</v>
      </c>
      <c r="N2090" t="str">
        <f t="shared" si="1062"/>
        <v>-0.86746834107923i</v>
      </c>
      <c r="O2090" t="str">
        <f t="shared" si="1063"/>
        <v>0.646759498903517-0.762694008484446i</v>
      </c>
      <c r="P2090" t="str">
        <f t="shared" si="1064"/>
        <v>0.353240501096483+0.762694008484446i</v>
      </c>
      <c r="Q2090" t="str">
        <f t="shared" si="1065"/>
        <v>-0.353240501096483+0.104774332594784i</v>
      </c>
      <c r="R2090" t="str">
        <f t="shared" si="1066"/>
        <v>-0.330504188075054-2.25716576025356i</v>
      </c>
      <c r="S2090" t="str">
        <f t="shared" si="1067"/>
        <v>0.0899769038588095i</v>
      </c>
      <c r="T2090" t="str">
        <f t="shared" si="1068"/>
        <v>0.203092786603731-0.029737743555363i</v>
      </c>
      <c r="U2090" t="str">
        <f t="shared" si="1069"/>
        <v>0.0001-813.675578179422i</v>
      </c>
      <c r="V2090" t="str">
        <f t="shared" si="1070"/>
        <v>0.00002-0.0130511163571904i</v>
      </c>
      <c r="W2090" t="str">
        <f t="shared" si="1071"/>
        <v>0.0000199993584529566-0.0130509070249813i</v>
      </c>
      <c r="X2090" t="str">
        <f t="shared" si="1072"/>
        <v>0.000624172179421512-0.0130210175135933i</v>
      </c>
      <c r="Y2090" t="str">
        <f t="shared" si="1073"/>
        <v>0.009+1.22899104608433i</v>
      </c>
      <c r="Z2090" t="str">
        <f t="shared" si="1074"/>
        <v>-0.128443251123404-0.00717634967319986i</v>
      </c>
      <c r="AA2090" t="str">
        <f t="shared" si="1075"/>
        <v>0.0781037136227831-9.86804611501506i</v>
      </c>
      <c r="AB2090" t="str">
        <f t="shared" si="1076"/>
        <v>1.38266993079388-0.202456643149455i</v>
      </c>
      <c r="AC2090" t="str">
        <f t="shared" si="1077"/>
        <v>1.38139626781427-2.13353314819476i</v>
      </c>
      <c r="AD2090" t="str">
        <f t="shared" si="1078"/>
        <v>0.362520669475835+0.413344986798362i</v>
      </c>
      <c r="AE2090" t="str">
        <f t="shared" si="1079"/>
        <v>-0.0435970252259802-0.0556929490278635i</v>
      </c>
      <c r="AF2090" t="str">
        <f t="shared" si="1080"/>
        <v>-14.6788298624932-1.72813465434064i</v>
      </c>
      <c r="AG2090" t="str">
        <f t="shared" si="1081"/>
        <v>1.01486814219811-0.0128332145981176i</v>
      </c>
      <c r="AH2090" t="str">
        <f t="shared" si="1082"/>
        <v>0.524534175387351+0.886401174371361i</v>
      </c>
      <c r="AI2090">
        <f t="shared" si="1083"/>
        <v>0.25651173597394256</v>
      </c>
      <c r="AJ2090">
        <f t="shared" si="1084"/>
        <v>59.38477445492601</v>
      </c>
      <c r="AK2090"/>
      <c r="AL2090"/>
      <c r="AM2090"/>
      <c r="AN2090"/>
    </row>
    <row r="2091" spans="1:40" x14ac:dyDescent="0.25">
      <c r="A2091"/>
      <c r="B2091">
        <f t="shared" si="1050"/>
        <v>195700</v>
      </c>
      <c r="C2091" s="237" t="str">
        <f t="shared" si="1053"/>
        <v>-1.99554293199448E-06+0.0125141669837156i</v>
      </c>
      <c r="D2091" s="208" t="str">
        <f t="shared" si="1054"/>
        <v>-5.95702125616844+0.095941946875153i</v>
      </c>
      <c r="E2091" t="str">
        <f t="shared" si="1055"/>
        <v>2870</v>
      </c>
      <c r="F2091" t="str">
        <f t="shared" si="1056"/>
        <v>0.777000777000777</v>
      </c>
      <c r="G2091" t="str">
        <f t="shared" si="1051"/>
        <v>0.777000777000777</v>
      </c>
      <c r="H2091" t="str">
        <f t="shared" si="1057"/>
        <v>8.72220935635246+1.82328408341386i</v>
      </c>
      <c r="I2091" t="str">
        <f t="shared" si="1058"/>
        <v>768.512102884403i</v>
      </c>
      <c r="J2091" t="str">
        <f t="shared" si="1052"/>
        <v>-504.184898606056+166.21133837311i</v>
      </c>
      <c r="K2091" t="str">
        <f t="shared" si="1059"/>
        <v>0.453237945562008-1.37485041552718i</v>
      </c>
      <c r="L2091" t="str">
        <f t="shared" si="1060"/>
        <v>0.0375577080732356-0.0956688243885286i</v>
      </c>
      <c r="M2091" t="str">
        <f t="shared" si="1061"/>
        <v>0.490795653635244-1.47051923991571i</v>
      </c>
      <c r="N2091" t="str">
        <f t="shared" si="1062"/>
        <v>-0.867911832051152i</v>
      </c>
      <c r="O2091" t="str">
        <f t="shared" si="1063"/>
        <v>0.646421187403803-0.762980765468866i</v>
      </c>
      <c r="P2091" t="str">
        <f t="shared" si="1064"/>
        <v>0.353578812596197+0.762980765468866i</v>
      </c>
      <c r="Q2091" t="str">
        <f t="shared" si="1065"/>
        <v>-0.353578812596197+0.104931066582286i</v>
      </c>
      <c r="R2091" t="str">
        <f t="shared" si="1066"/>
        <v>-0.33050125093599-2.25596270426793i</v>
      </c>
      <c r="S2091" t="str">
        <f t="shared" si="1067"/>
        <v>0.0900229043209049i</v>
      </c>
      <c r="T2091" t="str">
        <f t="shared" si="1068"/>
        <v>0.203088314677842-0.02975268249095i</v>
      </c>
      <c r="U2091" t="str">
        <f t="shared" si="1069"/>
        <v>0.0001-813.259801184957i</v>
      </c>
      <c r="V2091" t="str">
        <f t="shared" si="1070"/>
        <v>0.00002-0.0130444474167933i</v>
      </c>
      <c r="W2091" t="str">
        <f t="shared" si="1071"/>
        <v>0.0000199993584529565-0.0130442381915506i</v>
      </c>
      <c r="X2091" t="str">
        <f t="shared" si="1072"/>
        <v>0.000623556212563228-0.0130143925195025i</v>
      </c>
      <c r="Y2091" t="str">
        <f t="shared" si="1073"/>
        <v>0.009+1.22961936461505i</v>
      </c>
      <c r="Z2091" t="str">
        <f t="shared" si="1074"/>
        <v>-0.128310961255645-0.00716541728748236i</v>
      </c>
      <c r="AA2091" t="str">
        <f t="shared" si="1075"/>
        <v>0.0780172227176179-9.86289672662067i</v>
      </c>
      <c r="AB2091" t="str">
        <f t="shared" si="1076"/>
        <v>1.38263948560889-0.202558348470356i</v>
      </c>
      <c r="AC2091" t="str">
        <f t="shared" si="1077"/>
        <v>1.3807275014501-2.13261272249182i</v>
      </c>
      <c r="AD2091" t="str">
        <f t="shared" si="1078"/>
        <v>0.362699923458769+0.413506736227821i</v>
      </c>
      <c r="AE2091" t="str">
        <f t="shared" si="1079"/>
        <v>-0.0435754275100864-0.0556563431127963i</v>
      </c>
      <c r="AF2091" t="str">
        <f t="shared" si="1080"/>
        <v>-14.6792306125209-1.72734213653871i</v>
      </c>
      <c r="AG2091" t="str">
        <f t="shared" si="1081"/>
        <v>1.0148661492947-0.0128329406913034i</v>
      </c>
      <c r="AH2091" t="str">
        <f t="shared" si="1082"/>
        <v>0.524353383418176+0.885822198477747i</v>
      </c>
      <c r="AI2091">
        <f t="shared" si="1083"/>
        <v>0.2515319540241861</v>
      </c>
      <c r="AJ2091">
        <f t="shared" si="1084"/>
        <v>59.377022951030327</v>
      </c>
      <c r="AK2091"/>
      <c r="AL2091"/>
      <c r="AM2091"/>
      <c r="AN2091"/>
    </row>
    <row r="2092" spans="1:40" x14ac:dyDescent="0.25">
      <c r="A2092"/>
      <c r="B2092">
        <f t="shared" si="1050"/>
        <v>195800</v>
      </c>
      <c r="C2092" s="237" t="str">
        <f t="shared" si="1053"/>
        <v>-1.99350510431905E-06+0.0125077756832316i</v>
      </c>
      <c r="D2092" s="208" t="str">
        <f t="shared" si="1054"/>
        <v>-5.95702124054509+0.0958929469047756i</v>
      </c>
      <c r="E2092" t="str">
        <f t="shared" si="1055"/>
        <v>2870</v>
      </c>
      <c r="F2092" t="str">
        <f t="shared" si="1056"/>
        <v>0.777000777000777</v>
      </c>
      <c r="G2092" t="str">
        <f t="shared" si="1051"/>
        <v>0.777000777000777</v>
      </c>
      <c r="H2092" t="str">
        <f t="shared" si="1057"/>
        <v>8.72260954785568+1.82244324551691i</v>
      </c>
      <c r="I2092" t="str">
        <f t="shared" si="1058"/>
        <v>768.904801966102i</v>
      </c>
      <c r="J2092" t="str">
        <f t="shared" si="1052"/>
        <v>-504.701315539999+166.296270073862i</v>
      </c>
      <c r="K2092" t="str">
        <f t="shared" si="1059"/>
        <v>0.452818777227801-1.37428357513116i</v>
      </c>
      <c r="L2092" t="str">
        <f t="shared" si="1060"/>
        <v>0.0375244716743283-0.0956330052020085i</v>
      </c>
      <c r="M2092" t="str">
        <f t="shared" si="1061"/>
        <v>0.490343248902129-1.46991658033317i</v>
      </c>
      <c r="N2092" t="str">
        <f t="shared" si="1062"/>
        <v>-0.868355323023074i</v>
      </c>
      <c r="O2092" t="str">
        <f t="shared" si="1063"/>
        <v>0.64608274876323-0.763267372386996i</v>
      </c>
      <c r="P2092" t="str">
        <f t="shared" si="1064"/>
        <v>0.35391725123677+0.763267372386996i</v>
      </c>
      <c r="Q2092" t="str">
        <f t="shared" si="1065"/>
        <v>-0.35391725123677+0.105087950636078i</v>
      </c>
      <c r="R2092" t="str">
        <f t="shared" si="1066"/>
        <v>-0.330498312205475-2.25476085134797i</v>
      </c>
      <c r="S2092" t="str">
        <f t="shared" si="1067"/>
        <v>0.0900689047830005i</v>
      </c>
      <c r="T2092" t="str">
        <f t="shared" si="1068"/>
        <v>0.203083840428497-0.0297676210129773i</v>
      </c>
      <c r="U2092" t="str">
        <f t="shared" si="1069"/>
        <v>0.0001-812.844448886086i</v>
      </c>
      <c r="V2092" t="str">
        <f t="shared" si="1070"/>
        <v>0.00002-0.0130377852883884i</v>
      </c>
      <c r="W2092" t="str">
        <f t="shared" si="1071"/>
        <v>0.0000199993584529566-0.0130375761700029i</v>
      </c>
      <c r="X2092" t="str">
        <f t="shared" si="1072"/>
        <v>0.000622941186535508-0.0130077742489051i</v>
      </c>
      <c r="Y2092" t="str">
        <f t="shared" si="1073"/>
        <v>0.009+1.23024768314576i</v>
      </c>
      <c r="Z2092" t="str">
        <f t="shared" si="1074"/>
        <v>-0.1281788761951-0.00715450747363373i</v>
      </c>
      <c r="AA2092" t="str">
        <f t="shared" si="1075"/>
        <v>0.0779308781950119-9.85775276347708i</v>
      </c>
      <c r="AB2092" t="str">
        <f t="shared" si="1076"/>
        <v>1.38260902460564-0.202660050975713i</v>
      </c>
      <c r="AC2092" t="str">
        <f t="shared" si="1077"/>
        <v>1.38005963198617-2.1316929172042i</v>
      </c>
      <c r="AD2092" t="str">
        <f t="shared" si="1078"/>
        <v>0.362879249368615+0.413668410749849i</v>
      </c>
      <c r="AE2092" t="str">
        <f t="shared" si="1079"/>
        <v>-0.0435538606422744-0.0556197743089629i</v>
      </c>
      <c r="AF2092" t="str">
        <f t="shared" si="1080"/>
        <v>-14.6796307884008-1.72655029861213i</v>
      </c>
      <c r="AG2092" t="str">
        <f t="shared" si="1081"/>
        <v>1.01486415591249-0.0128326696982813i</v>
      </c>
      <c r="AH2092" t="str">
        <f t="shared" si="1082"/>
        <v>0.524172827554634+0.885243817129823i</v>
      </c>
      <c r="AI2092">
        <f t="shared" si="1083"/>
        <v>0.24655480956588188</v>
      </c>
      <c r="AJ2092">
        <f t="shared" si="1084"/>
        <v>59.369268107399556</v>
      </c>
      <c r="AK2092"/>
      <c r="AL2092"/>
      <c r="AM2092"/>
      <c r="AN2092"/>
    </row>
    <row r="2093" spans="1:40" x14ac:dyDescent="0.25">
      <c r="A2093"/>
      <c r="B2093">
        <f t="shared" si="1050"/>
        <v>195900</v>
      </c>
      <c r="C2093" s="237" t="str">
        <f t="shared" si="1053"/>
        <v>-1.99147039656313E-06+0.0125013909078114i</v>
      </c>
      <c r="D2093" s="208" t="str">
        <f t="shared" si="1054"/>
        <v>-5.95702122494567+0.0958439969598874i</v>
      </c>
      <c r="E2093" t="str">
        <f t="shared" si="1055"/>
        <v>2870</v>
      </c>
      <c r="F2093" t="str">
        <f t="shared" si="1056"/>
        <v>0.777000777000777</v>
      </c>
      <c r="G2093" t="str">
        <f t="shared" si="1051"/>
        <v>0.777000777000777</v>
      </c>
      <c r="H2093" t="str">
        <f t="shared" si="1057"/>
        <v>8.72300916626386+1.82160313672265i</v>
      </c>
      <c r="I2093" t="str">
        <f t="shared" si="1058"/>
        <v>769.297501047801i</v>
      </c>
      <c r="J2093" t="str">
        <f t="shared" si="1052"/>
        <v>-505.217996288467+166.381201774615i</v>
      </c>
      <c r="K2093" t="str">
        <f t="shared" si="1059"/>
        <v>0.452400169952082-1.37371713237994i</v>
      </c>
      <c r="L2093" t="str">
        <f t="shared" si="1060"/>
        <v>0.0374912771140054-0.0955972061760953i</v>
      </c>
      <c r="M2093" t="str">
        <f t="shared" si="1061"/>
        <v>0.489891447066087-1.46931433855604i</v>
      </c>
      <c r="N2093" t="str">
        <f t="shared" si="1062"/>
        <v>-0.868798813994996i</v>
      </c>
      <c r="O2093" t="str">
        <f t="shared" si="1063"/>
        <v>0.645744183048363-0.763553829182463i</v>
      </c>
      <c r="P2093" t="str">
        <f t="shared" si="1064"/>
        <v>0.354255816951637+0.763553829182463i</v>
      </c>
      <c r="Q2093" t="str">
        <f t="shared" si="1065"/>
        <v>-0.354255816951637+0.105244984812533i</v>
      </c>
      <c r="R2093" t="str">
        <f t="shared" si="1066"/>
        <v>-0.330495371883358-2.25356019965066i</v>
      </c>
      <c r="S2093" t="str">
        <f t="shared" si="1067"/>
        <v>0.0901149052450961i</v>
      </c>
      <c r="T2093" t="str">
        <f t="shared" si="1068"/>
        <v>0.203079363855639-0.0297825591212116i</v>
      </c>
      <c r="U2093" t="str">
        <f t="shared" si="1069"/>
        <v>0.0001-812.429520632442i</v>
      </c>
      <c r="V2093" t="str">
        <f t="shared" si="1070"/>
        <v>0.00002-0.0130311299615439i</v>
      </c>
      <c r="W2093" t="str">
        <f t="shared" si="1071"/>
        <v>0.0000199993584529566-0.0130309209499064i</v>
      </c>
      <c r="X2093" t="str">
        <f t="shared" si="1072"/>
        <v>0.000622327099424648-0.0130011626915933i</v>
      </c>
      <c r="Y2093" t="str">
        <f t="shared" si="1073"/>
        <v>0.009+1.23087600167648i</v>
      </c>
      <c r="Z2093" t="str">
        <f t="shared" si="1074"/>
        <v>-0.128046995518129-0.00714362017308883i</v>
      </c>
      <c r="AA2093" t="str">
        <f t="shared" si="1075"/>
        <v>0.0778446797199636-9.85261421693404i</v>
      </c>
      <c r="AB2093" t="str">
        <f t="shared" si="1076"/>
        <v>1.38257854778375-0.202761750663939i</v>
      </c>
      <c r="AC2093" t="str">
        <f t="shared" si="1077"/>
        <v>1.37939265789506-2.13077373188106i</v>
      </c>
      <c r="AD2093" t="str">
        <f t="shared" si="1078"/>
        <v>0.363058647176156+0.41383001033395i</v>
      </c>
      <c r="AE2093" t="str">
        <f t="shared" si="1079"/>
        <v>-0.043532324557732-0.0555832425544804i</v>
      </c>
      <c r="AF2093" t="str">
        <f t="shared" si="1080"/>
        <v>-14.6800303912095-1.72575913976276i</v>
      </c>
      <c r="AG2093" t="str">
        <f t="shared" si="1081"/>
        <v>1.0148621620509-0.0128324016133712i</v>
      </c>
      <c r="AH2093" t="str">
        <f t="shared" si="1082"/>
        <v>0.523992507312258+0.884666029329769i</v>
      </c>
      <c r="AI2093">
        <f t="shared" si="1083"/>
        <v>0.24158029936607145</v>
      </c>
      <c r="AJ2093">
        <f t="shared" si="1084"/>
        <v>59.361509927760991</v>
      </c>
      <c r="AK2093"/>
      <c r="AL2093"/>
      <c r="AM2093"/>
      <c r="AN2093"/>
    </row>
    <row r="2094" spans="1:40" x14ac:dyDescent="0.25">
      <c r="A2094"/>
      <c r="B2094">
        <f t="shared" si="1050"/>
        <v>196000</v>
      </c>
      <c r="C2094" s="237" t="str">
        <f t="shared" si="1053"/>
        <v>-1.98943880236117E-06+0.0124950126474676i</v>
      </c>
      <c r="D2094" s="208" t="str">
        <f t="shared" si="1054"/>
        <v>-5.95702120937011+0.0957950969639183i</v>
      </c>
      <c r="E2094" t="str">
        <f t="shared" si="1055"/>
        <v>2870</v>
      </c>
      <c r="F2094" t="str">
        <f t="shared" si="1056"/>
        <v>0.777000777000777</v>
      </c>
      <c r="G2094" t="str">
        <f t="shared" si="1051"/>
        <v>0.777000777000777</v>
      </c>
      <c r="H2094" t="str">
        <f t="shared" si="1057"/>
        <v>8.72340821265118+1.82076375615741i</v>
      </c>
      <c r="I2094" t="str">
        <f t="shared" si="1058"/>
        <v>769.690200129499i</v>
      </c>
      <c r="J2094" t="str">
        <f t="shared" si="1052"/>
        <v>-505.73494085146+166.466133475368i</v>
      </c>
      <c r="K2094" t="str">
        <f t="shared" si="1059"/>
        <v>0.451982122772517-1.3731510869753i</v>
      </c>
      <c r="L2094" t="str">
        <f t="shared" si="1060"/>
        <v>0.0374581243262727-0.0955614273058i</v>
      </c>
      <c r="M2094" t="str">
        <f t="shared" si="1061"/>
        <v>0.48944024709879-1.4687125142811i</v>
      </c>
      <c r="N2094" t="str">
        <f t="shared" si="1062"/>
        <v>-0.869242304966918i</v>
      </c>
      <c r="O2094" t="str">
        <f t="shared" si="1063"/>
        <v>0.645405490325793-0.763840135798927i</v>
      </c>
      <c r="P2094" t="str">
        <f t="shared" si="1064"/>
        <v>0.354594509674207+0.763840135798927i</v>
      </c>
      <c r="Q2094" t="str">
        <f t="shared" si="1065"/>
        <v>-0.354594509674207+0.105402169167991i</v>
      </c>
      <c r="R2094" t="str">
        <f t="shared" si="1066"/>
        <v>-0.330492429969505-2.25236074733677i</v>
      </c>
      <c r="S2094" t="str">
        <f t="shared" si="1067"/>
        <v>0.0901609057071915i</v>
      </c>
      <c r="T2094" t="str">
        <f t="shared" si="1068"/>
        <v>0.20307488495921-0.0297974968154211i</v>
      </c>
      <c r="U2094" t="str">
        <f t="shared" si="1069"/>
        <v>0.0001-812.015015774975i</v>
      </c>
      <c r="V2094" t="str">
        <f t="shared" si="1070"/>
        <v>0.00002-0.0130244814258492i</v>
      </c>
      <c r="W2094" t="str">
        <f t="shared" si="1071"/>
        <v>0.0000199993584529566-0.0130242725208507i</v>
      </c>
      <c r="X2094" t="str">
        <f t="shared" si="1072"/>
        <v>0.000621713949321817-0.0129945578373801i</v>
      </c>
      <c r="Y2094" t="str">
        <f t="shared" si="1073"/>
        <v>0.009+1.2315043202072i</v>
      </c>
      <c r="Z2094" t="str">
        <f t="shared" si="1074"/>
        <v>-0.127915318802201-0.00713275532746619i</v>
      </c>
      <c r="AA2094" t="str">
        <f t="shared" si="1075"/>
        <v>0.0777586269584493-9.84748107836047i</v>
      </c>
      <c r="AB2094" t="str">
        <f t="shared" si="1076"/>
        <v>1.38254805514283-0.202863447533455i</v>
      </c>
      <c r="AC2094" t="str">
        <f t="shared" si="1077"/>
        <v>1.37872657765247-2.12985516607136i</v>
      </c>
      <c r="AD2094" t="str">
        <f t="shared" si="1078"/>
        <v>0.363238116852184+0.413991534949634i</v>
      </c>
      <c r="AE2094" t="str">
        <f t="shared" si="1079"/>
        <v>-0.0435108191918204-0.0555467477876112i</v>
      </c>
      <c r="AF2094" t="str">
        <f t="shared" si="1080"/>
        <v>-14.6804294220213-1.72496865919349i</v>
      </c>
      <c r="AG2094" t="str">
        <f t="shared" si="1081"/>
        <v>1.01486016770936-0.0128321364309061i</v>
      </c>
      <c r="AH2094" t="str">
        <f t="shared" si="1082"/>
        <v>0.523812422207858+0.884088834082111i</v>
      </c>
      <c r="AI2094">
        <f t="shared" si="1083"/>
        <v>0.23660842019832756</v>
      </c>
      <c r="AJ2094">
        <f t="shared" si="1084"/>
        <v>59.353748415834865</v>
      </c>
      <c r="AK2094"/>
      <c r="AL2094"/>
      <c r="AM2094"/>
      <c r="AN2094"/>
    </row>
    <row r="2095" spans="1:40" x14ac:dyDescent="0.25">
      <c r="A2095"/>
      <c r="B2095">
        <f t="shared" si="1050"/>
        <v>196100</v>
      </c>
      <c r="C2095" s="237" t="str">
        <f t="shared" si="1053"/>
        <v>-0.0000019874103153638+0.0124886408922333i</v>
      </c>
      <c r="D2095" s="208" t="str">
        <f t="shared" si="1054"/>
        <v>-5.95702119381837+0.0957462468404553i</v>
      </c>
      <c r="E2095" t="str">
        <f t="shared" si="1055"/>
        <v>2870</v>
      </c>
      <c r="F2095" t="str">
        <f t="shared" si="1056"/>
        <v>0.777000777000777</v>
      </c>
      <c r="G2095" t="str">
        <f t="shared" si="1051"/>
        <v>0.777000777000777</v>
      </c>
      <c r="H2095" t="str">
        <f t="shared" si="1057"/>
        <v>8.72380668808945+1.81992510294874i</v>
      </c>
      <c r="I2095" t="str">
        <f t="shared" si="1058"/>
        <v>770.082899211198i</v>
      </c>
      <c r="J2095" t="str">
        <f t="shared" si="1052"/>
        <v>-506.25214922898+166.551065176121i</v>
      </c>
      <c r="K2095" t="str">
        <f t="shared" si="1059"/>
        <v>0.45156463472874-1.37258543861898i</v>
      </c>
      <c r="L2095" t="str">
        <f t="shared" si="1060"/>
        <v>0.0374250132452558-0.0955256685860958i</v>
      </c>
      <c r="M2095" t="str">
        <f t="shared" si="1061"/>
        <v>0.488989647973996-1.46811110720508i</v>
      </c>
      <c r="N2095" t="str">
        <f t="shared" si="1062"/>
        <v>-0.86968579593884i</v>
      </c>
      <c r="O2095" t="str">
        <f t="shared" si="1063"/>
        <v>0.645066670662136-0.764126292180074i</v>
      </c>
      <c r="P2095" t="str">
        <f t="shared" si="1064"/>
        <v>0.354933329337864+0.764126292180074i</v>
      </c>
      <c r="Q2095" t="str">
        <f t="shared" si="1065"/>
        <v>-0.354933329337864+0.105559503758766i</v>
      </c>
      <c r="R2095" t="str">
        <f t="shared" si="1066"/>
        <v>-0.330489486463761-2.2511624925708i</v>
      </c>
      <c r="S2095" t="str">
        <f t="shared" si="1067"/>
        <v>0.0902069061692871i</v>
      </c>
      <c r="T2095" t="str">
        <f t="shared" si="1068"/>
        <v>0.203070403739153-0.0298124340953724i</v>
      </c>
      <c r="U2095" t="str">
        <f t="shared" si="1069"/>
        <v>0.0001-811.600933665961i</v>
      </c>
      <c r="V2095" t="str">
        <f t="shared" si="1070"/>
        <v>0.00002-0.0130178396709151i</v>
      </c>
      <c r="W2095" t="str">
        <f t="shared" si="1071"/>
        <v>0.0000199993584529565-0.013017630872447i</v>
      </c>
      <c r="X2095" t="str">
        <f t="shared" si="1072"/>
        <v>0.00062110173432306-0.0129879596760993i</v>
      </c>
      <c r="Y2095" t="str">
        <f t="shared" si="1073"/>
        <v>0.009+1.23213263873792i</v>
      </c>
      <c r="Z2095" t="str">
        <f t="shared" si="1074"/>
        <v>-0.127783845625876-0.00712191287856659i</v>
      </c>
      <c r="AA2095" t="str">
        <f t="shared" si="1075"/>
        <v>0.0776727195774037-9.84235333914336i</v>
      </c>
      <c r="AB2095" t="str">
        <f t="shared" si="1076"/>
        <v>1.38251754668249-0.202965141582672i</v>
      </c>
      <c r="AC2095" t="str">
        <f t="shared" si="1077"/>
        <v>1.37806138973717-2.12893721932398i</v>
      </c>
      <c r="AD2095" t="str">
        <f t="shared" si="1078"/>
        <v>0.363417658367474+0.414152984566429i</v>
      </c>
      <c r="AE2095" t="str">
        <f t="shared" si="1079"/>
        <v>-0.0434893444800662-0.0555102899467583i</v>
      </c>
      <c r="AF2095" t="str">
        <f t="shared" si="1080"/>
        <v>-14.6808278819078-1.72417885610828i</v>
      </c>
      <c r="AG2095" t="str">
        <f t="shared" si="1081"/>
        <v>1.01485817288732-0.0128318741452299i</v>
      </c>
      <c r="AH2095" t="str">
        <f t="shared" si="1082"/>
        <v>0.523632571759393+0.883512230393605i</v>
      </c>
      <c r="AI2095">
        <f t="shared" si="1083"/>
        <v>0.23163916884140687</v>
      </c>
      <c r="AJ2095">
        <f t="shared" si="1084"/>
        <v>59.345983575337243</v>
      </c>
      <c r="AK2095"/>
      <c r="AL2095"/>
      <c r="AM2095"/>
      <c r="AN2095"/>
    </row>
    <row r="2096" spans="1:40" x14ac:dyDescent="0.25">
      <c r="A2096"/>
      <c r="B2096">
        <f t="shared" si="1050"/>
        <v>196200</v>
      </c>
      <c r="C2096" s="237" t="str">
        <f t="shared" si="1053"/>
        <v>-1.98538492923794E-06+0.0124822756321618i</v>
      </c>
      <c r="D2096" s="208" t="str">
        <f t="shared" si="1054"/>
        <v>-5.95702117829041+0.0956974465132405i</v>
      </c>
      <c r="E2096" t="str">
        <f t="shared" si="1055"/>
        <v>2870</v>
      </c>
      <c r="F2096" t="str">
        <f t="shared" si="1056"/>
        <v>0.777000777000777</v>
      </c>
      <c r="G2096" t="str">
        <f t="shared" si="1051"/>
        <v>0.777000777000777</v>
      </c>
      <c r="H2096" t="str">
        <f t="shared" si="1057"/>
        <v>8.72420459364796+1.81908717622542i</v>
      </c>
      <c r="I2096" t="str">
        <f t="shared" si="1058"/>
        <v>770.475598292897i</v>
      </c>
      <c r="J2096" t="str">
        <f t="shared" si="1052"/>
        <v>-506.769621421025+166.635996876873i</v>
      </c>
      <c r="K2096" t="str">
        <f t="shared" si="1059"/>
        <v>0.451147704862355-1.37202018701273i</v>
      </c>
      <c r="L2096" t="str">
        <f t="shared" si="1060"/>
        <v>0.0373919438052002-0.0954899300119196i</v>
      </c>
      <c r="M2096" t="str">
        <f t="shared" si="1061"/>
        <v>0.488539648667555-1.46751011702465i</v>
      </c>
      <c r="N2096" t="str">
        <f t="shared" si="1062"/>
        <v>-0.870129286910762i</v>
      </c>
      <c r="O2096" t="str">
        <f t="shared" si="1063"/>
        <v>0.644727724124031-0.764412298269623i</v>
      </c>
      <c r="P2096" t="str">
        <f t="shared" si="1064"/>
        <v>0.355272275875969+0.764412298269623i</v>
      </c>
      <c r="Q2096" t="str">
        <f t="shared" si="1065"/>
        <v>-0.355272275875969+0.105716988641139i</v>
      </c>
      <c r="R2096" t="str">
        <f t="shared" si="1066"/>
        <v>-0.330486541365998-2.24996543352098i</v>
      </c>
      <c r="S2096" t="str">
        <f t="shared" si="1067"/>
        <v>0.0902529066313825i</v>
      </c>
      <c r="T2096" t="str">
        <f t="shared" si="1068"/>
        <v>0.203065920195407-0.0298273709608339i</v>
      </c>
      <c r="U2096" t="str">
        <f t="shared" si="1069"/>
        <v>0.0001-811.187273659001i</v>
      </c>
      <c r="V2096" t="str">
        <f t="shared" si="1070"/>
        <v>0.00002-0.0130112046863733i</v>
      </c>
      <c r="W2096" t="str">
        <f t="shared" si="1071"/>
        <v>0.0000199993584529566-0.013010995994327i</v>
      </c>
      <c r="X2096" t="str">
        <f t="shared" si="1072"/>
        <v>0.000620490452529191-0.0129813681976046i</v>
      </c>
      <c r="Y2096" t="str">
        <f t="shared" si="1073"/>
        <v>0.009+1.23276095726863i</v>
      </c>
      <c r="Z2096" t="str">
        <f t="shared" si="1074"/>
        <v>-0.127652575568801-0.00711109276837194i</v>
      </c>
      <c r="AA2096" t="str">
        <f t="shared" si="1075"/>
        <v>0.0775869572447241-9.83723099068831i</v>
      </c>
      <c r="AB2096" t="str">
        <f t="shared" si="1076"/>
        <v>1.38248702240231-0.203066832810014i</v>
      </c>
      <c r="AC2096" t="str">
        <f t="shared" si="1077"/>
        <v>1.37739709263103-2.12801989118771i</v>
      </c>
      <c r="AD2096" t="str">
        <f t="shared" si="1078"/>
        <v>0.363597271692783+0.414314359153857i</v>
      </c>
      <c r="AE2096" t="str">
        <f t="shared" si="1079"/>
        <v>-0.043467900358161-0.0554738689704612i</v>
      </c>
      <c r="AF2096" t="str">
        <f t="shared" si="1080"/>
        <v>-14.6812257719384-1.72338972971218i</v>
      </c>
      <c r="AG2096" t="str">
        <f t="shared" si="1081"/>
        <v>1.01485617758422-0.0128316147506982i</v>
      </c>
      <c r="AH2096" t="str">
        <f t="shared" si="1082"/>
        <v>0.523452955486018+0.882936217273236i</v>
      </c>
      <c r="AI2096">
        <f t="shared" si="1083"/>
        <v>0.22667254207948875</v>
      </c>
      <c r="AJ2096">
        <f t="shared" si="1084"/>
        <v>59.338215409977792</v>
      </c>
      <c r="AK2096"/>
      <c r="AL2096"/>
      <c r="AM2096"/>
      <c r="AN2096"/>
    </row>
    <row r="2097" spans="1:40" x14ac:dyDescent="0.25">
      <c r="A2097"/>
      <c r="B2097">
        <f t="shared" si="1050"/>
        <v>196300</v>
      </c>
      <c r="C2097" s="237" t="str">
        <f t="shared" si="1053"/>
        <v>-1.98336263766651E-06+0.0124759168573269i</v>
      </c>
      <c r="D2097" s="208" t="str">
        <f t="shared" si="1054"/>
        <v>-5.95702116278618+0.0956486959061729i</v>
      </c>
      <c r="E2097" t="str">
        <f t="shared" si="1055"/>
        <v>2870</v>
      </c>
      <c r="F2097" t="str">
        <f t="shared" si="1056"/>
        <v>0.777000777000777</v>
      </c>
      <c r="G2097" t="str">
        <f t="shared" si="1051"/>
        <v>0.777000777000777</v>
      </c>
      <c r="H2097" t="str">
        <f t="shared" si="1057"/>
        <v>8.72460193039357+1.81824997511745i</v>
      </c>
      <c r="I2097" t="str">
        <f t="shared" si="1058"/>
        <v>770.868297374595i</v>
      </c>
      <c r="J2097" t="str">
        <f t="shared" si="1052"/>
        <v>-507.287357427596+166.720928577626i</v>
      </c>
      <c r="K2097" t="str">
        <f t="shared" si="1059"/>
        <v>0.450731332216925-1.37145533185825i</v>
      </c>
      <c r="L2097" t="str">
        <f t="shared" si="1060"/>
        <v>0.0373589159404714-0.0954542115781717i</v>
      </c>
      <c r="M2097" t="str">
        <f t="shared" si="1061"/>
        <v>0.488090248157396-1.46690954343642i</v>
      </c>
      <c r="N2097" t="str">
        <f t="shared" si="1062"/>
        <v>-0.870572777882684i</v>
      </c>
      <c r="O2097" t="str">
        <f t="shared" si="1063"/>
        <v>0.644388650778144-0.764698154011322i</v>
      </c>
      <c r="P2097" t="str">
        <f t="shared" si="1064"/>
        <v>0.355611349221856+0.764698154011322i</v>
      </c>
      <c r="Q2097" t="str">
        <f t="shared" si="1065"/>
        <v>-0.355611349221856+0.105874623871362i</v>
      </c>
      <c r="R2097" t="str">
        <f t="shared" si="1066"/>
        <v>-0.330483594676076-2.24876956835932i</v>
      </c>
      <c r="S2097" t="str">
        <f t="shared" si="1067"/>
        <v>0.0902989070934781i</v>
      </c>
      <c r="T2097" t="str">
        <f t="shared" si="1068"/>
        <v>0.203061434327919-0.0298423074115737i</v>
      </c>
      <c r="U2097" t="str">
        <f t="shared" si="1069"/>
        <v>0.0001-810.774035108995i</v>
      </c>
      <c r="V2097" t="str">
        <f t="shared" si="1070"/>
        <v>0.00002-0.0130045764618769i</v>
      </c>
      <c r="W2097" t="str">
        <f t="shared" si="1071"/>
        <v>0.0000199993584529566-0.0130043678761438i</v>
      </c>
      <c r="X2097" t="str">
        <f t="shared" si="1072"/>
        <v>0.000619880102045862-0.0129747833917704i</v>
      </c>
      <c r="Y2097" t="str">
        <f t="shared" si="1073"/>
        <v>0.009+1.23338927579935i</v>
      </c>
      <c r="Z2097" t="str">
        <f t="shared" si="1074"/>
        <v>-0.12752150821171-0.00710029493904527i</v>
      </c>
      <c r="AA2097" t="str">
        <f t="shared" si="1075"/>
        <v>0.0775013396292646-9.83211402441921i</v>
      </c>
      <c r="AB2097" t="str">
        <f t="shared" si="1076"/>
        <v>1.38245648230193-0.203168521213901i</v>
      </c>
      <c r="AC2097" t="str">
        <f t="shared" si="1077"/>
        <v>1.37673368481901-2.12710318121131i</v>
      </c>
      <c r="AD2097" t="str">
        <f t="shared" si="1078"/>
        <v>0.363776956798857+0.414475658681463i</v>
      </c>
      <c r="AE2097" t="str">
        <f t="shared" si="1079"/>
        <v>-0.0434464867619625-0.055437484797402i</v>
      </c>
      <c r="AF2097" t="str">
        <f t="shared" si="1080"/>
        <v>-14.6816230931798-1.72260127921128i</v>
      </c>
      <c r="AG2097" t="str">
        <f t="shared" si="1081"/>
        <v>1.01485418179949-0.012831358241678i</v>
      </c>
      <c r="AH2097" t="str">
        <f t="shared" si="1082"/>
        <v>0.523273572908064+0.882360793732278i</v>
      </c>
      <c r="AI2097">
        <f t="shared" si="1083"/>
        <v>0.22170853670259222</v>
      </c>
      <c r="AJ2097">
        <f t="shared" si="1084"/>
        <v>59.330443923462369</v>
      </c>
      <c r="AK2097"/>
      <c r="AL2097"/>
      <c r="AM2097"/>
      <c r="AN2097"/>
    </row>
    <row r="2098" spans="1:40" x14ac:dyDescent="0.25">
      <c r="A2098"/>
      <c r="B2098">
        <f t="shared" ref="B2098:B2134" si="1085">B2097+100</f>
        <v>196400</v>
      </c>
      <c r="C2098" s="237" t="str">
        <f t="shared" si="1053"/>
        <v>-1.98134343434858E-06+0.0124695645578222i</v>
      </c>
      <c r="D2098" s="208" t="str">
        <f t="shared" si="1054"/>
        <v>-5.95702114730562+0.0955999949433036i</v>
      </c>
      <c r="E2098" t="str">
        <f t="shared" si="1055"/>
        <v>2870</v>
      </c>
      <c r="F2098" t="str">
        <f t="shared" si="1056"/>
        <v>0.777000777000777</v>
      </c>
      <c r="G2098" t="str">
        <f t="shared" si="1051"/>
        <v>0.777000777000777</v>
      </c>
      <c r="H2098" t="str">
        <f t="shared" si="1057"/>
        <v>8.72499869939066+1.81741349875606i</v>
      </c>
      <c r="I2098" t="str">
        <f t="shared" si="1058"/>
        <v>771.260996456294i</v>
      </c>
      <c r="J2098" t="str">
        <f t="shared" si="1052"/>
        <v>-507.805357248692+166.805860278379i</v>
      </c>
      <c r="K2098" t="str">
        <f t="shared" si="1059"/>
        <v>0.450315515837969-1.37089087285724i</v>
      </c>
      <c r="L2098" t="str">
        <f t="shared" si="1060"/>
        <v>0.0373259295855537-0.0954185132797156i</v>
      </c>
      <c r="M2098" t="str">
        <f t="shared" si="1061"/>
        <v>0.487641445423523-1.46630938613696i</v>
      </c>
      <c r="N2098" t="str">
        <f t="shared" si="1062"/>
        <v>-0.871016268854605i</v>
      </c>
      <c r="O2098" t="str">
        <f t="shared" si="1063"/>
        <v>0.644049450691167-0.764983859348945i</v>
      </c>
      <c r="P2098" t="str">
        <f t="shared" si="1064"/>
        <v>0.355950549308833+0.764983859348945i</v>
      </c>
      <c r="Q2098" t="str">
        <f t="shared" si="1065"/>
        <v>-0.355950549308833+0.10603240950566i</v>
      </c>
      <c r="R2098" t="str">
        <f t="shared" si="1066"/>
        <v>-0.33048064639384-2.24757489526149i</v>
      </c>
      <c r="S2098" t="str">
        <f t="shared" si="1067"/>
        <v>0.0903449075555735i</v>
      </c>
      <c r="T2098" t="str">
        <f t="shared" si="1068"/>
        <v>0.203056946136627-0.0298572434473577i</v>
      </c>
      <c r="U2098" t="str">
        <f t="shared" si="1069"/>
        <v>0.0001-810.361217372176i</v>
      </c>
      <c r="V2098" t="str">
        <f t="shared" si="1070"/>
        <v>0.00002-0.0129979549871i</v>
      </c>
      <c r="W2098" t="str">
        <f t="shared" si="1071"/>
        <v>0.0000199993584529565-0.012997746507572i</v>
      </c>
      <c r="X2098" t="str">
        <f t="shared" si="1072"/>
        <v>0.00061927068098357-0.012968205248492i</v>
      </c>
      <c r="Y2098" t="str">
        <f t="shared" si="1073"/>
        <v>0.009+1.23401759433007i</v>
      </c>
      <c r="Z2098" t="str">
        <f t="shared" si="1074"/>
        <v>-0.127390643136426-0.00708951933293039i</v>
      </c>
      <c r="AA2098" t="str">
        <f t="shared" si="1075"/>
        <v>0.0774158664008337-9.8270024317783i</v>
      </c>
      <c r="AB2098" t="str">
        <f t="shared" si="1076"/>
        <v>1.38242592638093-0.20327020679274i</v>
      </c>
      <c r="AC2098" t="str">
        <f t="shared" si="1077"/>
        <v>1.37607116478915-2.12618708894339i</v>
      </c>
      <c r="AD2098" t="str">
        <f t="shared" si="1078"/>
        <v>0.363956713656425+0.414636883118791i</v>
      </c>
      <c r="AE2098" t="str">
        <f t="shared" si="1079"/>
        <v>-0.0434251036274954-0.0554011373664029i</v>
      </c>
      <c r="AF2098" t="str">
        <f t="shared" si="1080"/>
        <v>-14.6820198466963-1.72181350381276i</v>
      </c>
      <c r="AG2098" t="str">
        <f t="shared" si="1081"/>
        <v>1.01485218553258-0.0128311046125475i</v>
      </c>
      <c r="AH2098" t="str">
        <f t="shared" si="1082"/>
        <v>0.523094423547058+0.88178595878425i</v>
      </c>
      <c r="AI2098">
        <f t="shared" si="1083"/>
        <v>0.21674714950636897</v>
      </c>
      <c r="AJ2098">
        <f t="shared" si="1084"/>
        <v>59.322669119490961</v>
      </c>
      <c r="AK2098"/>
      <c r="AL2098"/>
      <c r="AM2098"/>
      <c r="AN2098"/>
    </row>
    <row r="2099" spans="1:40" x14ac:dyDescent="0.25">
      <c r="A2099"/>
      <c r="B2099">
        <f t="shared" si="1085"/>
        <v>196500</v>
      </c>
      <c r="C2099" s="237" t="str">
        <f t="shared" si="1053"/>
        <v>-1.97932731299922E-06+0.0124632187237619i</v>
      </c>
      <c r="D2099" s="208" t="str">
        <f t="shared" si="1054"/>
        <v>-5.95702113184869+0.0955513435488413i</v>
      </c>
      <c r="E2099" t="str">
        <f t="shared" si="1055"/>
        <v>2870</v>
      </c>
      <c r="F2099" t="str">
        <f t="shared" si="1056"/>
        <v>0.777000777000777</v>
      </c>
      <c r="G2099" t="str">
        <f t="shared" si="1051"/>
        <v>0.777000777000777</v>
      </c>
      <c r="H2099" t="str">
        <f t="shared" si="1057"/>
        <v>8.7253949017012+1.81657774627369i</v>
      </c>
      <c r="I2099" t="str">
        <f t="shared" si="1058"/>
        <v>771.653695537993i</v>
      </c>
      <c r="J2099" t="str">
        <f t="shared" si="1052"/>
        <v>-508.323620884314+166.890791979132i</v>
      </c>
      <c r="K2099" t="str">
        <f t="shared" si="1059"/>
        <v>0.449900254772955-1.37032680971135i</v>
      </c>
      <c r="L2099" t="str">
        <f t="shared" si="1060"/>
        <v>0.0372929846750517-0.0953828351113797i</v>
      </c>
      <c r="M2099" t="str">
        <f t="shared" si="1061"/>
        <v>0.487193239448007-1.46570964482273i</v>
      </c>
      <c r="N2099" t="str">
        <f t="shared" si="1062"/>
        <v>-0.871459759826527i</v>
      </c>
      <c r="O2099" t="str">
        <f t="shared" si="1063"/>
        <v>0.643710123929813-0.7652694142263i</v>
      </c>
      <c r="P2099" t="str">
        <f t="shared" si="1064"/>
        <v>0.356289876070187+0.7652694142263i</v>
      </c>
      <c r="Q2099" t="str">
        <f t="shared" si="1065"/>
        <v>-0.356289876070187+0.106190345600227i</v>
      </c>
      <c r="R2099" t="str">
        <f t="shared" si="1066"/>
        <v>-0.330477696519151-2.24638141240693i</v>
      </c>
      <c r="S2099" t="str">
        <f t="shared" si="1067"/>
        <v>0.0903909080176691i</v>
      </c>
      <c r="T2099" t="str">
        <f t="shared" si="1068"/>
        <v>0.203052455621476-0.0298721790679537i</v>
      </c>
      <c r="U2099" t="str">
        <f t="shared" si="1069"/>
        <v>0.0001-809.948819806082i</v>
      </c>
      <c r="V2099" t="str">
        <f t="shared" si="1070"/>
        <v>0.00002-0.0129913402517376i</v>
      </c>
      <c r="W2099" t="str">
        <f t="shared" si="1071"/>
        <v>0.0000199993584529565-0.0129911318783065i</v>
      </c>
      <c r="X2099" t="str">
        <f t="shared" si="1072"/>
        <v>0.000618662187457528-0.0129616337576841i</v>
      </c>
      <c r="Y2099" t="str">
        <f t="shared" si="1073"/>
        <v>0.009+1.23464591286079i</v>
      </c>
      <c r="Z2099" t="str">
        <f t="shared" si="1074"/>
        <v>-0.127259979925847-0.00707876589255005i</v>
      </c>
      <c r="AA2099" t="str">
        <f t="shared" si="1075"/>
        <v>0.0773305372301916-9.82189620422616i</v>
      </c>
      <c r="AB2099" t="str">
        <f t="shared" si="1076"/>
        <v>1.38239535463893-0.203371889544949i</v>
      </c>
      <c r="AC2099" t="str">
        <f t="shared" si="1077"/>
        <v>1.37540953103256-2.12527161393248i</v>
      </c>
      <c r="AD2099" t="str">
        <f t="shared" si="1078"/>
        <v>0.364136542236214+0.4147980324354i</v>
      </c>
      <c r="AE2099" t="str">
        <f t="shared" si="1079"/>
        <v>-0.0434037508909474-0.0553648266164227i</v>
      </c>
      <c r="AF2099" t="str">
        <f t="shared" si="1080"/>
        <v>-14.6824160335499-1.72102640272485i</v>
      </c>
      <c r="AG2099" t="str">
        <f t="shared" si="1081"/>
        <v>1.01485018878294-0.0128308538576971i</v>
      </c>
      <c r="AH2099" t="str">
        <f t="shared" si="1082"/>
        <v>0.522915506925691+0.881211711444881i</v>
      </c>
      <c r="AI2099">
        <f t="shared" si="1083"/>
        <v>0.21178837729176814</v>
      </c>
      <c r="AJ2099">
        <f t="shared" si="1084"/>
        <v>59.314891001758163</v>
      </c>
      <c r="AK2099"/>
      <c r="AL2099"/>
      <c r="AM2099"/>
      <c r="AN2099"/>
    </row>
    <row r="2100" spans="1:40" x14ac:dyDescent="0.25">
      <c r="A2100"/>
      <c r="B2100">
        <f t="shared" si="1085"/>
        <v>196600</v>
      </c>
      <c r="C2100" s="237" t="str">
        <f t="shared" si="1053"/>
        <v>-1.97731426734946E-06+0.0124568793452798i</v>
      </c>
      <c r="D2100" s="208" t="str">
        <f t="shared" si="1054"/>
        <v>-5.95702111641534+0.0955027416471452i</v>
      </c>
      <c r="E2100" t="str">
        <f t="shared" si="1055"/>
        <v>2870</v>
      </c>
      <c r="F2100" t="str">
        <f t="shared" si="1056"/>
        <v>0.777000777000777</v>
      </c>
      <c r="G2100" t="str">
        <f t="shared" si="1051"/>
        <v>0.777000777000777</v>
      </c>
      <c r="H2100" t="str">
        <f t="shared" si="1057"/>
        <v>8.72579053838473+1.81574271680401i</v>
      </c>
      <c r="I2100" t="str">
        <f t="shared" si="1058"/>
        <v>772.046394619692i</v>
      </c>
      <c r="J2100" t="str">
        <f t="shared" si="1052"/>
        <v>-508.842148334462+166.975723679884i</v>
      </c>
      <c r="K2100" t="str">
        <f t="shared" si="1059"/>
        <v>0.449485548071295-1.36976314212223i</v>
      </c>
      <c r="L2100" t="str">
        <f t="shared" si="1060"/>
        <v>0.0372600811436881-0.0953471770679555i</v>
      </c>
      <c r="M2100" t="str">
        <f t="shared" si="1061"/>
        <v>0.486745629214983-1.46511031919019i</v>
      </c>
      <c r="N2100" t="str">
        <f t="shared" si="1062"/>
        <v>-0.871903250798449i</v>
      </c>
      <c r="O2100" t="str">
        <f t="shared" si="1063"/>
        <v>0.643370670560823-0.765554818587224i</v>
      </c>
      <c r="P2100" t="str">
        <f t="shared" si="1064"/>
        <v>0.356629329439177+0.765554818587224i</v>
      </c>
      <c r="Q2100" t="str">
        <f t="shared" si="1065"/>
        <v>-0.356629329439177+0.106348432211225i</v>
      </c>
      <c r="R2100" t="str">
        <f t="shared" si="1066"/>
        <v>-0.33047474505188-2.24518911797874i</v>
      </c>
      <c r="S2100" t="str">
        <f t="shared" si="1067"/>
        <v>0.0904369084797645i</v>
      </c>
      <c r="T2100" t="str">
        <f t="shared" si="1068"/>
        <v>0.203047962782406-0.0298871142731304i</v>
      </c>
      <c r="U2100" t="str">
        <f t="shared" si="1069"/>
        <v>0.0001-809.536841769557i</v>
      </c>
      <c r="V2100" t="str">
        <f t="shared" si="1070"/>
        <v>0.00002-0.0129847322455058i</v>
      </c>
      <c r="W2100" t="str">
        <f t="shared" si="1071"/>
        <v>0.0000199993584529566-0.0129845239780638i</v>
      </c>
      <c r="X2100" t="str">
        <f t="shared" si="1072"/>
        <v>0.000618054619587779-0.0129550689092827i</v>
      </c>
      <c r="Y2100" t="str">
        <f t="shared" si="1073"/>
        <v>0.009+1.23527423139151i</v>
      </c>
      <c r="Z2100" t="str">
        <f t="shared" si="1074"/>
        <v>-0.127129518163955-0.00706803456060662i</v>
      </c>
      <c r="AA2100" t="str">
        <f t="shared" si="1075"/>
        <v>0.0772453517890465-9.81679533324164i</v>
      </c>
      <c r="AB2100" t="str">
        <f t="shared" si="1076"/>
        <v>1.38236476707553-0.203473569468956i</v>
      </c>
      <c r="AC2100" t="str">
        <f t="shared" si="1077"/>
        <v>1.37474878204337-2.12435675572709i</v>
      </c>
      <c r="AD2100" t="str">
        <f t="shared" si="1078"/>
        <v>0.364316442508924+0.414959106600859i</v>
      </c>
      <c r="AE2100" t="str">
        <f t="shared" si="1079"/>
        <v>-0.0433824284886725-0.0553285524865629i</v>
      </c>
      <c r="AF2100" t="str">
        <f t="shared" si="1080"/>
        <v>-14.6828116548001-1.72023997515686i</v>
      </c>
      <c r="AG2100" t="str">
        <f t="shared" si="1081"/>
        <v>1.01484819155-0.012830605971528i</v>
      </c>
      <c r="AH2100" t="str">
        <f t="shared" si="1082"/>
        <v>0.522736822567857+0.880638050732209i</v>
      </c>
      <c r="AI2100">
        <f t="shared" si="1083"/>
        <v>0.2068322168659858</v>
      </c>
      <c r="AJ2100">
        <f t="shared" si="1084"/>
        <v>59.307109573954143</v>
      </c>
      <c r="AK2100"/>
      <c r="AL2100"/>
      <c r="AM2100"/>
      <c r="AN2100"/>
    </row>
    <row r="2101" spans="1:40" x14ac:dyDescent="0.25">
      <c r="A2101"/>
      <c r="B2101">
        <f t="shared" si="1085"/>
        <v>196700</v>
      </c>
      <c r="C2101" s="237" t="str">
        <f t="shared" si="1053"/>
        <v>-1.97530429114635E-06+0.0124505464125305i</v>
      </c>
      <c r="D2101" s="208" t="str">
        <f t="shared" si="1054"/>
        <v>-5.95702110100552+0.0954541891627339i</v>
      </c>
      <c r="E2101" t="str">
        <f t="shared" si="1055"/>
        <v>2870</v>
      </c>
      <c r="F2101" t="str">
        <f t="shared" si="1056"/>
        <v>0.777000777000777</v>
      </c>
      <c r="G2101" t="str">
        <f t="shared" si="1051"/>
        <v>0.777000777000777</v>
      </c>
      <c r="H2101" t="str">
        <f t="shared" si="1057"/>
        <v>8.72618561049832+1.81490840948187i</v>
      </c>
      <c r="I2101" t="str">
        <f t="shared" si="1058"/>
        <v>772.43909370139i</v>
      </c>
      <c r="J2101" t="str">
        <f t="shared" si="1052"/>
        <v>-509.360939599135+167.060655380637i</v>
      </c>
      <c r="K2101" t="str">
        <f t="shared" si="1059"/>
        <v>0.449071394784355-1.36919986979151i</v>
      </c>
      <c r="L2101" t="str">
        <f t="shared" si="1060"/>
        <v>0.0372272189263046-0.0953115391441989i</v>
      </c>
      <c r="M2101" t="str">
        <f t="shared" si="1061"/>
        <v>0.48629861371066-1.46451140893571i</v>
      </c>
      <c r="N2101" t="str">
        <f t="shared" si="1062"/>
        <v>-0.872346741770371i</v>
      </c>
      <c r="O2101" t="str">
        <f t="shared" si="1063"/>
        <v>0.643031090650962-0.76584007237558i</v>
      </c>
      <c r="P2101" t="str">
        <f t="shared" si="1064"/>
        <v>0.356968909349038+0.76584007237558i</v>
      </c>
      <c r="Q2101" t="str">
        <f t="shared" si="1065"/>
        <v>-0.356968909349038+0.106506669394791i</v>
      </c>
      <c r="R2101" t="str">
        <f t="shared" si="1066"/>
        <v>-0.330471791991869-2.24399801016374i</v>
      </c>
      <c r="S2101" t="str">
        <f t="shared" si="1067"/>
        <v>0.0904829089418601i</v>
      </c>
      <c r="T2101" t="str">
        <f t="shared" si="1068"/>
        <v>0.203043467619361-0.0299020490626536i</v>
      </c>
      <c r="U2101" t="str">
        <f t="shared" si="1069"/>
        <v>0.0001-809.125282622755i</v>
      </c>
      <c r="V2101" t="str">
        <f t="shared" si="1070"/>
        <v>0.00002-0.0129781309581416i</v>
      </c>
      <c r="W2101" t="str">
        <f t="shared" si="1071"/>
        <v>0.0000199993584529565-0.0129779227965808i</v>
      </c>
      <c r="X2101" t="str">
        <f t="shared" si="1072"/>
        <v>0.00061744797549908-0.0129485106932431i</v>
      </c>
      <c r="Y2101" t="str">
        <f t="shared" si="1073"/>
        <v>0.009+1.23590254992222i</v>
      </c>
      <c r="Z2101" t="str">
        <f t="shared" si="1074"/>
        <v>-0.126999257435798-0.00705732527998036i</v>
      </c>
      <c r="AA2101" t="str">
        <f t="shared" si="1075"/>
        <v>0.0771603097500506-9.81169981032176i</v>
      </c>
      <c r="AB2101" t="str">
        <f t="shared" si="1076"/>
        <v>1.38233416369035-0.203575246563164i</v>
      </c>
      <c r="AC2101" t="str">
        <f t="shared" si="1077"/>
        <v>1.37408891631885-2.12344251387559i</v>
      </c>
      <c r="AD2101" t="str">
        <f t="shared" si="1078"/>
        <v>0.364496414445254+0.415120105584742i</v>
      </c>
      <c r="AE2101" t="str">
        <f t="shared" si="1079"/>
        <v>-0.043361136357187-0.0552923149160592i</v>
      </c>
      <c r="AF2101" t="str">
        <f t="shared" si="1080"/>
        <v>-14.6832067115038-1.71945422031914i</v>
      </c>
      <c r="AG2101" t="str">
        <f t="shared" si="1081"/>
        <v>1.01484619383323-0.0128303609484531i</v>
      </c>
      <c r="AH2101" t="str">
        <f t="shared" si="1082"/>
        <v>0.52255836999858+0.880064975666398i</v>
      </c>
      <c r="AI2101">
        <f t="shared" si="1083"/>
        <v>0.20187866504083954</v>
      </c>
      <c r="AJ2101">
        <f t="shared" si="1084"/>
        <v>59.299324839762996</v>
      </c>
      <c r="AK2101"/>
      <c r="AL2101"/>
      <c r="AM2101"/>
      <c r="AN2101"/>
    </row>
    <row r="2102" spans="1:40" x14ac:dyDescent="0.25">
      <c r="A2102"/>
      <c r="B2102">
        <f t="shared" si="1085"/>
        <v>196800</v>
      </c>
      <c r="C2102" s="237" t="str">
        <f t="shared" si="1053"/>
        <v>-1.97329737815274E-06+0.0124442199156879i</v>
      </c>
      <c r="D2102" s="208" t="str">
        <f t="shared" si="1054"/>
        <v>-5.95702108561919+0.0954056860202739i</v>
      </c>
      <c r="E2102" t="str">
        <f t="shared" si="1055"/>
        <v>2870</v>
      </c>
      <c r="F2102" t="str">
        <f t="shared" si="1056"/>
        <v>0.777000777000777</v>
      </c>
      <c r="G2102" t="str">
        <f t="shared" si="1051"/>
        <v>0.777000777000777</v>
      </c>
      <c r="H2102" t="str">
        <f t="shared" si="1057"/>
        <v>8.72658011909668+1.8140748234434i</v>
      </c>
      <c r="I2102" t="str">
        <f t="shared" si="1058"/>
        <v>772.831792783089i</v>
      </c>
      <c r="J2102" t="str">
        <f t="shared" si="1052"/>
        <v>-509.879994678334+167.14558708139i</v>
      </c>
      <c r="K2102" t="str">
        <f t="shared" si="1059"/>
        <v>0.448657793965427-1.36863699242082i</v>
      </c>
      <c r="L2102" t="str">
        <f t="shared" si="1060"/>
        <v>0.0371943979578617-0.0952759213348305i</v>
      </c>
      <c r="M2102" t="str">
        <f t="shared" si="1061"/>
        <v>0.485852191923289-1.46391291375565i</v>
      </c>
      <c r="N2102" t="str">
        <f t="shared" si="1062"/>
        <v>-0.872790232742293i</v>
      </c>
      <c r="O2102" t="str">
        <f t="shared" si="1063"/>
        <v>0.642691384267021-0.766125175535265i</v>
      </c>
      <c r="P2102" t="str">
        <f t="shared" si="1064"/>
        <v>0.357308615732979+0.766125175535265i</v>
      </c>
      <c r="Q2102" t="str">
        <f t="shared" si="1065"/>
        <v>-0.357308615732979+0.106665057207028i</v>
      </c>
      <c r="R2102" t="str">
        <f t="shared" si="1066"/>
        <v>-0.330468837338984-2.24280808715244i</v>
      </c>
      <c r="S2102" t="str">
        <f t="shared" si="1067"/>
        <v>0.0905289094039555i</v>
      </c>
      <c r="T2102" t="str">
        <f t="shared" si="1068"/>
        <v>0.203038970132282-0.0299169834362914i</v>
      </c>
      <c r="U2102" t="str">
        <f t="shared" si="1069"/>
        <v>0.0001-808.714141727112i</v>
      </c>
      <c r="V2102" t="str">
        <f t="shared" si="1070"/>
        <v>0.00002-0.0129715363794027i</v>
      </c>
      <c r="W2102" t="str">
        <f t="shared" si="1071"/>
        <v>0.0000199993584529566-0.0129713283236156i</v>
      </c>
      <c r="X2102" t="str">
        <f t="shared" si="1072"/>
        <v>0.000616842253320957-0.0129419590995416i</v>
      </c>
      <c r="Y2102" t="str">
        <f t="shared" si="1073"/>
        <v>0.009+1.23653086845294i</v>
      </c>
      <c r="Z2102" t="str">
        <f t="shared" si="1074"/>
        <v>-0.1268691973275-0.00704663799372934i</v>
      </c>
      <c r="AA2102" t="str">
        <f t="shared" si="1075"/>
        <v>0.0770754107867951-9.8066096269815i</v>
      </c>
      <c r="AB2102" t="str">
        <f t="shared" si="1076"/>
        <v>1.38230354448298-0.203676920825995i</v>
      </c>
      <c r="AC2102" t="str">
        <f t="shared" si="1077"/>
        <v>1.37342993235923-2.12252888792634i</v>
      </c>
      <c r="AD2102" t="str">
        <f t="shared" si="1078"/>
        <v>0.364676458015872+0.415281029356632i</v>
      </c>
      <c r="AE2102" t="str">
        <f t="shared" si="1079"/>
        <v>-0.04333987443317-0.0552561138442872i</v>
      </c>
      <c r="AF2102" t="str">
        <f t="shared" si="1080"/>
        <v>-14.6836012047159-1.71866913742313i</v>
      </c>
      <c r="AG2102" t="str">
        <f t="shared" si="1081"/>
        <v>1.01484419563207-0.0128301187828961i</v>
      </c>
      <c r="AH2102" t="str">
        <f t="shared" si="1082"/>
        <v>0.522380148744072+0.879492485269908i</v>
      </c>
      <c r="AI2102">
        <f t="shared" si="1083"/>
        <v>0.19692771863433384</v>
      </c>
      <c r="AJ2102">
        <f t="shared" si="1084"/>
        <v>59.291536802864805</v>
      </c>
      <c r="AK2102"/>
      <c r="AL2102"/>
      <c r="AM2102"/>
      <c r="AN2102"/>
    </row>
    <row r="2103" spans="1:40" x14ac:dyDescent="0.25">
      <c r="A2103"/>
      <c r="B2103">
        <f t="shared" si="1085"/>
        <v>196900</v>
      </c>
      <c r="C2103" s="237" t="str">
        <f t="shared" si="1053"/>
        <v>-1.97129352214732E-06+0.0124378998449462i</v>
      </c>
      <c r="D2103" s="208" t="str">
        <f t="shared" si="1054"/>
        <v>-5.9570210702563+0.0953572321445876i</v>
      </c>
      <c r="E2103" t="str">
        <f t="shared" si="1055"/>
        <v>2870</v>
      </c>
      <c r="F2103" t="str">
        <f t="shared" si="1056"/>
        <v>0.777000777000777</v>
      </c>
      <c r="G2103" t="str">
        <f t="shared" si="1051"/>
        <v>0.777000777000777</v>
      </c>
      <c r="H2103" t="str">
        <f t="shared" si="1057"/>
        <v>8.72697406523207+1.81324195782587i</v>
      </c>
      <c r="I2103" t="str">
        <f t="shared" si="1058"/>
        <v>773.224491864788i</v>
      </c>
      <c r="J2103" t="str">
        <f t="shared" si="1052"/>
        <v>-510.399313572058+167.230518782143i</v>
      </c>
      <c r="K2103" t="str">
        <f t="shared" si="1059"/>
        <v>0.448244744669742-1.36807450971173i</v>
      </c>
      <c r="L2103" t="str">
        <f t="shared" si="1060"/>
        <v>0.0371616181734375-0.0952403236345348i</v>
      </c>
      <c r="M2103" t="str">
        <f t="shared" si="1061"/>
        <v>0.48540636284318-1.46331483334626i</v>
      </c>
      <c r="N2103" t="str">
        <f t="shared" si="1062"/>
        <v>-0.873233723714215i</v>
      </c>
      <c r="O2103" t="str">
        <f t="shared" si="1063"/>
        <v>0.642351551475814-0.766410128010202i</v>
      </c>
      <c r="P2103" t="str">
        <f t="shared" si="1064"/>
        <v>0.357648448524186+0.766410128010202i</v>
      </c>
      <c r="Q2103" t="str">
        <f t="shared" si="1065"/>
        <v>-0.357648448524186+0.106823595704013i</v>
      </c>
      <c r="R2103" t="str">
        <f t="shared" si="1066"/>
        <v>-0.330465881093076-2.24161934713899i</v>
      </c>
      <c r="S2103" t="str">
        <f t="shared" si="1067"/>
        <v>0.0905749098660511i</v>
      </c>
      <c r="T2103" t="str">
        <f t="shared" si="1068"/>
        <v>0.20303447032111-0.0299319173938105i</v>
      </c>
      <c r="U2103" t="str">
        <f t="shared" si="1069"/>
        <v>0.0001-808.303418445381i</v>
      </c>
      <c r="V2103" t="str">
        <f t="shared" si="1070"/>
        <v>0.00002-0.0129649484990678i</v>
      </c>
      <c r="W2103" t="str">
        <f t="shared" si="1071"/>
        <v>0.0000199993584529565-0.0129647405489469i</v>
      </c>
      <c r="X2103" t="str">
        <f t="shared" si="1072"/>
        <v>0.000616237451187649-0.012935414118174i</v>
      </c>
      <c r="Y2103" t="str">
        <f t="shared" si="1073"/>
        <v>0.009+1.23715918698366i</v>
      </c>
      <c r="Z2103" t="str">
        <f t="shared" si="1074"/>
        <v>-0.126739337426248-0.00703597264508862i</v>
      </c>
      <c r="AA2103" t="str">
        <f t="shared" si="1075"/>
        <v>0.0769906545738109-9.80152477475415i</v>
      </c>
      <c r="AB2103" t="str">
        <f t="shared" si="1076"/>
        <v>1.38227290945302-0.20377859225586i</v>
      </c>
      <c r="AC2103" t="str">
        <f t="shared" si="1077"/>
        <v>1.37277182866783-2.12161587742752i</v>
      </c>
      <c r="AD2103" t="str">
        <f t="shared" si="1078"/>
        <v>0.364856573191457+0.415441877886124i</v>
      </c>
      <c r="AE2103" t="str">
        <f t="shared" si="1079"/>
        <v>-0.0433186426534653-0.0552199492107591i</v>
      </c>
      <c r="AF2103" t="str">
        <f t="shared" si="1080"/>
        <v>-14.6839951354884-1.71788472568128i</v>
      </c>
      <c r="AG2103" t="str">
        <f t="shared" si="1081"/>
        <v>1.01484219694598-0.0128298794692927i</v>
      </c>
      <c r="AH2103" t="str">
        <f t="shared" si="1082"/>
        <v>0.522202158331711+0.878920578567366i</v>
      </c>
      <c r="AI2103">
        <f t="shared" si="1083"/>
        <v>0.19197937446965108</v>
      </c>
      <c r="AJ2103">
        <f t="shared" si="1084"/>
        <v>59.283745466933077</v>
      </c>
      <c r="AK2103"/>
      <c r="AL2103"/>
      <c r="AM2103"/>
      <c r="AN2103"/>
    </row>
    <row r="2104" spans="1:40" x14ac:dyDescent="0.25">
      <c r="A2104"/>
      <c r="B2104">
        <f t="shared" si="1085"/>
        <v>197000</v>
      </c>
      <c r="C2104" s="237" t="str">
        <f t="shared" si="1053"/>
        <v>-1.96929271692457E-06+0.0124315861905195i</v>
      </c>
      <c r="D2104" s="208" t="str">
        <f t="shared" si="1054"/>
        <v>-5.95702105491679+0.0953088274606495i</v>
      </c>
      <c r="E2104" t="str">
        <f t="shared" si="1055"/>
        <v>2870</v>
      </c>
      <c r="F2104" t="str">
        <f t="shared" si="1056"/>
        <v>0.777000777000777</v>
      </c>
      <c r="G2104" t="str">
        <f t="shared" si="1051"/>
        <v>0.777000777000777</v>
      </c>
      <c r="H2104" t="str">
        <f t="shared" si="1057"/>
        <v>8.72736744995431+1.81240981176781i</v>
      </c>
      <c r="I2104" t="str">
        <f t="shared" si="1058"/>
        <v>773.617190946487i</v>
      </c>
      <c r="J2104" t="str">
        <f t="shared" si="1052"/>
        <v>-510.918896280308+167.315450482895i</v>
      </c>
      <c r="K2104" t="str">
        <f t="shared" si="1059"/>
        <v>0.447832245954455-1.36751242136585i</v>
      </c>
      <c r="L2104" t="str">
        <f t="shared" si="1060"/>
        <v>0.0371288795082292-0.0952047460379621i</v>
      </c>
      <c r="M2104" t="str">
        <f t="shared" si="1061"/>
        <v>0.484961125462684-1.46271716740381i</v>
      </c>
      <c r="N2104" t="str">
        <f t="shared" si="1062"/>
        <v>-0.873677214686137i</v>
      </c>
      <c r="O2104" t="str">
        <f t="shared" si="1063"/>
        <v>0.642011592344181-0.766694929744347i</v>
      </c>
      <c r="P2104" t="str">
        <f t="shared" si="1064"/>
        <v>0.357988407655819+0.766694929744347i</v>
      </c>
      <c r="Q2104" t="str">
        <f t="shared" si="1065"/>
        <v>-0.357988407655819+0.10698228494179i</v>
      </c>
      <c r="R2104" t="str">
        <f t="shared" si="1066"/>
        <v>-0.330462923254011-2.24043178832125i</v>
      </c>
      <c r="S2104" t="str">
        <f t="shared" si="1067"/>
        <v>0.0906209103281467i</v>
      </c>
      <c r="T2104" t="str">
        <f t="shared" si="1068"/>
        <v>0.203029968185789-0.029946850934979i</v>
      </c>
      <c r="U2104" t="str">
        <f t="shared" si="1069"/>
        <v>0.0001-807.8931121416i</v>
      </c>
      <c r="V2104" t="str">
        <f t="shared" si="1070"/>
        <v>0.00002-0.0129583673069363i</v>
      </c>
      <c r="W2104" t="str">
        <f t="shared" si="1071"/>
        <v>0.0000199993584529565-0.0129581594623743i</v>
      </c>
      <c r="X2104" t="str">
        <f t="shared" si="1072"/>
        <v>0.00061563356723812-0.0129288757391566i</v>
      </c>
      <c r="Y2104" t="str">
        <f t="shared" si="1073"/>
        <v>0.009+1.23778750551438i</v>
      </c>
      <c r="Z2104" t="str">
        <f t="shared" si="1074"/>
        <v>-0.126609677320295-0.0070253291774699i</v>
      </c>
      <c r="AA2104" t="str">
        <f t="shared" si="1075"/>
        <v>0.0769060407865652-9.79644524519106i</v>
      </c>
      <c r="AB2104" t="str">
        <f t="shared" si="1076"/>
        <v>1.3822422586001-0.203880260851182i</v>
      </c>
      <c r="AC2104" t="str">
        <f t="shared" si="1077"/>
        <v>1.372114603751-2.1207034819274i</v>
      </c>
      <c r="AD2104" t="str">
        <f t="shared" si="1078"/>
        <v>0.365036759942652+0.415602651142821i</v>
      </c>
      <c r="AE2104" t="str">
        <f t="shared" si="1079"/>
        <v>-0.0432974409550777-0.055183820955126i</v>
      </c>
      <c r="AF2104" t="str">
        <f t="shared" si="1080"/>
        <v>-14.6843885048711-1.71710098430716i</v>
      </c>
      <c r="AG2104" t="str">
        <f t="shared" si="1081"/>
        <v>1.0148401977744-0.0128296430020897i</v>
      </c>
      <c r="AH2104" t="str">
        <f t="shared" si="1082"/>
        <v>0.522024398290029+0.878349254585656i</v>
      </c>
      <c r="AI2104">
        <f t="shared" si="1083"/>
        <v>0.18703362937581564</v>
      </c>
      <c r="AJ2104">
        <f t="shared" si="1084"/>
        <v>59.275950835637829</v>
      </c>
      <c r="AK2104"/>
      <c r="AL2104"/>
      <c r="AM2104"/>
      <c r="AN2104"/>
    </row>
    <row r="2105" spans="1:40" x14ac:dyDescent="0.25">
      <c r="A2105"/>
      <c r="B2105">
        <f t="shared" si="1085"/>
        <v>197100</v>
      </c>
      <c r="C2105" s="237" t="str">
        <f t="shared" si="1053"/>
        <v>-1.96729495629477E-06+0.0124252789426417i</v>
      </c>
      <c r="D2105" s="208" t="str">
        <f t="shared" si="1054"/>
        <v>-5.95702103960062+0.0952604718935864i</v>
      </c>
      <c r="E2105" t="str">
        <f t="shared" si="1055"/>
        <v>2870</v>
      </c>
      <c r="F2105" t="str">
        <f t="shared" si="1056"/>
        <v>0.777000777000777</v>
      </c>
      <c r="G2105" t="str">
        <f t="shared" si="1051"/>
        <v>0.777000777000777</v>
      </c>
      <c r="H2105" t="str">
        <f t="shared" si="1057"/>
        <v>8.72776027431088+1.81157838440894i</v>
      </c>
      <c r="I2105" t="str">
        <f t="shared" si="1058"/>
        <v>774.009890028185i</v>
      </c>
      <c r="J2105" t="str">
        <f t="shared" si="1052"/>
        <v>-511.438742803084+167.400382183648i</v>
      </c>
      <c r="K2105" t="str">
        <f t="shared" si="1059"/>
        <v>0.447420296878651-1.36695072708473i</v>
      </c>
      <c r="L2105" t="str">
        <f t="shared" si="1060"/>
        <v>0.0370961818975511-0.0951691885397267i</v>
      </c>
      <c r="M2105" t="str">
        <f t="shared" si="1061"/>
        <v>0.484516478776202-1.46211991562446i</v>
      </c>
      <c r="N2105" t="str">
        <f t="shared" si="1062"/>
        <v>-0.874120705658059i</v>
      </c>
      <c r="O2105" t="str">
        <f t="shared" si="1063"/>
        <v>0.641671506938986-0.766979580681683i</v>
      </c>
      <c r="P2105" t="str">
        <f t="shared" si="1064"/>
        <v>0.358328493061014+0.766979580681683i</v>
      </c>
      <c r="Q2105" t="str">
        <f t="shared" si="1065"/>
        <v>-0.358328493061014+0.107141124976376i</v>
      </c>
      <c r="R2105" t="str">
        <f t="shared" si="1066"/>
        <v>-0.330459963821643-2.23924540890071i</v>
      </c>
      <c r="S2105" t="str">
        <f t="shared" si="1067"/>
        <v>0.0906669107902421i</v>
      </c>
      <c r="T2105" t="str">
        <f t="shared" si="1068"/>
        <v>0.20302546372626-0.0299617840595635i</v>
      </c>
      <c r="U2105" t="str">
        <f t="shared" si="1069"/>
        <v>0.0001-807.4832221811i</v>
      </c>
      <c r="V2105" t="str">
        <f t="shared" si="1070"/>
        <v>0.00002-0.0129517927928282i</v>
      </c>
      <c r="W2105" t="str">
        <f t="shared" si="1071"/>
        <v>0.0000199993584529566-0.0129515850537181i</v>
      </c>
      <c r="X2105" t="str">
        <f t="shared" si="1072"/>
        <v>0.000615030599616039-0.0129223439525258i</v>
      </c>
      <c r="Y2105" t="str">
        <f t="shared" si="1073"/>
        <v>0.009+1.2384158240451i</v>
      </c>
      <c r="Z2105" t="str">
        <f t="shared" si="1074"/>
        <v>-0.126480216598957-0.00701470753446046i</v>
      </c>
      <c r="AA2105" t="str">
        <f t="shared" si="1075"/>
        <v>0.0768215691014526-9.79137102986137i</v>
      </c>
      <c r="AB2105" t="str">
        <f t="shared" si="1076"/>
        <v>1.3822115919238-0.20398192661037i</v>
      </c>
      <c r="AC2105" t="str">
        <f t="shared" si="1077"/>
        <v>1.3714582561181-2.11979170097402i</v>
      </c>
      <c r="AD2105" t="str">
        <f t="shared" si="1078"/>
        <v>0.365217018240104+0.415763349096335i</v>
      </c>
      <c r="AE2105" t="str">
        <f t="shared" si="1079"/>
        <v>-0.0432762692751752-0.0551477290171745i</v>
      </c>
      <c r="AF2105" t="str">
        <f t="shared" si="1080"/>
        <v>-14.6847813139115-1.71631791251535i</v>
      </c>
      <c r="AG2105" t="str">
        <f t="shared" si="1081"/>
        <v>1.01483819811681-0.0128294093757449i</v>
      </c>
      <c r="AH2105" t="str">
        <f t="shared" si="1082"/>
        <v>0.521846868148729+0.877778512353826i</v>
      </c>
      <c r="AI2105">
        <f t="shared" si="1083"/>
        <v>0.18209048018713031</v>
      </c>
      <c r="AJ2105">
        <f t="shared" si="1084"/>
        <v>59.268152912642208</v>
      </c>
      <c r="AK2105"/>
      <c r="AL2105"/>
      <c r="AM2105"/>
      <c r="AN2105"/>
    </row>
    <row r="2106" spans="1:40" x14ac:dyDescent="0.25">
      <c r="A2106"/>
      <c r="B2106">
        <f t="shared" si="1085"/>
        <v>197200</v>
      </c>
      <c r="C2106" s="237" t="str">
        <f t="shared" si="1053"/>
        <v>-1.96530023408382E-06+0.0124189780915666i</v>
      </c>
      <c r="D2106" s="208" t="str">
        <f t="shared" si="1054"/>
        <v>-5.95702102430775+0.0952121653686773i</v>
      </c>
      <c r="E2106" t="str">
        <f t="shared" si="1055"/>
        <v>2870</v>
      </c>
      <c r="F2106" t="str">
        <f t="shared" si="1056"/>
        <v>0.777000777000777</v>
      </c>
      <c r="G2106" t="str">
        <f t="shared" si="1051"/>
        <v>0.777000777000777</v>
      </c>
      <c r="H2106" t="str">
        <f t="shared" si="1057"/>
        <v>8.72815253934684+1.81074767489019i</v>
      </c>
      <c r="I2106" t="str">
        <f t="shared" si="1058"/>
        <v>774.402589109884i</v>
      </c>
      <c r="J2106" t="str">
        <f t="shared" si="1052"/>
        <v>-511.958853140386+167.485313884401i</v>
      </c>
      <c r="K2106" t="str">
        <f t="shared" si="1059"/>
        <v>0.447008896503332-1.36638942656995i</v>
      </c>
      <c r="L2106" t="str">
        <f t="shared" si="1060"/>
        <v>0.0370635252768353-0.0951336511344083i</v>
      </c>
      <c r="M2106" t="str">
        <f t="shared" si="1061"/>
        <v>0.484072421780167-1.46152307770436i</v>
      </c>
      <c r="N2106" t="str">
        <f t="shared" si="1062"/>
        <v>-0.874564196629981i</v>
      </c>
      <c r="O2106" t="str">
        <f t="shared" si="1063"/>
        <v>0.64133129532712-0.767264080766224i</v>
      </c>
      <c r="P2106" t="str">
        <f t="shared" si="1064"/>
        <v>0.35866870467288+0.767264080766224i</v>
      </c>
      <c r="Q2106" t="str">
        <f t="shared" si="1065"/>
        <v>-0.35866870467288+0.107300115863757i</v>
      </c>
      <c r="R2106" t="str">
        <f t="shared" si="1066"/>
        <v>-0.330457002795826-2.23806020708252i</v>
      </c>
      <c r="S2106" t="str">
        <f t="shared" si="1067"/>
        <v>0.0907129112523376i</v>
      </c>
      <c r="T2106" t="str">
        <f t="shared" si="1068"/>
        <v>0.203020956942465-0.0299767167673312i</v>
      </c>
      <c r="U2106" t="str">
        <f t="shared" si="1069"/>
        <v>0.0001-807.073747930507i</v>
      </c>
      <c r="V2106" t="str">
        <f t="shared" si="1070"/>
        <v>0.00002-0.0129452249465844i</v>
      </c>
      <c r="W2106" t="str">
        <f t="shared" si="1071"/>
        <v>0.0000199993584529565-0.0129450173128192i</v>
      </c>
      <c r="X2106" t="str">
        <f t="shared" si="1072"/>
        <v>0.000614428546469748-0.0129158187483378i</v>
      </c>
      <c r="Y2106" t="str">
        <f t="shared" si="1073"/>
        <v>0.009+1.23904414257581i</v>
      </c>
      <c r="Z2106" t="str">
        <f t="shared" si="1074"/>
        <v>-0.126350954852606-0.00700410765982273i</v>
      </c>
      <c r="AA2106" t="str">
        <f t="shared" si="1075"/>
        <v>0.0767372391957997-9.7863021203524i</v>
      </c>
      <c r="AB2106" t="str">
        <f t="shared" si="1076"/>
        <v>1.38218090942374-0.204083589531841i</v>
      </c>
      <c r="AC2106" t="str">
        <f t="shared" si="1077"/>
        <v>1.37080278428153-2.11888053411546i</v>
      </c>
      <c r="AD2106" t="str">
        <f t="shared" si="1078"/>
        <v>0.365397348054438+0.415923971716287i</v>
      </c>
      <c r="AE2106" t="str">
        <f t="shared" si="1079"/>
        <v>-0.0432551275510864-0.0551116733368283i</v>
      </c>
      <c r="AF2106" t="str">
        <f t="shared" si="1080"/>
        <v>-14.6851735636546-1.71553550952151i</v>
      </c>
      <c r="AG2106" t="str">
        <f t="shared" si="1081"/>
        <v>1.01483619797264-0.0128291785847278i</v>
      </c>
      <c r="AH2106" t="str">
        <f t="shared" si="1082"/>
        <v>0.52166956743867+0.877208350903166i</v>
      </c>
      <c r="AI2106">
        <f t="shared" si="1083"/>
        <v>0.17714992374373906</v>
      </c>
      <c r="AJ2106">
        <f t="shared" si="1084"/>
        <v>59.260351701605472</v>
      </c>
      <c r="AK2106"/>
      <c r="AL2106"/>
      <c r="AM2106"/>
      <c r="AN2106"/>
    </row>
    <row r="2107" spans="1:40" x14ac:dyDescent="0.25">
      <c r="A2107"/>
      <c r="B2107">
        <f t="shared" si="1085"/>
        <v>197300</v>
      </c>
      <c r="C2107" s="237" t="str">
        <f t="shared" si="1053"/>
        <v>-1.96330854413329E-06+0.0124126836275677i</v>
      </c>
      <c r="D2107" s="208" t="str">
        <f t="shared" si="1054"/>
        <v>-5.95702100903813+0.0951639078113524i</v>
      </c>
      <c r="E2107" t="str">
        <f t="shared" si="1055"/>
        <v>2870</v>
      </c>
      <c r="F2107" t="str">
        <f t="shared" si="1056"/>
        <v>0.777000777000777</v>
      </c>
      <c r="G2107" t="str">
        <f t="shared" si="1051"/>
        <v>0.777000777000777</v>
      </c>
      <c r="H2107" t="str">
        <f t="shared" si="1057"/>
        <v>8.72854424610486+1.80991768235371i</v>
      </c>
      <c r="I2107" t="str">
        <f t="shared" si="1058"/>
        <v>774.795288191583i</v>
      </c>
      <c r="J2107" t="str">
        <f t="shared" si="1052"/>
        <v>-512.479227292213+167.570245585154i</v>
      </c>
      <c r="K2107" t="str">
        <f t="shared" si="1059"/>
        <v>0.446598043891418-1.36582851952307i</v>
      </c>
      <c r="L2107" t="str">
        <f t="shared" si="1060"/>
        <v>0.0370309095816312-0.095098133816552i</v>
      </c>
      <c r="M2107" t="str">
        <f t="shared" si="1061"/>
        <v>0.483628953473049-1.46092665333962i</v>
      </c>
      <c r="N2107" t="str">
        <f t="shared" si="1062"/>
        <v>-0.875007687601903i</v>
      </c>
      <c r="O2107" t="str">
        <f t="shared" si="1063"/>
        <v>0.640990957575496-0.767548429942013i</v>
      </c>
      <c r="P2107" t="str">
        <f t="shared" si="1064"/>
        <v>0.359009042424504+0.767548429942013i</v>
      </c>
      <c r="Q2107" t="str">
        <f t="shared" si="1065"/>
        <v>-0.359009042424504+0.10745925765989i</v>
      </c>
      <c r="R2107" t="str">
        <f t="shared" si="1066"/>
        <v>-0.33045404017642-2.23687618107546i</v>
      </c>
      <c r="S2107" t="str">
        <f t="shared" si="1067"/>
        <v>0.0907589117144331i</v>
      </c>
      <c r="T2107" t="str">
        <f t="shared" si="1068"/>
        <v>0.203016447834346-0.0299916490580494i</v>
      </c>
      <c r="U2107" t="str">
        <f t="shared" si="1069"/>
        <v>0.0001-806.664688757707i</v>
      </c>
      <c r="V2107" t="str">
        <f t="shared" si="1070"/>
        <v>0.00002-0.0129386637580661i</v>
      </c>
      <c r="W2107" t="str">
        <f t="shared" si="1071"/>
        <v>0.0000199993584529565-0.0129384562295389i</v>
      </c>
      <c r="X2107" t="str">
        <f t="shared" si="1072"/>
        <v>0.00061382740595225-0.0129093001166685i</v>
      </c>
      <c r="Y2107" t="str">
        <f t="shared" si="1073"/>
        <v>0.009+1.23967246110653i</v>
      </c>
      <c r="Z2107" t="str">
        <f t="shared" si="1074"/>
        <v>-0.126221891672662-0.00699352949749336i</v>
      </c>
      <c r="AA2107" t="str">
        <f t="shared" si="1075"/>
        <v>0.0766530507478537-9.78123850826912i</v>
      </c>
      <c r="AB2107" t="str">
        <f t="shared" si="1076"/>
        <v>1.38215021109951-0.204185249614009i</v>
      </c>
      <c r="AC2107" t="str">
        <f t="shared" si="1077"/>
        <v>1.3701481867567-2.11796998089971i</v>
      </c>
      <c r="AD2107" t="str">
        <f t="shared" si="1078"/>
        <v>0.365577749356263+0.416084518972302i</v>
      </c>
      <c r="AE2107" t="str">
        <f t="shared" si="1079"/>
        <v>-0.0432340157202987-0.0550756538541439i</v>
      </c>
      <c r="AF2107" t="str">
        <f t="shared" si="1080"/>
        <v>-14.685565255143-1.71475377454236i</v>
      </c>
      <c r="AG2107" t="str">
        <f t="shared" si="1081"/>
        <v>1.01483419734137-0.0128289506235184i</v>
      </c>
      <c r="AH2107" t="str">
        <f t="shared" si="1082"/>
        <v>0.521492495691818+0.876638769267067i</v>
      </c>
      <c r="AI2107">
        <f t="shared" si="1083"/>
        <v>0.17221195689041424</v>
      </c>
      <c r="AJ2107">
        <f t="shared" si="1084"/>
        <v>59.252547206181248</v>
      </c>
      <c r="AK2107"/>
      <c r="AL2107"/>
      <c r="AM2107"/>
      <c r="AN2107"/>
    </row>
    <row r="2108" spans="1:40" x14ac:dyDescent="0.25">
      <c r="A2108"/>
      <c r="B2108">
        <f t="shared" si="1085"/>
        <v>197400</v>
      </c>
      <c r="C2108" s="237" t="str">
        <f t="shared" si="1053"/>
        <v>-1.96131988030029E-06+0.0124063955409379i</v>
      </c>
      <c r="D2108" s="208" t="str">
        <f t="shared" si="1054"/>
        <v>-5.95702099379171+0.0951156991471906i</v>
      </c>
      <c r="E2108" t="str">
        <f t="shared" si="1055"/>
        <v>2870</v>
      </c>
      <c r="F2108" t="str">
        <f t="shared" si="1056"/>
        <v>0.777000777000777</v>
      </c>
      <c r="G2108" t="str">
        <f t="shared" si="1051"/>
        <v>0.777000777000777</v>
      </c>
      <c r="H2108" t="str">
        <f t="shared" si="1057"/>
        <v>8.7289353956252+1.80908840594284i</v>
      </c>
      <c r="I2108" t="str">
        <f t="shared" si="1058"/>
        <v>775.187987273281i</v>
      </c>
      <c r="J2108" t="str">
        <f t="shared" si="1052"/>
        <v>-512.999865258566+167.655177285906i</v>
      </c>
      <c r="K2108" t="str">
        <f t="shared" si="1059"/>
        <v>0.446187738107732-1.36526800564562i</v>
      </c>
      <c r="L2108" t="str">
        <f t="shared" si="1060"/>
        <v>0.0369983347476054-0.095062636580668i</v>
      </c>
      <c r="M2108" t="str">
        <f t="shared" si="1061"/>
        <v>0.483186072855337-1.46033064222629i</v>
      </c>
      <c r="N2108" t="str">
        <f t="shared" si="1062"/>
        <v>-0.875451178573824i</v>
      </c>
      <c r="O2108" t="str">
        <f t="shared" si="1063"/>
        <v>0.640650493751053-0.767832628153123i</v>
      </c>
      <c r="P2108" t="str">
        <f t="shared" si="1064"/>
        <v>0.359349506248947+0.767832628153123i</v>
      </c>
      <c r="Q2108" t="str">
        <f t="shared" si="1065"/>
        <v>-0.359349506248947+0.107618550420701i</v>
      </c>
      <c r="R2108" t="str">
        <f t="shared" si="1066"/>
        <v>-0.330451075963289-2.23569332909194i</v>
      </c>
      <c r="S2108" t="str">
        <f t="shared" si="1067"/>
        <v>0.0908049121765286i</v>
      </c>
      <c r="T2108" t="str">
        <f t="shared" si="1068"/>
        <v>0.203011936401844-0.0300065809314858i</v>
      </c>
      <c r="U2108" t="str">
        <f t="shared" si="1069"/>
        <v>0.0001-806.256044031892i</v>
      </c>
      <c r="V2108" t="str">
        <f t="shared" si="1070"/>
        <v>0.00002-0.0129321092171552i</v>
      </c>
      <c r="W2108" t="str">
        <f t="shared" si="1071"/>
        <v>0.0000199993584529566-0.0129319017937595i</v>
      </c>
      <c r="X2108" t="str">
        <f t="shared" si="1072"/>
        <v>0.000613227176221243-0.0129027880476142i</v>
      </c>
      <c r="Y2108" t="str">
        <f t="shared" si="1073"/>
        <v>0.009+1.24030077963725i</v>
      </c>
      <c r="Z2108" t="str">
        <f t="shared" si="1074"/>
        <v>-0.126093026651603-0.00698297299158335i</v>
      </c>
      <c r="AA2108" t="str">
        <f t="shared" si="1075"/>
        <v>0.0765690034367867-9.77618018523454i</v>
      </c>
      <c r="AB2108" t="str">
        <f t="shared" si="1076"/>
        <v>1.38211949695072-0.204286906855294i</v>
      </c>
      <c r="AC2108" t="str">
        <f t="shared" si="1077"/>
        <v>1.369494462062-2.1170600408747i</v>
      </c>
      <c r="AD2108" t="str">
        <f t="shared" si="1078"/>
        <v>0.36575822211618+0.416244990834024i</v>
      </c>
      <c r="AE2108" t="str">
        <f t="shared" si="1079"/>
        <v>-0.0432129337204627-0.0550396705093178i</v>
      </c>
      <c r="AF2108" t="str">
        <f t="shared" si="1080"/>
        <v>-14.6859563894169-1.71397270679565i</v>
      </c>
      <c r="AG2108" t="str">
        <f t="shared" si="1081"/>
        <v>1.01483219622246-0.0128287254866085i</v>
      </c>
      <c r="AH2108" t="str">
        <f t="shared" si="1082"/>
        <v>0.521315652441328+0.876069766481187i</v>
      </c>
      <c r="AI2108">
        <f t="shared" si="1083"/>
        <v>0.16727657647819216</v>
      </c>
      <c r="AJ2108">
        <f t="shared" si="1084"/>
        <v>59.244739430018491</v>
      </c>
      <c r="AK2108"/>
      <c r="AL2108"/>
      <c r="AM2108"/>
      <c r="AN2108"/>
    </row>
    <row r="2109" spans="1:40" x14ac:dyDescent="0.25">
      <c r="A2109"/>
      <c r="B2109">
        <f t="shared" si="1085"/>
        <v>197500</v>
      </c>
      <c r="C2109" s="237" t="str">
        <f t="shared" si="1053"/>
        <v>-1.95933423645759E-06+0.0124001138219905i</v>
      </c>
      <c r="D2109" s="208" t="str">
        <f t="shared" si="1054"/>
        <v>-5.95702097856844+0.0950675393019272i</v>
      </c>
      <c r="E2109" t="str">
        <f t="shared" si="1055"/>
        <v>2870</v>
      </c>
      <c r="F2109" t="str">
        <f t="shared" si="1056"/>
        <v>0.777000777000777</v>
      </c>
      <c r="G2109" t="str">
        <f t="shared" si="1051"/>
        <v>0.777000777000777</v>
      </c>
      <c r="H2109" t="str">
        <f t="shared" si="1057"/>
        <v>8.72932598894579+1.80825984480212i</v>
      </c>
      <c r="I2109" t="str">
        <f t="shared" si="1058"/>
        <v>775.58068635498i</v>
      </c>
      <c r="J2109" t="str">
        <f t="shared" si="1052"/>
        <v>-513.520767039444+167.740108986659i</v>
      </c>
      <c r="K2109" t="str">
        <f t="shared" si="1059"/>
        <v>0.445777978219018-1.36470788463914i</v>
      </c>
      <c r="L2109" t="str">
        <f t="shared" si="1060"/>
        <v>0.0369658007105418-0.0950271594212327i</v>
      </c>
      <c r="M2109" t="str">
        <f t="shared" si="1061"/>
        <v>0.48274377892956-1.45973504406037i</v>
      </c>
      <c r="N2109" t="str">
        <f t="shared" si="1062"/>
        <v>-0.875894669545746i</v>
      </c>
      <c r="O2109" t="str">
        <f t="shared" si="1063"/>
        <v>0.640309903920756-0.768116675343657i</v>
      </c>
      <c r="P2109" t="str">
        <f t="shared" si="1064"/>
        <v>0.359690096079244+0.768116675343657i</v>
      </c>
      <c r="Q2109" t="str">
        <f t="shared" si="1065"/>
        <v>-0.359690096079244+0.107777994202089i</v>
      </c>
      <c r="R2109" t="str">
        <f t="shared" si="1066"/>
        <v>-0.330448110156275-2.234511649348i</v>
      </c>
      <c r="S2109" t="str">
        <f t="shared" si="1067"/>
        <v>0.090850912638624i</v>
      </c>
      <c r="T2109" t="str">
        <f t="shared" si="1068"/>
        <v>0.203007422644903-0.0300215123874061i</v>
      </c>
      <c r="U2109" t="str">
        <f t="shared" si="1069"/>
        <v>0.0001-805.84781312352i</v>
      </c>
      <c r="V2109" t="str">
        <f t="shared" si="1070"/>
        <v>0.00002-0.0129255613137541i</v>
      </c>
      <c r="W2109" t="str">
        <f t="shared" si="1071"/>
        <v>0.0000199993584529566-0.0129253539953834i</v>
      </c>
      <c r="X2109" t="str">
        <f t="shared" si="1072"/>
        <v>0.000612627855439032-0.0128962825312908i</v>
      </c>
      <c r="Y2109" t="str">
        <f t="shared" si="1073"/>
        <v>0.009+1.24092909816797i</v>
      </c>
      <c r="Z2109" t="str">
        <f t="shared" si="1074"/>
        <v>-0.125964359382954-0.00697243808637662i</v>
      </c>
      <c r="AA2109" t="str">
        <f t="shared" si="1075"/>
        <v>0.0764850969426901-9.77112714288952i</v>
      </c>
      <c r="AB2109" t="str">
        <f t="shared" si="1076"/>
        <v>1.38208876697699-0.2043885612541i</v>
      </c>
      <c r="AC2109" t="str">
        <f t="shared" si="1077"/>
        <v>1.36884160871888-2.11615071358828i</v>
      </c>
      <c r="AD2109" t="str">
        <f t="shared" si="1078"/>
        <v>0.365938766304784+0.416405387271102i</v>
      </c>
      <c r="AE2109" t="str">
        <f t="shared" si="1079"/>
        <v>-0.0431918814893894-0.0550037232426806i</v>
      </c>
      <c r="AF2109" t="str">
        <f t="shared" si="1080"/>
        <v>-14.6863469675142-1.71319230550019i</v>
      </c>
      <c r="AG2109" t="str">
        <f t="shared" si="1081"/>
        <v>1.01483019461537-0.0128285031685011i</v>
      </c>
      <c r="AH2109" t="str">
        <f t="shared" si="1082"/>
        <v>0.521139037221513+0.875501341583358i</v>
      </c>
      <c r="AI2109">
        <f t="shared" si="1083"/>
        <v>0.16234377936359343</v>
      </c>
      <c r="AJ2109">
        <f t="shared" si="1084"/>
        <v>59.236928376760211</v>
      </c>
      <c r="AK2109"/>
      <c r="AL2109"/>
      <c r="AM2109"/>
      <c r="AN2109"/>
    </row>
    <row r="2110" spans="1:40" x14ac:dyDescent="0.25">
      <c r="A2110"/>
      <c r="B2110">
        <f t="shared" si="1085"/>
        <v>197600</v>
      </c>
      <c r="C2110" s="237" t="str">
        <f t="shared" si="1053"/>
        <v>-1.95735160649338E-06+0.0123938384610576i</v>
      </c>
      <c r="D2110" s="208" t="str">
        <f t="shared" si="1054"/>
        <v>-5.95702096336827+0.0950194282014416i</v>
      </c>
      <c r="E2110" t="str">
        <f t="shared" si="1055"/>
        <v>2870</v>
      </c>
      <c r="F2110" t="str">
        <f t="shared" si="1056"/>
        <v>0.777000777000777</v>
      </c>
      <c r="G2110" t="str">
        <f t="shared" si="1051"/>
        <v>0.777000777000777</v>
      </c>
      <c r="H2110" t="str">
        <f t="shared" si="1057"/>
        <v>8.72971602710215+1.8074319980773i</v>
      </c>
      <c r="I2110" t="str">
        <f t="shared" si="1058"/>
        <v>775.973385436679i</v>
      </c>
      <c r="J2110" t="str">
        <f t="shared" si="1052"/>
        <v>-514.041932634848+167.825040687412i</v>
      </c>
      <c r="K2110" t="str">
        <f t="shared" si="1059"/>
        <v>0.445368763293908-1.36414815620518i</v>
      </c>
      <c r="L2110" t="str">
        <f t="shared" si="1060"/>
        <v>0.0369333074063404-0.094991702332688i</v>
      </c>
      <c r="M2110" t="str">
        <f t="shared" si="1061"/>
        <v>0.482302070700248-1.45913985853787i</v>
      </c>
      <c r="N2110" t="str">
        <f t="shared" si="1062"/>
        <v>-0.876338160517668i</v>
      </c>
      <c r="O2110" t="str">
        <f t="shared" si="1063"/>
        <v>0.639969188151592-0.768400571457747i</v>
      </c>
      <c r="P2110" t="str">
        <f t="shared" si="1064"/>
        <v>0.360030811848408+0.768400571457747i</v>
      </c>
      <c r="Q2110" t="str">
        <f t="shared" si="1065"/>
        <v>-0.360030811848408+0.107937589059921i</v>
      </c>
      <c r="R2110" t="str">
        <f t="shared" si="1066"/>
        <v>-0.330445142755245-2.23333114006327i</v>
      </c>
      <c r="S2110" t="str">
        <f t="shared" si="1067"/>
        <v>0.0908969131007196i</v>
      </c>
      <c r="T2110" t="str">
        <f t="shared" si="1068"/>
        <v>0.203002906563462-0.0300364434255784i</v>
      </c>
      <c r="U2110" t="str">
        <f t="shared" si="1069"/>
        <v>0.0001-805.439995404326i</v>
      </c>
      <c r="V2110" t="str">
        <f t="shared" si="1070"/>
        <v>0.00002-0.0129190200377856i</v>
      </c>
      <c r="W2110" t="str">
        <f t="shared" si="1071"/>
        <v>0.0000199993584529565-0.0129188128243336i</v>
      </c>
      <c r="X2110" t="str">
        <f t="shared" si="1072"/>
        <v>0.000612029441772571-0.0128897835578341i</v>
      </c>
      <c r="Y2110" t="str">
        <f t="shared" si="1073"/>
        <v>0.009+1.24155741669869i</v>
      </c>
      <c r="Z2110" t="str">
        <f t="shared" si="1074"/>
        <v>-0.125835889461282-0.0069619247263297i</v>
      </c>
      <c r="AA2110" t="str">
        <f t="shared" si="1075"/>
        <v>0.0764013309465671-9.76607937289246i</v>
      </c>
      <c r="AB2110" t="str">
        <f t="shared" si="1076"/>
        <v>1.3820580211779-0.204490212808848i</v>
      </c>
      <c r="AC2110" t="str">
        <f t="shared" si="1077"/>
        <v>1.36818962525171-2.11524199858829i</v>
      </c>
      <c r="AD2110" t="str">
        <f t="shared" si="1078"/>
        <v>0.366119381892638+0.41656570825319i</v>
      </c>
      <c r="AE2110" t="str">
        <f t="shared" si="1079"/>
        <v>-0.043170858965046-0.054967811994696i</v>
      </c>
      <c r="AF2110" t="str">
        <f t="shared" si="1080"/>
        <v>-14.6867369904704-1.71241256987586i</v>
      </c>
      <c r="AG2110" t="str">
        <f t="shared" si="1081"/>
        <v>1.01482819251957-0.0128282836637097i</v>
      </c>
      <c r="AH2110" t="str">
        <f t="shared" si="1082"/>
        <v>0.52096264956778+0.874933493613539i</v>
      </c>
      <c r="AI2110">
        <f t="shared" si="1083"/>
        <v>0.1574135624080486</v>
      </c>
      <c r="AJ2110">
        <f t="shared" si="1084"/>
        <v>59.22911405004529</v>
      </c>
      <c r="AK2110"/>
      <c r="AL2110"/>
      <c r="AM2110"/>
      <c r="AN2110"/>
    </row>
    <row r="2111" spans="1:40" x14ac:dyDescent="0.25">
      <c r="A2111"/>
      <c r="B2111">
        <f t="shared" si="1085"/>
        <v>197700</v>
      </c>
      <c r="C2111" s="237" t="str">
        <f t="shared" si="1053"/>
        <v>-1.95537198431132E-06+0.0123875694484915i</v>
      </c>
      <c r="D2111" s="208" t="str">
        <f t="shared" si="1054"/>
        <v>-5.95702094819117+0.0949713657717682i</v>
      </c>
      <c r="E2111" t="str">
        <f t="shared" si="1055"/>
        <v>2870</v>
      </c>
      <c r="F2111" t="str">
        <f t="shared" si="1056"/>
        <v>0.777000777000777</v>
      </c>
      <c r="G2111" t="str">
        <f t="shared" si="1051"/>
        <v>0.777000777000777</v>
      </c>
      <c r="H2111" t="str">
        <f t="shared" si="1057"/>
        <v>8.7301055111275+1.80660486491534i</v>
      </c>
      <c r="I2111" t="str">
        <f t="shared" si="1058"/>
        <v>776.366084518378i</v>
      </c>
      <c r="J2111" t="str">
        <f t="shared" si="1052"/>
        <v>-514.563362044778+167.909972388165i</v>
      </c>
      <c r="K2111" t="str">
        <f t="shared" si="1059"/>
        <v>0.444960092402939-1.36358882004527i</v>
      </c>
      <c r="L2111" t="str">
        <f t="shared" si="1060"/>
        <v>0.036900854771018-0.0949562653094416i</v>
      </c>
      <c r="M2111" t="str">
        <f t="shared" si="1061"/>
        <v>0.481860947173957-1.45854508535471i</v>
      </c>
      <c r="N2111" t="str">
        <f t="shared" si="1062"/>
        <v>-0.87678165148959i</v>
      </c>
      <c r="O2111" t="str">
        <f t="shared" si="1063"/>
        <v>0.639628346510575-0.768684316439556i</v>
      </c>
      <c r="P2111" t="str">
        <f t="shared" si="1064"/>
        <v>0.360371653489425+0.768684316439556i</v>
      </c>
      <c r="Q2111" t="str">
        <f t="shared" si="1065"/>
        <v>-0.360371653489425+0.108097335050034i</v>
      </c>
      <c r="R2111" t="str">
        <f t="shared" si="1066"/>
        <v>-0.330442173760059-2.23215179946101i</v>
      </c>
      <c r="S2111" t="str">
        <f t="shared" si="1067"/>
        <v>0.0909429135628152i</v>
      </c>
      <c r="T2111" t="str">
        <f t="shared" si="1068"/>
        <v>0.202998388157465-0.0300513740457698i</v>
      </c>
      <c r="U2111" t="str">
        <f t="shared" si="1069"/>
        <v>0.0001-805.032590247324i</v>
      </c>
      <c r="V2111" t="str">
        <f t="shared" si="1070"/>
        <v>0.00002-0.0129124853791929i</v>
      </c>
      <c r="W2111" t="str">
        <f t="shared" si="1071"/>
        <v>0.0000199993584529565-0.0129122782705535i</v>
      </c>
      <c r="X2111" t="str">
        <f t="shared" si="1072"/>
        <v>0.000611431933393421-0.0128832911173994i</v>
      </c>
      <c r="Y2111" t="str">
        <f t="shared" si="1073"/>
        <v>0.009+1.2421857352294i</v>
      </c>
      <c r="Z2111" t="str">
        <f t="shared" si="1074"/>
        <v>-0.125707616482195-0.00695143285607122i</v>
      </c>
      <c r="AA2111" t="str">
        <f t="shared" si="1075"/>
        <v>0.0763177051303379-9.76103686691978i</v>
      </c>
      <c r="AB2111" t="str">
        <f t="shared" si="1076"/>
        <v>1.38202725955307-0.204591861517952i</v>
      </c>
      <c r="AC2111" t="str">
        <f t="shared" si="1077"/>
        <v>1.36753851018789-2.11433389542249i</v>
      </c>
      <c r="AD2111" t="str">
        <f t="shared" si="1078"/>
        <v>0.366300068850307+0.416725953749957i</v>
      </c>
      <c r="AE2111" t="str">
        <f t="shared" si="1079"/>
        <v>-0.0431498660855612-0.054931936705964i</v>
      </c>
      <c r="AF2111" t="str">
        <f t="shared" si="1080"/>
        <v>-14.6871264593187-1.71163349914357i</v>
      </c>
      <c r="AG2111" t="str">
        <f t="shared" si="1081"/>
        <v>1.01482618993453-0.0128280669667596i</v>
      </c>
      <c r="AH2111" t="str">
        <f t="shared" si="1082"/>
        <v>0.520786489016708+0.874366221613895i</v>
      </c>
      <c r="AI2111">
        <f t="shared" si="1083"/>
        <v>0.1524859224788721</v>
      </c>
      <c r="AJ2111">
        <f t="shared" si="1084"/>
        <v>59.221296453507037</v>
      </c>
      <c r="AK2111"/>
      <c r="AL2111"/>
      <c r="AM2111"/>
      <c r="AN2111"/>
    </row>
    <row r="2112" spans="1:40" x14ac:dyDescent="0.25">
      <c r="A2112"/>
      <c r="B2112">
        <f t="shared" si="1085"/>
        <v>197800</v>
      </c>
      <c r="C2112" s="237" t="str">
        <f t="shared" si="1053"/>
        <v>-1.95339536383046E-06+0.0123813067746636i</v>
      </c>
      <c r="D2112" s="208" t="str">
        <f t="shared" si="1054"/>
        <v>-5.95702093303708+0.0949233519390876i</v>
      </c>
      <c r="E2112" t="str">
        <f t="shared" si="1055"/>
        <v>2870</v>
      </c>
      <c r="F2112" t="str">
        <f t="shared" si="1056"/>
        <v>0.777000777000777</v>
      </c>
      <c r="G2112" t="str">
        <f t="shared" si="1051"/>
        <v>0.777000777000777</v>
      </c>
      <c r="H2112" t="str">
        <f t="shared" si="1057"/>
        <v>8.73049444205261+1.80577844446436i</v>
      </c>
      <c r="I2112" t="str">
        <f t="shared" si="1058"/>
        <v>776.758783600076i</v>
      </c>
      <c r="J2112" t="str">
        <f t="shared" si="1052"/>
        <v>-515.085055269233+167.994904088917i</v>
      </c>
      <c r="K2112" t="str">
        <f t="shared" si="1059"/>
        <v>0.444551964618539-1.36302987586093i</v>
      </c>
      <c r="L2112" t="str">
        <f t="shared" si="1060"/>
        <v>0.0368684427407076-0.0949208483458676i</v>
      </c>
      <c r="M2112" t="str">
        <f t="shared" si="1061"/>
        <v>0.481420407359247-1.4579507242068i</v>
      </c>
      <c r="N2112" t="str">
        <f t="shared" si="1062"/>
        <v>-0.877225142461512i</v>
      </c>
      <c r="O2112" t="str">
        <f t="shared" si="1063"/>
        <v>0.639287379064744-0.768967910233275i</v>
      </c>
      <c r="P2112" t="str">
        <f t="shared" si="1064"/>
        <v>0.360712620935256+0.768967910233275i</v>
      </c>
      <c r="Q2112" t="str">
        <f t="shared" si="1065"/>
        <v>-0.360712620935256+0.108257232228237i</v>
      </c>
      <c r="R2112" t="str">
        <f t="shared" si="1066"/>
        <v>-0.330439203170566-2.23097362576805i</v>
      </c>
      <c r="S2112" t="str">
        <f t="shared" si="1067"/>
        <v>0.0909889140249106i</v>
      </c>
      <c r="T2112" t="str">
        <f t="shared" si="1068"/>
        <v>0.202993867426852-0.0300663042477466i</v>
      </c>
      <c r="U2112" t="str">
        <f t="shared" si="1069"/>
        <v>0.0001-804.625597026773i</v>
      </c>
      <c r="V2112" t="str">
        <f t="shared" si="1070"/>
        <v>0.00002-0.0129059573279396i</v>
      </c>
      <c r="W2112" t="str">
        <f t="shared" si="1071"/>
        <v>0.0000199993584529566-0.0129057503240068i</v>
      </c>
      <c r="X2112" t="str">
        <f t="shared" si="1072"/>
        <v>0.000610835328477751-0.012876805200162i</v>
      </c>
      <c r="Y2112" t="str">
        <f t="shared" si="1073"/>
        <v>0.009+1.24281405376012i</v>
      </c>
      <c r="Z2112" t="str">
        <f t="shared" si="1074"/>
        <v>-0.12557954004234-0.00694096242040086i</v>
      </c>
      <c r="AA2112" t="str">
        <f t="shared" si="1075"/>
        <v>0.0762342191768244-9.7559996166651i</v>
      </c>
      <c r="AB2112" t="str">
        <f t="shared" si="1076"/>
        <v>1.3819964821021-0.204693507379823i</v>
      </c>
      <c r="AC2112" t="str">
        <f t="shared" si="1077"/>
        <v>1.3668882620578-2.11342640363859i</v>
      </c>
      <c r="AD2112" t="str">
        <f t="shared" si="1078"/>
        <v>0.366480827148338+0.416886123731077i</v>
      </c>
      <c r="AE2112" t="str">
        <f t="shared" si="1079"/>
        <v>-0.0431289027892204-0.0548960973172165i</v>
      </c>
      <c r="AF2112" t="str">
        <f t="shared" si="1080"/>
        <v>-14.6875153750897-1.71085509252527i</v>
      </c>
      <c r="AG2112" t="str">
        <f t="shared" si="1081"/>
        <v>1.01482418685971-0.0128278530721865i</v>
      </c>
      <c r="AH2112" t="str">
        <f t="shared" si="1082"/>
        <v>0.520610555105989+0.87379952462871i</v>
      </c>
      <c r="AI2112">
        <f t="shared" si="1083"/>
        <v>0.14756085644840167</v>
      </c>
      <c r="AJ2112">
        <f t="shared" si="1084"/>
        <v>59.213475590773484</v>
      </c>
      <c r="AK2112"/>
      <c r="AL2112"/>
      <c r="AM2112"/>
      <c r="AN2112"/>
    </row>
    <row r="2113" spans="1:40" x14ac:dyDescent="0.25">
      <c r="A2113"/>
      <c r="B2113">
        <f t="shared" si="1085"/>
        <v>197900</v>
      </c>
      <c r="C2113" s="237" t="str">
        <f t="shared" si="1053"/>
        <v>-1.95142173898521E-06+0.0123750504299648i</v>
      </c>
      <c r="D2113" s="208" t="str">
        <f t="shared" si="1054"/>
        <v>-5.95702091790596+0.0948753866297302i</v>
      </c>
      <c r="E2113" t="str">
        <f t="shared" si="1055"/>
        <v>2870</v>
      </c>
      <c r="F2113" t="str">
        <f t="shared" si="1056"/>
        <v>0.777000777000777</v>
      </c>
      <c r="G2113" t="str">
        <f t="shared" si="1051"/>
        <v>0.777000777000777</v>
      </c>
      <c r="H2113" t="str">
        <f t="shared" si="1057"/>
        <v>8.73088282090597+1.80495273587374i</v>
      </c>
      <c r="I2113" t="str">
        <f t="shared" si="1058"/>
        <v>777.151482681775i</v>
      </c>
      <c r="J2113" t="str">
        <f t="shared" si="1052"/>
        <v>-515.607012308214+168.07983578967i</v>
      </c>
      <c r="K2113" t="str">
        <f t="shared" si="1059"/>
        <v>0.444144379015028-1.36247132335371i</v>
      </c>
      <c r="L2113" t="str">
        <f t="shared" si="1060"/>
        <v>0.036836071251658-0.094885451436306i</v>
      </c>
      <c r="M2113" t="str">
        <f t="shared" si="1061"/>
        <v>0.480980450266686-1.45735677479002i</v>
      </c>
      <c r="N2113" t="str">
        <f t="shared" si="1062"/>
        <v>-0.877668633433434i</v>
      </c>
      <c r="O2113" t="str">
        <f t="shared" si="1063"/>
        <v>0.638946285881161-0.769251352783126i</v>
      </c>
      <c r="P2113" t="str">
        <f t="shared" si="1064"/>
        <v>0.361053714118839+0.769251352783126i</v>
      </c>
      <c r="Q2113" t="str">
        <f t="shared" si="1065"/>
        <v>-0.361053714118839+0.108417280650308i</v>
      </c>
      <c r="R2113" t="str">
        <f t="shared" si="1066"/>
        <v>-0.330436230986628-2.22979661721482i</v>
      </c>
      <c r="S2113" t="str">
        <f t="shared" si="1067"/>
        <v>0.0910349144870062i</v>
      </c>
      <c r="T2113" t="str">
        <f t="shared" si="1068"/>
        <v>0.202989344371567-0.0300812340312763i</v>
      </c>
      <c r="U2113" t="str">
        <f t="shared" si="1069"/>
        <v>0.0001-804.219015118218i</v>
      </c>
      <c r="V2113" t="str">
        <f t="shared" si="1070"/>
        <v>0.00002-0.0128994358740093i</v>
      </c>
      <c r="W2113" t="str">
        <f t="shared" si="1071"/>
        <v>0.0000199993584529566-0.0128992289746773i</v>
      </c>
      <c r="X2113" t="str">
        <f t="shared" si="1072"/>
        <v>0.000610239625206294-0.0128703257963165i</v>
      </c>
      <c r="Y2113" t="str">
        <f t="shared" si="1073"/>
        <v>0.009+1.24344237229084i</v>
      </c>
      <c r="Z2113" t="str">
        <f t="shared" si="1074"/>
        <v>-0.125451659739395-0.00693051336428918i</v>
      </c>
      <c r="AA2113" t="str">
        <f t="shared" si="1075"/>
        <v>0.0761508727697617-9.75096761384011i</v>
      </c>
      <c r="AB2113" t="str">
        <f t="shared" si="1076"/>
        <v>1.38196568882459-0.204795150392876i</v>
      </c>
      <c r="AC2113" t="str">
        <f t="shared" si="1077"/>
        <v>1.36623887939476-2.11251952278427i</v>
      </c>
      <c r="AD2113" t="str">
        <f t="shared" si="1078"/>
        <v>0.366661656757261+0.417046218166237i</v>
      </c>
      <c r="AE2113" t="str">
        <f t="shared" si="1079"/>
        <v>-0.0431079690144674-0.0548602937693209i</v>
      </c>
      <c r="AF2113" t="str">
        <f t="shared" si="1080"/>
        <v>-14.6879037388119-1.71007734924401i</v>
      </c>
      <c r="AG2113" t="str">
        <f t="shared" si="1081"/>
        <v>1.01482218329459-0.0128276419745375i</v>
      </c>
      <c r="AH2113" t="str">
        <f t="shared" si="1082"/>
        <v>0.520434847374447+0.873233401704452i</v>
      </c>
      <c r="AI2113">
        <f t="shared" si="1083"/>
        <v>0.14263836119461504</v>
      </c>
      <c r="AJ2113">
        <f t="shared" si="1084"/>
        <v>59.205651465468421</v>
      </c>
      <c r="AK2113"/>
      <c r="AL2113"/>
      <c r="AM2113"/>
      <c r="AN2113"/>
    </row>
    <row r="2114" spans="1:40" x14ac:dyDescent="0.25">
      <c r="A2114"/>
      <c r="B2114">
        <f t="shared" si="1085"/>
        <v>198000</v>
      </c>
      <c r="C2114" s="237" t="str">
        <f t="shared" si="1053"/>
        <v>-1.94945110372536E-06+0.0123688004048057i</v>
      </c>
      <c r="D2114" s="208" t="str">
        <f t="shared" si="1054"/>
        <v>-5.95702090279776+0.0948274697701771i</v>
      </c>
      <c r="E2114" t="str">
        <f t="shared" si="1055"/>
        <v>2870</v>
      </c>
      <c r="F2114" t="str">
        <f t="shared" si="1056"/>
        <v>0.777000777000777</v>
      </c>
      <c r="G2114" t="str">
        <f t="shared" si="1051"/>
        <v>0.777000777000777</v>
      </c>
      <c r="H2114" t="str">
        <f t="shared" si="1057"/>
        <v>8.73127064871372+1.80412773829399i</v>
      </c>
      <c r="I2114" t="str">
        <f t="shared" si="1058"/>
        <v>777.544181763474i</v>
      </c>
      <c r="J2114" t="str">
        <f t="shared" si="1052"/>
        <v>-516.12923316172+168.164767490423i</v>
      </c>
      <c r="K2114" t="str">
        <f t="shared" si="1059"/>
        <v>0.44373733466861-1.36191316222513i</v>
      </c>
      <c r="L2114" t="str">
        <f t="shared" si="1060"/>
        <v>0.0368037402402344-0.0948500745750644i</v>
      </c>
      <c r="M2114" t="str">
        <f t="shared" si="1061"/>
        <v>0.480541074908844-1.45676323680019i</v>
      </c>
      <c r="N2114" t="str">
        <f t="shared" si="1062"/>
        <v>-0.878112124405356i</v>
      </c>
      <c r="O2114" t="str">
        <f t="shared" si="1063"/>
        <v>0.638605067026914-0.76953464403336i</v>
      </c>
      <c r="P2114" t="str">
        <f t="shared" si="1064"/>
        <v>0.361394932973086+0.76953464403336i</v>
      </c>
      <c r="Q2114" t="str">
        <f t="shared" si="1065"/>
        <v>-0.361394932973086+0.108577480371996i</v>
      </c>
      <c r="R2114" t="str">
        <f t="shared" si="1066"/>
        <v>-0.3304332572081-2.22862077203531i</v>
      </c>
      <c r="S2114" t="str">
        <f t="shared" si="1067"/>
        <v>0.0910809149491016i</v>
      </c>
      <c r="T2114" t="str">
        <f t="shared" si="1068"/>
        <v>0.202984818991549-0.0300961633961256i</v>
      </c>
      <c r="U2114" t="str">
        <f t="shared" si="1069"/>
        <v>0.0001-803.81284389846i</v>
      </c>
      <c r="V2114" t="str">
        <f t="shared" si="1070"/>
        <v>0.00002-0.0128929210074063i</v>
      </c>
      <c r="W2114" t="str">
        <f t="shared" si="1071"/>
        <v>0.0000199993584529565-0.0128927142125694i</v>
      </c>
      <c r="X2114" t="str">
        <f t="shared" si="1072"/>
        <v>0.000609644821764392-0.0128638528960775i</v>
      </c>
      <c r="Y2114" t="str">
        <f t="shared" si="1073"/>
        <v>0.009+1.24407069082156i</v>
      </c>
      <c r="Z2114" t="str">
        <f t="shared" si="1074"/>
        <v>-0.125323975172075-0.00692008563287694i</v>
      </c>
      <c r="AA2114" t="str">
        <f t="shared" si="1075"/>
        <v>0.0760676655937831-9.74594085017378i</v>
      </c>
      <c r="AB2114" t="str">
        <f t="shared" si="1076"/>
        <v>1.38193487972013-0.204896790555524i</v>
      </c>
      <c r="AC2114" t="str">
        <f t="shared" si="1077"/>
        <v>1.3655903607351-2.1116132524071i</v>
      </c>
      <c r="AD2114" t="str">
        <f t="shared" si="1078"/>
        <v>0.366842557647605+0.417206237025125i</v>
      </c>
      <c r="AE2114" t="str">
        <f t="shared" si="1079"/>
        <v>-0.0430870646999047-0.0548245260032766i</v>
      </c>
      <c r="AF2114" t="str">
        <f t="shared" si="1080"/>
        <v>-14.6882915515115-1.70930026852381i</v>
      </c>
      <c r="AG2114" t="str">
        <f t="shared" si="1081"/>
        <v>1.01482017923864-0.0128274336683708i</v>
      </c>
      <c r="AH2114" t="str">
        <f t="shared" si="1082"/>
        <v>0.520259365362066+0.872667851889726i</v>
      </c>
      <c r="AI2114">
        <f t="shared" si="1083"/>
        <v>0.13771843360095087</v>
      </c>
      <c r="AJ2114">
        <f t="shared" si="1084"/>
        <v>59.197824081208708</v>
      </c>
      <c r="AK2114"/>
      <c r="AL2114"/>
      <c r="AM2114"/>
      <c r="AN2114"/>
    </row>
    <row r="2115" spans="1:40" x14ac:dyDescent="0.25">
      <c r="A2115"/>
      <c r="B2115">
        <f t="shared" si="1085"/>
        <v>198100</v>
      </c>
      <c r="C2115" s="237" t="str">
        <f t="shared" si="1053"/>
        <v>-0.0000019474834520159+0.0123625566896161i</v>
      </c>
      <c r="D2115" s="208" t="str">
        <f t="shared" si="1054"/>
        <v>-5.95702088771242+0.0947796012870568i</v>
      </c>
      <c r="E2115" t="str">
        <f t="shared" si="1055"/>
        <v>2870</v>
      </c>
      <c r="F2115" t="str">
        <f t="shared" si="1056"/>
        <v>0.777000777000777</v>
      </c>
      <c r="G2115" t="str">
        <f t="shared" si="1051"/>
        <v>0.777000777000777</v>
      </c>
      <c r="H2115" t="str">
        <f t="shared" si="1057"/>
        <v>8.73165792649959+1.80330345087684i</v>
      </c>
      <c r="I2115" t="str">
        <f t="shared" si="1058"/>
        <v>777.936880845173i</v>
      </c>
      <c r="J2115" t="str">
        <f t="shared" si="1052"/>
        <v>-516.651717829753+168.249699191176i</v>
      </c>
      <c r="K2115" t="str">
        <f t="shared" si="1059"/>
        <v>0.443330830657363-1.36135539217672i</v>
      </c>
      <c r="L2115" t="str">
        <f t="shared" si="1060"/>
        <v>0.036771449642917-0.094814717756416i</v>
      </c>
      <c r="M2115" t="str">
        <f t="shared" si="1061"/>
        <v>0.48010228030028-1.45617010993314i</v>
      </c>
      <c r="N2115" t="str">
        <f t="shared" si="1062"/>
        <v>-0.878555615377278i</v>
      </c>
      <c r="O2115" t="str">
        <f t="shared" si="1063"/>
        <v>0.638263722569116-0.769817783928258i</v>
      </c>
      <c r="P2115" t="str">
        <f t="shared" si="1064"/>
        <v>0.361736277430884+0.769817783928258i</v>
      </c>
      <c r="Q2115" t="str">
        <f t="shared" si="1065"/>
        <v>-0.361736277430884+0.10873783144902i</v>
      </c>
      <c r="R2115" t="str">
        <f t="shared" si="1066"/>
        <v>-0.330430281834836-2.22744608846708i</v>
      </c>
      <c r="S2115" t="str">
        <f t="shared" si="1067"/>
        <v>0.0911269154111972i</v>
      </c>
      <c r="T2115" t="str">
        <f t="shared" si="1068"/>
        <v>0.202980291286742-0.0301110923420612i</v>
      </c>
      <c r="U2115" t="str">
        <f t="shared" si="1069"/>
        <v>0.0001-803.407082745557i</v>
      </c>
      <c r="V2115" t="str">
        <f t="shared" si="1070"/>
        <v>0.00002-0.0128864127181547i</v>
      </c>
      <c r="W2115" t="str">
        <f t="shared" si="1071"/>
        <v>0.0000199993584529566-0.0128862060277074i</v>
      </c>
      <c r="X2115" t="str">
        <f t="shared" si="1072"/>
        <v>0.000609050916341923-0.0128573864896789i</v>
      </c>
      <c r="Y2115" t="str">
        <f t="shared" si="1073"/>
        <v>0.009+1.24469900935228i</v>
      </c>
      <c r="Z2115" t="str">
        <f t="shared" si="1074"/>
        <v>-0.12519648594012-0.00690967917147427i</v>
      </c>
      <c r="AA2115" t="str">
        <f t="shared" si="1075"/>
        <v>0.0759845973344236-9.74091931741274i</v>
      </c>
      <c r="AB2115" t="str">
        <f t="shared" si="1076"/>
        <v>1.38190405478835-0.204998427866178i</v>
      </c>
      <c r="AC2115" t="str">
        <f t="shared" si="1077"/>
        <v>1.36494270461808-2.11070759205473i</v>
      </c>
      <c r="AD2115" t="str">
        <f t="shared" si="1078"/>
        <v>0.367023529789867+0.417366180277449i</v>
      </c>
      <c r="AE2115" t="str">
        <f t="shared" si="1079"/>
        <v>-0.0430661897842896-0.0547887939602174i</v>
      </c>
      <c r="AF2115" t="str">
        <f t="shared" si="1080"/>
        <v>-14.688678814212-1.70852384958978i</v>
      </c>
      <c r="AG2115" t="str">
        <f t="shared" si="1081"/>
        <v>1.01481817469134-0.0128272281482552i</v>
      </c>
      <c r="AH2115" t="str">
        <f t="shared" si="1082"/>
        <v>0.5200841086099+0.872102874235273i</v>
      </c>
      <c r="AI2115">
        <f t="shared" si="1083"/>
        <v>0.13280107055595258</v>
      </c>
      <c r="AJ2115">
        <f t="shared" si="1084"/>
        <v>59.189993441608593</v>
      </c>
      <c r="AK2115"/>
      <c r="AL2115"/>
      <c r="AM2115"/>
      <c r="AN2115"/>
    </row>
    <row r="2116" spans="1:40" x14ac:dyDescent="0.25">
      <c r="A2116"/>
      <c r="B2116">
        <f t="shared" si="1085"/>
        <v>198200</v>
      </c>
      <c r="C2116" s="237" t="str">
        <f t="shared" si="1053"/>
        <v>-1.94551877783704E-06+0.0123563192748449i</v>
      </c>
      <c r="D2116" s="208" t="str">
        <f t="shared" si="1054"/>
        <v>-5.95702087264992+0.0947317811071443i</v>
      </c>
      <c r="E2116" t="str">
        <f t="shared" si="1055"/>
        <v>2870</v>
      </c>
      <c r="F2116" t="str">
        <f t="shared" si="1056"/>
        <v>0.777000777000777</v>
      </c>
      <c r="G2116" t="str">
        <f t="shared" si="1051"/>
        <v>0.777000777000777</v>
      </c>
      <c r="H2116" t="str">
        <f t="shared" si="1057"/>
        <v>8.7320446552851+1.80247987277523i</v>
      </c>
      <c r="I2116" t="str">
        <f t="shared" si="1058"/>
        <v>778.329579926871i</v>
      </c>
      <c r="J2116" t="str">
        <f t="shared" si="1052"/>
        <v>-517.174466312311+168.334630891928i</v>
      </c>
      <c r="K2116" t="str">
        <f t="shared" si="1059"/>
        <v>0.442924866061248-1.36079801291002i</v>
      </c>
      <c r="L2116" t="str">
        <f t="shared" si="1060"/>
        <v>0.0367391993963015-0.0947793809746012i</v>
      </c>
      <c r="M2116" t="str">
        <f t="shared" si="1061"/>
        <v>0.479664065457549-1.45557739388462i</v>
      </c>
      <c r="N2116" t="str">
        <f t="shared" si="1062"/>
        <v>-0.8789991063492i</v>
      </c>
      <c r="O2116" t="str">
        <f t="shared" si="1063"/>
        <v>0.637922252574903-0.770100772412131i</v>
      </c>
      <c r="P2116" t="str">
        <f t="shared" si="1064"/>
        <v>0.362077747425097+0.770100772412131i</v>
      </c>
      <c r="Q2116" t="str">
        <f t="shared" si="1065"/>
        <v>-0.362077747425097+0.108898333937069i</v>
      </c>
      <c r="R2116" t="str">
        <f t="shared" si="1066"/>
        <v>-0.330427304866696-2.22627256475126i</v>
      </c>
      <c r="S2116" t="str">
        <f t="shared" si="1067"/>
        <v>0.0911729158732926i</v>
      </c>
      <c r="T2116" t="str">
        <f t="shared" si="1068"/>
        <v>0.202975761257086-0.0301260208688501i</v>
      </c>
      <c r="U2116" t="str">
        <f t="shared" si="1069"/>
        <v>0.0001-803.001731038829i</v>
      </c>
      <c r="V2116" t="str">
        <f t="shared" si="1070"/>
        <v>0.00002-0.0128799109962989i</v>
      </c>
      <c r="W2116" t="str">
        <f t="shared" si="1071"/>
        <v>0.0000199993584529565-0.0128797044101359i</v>
      </c>
      <c r="X2116" t="str">
        <f t="shared" si="1072"/>
        <v>0.00060845790713332-0.0128509265673741i</v>
      </c>
      <c r="Y2116" t="str">
        <f t="shared" si="1073"/>
        <v>0.009+1.24532732788299i</v>
      </c>
      <c r="Z2116" t="str">
        <f t="shared" si="1074"/>
        <v>-0.125069191644296-0.00689929392556028i</v>
      </c>
      <c r="AA2116" t="str">
        <f t="shared" si="1075"/>
        <v>0.0759016676781152-9.7359030073211i</v>
      </c>
      <c r="AB2116" t="str">
        <f t="shared" si="1076"/>
        <v>1.38187321402884-0.205100062323251i</v>
      </c>
      <c r="AC2116" t="str">
        <f t="shared" si="1077"/>
        <v>1.36429590958591-2.10980254127463i</v>
      </c>
      <c r="AD2116" t="str">
        <f t="shared" si="1078"/>
        <v>0.367204573154552+0.417526047892925i</v>
      </c>
      <c r="AE2116" t="str">
        <f t="shared" si="1079"/>
        <v>-0.043045344206538-0.0547530975814092i</v>
      </c>
      <c r="AF2116" t="str">
        <f t="shared" si="1080"/>
        <v>-14.689065527935-1.70774809166809i</v>
      </c>
      <c r="AG2116" t="str">
        <f t="shared" si="1081"/>
        <v>1.01481616965217-0.0128270254087709i</v>
      </c>
      <c r="AH2116" t="str">
        <f t="shared" si="1082"/>
        <v>0.519909076660171+0.871538467793992i</v>
      </c>
      <c r="AI2116">
        <f t="shared" si="1083"/>
        <v>0.12788626895390662</v>
      </c>
      <c r="AJ2116">
        <f t="shared" si="1084"/>
        <v>59.182159550275614</v>
      </c>
      <c r="AK2116"/>
      <c r="AL2116"/>
      <c r="AM2116"/>
      <c r="AN2116"/>
    </row>
    <row r="2117" spans="1:40" x14ac:dyDescent="0.25">
      <c r="A2117"/>
      <c r="B2117">
        <f t="shared" si="1085"/>
        <v>198300</v>
      </c>
      <c r="C2117" s="237" t="str">
        <f t="shared" si="1053"/>
        <v>-1.94355707518417E-06+0.0123500881509605i</v>
      </c>
      <c r="D2117" s="208" t="str">
        <f t="shared" si="1054"/>
        <v>-5.9570208576102+0.0946840091573639i</v>
      </c>
      <c r="E2117" t="str">
        <f t="shared" si="1055"/>
        <v>2870</v>
      </c>
      <c r="F2117" t="str">
        <f t="shared" si="1056"/>
        <v>0.777000777000777</v>
      </c>
      <c r="G2117" t="str">
        <f t="shared" ref="G2117:G2180" si="1086">IF($C$11=$C$7,$C$24,F2117)</f>
        <v>0.777000777000777</v>
      </c>
      <c r="H2117" t="str">
        <f t="shared" si="1057"/>
        <v>8.73243083608933+1.80165700314326i</v>
      </c>
      <c r="I2117" t="str">
        <f t="shared" si="1058"/>
        <v>778.72227900857i</v>
      </c>
      <c r="J2117" t="str">
        <f t="shared" ref="J2117:J2180" si="1087">IMSUM(COMPLEX(0,2*PI()*B2117*$C$113*$C$112),COMPLEX(0,2*PI()*B2117*$C$113*$C$111),COMPLEX(0,2*PI()*B2117*$C$28*10^-12*$C$111),COMPLEX(-1*2*PI()*B2117*2*PI()*B2117*$C$113*$C$112*$C$28*10^-12*$C$111,0),COMPLEX(1,0))</f>
        <v>-517.697478609394+168.419562592681i</v>
      </c>
      <c r="K2117" t="str">
        <f t="shared" si="1059"/>
        <v>0.442519439962101-1.36024102412659i</v>
      </c>
      <c r="L2117" t="str">
        <f t="shared" si="1060"/>
        <v>0.0367069894370984-0.0947440642238271i</v>
      </c>
      <c r="M2117" t="str">
        <f t="shared" si="1061"/>
        <v>0.479226429399199-1.45498508835042i</v>
      </c>
      <c r="N2117" t="str">
        <f t="shared" si="1062"/>
        <v>-0.879442597321122i</v>
      </c>
      <c r="O2117" t="str">
        <f t="shared" si="1063"/>
        <v>0.637580657111438-0.77038360942932i</v>
      </c>
      <c r="P2117" t="str">
        <f t="shared" si="1064"/>
        <v>0.362419342888562+0.77038360942932i</v>
      </c>
      <c r="Q2117" t="str">
        <f t="shared" si="1065"/>
        <v>-0.362419342888562+0.109058987891802i</v>
      </c>
      <c r="R2117" t="str">
        <f t="shared" si="1066"/>
        <v>-0.330424326303535-2.22510019913251i</v>
      </c>
      <c r="S2117" t="str">
        <f t="shared" si="1067"/>
        <v>0.0912189163353882i</v>
      </c>
      <c r="T2117" t="str">
        <f t="shared" si="1068"/>
        <v>0.202971228902524-0.0301409489762592i</v>
      </c>
      <c r="U2117" t="str">
        <f t="shared" si="1069"/>
        <v>0.0001-802.596788158828i</v>
      </c>
      <c r="V2117" t="str">
        <f t="shared" si="1070"/>
        <v>0.00002-0.0128734158319034i</v>
      </c>
      <c r="W2117" t="str">
        <f t="shared" si="1071"/>
        <v>0.0000199993584529566-0.0128732093499195i</v>
      </c>
      <c r="X2117" t="str">
        <f t="shared" si="1072"/>
        <v>0.000607865792337549-0.012844473119436i</v>
      </c>
      <c r="Y2117" t="str">
        <f t="shared" si="1073"/>
        <v>0.009+1.24595564641371i</v>
      </c>
      <c r="Z2117" t="str">
        <f t="shared" si="1074"/>
        <v>-0.124942091886391-0.00688892984078228i</v>
      </c>
      <c r="AA2117" t="str">
        <f t="shared" si="1075"/>
        <v>0.0758188763121819-9.73089191168034i</v>
      </c>
      <c r="AB2117" t="str">
        <f t="shared" si="1076"/>
        <v>1.3818423574412-0.205201693925158i</v>
      </c>
      <c r="AC2117" t="str">
        <f t="shared" si="1077"/>
        <v>1.36364997418377-2.10889809961436i</v>
      </c>
      <c r="AD2117" t="str">
        <f t="shared" si="1078"/>
        <v>0.367385687712129+0.417685839841264i</v>
      </c>
      <c r="AE2117" t="str">
        <f t="shared" si="1079"/>
        <v>-0.0430245279057193-0.0547174368082483i</v>
      </c>
      <c r="AF2117" t="str">
        <f t="shared" si="1080"/>
        <v>-14.6894516936995-1.7069729939859i</v>
      </c>
      <c r="AG2117" t="str">
        <f t="shared" si="1081"/>
        <v>1.01481416412059-0.0128268254445084i</v>
      </c>
      <c r="AH2117" t="str">
        <f t="shared" si="1082"/>
        <v>0.519734269056191+0.870974631620885i</v>
      </c>
      <c r="AI2117">
        <f t="shared" si="1083"/>
        <v>0.12297402569413829</v>
      </c>
      <c r="AJ2117">
        <f t="shared" si="1084"/>
        <v>59.174322410812877</v>
      </c>
      <c r="AK2117"/>
      <c r="AL2117"/>
      <c r="AM2117"/>
      <c r="AN2117"/>
    </row>
    <row r="2118" spans="1:40" x14ac:dyDescent="0.25">
      <c r="A2118"/>
      <c r="B2118">
        <f t="shared" si="1085"/>
        <v>198400</v>
      </c>
      <c r="C2118" s="237" t="str">
        <f t="shared" ref="C2118:C2181" si="1088">IMPRODUCT(COMPLEX(-1,0),IMDIV(IMPRODUCT(G2118,COMPLEX($C$100+$C$101,0)),COMPLEX($C$100,2*PI()*B2118*$C$103*$C$102*(2*$C$100+$C$101))))</f>
        <v>-1.94159833806786E-06+0.0123438633084506i</v>
      </c>
      <c r="D2118" s="208" t="str">
        <f t="shared" ref="D2118:D2181" si="1089">IMPRODUCT(COMPLEX($C$106,0),IMSUB(C2118,G2118))</f>
        <v>-5.95702084259322+0.094636285364788i</v>
      </c>
      <c r="E2118" t="str">
        <f t="shared" ref="E2118:E2181" si="1090">IMDIV(COMPLEX($C$20*10^3,0),COMPLEX(1,2*PI()*B2118*$C$20*1000*$C$29*10^-12))</f>
        <v>2870</v>
      </c>
      <c r="F2118" t="str">
        <f t="shared" ref="F2118:F2181" si="1091">IMDIV(COMPLEX($C$22*1000,0),IMSUM(COMPLEX($C$22*1000,0),E2118))</f>
        <v>0.777000777000777</v>
      </c>
      <c r="G2118" t="str">
        <f t="shared" si="1086"/>
        <v>0.777000777000777</v>
      </c>
      <c r="H2118" t="str">
        <f t="shared" ref="H2118:H2181" si="1092">IMPRODUCT(COMPLEX($C$108,0),IMPRODUCT(COMPLEX(-1,0),D2118),IMDIV(COMPLEX(0,2*PI()*B2118*$C$109*$C$110),COMPLEX(1,2*PI()*B2118*$C$109*$C$110)))</f>
        <v>8.73281646992912+1.80083484113624i</v>
      </c>
      <c r="I2118" t="str">
        <f t="shared" ref="I2118:I2181" si="1093">COMPLEX(0,2*PI()*B2118*$C$113*$C$112*$C$114)</f>
        <v>779.114978090269i</v>
      </c>
      <c r="J2118" t="str">
        <f t="shared" si="1087"/>
        <v>-518.220754721003+168.504494293434i</v>
      </c>
      <c r="K2118" t="str">
        <f t="shared" ref="K2118:K2181" si="1094">IMDIV(I2118,J2118)</f>
        <v>0.442114551443615-1.35968442552796i</v>
      </c>
      <c r="L2118" t="str">
        <f t="shared" ref="L2118:L2181" si="1095">IMDIV(COMPLEX($C$117,0),COMPLEX(1,2*PI()*B2118*$C$115*$C$116))</f>
        <v>0.0366748197021339-0.0947087674982688i</v>
      </c>
      <c r="M2118" t="str">
        <f t="shared" ref="M2118:M2181" si="1096">IMSUM(K2118,L2118)</f>
        <v>0.478789371145749-1.45439319302623i</v>
      </c>
      <c r="N2118" t="str">
        <f t="shared" ref="N2118:N2181" si="1097">COMPLEX(0,-2*PI()*B2118*$C$43)</f>
        <v>-0.879886088293043i</v>
      </c>
      <c r="O2118" t="str">
        <f t="shared" ref="O2118:O2181" si="1098">IMEXP(N2118)</f>
        <v>0.637238936245906-0.770666294924195i</v>
      </c>
      <c r="P2118" t="str">
        <f t="shared" ref="P2118:P2181" si="1099">IMSUB(COMPLEX(1,0),O2118)</f>
        <v>0.362761063754094+0.770666294924195i</v>
      </c>
      <c r="Q2118" t="str">
        <f t="shared" ref="Q2118:Q2181" si="1100">IMSUM(COMPLEX(0,2*PI()*B2118*$C$43),O2118,COMPLEX(-1,0))</f>
        <v>-0.362761063754094+0.109219793368848i</v>
      </c>
      <c r="R2118" t="str">
        <f t="shared" ref="R2118:R2181" si="1101">IMDIV(P2118,Q2118)</f>
        <v>-0.330421346145218-2.22392898985904i</v>
      </c>
      <c r="S2118" t="str">
        <f t="shared" ref="S2118:S2181" si="1102">IMDIV(COMPLEX(0,2*PI()*B2118*$C$123),COMPLEX($C$124,0))</f>
        <v>0.0912649167974836i</v>
      </c>
      <c r="T2118" t="str">
        <f t="shared" ref="T2118:T2181" si="1103">IMPRODUCT(R2118,S2118)</f>
        <v>0.202966694222997-0.0301558766640558i</v>
      </c>
      <c r="U2118" t="str">
        <f t="shared" ref="U2118:U2181" si="1104">IMDIV(COMPLEX(1,2*PI()*B2118*$C$16*10^-3*$C$15*10^-6),COMPLEX(0,2*PI()*B2118*$C$15*10^-6))</f>
        <v>0.0001-802.192253487376i</v>
      </c>
      <c r="V2118" t="str">
        <f t="shared" ref="V2118:V2181" si="1105">IMSUM(COMPLEX($C$18*10^-3,0),IMDIV(COMPLEX(1,0),COMPLEX(0,2*PI()*B2118*($C$17*1*10^-6))))</f>
        <v>0.00002-0.0128669272150526i</v>
      </c>
      <c r="W2118" t="str">
        <f t="shared" ref="W2118:W2181" si="1106">IMDIV(IMPRODUCT(U2118,V2118),IMSUM(U2118,V2118))</f>
        <v>0.0000199993584529565-0.0128667208371427i</v>
      </c>
      <c r="X2118" t="str">
        <f t="shared" ref="X2118:X2181" si="1107">IMDIV(IMPRODUCT(COMPLEX($C$19,0),W2118),IMSUM(COMPLEX($C$19,0),W2118))</f>
        <v>0.000607274570158076-0.0128380261361569i</v>
      </c>
      <c r="Y2118" t="str">
        <f t="shared" ref="Y2118:Y2181" si="1108">COMPLEX($C$13*10^-3,2*PI()*B2118*$C$12*0.000001)</f>
        <v>0.009+1.24658396494443i</v>
      </c>
      <c r="Z2118" t="str">
        <f t="shared" ref="Z2118:Z2181" si="1109">IMPRODUCT(COMPLEX($C$6,0),IMDIV(X2118,IMSUM(X2118,Y2118)))</f>
        <v>-0.12481518626921-0.00687858686295499i</v>
      </c>
      <c r="AA2118" t="str">
        <f t="shared" ref="AA2118:AA2181" si="1110">IMDIV(COMPLEX($C$6,0),IMSUM(X2118,Y2118))</f>
        <v>0.0757362229248368-9.72588602228923i</v>
      </c>
      <c r="AB2118" t="str">
        <f t="shared" ref="AB2118:AB2181" si="1111">IMPRODUCT(COMPLEX($C$119,0),T2118)</f>
        <v>1.38181148502504-0.205303322670313i</v>
      </c>
      <c r="AC2118" t="str">
        <f t="shared" ref="AC2118:AC2181" si="1112">IMSUM(COMPLEX(1,0),IMPRODUCT(AB2118,M2118))</f>
        <v>1.36300489695974-2.10799426662134i</v>
      </c>
      <c r="AD2118" t="str">
        <f t="shared" ref="AD2118:AD2181" si="1113">IMDIV(AB2118,AC2118)</f>
        <v>0.367566873433076+0.417845556092206i</v>
      </c>
      <c r="AE2118" t="str">
        <f t="shared" ref="AE2118:AE2181" si="1114">IMPRODUCT(AD2118,AA2118,X2118)</f>
        <v>-0.0430037408210606-0.0546818115822646i</v>
      </c>
      <c r="AF2118" t="str">
        <f t="shared" ref="AF2118:AF2181" si="1115">IMSUB(D2118,H2118)</f>
        <v>-14.6898373125223-1.70619855577145i</v>
      </c>
      <c r="AG2118" t="str">
        <f t="shared" ref="AG2118:AG2181" si="1116">IMSUM(COMPLEX(1,0),IMPRODUCT(AD2118,AA2118,COMPLEX($C$127,0)))</f>
        <v>1.0148121580961-0.0128266282500697i</v>
      </c>
      <c r="AH2118" t="str">
        <f t="shared" ref="AH2118:AH2181" si="1117">IMDIV(IMPRODUCT(AE2118,AF2118),AG2118)</f>
        <v>0.519559685342396+0.870411364773077i</v>
      </c>
      <c r="AI2118">
        <f t="shared" ref="AI2118:AI2181" si="1118">20*LOG10(IMABS(AH2118))</f>
        <v>0.11806433768136876</v>
      </c>
      <c r="AJ2118">
        <f t="shared" ref="AJ2118:AJ2181" si="1119">IMARGUMENT(AH2118)*180/PI()</f>
        <v>59.166482026817931</v>
      </c>
      <c r="AK2118"/>
      <c r="AL2118"/>
      <c r="AM2118"/>
      <c r="AN2118"/>
    </row>
    <row r="2119" spans="1:40" x14ac:dyDescent="0.25">
      <c r="A2119"/>
      <c r="B2119">
        <f t="shared" si="1085"/>
        <v>198500</v>
      </c>
      <c r="C2119" s="237" t="str">
        <f t="shared" si="1088"/>
        <v>-1.93964256051371E-06+0.0123376447378218i</v>
      </c>
      <c r="D2119" s="208" t="str">
        <f t="shared" si="1089"/>
        <v>-5.95702082759893+0.0945886096566338i</v>
      </c>
      <c r="E2119" t="str">
        <f t="shared" si="1090"/>
        <v>2870</v>
      </c>
      <c r="F2119" t="str">
        <f t="shared" si="1091"/>
        <v>0.777000777000777</v>
      </c>
      <c r="G2119" t="str">
        <f t="shared" si="1086"/>
        <v>0.777000777000777</v>
      </c>
      <c r="H2119" t="str">
        <f t="shared" si="1092"/>
        <v>8.73320155781895+1.80001338591066i</v>
      </c>
      <c r="I2119" t="str">
        <f t="shared" si="1093"/>
        <v>779.507677171967i</v>
      </c>
      <c r="J2119" t="str">
        <f t="shared" si="1087"/>
        <v>-518.744294647138+168.589425994186i</v>
      </c>
      <c r="K2119" t="str">
        <f t="shared" si="1094"/>
        <v>0.441710199591349-1.3591282168157i</v>
      </c>
      <c r="L2119" t="str">
        <f t="shared" si="1095"/>
        <v>0.0366426901283483-0.0946734907920681i</v>
      </c>
      <c r="M2119" t="str">
        <f t="shared" si="1096"/>
        <v>0.478352889719697-1.45380170760777i</v>
      </c>
      <c r="N2119" t="str">
        <f t="shared" si="1097"/>
        <v>-0.880329579264965i</v>
      </c>
      <c r="O2119" t="str">
        <f t="shared" si="1098"/>
        <v>0.636897090045519-0.770948828841156i</v>
      </c>
      <c r="P2119" t="str">
        <f t="shared" si="1099"/>
        <v>0.363102909954481+0.770948828841156i</v>
      </c>
      <c r="Q2119" t="str">
        <f t="shared" si="1100"/>
        <v>-0.363102909954481+0.109380750423809i</v>
      </c>
      <c r="R2119" t="str">
        <f t="shared" si="1101"/>
        <v>-0.330418364391586-2.22275893518257i</v>
      </c>
      <c r="S2119" t="str">
        <f t="shared" si="1102"/>
        <v>0.0913109172595792i</v>
      </c>
      <c r="T2119" t="str">
        <f t="shared" si="1103"/>
        <v>0.202962157218446-0.0301708039320056i</v>
      </c>
      <c r="U2119" t="str">
        <f t="shared" si="1104"/>
        <v>0.0001-801.788126407532i</v>
      </c>
      <c r="V2119" t="str">
        <f t="shared" si="1105"/>
        <v>0.00002-0.0128604451358511i</v>
      </c>
      <c r="W2119" t="str">
        <f t="shared" si="1106"/>
        <v>0.0000199993584529565-0.0128602388619104i</v>
      </c>
      <c r="X2119" t="str">
        <f t="shared" si="1107"/>
        <v>0.000606684238802917-0.0128315856078487i</v>
      </c>
      <c r="Y2119" t="str">
        <f t="shared" si="1108"/>
        <v>0.009+1.24721228347515i</v>
      </c>
      <c r="Z2119" t="str">
        <f t="shared" si="1109"/>
        <v>-0.124688474396578-0.00686826493806079i</v>
      </c>
      <c r="AA2119" t="str">
        <f t="shared" si="1110"/>
        <v>0.0756537072051834-9.72088533096403i</v>
      </c>
      <c r="AB2119" t="str">
        <f t="shared" si="1111"/>
        <v>1.38178059677995-0.205404948557122i</v>
      </c>
      <c r="AC2119" t="str">
        <f t="shared" si="1112"/>
        <v>1.36236067646487-2.107091041843i</v>
      </c>
      <c r="AD2119" t="str">
        <f t="shared" si="1113"/>
        <v>0.367748130287843+0.418005196615486i</v>
      </c>
      <c r="AE2119" t="str">
        <f t="shared" si="1114"/>
        <v>-0.0429829828919435-0.0546462218451196i</v>
      </c>
      <c r="AF2119" t="str">
        <f t="shared" si="1115"/>
        <v>-14.6902223854179-1.70542477625403i</v>
      </c>
      <c r="AG2119" t="str">
        <f t="shared" si="1116"/>
        <v>1.01481015157818-0.0128264338200674i</v>
      </c>
      <c r="AH2119" t="str">
        <f t="shared" si="1117"/>
        <v>0.51938532506434+0.869848666309837i</v>
      </c>
      <c r="AI2119">
        <f t="shared" si="1118"/>
        <v>0.1131572018258694</v>
      </c>
      <c r="AJ2119">
        <f t="shared" si="1119"/>
        <v>59.158638401883778</v>
      </c>
      <c r="AK2119"/>
      <c r="AL2119"/>
      <c r="AM2119"/>
      <c r="AN2119"/>
    </row>
    <row r="2120" spans="1:40" x14ac:dyDescent="0.25">
      <c r="A2120"/>
      <c r="B2120">
        <f t="shared" si="1085"/>
        <v>198600</v>
      </c>
      <c r="C2120" s="237" t="str">
        <f t="shared" si="1088"/>
        <v>-1.93768973656237E-06+0.0123314324296001i</v>
      </c>
      <c r="D2120" s="208" t="str">
        <f t="shared" si="1089"/>
        <v>-5.95702081262728+0.0945409819602675i</v>
      </c>
      <c r="E2120" t="str">
        <f t="shared" si="1090"/>
        <v>2870</v>
      </c>
      <c r="F2120" t="str">
        <f t="shared" si="1091"/>
        <v>0.777000777000777</v>
      </c>
      <c r="G2120" t="str">
        <f t="shared" si="1086"/>
        <v>0.777000777000777</v>
      </c>
      <c r="H2120" t="str">
        <f t="shared" si="1092"/>
        <v>8.733586100771+1.79919263662419i</v>
      </c>
      <c r="I2120" t="str">
        <f t="shared" si="1093"/>
        <v>779.900376253666i</v>
      </c>
      <c r="J2120" t="str">
        <f t="shared" si="1087"/>
        <v>-519.268098387799+168.674357694939i</v>
      </c>
      <c r="K2120" t="str">
        <f t="shared" si="1094"/>
        <v>0.441306383492729-1.35857239769138i</v>
      </c>
      <c r="L2120" t="str">
        <f t="shared" si="1095"/>
        <v>0.0366106006527963-0.0946382340993344i</v>
      </c>
      <c r="M2120" t="str">
        <f t="shared" si="1096"/>
        <v>0.477916984145525-1.45321063179071i</v>
      </c>
      <c r="N2120" t="str">
        <f t="shared" si="1097"/>
        <v>-0.880773070236887i</v>
      </c>
      <c r="O2120" t="str">
        <f t="shared" si="1098"/>
        <v>0.636555118577513-0.771231211124633i</v>
      </c>
      <c r="P2120" t="str">
        <f t="shared" si="1099"/>
        <v>0.363444881422487+0.771231211124633i</v>
      </c>
      <c r="Q2120" t="str">
        <f t="shared" si="1100"/>
        <v>-0.363444881422487+0.109541859112254i</v>
      </c>
      <c r="R2120" t="str">
        <f t="shared" si="1101"/>
        <v>-0.330415381042498-2.22159003335837i</v>
      </c>
      <c r="S2120" t="str">
        <f t="shared" si="1102"/>
        <v>0.0913569177216748i</v>
      </c>
      <c r="T2120" t="str">
        <f t="shared" si="1103"/>
        <v>0.202957617888813-0.0301857307798753i</v>
      </c>
      <c r="U2120" t="str">
        <f t="shared" si="1104"/>
        <v>0.0001-801.384406303599i</v>
      </c>
      <c r="V2120" t="str">
        <f t="shared" si="1105"/>
        <v>0.00002-0.0128539695844232i</v>
      </c>
      <c r="W2120" t="str">
        <f t="shared" si="1106"/>
        <v>0.0000199993584529565-0.0128537634143471i</v>
      </c>
      <c r="X2120" t="str">
        <f t="shared" si="1107"/>
        <v>0.000606094796484544-0.0128251515248422i</v>
      </c>
      <c r="Y2120" t="str">
        <f t="shared" si="1108"/>
        <v>0.009+1.24784060200587i</v>
      </c>
      <c r="Z2120" t="str">
        <f t="shared" si="1109"/>
        <v>-0.124561955873326-0.00685796401224805i</v>
      </c>
      <c r="AA2120" t="str">
        <f t="shared" si="1110"/>
        <v>0.0755713288432079-9.71588982953825i</v>
      </c>
      <c r="AB2120" t="str">
        <f t="shared" si="1111"/>
        <v>1.38174969270553-0.205506571583996i</v>
      </c>
      <c r="AC2120" t="str">
        <f t="shared" si="1112"/>
        <v>1.36171731125311-2.10618842482673i</v>
      </c>
      <c r="AD2120" t="str">
        <f t="shared" si="1113"/>
        <v>0.367929458246872+0.418164761380854i</v>
      </c>
      <c r="AE2120" t="str">
        <f t="shared" si="1114"/>
        <v>-0.0429622540579034-0.0546106675386048i</v>
      </c>
      <c r="AF2120" t="str">
        <f t="shared" si="1115"/>
        <v>-14.6906069133983-1.70465165466392i</v>
      </c>
      <c r="AG2120" t="str">
        <f t="shared" si="1116"/>
        <v>1.01480814456631-0.0128262421491248i</v>
      </c>
      <c r="AH2120" t="str">
        <f t="shared" si="1117"/>
        <v>0.519211187768667+0.869286535292518i</v>
      </c>
      <c r="AI2120">
        <f t="shared" si="1118"/>
        <v>0.10825261504295947</v>
      </c>
      <c r="AJ2120">
        <f t="shared" si="1119"/>
        <v>59.150791539598394</v>
      </c>
      <c r="AK2120"/>
      <c r="AL2120"/>
      <c r="AM2120"/>
      <c r="AN2120"/>
    </row>
    <row r="2121" spans="1:40" x14ac:dyDescent="0.25">
      <c r="A2121"/>
      <c r="B2121">
        <f t="shared" si="1085"/>
        <v>198700</v>
      </c>
      <c r="C2121" s="237" t="str">
        <f t="shared" si="1088"/>
        <v>-1.93573986026945E-06+0.0123252263743302i</v>
      </c>
      <c r="D2121" s="208" t="str">
        <f t="shared" si="1089"/>
        <v>-5.95702079767822+0.0944934022031982i</v>
      </c>
      <c r="E2121" t="str">
        <f t="shared" si="1090"/>
        <v>2870</v>
      </c>
      <c r="F2121" t="str">
        <f t="shared" si="1091"/>
        <v>0.777000777000777</v>
      </c>
      <c r="G2121" t="str">
        <f t="shared" si="1086"/>
        <v>0.777000777000777</v>
      </c>
      <c r="H2121" t="str">
        <f t="shared" si="1092"/>
        <v>8.73397009979516+1.79837259243568i</v>
      </c>
      <c r="I2121" t="str">
        <f t="shared" si="1093"/>
        <v>780.293075335365i</v>
      </c>
      <c r="J2121" t="str">
        <f t="shared" si="1087"/>
        <v>-519.792165942985+168.759289395692i</v>
      </c>
      <c r="K2121" t="str">
        <f t="shared" si="1094"/>
        <v>0.440903102237028-1.35801696785656i</v>
      </c>
      <c r="L2121" t="str">
        <f t="shared" si="1095"/>
        <v>0.036578551212647-0.094602997414145i</v>
      </c>
      <c r="M2121" t="str">
        <f t="shared" si="1096"/>
        <v>0.477481653449675-1.4526199652707i</v>
      </c>
      <c r="N2121" t="str">
        <f t="shared" si="1097"/>
        <v>-0.881216561208809i</v>
      </c>
      <c r="O2121" t="str">
        <f t="shared" si="1098"/>
        <v>0.636213021909147-0.771513441719087i</v>
      </c>
      <c r="P2121" t="str">
        <f t="shared" si="1099"/>
        <v>0.363786978090853+0.771513441719087i</v>
      </c>
      <c r="Q2121" t="str">
        <f t="shared" si="1100"/>
        <v>-0.363786978090853+0.109703119489722i</v>
      </c>
      <c r="R2121" t="str">
        <f t="shared" si="1101"/>
        <v>-0.330412396097823-2.2204222826452i</v>
      </c>
      <c r="S2121" t="str">
        <f t="shared" si="1102"/>
        <v>0.0914029181837702i</v>
      </c>
      <c r="T2121" t="str">
        <f t="shared" si="1103"/>
        <v>0.202953076234039-0.0302006572074328i</v>
      </c>
      <c r="U2121" t="str">
        <f t="shared" si="1104"/>
        <v>0.0001-800.981092561126i</v>
      </c>
      <c r="V2121" t="str">
        <f t="shared" si="1105"/>
        <v>0.00002-0.0128475005509132i</v>
      </c>
      <c r="W2121" t="str">
        <f t="shared" si="1106"/>
        <v>0.0000199993584529565-0.012847294484597i</v>
      </c>
      <c r="X2121" t="str">
        <f t="shared" si="1107"/>
        <v>0.000605506241419893-0.0128187238774876i</v>
      </c>
      <c r="Y2121" t="str">
        <f t="shared" si="1108"/>
        <v>0.009+1.24846892053658i</v>
      </c>
      <c r="Z2121" t="str">
        <f t="shared" si="1109"/>
        <v>-0.124435630305302-0.00684768403183102i</v>
      </c>
      <c r="AA2121" t="str">
        <f t="shared" si="1110"/>
        <v>0.0754890875297801-9.71089950986275i</v>
      </c>
      <c r="AB2121" t="str">
        <f t="shared" si="1111"/>
        <v>1.3817187728014-0.205608191749355i</v>
      </c>
      <c r="AC2121" t="str">
        <f t="shared" si="1112"/>
        <v>1.36107479988135-2.10528641511992i</v>
      </c>
      <c r="AD2121" t="str">
        <f t="shared" si="1113"/>
        <v>0.368110857280592+0.418324250358068i</v>
      </c>
      <c r="AE2121" t="str">
        <f t="shared" si="1114"/>
        <v>-0.0429415542586309-0.054575148604643i</v>
      </c>
      <c r="AF2121" t="str">
        <f t="shared" si="1115"/>
        <v>-14.6909908974734-1.70387919023248i</v>
      </c>
      <c r="AG2121" t="str">
        <f t="shared" si="1116"/>
        <v>1.01480613705998-0.0128260532318763i</v>
      </c>
      <c r="AH2121" t="str">
        <f t="shared" si="1117"/>
        <v>0.519037273003144+0.868724970784591i</v>
      </c>
      <c r="AI2121">
        <f t="shared" si="1118"/>
        <v>0.10335057425343375</v>
      </c>
      <c r="AJ2121">
        <f t="shared" si="1119"/>
        <v>59.142941443544267</v>
      </c>
      <c r="AK2121"/>
      <c r="AL2121"/>
      <c r="AM2121"/>
      <c r="AN2121"/>
    </row>
    <row r="2122" spans="1:40" x14ac:dyDescent="0.25">
      <c r="A2122"/>
      <c r="B2122">
        <f t="shared" si="1085"/>
        <v>198800</v>
      </c>
      <c r="C2122" s="237" t="str">
        <f t="shared" si="1088"/>
        <v>-1.93379292570559E-06+0.0123190265625763i</v>
      </c>
      <c r="D2122" s="208" t="str">
        <f t="shared" si="1089"/>
        <v>-5.95702078275172+0.094445870313085i</v>
      </c>
      <c r="E2122" t="str">
        <f t="shared" si="1090"/>
        <v>2870</v>
      </c>
      <c r="F2122" t="str">
        <f t="shared" si="1091"/>
        <v>0.777000777000777</v>
      </c>
      <c r="G2122" t="str">
        <f t="shared" si="1086"/>
        <v>0.777000777000777</v>
      </c>
      <c r="H2122" t="str">
        <f t="shared" si="1092"/>
        <v>8.73435355589904+1.79755325250519i</v>
      </c>
      <c r="I2122" t="str">
        <f t="shared" si="1093"/>
        <v>780.685774417064i</v>
      </c>
      <c r="J2122" t="str">
        <f t="shared" si="1087"/>
        <v>-520.316497312696+168.844221096445i</v>
      </c>
      <c r="K2122" t="str">
        <f t="shared" si="1094"/>
        <v>0.44050035491537-1.35746192701285i</v>
      </c>
      <c r="L2122" t="str">
        <f t="shared" si="1095"/>
        <v>0.0365465417451832-0.0945677807305445i</v>
      </c>
      <c r="M2122" t="str">
        <f t="shared" si="1096"/>
        <v>0.477046896660553-1.45202970774339i</v>
      </c>
      <c r="N2122" t="str">
        <f t="shared" si="1097"/>
        <v>-0.881660052180731i</v>
      </c>
      <c r="O2122" t="str">
        <f t="shared" si="1098"/>
        <v>0.635870800107707-0.771795520569007i</v>
      </c>
      <c r="P2122" t="str">
        <f t="shared" si="1099"/>
        <v>0.364129199892293+0.771795520569007i</v>
      </c>
      <c r="Q2122" t="str">
        <f t="shared" si="1100"/>
        <v>-0.364129199892293+0.109864531611724i</v>
      </c>
      <c r="R2122" t="str">
        <f t="shared" si="1101"/>
        <v>-0.33040940955741-2.21925568130534i</v>
      </c>
      <c r="S2122" t="str">
        <f t="shared" si="1102"/>
        <v>0.0914489186458658i</v>
      </c>
      <c r="T2122" t="str">
        <f t="shared" si="1103"/>
        <v>0.202948532254068-0.0302155832144441i</v>
      </c>
      <c r="U2122" t="str">
        <f t="shared" si="1104"/>
        <v>0.0001-800.578184566879i</v>
      </c>
      <c r="V2122" t="str">
        <f t="shared" si="1105"/>
        <v>0.00002-0.0128410380254851i</v>
      </c>
      <c r="W2122" t="str">
        <f t="shared" si="1106"/>
        <v>0.0000199993584529565-0.0128408320628245i</v>
      </c>
      <c r="X2122" t="str">
        <f t="shared" si="1107"/>
        <v>0.000604918571830397-0.0128123026561543i</v>
      </c>
      <c r="Y2122" t="str">
        <f t="shared" si="1108"/>
        <v>0.009+1.2490972390673i</v>
      </c>
      <c r="Z2122" t="str">
        <f t="shared" si="1109"/>
        <v>-0.124309497299351-0.00683742494328912i</v>
      </c>
      <c r="AA2122" t="str">
        <f t="shared" si="1110"/>
        <v>0.0754069829566412-9.70591436380518i</v>
      </c>
      <c r="AB2122" t="str">
        <f t="shared" si="1111"/>
        <v>1.38168783706716-0.205709809051607i</v>
      </c>
      <c r="AC2122" t="str">
        <f t="shared" si="1112"/>
        <v>1.36043314090937-2.10438501226993i</v>
      </c>
      <c r="AD2122" t="str">
        <f t="shared" si="1113"/>
        <v>0.368292327359413+0.418483663516897i</v>
      </c>
      <c r="AE2122" t="str">
        <f t="shared" si="1114"/>
        <v>-0.0429208834339672-0.0545396649852855i</v>
      </c>
      <c r="AF2122" t="str">
        <f t="shared" si="1115"/>
        <v>-14.6913743386508-1.70310738219211i</v>
      </c>
      <c r="AG2122" t="str">
        <f t="shared" si="1116"/>
        <v>1.01480412905868-0.0128258670629665i</v>
      </c>
      <c r="AH2122" t="str">
        <f t="shared" si="1117"/>
        <v>0.518863580316603+0.8681639718516i</v>
      </c>
      <c r="AI2122">
        <f t="shared" si="1118"/>
        <v>9.8451076383032507E-2</v>
      </c>
      <c r="AJ2122">
        <f t="shared" si="1119"/>
        <v>59.135088117299823</v>
      </c>
      <c r="AK2122"/>
      <c r="AL2122"/>
      <c r="AM2122"/>
      <c r="AN2122"/>
    </row>
    <row r="2123" spans="1:40" x14ac:dyDescent="0.25">
      <c r="A2123"/>
      <c r="B2123">
        <f t="shared" si="1085"/>
        <v>198900</v>
      </c>
      <c r="C2123" s="237" t="str">
        <f t="shared" si="1088"/>
        <v>-1.93184892695626E-06+0.0123128329849213i</v>
      </c>
      <c r="D2123" s="208" t="str">
        <f t="shared" si="1089"/>
        <v>-5.95702076784773+0.09439838621773i</v>
      </c>
      <c r="E2123" t="str">
        <f t="shared" si="1090"/>
        <v>2870</v>
      </c>
      <c r="F2123" t="str">
        <f t="shared" si="1091"/>
        <v>0.777000777000777</v>
      </c>
      <c r="G2123" t="str">
        <f t="shared" si="1086"/>
        <v>0.777000777000777</v>
      </c>
      <c r="H2123" t="str">
        <f t="shared" si="1092"/>
        <v>8.73473647008792+1.79673461599392i</v>
      </c>
      <c r="I2123" t="str">
        <f t="shared" si="1093"/>
        <v>781.078473498762i</v>
      </c>
      <c r="J2123" t="str">
        <f t="shared" si="1087"/>
        <v>-520.841092496934+168.929152797197i</v>
      </c>
      <c r="K2123" t="str">
        <f t="shared" si="1094"/>
        <v>0.44009814062072-1.35690727486185i</v>
      </c>
      <c r="L2123" t="str">
        <f t="shared" si="1095"/>
        <v>0.0365145721878022-0.0945325840425466i</v>
      </c>
      <c r="M2123" t="str">
        <f t="shared" si="1096"/>
        <v>0.476612712808522-1.4514398589044i</v>
      </c>
      <c r="N2123" t="str">
        <f t="shared" si="1097"/>
        <v>-0.882103543152653i</v>
      </c>
      <c r="O2123" t="str">
        <f t="shared" si="1098"/>
        <v>0.635528453240503-0.772077447618912i</v>
      </c>
      <c r="P2123" t="str">
        <f t="shared" si="1099"/>
        <v>0.364471546759497+0.772077447618912i</v>
      </c>
      <c r="Q2123" t="str">
        <f t="shared" si="1100"/>
        <v>-0.364471546759497+0.110026095533741i</v>
      </c>
      <c r="R2123" t="str">
        <f t="shared" si="1101"/>
        <v>-0.33040642142111-2.21809022760454i</v>
      </c>
      <c r="S2123" t="str">
        <f t="shared" si="1102"/>
        <v>0.0914949191079612i</v>
      </c>
      <c r="T2123" t="str">
        <f t="shared" si="1103"/>
        <v>0.202943985948837-0.0302305088006754i</v>
      </c>
      <c r="U2123" t="str">
        <f t="shared" si="1104"/>
        <v>0.0001-800.175681708875i</v>
      </c>
      <c r="V2123" t="str">
        <f t="shared" si="1105"/>
        <v>0.00002-0.012834581998323i</v>
      </c>
      <c r="W2123" t="str">
        <f t="shared" si="1106"/>
        <v>0.0000199993584529565-0.0128343761392139i</v>
      </c>
      <c r="X2123" t="str">
        <f t="shared" si="1107"/>
        <v>0.000604331785941954-0.0128058878512313i</v>
      </c>
      <c r="Y2123" t="str">
        <f t="shared" si="1108"/>
        <v>0.009+1.24972555759802i</v>
      </c>
      <c r="Z2123" t="str">
        <f t="shared" si="1109"/>
        <v>-0.124183556463334-0.00682718669326705i</v>
      </c>
      <c r="AA2123" t="str">
        <f t="shared" si="1110"/>
        <v>0.075325014816416-9.70093438325085i</v>
      </c>
      <c r="AB2123" t="str">
        <f t="shared" si="1111"/>
        <v>1.38165688550239-0.205811423489158i</v>
      </c>
      <c r="AC2123" t="str">
        <f t="shared" si="1112"/>
        <v>1.35979233289985-2.10348421582403i</v>
      </c>
      <c r="AD2123" t="str">
        <f t="shared" si="1113"/>
        <v>0.368473868453738+0.418643000827118i</v>
      </c>
      <c r="AE2123" t="str">
        <f t="shared" si="1114"/>
        <v>-0.0429002415239116-0.054504216622718i</v>
      </c>
      <c r="AF2123" t="str">
        <f t="shared" si="1115"/>
        <v>-14.6917572379357-1.70233622977619i</v>
      </c>
      <c r="AG2123" t="str">
        <f t="shared" si="1116"/>
        <v>1.01480212056189-0.0128256836370515i</v>
      </c>
      <c r="AH2123" t="str">
        <f t="shared" si="1117"/>
        <v>0.518690109259035+0.867603537561256i</v>
      </c>
      <c r="AI2123">
        <f t="shared" si="1118"/>
        <v>9.3554118363588526E-2</v>
      </c>
      <c r="AJ2123">
        <f t="shared" si="1119"/>
        <v>59.127231564437693</v>
      </c>
      <c r="AK2123"/>
      <c r="AL2123"/>
      <c r="AM2123"/>
      <c r="AN2123"/>
    </row>
    <row r="2124" spans="1:40" x14ac:dyDescent="0.25">
      <c r="A2124"/>
      <c r="B2124">
        <f t="shared" si="1085"/>
        <v>199000</v>
      </c>
      <c r="C2124" s="237" t="str">
        <f t="shared" si="1088"/>
        <v>-1.92990785812181E-06+0.012306645631967i</v>
      </c>
      <c r="D2124" s="208" t="str">
        <f t="shared" si="1089"/>
        <v>-5.9570207529662+0.0943509498450804i</v>
      </c>
      <c r="E2124" t="str">
        <f t="shared" si="1090"/>
        <v>2870</v>
      </c>
      <c r="F2124" t="str">
        <f t="shared" si="1091"/>
        <v>0.777000777000777</v>
      </c>
      <c r="G2124" t="str">
        <f t="shared" si="1086"/>
        <v>0.777000777000777</v>
      </c>
      <c r="H2124" t="str">
        <f t="shared" si="1092"/>
        <v>8.73511884336484+1.79591668206427i</v>
      </c>
      <c r="I2124" t="str">
        <f t="shared" si="1093"/>
        <v>781.471172580461i</v>
      </c>
      <c r="J2124" t="str">
        <f t="shared" si="1087"/>
        <v>-521.365951495697+169.01408449795i</v>
      </c>
      <c r="K2124" t="str">
        <f t="shared" si="1094"/>
        <v>0.4396964584479-1.35635301110517i</v>
      </c>
      <c r="L2124" t="str">
        <f t="shared" si="1095"/>
        <v>0.0364826424780141-0.0944974073441323i</v>
      </c>
      <c r="M2124" t="str">
        <f t="shared" si="1096"/>
        <v>0.476179100925914-1.4508504184493i</v>
      </c>
      <c r="N2124" t="str">
        <f t="shared" si="1097"/>
        <v>-0.882547034124575i</v>
      </c>
      <c r="O2124" t="str">
        <f t="shared" si="1098"/>
        <v>0.635185981374869-0.772359222813352i</v>
      </c>
      <c r="P2124" t="str">
        <f t="shared" si="1099"/>
        <v>0.364814018625131+0.772359222813352i</v>
      </c>
      <c r="Q2124" t="str">
        <f t="shared" si="1100"/>
        <v>-0.364814018625131+0.110187811311223i</v>
      </c>
      <c r="R2124" t="str">
        <f t="shared" si="1101"/>
        <v>-0.330403431688784-2.21692591981207i</v>
      </c>
      <c r="S2124" t="str">
        <f t="shared" si="1102"/>
        <v>0.0915409195700568i</v>
      </c>
      <c r="T2124" t="str">
        <f t="shared" si="1103"/>
        <v>0.202939437318291-0.0302454339658937i</v>
      </c>
      <c r="U2124" t="str">
        <f t="shared" si="1104"/>
        <v>0.0001-799.773583376357i</v>
      </c>
      <c r="V2124" t="str">
        <f t="shared" si="1105"/>
        <v>0.00002-0.0128281324596304i</v>
      </c>
      <c r="W2124" t="str">
        <f t="shared" si="1106"/>
        <v>0.0000199993584529565-0.0128279267039685i</v>
      </c>
      <c r="X2124" t="str">
        <f t="shared" si="1107"/>
        <v>0.000603745881984831-0.0127994794531258i</v>
      </c>
      <c r="Y2124" t="str">
        <f t="shared" si="1108"/>
        <v>0.009+1.25035387612874i</v>
      </c>
      <c r="Z2124" t="str">
        <f t="shared" si="1109"/>
        <v>-0.124057807406099-0.00681696922857259i</v>
      </c>
      <c r="AA2124" t="str">
        <f t="shared" si="1110"/>
        <v>0.0752431828025966-9.69595956010189i</v>
      </c>
      <c r="AB2124" t="str">
        <f t="shared" si="1111"/>
        <v>1.38162591810671-0.205913035060423i</v>
      </c>
      <c r="AC2124" t="str">
        <f t="shared" si="1112"/>
        <v>1.35915237441841-2.10258402532952i</v>
      </c>
      <c r="AD2124" t="str">
        <f t="shared" si="1113"/>
        <v>0.368655480533961+0.418802262258515i</v>
      </c>
      <c r="AE2124" t="str">
        <f t="shared" si="1114"/>
        <v>-0.0428796284686119-0.0544688034592498i</v>
      </c>
      <c r="AF2124" t="str">
        <f t="shared" si="1115"/>
        <v>-14.692139596331-1.70156573221919i</v>
      </c>
      <c r="AG2124" t="str">
        <f t="shared" si="1116"/>
        <v>1.01480011156911-0.0128255029487976i</v>
      </c>
      <c r="AH2124" t="str">
        <f t="shared" si="1117"/>
        <v>0.518516859381473+0.867043666983251i</v>
      </c>
      <c r="AI2124">
        <f t="shared" si="1118"/>
        <v>8.8659697131186321E-2</v>
      </c>
      <c r="AJ2124">
        <f t="shared" si="1119"/>
        <v>59.119371788524965</v>
      </c>
      <c r="AK2124"/>
      <c r="AL2124"/>
      <c r="AM2124"/>
      <c r="AN2124"/>
    </row>
    <row r="2125" spans="1:40" x14ac:dyDescent="0.25">
      <c r="A2125"/>
      <c r="B2125">
        <f t="shared" si="1085"/>
        <v>199100</v>
      </c>
      <c r="C2125" s="237" t="str">
        <f t="shared" si="1088"/>
        <v>-1.92796971331741E-06+0.0123004644943341i</v>
      </c>
      <c r="D2125" s="208" t="str">
        <f t="shared" si="1089"/>
        <v>-5.95702073810709+0.0943035611232281i</v>
      </c>
      <c r="E2125" t="str">
        <f t="shared" si="1090"/>
        <v>2870</v>
      </c>
      <c r="F2125" t="str">
        <f t="shared" si="1091"/>
        <v>0.777000777000777</v>
      </c>
      <c r="G2125" t="str">
        <f t="shared" si="1086"/>
        <v>0.777000777000777</v>
      </c>
      <c r="H2125" t="str">
        <f t="shared" si="1092"/>
        <v>8.73550067673054+1.79509944987984i</v>
      </c>
      <c r="I2125" t="str">
        <f t="shared" si="1093"/>
        <v>781.86387166216i</v>
      </c>
      <c r="J2125" t="str">
        <f t="shared" si="1087"/>
        <v>-521.891074308985+169.099016198703i</v>
      </c>
      <c r="K2125" t="str">
        <f t="shared" si="1094"/>
        <v>0.439295307493555-1.35579913544444i</v>
      </c>
      <c r="L2125" t="str">
        <f t="shared" si="1095"/>
        <v>0.0364507525534428-0.0944622506292512i</v>
      </c>
      <c r="M2125" t="str">
        <f t="shared" si="1096"/>
        <v>0.475746060046998-1.45026138607369i</v>
      </c>
      <c r="N2125" t="str">
        <f t="shared" si="1097"/>
        <v>-0.882990525096497i</v>
      </c>
      <c r="O2125" t="str">
        <f t="shared" si="1098"/>
        <v>0.634843384578163-0.772640846096906i</v>
      </c>
      <c r="P2125" t="str">
        <f t="shared" si="1099"/>
        <v>0.365156615421837+0.772640846096906i</v>
      </c>
      <c r="Q2125" t="str">
        <f t="shared" si="1100"/>
        <v>-0.365156615421837+0.110349678999591i</v>
      </c>
      <c r="R2125" t="str">
        <f t="shared" si="1101"/>
        <v>-0.330400440360288-2.21576275620064i</v>
      </c>
      <c r="S2125" t="str">
        <f t="shared" si="1102"/>
        <v>0.0915869200321522i</v>
      </c>
      <c r="T2125" t="str">
        <f t="shared" si="1103"/>
        <v>0.202934886362369-0.0302603587098656i</v>
      </c>
      <c r="U2125" t="str">
        <f t="shared" si="1104"/>
        <v>0.0001-799.371888959793i</v>
      </c>
      <c r="V2125" t="str">
        <f t="shared" si="1105"/>
        <v>0.00002-0.0128216893996306i</v>
      </c>
      <c r="W2125" t="str">
        <f t="shared" si="1106"/>
        <v>0.0000199993584529565-0.0128214837473121i</v>
      </c>
      <c r="X2125" t="str">
        <f t="shared" si="1107"/>
        <v>0.000603160858193797-0.0127930774522649i</v>
      </c>
      <c r="Y2125" t="str">
        <f t="shared" si="1108"/>
        <v>0.009+1.25098219465946i</v>
      </c>
      <c r="Z2125" t="str">
        <f t="shared" si="1109"/>
        <v>-0.123932249737496-0.00680677249617776i</v>
      </c>
      <c r="AA2125" t="str">
        <f t="shared" si="1110"/>
        <v>0.0751614866095434-9.69098988627742i</v>
      </c>
      <c r="AB2125" t="str">
        <f t="shared" si="1111"/>
        <v>1.38159493487971-0.206014643763814i</v>
      </c>
      <c r="AC2125" t="str">
        <f t="shared" si="1112"/>
        <v>1.35851326403352-2.10168444033366i</v>
      </c>
      <c r="AD2125" t="str">
        <f t="shared" si="1113"/>
        <v>0.368837163570457+0.418961447780882i</v>
      </c>
      <c r="AE2125" t="str">
        <f t="shared" si="1114"/>
        <v>-0.0428590442083699-0.0544334254373229i</v>
      </c>
      <c r="AF2125" t="str">
        <f t="shared" si="1115"/>
        <v>-14.6925214148376-1.70079588875661i</v>
      </c>
      <c r="AG2125" t="str">
        <f t="shared" si="1116"/>
        <v>1.01479810207983-0.012825324992882i</v>
      </c>
      <c r="AH2125" t="str">
        <f t="shared" si="1117"/>
        <v>0.518343830236071+0.866484359189437i</v>
      </c>
      <c r="AI2125">
        <f t="shared" si="1118"/>
        <v>8.3767809627877513E-2</v>
      </c>
      <c r="AJ2125">
        <f t="shared" si="1119"/>
        <v>59.111508793124571</v>
      </c>
      <c r="AK2125"/>
      <c r="AL2125"/>
      <c r="AM2125"/>
      <c r="AN2125"/>
    </row>
    <row r="2126" spans="1:40" x14ac:dyDescent="0.25">
      <c r="A2126"/>
      <c r="B2126">
        <f t="shared" si="1085"/>
        <v>199200</v>
      </c>
      <c r="C2126" s="237" t="str">
        <f t="shared" si="1088"/>
        <v>-1.92603448667293E-06+0.0122942895626621i</v>
      </c>
      <c r="D2126" s="208" t="str">
        <f t="shared" si="1089"/>
        <v>-5.95702072327036+0.0942562199804095i</v>
      </c>
      <c r="E2126" t="str">
        <f t="shared" si="1090"/>
        <v>2870</v>
      </c>
      <c r="F2126" t="str">
        <f t="shared" si="1091"/>
        <v>0.777000777000777</v>
      </c>
      <c r="G2126" t="str">
        <f t="shared" si="1086"/>
        <v>0.777000777000777</v>
      </c>
      <c r="H2126" t="str">
        <f t="shared" si="1092"/>
        <v>8.73588197118349+1.79428291860537i</v>
      </c>
      <c r="I2126" t="str">
        <f t="shared" si="1093"/>
        <v>782.256570743858i</v>
      </c>
      <c r="J2126" t="str">
        <f t="shared" si="1087"/>
        <v>-522.4164609368+169.183947899456i</v>
      </c>
      <c r="K2126" t="str">
        <f t="shared" si="1094"/>
        <v>0.438894686856165-1.35524564758132i</v>
      </c>
      <c r="L2126" t="str">
        <f t="shared" si="1095"/>
        <v>0.036418902351825-0.0944271138918214i</v>
      </c>
      <c r="M2126" t="str">
        <f t="shared" si="1096"/>
        <v>0.47531358920799-1.44967276147314i</v>
      </c>
      <c r="N2126" t="str">
        <f t="shared" si="1097"/>
        <v>-0.883434016068419i</v>
      </c>
      <c r="O2126" t="str">
        <f t="shared" si="1098"/>
        <v>0.63450066291777-0.772922317414183i</v>
      </c>
      <c r="P2126" t="str">
        <f t="shared" si="1099"/>
        <v>0.36549933708223+0.772922317414183i</v>
      </c>
      <c r="Q2126" t="str">
        <f t="shared" si="1100"/>
        <v>-0.36549933708223+0.110511698654236i</v>
      </c>
      <c r="R2126" t="str">
        <f t="shared" si="1101"/>
        <v>-0.330397447435472-2.21460073504646i</v>
      </c>
      <c r="S2126" t="str">
        <f t="shared" si="1102"/>
        <v>0.0916329204942477i</v>
      </c>
      <c r="T2126" t="str">
        <f t="shared" si="1103"/>
        <v>0.202930333081015-0.030275283032357i</v>
      </c>
      <c r="U2126" t="str">
        <f t="shared" si="1104"/>
        <v>0.0001-798.970597850882i</v>
      </c>
      <c r="V2126" t="str">
        <f t="shared" si="1105"/>
        <v>0.00002-0.0128152528085665i</v>
      </c>
      <c r="W2126" t="str">
        <f t="shared" si="1106"/>
        <v>0.0000199993584529565-0.0128150472594876i</v>
      </c>
      <c r="X2126" t="str">
        <f t="shared" si="1107"/>
        <v>0.000602576712807979-0.0127866818390943i</v>
      </c>
      <c r="Y2126" t="str">
        <f t="shared" si="1108"/>
        <v>0.009+1.25161051319017i</v>
      </c>
      <c r="Z2126" t="str">
        <f t="shared" si="1109"/>
        <v>-0.123806883068375-0.00679659644321722i</v>
      </c>
      <c r="AA2126" t="str">
        <f t="shared" si="1110"/>
        <v>0.0750799259324891-9.68602535371397i</v>
      </c>
      <c r="AB2126" t="str">
        <f t="shared" si="1111"/>
        <v>1.38156393582101-0.206116249597735i</v>
      </c>
      <c r="AC2126" t="str">
        <f t="shared" si="1112"/>
        <v>1.35787500031657-2.10078546038373i</v>
      </c>
      <c r="AD2126" t="str">
        <f t="shared" si="1113"/>
        <v>0.369018917533584+0.419120557364028i</v>
      </c>
      <c r="AE2126" t="str">
        <f t="shared" si="1114"/>
        <v>-0.0428384886836392-0.054398082499509i</v>
      </c>
      <c r="AF2126" t="str">
        <f t="shared" si="1115"/>
        <v>-14.6929026944538-1.70002669862496i</v>
      </c>
      <c r="AG2126" t="str">
        <f t="shared" si="1116"/>
        <v>1.01479609209355-0.0128251497639927i</v>
      </c>
      <c r="AH2126" t="str">
        <f t="shared" si="1117"/>
        <v>0.518171021376058+0.865925613253729i</v>
      </c>
      <c r="AI2126">
        <f t="shared" si="1118"/>
        <v>7.8878452800802565E-2</v>
      </c>
      <c r="AJ2126">
        <f t="shared" si="1119"/>
        <v>59.103642581794773</v>
      </c>
      <c r="AK2126"/>
      <c r="AL2126"/>
      <c r="AM2126"/>
      <c r="AN2126"/>
    </row>
    <row r="2127" spans="1:40" x14ac:dyDescent="0.25">
      <c r="A2127"/>
      <c r="B2127">
        <f t="shared" si="1085"/>
        <v>199300</v>
      </c>
      <c r="C2127" s="237" t="str">
        <f t="shared" si="1088"/>
        <v>-1.92410217233311E-06+0.0122881208276096i</v>
      </c>
      <c r="D2127" s="208" t="str">
        <f t="shared" si="1089"/>
        <v>-5.95702070845594+0.094208926345007i</v>
      </c>
      <c r="E2127" t="str">
        <f t="shared" si="1090"/>
        <v>2870</v>
      </c>
      <c r="F2127" t="str">
        <f t="shared" si="1091"/>
        <v>0.777000777000777</v>
      </c>
      <c r="G2127" t="str">
        <f t="shared" si="1086"/>
        <v>0.777000777000777</v>
      </c>
      <c r="H2127" t="str">
        <f t="shared" si="1092"/>
        <v>8.73626272771988+1.79346708740678i</v>
      </c>
      <c r="I2127" t="str">
        <f t="shared" si="1093"/>
        <v>782.649269825557i</v>
      </c>
      <c r="J2127" t="str">
        <f t="shared" si="1087"/>
        <v>-522.94211137914+169.268879600208i</v>
      </c>
      <c r="K2127" t="str">
        <f t="shared" si="1094"/>
        <v>0.438494595636045-1.35469254721749i</v>
      </c>
      <c r="L2127" t="str">
        <f t="shared" si="1095"/>
        <v>0.0363870918110102-0.0943919971257295i</v>
      </c>
      <c r="M2127" t="str">
        <f t="shared" si="1096"/>
        <v>0.474881687447055-1.44908454434322i</v>
      </c>
      <c r="N2127" t="str">
        <f t="shared" si="1097"/>
        <v>-0.883877507040341i</v>
      </c>
      <c r="O2127" t="str">
        <f t="shared" si="1098"/>
        <v>0.634157816461096-0.773203636709822i</v>
      </c>
      <c r="P2127" t="str">
        <f t="shared" si="1099"/>
        <v>0.365842183538904+0.773203636709822i</v>
      </c>
      <c r="Q2127" t="str">
        <f t="shared" si="1100"/>
        <v>-0.365842183538904+0.110673870330519i</v>
      </c>
      <c r="R2127" t="str">
        <f t="shared" si="1101"/>
        <v>-0.330394452914199-2.21343985462917i</v>
      </c>
      <c r="S2127" t="str">
        <f t="shared" si="1102"/>
        <v>0.0916789209563431i</v>
      </c>
      <c r="T2127" t="str">
        <f t="shared" si="1103"/>
        <v>0.202925777474167-0.0302902069331351i</v>
      </c>
      <c r="U2127" t="str">
        <f t="shared" si="1104"/>
        <v>0.0001-798.569709442527i</v>
      </c>
      <c r="V2127" t="str">
        <f t="shared" si="1105"/>
        <v>0.00002-0.0128088226767007i</v>
      </c>
      <c r="W2127" t="str">
        <f t="shared" si="1106"/>
        <v>0.0000199993584529565-0.0128086172307578i</v>
      </c>
      <c r="X2127" t="str">
        <f t="shared" si="1107"/>
        <v>0.000601993444070935-0.0127802926040789i</v>
      </c>
      <c r="Y2127" t="str">
        <f t="shared" si="1108"/>
        <v>0.009+1.25223883172089i</v>
      </c>
      <c r="Z2127" t="str">
        <f t="shared" si="1109"/>
        <v>-0.123681707010569-0.00678644101698788i</v>
      </c>
      <c r="AA2127" t="str">
        <f t="shared" si="1110"/>
        <v>0.0749985004675225-9.68106595436457i</v>
      </c>
      <c r="AB2127" t="str">
        <f t="shared" si="1111"/>
        <v>1.38153292093017-0.206217852560603i</v>
      </c>
      <c r="AC2127" t="str">
        <f t="shared" si="1112"/>
        <v>1.35723758184176-2.09988708502694i</v>
      </c>
      <c r="AD2127" t="str">
        <f t="shared" si="1113"/>
        <v>0.369200742393687+0.419279590977762i</v>
      </c>
      <c r="AE2127" t="str">
        <f t="shared" si="1114"/>
        <v>-0.0428179618350231-0.0543627745885056i</v>
      </c>
      <c r="AF2127" t="str">
        <f t="shared" si="1115"/>
        <v>-14.6932834361758-1.69925816106177i</v>
      </c>
      <c r="AG2127" t="str">
        <f t="shared" si="1116"/>
        <v>1.01479408160977-0.0128249772568275i</v>
      </c>
      <c r="AH2127" t="str">
        <f t="shared" si="1117"/>
        <v>0.517998432355737+0.865367428252079i</v>
      </c>
      <c r="AI2127">
        <f t="shared" si="1118"/>
        <v>7.3991623602043879E-2</v>
      </c>
      <c r="AJ2127">
        <f t="shared" si="1119"/>
        <v>59.095773158088399</v>
      </c>
      <c r="AK2127"/>
      <c r="AL2127"/>
      <c r="AM2127"/>
      <c r="AN2127"/>
    </row>
    <row r="2128" spans="1:40" x14ac:dyDescent="0.25">
      <c r="A2128"/>
      <c r="B2128">
        <f t="shared" si="1085"/>
        <v>199400</v>
      </c>
      <c r="C2128" s="237" t="str">
        <f t="shared" si="1088"/>
        <v>-1.92217276445724E-06+0.0122819582798536i</v>
      </c>
      <c r="D2128" s="208" t="str">
        <f t="shared" si="1089"/>
        <v>-5.95702069366382+0.0941616801455443i</v>
      </c>
      <c r="E2128" t="str">
        <f t="shared" si="1090"/>
        <v>2870</v>
      </c>
      <c r="F2128" t="str">
        <f t="shared" si="1091"/>
        <v>0.777000777000777</v>
      </c>
      <c r="G2128" t="str">
        <f t="shared" si="1086"/>
        <v>0.777000777000777</v>
      </c>
      <c r="H2128" t="str">
        <f t="shared" si="1092"/>
        <v>8.7366429473337+1.79265195545116i</v>
      </c>
      <c r="I2128" t="str">
        <f t="shared" si="1093"/>
        <v>783.041968907256i</v>
      </c>
      <c r="J2128" t="str">
        <f t="shared" si="1087"/>
        <v>-523.468025636005+169.353811300961i</v>
      </c>
      <c r="K2128" t="str">
        <f t="shared" si="1094"/>
        <v>0.438095032935334-1.35413983405462i</v>
      </c>
      <c r="L2128" t="str">
        <f t="shared" si="1095"/>
        <v>0.0363553208689613-0.0943569003248317i</v>
      </c>
      <c r="M2128" t="str">
        <f t="shared" si="1096"/>
        <v>0.474450353804295-1.44849673437945i</v>
      </c>
      <c r="N2128" t="str">
        <f t="shared" si="1097"/>
        <v>-0.884320998012262i</v>
      </c>
      <c r="O2128" t="str">
        <f t="shared" si="1098"/>
        <v>0.633814845275576-0.773484803928492i</v>
      </c>
      <c r="P2128" t="str">
        <f t="shared" si="1099"/>
        <v>0.366185154724424+0.773484803928492i</v>
      </c>
      <c r="Q2128" t="str">
        <f t="shared" si="1100"/>
        <v>-0.366185154724424+0.11083619408377i</v>
      </c>
      <c r="R2128" t="str">
        <f t="shared" si="1101"/>
        <v>-0.330391456796321-2.2122801132319i</v>
      </c>
      <c r="S2128" t="str">
        <f t="shared" si="1102"/>
        <v>0.0917249214184387i</v>
      </c>
      <c r="T2128" t="str">
        <f t="shared" si="1103"/>
        <v>0.202921219541771-0.030305130411966i</v>
      </c>
      <c r="U2128" t="str">
        <f t="shared" si="1104"/>
        <v>0.0001-798.169223128863i</v>
      </c>
      <c r="V2128" t="str">
        <f t="shared" si="1105"/>
        <v>0.00002-0.0128023989943152i</v>
      </c>
      <c r="W2128" t="str">
        <f t="shared" si="1106"/>
        <v>0.0000199993584529566-0.0128021936514049i</v>
      </c>
      <c r="X2128" t="str">
        <f t="shared" si="1107"/>
        <v>0.000601411050230597-0.0127739097377024i</v>
      </c>
      <c r="Y2128" t="str">
        <f t="shared" si="1108"/>
        <v>0.009+1.25286715025161i</v>
      </c>
      <c r="Z2128" t="str">
        <f t="shared" si="1109"/>
        <v>-0.123556721176901-0.00677630616494846i</v>
      </c>
      <c r="AA2128" t="str">
        <f t="shared" si="1110"/>
        <v>0.0749172099115956-9.67611168019935i</v>
      </c>
      <c r="AB2128" t="str">
        <f t="shared" si="1111"/>
        <v>1.38150189020685-0.206319452650825i</v>
      </c>
      <c r="AC2128" t="str">
        <f t="shared" si="1112"/>
        <v>1.35660100718627-2.09898931381055i</v>
      </c>
      <c r="AD2128" t="str">
        <f t="shared" si="1113"/>
        <v>0.36938263812111+0.419438548591912i</v>
      </c>
      <c r="AE2128" t="str">
        <f t="shared" si="1114"/>
        <v>-0.0427974636032777-0.05432750164714i</v>
      </c>
      <c r="AF2128" t="str">
        <f t="shared" si="1115"/>
        <v>-14.6936636409975-1.69849027530562i</v>
      </c>
      <c r="AG2128" t="str">
        <f t="shared" si="1116"/>
        <v>1.01479207062797-0.0128248074660959i</v>
      </c>
      <c r="AH2128" t="str">
        <f t="shared" si="1117"/>
        <v>0.51782606273053+0.864809803262551i</v>
      </c>
      <c r="AI2128">
        <f t="shared" si="1118"/>
        <v>6.9107318989425154E-2</v>
      </c>
      <c r="AJ2128">
        <f t="shared" si="1119"/>
        <v>59.087900525552961</v>
      </c>
      <c r="AK2128"/>
      <c r="AL2128"/>
      <c r="AM2128"/>
      <c r="AN2128"/>
    </row>
    <row r="2129" spans="1:40" x14ac:dyDescent="0.25">
      <c r="A2129"/>
      <c r="B2129">
        <f t="shared" si="1085"/>
        <v>199500</v>
      </c>
      <c r="C2129" s="237" t="str">
        <f t="shared" si="1088"/>
        <v>-1.92024625721927E-06+0.0122758019100899i</v>
      </c>
      <c r="D2129" s="208" t="str">
        <f t="shared" si="1089"/>
        <v>-5.95702067889393+0.0941144813106893i</v>
      </c>
      <c r="E2129" t="str">
        <f t="shared" si="1090"/>
        <v>2870</v>
      </c>
      <c r="F2129" t="str">
        <f t="shared" si="1091"/>
        <v>0.777000777000777</v>
      </c>
      <c r="G2129" t="str">
        <f t="shared" si="1086"/>
        <v>0.777000777000777</v>
      </c>
      <c r="H2129" t="str">
        <f t="shared" si="1092"/>
        <v>8.73702263101662+1.79183752190681i</v>
      </c>
      <c r="I2129" t="str">
        <f t="shared" si="1093"/>
        <v>783.434667988955i</v>
      </c>
      <c r="J2129" t="str">
        <f t="shared" si="1087"/>
        <v>-523.994203707396+169.438743001714i</v>
      </c>
      <c r="K2129" t="str">
        <f t="shared" si="1094"/>
        <v>0.437695997857986-1.35358750779442i</v>
      </c>
      <c r="L2129" t="str">
        <f t="shared" si="1095"/>
        <v>0.0363235894637529-0.0943218234829525i</v>
      </c>
      <c r="M2129" t="str">
        <f t="shared" si="1096"/>
        <v>0.474019587321739-1.44790933127737i</v>
      </c>
      <c r="N2129" t="str">
        <f t="shared" si="1097"/>
        <v>-0.884764488984184i</v>
      </c>
      <c r="O2129" t="str">
        <f t="shared" si="1098"/>
        <v>0.633471749428665-0.773765819014892i</v>
      </c>
      <c r="P2129" t="str">
        <f t="shared" si="1099"/>
        <v>0.366528250571335+0.773765819014892i</v>
      </c>
      <c r="Q2129" t="str">
        <f t="shared" si="1100"/>
        <v>-0.366528250571335+0.110998669969292i</v>
      </c>
      <c r="R2129" t="str">
        <f t="shared" si="1101"/>
        <v>-0.330388459081691-2.21112150914117i</v>
      </c>
      <c r="S2129" t="str">
        <f t="shared" si="1102"/>
        <v>0.0917709218805341i</v>
      </c>
      <c r="T2129" t="str">
        <f t="shared" si="1103"/>
        <v>0.202916659283763-0.0303200534686159i</v>
      </c>
      <c r="U2129" t="str">
        <f t="shared" si="1104"/>
        <v>0.0001-797.769138305238i</v>
      </c>
      <c r="V2129" t="str">
        <f t="shared" si="1105"/>
        <v>0.00002-0.0127959817517115i</v>
      </c>
      <c r="W2129" t="str">
        <f t="shared" si="1106"/>
        <v>0.0000199993584529565-0.0127957765117304i</v>
      </c>
      <c r="X2129" t="str">
        <f t="shared" si="1107"/>
        <v>0.000600829529539247-0.0127675332304672i</v>
      </c>
      <c r="Y2129" t="str">
        <f t="shared" si="1108"/>
        <v>0.009+1.25349546878233i</v>
      </c>
      <c r="Z2129" t="str">
        <f t="shared" si="1109"/>
        <v>-0.12343192518118-0.00676619183471864i</v>
      </c>
      <c r="AA2129" t="str">
        <f t="shared" si="1110"/>
        <v>0.0748360539625195-9.67116252320547i</v>
      </c>
      <c r="AB2129" t="str">
        <f t="shared" si="1111"/>
        <v>1.38147084365059-0.206421049866809i</v>
      </c>
      <c r="AC2129" t="str">
        <f t="shared" si="1112"/>
        <v>1.35596527493004-2.0980921462817i</v>
      </c>
      <c r="AD2129" t="str">
        <f t="shared" si="1113"/>
        <v>0.369564604686174+0.419597430176306i</v>
      </c>
      <c r="AE2129" t="str">
        <f t="shared" si="1114"/>
        <v>-0.0427769939293083-0.0542922636183658i</v>
      </c>
      <c r="AF2129" t="str">
        <f t="shared" si="1115"/>
        <v>-14.6940433099106-1.69772304059612i</v>
      </c>
      <c r="AG2129" t="str">
        <f t="shared" si="1116"/>
        <v>1.01479005914768-0.0128246403865174i</v>
      </c>
      <c r="AH2129" t="str">
        <f t="shared" si="1117"/>
        <v>0.517653912056899+0.864252737365206i</v>
      </c>
      <c r="AI2129">
        <f t="shared" si="1118"/>
        <v>6.4225535925347424E-2</v>
      </c>
      <c r="AJ2129">
        <f t="shared" si="1119"/>
        <v>59.080024687731097</v>
      </c>
      <c r="AK2129"/>
      <c r="AL2129"/>
      <c r="AM2129"/>
      <c r="AN2129"/>
    </row>
    <row r="2130" spans="1:40" x14ac:dyDescent="0.25">
      <c r="A2130"/>
      <c r="B2130">
        <f t="shared" si="1085"/>
        <v>199600</v>
      </c>
      <c r="C2130" s="237" t="str">
        <f t="shared" si="1088"/>
        <v>-1.91832264480775E-06+0.0122696517090328i</v>
      </c>
      <c r="D2130" s="208" t="str">
        <f t="shared" si="1089"/>
        <v>-5.95702066414624+0.0940673297692515i</v>
      </c>
      <c r="E2130" t="str">
        <f t="shared" si="1090"/>
        <v>2870</v>
      </c>
      <c r="F2130" t="str">
        <f t="shared" si="1091"/>
        <v>0.777000777000777</v>
      </c>
      <c r="G2130" t="str">
        <f t="shared" si="1086"/>
        <v>0.777000777000777</v>
      </c>
      <c r="H2130" t="str">
        <f t="shared" si="1092"/>
        <v>8.73740177975811+1.79102378594314i</v>
      </c>
      <c r="I2130" t="str">
        <f t="shared" si="1093"/>
        <v>783.827367070654i</v>
      </c>
      <c r="J2130" t="str">
        <f t="shared" si="1087"/>
        <v>-524.520645593313+169.523674702467i</v>
      </c>
      <c r="K2130" t="str">
        <f t="shared" si="1094"/>
        <v>0.437297489509775-1.35303556813864i</v>
      </c>
      <c r="L2130" t="str">
        <f t="shared" si="1095"/>
        <v>0.0362918975335721-0.0942867665938856i</v>
      </c>
      <c r="M2130" t="str">
        <f t="shared" si="1096"/>
        <v>0.473589387043347-1.44732233473253i</v>
      </c>
      <c r="N2130" t="str">
        <f t="shared" si="1097"/>
        <v>-0.885207979956106i</v>
      </c>
      <c r="O2130" t="str">
        <f t="shared" si="1098"/>
        <v>0.633128528987844-0.774046681913752i</v>
      </c>
      <c r="P2130" t="str">
        <f t="shared" si="1099"/>
        <v>0.366871471012156+0.774046681913752i</v>
      </c>
      <c r="Q2130" t="str">
        <f t="shared" si="1100"/>
        <v>-0.366871471012156+0.111161298042354i</v>
      </c>
      <c r="R2130" t="str">
        <f t="shared" si="1101"/>
        <v>-0.330385459770177-2.20996404064698i</v>
      </c>
      <c r="S2130" t="str">
        <f t="shared" si="1102"/>
        <v>0.0918169223426297i</v>
      </c>
      <c r="T2130" t="str">
        <f t="shared" si="1103"/>
        <v>0.202912096700088-0.0303349761028524i</v>
      </c>
      <c r="U2130" t="str">
        <f t="shared" si="1104"/>
        <v>0.0001-797.36945436821i</v>
      </c>
      <c r="V2130" t="str">
        <f t="shared" si="1105"/>
        <v>0.00002-0.0127895709392106i</v>
      </c>
      <c r="W2130" t="str">
        <f t="shared" si="1106"/>
        <v>0.0000199993584529565-0.0127893658020557i</v>
      </c>
      <c r="X2130" t="str">
        <f t="shared" si="1107"/>
        <v>0.000600248880253575-0.0127611630728951i</v>
      </c>
      <c r="Y2130" t="str">
        <f t="shared" si="1108"/>
        <v>0.009+1.25412378731305i</v>
      </c>
      <c r="Z2130" t="str">
        <f t="shared" si="1109"/>
        <v>-0.123307318638199-0.00675609797407906i</v>
      </c>
      <c r="AA2130" t="str">
        <f t="shared" si="1110"/>
        <v>0.0747550323189571-9.66621847538672i</v>
      </c>
      <c r="AB2130" t="str">
        <f t="shared" si="1111"/>
        <v>1.38143978126103-0.206522644206973i</v>
      </c>
      <c r="AC2130" t="str">
        <f t="shared" si="1112"/>
        <v>1.35533038365593-2.09719558198766i</v>
      </c>
      <c r="AD2130" t="str">
        <f t="shared" si="1113"/>
        <v>0.369746642059183+0.419756235700789i</v>
      </c>
      <c r="AE2130" t="str">
        <f t="shared" si="1114"/>
        <v>-0.0427565527541705-0.0542570604452666i</v>
      </c>
      <c r="AF2130" t="str">
        <f t="shared" si="1115"/>
        <v>-14.6944224439044-1.69695645617389i</v>
      </c>
      <c r="AG2130" t="str">
        <f t="shared" si="1116"/>
        <v>1.01478804716838-0.012824476012822i</v>
      </c>
      <c r="AH2130" t="str">
        <f t="shared" si="1117"/>
        <v>0.517481979892406+0.863696229642229i</v>
      </c>
      <c r="AI2130">
        <f t="shared" si="1118"/>
        <v>5.9346271378053699E-2</v>
      </c>
      <c r="AJ2130">
        <f t="shared" si="1119"/>
        <v>59.07214564816136</v>
      </c>
      <c r="AK2130"/>
      <c r="AL2130"/>
      <c r="AM2130"/>
      <c r="AN2130"/>
    </row>
    <row r="2131" spans="1:40" x14ac:dyDescent="0.25">
      <c r="A2131"/>
      <c r="B2131">
        <f t="shared" si="1085"/>
        <v>199700</v>
      </c>
      <c r="C2131" s="237" t="str">
        <f t="shared" si="1088"/>
        <v>-1.91640192142582E-06+0.0122635076674156i</v>
      </c>
      <c r="D2131" s="208" t="str">
        <f t="shared" si="1089"/>
        <v>-5.95702064942069+0.0940202254501863i</v>
      </c>
      <c r="E2131" t="str">
        <f t="shared" si="1090"/>
        <v>2870</v>
      </c>
      <c r="F2131" t="str">
        <f t="shared" si="1091"/>
        <v>0.777000777000777</v>
      </c>
      <c r="G2131" t="str">
        <f t="shared" si="1086"/>
        <v>0.777000777000777</v>
      </c>
      <c r="H2131" t="str">
        <f t="shared" si="1092"/>
        <v>8.73778039454536+1.79021074673077i</v>
      </c>
      <c r="I2131" t="str">
        <f t="shared" si="1093"/>
        <v>784.220066152352i</v>
      </c>
      <c r="J2131" t="str">
        <f t="shared" si="1087"/>
        <v>-525.047351293756+169.608606403219i</v>
      </c>
      <c r="K2131" t="str">
        <f t="shared" si="1094"/>
        <v>0.436899506998283-1.35248401478902i</v>
      </c>
      <c r="L2131" t="str">
        <f t="shared" si="1095"/>
        <v>0.0362602450167181-0.0942517296513944i</v>
      </c>
      <c r="M2131" t="str">
        <f t="shared" si="1096"/>
        <v>0.473159752015001-1.44673574444041i</v>
      </c>
      <c r="N2131" t="str">
        <f t="shared" si="1097"/>
        <v>-0.885651470928028i</v>
      </c>
      <c r="O2131" t="str">
        <f t="shared" si="1098"/>
        <v>0.632785184020621-0.774327392569828i</v>
      </c>
      <c r="P2131" t="str">
        <f t="shared" si="1099"/>
        <v>0.367214815979379+0.774327392569828i</v>
      </c>
      <c r="Q2131" t="str">
        <f t="shared" si="1100"/>
        <v>-0.367214815979379+0.1113240783582i</v>
      </c>
      <c r="R2131" t="str">
        <f t="shared" si="1101"/>
        <v>-0.330382458861615-2.20880770604272i</v>
      </c>
      <c r="S2131" t="str">
        <f t="shared" si="1102"/>
        <v>0.0918629228047253i</v>
      </c>
      <c r="T2131" t="str">
        <f t="shared" si="1103"/>
        <v>0.202907531790685-0.0303498983144399i</v>
      </c>
      <c r="U2131" t="str">
        <f t="shared" si="1104"/>
        <v>0.0001-796.970170715552i</v>
      </c>
      <c r="V2131" t="str">
        <f t="shared" si="1105"/>
        <v>0.00002-0.012783166547153i</v>
      </c>
      <c r="W2131" t="str">
        <f t="shared" si="1106"/>
        <v>0.0000199993584529566-0.0127829615127213i</v>
      </c>
      <c r="X2131" t="str">
        <f t="shared" si="1107"/>
        <v>0.000599669100634584-0.0127547992555263i</v>
      </c>
      <c r="Y2131" t="str">
        <f t="shared" si="1108"/>
        <v>0.009+1.25475210584376i</v>
      </c>
      <c r="Z2131" t="str">
        <f t="shared" si="1109"/>
        <v>-0.123182901163727-0.00674602453097007i</v>
      </c>
      <c r="AA2131" t="str">
        <f t="shared" si="1110"/>
        <v>0.074674144680425-9.66127952876384i</v>
      </c>
      <c r="AB2131" t="str">
        <f t="shared" si="1111"/>
        <v>1.38140870303776-0.206624235669713i</v>
      </c>
      <c r="AC2131" t="str">
        <f t="shared" si="1112"/>
        <v>1.35469633194966-2.09629962047557i</v>
      </c>
      <c r="AD2131" t="str">
        <f t="shared" si="1113"/>
        <v>0.369928750210442+0.41991496513521i</v>
      </c>
      <c r="AE2131" t="str">
        <f t="shared" si="1114"/>
        <v>-0.0427361400190705-0.0542218920710513i</v>
      </c>
      <c r="AF2131" t="str">
        <f t="shared" si="1115"/>
        <v>-14.6948010439661-1.69619052128058i</v>
      </c>
      <c r="AG2131" t="str">
        <f t="shared" si="1116"/>
        <v>1.01478603468958-0.0128243143397507i</v>
      </c>
      <c r="AH2131" t="str">
        <f t="shared" si="1117"/>
        <v>0.517310265795695+0.863140279177816i</v>
      </c>
      <c r="AI2131">
        <f t="shared" si="1118"/>
        <v>5.4469522320737651E-2</v>
      </c>
      <c r="AJ2131">
        <f t="shared" si="1119"/>
        <v>59.064263410375879</v>
      </c>
      <c r="AK2131"/>
      <c r="AL2131"/>
      <c r="AM2131"/>
      <c r="AN2131"/>
    </row>
    <row r="2132" spans="1:40" x14ac:dyDescent="0.25">
      <c r="A2132"/>
      <c r="B2132">
        <f t="shared" si="1085"/>
        <v>199800</v>
      </c>
      <c r="C2132" s="237" t="str">
        <f t="shared" si="1088"/>
        <v>-1.91448408129106E-06+0.0122573697759898i</v>
      </c>
      <c r="D2132" s="208" t="str">
        <f t="shared" si="1089"/>
        <v>-5.95702063471725+0.0939731682825885i</v>
      </c>
      <c r="E2132" t="str">
        <f t="shared" si="1090"/>
        <v>2870</v>
      </c>
      <c r="F2132" t="str">
        <f t="shared" si="1091"/>
        <v>0.777000777000777</v>
      </c>
      <c r="G2132" t="str">
        <f t="shared" si="1086"/>
        <v>0.777000777000777</v>
      </c>
      <c r="H2132" t="str">
        <f t="shared" si="1092"/>
        <v>8.73815847636338+1.78939840344147i</v>
      </c>
      <c r="I2132" t="str">
        <f t="shared" si="1093"/>
        <v>784.612765234051i</v>
      </c>
      <c r="J2132" t="str">
        <f t="shared" si="1087"/>
        <v>-525.574320808724+169.693538103972i</v>
      </c>
      <c r="K2132" t="str">
        <f t="shared" si="1094"/>
        <v>0.436502049432911-1.35193284744735i</v>
      </c>
      <c r="L2132" t="str">
        <f t="shared" si="1095"/>
        <v>0.0362286318516014-0.0942167126492111i</v>
      </c>
      <c r="M2132" t="str">
        <f t="shared" si="1096"/>
        <v>0.472730681284512-1.44614956009656i</v>
      </c>
      <c r="N2132" t="str">
        <f t="shared" si="1097"/>
        <v>-0.88609496189995i</v>
      </c>
      <c r="O2132" t="str">
        <f t="shared" si="1098"/>
        <v>0.632441714594525-0.774607950927911i</v>
      </c>
      <c r="P2132" t="str">
        <f t="shared" si="1099"/>
        <v>0.367558285405475+0.774607950927911i</v>
      </c>
      <c r="Q2132" t="str">
        <f t="shared" si="1100"/>
        <v>-0.367558285405475+0.111487010972039i</v>
      </c>
      <c r="R2132" t="str">
        <f t="shared" si="1101"/>
        <v>-0.330379456355877-2.20765250362523i</v>
      </c>
      <c r="S2132" t="str">
        <f t="shared" si="1102"/>
        <v>0.0919089232668207i</v>
      </c>
      <c r="T2132" t="str">
        <f t="shared" si="1103"/>
        <v>0.202902964555496-0.0303648201031462i</v>
      </c>
      <c r="U2132" t="str">
        <f t="shared" si="1104"/>
        <v>0.0001-796.571286746224i</v>
      </c>
      <c r="V2132" t="str">
        <f t="shared" si="1105"/>
        <v>0.00002-0.0127767685658981i</v>
      </c>
      <c r="W2132" t="str">
        <f t="shared" si="1106"/>
        <v>0.0000199993584529566-0.0127765636340868i</v>
      </c>
      <c r="X2132" t="str">
        <f t="shared" si="1107"/>
        <v>0.00059909018894759-0.0127484417689195i</v>
      </c>
      <c r="Y2132" t="str">
        <f t="shared" si="1108"/>
        <v>0.009+1.25538042437448i</v>
      </c>
      <c r="Z2132" t="str">
        <f t="shared" si="1109"/>
        <v>-0.123058672374508-0.00673597145349112i</v>
      </c>
      <c r="AA2132" t="str">
        <f t="shared" si="1110"/>
        <v>0.0745933907472849-9.65634567537408i</v>
      </c>
      <c r="AB2132" t="str">
        <f t="shared" si="1111"/>
        <v>1.38137760898036-0.206725824253447i</v>
      </c>
      <c r="AC2132" t="str">
        <f t="shared" si="1112"/>
        <v>1.35406311839973-2.09540426129262i</v>
      </c>
      <c r="AD2132" t="str">
        <f t="shared" si="1113"/>
        <v>0.370110929110227+0.42007361844943i</v>
      </c>
      <c r="AE2132" t="str">
        <f t="shared" si="1114"/>
        <v>-0.0427157556653598-0.0541867584390537i</v>
      </c>
      <c r="AF2132" t="str">
        <f t="shared" si="1115"/>
        <v>-14.6951791110806-1.69542523515888i</v>
      </c>
      <c r="AG2132" t="str">
        <f t="shared" si="1116"/>
        <v>1.01478402171079-0.0128241553620541i</v>
      </c>
      <c r="AH2132" t="str">
        <f t="shared" si="1117"/>
        <v>0.517138769326429+0.862584885058168i</v>
      </c>
      <c r="AI2132">
        <f t="shared" si="1118"/>
        <v>4.9595285731284071E-2</v>
      </c>
      <c r="AJ2132">
        <f t="shared" si="1119"/>
        <v>59.056377977903253</v>
      </c>
      <c r="AK2132"/>
      <c r="AL2132"/>
      <c r="AM2132"/>
      <c r="AN2132"/>
    </row>
    <row r="2133" spans="1:40" x14ac:dyDescent="0.25">
      <c r="A2133"/>
      <c r="B2133">
        <f t="shared" si="1085"/>
        <v>199900</v>
      </c>
      <c r="C2133" s="237" t="str">
        <f t="shared" si="1088"/>
        <v>-1.91256911863555E-06+0.0122512380255253i</v>
      </c>
      <c r="D2133" s="208" t="str">
        <f t="shared" si="1089"/>
        <v>-5.95702062003587+0.093926158195694i</v>
      </c>
      <c r="E2133" t="str">
        <f t="shared" si="1090"/>
        <v>2870</v>
      </c>
      <c r="F2133" t="str">
        <f t="shared" si="1091"/>
        <v>0.777000777000777</v>
      </c>
      <c r="G2133" t="str">
        <f t="shared" si="1086"/>
        <v>0.777000777000777</v>
      </c>
      <c r="H2133" t="str">
        <f t="shared" si="1092"/>
        <v>8.73853602619488+1.78858675524818i</v>
      </c>
      <c r="I2133" t="str">
        <f t="shared" si="1093"/>
        <v>785.00546431575i</v>
      </c>
      <c r="J2133" t="str">
        <f t="shared" si="1087"/>
        <v>-526.101554138218+169.778469804725i</v>
      </c>
      <c r="K2133" t="str">
        <f t="shared" si="1094"/>
        <v>0.436105115924853-1.35138206581544i</v>
      </c>
      <c r="L2133" t="str">
        <f t="shared" si="1095"/>
        <v>0.036197057976745-0.0941817155810389i</v>
      </c>
      <c r="M2133" t="str">
        <f t="shared" si="1096"/>
        <v>0.472302173901598-1.44556378139648i</v>
      </c>
      <c r="N2133" t="str">
        <f t="shared" si="1097"/>
        <v>-0.886538452871872i</v>
      </c>
      <c r="O2133" t="str">
        <f t="shared" si="1098"/>
        <v>0.632098120777112-0.774888356932819i</v>
      </c>
      <c r="P2133" t="str">
        <f t="shared" si="1099"/>
        <v>0.367901879222888+0.774888356932819i</v>
      </c>
      <c r="Q2133" t="str">
        <f t="shared" si="1100"/>
        <v>-0.367901879222888+0.111650095939053i</v>
      </c>
      <c r="R2133" t="str">
        <f t="shared" si="1101"/>
        <v>-0.330376452252812-2.20649843169474i</v>
      </c>
      <c r="S2133" t="str">
        <f t="shared" si="1102"/>
        <v>0.0919549237289163i</v>
      </c>
      <c r="T2133" t="str">
        <f t="shared" si="1103"/>
        <v>0.202898394994463-0.0303797414687373i</v>
      </c>
      <c r="U2133" t="str">
        <f t="shared" si="1104"/>
        <v>0.0001-796.172801860406i</v>
      </c>
      <c r="V2133" t="str">
        <f t="shared" si="1105"/>
        <v>0.00002-0.0127703769858251i</v>
      </c>
      <c r="W2133" t="str">
        <f t="shared" si="1106"/>
        <v>0.0000199993584529565-0.0127701721565314i</v>
      </c>
      <c r="X2133" t="str">
        <f t="shared" si="1107"/>
        <v>0.000598512143462262-0.0127420906036524i</v>
      </c>
      <c r="Y2133" t="str">
        <f t="shared" si="1108"/>
        <v>0.009+1.2560087429052i</v>
      </c>
      <c r="Z2133" t="str">
        <f t="shared" si="1109"/>
        <v>-0.122934631888258-0.00672593868990097i</v>
      </c>
      <c r="AA2133" t="str">
        <f t="shared" si="1110"/>
        <v>0.0745127702207478-9.65141690727164i</v>
      </c>
      <c r="AB2133" t="str">
        <f t="shared" si="1111"/>
        <v>1.38134649908846-0.206827409956585i</v>
      </c>
      <c r="AC2133" t="str">
        <f t="shared" si="1112"/>
        <v>1.35343074159756-2.09450950398604i</v>
      </c>
      <c r="AD2133" t="str">
        <f t="shared" si="1113"/>
        <v>0.370293178728807+0.420232195613317i</v>
      </c>
      <c r="AE2133" t="str">
        <f t="shared" si="1114"/>
        <v>-0.0426953996345411-0.0541516594927359i</v>
      </c>
      <c r="AF2133" t="str">
        <f t="shared" si="1115"/>
        <v>-14.6955566462308-1.69466059705249i</v>
      </c>
      <c r="AG2133" t="str">
        <f t="shared" si="1116"/>
        <v>1.01478200823151-0.0128239990744941i</v>
      </c>
      <c r="AH2133" t="str">
        <f t="shared" si="1117"/>
        <v>0.516967490045389+0.86203004637158i</v>
      </c>
      <c r="AI2133">
        <f t="shared" si="1118"/>
        <v>4.4723558593399326E-2</v>
      </c>
      <c r="AJ2133">
        <f t="shared" si="1119"/>
        <v>59.048489354266358</v>
      </c>
      <c r="AK2133"/>
      <c r="AL2133"/>
      <c r="AM2133"/>
      <c r="AN2133"/>
    </row>
    <row r="2134" spans="1:40" x14ac:dyDescent="0.25">
      <c r="A2134"/>
      <c r="B2134">
        <f t="shared" si="1085"/>
        <v>200000</v>
      </c>
      <c r="C2134" s="237" t="str">
        <f t="shared" si="1088"/>
        <v>-1.91065702770572E-06+0.0122451124068109i</v>
      </c>
      <c r="D2134" s="208" t="str">
        <f t="shared" si="1089"/>
        <v>-5.95702060537651+0.0938791951188836i</v>
      </c>
      <c r="E2134" t="str">
        <f t="shared" si="1090"/>
        <v>2870</v>
      </c>
      <c r="F2134" t="str">
        <f t="shared" si="1091"/>
        <v>0.777000777000777</v>
      </c>
      <c r="G2134" t="str">
        <f t="shared" si="1086"/>
        <v>0.777000777000777</v>
      </c>
      <c r="H2134" t="str">
        <f t="shared" si="1092"/>
        <v>8.73891304502043+1.787775801325i</v>
      </c>
      <c r="I2134" t="str">
        <f t="shared" si="1093"/>
        <v>785.398163397448i</v>
      </c>
      <c r="J2134" t="str">
        <f t="shared" si="1087"/>
        <v>-526.629051282237+169.863401505478i</v>
      </c>
      <c r="K2134" t="str">
        <f t="shared" si="1094"/>
        <v>0.435708705587107-1.35083166959511i</v>
      </c>
      <c r="L2134" t="str">
        <f t="shared" si="1095"/>
        <v>0.0361655233307826-0.0941467384405495i</v>
      </c>
      <c r="M2134" t="str">
        <f t="shared" si="1096"/>
        <v>0.47187422891789-1.44497840803566i</v>
      </c>
      <c r="N2134" t="str">
        <f t="shared" si="1097"/>
        <v>-0.886981943843794i</v>
      </c>
      <c r="O2134" t="str">
        <f t="shared" si="1098"/>
        <v>0.631754402635961-0.775168610529399i</v>
      </c>
      <c r="P2134" t="str">
        <f t="shared" si="1099"/>
        <v>0.368245597364039+0.775168610529399i</v>
      </c>
      <c r="Q2134" t="str">
        <f t="shared" si="1100"/>
        <v>-0.368245597364039+0.111813333314395i</v>
      </c>
      <c r="R2134" t="str">
        <f t="shared" si="1101"/>
        <v>-0.33037344655227-2.20534548855486i</v>
      </c>
      <c r="S2134" t="str">
        <f t="shared" si="1102"/>
        <v>0.0920009241910117i</v>
      </c>
      <c r="T2134" t="str">
        <f t="shared" si="1103"/>
        <v>0.202893823107525-0.0303946624109786i</v>
      </c>
      <c r="U2134" t="str">
        <f t="shared" si="1104"/>
        <v>0.0001-795.774715459475i</v>
      </c>
      <c r="V2134" t="str">
        <f t="shared" si="1105"/>
        <v>0.00002-0.0127639917973322i</v>
      </c>
      <c r="W2134" t="str">
        <f t="shared" si="1106"/>
        <v>0.0000199993584529565-0.0127637870704536i</v>
      </c>
      <c r="X2134" t="str">
        <f t="shared" si="1107"/>
        <v>0.000597934962452573-0.0127357457503215i</v>
      </c>
      <c r="Y2134" t="str">
        <f t="shared" si="1108"/>
        <v>0.009+1.25663706143592i</v>
      </c>
      <c r="Z2134" t="str">
        <f t="shared" si="1109"/>
        <v>-0.12281077932367-0.00671592618861661i</v>
      </c>
      <c r="AA2134" t="str">
        <f t="shared" si="1110"/>
        <v>0.0744322828028672-9.64649321652732i</v>
      </c>
      <c r="AB2134" t="str">
        <f t="shared" si="1111"/>
        <v>1.38131537336164-0.206928992777526i</v>
      </c>
      <c r="AC2134" t="str">
        <f t="shared" si="1112"/>
        <v>1.35279920013736-2.09361534810294i</v>
      </c>
      <c r="AD2134" t="str">
        <f t="shared" si="1113"/>
        <v>0.370475499036446+0.420390696596752i</v>
      </c>
      <c r="AE2134" t="str">
        <f t="shared" si="1114"/>
        <v>-0.0426750718682666-0.0541165951756873i</v>
      </c>
      <c r="AF2134" t="str">
        <f t="shared" si="1115"/>
        <v>-14.6959336503969-1.69389660620612i</v>
      </c>
      <c r="AG2134" t="str">
        <f t="shared" si="1116"/>
        <v>1.01477999425126-0.0128238454718429i</v>
      </c>
      <c r="AH2134" t="str">
        <f t="shared" si="1117"/>
        <v>0.516796427514405+0.861475762208355i</v>
      </c>
      <c r="AI2134">
        <f t="shared" si="1118"/>
        <v>3.9854337895716282E-2</v>
      </c>
      <c r="AJ2134">
        <f t="shared" si="1119"/>
        <v>59.040597542983193</v>
      </c>
      <c r="AK2134"/>
      <c r="AL2134"/>
      <c r="AM2134"/>
      <c r="AN2134"/>
    </row>
    <row r="2135" spans="1:40" x14ac:dyDescent="0.25">
      <c r="A2135"/>
      <c r="B2135">
        <f>B2134+1000</f>
        <v>201000</v>
      </c>
      <c r="C2135" s="237" t="str">
        <f t="shared" si="1088"/>
        <v>-1.89169280776956E-06+0.0121841914525074i</v>
      </c>
      <c r="D2135" s="208" t="str">
        <f t="shared" si="1089"/>
        <v>-5.95702045998415+0.0934121344692234i</v>
      </c>
      <c r="E2135" t="str">
        <f t="shared" si="1090"/>
        <v>2870</v>
      </c>
      <c r="F2135" t="str">
        <f t="shared" si="1091"/>
        <v>0.777000777000777</v>
      </c>
      <c r="G2135" t="str">
        <f t="shared" si="1086"/>
        <v>0.777000777000777</v>
      </c>
      <c r="H2135" t="str">
        <f t="shared" si="1092"/>
        <v>8.74265424208588+1.77970426607933i</v>
      </c>
      <c r="I2135" t="str">
        <f t="shared" si="1093"/>
        <v>789.325154214436i</v>
      </c>
      <c r="J2135" t="str">
        <f t="shared" si="1087"/>
        <v>-531.918532521341+170.712718513005i</v>
      </c>
      <c r="K2135" t="str">
        <f t="shared" si="1094"/>
        <v>0.431773182714715-1.345348839455i</v>
      </c>
      <c r="L2135" t="str">
        <f t="shared" si="1095"/>
        <v>0.0358523210389584-0.0937980616448256i</v>
      </c>
      <c r="M2135" t="str">
        <f t="shared" si="1096"/>
        <v>0.467625503753673-1.43914690109983i</v>
      </c>
      <c r="N2135" t="str">
        <f t="shared" si="1097"/>
        <v>-0.891416853563013i</v>
      </c>
      <c r="O2135" t="str">
        <f t="shared" si="1098"/>
        <v>0.628310398303828-0.777962751925364i</v>
      </c>
      <c r="P2135" t="str">
        <f t="shared" si="1099"/>
        <v>0.371689601696172+0.777962751925364i</v>
      </c>
      <c r="Q2135" t="str">
        <f t="shared" si="1100"/>
        <v>-0.371689601696172+0.113454101637649i</v>
      </c>
      <c r="R2135" t="str">
        <f t="shared" si="1101"/>
        <v>-0.330343301653957-2.19387776985241i</v>
      </c>
      <c r="S2135" t="str">
        <f t="shared" si="1102"/>
        <v>0.0924609288119668i</v>
      </c>
      <c r="T2135" t="str">
        <f t="shared" si="1103"/>
        <v>0.20284797630048-0.0305438484977366i</v>
      </c>
      <c r="U2135" t="str">
        <f t="shared" si="1104"/>
        <v>0.0001-791.815637273109i</v>
      </c>
      <c r="V2135" t="str">
        <f t="shared" si="1105"/>
        <v>0.00002-0.0127004893505793i</v>
      </c>
      <c r="W2135" t="str">
        <f t="shared" si="1106"/>
        <v>0.0000199993584529565-0.0127002856422474i</v>
      </c>
      <c r="X2135" t="str">
        <f t="shared" si="1107"/>
        <v>0.000592210321842295-0.0126726423179311i</v>
      </c>
      <c r="Y2135" t="str">
        <f t="shared" si="1108"/>
        <v>0.009+1.2629202467431i</v>
      </c>
      <c r="Z2135" t="str">
        <f t="shared" si="1109"/>
        <v>-0.121582506168209-0.00661690436634212i</v>
      </c>
      <c r="AA2135" t="str">
        <f t="shared" si="1110"/>
        <v>0.0736346646486126-9.59753383116992i</v>
      </c>
      <c r="AB2135" t="str">
        <f t="shared" si="1111"/>
        <v>1.38100324508478-0.20794466211617i</v>
      </c>
      <c r="AC2135" t="str">
        <f t="shared" si="1112"/>
        <v>1.34652942208349-2.08470676794753i</v>
      </c>
      <c r="AD2135" t="str">
        <f t="shared" si="1113"/>
        <v>0.372302583457915+0.421971509886298i</v>
      </c>
      <c r="AE2135" t="str">
        <f t="shared" si="1114"/>
        <v>-0.0424733360234735-0.0537678442936424i</v>
      </c>
      <c r="AF2135" t="str">
        <f t="shared" si="1115"/>
        <v>-14.69967470207-1.68629213161011i</v>
      </c>
      <c r="AG2135" t="str">
        <f t="shared" si="1116"/>
        <v>1.01475982678845-0.0128224559725622i</v>
      </c>
      <c r="AH2135" t="str">
        <f t="shared" si="1117"/>
        <v>0.515097627813947+0.855963220667588i</v>
      </c>
      <c r="AI2135">
        <f t="shared" si="1118"/>
        <v>-8.7006737146910294E-3</v>
      </c>
      <c r="AJ2135">
        <f t="shared" si="1119"/>
        <v>58.961504880078046</v>
      </c>
      <c r="AK2135"/>
      <c r="AL2135"/>
      <c r="AM2135"/>
      <c r="AN2135"/>
    </row>
    <row r="2136" spans="1:40" x14ac:dyDescent="0.25">
      <c r="A2136"/>
      <c r="B2136">
        <f>B2135+1000</f>
        <v>202000</v>
      </c>
      <c r="C2136" s="237" t="str">
        <f t="shared" si="1088"/>
        <v>-1.87300953693004E-06+0.012123873675926i</v>
      </c>
      <c r="D2136" s="208" t="str">
        <f t="shared" si="1089"/>
        <v>-5.95702031674574+0.0929496981820994i</v>
      </c>
      <c r="E2136" t="str">
        <f t="shared" si="1090"/>
        <v>2870</v>
      </c>
      <c r="F2136" t="str">
        <f t="shared" si="1091"/>
        <v>0.777000777000777</v>
      </c>
      <c r="G2136" t="str">
        <f t="shared" si="1086"/>
        <v>0.777000777000777</v>
      </c>
      <c r="H2136" t="str">
        <f t="shared" si="1092"/>
        <v>8.74634340085662+1.77170125792704i</v>
      </c>
      <c r="I2136" t="str">
        <f t="shared" si="1093"/>
        <v>793.252145031423i</v>
      </c>
      <c r="J2136" t="str">
        <f t="shared" si="1087"/>
        <v>-537.23439521301+171.562035520532i</v>
      </c>
      <c r="K2136" t="str">
        <f t="shared" si="1094"/>
        <v>0.427889014375336-1.3399042227423i</v>
      </c>
      <c r="L2136" t="str">
        <f t="shared" si="1095"/>
        <v>0.0355429749522919-0.0934513704387091i</v>
      </c>
      <c r="M2136" t="str">
        <f t="shared" si="1096"/>
        <v>0.463431989327628-1.43335559318101i</v>
      </c>
      <c r="N2136" t="str">
        <f t="shared" si="1097"/>
        <v>-0.895851763282232i</v>
      </c>
      <c r="O2136" t="str">
        <f t="shared" si="1098"/>
        <v>0.624854036116494-0.780741592044978i</v>
      </c>
      <c r="P2136" t="str">
        <f t="shared" si="1099"/>
        <v>0.375145963883506+0.780741592044978i</v>
      </c>
      <c r="Q2136" t="str">
        <f t="shared" si="1100"/>
        <v>-0.375145963883506+0.115110171237254i</v>
      </c>
      <c r="R2136" t="str">
        <f t="shared" si="1101"/>
        <v>-0.330312996848438-2.18252108912024i</v>
      </c>
      <c r="S2136" t="str">
        <f t="shared" si="1102"/>
        <v>0.0929209334329218i</v>
      </c>
      <c r="T2136" t="str">
        <f t="shared" si="1103"/>
        <v>0.20280189683809-0.0306929919921826i</v>
      </c>
      <c r="U2136" t="str">
        <f t="shared" si="1104"/>
        <v>0.0001-787.895757880668i</v>
      </c>
      <c r="V2136" t="str">
        <f t="shared" si="1105"/>
        <v>0.00002-0.012637615640923i</v>
      </c>
      <c r="W2136" t="str">
        <f t="shared" si="1106"/>
        <v>0.0000199993584529566-0.0126374129410532i</v>
      </c>
      <c r="X2136" t="str">
        <f t="shared" si="1107"/>
        <v>0.000586570261649126-0.0126101598718165i</v>
      </c>
      <c r="Y2136" t="str">
        <f t="shared" si="1108"/>
        <v>0.009+1.26920343205028i</v>
      </c>
      <c r="Z2136" t="str">
        <f t="shared" si="1109"/>
        <v>-0.120372612825548-0.00651985318687619i</v>
      </c>
      <c r="AA2136" t="str">
        <f t="shared" si="1110"/>
        <v>0.0728500357667271-9.54907358147102i</v>
      </c>
      <c r="AB2136" t="str">
        <f t="shared" si="1111"/>
        <v>1.38068953287403-0.208960041483367i</v>
      </c>
      <c r="AC2136" t="str">
        <f t="shared" si="1112"/>
        <v>1.34034165265213-2.07585783210609i</v>
      </c>
      <c r="AD2136" t="str">
        <f t="shared" si="1113"/>
        <v>0.374136703969712+0.423544672067172i</v>
      </c>
      <c r="AE2136" t="str">
        <f t="shared" si="1114"/>
        <v>-0.0422743635308113-0.0534224952067697i</v>
      </c>
      <c r="AF2136" t="str">
        <f t="shared" si="1115"/>
        <v>-14.7033637176024-1.67875155974494i</v>
      </c>
      <c r="AG2136" t="str">
        <f t="shared" si="1116"/>
        <v>1.01473960870137-0.0128213292898415i</v>
      </c>
      <c r="AH2136" t="str">
        <f t="shared" si="1117"/>
        <v>0.513420028909173+0.85050514565083i</v>
      </c>
      <c r="AI2136">
        <f t="shared" si="1118"/>
        <v>-5.7008316024134413E-2</v>
      </c>
      <c r="AJ2136">
        <f t="shared" si="1119"/>
        <v>58.882097286072941</v>
      </c>
      <c r="AK2136"/>
      <c r="AL2136"/>
      <c r="AM2136"/>
      <c r="AN2136"/>
    </row>
    <row r="2137" spans="1:40" x14ac:dyDescent="0.25">
      <c r="A2137"/>
      <c r="B2137">
        <f t="shared" ref="B2137:B2200" si="1120">B2136+1000</f>
        <v>203000</v>
      </c>
      <c r="C2137" s="237" t="str">
        <f t="shared" si="1088"/>
        <v>-1.85460169290251E-06+0.0120641501631108i</v>
      </c>
      <c r="D2137" s="208" t="str">
        <f t="shared" si="1089"/>
        <v>-5.95702017561894+0.0924918179171828i</v>
      </c>
      <c r="E2137" t="str">
        <f t="shared" si="1090"/>
        <v>2870</v>
      </c>
      <c r="F2137" t="str">
        <f t="shared" si="1091"/>
        <v>0.777000777000777</v>
      </c>
      <c r="G2137" t="str">
        <f t="shared" si="1086"/>
        <v>0.777000777000777</v>
      </c>
      <c r="H2137" t="str">
        <f t="shared" si="1092"/>
        <v>8.74998146609728+1.763765969905i</v>
      </c>
      <c r="I2137" t="str">
        <f t="shared" si="1093"/>
        <v>797.17913584841i</v>
      </c>
      <c r="J2137" t="str">
        <f t="shared" si="1087"/>
        <v>-542.576639357243+172.411352528059i</v>
      </c>
      <c r="K2137" t="str">
        <f t="shared" si="1094"/>
        <v>0.424055342622396-1.33449752193145i</v>
      </c>
      <c r="L2137" t="str">
        <f t="shared" si="1095"/>
        <v>0.0352374255084017-0.0931066580206691i</v>
      </c>
      <c r="M2137" t="str">
        <f t="shared" si="1096"/>
        <v>0.459292768130798-1.42760417995212i</v>
      </c>
      <c r="N2137" t="str">
        <f t="shared" si="1097"/>
        <v>-0.900286673001451i</v>
      </c>
      <c r="O2137" t="str">
        <f t="shared" si="1098"/>
        <v>0.621385384055048-0.783505076232924i</v>
      </c>
      <c r="P2137" t="str">
        <f t="shared" si="1099"/>
        <v>0.378614615944952+0.783505076232924i</v>
      </c>
      <c r="Q2137" t="str">
        <f t="shared" si="1100"/>
        <v>-0.378614615944952+0.116781596768527i</v>
      </c>
      <c r="R2137" t="str">
        <f t="shared" si="1101"/>
        <v>-0.330282531989473-2.17127380476757i</v>
      </c>
      <c r="S2137" t="str">
        <f t="shared" si="1102"/>
        <v>0.093380938053877i</v>
      </c>
      <c r="T2137" t="str">
        <f t="shared" si="1103"/>
        <v>0.202755584661006-0.0308420926599866i</v>
      </c>
      <c r="U2137" t="str">
        <f t="shared" si="1104"/>
        <v>0.0001-784.01449798963i</v>
      </c>
      <c r="V2137" t="str">
        <f t="shared" si="1105"/>
        <v>0.00002-0.012575361376682i</v>
      </c>
      <c r="W2137" t="str">
        <f t="shared" si="1106"/>
        <v>0.0000199993584529566-0.0125751596753388i</v>
      </c>
      <c r="X2137" t="str">
        <f t="shared" si="1107"/>
        <v>0.000581013124932109-0.0125482893089198i</v>
      </c>
      <c r="Y2137" t="str">
        <f t="shared" si="1108"/>
        <v>0.009+1.27548661735746i</v>
      </c>
      <c r="Z2137" t="str">
        <f t="shared" si="1109"/>
        <v>-0.119180733534753-0.00642472359197333i</v>
      </c>
      <c r="AA2137" t="str">
        <f t="shared" si="1110"/>
        <v>0.0720781116771145-9.50110480628696i</v>
      </c>
      <c r="AB2137" t="str">
        <f t="shared" si="1111"/>
        <v>1.38037423632532-0.209975129283783i</v>
      </c>
      <c r="AC2137" t="str">
        <f t="shared" si="1112"/>
        <v>1.33423453180678-2.06706808804361i</v>
      </c>
      <c r="AD2137" t="str">
        <f t="shared" si="1113"/>
        <v>0.375977830612023+0.425110153173832i</v>
      </c>
      <c r="AE2137" t="str">
        <f t="shared" si="1114"/>
        <v>-0.0420780984148625-0.0530804935267203i</v>
      </c>
      <c r="AF2137" t="str">
        <f t="shared" si="1115"/>
        <v>-14.7070016417162-1.67127415198782i</v>
      </c>
      <c r="AG2137" t="str">
        <f t="shared" si="1116"/>
        <v>1.01471933952753-0.0128204603637307i</v>
      </c>
      <c r="AH2137" t="str">
        <f t="shared" si="1117"/>
        <v>0.511763209704443+0.845100660081099i</v>
      </c>
      <c r="AI2137">
        <f t="shared" si="1118"/>
        <v>-0.10507151721606932</v>
      </c>
      <c r="AJ2137">
        <f t="shared" si="1119"/>
        <v>58.802378198669309</v>
      </c>
      <c r="AK2137"/>
      <c r="AL2137"/>
      <c r="AM2137"/>
      <c r="AN2137"/>
    </row>
    <row r="2138" spans="1:40" x14ac:dyDescent="0.25">
      <c r="A2138"/>
      <c r="B2138">
        <f t="shared" si="1120"/>
        <v>204000</v>
      </c>
      <c r="C2138" s="237" t="str">
        <f t="shared" si="1088"/>
        <v>-1.83646388841992E-06+0.0120050121748898i</v>
      </c>
      <c r="D2138" s="208" t="str">
        <f t="shared" si="1089"/>
        <v>-5.95702003656243+0.0920384266741552i</v>
      </c>
      <c r="E2138" t="str">
        <f t="shared" si="1090"/>
        <v>2870</v>
      </c>
      <c r="F2138" t="str">
        <f t="shared" si="1091"/>
        <v>0.777000777000777</v>
      </c>
      <c r="G2138" t="str">
        <f t="shared" si="1086"/>
        <v>0.777000777000777</v>
      </c>
      <c r="H2138" t="str">
        <f t="shared" si="1092"/>
        <v>8.75356936160372+1.75589760632866i</v>
      </c>
      <c r="I2138" t="str">
        <f t="shared" si="1093"/>
        <v>801.106126665397i</v>
      </c>
      <c r="J2138" t="str">
        <f t="shared" si="1087"/>
        <v>-547.94526495404+173.260669535586i</v>
      </c>
      <c r="K2138" t="str">
        <f t="shared" si="1094"/>
        <v>0.420271326620838-1.32912844002685i</v>
      </c>
      <c r="L2138" t="str">
        <f t="shared" si="1095"/>
        <v>0.0349356142117132-0.0927639173207701i</v>
      </c>
      <c r="M2138" t="str">
        <f t="shared" si="1096"/>
        <v>0.455206940832551-1.42189235734762i</v>
      </c>
      <c r="N2138" t="str">
        <f t="shared" si="1097"/>
        <v>-0.90472158272067i</v>
      </c>
      <c r="O2138" t="str">
        <f t="shared" si="1098"/>
        <v>0.617904510342298-0.786253150135912i</v>
      </c>
      <c r="P2138" t="str">
        <f t="shared" si="1099"/>
        <v>0.382095489657702+0.786253150135912i</v>
      </c>
      <c r="Q2138" t="str">
        <f t="shared" si="1100"/>
        <v>-0.382095489657702+0.118468432584758i</v>
      </c>
      <c r="R2138" t="str">
        <f t="shared" si="1101"/>
        <v>-0.330251906930019-2.16013430738858i</v>
      </c>
      <c r="S2138" t="str">
        <f t="shared" si="1102"/>
        <v>0.0938409426748321i</v>
      </c>
      <c r="T2138" t="str">
        <f t="shared" si="1103"/>
        <v>0.20270903970959-0.0309911502664739i</v>
      </c>
      <c r="U2138" t="str">
        <f t="shared" si="1104"/>
        <v>0.0001-780.171289666151i</v>
      </c>
      <c r="V2138" t="str">
        <f t="shared" si="1105"/>
        <v>0.00002-0.0125137174483649i</v>
      </c>
      <c r="W2138" t="str">
        <f t="shared" si="1106"/>
        <v>0.0000199993584529566-0.0125135167357588i</v>
      </c>
      <c r="X2138" t="str">
        <f t="shared" si="1107"/>
        <v>0.000575537295100411-0.0124870217028794i</v>
      </c>
      <c r="Y2138" t="str">
        <f t="shared" si="1108"/>
        <v>0.009+1.28176980266464i</v>
      </c>
      <c r="Z2138" t="str">
        <f t="shared" si="1109"/>
        <v>-0.118006511609033-0.00633146798705689i</v>
      </c>
      <c r="AA2138" t="str">
        <f t="shared" si="1110"/>
        <v>0.0713186157237229-9.45362000171718i</v>
      </c>
      <c r="AB2138" t="str">
        <f t="shared" si="1111"/>
        <v>1.38005735503264-0.210989923919735i</v>
      </c>
      <c r="AC2138" t="str">
        <f t="shared" si="1112"/>
        <v>1.32820672645904-2.05833708363628i</v>
      </c>
      <c r="AD2138" t="str">
        <f t="shared" si="1113"/>
        <v>0.377825933294204+0.426667923336021i</v>
      </c>
      <c r="AE2138" t="str">
        <f t="shared" si="1114"/>
        <v>-0.0418844860857703-0.0527417860496864i</v>
      </c>
      <c r="AF2138" t="str">
        <f t="shared" si="1115"/>
        <v>-14.7105893981661-1.6638591796545i</v>
      </c>
      <c r="AG2138" t="str">
        <f t="shared" si="1116"/>
        <v>1.01469901882081-0.0128198442328593i</v>
      </c>
      <c r="AH2138" t="str">
        <f t="shared" si="1117"/>
        <v>0.510126759088622+0.839748905978578i</v>
      </c>
      <c r="AI2138">
        <f t="shared" si="1118"/>
        <v>-0.15289315644627322</v>
      </c>
      <c r="AJ2138">
        <f t="shared" si="1119"/>
        <v>58.722351007671115</v>
      </c>
      <c r="AK2138"/>
      <c r="AL2138"/>
      <c r="AM2138"/>
      <c r="AN2138"/>
    </row>
    <row r="2139" spans="1:40" x14ac:dyDescent="0.25">
      <c r="A2139"/>
      <c r="B2139">
        <f t="shared" si="1120"/>
        <v>205000</v>
      </c>
      <c r="C2139" s="237" t="str">
        <f t="shared" si="1088"/>
        <v>-1.81859086729066E-06+0.0119464511426111i</v>
      </c>
      <c r="D2139" s="208" t="str">
        <f t="shared" si="1089"/>
        <v>-5.95701989953594+0.0915894587600185i</v>
      </c>
      <c r="E2139" t="str">
        <f t="shared" si="1090"/>
        <v>2870</v>
      </c>
      <c r="F2139" t="str">
        <f t="shared" si="1091"/>
        <v>0.777000777000777</v>
      </c>
      <c r="G2139" t="str">
        <f t="shared" si="1086"/>
        <v>0.777000777000777</v>
      </c>
      <c r="H2139" t="str">
        <f t="shared" si="1092"/>
        <v>8.75710799074856+1.7480953826346i</v>
      </c>
      <c r="I2139" t="str">
        <f t="shared" si="1093"/>
        <v>805.033117482385i</v>
      </c>
      <c r="J2139" t="str">
        <f t="shared" si="1087"/>
        <v>-553.340272003401+174.109986543114i</v>
      </c>
      <c r="K2139" t="str">
        <f t="shared" si="1094"/>
        <v>0.416536142259611-1.32379668066947i</v>
      </c>
      <c r="L2139" t="str">
        <f t="shared" si="1095"/>
        <v>0.0346374836127942-0.0924231410149633i</v>
      </c>
      <c r="M2139" t="str">
        <f t="shared" si="1096"/>
        <v>0.451173625872405-1.41621982168443i</v>
      </c>
      <c r="N2139" t="str">
        <f t="shared" si="1097"/>
        <v>-0.909156492439889i</v>
      </c>
      <c r="O2139" t="str">
        <f t="shared" si="1098"/>
        <v>0.614411483441431-0.788985759703748i</v>
      </c>
      <c r="P2139" t="str">
        <f t="shared" si="1099"/>
        <v>0.385588516558569+0.788985759703748i</v>
      </c>
      <c r="Q2139" t="str">
        <f t="shared" si="1100"/>
        <v>-0.385588516558569+0.120170732736141i</v>
      </c>
      <c r="R2139" t="str">
        <f t="shared" si="1101"/>
        <v>-0.330221121522225-2.14910101897745i</v>
      </c>
      <c r="S2139" t="str">
        <f t="shared" si="1102"/>
        <v>0.094300947295787i</v>
      </c>
      <c r="T2139" t="str">
        <f t="shared" si="1103"/>
        <v>0.202662261923915-0.031140164576623i</v>
      </c>
      <c r="U2139" t="str">
        <f t="shared" si="1104"/>
        <v>0.0001-776.365576058023i</v>
      </c>
      <c r="V2139" t="str">
        <f t="shared" si="1105"/>
        <v>0.00002-0.0124526749242266i</v>
      </c>
      <c r="W2139" t="str">
        <f t="shared" si="1106"/>
        <v>0.0000199993584529566-0.0124524751907113i</v>
      </c>
      <c r="X2139" t="str">
        <f t="shared" si="1107"/>
        <v>0.000570141194740702-0.0124263482997722i</v>
      </c>
      <c r="Y2139" t="str">
        <f t="shared" si="1108"/>
        <v>0.009+1.28805298797182i</v>
      </c>
      <c r="Z2139" t="str">
        <f t="shared" si="1109"/>
        <v>-0.11684959916634-0.00624004019036916i</v>
      </c>
      <c r="AA2139" t="str">
        <f t="shared" si="1110"/>
        <v>0.0705712788159848-9.40661181706141i</v>
      </c>
      <c r="AB2139" t="str">
        <f t="shared" si="1111"/>
        <v>1.379738888588-0.212004423791182i</v>
      </c>
      <c r="AC2139" t="str">
        <f t="shared" si="1112"/>
        <v>1.32225692986355-2.04966436735003i</v>
      </c>
      <c r="AD2139" t="str">
        <f t="shared" si="1113"/>
        <v>0.379680981795158+0.428217952779616i</v>
      </c>
      <c r="AE2139" t="str">
        <f t="shared" si="1114"/>
        <v>-0.0416934732982641-0.0524063207240493i</v>
      </c>
      <c r="AF2139" t="str">
        <f t="shared" si="1115"/>
        <v>-14.7141278902845-1.65650592387458i</v>
      </c>
      <c r="AG2139" t="str">
        <f t="shared" si="1116"/>
        <v>1.01467864615091-0.0128194760319321i</v>
      </c>
      <c r="AH2139" t="str">
        <f t="shared" si="1117"/>
        <v>0.508510275653851+0.834449043942153i</v>
      </c>
      <c r="AI2139">
        <f t="shared" si="1118"/>
        <v>-0.20047606492539669</v>
      </c>
      <c r="AJ2139">
        <f t="shared" si="1119"/>
        <v>58.64201905564429</v>
      </c>
      <c r="AK2139"/>
      <c r="AL2139"/>
      <c r="AM2139"/>
      <c r="AN2139"/>
    </row>
    <row r="2140" spans="1:40" x14ac:dyDescent="0.25">
      <c r="A2140"/>
      <c r="B2140">
        <f t="shared" si="1120"/>
        <v>206000</v>
      </c>
      <c r="C2140" s="237" t="str">
        <f t="shared" si="1088"/>
        <v>-1.80097750059014E-06+0.0118884586640046i</v>
      </c>
      <c r="D2140" s="208" t="str">
        <f t="shared" si="1089"/>
        <v>-5.95701976450013+0.0911448497573686i</v>
      </c>
      <c r="E2140" t="str">
        <f t="shared" si="1090"/>
        <v>2870</v>
      </c>
      <c r="F2140" t="str">
        <f t="shared" si="1091"/>
        <v>0.777000777000777</v>
      </c>
      <c r="G2140" t="str">
        <f t="shared" si="1086"/>
        <v>0.777000777000777</v>
      </c>
      <c r="H2140" t="str">
        <f t="shared" si="1092"/>
        <v>8.76059823701029+1.74035852522415i</v>
      </c>
      <c r="I2140" t="str">
        <f t="shared" si="1093"/>
        <v>808.960108299372i</v>
      </c>
      <c r="J2140" t="str">
        <f t="shared" si="1087"/>
        <v>-558.761660505325+174.959303550641i</v>
      </c>
      <c r="K2140" t="str">
        <f t="shared" si="1094"/>
        <v>0.412848981773666-1.31850194823744i</v>
      </c>
      <c r="L2140" t="str">
        <f t="shared" si="1095"/>
        <v>0.0343429772880837-0.0920843215388141i</v>
      </c>
      <c r="M2140" t="str">
        <f t="shared" si="1096"/>
        <v>0.44719195906175-1.41058626977625i</v>
      </c>
      <c r="N2140" t="str">
        <f t="shared" si="1097"/>
        <v>-0.913591402159108i</v>
      </c>
      <c r="O2140" t="str">
        <f t="shared" si="1098"/>
        <v>0.610906372054672-0.791702851190394i</v>
      </c>
      <c r="P2140" t="str">
        <f t="shared" si="1099"/>
        <v>0.389093627945328+0.791702851190394i</v>
      </c>
      <c r="Q2140" t="str">
        <f t="shared" si="1100"/>
        <v>-0.389093627945328+0.121888550968714i</v>
      </c>
      <c r="R2140" t="str">
        <f t="shared" si="1101"/>
        <v>-0.330190175617392-2.13817239216624i</v>
      </c>
      <c r="S2140" t="str">
        <f t="shared" si="1102"/>
        <v>0.0947609519167422i</v>
      </c>
      <c r="T2140" t="str">
        <f t="shared" si="1103"/>
        <v>0.202615251243771-0.0312891353550603i</v>
      </c>
      <c r="U2140" t="str">
        <f t="shared" si="1104"/>
        <v>0.000100000000000001-772.596811125708i</v>
      </c>
      <c r="V2140" t="str">
        <f t="shared" si="1105"/>
        <v>0.00002-0.0123922250459536i</v>
      </c>
      <c r="W2140" t="str">
        <f t="shared" si="1106"/>
        <v>0.0000199993584529566-0.0123920262820235i</v>
      </c>
      <c r="X2140" t="str">
        <f t="shared" si="1107"/>
        <v>0.000564823284484022-0.0123662605139781i</v>
      </c>
      <c r="Y2140" t="str">
        <f t="shared" si="1108"/>
        <v>0.009+1.29433617327899i</v>
      </c>
      <c r="Z2140" t="str">
        <f t="shared" si="1109"/>
        <v>-0.115709656869263-0.00615039538413592i</v>
      </c>
      <c r="AA2140" t="str">
        <f t="shared" si="1110"/>
        <v>0.0698358391802228-9.36007305090228i</v>
      </c>
      <c r="AB2140" t="str">
        <f t="shared" si="1111"/>
        <v>1.37941883658148-0.213018627295682i</v>
      </c>
      <c r="AC2140" t="str">
        <f t="shared" si="1112"/>
        <v>1.31638386102768-2.04104948840956i</v>
      </c>
      <c r="AD2140" t="str">
        <f t="shared" si="1113"/>
        <v>0.381542945763661+0.429760211827468i</v>
      </c>
      <c r="AE2140" t="str">
        <f t="shared" si="1114"/>
        <v>-0.0415050081120921-0.0520740466190925i</v>
      </c>
      <c r="AF2140" t="str">
        <f t="shared" si="1115"/>
        <v>-14.7176180015104-1.64921367546678i</v>
      </c>
      <c r="AG2140" t="str">
        <f t="shared" si="1116"/>
        <v>1.01465822110293-0.0128193509893016i</v>
      </c>
      <c r="AH2140" t="str">
        <f t="shared" si="1117"/>
        <v>0.506913367423428+0.829200252647724i</v>
      </c>
      <c r="AI2140">
        <f t="shared" si="1118"/>
        <v>-0.24782302697301978</v>
      </c>
      <c r="AJ2140">
        <f t="shared" si="1119"/>
        <v>58.561385638572723</v>
      </c>
      <c r="AK2140"/>
      <c r="AL2140"/>
      <c r="AM2140"/>
      <c r="AN2140"/>
    </row>
    <row r="2141" spans="1:40" x14ac:dyDescent="0.25">
      <c r="A2141"/>
      <c r="B2141">
        <f t="shared" si="1120"/>
        <v>207000</v>
      </c>
      <c r="C2141" s="237" t="str">
        <f t="shared" si="1088"/>
        <v>-1.78361878298088E-06+0.0118310264991625i</v>
      </c>
      <c r="D2141" s="208" t="str">
        <f t="shared" si="1089"/>
        <v>-5.95701963141663+0.0907045364935792i</v>
      </c>
      <c r="E2141" t="str">
        <f t="shared" si="1090"/>
        <v>2870</v>
      </c>
      <c r="F2141" t="str">
        <f t="shared" si="1091"/>
        <v>0.777000777000777</v>
      </c>
      <c r="G2141" t="str">
        <f t="shared" si="1086"/>
        <v>0.777000777000777</v>
      </c>
      <c r="H2141" t="str">
        <f t="shared" si="1092"/>
        <v>8.76404096448699+1.7326862713083i</v>
      </c>
      <c r="I2141" t="str">
        <f t="shared" si="1093"/>
        <v>812.887099116359i</v>
      </c>
      <c r="J2141" t="str">
        <f t="shared" si="1087"/>
        <v>-564.209430459815+175.808620558169i</v>
      </c>
      <c r="K2141" t="str">
        <f t="shared" si="1094"/>
        <v>0.40920905337526-1.31324394794091i</v>
      </c>
      <c r="L2141" t="str">
        <f t="shared" si="1095"/>
        <v>0.0340520398200061-0.0917474511006896i</v>
      </c>
      <c r="M2141" t="str">
        <f t="shared" si="1096"/>
        <v>0.443261093195266-1.4049913990416i</v>
      </c>
      <c r="N2141" t="str">
        <f t="shared" si="1097"/>
        <v>-0.918026311878327i</v>
      </c>
      <c r="O2141" t="str">
        <f t="shared" si="1098"/>
        <v>0.607389245121923-0.794404371155031i</v>
      </c>
      <c r="P2141" t="str">
        <f t="shared" si="1099"/>
        <v>0.392610754878077+0.794404371155031i</v>
      </c>
      <c r="Q2141" t="str">
        <f t="shared" si="1100"/>
        <v>-0.392610754878077+0.123621940723296i</v>
      </c>
      <c r="R2141" t="str">
        <f t="shared" si="1101"/>
        <v>-0.330159069066038-2.1273469094848i</v>
      </c>
      <c r="S2141" t="str">
        <f t="shared" si="1102"/>
        <v>0.0952209565376971i</v>
      </c>
      <c r="T2141" t="str">
        <f t="shared" si="1103"/>
        <v>0.202568007608656-0.0314380623660637i</v>
      </c>
      <c r="U2141" t="str">
        <f t="shared" si="1104"/>
        <v>0.0001-768.86445938114i</v>
      </c>
      <c r="V2141" t="str">
        <f t="shared" si="1105"/>
        <v>0.00002-0.0123323592244756i</v>
      </c>
      <c r="W2141" t="str">
        <f t="shared" si="1106"/>
        <v>0.0000199993584529565-0.0123321614207628i</v>
      </c>
      <c r="X2141" t="str">
        <f t="shared" si="1107"/>
        <v>0.000559582061910717-0.0123067499241627i</v>
      </c>
      <c r="Y2141" t="str">
        <f t="shared" si="1108"/>
        <v>0.009+1.30061935858617i</v>
      </c>
      <c r="Z2141" t="str">
        <f t="shared" si="1109"/>
        <v>-0.11458635367387-0.00606249006765574i</v>
      </c>
      <c r="AA2141" t="str">
        <f t="shared" si="1110"/>
        <v>0.0691120421205597-9.31399664730745i</v>
      </c>
      <c r="AB2141" t="str">
        <f t="shared" si="1111"/>
        <v>1.37909719860119-0.214032532828423i</v>
      </c>
      <c r="AC2141" t="str">
        <f t="shared" si="1112"/>
        <v>1.31058626413547-2.03249199695792i</v>
      </c>
      <c r="AD2141" t="str">
        <f t="shared" si="1113"/>
        <v>0.383411794718725+0.431294670900222i</v>
      </c>
      <c r="AE2141" t="str">
        <f t="shared" si="1114"/>
        <v>-0.0413190398538076-0.0517449138947325i</v>
      </c>
      <c r="AF2141" t="str">
        <f t="shared" si="1115"/>
        <v>-14.7210605959036-1.64198173481472i</v>
      </c>
      <c r="AG2141" t="str">
        <f t="shared" si="1116"/>
        <v>1.01463774327696-0.0128194644246139i</v>
      </c>
      <c r="AH2141" t="str">
        <f t="shared" si="1117"/>
        <v>0.505335651588532+0.824001728362689i</v>
      </c>
      <c r="AI2141">
        <f t="shared" si="1118"/>
        <v>-0.29493678104360588</v>
      </c>
      <c r="AJ2141">
        <f t="shared" si="1119"/>
        <v>58.480454006507898</v>
      </c>
      <c r="AK2141"/>
      <c r="AL2141"/>
      <c r="AM2141"/>
      <c r="AN2141"/>
    </row>
    <row r="2142" spans="1:40" x14ac:dyDescent="0.25">
      <c r="A2142"/>
      <c r="B2142">
        <f t="shared" si="1120"/>
        <v>208000</v>
      </c>
      <c r="C2142" s="237" t="str">
        <f t="shared" si="1088"/>
        <v>-1.76650982915611E-06+0.0117741465666373i</v>
      </c>
      <c r="D2142" s="208" t="str">
        <f t="shared" si="1089"/>
        <v>-5.95701950024798+0.090268457010886i</v>
      </c>
      <c r="E2142" t="str">
        <f t="shared" si="1090"/>
        <v>2870</v>
      </c>
      <c r="F2142" t="str">
        <f t="shared" si="1091"/>
        <v>0.777000777000777</v>
      </c>
      <c r="G2142" t="str">
        <f t="shared" si="1086"/>
        <v>0.777000777000777</v>
      </c>
      <c r="H2142" t="str">
        <f t="shared" si="1092"/>
        <v>8.76743701839492+1.72507786875374i</v>
      </c>
      <c r="I2142" t="str">
        <f t="shared" si="1093"/>
        <v>816.814089933346i</v>
      </c>
      <c r="J2142" t="str">
        <f t="shared" si="1087"/>
        <v>-569.683581866868+176.657937565696i</v>
      </c>
      <c r="K2142" t="str">
        <f t="shared" si="1094"/>
        <v>0.405615580894287-1.30802238591139i</v>
      </c>
      <c r="L2142" t="str">
        <f t="shared" si="1095"/>
        <v>0.0337646167774674-0.0914125216944237i</v>
      </c>
      <c r="M2142" t="str">
        <f t="shared" si="1096"/>
        <v>0.439380197671754-1.39943490760581i</v>
      </c>
      <c r="N2142" t="str">
        <f t="shared" si="1097"/>
        <v>-0.922461221597546i</v>
      </c>
      <c r="O2142" t="str">
        <f t="shared" si="1098"/>
        <v>0.603860171819416-0.797090266463106i</v>
      </c>
      <c r="P2142" t="str">
        <f t="shared" si="1099"/>
        <v>0.396139828180584+0.797090266463106i</v>
      </c>
      <c r="Q2142" t="str">
        <f t="shared" si="1100"/>
        <v>-0.396139828180584+0.12537095513444i</v>
      </c>
      <c r="R2142" t="str">
        <f t="shared" si="1101"/>
        <v>-0.330127801717841-2.11662308264211i</v>
      </c>
      <c r="S2142" t="str">
        <f t="shared" si="1102"/>
        <v>0.0956809611586523i</v>
      </c>
      <c r="T2142" t="str">
        <f t="shared" si="1103"/>
        <v>0.202520530957787-0.031586945373556i</v>
      </c>
      <c r="U2142" t="str">
        <f t="shared" si="1104"/>
        <v>0.0001-765.167995634115i</v>
      </c>
      <c r="V2142" t="str">
        <f t="shared" si="1105"/>
        <v>0.00002-0.0122730690358964i</v>
      </c>
      <c r="W2142" t="str">
        <f t="shared" si="1106"/>
        <v>0.0000199993584529565-0.012272872183168i</v>
      </c>
      <c r="X2142" t="str">
        <f t="shared" si="1107"/>
        <v>0.000554416060491889-0.012247808269374i</v>
      </c>
      <c r="Y2142" t="str">
        <f t="shared" si="1108"/>
        <v>0.009+1.30690254389335i</v>
      </c>
      <c r="Z2142" t="str">
        <f t="shared" si="1109"/>
        <v>-0.113479366587138-0.00597628201222945i</v>
      </c>
      <c r="AA2142" t="str">
        <f t="shared" si="1110"/>
        <v>0.068399639788953-9.26837569214914i</v>
      </c>
      <c r="AB2142" t="str">
        <f t="shared" si="1111"/>
        <v>1.37877397423331-0.215046138782176i</v>
      </c>
      <c r="AC2142" t="str">
        <f t="shared" si="1112"/>
        <v>1.30486290798568-2.02399144420715i</v>
      </c>
      <c r="AD2142" t="str">
        <f t="shared" si="1113"/>
        <v>0.385287498049968+0.432821300517139i</v>
      </c>
      <c r="AE2142" t="str">
        <f t="shared" si="1114"/>
        <v>-0.0411355190798633-0.0514188737722393i</v>
      </c>
      <c r="AF2142" t="str">
        <f t="shared" si="1115"/>
        <v>-14.7244565186429-1.63480941174285i</v>
      </c>
      <c r="AG2142" t="str">
        <f t="shared" si="1116"/>
        <v>1.01461721228756-0.0128198117465283i</v>
      </c>
      <c r="AH2142" t="str">
        <f t="shared" si="1117"/>
        <v>0.503776754253591+0.818852684476194i</v>
      </c>
      <c r="AI2142">
        <f t="shared" si="1118"/>
        <v>-0.34182002072306494</v>
      </c>
      <c r="AJ2142">
        <f t="shared" si="1119"/>
        <v>58.399227364211541</v>
      </c>
      <c r="AK2142"/>
      <c r="AL2142"/>
      <c r="AM2142"/>
      <c r="AN2142"/>
    </row>
    <row r="2143" spans="1:40" x14ac:dyDescent="0.25">
      <c r="A2143"/>
      <c r="B2143">
        <f t="shared" si="1120"/>
        <v>209000</v>
      </c>
      <c r="C2143" s="237" t="str">
        <f t="shared" si="1088"/>
        <v>-1.74964587040208E-06+0.01171781093965i</v>
      </c>
      <c r="D2143" s="208" t="str">
        <f t="shared" si="1089"/>
        <v>-5.95701937095763+0.0898365505373167i</v>
      </c>
      <c r="E2143" t="str">
        <f t="shared" si="1090"/>
        <v>2870</v>
      </c>
      <c r="F2143" t="str">
        <f t="shared" si="1091"/>
        <v>0.777000777000777</v>
      </c>
      <c r="G2143" t="str">
        <f t="shared" si="1086"/>
        <v>0.777000777000777</v>
      </c>
      <c r="H2143" t="str">
        <f t="shared" si="1092"/>
        <v>8.7707872255525+1.71753257593041i</v>
      </c>
      <c r="I2143" t="str">
        <f t="shared" si="1093"/>
        <v>820.741080750333i</v>
      </c>
      <c r="J2143" t="str">
        <f t="shared" si="1087"/>
        <v>-575.184114726485+177.507254573224i</v>
      </c>
      <c r="K2143" t="str">
        <f t="shared" si="1094"/>
        <v>0.402067803427446-1.30283696928589i</v>
      </c>
      <c r="L2143" t="str">
        <f t="shared" si="1095"/>
        <v>0.0334806546967265-0.091079525111481i</v>
      </c>
      <c r="M2143" t="str">
        <f t="shared" si="1096"/>
        <v>0.435548458124173-1.39391649439737i</v>
      </c>
      <c r="N2143" t="str">
        <f t="shared" si="1097"/>
        <v>-0.926896131316765i</v>
      </c>
      <c r="O2143" t="str">
        <f t="shared" si="1098"/>
        <v>0.600319221558349-0.799760484287376i</v>
      </c>
      <c r="P2143" t="str">
        <f t="shared" si="1099"/>
        <v>0.399680778441651+0.799760484287376i</v>
      </c>
      <c r="Q2143" t="str">
        <f t="shared" si="1100"/>
        <v>-0.399680778441651+0.127135647029389i</v>
      </c>
      <c r="R2143" t="str">
        <f t="shared" si="1101"/>
        <v>-0.330096373421652-2.10599945182822i</v>
      </c>
      <c r="S2143" t="str">
        <f t="shared" si="1102"/>
        <v>0.0961409657796072i</v>
      </c>
      <c r="T2143" t="str">
        <f t="shared" si="1103"/>
        <v>0.202472821230088-0.0317357841411035i</v>
      </c>
      <c r="U2143" t="str">
        <f t="shared" si="1104"/>
        <v>0.0001-761.506904745913i</v>
      </c>
      <c r="V2143" t="str">
        <f t="shared" si="1105"/>
        <v>0.00002-0.0122143462175428i</v>
      </c>
      <c r="W2143" t="str">
        <f t="shared" si="1106"/>
        <v>0.0000199993584529565-0.0122141503066985i</v>
      </c>
      <c r="X2143" t="str">
        <f t="shared" si="1107"/>
        <v>0.000549323848566133-0.0121894274452505i</v>
      </c>
      <c r="Y2143" t="str">
        <f t="shared" si="1108"/>
        <v>0.009+1.31318572920053i</v>
      </c>
      <c r="Z2143" t="str">
        <f t="shared" si="1109"/>
        <v>-0.112388380432638-0.00589173021784848i</v>
      </c>
      <c r="AA2143" t="str">
        <f t="shared" si="1110"/>
        <v>0.0676983909639187-9.22320340953418i</v>
      </c>
      <c r="AB2143" t="str">
        <f t="shared" si="1111"/>
        <v>1.37844916306203-0.216059443547283i</v>
      </c>
      <c r="AC2143" t="str">
        <f t="shared" si="1112"/>
        <v>1.29921258544335-2.0155473825806i</v>
      </c>
      <c r="AD2143" t="str">
        <f t="shared" si="1113"/>
        <v>0.387170025017934+0.434340071296888i</v>
      </c>
      <c r="AE2143" t="str">
        <f t="shared" si="1114"/>
        <v>-0.0409543975409472-0.051095878505897i</v>
      </c>
      <c r="AF2143" t="str">
        <f t="shared" si="1115"/>
        <v>-14.7278065965101-1.62769602539309i</v>
      </c>
      <c r="AG2143" t="str">
        <f t="shared" si="1116"/>
        <v>1.01459662776343-0.0128203884505019i</v>
      </c>
      <c r="AH2143" t="str">
        <f t="shared" si="1117"/>
        <v>0.50223631018963+0.813752351044167i</v>
      </c>
      <c r="AI2143">
        <f t="shared" si="1118"/>
        <v>-0.388475395701534</v>
      </c>
      <c r="AJ2143">
        <f t="shared" si="1119"/>
        <v>58.31770887179686</v>
      </c>
      <c r="AK2143"/>
      <c r="AL2143"/>
      <c r="AM2143"/>
      <c r="AN2143"/>
    </row>
    <row r="2144" spans="1:40" x14ac:dyDescent="0.25">
      <c r="A2144"/>
      <c r="B2144">
        <f t="shared" si="1120"/>
        <v>210000</v>
      </c>
      <c r="C2144" s="237" t="str">
        <f t="shared" si="1088"/>
        <v>-1.73302225127487E-06+0.0116620118424076i</v>
      </c>
      <c r="D2144" s="208" t="str">
        <f t="shared" si="1089"/>
        <v>-5.95701924350988+0.0894087574584583i</v>
      </c>
      <c r="E2144" t="str">
        <f t="shared" si="1090"/>
        <v>2870</v>
      </c>
      <c r="F2144" t="str">
        <f t="shared" si="1091"/>
        <v>0.777000777000777</v>
      </c>
      <c r="G2144" t="str">
        <f t="shared" si="1086"/>
        <v>0.777000777000777</v>
      </c>
      <c r="H2144" t="str">
        <f t="shared" si="1092"/>
        <v>8.77409239485013+1.71004966156026i</v>
      </c>
      <c r="I2144" t="str">
        <f t="shared" si="1093"/>
        <v>824.668071567321i</v>
      </c>
      <c r="J2144" t="str">
        <f t="shared" si="1087"/>
        <v>-580.711029038666+178.356571580751i</v>
      </c>
      <c r="K2144" t="str">
        <f t="shared" si="1094"/>
        <v>0.398564974995988-1.29768740628601i</v>
      </c>
      <c r="L2144" t="str">
        <f t="shared" si="1095"/>
        <v>0.0332001010626371-0.0907484529526392i</v>
      </c>
      <c r="M2144" t="str">
        <f t="shared" si="1096"/>
        <v>0.431765076058625-1.38843585923865i</v>
      </c>
      <c r="N2144" t="str">
        <f t="shared" si="1097"/>
        <v>-0.931331041035984i</v>
      </c>
      <c r="O2144" t="str">
        <f t="shared" si="1098"/>
        <v>0.596766463983519-0.802414972108951i</v>
      </c>
      <c r="P2144" t="str">
        <f t="shared" si="1099"/>
        <v>0.403233536016481+0.802414972108951i</v>
      </c>
      <c r="Q2144" t="str">
        <f t="shared" si="1100"/>
        <v>-0.403233536016481+0.128916068927033i</v>
      </c>
      <c r="R2144" t="str">
        <f t="shared" si="1101"/>
        <v>-0.330064784025511-2.09547458503609i</v>
      </c>
      <c r="S2144" t="str">
        <f t="shared" si="1102"/>
        <v>0.0966009704005624i</v>
      </c>
      <c r="T2144" t="str">
        <f t="shared" si="1103"/>
        <v>0.202424878364202-0.0318845784319164i</v>
      </c>
      <c r="U2144" t="str">
        <f t="shared" si="1104"/>
        <v>0.0001-757.88068138998i</v>
      </c>
      <c r="V2144" t="str">
        <f t="shared" si="1105"/>
        <v>0.00002-0.0121561826641259i</v>
      </c>
      <c r="W2144" t="str">
        <f t="shared" si="1106"/>
        <v>0.0000199993584529565-0.0121559876861954i</v>
      </c>
      <c r="X2144" t="str">
        <f t="shared" si="1107"/>
        <v>0.000544304028350054-0.0121315995003352i</v>
      </c>
      <c r="Y2144" t="str">
        <f t="shared" si="1108"/>
        <v>0.009+1.31946891450771i</v>
      </c>
      <c r="Z2144" t="str">
        <f t="shared" si="1109"/>
        <v>-0.111313087624145-0.00580879487156461i</v>
      </c>
      <c r="AA2144" t="str">
        <f t="shared" si="1110"/>
        <v>0.0670080608375962-9.17847315834274i</v>
      </c>
      <c r="AB2144" t="str">
        <f t="shared" si="1111"/>
        <v>1.37812276466962-0.217072445511662i</v>
      </c>
      <c r="AC2144" t="str">
        <f t="shared" si="1112"/>
        <v>1.29363411290468-2.00715936584698i</v>
      </c>
      <c r="AD2144" t="str">
        <f t="shared" si="1113"/>
        <v>0.389059344754484+0.435850953958367i</v>
      </c>
      <c r="AE2144" t="str">
        <f t="shared" si="1114"/>
        <v>-0.0407756281475284-0.050775881355579i</v>
      </c>
      <c r="AF2144" t="str">
        <f t="shared" si="1115"/>
        <v>-14.73111163836-1.6206409041018i</v>
      </c>
      <c r="AG2144" t="str">
        <f t="shared" si="1116"/>
        <v>1.01457598934696-0.0128211901166448i</v>
      </c>
      <c r="AH2144" t="str">
        <f t="shared" si="1117"/>
        <v>0.500713962595701+0.808699974348986i</v>
      </c>
      <c r="AI2144">
        <f t="shared" si="1118"/>
        <v>-0.43490551271818895</v>
      </c>
      <c r="AJ2144">
        <f t="shared" si="1119"/>
        <v>58.235901645360016</v>
      </c>
      <c r="AK2144"/>
      <c r="AL2144"/>
      <c r="AM2144"/>
      <c r="AN2144"/>
    </row>
    <row r="2145" spans="1:40" x14ac:dyDescent="0.25">
      <c r="A2145"/>
      <c r="B2145">
        <f t="shared" si="1120"/>
        <v>211000</v>
      </c>
      <c r="C2145" s="237" t="str">
        <f t="shared" si="1088"/>
        <v>-1.71663442638714E-06+0.0116067416465261i</v>
      </c>
      <c r="D2145" s="208" t="str">
        <f t="shared" si="1089"/>
        <v>-5.95701911786989+0.0889850192900335i</v>
      </c>
      <c r="E2145" t="str">
        <f t="shared" si="1090"/>
        <v>2870</v>
      </c>
      <c r="F2145" t="str">
        <f t="shared" si="1091"/>
        <v>0.777000777000777</v>
      </c>
      <c r="G2145" t="str">
        <f t="shared" si="1086"/>
        <v>0.777000777000777</v>
      </c>
      <c r="H2145" t="str">
        <f t="shared" si="1092"/>
        <v>8.77735331770643+1.70262840456758i</v>
      </c>
      <c r="I2145" t="str">
        <f t="shared" si="1093"/>
        <v>828.595062384308i</v>
      </c>
      <c r="J2145" t="str">
        <f t="shared" si="1087"/>
        <v>-586.264324803412+179.205888588279i</v>
      </c>
      <c r="K2145" t="str">
        <f t="shared" si="1094"/>
        <v>0.395106364211866-1.29257340629236i</v>
      </c>
      <c r="L2145" t="str">
        <f t="shared" si="1095"/>
        <v>0.032922904290252-0.0904192966392035i</v>
      </c>
      <c r="M2145" t="str">
        <f t="shared" si="1096"/>
        <v>0.428029268502118-1.38299270293156i</v>
      </c>
      <c r="N2145" t="str">
        <f t="shared" si="1097"/>
        <v>-0.935765950755202i</v>
      </c>
      <c r="O2145" t="str">
        <f t="shared" si="1098"/>
        <v>0.593201968971955-0.805053677718322i</v>
      </c>
      <c r="P2145" t="str">
        <f t="shared" si="1099"/>
        <v>0.406798031028045+0.805053677718322i</v>
      </c>
      <c r="Q2145" t="str">
        <f t="shared" si="1100"/>
        <v>-0.406798031028045+0.13071227303688i</v>
      </c>
      <c r="R2145" t="str">
        <f t="shared" si="1101"/>
        <v>-0.33003303337662-2.08504707740279i</v>
      </c>
      <c r="S2145" t="str">
        <f t="shared" si="1102"/>
        <v>0.0970609750215173i</v>
      </c>
      <c r="T2145" t="str">
        <f t="shared" si="1103"/>
        <v>0.20237670229848-0.0320333280088437i</v>
      </c>
      <c r="U2145" t="str">
        <f t="shared" si="1104"/>
        <v>0.0001-754.288829819411i</v>
      </c>
      <c r="V2145" t="str">
        <f t="shared" si="1105"/>
        <v>0.00002-0.0120985704240116i</v>
      </c>
      <c r="W2145" t="str">
        <f t="shared" si="1106"/>
        <v>0.0000199993584529565-0.0120983763701521i</v>
      </c>
      <c r="X2145" t="str">
        <f t="shared" si="1107"/>
        <v>0.000539355234981378-0.0120743166324937i</v>
      </c>
      <c r="Y2145" t="str">
        <f t="shared" si="1108"/>
        <v>0.009+1.32575209981489i</v>
      </c>
      <c r="Z2145" t="str">
        <f t="shared" si="1109"/>
        <v>-0.11025318794689-0.00572743730746826i</v>
      </c>
      <c r="AA2145" t="str">
        <f t="shared" si="1110"/>
        <v>0.0663284208107872-9.13417842887097i</v>
      </c>
      <c r="AB2145" t="str">
        <f t="shared" si="1111"/>
        <v>1.37779477863638-0.218085143060773i</v>
      </c>
      <c r="AC2145" t="str">
        <f t="shared" si="1112"/>
        <v>1.28812632977493-1.9988269492468i</v>
      </c>
      <c r="AD2145" t="str">
        <f t="shared" si="1113"/>
        <v>0.390955426263131+0.437353919321468i</v>
      </c>
      <c r="AE2145" t="str">
        <f t="shared" si="1114"/>
        <v>-0.0405991649365561-0.0504588365601952i</v>
      </c>
      <c r="AF2145" t="str">
        <f t="shared" si="1115"/>
        <v>-14.7343724355763-1.61364338527755i</v>
      </c>
      <c r="AG2145" t="str">
        <f t="shared" si="1116"/>
        <v>1.01455529669388-0.0128222124076359i</v>
      </c>
      <c r="AH2145" t="str">
        <f t="shared" si="1117"/>
        <v>0.499209362867812+0.803694816472931i</v>
      </c>
      <c r="AI2145">
        <f t="shared" si="1118"/>
        <v>-0.48111293648273989</v>
      </c>
      <c r="AJ2145">
        <f t="shared" si="1119"/>
        <v>58.15380875760701</v>
      </c>
      <c r="AK2145"/>
      <c r="AL2145"/>
      <c r="AM2145"/>
      <c r="AN2145"/>
    </row>
    <row r="2146" spans="1:40" x14ac:dyDescent="0.25">
      <c r="A2146"/>
      <c r="B2146">
        <f t="shared" si="1120"/>
        <v>212000</v>
      </c>
      <c r="C2146" s="237" t="str">
        <f t="shared" si="1088"/>
        <v>-1.70047795730056E-06+0.0115519928675529i</v>
      </c>
      <c r="D2146" s="208" t="str">
        <f t="shared" si="1089"/>
        <v>-5.95701899400363+0.0885652786512389i</v>
      </c>
      <c r="E2146" t="str">
        <f t="shared" si="1090"/>
        <v>2870</v>
      </c>
      <c r="F2146" t="str">
        <f t="shared" si="1091"/>
        <v>0.777000777000777</v>
      </c>
      <c r="G2146" t="str">
        <f t="shared" si="1086"/>
        <v>0.777000777000777</v>
      </c>
      <c r="H2146" t="str">
        <f t="shared" si="1092"/>
        <v>8.78057076851119+1.69526809393073i</v>
      </c>
      <c r="I2146" t="str">
        <f t="shared" si="1093"/>
        <v>832.522053201295i</v>
      </c>
      <c r="J2146" t="str">
        <f t="shared" si="1087"/>
        <v>-591.844002020722+180.055205595806i</v>
      </c>
      <c r="K2146" t="str">
        <f t="shared" si="1094"/>
        <v>0.391691253952024-1.28749467991433i</v>
      </c>
      <c r="L2146" t="str">
        <f t="shared" si="1095"/>
        <v>0.0326490137067881-0.0900920474237771i</v>
      </c>
      <c r="M2146" t="str">
        <f t="shared" si="1096"/>
        <v>0.424340267658812-1.37758672733811i</v>
      </c>
      <c r="N2146" t="str">
        <f t="shared" si="1097"/>
        <v>-0.940200860474421i</v>
      </c>
      <c r="O2146" t="str">
        <f t="shared" si="1098"/>
        <v>0.589625806631541-0.807676549216396i</v>
      </c>
      <c r="P2146" t="str">
        <f t="shared" si="1099"/>
        <v>0.410374193368459+0.807676549216396i</v>
      </c>
      <c r="Q2146" t="str">
        <f t="shared" si="1100"/>
        <v>-0.410374193368459+0.132524311258025i</v>
      </c>
      <c r="R2146" t="str">
        <f t="shared" si="1101"/>
        <v>-0.330001121321371-2.07471555056933i</v>
      </c>
      <c r="S2146" t="str">
        <f t="shared" si="1102"/>
        <v>0.0975209796424725i</v>
      </c>
      <c r="T2146" t="str">
        <f t="shared" si="1103"/>
        <v>0.202328292970993-0.0321820326343745i</v>
      </c>
      <c r="U2146" t="str">
        <f t="shared" si="1104"/>
        <v>0.0001-750.730863641017i</v>
      </c>
      <c r="V2146" t="str">
        <f t="shared" si="1105"/>
        <v>0.00002-0.0120415016955964i</v>
      </c>
      <c r="W2146" t="str">
        <f t="shared" si="1106"/>
        <v>0.0000199993584529565-0.0120413085570903i</v>
      </c>
      <c r="X2146" t="str">
        <f t="shared" si="1107"/>
        <v>0.000534476135593442-0.0120175711854318i</v>
      </c>
      <c r="Y2146" t="str">
        <f t="shared" si="1108"/>
        <v>0.009+1.33203528512207i</v>
      </c>
      <c r="Z2146" t="str">
        <f t="shared" si="1109"/>
        <v>-0.109208388346136-0.00564761996820596i</v>
      </c>
      <c r="AA2146" t="str">
        <f t="shared" si="1110"/>
        <v>0.0656592482956347-9.09031283957452i</v>
      </c>
      <c r="AB2146" t="str">
        <f t="shared" si="1111"/>
        <v>1.37746520454069-0.219097534577624i</v>
      </c>
      <c r="AC2146" t="str">
        <f t="shared" si="1112"/>
        <v>1.28268809795886-1.99054968961138i</v>
      </c>
      <c r="AD2146" t="str">
        <f t="shared" si="1113"/>
        <v>0.392858238419406+0.43884893830788i</v>
      </c>
      <c r="AE2146" t="str">
        <f t="shared" si="1114"/>
        <v>-0.040424963039272-0.0501446993119883i</v>
      </c>
      <c r="AF2146" t="str">
        <f t="shared" si="1115"/>
        <v>-14.7375897625148-1.60670281527949i</v>
      </c>
      <c r="AG2146" t="str">
        <f t="shared" si="1116"/>
        <v>1.01453454947286-0.0128234510667036i</v>
      </c>
      <c r="AH2146" t="str">
        <f t="shared" si="1117"/>
        <v>0.497722170375263+0.798736154885189i</v>
      </c>
      <c r="AI2146">
        <f t="shared" si="1118"/>
        <v>-0.52710019057131974</v>
      </c>
      <c r="AJ2146">
        <f t="shared" si="1119"/>
        <v>58.071433238475201</v>
      </c>
      <c r="AK2146"/>
      <c r="AL2146"/>
      <c r="AM2146"/>
      <c r="AN2146"/>
    </row>
    <row r="2147" spans="1:40" x14ac:dyDescent="0.25">
      <c r="A2147"/>
      <c r="B2147">
        <f t="shared" si="1120"/>
        <v>213000</v>
      </c>
      <c r="C2147" s="237" t="str">
        <f t="shared" si="1088"/>
        <v>-1.68454850952035E-06+0.0114977581615883i</v>
      </c>
      <c r="D2147" s="208" t="str">
        <f t="shared" si="1089"/>
        <v>-5.95701887187787+0.0881494792388437i</v>
      </c>
      <c r="E2147" t="str">
        <f t="shared" si="1090"/>
        <v>2870</v>
      </c>
      <c r="F2147" t="str">
        <f t="shared" si="1091"/>
        <v>0.777000777000777</v>
      </c>
      <c r="G2147" t="str">
        <f t="shared" si="1086"/>
        <v>0.777000777000777</v>
      </c>
      <c r="H2147" t="str">
        <f t="shared" si="1092"/>
        <v>8.78374550505558+1.68796802853541i</v>
      </c>
      <c r="I2147" t="str">
        <f t="shared" si="1093"/>
        <v>836.449044018282i</v>
      </c>
      <c r="J2147" t="str">
        <f t="shared" si="1087"/>
        <v>-597.450060690595+180.904522603333i</v>
      </c>
      <c r="K2147" t="str">
        <f t="shared" si="1094"/>
        <v>0.388318941040664-1.28245093905562i</v>
      </c>
      <c r="L2147" t="str">
        <f t="shared" si="1095"/>
        <v>0.0323783795339426-0.089766696400599i</v>
      </c>
      <c r="M2147" t="str">
        <f t="shared" si="1096"/>
        <v>0.420697320574607-1.37221763545622i</v>
      </c>
      <c r="N2147" t="str">
        <f t="shared" si="1097"/>
        <v>-0.94463577019364i</v>
      </c>
      <c r="O2147" t="str">
        <f t="shared" si="1098"/>
        <v>0.58603804729964-0.810283535015506i</v>
      </c>
      <c r="P2147" t="str">
        <f t="shared" si="1099"/>
        <v>0.41396195270036+0.810283535015506i</v>
      </c>
      <c r="Q2147" t="str">
        <f t="shared" si="1100"/>
        <v>-0.41396195270036+0.134352235178134i</v>
      </c>
      <c r="R2147" t="str">
        <f t="shared" si="1101"/>
        <v>-0.329969047705311-2.06447865205843i</v>
      </c>
      <c r="S2147" t="str">
        <f t="shared" si="1102"/>
        <v>0.0979809842634274i</v>
      </c>
      <c r="T2147" t="str">
        <f t="shared" si="1103"/>
        <v>0.202279650319519-0.0323306920706322i</v>
      </c>
      <c r="U2147" t="str">
        <f t="shared" si="1104"/>
        <v>0.0001-747.206305595754i</v>
      </c>
      <c r="V2147" t="str">
        <f t="shared" si="1105"/>
        <v>0.00002-0.0119849688237861i</v>
      </c>
      <c r="W2147" t="str">
        <f t="shared" si="1106"/>
        <v>0.0000199993584529566-0.0119847765920386i</v>
      </c>
      <c r="X2147" t="str">
        <f t="shared" si="1107"/>
        <v>0.000529665428419902-0.0119613556453105i</v>
      </c>
      <c r="Y2147" t="str">
        <f t="shared" si="1108"/>
        <v>0.009+1.33831847042925i</v>
      </c>
      <c r="Z2147" t="str">
        <f t="shared" si="1109"/>
        <v>-0.108178402722817-0.00556930636796972i</v>
      </c>
      <c r="AA2147" t="str">
        <f t="shared" si="1110"/>
        <v>0.0650003265256005-9.0468701339082i</v>
      </c>
      <c r="AB2147" t="str">
        <f t="shared" si="1111"/>
        <v>1.37713404195894-0.220109618442736i</v>
      </c>
      <c r="AC2147" t="str">
        <f t="shared" si="1112"/>
        <v>1.27731830136354-1.98232714547472i</v>
      </c>
      <c r="AD2147" t="str">
        <f t="shared" si="1113"/>
        <v>0.394767749971227+0.440335981941845i</v>
      </c>
      <c r="AE2147" t="str">
        <f t="shared" si="1114"/>
        <v>-0.0402529786500929-0.0498334257316359i</v>
      </c>
      <c r="AF2147" t="str">
        <f t="shared" si="1115"/>
        <v>-14.7407643769334-1.59981854929657i</v>
      </c>
      <c r="AG2147" t="str">
        <f t="shared" si="1116"/>
        <v>1.01451374736516-0.0128249019156643i</v>
      </c>
      <c r="AH2147" t="str">
        <f t="shared" si="1117"/>
        <v>0.496252052244019+0.793823282041654i</v>
      </c>
      <c r="AI2147">
        <f t="shared" si="1118"/>
        <v>-0.5728697583001231</v>
      </c>
      <c r="AJ2147">
        <f t="shared" si="1119"/>
        <v>57.988778075746282</v>
      </c>
      <c r="AK2147"/>
      <c r="AL2147"/>
      <c r="AM2147"/>
      <c r="AN2147"/>
    </row>
    <row r="2148" spans="1:40" x14ac:dyDescent="0.25">
      <c r="A2148"/>
      <c r="B2148">
        <f t="shared" si="1120"/>
        <v>214000</v>
      </c>
      <c r="C2148" s="237" t="str">
        <f t="shared" si="1088"/>
        <v>-1.66884184958786E-06+0.0114440303220022i</v>
      </c>
      <c r="D2148" s="208" t="str">
        <f t="shared" si="1089"/>
        <v>-5.95701875146014+0.0877375658020169i</v>
      </c>
      <c r="E2148" t="str">
        <f t="shared" si="1090"/>
        <v>2870</v>
      </c>
      <c r="F2148" t="str">
        <f t="shared" si="1091"/>
        <v>0.777000777000777</v>
      </c>
      <c r="G2148" t="str">
        <f t="shared" si="1086"/>
        <v>0.777000777000777</v>
      </c>
      <c r="H2148" t="str">
        <f t="shared" si="1092"/>
        <v>8.78687826894991+1.68072751702951i</v>
      </c>
      <c r="I2148" t="str">
        <f t="shared" si="1093"/>
        <v>840.37603483527i</v>
      </c>
      <c r="J2148" t="str">
        <f t="shared" si="1087"/>
        <v>-603.082500813033+181.753839610861i</v>
      </c>
      <c r="K2148" t="str">
        <f t="shared" si="1094"/>
        <v>0.384988735939254-1.27744189697558i</v>
      </c>
      <c r="L2148" t="str">
        <f t="shared" si="1095"/>
        <v>0.032110952870557-0.0894432345154681i</v>
      </c>
      <c r="M2148" t="str">
        <f t="shared" si="1096"/>
        <v>0.417099688809811-1.36688513149105i</v>
      </c>
      <c r="N2148" t="str">
        <f t="shared" si="1097"/>
        <v>-0.949070679912859i</v>
      </c>
      <c r="O2148" t="str">
        <f t="shared" si="1098"/>
        <v>0.58243876154171-0.812874583840434i</v>
      </c>
      <c r="P2148" t="str">
        <f t="shared" si="1099"/>
        <v>0.41756123845829+0.812874583840434i</v>
      </c>
      <c r="Q2148" t="str">
        <f t="shared" si="1100"/>
        <v>-0.41756123845829+0.136196096072425i</v>
      </c>
      <c r="R2148" t="str">
        <f t="shared" si="1101"/>
        <v>-0.329936812373164-2.05433505466989i</v>
      </c>
      <c r="S2148" t="str">
        <f t="shared" si="1102"/>
        <v>0.0984409888843826i</v>
      </c>
      <c r="T2148" t="str">
        <f t="shared" si="1103"/>
        <v>0.202230774281556-0.0324793060793753i</v>
      </c>
      <c r="U2148" t="str">
        <f t="shared" si="1104"/>
        <v>0.0001-743.714687345306i</v>
      </c>
      <c r="V2148" t="str">
        <f t="shared" si="1105"/>
        <v>0.00002-0.0119289642965722i</v>
      </c>
      <c r="W2148" t="str">
        <f t="shared" si="1106"/>
        <v>0.0000199993584529566-0.0119287729631089i</v>
      </c>
      <c r="X2148" t="str">
        <f t="shared" si="1107"/>
        <v>0.000524921841928442-0.011905662637454i</v>
      </c>
      <c r="Y2148" t="str">
        <f t="shared" si="1108"/>
        <v>0.009+1.34460165573643i</v>
      </c>
      <c r="Z2148" t="str">
        <f t="shared" si="1109"/>
        <v>-0.107162951735951-0.00549246105689532i</v>
      </c>
      <c r="AA2148" t="str">
        <f t="shared" si="1110"/>
        <v>0.0643514443724557-9.00384417725997i</v>
      </c>
      <c r="AB2148" t="str">
        <f t="shared" si="1111"/>
        <v>1.3768012904656-0.221121393034144i</v>
      </c>
      <c r="AC2148" t="str">
        <f t="shared" si="1112"/>
        <v>1.27201584541319-1.97415887717885i</v>
      </c>
      <c r="AD2148" t="str">
        <f t="shared" si="1113"/>
        <v>0.396683929539249+0.441815021350932i</v>
      </c>
      <c r="AE2148" t="str">
        <f t="shared" si="1114"/>
        <v>-0.0400831689965206-0.0495249728441386i</v>
      </c>
      <c r="AF2148" t="str">
        <f t="shared" si="1115"/>
        <v>-14.74389702041-1.59298995122749i</v>
      </c>
      <c r="AG2148" t="str">
        <f t="shared" si="1116"/>
        <v>1.0144928900643-0.0128265608530192i</v>
      </c>
      <c r="AH2148" t="str">
        <f t="shared" si="1117"/>
        <v>0.494798683146884+0.78895550499722i</v>
      </c>
      <c r="AI2148">
        <f t="shared" si="1118"/>
        <v>-0.61842408357611778</v>
      </c>
      <c r="AJ2148">
        <f t="shared" si="1119"/>
        <v>57.905846215654812</v>
      </c>
      <c r="AK2148"/>
      <c r="AL2148"/>
      <c r="AM2148"/>
      <c r="AN2148"/>
    </row>
    <row r="2149" spans="1:40" x14ac:dyDescent="0.25">
      <c r="A2149"/>
      <c r="B2149">
        <f t="shared" si="1120"/>
        <v>215000</v>
      </c>
      <c r="C2149" s="237" t="str">
        <f t="shared" si="1088"/>
        <v>-1.65335384226737E-06+0.011390802276241i</v>
      </c>
      <c r="D2149" s="208" t="str">
        <f t="shared" si="1089"/>
        <v>-5.95701863271875+0.0873294841178477i</v>
      </c>
      <c r="E2149" t="str">
        <f t="shared" si="1090"/>
        <v>2870</v>
      </c>
      <c r="F2149" t="str">
        <f t="shared" si="1091"/>
        <v>0.777000777000777</v>
      </c>
      <c r="G2149" t="str">
        <f t="shared" si="1086"/>
        <v>0.777000777000777</v>
      </c>
      <c r="H2149" t="str">
        <f t="shared" si="1092"/>
        <v>8.78996978602951+1.67354587767952i</v>
      </c>
      <c r="I2149" t="str">
        <f t="shared" si="1093"/>
        <v>844.303025652257i</v>
      </c>
      <c r="J2149" t="str">
        <f t="shared" si="1087"/>
        <v>-608.741322388035+182.603156618388i</v>
      </c>
      <c r="K2149" t="str">
        <f t="shared" si="1094"/>
        <v>0.381699962444093-1.27246726834668i</v>
      </c>
      <c r="L2149" t="str">
        <f t="shared" si="1095"/>
        <v>0.031846685675622-0.0891216525752683i</v>
      </c>
      <c r="M2149" t="str">
        <f t="shared" si="1096"/>
        <v>0.413546648119715-1.36158892092195i</v>
      </c>
      <c r="N2149" t="str">
        <f t="shared" si="1097"/>
        <v>-0.953505589632078i</v>
      </c>
      <c r="O2149" t="str">
        <f t="shared" si="1098"/>
        <v>0.578828020149913-0.815449644729417i</v>
      </c>
      <c r="P2149" t="str">
        <f t="shared" si="1099"/>
        <v>0.421171979850087+0.815449644729417i</v>
      </c>
      <c r="Q2149" t="str">
        <f t="shared" si="1100"/>
        <v>-0.421171979850087+0.138055944902661i</v>
      </c>
      <c r="R2149" t="str">
        <f t="shared" si="1101"/>
        <v>-0.329904415168832-2.04428345589271i</v>
      </c>
      <c r="S2149" t="str">
        <f t="shared" si="1102"/>
        <v>0.0989009935053377i</v>
      </c>
      <c r="T2149" t="str">
        <f t="shared" si="1103"/>
        <v>0.202181664794314-0.0326278744219949i</v>
      </c>
      <c r="U2149" t="str">
        <f t="shared" si="1104"/>
        <v>0.0001-740.25554926463i</v>
      </c>
      <c r="V2149" t="str">
        <f t="shared" si="1105"/>
        <v>0.00002-0.0118734807417044i</v>
      </c>
      <c r="W2149" t="str">
        <f t="shared" si="1106"/>
        <v>0.0000199993584529566-0.0118732902981692i</v>
      </c>
      <c r="X2149" t="str">
        <f t="shared" si="1107"/>
        <v>0.000520244133982569-0.0118504849231487i</v>
      </c>
      <c r="Y2149" t="str">
        <f t="shared" si="1108"/>
        <v>0.009+1.35088484104361i</v>
      </c>
      <c r="Z2149" t="str">
        <f t="shared" si="1109"/>
        <v>-0.106161762611596-0.0054170495868103i</v>
      </c>
      <c r="AA2149" t="str">
        <f t="shared" si="1110"/>
        <v>0.0637123961699767-8.96122895397512i</v>
      </c>
      <c r="AB2149" t="str">
        <f t="shared" si="1111"/>
        <v>1.37646694963321-0.222132856727381i</v>
      </c>
      <c r="AC2149" t="str">
        <f t="shared" si="1112"/>
        <v>1.26677965657564-1.96604444697268i</v>
      </c>
      <c r="AD2149" t="str">
        <f t="shared" si="1113"/>
        <v>0.39860674561722+0.4432860277668i</v>
      </c>
      <c r="AE2149" t="str">
        <f t="shared" si="1114"/>
        <v>-0.0399154923100434-0.0492192985554621i</v>
      </c>
      <c r="AF2149" t="str">
        <f t="shared" si="1115"/>
        <v>-14.7469884187483-1.58621639356167i</v>
      </c>
      <c r="AG2149" t="str">
        <f t="shared" si="1116"/>
        <v>1.01447197727567-0.0128284238521068i</v>
      </c>
      <c r="AH2149" t="str">
        <f t="shared" si="1117"/>
        <v>0.493361745100282+0.784132145030153i</v>
      </c>
      <c r="AI2149">
        <f t="shared" si="1118"/>
        <v>-0.66376557172501227</v>
      </c>
      <c r="AJ2149">
        <f t="shared" si="1119"/>
        <v>57.822640563491113</v>
      </c>
      <c r="AK2149"/>
      <c r="AL2149"/>
      <c r="AM2149"/>
      <c r="AN2149"/>
    </row>
    <row r="2150" spans="1:40" x14ac:dyDescent="0.25">
      <c r="A2150"/>
      <c r="B2150">
        <f t="shared" si="1120"/>
        <v>216000</v>
      </c>
      <c r="C2150" s="237" t="str">
        <f t="shared" si="1088"/>
        <v>-1.63808044782413E-06+0.0113380670827242i</v>
      </c>
      <c r="D2150" s="208" t="str">
        <f t="shared" si="1089"/>
        <v>-5.95701851562273+0.0869251809675522i</v>
      </c>
      <c r="E2150" t="str">
        <f t="shared" si="1090"/>
        <v>2870</v>
      </c>
      <c r="F2150" t="str">
        <f t="shared" si="1091"/>
        <v>0.777000777000777</v>
      </c>
      <c r="G2150" t="str">
        <f t="shared" si="1086"/>
        <v>0.777000777000777</v>
      </c>
      <c r="H2150" t="str">
        <f t="shared" si="1092"/>
        <v>8.79302076674891+1.66642243822858i</v>
      </c>
      <c r="I2150" t="str">
        <f t="shared" si="1093"/>
        <v>848.230016469244i</v>
      </c>
      <c r="J2150" t="str">
        <f t="shared" si="1087"/>
        <v>-614.426525415601+183.452473625916i</v>
      </c>
      <c r="K2150" t="str">
        <f t="shared" si="1094"/>
        <v>0.378451957391252-1.26752676930812i</v>
      </c>
      <c r="L2150" t="str">
        <f t="shared" si="1095"/>
        <v>0.0315855307516179-0.0888019412571096i</v>
      </c>
      <c r="M2150" t="str">
        <f t="shared" si="1096"/>
        <v>0.41003748814287-1.35632871056523i</v>
      </c>
      <c r="N2150" t="str">
        <f t="shared" si="1097"/>
        <v>-0.957940499351297i</v>
      </c>
      <c r="O2150" t="str">
        <f t="shared" si="1098"/>
        <v>0.575205894141727-0.818008667035146i</v>
      </c>
      <c r="P2150" t="str">
        <f t="shared" si="1099"/>
        <v>0.424794105858273+0.818008667035146i</v>
      </c>
      <c r="Q2150" t="str">
        <f t="shared" si="1100"/>
        <v>-0.424794105858273+0.139931832316151i</v>
      </c>
      <c r="R2150" t="str">
        <f t="shared" si="1101"/>
        <v>-0.329871855935364-2.03432257733357i</v>
      </c>
      <c r="S2150" t="str">
        <f t="shared" si="1102"/>
        <v>0.0993609981262927i</v>
      </c>
      <c r="T2150" t="str">
        <f t="shared" si="1103"/>
        <v>0.202132321794716-0.0327763968595104i</v>
      </c>
      <c r="U2150" t="str">
        <f t="shared" si="1104"/>
        <v>0.0001-736.828440240257i</v>
      </c>
      <c r="V2150" t="str">
        <f t="shared" si="1105"/>
        <v>0.00002-0.0118185109234558i</v>
      </c>
      <c r="W2150" t="str">
        <f t="shared" si="1106"/>
        <v>0.0000199993584529566-0.0118183213616086i</v>
      </c>
      <c r="X2150" t="str">
        <f t="shared" si="1107"/>
        <v>0.000515631091030343-0.0117958153965306i</v>
      </c>
      <c r="Y2150" t="str">
        <f t="shared" si="1108"/>
        <v>0.009+1.35716802635079i</v>
      </c>
      <c r="Z2150" t="str">
        <f t="shared" si="1109"/>
        <v>-0.105174568958087-0.00534303847827269i</v>
      </c>
      <c r="AA2150" t="str">
        <f t="shared" si="1110"/>
        <v>0.0630829815440625-8.91901856446733i</v>
      </c>
      <c r="AB2150" t="str">
        <f t="shared" si="1111"/>
        <v>1.37613101903232-0.223144007895451i</v>
      </c>
      <c r="AC2150" t="str">
        <f t="shared" si="1112"/>
        <v>1.26160868190031-1.95798341910451i</v>
      </c>
      <c r="AD2150" t="str">
        <f t="shared" si="1113"/>
        <v>0.400536166572381+0.444748972525928i</v>
      </c>
      <c r="AE2150" t="str">
        <f t="shared" si="1114"/>
        <v>-0.0397499077979964-0.0489163616299026i</v>
      </c>
      <c r="AF2150" t="str">
        <f t="shared" si="1115"/>
        <v>-14.7500392823716-1.57949725726103i</v>
      </c>
      <c r="AG2150" t="str">
        <f t="shared" si="1116"/>
        <v>1.01445100871629-0.0128304869593101i</v>
      </c>
      <c r="AH2150" t="str">
        <f t="shared" si="1117"/>
        <v>0.491940927267386+0.779352537277862i</v>
      </c>
      <c r="AI2150">
        <f t="shared" si="1118"/>
        <v>-0.70889659029918972</v>
      </c>
      <c r="AJ2150">
        <f t="shared" si="1119"/>
        <v>57.739163984191308</v>
      </c>
      <c r="AK2150"/>
      <c r="AL2150"/>
      <c r="AM2150"/>
      <c r="AN2150"/>
    </row>
    <row r="2151" spans="1:40" x14ac:dyDescent="0.25">
      <c r="A2151"/>
      <c r="B2151">
        <f t="shared" si="1120"/>
        <v>217000</v>
      </c>
      <c r="C2151" s="237" t="str">
        <f t="shared" si="1088"/>
        <v>-1.62301771938992E-06+0.0112858179278272i</v>
      </c>
      <c r="D2151" s="208" t="str">
        <f t="shared" si="1089"/>
        <v>-5.9570184001418+0.0865246041133419i</v>
      </c>
      <c r="E2151" t="str">
        <f t="shared" si="1090"/>
        <v>2870</v>
      </c>
      <c r="F2151" t="str">
        <f t="shared" si="1091"/>
        <v>0.777000777000777</v>
      </c>
      <c r="G2151" t="str">
        <f t="shared" si="1086"/>
        <v>0.777000777000777</v>
      </c>
      <c r="H2151" t="str">
        <f t="shared" si="1092"/>
        <v>8.79603190656478+1.65935653575613i</v>
      </c>
      <c r="I2151" t="str">
        <f t="shared" si="1093"/>
        <v>852.157007286231i</v>
      </c>
      <c r="J2151" t="str">
        <f t="shared" si="1087"/>
        <v>-620.138109895732+184.301790633443i</v>
      </c>
      <c r="K2151" t="str">
        <f t="shared" si="1094"/>
        <v>0.37524407036867-1.26262011751601i</v>
      </c>
      <c r="L2151" t="str">
        <f t="shared" si="1095"/>
        <v>0.0313274417281851-0.0884840911170998i</v>
      </c>
      <c r="M2151" t="str">
        <f t="shared" si="1096"/>
        <v>0.406571512096855-1.35110420863311i</v>
      </c>
      <c r="N2151" t="str">
        <f t="shared" si="1097"/>
        <v>-0.962375409070516i</v>
      </c>
      <c r="O2151" t="str">
        <f t="shared" si="1098"/>
        <v>0.571572454758545-0.820551600425769i</v>
      </c>
      <c r="P2151" t="str">
        <f t="shared" si="1099"/>
        <v>0.428427545241455+0.820551600425769i</v>
      </c>
      <c r="Q2151" t="str">
        <f t="shared" si="1100"/>
        <v>-0.428427545241455+0.141823808644747i</v>
      </c>
      <c r="R2151" t="str">
        <f t="shared" si="1101"/>
        <v>-0.329839134514998-2.02445116416116i</v>
      </c>
      <c r="S2151" t="str">
        <f t="shared" si="1102"/>
        <v>0.0998210027472478i</v>
      </c>
      <c r="T2151" t="str">
        <f t="shared" si="1103"/>
        <v>0.2020827452194-0.0329248731525715i</v>
      </c>
      <c r="U2151" t="str">
        <f t="shared" si="1104"/>
        <v>0.0001-733.432917474172i</v>
      </c>
      <c r="V2151" t="str">
        <f t="shared" si="1105"/>
        <v>0.00002-0.0117640477394767i</v>
      </c>
      <c r="W2151" t="str">
        <f t="shared" si="1106"/>
        <v>0.0000199993584529565-0.0117638590511914i</v>
      </c>
      <c r="X2151" t="str">
        <f t="shared" si="1107"/>
        <v>0.000511081527319083-0.0117416470815563i</v>
      </c>
      <c r="Y2151" t="str">
        <f t="shared" si="1108"/>
        <v>0.009+1.36345121165797i</v>
      </c>
      <c r="Z2151" t="str">
        <f t="shared" si="1109"/>
        <v>-0.104201110587312-0.00527039518884709i</v>
      </c>
      <c r="AA2151" t="str">
        <f t="shared" si="1110"/>
        <v>0.0624630052490233-8.87720722241463i</v>
      </c>
      <c r="AB2151" t="str">
        <f t="shared" si="1111"/>
        <v>1.37579349823157-0.224154844908839i</v>
      </c>
      <c r="AC2151" t="str">
        <f t="shared" si="1112"/>
        <v>1.2565018885672-1.94997535990917i</v>
      </c>
      <c r="AD2151" t="str">
        <f t="shared" si="1113"/>
        <v>0.402472160645786+0.446203827070383i</v>
      </c>
      <c r="AE2151" t="str">
        <f t="shared" si="1114"/>
        <v>-0.0395863756163289-0.0486161216681551i</v>
      </c>
      <c r="AF2151" t="str">
        <f t="shared" si="1115"/>
        <v>-14.7530503067066-1.57283193164279i</v>
      </c>
      <c r="AG2151" t="str">
        <f t="shared" si="1116"/>
        <v>1.01442998411442-0.0128327462923136i</v>
      </c>
      <c r="AH2151" t="str">
        <f t="shared" si="1117"/>
        <v>0.490535925767326+0.774616030384049i</v>
      </c>
      <c r="AI2151">
        <f t="shared" si="1118"/>
        <v>-0.75381946986341264</v>
      </c>
      <c r="AJ2151">
        <f t="shared" si="1119"/>
        <v>57.655419302929872</v>
      </c>
      <c r="AK2151"/>
      <c r="AL2151"/>
      <c r="AM2151"/>
      <c r="AN2151"/>
    </row>
    <row r="2152" spans="1:40" x14ac:dyDescent="0.25">
      <c r="A2152"/>
      <c r="B2152">
        <f t="shared" si="1120"/>
        <v>218000</v>
      </c>
      <c r="C2152" s="237" t="str">
        <f t="shared" si="1088"/>
        <v>-1.60816180041285E-06+0.0112340481229455i</v>
      </c>
      <c r="D2152" s="208" t="str">
        <f t="shared" si="1089"/>
        <v>-5.95701828624643+0.0861277022759155i</v>
      </c>
      <c r="E2152" t="str">
        <f t="shared" si="1090"/>
        <v>2870</v>
      </c>
      <c r="F2152" t="str">
        <f t="shared" si="1091"/>
        <v>0.777000777000777</v>
      </c>
      <c r="G2152" t="str">
        <f t="shared" si="1086"/>
        <v>0.777000777000777</v>
      </c>
      <c r="H2152" t="str">
        <f t="shared" si="1092"/>
        <v>8.79900388630817+1.65234751653924i</v>
      </c>
      <c r="I2152" t="str">
        <f t="shared" si="1093"/>
        <v>856.083998103219i</v>
      </c>
      <c r="J2152" t="str">
        <f t="shared" si="1087"/>
        <v>-625.876075828426+185.15110764097i</v>
      </c>
      <c r="K2152" t="str">
        <f t="shared" si="1094"/>
        <v>0.372075663435266-1.25774703219001i</v>
      </c>
      <c r="L2152" t="str">
        <f t="shared" si="1095"/>
        <v>0.0310723730461182-0.0881680925987606i</v>
      </c>
      <c r="M2152" t="str">
        <f t="shared" si="1096"/>
        <v>0.403148036481384-1.34591512478877i</v>
      </c>
      <c r="N2152" t="str">
        <f t="shared" si="1097"/>
        <v>-0.966810318789735i</v>
      </c>
      <c r="O2152" t="str">
        <f t="shared" si="1098"/>
        <v>0.567927773464278-0.823078394885875i</v>
      </c>
      <c r="P2152" t="str">
        <f t="shared" si="1099"/>
        <v>0.432072226535722+0.823078394885875i</v>
      </c>
      <c r="Q2152" t="str">
        <f t="shared" si="1100"/>
        <v>-0.432072226535722+0.14373192390386i</v>
      </c>
      <c r="R2152" t="str">
        <f t="shared" si="1101"/>
        <v>-0.329806250749124-2.01466798456576i</v>
      </c>
      <c r="S2152" t="str">
        <f t="shared" si="1102"/>
        <v>0.100281007368203i</v>
      </c>
      <c r="T2152" t="str">
        <f t="shared" si="1103"/>
        <v>0.202032935004722-0.0330733030614523i</v>
      </c>
      <c r="U2152" t="str">
        <f t="shared" si="1104"/>
        <v>0.0001-730.068546293098i</v>
      </c>
      <c r="V2152" t="str">
        <f t="shared" si="1105"/>
        <v>0.00002-0.011710084217736i</v>
      </c>
      <c r="W2152" t="str">
        <f t="shared" si="1106"/>
        <v>0.0000199993584529565-0.0117098963949983i</v>
      </c>
      <c r="X2152" t="str">
        <f t="shared" si="1107"/>
        <v>0.00050659428413514-0.011687973129058i</v>
      </c>
      <c r="Y2152" t="str">
        <f t="shared" si="1108"/>
        <v>0.009+1.36973439696515i</v>
      </c>
      <c r="Z2152" t="str">
        <f t="shared" si="1109"/>
        <v>-0.103241133341823-0.00519908808256534i</v>
      </c>
      <c r="AA2152" t="str">
        <f t="shared" si="1110"/>
        <v>0.0618522770097636-8.83578925203605i</v>
      </c>
      <c r="AB2152" t="str">
        <f t="shared" si="1111"/>
        <v>1.37545438679766-0.225165366135477i</v>
      </c>
      <c r="AC2152" t="str">
        <f t="shared" si="1112"/>
        <v>1.25145826344684-1.94201983788916i</v>
      </c>
      <c r="AD2152" t="str">
        <f t="shared" si="1113"/>
        <v>0.4044146959527+0.447650562948539i</v>
      </c>
      <c r="AE2152" t="str">
        <f t="shared" si="1114"/>
        <v>-0.0394248568432661-0.0483185390860542i</v>
      </c>
      <c r="AF2152" t="str">
        <f t="shared" si="1115"/>
        <v>-14.7560221725546-1.56621981426332i</v>
      </c>
      <c r="AG2152" t="str">
        <f t="shared" si="1116"/>
        <v>1.0144089032093-0.0128351980384132i</v>
      </c>
      <c r="AH2152" t="str">
        <f t="shared" si="1117"/>
        <v>0.489146443490319+0.769921986156424i</v>
      </c>
      <c r="AI2152">
        <f t="shared" si="1118"/>
        <v>-0.79853650476188809</v>
      </c>
      <c r="AJ2152">
        <f t="shared" si="1119"/>
        <v>57.571409305697799</v>
      </c>
      <c r="AK2152"/>
      <c r="AL2152"/>
      <c r="AM2152"/>
      <c r="AN2152"/>
    </row>
    <row r="2153" spans="1:40" x14ac:dyDescent="0.25">
      <c r="A2153"/>
      <c r="B2153">
        <f t="shared" si="1120"/>
        <v>219000</v>
      </c>
      <c r="C2153" s="237" t="str">
        <f t="shared" si="1088"/>
        <v>-1.59350892218864E-06+0.0111827511016409i</v>
      </c>
      <c r="D2153" s="208" t="str">
        <f t="shared" si="1089"/>
        <v>-5.9570181739077+0.0857344251125803i</v>
      </c>
      <c r="E2153" t="str">
        <f t="shared" si="1090"/>
        <v>2870</v>
      </c>
      <c r="F2153" t="str">
        <f t="shared" si="1091"/>
        <v>0.777000777000777</v>
      </c>
      <c r="G2153" t="str">
        <f t="shared" si="1086"/>
        <v>0.777000777000777</v>
      </c>
      <c r="H2153" t="str">
        <f t="shared" si="1092"/>
        <v>8.80193737254588+1.64539473591561i</v>
      </c>
      <c r="I2153" t="str">
        <f t="shared" si="1093"/>
        <v>860.010988920206i</v>
      </c>
      <c r="J2153" t="str">
        <f t="shared" si="1087"/>
        <v>-631.640423213684+186.000424648497i</v>
      </c>
      <c r="K2153" t="str">
        <f t="shared" si="1094"/>
        <v>0.368946110846835-1.25290723415679i</v>
      </c>
      <c r="L2153" t="str">
        <f t="shared" si="1095"/>
        <v>0.0308202799416795-0.087853936041101i</v>
      </c>
      <c r="M2153" t="str">
        <f t="shared" si="1096"/>
        <v>0.399766390788515-1.34076117019789i</v>
      </c>
      <c r="N2153" t="str">
        <f t="shared" si="1097"/>
        <v>-0.971245228508954i</v>
      </c>
      <c r="O2153" t="str">
        <f t="shared" si="1098"/>
        <v>0.564271921943945-0.825589000717479i</v>
      </c>
      <c r="P2153" t="str">
        <f t="shared" si="1099"/>
        <v>0.435728078056055+0.825589000717479i</v>
      </c>
      <c r="Q2153" t="str">
        <f t="shared" si="1100"/>
        <v>-0.435728078056055+0.145656227791475i</v>
      </c>
      <c r="R2153" t="str">
        <f t="shared" si="1101"/>
        <v>-0.329773204478295-2.00497182923361i</v>
      </c>
      <c r="S2153" t="str">
        <f t="shared" si="1102"/>
        <v>0.100741011989158i</v>
      </c>
      <c r="T2153" t="str">
        <f t="shared" si="1103"/>
        <v>0.201982891086747-0.033221686346051i</v>
      </c>
      <c r="U2153" t="str">
        <f t="shared" si="1104"/>
        <v>0.0001-726.734899962992i</v>
      </c>
      <c r="V2153" t="str">
        <f t="shared" si="1105"/>
        <v>0.00002-0.0116566135135454i</v>
      </c>
      <c r="W2153" t="str">
        <f t="shared" si="1106"/>
        <v>0.0000199993584529565-0.0116564265484508i</v>
      </c>
      <c r="X2153" t="str">
        <f t="shared" si="1107"/>
        <v>0.000502168229067765-0.0116347868138762i</v>
      </c>
      <c r="Y2153" t="str">
        <f t="shared" si="1108"/>
        <v>0.009+1.37601758227233i</v>
      </c>
      <c r="Z2153" t="str">
        <f t="shared" si="1109"/>
        <v>-0.102294388927543-0.00512908640052218i</v>
      </c>
      <c r="AA2153" t="str">
        <f t="shared" si="1110"/>
        <v>0.0612506113696377-8.79475908544762i</v>
      </c>
      <c r="AB2153" t="str">
        <f t="shared" si="1111"/>
        <v>1.37511368429532-0.226175569940732i</v>
      </c>
      <c r="AC2153" t="str">
        <f t="shared" si="1112"/>
        <v>1.24647681267073-1.93411642379067i</v>
      </c>
      <c r="AD2153" t="str">
        <f t="shared" si="1113"/>
        <v>0.406363740482957+0.449089151815804i</v>
      </c>
      <c r="AE2153" t="str">
        <f t="shared" si="1114"/>
        <v>-0.0392653134538143-0.0480235750939627i</v>
      </c>
      <c r="AF2153" t="str">
        <f t="shared" si="1115"/>
        <v>-14.7589555464536-1.55966031080303i</v>
      </c>
      <c r="AG2153" t="str">
        <f t="shared" si="1116"/>
        <v>1.01438776575086-0.0128378384528728i</v>
      </c>
      <c r="AH2153" t="str">
        <f t="shared" si="1117"/>
        <v>0.487772189918475+0.76526977923486i</v>
      </c>
      <c r="AI2153">
        <f t="shared" si="1118"/>
        <v>-0.84304995386551784</v>
      </c>
      <c r="AJ2153">
        <f t="shared" si="1119"/>
        <v>57.48713673987659</v>
      </c>
      <c r="AK2153"/>
      <c r="AL2153"/>
      <c r="AM2153"/>
      <c r="AN2153"/>
    </row>
    <row r="2154" spans="1:40" x14ac:dyDescent="0.25">
      <c r="A2154"/>
      <c r="B2154">
        <f t="shared" si="1120"/>
        <v>220000</v>
      </c>
      <c r="C2154" s="237" t="str">
        <f t="shared" si="1088"/>
        <v>-1.57905540147036E-06+0.0111319204168656i</v>
      </c>
      <c r="D2154" s="208" t="str">
        <f t="shared" si="1089"/>
        <v>-5.95701806309737+0.0853447231959696i</v>
      </c>
      <c r="E2154" t="str">
        <f t="shared" si="1090"/>
        <v>2870</v>
      </c>
      <c r="F2154" t="str">
        <f t="shared" si="1091"/>
        <v>0.777000777000777</v>
      </c>
      <c r="G2154" t="str">
        <f t="shared" si="1086"/>
        <v>0.777000777000777</v>
      </c>
      <c r="H2154" t="str">
        <f t="shared" si="1092"/>
        <v>8.80483301793199+1.63849755814826i</v>
      </c>
      <c r="I2154" t="str">
        <f t="shared" si="1093"/>
        <v>863.937979737193i</v>
      </c>
      <c r="J2154" t="str">
        <f t="shared" si="1087"/>
        <v>-637.431152051507+186.849741656025i</v>
      </c>
      <c r="K2154" t="str">
        <f t="shared" si="1094"/>
        <v>0.365854798788606-1.24810044589041i</v>
      </c>
      <c r="L2154" t="str">
        <f t="shared" si="1095"/>
        <v>0.0305711184312238-0.087541611686362i</v>
      </c>
      <c r="M2154" t="str">
        <f t="shared" si="1096"/>
        <v>0.39642591721983-1.33564205757677i</v>
      </c>
      <c r="N2154" t="str">
        <f t="shared" si="1097"/>
        <v>-0.975680138228173i</v>
      </c>
      <c r="O2154" t="str">
        <f t="shared" si="1098"/>
        <v>0.560604972102269-0.828083368541003i</v>
      </c>
      <c r="P2154" t="str">
        <f t="shared" si="1099"/>
        <v>0.439395027897731+0.828083368541003i</v>
      </c>
      <c r="Q2154" t="str">
        <f t="shared" si="1100"/>
        <v>-0.439395027897731+0.14759676968717i</v>
      </c>
      <c r="R2154" t="str">
        <f t="shared" si="1101"/>
        <v>-0.329739995542228-1.99536151083567i</v>
      </c>
      <c r="S2154" t="str">
        <f t="shared" si="1102"/>
        <v>0.101201016610113i</v>
      </c>
      <c r="T2154" t="str">
        <f t="shared" si="1103"/>
        <v>0.201932613401261-0.0333700227658876i</v>
      </c>
      <c r="U2154" t="str">
        <f t="shared" si="1104"/>
        <v>0.0001-723.431559508615i</v>
      </c>
      <c r="V2154" t="str">
        <f t="shared" si="1105"/>
        <v>0.00002-0.0116036289066657i</v>
      </c>
      <c r="W2154" t="str">
        <f t="shared" si="1106"/>
        <v>0.0000199993584529566-0.0116034427914175i</v>
      </c>
      <c r="X2154" t="str">
        <f t="shared" si="1107"/>
        <v>0.000497802255296286-0.0115820815320719i</v>
      </c>
      <c r="Y2154" t="str">
        <f t="shared" si="1108"/>
        <v>0.009+1.38230076757951i</v>
      </c>
      <c r="Z2154" t="str">
        <f t="shared" si="1109"/>
        <v>-0.101360634751881-0.00506036023255909i</v>
      </c>
      <c r="AA2154" t="str">
        <f t="shared" si="1110"/>
        <v>0.0606578275437292-8.75411126009371i</v>
      </c>
      <c r="AB2154" t="str">
        <f t="shared" si="1111"/>
        <v>1.37477139028738-0.227185454687402i</v>
      </c>
      <c r="AC2154" t="str">
        <f t="shared" si="1112"/>
        <v>1.24155656121206-1.92626469067457i</v>
      </c>
      <c r="AD2154" t="str">
        <f t="shared" si="1113"/>
        <v>0.408319262101332+0.45051956543537i</v>
      </c>
      <c r="AE2154" t="str">
        <f t="shared" si="1114"/>
        <v>-0.0391077082950919-0.0477311916767963i</v>
      </c>
      <c r="AF2154" t="str">
        <f t="shared" si="1115"/>
        <v>-14.7618510810294-1.55315283495229i</v>
      </c>
      <c r="AG2154" t="str">
        <f t="shared" si="1116"/>
        <v>1.01436657149939-0.0128406638573284i</v>
      </c>
      <c r="AH2154" t="str">
        <f t="shared" si="1117"/>
        <v>0.486412880952155+0.760658796769696i</v>
      </c>
      <c r="AI2154">
        <f t="shared" si="1118"/>
        <v>-0.88736204129885432</v>
      </c>
      <c r="AJ2154">
        <f t="shared" si="1119"/>
        <v>57.402604314806972</v>
      </c>
      <c r="AK2154"/>
      <c r="AL2154"/>
      <c r="AM2154"/>
      <c r="AN2154"/>
    </row>
    <row r="2155" spans="1:40" x14ac:dyDescent="0.25">
      <c r="A2155"/>
      <c r="B2155">
        <f t="shared" si="1120"/>
        <v>221000</v>
      </c>
      <c r="C2155" s="237" t="str">
        <f t="shared" si="1088"/>
        <v>-1.56479763815342E-06+0.0110815497382596i</v>
      </c>
      <c r="D2155" s="208" t="str">
        <f t="shared" si="1089"/>
        <v>-5.95701795378785+0.0849585479933236i</v>
      </c>
      <c r="E2155" t="str">
        <f t="shared" si="1090"/>
        <v>2870</v>
      </c>
      <c r="F2155" t="str">
        <f t="shared" si="1091"/>
        <v>0.777000777000777</v>
      </c>
      <c r="G2155" t="str">
        <f t="shared" si="1086"/>
        <v>0.777000777000777</v>
      </c>
      <c r="H2155" t="str">
        <f t="shared" si="1092"/>
        <v>8.80769146154932+1.63165535629191i</v>
      </c>
      <c r="I2155" t="str">
        <f t="shared" si="1093"/>
        <v>867.86497055418i</v>
      </c>
      <c r="J2155" t="str">
        <f t="shared" si="1087"/>
        <v>-643.248262341894+187.699058663552i</v>
      </c>
      <c r="K2155" t="str">
        <f t="shared" si="1094"/>
        <v>0.362801125114254-1.24332639154969i</v>
      </c>
      <c r="L2155" t="str">
        <f t="shared" si="1095"/>
        <v>0.030324845296132-0.0872311096874434i</v>
      </c>
      <c r="M2155" t="str">
        <f t="shared" si="1096"/>
        <v>0.393125970410386-1.33055750123713i</v>
      </c>
      <c r="N2155" t="str">
        <f t="shared" si="1097"/>
        <v>-0.980115047947392i</v>
      </c>
      <c r="O2155" t="str">
        <f t="shared" si="1098"/>
        <v>0.556926996062255-0.830561449296242i</v>
      </c>
      <c r="P2155" t="str">
        <f t="shared" si="1099"/>
        <v>0.443073003937745+0.830561449296242i</v>
      </c>
      <c r="Q2155" t="str">
        <f t="shared" si="1100"/>
        <v>-0.443073003937745+0.14955359865115i</v>
      </c>
      <c r="R2155" t="str">
        <f t="shared" si="1101"/>
        <v>-0.329706623779803-1.9858358635302i</v>
      </c>
      <c r="S2155" t="str">
        <f t="shared" si="1102"/>
        <v>0.101661021231068i</v>
      </c>
      <c r="T2155" t="str">
        <f t="shared" si="1103"/>
        <v>0.20188210188376-0.0335183120801023i</v>
      </c>
      <c r="U2155" t="str">
        <f t="shared" si="1104"/>
        <v>0.0001-720.158113537987i</v>
      </c>
      <c r="V2155" t="str">
        <f t="shared" si="1105"/>
        <v>0.00002-0.0115511237984907i</v>
      </c>
      <c r="W2155" t="str">
        <f t="shared" si="1106"/>
        <v>0.0000199993584529565-0.0115509385253979i</v>
      </c>
      <c r="X2155" t="str">
        <f t="shared" si="1107"/>
        <v>0.00049349528089964-0.0115298507982112i</v>
      </c>
      <c r="Y2155" t="str">
        <f t="shared" si="1108"/>
        <v>0.009+1.38858395288669i</v>
      </c>
      <c r="Z2155" t="str">
        <f t="shared" si="1109"/>
        <v>-0.100439633767038-0.00499288048999006i</v>
      </c>
      <c r="AA2155" t="str">
        <f t="shared" si="1110"/>
        <v>0.0600737492773463-8.71384041625238i</v>
      </c>
      <c r="AB2155" t="str">
        <f t="shared" si="1111"/>
        <v>1.37442750433468-0.228195018735694i</v>
      </c>
      <c r="AC2155" t="str">
        <f t="shared" si="1112"/>
        <v>1.23669655247657-1.91846421398242i</v>
      </c>
      <c r="AD2155" t="str">
        <f t="shared" si="1113"/>
        <v>0.410281228547915+0.451941775678891i</v>
      </c>
      <c r="AE2155" t="str">
        <f t="shared" si="1114"/>
        <v>-0.0389520050624445-0.0474413515746388i</v>
      </c>
      <c r="AF2155" t="str">
        <f t="shared" si="1115"/>
        <v>-14.7647094153372-1.54669680829859i</v>
      </c>
      <c r="AG2155" t="str">
        <f t="shared" si="1116"/>
        <v>1.01434532022535-0.0128436706382381i</v>
      </c>
      <c r="AH2155" t="str">
        <f t="shared" si="1117"/>
        <v>0.48506823874152+0.756088438109407i</v>
      </c>
      <c r="AI2155">
        <f t="shared" si="1118"/>
        <v>-0.93147495715173778</v>
      </c>
      <c r="AJ2155">
        <f t="shared" si="1119"/>
        <v>57.317814702346389</v>
      </c>
      <c r="AK2155"/>
      <c r="AL2155"/>
      <c r="AM2155"/>
      <c r="AN2155"/>
    </row>
    <row r="2156" spans="1:40" x14ac:dyDescent="0.25">
      <c r="A2156"/>
      <c r="B2156">
        <f t="shared" si="1120"/>
        <v>222000</v>
      </c>
      <c r="C2156" s="237" t="str">
        <f t="shared" si="1088"/>
        <v>-1.55073211303361E-06+0.0110316328495239i</v>
      </c>
      <c r="D2156" s="208" t="str">
        <f t="shared" si="1089"/>
        <v>-5.95701784595216+0.0845758518463499i</v>
      </c>
      <c r="E2156" t="str">
        <f t="shared" si="1090"/>
        <v>2870</v>
      </c>
      <c r="F2156" t="str">
        <f t="shared" si="1091"/>
        <v>0.777000777000777</v>
      </c>
      <c r="G2156" t="str">
        <f t="shared" si="1086"/>
        <v>0.777000777000777</v>
      </c>
      <c r="H2156" t="str">
        <f t="shared" si="1092"/>
        <v>8.81051332924131+1.62486751206106i</v>
      </c>
      <c r="I2156" t="str">
        <f t="shared" si="1093"/>
        <v>871.791961371168i</v>
      </c>
      <c r="J2156" t="str">
        <f t="shared" si="1087"/>
        <v>-649.091754084844+188.54837567108i</v>
      </c>
      <c r="K2156" t="str">
        <f t="shared" si="1094"/>
        <v>0.359784499091232-1.23858479701284i</v>
      </c>
      <c r="L2156" t="str">
        <f t="shared" si="1095"/>
        <v>0.0300814180680449-0.0869224201150263i</v>
      </c>
      <c r="M2156" t="str">
        <f t="shared" si="1096"/>
        <v>0.389865917159277-1.32550721712787i</v>
      </c>
      <c r="N2156" t="str">
        <f t="shared" si="1097"/>
        <v>-0.984549957666611i</v>
      </c>
      <c r="O2156" t="str">
        <f t="shared" si="1098"/>
        <v>0.553238066163778-0.833023194243332i</v>
      </c>
      <c r="P2156" t="str">
        <f t="shared" si="1099"/>
        <v>0.446761933836222+0.833023194243332i</v>
      </c>
      <c r="Q2156" t="str">
        <f t="shared" si="1100"/>
        <v>-0.446761933836222+0.151526763423279i</v>
      </c>
      <c r="R2156" t="str">
        <f t="shared" si="1101"/>
        <v>-0.329673089029052-1.97639374247885i</v>
      </c>
      <c r="S2156" t="str">
        <f t="shared" si="1102"/>
        <v>0.102121025852023i</v>
      </c>
      <c r="T2156" t="str">
        <f t="shared" si="1103"/>
        <v>0.201831356469459-0.0336665540474521i</v>
      </c>
      <c r="U2156" t="str">
        <f t="shared" si="1104"/>
        <v>0.0001-716.9141580716i</v>
      </c>
      <c r="V2156" t="str">
        <f t="shared" si="1105"/>
        <v>0.00002-0.0114990917093083i</v>
      </c>
      <c r="W2156" t="str">
        <f t="shared" si="1106"/>
        <v>0.0000199993584529565-0.011498907270784i</v>
      </c>
      <c r="X2156" t="str">
        <f t="shared" si="1107"/>
        <v>0.000489246248187644-0.0114780882427249i</v>
      </c>
      <c r="Y2156" t="str">
        <f t="shared" si="1108"/>
        <v>0.009+1.39486713819387i</v>
      </c>
      <c r="Z2156" t="str">
        <f t="shared" si="1109"/>
        <v>-0.0995311543183351-0.0049266188793279i</v>
      </c>
      <c r="AA2156" t="str">
        <f t="shared" si="1110"/>
        <v>0.0594982047095114-8.67394129461123i</v>
      </c>
      <c r="AB2156" t="str">
        <f t="shared" si="1111"/>
        <v>1.37408202599617-0.229204260443211i</v>
      </c>
      <c r="AC2156" t="str">
        <f t="shared" si="1112"/>
        <v>1.23189584790314-1.91071457159811i</v>
      </c>
      <c r="AD2156" t="str">
        <f t="shared" si="1113"/>
        <v>0.412249607438472+0.453355754527221i</v>
      </c>
      <c r="AE2156" t="str">
        <f t="shared" si="1114"/>
        <v>-0.0387981682763259-0.047154018263956i</v>
      </c>
      <c r="AF2156" t="str">
        <f t="shared" si="1115"/>
        <v>-14.7675311751935-1.54029166021471i</v>
      </c>
      <c r="AG2156" t="str">
        <f t="shared" si="1116"/>
        <v>1.014324011709-0.0128468552453746i</v>
      </c>
      <c r="AH2156" t="str">
        <f t="shared" si="1117"/>
        <v>0.483737991523352+0.751558114497972i</v>
      </c>
      <c r="AI2156">
        <f t="shared" si="1118"/>
        <v>-0.97539085816933602</v>
      </c>
      <c r="AJ2156">
        <f t="shared" si="1119"/>
        <v>57.232770537424074</v>
      </c>
      <c r="AK2156"/>
      <c r="AL2156"/>
      <c r="AM2156"/>
      <c r="AN2156"/>
    </row>
    <row r="2157" spans="1:40" x14ac:dyDescent="0.25">
      <c r="A2157"/>
      <c r="B2157">
        <f t="shared" si="1120"/>
        <v>223000</v>
      </c>
      <c r="C2157" s="237" t="str">
        <f t="shared" si="1088"/>
        <v>-0.0000015368553856354+0.0109821636458626i</v>
      </c>
      <c r="D2157" s="208" t="str">
        <f t="shared" si="1089"/>
        <v>-5.95701773956392+0.0841965879516133i</v>
      </c>
      <c r="E2157" t="str">
        <f t="shared" si="1090"/>
        <v>2870</v>
      </c>
      <c r="F2157" t="str">
        <f t="shared" si="1091"/>
        <v>0.777000777000777</v>
      </c>
      <c r="G2157" t="str">
        <f t="shared" si="1086"/>
        <v>0.777000777000777</v>
      </c>
      <c r="H2157" t="str">
        <f t="shared" si="1092"/>
        <v>8.81329923393471+1.61813341569981i</v>
      </c>
      <c r="I2157" t="str">
        <f t="shared" si="1093"/>
        <v>875.718952188155i</v>
      </c>
      <c r="J2157" t="str">
        <f t="shared" si="1087"/>
        <v>-654.961627280359+189.397692678607i</v>
      </c>
      <c r="K2157" t="str">
        <f t="shared" si="1094"/>
        <v>0.35680434115221-1.23387538990935i</v>
      </c>
      <c r="L2157" t="str">
        <f t="shared" si="1095"/>
        <v>0.0298407950143944-0.0866155329644014i</v>
      </c>
      <c r="M2157" t="str">
        <f t="shared" si="1096"/>
        <v>0.386645136166604-1.32049092287375i</v>
      </c>
      <c r="N2157" t="str">
        <f t="shared" si="1097"/>
        <v>-0.98898486738583i</v>
      </c>
      <c r="O2157" t="str">
        <f t="shared" si="1098"/>
        <v>0.549538254962157-0.835468554963709i</v>
      </c>
      <c r="P2157" t="str">
        <f t="shared" si="1099"/>
        <v>0.450461745037843+0.835468554963709i</v>
      </c>
      <c r="Q2157" t="str">
        <f t="shared" si="1100"/>
        <v>-0.450461745037843+0.153516312422121i</v>
      </c>
      <c r="R2157" t="str">
        <f t="shared" si="1101"/>
        <v>-0.329639391127172-1.9670340233757i</v>
      </c>
      <c r="S2157" t="str">
        <f t="shared" si="1102"/>
        <v>0.102581030472978i</v>
      </c>
      <c r="T2157" t="str">
        <f t="shared" si="1103"/>
        <v>0.201780377093287-0.0338147484263103i</v>
      </c>
      <c r="U2157" t="str">
        <f t="shared" si="1104"/>
        <v>0.0001-713.699296376211i</v>
      </c>
      <c r="V2157" t="str">
        <f t="shared" si="1105"/>
        <v>0.00002-0.0114475262756343i</v>
      </c>
      <c r="W2157" t="str">
        <f t="shared" si="1106"/>
        <v>0.0000199993584529565-0.0114473426641936i</v>
      </c>
      <c r="X2157" t="str">
        <f t="shared" si="1107"/>
        <v>0.000485054123052983-0.0114267876093362i</v>
      </c>
      <c r="Y2157" t="str">
        <f t="shared" si="1108"/>
        <v>0.009+1.40115032350105i</v>
      </c>
      <c r="Z2157" t="str">
        <f t="shared" si="1109"/>
        <v>-0.0986349699973569-0.00486154787696773i</v>
      </c>
      <c r="AA2157" t="str">
        <f t="shared" si="1110"/>
        <v>0.0589310262412503-8.63440873391209i</v>
      </c>
      <c r="AB2157" t="str">
        <f t="shared" si="1111"/>
        <v>1.37373495482883-0.23021317816494i</v>
      </c>
      <c r="AC2157" t="str">
        <f t="shared" si="1112"/>
        <v>1.2271535265739-1.90301534390478i</v>
      </c>
      <c r="AD2157" t="str">
        <f t="shared" si="1113"/>
        <v>0.414224366264852+0.45476147407111i</v>
      </c>
      <c r="AE2157" t="str">
        <f t="shared" si="1114"/>
        <v>-0.0386461632599107-0.0468691559393609i</v>
      </c>
      <c r="AF2157" t="str">
        <f t="shared" si="1115"/>
        <v>-14.7703169734986-1.5339368277482i</v>
      </c>
      <c r="AG2157" t="str">
        <f t="shared" si="1116"/>
        <v>1.01430264574024-0.0128502141903623i</v>
      </c>
      <c r="AH2157" t="str">
        <f t="shared" si="1117"/>
        <v>0.482421873462679+0.747067248780903i</v>
      </c>
      <c r="AI2157">
        <f t="shared" si="1118"/>
        <v>-1.0191118684284395</v>
      </c>
      <c r="AJ2157">
        <f t="shared" si="1119"/>
        <v>57.147474418584814</v>
      </c>
      <c r="AK2157"/>
      <c r="AL2157"/>
      <c r="AM2157"/>
      <c r="AN2157"/>
    </row>
    <row r="2158" spans="1:40" x14ac:dyDescent="0.25">
      <c r="A2158"/>
      <c r="B2158">
        <f t="shared" si="1120"/>
        <v>224000</v>
      </c>
      <c r="C2158" s="237" t="str">
        <f t="shared" si="1088"/>
        <v>-1.52316409210771E-06+0.0109331361314938i</v>
      </c>
      <c r="D2158" s="208" t="str">
        <f t="shared" si="1089"/>
        <v>-5.95701763459733+0.0838207103414525i</v>
      </c>
      <c r="E2158" t="str">
        <f t="shared" si="1090"/>
        <v>2870</v>
      </c>
      <c r="F2158" t="str">
        <f t="shared" si="1091"/>
        <v>0.777000777000777</v>
      </c>
      <c r="G2158" t="str">
        <f t="shared" si="1086"/>
        <v>0.777000777000777</v>
      </c>
      <c r="H2158" t="str">
        <f t="shared" si="1092"/>
        <v>8.81604977595325+1.61145246585337i</v>
      </c>
      <c r="I2158" t="str">
        <f t="shared" si="1093"/>
        <v>879.645943005142i</v>
      </c>
      <c r="J2158" t="str">
        <f t="shared" si="1087"/>
        <v>-660.857881928438+190.247009686134i</v>
      </c>
      <c r="K2158" t="str">
        <f t="shared" si="1094"/>
        <v>0.353860082652542-1.22919789964943i</v>
      </c>
      <c r="L2158" t="str">
        <f t="shared" si="1095"/>
        <v>0.0296029351242241-0.086310438162015i</v>
      </c>
      <c r="M2158" t="str">
        <f t="shared" si="1096"/>
        <v>0.383463017776766-1.31550833781144i</v>
      </c>
      <c r="N2158" t="str">
        <f t="shared" si="1097"/>
        <v>-0.993419777105049i</v>
      </c>
      <c r="O2158" t="str">
        <f t="shared" si="1098"/>
        <v>0.545827635226729-0.837897483361059i</v>
      </c>
      <c r="P2158" t="str">
        <f t="shared" si="1099"/>
        <v>0.454172364773271+0.837897483361059i</v>
      </c>
      <c r="Q2158" t="str">
        <f t="shared" si="1100"/>
        <v>-0.454172364773271+0.15552229374399i</v>
      </c>
      <c r="R2158" t="str">
        <f t="shared" si="1101"/>
        <v>-0.329605529910507-1.95775560198896i</v>
      </c>
      <c r="S2158" t="str">
        <f t="shared" si="1102"/>
        <v>0.103041035093933i</v>
      </c>
      <c r="T2158" t="str">
        <f t="shared" si="1103"/>
        <v>0.201729163689888-0.0339628949746629i</v>
      </c>
      <c r="U2158" t="str">
        <f t="shared" si="1104"/>
        <v>0.0001-710.513138803103i</v>
      </c>
      <c r="V2158" t="str">
        <f t="shared" si="1105"/>
        <v>0.00002-0.0113964212476181i</v>
      </c>
      <c r="W2158" t="str">
        <f t="shared" si="1106"/>
        <v>0.0000199993584529565-0.0113962384558764i</v>
      </c>
      <c r="X2158" t="str">
        <f t="shared" si="1107"/>
        <v>0.0004809178943434-0.0113759427525574i</v>
      </c>
      <c r="Y2158" t="str">
        <f t="shared" si="1108"/>
        <v>0.009+1.40743350880823i</v>
      </c>
      <c r="Z2158" t="str">
        <f t="shared" si="1109"/>
        <v>-0.0977508594997567-0.00479764070479054i</v>
      </c>
      <c r="AA2158" t="str">
        <f t="shared" si="1110"/>
        <v>0.0583720504084898-8.59523766866234i</v>
      </c>
      <c r="AB2158" t="str">
        <f t="shared" si="1111"/>
        <v>1.37338629038773-0.231221770253234i</v>
      </c>
      <c r="AC2158" t="str">
        <f t="shared" si="1112"/>
        <v>1.22246868483367-1.89536611383797i</v>
      </c>
      <c r="AD2158" t="str">
        <f t="shared" si="1113"/>
        <v>0.416205472395318+0.456158906511906i</v>
      </c>
      <c r="AE2158" t="str">
        <f t="shared" si="1114"/>
        <v>-0.0384959561174104-0.0465867294959284i</v>
      </c>
      <c r="AF2158" t="str">
        <f t="shared" si="1115"/>
        <v>-14.7730674105506-1.52763175551192i</v>
      </c>
      <c r="AG2158" t="str">
        <f t="shared" si="1116"/>
        <v>1.01428122211832-0.0128537440452526i</v>
      </c>
      <c r="AH2158" t="str">
        <f t="shared" si="1117"/>
        <v>0.481119624499232+0.742615275120198i</v>
      </c>
      <c r="AI2158">
        <f t="shared" si="1118"/>
        <v>-1.0626400799947935</v>
      </c>
      <c r="AJ2158">
        <f t="shared" si="1119"/>
        <v>57.061928908530454</v>
      </c>
      <c r="AK2158"/>
      <c r="AL2158"/>
      <c r="AM2158"/>
      <c r="AN2158"/>
    </row>
    <row r="2159" spans="1:40" x14ac:dyDescent="0.25">
      <c r="A2159"/>
      <c r="B2159">
        <f t="shared" si="1120"/>
        <v>225000</v>
      </c>
      <c r="C2159" s="237" t="str">
        <f t="shared" si="1088"/>
        <v>-1.50965494318522E-06+0.0108845444172275i</v>
      </c>
      <c r="D2159" s="208" t="str">
        <f t="shared" si="1089"/>
        <v>-5.95701753102719+0.0834481738654109i</v>
      </c>
      <c r="E2159" t="str">
        <f t="shared" si="1090"/>
        <v>2870</v>
      </c>
      <c r="F2159" t="str">
        <f t="shared" si="1091"/>
        <v>0.777000777000777</v>
      </c>
      <c r="G2159" t="str">
        <f t="shared" si="1086"/>
        <v>0.777000777000777</v>
      </c>
      <c r="H2159" t="str">
        <f t="shared" si="1092"/>
        <v>8.81876554332262+1.60482406944128i</v>
      </c>
      <c r="I2159" t="str">
        <f t="shared" si="1093"/>
        <v>883.572933822129i</v>
      </c>
      <c r="J2159" t="str">
        <f t="shared" si="1087"/>
        <v>-666.780518029081+191.096326693662i</v>
      </c>
      <c r="K2159" t="str">
        <f t="shared" si="1094"/>
        <v>0.350951165633533-1.22455205745092i</v>
      </c>
      <c r="L2159" t="str">
        <f t="shared" si="1095"/>
        <v>0.0293677980942964-0.0860071255717426i</v>
      </c>
      <c r="M2159" t="str">
        <f t="shared" si="1096"/>
        <v>0.380318963727829-1.31055918302266i</v>
      </c>
      <c r="N2159" t="str">
        <f t="shared" si="1097"/>
        <v>-0.997854686824268i</v>
      </c>
      <c r="O2159" t="str">
        <f t="shared" si="1098"/>
        <v>0.542106279939418-0.840309931662268i</v>
      </c>
      <c r="P2159" t="str">
        <f t="shared" si="1099"/>
        <v>0.457893720060582+0.840309931662268i</v>
      </c>
      <c r="Q2159" t="str">
        <f t="shared" si="1100"/>
        <v>-0.457893720060582+0.157544755162i</v>
      </c>
      <c r="R2159" t="str">
        <f t="shared" si="1101"/>
        <v>-0.329571505214566-1.9485573937149i</v>
      </c>
      <c r="S2159" t="str">
        <f t="shared" si="1102"/>
        <v>0.103501039714888i</v>
      </c>
      <c r="T2159" t="str">
        <f t="shared" si="1103"/>
        <v>0.201677716193625-0.0341109934501082i</v>
      </c>
      <c r="U2159" t="str">
        <f t="shared" si="1104"/>
        <v>0.0001-707.355302630644i</v>
      </c>
      <c r="V2159" t="str">
        <f t="shared" si="1105"/>
        <v>0.00002-0.0113457704865175i</v>
      </c>
      <c r="W2159" t="str">
        <f t="shared" si="1106"/>
        <v>0.0000199993584529565-0.0113455885071885i</v>
      </c>
      <c r="X2159" t="str">
        <f t="shared" si="1107"/>
        <v>0.000476836573253238-0.011325547635252i</v>
      </c>
      <c r="Y2159" t="str">
        <f t="shared" si="1108"/>
        <v>0.009+1.41371669411541i</v>
      </c>
      <c r="Z2159" t="str">
        <f t="shared" si="1109"/>
        <v>-0.0968786064875357-0.00473487130664774i</v>
      </c>
      <c r="AA2159" t="str">
        <f t="shared" si="1110"/>
        <v>0.0578211177593716-8.55642312690989i</v>
      </c>
      <c r="AB2159" t="str">
        <f t="shared" si="1111"/>
        <v>1.37303603222599-0.232230035057804i</v>
      </c>
      <c r="AC2159" t="str">
        <f t="shared" si="1112"/>
        <v>1.21784043591848-1.88776646693443i</v>
      </c>
      <c r="AD2159" t="str">
        <f t="shared" si="1113"/>
        <v>0.41819289307495+0.457548024162241i</v>
      </c>
      <c r="AE2159" t="str">
        <f t="shared" si="1114"/>
        <v>-0.038347513713073-0.0463067045120278i</v>
      </c>
      <c r="AF2159" t="str">
        <f t="shared" si="1115"/>
        <v>-14.7757830743498-1.52137589557587i</v>
      </c>
      <c r="AG2159" t="str">
        <f t="shared" si="1116"/>
        <v>1.01425974065159-0.0128574414411413i</v>
      </c>
      <c r="AH2159" t="str">
        <f t="shared" si="1117"/>
        <v>0.479830990198476+0.738201638717503i</v>
      </c>
      <c r="AI2159">
        <f t="shared" si="1118"/>
        <v>-1.1059775535658876</v>
      </c>
      <c r="AJ2159">
        <f t="shared" si="1119"/>
        <v>56.976136534649918</v>
      </c>
      <c r="AK2159"/>
      <c r="AL2159"/>
      <c r="AM2159"/>
      <c r="AN2159"/>
    </row>
    <row r="2160" spans="1:40" x14ac:dyDescent="0.25">
      <c r="A2160"/>
      <c r="B2160">
        <f t="shared" si="1120"/>
        <v>226000</v>
      </c>
      <c r="C2160" s="237" t="str">
        <f t="shared" si="1088"/>
        <v>-1.49632472221266E-06+0.010836382718107i</v>
      </c>
      <c r="D2160" s="208" t="str">
        <f t="shared" si="1089"/>
        <v>-5.95701742882883+0.0830789341721537i</v>
      </c>
      <c r="E2160" t="str">
        <f t="shared" si="1090"/>
        <v>2870</v>
      </c>
      <c r="F2160" t="str">
        <f t="shared" si="1091"/>
        <v>0.777000777000777</v>
      </c>
      <c r="G2160" t="str">
        <f t="shared" si="1086"/>
        <v>0.777000777000777</v>
      </c>
      <c r="H2160" t="str">
        <f t="shared" si="1092"/>
        <v>8.82144711206697+1.59824764153238i</v>
      </c>
      <c r="I2160" t="str">
        <f t="shared" si="1093"/>
        <v>887.499924639117i</v>
      </c>
      <c r="J2160" t="str">
        <f t="shared" si="1087"/>
        <v>-672.729535582288+191.945643701189i</v>
      </c>
      <c r="K2160" t="str">
        <f t="shared" si="1094"/>
        <v>0.348077042591392-1.21993759636397i</v>
      </c>
      <c r="L2160" t="str">
        <f t="shared" si="1095"/>
        <v>0.0291353443154783-0.0857055850009017i</v>
      </c>
      <c r="M2160" t="str">
        <f t="shared" si="1096"/>
        <v>0.37721238690687-1.30564318136487i</v>
      </c>
      <c r="N2160" t="str">
        <f t="shared" si="1097"/>
        <v>-1.00228959654349i</v>
      </c>
      <c r="O2160" t="str">
        <f t="shared" si="1098"/>
        <v>0.538374262293296-0.842705852418357i</v>
      </c>
      <c r="P2160" t="str">
        <f t="shared" si="1099"/>
        <v>0.461625737706704+0.842705852418357i</v>
      </c>
      <c r="Q2160" t="str">
        <f t="shared" si="1100"/>
        <v>-0.461625737706704+0.159583744125133i</v>
      </c>
      <c r="R2160" t="str">
        <f t="shared" si="1101"/>
        <v>-0.329537316873996-1.93943833314357i</v>
      </c>
      <c r="S2160" t="str">
        <f t="shared" si="1102"/>
        <v>0.103961044335843i</v>
      </c>
      <c r="T2160" t="str">
        <f t="shared" si="1103"/>
        <v>0.201626034538572-0.0342590436098522i</v>
      </c>
      <c r="U2160" t="str">
        <f t="shared" si="1104"/>
        <v>0.0001-704.22541191104i</v>
      </c>
      <c r="V2160" t="str">
        <f t="shared" si="1105"/>
        <v>0.00002-0.0112955679622409i</v>
      </c>
      <c r="W2160" t="str">
        <f t="shared" si="1106"/>
        <v>0.0000199993584529565-0.0112953867881352i</v>
      </c>
      <c r="X2160" t="str">
        <f t="shared" si="1107"/>
        <v>0.000472809192733808-0.0112755963262628i</v>
      </c>
      <c r="Y2160" t="str">
        <f t="shared" si="1108"/>
        <v>0.009+1.41999987942259i</v>
      </c>
      <c r="Z2160" t="str">
        <f t="shared" si="1109"/>
        <v>-0.0960179994556679-0.00467321432569292i</v>
      </c>
      <c r="AA2160" t="str">
        <f t="shared" si="1110"/>
        <v>0.0572780727358175-8.51796022808071i</v>
      </c>
      <c r="AB2160" t="str">
        <f t="shared" si="1111"/>
        <v>1.3726841798948-0.233237970925693i</v>
      </c>
      <c r="AC2160" t="str">
        <f t="shared" si="1112"/>
        <v>1.21326790959291-1.88021599137727i</v>
      </c>
      <c r="AD2160" t="str">
        <f t="shared" si="1113"/>
        <v>0.420186595426033+0.45892879944672i</v>
      </c>
      <c r="AE2160" t="str">
        <f t="shared" si="1114"/>
        <v>-0.0382008036508483-0.0460290472326746i</v>
      </c>
      <c r="AF2160" t="str">
        <f t="shared" si="1115"/>
        <v>-14.7784645408958-1.51516870736023i</v>
      </c>
      <c r="AG2160" t="str">
        <f t="shared" si="1116"/>
        <v>1.01423820115729-0.0128613030668239i</v>
      </c>
      <c r="AH2160" t="str">
        <f t="shared" si="1117"/>
        <v>0.478555721607248+0.733825795545643i</v>
      </c>
      <c r="AI2160">
        <f t="shared" si="1118"/>
        <v>-1.1491263190949568</v>
      </c>
      <c r="AJ2160">
        <f t="shared" si="1119"/>
        <v>56.890099789543008</v>
      </c>
      <c r="AK2160"/>
      <c r="AL2160"/>
      <c r="AM2160"/>
      <c r="AN2160"/>
    </row>
    <row r="2161" spans="1:40" x14ac:dyDescent="0.25">
      <c r="A2161"/>
      <c r="B2161">
        <f t="shared" si="1120"/>
        <v>227000</v>
      </c>
      <c r="C2161" s="237" t="str">
        <f t="shared" si="1088"/>
        <v>-1.48317028322974E-06+0.0107886453511132i</v>
      </c>
      <c r="D2161" s="208" t="str">
        <f t="shared" si="1089"/>
        <v>-5.95701732797813+0.0827129476918679i</v>
      </c>
      <c r="E2161" t="str">
        <f t="shared" si="1090"/>
        <v>2870</v>
      </c>
      <c r="F2161" t="str">
        <f t="shared" si="1091"/>
        <v>0.777000777000777</v>
      </c>
      <c r="G2161" t="str">
        <f t="shared" si="1086"/>
        <v>0.777000777000777</v>
      </c>
      <c r="H2161" t="str">
        <f t="shared" si="1092"/>
        <v>8.82409504649731+1.59172260522141i</v>
      </c>
      <c r="I2161" t="str">
        <f t="shared" si="1093"/>
        <v>891.426915456104i</v>
      </c>
      <c r="J2161" t="str">
        <f t="shared" si="1087"/>
        <v>-678.70493458806+192.794960708717i</v>
      </c>
      <c r="K2161" t="str">
        <f t="shared" si="1094"/>
        <v>0.345237176251733-1.21535425129348i</v>
      </c>
      <c r="L2161" t="str">
        <f t="shared" si="1095"/>
        <v>0.0289055348594023-0.0854058062060114i</v>
      </c>
      <c r="M2161" t="str">
        <f t="shared" si="1096"/>
        <v>0.374142711111135-1.30076005749949i</v>
      </c>
      <c r="N2161" t="str">
        <f t="shared" si="1097"/>
        <v>-1.00672450626271i</v>
      </c>
      <c r="O2161" t="str">
        <f t="shared" si="1098"/>
        <v>0.534631655691152-0.845085198505415i</v>
      </c>
      <c r="P2161" t="str">
        <f t="shared" si="1099"/>
        <v>0.465368344308848+0.845085198505415i</v>
      </c>
      <c r="Q2161" t="str">
        <f t="shared" si="1100"/>
        <v>-0.465368344308848+0.161639307757295i</v>
      </c>
      <c r="R2161" t="str">
        <f t="shared" si="1101"/>
        <v>-0.32950296472261-1.93039737363604i</v>
      </c>
      <c r="S2161" t="str">
        <f t="shared" si="1102"/>
        <v>0.104421048956798i</v>
      </c>
      <c r="T2161" t="str">
        <f t="shared" si="1103"/>
        <v>0.201574118658523-0.0344070452107097i</v>
      </c>
      <c r="U2161" t="str">
        <f t="shared" si="1104"/>
        <v>0.0001-701.123097321123i</v>
      </c>
      <c r="V2161" t="str">
        <f t="shared" si="1105"/>
        <v>0.00002-0.0112458077509535i</v>
      </c>
      <c r="W2161" t="str">
        <f t="shared" si="1106"/>
        <v>0.0000199993584529566-0.0112456273749766i</v>
      </c>
      <c r="X2161" t="str">
        <f t="shared" si="1107"/>
        <v>0.00046883480692164-0.0112260829980985i</v>
      </c>
      <c r="Y2161" t="str">
        <f t="shared" si="1108"/>
        <v>0.009+1.42628306472977i</v>
      </c>
      <c r="Z2161" t="str">
        <f t="shared" si="1109"/>
        <v>-0.09516883160286-0.00461264508252334i</v>
      </c>
      <c r="AA2161" t="str">
        <f t="shared" si="1110"/>
        <v>0.0567427635591689-8.47984418087608i</v>
      </c>
      <c r="AB2161" t="str">
        <f t="shared" si="1111"/>
        <v>1.37233073294341-0.234245576201277i</v>
      </c>
      <c r="AC2161" t="str">
        <f t="shared" si="1112"/>
        <v>1.208750251796-1.87271427803752i</v>
      </c>
      <c r="AD2161" t="str">
        <f t="shared" si="1113"/>
        <v>0.422186546448423+0.460301204902612i</v>
      </c>
      <c r="AE2161" t="str">
        <f t="shared" si="1114"/>
        <v>-0.0380557942546694-0.0457537245533531i</v>
      </c>
      <c r="AF2161" t="str">
        <f t="shared" si="1115"/>
        <v>-14.7811123744754-1.50900965752954i</v>
      </c>
      <c r="AG2161" t="str">
        <f t="shared" si="1116"/>
        <v>1.01421660346132-0.0128653256674867i</v>
      </c>
      <c r="AH2161" t="str">
        <f t="shared" si="1117"/>
        <v>0.477293575113429+0.729487212087639i</v>
      </c>
      <c r="AI2161">
        <f t="shared" si="1118"/>
        <v>-1.1920883764039201</v>
      </c>
      <c r="AJ2161">
        <f t="shared" si="1119"/>
        <v>56.80382113153955</v>
      </c>
      <c r="AK2161"/>
      <c r="AL2161"/>
      <c r="AM2161"/>
      <c r="AN2161"/>
    </row>
    <row r="2162" spans="1:40" x14ac:dyDescent="0.25">
      <c r="A2162"/>
      <c r="B2162">
        <f t="shared" si="1120"/>
        <v>228000</v>
      </c>
      <c r="C2162" s="237" t="str">
        <f t="shared" si="1088"/>
        <v>-1.47018854911488E-06+0.010741326732929i</v>
      </c>
      <c r="D2162" s="208" t="str">
        <f t="shared" si="1089"/>
        <v>-5.9570172284515+0.0823501716191224i</v>
      </c>
      <c r="E2162" t="str">
        <f t="shared" si="1090"/>
        <v>2870</v>
      </c>
      <c r="F2162" t="str">
        <f t="shared" si="1091"/>
        <v>0.777000777000777</v>
      </c>
      <c r="G2162" t="str">
        <f t="shared" si="1086"/>
        <v>0.777000777000777</v>
      </c>
      <c r="H2162" t="str">
        <f t="shared" si="1092"/>
        <v>8.82670989949198+1.58524839150749i</v>
      </c>
      <c r="I2162" t="str">
        <f t="shared" si="1093"/>
        <v>895.353906273091i</v>
      </c>
      <c r="J2162" t="str">
        <f t="shared" si="1087"/>
        <v>-684.706715046395+193.644277716244i</v>
      </c>
      <c r="K2162" t="str">
        <f t="shared" si="1094"/>
        <v>0.342431039349458-1.21080175901951i</v>
      </c>
      <c r="L2162" t="str">
        <f t="shared" si="1095"/>
        <v>0.0286783314653979-0.0851077788983118i</v>
      </c>
      <c r="M2162" t="str">
        <f t="shared" si="1096"/>
        <v>0.371109370814856-1.29590953791782i</v>
      </c>
      <c r="N2162" t="str">
        <f t="shared" si="1097"/>
        <v>-1.01115941598192i</v>
      </c>
      <c r="O2162" t="str">
        <f t="shared" si="1098"/>
        <v>0.530878533744048-0.847447923125528i</v>
      </c>
      <c r="P2162" t="str">
        <f t="shared" si="1099"/>
        <v>0.469121466255952+0.847447923125528i</v>
      </c>
      <c r="Q2162" t="str">
        <f t="shared" si="1100"/>
        <v>-0.469121466255952+0.163711492856392i</v>
      </c>
      <c r="R2162" t="str">
        <f t="shared" si="1101"/>
        <v>-0.329468448593363-1.92143348691282i</v>
      </c>
      <c r="S2162" t="str">
        <f t="shared" si="1102"/>
        <v>0.104881053577753i</v>
      </c>
      <c r="T2162" t="str">
        <f t="shared" si="1103"/>
        <v>0.201521968486992-0.0345549980090997i</v>
      </c>
      <c r="U2162" t="str">
        <f t="shared" si="1104"/>
        <v>0.0001-698.047996017083i</v>
      </c>
      <c r="V2162" t="str">
        <f t="shared" si="1105"/>
        <v>0.00002-0.0111964840327476i</v>
      </c>
      <c r="W2162" t="str">
        <f t="shared" si="1106"/>
        <v>0.0000199993584529565-0.0111963044478985i</v>
      </c>
      <c r="X2162" t="str">
        <f t="shared" si="1107"/>
        <v>0.000464912490584365-0.0111770019246838i</v>
      </c>
      <c r="Y2162" t="str">
        <f t="shared" si="1108"/>
        <v>0.009+1.43256625003695i</v>
      </c>
      <c r="Z2162" t="str">
        <f t="shared" si="1109"/>
        <v>-0.0943309007063616-0.00455313955410258i</v>
      </c>
      <c r="AA2162" t="str">
        <f t="shared" si="1110"/>
        <v>0.0562150421197467-8.44207028122805i</v>
      </c>
      <c r="AB2162" t="str">
        <f t="shared" si="1111"/>
        <v>1.37197569091918-0.235252849226241i</v>
      </c>
      <c r="AC2162" t="str">
        <f t="shared" si="1112"/>
        <v>1.20428662429567-1.86526092051231i</v>
      </c>
      <c r="AD2162" t="str">
        <f t="shared" si="1113"/>
        <v>0.424192713019918+0.461665213180516i</v>
      </c>
      <c r="AE2162" t="str">
        <f t="shared" si="1114"/>
        <v>-0.0379124545493586-0.0454807040043256i</v>
      </c>
      <c r="AF2162" t="str">
        <f t="shared" si="1115"/>
        <v>-14.7837271279435-1.50289821988837i</v>
      </c>
      <c r="AG2162" t="str">
        <f t="shared" si="1116"/>
        <v>1.01419494739802-0.0128695060434351i</v>
      </c>
      <c r="AH2162" t="str">
        <f t="shared" si="1117"/>
        <v>0.476044312309986+0.725185365083588i</v>
      </c>
      <c r="AI2162">
        <f t="shared" si="1118"/>
        <v>-1.2348656957778363</v>
      </c>
      <c r="AJ2162">
        <f t="shared" si="1119"/>
        <v>56.717302985210502</v>
      </c>
      <c r="AK2162"/>
      <c r="AL2162"/>
      <c r="AM2162"/>
      <c r="AN2162"/>
    </row>
    <row r="2163" spans="1:40" x14ac:dyDescent="0.25">
      <c r="A2163"/>
      <c r="B2163">
        <f t="shared" si="1120"/>
        <v>229000</v>
      </c>
      <c r="C2163" s="237" t="str">
        <f t="shared" si="1088"/>
        <v>-1.45737650978556E-06+0.0106944213777626i</v>
      </c>
      <c r="D2163" s="208" t="str">
        <f t="shared" si="1089"/>
        <v>-5.95701713022587+0.08199056389618i</v>
      </c>
      <c r="E2163" t="str">
        <f t="shared" si="1090"/>
        <v>2870</v>
      </c>
      <c r="F2163" t="str">
        <f t="shared" si="1091"/>
        <v>0.777000777000777</v>
      </c>
      <c r="G2163" t="str">
        <f t="shared" si="1086"/>
        <v>0.777000777000777</v>
      </c>
      <c r="H2163" t="str">
        <f t="shared" si="1092"/>
        <v>8.82929221276935+1.57882443917411i</v>
      </c>
      <c r="I2163" t="str">
        <f t="shared" si="1093"/>
        <v>899.280897090078i</v>
      </c>
      <c r="J2163" t="str">
        <f t="shared" si="1087"/>
        <v>-690.734876957295+194.493594723772i</v>
      </c>
      <c r="K2163" t="str">
        <f t="shared" si="1094"/>
        <v>0.339658114413904-1.20627985821561i</v>
      </c>
      <c r="L2163" t="str">
        <f t="shared" si="1095"/>
        <v>0.0284536965276841-0.0848114927490468i</v>
      </c>
      <c r="M2163" t="str">
        <f t="shared" si="1096"/>
        <v>0.368111810941588-1.29109135096466i</v>
      </c>
      <c r="N2163" t="str">
        <f t="shared" si="1097"/>
        <v>-1.01559432570114i</v>
      </c>
      <c r="O2163" t="str">
        <f t="shared" si="1098"/>
        <v>0.527114970269839-0.84979397980771i</v>
      </c>
      <c r="P2163" t="str">
        <f t="shared" si="1099"/>
        <v>0.472885029730161+0.84979397980771i</v>
      </c>
      <c r="Q2163" t="str">
        <f t="shared" si="1100"/>
        <v>-0.472885029730161+0.16580034589343i</v>
      </c>
      <c r="R2163" t="str">
        <f t="shared" si="1101"/>
        <v>-0.329433768318355-1.91254566265282i</v>
      </c>
      <c r="S2163" t="str">
        <f t="shared" si="1102"/>
        <v>0.105341058198708i</v>
      </c>
      <c r="T2163" t="str">
        <f t="shared" si="1103"/>
        <v>0.201469583957197-0.0347029017610435i</v>
      </c>
      <c r="U2163" t="str">
        <f t="shared" si="1104"/>
        <v>0.000100000000000001-694.999751492995i</v>
      </c>
      <c r="V2163" t="str">
        <f t="shared" si="1105"/>
        <v>0.00002-0.0111475910893731i</v>
      </c>
      <c r="W2163" t="str">
        <f t="shared" si="1106"/>
        <v>0.0000199993584529565-0.0111474122887423i</v>
      </c>
      <c r="X2163" t="str">
        <f t="shared" si="1107"/>
        <v>0.000461041338583261-0.0111283474791652i</v>
      </c>
      <c r="Y2163" t="str">
        <f t="shared" si="1108"/>
        <v>0.009+1.43884943534413i</v>
      </c>
      <c r="Z2163" t="str">
        <f t="shared" si="1109"/>
        <v>-0.0935040090006347-0.0044946743534297i</v>
      </c>
      <c r="AA2163" t="str">
        <f t="shared" si="1110"/>
        <v>0.0556947638701803-8.40463391031151i</v>
      </c>
      <c r="AB2163" t="str">
        <f t="shared" si="1111"/>
        <v>1.37161905336746-0.23625978833956i</v>
      </c>
      <c r="AC2163" t="str">
        <f t="shared" si="1112"/>
        <v>1.19987620435114-1.85785551515941i</v>
      </c>
      <c r="AD2163" t="str">
        <f t="shared" si="1113"/>
        <v>0.426205061896678+0.463020797045039i</v>
      </c>
      <c r="AE2163" t="str">
        <f t="shared" si="1114"/>
        <v>-0.0377707542421201-0.0452099537353893i</v>
      </c>
      <c r="AF2163" t="str">
        <f t="shared" si="1115"/>
        <v>-14.7863093429952-1.49683387527793i</v>
      </c>
      <c r="AG2163" t="str">
        <f t="shared" si="1116"/>
        <v>1.01417323280995-0.0128738410488575i</v>
      </c>
      <c r="AH2163" t="str">
        <f t="shared" si="1117"/>
        <v>0.47480769986296+0.720919741284664i</v>
      </c>
      <c r="AI2163">
        <f t="shared" si="1118"/>
        <v>-1.2774602185468247</v>
      </c>
      <c r="AJ2163">
        <f t="shared" si="1119"/>
        <v>56.630547741869023</v>
      </c>
      <c r="AK2163"/>
      <c r="AL2163"/>
      <c r="AM2163"/>
      <c r="AN2163"/>
    </row>
    <row r="2164" spans="1:40" x14ac:dyDescent="0.25">
      <c r="A2164"/>
      <c r="B2164">
        <f t="shared" si="1120"/>
        <v>230000</v>
      </c>
      <c r="C2164" s="237" t="str">
        <f t="shared" si="1088"/>
        <v>-0.0000014447312204533+0.0106479238952272i</v>
      </c>
      <c r="D2164" s="208" t="str">
        <f t="shared" si="1089"/>
        <v>-5.95701703327865+0.0816340831967419i</v>
      </c>
      <c r="E2164" t="str">
        <f t="shared" si="1090"/>
        <v>2870</v>
      </c>
      <c r="F2164" t="str">
        <f t="shared" si="1091"/>
        <v>0.777000777000777</v>
      </c>
      <c r="G2164" t="str">
        <f t="shared" si="1086"/>
        <v>0.777000777000777</v>
      </c>
      <c r="H2164" t="str">
        <f t="shared" si="1092"/>
        <v>8.83184251715322+1.57245019467092i</v>
      </c>
      <c r="I2164" t="str">
        <f t="shared" si="1093"/>
        <v>903.207887907065i</v>
      </c>
      <c r="J2164" t="str">
        <f t="shared" si="1087"/>
        <v>-696.789420320758+195.342911731299i</v>
      </c>
      <c r="K2164" t="str">
        <f t="shared" si="1094"/>
        <v>0.33691789355911-1.20178828946537i</v>
      </c>
      <c r="L2164" t="str">
        <f t="shared" si="1095"/>
        <v>0.0282315930828246-0.0845169373945261i</v>
      </c>
      <c r="M2164" t="str">
        <f t="shared" si="1096"/>
        <v>0.365149486641935-1.2863052268599i</v>
      </c>
      <c r="N2164" t="str">
        <f t="shared" si="1097"/>
        <v>-1.02002923542036i</v>
      </c>
      <c r="O2164" t="str">
        <f t="shared" si="1098"/>
        <v>0.523341039291776-0.852123322408795i</v>
      </c>
      <c r="P2164" t="str">
        <f t="shared" si="1099"/>
        <v>0.476658960708224+0.852123322408795i</v>
      </c>
      <c r="Q2164" t="str">
        <f t="shared" si="1100"/>
        <v>-0.476658960708224+0.167905913011565i</v>
      </c>
      <c r="R2164" t="str">
        <f t="shared" si="1101"/>
        <v>-0.329398923728839-1.90373290810319i</v>
      </c>
      <c r="S2164" t="str">
        <f t="shared" si="1102"/>
        <v>0.105801062819664i</v>
      </c>
      <c r="T2164" t="str">
        <f t="shared" si="1103"/>
        <v>0.201416965002087-0.0348507562221646i</v>
      </c>
      <c r="U2164" t="str">
        <f t="shared" si="1104"/>
        <v>0.0001-691.978013443026i</v>
      </c>
      <c r="V2164" t="str">
        <f t="shared" si="1105"/>
        <v>0.00002-0.011099123302028i</v>
      </c>
      <c r="W2164" t="str">
        <f t="shared" si="1106"/>
        <v>0.0000199993584529565-0.0110989452787963i</v>
      </c>
      <c r="X2164" t="str">
        <f t="shared" si="1107"/>
        <v>0.000457220465352223-0.0110801141317758i</v>
      </c>
      <c r="Y2164" t="str">
        <f t="shared" si="1108"/>
        <v>0.009+1.4451326206513i</v>
      </c>
      <c r="Z2164" t="str">
        <f t="shared" si="1109"/>
        <v>-0.092687963059775-0.00443722670992784i</v>
      </c>
      <c r="AA2164" t="str">
        <f t="shared" si="1110"/>
        <v>0.0551817877223457-8.3675305326099i</v>
      </c>
      <c r="AB2164" t="str">
        <f t="shared" si="1111"/>
        <v>1.37126081983176-0.237266391877502i</v>
      </c>
      <c r="AC2164" t="str">
        <f t="shared" si="1112"/>
        <v>1.19551818438355-1.85049766112924i</v>
      </c>
      <c r="AD2164" t="str">
        <f t="shared" si="1113"/>
        <v>0.428223559713574+0.464367929375465i</v>
      </c>
      <c r="AE2164" t="str">
        <f t="shared" si="1114"/>
        <v>-0.0376306637045984-0.0449414425010788i</v>
      </c>
      <c r="AF2164" t="str">
        <f t="shared" si="1115"/>
        <v>-14.7888595504319-1.49081611147418i</v>
      </c>
      <c r="AG2164" t="str">
        <f t="shared" si="1116"/>
        <v>1.01415145954772-0.0128783275906202i</v>
      </c>
      <c r="AH2164" t="str">
        <f t="shared" si="1117"/>
        <v>0.473583509383323+0.716689837214301i</v>
      </c>
      <c r="AI2164">
        <f t="shared" si="1118"/>
        <v>-1.3198738576530522</v>
      </c>
      <c r="AJ2164">
        <f t="shared" si="1119"/>
        <v>56.543557760069689</v>
      </c>
      <c r="AK2164"/>
      <c r="AL2164"/>
      <c r="AM2164"/>
      <c r="AN2164"/>
    </row>
    <row r="2165" spans="1:40" x14ac:dyDescent="0.25">
      <c r="A2165"/>
      <c r="B2165">
        <f t="shared" si="1120"/>
        <v>231000</v>
      </c>
      <c r="C2165" s="237" t="str">
        <f t="shared" si="1088"/>
        <v>-1.43224979993132E-06+0.0106018289882761i</v>
      </c>
      <c r="D2165" s="208" t="str">
        <f t="shared" si="1089"/>
        <v>-5.95701693758776+0.0812806889101168i</v>
      </c>
      <c r="E2165" t="str">
        <f t="shared" si="1090"/>
        <v>2870</v>
      </c>
      <c r="F2165" t="str">
        <f t="shared" si="1091"/>
        <v>0.777000777000777</v>
      </c>
      <c r="G2165" t="str">
        <f t="shared" si="1086"/>
        <v>0.777000777000777</v>
      </c>
      <c r="H2165" t="str">
        <f t="shared" si="1092"/>
        <v>8.83436133283091+1.5661251119972i</v>
      </c>
      <c r="I2165" t="str">
        <f t="shared" si="1093"/>
        <v>907.134878724053i</v>
      </c>
      <c r="J2165" t="str">
        <f t="shared" si="1087"/>
        <v>-702.870345136786+196.192228738827i</v>
      </c>
      <c r="K2165" t="str">
        <f t="shared" si="1094"/>
        <v>0.334209878279073-1.19732679527712i</v>
      </c>
      <c r="L2165" t="str">
        <f t="shared" si="1095"/>
        <v>0.0280119847974349-0.084224102440969i</v>
      </c>
      <c r="M2165" t="str">
        <f t="shared" si="1096"/>
        <v>0.362221863076508-1.28155089771809i</v>
      </c>
      <c r="N2165" t="str">
        <f t="shared" si="1097"/>
        <v>-1.02446414513958i</v>
      </c>
      <c r="O2165" t="str">
        <f t="shared" si="1098"/>
        <v>0.519556815037013-0.854435905114359i</v>
      </c>
      <c r="P2165" t="str">
        <f t="shared" si="1099"/>
        <v>0.480443184962987+0.854435905114359i</v>
      </c>
      <c r="Q2165" t="str">
        <f t="shared" si="1100"/>
        <v>-0.480443184962987+0.170028240025221i</v>
      </c>
      <c r="R2165" t="str">
        <f t="shared" si="1101"/>
        <v>-0.329363914655206-1.8949942476989i</v>
      </c>
      <c r="S2165" t="str">
        <f t="shared" si="1102"/>
        <v>0.106261067440619i</v>
      </c>
      <c r="T2165" t="str">
        <f t="shared" si="1103"/>
        <v>0.201364111554318-0.0349985611476831i</v>
      </c>
      <c r="U2165" t="str">
        <f t="shared" si="1104"/>
        <v>0.0001-688.982437627255i</v>
      </c>
      <c r="V2165" t="str">
        <f t="shared" si="1105"/>
        <v>0.00002-0.0110510751492054i</v>
      </c>
      <c r="W2165" t="str">
        <f t="shared" si="1106"/>
        <v>0.0000199993584529565-0.011050897896642i</v>
      </c>
      <c r="X2165" t="str">
        <f t="shared" si="1107"/>
        <v>0.000453449004392239-0.0110322964477528i</v>
      </c>
      <c r="Y2165" t="str">
        <f t="shared" si="1108"/>
        <v>0.009+1.45141580595848i</v>
      </c>
      <c r="Z2165" t="str">
        <f t="shared" si="1109"/>
        <v>-0.0918825736835333-0.00438077445052106i</v>
      </c>
      <c r="AA2165" t="str">
        <f t="shared" si="1110"/>
        <v>0.054675975947791-8.33075569403429i</v>
      </c>
      <c r="AB2165" t="str">
        <f t="shared" si="1111"/>
        <v>1.3709009898536-0.238272658173589i</v>
      </c>
      <c r="AC2165" t="str">
        <f t="shared" si="1112"/>
        <v>1.19121177165416-1.84318696039333i</v>
      </c>
      <c r="AD2165" t="str">
        <f t="shared" si="1113"/>
        <v>0.430248172984592+0.46570658316641i</v>
      </c>
      <c r="AE2165" t="str">
        <f t="shared" si="1114"/>
        <v>-0.0374921539554874-0.0446751396462884i</v>
      </c>
      <c r="AF2165" t="str">
        <f t="shared" si="1115"/>
        <v>-14.7913782704187-1.48484442308708i</v>
      </c>
      <c r="AG2165" t="str">
        <f t="shared" si="1116"/>
        <v>1.01412962746976-0.0128829626270975i</v>
      </c>
      <c r="AH2165" t="str">
        <f t="shared" si="1117"/>
        <v>0.472371517302589+0.712495158936099i</v>
      </c>
      <c r="AI2165">
        <f t="shared" si="1118"/>
        <v>-1.3621084982049323</v>
      </c>
      <c r="AJ2165">
        <f t="shared" si="1119"/>
        <v>56.456335366096582</v>
      </c>
      <c r="AK2165"/>
      <c r="AL2165"/>
      <c r="AM2165"/>
      <c r="AN2165"/>
    </row>
    <row r="2166" spans="1:40" x14ac:dyDescent="0.25">
      <c r="A2166"/>
      <c r="B2166">
        <f t="shared" si="1120"/>
        <v>232000</v>
      </c>
      <c r="C2166" s="237" t="str">
        <f t="shared" si="1088"/>
        <v>-1.41992942899325E-06+0.0105561314511907i</v>
      </c>
      <c r="D2166" s="208" t="str">
        <f t="shared" si="1089"/>
        <v>-5.95701684313158+0.0809303411257954i</v>
      </c>
      <c r="E2166" t="str">
        <f t="shared" si="1090"/>
        <v>2870</v>
      </c>
      <c r="F2166" t="str">
        <f t="shared" si="1091"/>
        <v>0.777000777000777</v>
      </c>
      <c r="G2166" t="str">
        <f t="shared" si="1086"/>
        <v>0.777000777000777</v>
      </c>
      <c r="H2166" t="str">
        <f t="shared" si="1092"/>
        <v>8.83684916960434+1.55984865258705i</v>
      </c>
      <c r="I2166" t="str">
        <f t="shared" si="1093"/>
        <v>911.06186954104i</v>
      </c>
      <c r="J2166" t="str">
        <f t="shared" si="1087"/>
        <v>-708.977651405378+197.041545746354i</v>
      </c>
      <c r="K2166" t="str">
        <f t="shared" si="1094"/>
        <v>0.331533579247866-1.19289512009688i</v>
      </c>
      <c r="L2166" t="str">
        <f t="shared" si="1095"/>
        <v>0.0277948359561389-0.0839329774691414i</v>
      </c>
      <c r="M2166" t="str">
        <f t="shared" si="1096"/>
        <v>0.359328415204005-1.27682809756602i</v>
      </c>
      <c r="N2166" t="str">
        <f t="shared" si="1097"/>
        <v>-1.0288990548588i</v>
      </c>
      <c r="O2166" t="str">
        <f t="shared" si="1098"/>
        <v>0.515762371935156-0.85673168243962i</v>
      </c>
      <c r="P2166" t="str">
        <f t="shared" si="1099"/>
        <v>0.484237628064844+0.85673168243962i</v>
      </c>
      <c r="Q2166" t="str">
        <f t="shared" si="1100"/>
        <v>-0.484237628064844+0.17216737241918i</v>
      </c>
      <c r="R2166" t="str">
        <f t="shared" si="1101"/>
        <v>-0.329328740926999-1.88632872269237i</v>
      </c>
      <c r="S2166" t="str">
        <f t="shared" si="1102"/>
        <v>0.106721072061574i</v>
      </c>
      <c r="T2166" t="str">
        <f t="shared" si="1103"/>
        <v>0.201311023546269-0.0351463162924177i</v>
      </c>
      <c r="U2166" t="str">
        <f t="shared" si="1104"/>
        <v>0.0001-686.01268574093i</v>
      </c>
      <c r="V2166" t="str">
        <f t="shared" si="1105"/>
        <v>0.00002-0.0110034412045967i</v>
      </c>
      <c r="W2166" t="str">
        <f t="shared" si="1106"/>
        <v>0.0000199993584529566-0.011003264716058i</v>
      </c>
      <c r="X2166" t="str">
        <f t="shared" si="1107"/>
        <v>0.000449726107781174-0.0109848890853095i</v>
      </c>
      <c r="Y2166" t="str">
        <f t="shared" si="1108"/>
        <v>0.009+1.45769899126566i</v>
      </c>
      <c r="Z2166" t="str">
        <f t="shared" si="1109"/>
        <v>-0.0910876557868289-0.00432529598137518i</v>
      </c>
      <c r="AA2166" t="str">
        <f t="shared" si="1110"/>
        <v>0.0541771940815075-8.29430502009357i</v>
      </c>
      <c r="AB2166" t="str">
        <f t="shared" si="1111"/>
        <v>1.3705395629726-0.239278585558608i</v>
      </c>
      <c r="AC2166" t="str">
        <f t="shared" si="1112"/>
        <v>1.18695618795025-1.8359230177703i</v>
      </c>
      <c r="AD2166" t="str">
        <f t="shared" si="1113"/>
        <v>0.432278868103224+0.467036731528482i</v>
      </c>
      <c r="AE2166" t="str">
        <f t="shared" si="1114"/>
        <v>-0.0373551966436717-0.0444110150923123i</v>
      </c>
      <c r="AF2166" t="str">
        <f t="shared" si="1115"/>
        <v>-14.7938660127359-1.47891831146125i</v>
      </c>
      <c r="AG2166" t="str">
        <f t="shared" si="1116"/>
        <v>1.01410773644213-0.012887743167033i</v>
      </c>
      <c r="AH2166" t="str">
        <f t="shared" si="1117"/>
        <v>0.471171504752105+0.708335221828458i</v>
      </c>
      <c r="AI2166">
        <f t="shared" si="1118"/>
        <v>-1.4041659980167285</v>
      </c>
      <c r="AJ2166">
        <f t="shared" si="1119"/>
        <v>56.368882854446404</v>
      </c>
      <c r="AK2166"/>
      <c r="AL2166"/>
      <c r="AM2166"/>
      <c r="AN2166"/>
    </row>
    <row r="2167" spans="1:40" x14ac:dyDescent="0.25">
      <c r="A2167"/>
      <c r="B2167">
        <f t="shared" si="1120"/>
        <v>233000</v>
      </c>
      <c r="C2167" s="237" t="str">
        <f t="shared" si="1088"/>
        <v>-1.40776734878111E-06+0.0105108261676214i</v>
      </c>
      <c r="D2167" s="208" t="str">
        <f t="shared" si="1089"/>
        <v>-5.95701674988897+0.0805830006184308i</v>
      </c>
      <c r="E2167" t="str">
        <f t="shared" si="1090"/>
        <v>2870</v>
      </c>
      <c r="F2167" t="str">
        <f t="shared" si="1091"/>
        <v>0.777000777000777</v>
      </c>
      <c r="G2167" t="str">
        <f t="shared" si="1086"/>
        <v>0.777000777000777</v>
      </c>
      <c r="H2167" t="str">
        <f t="shared" si="1092"/>
        <v>8.83930652713445+1.55362028519612i</v>
      </c>
      <c r="I2167" t="str">
        <f t="shared" si="1093"/>
        <v>914.988860358027i</v>
      </c>
      <c r="J2167" t="str">
        <f t="shared" si="1087"/>
        <v>-715.111339126534+197.89086275388i</v>
      </c>
      <c r="K2167" t="str">
        <f t="shared" si="1094"/>
        <v>0.328888516124511-1.18849301031978i</v>
      </c>
      <c r="L2167" t="str">
        <f t="shared" si="1095"/>
        <v>0.0275801114497702-0.0836435520387921i</v>
      </c>
      <c r="M2167" t="str">
        <f t="shared" si="1096"/>
        <v>0.356468627574281-1.27213656235857i</v>
      </c>
      <c r="N2167" t="str">
        <f t="shared" si="1097"/>
        <v>-1.03333396457802i</v>
      </c>
      <c r="O2167" t="str">
        <f t="shared" si="1098"/>
        <v>0.511957784616799-0.859010609230328i</v>
      </c>
      <c r="P2167" t="str">
        <f t="shared" si="1099"/>
        <v>0.488042215383201+0.859010609230328i</v>
      </c>
      <c r="Q2167" t="str">
        <f t="shared" si="1100"/>
        <v>-0.488042215383201+0.174323355347692i</v>
      </c>
      <c r="R2167" t="str">
        <f t="shared" si="1101"/>
        <v>-0.32929340237289-1.87773539079253i</v>
      </c>
      <c r="S2167" t="str">
        <f t="shared" si="1102"/>
        <v>0.107181076682529i</v>
      </c>
      <c r="T2167" t="str">
        <f t="shared" si="1103"/>
        <v>0.201257700910033-0.0352940214107796i</v>
      </c>
      <c r="U2167" t="str">
        <f t="shared" si="1104"/>
        <v>0.0001-683.068425287106i</v>
      </c>
      <c r="V2167" t="str">
        <f t="shared" si="1105"/>
        <v>0.00002-0.0109562161350491i</v>
      </c>
      <c r="W2167" t="str">
        <f t="shared" si="1106"/>
        <v>0.0000199993584529565-0.0109560404039769i</v>
      </c>
      <c r="X2167" t="str">
        <f t="shared" si="1107"/>
        <v>0.000446050945698106-0.0109378867936586i</v>
      </c>
      <c r="Y2167" t="str">
        <f t="shared" si="1108"/>
        <v>0.009+1.46398217657284i</v>
      </c>
      <c r="Z2167" t="str">
        <f t="shared" si="1109"/>
        <v>-0.0903030282926156-0.00427077027027388i</v>
      </c>
      <c r="AA2167" t="str">
        <f t="shared" si="1110"/>
        <v>0.0536853108289071-8.25817421411321i</v>
      </c>
      <c r="AB2167" t="str">
        <f t="shared" si="1111"/>
        <v>1.37017653872646-0.240284172360575i</v>
      </c>
      <c r="AC2167" t="str">
        <f t="shared" si="1112"/>
        <v>1.18275066927834-1.82870544094904i</v>
      </c>
      <c r="AD2167" t="str">
        <f t="shared" si="1113"/>
        <v>0.434315611342847+0.468358347688945i</v>
      </c>
      <c r="AE2167" t="str">
        <f t="shared" si="1114"/>
        <v>-0.0372197640318732-0.0441490393232763i</v>
      </c>
      <c r="AF2167" t="str">
        <f t="shared" si="1115"/>
        <v>-14.7963232770234-1.47303728457769i</v>
      </c>
      <c r="AG2167" t="str">
        <f t="shared" si="1116"/>
        <v>1.01408578633836-0.01289266626843i</v>
      </c>
      <c r="AH2167" t="str">
        <f t="shared" si="1117"/>
        <v>0.46998325744576+0.704209550365464i</v>
      </c>
      <c r="AI2167">
        <f t="shared" si="1118"/>
        <v>-1.4460481881368612</v>
      </c>
      <c r="AJ2167">
        <f t="shared" si="1119"/>
        <v>56.281202488304686</v>
      </c>
      <c r="AK2167"/>
      <c r="AL2167"/>
      <c r="AM2167"/>
      <c r="AN2167"/>
    </row>
    <row r="2168" spans="1:40" x14ac:dyDescent="0.25">
      <c r="A2168"/>
      <c r="B2168">
        <f t="shared" si="1120"/>
        <v>234000</v>
      </c>
      <c r="C2168" s="237" t="str">
        <f t="shared" si="1088"/>
        <v>-1.39576085926055E-06+0.0104659081086772i</v>
      </c>
      <c r="D2168" s="208" t="str">
        <f t="shared" si="1089"/>
        <v>-5.95701665783921+0.0802386288331919i</v>
      </c>
      <c r="E2168" t="str">
        <f t="shared" si="1090"/>
        <v>2870</v>
      </c>
      <c r="F2168" t="str">
        <f t="shared" si="1091"/>
        <v>0.777000777000777</v>
      </c>
      <c r="G2168" t="str">
        <f t="shared" si="1086"/>
        <v>0.777000777000777</v>
      </c>
      <c r="H2168" t="str">
        <f t="shared" si="1092"/>
        <v>8.84173389517883+1.54743948579014i</v>
      </c>
      <c r="I2168" t="str">
        <f t="shared" si="1093"/>
        <v>918.915851175015i</v>
      </c>
      <c r="J2168" t="str">
        <f t="shared" si="1087"/>
        <v>-721.271408300254+198.740179761409i</v>
      </c>
      <c r="K2168" t="str">
        <f t="shared" si="1094"/>
        <v>0.326274217362454-1.1841202142999i</v>
      </c>
      <c r="L2168" t="str">
        <f t="shared" si="1095"/>
        <v>0.0273677767638121-0.0833558156928976i</v>
      </c>
      <c r="M2168" t="str">
        <f t="shared" si="1096"/>
        <v>0.353641994126266-1.2674760299928i</v>
      </c>
      <c r="N2168" t="str">
        <f t="shared" si="1097"/>
        <v>-1.03776887429724i</v>
      </c>
      <c r="O2168" t="str">
        <f t="shared" si="1098"/>
        <v>0.508143127912057-0.861272640663658i</v>
      </c>
      <c r="P2168" t="str">
        <f t="shared" si="1099"/>
        <v>0.491856872087943+0.861272640663658i</v>
      </c>
      <c r="Q2168" t="str">
        <f t="shared" si="1100"/>
        <v>-0.491856872087943+0.176496233633582i</v>
      </c>
      <c r="R2168" t="str">
        <f t="shared" si="1101"/>
        <v>-0.329257898820701-1.86921332581328i</v>
      </c>
      <c r="S2168" t="str">
        <f t="shared" si="1102"/>
        <v>0.107641081303484i</v>
      </c>
      <c r="T2168" t="str">
        <f t="shared" si="1103"/>
        <v>0.201204143577423-0.0354416762567734i</v>
      </c>
      <c r="U2168" t="str">
        <f t="shared" si="1104"/>
        <v>0.0001-680.149329452546i</v>
      </c>
      <c r="V2168" t="str">
        <f t="shared" si="1105"/>
        <v>0.00002-0.0109093946985746i</v>
      </c>
      <c r="W2168" t="str">
        <f t="shared" si="1106"/>
        <v>0.0000199993584529565-0.0109092197184949i</v>
      </c>
      <c r="X2168" t="str">
        <f t="shared" si="1107"/>
        <v>0.000442422705961834-0.010891284411086i</v>
      </c>
      <c r="Y2168" t="str">
        <f t="shared" si="1108"/>
        <v>0.009+1.47026536188002i</v>
      </c>
      <c r="Z2168" t="str">
        <f t="shared" si="1109"/>
        <v>-0.089528514028003-0.00421717682960699i</v>
      </c>
      <c r="AA2168" t="str">
        <f t="shared" si="1110"/>
        <v>0.0532001979759046-8.22235905550278i</v>
      </c>
      <c r="AB2168" t="str">
        <f t="shared" si="1111"/>
        <v>1.36981191665094-0.241289416904735i</v>
      </c>
      <c r="AC2168" t="str">
        <f t="shared" si="1112"/>
        <v>1.17859446556467-1.82153384050932i</v>
      </c>
      <c r="AD2168" t="str">
        <f t="shared" si="1113"/>
        <v>0.43635836885712+0.469671404992343i</v>
      </c>
      <c r="AE2168" t="str">
        <f t="shared" si="1114"/>
        <v>-0.0370858289807985-0.0438891833729582i</v>
      </c>
      <c r="AF2168" t="str">
        <f t="shared" si="1115"/>
        <v>-14.798750553018-1.46720085695695i</v>
      </c>
      <c r="AG2168" t="str">
        <f t="shared" si="1116"/>
        <v>1.01406377703925-0.0128977290374729i</v>
      </c>
      <c r="AH2168" t="str">
        <f t="shared" si="1117"/>
        <v>0.468806565566168+0.700117677904041i</v>
      </c>
      <c r="AI2168">
        <f t="shared" si="1118"/>
        <v>-1.4877568733624582</v>
      </c>
      <c r="AJ2168">
        <f t="shared" si="1119"/>
        <v>56.193296500014121</v>
      </c>
      <c r="AK2168"/>
      <c r="AL2168"/>
      <c r="AM2168"/>
      <c r="AN2168"/>
    </row>
    <row r="2169" spans="1:40" x14ac:dyDescent="0.25">
      <c r="A2169"/>
      <c r="B2169">
        <f t="shared" si="1120"/>
        <v>235000</v>
      </c>
      <c r="C2169" s="237" t="str">
        <f t="shared" si="1088"/>
        <v>-1.38390731772229E-06+0.0104213723310654i</v>
      </c>
      <c r="D2169" s="208" t="str">
        <f t="shared" si="1089"/>
        <v>-5.95701656696206+0.0798971878715014i</v>
      </c>
      <c r="E2169" t="str">
        <f t="shared" si="1090"/>
        <v>2870</v>
      </c>
      <c r="F2169" t="str">
        <f t="shared" si="1091"/>
        <v>0.777000777000777</v>
      </c>
      <c r="G2169" t="str">
        <f t="shared" si="1086"/>
        <v>0.777000777000777</v>
      </c>
      <c r="H2169" t="str">
        <f t="shared" si="1092"/>
        <v>8.84413175382326+1.54130573743505i</v>
      </c>
      <c r="I2169" t="str">
        <f t="shared" si="1093"/>
        <v>922.842841992002i</v>
      </c>
      <c r="J2169" t="str">
        <f t="shared" si="1087"/>
        <v>-727.457858926539+199.589496768935i</v>
      </c>
      <c r="K2169" t="str">
        <f t="shared" si="1094"/>
        <v>0.323690220023533-1.17977648235861i</v>
      </c>
      <c r="L2169" t="str">
        <f t="shared" si="1095"/>
        <v>0.0271577979670731-0.0830697579617212i</v>
      </c>
      <c r="M2169" t="str">
        <f t="shared" si="1096"/>
        <v>0.350848017990606-1.26284624032033i</v>
      </c>
      <c r="N2169" t="str">
        <f t="shared" si="1097"/>
        <v>-1.04220378401646i</v>
      </c>
      <c r="O2169" t="str">
        <f t="shared" si="1098"/>
        <v>0.504318476849093-0.86351773224909i</v>
      </c>
      <c r="P2169" t="str">
        <f t="shared" si="1099"/>
        <v>0.495681523150907+0.86351773224909i</v>
      </c>
      <c r="Q2169" t="str">
        <f t="shared" si="1100"/>
        <v>-0.495681523150907+0.17868605176737i</v>
      </c>
      <c r="R2169" t="str">
        <f t="shared" si="1101"/>
        <v>-0.329222230097391-1.86076161733073i</v>
      </c>
      <c r="S2169" t="str">
        <f t="shared" si="1102"/>
        <v>0.108101085924439i</v>
      </c>
      <c r="T2169" t="str">
        <f t="shared" si="1103"/>
        <v>0.201150351479967-0.0355892805839935i</v>
      </c>
      <c r="U2169" t="str">
        <f t="shared" si="1104"/>
        <v>0.0001-677.25507698679i</v>
      </c>
      <c r="V2169" t="str">
        <f t="shared" si="1105"/>
        <v>0.00002-0.0108629717424104i</v>
      </c>
      <c r="W2169" t="str">
        <f t="shared" si="1106"/>
        <v>0.0000199993584529565-0.0108627975069319i</v>
      </c>
      <c r="X2169" t="str">
        <f t="shared" si="1107"/>
        <v>0.000438840593583021-0.0108450768630722i</v>
      </c>
      <c r="Y2169" t="str">
        <f t="shared" si="1108"/>
        <v>0.009+1.4765485471872i</v>
      </c>
      <c r="Z2169" t="str">
        <f t="shared" si="1109"/>
        <v>-0.0887639396234976-0.00416449569994607i</v>
      </c>
      <c r="AA2169" t="str">
        <f t="shared" si="1110"/>
        <v>0.0527217303019697-8.1868553980692i</v>
      </c>
      <c r="AB2169" t="str">
        <f t="shared" si="1111"/>
        <v>1.3694456962799-0.242294317513541i</v>
      </c>
      <c r="AC2169" t="str">
        <f t="shared" si="1112"/>
        <v>1.17448684036261-1.81440782993994i</v>
      </c>
      <c r="AD2169" t="str">
        <f t="shared" si="1113"/>
        <v>0.438407106680392+0.470975876901181i</v>
      </c>
      <c r="AE2169" t="str">
        <f t="shared" si="1114"/>
        <v>-0.0369533649337573-0.0436314188119766i</v>
      </c>
      <c r="AF2169" t="str">
        <f t="shared" si="1115"/>
        <v>-14.8011483207853-1.46140854956355i</v>
      </c>
      <c r="AG2169" t="str">
        <f t="shared" si="1116"/>
        <v>1.0140417084327-0.0129029286274775i</v>
      </c>
      <c r="AH2169" t="str">
        <f t="shared" si="1117"/>
        <v>0.46764122365408+0.696059146477032i</v>
      </c>
      <c r="AI2169">
        <f t="shared" si="1118"/>
        <v>-1.5292938327423822</v>
      </c>
      <c r="AJ2169">
        <f t="shared" si="1119"/>
        <v>56.105167091537353</v>
      </c>
      <c r="AK2169"/>
      <c r="AL2169"/>
      <c r="AM2169"/>
      <c r="AN2169"/>
    </row>
    <row r="2170" spans="1:40" x14ac:dyDescent="0.25">
      <c r="A2170"/>
      <c r="B2170">
        <f t="shared" si="1120"/>
        <v>236000</v>
      </c>
      <c r="C2170" s="237" t="str">
        <f t="shared" si="1088"/>
        <v>-1.37220413732784E-06+0.010377213975278i</v>
      </c>
      <c r="D2170" s="208" t="str">
        <f t="shared" si="1089"/>
        <v>-5.95701647723768+0.0795586404771314i</v>
      </c>
      <c r="E2170" t="str">
        <f t="shared" si="1090"/>
        <v>2870</v>
      </c>
      <c r="F2170" t="str">
        <f t="shared" si="1091"/>
        <v>0.777000777000777</v>
      </c>
      <c r="G2170" t="str">
        <f t="shared" si="1086"/>
        <v>0.777000777000777</v>
      </c>
      <c r="H2170" t="str">
        <f t="shared" si="1092"/>
        <v>8.84650057370673+1.53521853018873i</v>
      </c>
      <c r="I2170" t="str">
        <f t="shared" si="1093"/>
        <v>926.769832808989i</v>
      </c>
      <c r="J2170" t="str">
        <f t="shared" si="1087"/>
        <v>-733.670691005387+200.438813776463i</v>
      </c>
      <c r="K2170" t="str">
        <f t="shared" si="1094"/>
        <v>0.321136069596377-1.17546156679158i</v>
      </c>
      <c r="L2170" t="str">
        <f t="shared" si="1095"/>
        <v>0.0269501417005911-0.0827853683666945i</v>
      </c>
      <c r="M2170" t="str">
        <f t="shared" si="1096"/>
        <v>0.348086211296968-1.25824693515827i</v>
      </c>
      <c r="N2170" t="str">
        <f t="shared" si="1097"/>
        <v>-1.04663869373568i</v>
      </c>
      <c r="O2170" t="str">
        <f t="shared" si="1098"/>
        <v>0.500483906652643-0.865745839829282i</v>
      </c>
      <c r="P2170" t="str">
        <f t="shared" si="1099"/>
        <v>0.499516093347357+0.865745839829282i</v>
      </c>
      <c r="Q2170" t="str">
        <f t="shared" si="1100"/>
        <v>-0.499516093347357+0.180892853906398i</v>
      </c>
      <c r="R2170" t="str">
        <f t="shared" si="1101"/>
        <v>-0.329186396029053-1.85237937034934i</v>
      </c>
      <c r="S2170" t="str">
        <f t="shared" si="1102"/>
        <v>0.108561090545394i</v>
      </c>
      <c r="T2170" t="str">
        <f t="shared" si="1103"/>
        <v>0.201096324548915-0.0357368341456219i</v>
      </c>
      <c r="U2170" t="str">
        <f t="shared" si="1104"/>
        <v>0.0001-674.385352084303i</v>
      </c>
      <c r="V2170" t="str">
        <f t="shared" si="1105"/>
        <v>0.00002-0.010816942201129i</v>
      </c>
      <c r="W2170" t="str">
        <f t="shared" si="1106"/>
        <v>0.0000199993584529565-0.0108167687039414i</v>
      </c>
      <c r="X2170" t="str">
        <f t="shared" si="1107"/>
        <v>0.000435303830329574-0.010799259160462i</v>
      </c>
      <c r="Y2170" t="str">
        <f t="shared" si="1108"/>
        <v>0.009+1.48283173249438i</v>
      </c>
      <c r="Z2170" t="str">
        <f t="shared" si="1109"/>
        <v>-0.0880091354152818-0.00411270743418538i</v>
      </c>
      <c r="AA2170" t="str">
        <f t="shared" si="1110"/>
        <v>0.0522497854960475-8.15165916837541i</v>
      </c>
      <c r="AB2170" t="str">
        <f t="shared" si="1111"/>
        <v>1.36907787714526-0.24329887250664i</v>
      </c>
      <c r="AC2170" t="str">
        <f t="shared" si="1112"/>
        <v>1.17042707056705-1.80732702565467i</v>
      </c>
      <c r="AD2170" t="str">
        <f t="shared" si="1113"/>
        <v>0.440461790728069+0.472271736996522i</v>
      </c>
      <c r="AE2170" t="str">
        <f t="shared" si="1114"/>
        <v>-0.0368223459017429-0.0433757177353392i</v>
      </c>
      <c r="AF2170" t="str">
        <f t="shared" si="1115"/>
        <v>-14.8035170509444-1.4556598897116i</v>
      </c>
      <c r="AG2170" t="str">
        <f t="shared" si="1116"/>
        <v>1.01401958041355-0.012908262237868i</v>
      </c>
      <c r="AH2170" t="str">
        <f t="shared" si="1117"/>
        <v>0.46648703050097+0.692033506592032i</v>
      </c>
      <c r="AI2170">
        <f t="shared" si="1118"/>
        <v>-1.570660820068623</v>
      </c>
      <c r="AJ2170">
        <f t="shared" si="1119"/>
        <v>56.016816434912116</v>
      </c>
      <c r="AK2170"/>
      <c r="AL2170"/>
      <c r="AM2170"/>
      <c r="AN2170"/>
    </row>
    <row r="2171" spans="1:40" x14ac:dyDescent="0.25">
      <c r="A2171"/>
      <c r="B2171">
        <f t="shared" si="1120"/>
        <v>237000</v>
      </c>
      <c r="C2171" s="237" t="str">
        <f t="shared" si="1088"/>
        <v>-1.36064878569789E-06+0.0103334282638237i</v>
      </c>
      <c r="D2171" s="208" t="str">
        <f t="shared" si="1089"/>
        <v>-5.95701638864665+0.0792229500226484i</v>
      </c>
      <c r="E2171" t="str">
        <f t="shared" si="1090"/>
        <v>2870</v>
      </c>
      <c r="F2171" t="str">
        <f t="shared" si="1091"/>
        <v>0.777000777000777</v>
      </c>
      <c r="G2171" t="str">
        <f t="shared" si="1086"/>
        <v>0.777000777000777</v>
      </c>
      <c r="H2171" t="str">
        <f t="shared" si="1092"/>
        <v>8.84884081624074+1.52917736099439i</v>
      </c>
      <c r="I2171" t="str">
        <f t="shared" si="1093"/>
        <v>930.696823625976i</v>
      </c>
      <c r="J2171" t="str">
        <f t="shared" si="1087"/>
        <v>-739.909904536799+201.28813078399i</v>
      </c>
      <c r="K2171" t="str">
        <f t="shared" si="1094"/>
        <v>0.318611319819017-1.17117522187445i</v>
      </c>
      <c r="L2171" t="str">
        <f t="shared" si="1095"/>
        <v>0.0267447751667643-0.082502636424127i</v>
      </c>
      <c r="M2171" t="str">
        <f t="shared" si="1096"/>
        <v>0.345356094985781-1.25367785829858i</v>
      </c>
      <c r="N2171" t="str">
        <f t="shared" si="1097"/>
        <v>-1.0510736034549i</v>
      </c>
      <c r="O2171" t="str">
        <f t="shared" si="1098"/>
        <v>0.496639492742537-0.867956919580941i</v>
      </c>
      <c r="P2171" t="str">
        <f t="shared" si="1099"/>
        <v>0.503360507257463+0.867956919580941i</v>
      </c>
      <c r="Q2171" t="str">
        <f t="shared" si="1100"/>
        <v>-0.503360507257463+0.183116683873959i</v>
      </c>
      <c r="R2171" t="str">
        <f t="shared" si="1101"/>
        <v>-0.329150396440916-1.84406570497638i</v>
      </c>
      <c r="S2171" t="str">
        <f t="shared" si="1102"/>
        <v>0.109021095166349i</v>
      </c>
      <c r="T2171" t="str">
        <f t="shared" si="1103"/>
        <v>0.20104206271523-0.0358843366944266i</v>
      </c>
      <c r="U2171" t="str">
        <f t="shared" si="1104"/>
        <v>0.0001-671.539844269602i</v>
      </c>
      <c r="V2171" t="str">
        <f t="shared" si="1105"/>
        <v>0.00002-0.0107713010947951i</v>
      </c>
      <c r="W2171" t="str">
        <f t="shared" si="1106"/>
        <v>0.0000199993584529565-0.0107711283296681i</v>
      </c>
      <c r="X2171" t="str">
        <f t="shared" si="1107"/>
        <v>0.000431811654304782-0.0107538263976801i</v>
      </c>
      <c r="Y2171" t="str">
        <f t="shared" si="1108"/>
        <v>0.009+1.48911491780156i</v>
      </c>
      <c r="Z2171" t="str">
        <f t="shared" si="1109"/>
        <v>-0.0872639353504108-0.00406179308222568i</v>
      </c>
      <c r="AA2171" t="str">
        <f t="shared" si="1110"/>
        <v>0.0517842440752309-8.11676636414197i</v>
      </c>
      <c r="AB2171" t="str">
        <f t="shared" si="1111"/>
        <v>1.36870845877704-0.244303080200859i</v>
      </c>
      <c r="AC2171" t="str">
        <f t="shared" si="1112"/>
        <v>1.16641444613529-1.80029104700592i</v>
      </c>
      <c r="AD2171" t="str">
        <f t="shared" si="1113"/>
        <v>0.442522386797017+0.473558958978663i</v>
      </c>
      <c r="AE2171" t="str">
        <f t="shared" si="1114"/>
        <v>-0.0366927464489588-0.043122052750344i</v>
      </c>
      <c r="AF2171" t="str">
        <f t="shared" si="1115"/>
        <v>-14.8058572048874-1.44995441097174i</v>
      </c>
      <c r="AG2171" t="str">
        <f t="shared" si="1116"/>
        <v>1.01399739288341-0.0129137271131815i</v>
      </c>
      <c r="AH2171" t="str">
        <f t="shared" si="1117"/>
        <v>0.465343789044724+0.688040317035911i</v>
      </c>
      <c r="AI2171">
        <f t="shared" si="1118"/>
        <v>-1.6118595643551239</v>
      </c>
      <c r="AJ2171">
        <f t="shared" si="1119"/>
        <v>55.928246672701697</v>
      </c>
      <c r="AK2171"/>
      <c r="AL2171"/>
      <c r="AM2171"/>
      <c r="AN2171"/>
    </row>
    <row r="2172" spans="1:40" x14ac:dyDescent="0.25">
      <c r="A2172"/>
      <c r="B2172">
        <f t="shared" si="1120"/>
        <v>238000</v>
      </c>
      <c r="C2172" s="237" t="str">
        <f t="shared" si="1088"/>
        <v>-1.34923878354241E-06+0.0102900104995053i</v>
      </c>
      <c r="D2172" s="208" t="str">
        <f t="shared" si="1089"/>
        <v>-5.95701630116997+0.0788900804962073i</v>
      </c>
      <c r="E2172" t="str">
        <f t="shared" si="1090"/>
        <v>2870</v>
      </c>
      <c r="F2172" t="str">
        <f t="shared" si="1091"/>
        <v>0.777000777000777</v>
      </c>
      <c r="G2172" t="str">
        <f t="shared" si="1086"/>
        <v>0.777000777000777</v>
      </c>
      <c r="H2172" t="str">
        <f t="shared" si="1092"/>
        <v>8.85115293382262+1.52318173357552i</v>
      </c>
      <c r="I2172" t="str">
        <f t="shared" si="1093"/>
        <v>934.623814442964i</v>
      </c>
      <c r="J2172" t="str">
        <f t="shared" si="1087"/>
        <v>-746.175499520776+202.137447791518i</v>
      </c>
      <c r="K2172" t="str">
        <f t="shared" si="1094"/>
        <v>0.31611553250572-1.16691720386721i</v>
      </c>
      <c r="L2172" t="str">
        <f t="shared" si="1095"/>
        <v>0.0265416661187021-0.0822215516487515i</v>
      </c>
      <c r="M2172" t="str">
        <f t="shared" si="1096"/>
        <v>0.342657198624422-1.24913875551596i</v>
      </c>
      <c r="N2172" t="str">
        <f t="shared" si="1097"/>
        <v>-1.05550851317411i</v>
      </c>
      <c r="O2172" t="str">
        <f t="shared" si="1098"/>
        <v>0.492785310732224-0.870150928015678i</v>
      </c>
      <c r="P2172" t="str">
        <f t="shared" si="1099"/>
        <v>0.507214689267776+0.870150928015678i</v>
      </c>
      <c r="Q2172" t="str">
        <f t="shared" si="1100"/>
        <v>-0.507214689267776+0.185357585158432i</v>
      </c>
      <c r="R2172" t="str">
        <f t="shared" si="1101"/>
        <v>-0.329114231157338-1.83581975610467i</v>
      </c>
      <c r="S2172" t="str">
        <f t="shared" si="1102"/>
        <v>0.109481099787304i</v>
      </c>
      <c r="T2172" t="str">
        <f t="shared" si="1103"/>
        <v>0.200987565909599-0.0360317879827584i</v>
      </c>
      <c r="U2172" t="str">
        <f t="shared" si="1104"/>
        <v>0.0001-668.718248285275i</v>
      </c>
      <c r="V2172" t="str">
        <f t="shared" si="1105"/>
        <v>0.00002-0.0107260435271699i</v>
      </c>
      <c r="W2172" t="str">
        <f t="shared" si="1106"/>
        <v>0.0000199993584529565-0.0107258714879519i</v>
      </c>
      <c r="X2172" t="str">
        <f t="shared" si="1107"/>
        <v>0.000428363319537766-0.0107087737509906i</v>
      </c>
      <c r="Y2172" t="str">
        <f t="shared" si="1108"/>
        <v>0.009+1.49539810310874i</v>
      </c>
      <c r="Z2172" t="str">
        <f t="shared" si="1109"/>
        <v>-0.0865281768948293-0.00401173417618042i</v>
      </c>
      <c r="AA2172" t="str">
        <f t="shared" si="1110"/>
        <v>0.0513249893060888-8.08217305269125i</v>
      </c>
      <c r="AB2172" t="str">
        <f t="shared" si="1111"/>
        <v>1.36833744070333-0.245306938910183i</v>
      </c>
      <c r="AC2172" t="str">
        <f t="shared" si="1112"/>
        <v>1.16244826981462-1.79329951629615i</v>
      </c>
      <c r="AD2172" t="str">
        <f t="shared" si="1113"/>
        <v>0.444588860566003+0.474837516667742i</v>
      </c>
      <c r="AE2172" t="str">
        <f t="shared" si="1114"/>
        <v>-0.0365645416787771-0.0428703969648095i</v>
      </c>
      <c r="AF2172" t="str">
        <f t="shared" si="1115"/>
        <v>-14.8081692349926-1.44429165307931i</v>
      </c>
      <c r="AG2172" t="str">
        <f t="shared" si="1116"/>
        <v>1.01397514575048-0.0129193205420999i</v>
      </c>
      <c r="AH2172" t="str">
        <f t="shared" si="1117"/>
        <v>0.464211306268334+0.684079144684657i</v>
      </c>
      <c r="AI2172">
        <f t="shared" si="1118"/>
        <v>-1.6528917703059833</v>
      </c>
      <c r="AJ2172">
        <f t="shared" si="1119"/>
        <v>55.839459918433334</v>
      </c>
      <c r="AK2172"/>
      <c r="AL2172"/>
      <c r="AM2172"/>
      <c r="AN2172"/>
    </row>
    <row r="2173" spans="1:40" x14ac:dyDescent="0.25">
      <c r="A2173"/>
      <c r="B2173">
        <f t="shared" si="1120"/>
        <v>239000</v>
      </c>
      <c r="C2173" s="237" t="str">
        <f t="shared" si="1088"/>
        <v>-1.33797170333063E-06+0.0102469560637401i</v>
      </c>
      <c r="D2173" s="208" t="str">
        <f t="shared" si="1089"/>
        <v>-5.95701621478902+0.0785599964886741i</v>
      </c>
      <c r="E2173" t="str">
        <f t="shared" si="1090"/>
        <v>2870</v>
      </c>
      <c r="F2173" t="str">
        <f t="shared" si="1091"/>
        <v>0.777000777000777</v>
      </c>
      <c r="G2173" t="str">
        <f t="shared" si="1086"/>
        <v>0.777000777000777</v>
      </c>
      <c r="H2173" t="str">
        <f t="shared" si="1092"/>
        <v>8.85343737004321+1.51723115833253i</v>
      </c>
      <c r="I2173" t="str">
        <f t="shared" si="1093"/>
        <v>938.550805259951i</v>
      </c>
      <c r="J2173" t="str">
        <f t="shared" si="1087"/>
        <v>-752.467475957317+202.986764799045i</v>
      </c>
      <c r="K2173" t="str">
        <f t="shared" si="1094"/>
        <v>0.313648277377848-1.16268727101749i</v>
      </c>
      <c r="L2173" t="str">
        <f t="shared" si="1095"/>
        <v>0.0263407828497927-0.0819421035571107i</v>
      </c>
      <c r="M2173" t="str">
        <f t="shared" si="1096"/>
        <v>0.339989060227641-1.2446293745746i</v>
      </c>
      <c r="N2173" t="str">
        <f t="shared" si="1097"/>
        <v>-1.05994342289333i</v>
      </c>
      <c r="O2173" t="str">
        <f t="shared" si="1098"/>
        <v>0.488921436427248-0.872327821980886i</v>
      </c>
      <c r="P2173" t="str">
        <f t="shared" si="1099"/>
        <v>0.511078563572752+0.872327821980886i</v>
      </c>
      <c r="Q2173" t="str">
        <f t="shared" si="1100"/>
        <v>-0.511078563572752+0.187615600912444i</v>
      </c>
      <c r="R2173" t="str">
        <f t="shared" si="1101"/>
        <v>-0.329077900001819-1.82764067310322i</v>
      </c>
      <c r="S2173" t="str">
        <f t="shared" si="1102"/>
        <v>0.109941104408259i</v>
      </c>
      <c r="T2173" t="str">
        <f t="shared" si="1103"/>
        <v>0.200932834062422-0.0361791877625506i</v>
      </c>
      <c r="U2173" t="str">
        <f t="shared" si="1104"/>
        <v>0.0001-665.920263982826i</v>
      </c>
      <c r="V2173" t="str">
        <f t="shared" si="1105"/>
        <v>0.00002-0.01068116468396i</v>
      </c>
      <c r="W2173" t="str">
        <f t="shared" si="1106"/>
        <v>0.0000199993584529565-0.0106809933645763i</v>
      </c>
      <c r="X2173" t="str">
        <f t="shared" si="1107"/>
        <v>0.000424958095585817-0.0106640964767996i</v>
      </c>
      <c r="Y2173" t="str">
        <f t="shared" si="1108"/>
        <v>0.009+1.50168128841592i</v>
      </c>
      <c r="Z2173" t="str">
        <f t="shared" si="1109"/>
        <v>-0.085801700944114-0.00396251271608363i</v>
      </c>
      <c r="AA2173" t="str">
        <f t="shared" si="1110"/>
        <v>0.0508719071285494-8.04787536943238i</v>
      </c>
      <c r="AB2173" t="str">
        <f t="shared" si="1111"/>
        <v>1.36796482245029-0.246310446945759i</v>
      </c>
      <c r="AC2173" t="str">
        <f t="shared" si="1112"/>
        <v>1.15852785687606-1.7863520587877i</v>
      </c>
      <c r="AD2173" t="str">
        <f t="shared" si="1113"/>
        <v>0.446661177596029+0.476107384004366i</v>
      </c>
      <c r="AE2173" t="str">
        <f t="shared" si="1114"/>
        <v>-0.0364377072201016-0.0426207239756322i</v>
      </c>
      <c r="AF2173" t="str">
        <f t="shared" si="1115"/>
        <v>-14.8104535848322-1.43867116184386i</v>
      </c>
      <c r="AG2173" t="str">
        <f t="shared" si="1116"/>
        <v>1.01395283892946-0.0129250398565047i</v>
      </c>
      <c r="AH2173" t="str">
        <f t="shared" si="1117"/>
        <v>0.463089393101288+0.680149564318398i</v>
      </c>
      <c r="AI2173">
        <f t="shared" si="1118"/>
        <v>-1.6937591187742849</v>
      </c>
      <c r="AJ2173">
        <f t="shared" si="1119"/>
        <v>55.750458257038183</v>
      </c>
      <c r="AK2173"/>
      <c r="AL2173"/>
      <c r="AM2173"/>
      <c r="AN2173"/>
    </row>
    <row r="2174" spans="1:40" x14ac:dyDescent="0.25">
      <c r="A2174"/>
      <c r="B2174">
        <f t="shared" si="1120"/>
        <v>240000</v>
      </c>
      <c r="C2174" s="237" t="str">
        <f t="shared" si="1088"/>
        <v>-1.32684516799974E-06+0.0102042604149213i</v>
      </c>
      <c r="D2174" s="208" t="str">
        <f t="shared" si="1089"/>
        <v>-5.95701612948558+0.0782326631810633i</v>
      </c>
      <c r="E2174" t="str">
        <f t="shared" si="1090"/>
        <v>2870</v>
      </c>
      <c r="F2174" t="str">
        <f t="shared" si="1091"/>
        <v>0.777000777000777</v>
      </c>
      <c r="G2174" t="str">
        <f t="shared" si="1086"/>
        <v>0.777000777000777</v>
      </c>
      <c r="H2174" t="str">
        <f t="shared" si="1092"/>
        <v>8.85569455988917+1.51132515224085i</v>
      </c>
      <c r="I2174" t="str">
        <f t="shared" si="1093"/>
        <v>942.477796076938i</v>
      </c>
      <c r="J2174" t="str">
        <f t="shared" si="1087"/>
        <v>-758.785833846421+203.836081806573i</v>
      </c>
      <c r="K2174" t="str">
        <f t="shared" si="1094"/>
        <v>0.311209131898695-1.15848518356262i</v>
      </c>
      <c r="L2174" t="str">
        <f t="shared" si="1095"/>
        <v>0.0261420941834821-0.081664281670791i</v>
      </c>
      <c r="M2174" t="str">
        <f t="shared" si="1096"/>
        <v>0.337351226082177-1.24014946523341i</v>
      </c>
      <c r="N2174" t="str">
        <f t="shared" si="1097"/>
        <v>-1.06437833261255i</v>
      </c>
      <c r="O2174" t="str">
        <f t="shared" si="1098"/>
        <v>0.485047945823813-0.874487558660556i</v>
      </c>
      <c r="P2174" t="str">
        <f t="shared" si="1099"/>
        <v>0.514952054176187+0.874487558660556i</v>
      </c>
      <c r="Q2174" t="str">
        <f t="shared" si="1100"/>
        <v>-0.514952054176187+0.189890773951994i</v>
      </c>
      <c r="R2174" t="str">
        <f t="shared" si="1101"/>
        <v>-0.32904140279698-1.81952761951571i</v>
      </c>
      <c r="S2174" t="str">
        <f t="shared" si="1102"/>
        <v>0.110401109029214i</v>
      </c>
      <c r="T2174" t="str">
        <f t="shared" si="1103"/>
        <v>0.20087786710382-0.0363265357853149i</v>
      </c>
      <c r="U2174" t="str">
        <f t="shared" si="1104"/>
        <v>0.0001-663.145596216231i</v>
      </c>
      <c r="V2174" t="str">
        <f t="shared" si="1105"/>
        <v>0.00002-0.0106366598311102i</v>
      </c>
      <c r="W2174" t="str">
        <f t="shared" si="1106"/>
        <v>0.0000199993584529565-0.0106364892255623i</v>
      </c>
      <c r="X2174" t="str">
        <f t="shared" si="1107"/>
        <v>0.000421595267148384-0.0106197899100008i</v>
      </c>
      <c r="Y2174" t="str">
        <f t="shared" si="1108"/>
        <v>0.009+1.5079644737231i</v>
      </c>
      <c r="Z2174" t="str">
        <f t="shared" si="1109"/>
        <v>-0.0850843517368567-0.00391411115608202i</v>
      </c>
      <c r="AA2174" t="str">
        <f t="shared" si="1110"/>
        <v>0.0504248860822404-8.01386951638567i</v>
      </c>
      <c r="AB2174" t="str">
        <f t="shared" si="1111"/>
        <v>1.36759060354219-0.24731360261586i</v>
      </c>
      <c r="AC2174" t="str">
        <f t="shared" si="1112"/>
        <v>1.15465253485441-1.77944830271034i</v>
      </c>
      <c r="AD2174" t="str">
        <f t="shared" si="1113"/>
        <v>0.44873930333078+0.477368535050258i</v>
      </c>
      <c r="AE2174" t="str">
        <f t="shared" si="1114"/>
        <v>-0.0363122192141454-0.0423730078576637i</v>
      </c>
      <c r="AF2174" t="str">
        <f t="shared" si="1115"/>
        <v>-14.8127106893748-1.43309248905979i</v>
      </c>
      <c r="AG2174" t="str">
        <f t="shared" si="1116"/>
        <v>1.01393047234133-0.0129308824305584i</v>
      </c>
      <c r="AH2174" t="str">
        <f t="shared" si="1117"/>
        <v>0.461977864323992+0.676251158441692i</v>
      </c>
      <c r="AI2174">
        <f t="shared" si="1118"/>
        <v>-1.7344632672071381</v>
      </c>
      <c r="AJ2174">
        <f t="shared" si="1119"/>
        <v>55.661243745278213</v>
      </c>
      <c r="AK2174"/>
      <c r="AL2174"/>
      <c r="AM2174"/>
      <c r="AN2174"/>
    </row>
    <row r="2175" spans="1:40" x14ac:dyDescent="0.25">
      <c r="A2175"/>
      <c r="B2175">
        <f t="shared" si="1120"/>
        <v>241000</v>
      </c>
      <c r="C2175" s="237" t="str">
        <f t="shared" si="1088"/>
        <v>-1.31585684970103E-06+0.0101619190868216i</v>
      </c>
      <c r="D2175" s="208" t="str">
        <f t="shared" si="1089"/>
        <v>-5.95701604524181+0.077908046332299i</v>
      </c>
      <c r="E2175" t="str">
        <f t="shared" si="1090"/>
        <v>2870</v>
      </c>
      <c r="F2175" t="str">
        <f t="shared" si="1091"/>
        <v>0.777000777000777</v>
      </c>
      <c r="G2175" t="str">
        <f t="shared" si="1086"/>
        <v>0.777000777000777</v>
      </c>
      <c r="H2175" t="str">
        <f t="shared" si="1092"/>
        <v>8.8579249299398+1.50546323875065i</v>
      </c>
      <c r="I2175" t="str">
        <f t="shared" si="1093"/>
        <v>946.404786893925i</v>
      </c>
      <c r="J2175" t="str">
        <f t="shared" si="1087"/>
        <v>-765.13057318809+204.6853988141i</v>
      </c>
      <c r="K2175" t="str">
        <f t="shared" si="1094"/>
        <v>0.308797681112162-1.15431070373069i</v>
      </c>
      <c r="L2175" t="str">
        <f t="shared" si="1095"/>
        <v>0.025945569463262-0.0813880755195101i</v>
      </c>
      <c r="M2175" t="str">
        <f t="shared" si="1096"/>
        <v>0.334743250575424-1.2356987792502i</v>
      </c>
      <c r="N2175" t="str">
        <f t="shared" si="1097"/>
        <v>-1.06881324233177i</v>
      </c>
      <c r="O2175" t="str">
        <f t="shared" si="1098"/>
        <v>0.48116491510725-0.87663009557614i</v>
      </c>
      <c r="P2175" t="str">
        <f t="shared" si="1099"/>
        <v>0.51883508489275+0.87663009557614i</v>
      </c>
      <c r="Q2175" t="str">
        <f t="shared" si="1100"/>
        <v>-0.51883508489275+0.19218314675563i</v>
      </c>
      <c r="R2175" t="str">
        <f t="shared" si="1101"/>
        <v>-0.329004739364573-1.81147977276637i</v>
      </c>
      <c r="S2175" t="str">
        <f t="shared" si="1102"/>
        <v>0.110861113650169i</v>
      </c>
      <c r="T2175" t="str">
        <f t="shared" si="1103"/>
        <v>0.200822664963635-0.0364738318021402i</v>
      </c>
      <c r="U2175" t="str">
        <f t="shared" si="1104"/>
        <v>0.0001-660.393954738155i</v>
      </c>
      <c r="V2175" t="str">
        <f t="shared" si="1105"/>
        <v>0.00002-0.0105925243131388i</v>
      </c>
      <c r="W2175" t="str">
        <f t="shared" si="1106"/>
        <v>0.0000199993584529565-0.0105923544155028i</v>
      </c>
      <c r="X2175" t="str">
        <f t="shared" si="1107"/>
        <v>0.000418274133692056-0.0105758494623606i</v>
      </c>
      <c r="Y2175" t="str">
        <f t="shared" si="1108"/>
        <v>0.009+1.51424765903028i</v>
      </c>
      <c r="Z2175" t="str">
        <f t="shared" si="1109"/>
        <v>-0.0843759767705851-0.00386651239109066i</v>
      </c>
      <c r="AA2175" t="str">
        <f t="shared" si="1110"/>
        <v>0.0499838172352016-7.98015176074565i</v>
      </c>
      <c r="AB2175" t="str">
        <f t="shared" si="1111"/>
        <v>1.36721478350138-0.248316404225882i</v>
      </c>
      <c r="AC2175" t="str">
        <f t="shared" si="1112"/>
        <v>1.15082164329431-1.77258787926725i</v>
      </c>
      <c r="AD2175" t="str">
        <f t="shared" si="1113"/>
        <v>0.45082320309701+0.478620943988844i</v>
      </c>
      <c r="AE2175" t="str">
        <f t="shared" si="1114"/>
        <v>-0.0361880543015858-0.042127223152884i</v>
      </c>
      <c r="AF2175" t="str">
        <f t="shared" si="1115"/>
        <v>-14.8149409751816-1.42755519241835i</v>
      </c>
      <c r="AG2175" t="str">
        <f t="shared" si="1116"/>
        <v>1.01390804591324-0.012936845679809i</v>
      </c>
      <c r="AH2175" t="str">
        <f t="shared" si="1117"/>
        <v>0.460876538474674+0.672383517108467i</v>
      </c>
      <c r="AI2175">
        <f t="shared" si="1118"/>
        <v>-1.7750058500838999</v>
      </c>
      <c r="AJ2175">
        <f t="shared" si="1119"/>
        <v>55.571818412168852</v>
      </c>
      <c r="AK2175"/>
      <c r="AL2175"/>
      <c r="AM2175"/>
      <c r="AN2175"/>
    </row>
    <row r="2176" spans="1:40" x14ac:dyDescent="0.25">
      <c r="A2176"/>
      <c r="B2176">
        <f t="shared" si="1120"/>
        <v>242000</v>
      </c>
      <c r="C2176" s="237" t="str">
        <f t="shared" si="1088"/>
        <v>-1.30500446858232E-06+0.0101199276870359i</v>
      </c>
      <c r="D2176" s="208" t="str">
        <f t="shared" si="1089"/>
        <v>-5.95701596204022+0.0775861122672753i</v>
      </c>
      <c r="E2176" t="str">
        <f t="shared" si="1090"/>
        <v>2870</v>
      </c>
      <c r="F2176" t="str">
        <f t="shared" si="1091"/>
        <v>0.777000777000777</v>
      </c>
      <c r="G2176" t="str">
        <f t="shared" si="1086"/>
        <v>0.777000777000777</v>
      </c>
      <c r="H2176" t="str">
        <f t="shared" si="1092"/>
        <v>8.86012889855882+1.4996449476881i</v>
      </c>
      <c r="I2176" t="str">
        <f t="shared" si="1093"/>
        <v>950.331777710912i</v>
      </c>
      <c r="J2176" t="str">
        <f t="shared" si="1087"/>
        <v>-771.501693982323+205.534715821627i</v>
      </c>
      <c r="K2176" t="str">
        <f t="shared" si="1094"/>
        <v>0.306413517485218-1.15016359574061i</v>
      </c>
      <c r="L2176" t="str">
        <f t="shared" si="1095"/>
        <v>0.0257511785428597-0.0811134746440631i</v>
      </c>
      <c r="M2176" t="str">
        <f t="shared" si="1096"/>
        <v>0.332164696028078-1.23127707038467i</v>
      </c>
      <c r="N2176" t="str">
        <f t="shared" si="1097"/>
        <v>-1.07324815205099i</v>
      </c>
      <c r="O2176" t="str">
        <f t="shared" si="1098"/>
        <v>0.47727242065053-0.878755390587383i</v>
      </c>
      <c r="P2176" t="str">
        <f t="shared" si="1099"/>
        <v>0.52272757934947+0.878755390587383i</v>
      </c>
      <c r="Q2176" t="str">
        <f t="shared" si="1100"/>
        <v>-0.52272757934947+0.194492761463607i</v>
      </c>
      <c r="R2176" t="str">
        <f t="shared" si="1101"/>
        <v>-0.328967909525478-1.8034963238732i</v>
      </c>
      <c r="S2176" t="str">
        <f t="shared" si="1102"/>
        <v>0.111321118271124i</v>
      </c>
      <c r="T2176" t="str">
        <f t="shared" si="1103"/>
        <v>0.200767227571426-0.0366210755636902i</v>
      </c>
      <c r="U2176" t="str">
        <f t="shared" si="1104"/>
        <v>0.0001-657.665054098741i</v>
      </c>
      <c r="V2176" t="str">
        <f t="shared" si="1105"/>
        <v>0.00002-0.0105487535515142i</v>
      </c>
      <c r="W2176" t="str">
        <f t="shared" si="1106"/>
        <v>0.0000199993584529565-0.0105485843559395i</v>
      </c>
      <c r="X2176" t="str">
        <f t="shared" si="1107"/>
        <v>0.000414994009086434-0.0105322706209438i</v>
      </c>
      <c r="Y2176" t="str">
        <f t="shared" si="1108"/>
        <v>0.009+1.52053084433746i</v>
      </c>
      <c r="Z2176" t="str">
        <f t="shared" si="1109"/>
        <v>-0.0836764267201493-0.00381969974389657i</v>
      </c>
      <c r="AA2176" t="str">
        <f t="shared" si="1110"/>
        <v>0.0495485941148759-7.94671843348111i</v>
      </c>
      <c r="AB2176" t="str">
        <f t="shared" si="1111"/>
        <v>1.3668373618483-0.249318850078326i</v>
      </c>
      <c r="AC2176" t="str">
        <f t="shared" si="1112"/>
        <v>1.14703453350205-1.76577042263922i</v>
      </c>
      <c r="AD2176" t="str">
        <f t="shared" si="1113"/>
        <v>0.452912842104944+0.479864585125908i</v>
      </c>
      <c r="AE2176" t="str">
        <f t="shared" si="1114"/>
        <v>-0.0360651896100984-0.0418833448598786i</v>
      </c>
      <c r="AF2176" t="str">
        <f t="shared" si="1115"/>
        <v>-14.817144860599-1.42205883542082i</v>
      </c>
      <c r="AG2176" t="str">
        <f t="shared" si="1116"/>
        <v>1.01388555957838-0.012942927060317i</v>
      </c>
      <c r="AH2176" t="str">
        <f t="shared" si="1117"/>
        <v>0.459785237758995+0.668546237751932i</v>
      </c>
      <c r="AI2176">
        <f t="shared" si="1118"/>
        <v>-1.8153884793418349</v>
      </c>
      <c r="AJ2176">
        <f t="shared" si="1119"/>
        <v>55.482184259398132</v>
      </c>
      <c r="AK2176"/>
      <c r="AL2176"/>
      <c r="AM2176"/>
      <c r="AN2176"/>
    </row>
    <row r="2177" spans="1:40" x14ac:dyDescent="0.25">
      <c r="A2177"/>
      <c r="B2177">
        <f t="shared" si="1120"/>
        <v>243000</v>
      </c>
      <c r="C2177" s="237" t="str">
        <f t="shared" si="1088"/>
        <v>-1.29428579160517E-06+0.0100782818954617i</v>
      </c>
      <c r="D2177" s="208" t="str">
        <f t="shared" si="1089"/>
        <v>-5.9570158798637+0.0772668278652064i</v>
      </c>
      <c r="E2177" t="str">
        <f t="shared" si="1090"/>
        <v>2870</v>
      </c>
      <c r="F2177" t="str">
        <f t="shared" si="1091"/>
        <v>0.777000777000777</v>
      </c>
      <c r="G2177" t="str">
        <f t="shared" si="1086"/>
        <v>0.777000777000777</v>
      </c>
      <c r="H2177" t="str">
        <f t="shared" si="1092"/>
        <v>8.86230687608112+1.49386981515813i</v>
      </c>
      <c r="I2177" t="str">
        <f t="shared" si="1093"/>
        <v>954.2587685279i</v>
      </c>
      <c r="J2177" t="str">
        <f t="shared" si="1087"/>
        <v>-777.89919622912+206.384032829155i</v>
      </c>
      <c r="K2177" t="str">
        <f t="shared" si="1094"/>
        <v>0.304056240754004-1.14604362580114i</v>
      </c>
      <c r="L2177" t="str">
        <f t="shared" si="1095"/>
        <v>0.0255588917766286-0.0808404685991328i</v>
      </c>
      <c r="M2177" t="str">
        <f t="shared" si="1096"/>
        <v>0.329615132530633-1.22688409440027i</v>
      </c>
      <c r="N2177" t="str">
        <f t="shared" si="1097"/>
        <v>-1.07768306177021i</v>
      </c>
      <c r="O2177" t="str">
        <f t="shared" si="1098"/>
        <v>0.473370539012759-0.880863401893148i</v>
      </c>
      <c r="P2177" t="str">
        <f t="shared" si="1099"/>
        <v>0.526629460987241+0.880863401893148i</v>
      </c>
      <c r="Q2177" t="str">
        <f t="shared" si="1100"/>
        <v>-0.526629460987241+0.196819659877062i</v>
      </c>
      <c r="R2177" t="str">
        <f t="shared" si="1101"/>
        <v>-0.328930913099696-1.79557647716824i</v>
      </c>
      <c r="S2177" t="str">
        <f t="shared" si="1102"/>
        <v>0.111781122892079i</v>
      </c>
      <c r="T2177" t="str">
        <f t="shared" si="1103"/>
        <v>0.200711554856469-0.0367682668202009i</v>
      </c>
      <c r="U2177" t="str">
        <f t="shared" si="1104"/>
        <v>0.0001-654.958613546894i</v>
      </c>
      <c r="V2177" t="str">
        <f t="shared" si="1105"/>
        <v>0.00002-0.0105053430430718i</v>
      </c>
      <c r="W2177" t="str">
        <f t="shared" si="1106"/>
        <v>0.0000199993584529565-0.0105051745437802i</v>
      </c>
      <c r="X2177" t="str">
        <f t="shared" si="1107"/>
        <v>0.000411754221250437-0.0104890489465781i</v>
      </c>
      <c r="Y2177" t="str">
        <f t="shared" si="1108"/>
        <v>0.009+1.52681402964464i</v>
      </c>
      <c r="Z2177" t="str">
        <f t="shared" si="1109"/>
        <v>-0.082985555358492-0.00377365695269302i</v>
      </c>
      <c r="AA2177" t="str">
        <f t="shared" si="1110"/>
        <v>0.0491191126413031-7.91356592797153i</v>
      </c>
      <c r="AB2177" t="str">
        <f t="shared" si="1111"/>
        <v>1.36645833810145-0.250320938472781i</v>
      </c>
      <c r="AC2177" t="str">
        <f t="shared" si="1112"/>
        <v>1.14329056830329-1.75899556998719i</v>
      </c>
      <c r="AD2177" t="str">
        <f t="shared" si="1113"/>
        <v>0.4550081854487+0.481099432890169i</v>
      </c>
      <c r="AE2177" t="str">
        <f t="shared" si="1114"/>
        <v>-0.0359436027422574-0.0416413484235969i</v>
      </c>
      <c r="AF2177" t="str">
        <f t="shared" si="1115"/>
        <v>-14.8193227559448-1.41660298729292i</v>
      </c>
      <c r="AG2177" t="str">
        <f t="shared" si="1116"/>
        <v>1.01386301327581-0.0129491240678066i</v>
      </c>
      <c r="AH2177" t="str">
        <f t="shared" si="1117"/>
        <v>0.458703787962246+0.664738925018997i</v>
      </c>
      <c r="AI2177">
        <f t="shared" si="1118"/>
        <v>-1.8556127447924586</v>
      </c>
      <c r="AJ2177">
        <f t="shared" si="1119"/>
        <v>55.392343261732329</v>
      </c>
      <c r="AK2177"/>
      <c r="AL2177"/>
      <c r="AM2177"/>
      <c r="AN2177"/>
    </row>
    <row r="2178" spans="1:40" x14ac:dyDescent="0.25">
      <c r="A2178"/>
      <c r="B2178">
        <f t="shared" si="1120"/>
        <v>244000</v>
      </c>
      <c r="C2178" s="237" t="str">
        <f t="shared" si="1088"/>
        <v>-1.28369863139619E-06+0.0100369774628179i</v>
      </c>
      <c r="D2178" s="208" t="str">
        <f t="shared" si="1089"/>
        <v>-5.95701579869546+0.0769501605482706i</v>
      </c>
      <c r="E2178" t="str">
        <f t="shared" si="1090"/>
        <v>2870</v>
      </c>
      <c r="F2178" t="str">
        <f t="shared" si="1091"/>
        <v>0.777000777000777</v>
      </c>
      <c r="G2178" t="str">
        <f t="shared" si="1086"/>
        <v>0.777000777000777</v>
      </c>
      <c r="H2178" t="str">
        <f t="shared" si="1092"/>
        <v>8.86445926499456+1.48813738344875i</v>
      </c>
      <c r="I2178" t="str">
        <f t="shared" si="1093"/>
        <v>958.185759344887i</v>
      </c>
      <c r="J2178" t="str">
        <f t="shared" si="1087"/>
        <v>-784.323079928482+207.233349836682i</v>
      </c>
      <c r="K2178" t="str">
        <f t="shared" si="1094"/>
        <v>0.301725457773512-1.14195056210911i</v>
      </c>
      <c r="L2178" t="str">
        <f t="shared" si="1095"/>
        <v>0.0253686800101326-0.0805690469559699i</v>
      </c>
      <c r="M2178" t="str">
        <f t="shared" si="1096"/>
        <v>0.327094137783645-1.22251960906508i</v>
      </c>
      <c r="N2178" t="str">
        <f t="shared" si="1097"/>
        <v>-1.08211797148943i</v>
      </c>
      <c r="O2178" t="str">
        <f t="shared" si="1098"/>
        <v>0.469459346937674-0.882954088032244i</v>
      </c>
      <c r="P2178" t="str">
        <f t="shared" si="1099"/>
        <v>0.530540653062326+0.882954088032244i</v>
      </c>
      <c r="Q2178" t="str">
        <f t="shared" si="1100"/>
        <v>-0.530540653062326+0.199163883457186i</v>
      </c>
      <c r="R2178" t="str">
        <f t="shared" si="1101"/>
        <v>-0.32889374990636-1.78771945002482i</v>
      </c>
      <c r="S2178" t="str">
        <f t="shared" si="1102"/>
        <v>0.112241127513034i</v>
      </c>
      <c r="T2178" t="str">
        <f t="shared" si="1103"/>
        <v>0.200655646747767-0.0369154053214797i</v>
      </c>
      <c r="U2178" t="str">
        <f t="shared" si="1104"/>
        <v>0.0001-652.274356933997i</v>
      </c>
      <c r="V2178" t="str">
        <f t="shared" si="1105"/>
        <v>0.00002-0.010462288358469i</v>
      </c>
      <c r="W2178" t="str">
        <f t="shared" si="1106"/>
        <v>0.0000199993584529565-0.0104621205497533i</v>
      </c>
      <c r="X2178" t="str">
        <f t="shared" si="1107"/>
        <v>0.000408554111808577-0.010446180072354i</v>
      </c>
      <c r="Y2178" t="str">
        <f t="shared" si="1108"/>
        <v>0.009+1.53309721495182i</v>
      </c>
      <c r="Z2178" t="str">
        <f t="shared" si="1109"/>
        <v>-0.0823032194796985-0.00372836815902673i</v>
      </c>
      <c r="AA2178" t="str">
        <f t="shared" si="1110"/>
        <v>0.0486952710624261-7.8806906986781i</v>
      </c>
      <c r="AB2178" t="str">
        <f t="shared" si="1111"/>
        <v>1.36607771177748-0.251322667705918i</v>
      </c>
      <c r="AC2178" t="str">
        <f t="shared" si="1112"/>
        <v>1.13958912180628-1.75226296145348i</v>
      </c>
      <c r="AD2178" t="str">
        <f t="shared" si="1113"/>
        <v>0.457109198106681+0.482325461833916i</v>
      </c>
      <c r="AE2178" t="str">
        <f t="shared" si="1114"/>
        <v>-0.0358232717637737-0.0414012097253829i</v>
      </c>
      <c r="AF2178" t="str">
        <f t="shared" si="1115"/>
        <v>-14.82147506369-1.41118722290048i</v>
      </c>
      <c r="AG2178" t="str">
        <f t="shared" si="1116"/>
        <v>1.01384040695036-0.0129554342368367i</v>
      </c>
      <c r="AH2178" t="str">
        <f t="shared" si="1117"/>
        <v>0.457632018363773+0.660961190609051i</v>
      </c>
      <c r="AI2178">
        <f t="shared" si="1118"/>
        <v>-1.8956802145305582</v>
      </c>
      <c r="AJ2178">
        <f t="shared" si="1119"/>
        <v>55.302297367424138</v>
      </c>
      <c r="AK2178"/>
      <c r="AL2178"/>
      <c r="AM2178"/>
      <c r="AN2178"/>
    </row>
    <row r="2179" spans="1:40" x14ac:dyDescent="0.25">
      <c r="A2179"/>
      <c r="B2179">
        <f t="shared" si="1120"/>
        <v>245000</v>
      </c>
      <c r="C2179" s="237" t="str">
        <f t="shared" si="1088"/>
        <v>-0.000001273240845131+0.00999601020919972i</v>
      </c>
      <c r="D2179" s="208" t="str">
        <f t="shared" si="1089"/>
        <v>-5.9570157185191+0.0766360782705312i</v>
      </c>
      <c r="E2179" t="str">
        <f t="shared" si="1090"/>
        <v>2870</v>
      </c>
      <c r="F2179" t="str">
        <f t="shared" si="1091"/>
        <v>0.777000777000777</v>
      </c>
      <c r="G2179" t="str">
        <f t="shared" si="1086"/>
        <v>0.777000777000777</v>
      </c>
      <c r="H2179" t="str">
        <f t="shared" si="1092"/>
        <v>8.8665864601172+1.4824472009368i</v>
      </c>
      <c r="I2179" t="str">
        <f t="shared" si="1093"/>
        <v>962.112750161874i</v>
      </c>
      <c r="J2179" t="str">
        <f t="shared" si="1087"/>
        <v>-790.773345080407+208.08266684421i</v>
      </c>
      <c r="K2179" t="str">
        <f t="shared" si="1094"/>
        <v>0.299420782370768-1.1378841748467i</v>
      </c>
      <c r="L2179" t="str">
        <f t="shared" si="1095"/>
        <v>0.0251805145709228-0.0802991993049469i</v>
      </c>
      <c r="M2179" t="str">
        <f t="shared" si="1096"/>
        <v>0.324601296941691-1.21818337415165i</v>
      </c>
      <c r="N2179" t="str">
        <f t="shared" si="1097"/>
        <v>-1.08655288120865i</v>
      </c>
      <c r="O2179" t="str">
        <f t="shared" si="1098"/>
        <v>0.465538921352136-0.885027407884236i</v>
      </c>
      <c r="P2179" t="str">
        <f t="shared" si="1099"/>
        <v>0.534461078647864+0.885027407884236i</v>
      </c>
      <c r="Q2179" t="str">
        <f t="shared" si="1100"/>
        <v>-0.534461078647864+0.201525473324414i</v>
      </c>
      <c r="R2179" t="str">
        <f t="shared" si="1101"/>
        <v>-0.328856419763714-1.77992447259133i</v>
      </c>
      <c r="S2179" t="str">
        <f t="shared" si="1102"/>
        <v>0.112701132133989i</v>
      </c>
      <c r="T2179" t="str">
        <f t="shared" si="1103"/>
        <v>0.200599503174036-0.0370624908169009i</v>
      </c>
      <c r="U2179" t="str">
        <f t="shared" si="1104"/>
        <v>0.0001-649.61201261998i</v>
      </c>
      <c r="V2179" t="str">
        <f t="shared" si="1105"/>
        <v>0.00002-0.0104195851406794i</v>
      </c>
      <c r="W2179" t="str">
        <f t="shared" si="1106"/>
        <v>0.0000199993584529565-0.0104194180169023i</v>
      </c>
      <c r="X2179" t="str">
        <f t="shared" si="1107"/>
        <v>0.000405393035757155-0.0104036597021634i</v>
      </c>
      <c r="Y2179" t="str">
        <f t="shared" si="1108"/>
        <v>0.009+1.539380400259i</v>
      </c>
      <c r="Z2179" t="str">
        <f t="shared" si="1109"/>
        <v>-0.0816292788242946-0.00368381789614567i</v>
      </c>
      <c r="AA2179" t="str">
        <f t="shared" si="1110"/>
        <v>0.0482769698914484-7.84808925984935i</v>
      </c>
      <c r="AB2179" t="str">
        <f t="shared" si="1111"/>
        <v>1.36569548239108-0.25232403607146i</v>
      </c>
      <c r="AC2179" t="str">
        <f t="shared" si="1112"/>
        <v>1.13592957917046-1.74557224016119i</v>
      </c>
      <c r="AD2179" t="str">
        <f t="shared" si="1113"/>
        <v>0.459215844942012+0.483542646633605i</v>
      </c>
      <c r="AE2179" t="str">
        <f t="shared" si="1114"/>
        <v>-0.035704175192087-0.0411629050732829i</v>
      </c>
      <c r="AF2179" t="str">
        <f t="shared" si="1115"/>
        <v>-14.8236021786363-1.40581112266627i</v>
      </c>
      <c r="AG2179" t="str">
        <f t="shared" si="1116"/>
        <v>1.0138177405525-0.0129618551399944i</v>
      </c>
      <c r="AH2179" t="str">
        <f t="shared" si="1117"/>
        <v>0.456569761654027+0.657212653117244i</v>
      </c>
      <c r="AI2179">
        <f t="shared" si="1118"/>
        <v>-1.9355924353307628</v>
      </c>
      <c r="AJ2179">
        <f t="shared" si="1119"/>
        <v>55.21204849860699</v>
      </c>
      <c r="AK2179"/>
      <c r="AL2179"/>
      <c r="AM2179"/>
      <c r="AN2179"/>
    </row>
    <row r="2180" spans="1:40" x14ac:dyDescent="0.25">
      <c r="A2180"/>
      <c r="B2180">
        <f t="shared" si="1120"/>
        <v>246000</v>
      </c>
      <c r="C2180" s="237" t="str">
        <f t="shared" si="1088"/>
        <v>-1.26291033344982E-06+0.00995537602266796i</v>
      </c>
      <c r="D2180" s="208" t="str">
        <f t="shared" si="1089"/>
        <v>-5.95701563931851+0.0763245495071211i</v>
      </c>
      <c r="E2180" t="str">
        <f t="shared" si="1090"/>
        <v>2870</v>
      </c>
      <c r="F2180" t="str">
        <f t="shared" si="1091"/>
        <v>0.777000777000777</v>
      </c>
      <c r="G2180" t="str">
        <f t="shared" si="1086"/>
        <v>0.777000777000777</v>
      </c>
      <c r="H2180" t="str">
        <f t="shared" si="1092"/>
        <v>8.86868884876981+1.47679882199523i</v>
      </c>
      <c r="I2180" t="str">
        <f t="shared" si="1093"/>
        <v>966.039740978861i</v>
      </c>
      <c r="J2180" t="str">
        <f t="shared" si="1087"/>
        <v>-797.249991684896+208.931983851737i</v>
      </c>
      <c r="K2180" t="str">
        <f t="shared" si="1094"/>
        <v>0.297141835201375-1.13384423617802i</v>
      </c>
      <c r="L2180" t="str">
        <f t="shared" si="1095"/>
        <v>0.0249943672595015-0.0800309152579924i</v>
      </c>
      <c r="M2180" t="str">
        <f t="shared" si="1096"/>
        <v>0.322136202460876-1.21387515143601i</v>
      </c>
      <c r="N2180" t="str">
        <f t="shared" si="1097"/>
        <v>-1.09098779092787i</v>
      </c>
      <c r="O2180" t="str">
        <f t="shared" si="1098"/>
        <v>0.46160933936461-0.887083320670256i</v>
      </c>
      <c r="P2180" t="str">
        <f t="shared" si="1099"/>
        <v>0.53839066063539+0.887083320670256i</v>
      </c>
      <c r="Q2180" t="str">
        <f t="shared" si="1100"/>
        <v>-0.53839066063539+0.203904470257614i</v>
      </c>
      <c r="R2180" t="str">
        <f t="shared" si="1101"/>
        <v>-0.328818922489128-1.77219078753158i</v>
      </c>
      <c r="S2180" t="str">
        <f t="shared" si="1102"/>
        <v>0.113161136754945i</v>
      </c>
      <c r="T2180" t="str">
        <f t="shared" si="1103"/>
        <v>0.200543124063715-0.0372095230554059i</v>
      </c>
      <c r="U2180" t="str">
        <f t="shared" si="1104"/>
        <v>0.0001-646.971313381688i</v>
      </c>
      <c r="V2180" t="str">
        <f t="shared" si="1105"/>
        <v>0.00002-0.0103772291035221i</v>
      </c>
      <c r="W2180" t="str">
        <f t="shared" si="1106"/>
        <v>0.0000199993584529565-0.0103770626591149i</v>
      </c>
      <c r="X2180" t="str">
        <f t="shared" si="1107"/>
        <v>0.000402270361139756-0.0103614836092722i</v>
      </c>
      <c r="Y2180" t="str">
        <f t="shared" si="1108"/>
        <v>0.009+1.54566358556618i</v>
      </c>
      <c r="Z2180" t="str">
        <f t="shared" si="1109"/>
        <v>-0.0809635960066771-0.00363999107772914i</v>
      </c>
      <c r="AA2180" t="str">
        <f t="shared" si="1110"/>
        <v>0.0478641118461497-7.81575818425904i</v>
      </c>
      <c r="AB2180" t="str">
        <f t="shared" si="1111"/>
        <v>1.36531164945507-0.253325041860183i</v>
      </c>
      <c r="AC2180" t="str">
        <f t="shared" si="1112"/>
        <v>1.13231133638049-1.7389230522127i</v>
      </c>
      <c r="AD2180" t="str">
        <f t="shared" si="1113"/>
        <v>0.461328090702913+0.484750962090466i</v>
      </c>
      <c r="AE2180" t="str">
        <f t="shared" si="1114"/>
        <v>-0.0355862919852724-0.040926411192605i</v>
      </c>
      <c r="AF2180" t="str">
        <f t="shared" si="1115"/>
        <v>-14.8257044880883-1.40047427248811i</v>
      </c>
      <c r="AG2180" t="str">
        <f t="shared" si="1116"/>
        <v>1.01379501403819-0.0129683843871078i</v>
      </c>
      <c r="AH2180" t="str">
        <f t="shared" si="1117"/>
        <v>0.455516853853705+0.653492937881818i</v>
      </c>
      <c r="AI2180">
        <f t="shared" si="1118"/>
        <v>-1.9753509330375141</v>
      </c>
      <c r="AJ2180">
        <f t="shared" si="1119"/>
        <v>55.121598551689949</v>
      </c>
      <c r="AK2180"/>
      <c r="AL2180"/>
      <c r="AM2180"/>
      <c r="AN2180"/>
    </row>
    <row r="2181" spans="1:40" x14ac:dyDescent="0.25">
      <c r="A2181"/>
      <c r="B2181">
        <f t="shared" si="1120"/>
        <v>247000</v>
      </c>
      <c r="C2181" s="237" t="str">
        <f t="shared" si="1088"/>
        <v>-1.25270503940383E-06+0.00991507085787368i</v>
      </c>
      <c r="D2181" s="208" t="str">
        <f t="shared" si="1089"/>
        <v>-5.95701556107792+0.0760155432436982i</v>
      </c>
      <c r="E2181" t="str">
        <f t="shared" si="1090"/>
        <v>2870</v>
      </c>
      <c r="F2181" t="str">
        <f t="shared" si="1091"/>
        <v>0.777000777000777</v>
      </c>
      <c r="G2181" t="str">
        <f t="shared" ref="G2181:G2244" si="1121">IF($C$11=$C$7,$C$24,F2181)</f>
        <v>0.777000777000777</v>
      </c>
      <c r="H2181" t="str">
        <f t="shared" si="1092"/>
        <v>8.87076681094393+1.47119180690179i</v>
      </c>
      <c r="I2181" t="str">
        <f t="shared" si="1093"/>
        <v>969.966731795849i</v>
      </c>
      <c r="J2181" t="str">
        <f t="shared" ref="J2181:J2244" si="1122">IMSUM(COMPLEX(0,2*PI()*B2181*$C$113*$C$112),COMPLEX(0,2*PI()*B2181*$C$113*$C$111),COMPLEX(0,2*PI()*B2181*$C$28*10^-12*$C$111),COMPLEX(-1*2*PI()*B2181*2*PI()*B2181*$C$113*$C$112*$C$28*10^-12*$C$111,0),COMPLEX(1,0))</f>
        <v>-803.75301974195+209.781300859265i</v>
      </c>
      <c r="K2181" t="str">
        <f t="shared" si="1094"/>
        <v>0.294888243609396-1.12983052024479i</v>
      </c>
      <c r="L2181" t="str">
        <f t="shared" si="1095"/>
        <v>0.024810210340468-0.0797641844509073i</v>
      </c>
      <c r="M2181" t="str">
        <f t="shared" si="1096"/>
        <v>0.319698453949864-1.2095947046957i</v>
      </c>
      <c r="N2181" t="str">
        <f t="shared" si="1097"/>
        <v>-1.09542270064709i</v>
      </c>
      <c r="O2181" t="str">
        <f t="shared" si="1098"/>
        <v>0.457670678263655-0.889121785953806i</v>
      </c>
      <c r="P2181" t="str">
        <f t="shared" si="1099"/>
        <v>0.542329321736345+0.889121785953806i</v>
      </c>
      <c r="Q2181" t="str">
        <f t="shared" si="1100"/>
        <v>-0.542329321736345+0.206300914693284i</v>
      </c>
      <c r="R2181" t="str">
        <f t="shared" si="1101"/>
        <v>-0.328781257899092-1.76451764977152i</v>
      </c>
      <c r="S2181" t="str">
        <f t="shared" si="1102"/>
        <v>0.113621141375899i</v>
      </c>
      <c r="T2181" t="str">
        <f t="shared" si="1103"/>
        <v>0.200486509344959-0.0373565017854986i</v>
      </c>
      <c r="U2181" t="str">
        <f t="shared" si="1104"/>
        <v>0.0001-644.351996323462i</v>
      </c>
      <c r="V2181" t="str">
        <f t="shared" si="1105"/>
        <v>0.00002-0.0103352160302285i</v>
      </c>
      <c r="W2181" t="str">
        <f t="shared" si="1106"/>
        <v>0.0000199993584529566-0.0103350502596903i</v>
      </c>
      <c r="X2181" t="str">
        <f t="shared" si="1107"/>
        <v>0.00039918546873205-0.0103196476349278i</v>
      </c>
      <c r="Y2181" t="str">
        <f t="shared" si="1108"/>
        <v>0.009+1.55194677087336i</v>
      </c>
      <c r="Z2181" t="str">
        <f t="shared" si="1109"/>
        <v>-0.0803060364446339-0.00359687298698939i</v>
      </c>
      <c r="AA2181" t="str">
        <f t="shared" si="1110"/>
        <v>0.0474566017901064-7.78369410197656i</v>
      </c>
      <c r="AB2181" t="str">
        <f t="shared" si="1111"/>
        <v>1.3649262124803-0.254325683359883i</v>
      </c>
      <c r="AC2181" t="str">
        <f t="shared" si="1112"/>
        <v>1.12873380002537-1.73231504668643i</v>
      </c>
      <c r="AD2181" t="str">
        <f t="shared" si="1113"/>
        <v>0.463445900023136+0.485950383131082i</v>
      </c>
      <c r="AE2181" t="str">
        <f t="shared" si="1114"/>
        <v>-0.0354696015312728-0.0406917052167327i</v>
      </c>
      <c r="AF2181" t="str">
        <f t="shared" si="1115"/>
        <v>-14.8277823720219-1.39517626365809i</v>
      </c>
      <c r="AG2181" t="str">
        <f t="shared" si="1116"/>
        <v>1.01377222736878-0.0129750196244793i</v>
      </c>
      <c r="AH2181" t="str">
        <f t="shared" si="1117"/>
        <v>0.45447313423524+0.64980167683553i</v>
      </c>
      <c r="AI2181">
        <f t="shared" si="1118"/>
        <v>-2.0149572129451685</v>
      </c>
      <c r="AJ2181">
        <f t="shared" si="1119"/>
        <v>55.030949397740471</v>
      </c>
      <c r="AK2181"/>
      <c r="AL2181"/>
      <c r="AM2181"/>
      <c r="AN2181"/>
    </row>
    <row r="2182" spans="1:40" x14ac:dyDescent="0.25">
      <c r="A2182"/>
      <c r="B2182">
        <f t="shared" si="1120"/>
        <v>248000</v>
      </c>
      <c r="C2182" s="237" t="str">
        <f t="shared" ref="C2182:C2245" si="1123">IMPRODUCT(COMPLEX(-1,0),IMDIV(IMPRODUCT(G2182,COMPLEX($C$100+$C$101,0)),COMPLEX($C$100,2*PI()*B2182*$C$103*$C$102*(2*$C$100+$C$101))))</f>
        <v>-1.24262294743116E-06+0.0098750907347154i</v>
      </c>
      <c r="D2182" s="208" t="str">
        <f t="shared" ref="D2182:D2245" si="1124">IMPRODUCT(COMPLEX($C$106,0),IMSUB(C2182,G2182))</f>
        <v>-5.95701548378189+0.0757090289661514i</v>
      </c>
      <c r="E2182" t="str">
        <f t="shared" ref="E2182:E2245" si="1125">IMDIV(COMPLEX($C$20*10^3,0),COMPLEX(1,2*PI()*B2182*$C$20*1000*$C$29*10^-12))</f>
        <v>2870</v>
      </c>
      <c r="F2182" t="str">
        <f t="shared" ref="F2182:F2245" si="1126">IMDIV(COMPLEX($C$22*1000,0),IMSUM(COMPLEX($C$22*1000,0),E2182))</f>
        <v>0.777000777000777</v>
      </c>
      <c r="G2182" t="str">
        <f t="shared" si="1121"/>
        <v>0.777000777000777</v>
      </c>
      <c r="H2182" t="str">
        <f t="shared" ref="H2182:H2245" si="1127">IMPRODUCT(COMPLEX($C$108,0),IMPRODUCT(COMPLEX(-1,0),D2182),IMDIV(COMPLEX(0,2*PI()*B2182*$C$109*$C$110),COMPLEX(1,2*PI()*B2182*$C$109*$C$110)))</f>
        <v>8.87282071946576+1.46562572174917i</v>
      </c>
      <c r="I2182" t="str">
        <f t="shared" ref="I2182:I2245" si="1128">COMPLEX(0,2*PI()*B2182*$C$113*$C$112*$C$114)</f>
        <v>973.893722612836i</v>
      </c>
      <c r="J2182" t="str">
        <f t="shared" si="1122"/>
        <v>-810.282429251568+210.630617866792i</v>
      </c>
      <c r="K2182" t="str">
        <f t="shared" ref="K2182:K2245" si="1129">IMDIV(I2182,J2182)</f>
        <v>0.292659641490445-1.12584280316142i</v>
      </c>
      <c r="L2182" t="str">
        <f t="shared" ref="L2182:L2245" si="1130">IMDIV(COMPLEX($C$117,0),COMPLEX(1,2*PI()*B2182*$C$115*$C$116))</f>
        <v>0.0246280165338457-0.0794989965455711i</v>
      </c>
      <c r="M2182" t="str">
        <f t="shared" ref="M2182:M2245" si="1131">IMSUM(K2182,L2182)</f>
        <v>0.317287658024291-1.20534179970699i</v>
      </c>
      <c r="N2182" t="str">
        <f t="shared" ref="N2182:N2245" si="1132">COMPLEX(0,-2*PI()*B2182*$C$43)</f>
        <v>-1.0998576103663i</v>
      </c>
      <c r="O2182" t="str">
        <f t="shared" ref="O2182:O2245" si="1133">IMEXP(N2182)</f>
        <v>0.453723015516411-0.891142763641547i</v>
      </c>
      <c r="P2182" t="str">
        <f t="shared" ref="P2182:P2245" si="1134">IMSUB(COMPLEX(1,0),O2182)</f>
        <v>0.546276984483589+0.891142763641547i</v>
      </c>
      <c r="Q2182" t="str">
        <f t="shared" ref="Q2182:Q2245" si="1135">IMSUM(COMPLEX(0,2*PI()*B2182*$C$43),O2182,COMPLEX(-1,0))</f>
        <v>-0.546276984483589+0.208714846724753i</v>
      </c>
      <c r="R2182" t="str">
        <f t="shared" ref="R2182:R2245" si="1136">IMDIV(P2182,Q2182)</f>
        <v>-0.328743425809207-1.75690432625195i</v>
      </c>
      <c r="S2182" t="str">
        <f t="shared" ref="S2182:S2245" si="1137">IMDIV(COMPLEX(0,2*PI()*B2182*$C$123),COMPLEX($C$124,0))</f>
        <v>0.114081145996855i</v>
      </c>
      <c r="T2182" t="str">
        <f t="shared" ref="T2182:T2245" si="1138">IMPRODUCT(R2182,S2182)</f>
        <v>0.200429658945655-0.0375034267552464i</v>
      </c>
      <c r="U2182" t="str">
        <f t="shared" ref="U2182:U2245" si="1139">IMDIV(COMPLEX(1,2*PI()*B2182*$C$16*10^-3*$C$15*10^-6),COMPLEX(0,2*PI()*B2182*$C$15*10^-6))</f>
        <v>0.0001-641.7538027899i</v>
      </c>
      <c r="V2182" t="str">
        <f t="shared" ref="V2182:V2245" si="1140">IMSUM(COMPLEX($C$18*10^-3,0),IMDIV(COMPLEX(1,0),COMPLEX(0,2*PI()*B2182*($C$17*1*10^-6))))</f>
        <v>0.00002-0.0102935417720421i</v>
      </c>
      <c r="W2182" t="str">
        <f t="shared" ref="W2182:W2245" si="1141">IMDIV(IMPRODUCT(U2182,V2182),IMSUM(U2182,V2182))</f>
        <v>0.0000199993584529565-0.0102933766699385i</v>
      </c>
      <c r="X2182" t="str">
        <f t="shared" ref="X2182:X2245" si="1142">IMDIV(IMPRODUCT(COMPLEX($C$19,0),W2182),IMSUM(COMPLEX($C$19,0),W2182))</f>
        <v>0.000396137751735262-0.0102781476869994i</v>
      </c>
      <c r="Y2182" t="str">
        <f t="shared" ref="Y2182:Y2245" si="1143">COMPLEX($C$13*10^-3,2*PI()*B2182*$C$12*0.000001)</f>
        <v>0.009+1.55822995618054i</v>
      </c>
      <c r="Z2182" t="str">
        <f t="shared" ref="Z2182:Z2245" si="1144">IMPRODUCT(COMPLEX($C$6,0),IMDIV(X2182,IMSUM(X2182,Y2182)))</f>
        <v>-0.0796564682908675-0.00355444926612767i</v>
      </c>
      <c r="AA2182" t="str">
        <f t="shared" ref="AA2182:AA2245" si="1145">IMDIV(COMPLEX($C$6,0),IMSUM(X2182,Y2182))</f>
        <v>0.0470543466757385-7.75189369916802i</v>
      </c>
      <c r="AB2182" t="str">
        <f t="shared" ref="AB2182:AB2245" si="1146">IMPRODUCT(COMPLEX($C$119,0),T2182)</f>
        <v>1.36453917097585-0.255325958855386i</v>
      </c>
      <c r="AC2182" t="str">
        <f t="shared" ref="AC2182:AC2245" si="1147">IMSUM(COMPLEX(1,0),IMPRODUCT(AB2182,M2182))</f>
        <v>1.12519638708267-1.72574787563275i</v>
      </c>
      <c r="AD2182" t="str">
        <f t="shared" ref="AD2182:AD2245" si="1148">IMDIV(AB2182,AC2182)</f>
        <v>0.465569237422392+0.487140884808044i</v>
      </c>
      <c r="AE2182" t="str">
        <f t="shared" ref="AE2182:AE2245" si="1149">IMPRODUCT(AD2182,AA2182,X2182)</f>
        <v>-0.0353540836374334-0.0404587646781847i</v>
      </c>
      <c r="AF2182" t="str">
        <f t="shared" ref="AF2182:AF2245" si="1150">IMSUB(D2182,H2182)</f>
        <v>-14.8298362032477-1.38991669278302i</v>
      </c>
      <c r="AG2182" t="str">
        <f t="shared" ref="AG2182:AG2245" si="1151">IMSUM(COMPLEX(1,0),IMPRODUCT(AD2182,AA2182,COMPLEX($C$127,0)))</f>
        <v>1.0137493805109-0.0129817585341392i</v>
      </c>
      <c r="AH2182" t="str">
        <f t="shared" ref="AH2182:AH2245" si="1152">IMDIV(IMPRODUCT(AE2182,AF2182),AG2182)</f>
        <v>0.453438445246353+0.646138508361021i</v>
      </c>
      <c r="AI2182">
        <f t="shared" ref="AI2182:AI2245" si="1153">20*LOG10(IMABS(AH2182))</f>
        <v>-2.0544127601699373</v>
      </c>
      <c r="AJ2182">
        <f t="shared" ref="AJ2182:AJ2245" si="1154">IMARGUMENT(AH2182)*180/PI()</f>
        <v>54.940102882867421</v>
      </c>
      <c r="AK2182"/>
      <c r="AL2182"/>
      <c r="AM2182"/>
      <c r="AN2182"/>
    </row>
    <row r="2183" spans="1:40" x14ac:dyDescent="0.25">
      <c r="A2183"/>
      <c r="B2183">
        <f t="shared" si="1120"/>
        <v>249000</v>
      </c>
      <c r="C2183" s="237" t="str">
        <f t="shared" si="1123"/>
        <v>-1.23266208236169E-06+0.0098354317370292i</v>
      </c>
      <c r="D2183" s="208" t="str">
        <f t="shared" si="1124"/>
        <v>-5.95701540741525+0.0754049766505572i</v>
      </c>
      <c r="E2183" t="str">
        <f t="shared" si="1125"/>
        <v>2870</v>
      </c>
      <c r="F2183" t="str">
        <f t="shared" si="1126"/>
        <v>0.777000777000777</v>
      </c>
      <c r="G2183" t="str">
        <f t="shared" si="1121"/>
        <v>0.777000777000777</v>
      </c>
      <c r="H2183" t="str">
        <f t="shared" si="1127"/>
        <v>8.8748509401556+1.4601001383566i</v>
      </c>
      <c r="I2183" t="str">
        <f t="shared" si="1128"/>
        <v>977.820713429823i</v>
      </c>
      <c r="J2183" t="str">
        <f t="shared" si="1122"/>
        <v>-816.83822021375+211.47993487432i</v>
      </c>
      <c r="K2183" t="str">
        <f t="shared" si="1129"/>
        <v>0.290455669157938-1.12188086300935i</v>
      </c>
      <c r="L2183" t="str">
        <f t="shared" si="1130"/>
        <v>0.0244477590065845-0.0792353412320403i</v>
      </c>
      <c r="M2183" t="str">
        <f t="shared" si="1131"/>
        <v>0.314903428164523-1.20111620424139i</v>
      </c>
      <c r="N2183" t="str">
        <f t="shared" si="1132"/>
        <v>-1.10429252008552i</v>
      </c>
      <c r="O2183" t="str">
        <f t="shared" si="1133"/>
        <v>0.449766428767039-0.893146213984107i</v>
      </c>
      <c r="P2183" t="str">
        <f t="shared" si="1134"/>
        <v>0.550233571232961+0.893146213984107i</v>
      </c>
      <c r="Q2183" t="str">
        <f t="shared" si="1135"/>
        <v>-0.550233571232961+0.211146306101413i</v>
      </c>
      <c r="R2183" t="str">
        <f t="shared" si="1136"/>
        <v>-0.328705426034191-1.74935009568725i</v>
      </c>
      <c r="S2183" t="str">
        <f t="shared" si="1137"/>
        <v>0.11454115061781i</v>
      </c>
      <c r="T2183" t="str">
        <f t="shared" si="1138"/>
        <v>0.200372572793394-0.0376502977122737i</v>
      </c>
      <c r="U2183" t="str">
        <f t="shared" si="1139"/>
        <v>0.0001-639.176478280703i</v>
      </c>
      <c r="V2183" t="str">
        <f t="shared" si="1140"/>
        <v>0.00002-0.0102522022468532i</v>
      </c>
      <c r="W2183" t="str">
        <f t="shared" si="1141"/>
        <v>0.0000199993584529564-0.0102520378078153i</v>
      </c>
      <c r="X2183" t="str">
        <f t="shared" si="1142"/>
        <v>0.000393126615478345-0.0102369797386512i</v>
      </c>
      <c r="Y2183" t="str">
        <f t="shared" si="1143"/>
        <v>0.009+1.56451314148772i</v>
      </c>
      <c r="Z2183" t="str">
        <f t="shared" si="1144"/>
        <v>-0.0790147623664721-0.0035127059061347i</v>
      </c>
      <c r="AA2183" t="str">
        <f t="shared" si="1145"/>
        <v>0.046657255489124-7.72035371692777i</v>
      </c>
      <c r="AB2183" t="str">
        <f t="shared" si="1146"/>
        <v>1.36415052444873-0.256325866628501i</v>
      </c>
      <c r="AC2183" t="str">
        <f t="shared" si="1147"/>
        <v>1.12169852470763-1.71922119406832i</v>
      </c>
      <c r="AD2183" t="str">
        <f t="shared" si="1148"/>
        <v>0.467698067306745+0.488322442300454i</v>
      </c>
      <c r="AE2183" t="str">
        <f t="shared" si="1149"/>
        <v>-0.0352397185203338-0.0402275674999018i</v>
      </c>
      <c r="AF2183" t="str">
        <f t="shared" si="1150"/>
        <v>-14.8318663475709-1.38469516170604i</v>
      </c>
      <c r="AG2183" t="str">
        <f t="shared" si="1151"/>
        <v>1.0137264734363-0.0129885988331159i</v>
      </c>
      <c r="AH2183" t="str">
        <f t="shared" si="1152"/>
        <v>0.452412632435774+0.642503077149922i</v>
      </c>
      <c r="AI2183">
        <f t="shared" si="1153"/>
        <v>-2.0937190400136658</v>
      </c>
      <c r="AJ2183">
        <f t="shared" si="1154"/>
        <v>54.849060828590311</v>
      </c>
      <c r="AK2183"/>
      <c r="AL2183"/>
      <c r="AM2183"/>
      <c r="AN2183"/>
    </row>
    <row r="2184" spans="1:40" x14ac:dyDescent="0.25">
      <c r="A2184"/>
      <c r="B2184">
        <f t="shared" si="1120"/>
        <v>250000</v>
      </c>
      <c r="C2184" s="237" t="str">
        <f t="shared" si="1123"/>
        <v>-1.22282050844947E-06+0.0097960900113096i</v>
      </c>
      <c r="D2184" s="208" t="str">
        <f t="shared" si="1124"/>
        <v>-5.95701533196319+0.0751033567533736i</v>
      </c>
      <c r="E2184" t="str">
        <f t="shared" si="1125"/>
        <v>2870</v>
      </c>
      <c r="F2184" t="str">
        <f t="shared" si="1126"/>
        <v>0.777000777000777</v>
      </c>
      <c r="G2184" t="str">
        <f t="shared" si="1121"/>
        <v>0.777000777000777</v>
      </c>
      <c r="H2184" t="str">
        <f t="shared" si="1127"/>
        <v>8.87685783198353+1.45461463418281i</v>
      </c>
      <c r="I2184" t="str">
        <f t="shared" si="1128"/>
        <v>981.74770424681i</v>
      </c>
      <c r="J2184" t="str">
        <f t="shared" si="1122"/>
        <v>-823.420392628495+212.329251881846i</v>
      </c>
      <c r="K2184" t="str">
        <f t="shared" si="1129"/>
        <v>0.288275973212389-1.11794447983077i</v>
      </c>
      <c r="L2184" t="str">
        <f t="shared" si="1130"/>
        <v>0.0242694113642354-0.0789732082305431i</v>
      </c>
      <c r="M2184" t="str">
        <f t="shared" si="1131"/>
        <v>0.312545384576624-1.19691768806131i</v>
      </c>
      <c r="N2184" t="str">
        <f t="shared" si="1132"/>
        <v>-1.10872742980474i</v>
      </c>
      <c r="O2184" t="str">
        <f t="shared" si="1133"/>
        <v>0.445800995835246-0.895132097576834i</v>
      </c>
      <c r="P2184" t="str">
        <f t="shared" si="1134"/>
        <v>0.554199004164754+0.895132097576834i</v>
      </c>
      <c r="Q2184" t="str">
        <f t="shared" si="1135"/>
        <v>-0.554199004164754+0.213595332227906i</v>
      </c>
      <c r="R2184" t="str">
        <f t="shared" si="1136"/>
        <v>-0.328667258387875-1.74185424832999i</v>
      </c>
      <c r="S2184" t="str">
        <f t="shared" si="1137"/>
        <v>0.115001155238765i</v>
      </c>
      <c r="T2184" t="str">
        <f t="shared" si="1138"/>
        <v>0.2003152508155-0.0377971144037633i</v>
      </c>
      <c r="U2184" t="str">
        <f t="shared" si="1139"/>
        <v>0.0001-636.61977236758i</v>
      </c>
      <c r="V2184" t="str">
        <f t="shared" si="1140"/>
        <v>0.00002-0.0102111934378658i</v>
      </c>
      <c r="W2184" t="str">
        <f t="shared" si="1141"/>
        <v>0.0000199993584529565-0.0102110296565891i</v>
      </c>
      <c r="X2184" t="str">
        <f t="shared" si="1142"/>
        <v>0.000390151477128379-0.0101961398270468i</v>
      </c>
      <c r="Y2184" t="str">
        <f t="shared" si="1143"/>
        <v>0.009+1.5707963267949i</v>
      </c>
      <c r="Z2184" t="str">
        <f t="shared" si="1144"/>
        <v>-0.0783807920962876-0.00347162923692102i</v>
      </c>
      <c r="AA2184" t="str">
        <f t="shared" si="1145"/>
        <v>0.0462652391965137-7.68907095013889i</v>
      </c>
      <c r="AB2184" t="str">
        <f t="shared" si="1146"/>
        <v>1.36376027240417-0.25732540495803i</v>
      </c>
      <c r="AC2184" t="str">
        <f t="shared" si="1147"/>
        <v>1.11823965002708-1.7127346599698i</v>
      </c>
      <c r="AD2184" t="str">
        <f t="shared" si="1148"/>
        <v>0.469832353969039+0.489495030914605i</v>
      </c>
      <c r="AE2184" t="str">
        <f t="shared" si="1149"/>
        <v>-0.0351264867959059-0.0399980919867738i</v>
      </c>
      <c r="AF2184" t="str">
        <f t="shared" si="1150"/>
        <v>-14.8338731639467-1.37951127742944i</v>
      </c>
      <c r="AG2184" t="str">
        <f t="shared" si="1151"/>
        <v>1.01370350612183-0.0129955382727255i</v>
      </c>
      <c r="AH2184" t="str">
        <f t="shared" si="1152"/>
        <v>0.451395544380857+0.638895034065717i</v>
      </c>
      <c r="AI2184">
        <f t="shared" si="1153"/>
        <v>-2.1328774983196945</v>
      </c>
      <c r="AJ2184">
        <f t="shared" si="1154"/>
        <v>54.757825032213049</v>
      </c>
      <c r="AK2184"/>
      <c r="AL2184"/>
      <c r="AM2184"/>
      <c r="AN2184"/>
    </row>
    <row r="2185" spans="1:40" x14ac:dyDescent="0.25">
      <c r="A2185"/>
      <c r="B2185">
        <f t="shared" si="1120"/>
        <v>251000</v>
      </c>
      <c r="C2185" s="237" t="str">
        <f t="shared" si="1123"/>
        <v>-1.21309632843226E-06+0.00975706176546156i</v>
      </c>
      <c r="D2185" s="208" t="str">
        <f t="shared" si="1124"/>
        <v>-5.95701525741114+0.074804140201872i</v>
      </c>
      <c r="E2185" t="str">
        <f t="shared" si="1125"/>
        <v>2870</v>
      </c>
      <c r="F2185" t="str">
        <f t="shared" si="1126"/>
        <v>0.777000777000777</v>
      </c>
      <c r="G2185" t="str">
        <f t="shared" si="1121"/>
        <v>0.777000777000777</v>
      </c>
      <c r="H2185" t="str">
        <f t="shared" si="1127"/>
        <v>8.87884174722079+1.44916879224034i</v>
      </c>
      <c r="I2185" t="str">
        <f t="shared" si="1128"/>
        <v>985.674695063798i</v>
      </c>
      <c r="J2185" t="str">
        <f t="shared" si="1122"/>
        <v>-830.028946495805+213.178568889374i</v>
      </c>
      <c r="K2185" t="str">
        <f t="shared" si="1129"/>
        <v>0.286120206413727-1.11403343562171i</v>
      </c>
      <c r="L2185" t="str">
        <f t="shared" si="1130"/>
        <v>0.0240929476427933-0.0787125872933753i</v>
      </c>
      <c r="M2185" t="str">
        <f t="shared" si="1131"/>
        <v>0.31021315405652-1.19274602291509i</v>
      </c>
      <c r="N2185" t="str">
        <f t="shared" si="1132"/>
        <v>-1.11316233952396i</v>
      </c>
      <c r="O2185" t="str">
        <f t="shared" si="1133"/>
        <v>0.441826794714722-0.897100375360592i</v>
      </c>
      <c r="P2185" t="str">
        <f t="shared" si="1134"/>
        <v>0.558173205285278+0.897100375360592i</v>
      </c>
      <c r="Q2185" t="str">
        <f t="shared" si="1135"/>
        <v>-0.558173205285278+0.216061964163368i</v>
      </c>
      <c r="R2185" t="str">
        <f t="shared" si="1136"/>
        <v>-0.328628922683202-1.73441608574103i</v>
      </c>
      <c r="S2185" t="str">
        <f t="shared" si="1137"/>
        <v>0.11546115985972i</v>
      </c>
      <c r="T2185" t="str">
        <f t="shared" si="1138"/>
        <v>0.200257692939015-0.0379438765764527i</v>
      </c>
      <c r="U2185" t="str">
        <f t="shared" si="1139"/>
        <v>0.0001-634.083438613127i</v>
      </c>
      <c r="V2185" t="str">
        <f t="shared" si="1140"/>
        <v>0.00002-0.0101705113922966i</v>
      </c>
      <c r="W2185" t="str">
        <f t="shared" si="1141"/>
        <v>0.0000199993584529565-0.01017034826354i</v>
      </c>
      <c r="X2185" t="str">
        <f t="shared" si="1142"/>
        <v>0.00038721176540903-0.0101556240520851i</v>
      </c>
      <c r="Y2185" t="str">
        <f t="shared" si="1143"/>
        <v>0.009+1.57707951210208i</v>
      </c>
      <c r="Z2185" t="str">
        <f t="shared" si="1144"/>
        <v>-0.0777544334460829-0.00343120591776607i</v>
      </c>
      <c r="AA2185" t="str">
        <f t="shared" si="1145"/>
        <v>0.045878210692488-7.65804224636212i</v>
      </c>
      <c r="AB2185" t="str">
        <f t="shared" si="1146"/>
        <v>1.36336841434546-0.258324572119745i</v>
      </c>
      <c r="AC2185" t="str">
        <f t="shared" si="1147"/>
        <v>1.11481920993807-1.70628793426617i</v>
      </c>
      <c r="AD2185" t="str">
        <f t="shared" si="1148"/>
        <v>0.471972061589315+0.490658626084511i</v>
      </c>
      <c r="AE2185" t="str">
        <f t="shared" si="1149"/>
        <v>-0.0350143694698328-0.0397703168173801i</v>
      </c>
      <c r="AF2185" t="str">
        <f t="shared" si="1150"/>
        <v>-14.8358570046319-1.37436465203847i</v>
      </c>
      <c r="AG2185" t="str">
        <f t="shared" si="1151"/>
        <v>1.01368047854922-0.0130025746378794i</v>
      </c>
      <c r="AH2185" t="str">
        <f t="shared" si="1152"/>
        <v>0.450387032617327+0.635314036010196i</v>
      </c>
      <c r="AI2185">
        <f t="shared" si="1153"/>
        <v>-2.1718895618196536</v>
      </c>
      <c r="AJ2185">
        <f t="shared" si="1154"/>
        <v>54.666397267182077</v>
      </c>
      <c r="AK2185"/>
      <c r="AL2185"/>
      <c r="AM2185"/>
      <c r="AN2185"/>
    </row>
    <row r="2186" spans="1:40" x14ac:dyDescent="0.25">
      <c r="A2186"/>
      <c r="B2186">
        <f t="shared" si="1120"/>
        <v>252000</v>
      </c>
      <c r="C2186" s="237" t="str">
        <f t="shared" si="1123"/>
        <v>-1.20348768261714E-06+0.00971834326758219i</v>
      </c>
      <c r="D2186" s="208" t="str">
        <f t="shared" si="1124"/>
        <v>-5.95701518374486+0.0745072983847968i</v>
      </c>
      <c r="E2186" t="str">
        <f t="shared" si="1125"/>
        <v>2870</v>
      </c>
      <c r="F2186" t="str">
        <f t="shared" si="1126"/>
        <v>0.777000777000777</v>
      </c>
      <c r="G2186" t="str">
        <f t="shared" si="1121"/>
        <v>0.777000777000777</v>
      </c>
      <c r="H2186" t="str">
        <f t="shared" si="1127"/>
        <v>8.88080303158757+1.44376220101132i</v>
      </c>
      <c r="I2186" t="str">
        <f t="shared" si="1128"/>
        <v>989.601685880785i</v>
      </c>
      <c r="J2186" t="str">
        <f t="shared" si="1122"/>
        <v>-836.66388181568+214.027885896901i</v>
      </c>
      <c r="K2186" t="str">
        <f t="shared" si="1129"/>
        <v>0.28398802755649-1.11014751432459i</v>
      </c>
      <c r="L2186" t="str">
        <f t="shared" si="1130"/>
        <v>0.0239183423007055-0.0784534682067001i</v>
      </c>
      <c r="M2186" t="str">
        <f t="shared" si="1131"/>
        <v>0.307906369857195-1.18860098253129i</v>
      </c>
      <c r="N2186" t="str">
        <f t="shared" si="1132"/>
        <v>-1.11759724924318i</v>
      </c>
      <c r="O2186" t="str">
        <f t="shared" si="1133"/>
        <v>0.437843903571612-0.899051008622521i</v>
      </c>
      <c r="P2186" t="str">
        <f t="shared" si="1134"/>
        <v>0.562156096428388+0.899051008622521i</v>
      </c>
      <c r="Q2186" t="str">
        <f t="shared" si="1135"/>
        <v>-0.562156096428388+0.218546240620659i</v>
      </c>
      <c r="R2186" t="str">
        <f t="shared" si="1136"/>
        <v>-0.328590418732223-1.72703492056515i</v>
      </c>
      <c r="S2186" t="str">
        <f t="shared" si="1137"/>
        <v>0.115921164480675i</v>
      </c>
      <c r="T2186" t="str">
        <f t="shared" si="1138"/>
        <v>0.200199899090702-0.0380905839766319i</v>
      </c>
      <c r="U2186" t="str">
        <f t="shared" si="1139"/>
        <v>0.0001-631.567234491646i</v>
      </c>
      <c r="V2186" t="str">
        <f t="shared" si="1140"/>
        <v>0.00002-0.0101301522201049i</v>
      </c>
      <c r="W2186" t="str">
        <f t="shared" si="1141"/>
        <v>0.0000199993584529564-0.0101299897386896i</v>
      </c>
      <c r="X2186" t="str">
        <f t="shared" si="1142"/>
        <v>0.000384306920326769-0.0101154285751646i</v>
      </c>
      <c r="Y2186" t="str">
        <f t="shared" si="1143"/>
        <v>0.009+1.58336269740926i</v>
      </c>
      <c r="Z2186" t="str">
        <f t="shared" si="1144"/>
        <v>-0.0771355648614943-0.00339142292807431i</v>
      </c>
      <c r="AA2186" t="str">
        <f t="shared" si="1145"/>
        <v>0.0454960847497004-7.62726450475243i</v>
      </c>
      <c r="AB2186" t="str">
        <f t="shared" si="1146"/>
        <v>1.362974949774-0.25932336638637i</v>
      </c>
      <c r="AC2186" t="str">
        <f t="shared" si="1147"/>
        <v>1.11143666091104-1.69988068083009i</v>
      </c>
      <c r="AD2186" t="str">
        <f t="shared" si="1148"/>
        <v>0.474117154235274+0.491813203372517i</v>
      </c>
      <c r="AE2186" t="str">
        <f t="shared" si="1149"/>
        <v>-0.0349033479282149-0.0395442210359469i</v>
      </c>
      <c r="AF2186" t="str">
        <f t="shared" si="1150"/>
        <v>-14.8378182153324-1.36925490262652i</v>
      </c>
      <c r="AG2186" t="str">
        <f t="shared" si="1151"/>
        <v>1.01365739070508-0.0130097057464088i</v>
      </c>
      <c r="AH2186" t="str">
        <f t="shared" si="1152"/>
        <v>0.449386951570771+0.631759745793262i</v>
      </c>
      <c r="AI2186">
        <f t="shared" si="1153"/>
        <v>-2.2107566384746118</v>
      </c>
      <c r="AJ2186">
        <f t="shared" si="1154"/>
        <v>54.574779283443256</v>
      </c>
      <c r="AK2186"/>
      <c r="AL2186"/>
      <c r="AM2186"/>
      <c r="AN2186"/>
    </row>
    <row r="2187" spans="1:40" x14ac:dyDescent="0.25">
      <c r="A2187"/>
      <c r="B2187">
        <f t="shared" si="1120"/>
        <v>253000</v>
      </c>
      <c r="C2187" s="237" t="str">
        <f t="shared" si="1123"/>
        <v>-1.19399274799116E-06+0.00967993084477084i</v>
      </c>
      <c r="D2187" s="208" t="str">
        <f t="shared" si="1124"/>
        <v>-5.95701511095036+0.0742128031432431i</v>
      </c>
      <c r="E2187" t="str">
        <f t="shared" si="1125"/>
        <v>2870</v>
      </c>
      <c r="F2187" t="str">
        <f t="shared" si="1126"/>
        <v>0.777000777000777</v>
      </c>
      <c r="G2187" t="str">
        <f t="shared" si="1121"/>
        <v>0.777000777000777</v>
      </c>
      <c r="H2187" t="str">
        <f t="shared" si="1127"/>
        <v>8.88274202439695+1.43839445436447i</v>
      </c>
      <c r="I2187" t="str">
        <f t="shared" si="1128"/>
        <v>993.528676697772i</v>
      </c>
      <c r="J2187" t="str">
        <f t="shared" si="1122"/>
        <v>-843.325198588118+214.877202904428i</v>
      </c>
      <c r="K2187" t="str">
        <f t="shared" si="1129"/>
        <v>0.281879101347903-1.10628650182025i</v>
      </c>
      <c r="L2187" t="str">
        <f t="shared" si="1130"/>
        <v>0.0237455702110418-0.078195840792257i</v>
      </c>
      <c r="M2187" t="str">
        <f t="shared" si="1131"/>
        <v>0.305624671558945-1.18448234261251i</v>
      </c>
      <c r="N2187" t="str">
        <f t="shared" si="1132"/>
        <v>-1.1220321589624i</v>
      </c>
      <c r="O2187" t="str">
        <f t="shared" si="1133"/>
        <v>0.43385240074298-0.900983958996803i</v>
      </c>
      <c r="P2187" t="str">
        <f t="shared" si="1134"/>
        <v>0.56614759925702+0.900983958996803i</v>
      </c>
      <c r="Q2187" t="str">
        <f t="shared" si="1135"/>
        <v>-0.56614759925702+0.221048199965597i</v>
      </c>
      <c r="R2187" t="str">
        <f t="shared" si="1136"/>
        <v>-0.328551746346101-1.71971007631203i</v>
      </c>
      <c r="S2187" t="str">
        <f t="shared" si="1137"/>
        <v>0.11638116910163i</v>
      </c>
      <c r="T2187" t="str">
        <f t="shared" si="1138"/>
        <v>0.200141869197047-0.0382372363501414i</v>
      </c>
      <c r="U2187" t="str">
        <f t="shared" si="1139"/>
        <v>0.0001-629.070921311837i</v>
      </c>
      <c r="V2187" t="str">
        <f t="shared" si="1140"/>
        <v>0.00002-0.0100901120927527i</v>
      </c>
      <c r="W2187" t="str">
        <f t="shared" si="1141"/>
        <v>0.0000199993584529565-0.0100899502535614i</v>
      </c>
      <c r="X2187" t="str">
        <f t="shared" si="1142"/>
        <v>0.000381436392904663-0.0100755496179784i</v>
      </c>
      <c r="Y2187" t="str">
        <f t="shared" si="1143"/>
        <v>0.009+1.58964588271644i</v>
      </c>
      <c r="Z2187" t="str">
        <f t="shared" si="1144"/>
        <v>-0.0765240672086837-0.00335226755842756i</v>
      </c>
      <c r="AA2187" t="str">
        <f t="shared" si="1145"/>
        <v>0.0451187779701526-7.59673467500252i</v>
      </c>
      <c r="AB2187" t="str">
        <f t="shared" si="1146"/>
        <v>1.36257987818931-0.26032178602757i</v>
      </c>
      <c r="AC2187" t="str">
        <f t="shared" si="1147"/>
        <v>1.10809146879743-1.69351256646866i</v>
      </c>
      <c r="AD2187" t="str">
        <f t="shared" si="1148"/>
        <v>0.476267595862629+0.492958738469873i</v>
      </c>
      <c r="AE2187" t="str">
        <f t="shared" si="1149"/>
        <v>-0.0347934039284941-0.0393197840445171i</v>
      </c>
      <c r="AF2187" t="str">
        <f t="shared" si="1150"/>
        <v>-14.8397571353473-1.36418165122123i</v>
      </c>
      <c r="AG2187" t="str">
        <f t="shared" si="1151"/>
        <v>1.01363424258073-0.0130169294484049i</v>
      </c>
      <c r="AH2187" t="str">
        <f t="shared" si="1152"/>
        <v>0.448395158490034+0.628231832006279i</v>
      </c>
      <c r="AI2187">
        <f t="shared" si="1153"/>
        <v>-2.2494801178067503</v>
      </c>
      <c r="AJ2187">
        <f t="shared" si="1154"/>
        <v>54.482972807796791</v>
      </c>
      <c r="AK2187"/>
      <c r="AL2187"/>
      <c r="AM2187"/>
      <c r="AN2187"/>
    </row>
    <row r="2188" spans="1:40" x14ac:dyDescent="0.25">
      <c r="A2188"/>
      <c r="B2188">
        <f t="shared" si="1120"/>
        <v>254000</v>
      </c>
      <c r="C2188" s="237" t="str">
        <f t="shared" si="1123"/>
        <v>-1.18460973735667E-06+0.00964182088196782i</v>
      </c>
      <c r="D2188" s="208" t="str">
        <f t="shared" si="1124"/>
        <v>-5.95701503901394+0.0739206267617533i</v>
      </c>
      <c r="E2188" t="str">
        <f t="shared" si="1125"/>
        <v>2870</v>
      </c>
      <c r="F2188" t="str">
        <f t="shared" si="1126"/>
        <v>0.777000777000777</v>
      </c>
      <c r="G2188" t="str">
        <f t="shared" si="1121"/>
        <v>0.777000777000777</v>
      </c>
      <c r="H2188" t="str">
        <f t="shared" si="1127"/>
        <v>8.88465905869521+1.43306515147355i</v>
      </c>
      <c r="I2188" t="str">
        <f t="shared" si="1128"/>
        <v>997.455667514759i</v>
      </c>
      <c r="J2188" t="str">
        <f t="shared" si="1122"/>
        <v>-850.01289681312+215.726519911956i</v>
      </c>
      <c r="K2188" t="str">
        <f t="shared" si="1129"/>
        <v>0.279793098288695-1.10245018591945i</v>
      </c>
      <c r="L2188" t="str">
        <f t="shared" si="1130"/>
        <v>0.0235746066538225-0.0779396949089815i</v>
      </c>
      <c r="M2188" t="str">
        <f t="shared" si="1131"/>
        <v>0.303367704942517-1.18038988082843i</v>
      </c>
      <c r="N2188" t="str">
        <f t="shared" si="1132"/>
        <v>-1.12646706868162i</v>
      </c>
      <c r="O2188" t="str">
        <f t="shared" si="1133"/>
        <v>0.429852364735269-0.902899188465411i</v>
      </c>
      <c r="P2188" t="str">
        <f t="shared" si="1134"/>
        <v>0.570147635264731+0.902899188465411i</v>
      </c>
      <c r="Q2188" t="str">
        <f t="shared" si="1135"/>
        <v>-0.570147635264731+0.223567880216209i</v>
      </c>
      <c r="R2188" t="str">
        <f t="shared" si="1136"/>
        <v>-0.328512905335097-1.71244088714235i</v>
      </c>
      <c r="S2188" t="str">
        <f t="shared" si="1137"/>
        <v>0.116841173722585i</v>
      </c>
      <c r="T2188" t="str">
        <f t="shared" si="1138"/>
        <v>0.200083603184257-0.0383838334423692i</v>
      </c>
      <c r="U2188" t="str">
        <f t="shared" si="1139"/>
        <v>0.0001-626.594264141322i</v>
      </c>
      <c r="V2188" t="str">
        <f t="shared" si="1140"/>
        <v>0.00002-0.0100503872419939i</v>
      </c>
      <c r="W2188" t="str">
        <f t="shared" si="1141"/>
        <v>0.0000199993584529564-0.0100502260399698i</v>
      </c>
      <c r="X2188" t="str">
        <f t="shared" si="1142"/>
        <v>0.000378599644923409-0.0100359834613358i</v>
      </c>
      <c r="Y2188" t="str">
        <f t="shared" si="1143"/>
        <v>0.009+1.59592906802361i</v>
      </c>
      <c r="Z2188" t="str">
        <f t="shared" si="1144"/>
        <v>-0.0759198237166328-0.00331372740192186i</v>
      </c>
      <c r="AA2188" t="str">
        <f t="shared" si="1145"/>
        <v>0.0447462087379381-7.56644975631171i</v>
      </c>
      <c r="AB2188" t="str">
        <f t="shared" si="1146"/>
        <v>1.36218319908899-0.261319829309927i</v>
      </c>
      <c r="AC2188" t="str">
        <f t="shared" si="1147"/>
        <v>1.10478310864163-1.68718326091287i</v>
      </c>
      <c r="AD2188" t="str">
        <f t="shared" si="1148"/>
        <v>0.478423350315586+0.494095207197319i</v>
      </c>
      <c r="AE2188" t="str">
        <f t="shared" si="1149"/>
        <v>-0.0346845195906321-0.0390969855953136i</v>
      </c>
      <c r="AF2188" t="str">
        <f t="shared" si="1150"/>
        <v>-14.8416740977091-1.3591445247118i</v>
      </c>
      <c r="AG2188" t="str">
        <f t="shared" si="1151"/>
        <v>1.01361103417211-0.0130242436255761i</v>
      </c>
      <c r="AH2188" t="str">
        <f t="shared" si="1152"/>
        <v>0.447411513382386+0.624729968898499i</v>
      </c>
      <c r="AI2188">
        <f t="shared" si="1153"/>
        <v>-2.2880613712254942</v>
      </c>
      <c r="AJ2188">
        <f t="shared" si="1154"/>
        <v>54.390979544239485</v>
      </c>
      <c r="AK2188"/>
      <c r="AL2188"/>
      <c r="AM2188"/>
      <c r="AN2188"/>
    </row>
    <row r="2189" spans="1:40" x14ac:dyDescent="0.25">
      <c r="A2189"/>
      <c r="B2189">
        <f t="shared" si="1120"/>
        <v>255000</v>
      </c>
      <c r="C2189" s="237" t="str">
        <f t="shared" si="1123"/>
        <v>-1.17533689849033E-06+0.00960400982082042i</v>
      </c>
      <c r="D2189" s="208" t="str">
        <f t="shared" si="1124"/>
        <v>-5.95701496792218+0.0736307419596233i</v>
      </c>
      <c r="E2189" t="str">
        <f t="shared" si="1125"/>
        <v>2870</v>
      </c>
      <c r="F2189" t="str">
        <f t="shared" si="1126"/>
        <v>0.777000777000777</v>
      </c>
      <c r="G2189" t="str">
        <f t="shared" si="1121"/>
        <v>0.777000777000777</v>
      </c>
      <c r="H2189" t="str">
        <f t="shared" si="1127"/>
        <v>8.88655446139866+1.427773896737i</v>
      </c>
      <c r="I2189" t="str">
        <f t="shared" si="1128"/>
        <v>1001.38265833175i</v>
      </c>
      <c r="J2189" t="str">
        <f t="shared" si="1122"/>
        <v>-856.726976490687+216.575836919483i</v>
      </c>
      <c r="K2189" t="str">
        <f t="shared" si="1129"/>
        <v>0.277729694556633-1.09863835635388i</v>
      </c>
      <c r="L2189" t="str">
        <f t="shared" si="1130"/>
        <v>0.0234054273085013-0.0776850204545411i</v>
      </c>
      <c r="M2189" t="str">
        <f t="shared" si="1131"/>
        <v>0.301135121865134-1.17632337680842i</v>
      </c>
      <c r="N2189" t="str">
        <f t="shared" si="1132"/>
        <v>-1.13090197840084i</v>
      </c>
      <c r="O2189" t="str">
        <f t="shared" si="1133"/>
        <v>0.425843874222754-0.904796659358861i</v>
      </c>
      <c r="P2189" t="str">
        <f t="shared" si="1134"/>
        <v>0.574156125777246+0.904796659358861i</v>
      </c>
      <c r="Q2189" t="str">
        <f t="shared" si="1135"/>
        <v>-0.574156125777246+0.226105319041979i</v>
      </c>
      <c r="R2189" t="str">
        <f t="shared" si="1136"/>
        <v>-0.328473895508584-1.70522669765895i</v>
      </c>
      <c r="S2189" t="str">
        <f t="shared" si="1137"/>
        <v>0.11730117834354i</v>
      </c>
      <c r="T2189" t="str">
        <f t="shared" si="1138"/>
        <v>0.200025100978258-0.0385303749982497i</v>
      </c>
      <c r="U2189" t="str">
        <f t="shared" si="1139"/>
        <v>0.0001-624.137031732925i</v>
      </c>
      <c r="V2189" t="str">
        <f t="shared" si="1140"/>
        <v>0.00002-0.0100109739586919i</v>
      </c>
      <c r="W2189" t="str">
        <f t="shared" si="1141"/>
        <v>0.0000199993584529565-0.0100108133888376i</v>
      </c>
      <c r="X2189" t="str">
        <f t="shared" si="1142"/>
        <v>0.000375796148669432-0.0099967264440124i</v>
      </c>
      <c r="Y2189" t="str">
        <f t="shared" si="1143"/>
        <v>0.009+1.60221225333079i</v>
      </c>
      <c r="Z2189" t="str">
        <f t="shared" si="1144"/>
        <v>-0.0753227199210506-0.00327579034577971i</v>
      </c>
      <c r="AA2189" t="str">
        <f t="shared" si="1145"/>
        <v>0.0443782971734178-7.53640679638062i</v>
      </c>
      <c r="AB2189" t="str">
        <f t="shared" si="1146"/>
        <v>1.36178491196874-0.262317494496939i</v>
      </c>
      <c r="AC2189" t="str">
        <f t="shared" si="1147"/>
        <v>1.10151106449724-1.68089243680652i</v>
      </c>
      <c r="AD2189" t="str">
        <f t="shared" si="1148"/>
        <v>0.480584381327261+0.495222585505641i</v>
      </c>
      <c r="AE2189" t="str">
        <f t="shared" si="1149"/>
        <v>-0.0345766773885332-0.0388758057833043i</v>
      </c>
      <c r="AF2189" t="str">
        <f t="shared" si="1150"/>
        <v>-14.8435694293208-1.35414315477738i</v>
      </c>
      <c r="AG2189" t="str">
        <f t="shared" si="1151"/>
        <v>1.01358776547973-0.0130316461906214i</v>
      </c>
      <c r="AH2189" t="str">
        <f t="shared" si="1152"/>
        <v>0.446435878950423+0.621253836256738i</v>
      </c>
      <c r="AI2189">
        <f t="shared" si="1153"/>
        <v>-2.3265017523458145</v>
      </c>
      <c r="AJ2189">
        <f t="shared" si="1154"/>
        <v>54.298801174304963</v>
      </c>
      <c r="AK2189"/>
      <c r="AL2189"/>
      <c r="AM2189"/>
      <c r="AN2189"/>
    </row>
    <row r="2190" spans="1:40" x14ac:dyDescent="0.25">
      <c r="A2190"/>
      <c r="B2190">
        <f t="shared" si="1120"/>
        <v>256000</v>
      </c>
      <c r="C2190" s="237" t="str">
        <f t="shared" si="1123"/>
        <v>-1.16617251332488E-06+0.00956649415857502i</v>
      </c>
      <c r="D2190" s="208" t="str">
        <f t="shared" si="1124"/>
        <v>-5.95701489766189+0.0733431218824085i</v>
      </c>
      <c r="E2190" t="str">
        <f t="shared" si="1125"/>
        <v>2870</v>
      </c>
      <c r="F2190" t="str">
        <f t="shared" si="1126"/>
        <v>0.777000777000777</v>
      </c>
      <c r="G2190" t="str">
        <f t="shared" si="1121"/>
        <v>0.777000777000777</v>
      </c>
      <c r="H2190" t="str">
        <f t="shared" si="1127"/>
        <v>8.88842855342697+1.42252029969898i</v>
      </c>
      <c r="I2190" t="str">
        <f t="shared" si="1128"/>
        <v>1005.30964914873i</v>
      </c>
      <c r="J2190" t="str">
        <f t="shared" si="1122"/>
        <v>-863.467437620817+217.425153927011i</v>
      </c>
      <c r="K2190" t="str">
        <f t="shared" si="1129"/>
        <v>0.275688571892691-1.09485080476676i</v>
      </c>
      <c r="L2190" t="str">
        <f t="shared" si="1130"/>
        <v>0.023238008246601-0.0774318073667884i</v>
      </c>
      <c r="M2190" t="str">
        <f t="shared" si="1131"/>
        <v>0.298926580139292-1.17228261213355i</v>
      </c>
      <c r="N2190" t="str">
        <f t="shared" si="1132"/>
        <v>-1.13533688812006i</v>
      </c>
      <c r="O2190" t="str">
        <f t="shared" si="1133"/>
        <v>0.421827008045999-0.906676334356953i</v>
      </c>
      <c r="P2190" t="str">
        <f t="shared" si="1134"/>
        <v>0.578172991954001+0.906676334356953i</v>
      </c>
      <c r="Q2190" t="str">
        <f t="shared" si="1135"/>
        <v>-0.578172991954001+0.228660553763107i</v>
      </c>
      <c r="R2190" t="str">
        <f t="shared" si="1136"/>
        <v>-0.328434716675032-1.69806686270293i</v>
      </c>
      <c r="S2190" t="str">
        <f t="shared" si="1137"/>
        <v>0.117761182964495i</v>
      </c>
      <c r="T2190" t="str">
        <f t="shared" si="1138"/>
        <v>0.199966362504706-0.0386768607622605i</v>
      </c>
      <c r="U2190" t="str">
        <f t="shared" si="1139"/>
        <v>0.0001-621.698996452718i</v>
      </c>
      <c r="V2190" t="str">
        <f t="shared" si="1140"/>
        <v>0.00002-0.00997186859166578i</v>
      </c>
      <c r="W2190" t="str">
        <f t="shared" si="1141"/>
        <v>0.0000199993584529564-0.00997170864904253i</v>
      </c>
      <c r="X2190" t="str">
        <f t="shared" si="1142"/>
        <v>0.00037302538668995-0.00995777496162698i</v>
      </c>
      <c r="Y2190" t="str">
        <f t="shared" si="1143"/>
        <v>0.009+1.60849543863797i</v>
      </c>
      <c r="Z2190" t="str">
        <f t="shared" si="1144"/>
        <v>-0.0747326436098332-0.00323844456322861i</v>
      </c>
      <c r="AA2190" t="str">
        <f t="shared" si="1145"/>
        <v>0.0440149650887745-7.5066028904305i</v>
      </c>
      <c r="AB2190" t="str">
        <f t="shared" si="1146"/>
        <v>1.36138501632242-0.26331477984899i</v>
      </c>
      <c r="AC2190" t="str">
        <f t="shared" si="1147"/>
        <v>1.09827482924739-1.67463976969431i</v>
      </c>
      <c r="AD2190" t="str">
        <f t="shared" si="1148"/>
        <v>0.482750652520109+0.496340849476277i</v>
      </c>
      <c r="AE2190" t="str">
        <f t="shared" si="1149"/>
        <v>-0.034469860141705-0.0386562250389613i</v>
      </c>
      <c r="AF2190" t="str">
        <f t="shared" si="1150"/>
        <v>-14.8454434510889-1.34917717781657i</v>
      </c>
      <c r="AG2190" t="str">
        <f t="shared" si="1151"/>
        <v>1.01356443650853-0.0130391350866182i</v>
      </c>
      <c r="AH2190" t="str">
        <f t="shared" si="1152"/>
        <v>0.445468120530672+0.617803119288209i</v>
      </c>
      <c r="AI2190">
        <f t="shared" si="1153"/>
        <v>-2.3648025972986213</v>
      </c>
      <c r="AJ2190">
        <f t="shared" si="1154"/>
        <v>54.206439357400541</v>
      </c>
      <c r="AK2190"/>
      <c r="AL2190"/>
      <c r="AM2190"/>
      <c r="AN2190"/>
    </row>
    <row r="2191" spans="1:40" x14ac:dyDescent="0.25">
      <c r="A2191"/>
      <c r="B2191">
        <f t="shared" si="1120"/>
        <v>257000</v>
      </c>
      <c r="C2191" s="237" t="str">
        <f t="shared" si="1123"/>
        <v>-1.15711489715332E-06+0.00952927044699554i</v>
      </c>
      <c r="D2191" s="208" t="str">
        <f t="shared" si="1124"/>
        <v>-5.95701482822017+0.0730577400936325i</v>
      </c>
      <c r="E2191" t="str">
        <f t="shared" si="1125"/>
        <v>2870</v>
      </c>
      <c r="F2191" t="str">
        <f t="shared" si="1126"/>
        <v>0.777000777000777</v>
      </c>
      <c r="G2191" t="str">
        <f t="shared" si="1121"/>
        <v>0.777000777000777</v>
      </c>
      <c r="H2191" t="str">
        <f t="shared" si="1127"/>
        <v>8.89028164983325+1.41730397497158i</v>
      </c>
      <c r="I2191" t="str">
        <f t="shared" si="1128"/>
        <v>1009.23663996572i</v>
      </c>
      <c r="J2191" t="str">
        <f t="shared" si="1122"/>
        <v>-870.234280203512+218.274470934538i</v>
      </c>
      <c r="K2191" t="str">
        <f t="shared" si="1129"/>
        <v>0.273669417489797-1.09108732470309i</v>
      </c>
      <c r="L2191" t="str">
        <f t="shared" si="1130"/>
        <v>0.0230723259244959-0.0771800456251374i</v>
      </c>
      <c r="M2191" t="str">
        <f t="shared" si="1131"/>
        <v>0.296741743414293-1.16826737032823i</v>
      </c>
      <c r="N2191" t="str">
        <f t="shared" si="1132"/>
        <v>-1.13977179783927i</v>
      </c>
      <c r="O2191" t="str">
        <f t="shared" si="1133"/>
        <v>0.417801845210311-0.908538176489497i</v>
      </c>
      <c r="P2191" t="str">
        <f t="shared" si="1134"/>
        <v>0.582198154789689+0.908538176489497i</v>
      </c>
      <c r="Q2191" t="str">
        <f t="shared" si="1135"/>
        <v>-0.582198154789689+0.231233621349773i</v>
      </c>
      <c r="R2191" t="str">
        <f t="shared" si="1136"/>
        <v>-0.328395368642014-1.6909607471544i</v>
      </c>
      <c r="S2191" t="str">
        <f t="shared" si="1137"/>
        <v>0.11822118758545i</v>
      </c>
      <c r="T2191" t="str">
        <f t="shared" si="1138"/>
        <v>0.199907387688973-0.0388232904784205i</v>
      </c>
      <c r="U2191" t="str">
        <f t="shared" si="1139"/>
        <v>0.0001-619.279934209711i</v>
      </c>
      <c r="V2191" t="str">
        <f t="shared" si="1140"/>
        <v>0.00002-0.00993306754656202i</v>
      </c>
      <c r="W2191" t="str">
        <f t="shared" si="1141"/>
        <v>0.0000199993584529565-0.00993290822628863i</v>
      </c>
      <c r="X2191" t="str">
        <f t="shared" si="1142"/>
        <v>0.000370286851554502-0.00991912546554333i</v>
      </c>
      <c r="Y2191" t="str">
        <f t="shared" si="1143"/>
        <v>0.009+1.61477862394515i</v>
      </c>
      <c r="Z2191" t="str">
        <f t="shared" si="1144"/>
        <v>-0.0741494847700075-0.00320167850563352i</v>
      </c>
      <c r="AA2191" t="str">
        <f t="shared" si="1145"/>
        <v>0.043656135944885-7.47703518024561i</v>
      </c>
      <c r="AB2191" t="str">
        <f t="shared" si="1146"/>
        <v>1.36098351164196-0.264311683623343i</v>
      </c>
      <c r="AC2191" t="str">
        <f t="shared" si="1147"/>
        <v>1.09507390442907-1.66842493800919i</v>
      </c>
      <c r="AD2191" t="str">
        <f t="shared" si="1148"/>
        <v>0.484922127406336+0.497449975321863i</v>
      </c>
      <c r="AE2191" t="str">
        <f t="shared" si="1149"/>
        <v>-0.0343640510071398-0.038438224121192i</v>
      </c>
      <c r="AF2191" t="str">
        <f t="shared" si="1150"/>
        <v>-14.8472964780534-1.34424623487795i</v>
      </c>
      <c r="AG2191" t="str">
        <f t="shared" si="1151"/>
        <v>1.0135410472678-0.0130467082864248i</v>
      </c>
      <c r="AH2191" t="str">
        <f t="shared" si="1152"/>
        <v>0.444508106033704+0.614377508506121i</v>
      </c>
      <c r="AI2191">
        <f t="shared" si="1153"/>
        <v>-2.4029652250371951</v>
      </c>
      <c r="AJ2191">
        <f t="shared" si="1154"/>
        <v>54.113895731136914</v>
      </c>
      <c r="AK2191"/>
      <c r="AL2191"/>
      <c r="AM2191"/>
      <c r="AN2191"/>
    </row>
    <row r="2192" spans="1:40" x14ac:dyDescent="0.25">
      <c r="A2192"/>
      <c r="B2192">
        <f t="shared" si="1120"/>
        <v>258000</v>
      </c>
      <c r="C2192" s="237" t="str">
        <f t="shared" si="1123"/>
        <v>-1.14816239785467E-06+0.00949233529130712i</v>
      </c>
      <c r="D2192" s="208" t="str">
        <f t="shared" si="1124"/>
        <v>-5.95701475958434+0.0727745705666879i</v>
      </c>
      <c r="E2192" t="str">
        <f t="shared" si="1125"/>
        <v>2870</v>
      </c>
      <c r="F2192" t="str">
        <f t="shared" si="1126"/>
        <v>0.777000777000777</v>
      </c>
      <c r="G2192" t="str">
        <f t="shared" si="1121"/>
        <v>0.777000777000777</v>
      </c>
      <c r="H2192" t="str">
        <f t="shared" si="1127"/>
        <v>8.89211405993081+1.41212454215835i</v>
      </c>
      <c r="I2192" t="str">
        <f t="shared" si="1128"/>
        <v>1013.16363078271i</v>
      </c>
      <c r="J2192" t="str">
        <f t="shared" si="1122"/>
        <v>-877.027504238771+219.123787942066i</v>
      </c>
      <c r="K2192" t="str">
        <f t="shared" si="1129"/>
        <v>0.271671923884067-1.08734771159936i</v>
      </c>
      <c r="L2192" t="str">
        <f t="shared" si="1130"/>
        <v>0.0229083571763413-0.0769297252518632i</v>
      </c>
      <c r="M2192" t="str">
        <f t="shared" si="1131"/>
        <v>0.294580281060408-1.16427743685122i</v>
      </c>
      <c r="N2192" t="str">
        <f t="shared" si="1132"/>
        <v>-1.14420670755849i</v>
      </c>
      <c r="O2192" t="str">
        <f t="shared" si="1133"/>
        <v>0.413768464884152-0.91038214913706i</v>
      </c>
      <c r="P2192" t="str">
        <f t="shared" si="1134"/>
        <v>0.586231535115848+0.91038214913706i</v>
      </c>
      <c r="Q2192" t="str">
        <f t="shared" si="1135"/>
        <v>-0.586231535115848+0.23382455842143i</v>
      </c>
      <c r="R2192" t="str">
        <f t="shared" si="1136"/>
        <v>-0.328355851216199-1.68390772573793i</v>
      </c>
      <c r="S2192" t="str">
        <f t="shared" si="1137"/>
        <v>0.118681192206405i</v>
      </c>
      <c r="T2192" t="str">
        <f t="shared" si="1138"/>
        <v>0.199848176456154-0.0389696638902874i</v>
      </c>
      <c r="U2192" t="str">
        <f t="shared" si="1139"/>
        <v>0.0001-616.879624387192i</v>
      </c>
      <c r="V2192" t="str">
        <f t="shared" si="1140"/>
        <v>0.00002-0.00989456728475363i</v>
      </c>
      <c r="W2192" t="str">
        <f t="shared" si="1141"/>
        <v>0.0000199993584529565-0.0098944085820057i</v>
      </c>
      <c r="X2192" t="str">
        <f t="shared" si="1142"/>
        <v>0.000367580045623055-0.00988077446179861i</v>
      </c>
      <c r="Y2192" t="str">
        <f t="shared" si="1143"/>
        <v>0.009+1.62106180925233i</v>
      </c>
      <c r="Z2192" t="str">
        <f t="shared" si="1144"/>
        <v>-0.0735731355361498-0.0031654808948779i</v>
      </c>
      <c r="AA2192" t="str">
        <f t="shared" si="1145"/>
        <v>0.0433017348094893-7.4477008532397i</v>
      </c>
      <c r="AB2192" t="str">
        <f t="shared" si="1146"/>
        <v>1.36058039741741-0.265308204074121i</v>
      </c>
      <c r="AC2192" t="str">
        <f t="shared" si="1147"/>
        <v>1.09190780006148-1.66224762305894i</v>
      </c>
      <c r="AD2192" t="str">
        <f t="shared" si="1148"/>
        <v>0.487098769388371+0.498549939386808i</v>
      </c>
      <c r="AE2192" t="str">
        <f t="shared" si="1149"/>
        <v>-0.0342592334714309-0.0382217841104623i</v>
      </c>
      <c r="AF2192" t="str">
        <f t="shared" si="1150"/>
        <v>-14.8491288195152-1.33934997159166i</v>
      </c>
      <c r="AG2192" t="str">
        <f t="shared" si="1151"/>
        <v>1.0135175977711-0.0130543637920986i</v>
      </c>
      <c r="AH2192" t="str">
        <f t="shared" si="1152"/>
        <v>0.443555705886036+0.610976699618409i</v>
      </c>
      <c r="AI2192">
        <f t="shared" si="1153"/>
        <v>-2.4409909376334569</v>
      </c>
      <c r="AJ2192">
        <f t="shared" si="1154"/>
        <v>54.021171911650008</v>
      </c>
      <c r="AK2192"/>
      <c r="AL2192"/>
      <c r="AM2192"/>
      <c r="AN2192"/>
    </row>
    <row r="2193" spans="1:40" x14ac:dyDescent="0.25">
      <c r="A2193"/>
      <c r="B2193">
        <f t="shared" si="1120"/>
        <v>259000</v>
      </c>
      <c r="C2193" s="237" t="str">
        <f t="shared" si="1123"/>
        <v>-1.13931339514045E-06+0.00945568534916368i</v>
      </c>
      <c r="D2193" s="208" t="str">
        <f t="shared" si="1124"/>
        <v>-5.95701469174199+0.0724935876769216i</v>
      </c>
      <c r="E2193" t="str">
        <f t="shared" si="1125"/>
        <v>2870</v>
      </c>
      <c r="F2193" t="str">
        <f t="shared" si="1126"/>
        <v>0.777000777000777</v>
      </c>
      <c r="G2193" t="str">
        <f t="shared" si="1121"/>
        <v>0.777000777000777</v>
      </c>
      <c r="H2193" t="str">
        <f t="shared" si="1127"/>
        <v>8.89392608741684+1.40698162577908i</v>
      </c>
      <c r="I2193" t="str">
        <f t="shared" si="1128"/>
        <v>1017.0906215997i</v>
      </c>
      <c r="J2193" t="str">
        <f t="shared" si="1122"/>
        <v>-883.847109726594+219.973104949593i</v>
      </c>
      <c r="K2193" t="str">
        <f t="shared" si="1129"/>
        <v>0.269695788848501-1.08363176277302i</v>
      </c>
      <c r="L2193" t="str">
        <f t="shared" si="1130"/>
        <v>0.0227460792071446-0.0766808363133301i</v>
      </c>
      <c r="M2193" t="str">
        <f t="shared" si="1131"/>
        <v>0.292441868055646-1.16031259908635i</v>
      </c>
      <c r="N2193" t="str">
        <f t="shared" si="1132"/>
        <v>-1.14864161727771i</v>
      </c>
      <c r="O2193" t="str">
        <f t="shared" si="1133"/>
        <v>0.409726946397636-0.912208216031663i</v>
      </c>
      <c r="P2193" t="str">
        <f t="shared" si="1134"/>
        <v>0.590273053602364+0.912208216031663i</v>
      </c>
      <c r="Q2193" t="str">
        <f t="shared" si="1135"/>
        <v>-0.590273053602364+0.236433401246047i</v>
      </c>
      <c r="R2193" t="str">
        <f t="shared" si="1136"/>
        <v>-0.32831616420336-1.67690718283257i</v>
      </c>
      <c r="S2193" t="str">
        <f t="shared" si="1137"/>
        <v>0.11914119682736i</v>
      </c>
      <c r="T2193" t="str">
        <f t="shared" si="1138"/>
        <v>0.199788728731069-0.0391159807409564i</v>
      </c>
      <c r="U2193" t="str">
        <f t="shared" si="1139"/>
        <v>0.0001-614.497849775659i</v>
      </c>
      <c r="V2193" t="str">
        <f t="shared" si="1140"/>
        <v>0.00002-0.00985636432226422i</v>
      </c>
      <c r="W2193" t="str">
        <f t="shared" si="1141"/>
        <v>0.0000199993584529565-0.00985620623227322i</v>
      </c>
      <c r="X2193" t="str">
        <f t="shared" si="1142"/>
        <v>0.000364904480820277-0.00984271851005568i</v>
      </c>
      <c r="Y2193" t="str">
        <f t="shared" si="1143"/>
        <v>0.009+1.62734499455951i</v>
      </c>
      <c r="Z2193" t="str">
        <f t="shared" si="1144"/>
        <v>-0.0730034901401974-0.00312984071598179i</v>
      </c>
      <c r="AA2193" t="str">
        <f t="shared" si="1145"/>
        <v>0.0429516883165879-7.41859714154416i</v>
      </c>
      <c r="AB2193" t="str">
        <f t="shared" si="1146"/>
        <v>1.36017567313693-0.266304339452297i</v>
      </c>
      <c r="AC2193" t="str">
        <f t="shared" si="1147"/>
        <v>1.08877603447814-1.65610750901229i</v>
      </c>
      <c r="AD2193" t="str">
        <f t="shared" si="1148"/>
        <v>0.48928054175927+0.499640718147855i</v>
      </c>
      <c r="AE2193" t="str">
        <f t="shared" si="1149"/>
        <v>-0.0341553913430917-0.0380068864020838i</v>
      </c>
      <c r="AF2193" t="str">
        <f t="shared" si="1150"/>
        <v>-14.8509407791588-1.33448803810216i</v>
      </c>
      <c r="AG2193" t="str">
        <f t="shared" si="1151"/>
        <v>1.01349408803618-0.0130620996343267i</v>
      </c>
      <c r="AH2193" t="str">
        <f t="shared" si="1152"/>
        <v>0.442610792973318+0.607600393419048i</v>
      </c>
      <c r="AI2193">
        <f t="shared" si="1153"/>
        <v>-2.478881020571543</v>
      </c>
      <c r="AJ2193">
        <f t="shared" si="1154"/>
        <v>53.928269493923167</v>
      </c>
      <c r="AK2193"/>
      <c r="AL2193"/>
      <c r="AM2193"/>
      <c r="AN2193"/>
    </row>
    <row r="2194" spans="1:40" x14ac:dyDescent="0.25">
      <c r="A2194"/>
      <c r="B2194">
        <f t="shared" si="1120"/>
        <v>260000</v>
      </c>
      <c r="C2194" s="237" t="str">
        <f t="shared" si="1123"/>
        <v>-1.13056629982151E-06+0.00941931732963981i</v>
      </c>
      <c r="D2194" s="208" t="str">
        <f t="shared" si="1124"/>
        <v>-5.95701462468093+0.0722147661939052i</v>
      </c>
      <c r="E2194" t="str">
        <f t="shared" si="1125"/>
        <v>2870</v>
      </c>
      <c r="F2194" t="str">
        <f t="shared" si="1126"/>
        <v>0.777000777000777</v>
      </c>
      <c r="G2194" t="str">
        <f t="shared" si="1121"/>
        <v>0.777000777000777</v>
      </c>
      <c r="H2194" t="str">
        <f t="shared" si="1127"/>
        <v>8.89571803049297+1.40187485519569i</v>
      </c>
      <c r="I2194" t="str">
        <f t="shared" si="1128"/>
        <v>1021.01761241668i</v>
      </c>
      <c r="J2194" t="str">
        <f t="shared" si="1122"/>
        <v>-890.693096666981+220.822421957121i</v>
      </c>
      <c r="K2194" t="str">
        <f t="shared" si="1129"/>
        <v>0.267740715289062-1.07993927741157i</v>
      </c>
      <c r="L2194" t="str">
        <f t="shared" si="1130"/>
        <v>0.0225854695859754-0.0764333689211496i</v>
      </c>
      <c r="M2194" t="str">
        <f t="shared" si="1131"/>
        <v>0.290326184875037-1.15637264633272i</v>
      </c>
      <c r="N2194" t="str">
        <f t="shared" si="1132"/>
        <v>-1.15307652699693i</v>
      </c>
      <c r="O2194" t="str">
        <f t="shared" si="1133"/>
        <v>0.405677369240934-0.914016341257505i</v>
      </c>
      <c r="P2194" t="str">
        <f t="shared" si="1134"/>
        <v>0.594322630759066+0.914016341257505i</v>
      </c>
      <c r="Q2194" t="str">
        <f t="shared" si="1135"/>
        <v>-0.594322630759066+0.239060185739425i</v>
      </c>
      <c r="R2194" t="str">
        <f t="shared" si="1136"/>
        <v>-0.328276307408356-1.66995851228615i</v>
      </c>
      <c r="S2194" t="str">
        <f t="shared" si="1137"/>
        <v>0.119601201448315i</v>
      </c>
      <c r="T2194" t="str">
        <f t="shared" si="1138"/>
        <v>0.199729044438264-0.0392622407730558i</v>
      </c>
      <c r="U2194" t="str">
        <f t="shared" si="1139"/>
        <v>0.0001-612.134396507291i</v>
      </c>
      <c r="V2194" t="str">
        <f t="shared" si="1140"/>
        <v>0.00002-0.00981845522871714i</v>
      </c>
      <c r="W2194" t="str">
        <f t="shared" si="1141"/>
        <v>0.0000199993584529565-0.00981829774676958i</v>
      </c>
      <c r="X2194" t="str">
        <f t="shared" si="1142"/>
        <v>0.000362259678415871-0.00980495422257953i</v>
      </c>
      <c r="Y2194" t="str">
        <f t="shared" si="1143"/>
        <v>0.009+1.63362817986669i</v>
      </c>
      <c r="Z2194" t="str">
        <f t="shared" si="1144"/>
        <v>-0.0724404448626335-0.00309474720995017i</v>
      </c>
      <c r="AA2194" t="str">
        <f t="shared" si="1145"/>
        <v>0.0426059246270452-7.38972132111857i</v>
      </c>
      <c r="AB2194" t="str">
        <f t="shared" si="1146"/>
        <v>1.35976933828682-0.267300088005669i</v>
      </c>
      <c r="AC2194" t="str">
        <f t="shared" si="1147"/>
        <v>1.08567813416278-1.65000428288427i</v>
      </c>
      <c r="AD2194" t="str">
        <f t="shared" si="1148"/>
        <v>0.491467407703184+0.500722288214665i</v>
      </c>
      <c r="AE2194" t="str">
        <f t="shared" si="1149"/>
        <v>-0.0340525087450917-0.037793512699677i</v>
      </c>
      <c r="AF2194" t="str">
        <f t="shared" si="1150"/>
        <v>-14.8527326551739-1.32966008900178i</v>
      </c>
      <c r="AG2194" t="str">
        <f t="shared" si="1151"/>
        <v>1.01347051808488-0.0130699138718714i</v>
      </c>
      <c r="AH2194" t="str">
        <f t="shared" si="1152"/>
        <v>0.441673242585231+0.604248295682308i</v>
      </c>
      <c r="AI2194">
        <f t="shared" si="1153"/>
        <v>-2.516636743031619</v>
      </c>
      <c r="AJ2194">
        <f t="shared" si="1154"/>
        <v>53.835190052099769</v>
      </c>
      <c r="AK2194"/>
      <c r="AL2194"/>
      <c r="AM2194"/>
      <c r="AN2194"/>
    </row>
    <row r="2195" spans="1:40" x14ac:dyDescent="0.25">
      <c r="A2195"/>
      <c r="B2195">
        <f t="shared" si="1120"/>
        <v>261000</v>
      </c>
      <c r="C2195" s="237" t="str">
        <f t="shared" si="1123"/>
        <v>-1.12191955309457E-06+0.00938322799224595i</v>
      </c>
      <c r="D2195" s="208" t="str">
        <f t="shared" si="1124"/>
        <v>-5.9570145583892+0.0719380812738856i</v>
      </c>
      <c r="E2195" t="str">
        <f t="shared" si="1125"/>
        <v>2870</v>
      </c>
      <c r="F2195" t="str">
        <f t="shared" si="1126"/>
        <v>0.777000777000777</v>
      </c>
      <c r="G2195" t="str">
        <f t="shared" si="1121"/>
        <v>0.777000777000777</v>
      </c>
      <c r="H2195" t="str">
        <f t="shared" si="1127"/>
        <v>8.89749018198292+1.39680386453946i</v>
      </c>
      <c r="I2195" t="str">
        <f t="shared" si="1128"/>
        <v>1024.94460323367i</v>
      </c>
      <c r="J2195" t="str">
        <f t="shared" si="1122"/>
        <v>-897.565465059932+221.671738964648i</v>
      </c>
      <c r="K2195" t="str">
        <f t="shared" si="1129"/>
        <v>0.26580641114308-1.07627005656142i</v>
      </c>
      <c r="L2195" t="str">
        <f t="shared" si="1130"/>
        <v>0.022426506239313-0.0761873132332729i</v>
      </c>
      <c r="M2195" t="str">
        <f t="shared" si="1131"/>
        <v>0.288232917382393-1.15245736979469i</v>
      </c>
      <c r="N2195" t="str">
        <f t="shared" si="1132"/>
        <v>-1.15751143671615i</v>
      </c>
      <c r="O2195" t="str">
        <f t="shared" si="1133"/>
        <v>0.401619813062716-0.91580648925167i</v>
      </c>
      <c r="P2195" t="str">
        <f t="shared" si="1134"/>
        <v>0.598380186937284+0.91580648925167i</v>
      </c>
      <c r="Q2195" t="str">
        <f t="shared" si="1135"/>
        <v>-0.598380186937284+0.24170494746448i</v>
      </c>
      <c r="R2195" t="str">
        <f t="shared" si="1136"/>
        <v>-0.328236280635142-1.66306111723386i</v>
      </c>
      <c r="S2195" t="str">
        <f t="shared" si="1137"/>
        <v>0.12006120606927i</v>
      </c>
      <c r="T2195" t="str">
        <f t="shared" si="1138"/>
        <v>0.199669123502005-0.0394084437287465i</v>
      </c>
      <c r="U2195" t="str">
        <f t="shared" si="1139"/>
        <v>0.0001-609.789053991937i</v>
      </c>
      <c r="V2195" t="str">
        <f t="shared" si="1140"/>
        <v>0.00002-0.00978083662630825i</v>
      </c>
      <c r="W2195" t="str">
        <f t="shared" si="1141"/>
        <v>0.0000199993584529565-0.00978067974774483i</v>
      </c>
      <c r="X2195" t="str">
        <f t="shared" si="1142"/>
        <v>0.00035964516881075-0.00976747826323662i</v>
      </c>
      <c r="Y2195" t="str">
        <f t="shared" si="1143"/>
        <v>0.009+1.63991136517387i</v>
      </c>
      <c r="Z2195" t="str">
        <f t="shared" si="1144"/>
        <v>-0.0718838979849887-0.0030601898668427i</v>
      </c>
      <c r="AA2195" t="str">
        <f t="shared" si="1145"/>
        <v>0.0422643733903483-7.36107071088237i</v>
      </c>
      <c r="AB2195" t="str">
        <f t="shared" si="1146"/>
        <v>1.35936139235149-0.268295447978848i</v>
      </c>
      <c r="AC2195" t="str">
        <f t="shared" si="1147"/>
        <v>1.08261363358887-1.64393763452121i</v>
      </c>
      <c r="AD2195" t="str">
        <f t="shared" si="1148"/>
        <v>0.493659330295746+0.501794626330346i</v>
      </c>
      <c r="AE2195" t="str">
        <f t="shared" si="1149"/>
        <v>-0.033950570107585-0.0375816450087895i</v>
      </c>
      <c r="AF2195" t="str">
        <f t="shared" si="1150"/>
        <v>-14.8545047403721-1.32486578326557i</v>
      </c>
      <c r="AG2195" t="str">
        <f t="shared" si="1151"/>
        <v>1.01344688794306-0.0130778045910276i</v>
      </c>
      <c r="AH2195" t="str">
        <f t="shared" si="1152"/>
        <v>0.440742932361595+0.600920117059416i</v>
      </c>
      <c r="AI2195">
        <f t="shared" si="1153"/>
        <v>-2.5542593581713997</v>
      </c>
      <c r="AJ2195">
        <f t="shared" si="1154"/>
        <v>53.741935139794627</v>
      </c>
      <c r="AK2195"/>
      <c r="AL2195"/>
      <c r="AM2195"/>
      <c r="AN2195"/>
    </row>
    <row r="2196" spans="1:40" x14ac:dyDescent="0.25">
      <c r="A2196"/>
      <c r="B2196">
        <f t="shared" si="1120"/>
        <v>262000</v>
      </c>
      <c r="C2196" s="237" t="str">
        <f t="shared" si="1123"/>
        <v>-1.11337162584756E-06+0.00934741414596547i</v>
      </c>
      <c r="D2196" s="208" t="str">
        <f t="shared" si="1124"/>
        <v>-5.95701449285509+0.071663508452402i</v>
      </c>
      <c r="E2196" t="str">
        <f t="shared" si="1125"/>
        <v>2870</v>
      </c>
      <c r="F2196" t="str">
        <f t="shared" si="1126"/>
        <v>0.777000777000777</v>
      </c>
      <c r="G2196" t="str">
        <f t="shared" si="1121"/>
        <v>0.777000777000777</v>
      </c>
      <c r="H2196" t="str">
        <f t="shared" si="1127"/>
        <v>8.89924282944721+1.39176829263934i</v>
      </c>
      <c r="I2196" t="str">
        <f t="shared" si="1128"/>
        <v>1028.87159405066i</v>
      </c>
      <c r="J2196" t="str">
        <f t="shared" si="1122"/>
        <v>-904.464214905447+222.521055972175i</v>
      </c>
      <c r="K2196" t="str">
        <f t="shared" si="1129"/>
        <v>0.263892589279917-1.07262390311626i</v>
      </c>
      <c r="L2196" t="str">
        <f t="shared" si="1130"/>
        <v>0.0222691674445265-0.0759426594550172i</v>
      </c>
      <c r="M2196" t="str">
        <f t="shared" si="1131"/>
        <v>0.286161756724443-1.14856656257128i</v>
      </c>
      <c r="N2196" t="str">
        <f t="shared" si="1132"/>
        <v>-1.16194634643537i</v>
      </c>
      <c r="O2196" t="str">
        <f t="shared" si="1133"/>
        <v>0.397554357668587-0.917578624804827i</v>
      </c>
      <c r="P2196" t="str">
        <f t="shared" si="1134"/>
        <v>0.602445642331413+0.917578624804827i</v>
      </c>
      <c r="Q2196" t="str">
        <f t="shared" si="1135"/>
        <v>-0.602445642331413+0.244367721630543i</v>
      </c>
      <c r="R2196" t="str">
        <f t="shared" si="1136"/>
        <v>-0.328196083686772-1.65621440992105i</v>
      </c>
      <c r="S2196" t="str">
        <f t="shared" si="1137"/>
        <v>0.120521210690225i</v>
      </c>
      <c r="T2196" t="str">
        <f t="shared" si="1138"/>
        <v>0.199608965846282-0.0395545893497202i</v>
      </c>
      <c r="U2196" t="str">
        <f t="shared" si="1139"/>
        <v>0.0001-607.461614854563i</v>
      </c>
      <c r="V2196" t="str">
        <f t="shared" si="1140"/>
        <v>0.00002-0.00974350518880325i</v>
      </c>
      <c r="W2196" t="str">
        <f t="shared" si="1141"/>
        <v>0.0000199993584529564-0.00974334890901798i</v>
      </c>
      <c r="X2196" t="str">
        <f t="shared" si="1142"/>
        <v>0.000357060491328944-0.00973028734651795i</v>
      </c>
      <c r="Y2196" t="str">
        <f t="shared" si="1143"/>
        <v>0.009+1.64619455048105i</v>
      </c>
      <c r="Z2196" t="str">
        <f t="shared" si="1144"/>
        <v>-0.0713337497436296-0.0030261584190578i</v>
      </c>
      <c r="AA2196" t="str">
        <f t="shared" si="1145"/>
        <v>0.0419269657074809-7.33264267186701i</v>
      </c>
      <c r="AB2196" t="str">
        <f t="shared" si="1146"/>
        <v>1.35895183481345-0.269290417613253i</v>
      </c>
      <c r="AC2196" t="str">
        <f t="shared" si="1147"/>
        <v>1.07958207506268-1.63790725658489i</v>
      </c>
      <c r="AD2196" t="str">
        <f t="shared" si="1148"/>
        <v>0.495856272504577+0.502857709372036i</v>
      </c>
      <c r="AE2196" t="str">
        <f t="shared" si="1149"/>
        <v>-0.0338495601608462-0.037371265630682i</v>
      </c>
      <c r="AF2196" t="str">
        <f t="shared" si="1150"/>
        <v>-14.8562573223023-1.32010478418694i</v>
      </c>
      <c r="AG2196" t="str">
        <f t="shared" si="1151"/>
        <v>1.01342319764052-0.0130857699050951i</v>
      </c>
      <c r="AH2196" t="str">
        <f t="shared" si="1152"/>
        <v>0.439819742240115+0.597615572978016i</v>
      </c>
      <c r="AI2196">
        <f t="shared" si="1153"/>
        <v>-2.5917501033979762</v>
      </c>
      <c r="AJ2196">
        <f t="shared" si="1154"/>
        <v>53.648506290396078</v>
      </c>
      <c r="AK2196"/>
      <c r="AL2196"/>
      <c r="AM2196"/>
      <c r="AN2196"/>
    </row>
    <row r="2197" spans="1:40" x14ac:dyDescent="0.25">
      <c r="A2197"/>
      <c r="B2197">
        <f t="shared" si="1120"/>
        <v>263000</v>
      </c>
      <c r="C2197" s="237" t="str">
        <f t="shared" si="1123"/>
        <v>-1.10492101798362E-06+0.00931187264831429i</v>
      </c>
      <c r="D2197" s="208" t="str">
        <f t="shared" si="1124"/>
        <v>-5.9570144280671+0.0713910236370763i</v>
      </c>
      <c r="E2197" t="str">
        <f t="shared" si="1125"/>
        <v>2870</v>
      </c>
      <c r="F2197" t="str">
        <f t="shared" si="1126"/>
        <v>0.777000777000777</v>
      </c>
      <c r="G2197" t="str">
        <f t="shared" si="1121"/>
        <v>0.777000777000777</v>
      </c>
      <c r="H2197" t="str">
        <f t="shared" si="1127"/>
        <v>8.90097625529506+1.38676778295145i</v>
      </c>
      <c r="I2197" t="str">
        <f t="shared" si="1128"/>
        <v>1032.79858486764i</v>
      </c>
      <c r="J2197" t="str">
        <f t="shared" si="1122"/>
        <v>-911.389346203527+223.370372979703i</v>
      </c>
      <c r="K2197" t="str">
        <f t="shared" si="1129"/>
        <v>0.261998967403852-1.06900062180535i</v>
      </c>
      <c r="L2197" t="str">
        <f t="shared" si="1130"/>
        <v>0.0221134318234859-0.075699397840032i</v>
      </c>
      <c r="M2197" t="str">
        <f t="shared" si="1131"/>
        <v>0.284112399227338-1.14470001964538i</v>
      </c>
      <c r="N2197" t="str">
        <f t="shared" si="1132"/>
        <v>-1.16638125615459i</v>
      </c>
      <c r="O2197" t="str">
        <f t="shared" si="1133"/>
        <v>0.393481083019519-0.919332713061918i</v>
      </c>
      <c r="P2197" t="str">
        <f t="shared" si="1134"/>
        <v>0.606518916980481+0.919332713061918i</v>
      </c>
      <c r="Q2197" t="str">
        <f t="shared" si="1135"/>
        <v>-0.606518916980481+0.247048543092672i</v>
      </c>
      <c r="R2197" t="str">
        <f t="shared" si="1136"/>
        <v>-0.328155716365374-1.64941781153004i</v>
      </c>
      <c r="S2197" t="str">
        <f t="shared" si="1137"/>
        <v>0.12098121531118i</v>
      </c>
      <c r="T2197" t="str">
        <f t="shared" si="1138"/>
        <v>0.199548571394811-0.0397006773771938i</v>
      </c>
      <c r="U2197" t="str">
        <f t="shared" si="1139"/>
        <v>0.0001-605.151874874127i</v>
      </c>
      <c r="V2197" t="str">
        <f t="shared" si="1140"/>
        <v>0.00002-0.00970645764055685i</v>
      </c>
      <c r="W2197" t="str">
        <f t="shared" si="1141"/>
        <v>0.0000199993584529565-0.00970630195499632i</v>
      </c>
      <c r="X2197" t="str">
        <f t="shared" si="1142"/>
        <v>0.000354505194014975-0.00969337823658319i</v>
      </c>
      <c r="Y2197" t="str">
        <f t="shared" si="1143"/>
        <v>0.009+1.65247773578823i</v>
      </c>
      <c r="Z2197" t="str">
        <f t="shared" si="1144"/>
        <v>-0.0707899022847859-0.00299264283482317i</v>
      </c>
      <c r="AA2197" t="str">
        <f t="shared" si="1145"/>
        <v>0.0415936340948844-7.30443460638841i</v>
      </c>
      <c r="AB2197" t="str">
        <f t="shared" si="1146"/>
        <v>1.35854066515336-0.270284995147072i</v>
      </c>
      <c r="AC2197" t="str">
        <f t="shared" si="1147"/>
        <v>1.07658300856992-1.63191284453648i</v>
      </c>
      <c r="AD2197" t="str">
        <f t="shared" si="1148"/>
        <v>0.498058197189712+0.503911514351444i</v>
      </c>
      <c r="AE2197" t="str">
        <f t="shared" si="1149"/>
        <v>-0.0337494639283876-0.037162357156262i</v>
      </c>
      <c r="AF2197" t="str">
        <f t="shared" si="1150"/>
        <v>-14.8579906833622-1.31537675931437i</v>
      </c>
      <c r="AG2197" t="str">
        <f t="shared" si="1151"/>
        <v>1.01339944721092-0.0130938079538618i</v>
      </c>
      <c r="AH2197" t="str">
        <f t="shared" si="1152"/>
        <v>0.438903554405323+0.594334383543958i</v>
      </c>
      <c r="AI2197">
        <f t="shared" si="1153"/>
        <v>-2.6291102006364953</v>
      </c>
      <c r="AJ2197">
        <f t="shared" si="1154"/>
        <v>53.554905017365471</v>
      </c>
      <c r="AK2197"/>
      <c r="AL2197"/>
      <c r="AM2197"/>
      <c r="AN2197"/>
    </row>
    <row r="2198" spans="1:40" x14ac:dyDescent="0.25">
      <c r="A2198"/>
      <c r="B2198">
        <f t="shared" si="1120"/>
        <v>264000</v>
      </c>
      <c r="C2198" s="237" t="str">
        <f t="shared" si="1123"/>
        <v>-1.09656625776294E-06+0.00927660040442193i</v>
      </c>
      <c r="D2198" s="208" t="str">
        <f t="shared" si="1124"/>
        <v>-5.95701436401394+0.0711206031005682i</v>
      </c>
      <c r="E2198" t="str">
        <f t="shared" si="1125"/>
        <v>2870</v>
      </c>
      <c r="F2198" t="str">
        <f t="shared" si="1126"/>
        <v>0.777000777000777</v>
      </c>
      <c r="G2198" t="str">
        <f t="shared" si="1121"/>
        <v>0.777000777000777</v>
      </c>
      <c r="H2198" t="str">
        <f t="shared" si="1127"/>
        <v>8.90269073689356+1.38180198348973i</v>
      </c>
      <c r="I2198" t="str">
        <f t="shared" si="1128"/>
        <v>1036.72557568463i</v>
      </c>
      <c r="J2198" t="str">
        <f t="shared" si="1122"/>
        <v>-918.34085895417+224.21968998723i</v>
      </c>
      <c r="K2198" t="str">
        <f t="shared" si="1129"/>
        <v>0.260125267959139-1.06540001918156i</v>
      </c>
      <c r="L2198" t="str">
        <f t="shared" si="1130"/>
        <v>0.021959278336302-0.0754575186912064i</v>
      </c>
      <c r="M2198" t="str">
        <f t="shared" si="1131"/>
        <v>0.282084546295441-1.14085753787277i</v>
      </c>
      <c r="N2198" t="str">
        <f t="shared" si="1132"/>
        <v>-1.17081616587381i</v>
      </c>
      <c r="O2198" t="str">
        <f t="shared" si="1133"/>
        <v>0.389400069230272-0.921068719522848i</v>
      </c>
      <c r="P2198" t="str">
        <f t="shared" si="1134"/>
        <v>0.610599930769728+0.921068719522848i</v>
      </c>
      <c r="Q2198" t="str">
        <f t="shared" si="1135"/>
        <v>-0.610599930769728+0.249747446350962i</v>
      </c>
      <c r="R2198" t="str">
        <f t="shared" si="1136"/>
        <v>-0.328115178472181-1.64267075201082i</v>
      </c>
      <c r="S2198" t="str">
        <f t="shared" si="1137"/>
        <v>0.121441219932136i</v>
      </c>
      <c r="T2198" t="str">
        <f t="shared" si="1138"/>
        <v>0.199487940071033-0.0398467075519122i</v>
      </c>
      <c r="U2198" t="str">
        <f t="shared" si="1139"/>
        <v>0.0001-602.859632923846i</v>
      </c>
      <c r="V2198" t="str">
        <f t="shared" si="1140"/>
        <v>0.00002-0.00966969075555473i</v>
      </c>
      <c r="W2198" t="str">
        <f t="shared" si="1141"/>
        <v>0.0000199993584529565-0.00966953565971723i</v>
      </c>
      <c r="X2198" t="str">
        <f t="shared" si="1142"/>
        <v>0.000351978833436578-0.00965674774632683i</v>
      </c>
      <c r="Y2198" t="str">
        <f t="shared" si="1143"/>
        <v>0.009+1.65876092109541i</v>
      </c>
      <c r="Z2198" t="str">
        <f t="shared" si="1144"/>
        <v>-0.0702522596207819-0.00295963331188565i</v>
      </c>
      <c r="AA2198" t="str">
        <f t="shared" si="1145"/>
        <v>0.0412643124494606-7.27644395723892i</v>
      </c>
      <c r="AB2198" t="str">
        <f t="shared" si="1146"/>
        <v>1.35812788284999-0.271279178815277i</v>
      </c>
      <c r="AC2198" t="str">
        <f t="shared" si="1147"/>
        <v>1.07361599162558-1.6259540966201i</v>
      </c>
      <c r="AD2198" t="str">
        <f t="shared" si="1148"/>
        <v>0.500265067103979+0.504956018415412i</v>
      </c>
      <c r="AE2198" t="str">
        <f t="shared" si="1149"/>
        <v>-0.0336502667202572-0.0369549024601695i</v>
      </c>
      <c r="AF2198" t="str">
        <f t="shared" si="1150"/>
        <v>-14.8597051009075-1.31068138038916i</v>
      </c>
      <c r="AG2198" t="str">
        <f t="shared" si="1151"/>
        <v>1.01337563669172-0.0131019169030982i</v>
      </c>
      <c r="AH2198" t="str">
        <f t="shared" si="1152"/>
        <v>0.437994253238802+0.591076273445556i</v>
      </c>
      <c r="AI2198">
        <f t="shared" si="1153"/>
        <v>-2.6663408565930191</v>
      </c>
      <c r="AJ2198">
        <f t="shared" si="1154"/>
        <v>53.461132814536555</v>
      </c>
      <c r="AK2198"/>
      <c r="AL2198"/>
      <c r="AM2198"/>
      <c r="AN2198"/>
    </row>
    <row r="2199" spans="1:40" x14ac:dyDescent="0.25">
      <c r="A2199"/>
      <c r="B2199">
        <f t="shared" si="1120"/>
        <v>265000</v>
      </c>
      <c r="C2199" s="237" t="str">
        <f t="shared" si="1123"/>
        <v>-1.08830590116185E-06+0.00924159436613273i</v>
      </c>
      <c r="D2199" s="208" t="str">
        <f t="shared" si="1124"/>
        <v>-5.95701430068453+0.0708522234736843i</v>
      </c>
      <c r="E2199" t="str">
        <f t="shared" si="1125"/>
        <v>2870</v>
      </c>
      <c r="F2199" t="str">
        <f t="shared" si="1126"/>
        <v>0.777000777000777</v>
      </c>
      <c r="G2199" t="str">
        <f t="shared" si="1121"/>
        <v>0.777000777000777</v>
      </c>
      <c r="H2199" t="str">
        <f t="shared" si="1127"/>
        <v>8.90438654667419+1.37687054675772i</v>
      </c>
      <c r="I2199" t="str">
        <f t="shared" si="1128"/>
        <v>1040.65256650162i</v>
      </c>
      <c r="J2199" t="str">
        <f t="shared" si="1122"/>
        <v>-925.318753157378+225.069006994758i</v>
      </c>
      <c r="K2199" t="str">
        <f t="shared" si="1129"/>
        <v>0.258271218037138-1.061821903609i</v>
      </c>
      <c r="L2199" t="str">
        <f t="shared" si="1130"/>
        <v>0.0218066862751902-0.0752170123615175i</v>
      </c>
      <c r="M2199" t="str">
        <f t="shared" si="1131"/>
        <v>0.280077904312328-1.13703891597052i</v>
      </c>
      <c r="N2199" t="str">
        <f t="shared" si="1132"/>
        <v>-1.17525107559303i</v>
      </c>
      <c r="O2199" t="str">
        <f t="shared" si="1133"/>
        <v>0.385311396567827-0.922786610043162i</v>
      </c>
      <c r="P2199" t="str">
        <f t="shared" si="1134"/>
        <v>0.614688603432173+0.922786610043162i</v>
      </c>
      <c r="Q2199" t="str">
        <f t="shared" si="1135"/>
        <v>-0.614688603432173+0.252464465549868i</v>
      </c>
      <c r="R2199" t="str">
        <f t="shared" si="1136"/>
        <v>-0.328074469807499-1.63597266991567i</v>
      </c>
      <c r="S2199" t="str">
        <f t="shared" si="1137"/>
        <v>0.121901224553091i</v>
      </c>
      <c r="T2199" t="str">
        <f t="shared" si="1138"/>
        <v>0.19942707179811-0.0399926796141402i</v>
      </c>
      <c r="U2199" t="str">
        <f t="shared" si="1139"/>
        <v>0.0001-600.584690912813i</v>
      </c>
      <c r="V2199" t="str">
        <f t="shared" si="1140"/>
        <v>0.00002-0.00963320135647715i</v>
      </c>
      <c r="W2199" t="str">
        <f t="shared" si="1141"/>
        <v>0.0000199993584529565-0.009633046845912i</v>
      </c>
      <c r="X2199" t="str">
        <f t="shared" si="1142"/>
        <v>0.000349480974492644-0.00962039273646547i</v>
      </c>
      <c r="Y2199" t="str">
        <f t="shared" si="1143"/>
        <v>0.009+1.66504410640259i</v>
      </c>
      <c r="Z2199" t="str">
        <f t="shared" si="1144"/>
        <v>-0.0697207275874366-0.00292712027139389i</v>
      </c>
      <c r="AA2199" t="str">
        <f t="shared" si="1145"/>
        <v>0.0409389360145841-7.248668206898i</v>
      </c>
      <c r="AB2199" t="str">
        <f t="shared" si="1146"/>
        <v>1.35771348738022-0.272272966849573i</v>
      </c>
      <c r="AC2199" t="str">
        <f t="shared" si="1147"/>
        <v>1.07068058912732-1.62003071384549i</v>
      </c>
      <c r="AD2199" t="str">
        <f t="shared" si="1148"/>
        <v>0.502476844893553+0.505991198846453i</v>
      </c>
      <c r="AE2199" t="str">
        <f t="shared" si="1149"/>
        <v>-0.0335519541265277-0.036748884695008i</v>
      </c>
      <c r="AF2199" t="str">
        <f t="shared" si="1150"/>
        <v>-14.8614008473587-1.30601832328404i</v>
      </c>
      <c r="AG2199" t="str">
        <f t="shared" si="1151"/>
        <v>1.01335176612409-0.013110094944067i</v>
      </c>
      <c r="AH2199" t="str">
        <f t="shared" si="1152"/>
        <v>0.437091725270894+0.587840971860242i</v>
      </c>
      <c r="AI2199">
        <f t="shared" si="1153"/>
        <v>-2.7034432630100671</v>
      </c>
      <c r="AJ2199">
        <f t="shared" si="1154"/>
        <v>53.367191156399173</v>
      </c>
      <c r="AK2199"/>
      <c r="AL2199"/>
      <c r="AM2199"/>
      <c r="AN2199"/>
    </row>
    <row r="2200" spans="1:40" x14ac:dyDescent="0.25">
      <c r="A2200"/>
      <c r="B2200">
        <f t="shared" si="1120"/>
        <v>266000</v>
      </c>
      <c r="C2200" s="237" t="str">
        <f t="shared" si="1123"/>
        <v>-1.08013853124886E-06+0.00920685153112798i</v>
      </c>
      <c r="D2200" s="208" t="str">
        <f t="shared" si="1124"/>
        <v>-5.95701423806803+0.0705858617386479i</v>
      </c>
      <c r="E2200" t="str">
        <f t="shared" si="1125"/>
        <v>2870</v>
      </c>
      <c r="F2200" t="str">
        <f t="shared" si="1126"/>
        <v>0.777000777000777</v>
      </c>
      <c r="G2200" t="str">
        <f t="shared" si="1121"/>
        <v>0.777000777000777</v>
      </c>
      <c r="H2200" t="str">
        <f t="shared" si="1127"/>
        <v>8.90606395223681+1.37197312968143i</v>
      </c>
      <c r="I2200" t="str">
        <f t="shared" si="1128"/>
        <v>1044.57955731861i</v>
      </c>
      <c r="J2200" t="str">
        <f t="shared" si="1122"/>
        <v>-932.323028813149+225.918324002285i</v>
      </c>
      <c r="K2200" t="str">
        <f t="shared" si="1129"/>
        <v>0.256436549285532-1.05826608525062i</v>
      </c>
      <c r="L2200" t="str">
        <f t="shared" si="1130"/>
        <v>0.0216556352584576-0.0749778692548265i</v>
      </c>
      <c r="M2200" t="str">
        <f t="shared" si="1131"/>
        <v>0.27809218454399-1.13324395450545i</v>
      </c>
      <c r="N2200" t="str">
        <f t="shared" si="1132"/>
        <v>-1.17968598531225i</v>
      </c>
      <c r="O2200" t="str">
        <f t="shared" si="1133"/>
        <v>0.3812151454498-0.924486350834715i</v>
      </c>
      <c r="P2200" t="str">
        <f t="shared" si="1134"/>
        <v>0.6187848545502+0.924486350834715i</v>
      </c>
      <c r="Q2200" t="str">
        <f t="shared" si="1135"/>
        <v>-0.6187848545502+0.255199634477535i</v>
      </c>
      <c r="R2200" t="str">
        <f t="shared" si="1136"/>
        <v>-0.328033590170721-1.62932301223744i</v>
      </c>
      <c r="S2200" t="str">
        <f t="shared" si="1137"/>
        <v>0.122361229174046i</v>
      </c>
      <c r="T2200" t="str">
        <f t="shared" si="1138"/>
        <v>0.199365966498932-0.0401385933036647i</v>
      </c>
      <c r="U2200" t="str">
        <f t="shared" si="1139"/>
        <v>0.0001-598.32685372893i</v>
      </c>
      <c r="V2200" t="str">
        <f t="shared" si="1140"/>
        <v>0.00002-0.00959698631378362i</v>
      </c>
      <c r="W2200" t="str">
        <f t="shared" si="1141"/>
        <v>0.0000199993584529565-0.00959683238409026i</v>
      </c>
      <c r="X2200" t="str">
        <f t="shared" si="1142"/>
        <v>0.000347011190226139-0.0095843101146449i</v>
      </c>
      <c r="Y2200" t="str">
        <f t="shared" si="1143"/>
        <v>0.009+1.67132729170977i</v>
      </c>
      <c r="Z2200" t="str">
        <f t="shared" si="1144"/>
        <v>-0.0691952138025935-0.00289509435196684i</v>
      </c>
      <c r="AA2200" t="str">
        <f t="shared" si="1145"/>
        <v>0.040617441347096-7.22110487676175i</v>
      </c>
      <c r="AB2200" t="str">
        <f t="shared" si="1146"/>
        <v>1.3572974782191-0.273266357478411i</v>
      </c>
      <c r="AC2200" t="str">
        <f t="shared" si="1147"/>
        <v>1.06777637321186-1.61414239997084i</v>
      </c>
      <c r="AD2200" t="str">
        <f t="shared" si="1148"/>
        <v>0.504693493098333+0.507017033063329i</v>
      </c>
      <c r="AE2200" t="str">
        <f t="shared" si="1149"/>
        <v>-0.0334545120109443-0.036544287285717i</v>
      </c>
      <c r="AF2200" t="str">
        <f t="shared" si="1150"/>
        <v>-14.8630781903048-1.30138726794278i</v>
      </c>
      <c r="AG2200" t="str">
        <f t="shared" si="1151"/>
        <v>1.01332783555284-0.0131183402930411i</v>
      </c>
      <c r="AH2200" t="str">
        <f t="shared" si="1152"/>
        <v>0.436195859133425+0.584628212363452i</v>
      </c>
      <c r="AI2200">
        <f t="shared" si="1153"/>
        <v>-2.7404185969188388</v>
      </c>
      <c r="AJ2200">
        <f t="shared" si="1154"/>
        <v>53.273081498390006</v>
      </c>
      <c r="AK2200"/>
      <c r="AL2200"/>
      <c r="AM2200"/>
      <c r="AN2200"/>
    </row>
    <row r="2201" spans="1:40" x14ac:dyDescent="0.25">
      <c r="A2201"/>
      <c r="B2201">
        <f t="shared" ref="B2201:B2264" si="1155">B2200+1000</f>
        <v>267000</v>
      </c>
      <c r="C2201" s="237" t="str">
        <f t="shared" si="1123"/>
        <v>-1.07206275757703E-06+0.00917236894206766i</v>
      </c>
      <c r="D2201" s="208" t="str">
        <f t="shared" si="1124"/>
        <v>-5.95701417615377+0.0703214952225188i</v>
      </c>
      <c r="E2201" t="str">
        <f t="shared" si="1125"/>
        <v>2870</v>
      </c>
      <c r="F2201" t="str">
        <f t="shared" si="1126"/>
        <v>0.777000777000777</v>
      </c>
      <c r="G2201" t="str">
        <f t="shared" si="1121"/>
        <v>0.777000777000777</v>
      </c>
      <c r="H2201" t="str">
        <f t="shared" si="1127"/>
        <v>8.90772321645096+1.36710939354334i</v>
      </c>
      <c r="I2201" t="str">
        <f t="shared" si="1128"/>
        <v>1048.50654813559i</v>
      </c>
      <c r="J2201" t="str">
        <f t="shared" si="1122"/>
        <v>-939.353685921485+226.767641009812i</v>
      </c>
      <c r="K2201" t="str">
        <f t="shared" si="1129"/>
        <v>0.254620997819535-1.05473237605553i</v>
      </c>
      <c r="L2201" t="str">
        <f t="shared" si="1130"/>
        <v>0.0215061052246106-0.0747400798266211i</v>
      </c>
      <c r="M2201" t="str">
        <f t="shared" si="1131"/>
        <v>0.276127103044146-1.12947245588215i</v>
      </c>
      <c r="N2201" t="str">
        <f t="shared" si="1132"/>
        <v>-1.18412089503146i</v>
      </c>
      <c r="O2201" t="str">
        <f t="shared" si="1133"/>
        <v>0.377111396442872-0.926167908466336i</v>
      </c>
      <c r="P2201" t="str">
        <f t="shared" si="1134"/>
        <v>0.622888603557128+0.926167908466336i</v>
      </c>
      <c r="Q2201" t="str">
        <f t="shared" si="1135"/>
        <v>-0.622888603557128+0.257952986565124i</v>
      </c>
      <c r="R2201" t="str">
        <f t="shared" si="1136"/>
        <v>-0.327992539360328-1.62272123425149i</v>
      </c>
      <c r="S2201" t="str">
        <f t="shared" si="1137"/>
        <v>0.122821233795001i</v>
      </c>
      <c r="T2201" t="str">
        <f t="shared" si="1138"/>
        <v>0.199304624096115-0.0402844483597909i</v>
      </c>
      <c r="U2201" t="str">
        <f t="shared" si="1139"/>
        <v>0.0001-596.085929183128i</v>
      </c>
      <c r="V2201" t="str">
        <f t="shared" si="1140"/>
        <v>0.00002-0.00956104254481813i</v>
      </c>
      <c r="W2201" t="str">
        <f t="shared" si="1141"/>
        <v>0.0000199993584529564-0.00956088919164549i</v>
      </c>
      <c r="X2201" t="str">
        <f t="shared" si="1142"/>
        <v>0.00034456906164195-0.00954849683456775i</v>
      </c>
      <c r="Y2201" t="str">
        <f t="shared" si="1143"/>
        <v>0.009+1.67761047701695i</v>
      </c>
      <c r="Z2201" t="str">
        <f t="shared" si="1144"/>
        <v>-0.0686756276257523-0.00286354640394214i</v>
      </c>
      <c r="AA2201" t="str">
        <f t="shared" si="1145"/>
        <v>0.0402997662852416-7.19375152639039i</v>
      </c>
      <c r="AB2201" t="str">
        <f t="shared" si="1146"/>
        <v>1.35687985483977-0.274259348926962i</v>
      </c>
      <c r="AC2201" t="str">
        <f t="shared" si="1147"/>
        <v>1.06490292311469-1.60828886148487i</v>
      </c>
      <c r="AD2201" t="str">
        <f t="shared" si="1148"/>
        <v>0.506914974152429+0.508033498621558i</v>
      </c>
      <c r="AE2201" t="str">
        <f t="shared" si="1149"/>
        <v>-0.0333579265047501-0.0363410939240808i</v>
      </c>
      <c r="AF2201" t="str">
        <f t="shared" si="1150"/>
        <v>-14.8647373926047-1.29678789832082i</v>
      </c>
      <c r="AG2201" t="str">
        <f t="shared" si="1151"/>
        <v>1.01330384502637-0.0131266511908348i</v>
      </c>
      <c r="AH2201" t="str">
        <f t="shared" si="1152"/>
        <v>0.435306545513773+0.581437732839742i</v>
      </c>
      <c r="AI2201">
        <f t="shared" si="1153"/>
        <v>-2.7772680208851726</v>
      </c>
      <c r="AJ2201">
        <f t="shared" si="1154"/>
        <v>53.178805277170547</v>
      </c>
      <c r="AK2201"/>
      <c r="AL2201"/>
      <c r="AM2201"/>
      <c r="AN2201"/>
    </row>
    <row r="2202" spans="1:40" x14ac:dyDescent="0.25">
      <c r="A2202"/>
      <c r="B2202">
        <f t="shared" si="1155"/>
        <v>268000</v>
      </c>
      <c r="C2202" s="237" t="str">
        <f t="shared" si="1123"/>
        <v>-1.06407721559209E-06+0.00913814368575102i</v>
      </c>
      <c r="D2202" s="208" t="str">
        <f t="shared" si="1124"/>
        <v>-5.95701411493128+0.0700591015907578i</v>
      </c>
      <c r="E2202" t="str">
        <f t="shared" si="1125"/>
        <v>2870</v>
      </c>
      <c r="F2202" t="str">
        <f t="shared" si="1126"/>
        <v>0.777000777000777</v>
      </c>
      <c r="G2202" t="str">
        <f t="shared" si="1121"/>
        <v>0.777000777000777</v>
      </c>
      <c r="H2202" t="str">
        <f t="shared" si="1127"/>
        <v>8.90936459755489+1.36227900391738i</v>
      </c>
      <c r="I2202" t="str">
        <f t="shared" si="1128"/>
        <v>1052.43353895258i</v>
      </c>
      <c r="J2202" t="str">
        <f t="shared" si="1122"/>
        <v>-946.410724482385+227.616958017339i</v>
      </c>
      <c r="K2202" t="str">
        <f t="shared" si="1129"/>
        <v>0.252824304135068-1.0512205897462i</v>
      </c>
      <c r="L2202" t="str">
        <f t="shared" si="1130"/>
        <v>0.021358076426579-0.0745036345847084i</v>
      </c>
      <c r="M2202" t="str">
        <f t="shared" si="1131"/>
        <v>0.274182380561647-1.12572422433091i</v>
      </c>
      <c r="N2202" t="str">
        <f t="shared" si="1132"/>
        <v>-1.18855580475068i</v>
      </c>
      <c r="O2202" t="str">
        <f t="shared" si="1133"/>
        <v>0.37300023026117-0.927831249864497i</v>
      </c>
      <c r="P2202" t="str">
        <f t="shared" si="1134"/>
        <v>0.62699976973883+0.927831249864497i</v>
      </c>
      <c r="Q2202" t="str">
        <f t="shared" si="1135"/>
        <v>-0.62699976973883+0.260724554886183i</v>
      </c>
      <c r="R2202" t="str">
        <f t="shared" si="1136"/>
        <v>-0.327951317173871-1.61616679936116i</v>
      </c>
      <c r="S2202" t="str">
        <f t="shared" si="1137"/>
        <v>0.123281238415956i</v>
      </c>
      <c r="T2202" t="str">
        <f t="shared" si="1138"/>
        <v>0.199243044511996-0.0404302445213388i</v>
      </c>
      <c r="U2202" t="str">
        <f t="shared" si="1139"/>
        <v>0.0001-593.861727954833i</v>
      </c>
      <c r="V2202" t="str">
        <f t="shared" si="1140"/>
        <v>0.00002-0.00952536701293448i</v>
      </c>
      <c r="W2202" t="str">
        <f t="shared" si="1141"/>
        <v>0.0000199993584529566-0.00952521423198019i</v>
      </c>
      <c r="X2202" t="str">
        <f t="shared" si="1142"/>
        <v>0.000342154177529443-0.00951294989514026i</v>
      </c>
      <c r="Y2202" t="str">
        <f t="shared" si="1143"/>
        <v>0.009+1.68389366232413i</v>
      </c>
      <c r="Z2202" t="str">
        <f t="shared" si="1144"/>
        <v>-0.0681618801187588-0.00283246748379764i</v>
      </c>
      <c r="AA2202" t="str">
        <f t="shared" si="1145"/>
        <v>0.0399858499175174-7.16660575277264i</v>
      </c>
      <c r="AB2202" t="str">
        <f t="shared" si="1146"/>
        <v>1.35646061671352-0.275251939417095i</v>
      </c>
      <c r="AC2202" t="str">
        <f t="shared" si="1147"/>
        <v>1.06205982503274-1.60246980758884i</v>
      </c>
      <c r="AD2202" t="str">
        <f t="shared" si="1148"/>
        <v>0.509141250384573+0.509040573213987i</v>
      </c>
      <c r="AE2202" t="str">
        <f t="shared" si="1149"/>
        <v>-0.0332621840006659-0.0361392885633704i</v>
      </c>
      <c r="AF2202" t="str">
        <f t="shared" si="1150"/>
        <v>-14.8663787124862-1.29221990232662i</v>
      </c>
      <c r="AG2202" t="str">
        <f t="shared" si="1151"/>
        <v>1.01327979459657-0.0131350259023433i</v>
      </c>
      <c r="AH2202" t="str">
        <f t="shared" si="1152"/>
        <v>0.434423677110023+0.57826927539606i</v>
      </c>
      <c r="AI2202">
        <f t="shared" si="1153"/>
        <v>-2.8139926832509987</v>
      </c>
      <c r="AJ2202">
        <f t="shared" si="1154"/>
        <v>53.084363910905815</v>
      </c>
      <c r="AK2202"/>
      <c r="AL2202"/>
      <c r="AM2202"/>
      <c r="AN2202"/>
    </row>
    <row r="2203" spans="1:40" x14ac:dyDescent="0.25">
      <c r="A2203"/>
      <c r="B2203">
        <f t="shared" si="1155"/>
        <v>269000</v>
      </c>
      <c r="C2203" s="237" t="str">
        <f t="shared" si="1123"/>
        <v>-1.05618056605598E-06+0.00910417289229631i</v>
      </c>
      <c r="D2203" s="208" t="str">
        <f t="shared" si="1124"/>
        <v>-5.9570140543903+0.0697986588409384i</v>
      </c>
      <c r="E2203" t="str">
        <f t="shared" si="1125"/>
        <v>2870</v>
      </c>
      <c r="F2203" t="str">
        <f t="shared" si="1126"/>
        <v>0.777000777000777</v>
      </c>
      <c r="G2203" t="str">
        <f t="shared" si="1121"/>
        <v>0.777000777000777</v>
      </c>
      <c r="H2203" t="str">
        <f t="shared" si="1127"/>
        <v>8.91098834925216+1.35748163060516i</v>
      </c>
      <c r="I2203" t="str">
        <f t="shared" si="1128"/>
        <v>1056.36052976957i</v>
      </c>
      <c r="J2203" t="str">
        <f t="shared" si="1122"/>
        <v>-953.494144495849+228.466275024867i</v>
      </c>
      <c r="K2203" t="str">
        <f t="shared" si="1129"/>
        <v>0.251046213023817-1.04773054180541i</v>
      </c>
      <c r="L2203" t="str">
        <f t="shared" si="1130"/>
        <v>0.0212115294260562-0.0742685240898582i</v>
      </c>
      <c r="M2203" t="str">
        <f t="shared" si="1131"/>
        <v>0.272257742449873-1.12199906589527i</v>
      </c>
      <c r="N2203" t="str">
        <f t="shared" si="1132"/>
        <v>-1.1929907144699i</v>
      </c>
      <c r="O2203" t="str">
        <f t="shared" si="1133"/>
        <v>0.36888172776473-0.929476342313944i</v>
      </c>
      <c r="P2203" t="str">
        <f t="shared" si="1134"/>
        <v>0.63111827223527+0.929476342313944i</v>
      </c>
      <c r="Q2203" t="str">
        <f t="shared" si="1135"/>
        <v>-0.63111827223527+0.263514372155956i</v>
      </c>
      <c r="R2203" t="str">
        <f t="shared" si="1136"/>
        <v>-0.327909923407988-1.60965917894674i</v>
      </c>
      <c r="S2203" t="str">
        <f t="shared" si="1137"/>
        <v>0.123741243036911i</v>
      </c>
      <c r="T2203" t="str">
        <f t="shared" si="1138"/>
        <v>0.199181227668643-0.0405759815266427i</v>
      </c>
      <c r="U2203" t="str">
        <f t="shared" si="1139"/>
        <v>0.0001-591.654063538644i</v>
      </c>
      <c r="V2203" t="str">
        <f t="shared" si="1140"/>
        <v>0.00002-0.00948995672664103i</v>
      </c>
      <c r="W2203" t="str">
        <f t="shared" si="1141"/>
        <v>0.0000199993584529564-0.00948980451365068i</v>
      </c>
      <c r="X2203" t="str">
        <f t="shared" si="1142"/>
        <v>0.000339766134289606-0.00947766633963754i</v>
      </c>
      <c r="Y2203" t="str">
        <f t="shared" si="1143"/>
        <v>0.009+1.69017684763131i</v>
      </c>
      <c r="Z2203" t="str">
        <f t="shared" si="1144"/>
        <v>-0.0676538840075314-0.00280184884874098i</v>
      </c>
      <c r="AA2203" t="str">
        <f t="shared" si="1145"/>
        <v>0.0396756325524113-7.13966518960796i</v>
      </c>
      <c r="AB2203" t="str">
        <f t="shared" si="1146"/>
        <v>1.35603976330976-0.276244127167371i</v>
      </c>
      <c r="AC2203" t="str">
        <f t="shared" si="1147"/>
        <v>1.05924667199013-1.59668495017802i</v>
      </c>
      <c r="AD2203" t="str">
        <f t="shared" si="1148"/>
        <v>0.511372284018614+0.510038234671314i</v>
      </c>
      <c r="AE2203" t="str">
        <f t="shared" si="1149"/>
        <v>-0.033167271147034-0.0359388554131148i</v>
      </c>
      <c r="AF2203" t="str">
        <f t="shared" si="1150"/>
        <v>-14.8680024036425-1.28768297176422i</v>
      </c>
      <c r="AG2203" t="str">
        <f t="shared" si="1151"/>
        <v>1.01325568431881-0.0131434627160965i</v>
      </c>
      <c r="AH2203" t="str">
        <f t="shared" si="1152"/>
        <v>0.433547148587289+0.575122586277093i</v>
      </c>
      <c r="AI2203">
        <f t="shared" si="1153"/>
        <v>-2.8505937183708041</v>
      </c>
      <c r="AJ2203">
        <f t="shared" si="1154"/>
        <v>52.989758799535736</v>
      </c>
      <c r="AK2203"/>
      <c r="AL2203"/>
      <c r="AM2203"/>
      <c r="AN2203"/>
    </row>
    <row r="2204" spans="1:40" x14ac:dyDescent="0.25">
      <c r="A2204"/>
      <c r="B2204">
        <f t="shared" si="1155"/>
        <v>270000</v>
      </c>
      <c r="C2204" s="237" t="str">
        <f t="shared" si="1123"/>
        <v>-1.04837149448534E-06+0.0090704537343385i</v>
      </c>
      <c r="D2204" s="208" t="str">
        <f t="shared" si="1124"/>
        <v>-5.95701399452075+0.0695401452965952i</v>
      </c>
      <c r="E2204" t="str">
        <f t="shared" si="1125"/>
        <v>2870</v>
      </c>
      <c r="F2204" t="str">
        <f t="shared" si="1126"/>
        <v>0.777000777000777</v>
      </c>
      <c r="G2204" t="str">
        <f t="shared" si="1121"/>
        <v>0.777000777000777</v>
      </c>
      <c r="H2204" t="str">
        <f t="shared" si="1127"/>
        <v>8.91259472080585+1.35271694757298i</v>
      </c>
      <c r="I2204" t="str">
        <f t="shared" si="1128"/>
        <v>1060.28752058656i</v>
      </c>
      <c r="J2204" t="str">
        <f t="shared" si="1122"/>
        <v>-960.603945961877+229.315592032394i</v>
      </c>
      <c r="K2204" t="str">
        <f t="shared" si="1129"/>
        <v>0.249286473490184-1.0442620494631i</v>
      </c>
      <c r="L2204" t="str">
        <f t="shared" si="1130"/>
        <v>0.021066445087951-0.0740347389564018i</v>
      </c>
      <c r="M2204" t="str">
        <f t="shared" si="1131"/>
        <v>0.270352918578135-1.1182967884195i</v>
      </c>
      <c r="N2204" t="str">
        <f t="shared" si="1132"/>
        <v>-1.19742562418912i</v>
      </c>
      <c r="O2204" t="str">
        <f t="shared" si="1133"/>
        <v>0.364755969957873-0.931103153458354i</v>
      </c>
      <c r="P2204" t="str">
        <f t="shared" si="1134"/>
        <v>0.635244030042127+0.931103153458354i</v>
      </c>
      <c r="Q2204" t="str">
        <f t="shared" si="1135"/>
        <v>-0.635244030042127+0.266322470730766i</v>
      </c>
      <c r="R2204" t="str">
        <f t="shared" si="1136"/>
        <v>-0.32786835785839-1.60319785221768i</v>
      </c>
      <c r="S2204" t="str">
        <f t="shared" si="1137"/>
        <v>0.124201247657866i</v>
      </c>
      <c r="T2204" t="str">
        <f t="shared" si="1138"/>
        <v>0.199119173487847-0.0407216591135477i</v>
      </c>
      <c r="U2204" t="str">
        <f t="shared" si="1139"/>
        <v>0.0001-589.462752192204i</v>
      </c>
      <c r="V2204" t="str">
        <f t="shared" si="1140"/>
        <v>0.00002-0.00945480873876458i</v>
      </c>
      <c r="W2204" t="str">
        <f t="shared" si="1141"/>
        <v>0.0000199993584529565-0.00945465708953107i</v>
      </c>
      <c r="X2204" t="str">
        <f t="shared" si="1142"/>
        <v>0.000337404535766686-0.00944264325488813i</v>
      </c>
      <c r="Y2204" t="str">
        <f t="shared" si="1143"/>
        <v>0.009+1.69646003293849i</v>
      </c>
      <c r="Z2204" t="str">
        <f t="shared" si="1144"/>
        <v>-0.0671515536447902-0.002771681951461i</v>
      </c>
      <c r="AA2204" t="str">
        <f t="shared" si="1145"/>
        <v>0.039369055688991-7.11292750660464i</v>
      </c>
      <c r="AB2204" t="str">
        <f t="shared" si="1146"/>
        <v>1.35561729409605-0.277235910393022i</v>
      </c>
      <c r="AC2204" t="str">
        <f t="shared" si="1147"/>
        <v>1.05646306370679-1.59093400382297i</v>
      </c>
      <c r="AD2204" t="str">
        <f t="shared" si="1148"/>
        <v>0.513608037173983+0.511026460962651i</v>
      </c>
      <c r="AE2204" t="str">
        <f t="shared" si="1149"/>
        <v>-0.033073174842115-0.0357397789340012i</v>
      </c>
      <c r="AF2204" t="str">
        <f t="shared" si="1150"/>
        <v>-14.8696087153266-1.28317680227638i</v>
      </c>
      <c r="AG2204" t="str">
        <f t="shared" si="1151"/>
        <v>1.01323151425181-0.0131519599438208i</v>
      </c>
      <c r="AH2204" t="str">
        <f t="shared" si="1152"/>
        <v>0.432676856535219+0.571997415782745i</v>
      </c>
      <c r="AI2204">
        <f t="shared" si="1153"/>
        <v>-2.8870722468417842</v>
      </c>
      <c r="AJ2204">
        <f t="shared" si="1154"/>
        <v>52.894991325041623</v>
      </c>
      <c r="AK2204"/>
      <c r="AL2204"/>
      <c r="AM2204"/>
      <c r="AN2204"/>
    </row>
    <row r="2205" spans="1:40" x14ac:dyDescent="0.25">
      <c r="A2205"/>
      <c r="B2205">
        <f t="shared" si="1155"/>
        <v>271000</v>
      </c>
      <c r="C2205" s="237" t="str">
        <f t="shared" si="1123"/>
        <v>-1.04064871060446E-06+0.00903698342624503i</v>
      </c>
      <c r="D2205" s="208" t="str">
        <f t="shared" si="1124"/>
        <v>-5.95701393531274+0.0692835396012119i</v>
      </c>
      <c r="E2205" t="str">
        <f t="shared" si="1125"/>
        <v>2870</v>
      </c>
      <c r="F2205" t="str">
        <f t="shared" si="1126"/>
        <v>0.777000777000777</v>
      </c>
      <c r="G2205" t="str">
        <f t="shared" si="1121"/>
        <v>0.777000777000777</v>
      </c>
      <c r="H2205" t="str">
        <f t="shared" si="1127"/>
        <v>8.91418395713064+1.34798463289009i</v>
      </c>
      <c r="I2205" t="str">
        <f t="shared" si="1128"/>
        <v>1064.21451140354i</v>
      </c>
      <c r="J2205" t="str">
        <f t="shared" si="1122"/>
        <v>-967.740128880469+230.164909039922i</v>
      </c>
      <c r="K2205" t="str">
        <f t="shared" si="1129"/>
        <v>0.247544838670041-1.04081493168313i</v>
      </c>
      <c r="L2205" t="str">
        <f t="shared" si="1130"/>
        <v>0.0209228045749504-0.0738022698527846i</v>
      </c>
      <c r="M2205" t="str">
        <f t="shared" si="1131"/>
        <v>0.268467643244991-1.11461720153591i</v>
      </c>
      <c r="N2205" t="str">
        <f t="shared" si="1132"/>
        <v>-1.20186053390834i</v>
      </c>
      <c r="O2205" t="str">
        <f t="shared" si="1133"/>
        <v>0.360623037987623-0.932711651300967i</v>
      </c>
      <c r="P2205" t="str">
        <f t="shared" si="1134"/>
        <v>0.639376962012377+0.932711651300967i</v>
      </c>
      <c r="Q2205" t="str">
        <f t="shared" si="1135"/>
        <v>-0.639376962012377+0.269148882607373i</v>
      </c>
      <c r="R2205" t="str">
        <f t="shared" si="1136"/>
        <v>-0.327826620319856-1.59678230606821i</v>
      </c>
      <c r="S2205" t="str">
        <f t="shared" si="1137"/>
        <v>0.124661252278821i</v>
      </c>
      <c r="T2205" t="str">
        <f t="shared" si="1138"/>
        <v>0.199056881891127-0.0408672770194068i</v>
      </c>
      <c r="U2205" t="str">
        <f t="shared" si="1139"/>
        <v>0.0001-587.287612885222i</v>
      </c>
      <c r="V2205" t="str">
        <f t="shared" si="1140"/>
        <v>0.00002-0.00941992014563259i</v>
      </c>
      <c r="W2205" t="str">
        <f t="shared" si="1141"/>
        <v>0.0000199993584529565-0.00941976905599537i</v>
      </c>
      <c r="X2205" t="str">
        <f t="shared" si="1142"/>
        <v>0.00033506899308411-0.00940787777047541i</v>
      </c>
      <c r="Y2205" t="str">
        <f t="shared" si="1143"/>
        <v>0.009+1.70274321824567i</v>
      </c>
      <c r="Z2205" t="str">
        <f t="shared" si="1144"/>
        <v>-0.0666548049737531-0.00274195843503563i</v>
      </c>
      <c r="AA2205" t="str">
        <f t="shared" si="1145"/>
        <v>0.0390660619883252-7.08639040879444i</v>
      </c>
      <c r="AB2205" t="str">
        <f t="shared" si="1146"/>
        <v>1.35519320853808-0.278227287305927i</v>
      </c>
      <c r="AC2205" t="str">
        <f t="shared" si="1147"/>
        <v>1.05370860646998-1.58521668575065i</v>
      </c>
      <c r="AD2205" t="str">
        <f t="shared" si="1148"/>
        <v>0.515848471866114+0.512005230196042i</v>
      </c>
      <c r="AE2205" t="str">
        <f t="shared" si="1149"/>
        <v>-0.032979882228526-0.0355420438328923i</v>
      </c>
      <c r="AF2205" t="str">
        <f t="shared" si="1150"/>
        <v>-14.8711978924434-1.27870109328888i</v>
      </c>
      <c r="AG2205" t="str">
        <f t="shared" si="1151"/>
        <v>1.01320728445763-0.0131605159200109i</v>
      </c>
      <c r="AH2205" t="str">
        <f t="shared" si="1152"/>
        <v>0.431812699426408+0.568893518187454i</v>
      </c>
      <c r="AI2205">
        <f t="shared" si="1153"/>
        <v>-2.9234293757317751</v>
      </c>
      <c r="AJ2205">
        <f t="shared" si="1154"/>
        <v>52.800062851712035</v>
      </c>
      <c r="AK2205"/>
      <c r="AL2205"/>
      <c r="AM2205"/>
      <c r="AN2205"/>
    </row>
    <row r="2206" spans="1:40" x14ac:dyDescent="0.25">
      <c r="A2206"/>
      <c r="B2206">
        <f t="shared" si="1155"/>
        <v>272000</v>
      </c>
      <c r="C2206" s="237" t="str">
        <f t="shared" si="1123"/>
        <v>-1.03301094781224E-06+0.00900375922334838i</v>
      </c>
      <c r="D2206" s="208" t="str">
        <f t="shared" si="1124"/>
        <v>-5.95701387675656+0.0690288207123376i</v>
      </c>
      <c r="E2206" t="str">
        <f t="shared" si="1125"/>
        <v>2870</v>
      </c>
      <c r="F2206" t="str">
        <f t="shared" si="1126"/>
        <v>0.777000777000777</v>
      </c>
      <c r="G2206" t="str">
        <f t="shared" si="1121"/>
        <v>0.777000777000777</v>
      </c>
      <c r="H2206" t="str">
        <f t="shared" si="1127"/>
        <v>8.91575629888255+1.34328436866782i</v>
      </c>
      <c r="I2206" t="str">
        <f t="shared" si="1128"/>
        <v>1068.14150222053i</v>
      </c>
      <c r="J2206" t="str">
        <f t="shared" si="1122"/>
        <v>-974.902693251625+231.014226047449i</v>
      </c>
      <c r="K2206" t="str">
        <f t="shared" si="1129"/>
        <v>0.245821065751259-1.03738900914987i</v>
      </c>
      <c r="L2206" t="str">
        <f t="shared" si="1130"/>
        <v>0.0207805893421899-0.0735711075020769i</v>
      </c>
      <c r="M2206" t="str">
        <f t="shared" si="1131"/>
        <v>0.266601655093449-1.11096011665195i</v>
      </c>
      <c r="N2206" t="str">
        <f t="shared" si="1132"/>
        <v>-1.20629544362756i</v>
      </c>
      <c r="O2206" t="str">
        <f t="shared" si="1133"/>
        <v>0.356483013142104-0.934301804205218i</v>
      </c>
      <c r="P2206" t="str">
        <f t="shared" si="1134"/>
        <v>0.643516986857896+0.934301804205218i</v>
      </c>
      <c r="Q2206" t="str">
        <f t="shared" si="1135"/>
        <v>-0.643516986857896+0.271993639422342i</v>
      </c>
      <c r="R2206" t="str">
        <f t="shared" si="1136"/>
        <v>-0.32778471058625-1.59041203493603i</v>
      </c>
      <c r="S2206" t="str">
        <f t="shared" si="1137"/>
        <v>0.125121256899776i</v>
      </c>
      <c r="T2206" t="str">
        <f t="shared" si="1138"/>
        <v>0.198994352799727-0.0410128349810809i</v>
      </c>
      <c r="U2206" t="str">
        <f t="shared" si="1139"/>
        <v>0.0001-585.128467249614i</v>
      </c>
      <c r="V2206" t="str">
        <f t="shared" si="1140"/>
        <v>0.00002-0.00938528808627373i</v>
      </c>
      <c r="W2206" t="str">
        <f t="shared" si="1141"/>
        <v>0.0000199993584529565-0.00938513755211814i</v>
      </c>
      <c r="X2206" t="str">
        <f t="shared" si="1142"/>
        <v>0.000332759124484651-0.00937336705795739i</v>
      </c>
      <c r="Y2206" t="str">
        <f t="shared" si="1143"/>
        <v>0.009+1.70902640355285i</v>
      </c>
      <c r="Z2206" t="str">
        <f t="shared" si="1144"/>
        <v>-0.066163555492779-0.0027126701279913i</v>
      </c>
      <c r="AA2206" t="str">
        <f t="shared" si="1145"/>
        <v>0.0387665952457039-7.06005163586255i</v>
      </c>
      <c r="AB2206" t="str">
        <f t="shared" si="1146"/>
        <v>1.35476750609968-0.279218256114618i</v>
      </c>
      <c r="AC2206" t="str">
        <f t="shared" si="1147"/>
        <v>1.05098291300855-1.57953271582524i</v>
      </c>
      <c r="AD2206" t="str">
        <f t="shared" si="1148"/>
        <v>0.518093550006902+0.512974520619003i</v>
      </c>
      <c r="AE2206" t="str">
        <f t="shared" si="1149"/>
        <v>-0.0328873806878287-0.0353456350579658i</v>
      </c>
      <c r="AF2206" t="str">
        <f t="shared" si="1150"/>
        <v>-14.8727701756391-1.27425554795548i</v>
      </c>
      <c r="AG2206" t="str">
        <f t="shared" si="1151"/>
        <v>1.01318299500158-0.0131691290015108i</v>
      </c>
      <c r="AH2206" t="str">
        <f t="shared" si="1152"/>
        <v>0.430954577575954+0.565810651661522i</v>
      </c>
      <c r="AI2206">
        <f t="shared" si="1153"/>
        <v>-2.959666198801016</v>
      </c>
      <c r="AJ2206">
        <f t="shared" si="1154"/>
        <v>52.704974726402313</v>
      </c>
      <c r="AK2206"/>
      <c r="AL2206"/>
      <c r="AM2206"/>
      <c r="AN2206"/>
    </row>
    <row r="2207" spans="1:40" x14ac:dyDescent="0.25">
      <c r="A2207"/>
      <c r="B2207">
        <f t="shared" si="1155"/>
        <v>273000</v>
      </c>
      <c r="C2207" s="237" t="str">
        <f t="shared" si="1123"/>
        <v>-1.02545696266281E-06+0.00897077842119591i</v>
      </c>
      <c r="D2207" s="208" t="str">
        <f t="shared" si="1124"/>
        <v>-5.95701381884268+0.0687759678958353i</v>
      </c>
      <c r="E2207" t="str">
        <f t="shared" si="1125"/>
        <v>2870</v>
      </c>
      <c r="F2207" t="str">
        <f t="shared" si="1126"/>
        <v>0.777000777000777</v>
      </c>
      <c r="G2207" t="str">
        <f t="shared" si="1121"/>
        <v>0.777000777000777</v>
      </c>
      <c r="H2207" t="str">
        <f t="shared" si="1127"/>
        <v>8.91731198254672+1.33861584099979i</v>
      </c>
      <c r="I2207" t="str">
        <f t="shared" si="1128"/>
        <v>1072.06849303752i</v>
      </c>
      <c r="J2207" t="str">
        <f t="shared" si="1122"/>
        <v>-982.091639075346+231.863543054976i</v>
      </c>
      <c r="K2207" t="str">
        <f t="shared" si="1129"/>
        <v>0.244114915895968-1.03398410425466i</v>
      </c>
      <c r="L2207" t="str">
        <f t="shared" si="1130"/>
        <v>0.0206397811320292-0.073341242682444i</v>
      </c>
      <c r="M2207" t="str">
        <f t="shared" si="1131"/>
        <v>0.264754697027997-1.1073253469371i</v>
      </c>
      <c r="N2207" t="str">
        <f t="shared" si="1132"/>
        <v>-1.21073035334678i</v>
      </c>
      <c r="O2207" t="str">
        <f t="shared" si="1133"/>
        <v>0.352335976848949-0.935873580895356i</v>
      </c>
      <c r="P2207" t="str">
        <f t="shared" si="1134"/>
        <v>0.647664023151051+0.935873580895356i</v>
      </c>
      <c r="Q2207" t="str">
        <f t="shared" si="1135"/>
        <v>-0.647664023151051+0.274856772451424i</v>
      </c>
      <c r="R2207" t="str">
        <f t="shared" si="1136"/>
        <v>-0.327742628450496-1.5840865406642i</v>
      </c>
      <c r="S2207" t="str">
        <f t="shared" si="1137"/>
        <v>0.125581261520731i</v>
      </c>
      <c r="T2207" t="str">
        <f t="shared" si="1138"/>
        <v>0.198931586134621-0.0411583327349335i</v>
      </c>
      <c r="U2207" t="str">
        <f t="shared" si="1139"/>
        <v>0.0001-582.985139530751i</v>
      </c>
      <c r="V2207" t="str">
        <f t="shared" si="1140"/>
        <v>0.00002-0.00935090974163536i</v>
      </c>
      <c r="W2207" t="str">
        <f t="shared" si="1141"/>
        <v>0.0000199993584529565-0.00935075975889194i</v>
      </c>
      <c r="X2207" t="str">
        <f t="shared" si="1142"/>
        <v>0.00033047455517462-0.00933910833010265i</v>
      </c>
      <c r="Y2207" t="str">
        <f t="shared" si="1143"/>
        <v>0.009+1.71530958886003i</v>
      </c>
      <c r="Z2207" t="str">
        <f t="shared" si="1144"/>
        <v>-0.0656777242209215-0.00268380903950828i</v>
      </c>
      <c r="AA2207" t="str">
        <f t="shared" si="1145"/>
        <v>0.0384706003636355-7.03390896149311i</v>
      </c>
      <c r="AB2207" t="str">
        <f t="shared" si="1146"/>
        <v>1.35434018624284-0.280208815024239i</v>
      </c>
      <c r="AC2207" t="str">
        <f t="shared" si="1147"/>
        <v>1.04828560237001-1.57388181652853i</v>
      </c>
      <c r="AD2207" t="str">
        <f t="shared" si="1148"/>
        <v>0.520343233405236+0.513934310619066i</v>
      </c>
      <c r="AE2207" t="str">
        <f t="shared" si="1149"/>
        <v>-0.0327956578352588-0.0351505377939684i</v>
      </c>
      <c r="AF2207" t="str">
        <f t="shared" si="1150"/>
        <v>-14.8743258013894-1.26983987310395i</v>
      </c>
      <c r="AG2207" t="str">
        <f t="shared" si="1151"/>
        <v>1.01315864595219-0.0131777975671083i</v>
      </c>
      <c r="AH2207" t="str">
        <f t="shared" si="1152"/>
        <v>0.430102393102058+0.562748578194294i</v>
      </c>
      <c r="AI2207">
        <f t="shared" si="1153"/>
        <v>-2.9957837967193517</v>
      </c>
      <c r="AJ2207">
        <f t="shared" si="1154"/>
        <v>52.609728278786761</v>
      </c>
      <c r="AK2207"/>
      <c r="AL2207"/>
      <c r="AM2207"/>
      <c r="AN2207"/>
    </row>
    <row r="2208" spans="1:40" x14ac:dyDescent="0.25">
      <c r="A2208"/>
      <c r="B2208">
        <f t="shared" si="1155"/>
        <v>274000</v>
      </c>
      <c r="C2208" s="237" t="str">
        <f t="shared" si="1123"/>
        <v>-1.01798553435949E-06+0.00893803835481624i</v>
      </c>
      <c r="D2208" s="208" t="str">
        <f t="shared" si="1124"/>
        <v>-5.95701376156172+0.0685249607202579i</v>
      </c>
      <c r="E2208" t="str">
        <f t="shared" si="1125"/>
        <v>2870</v>
      </c>
      <c r="F2208" t="str">
        <f t="shared" si="1126"/>
        <v>0.777000777000777</v>
      </c>
      <c r="G2208" t="str">
        <f t="shared" si="1121"/>
        <v>0.777000777000777</v>
      </c>
      <c r="H2208" t="str">
        <f t="shared" si="1127"/>
        <v>8.9188512405229+1.33397873990301i</v>
      </c>
      <c r="I2208" t="str">
        <f t="shared" si="1128"/>
        <v>1075.9954838545i</v>
      </c>
      <c r="J2208" t="str">
        <f t="shared" si="1122"/>
        <v>-989.306966351631+232.712860062504i</v>
      </c>
      <c r="K2208" t="str">
        <f t="shared" si="1129"/>
        <v>0.242426154164505-1.03060004108223i</v>
      </c>
      <c r="L2208" t="str">
        <f t="shared" si="1130"/>
        <v>0.020500361968932-0.0731126662275758i</v>
      </c>
      <c r="M2208" t="str">
        <f t="shared" si="1131"/>
        <v>0.262926516133437-1.10371270730981i</v>
      </c>
      <c r="N2208" t="str">
        <f t="shared" si="1132"/>
        <v>-1.215165263066i</v>
      </c>
      <c r="O2208" t="str">
        <f t="shared" si="1133"/>
        <v>0.348182010673692-0.937426950457061i</v>
      </c>
      <c r="P2208" t="str">
        <f t="shared" si="1134"/>
        <v>0.651817989326308+0.937426950457061i</v>
      </c>
      <c r="Q2208" t="str">
        <f t="shared" si="1135"/>
        <v>-0.651817989326308+0.277738312608939i</v>
      </c>
      <c r="R2208" t="str">
        <f t="shared" si="1136"/>
        <v>-0.327700373704591-1.57780533236594i</v>
      </c>
      <c r="S2208" t="str">
        <f t="shared" si="1137"/>
        <v>0.126041266141686i</v>
      </c>
      <c r="T2208" t="str">
        <f t="shared" si="1138"/>
        <v>0.198868581816507-0.0413037700168303i</v>
      </c>
      <c r="U2208" t="str">
        <f t="shared" si="1139"/>
        <v>0.0001-580.857456539763i</v>
      </c>
      <c r="V2208" t="str">
        <f t="shared" si="1140"/>
        <v>0.00002-0.00931678233381916i</v>
      </c>
      <c r="W2208" t="str">
        <f t="shared" si="1141"/>
        <v>0.0000199993584529564-0.00931663289846304i</v>
      </c>
      <c r="X2208" t="str">
        <f t="shared" si="1142"/>
        <v>0.000328214917172094-0.00930509884014398i</v>
      </c>
      <c r="Y2208" t="str">
        <f t="shared" si="1143"/>
        <v>0.009+1.72159277416721i</v>
      </c>
      <c r="Z2208" t="str">
        <f t="shared" si="1144"/>
        <v>-0.0651972316643782-0.00265536735476801i</v>
      </c>
      <c r="AA2208" t="str">
        <f t="shared" si="1145"/>
        <v>0.0381780233255956-7.00796019272942i</v>
      </c>
      <c r="AB2208" t="str">
        <f t="shared" si="1146"/>
        <v>1.35391124842765-0.281198962236544i</v>
      </c>
      <c r="AC2208" t="str">
        <f t="shared" si="1147"/>
        <v>1.04561629980015-1.56826371294048i</v>
      </c>
      <c r="AD2208" t="str">
        <f t="shared" si="1148"/>
        <v>0.52259748376738+0.514884578724279i</v>
      </c>
      <c r="AE2208" t="str">
        <f t="shared" si="1149"/>
        <v>-0.032704701514585-0.0349567374575823i</v>
      </c>
      <c r="AF2208" t="str">
        <f t="shared" si="1150"/>
        <v>-14.8758650020846-1.26545377918275i</v>
      </c>
      <c r="AG2208" t="str">
        <f t="shared" si="1151"/>
        <v>1.01313423738112-0.0131865200171331i</v>
      </c>
      <c r="AH2208" t="str">
        <f t="shared" si="1152"/>
        <v>0.429256049887511+0.559707063519151i</v>
      </c>
      <c r="AI2208">
        <f t="shared" si="1153"/>
        <v>-3.0317832372798148</v>
      </c>
      <c r="AJ2208">
        <f t="shared" si="1154"/>
        <v>52.514324821612625</v>
      </c>
      <c r="AK2208"/>
      <c r="AL2208"/>
      <c r="AM2208"/>
      <c r="AN2208"/>
    </row>
    <row r="2209" spans="1:40" x14ac:dyDescent="0.25">
      <c r="A2209"/>
      <c r="B2209">
        <f t="shared" si="1155"/>
        <v>275000</v>
      </c>
      <c r="C2209" s="237" t="str">
        <f t="shared" si="1123"/>
        <v>-1.01059546426143E-06+0.008905536398001i</v>
      </c>
      <c r="D2209" s="208" t="str">
        <f t="shared" si="1124"/>
        <v>-5.95701370490452+0.068275779051341i</v>
      </c>
      <c r="E2209" t="str">
        <f t="shared" si="1125"/>
        <v>2870</v>
      </c>
      <c r="F2209" t="str">
        <f t="shared" si="1126"/>
        <v>0.777000777000777</v>
      </c>
      <c r="G2209" t="str">
        <f t="shared" si="1121"/>
        <v>0.777000777000777</v>
      </c>
      <c r="H2209" t="str">
        <f t="shared" si="1127"/>
        <v>8.92037430120919+1.32937275926002i</v>
      </c>
      <c r="I2209" t="str">
        <f t="shared" si="1128"/>
        <v>1079.92247467149i</v>
      </c>
      <c r="J2209" t="str">
        <f t="shared" si="1122"/>
        <v>-996.548675080479+233.562177070031i</v>
      </c>
      <c r="K2209" t="str">
        <f t="shared" si="1129"/>
        <v>0.240754549441021-1.02723664539703i</v>
      </c>
      <c r="L2209" t="str">
        <f t="shared" si="1130"/>
        <v>0.0203623141544464-0.0728853690270804i</v>
      </c>
      <c r="M2209" t="str">
        <f t="shared" si="1131"/>
        <v>0.261116863595467-1.10012201442411i</v>
      </c>
      <c r="N2209" t="str">
        <f t="shared" si="1132"/>
        <v>-1.21960017278522i</v>
      </c>
      <c r="O2209" t="str">
        <f t="shared" si="1133"/>
        <v>0.344021196318168-0.938961882338051i</v>
      </c>
      <c r="P2209" t="str">
        <f t="shared" si="1134"/>
        <v>0.655978803681832+0.938961882338051i</v>
      </c>
      <c r="Q2209" t="str">
        <f t="shared" si="1135"/>
        <v>-0.655978803681832+0.280638290447169i</v>
      </c>
      <c r="R2209" t="str">
        <f t="shared" si="1136"/>
        <v>-0.327657946139598-1.57156792629251i</v>
      </c>
      <c r="S2209" t="str">
        <f t="shared" si="1137"/>
        <v>0.126501270762641i</v>
      </c>
      <c r="T2209" t="str">
        <f t="shared" si="1138"/>
        <v>0.198805339765811-0.0414491465621361i</v>
      </c>
      <c r="U2209" t="str">
        <f t="shared" si="1139"/>
        <v>0.0001-578.745247606891i</v>
      </c>
      <c r="V2209" t="str">
        <f t="shared" si="1140"/>
        <v>0.00002-0.00928290312533254i</v>
      </c>
      <c r="W2209" t="str">
        <f t="shared" si="1141"/>
        <v>0.0000199993584529566-0.00928275423338273i</v>
      </c>
      <c r="X2209" t="str">
        <f t="shared" si="1142"/>
        <v>0.000325979849158916-0.00927133588104707i</v>
      </c>
      <c r="Y2209" t="str">
        <f t="shared" si="1143"/>
        <v>0.009+1.72787595947439i</v>
      </c>
      <c r="Z2209" t="str">
        <f t="shared" si="1144"/>
        <v>-0.0647219997837918-0.00262733743043644i</v>
      </c>
      <c r="AA2209" t="str">
        <f t="shared" si="1145"/>
        <v>0.0378888111705011-6.98220316934856i</v>
      </c>
      <c r="AB2209" t="str">
        <f t="shared" si="1146"/>
        <v>1.35348069211237-0.28218869594988i</v>
      </c>
      <c r="AC2209" t="str">
        <f t="shared" si="1147"/>
        <v>1.04297463662531-1.56267813271933i</v>
      </c>
      <c r="AD2209" t="str">
        <f t="shared" si="1148"/>
        <v>0.524856262697496+0.515825303603777i</v>
      </c>
      <c r="AE2209" t="str">
        <f t="shared" si="1149"/>
        <v>-0.0326144997931046-0.0347642196929021i</v>
      </c>
      <c r="AF2209" t="str">
        <f t="shared" si="1150"/>
        <v>-14.8773880061137-1.26109698020868i</v>
      </c>
      <c r="AG2209" t="str">
        <f t="shared" si="1151"/>
        <v>1.01310976936312-0.0131952947730679i</v>
      </c>
      <c r="AH2209" t="str">
        <f t="shared" si="1152"/>
        <v>0.428415453542216+0.556685877040306i</v>
      </c>
      <c r="AI2209">
        <f t="shared" si="1153"/>
        <v>-3.0676655756069766</v>
      </c>
      <c r="AJ2209">
        <f t="shared" si="1154"/>
        <v>52.418765650946668</v>
      </c>
      <c r="AK2209"/>
      <c r="AL2209"/>
      <c r="AM2209"/>
      <c r="AN2209"/>
    </row>
    <row r="2210" spans="1:40" x14ac:dyDescent="0.25">
      <c r="A2210"/>
      <c r="B2210">
        <f t="shared" si="1155"/>
        <v>276000</v>
      </c>
      <c r="C2210" s="237" t="str">
        <f t="shared" si="1123"/>
        <v>-1.00328557540287E-06+0.00887326996260284i</v>
      </c>
      <c r="D2210" s="208" t="str">
        <f t="shared" si="1124"/>
        <v>-5.95701364886203+0.0680284030466218i</v>
      </c>
      <c r="E2210" t="str">
        <f t="shared" si="1125"/>
        <v>2870</v>
      </c>
      <c r="F2210" t="str">
        <f t="shared" si="1126"/>
        <v>0.777000777000777</v>
      </c>
      <c r="G2210" t="str">
        <f t="shared" si="1121"/>
        <v>0.777000777000777</v>
      </c>
      <c r="H2210" t="str">
        <f t="shared" si="1127"/>
        <v>8.92188138908347+1.32479759676191i</v>
      </c>
      <c r="I2210" t="str">
        <f t="shared" si="1128"/>
        <v>1083.84946548848i</v>
      </c>
      <c r="J2210" t="str">
        <f t="shared" si="1122"/>
        <v>-1003.81676526189+234.411494077559i</v>
      </c>
      <c r="K2210" t="str">
        <f t="shared" si="1129"/>
        <v>0.239099874360678-1.02389374462947i</v>
      </c>
      <c r="L2210" t="str">
        <f t="shared" si="1130"/>
        <v>0.0202256202622844-0.0726593420268403i</v>
      </c>
      <c r="M2210" t="str">
        <f t="shared" si="1131"/>
        <v>0.259325494622962-1.09655308665631i</v>
      </c>
      <c r="N2210" t="str">
        <f t="shared" si="1132"/>
        <v>-1.22403508250444i</v>
      </c>
      <c r="O2210" t="str">
        <f t="shared" si="1133"/>
        <v>0.339853615618906-0.940478346348685i</v>
      </c>
      <c r="P2210" t="str">
        <f t="shared" si="1134"/>
        <v>0.660146384381094+0.940478346348685i</v>
      </c>
      <c r="Q2210" t="str">
        <f t="shared" si="1135"/>
        <v>-0.660146384381094+0.283556736155755i</v>
      </c>
      <c r="R2210" t="str">
        <f t="shared" si="1136"/>
        <v>-0.327615345545642-1.56537384570388i</v>
      </c>
      <c r="S2210" t="str">
        <f t="shared" si="1137"/>
        <v>0.126961275383596i</v>
      </c>
      <c r="T2210" t="str">
        <f t="shared" si="1138"/>
        <v>0.198741859902689-0.0415944621057122i</v>
      </c>
      <c r="U2210" t="str">
        <f t="shared" si="1139"/>
        <v>0.0001-576.648344535851i</v>
      </c>
      <c r="V2210" t="str">
        <f t="shared" si="1140"/>
        <v>0.00002-0.00924926941835669i</v>
      </c>
      <c r="W2210" t="str">
        <f t="shared" si="1141"/>
        <v>0.0000199993584529566-0.00924912106587549i</v>
      </c>
      <c r="X2210" t="str">
        <f t="shared" si="1142"/>
        <v>0.00032376899633647-0.00923781678479568i</v>
      </c>
      <c r="Y2210" t="str">
        <f t="shared" si="1143"/>
        <v>0.009+1.73415914478157i</v>
      </c>
      <c r="Z2210" t="str">
        <f t="shared" si="1144"/>
        <v>-0.0642519519623947-0.00259971179028005i</v>
      </c>
      <c r="AA2210" t="str">
        <f t="shared" si="1145"/>
        <v>0.0376029119678891-6.95663576325012i</v>
      </c>
      <c r="AB2210" t="str">
        <f t="shared" si="1146"/>
        <v>1.35304851675343-0.283178014359163i</v>
      </c>
      <c r="AC2210" t="str">
        <f t="shared" si="1147"/>
        <v>1.0403602501372-1.55712480608175i</v>
      </c>
      <c r="AD2210" t="str">
        <f t="shared" si="1148"/>
        <v>0.52711953169807+0.516756464068287i</v>
      </c>
      <c r="AE2210" t="str">
        <f t="shared" si="1149"/>
        <v>-0.0325250409567626-0.0345729703670149i</v>
      </c>
      <c r="AF2210" t="str">
        <f t="shared" si="1150"/>
        <v>-14.8788950379455-1.25676919371529i</v>
      </c>
      <c r="AG2210" t="str">
        <f t="shared" si="1151"/>
        <v>1.01308524197599-0.0132041202771663i</v>
      </c>
      <c r="AH2210" t="str">
        <f t="shared" si="1152"/>
        <v>0.427580511366551+0.553684791761237i</v>
      </c>
      <c r="AI2210">
        <f t="shared" si="1153"/>
        <v>-3.1034318543625798</v>
      </c>
      <c r="AJ2210">
        <f t="shared" si="1154"/>
        <v>52.323052046419299</v>
      </c>
      <c r="AK2210"/>
      <c r="AL2210"/>
      <c r="AM2210"/>
      <c r="AN2210"/>
    </row>
    <row r="2211" spans="1:40" x14ac:dyDescent="0.25">
      <c r="A2211"/>
      <c r="B2211">
        <f t="shared" si="1155"/>
        <v>277000</v>
      </c>
      <c r="C2211" s="237" t="str">
        <f t="shared" si="1123"/>
        <v>-9.96054712024541E-07+0.00884123649784852i</v>
      </c>
      <c r="D2211" s="208" t="str">
        <f t="shared" si="1124"/>
        <v>-5.95701359342542+0.067782813150172i</v>
      </c>
      <c r="E2211" t="str">
        <f t="shared" si="1125"/>
        <v>2870</v>
      </c>
      <c r="F2211" t="str">
        <f t="shared" si="1126"/>
        <v>0.777000777000777</v>
      </c>
      <c r="G2211" t="str">
        <f t="shared" si="1121"/>
        <v>0.777000777000777</v>
      </c>
      <c r="H2211" t="str">
        <f t="shared" si="1127"/>
        <v>8.92337272478331+1.3202529538523i</v>
      </c>
      <c r="I2211" t="str">
        <f t="shared" si="1128"/>
        <v>1087.77645630547i</v>
      </c>
      <c r="J2211" t="str">
        <f t="shared" si="1122"/>
        <v>-1011.11123689587+235.260811085086i</v>
      </c>
      <c r="K2211" t="str">
        <f t="shared" si="1129"/>
        <v>0.237461905238432-1.02057116786206i</v>
      </c>
      <c r="L2211" t="str">
        <f t="shared" si="1130"/>
        <v>0.0200902631334985-0.0724345762293343i</v>
      </c>
      <c r="M2211" t="str">
        <f t="shared" si="1131"/>
        <v>0.257552168371931-1.09300574409139i</v>
      </c>
      <c r="N2211" t="str">
        <f t="shared" si="1132"/>
        <v>-1.22846999222365i</v>
      </c>
      <c r="O2211" t="str">
        <f t="shared" si="1133"/>
        <v>0.335679350545525-0.94197631266255i</v>
      </c>
      <c r="P2211" t="str">
        <f t="shared" si="1134"/>
        <v>0.664320649454475+0.94197631266255i</v>
      </c>
      <c r="Q2211" t="str">
        <f t="shared" si="1135"/>
        <v>-0.664320649454475+0.2864936795611i</v>
      </c>
      <c r="R2211" t="str">
        <f t="shared" si="1136"/>
        <v>-0.327572571711914-1.55922262074223i</v>
      </c>
      <c r="S2211" t="str">
        <f t="shared" si="1137"/>
        <v>0.127421280004551i</v>
      </c>
      <c r="T2211" t="str">
        <f t="shared" si="1138"/>
        <v>0.198678142147026-0.0417397163819147i</v>
      </c>
      <c r="U2211" t="str">
        <f t="shared" si="1139"/>
        <v>0.0001-574.566581559187i</v>
      </c>
      <c r="V2211" t="str">
        <f t="shared" si="1140"/>
        <v>0.00002-0.00921587855403049i</v>
      </c>
      <c r="W2211" t="str">
        <f t="shared" si="1141"/>
        <v>0.0000199993584529564-0.00921573073712282i</v>
      </c>
      <c r="X2211" t="str">
        <f t="shared" si="1142"/>
        <v>0.000321582010285072-0.00920453892169177i</v>
      </c>
      <c r="Y2211" t="str">
        <f t="shared" si="1143"/>
        <v>0.009+1.74044233008875i</v>
      </c>
      <c r="Z2211" t="str">
        <f t="shared" si="1144"/>
        <v>-0.063787012974963-0.00257248312090961i</v>
      </c>
      <c r="AA2211" t="str">
        <f t="shared" si="1145"/>
        <v>0.0373202747937796-6.93125587785874i</v>
      </c>
      <c r="AB2211" t="str">
        <f t="shared" si="1146"/>
        <v>1.35261472180538-0.284166915655871i</v>
      </c>
      <c r="AC2211" t="str">
        <f t="shared" si="1147"/>
        <v>1.03777278348017-1.55160346578259i</v>
      </c>
      <c r="AD2211" t="str">
        <f t="shared" si="1148"/>
        <v>0.529387252170436+0.517678039070645i</v>
      </c>
      <c r="AE2211" t="str">
        <f t="shared" si="1149"/>
        <v>-0.0324363135054008-0.0343829755656858i</v>
      </c>
      <c r="AF2211" t="str">
        <f t="shared" si="1150"/>
        <v>-14.8803863182087-1.25247014070213i</v>
      </c>
      <c r="AG2211" t="str">
        <f t="shared" si="1151"/>
        <v>1.01306065530051-0.0132129949920811i</v>
      </c>
      <c r="AH2211" t="str">
        <f t="shared" si="1152"/>
        <v>0.426751132315751+0.55070358421487i</v>
      </c>
      <c r="AI2211">
        <f t="shared" si="1153"/>
        <v>-3.1390831039454712</v>
      </c>
      <c r="AJ2211">
        <f t="shared" si="1154"/>
        <v>52.227185271461074</v>
      </c>
      <c r="AK2211"/>
      <c r="AL2211"/>
      <c r="AM2211"/>
      <c r="AN2211"/>
    </row>
    <row r="2212" spans="1:40" x14ac:dyDescent="0.25">
      <c r="A2212"/>
      <c r="B2212">
        <f t="shared" si="1155"/>
        <v>278000</v>
      </c>
      <c r="C2212" s="237" t="str">
        <f t="shared" si="1123"/>
        <v>-9.8890173911673E-07+0.00880943348966643i</v>
      </c>
      <c r="D2212" s="208" t="str">
        <f t="shared" si="1124"/>
        <v>-5.95701353858596+0.0675389900874427i</v>
      </c>
      <c r="E2212" t="str">
        <f t="shared" si="1125"/>
        <v>2870</v>
      </c>
      <c r="F2212" t="str">
        <f t="shared" si="1126"/>
        <v>0.777000777000777</v>
      </c>
      <c r="G2212" t="str">
        <f t="shared" si="1121"/>
        <v>0.777000777000777</v>
      </c>
      <c r="H2212" t="str">
        <f t="shared" si="1127"/>
        <v>8.92484852518357+1.31573853567226i</v>
      </c>
      <c r="I2212" t="str">
        <f t="shared" si="1128"/>
        <v>1091.70344712245i</v>
      </c>
      <c r="J2212" t="str">
        <f t="shared" si="1122"/>
        <v>-1018.43208998241+236.110128092614i</v>
      </c>
      <c r="K2212" t="str">
        <f t="shared" si="1129"/>
        <v>0.235840421999353-1.0172687458156i</v>
      </c>
      <c r="L2212" t="str">
        <f t="shared" si="1130"/>
        <v>0.0199562258717535-0.0722110626939268i</v>
      </c>
      <c r="M2212" t="str">
        <f t="shared" si="1131"/>
        <v>0.255796647871107-1.08947980850953i</v>
      </c>
      <c r="N2212" t="str">
        <f t="shared" si="1132"/>
        <v>-1.23290490194287i</v>
      </c>
      <c r="O2212" t="str">
        <f t="shared" si="1133"/>
        <v>0.331498483199088-0.943455751817065i</v>
      </c>
      <c r="P2212" t="str">
        <f t="shared" si="1134"/>
        <v>0.668501516800912+0.943455751817065i</v>
      </c>
      <c r="Q2212" t="str">
        <f t="shared" si="1135"/>
        <v>-0.668501516800912+0.289449150125805i</v>
      </c>
      <c r="R2212" t="str">
        <f t="shared" si="1136"/>
        <v>-0.327529624426664-1.55311378830812i</v>
      </c>
      <c r="S2212" t="str">
        <f t="shared" si="1137"/>
        <v>0.127881284625506i</v>
      </c>
      <c r="T2212" t="str">
        <f t="shared" si="1138"/>
        <v>0.198614186418429-0.0418849091245913i</v>
      </c>
      <c r="U2212" t="str">
        <f t="shared" si="1139"/>
        <v>0.000100000000000001-572.499795294589i</v>
      </c>
      <c r="V2212" t="str">
        <f t="shared" si="1140"/>
        <v>0.00002-0.00918272791174979i</v>
      </c>
      <c r="W2212" t="str">
        <f t="shared" si="1141"/>
        <v>0.0000199993584529565-0.00918258062656262i</v>
      </c>
      <c r="X2212" t="str">
        <f t="shared" si="1142"/>
        <v>0.000319418548826892-0.00917149969967101i</v>
      </c>
      <c r="Y2212" t="str">
        <f t="shared" si="1143"/>
        <v>0.009+1.74672551539592i</v>
      </c>
      <c r="Z2212" t="str">
        <f t="shared" si="1144"/>
        <v>-0.0633271089575618-0.00254564426764769i</v>
      </c>
      <c r="AA2212" t="str">
        <f t="shared" si="1145"/>
        <v>0.0370408497071976-6.90606144753999i</v>
      </c>
      <c r="AB2212" t="str">
        <f t="shared" si="1146"/>
        <v>1.35217930672092-0.28515539802802i</v>
      </c>
      <c r="AC2212" t="str">
        <f t="shared" si="1147"/>
        <v>1.03521188554086-1.54611384709478i</v>
      </c>
      <c r="AD2212" t="str">
        <f t="shared" si="1148"/>
        <v>0.531659385415202+0.518590007706335i</v>
      </c>
      <c r="AE2212" t="str">
        <f t="shared" si="1149"/>
        <v>-0.0323483061481218-0.0341942215891452i</v>
      </c>
      <c r="AF2212" t="str">
        <f t="shared" si="1150"/>
        <v>-14.8818620637695-1.24819954558482i</v>
      </c>
      <c r="AG2212" t="str">
        <f t="shared" si="1151"/>
        <v>1.01303600942038-0.0132219174004991i</v>
      </c>
      <c r="AH2212" t="str">
        <f t="shared" si="1152"/>
        <v>0.425927226965068+0.547742034395391i</v>
      </c>
      <c r="AI2212">
        <f t="shared" si="1153"/>
        <v>-3.1746203426882378</v>
      </c>
      <c r="AJ2212">
        <f t="shared" si="1154"/>
        <v>52.131166573541783</v>
      </c>
      <c r="AK2212"/>
      <c r="AL2212"/>
      <c r="AM2212"/>
      <c r="AN2212"/>
    </row>
    <row r="2213" spans="1:40" x14ac:dyDescent="0.25">
      <c r="A2213"/>
      <c r="B2213">
        <f t="shared" si="1155"/>
        <v>279000</v>
      </c>
      <c r="C2213" s="237" t="str">
        <f t="shared" si="1123"/>
        <v>-9.81825541973871E-07+0.00877785846002897i</v>
      </c>
      <c r="D2213" s="208" t="str">
        <f t="shared" si="1124"/>
        <v>-5.95701348433511+0.0672969148602221i</v>
      </c>
      <c r="E2213" t="str">
        <f t="shared" si="1125"/>
        <v>2870</v>
      </c>
      <c r="F2213" t="str">
        <f t="shared" si="1126"/>
        <v>0.777000777000777</v>
      </c>
      <c r="G2213" t="str">
        <f t="shared" si="1121"/>
        <v>0.777000777000777</v>
      </c>
      <c r="H2213" t="str">
        <f t="shared" si="1127"/>
        <v>8.92630900347264+1.31125405100601i</v>
      </c>
      <c r="I2213" t="str">
        <f t="shared" si="1128"/>
        <v>1095.63043793944i</v>
      </c>
      <c r="J2213" t="str">
        <f t="shared" si="1122"/>
        <v>-1025.77932452152+236.959445100141i</v>
      </c>
      <c r="K2213" t="str">
        <f t="shared" si="1129"/>
        <v>0.234235208110422-1.01398631083528i</v>
      </c>
      <c r="L2213" t="str">
        <f t="shared" si="1130"/>
        <v>0.0198234918386908-0.0719887925371245i</v>
      </c>
      <c r="M2213" t="str">
        <f t="shared" si="1131"/>
        <v>0.254058699949113-1.0859751033724i</v>
      </c>
      <c r="N2213" t="str">
        <f t="shared" si="1132"/>
        <v>-1.23733981166209i</v>
      </c>
      <c r="O2213" t="str">
        <f t="shared" si="1133"/>
        <v>0.327311095810544-0.944916634714037i</v>
      </c>
      <c r="P2213" t="str">
        <f t="shared" si="1134"/>
        <v>0.672688904189456+0.944916634714037i</v>
      </c>
      <c r="Q2213" t="str">
        <f t="shared" si="1135"/>
        <v>-0.672688904189456+0.292423176948053i</v>
      </c>
      <c r="R2213" t="str">
        <f t="shared" si="1136"/>
        <v>-0.327486503477197-1.54704689193944i</v>
      </c>
      <c r="S2213" t="str">
        <f t="shared" si="1137"/>
        <v>0.128341289246461i</v>
      </c>
      <c r="T2213" t="str">
        <f t="shared" si="1138"/>
        <v>0.198549992636238-0.0420300400670791i</v>
      </c>
      <c r="U2213" t="str">
        <f t="shared" si="1139"/>
        <v>0.0001-570.447824702135i</v>
      </c>
      <c r="V2213" t="str">
        <f t="shared" si="1140"/>
        <v>0.00002-0.00914981490848187i</v>
      </c>
      <c r="W2213" t="str">
        <f t="shared" si="1141"/>
        <v>0.0000199993584529564-0.00914966815120364i</v>
      </c>
      <c r="X2213" t="str">
        <f t="shared" si="1142"/>
        <v>0.000317278275892294-0.00913869656363253i</v>
      </c>
      <c r="Y2213" t="str">
        <f t="shared" si="1143"/>
        <v>0.009+1.7530087007031i</v>
      </c>
      <c r="Z2213" t="str">
        <f t="shared" si="1144"/>
        <v>-0.0628721673780499-0.00251918823051557i</v>
      </c>
      <c r="AA2213" t="str">
        <f t="shared" si="1145"/>
        <v>0.036764587727332-6.88105043702887i</v>
      </c>
      <c r="AB2213" t="str">
        <f t="shared" si="1146"/>
        <v>1.35174227095089-0.286143459660151i</v>
      </c>
      <c r="AC2213" t="str">
        <f t="shared" si="1147"/>
        <v>1.03267721084028-1.54065568778894i</v>
      </c>
      <c r="AD2213" t="str">
        <f t="shared" si="1148"/>
        <v>0.533935892632758+0.519492349213994i</v>
      </c>
      <c r="AE2213" t="str">
        <f t="shared" si="1149"/>
        <v>-0.0322610077987724-0.0340066949479688i</v>
      </c>
      <c r="AF2213" t="str">
        <f t="shared" si="1150"/>
        <v>-14.8833224878077-1.24395713614579i</v>
      </c>
      <c r="AG2213" t="str">
        <f t="shared" si="1151"/>
        <v>1.0130113044222-0.0132308860047849i</v>
      </c>
      <c r="AH2213" t="str">
        <f t="shared" si="1152"/>
        <v>0.425108707475814+0.544799925691547i</v>
      </c>
      <c r="AI2213">
        <f t="shared" si="1153"/>
        <v>-3.2100445770506796</v>
      </c>
      <c r="AJ2213">
        <f t="shared" si="1154"/>
        <v>52.034997184399124</v>
      </c>
      <c r="AK2213"/>
      <c r="AL2213"/>
      <c r="AM2213"/>
      <c r="AN2213"/>
    </row>
    <row r="2214" spans="1:40" x14ac:dyDescent="0.25">
      <c r="A2214"/>
      <c r="B2214">
        <f t="shared" si="1155"/>
        <v>280000</v>
      </c>
      <c r="C2214" s="237" t="str">
        <f t="shared" si="1123"/>
        <v>-9.74825025760279E-07+0.00874650896630911i</v>
      </c>
      <c r="D2214" s="208" t="str">
        <f t="shared" si="1124"/>
        <v>-5.95701343066449+0.0670565687417032i</v>
      </c>
      <c r="E2214" t="str">
        <f t="shared" si="1125"/>
        <v>2870</v>
      </c>
      <c r="F2214" t="str">
        <f t="shared" si="1126"/>
        <v>0.777000777000777</v>
      </c>
      <c r="G2214" t="str">
        <f t="shared" si="1121"/>
        <v>0.777000777000777</v>
      </c>
      <c r="H2214" t="str">
        <f t="shared" si="1127"/>
        <v>8.92775436922657+1.30679921222768i</v>
      </c>
      <c r="I2214" t="str">
        <f t="shared" si="1128"/>
        <v>1099.55742875643i</v>
      </c>
      <c r="J2214" t="str">
        <f t="shared" si="1122"/>
        <v>-1033.15294051318+237.808762107669i</v>
      </c>
      <c r="K2214" t="str">
        <f t="shared" si="1129"/>
        <v>0.232646050513821-1.01072369687669i</v>
      </c>
      <c r="L2214" t="str">
        <f t="shared" si="1130"/>
        <v>0.0196920446493838-0.0717677569328028i</v>
      </c>
      <c r="M2214" t="str">
        <f t="shared" si="1131"/>
        <v>0.252338095163205-1.08249145380949i</v>
      </c>
      <c r="N2214" t="str">
        <f t="shared" si="1132"/>
        <v>-1.24177472138131i</v>
      </c>
      <c r="O2214" t="str">
        <f t="shared" si="1133"/>
        <v>0.323117270739067-0.946358932620249i</v>
      </c>
      <c r="P2214" t="str">
        <f t="shared" si="1134"/>
        <v>0.676882729260933+0.946358932620249i</v>
      </c>
      <c r="Q2214" t="str">
        <f t="shared" si="1135"/>
        <v>-0.676882729260933+0.295415788761061i</v>
      </c>
      <c r="R2214" t="str">
        <f t="shared" si="1136"/>
        <v>-0.327443208649884-1.54102148169289i</v>
      </c>
      <c r="S2214" t="str">
        <f t="shared" si="1137"/>
        <v>0.128801293867416i</v>
      </c>
      <c r="T2214" t="str">
        <f t="shared" si="1138"/>
        <v>0.198485560719527-0.0421751089422033i</v>
      </c>
      <c r="U2214" t="str">
        <f t="shared" si="1139"/>
        <v>0.0001-568.410511042485i</v>
      </c>
      <c r="V2214" t="str">
        <f t="shared" si="1140"/>
        <v>0.00002-0.00911713699809442i</v>
      </c>
      <c r="W2214" t="str">
        <f t="shared" si="1141"/>
        <v>0.0000199993584529565-0.00911699076495433i</v>
      </c>
      <c r="X2214" t="str">
        <f t="shared" si="1142"/>
        <v>0.000315160861389497-0.00910612699478315i</v>
      </c>
      <c r="Y2214" t="str">
        <f t="shared" si="1143"/>
        <v>0.009+1.75929188601028i</v>
      </c>
      <c r="Z2214" t="str">
        <f t="shared" si="1144"/>
        <v>-0.0624221170073364-0.00249310816033621i</v>
      </c>
      <c r="AA2214" t="str">
        <f t="shared" si="1145"/>
        <v>0.0364914408113206-6.85622084087162i</v>
      </c>
      <c r="AB2214" t="str">
        <f t="shared" si="1146"/>
        <v>1.35130361394436-0.287131098733318i</v>
      </c>
      <c r="AC2214" t="str">
        <f t="shared" si="1147"/>
        <v>1.03016841942813-1.53522872811313i</v>
      </c>
      <c r="AD2214" t="str">
        <f t="shared" si="1148"/>
        <v>0.536216734923713+0.520385042975964i</v>
      </c>
      <c r="AE2214" t="str">
        <f t="shared" si="1149"/>
        <v>-0.0321744075715396-0.0338203823590606i</v>
      </c>
      <c r="AF2214" t="str">
        <f t="shared" si="1150"/>
        <v>-14.8847677998911-1.23974264348598i</v>
      </c>
      <c r="AG2214" t="str">
        <f t="shared" si="1151"/>
        <v>1.01298654039539-0.0132398993266319i</v>
      </c>
      <c r="AH2214" t="str">
        <f t="shared" si="1152"/>
        <v>0.424295487562237+0.541877044821643i</v>
      </c>
      <c r="AI2214">
        <f t="shared" si="1153"/>
        <v>-3.2453568018078842</v>
      </c>
      <c r="AJ2214">
        <f t="shared" si="1154"/>
        <v>51.938678320271237</v>
      </c>
      <c r="AK2214"/>
      <c r="AL2214"/>
      <c r="AM2214"/>
      <c r="AN2214"/>
    </row>
    <row r="2215" spans="1:40" x14ac:dyDescent="0.25">
      <c r="A2215"/>
      <c r="B2215">
        <f t="shared" si="1155"/>
        <v>281000</v>
      </c>
      <c r="C2215" s="237" t="str">
        <f t="shared" si="1123"/>
        <v>-9.67899115086575E-07+0.00871538260065015i</v>
      </c>
      <c r="D2215" s="208" t="str">
        <f t="shared" si="1124"/>
        <v>-5.95701337756584+0.0668179332716512i</v>
      </c>
      <c r="E2215" t="str">
        <f t="shared" si="1125"/>
        <v>2870</v>
      </c>
      <c r="F2215" t="str">
        <f t="shared" si="1126"/>
        <v>0.777000777000777</v>
      </c>
      <c r="G2215" t="str">
        <f t="shared" si="1121"/>
        <v>0.777000777000777</v>
      </c>
      <c r="H2215" t="str">
        <f t="shared" si="1127"/>
        <v>8.92918482848162+1.3023737352488i</v>
      </c>
      <c r="I2215" t="str">
        <f t="shared" si="1128"/>
        <v>1103.48441957341i</v>
      </c>
      <c r="J2215" t="str">
        <f t="shared" si="1122"/>
        <v>-1040.55293795742+238.658079115196i</v>
      </c>
      <c r="K2215" t="str">
        <f t="shared" si="1129"/>
        <v>0.231072739561589-1.00748073949185i</v>
      </c>
      <c r="L2215" t="str">
        <f t="shared" si="1130"/>
        <v>0.0195618681678824-0.0715479471124037i</v>
      </c>
      <c r="M2215" t="str">
        <f t="shared" si="1131"/>
        <v>0.250634607729471-1.07902868660425i</v>
      </c>
      <c r="N2215" t="str">
        <f t="shared" si="1132"/>
        <v>-1.24620963110053i</v>
      </c>
      <c r="O2215" t="str">
        <f t="shared" si="1133"/>
        <v>0.318917090470453-0.94778261716802i</v>
      </c>
      <c r="P2215" t="str">
        <f t="shared" si="1134"/>
        <v>0.681082909529547+0.94778261716802i</v>
      </c>
      <c r="Q2215" t="str">
        <f t="shared" si="1135"/>
        <v>-0.681082909529547+0.29842701393251i</v>
      </c>
      <c r="R2215" t="str">
        <f t="shared" si="1136"/>
        <v>-0.32739973973014-1.53503711402791i</v>
      </c>
      <c r="S2215" t="str">
        <f t="shared" si="1137"/>
        <v>0.129261298488372i</v>
      </c>
      <c r="T2215" t="str">
        <f t="shared" si="1138"/>
        <v>0.198420890587091-0.0423201154822729i</v>
      </c>
      <c r="U2215" t="str">
        <f t="shared" si="1139"/>
        <v>0.0001-566.387697835928i</v>
      </c>
      <c r="V2215" t="str">
        <f t="shared" si="1140"/>
        <v>0.00002-0.00908469167069906i</v>
      </c>
      <c r="W2215" t="str">
        <f t="shared" si="1141"/>
        <v>0.0000199993584529564-0.00908454595796661i</v>
      </c>
      <c r="X2215" t="str">
        <f t="shared" si="1142"/>
        <v>0.00031306598107748-0.00907378850999537i</v>
      </c>
      <c r="Y2215" t="str">
        <f t="shared" si="1143"/>
        <v>0.009+1.76557507131746i</v>
      </c>
      <c r="Z2215" t="str">
        <f t="shared" si="1144"/>
        <v>-0.0619768878913534-0.00246739735494907i</v>
      </c>
      <c r="AA2215" t="str">
        <f t="shared" si="1145"/>
        <v>0.036221361832631-6.8315706828793i</v>
      </c>
      <c r="AB2215" t="str">
        <f t="shared" si="1146"/>
        <v>1.35086333514847-0.288118313425064i</v>
      </c>
      <c r="AC2215" t="str">
        <f t="shared" si="1147"/>
        <v>1.02768517677938-1.52983271077206i</v>
      </c>
      <c r="AD2215" t="str">
        <f t="shared" si="1148"/>
        <v>0.538501873289442+0.521268068518768i</v>
      </c>
      <c r="AE2215" t="str">
        <f t="shared" si="1149"/>
        <v>-0.0320884947766609-0.0336352707417195i</v>
      </c>
      <c r="AF2215" t="str">
        <f t="shared" si="1150"/>
        <v>-14.8861982060475-1.23555580197715i</v>
      </c>
      <c r="AG2215" t="str">
        <f t="shared" si="1151"/>
        <v>1.01296171743217-0.0132489559067236i</v>
      </c>
      <c r="AH2215" t="str">
        <f t="shared" si="1152"/>
        <v>0.423487482459217+0.538973181769857i</v>
      </c>
      <c r="AI2215">
        <f t="shared" si="1153"/>
        <v>-3.2805580002362773</v>
      </c>
      <c r="AJ2215">
        <f t="shared" si="1154"/>
        <v>51.84221118211547</v>
      </c>
      <c r="AK2215"/>
      <c r="AL2215"/>
      <c r="AM2215"/>
      <c r="AN2215"/>
    </row>
    <row r="2216" spans="1:40" x14ac:dyDescent="0.25">
      <c r="A2216"/>
      <c r="B2216">
        <f t="shared" si="1155"/>
        <v>282000</v>
      </c>
      <c r="C2216" s="237" t="str">
        <f t="shared" si="1123"/>
        <v>-9.61046753596698E-07+0.00868447698934937i</v>
      </c>
      <c r="D2216" s="208" t="str">
        <f t="shared" si="1124"/>
        <v>-5.95701332503107+0.0665809902516785i</v>
      </c>
      <c r="E2216" t="str">
        <f t="shared" si="1125"/>
        <v>2870</v>
      </c>
      <c r="F2216" t="str">
        <f t="shared" si="1126"/>
        <v>0.777000777000777</v>
      </c>
      <c r="G2216" t="str">
        <f t="shared" si="1121"/>
        <v>0.777000777000777</v>
      </c>
      <c r="H2216" t="str">
        <f t="shared" si="1127"/>
        <v>8.93060058380512+1.29797733946669i</v>
      </c>
      <c r="I2216" t="str">
        <f t="shared" si="1128"/>
        <v>1107.4114103904i</v>
      </c>
      <c r="J2216" t="str">
        <f t="shared" si="1122"/>
        <v>-1047.97931685422+239.507396122722i</v>
      </c>
      <c r="K2216" t="str">
        <f t="shared" si="1129"/>
        <v>0.229515068951774-1.00425727581533i</v>
      </c>
      <c r="L2216" t="str">
        <f t="shared" si="1130"/>
        <v>0.0194329465028448-0.0713293543651046i</v>
      </c>
      <c r="M2216" t="str">
        <f t="shared" si="1131"/>
        <v>0.248948015454619-1.07558663018043i</v>
      </c>
      <c r="N2216" t="str">
        <f t="shared" si="1132"/>
        <v>-1.25064454081975i</v>
      </c>
      <c r="O2216" t="str">
        <f t="shared" si="1133"/>
        <v>0.314710637615495-0.949187660355764i</v>
      </c>
      <c r="P2216" t="str">
        <f t="shared" si="1134"/>
        <v>0.685289362384505+0.949187660355764i</v>
      </c>
      <c r="Q2216" t="str">
        <f t="shared" si="1135"/>
        <v>-0.685289362384505+0.301456880463986i</v>
      </c>
      <c r="R2216" t="str">
        <f t="shared" si="1136"/>
        <v>-0.327356096502437-1.52909335169325i</v>
      </c>
      <c r="S2216" t="str">
        <f t="shared" si="1137"/>
        <v>0.129721303109327i</v>
      </c>
      <c r="T2216" t="str">
        <f t="shared" si="1138"/>
        <v>0.198355982157457-0.0424650594190787i</v>
      </c>
      <c r="U2216" t="str">
        <f t="shared" si="1139"/>
        <v>0.0001-564.379230822325i</v>
      </c>
      <c r="V2216" t="str">
        <f t="shared" si="1140"/>
        <v>0.00002-0.00905247645200863i</v>
      </c>
      <c r="W2216" t="str">
        <f t="shared" si="1141"/>
        <v>0.0000199993584529565-0.00905233125599302i</v>
      </c>
      <c r="X2216" t="str">
        <f t="shared" si="1142"/>
        <v>0.000310993316442025-0.00904167866117918i</v>
      </c>
      <c r="Y2216" t="str">
        <f t="shared" si="1143"/>
        <v>0.009+1.77185825662464i</v>
      </c>
      <c r="Z2216" t="str">
        <f t="shared" si="1144"/>
        <v>-0.0615364113237322-0.00244204925553329i</v>
      </c>
      <c r="AA2216" t="str">
        <f t="shared" si="1145"/>
        <v>0.0359543045600241-6.80709801559359i</v>
      </c>
      <c r="AB2216" t="str">
        <f t="shared" si="1146"/>
        <v>1.35042143400855-0.2891051019094i</v>
      </c>
      <c r="AC2216" t="str">
        <f t="shared" si="1147"/>
        <v>1.02522715369311-1.52446738090683i</v>
      </c>
      <c r="AD2216" t="str">
        <f t="shared" si="1148"/>
        <v>0.540791268632493+0.522141405513629i</v>
      </c>
      <c r="AE2216" t="str">
        <f t="shared" si="1149"/>
        <v>-0.0320032589162344-0.0334513472138012i</v>
      </c>
      <c r="AF2216" t="str">
        <f t="shared" si="1150"/>
        <v>-14.8876139088362-1.23139634921501i</v>
      </c>
      <c r="AG2216" t="str">
        <f t="shared" si="1151"/>
        <v>1.01293683562749-0.0132580543043977i</v>
      </c>
      <c r="AH2216" t="str">
        <f t="shared" si="1152"/>
        <v>0.422684608890704+0.536088129724146i</v>
      </c>
      <c r="AI2216">
        <f t="shared" si="1153"/>
        <v>-3.3156491442950515</v>
      </c>
      <c r="AJ2216">
        <f t="shared" si="1154"/>
        <v>51.745596955832994</v>
      </c>
      <c r="AK2216"/>
      <c r="AL2216"/>
      <c r="AM2216"/>
      <c r="AN2216"/>
    </row>
    <row r="2217" spans="1:40" x14ac:dyDescent="0.25">
      <c r="A2217"/>
      <c r="B2217">
        <f t="shared" si="1155"/>
        <v>283000</v>
      </c>
      <c r="C2217" s="237" t="str">
        <f t="shared" si="1123"/>
        <v>-9.54266903565118E-07+0.00865378979225479i</v>
      </c>
      <c r="D2217" s="208" t="str">
        <f t="shared" si="1124"/>
        <v>-5.95701327305222+0.0663457217406201i</v>
      </c>
      <c r="E2217" t="str">
        <f t="shared" si="1125"/>
        <v>2870</v>
      </c>
      <c r="F2217" t="str">
        <f t="shared" si="1126"/>
        <v>0.777000777000777</v>
      </c>
      <c r="G2217" t="str">
        <f t="shared" si="1121"/>
        <v>0.777000777000777</v>
      </c>
      <c r="H2217" t="str">
        <f t="shared" si="1127"/>
        <v>8.93200183436469+1.29360974771367i</v>
      </c>
      <c r="I2217" t="str">
        <f t="shared" si="1128"/>
        <v>1111.33840120739i</v>
      </c>
      <c r="J2217" t="str">
        <f t="shared" si="1122"/>
        <v>-1055.43207720358+240.35671313025i</v>
      </c>
      <c r="K2217" t="str">
        <f t="shared" si="1129"/>
        <v>0.227972835665834-1.00105314455018i</v>
      </c>
      <c r="L2217" t="str">
        <f t="shared" si="1130"/>
        <v>0.0193052640032545-0.0711119700379617i</v>
      </c>
      <c r="M2217" t="str">
        <f t="shared" si="1131"/>
        <v>0.247278099669089-1.07216511458814i</v>
      </c>
      <c r="N2217" t="str">
        <f t="shared" si="1132"/>
        <v>-1.25507945053897i</v>
      </c>
      <c r="O2217" t="str">
        <f t="shared" si="1133"/>
        <v>0.310497994908356-0.950574034548541i</v>
      </c>
      <c r="P2217" t="str">
        <f t="shared" si="1134"/>
        <v>0.689502005091644+0.950574034548541i</v>
      </c>
      <c r="Q2217" t="str">
        <f t="shared" si="1135"/>
        <v>-0.689502005091644+0.304505415990429i</v>
      </c>
      <c r="R2217" t="str">
        <f t="shared" si="1136"/>
        <v>-0.327312278750298-1.52318976361582i</v>
      </c>
      <c r="S2217" t="str">
        <f t="shared" si="1137"/>
        <v>0.130181307730282i</v>
      </c>
      <c r="T2217" t="str">
        <f t="shared" si="1138"/>
        <v>0.198290835348887-0.0426099404838924i</v>
      </c>
      <c r="U2217" t="str">
        <f t="shared" si="1139"/>
        <v>0.0001-562.384957921893i</v>
      </c>
      <c r="V2217" t="str">
        <f t="shared" si="1140"/>
        <v>0.00002-0.00902048890270832i</v>
      </c>
      <c r="W2217" t="str">
        <f t="shared" si="1141"/>
        <v>0.0000199993584529564-0.00902034421975785i</v>
      </c>
      <c r="X2217" t="str">
        <f t="shared" si="1142"/>
        <v>0.000308942554574801-0.00900979503466673i</v>
      </c>
      <c r="Y2217" t="str">
        <f t="shared" si="1143"/>
        <v>0.009+1.77814144193182i</v>
      </c>
      <c r="Z2217" t="str">
        <f t="shared" si="1144"/>
        <v>-0.061100619819163-0.0024170574430359i</v>
      </c>
      <c r="AA2217" t="str">
        <f t="shared" si="1145"/>
        <v>0.0356902236370854-6.78280091976446i</v>
      </c>
      <c r="AB2217" t="str">
        <f t="shared" si="1146"/>
        <v>1.34997790996812-0.290091462356805i</v>
      </c>
      <c r="AC2217" t="str">
        <f t="shared" si="1147"/>
        <v>1.02279402619334-1.51913248607424i</v>
      </c>
      <c r="AD2217" t="str">
        <f t="shared" si="1148"/>
        <v>0.5430848817571+0.52300503377703i</v>
      </c>
      <c r="AE2217" t="str">
        <f t="shared" si="1149"/>
        <v>-0.0319186896801396-0.0332685990879701i</v>
      </c>
      <c r="AF2217" t="str">
        <f t="shared" si="1150"/>
        <v>-14.8890151074169-1.22726402597305i</v>
      </c>
      <c r="AG2217" t="str">
        <f t="shared" si="1151"/>
        <v>1.012911895079-0.0132671930973217i</v>
      </c>
      <c r="AH2217" t="str">
        <f t="shared" si="1152"/>
        <v>0.421886785038945+0.533221685015566i</v>
      </c>
      <c r="AI2217">
        <f t="shared" si="1153"/>
        <v>-3.3506311948038929</v>
      </c>
      <c r="AJ2217">
        <f t="shared" si="1154"/>
        <v>51.648836812487858</v>
      </c>
      <c r="AK2217"/>
      <c r="AL2217"/>
      <c r="AM2217"/>
      <c r="AN2217"/>
    </row>
    <row r="2218" spans="1:40" x14ac:dyDescent="0.25">
      <c r="A2218"/>
      <c r="B2218">
        <f t="shared" si="1155"/>
        <v>284000</v>
      </c>
      <c r="C2218" s="237" t="str">
        <f t="shared" si="1123"/>
        <v>-9.47558545503869E-07+0.00862331870217414i</v>
      </c>
      <c r="D2218" s="208" t="str">
        <f t="shared" si="1124"/>
        <v>-5.95701322162147+0.0661121100500018i</v>
      </c>
      <c r="E2218" t="str">
        <f t="shared" si="1125"/>
        <v>2870</v>
      </c>
      <c r="F2218" t="str">
        <f t="shared" si="1126"/>
        <v>0.777000777000777</v>
      </c>
      <c r="G2218" t="str">
        <f t="shared" si="1121"/>
        <v>0.777000777000777</v>
      </c>
      <c r="H2218" t="str">
        <f t="shared" si="1127"/>
        <v>8.93338877599587+1.28927068620717i</v>
      </c>
      <c r="I2218" t="str">
        <f t="shared" si="1128"/>
        <v>1115.26539202438i</v>
      </c>
      <c r="J2218" t="str">
        <f t="shared" si="1122"/>
        <v>-1062.9112190055+241.206030137777i</v>
      </c>
      <c r="K2218" t="str">
        <f t="shared" si="1129"/>
        <v>0.226445839907431-0.997868185953926i</v>
      </c>
      <c r="L2218" t="str">
        <f t="shared" si="1130"/>
        <v>0.0191788052542207-0.0708957855360264i</v>
      </c>
      <c r="M2218" t="str">
        <f t="shared" si="1131"/>
        <v>0.245624645161652-1.06876397148995i</v>
      </c>
      <c r="N2218" t="str">
        <f t="shared" si="1132"/>
        <v>-1.25951436025819i</v>
      </c>
      <c r="O2218" t="str">
        <f t="shared" si="1133"/>
        <v>0.306279245204944-0.9519417124786i</v>
      </c>
      <c r="P2218" t="str">
        <f t="shared" si="1134"/>
        <v>0.693720754795056+0.9519417124786i</v>
      </c>
      <c r="Q2218" t="str">
        <f t="shared" si="1135"/>
        <v>-0.693720754795056+0.30757264777959i</v>
      </c>
      <c r="R2218" t="str">
        <f t="shared" si="1136"/>
        <v>-0.327268286256292-1.51732592479189i</v>
      </c>
      <c r="S2218" t="str">
        <f t="shared" si="1137"/>
        <v>0.130641312351237i</v>
      </c>
      <c r="T2218" t="str">
        <f t="shared" si="1138"/>
        <v>0.198225450079367-0.0427547584074623i</v>
      </c>
      <c r="U2218" t="str">
        <f t="shared" si="1139"/>
        <v>0.0001-560.404729196815i</v>
      </c>
      <c r="V2218" t="str">
        <f t="shared" si="1140"/>
        <v>0.00002-0.00898872661783963i</v>
      </c>
      <c r="W2218" t="str">
        <f t="shared" si="1141"/>
        <v>0.0000199993584529565-0.00898858244434119i</v>
      </c>
      <c r="X2218" t="str">
        <f t="shared" si="1142"/>
        <v>0.000306913388055414-0.0089781352506099i</v>
      </c>
      <c r="Y2218" t="str">
        <f t="shared" si="1143"/>
        <v>0.009+1.784424627239i</v>
      </c>
      <c r="Z2218" t="str">
        <f t="shared" si="1144"/>
        <v>-0.0606694470874106-0.00239241563470136i</v>
      </c>
      <c r="AA2218" t="str">
        <f t="shared" si="1145"/>
        <v>0.0354290745622981-6.7586775038389i</v>
      </c>
      <c r="AB2218" t="str">
        <f t="shared" si="1146"/>
        <v>1.34953276246882-0.291077392934196i</v>
      </c>
      <c r="AC2218" t="str">
        <f t="shared" si="1147"/>
        <v>1.02038547543214-1.51382777622602i</v>
      </c>
      <c r="AD2218" t="str">
        <f t="shared" si="1148"/>
        <v>0.545382673369707+0.523858933271163i</v>
      </c>
      <c r="AE2218" t="str">
        <f t="shared" si="1149"/>
        <v>-0.0318347769420581-0.0330870138680271i</v>
      </c>
      <c r="AF2218" t="str">
        <f t="shared" si="1150"/>
        <v>-14.8904019976173-1.22315857615717i</v>
      </c>
      <c r="AG2218" t="str">
        <f t="shared" si="1151"/>
        <v>1.012886895887-0.0132763708811749i</v>
      </c>
      <c r="AH2218" t="str">
        <f t="shared" si="1152"/>
        <v>0.421093930514473+0.530373647058857i</v>
      </c>
      <c r="AI2218">
        <f t="shared" si="1153"/>
        <v>-3.3855051016182531</v>
      </c>
      <c r="AJ2218">
        <f t="shared" si="1154"/>
        <v>51.551931908515158</v>
      </c>
      <c r="AK2218"/>
      <c r="AL2218"/>
      <c r="AM2218"/>
      <c r="AN2218"/>
    </row>
    <row r="2219" spans="1:40" x14ac:dyDescent="0.25">
      <c r="A2219"/>
      <c r="B2219">
        <f t="shared" si="1155"/>
        <v>285000</v>
      </c>
      <c r="C2219" s="237" t="str">
        <f t="shared" si="1123"/>
        <v>-9.40920677779303E-07+0.00859306144429682i</v>
      </c>
      <c r="D2219" s="208" t="str">
        <f t="shared" si="1124"/>
        <v>-5.95701317073116+0.065880137739609i</v>
      </c>
      <c r="E2219" t="str">
        <f t="shared" si="1125"/>
        <v>2870</v>
      </c>
      <c r="F2219" t="str">
        <f t="shared" si="1126"/>
        <v>0.777000777000777</v>
      </c>
      <c r="G2219" t="str">
        <f t="shared" si="1121"/>
        <v>0.777000777000777</v>
      </c>
      <c r="H2219" t="str">
        <f t="shared" si="1127"/>
        <v>8.93476160126822+1.28495988450053i</v>
      </c>
      <c r="I2219" t="str">
        <f t="shared" si="1128"/>
        <v>1119.19238284136i</v>
      </c>
      <c r="J2219" t="str">
        <f t="shared" si="1122"/>
        <v>-1070.41674225999+242.055347145305i</v>
      </c>
      <c r="K2219" t="str">
        <f t="shared" si="1129"/>
        <v>0.224933885042504-0.994702241824654i</v>
      </c>
      <c r="L2219" t="str">
        <f t="shared" si="1130"/>
        <v>0.019053555072861-0.070680792322438i</v>
      </c>
      <c r="M2219" t="str">
        <f t="shared" si="1131"/>
        <v>0.243987440115365-1.06538303414709i</v>
      </c>
      <c r="N2219" t="str">
        <f t="shared" si="1132"/>
        <v>-1.26394926997741i</v>
      </c>
      <c r="O2219" t="str">
        <f t="shared" si="1133"/>
        <v>0.302054471481282-0.953290667245916i</v>
      </c>
      <c r="P2219" t="str">
        <f t="shared" si="1134"/>
        <v>0.697945528518718+0.953290667245916i</v>
      </c>
      <c r="Q2219" t="str">
        <f t="shared" si="1135"/>
        <v>-0.697945528518718+0.310658602731494i</v>
      </c>
      <c r="R2219" t="str">
        <f t="shared" si="1136"/>
        <v>-0.327224118802038-1.51150141618066i</v>
      </c>
      <c r="S2219" t="str">
        <f t="shared" si="1137"/>
        <v>0.131101316972192i</v>
      </c>
      <c r="T2219" t="str">
        <f t="shared" si="1138"/>
        <v>0.198159826266618-0.0428995129200122i</v>
      </c>
      <c r="U2219" t="str">
        <f t="shared" si="1139"/>
        <v>0.0001-558.438396813669i</v>
      </c>
      <c r="V2219" t="str">
        <f t="shared" si="1140"/>
        <v>0.00002-0.00895718722619808i</v>
      </c>
      <c r="W2219" t="str">
        <f t="shared" si="1141"/>
        <v>0.0000199993584529565-0.00895704355857658i</v>
      </c>
      <c r="X2219" t="str">
        <f t="shared" si="1142"/>
        <v>0.000304905514836375-0.00894669696239111i</v>
      </c>
      <c r="Y2219" t="str">
        <f t="shared" si="1143"/>
        <v>0.009+1.79070781254618i</v>
      </c>
      <c r="Z2219" t="str">
        <f t="shared" si="1144"/>
        <v>-0.0602428280079832-0.00236811768069977i</v>
      </c>
      <c r="AA2219" t="str">
        <f t="shared" si="1145"/>
        <v>0.0351708136696508-6.73472590346111i</v>
      </c>
      <c r="AB2219" t="str">
        <f t="shared" si="1146"/>
        <v>1.3490859909505-0.292062891804917i</v>
      </c>
      <c r="AC2219" t="str">
        <f t="shared" si="1147"/>
        <v>1.01800118759462-1.50855300368835i</v>
      </c>
      <c r="AD2219" t="str">
        <f t="shared" si="1148"/>
        <v>0.547684604079406+0.524703084104494i</v>
      </c>
      <c r="AE2219" t="str">
        <f t="shared" si="1149"/>
        <v>-0.0317515107555904-0.0329065792453328i</v>
      </c>
      <c r="AF2219" t="str">
        <f t="shared" si="1150"/>
        <v>-14.8917747719994-1.21907974676092i</v>
      </c>
      <c r="AG2219" t="str">
        <f t="shared" si="1151"/>
        <v>1.0128618381544-0.0132855862693353i</v>
      </c>
      <c r="AH2219" t="str">
        <f t="shared" si="1152"/>
        <v>0.42030596632677+0.52754381829454i</v>
      </c>
      <c r="AI2219">
        <f t="shared" si="1153"/>
        <v>-3.4202718037999267</v>
      </c>
      <c r="AJ2219">
        <f t="shared" si="1154"/>
        <v>51.454883385937485</v>
      </c>
      <c r="AK2219"/>
      <c r="AL2219"/>
      <c r="AM2219"/>
      <c r="AN2219"/>
    </row>
    <row r="2220" spans="1:40" x14ac:dyDescent="0.25">
      <c r="A2220"/>
      <c r="B2220">
        <f t="shared" si="1155"/>
        <v>286000</v>
      </c>
      <c r="C2220" s="237" t="str">
        <f t="shared" si="1123"/>
        <v>-9.34352316238213E-07+0.00856301577562789i</v>
      </c>
      <c r="D2220" s="208" t="str">
        <f t="shared" si="1124"/>
        <v>-5.95701312037372+0.0656497876131472i</v>
      </c>
      <c r="E2220" t="str">
        <f t="shared" si="1125"/>
        <v>2870</v>
      </c>
      <c r="F2220" t="str">
        <f t="shared" si="1126"/>
        <v>0.777000777000777</v>
      </c>
      <c r="G2220" t="str">
        <f t="shared" si="1121"/>
        <v>0.777000777000777</v>
      </c>
      <c r="H2220" t="str">
        <f t="shared" si="1127"/>
        <v>8.93612049954981+1.28067707543468i</v>
      </c>
      <c r="I2220" t="str">
        <f t="shared" si="1128"/>
        <v>1123.11937365835i</v>
      </c>
      <c r="J2220" t="str">
        <f t="shared" si="1122"/>
        <v>-1077.94864696705+242.904664152832i</v>
      </c>
      <c r="K2220" t="str">
        <f t="shared" si="1129"/>
        <v>0.223436777540619-0.991555155487037i</v>
      </c>
      <c r="L2220" t="str">
        <f t="shared" si="1130"/>
        <v>0.0189294985042635-0.0704669819184929i</v>
      </c>
      <c r="M2220" t="str">
        <f t="shared" si="1131"/>
        <v>0.242366276044883-1.06202213740553i</v>
      </c>
      <c r="N2220" t="str">
        <f t="shared" si="1132"/>
        <v>-1.26838417969663i</v>
      </c>
      <c r="O2220" t="str">
        <f t="shared" si="1133"/>
        <v>0.297823756831875-0.954620872318717i</v>
      </c>
      <c r="P2220" t="str">
        <f t="shared" si="1134"/>
        <v>0.702176243168125+0.954620872318717i</v>
      </c>
      <c r="Q2220" t="str">
        <f t="shared" si="1135"/>
        <v>-0.702176243168125+0.313763307377913i</v>
      </c>
      <c r="R2220" t="str">
        <f t="shared" si="1136"/>
        <v>-0.327179776168195-1.50571582459999i</v>
      </c>
      <c r="S2220" t="str">
        <f t="shared" si="1137"/>
        <v>0.131561321593147i</v>
      </c>
      <c r="T2220" t="str">
        <f t="shared" si="1138"/>
        <v>0.19809396382809-0.0430442037512378i</v>
      </c>
      <c r="U2220" t="str">
        <f t="shared" si="1139"/>
        <v>0.0001-556.485815006628i</v>
      </c>
      <c r="V2220" t="str">
        <f t="shared" si="1140"/>
        <v>0.00002-0.00892586838974283i</v>
      </c>
      <c r="W2220" t="str">
        <f t="shared" si="1141"/>
        <v>0.0000199993584529564-0.00892572522446069i</v>
      </c>
      <c r="X2220" t="str">
        <f t="shared" si="1142"/>
        <v>0.000302918638130826-0.0089154778560456i</v>
      </c>
      <c r="Y2220" t="str">
        <f t="shared" si="1143"/>
        <v>0.009+1.79699099785336i</v>
      </c>
      <c r="Z2220" t="str">
        <f t="shared" si="1144"/>
        <v>-0.0598206986054172-0.00234415756084987i</v>
      </c>
      <c r="AA2220" t="str">
        <f t="shared" si="1145"/>
        <v>0.034915398109757-6.71094428098329i</v>
      </c>
      <c r="AB2220" t="str">
        <f t="shared" si="1146"/>
        <v>1.34863759485114-0.293047957128716i</v>
      </c>
      <c r="AC2220" t="str">
        <f t="shared" si="1147"/>
        <v>1.01564085380604-1.50330792314111i</v>
      </c>
      <c r="AD2220" t="str">
        <f t="shared" si="1148"/>
        <v>0.549990634398429+0.525537466532221i</v>
      </c>
      <c r="AE2220" t="str">
        <f t="shared" si="1149"/>
        <v>-0.0316688813504692-0.0327272830953002i</v>
      </c>
      <c r="AF2220" t="str">
        <f t="shared" si="1150"/>
        <v>-14.8931336199235-1.21502728782153i</v>
      </c>
      <c r="AG2220" t="str">
        <f t="shared" si="1151"/>
        <v>1.01283672198667-0.0132948378925747i</v>
      </c>
      <c r="AH2220" t="str">
        <f t="shared" si="1152"/>
        <v>0.419522814855641+0.524732004132162i</v>
      </c>
      <c r="AI2220">
        <f t="shared" si="1153"/>
        <v>-3.4549322297858738</v>
      </c>
      <c r="AJ2220">
        <f t="shared" si="1154"/>
        <v>51.357692372569026</v>
      </c>
      <c r="AK2220"/>
      <c r="AL2220"/>
      <c r="AM2220"/>
      <c r="AN2220"/>
    </row>
    <row r="2221" spans="1:40" x14ac:dyDescent="0.25">
      <c r="A2221"/>
      <c r="B2221">
        <f t="shared" si="1155"/>
        <v>287000</v>
      </c>
      <c r="C2221" s="237" t="str">
        <f t="shared" si="1123"/>
        <v>-9.27852493842964E-07+0.00853317948443352i</v>
      </c>
      <c r="D2221" s="208" t="str">
        <f t="shared" si="1124"/>
        <v>-5.95701307054175+0.0654210427139903i</v>
      </c>
      <c r="E2221" t="str">
        <f t="shared" si="1125"/>
        <v>2870</v>
      </c>
      <c r="F2221" t="str">
        <f t="shared" si="1126"/>
        <v>0.777000777000777</v>
      </c>
      <c r="G2221" t="str">
        <f t="shared" si="1121"/>
        <v>0.777000777000777</v>
      </c>
      <c r="H2221" t="str">
        <f t="shared" si="1127"/>
        <v>8.93746565707042+1.27642199509059i</v>
      </c>
      <c r="I2221" t="str">
        <f t="shared" si="1128"/>
        <v>1127.04636447534i</v>
      </c>
      <c r="J2221" t="str">
        <f t="shared" si="1122"/>
        <v>-1085.50693312666+243.75398116036i</v>
      </c>
      <c r="K2221" t="str">
        <f t="shared" si="1129"/>
        <v>0.221954326917548-0.988426771778366i</v>
      </c>
      <c r="L2221" t="str">
        <f t="shared" si="1130"/>
        <v>0.0188066208175281-0.0702543459036912i</v>
      </c>
      <c r="M2221" t="str">
        <f t="shared" si="1131"/>
        <v>0.240760947735076-1.05868111768206i</v>
      </c>
      <c r="N2221" t="str">
        <f t="shared" si="1132"/>
        <v>-1.27281908941584i</v>
      </c>
      <c r="O2221" t="str">
        <f t="shared" si="1133"/>
        <v>0.293587184468088-0.955932301534006i</v>
      </c>
      <c r="P2221" t="str">
        <f t="shared" si="1134"/>
        <v>0.706412815531912+0.955932301534006i</v>
      </c>
      <c r="Q2221" t="str">
        <f t="shared" si="1135"/>
        <v>-0.706412815531912+0.316886787881834i</v>
      </c>
      <c r="R2221" t="str">
        <f t="shared" si="1136"/>
        <v>-0.327135258134466-1.49996874262435i</v>
      </c>
      <c r="S2221" t="str">
        <f t="shared" si="1137"/>
        <v>0.132021326214102i</v>
      </c>
      <c r="T2221" t="str">
        <f t="shared" si="1138"/>
        <v>0.198027862680966-0.0431888306303048i</v>
      </c>
      <c r="U2221" t="str">
        <f t="shared" si="1139"/>
        <v>0.0001-554.546840041448i</v>
      </c>
      <c r="V2221" t="str">
        <f t="shared" si="1140"/>
        <v>0.00002-0.00889476780301898i</v>
      </c>
      <c r="W2221" t="str">
        <f t="shared" si="1141"/>
        <v>0.0000199993584529565-0.00889462513657559i</v>
      </c>
      <c r="X2221" t="str">
        <f t="shared" si="1142"/>
        <v>0.000300952466303015-0.00888447564969601i</v>
      </c>
      <c r="Y2221" t="str">
        <f t="shared" si="1143"/>
        <v>0.009+1.80327418316054i</v>
      </c>
      <c r="Z2221" t="str">
        <f t="shared" si="1144"/>
        <v>-0.0594029960251735-0.00232052938143436i</v>
      </c>
      <c r="AA2221" t="str">
        <f t="shared" si="1145"/>
        <v>0.0346627858314725-6.68733082498699i</v>
      </c>
      <c r="AB2221" t="str">
        <f t="shared" si="1146"/>
        <v>1.34818757360692-0.294032587061736i</v>
      </c>
      <c r="AC2221" t="str">
        <f t="shared" si="1147"/>
        <v>1.01330417004079-1.49809229159722i</v>
      </c>
      <c r="AD2221" t="str">
        <f t="shared" si="1148"/>
        <v>0.552300724742662+0.526362060956814i</v>
      </c>
      <c r="AE2221" t="str">
        <f t="shared" si="1149"/>
        <v>-0.0315868791288662-0.0325491134739726i</v>
      </c>
      <c r="AF2221" t="str">
        <f t="shared" si="1150"/>
        <v>-14.8944787276122-1.2110009523766i</v>
      </c>
      <c r="AG2221" t="str">
        <f t="shared" si="1151"/>
        <v>1.01281154749182-0.0133041243987607i</v>
      </c>
      <c r="AH2221" t="str">
        <f t="shared" si="1152"/>
        <v>0.418744399823295+0.521938012894926i</v>
      </c>
      <c r="AI2221">
        <f t="shared" si="1153"/>
        <v>-3.4894872975525222</v>
      </c>
      <c r="AJ2221">
        <f t="shared" si="1154"/>
        <v>51.260359982220351</v>
      </c>
      <c r="AK2221"/>
      <c r="AL2221"/>
      <c r="AM2221"/>
      <c r="AN2221"/>
    </row>
    <row r="2222" spans="1:40" x14ac:dyDescent="0.25">
      <c r="A2222"/>
      <c r="B2222">
        <f t="shared" si="1155"/>
        <v>288000</v>
      </c>
      <c r="C2222" s="237" t="str">
        <f t="shared" si="1123"/>
        <v>-9.21420260315571E-07+0.0085035503896984i</v>
      </c>
      <c r="D2222" s="208" t="str">
        <f t="shared" si="1124"/>
        <v>-5.95701302122795+0.0651938863210211i</v>
      </c>
      <c r="E2222" t="str">
        <f t="shared" si="1125"/>
        <v>2870</v>
      </c>
      <c r="F2222" t="str">
        <f t="shared" si="1126"/>
        <v>0.777000777000777</v>
      </c>
      <c r="G2222" t="str">
        <f t="shared" si="1121"/>
        <v>0.777000777000777</v>
      </c>
      <c r="H2222" t="str">
        <f t="shared" si="1127"/>
        <v>8.93879725698314+1.27219438274251i</v>
      </c>
      <c r="I2222" t="str">
        <f t="shared" si="1128"/>
        <v>1130.97335529233i</v>
      </c>
      <c r="J2222" t="str">
        <f t="shared" si="1122"/>
        <v>-1093.09160073885+244.603298167887i</v>
      </c>
      <c r="K2222" t="str">
        <f t="shared" si="1129"/>
        <v>0.220486345679025-0.985316937034604i</v>
      </c>
      <c r="L2222" t="str">
        <f t="shared" si="1130"/>
        <v>0.0186849075018836-0.0700428759157618i</v>
      </c>
      <c r="M2222" t="str">
        <f t="shared" si="1131"/>
        <v>0.239171253180909-1.05535981295037i</v>
      </c>
      <c r="N2222" t="str">
        <f t="shared" si="1132"/>
        <v>-1.27725399913506i</v>
      </c>
      <c r="O2222" t="str">
        <f t="shared" si="1133"/>
        <v>0.289344837716466-0.957224929098084i</v>
      </c>
      <c r="P2222" t="str">
        <f t="shared" si="1134"/>
        <v>0.710655162283534+0.957224929098084i</v>
      </c>
      <c r="Q2222" t="str">
        <f t="shared" si="1135"/>
        <v>-0.710655162283534+0.320029070036976i</v>
      </c>
      <c r="R2222" t="str">
        <f t="shared" si="1136"/>
        <v>-0.327090564479596-1.49425976848485i</v>
      </c>
      <c r="S2222" t="str">
        <f t="shared" si="1137"/>
        <v>0.132481330835057i</v>
      </c>
      <c r="T2222" t="str">
        <f t="shared" si="1138"/>
        <v>0.197961522742157-0.0433333932858469i</v>
      </c>
      <c r="U2222" t="str">
        <f t="shared" si="1139"/>
        <v>0.0001-552.621330180192i</v>
      </c>
      <c r="V2222" t="str">
        <f t="shared" si="1140"/>
        <v>0.00002-0.00886388319259183i</v>
      </c>
      <c r="W2222" t="str">
        <f t="shared" si="1141"/>
        <v>0.0000199993584529564-0.00886374102152304i</v>
      </c>
      <c r="X2222" t="str">
        <f t="shared" si="1142"/>
        <v>0.000299006712761423-0.00885368809299891i</v>
      </c>
      <c r="Y2222" t="str">
        <f t="shared" si="1143"/>
        <v>0.009+1.80955736846772i</v>
      </c>
      <c r="Z2222" t="str">
        <f t="shared" si="1144"/>
        <v>-0.0589896585101267-0.00229722737210458i</v>
      </c>
      <c r="AA2222" t="str">
        <f t="shared" si="1145"/>
        <v>0.0344129355639993-6.66388374981501i</v>
      </c>
      <c r="AB2222" t="str">
        <f t="shared" si="1146"/>
        <v>1.34773592665216-0.295016779756496i</v>
      </c>
      <c r="AC2222" t="str">
        <f t="shared" si="1147"/>
        <v>1.01099083703329-1.49290586838187i</v>
      </c>
      <c r="AD2222" t="str">
        <f t="shared" si="1148"/>
        <v>0.554614835432155+0.527176847928507i</v>
      </c>
      <c r="AE2222" t="str">
        <f t="shared" si="1149"/>
        <v>-0.0315054946617917-0.0323720586146776i</v>
      </c>
      <c r="AF2222" t="str">
        <f t="shared" si="1150"/>
        <v>-14.8958102782111-1.20700049642149i</v>
      </c>
      <c r="AG2222" t="str">
        <f t="shared" si="1151"/>
        <v>1.01278631478032-0.0133134444525655i</v>
      </c>
      <c r="AH2222" t="str">
        <f t="shared" si="1152"/>
        <v>0.417970646267099+0.519161655765544i</v>
      </c>
      <c r="AI2222">
        <f t="shared" si="1153"/>
        <v>-3.5239379147770018</v>
      </c>
      <c r="AJ2222">
        <f t="shared" si="1154"/>
        <v>51.162887314898441</v>
      </c>
      <c r="AK2222"/>
      <c r="AL2222"/>
      <c r="AM2222"/>
      <c r="AN2222"/>
    </row>
    <row r="2223" spans="1:40" x14ac:dyDescent="0.25">
      <c r="A2223"/>
      <c r="B2223">
        <f t="shared" si="1155"/>
        <v>289000</v>
      </c>
      <c r="C2223" s="237" t="str">
        <f t="shared" si="1123"/>
        <v>-9.15054681790378E-07+0.00847412634059444i</v>
      </c>
      <c r="D2223" s="208" t="str">
        <f t="shared" si="1124"/>
        <v>-5.95701297242519+0.0649683019445574i</v>
      </c>
      <c r="E2223" t="str">
        <f t="shared" si="1125"/>
        <v>2870</v>
      </c>
      <c r="F2223" t="str">
        <f t="shared" si="1126"/>
        <v>0.777000777000777</v>
      </c>
      <c r="G2223" t="str">
        <f t="shared" si="1121"/>
        <v>0.777000777000777</v>
      </c>
      <c r="H2223" t="str">
        <f t="shared" si="1127"/>
        <v>8.9401154794247+1.2679939808119i</v>
      </c>
      <c r="I2223" t="str">
        <f t="shared" si="1128"/>
        <v>1134.90034610931i</v>
      </c>
      <c r="J2223" t="str">
        <f t="shared" si="1122"/>
        <v>-1100.70264980359+245.452615175415i</v>
      </c>
      <c r="K2223" t="str">
        <f t="shared" si="1129"/>
        <v>0.219032649265758-0.982225499076566i</v>
      </c>
      <c r="L2223" t="str">
        <f t="shared" si="1130"/>
        <v>0.0185643442628809-0.0698325636506673i</v>
      </c>
      <c r="M2223" t="str">
        <f t="shared" si="1131"/>
        <v>0.237596993528639-1.05205806272723i</v>
      </c>
      <c r="N2223" t="str">
        <f t="shared" si="1132"/>
        <v>-1.28168890885428i</v>
      </c>
      <c r="O2223" t="str">
        <f t="shared" si="1133"/>
        <v>0.285096800017158-0.958498729587044i</v>
      </c>
      <c r="P2223" t="str">
        <f t="shared" si="1134"/>
        <v>0.714903199982842+0.958498729587044i</v>
      </c>
      <c r="Q2223" t="str">
        <f t="shared" si="1135"/>
        <v>-0.714903199982842+0.323190179267236i</v>
      </c>
      <c r="R2223" t="str">
        <f t="shared" si="1136"/>
        <v>-0.327045694981365-1.48858850597142i</v>
      </c>
      <c r="S2223" t="str">
        <f t="shared" si="1137"/>
        <v>0.132941335456012i</v>
      </c>
      <c r="T2223" t="str">
        <f t="shared" si="1138"/>
        <v>0.19789494392831-0.0434778914459622i</v>
      </c>
      <c r="U2223" t="str">
        <f t="shared" si="1139"/>
        <v>0.0001-550.709145646697i</v>
      </c>
      <c r="V2223" t="str">
        <f t="shared" si="1140"/>
        <v>0.00002-0.00883321231649289i</v>
      </c>
      <c r="W2223" t="str">
        <f t="shared" si="1141"/>
        <v>0.0000199993584529565-0.00883307063737053i</v>
      </c>
      <c r="X2223" t="str">
        <f t="shared" si="1142"/>
        <v>0.000297081095854454-0.00882311296660217i</v>
      </c>
      <c r="Y2223" t="str">
        <f t="shared" si="1143"/>
        <v>0.009+1.8158405537749i</v>
      </c>
      <c r="Z2223" t="str">
        <f t="shared" si="1144"/>
        <v>-0.0585806253776225-0.0022742458828714i</v>
      </c>
      <c r="AA2223" t="str">
        <f t="shared" si="1145"/>
        <v>0.0341658067994551-6.64060129511306i</v>
      </c>
      <c r="AB2223" t="str">
        <f t="shared" si="1146"/>
        <v>1.3472826534194-0.296000533361868i</v>
      </c>
      <c r="AC2223" t="str">
        <f t="shared" si="1147"/>
        <v>1.00870056019082-1.48774841511207i</v>
      </c>
      <c r="AD2223" t="str">
        <f t="shared" si="1148"/>
        <v>0.556932926691559+0.527981808145795i</v>
      </c>
      <c r="AE2223" t="str">
        <f t="shared" si="1149"/>
        <v>-0.0314247186855745-0.0321961069247524i</v>
      </c>
      <c r="AF2223" t="str">
        <f t="shared" si="1150"/>
        <v>-14.8971284518499-1.20302567886734i</v>
      </c>
      <c r="AG2223" t="str">
        <f t="shared" si="1151"/>
        <v>1.01276102396511-0.0133227967351786i</v>
      </c>
      <c r="AH2223" t="str">
        <f t="shared" si="1152"/>
        <v>0.417201480512896+0.516402746733236i</v>
      </c>
      <c r="AI2223">
        <f t="shared" si="1153"/>
        <v>-3.5582849789966149</v>
      </c>
      <c r="AJ2223">
        <f t="shared" si="1154"/>
        <v>51.065275457005541</v>
      </c>
      <c r="AK2223"/>
      <c r="AL2223"/>
      <c r="AM2223"/>
      <c r="AN2223"/>
    </row>
    <row r="2224" spans="1:40" x14ac:dyDescent="0.25">
      <c r="A2224"/>
      <c r="B2224">
        <f t="shared" si="1155"/>
        <v>290000</v>
      </c>
      <c r="C2224" s="237" t="str">
        <f t="shared" si="1123"/>
        <v>-9.08754840475026E-07+0.00844490521595999i</v>
      </c>
      <c r="D2224" s="208" t="str">
        <f t="shared" si="1124"/>
        <v>-5.9570129241264+0.0647442733223599i</v>
      </c>
      <c r="E2224" t="str">
        <f t="shared" si="1125"/>
        <v>2870</v>
      </c>
      <c r="F2224" t="str">
        <f t="shared" si="1126"/>
        <v>0.777000777000777</v>
      </c>
      <c r="G2224" t="str">
        <f t="shared" si="1121"/>
        <v>0.777000777000777</v>
      </c>
      <c r="H2224" t="str">
        <f t="shared" si="1127"/>
        <v>8.94142050157426+1.26382053482215i</v>
      </c>
      <c r="I2224" t="str">
        <f t="shared" si="1128"/>
        <v>1138.8273369263i</v>
      </c>
      <c r="J2224" t="str">
        <f t="shared" si="1122"/>
        <v>-1108.3400803209+246.301932182942i</v>
      </c>
      <c r="K2224" t="str">
        <f t="shared" si="1129"/>
        <v>0.217593055999508-0.979152307196019i</v>
      </c>
      <c r="L2224" t="str">
        <f t="shared" si="1130"/>
        <v>0.0184449170186595-0.0696234008625889i</v>
      </c>
      <c r="M2224" t="str">
        <f t="shared" si="1131"/>
        <v>0.236037973018168-1.04877570805861i</v>
      </c>
      <c r="N2224" t="str">
        <f t="shared" si="1132"/>
        <v>-1.2861238185735i</v>
      </c>
      <c r="O2224" t="str">
        <f t="shared" si="1133"/>
        <v>0.280843154922236-0.959753677947277i</v>
      </c>
      <c r="P2224" t="str">
        <f t="shared" si="1134"/>
        <v>0.719156845077764+0.959753677947277i</v>
      </c>
      <c r="Q2224" t="str">
        <f t="shared" si="1135"/>
        <v>-0.719156845077764+0.326370140626223i</v>
      </c>
      <c r="R2224" t="str">
        <f t="shared" si="1136"/>
        <v>-0.327000649416587-1.48295456433696i</v>
      </c>
      <c r="S2224" t="str">
        <f t="shared" si="1137"/>
        <v>0.133401340076967i</v>
      </c>
      <c r="T2224" t="str">
        <f t="shared" si="1138"/>
        <v>0.197828126155805-0.0436223248382112i</v>
      </c>
      <c r="U2224" t="str">
        <f t="shared" si="1139"/>
        <v>0.0001-548.810148592743i</v>
      </c>
      <c r="V2224" t="str">
        <f t="shared" si="1140"/>
        <v>0.00002-0.00880275296367738i</v>
      </c>
      <c r="W2224" t="str">
        <f t="shared" si="1141"/>
        <v>0.0000199993584529564-0.00880261177310874i</v>
      </c>
      <c r="X2224" t="str">
        <f t="shared" si="1142"/>
        <v>0.000295175338768653-0.00879274808161416i</v>
      </c>
      <c r="Y2224" t="str">
        <f t="shared" si="1143"/>
        <v>0.009+1.82212373908208i</v>
      </c>
      <c r="Z2224" t="str">
        <f t="shared" si="1144"/>
        <v>-0.0581758369970998-0.00225157938118008i</v>
      </c>
      <c r="AA2224" t="str">
        <f t="shared" si="1145"/>
        <v>0.0339213597759001-6.61748172538129i</v>
      </c>
      <c r="AB2224" t="str">
        <f t="shared" si="1146"/>
        <v>1.34682775333935-0.296983846023065i</v>
      </c>
      <c r="AC2224" t="str">
        <f t="shared" si="1147"/>
        <v>1.00643304950802-1.48261969567589i</v>
      </c>
      <c r="AD2224" t="str">
        <f t="shared" si="1148"/>
        <v>0.559254958650663+0.528776922455955i</v>
      </c>
      <c r="AE2224" t="str">
        <f t="shared" si="1149"/>
        <v>-0.031344542098435-0.0320212469823462i</v>
      </c>
      <c r="AF2224" t="str">
        <f t="shared" si="1150"/>
        <v>-14.8984334257007-1.19907626149979i</v>
      </c>
      <c r="AG2224" t="str">
        <f t="shared" si="1151"/>
        <v>1.01273567516153-0.013332179944028i</v>
      </c>
      <c r="AH2224" t="str">
        <f t="shared" si="1152"/>
        <v>0.416436830149041+0.513661102541998i</v>
      </c>
      <c r="AI2224">
        <f t="shared" si="1153"/>
        <v>-3.592529377763638</v>
      </c>
      <c r="AJ2224">
        <f t="shared" si="1154"/>
        <v>50.967525481533777</v>
      </c>
      <c r="AK2224"/>
      <c r="AL2224"/>
      <c r="AM2224"/>
      <c r="AN2224"/>
    </row>
    <row r="2225" spans="1:40" x14ac:dyDescent="0.25">
      <c r="A2225"/>
      <c r="B2225">
        <f t="shared" si="1155"/>
        <v>291000</v>
      </c>
      <c r="C2225" s="237" t="str">
        <f t="shared" si="1123"/>
        <v>-9.02519834319647E-07+0.00841588492379029i</v>
      </c>
      <c r="D2225" s="208" t="str">
        <f t="shared" si="1124"/>
        <v>-5.95701287632469+0.0645217844157256i</v>
      </c>
      <c r="E2225" t="str">
        <f t="shared" si="1125"/>
        <v>2870</v>
      </c>
      <c r="F2225" t="str">
        <f t="shared" si="1126"/>
        <v>0.777000777000777</v>
      </c>
      <c r="G2225" t="str">
        <f t="shared" si="1121"/>
        <v>0.777000777000777</v>
      </c>
      <c r="H2225" t="str">
        <f t="shared" si="1127"/>
        <v>8.94271249771118+1.25967379335408i</v>
      </c>
      <c r="I2225" t="str">
        <f t="shared" si="1128"/>
        <v>1142.75432774329i</v>
      </c>
      <c r="J2225" t="str">
        <f t="shared" si="1122"/>
        <v>-1116.00389229078+247.151249190469i</v>
      </c>
      <c r="K2225" t="str">
        <f t="shared" si="1129"/>
        <v>0.216167387030348-0.976097212141864i</v>
      </c>
      <c r="L2225" t="str">
        <f t="shared" si="1130"/>
        <v>0.0183266118962852-0.0694153793638928i</v>
      </c>
      <c r="M2225" t="str">
        <f t="shared" si="1131"/>
        <v>0.234493998926633-1.04551259150576i</v>
      </c>
      <c r="N2225" t="str">
        <f t="shared" si="1132"/>
        <v>-1.29055872829272i</v>
      </c>
      <c r="O2225" t="str">
        <f t="shared" si="1133"/>
        <v>0.276583986094057-0.960989749495967i</v>
      </c>
      <c r="P2225" t="str">
        <f t="shared" si="1134"/>
        <v>0.723416013905943+0.960989749495967i</v>
      </c>
      <c r="Q2225" t="str">
        <f t="shared" si="1135"/>
        <v>-0.723416013905943+0.329568978796753i</v>
      </c>
      <c r="R2225" t="str">
        <f t="shared" si="1136"/>
        <v>-0.326955427561115-1.47735755820343i</v>
      </c>
      <c r="S2225" t="str">
        <f t="shared" si="1137"/>
        <v>0.133861344697922i</v>
      </c>
      <c r="T2225" t="str">
        <f t="shared" si="1138"/>
        <v>0.19776106934075-0.0437666931896149i</v>
      </c>
      <c r="U2225" t="str">
        <f t="shared" si="1139"/>
        <v>0.0001-546.924203064932i</v>
      </c>
      <c r="V2225" t="str">
        <f t="shared" si="1140"/>
        <v>0.00002-0.00877250295349292i</v>
      </c>
      <c r="W2225" t="str">
        <f t="shared" si="1141"/>
        <v>0.0000199993584529565-0.00877236224812026i</v>
      </c>
      <c r="X2225" t="str">
        <f t="shared" si="1142"/>
        <v>0.000293289169429341-0.00876259127908326i</v>
      </c>
      <c r="Y2225" t="str">
        <f t="shared" si="1143"/>
        <v>0.009+1.82840692438926i</v>
      </c>
      <c r="Z2225" t="str">
        <f t="shared" si="1144"/>
        <v>-0.0577752347682503-0.00222922244906609i</v>
      </c>
      <c r="AA2225" t="str">
        <f t="shared" si="1145"/>
        <v>0.0336795554608032-6.59452332953542i</v>
      </c>
      <c r="AB2225" t="str">
        <f t="shared" si="1146"/>
        <v>1.34637122584085-0.297966715881627i</v>
      </c>
      <c r="AC2225" t="str">
        <f t="shared" si="1147"/>
        <v>1.00418801948331-1.47751947621177i</v>
      </c>
      <c r="AD2225" t="str">
        <f t="shared" si="1148"/>
        <v>0.561580891344924+0.529562171855509i</v>
      </c>
      <c r="AE2225" t="str">
        <f t="shared" si="1149"/>
        <v>-0.0312649559571398-0.0318474675332892i</v>
      </c>
      <c r="AF2225" t="str">
        <f t="shared" si="1150"/>
        <v>-14.8997253740359-1.19515200893835i</v>
      </c>
      <c r="AG2225" t="str">
        <f t="shared" si="1151"/>
        <v>1.01271026848729-0.0133415927925076i</v>
      </c>
      <c r="AH2225" t="str">
        <f t="shared" si="1152"/>
        <v>0.415676624001044+0.510936542639943i</v>
      </c>
      <c r="AI2225">
        <f t="shared" si="1153"/>
        <v>-3.6266719887979626</v>
      </c>
      <c r="AJ2225">
        <f t="shared" si="1154"/>
        <v>50.869638448253063</v>
      </c>
      <c r="AK2225"/>
      <c r="AL2225"/>
      <c r="AM2225"/>
      <c r="AN2225"/>
    </row>
    <row r="2226" spans="1:40" x14ac:dyDescent="0.25">
      <c r="A2226"/>
      <c r="B2226">
        <f t="shared" si="1155"/>
        <v>292000</v>
      </c>
      <c r="C2226" s="237" t="str">
        <f t="shared" si="1123"/>
        <v>-8.9634877669393E-07+0.00838706340073817i</v>
      </c>
      <c r="D2226" s="208" t="str">
        <f t="shared" si="1124"/>
        <v>-5.95701282901325+0.0643008194056593i</v>
      </c>
      <c r="E2226" t="str">
        <f t="shared" si="1125"/>
        <v>2870</v>
      </c>
      <c r="F2226" t="str">
        <f t="shared" si="1126"/>
        <v>0.777000777000777</v>
      </c>
      <c r="G2226" t="str">
        <f t="shared" si="1121"/>
        <v>0.777000777000777</v>
      </c>
      <c r="H2226" t="str">
        <f t="shared" si="1127"/>
        <v>8.94399163927112+1.25555350800206i</v>
      </c>
      <c r="I2226" t="str">
        <f t="shared" si="1128"/>
        <v>1146.68131856027i</v>
      </c>
      <c r="J2226" t="str">
        <f t="shared" si="1122"/>
        <v>-1123.69408571322+248.000566197997i</v>
      </c>
      <c r="K2226" t="str">
        <f t="shared" si="1129"/>
        <v>0.214755466285007-0.973060066106397i</v>
      </c>
      <c r="L2226" t="str">
        <f t="shared" si="1130"/>
        <v>0.0182094152281599-0.0692084910250789i</v>
      </c>
      <c r="M2226" t="str">
        <f t="shared" si="1131"/>
        <v>0.232964881513167-1.04226855713148i</v>
      </c>
      <c r="N2226" t="str">
        <f t="shared" si="1132"/>
        <v>-1.29499363801194i</v>
      </c>
      <c r="O2226" t="str">
        <f t="shared" si="1133"/>
        <v>0.272319377303625-0.962206919921576i</v>
      </c>
      <c r="P2226" t="str">
        <f t="shared" si="1134"/>
        <v>0.727680622696375+0.962206919921576i</v>
      </c>
      <c r="Q2226" t="str">
        <f t="shared" si="1135"/>
        <v>-0.727680622696375+0.332786718090364i</v>
      </c>
      <c r="R2226" t="str">
        <f t="shared" si="1136"/>
        <v>-0.326910029189831-1.47179710746999i</v>
      </c>
      <c r="S2226" t="str">
        <f t="shared" si="1137"/>
        <v>0.134321349318877i</v>
      </c>
      <c r="T2226" t="str">
        <f t="shared" si="1138"/>
        <v>0.197693773398989-0.0439109962266516i</v>
      </c>
      <c r="U2226" t="str">
        <f t="shared" si="1139"/>
        <v>0.0001-545.051174972244i</v>
      </c>
      <c r="V2226" t="str">
        <f t="shared" si="1140"/>
        <v>0.00002-0.00874246013515903i</v>
      </c>
      <c r="W2226" t="str">
        <f t="shared" si="1141"/>
        <v>0.0000199993584529565-0.0087423199116591i</v>
      </c>
      <c r="X2226" t="str">
        <f t="shared" si="1142"/>
        <v>0.000291422320403631-0.00873264042948822i</v>
      </c>
      <c r="Y2226" t="str">
        <f t="shared" si="1143"/>
        <v>0.009+1.83469010969644i</v>
      </c>
      <c r="Z2226" t="str">
        <f t="shared" si="1144"/>
        <v>-0.0573787610997083-0.00220716978038951i</v>
      </c>
      <c r="AA2226" t="str">
        <f t="shared" si="1145"/>
        <v>0.0334403555349381-6.5717244204771i</v>
      </c>
      <c r="AB2226" t="str">
        <f t="shared" si="1146"/>
        <v>1.34591307035097-0.298949141075399i</v>
      </c>
      <c r="AC2226" t="str">
        <f t="shared" si="1147"/>
        <v>1.00196518903699-1.4724475250882i</v>
      </c>
      <c r="AD2226" t="str">
        <f t="shared" si="1148"/>
        <v>0.563910684715905+0.530337537490746i</v>
      </c>
      <c r="AE2226" t="str">
        <f t="shared" si="1149"/>
        <v>-0.0311859514737311-0.0316747574880328i</v>
      </c>
      <c r="AF2226" t="str">
        <f t="shared" si="1150"/>
        <v>-14.9010044682844-1.1912526885964i</v>
      </c>
      <c r="AG2226" t="str">
        <f t="shared" si="1151"/>
        <v>1.01268480406244-0.0133510340097079i</v>
      </c>
      <c r="AH2226" t="str">
        <f t="shared" si="1152"/>
        <v>0.414920792106716+0.50822888912979i</v>
      </c>
      <c r="AI2226">
        <f t="shared" si="1153"/>
        <v>-3.660713680137305</v>
      </c>
      <c r="AJ2226">
        <f t="shared" si="1154"/>
        <v>50.771615403903624</v>
      </c>
      <c r="AK2226"/>
      <c r="AL2226"/>
      <c r="AM2226"/>
      <c r="AN2226"/>
    </row>
    <row r="2227" spans="1:40" x14ac:dyDescent="0.25">
      <c r="A2227"/>
      <c r="B2227">
        <f t="shared" si="1155"/>
        <v>293000</v>
      </c>
      <c r="C2227" s="237" t="str">
        <f t="shared" si="1123"/>
        <v>-8.90240796071938E-07+0.00835843861162512i</v>
      </c>
      <c r="D2227" s="208" t="str">
        <f t="shared" si="1124"/>
        <v>-5.9570127821854+0.0640813626891259i</v>
      </c>
      <c r="E2227" t="str">
        <f t="shared" si="1125"/>
        <v>2870</v>
      </c>
      <c r="F2227" t="str">
        <f t="shared" si="1126"/>
        <v>0.777000777000777</v>
      </c>
      <c r="G2227" t="str">
        <f t="shared" si="1121"/>
        <v>0.777000777000777</v>
      </c>
      <c r="H2227" t="str">
        <f t="shared" si="1127"/>
        <v>8.94525809490118+1.2514594333309i</v>
      </c>
      <c r="I2227" t="str">
        <f t="shared" si="1128"/>
        <v>1150.60830937726i</v>
      </c>
      <c r="J2227" t="str">
        <f t="shared" si="1122"/>
        <v>-1131.41066058822+248.849883205524i</v>
      </c>
      <c r="K2227" t="str">
        <f t="shared" si="1129"/>
        <v>0.213357120416279-0.970040722711597i</v>
      </c>
      <c r="L2227" t="str">
        <f t="shared" si="1130"/>
        <v>0.0180933135484989-0.069002727774712i</v>
      </c>
      <c r="M2227" t="str">
        <f t="shared" si="1131"/>
        <v>0.231450433964778-1.03904345048631i</v>
      </c>
      <c r="N2227" t="str">
        <f t="shared" si="1132"/>
        <v>-1.29942854773116i</v>
      </c>
      <c r="O2227" t="str">
        <f t="shared" si="1133"/>
        <v>0.268049412428935-0.963405165284317i</v>
      </c>
      <c r="P2227" t="str">
        <f t="shared" si="1134"/>
        <v>0.731950587571065+0.963405165284317i</v>
      </c>
      <c r="Q2227" t="str">
        <f t="shared" si="1135"/>
        <v>-0.731950587571065+0.336023382446843i</v>
      </c>
      <c r="R2227" t="str">
        <f t="shared" si="1136"/>
        <v>-0.326864454076648-1.4662728372229i</v>
      </c>
      <c r="S2227" t="str">
        <f t="shared" si="1137"/>
        <v>0.134781353939832i</v>
      </c>
      <c r="T2227" t="str">
        <f t="shared" si="1138"/>
        <v>0.197626238246101-0.0440552336752547i</v>
      </c>
      <c r="U2227" t="str">
        <f t="shared" si="1139"/>
        <v>0.0001-543.19093205425i</v>
      </c>
      <c r="V2227" t="str">
        <f t="shared" si="1140"/>
        <v>0.00002-0.00871262238725746i</v>
      </c>
      <c r="W2227" t="str">
        <f t="shared" si="1141"/>
        <v>0.0000199993584529564-0.00871248264234104i</v>
      </c>
      <c r="X2227" t="str">
        <f t="shared" si="1142"/>
        <v>0.000289574528805757-0.00870289343223896i</v>
      </c>
      <c r="Y2227" t="str">
        <f t="shared" si="1143"/>
        <v>0.009+1.84097329500362i</v>
      </c>
      <c r="Z2227" t="str">
        <f t="shared" si="1144"/>
        <v>-0.0569863593882524-0.00218541617814568i</v>
      </c>
      <c r="AA2227" t="str">
        <f t="shared" si="1145"/>
        <v>0.0332037223766929-6.54908333467334i</v>
      </c>
      <c r="AB2227" t="str">
        <f t="shared" si="1146"/>
        <v>1.34545328629496-0.299931119738517i</v>
      </c>
      <c r="AC2227" t="str">
        <f t="shared" si="1147"/>
        <v>0.999764281430974-1.46740361288308i</v>
      </c>
      <c r="AD2227" t="str">
        <f t="shared" si="1148"/>
        <v>0.566244298611817+0.531103000658229i</v>
      </c>
      <c r="AE2227" t="str">
        <f t="shared" si="1149"/>
        <v>-0.0311075200123417-0.0315031059186581i</v>
      </c>
      <c r="AF2227" t="str">
        <f t="shared" si="1150"/>
        <v>-14.9022708770866-1.18737807064177i</v>
      </c>
      <c r="AG2227" t="str">
        <f t="shared" si="1151"/>
        <v>1.01265928200932-0.0133605023401547i</v>
      </c>
      <c r="AH2227" t="str">
        <f t="shared" si="1152"/>
        <v>0.414169265691995+0.505537966720463i</v>
      </c>
      <c r="AI2227">
        <f t="shared" si="1153"/>
        <v>-3.6946553102835624</v>
      </c>
      <c r="AJ2227">
        <f t="shared" si="1154"/>
        <v>50.673457382380121</v>
      </c>
      <c r="AK2227"/>
      <c r="AL2227"/>
      <c r="AM2227"/>
      <c r="AN2227"/>
    </row>
    <row r="2228" spans="1:40" x14ac:dyDescent="0.25">
      <c r="A2228"/>
      <c r="B2228">
        <f t="shared" si="1155"/>
        <v>294000</v>
      </c>
      <c r="C2228" s="237" t="str">
        <f t="shared" si="1123"/>
        <v>-8.84195035724326E-07+0.00833000854896202i</v>
      </c>
      <c r="D2228" s="208" t="str">
        <f t="shared" si="1124"/>
        <v>-5.95701273583457+0.0638633988753755i</v>
      </c>
      <c r="E2228" t="str">
        <f t="shared" si="1125"/>
        <v>2870</v>
      </c>
      <c r="F2228" t="str">
        <f t="shared" si="1126"/>
        <v>0.777000777000777</v>
      </c>
      <c r="G2228" t="str">
        <f t="shared" si="1121"/>
        <v>0.777000777000777</v>
      </c>
      <c r="H2228" t="str">
        <f t="shared" si="1127"/>
        <v>8.94651203051369+1.24739132683342i</v>
      </c>
      <c r="I2228" t="str">
        <f t="shared" si="1128"/>
        <v>1154.53530019425i</v>
      </c>
      <c r="J2228" t="str">
        <f t="shared" si="1122"/>
        <v>-1139.15361691579+249.699200213052i</v>
      </c>
      <c r="K2228" t="str">
        <f t="shared" si="1129"/>
        <v>0.211972178753486-0.967039036995412i</v>
      </c>
      <c r="L2228" t="str">
        <f t="shared" si="1130"/>
        <v>0.017978293589877-0.0687980815993374i</v>
      </c>
      <c r="M2228" t="str">
        <f t="shared" si="1131"/>
        <v>0.229950472343363-1.03583711859475i</v>
      </c>
      <c r="N2228" t="str">
        <f t="shared" si="1132"/>
        <v>-1.30386345745038i</v>
      </c>
      <c r="O2228" t="str">
        <f t="shared" si="1133"/>
        <v>0.263774175453332-0.964584462016632i</v>
      </c>
      <c r="P2228" t="str">
        <f t="shared" si="1134"/>
        <v>0.736225824546668+0.964584462016632i</v>
      </c>
      <c r="Q2228" t="str">
        <f t="shared" si="1135"/>
        <v>-0.736225824546668+0.339278995433748i</v>
      </c>
      <c r="R2228" t="str">
        <f t="shared" si="1136"/>
        <v>-0.326818701994501-1.46078437764732i</v>
      </c>
      <c r="S2228" t="str">
        <f t="shared" si="1137"/>
        <v>0.135241358560787i</v>
      </c>
      <c r="T2228" t="str">
        <f t="shared" si="1138"/>
        <v>0.197558463797397-0.0441994052608093i</v>
      </c>
      <c r="U2228" t="str">
        <f t="shared" si="1139"/>
        <v>0.0001-541.343343849984i</v>
      </c>
      <c r="V2228" t="str">
        <f t="shared" si="1140"/>
        <v>0.00002-0.00868298761723277i</v>
      </c>
      <c r="W2228" t="str">
        <f t="shared" si="1141"/>
        <v>0.0000199993584529565-0.00868284834764422i</v>
      </c>
      <c r="X2228" t="str">
        <f t="shared" si="1142"/>
        <v>0.000287745536204636-0.00867334821518727i</v>
      </c>
      <c r="Y2228" t="str">
        <f t="shared" si="1143"/>
        <v>0.009+1.8472564803108i</v>
      </c>
      <c r="Z2228" t="str">
        <f t="shared" si="1144"/>
        <v>-0.0565979739985078-0.00216395655184962i</v>
      </c>
      <c r="AA2228" t="str">
        <f t="shared" si="1145"/>
        <v>0.0329696190467861-6.52659843174492i</v>
      </c>
      <c r="AB2228" t="str">
        <f t="shared" si="1146"/>
        <v>1.34499187309627-0.300912650001382i</v>
      </c>
      <c r="AC2228" t="str">
        <f t="shared" si="1147"/>
        <v>0.99758502419033-1.46238751236331i</v>
      </c>
      <c r="AD2228" t="str">
        <f t="shared" si="1148"/>
        <v>0.568581692788022+0.531858542805255i</v>
      </c>
      <c r="AE2228" t="str">
        <f t="shared" si="1149"/>
        <v>-0.0310296530860834-0.0313325020559464i</v>
      </c>
      <c r="AF2228" t="str">
        <f t="shared" si="1150"/>
        <v>-14.9035247663483-1.18352792795804i</v>
      </c>
      <c r="AG2228" t="str">
        <f t="shared" si="1151"/>
        <v>1.01263370245255-0.0133699965435525i</v>
      </c>
      <c r="AH2228" t="str">
        <f t="shared" si="1152"/>
        <v>0.413421977147295+0.5028636026797i</v>
      </c>
      <c r="AI2228">
        <f t="shared" si="1153"/>
        <v>-3.7284977283472633</v>
      </c>
      <c r="AJ2228">
        <f t="shared" si="1154"/>
        <v>50.575165404912667</v>
      </c>
      <c r="AK2228"/>
      <c r="AL2228"/>
      <c r="AM2228"/>
      <c r="AN2228"/>
    </row>
    <row r="2229" spans="1:40" x14ac:dyDescent="0.25">
      <c r="A2229"/>
      <c r="B2229">
        <f t="shared" si="1155"/>
        <v>295000</v>
      </c>
      <c r="C2229" s="237" t="str">
        <f t="shared" si="1123"/>
        <v>-8.7821065341793E-07+0.00830177123247993i</v>
      </c>
      <c r="D2229" s="208" t="str">
        <f t="shared" si="1124"/>
        <v>-5.9570126899543+0.0636469127823462i</v>
      </c>
      <c r="E2229" t="str">
        <f t="shared" si="1125"/>
        <v>2870</v>
      </c>
      <c r="F2229" t="str">
        <f t="shared" si="1126"/>
        <v>0.777000777000777</v>
      </c>
      <c r="G2229" t="str">
        <f t="shared" si="1121"/>
        <v>0.777000777000777</v>
      </c>
      <c r="H2229" t="str">
        <f t="shared" si="1127"/>
        <v>8.9477536093388+1.24334894888874i</v>
      </c>
      <c r="I2229" t="str">
        <f t="shared" si="1128"/>
        <v>1158.46229101124i</v>
      </c>
      <c r="J2229" t="str">
        <f t="shared" si="1122"/>
        <v>-1146.92295469592+250.548517220579i</v>
      </c>
      <c r="K2229" t="str">
        <f t="shared" si="1129"/>
        <v>0.210600473253976-0.96405486539822i</v>
      </c>
      <c r="L2229" t="str">
        <f t="shared" si="1130"/>
        <v>0.0178643422798401-0.0685945445433801i</v>
      </c>
      <c r="M2229" t="str">
        <f t="shared" si="1131"/>
        <v>0.228464815533816-1.0326494099416i</v>
      </c>
      <c r="N2229" t="str">
        <f t="shared" si="1132"/>
        <v>-1.3082983671696i</v>
      </c>
      <c r="O2229" t="str">
        <f t="shared" si="1133"/>
        <v>0.259493750463852-0.965744786923649i</v>
      </c>
      <c r="P2229" t="str">
        <f t="shared" si="1134"/>
        <v>0.740506249536148+0.965744786923649i</v>
      </c>
      <c r="Q2229" t="str">
        <f t="shared" si="1135"/>
        <v>-0.740506249536148+0.342553580245951i</v>
      </c>
      <c r="R2229" t="str">
        <f t="shared" si="1136"/>
        <v>-0.326772772715355-1.45533136394088i</v>
      </c>
      <c r="S2229" t="str">
        <f t="shared" si="1137"/>
        <v>0.135701363181742i</v>
      </c>
      <c r="T2229" t="str">
        <f t="shared" si="1138"/>
        <v>0.197490449967921-0.0443435107081512i</v>
      </c>
      <c r="U2229" t="str">
        <f t="shared" si="1139"/>
        <v>0.0001-539.508281667441i</v>
      </c>
      <c r="V2229" t="str">
        <f t="shared" si="1140"/>
        <v>0.00002-0.00865355376090324i</v>
      </c>
      <c r="W2229" t="str">
        <f t="shared" si="1141"/>
        <v>0.0000199993584529564-0.00865341496342001i</v>
      </c>
      <c r="X2229" t="str">
        <f t="shared" si="1142"/>
        <v>0.000285935088533623-0.00864400273414772i</v>
      </c>
      <c r="Y2229" t="str">
        <f t="shared" si="1143"/>
        <v>0.009+1.85353966561798i</v>
      </c>
      <c r="Z2229" t="str">
        <f t="shared" si="1144"/>
        <v>-0.0562135502431325-0.00214278591499196i</v>
      </c>
      <c r="AA2229" t="str">
        <f t="shared" si="1145"/>
        <v>0.0327380092733704-6.50426809406325i</v>
      </c>
      <c r="AB2229" t="str">
        <f t="shared" si="1146"/>
        <v>1.34452883017649-0.301893729990658i</v>
      </c>
      <c r="AC2229" t="str">
        <f t="shared" si="1147"/>
        <v>0.995427149026248-1.45739899846435i</v>
      </c>
      <c r="AD2229" t="str">
        <f t="shared" si="1148"/>
        <v>0.570922826907551+0.532604145530355i</v>
      </c>
      <c r="AE2229" t="str">
        <f t="shared" si="1149"/>
        <v>-0.0309523423540101-0.0311629352865162i</v>
      </c>
      <c r="AF2229" t="str">
        <f t="shared" si="1150"/>
        <v>-14.9047662992931-1.17970203610639i</v>
      </c>
      <c r="AG2229" t="str">
        <f t="shared" si="1151"/>
        <v>1.01260806551897-0.0133795153945338i</v>
      </c>
      <c r="AH2229" t="str">
        <f t="shared" si="1152"/>
        <v>0.412678860004409+0.500205626787736i</v>
      </c>
      <c r="AI2229">
        <f t="shared" si="1153"/>
        <v>-3.7622417741888929</v>
      </c>
      <c r="AJ2229">
        <f t="shared" si="1154"/>
        <v>50.476740480246917</v>
      </c>
      <c r="AK2229"/>
      <c r="AL2229"/>
      <c r="AM2229"/>
      <c r="AN2229"/>
    </row>
    <row r="2230" spans="1:40" x14ac:dyDescent="0.25">
      <c r="A2230"/>
      <c r="B2230">
        <f t="shared" si="1155"/>
        <v>296000</v>
      </c>
      <c r="C2230" s="237" t="str">
        <f t="shared" si="1123"/>
        <v>-8.7228682112245E-07+0.00827372470867043i</v>
      </c>
      <c r="D2230" s="208" t="str">
        <f t="shared" si="1124"/>
        <v>-5.95701264453825+0.06343188943314i</v>
      </c>
      <c r="E2230" t="str">
        <f t="shared" si="1125"/>
        <v>2870</v>
      </c>
      <c r="F2230" t="str">
        <f t="shared" si="1126"/>
        <v>0.777000777000777</v>
      </c>
      <c r="G2230" t="str">
        <f t="shared" si="1121"/>
        <v>0.777000777000777</v>
      </c>
      <c r="H2230" t="str">
        <f t="shared" si="1127"/>
        <v>8.94898299197595+1.23933206272116i</v>
      </c>
      <c r="I2230" t="str">
        <f t="shared" si="1128"/>
        <v>1162.38928182822i</v>
      </c>
      <c r="J2230" t="str">
        <f t="shared" si="1122"/>
        <v>-1154.71867392861+251.397834228107i</v>
      </c>
      <c r="K2230" t="str">
        <f t="shared" si="1129"/>
        <v>0.209241838455604-0.961088065749239i</v>
      </c>
      <c r="L2230" t="str">
        <f t="shared" si="1130"/>
        <v>0.0177514467375821-0.0683921087090298i</v>
      </c>
      <c r="M2230" t="str">
        <f t="shared" si="1131"/>
        <v>0.226993285193186-1.02948017445827i</v>
      </c>
      <c r="N2230" t="str">
        <f t="shared" si="1132"/>
        <v>-1.31273327688881i</v>
      </c>
      <c r="O2230" t="str">
        <f t="shared" si="1133"/>
        <v>0.255208221649581-0.966886117183641i</v>
      </c>
      <c r="P2230" t="str">
        <f t="shared" si="1134"/>
        <v>0.744791778350419+0.966886117183641i</v>
      </c>
      <c r="Q2230" t="str">
        <f t="shared" si="1135"/>
        <v>-0.744791778350419+0.345847159705169i</v>
      </c>
      <c r="R2230" t="str">
        <f t="shared" si="1136"/>
        <v>-0.326726666010196-1.44991343622906i</v>
      </c>
      <c r="S2230" t="str">
        <f t="shared" si="1137"/>
        <v>0.136161367802697i</v>
      </c>
      <c r="T2230" t="str">
        <f t="shared" si="1138"/>
        <v>0.197422196672457-0.0444875497415632i</v>
      </c>
      <c r="U2230" t="str">
        <f t="shared" si="1139"/>
        <v>0.0001-537.6856185537i</v>
      </c>
      <c r="V2230" t="str">
        <f t="shared" si="1140"/>
        <v>0.00002-0.00862431878198126i</v>
      </c>
      <c r="W2230" t="str">
        <f t="shared" si="1141"/>
        <v>0.0000199993584529564-0.00862418045341347i</v>
      </c>
      <c r="X2230" t="str">
        <f t="shared" si="1142"/>
        <v>0.000284142936002373-0.00861485497242766i</v>
      </c>
      <c r="Y2230" t="str">
        <f t="shared" si="1143"/>
        <v>0.009+1.85982285092516i</v>
      </c>
      <c r="Z2230" t="str">
        <f t="shared" si="1144"/>
        <v>-0.0558330343634749-0.00212189938256404i</v>
      </c>
      <c r="AA2230" t="str">
        <f t="shared" si="1145"/>
        <v>0.032508857437519-6.48209072635578i</v>
      </c>
      <c r="AB2230" t="str">
        <f t="shared" si="1146"/>
        <v>1.34406415695548-0.302874357829243i</v>
      </c>
      <c r="AC2230" t="str">
        <f t="shared" si="1147"/>
        <v>0.993290391760749-1.45243784827007i</v>
      </c>
      <c r="AD2230" t="str">
        <f t="shared" si="1148"/>
        <v>0.573267660541583+0.533339790583813i</v>
      </c>
      <c r="AE2230" t="str">
        <f t="shared" si="1149"/>
        <v>-0.0308755796181505-0.0309943951500217i</v>
      </c>
      <c r="AF2230" t="str">
        <f t="shared" si="1150"/>
        <v>-14.9059956365142-1.17590017328802i</v>
      </c>
      <c r="AG2230" t="str">
        <f t="shared" si="1151"/>
        <v>1.01258237133763-0.0133890576824123i</v>
      </c>
      <c r="AH2230" t="str">
        <f t="shared" si="1152"/>
        <v>0.411939848913915+0.49756387129198i</v>
      </c>
      <c r="AI2230">
        <f t="shared" si="1153"/>
        <v>-3.7958882785579733</v>
      </c>
      <c r="AJ2230">
        <f t="shared" si="1154"/>
        <v>50.378183604822617</v>
      </c>
      <c r="AK2230"/>
      <c r="AL2230"/>
      <c r="AM2230"/>
      <c r="AN2230"/>
    </row>
    <row r="2231" spans="1:40" x14ac:dyDescent="0.25">
      <c r="A2231"/>
      <c r="B2231">
        <f t="shared" si="1155"/>
        <v>297000</v>
      </c>
      <c r="C2231" s="237" t="str">
        <f t="shared" si="1123"/>
        <v>-8.66422724723959E-07+0.00824586705033485i</v>
      </c>
      <c r="D2231" s="208" t="str">
        <f t="shared" si="1124"/>
        <v>-5.95701259958018+0.0632183140525672i</v>
      </c>
      <c r="E2231" t="str">
        <f t="shared" si="1125"/>
        <v>2870</v>
      </c>
      <c r="F2231" t="str">
        <f t="shared" si="1126"/>
        <v>0.777000777000777</v>
      </c>
      <c r="G2231" t="str">
        <f t="shared" si="1121"/>
        <v>0.777000777000777</v>
      </c>
      <c r="H2231" t="str">
        <f t="shared" si="1127"/>
        <v>8.95020033644412+1.23534043435979i</v>
      </c>
      <c r="I2231" t="str">
        <f t="shared" si="1128"/>
        <v>1166.31627264521i</v>
      </c>
      <c r="J2231" t="str">
        <f t="shared" si="1122"/>
        <v>-1162.54077461387+252.247151235634i</v>
      </c>
      <c r="K2231" t="str">
        <f t="shared" si="1129"/>
        <v>0.207896111430206-0.958138497253088i</v>
      </c>
      <c r="L2231" t="str">
        <f t="shared" si="1130"/>
        <v>0.0176395942706848-0.0681907662561122i</v>
      </c>
      <c r="M2231" t="str">
        <f t="shared" si="1131"/>
        <v>0.225535705700891-1.0263292635092i</v>
      </c>
      <c r="N2231" t="str">
        <f t="shared" si="1132"/>
        <v>-1.31716818660803i</v>
      </c>
      <c r="O2231" t="str">
        <f t="shared" si="1133"/>
        <v>0.250917673299961-0.968008430348483i</v>
      </c>
      <c r="P2231" t="str">
        <f t="shared" si="1134"/>
        <v>0.749082326700039+0.968008430348483i</v>
      </c>
      <c r="Q2231" t="str">
        <f t="shared" si="1135"/>
        <v>-0.749082326700039+0.349159756259547i</v>
      </c>
      <c r="R2231" t="str">
        <f t="shared" si="1136"/>
        <v>-0.326680381649034-1.44453023948213i</v>
      </c>
      <c r="S2231" t="str">
        <f t="shared" si="1137"/>
        <v>0.136621372423653i</v>
      </c>
      <c r="T2231" t="str">
        <f t="shared" si="1138"/>
        <v>0.197353703825517-0.0446315220847738i</v>
      </c>
      <c r="U2231" t="str">
        <f t="shared" si="1139"/>
        <v>0.0001-535.87522926564i</v>
      </c>
      <c r="V2231" t="str">
        <f t="shared" si="1140"/>
        <v>0.00002-0.00859528067160421i</v>
      </c>
      <c r="W2231" t="str">
        <f t="shared" si="1141"/>
        <v>0.0000199993584529565-0.00859514280879418i</v>
      </c>
      <c r="X2231" t="str">
        <f t="shared" si="1142"/>
        <v>0.00028236883301081-0.0085859029403674i</v>
      </c>
      <c r="Y2231" t="str">
        <f t="shared" si="1143"/>
        <v>0.009+1.86610603623234i</v>
      </c>
      <c r="Z2231" t="str">
        <f t="shared" si="1144"/>
        <v>-0.0554563735106939-0.00210129216865057i</v>
      </c>
      <c r="AA2231" t="str">
        <f t="shared" si="1145"/>
        <v>0.0322821285590797-6.46006475531959i</v>
      </c>
      <c r="AB2231" t="str">
        <f t="shared" si="1146"/>
        <v>1.34359785285122-0.303854531636261i</v>
      </c>
      <c r="AC2231" t="str">
        <f t="shared" si="1147"/>
        <v>0.991174492252825-1.44750384099233i</v>
      </c>
      <c r="AD2231" t="str">
        <f t="shared" si="1148"/>
        <v>0.57561615317+0.534065459868108i</v>
      </c>
      <c r="AE2231" t="str">
        <f t="shared" si="1149"/>
        <v>-0.0307993568206167-0.0308268713364112i</v>
      </c>
      <c r="AF2231" t="str">
        <f t="shared" si="1150"/>
        <v>-14.9072129360243-1.17212212030722i</v>
      </c>
      <c r="AG2231" t="str">
        <f t="shared" si="1151"/>
        <v>1.01255662003973-0.0133986222109433i</v>
      </c>
      <c r="AH2231" t="str">
        <f t="shared" si="1152"/>
        <v>0.411204879623178+0.494938170862672i</v>
      </c>
      <c r="AI2231">
        <f t="shared" si="1153"/>
        <v>-3.8294380632289684</v>
      </c>
      <c r="AJ2231">
        <f t="shared" si="1154"/>
        <v>50.279495762944251</v>
      </c>
      <c r="AK2231"/>
      <c r="AL2231"/>
      <c r="AM2231"/>
      <c r="AN2231"/>
    </row>
    <row r="2232" spans="1:40" x14ac:dyDescent="0.25">
      <c r="A2232"/>
      <c r="B2232">
        <f t="shared" si="1155"/>
        <v>298000</v>
      </c>
      <c r="C2232" s="237" t="str">
        <f t="shared" si="1123"/>
        <v>-8.60617563745199E-07+0.00821819635614296i</v>
      </c>
      <c r="D2232" s="208" t="str">
        <f t="shared" si="1124"/>
        <v>-5.95701255507395+0.0630061720637627i</v>
      </c>
      <c r="E2232" t="str">
        <f t="shared" si="1125"/>
        <v>2870</v>
      </c>
      <c r="F2232" t="str">
        <f t="shared" si="1126"/>
        <v>0.777000777000777</v>
      </c>
      <c r="G2232" t="str">
        <f t="shared" si="1121"/>
        <v>0.777000777000777</v>
      </c>
      <c r="H2232" t="str">
        <f t="shared" si="1127"/>
        <v>8.9514057982311+1.23137383259873i</v>
      </c>
      <c r="I2232" t="str">
        <f t="shared" si="1128"/>
        <v>1170.2432634622i</v>
      </c>
      <c r="J2232" t="str">
        <f t="shared" si="1122"/>
        <v>-1170.38925675169+253.096468243161i</v>
      </c>
      <c r="K2232" t="str">
        <f t="shared" si="1129"/>
        <v>0.206563131738026-0.955206020476353i</v>
      </c>
      <c r="L2232" t="str">
        <f t="shared" si="1130"/>
        <v>0.0175287723719204-0.0679905094019454i</v>
      </c>
      <c r="M2232" t="str">
        <f t="shared" si="1131"/>
        <v>0.224091904109946-1.0231965298783i</v>
      </c>
      <c r="N2232" t="str">
        <f t="shared" si="1132"/>
        <v>-1.32160309632725i</v>
      </c>
      <c r="O2232" t="str">
        <f t="shared" si="1133"/>
        <v>0.246622189803187-0.969111704344077i</v>
      </c>
      <c r="P2232" t="str">
        <f t="shared" si="1134"/>
        <v>0.753377810196813+0.969111704344077i</v>
      </c>
      <c r="Q2232" t="str">
        <f t="shared" si="1135"/>
        <v>-0.753377810196813+0.352491391983173i</v>
      </c>
      <c r="R2232" t="str">
        <f t="shared" si="1136"/>
        <v>-0.326633919400894-1.43918142343397i</v>
      </c>
      <c r="S2232" t="str">
        <f t="shared" si="1137"/>
        <v>0.137081377044607i</v>
      </c>
      <c r="T2232" t="str">
        <f t="shared" si="1138"/>
        <v>0.197284971341346-0.0447754274609517i</v>
      </c>
      <c r="U2232" t="str">
        <f t="shared" si="1139"/>
        <v>0.0001-534.076990241259i</v>
      </c>
      <c r="V2232" t="str">
        <f t="shared" si="1140"/>
        <v>0.00002-0.00856643744787399i</v>
      </c>
      <c r="W2232" t="str">
        <f t="shared" si="1141"/>
        <v>0.0000199993584529565-0.00856630004769585i</v>
      </c>
      <c r="X2232" t="str">
        <f t="shared" si="1142"/>
        <v>0.000280612538065073-0.00855714467488911i</v>
      </c>
      <c r="Y2232" t="str">
        <f t="shared" si="1143"/>
        <v>0.009+1.87238922153952i</v>
      </c>
      <c r="Z2232" t="str">
        <f t="shared" si="1144"/>
        <v>-0.055083515727323-0.00208095958408718i</v>
      </c>
      <c r="AA2232" t="str">
        <f t="shared" si="1145"/>
        <v>0.0320577882828871-6.43818862924294i</v>
      </c>
      <c r="AB2232" t="str">
        <f t="shared" si="1146"/>
        <v>1.34312991727989-0.304834249527025i</v>
      </c>
      <c r="AC2232" t="str">
        <f t="shared" si="1147"/>
        <v>0.989079194326177-1.44259675795095i</v>
      </c>
      <c r="AD2232" t="str">
        <f t="shared" si="1148"/>
        <v>0.577968264181864+0.53478113543842i</v>
      </c>
      <c r="AE2232" t="str">
        <f t="shared" si="1149"/>
        <v>-0.0307236660407757-0.0306603536832454i</v>
      </c>
      <c r="AF2232" t="str">
        <f t="shared" si="1150"/>
        <v>-14.9084183533051-1.16836766053497i</v>
      </c>
      <c r="AG2232" t="str">
        <f t="shared" si="1151"/>
        <v>1.01253081175861-0.013408207798087i</v>
      </c>
      <c r="AH2232" t="str">
        <f t="shared" si="1152"/>
        <v>0.410473888954776+0.492328362549502i</v>
      </c>
      <c r="AI2232">
        <f t="shared" si="1153"/>
        <v>-3.8628919411353104</v>
      </c>
      <c r="AJ2232">
        <f t="shared" si="1154"/>
        <v>50.180677926954701</v>
      </c>
      <c r="AK2232"/>
      <c r="AL2232"/>
      <c r="AM2232"/>
      <c r="AN2232"/>
    </row>
    <row r="2233" spans="1:40" x14ac:dyDescent="0.25">
      <c r="A2233"/>
      <c r="B2233">
        <f t="shared" si="1155"/>
        <v>299000</v>
      </c>
      <c r="C2233" s="237" t="str">
        <f t="shared" si="1123"/>
        <v>-8.54870551072423E-07+0.00819071075020051i</v>
      </c>
      <c r="D2233" s="208" t="str">
        <f t="shared" si="1124"/>
        <v>-5.95701251101352+0.0627954490848706i</v>
      </c>
      <c r="E2233" t="str">
        <f t="shared" si="1125"/>
        <v>2870</v>
      </c>
      <c r="F2233" t="str">
        <f t="shared" si="1126"/>
        <v>0.777000777000777</v>
      </c>
      <c r="G2233" t="str">
        <f t="shared" si="1121"/>
        <v>0.777000777000777</v>
      </c>
      <c r="H2233" t="str">
        <f t="shared" si="1127"/>
        <v>8.9525995303415+1.22743202895804i</v>
      </c>
      <c r="I2233" t="str">
        <f t="shared" si="1128"/>
        <v>1174.17025427919i</v>
      </c>
      <c r="J2233" t="str">
        <f t="shared" si="1122"/>
        <v>-1178.26412034208+253.945785250688i</v>
      </c>
      <c r="K2233" t="str">
        <f t="shared" si="1129"/>
        <v>0.205242741383065-0.952290497334251i</v>
      </c>
      <c r="L2233" t="str">
        <f t="shared" si="1130"/>
        <v>0.0174189687161149-0.0677913304211853i</v>
      </c>
      <c r="M2233" t="str">
        <f t="shared" si="1131"/>
        <v>0.22266171009918-1.02008182775544i</v>
      </c>
      <c r="N2233" t="str">
        <f t="shared" si="1132"/>
        <v>-1.32603800604647i</v>
      </c>
      <c r="O2233" t="str">
        <f t="shared" si="1133"/>
        <v>0.242321855644512-0.970195917470796i</v>
      </c>
      <c r="P2233" t="str">
        <f t="shared" si="1134"/>
        <v>0.757678144355488+0.970195917470796i</v>
      </c>
      <c r="Q2233" t="str">
        <f t="shared" si="1135"/>
        <v>-0.757678144355488+0.355842088575674i</v>
      </c>
      <c r="R2233" t="str">
        <f t="shared" si="1136"/>
        <v>-0.326587279033819-1.43386664250238i</v>
      </c>
      <c r="S2233" t="str">
        <f t="shared" si="1137"/>
        <v>0.137541381665563i</v>
      </c>
      <c r="T2233" t="str">
        <f t="shared" si="1138"/>
        <v>0.197215999133939-0.0449192655927082i</v>
      </c>
      <c r="U2233" t="str">
        <f t="shared" si="1139"/>
        <v>0.0001-532.290779571555i</v>
      </c>
      <c r="V2233" t="str">
        <f t="shared" si="1140"/>
        <v>0.00002-0.00853778715540618i</v>
      </c>
      <c r="W2233" t="str">
        <f t="shared" si="1141"/>
        <v>0.0000199993584529564-0.00853765021476543i</v>
      </c>
      <c r="X2233" t="str">
        <f t="shared" si="1142"/>
        <v>0.000278873813695426-0.00852857823905455i</v>
      </c>
      <c r="Y2233" t="str">
        <f t="shared" si="1143"/>
        <v>0.009+1.8786724068467i</v>
      </c>
      <c r="Z2233" t="str">
        <f t="shared" si="1144"/>
        <v>-0.0547144099292689-0.0020608970341811i</v>
      </c>
      <c r="AA2233" t="str">
        <f t="shared" si="1145"/>
        <v>0.0318358028653232-6.41646081763477i</v>
      </c>
      <c r="AB2233" t="str">
        <f t="shared" si="1146"/>
        <v>1.34266034965596-0.305813509613053i</v>
      </c>
      <c r="AC2233" t="str">
        <f t="shared" si="1147"/>
        <v>0.98700424569837-1.43771638255368i</v>
      </c>
      <c r="AD2233" t="str">
        <f t="shared" si="1148"/>
        <v>0.580323952875971+0.535486799503149i</v>
      </c>
      <c r="AE2233" t="str">
        <f t="shared" si="1149"/>
        <v>-0.0306484994924905-0.0304948321730739i</v>
      </c>
      <c r="AF2233" t="str">
        <f t="shared" si="1150"/>
        <v>-14.909612041355-1.16463657987317i</v>
      </c>
      <c r="AG2233" t="str">
        <f t="shared" si="1151"/>
        <v>1.01250494662973-0.013417813275779i</v>
      </c>
      <c r="AH2233" t="str">
        <f t="shared" si="1152"/>
        <v>0.409746814785455+0.48973428573916i</v>
      </c>
      <c r="AI2233">
        <f t="shared" si="1153"/>
        <v>-3.8962507165006977</v>
      </c>
      <c r="AJ2233">
        <f t="shared" si="1154"/>
        <v>50.081731057403864</v>
      </c>
      <c r="AK2233"/>
      <c r="AL2233"/>
      <c r="AM2233"/>
      <c r="AN2233"/>
    </row>
    <row r="2234" spans="1:40" x14ac:dyDescent="0.25">
      <c r="A2234"/>
      <c r="B2234">
        <f t="shared" si="1155"/>
        <v>300000</v>
      </c>
      <c r="C2234" s="237" t="str">
        <f t="shared" si="1123"/>
        <v>-8.49180912688521E-07+0.00816340838162504i</v>
      </c>
      <c r="D2234" s="208" t="str">
        <f t="shared" si="1124"/>
        <v>-5.95701246739296+0.062586130925792i</v>
      </c>
      <c r="E2234" t="str">
        <f t="shared" si="1125"/>
        <v>2870</v>
      </c>
      <c r="F2234" t="str">
        <f t="shared" si="1126"/>
        <v>0.777000777000777</v>
      </c>
      <c r="G2234" t="str">
        <f t="shared" si="1121"/>
        <v>0.777000777000777</v>
      </c>
      <c r="H2234" t="str">
        <f t="shared" si="1127"/>
        <v>8.95378168334391+1.22351479764513i</v>
      </c>
      <c r="I2234" t="str">
        <f t="shared" si="1128"/>
        <v>1178.09724509617i</v>
      </c>
      <c r="J2234" t="str">
        <f t="shared" si="1122"/>
        <v>-1186.16536538503+254.795102258216i</v>
      </c>
      <c r="K2234" t="str">
        <f t="shared" si="1129"/>
        <v>0.203934784769366-0.949391791077383i</v>
      </c>
      <c r="L2234" t="str">
        <f t="shared" si="1130"/>
        <v>0.0173101711570705-0.0675932216456577i</v>
      </c>
      <c r="M2234" t="str">
        <f t="shared" si="1131"/>
        <v>0.221244955926437-1.01698501272304i</v>
      </c>
      <c r="N2234" t="str">
        <f t="shared" si="1132"/>
        <v>-1.33047291576569i</v>
      </c>
      <c r="O2234" t="str">
        <f t="shared" si="1133"/>
        <v>0.238016755404596-0.971261048403913i</v>
      </c>
      <c r="P2234" t="str">
        <f t="shared" si="1134"/>
        <v>0.761983244595404+0.971261048403913i</v>
      </c>
      <c r="Q2234" t="str">
        <f t="shared" si="1135"/>
        <v>-0.761983244595404+0.359211867361777i</v>
      </c>
      <c r="R2234" t="str">
        <f t="shared" si="1136"/>
        <v>-0.326540460314864-1.42858555571099i</v>
      </c>
      <c r="S2234" t="str">
        <f t="shared" si="1137"/>
        <v>0.138001386286518i</v>
      </c>
      <c r="T2234" t="str">
        <f t="shared" si="1138"/>
        <v>0.197146787117012-0.045063036202089i</v>
      </c>
      <c r="U2234" t="str">
        <f t="shared" si="1139"/>
        <v>0.0001-530.516476972983i</v>
      </c>
      <c r="V2234" t="str">
        <f t="shared" si="1140"/>
        <v>0.00002-0.00850932786488815i</v>
      </c>
      <c r="W2234" t="str">
        <f t="shared" si="1141"/>
        <v>0.0000199993584529563-0.00850919138072123i</v>
      </c>
      <c r="X2234" t="str">
        <f t="shared" si="1142"/>
        <v>0.000277152426376094-0.00850020172163211i</v>
      </c>
      <c r="Y2234" t="str">
        <f t="shared" si="1143"/>
        <v>0.009+1.88495559215388i</v>
      </c>
      <c r="Z2234" t="str">
        <f t="shared" si="1144"/>
        <v>-0.0543490058882362-0.00204110001649336i</v>
      </c>
      <c r="AA2234" t="str">
        <f t="shared" si="1145"/>
        <v>0.0316161391612157-6.39487981086173i</v>
      </c>
      <c r="AB2234" t="str">
        <f t="shared" si="1146"/>
        <v>1.34218914939201-0.306792310002013i</v>
      </c>
      <c r="AC2234" t="str">
        <f t="shared" si="1147"/>
        <v>0.984949397911449-1.43286250027612i</v>
      </c>
      <c r="AD2234" t="str">
        <f t="shared" si="1148"/>
        <v>0.58268317846134+0.536182434424331i</v>
      </c>
      <c r="AE2234" t="str">
        <f t="shared" si="1149"/>
        <v>-0.0305738495214246-0.0303302969308646i</v>
      </c>
      <c r="AF2234" t="str">
        <f t="shared" si="1150"/>
        <v>-14.9107941507369-1.16092866671934i</v>
      </c>
      <c r="AG2234" t="str">
        <f t="shared" si="1151"/>
        <v>1.01247902479061-0.0134274374897032i</v>
      </c>
      <c r="AH2234" t="str">
        <f t="shared" si="1152"/>
        <v>0.40902359602559+0.487155782113794i</v>
      </c>
      <c r="AI2234">
        <f t="shared" si="1153"/>
        <v>-3.9295151849677836</v>
      </c>
      <c r="AJ2234">
        <f t="shared" si="1154"/>
        <v>49.982656103212641</v>
      </c>
      <c r="AK2234"/>
      <c r="AL2234"/>
      <c r="AM2234"/>
      <c r="AN2234"/>
    </row>
    <row r="2235" spans="1:40" x14ac:dyDescent="0.25">
      <c r="A2235"/>
      <c r="B2235">
        <f t="shared" si="1155"/>
        <v>301000</v>
      </c>
      <c r="C2235" s="237" t="str">
        <f t="shared" si="1123"/>
        <v>-8.43547887412415E-07+0.00813628742413054i</v>
      </c>
      <c r="D2235" s="208" t="str">
        <f t="shared" si="1124"/>
        <v>-5.95701242420643+0.0623782035850008i</v>
      </c>
      <c r="E2235" t="str">
        <f t="shared" si="1125"/>
        <v>2870</v>
      </c>
      <c r="F2235" t="str">
        <f t="shared" si="1126"/>
        <v>0.777000777000777</v>
      </c>
      <c r="G2235" t="str">
        <f t="shared" si="1121"/>
        <v>0.777000777000777</v>
      </c>
      <c r="H2235" t="str">
        <f t="shared" si="1127"/>
        <v>8.95495240541687+1.21962191551699i</v>
      </c>
      <c r="I2235" t="str">
        <f t="shared" si="1128"/>
        <v>1182.02423591316i</v>
      </c>
      <c r="J2235" t="str">
        <f t="shared" si="1122"/>
        <v>-1194.09299188055+255.644419265743i</v>
      </c>
      <c r="K2235" t="str">
        <f t="shared" si="1129"/>
        <v>0.202639108658164-0.946509766278552i</v>
      </c>
      <c r="L2235" t="str">
        <f t="shared" si="1130"/>
        <v>0.0172023677245475-0.0673961754641792i</v>
      </c>
      <c r="M2235" t="str">
        <f t="shared" si="1131"/>
        <v>0.219841476382712-1.01390594174273i</v>
      </c>
      <c r="N2235" t="str">
        <f t="shared" si="1132"/>
        <v>-1.33490782548491i</v>
      </c>
      <c r="O2235" t="str">
        <f t="shared" si="1133"/>
        <v>0.233706973757837-0.972307076194015i</v>
      </c>
      <c r="P2235" t="str">
        <f t="shared" si="1134"/>
        <v>0.766293026242163+0.972307076194015i</v>
      </c>
      <c r="Q2235" t="str">
        <f t="shared" si="1135"/>
        <v>-0.766293026242163+0.362600749290895i</v>
      </c>
      <c r="R2235" t="str">
        <f t="shared" si="1136"/>
        <v>-0.326493463010099-1.42333782661279i</v>
      </c>
      <c r="S2235" t="str">
        <f t="shared" si="1137"/>
        <v>0.138461390907473i</v>
      </c>
      <c r="T2235" t="str">
        <f t="shared" si="1138"/>
        <v>0.197077335204027-0.0452067390105759i</v>
      </c>
      <c r="U2235" t="str">
        <f t="shared" si="1139"/>
        <v>0.0001-528.753963760448i</v>
      </c>
      <c r="V2235" t="str">
        <f t="shared" si="1140"/>
        <v>0.00002-0.00848105767264599i</v>
      </c>
      <c r="W2235" t="str">
        <f t="shared" si="1141"/>
        <v>0.0000199993584529564-0.00848092164191985i</v>
      </c>
      <c r="X2235" t="str">
        <f t="shared" si="1142"/>
        <v>0.000275448146446936-0.00847201323667198i</v>
      </c>
      <c r="Y2235" t="str">
        <f t="shared" si="1143"/>
        <v>0.009+1.89123877746106i</v>
      </c>
      <c r="Z2235" t="str">
        <f t="shared" si="1144"/>
        <v>-0.0539872542145597-0.00202156411868009i</v>
      </c>
      <c r="AA2235" t="str">
        <f t="shared" si="1145"/>
        <v>0.0313987646110627-6.37344411979266i</v>
      </c>
      <c r="AB2235" t="str">
        <f t="shared" si="1146"/>
        <v>1.34171631589888-0.307770648797734i</v>
      </c>
      <c r="AC2235" t="str">
        <f t="shared" si="1147"/>
        <v>0.982914406263945-1.428034898642i</v>
      </c>
      <c r="AD2235" t="str">
        <f t="shared" si="1148"/>
        <v>0.585045900057735+0.536868022718173i</v>
      </c>
      <c r="AE2235" t="str">
        <f t="shared" si="1149"/>
        <v>-0.0304997086024091-0.0301667382214917i</v>
      </c>
      <c r="AF2235" t="str">
        <f t="shared" si="1150"/>
        <v>-14.9119648296233-1.15724371193199i</v>
      </c>
      <c r="AG2235" t="str">
        <f t="shared" si="1151"/>
        <v>1.01245304638082-0.0134370792990705i</v>
      </c>
      <c r="AH2235" t="str">
        <f t="shared" si="1152"/>
        <v>0.408304172599039+0.484592695610345i</v>
      </c>
      <c r="AI2235">
        <f t="shared" si="1153"/>
        <v>-3.9626861337252612</v>
      </c>
      <c r="AJ2235">
        <f t="shared" si="1154"/>
        <v>49.883454001839034</v>
      </c>
      <c r="AK2235"/>
      <c r="AL2235"/>
      <c r="AM2235"/>
      <c r="AN2235"/>
    </row>
    <row r="2236" spans="1:40" x14ac:dyDescent="0.25">
      <c r="A2236"/>
      <c r="B2236">
        <f t="shared" si="1155"/>
        <v>302000</v>
      </c>
      <c r="C2236" s="237" t="str">
        <f t="shared" si="1123"/>
        <v>-8.37970726644488E-07+0.00810934607562034i</v>
      </c>
      <c r="D2236" s="208" t="str">
        <f t="shared" si="1124"/>
        <v>-5.9570123814482+0.0621716532464226i</v>
      </c>
      <c r="E2236" t="str">
        <f t="shared" si="1125"/>
        <v>2870</v>
      </c>
      <c r="F2236" t="str">
        <f t="shared" si="1126"/>
        <v>0.777000777000777</v>
      </c>
      <c r="G2236" t="str">
        <f t="shared" si="1121"/>
        <v>0.777000777000777</v>
      </c>
      <c r="H2236" t="str">
        <f t="shared" si="1127"/>
        <v>8.95611184239392+1.21575316204281i</v>
      </c>
      <c r="I2236" t="str">
        <f t="shared" si="1128"/>
        <v>1185.95122673015i</v>
      </c>
      <c r="J2236" t="str">
        <f t="shared" si="1122"/>
        <v>-1202.04699982863+256.49373627327i</v>
      </c>
      <c r="K2236" t="str">
        <f t="shared" si="1129"/>
        <v>0.20135556212593-0.943644288819637i</v>
      </c>
      <c r="L2236" t="str">
        <f t="shared" si="1130"/>
        <v>0.017095546621302-0.0672001843223669i</v>
      </c>
      <c r="M2236" t="str">
        <f t="shared" si="1131"/>
        <v>0.218451108747232-1.010844473142i</v>
      </c>
      <c r="N2236" t="str">
        <f t="shared" si="1132"/>
        <v>-1.33934273520413i</v>
      </c>
      <c r="O2236" t="str">
        <f t="shared" si="1133"/>
        <v>0.229392595470709-0.973333980267417i</v>
      </c>
      <c r="P2236" t="str">
        <f t="shared" si="1134"/>
        <v>0.770607404529291+0.973333980267417i</v>
      </c>
      <c r="Q2236" t="str">
        <f t="shared" si="1135"/>
        <v>-0.770607404529291+0.366008754936713i</v>
      </c>
      <c r="R2236" t="str">
        <f t="shared" si="1136"/>
        <v>-0.326446286884603-1.4181231232151i</v>
      </c>
      <c r="S2236" t="str">
        <f t="shared" si="1137"/>
        <v>0.138921395528428i</v>
      </c>
      <c r="T2236" t="str">
        <f t="shared" si="1138"/>
        <v>0.197007643308175-0.0453503737390826i</v>
      </c>
      <c r="U2236" t="str">
        <f t="shared" si="1139"/>
        <v>0.000100000000000001-527.003122820847i</v>
      </c>
      <c r="V2236" t="str">
        <f t="shared" si="1140"/>
        <v>0.00002-0.00845297470022i</v>
      </c>
      <c r="W2236" t="str">
        <f t="shared" si="1141"/>
        <v>0.0000199993584529565-0.00845283911993175i</v>
      </c>
      <c r="X2236" t="str">
        <f t="shared" si="1142"/>
        <v>0.000273760748036941-0.00844401092308999i</v>
      </c>
      <c r="Y2236" t="str">
        <f t="shared" si="1143"/>
        <v>0.009+1.89752196276823i</v>
      </c>
      <c r="Z2236" t="str">
        <f t="shared" si="1144"/>
        <v>-0.0536291063404426-0.00200228501639178i</v>
      </c>
      <c r="AA2236" t="str">
        <f t="shared" si="1145"/>
        <v>0.0311836472285792-6.35215227545043i</v>
      </c>
      <c r="AB2236" t="str">
        <f t="shared" si="1146"/>
        <v>1.34124184858556-0.308748524100176i</v>
      </c>
      <c r="AC2236" t="str">
        <f t="shared" si="1147"/>
        <v>0.98089902974429-1.42323336720323i</v>
      </c>
      <c r="AD2236" t="str">
        <f t="shared" si="1148"/>
        <v>0.587412076696225+0.537543547055491i</v>
      </c>
      <c r="AE2236" t="str">
        <f t="shared" si="1149"/>
        <v>-0.0304260693368748-0.030004146447274i</v>
      </c>
      <c r="AF2236" t="str">
        <f t="shared" si="1150"/>
        <v>-14.9131242238421-1.15358150879639i</v>
      </c>
      <c r="AG2236" t="str">
        <f t="shared" si="1151"/>
        <v>1.01242701154195-0.0134467375764032i</v>
      </c>
      <c r="AH2236" t="str">
        <f t="shared" si="1152"/>
        <v>0.407588485423573+0.482044872380764i</v>
      </c>
      <c r="AI2236">
        <f t="shared" si="1153"/>
        <v>-3.9957643416314315</v>
      </c>
      <c r="AJ2236">
        <f t="shared" si="1154"/>
        <v>49.784125679434297</v>
      </c>
      <c r="AK2236"/>
      <c r="AL2236"/>
      <c r="AM2236"/>
      <c r="AN2236"/>
    </row>
    <row r="2237" spans="1:40" x14ac:dyDescent="0.25">
      <c r="A2237"/>
      <c r="B2237">
        <f t="shared" si="1155"/>
        <v>303000</v>
      </c>
      <c r="C2237" s="237" t="str">
        <f t="shared" si="1123"/>
        <v>-8.32448694117808E-07+0.0080825825577877i</v>
      </c>
      <c r="D2237" s="208" t="str">
        <f t="shared" si="1124"/>
        <v>-5.95701233911261+0.0619664662763724i</v>
      </c>
      <c r="E2237" t="str">
        <f t="shared" si="1125"/>
        <v>2870</v>
      </c>
      <c r="F2237" t="str">
        <f t="shared" si="1126"/>
        <v>0.777000777000777</v>
      </c>
      <c r="G2237" t="str">
        <f t="shared" si="1121"/>
        <v>0.777000777000777</v>
      </c>
      <c r="H2237" t="str">
        <f t="shared" si="1127"/>
        <v>8.95726013780764+1.21190831926739i</v>
      </c>
      <c r="I2237" t="str">
        <f t="shared" si="1128"/>
        <v>1189.87821754713i</v>
      </c>
      <c r="J2237" t="str">
        <f t="shared" si="1122"/>
        <v>-1210.02738922927+257.343053280798i</v>
      </c>
      <c r="K2237" t="str">
        <f t="shared" si="1129"/>
        <v>0.200083996523253-0.940795225878573i</v>
      </c>
      <c r="L2237" t="str">
        <f t="shared" si="1130"/>
        <v>0.0169896962201809-0.0670052407224379i</v>
      </c>
      <c r="M2237" t="str">
        <f t="shared" si="1131"/>
        <v>0.217073692743434-1.00780046660101i</v>
      </c>
      <c r="N2237" t="str">
        <f t="shared" si="1132"/>
        <v>-1.34377764492335i</v>
      </c>
      <c r="O2237" t="str">
        <f t="shared" si="1133"/>
        <v>0.225073705400095-0.974341740426567i</v>
      </c>
      <c r="P2237" t="str">
        <f t="shared" si="1134"/>
        <v>0.774926294599905+0.974341740426567i</v>
      </c>
      <c r="Q2237" t="str">
        <f t="shared" si="1135"/>
        <v>-0.774926294599905+0.369435904496783i</v>
      </c>
      <c r="R2237" t="str">
        <f t="shared" si="1136"/>
        <v>-0.326398931702461-1.41294111790614i</v>
      </c>
      <c r="S2237" t="str">
        <f t="shared" si="1137"/>
        <v>0.139381400149383i</v>
      </c>
      <c r="T2237" t="str">
        <f t="shared" si="1138"/>
        <v>0.196937711342392-0.0454939401079518i</v>
      </c>
      <c r="U2237" t="str">
        <f t="shared" si="1139"/>
        <v>0.0001-525.263838587115i</v>
      </c>
      <c r="V2237" t="str">
        <f t="shared" si="1140"/>
        <v>0.00002-0.00842507709394864i</v>
      </c>
      <c r="W2237" t="str">
        <f t="shared" si="1141"/>
        <v>0.0000199993584529564-0.0084249419611251i</v>
      </c>
      <c r="X2237" t="str">
        <f t="shared" si="1142"/>
        <v>0.000272090008989475-0.00841619294425952i</v>
      </c>
      <c r="Y2237" t="str">
        <f t="shared" si="1143"/>
        <v>0.009+1.90380514807541i</v>
      </c>
      <c r="Z2237" t="str">
        <f t="shared" si="1144"/>
        <v>-0.053274514503579-0.00198325847122813i</v>
      </c>
      <c r="AA2237" t="str">
        <f t="shared" si="1145"/>
        <v>0.0309707555885488-6.33100282867071i</v>
      </c>
      <c r="AB2237" t="str">
        <f t="shared" si="1146"/>
        <v>1.34076574685931-0.309725934005413i</v>
      </c>
      <c r="AC2237" t="str">
        <f t="shared" si="1147"/>
        <v>0.97890303096557-1.41845769752043i</v>
      </c>
      <c r="AD2237" t="str">
        <f t="shared" si="1148"/>
        <v>0.589781667319674+0.538208990262226i</v>
      </c>
      <c r="AE2237" t="str">
        <f t="shared" si="1149"/>
        <v>-0.0303529244503383-0.0298425121455684i</v>
      </c>
      <c r="AF2237" t="str">
        <f t="shared" si="1150"/>
        <v>-14.9142724769202-1.14994185299102i</v>
      </c>
      <c r="AG2237" t="str">
        <f t="shared" si="1151"/>
        <v>1.01240092041756-0.0134564112073218i</v>
      </c>
      <c r="AH2237" t="str">
        <f t="shared" si="1152"/>
        <v>0.406876476391622+0.479512160753087i</v>
      </c>
      <c r="AI2237">
        <f t="shared" si="1153"/>
        <v>-4.0287505793364646</v>
      </c>
      <c r="AJ2237">
        <f t="shared" si="1154"/>
        <v>49.684672051006395</v>
      </c>
      <c r="AK2237"/>
      <c r="AL2237"/>
      <c r="AM2237"/>
      <c r="AN2237"/>
    </row>
    <row r="2238" spans="1:40" x14ac:dyDescent="0.25">
      <c r="A2238"/>
      <c r="B2238">
        <f t="shared" si="1155"/>
        <v>304000</v>
      </c>
      <c r="C2238" s="237" t="str">
        <f t="shared" si="1123"/>
        <v>-8.26981065655147E-07+0.00805599511572464i</v>
      </c>
      <c r="D2238" s="208" t="str">
        <f t="shared" si="1124"/>
        <v>-5.95701229719413+0.0617626292205556i</v>
      </c>
      <c r="E2238" t="str">
        <f t="shared" si="1125"/>
        <v>2870</v>
      </c>
      <c r="F2238" t="str">
        <f t="shared" si="1126"/>
        <v>0.777000777000777</v>
      </c>
      <c r="G2238" t="str">
        <f t="shared" si="1121"/>
        <v>0.777000777000777</v>
      </c>
      <c r="H2238" t="str">
        <f t="shared" si="1127"/>
        <v>8.95839743293275+1.208087171775i</v>
      </c>
      <c r="I2238" t="str">
        <f t="shared" si="1128"/>
        <v>1193.80520836412i</v>
      </c>
      <c r="J2238" t="str">
        <f t="shared" si="1122"/>
        <v>-1218.03416008248+258.192370288325i</v>
      </c>
      <c r="K2238" t="str">
        <f t="shared" si="1129"/>
        <v>0.198824265434559-0.937962445916437i</v>
      </c>
      <c r="L2238" t="str">
        <f t="shared" si="1130"/>
        <v>0.0168848050612708-0.0668113372229991i</v>
      </c>
      <c r="M2238" t="str">
        <f t="shared" si="1131"/>
        <v>0.21570907049583-1.00477378313944i</v>
      </c>
      <c r="N2238" t="str">
        <f t="shared" si="1132"/>
        <v>-1.34821255464257i</v>
      </c>
      <c r="O2238" t="str">
        <f t="shared" si="1133"/>
        <v>0.22075038849162-0.975330336850443i</v>
      </c>
      <c r="P2238" t="str">
        <f t="shared" si="1134"/>
        <v>0.77924961150838+0.975330336850443i</v>
      </c>
      <c r="Q2238" t="str">
        <f t="shared" si="1135"/>
        <v>-0.77924961150838+0.372882217792127i</v>
      </c>
      <c r="R2238" t="str">
        <f t="shared" si="1136"/>
        <v>-0.326351397226764-1.40779148738289i</v>
      </c>
      <c r="S2238" t="str">
        <f t="shared" si="1137"/>
        <v>0.139841404770338i</v>
      </c>
      <c r="T2238" t="str">
        <f t="shared" si="1138"/>
        <v>0.196867539219347-0.0456374378369533i</v>
      </c>
      <c r="U2238" t="str">
        <f t="shared" si="1139"/>
        <v>0.0001-523.535997012815i</v>
      </c>
      <c r="V2238" t="str">
        <f t="shared" si="1140"/>
        <v>0.00002-0.00839736302456065i</v>
      </c>
      <c r="W2238" t="str">
        <f t="shared" si="1141"/>
        <v>0.0000199993584529565-0.00839722833625801i</v>
      </c>
      <c r="X2238" t="str">
        <f t="shared" si="1142"/>
        <v>0.000270435710789244-0.00838855748761136i</v>
      </c>
      <c r="Y2238" t="str">
        <f t="shared" si="1143"/>
        <v>0.009+1.91008833338259i</v>
      </c>
      <c r="Z2238" t="str">
        <f t="shared" si="1144"/>
        <v>-0.0529234317311617-0.00196448032874738i</v>
      </c>
      <c r="AA2238" t="str">
        <f t="shared" si="1145"/>
        <v>0.0307600588149817-6.30999434976795i</v>
      </c>
      <c r="AB2238" t="str">
        <f t="shared" si="1146"/>
        <v>1.34028801012559-0.310702876605619i</v>
      </c>
      <c r="AC2238" t="str">
        <f t="shared" si="1147"/>
        <v>0.976926176101562-1.4137076831433i</v>
      </c>
      <c r="AD2238" t="str">
        <f t="shared" si="1148"/>
        <v>0.592154630783275+0.538864335319902i</v>
      </c>
      <c r="AE2238" t="str">
        <f t="shared" si="1149"/>
        <v>-0.0302802667899505-0.0296818259864111i</v>
      </c>
      <c r="AF2238" t="str">
        <f t="shared" si="1150"/>
        <v>-14.9154097301269-1.14632454255444i</v>
      </c>
      <c r="AG2238" t="str">
        <f t="shared" si="1151"/>
        <v>1.0123747731532-0.0134660990903368i</v>
      </c>
      <c r="AH2238" t="str">
        <f t="shared" si="1152"/>
        <v>0.406168088351528+0.476994411193279i</v>
      </c>
      <c r="AI2238">
        <f t="shared" si="1153"/>
        <v>-4.0616456094024036</v>
      </c>
      <c r="AJ2238">
        <f t="shared" si="1154"/>
        <v>49.585094020572726</v>
      </c>
      <c r="AK2238"/>
      <c r="AL2238"/>
      <c r="AM2238"/>
      <c r="AN2238"/>
    </row>
    <row r="2239" spans="1:40" x14ac:dyDescent="0.25">
      <c r="A2239"/>
      <c r="B2239">
        <f t="shared" si="1155"/>
        <v>305000</v>
      </c>
      <c r="C2239" s="237" t="str">
        <f t="shared" si="1123"/>
        <v>-8.21567128931564E-07+0.00802958201753851i</v>
      </c>
      <c r="D2239" s="208" t="str">
        <f t="shared" si="1124"/>
        <v>-5.95701225568728+0.0615601288011286i</v>
      </c>
      <c r="E2239" t="str">
        <f t="shared" si="1125"/>
        <v>2870</v>
      </c>
      <c r="F2239" t="str">
        <f t="shared" si="1126"/>
        <v>0.777000777000777</v>
      </c>
      <c r="G2239" t="str">
        <f t="shared" si="1121"/>
        <v>0.777000777000777</v>
      </c>
      <c r="H2239" t="str">
        <f t="shared" si="1127"/>
        <v>8.95952386682825+1.20428950665387i</v>
      </c>
      <c r="I2239" t="str">
        <f t="shared" si="1128"/>
        <v>1197.73219918111i</v>
      </c>
      <c r="J2239" t="str">
        <f t="shared" si="1122"/>
        <v>-1226.06731238825+259.041687295853i</v>
      </c>
      <c r="K2239" t="str">
        <f t="shared" si="1129"/>
        <v>0.197576224638653-0.935145818664562i</v>
      </c>
      <c r="L2239" t="str">
        <f t="shared" si="1130"/>
        <v>0.0167808618491012-0.0666184664388268i</v>
      </c>
      <c r="M2239" t="str">
        <f t="shared" si="1131"/>
        <v>0.214357086487754-1.00176428510339i</v>
      </c>
      <c r="N2239" t="str">
        <f t="shared" si="1132"/>
        <v>-1.35264746436179i</v>
      </c>
      <c r="O2239" t="str">
        <f t="shared" si="1133"/>
        <v>0.216422729777974-0.976299750094944i</v>
      </c>
      <c r="P2239" t="str">
        <f t="shared" si="1134"/>
        <v>0.783577270222026+0.976299750094944i</v>
      </c>
      <c r="Q2239" t="str">
        <f t="shared" si="1135"/>
        <v>-0.783577270222026+0.376347714266846i</v>
      </c>
      <c r="R2239" t="str">
        <f t="shared" si="1136"/>
        <v>-0.326303683219606-1.40267391258052i</v>
      </c>
      <c r="S2239" t="str">
        <f t="shared" si="1137"/>
        <v>0.140301409391293i</v>
      </c>
      <c r="T2239" t="str">
        <f t="shared" si="1138"/>
        <v>0.196797126851446-0.0457808666452807i</v>
      </c>
      <c r="U2239" t="str">
        <f t="shared" si="1139"/>
        <v>0.0001-521.819485547199i</v>
      </c>
      <c r="V2239" t="str">
        <f t="shared" si="1140"/>
        <v>0.00002-0.0083698306867752i</v>
      </c>
      <c r="W2239" t="str">
        <f t="shared" si="1141"/>
        <v>0.0000199993584529565-0.00836969644007854i</v>
      </c>
      <c r="X2239" t="str">
        <f t="shared" si="1142"/>
        <v>0.000268797638490922-0.0083611027642413i</v>
      </c>
      <c r="Y2239" t="str">
        <f t="shared" si="1143"/>
        <v>0.009+1.91637151868977i</v>
      </c>
      <c r="Z2239" t="str">
        <f t="shared" si="1144"/>
        <v>-0.0525758118242546-0.00194594651652802i</v>
      </c>
      <c r="AA2239" t="str">
        <f t="shared" si="1145"/>
        <v>0.03055152656956-6.28912542820785i</v>
      </c>
      <c r="AB2239" t="str">
        <f t="shared" si="1146"/>
        <v>1.33980863778805-0.311679349989042i</v>
      </c>
      <c r="AC2239" t="str">
        <f t="shared" si="1147"/>
        <v>0.974968234824111-1.40898311959114i</v>
      </c>
      <c r="AD2239" t="str">
        <f t="shared" si="1148"/>
        <v>0.594530925855102+0.539509565366078i</v>
      </c>
      <c r="AE2239" t="str">
        <f t="shared" si="1149"/>
        <v>-0.0302080893221001-0.0295220787702083i</v>
      </c>
      <c r="AF2239" t="str">
        <f t="shared" si="1150"/>
        <v>-14.9165361225155-1.14272937785274i</v>
      </c>
      <c r="AG2239" t="str">
        <f t="shared" si="1151"/>
        <v>1.01234856989633-0.0134758001366463i</v>
      </c>
      <c r="AH2239" t="str">
        <f t="shared" si="1152"/>
        <v>0.405463265089204+0.47449147626791i</v>
      </c>
      <c r="AI2239">
        <f t="shared" si="1153"/>
        <v>-4.0944501864208158</v>
      </c>
      <c r="AJ2239">
        <f t="shared" si="1154"/>
        <v>49.485392481313156</v>
      </c>
      <c r="AK2239"/>
      <c r="AL2239"/>
      <c r="AM2239"/>
      <c r="AN2239"/>
    </row>
    <row r="2240" spans="1:40" x14ac:dyDescent="0.25">
      <c r="A2240"/>
      <c r="B2240">
        <f t="shared" si="1155"/>
        <v>306000</v>
      </c>
      <c r="C2240" s="237" t="str">
        <f t="shared" si="1123"/>
        <v>-8.16206183242341E-07+0.00800334155397565i</v>
      </c>
      <c r="D2240" s="208" t="str">
        <f t="shared" si="1124"/>
        <v>-5.9570122145867+0.0613589519138133i</v>
      </c>
      <c r="E2240" t="str">
        <f t="shared" si="1125"/>
        <v>2870</v>
      </c>
      <c r="F2240" t="str">
        <f t="shared" si="1126"/>
        <v>0.777000777000777</v>
      </c>
      <c r="G2240" t="str">
        <f t="shared" si="1121"/>
        <v>0.777000777000777</v>
      </c>
      <c r="H2240" t="str">
        <f t="shared" si="1127"/>
        <v>8.96063957637871+1.20051511346122i</v>
      </c>
      <c r="I2240" t="str">
        <f t="shared" si="1128"/>
        <v>1201.6591899981i</v>
      </c>
      <c r="J2240" t="str">
        <f t="shared" si="1122"/>
        <v>-1234.12684614659+259.89100430338i</v>
      </c>
      <c r="K2240" t="str">
        <f t="shared" si="1129"/>
        <v>0.196339732070029-0.932345215111779i</v>
      </c>
      <c r="L2240" t="str">
        <f t="shared" si="1130"/>
        <v>0.0166778554499-0.0664266210406386i</v>
      </c>
      <c r="M2240" t="str">
        <f t="shared" si="1131"/>
        <v>0.213017587519929-0.998771836152418i</v>
      </c>
      <c r="N2240" t="str">
        <f t="shared" si="1132"/>
        <v>-1.357082374081i</v>
      </c>
      <c r="O2240" t="str">
        <f t="shared" si="1133"/>
        <v>0.212090814377255-0.977249961093267i</v>
      </c>
      <c r="P2240" t="str">
        <f t="shared" si="1134"/>
        <v>0.787909185622745+0.977249961093267i</v>
      </c>
      <c r="Q2240" t="str">
        <f t="shared" si="1135"/>
        <v>-0.787909185622745+0.379832412987733i</v>
      </c>
      <c r="R2240" t="str">
        <f t="shared" si="1136"/>
        <v>-0.326255789442084-1.39758807860316i</v>
      </c>
      <c r="S2240" t="str">
        <f t="shared" si="1137"/>
        <v>0.140761414012248i</v>
      </c>
      <c r="T2240" t="str">
        <f t="shared" si="1138"/>
        <v>0.196726474150842-0.04592422625155i</v>
      </c>
      <c r="U2240" t="str">
        <f t="shared" si="1139"/>
        <v>0.0001-520.11419311077i</v>
      </c>
      <c r="V2240" t="str">
        <f t="shared" si="1140"/>
        <v>0.00002-0.00834247829890998i</v>
      </c>
      <c r="W2240" t="str">
        <f t="shared" si="1141"/>
        <v>0.0000199993584529564-0.00834234449093304i</v>
      </c>
      <c r="X2240" t="str">
        <f t="shared" si="1142"/>
        <v>0.000267175580649433-0.00833382700852604i</v>
      </c>
      <c r="Y2240" t="str">
        <f t="shared" si="1143"/>
        <v>0.009+1.92265470399695i</v>
      </c>
      <c r="Z2240" t="str">
        <f t="shared" si="1144"/>
        <v>-0.0522316093425313-0.00192765304228182i</v>
      </c>
      <c r="AA2240" t="str">
        <f t="shared" si="1145"/>
        <v>0.0303451290403696-6.26839467228657i</v>
      </c>
      <c r="AB2240" t="str">
        <f t="shared" si="1146"/>
        <v>1.33932762924861-0.312655352240003i</v>
      </c>
      <c r="AC2240" t="str">
        <f t="shared" si="1147"/>
        <v>0.973028980241696-1.40428380433366i</v>
      </c>
      <c r="AD2240" t="str">
        <f t="shared" si="1148"/>
        <v>0.596910511216614+0.540144663694871i</v>
      </c>
      <c r="AE2240" t="str">
        <f t="shared" si="1149"/>
        <v>-0.0301363851300731-0.0293632614254802i</v>
      </c>
      <c r="AF2240" t="str">
        <f t="shared" si="1150"/>
        <v>-14.9176517909654-1.13915616154741i</v>
      </c>
      <c r="AG2240" t="str">
        <f t="shared" si="1151"/>
        <v>1.01232231079634-0.0134855132699349i</v>
      </c>
      <c r="AH2240" t="str">
        <f t="shared" si="1152"/>
        <v>0.404761951310216+0.472003210607669i</v>
      </c>
      <c r="AI2240">
        <f t="shared" si="1153"/>
        <v>-4.1271650571276322</v>
      </c>
      <c r="AJ2240">
        <f t="shared" si="1154"/>
        <v>49.385568315723305</v>
      </c>
      <c r="AK2240"/>
      <c r="AL2240"/>
      <c r="AM2240"/>
      <c r="AN2240"/>
    </row>
    <row r="2241" spans="1:40" x14ac:dyDescent="0.25">
      <c r="A2241"/>
      <c r="B2241">
        <f t="shared" si="1155"/>
        <v>307000</v>
      </c>
      <c r="C2241" s="237" t="str">
        <f t="shared" si="1123"/>
        <v>-8.10897539276271E-07+0.00797727203805279i</v>
      </c>
      <c r="D2241" s="208" t="str">
        <f t="shared" si="1124"/>
        <v>-5.95701217388709+0.0611590856250714i</v>
      </c>
      <c r="E2241" t="str">
        <f t="shared" si="1125"/>
        <v>2870</v>
      </c>
      <c r="F2241" t="str">
        <f t="shared" si="1126"/>
        <v>0.777000777000777</v>
      </c>
      <c r="G2241" t="str">
        <f t="shared" si="1121"/>
        <v>0.777000777000777</v>
      </c>
      <c r="H2241" t="str">
        <f t="shared" si="1127"/>
        <v>8.96174469633458+1.19676378418888i</v>
      </c>
      <c r="I2241" t="str">
        <f t="shared" si="1128"/>
        <v>1205.58618081508i</v>
      </c>
      <c r="J2241" t="str">
        <f t="shared" si="1122"/>
        <v>-1242.21276135749+260.740321310908i</v>
      </c>
      <c r="K2241" t="str">
        <f t="shared" si="1129"/>
        <v>0.195114647781-0.929560507491751i</v>
      </c>
      <c r="L2241" t="str">
        <f t="shared" si="1130"/>
        <v>0.0165757748889005-0.0662357937548556i</v>
      </c>
      <c r="M2241" t="str">
        <f t="shared" si="1131"/>
        <v>0.2116904226699-0.995796301246607i</v>
      </c>
      <c r="N2241" t="str">
        <f t="shared" si="1132"/>
        <v>-1.36151728380022i</v>
      </c>
      <c r="O2241" t="str">
        <f t="shared" si="1133"/>
        <v>0.207754727491253-0.978180951156296i</v>
      </c>
      <c r="P2241" t="str">
        <f t="shared" si="1134"/>
        <v>0.792245272508747+0.978180951156296i</v>
      </c>
      <c r="Q2241" t="str">
        <f t="shared" si="1135"/>
        <v>-0.792245272508747+0.383336332643924i</v>
      </c>
      <c r="R2241" t="str">
        <f t="shared" si="1136"/>
        <v>-0.326207715654292-1.39253367465589i</v>
      </c>
      <c r="S2241" t="str">
        <f t="shared" si="1137"/>
        <v>0.141221418633203i</v>
      </c>
      <c r="T2241" t="str">
        <f t="shared" si="1138"/>
        <v>0.196655581029412-0.0460675163737956i</v>
      </c>
      <c r="U2241" t="str">
        <f t="shared" si="1139"/>
        <v>0.0001-518.420010071321i</v>
      </c>
      <c r="V2241" t="str">
        <f t="shared" si="1140"/>
        <v>0.00002-0.00831530410249659i</v>
      </c>
      <c r="W2241" t="str">
        <f t="shared" si="1141"/>
        <v>0.0000199993584529565-0.00831517073038127i</v>
      </c>
      <c r="X2241" t="str">
        <f t="shared" si="1142"/>
        <v>0.000265569329251755-0.00830672847774525i</v>
      </c>
      <c r="Y2241" t="str">
        <f t="shared" si="1143"/>
        <v>0.009+1.92893788930413i</v>
      </c>
      <c r="Z2241" t="str">
        <f t="shared" si="1144"/>
        <v>-0.0518907795893546-0.00190959599201603i</v>
      </c>
      <c r="AA2241" t="str">
        <f t="shared" si="1145"/>
        <v>0.0301408369309067-6.24780070881632i</v>
      </c>
      <c r="AB2241" t="str">
        <f t="shared" si="1146"/>
        <v>1.33884498390733-0.313630881438858i</v>
      </c>
      <c r="AC2241" t="str">
        <f t="shared" si="1147"/>
        <v>0.97110818883929-1.39960953677162i</v>
      </c>
      <c r="AD2241" t="str">
        <f t="shared" si="1148"/>
        <v>0.599293345463218+0.540769613757359i</v>
      </c>
      <c r="AE2241" t="str">
        <f t="shared" si="1149"/>
        <v>-0.0300651474117637-0.029205365006642i</v>
      </c>
      <c r="AF2241" t="str">
        <f t="shared" si="1150"/>
        <v>-14.9187568702217-1.13560469856381i</v>
      </c>
      <c r="AG2241" t="str">
        <f t="shared" si="1151"/>
        <v>1.01229599600448-0.0134952374261793i</v>
      </c>
      <c r="AH2241" t="str">
        <f t="shared" si="1152"/>
        <v>0.404064092622228+0.469529470871494i</v>
      </c>
      <c r="AI2241">
        <f t="shared" si="1153"/>
        <v>-4.1597909605178458</v>
      </c>
      <c r="AJ2241">
        <f t="shared" si="1154"/>
        <v>49.285622395759091</v>
      </c>
      <c r="AK2241"/>
      <c r="AL2241"/>
      <c r="AM2241"/>
      <c r="AN2241"/>
    </row>
    <row r="2242" spans="1:40" x14ac:dyDescent="0.25">
      <c r="A2242"/>
      <c r="B2242">
        <f t="shared" si="1155"/>
        <v>308000</v>
      </c>
      <c r="C2242" s="237" t="str">
        <f t="shared" si="1123"/>
        <v>-8.05640518894092E-07+0.00795137180469567i</v>
      </c>
      <c r="D2242" s="208" t="str">
        <f t="shared" si="1124"/>
        <v>-5.95701213358327+0.0609605171693335i</v>
      </c>
      <c r="E2242" t="str">
        <f t="shared" si="1125"/>
        <v>2870</v>
      </c>
      <c r="F2242" t="str">
        <f t="shared" si="1126"/>
        <v>0.777000777000777</v>
      </c>
      <c r="G2242" t="str">
        <f t="shared" si="1121"/>
        <v>0.777000777000777</v>
      </c>
      <c r="H2242" t="str">
        <f t="shared" si="1127"/>
        <v>8.96283935935178+1.19303531322945i</v>
      </c>
      <c r="I2242" t="str">
        <f t="shared" si="1128"/>
        <v>1209.51317163207i</v>
      </c>
      <c r="J2242" t="str">
        <f t="shared" si="1122"/>
        <v>-1250.32505802095+261.589638318435i</v>
      </c>
      <c r="K2242" t="str">
        <f t="shared" si="1129"/>
        <v>0.193900833904551-0.926791569270396i</v>
      </c>
      <c r="L2242" t="str">
        <f t="shared" si="1130"/>
        <v>0.0164746093476994-0.0660459773633576i</v>
      </c>
      <c r="M2242" t="str">
        <f t="shared" si="1131"/>
        <v>0.21037544325225-0.992837546633754i</v>
      </c>
      <c r="N2242" t="str">
        <f t="shared" si="1132"/>
        <v>-1.36595219351944i</v>
      </c>
      <c r="O2242" t="str">
        <f t="shared" si="1133"/>
        <v>0.203414554403836-0.979092701972949i</v>
      </c>
      <c r="P2242" t="str">
        <f t="shared" si="1134"/>
        <v>0.796585445596164+0.979092701972949i</v>
      </c>
      <c r="Q2242" t="str">
        <f t="shared" si="1135"/>
        <v>-0.796585445596164+0.386859491546491i</v>
      </c>
      <c r="R2242" t="str">
        <f t="shared" si="1136"/>
        <v>-0.326159461615315-1.38751039397832i</v>
      </c>
      <c r="S2242" t="str">
        <f t="shared" si="1137"/>
        <v>0.141681423254158i</v>
      </c>
      <c r="T2242" t="str">
        <f t="shared" si="1138"/>
        <v>0.196584447398786-0.0462107367294677i</v>
      </c>
      <c r="U2242" t="str">
        <f t="shared" si="1139"/>
        <v>0.0001-516.73682822044i</v>
      </c>
      <c r="V2242" t="str">
        <f t="shared" si="1140"/>
        <v>0.00002-0.00828830636190406i</v>
      </c>
      <c r="W2242" t="str">
        <f t="shared" si="1141"/>
        <v>0.0000199993584529564-0.00828817342282011i</v>
      </c>
      <c r="X2242" t="str">
        <f t="shared" si="1142"/>
        <v>0.000263978679650348-0.0082798054517125i</v>
      </c>
      <c r="Y2242" t="str">
        <f t="shared" si="1143"/>
        <v>0.009+1.93522107461131i</v>
      </c>
      <c r="Z2242" t="str">
        <f t="shared" si="1144"/>
        <v>-0.0515532785972096-0.00189177152824416i</v>
      </c>
      <c r="AA2242" t="str">
        <f t="shared" si="1145"/>
        <v>0.0299386214493541-6.22734218281736i</v>
      </c>
      <c r="AB2242" t="str">
        <f t="shared" si="1146"/>
        <v>1.33836070116259-0.314605935661989i</v>
      </c>
      <c r="AC2242" t="str">
        <f t="shared" si="1147"/>
        <v>0.969205640419406-1.39496011821798i</v>
      </c>
      <c r="AD2242" t="str">
        <f t="shared" si="1148"/>
        <v>0.601679387104766+0.541384399162119i</v>
      </c>
      <c r="AE2242" t="str">
        <f t="shared" si="1149"/>
        <v>-0.0299943694774399-0.0290483806918439i</v>
      </c>
      <c r="AF2242" t="str">
        <f t="shared" si="1150"/>
        <v>-14.919851492935-1.13207479606012i</v>
      </c>
      <c r="AG2242" t="str">
        <f t="shared" si="1151"/>
        <v>1.01226962567388-0.0135049715534561i</v>
      </c>
      <c r="AH2242" t="str">
        <f t="shared" si="1152"/>
        <v>0.403369635517861+0.467070115711635i</v>
      </c>
      <c r="AI2242">
        <f t="shared" si="1153"/>
        <v>-4.1923286279559653</v>
      </c>
      <c r="AJ2242">
        <f t="shared" si="1154"/>
        <v>49.185555582988798</v>
      </c>
      <c r="AK2242"/>
      <c r="AL2242"/>
      <c r="AM2242"/>
      <c r="AN2242"/>
    </row>
    <row r="2243" spans="1:40" x14ac:dyDescent="0.25">
      <c r="A2243"/>
      <c r="B2243">
        <f t="shared" si="1155"/>
        <v>309000</v>
      </c>
      <c r="C2243" s="237" t="str">
        <f t="shared" si="1123"/>
        <v>-8.00434454911861E-07+0.00792563921038426i</v>
      </c>
      <c r="D2243" s="208" t="str">
        <f t="shared" si="1124"/>
        <v>-5.95701209367011+0.0607632339462794i</v>
      </c>
      <c r="E2243" t="str">
        <f t="shared" si="1125"/>
        <v>2870</v>
      </c>
      <c r="F2243" t="str">
        <f t="shared" si="1126"/>
        <v>0.777000777000777</v>
      </c>
      <c r="G2243" t="str">
        <f t="shared" si="1121"/>
        <v>0.777000777000777</v>
      </c>
      <c r="H2243" t="str">
        <f t="shared" si="1127"/>
        <v>8.96392369603027+1.18932949734296i</v>
      </c>
      <c r="I2243" t="str">
        <f t="shared" si="1128"/>
        <v>1213.44016244906i</v>
      </c>
      <c r="J2243" t="str">
        <f t="shared" si="1122"/>
        <v>-1258.46373613698+262.438955325963i</v>
      </c>
      <c r="K2243" t="str">
        <f t="shared" si="1129"/>
        <v>0.192698154617945-0.924038275133349i</v>
      </c>
      <c r="L2243" t="str">
        <f t="shared" si="1130"/>
        <v>0.0163743481616632-0.0658571647032304i</v>
      </c>
      <c r="M2243" t="str">
        <f t="shared" si="1131"/>
        <v>0.209072502779608-0.989895439836579i</v>
      </c>
      <c r="N2243" t="str">
        <f t="shared" si="1132"/>
        <v>-1.37038710323866i</v>
      </c>
      <c r="O2243" t="str">
        <f t="shared" si="1133"/>
        <v>0.199070380479228-0.979985195610554i</v>
      </c>
      <c r="P2243" t="str">
        <f t="shared" si="1134"/>
        <v>0.800929619520772+0.979985195610554i</v>
      </c>
      <c r="Q2243" t="str">
        <f t="shared" si="1135"/>
        <v>-0.800929619520772+0.390401907628106i</v>
      </c>
      <c r="R2243" t="str">
        <f t="shared" si="1136"/>
        <v>-0.326111027083241-1.38251793377919i</v>
      </c>
      <c r="S2243" t="str">
        <f t="shared" si="1137"/>
        <v>0.142141427875113i</v>
      </c>
      <c r="T2243" t="str">
        <f t="shared" si="1138"/>
        <v>0.196513073170325-0.0463538870354315i</v>
      </c>
      <c r="U2243" t="str">
        <f t="shared" si="1139"/>
        <v>0.0001-515.064540750471i</v>
      </c>
      <c r="V2243" t="str">
        <f t="shared" si="1140"/>
        <v>0.00002-0.00826148336396909i</v>
      </c>
      <c r="W2243" t="str">
        <f t="shared" si="1141"/>
        <v>0.0000199993584529564-0.00826135085511374i</v>
      </c>
      <c r="X2243" t="str">
        <f t="shared" si="1142"/>
        <v>0.000262403430498016-0.00825305623241204i</v>
      </c>
      <c r="Y2243" t="str">
        <f t="shared" si="1143"/>
        <v>0.009+1.94150425991849i</v>
      </c>
      <c r="Z2243" t="str">
        <f t="shared" si="1144"/>
        <v>-0.0512190631134589-0.00187417588824299i</v>
      </c>
      <c r="AA2243" t="str">
        <f t="shared" si="1145"/>
        <v>0.0297384542981182-6.2070177572161i</v>
      </c>
      <c r="AB2243" t="str">
        <f t="shared" si="1146"/>
        <v>1.33787478041091-0.315580512981794i</v>
      </c>
      <c r="AC2243" t="str">
        <f t="shared" si="1147"/>
        <v>0.967321118044261-1.3903353518787i</v>
      </c>
      <c r="AD2243" t="str">
        <f t="shared" si="1148"/>
        <v>0.604068594566154+0.541989003675637i</v>
      </c>
      <c r="AE2243" t="str">
        <f t="shared" si="1149"/>
        <v>-0.0299240447475606-0.0288922997808439i</v>
      </c>
      <c r="AF2243" t="str">
        <f t="shared" si="1150"/>
        <v>-14.9209357897004-1.12856626339668i</v>
      </c>
      <c r="AG2243" t="str">
        <f t="shared" si="1151"/>
        <v>1.01224319995949-0.0135147146117547i</v>
      </c>
      <c r="AH2243" t="str">
        <f t="shared" si="1152"/>
        <v>0.402678527357982+0.464625005739295i</v>
      </c>
      <c r="AI2243">
        <f t="shared" si="1153"/>
        <v>-4.2247787832856112</v>
      </c>
      <c r="AJ2243">
        <f t="shared" si="1154"/>
        <v>49.08536872873033</v>
      </c>
      <c r="AK2243"/>
      <c r="AL2243"/>
      <c r="AM2243"/>
      <c r="AN2243"/>
    </row>
    <row r="2244" spans="1:40" x14ac:dyDescent="0.25">
      <c r="A2244"/>
      <c r="B2244">
        <f t="shared" si="1155"/>
        <v>310000</v>
      </c>
      <c r="C2244" s="237" t="str">
        <f t="shared" si="1123"/>
        <v>-7.95278690889281E-07+0.00790007263280523i</v>
      </c>
      <c r="D2244" s="208" t="str">
        <f t="shared" si="1124"/>
        <v>-5.95701205414259+0.0605672235181735i</v>
      </c>
      <c r="E2244" t="str">
        <f t="shared" si="1125"/>
        <v>2870</v>
      </c>
      <c r="F2244" t="str">
        <f t="shared" si="1126"/>
        <v>0.777000777000777</v>
      </c>
      <c r="G2244" t="str">
        <f t="shared" si="1121"/>
        <v>0.777000777000777</v>
      </c>
      <c r="H2244" t="str">
        <f t="shared" si="1127"/>
        <v>8.96499783495198+1.18564613562406i</v>
      </c>
      <c r="I2244" t="str">
        <f t="shared" si="1128"/>
        <v>1217.36715326604i</v>
      </c>
      <c r="J2244" t="str">
        <f t="shared" si="1122"/>
        <v>-1266.62879570557+263.28827233349i</v>
      </c>
      <c r="K2244" t="str">
        <f t="shared" si="1129"/>
        <v>0.191506476107073-0.921300500973604i</v>
      </c>
      <c r="L2244" t="str">
        <f t="shared" si="1130"/>
        <v>0.0162749808173842-0.0656693486665056i</v>
      </c>
      <c r="M2244" t="str">
        <f t="shared" si="1131"/>
        <v>0.207781456924457-0.98696984964011i</v>
      </c>
      <c r="N2244" t="str">
        <f t="shared" si="1132"/>
        <v>-1.37482201295788i</v>
      </c>
      <c r="O2244" t="str">
        <f t="shared" si="1133"/>
        <v>0.194722291160345-0.980858414515197i</v>
      </c>
      <c r="P2244" t="str">
        <f t="shared" si="1134"/>
        <v>0.805277708839655+0.980858414515197i</v>
      </c>
      <c r="Q2244" t="str">
        <f t="shared" si="1135"/>
        <v>-0.805277708839655+0.393963598442683i</v>
      </c>
      <c r="R2244" t="str">
        <f t="shared" si="1136"/>
        <v>-0.326062411815143-1.37755599517244i</v>
      </c>
      <c r="S2244" t="str">
        <f t="shared" si="1137"/>
        <v>0.142601432496068i</v>
      </c>
      <c r="T2244" t="str">
        <f t="shared" si="1138"/>
        <v>0.196441458255136-0.0464969670079622i</v>
      </c>
      <c r="U2244" t="str">
        <f t="shared" si="1139"/>
        <v>0.0001-513.403042231921i</v>
      </c>
      <c r="V2244" t="str">
        <f t="shared" si="1140"/>
        <v>0.00002-0.0082348334176337i</v>
      </c>
      <c r="W2244" t="str">
        <f t="shared" si="1141"/>
        <v>0.0000199993584529564-0.00823470133623127i</v>
      </c>
      <c r="X2244" t="str">
        <f t="shared" si="1142"/>
        <v>0.000260843383684273-0.0082264791436433i</v>
      </c>
      <c r="Y2244" t="str">
        <f t="shared" si="1143"/>
        <v>0.009+1.94778744522567i</v>
      </c>
      <c r="Z2244" t="str">
        <f t="shared" si="1144"/>
        <v>-0.0508880905864267-0.00185680538235506i</v>
      </c>
      <c r="AA2244" t="str">
        <f t="shared" si="1145"/>
        <v>0.0295403076636169-6.18682611254908i</v>
      </c>
      <c r="AB2244" t="str">
        <f t="shared" si="1146"/>
        <v>1.33738722104711-0.316554611466656i</v>
      </c>
      <c r="AC2244" t="str">
        <f t="shared" si="1147"/>
        <v>0.96545440797919-1.38573504283417i</v>
      </c>
      <c r="AD2244" t="str">
        <f t="shared" si="1148"/>
        <v>0.606460926187803+0.542583411222812i</v>
      </c>
      <c r="AE2244" t="str">
        <f t="shared" si="1149"/>
        <v>-0.0298541667506381-0.0287371136929324i</v>
      </c>
      <c r="AF2244" t="str">
        <f t="shared" si="1150"/>
        <v>-14.9220098890946-1.12507891210589i</v>
      </c>
      <c r="AG2244" t="str">
        <f t="shared" si="1151"/>
        <v>1.01221671901807-0.0135244655727929i</v>
      </c>
      <c r="AH2244" t="str">
        <f t="shared" si="1152"/>
        <v>0.401990716355242+0.462194003491051i</v>
      </c>
      <c r="AI2244">
        <f t="shared" si="1153"/>
        <v>-4.2571421429375551</v>
      </c>
      <c r="AJ2244">
        <f t="shared" si="1154"/>
        <v>48.985062674199156</v>
      </c>
      <c r="AK2244"/>
      <c r="AL2244"/>
      <c r="AM2244"/>
      <c r="AN2244"/>
    </row>
    <row r="2245" spans="1:40" x14ac:dyDescent="0.25">
      <c r="A2245"/>
      <c r="B2245">
        <f t="shared" si="1155"/>
        <v>311000</v>
      </c>
      <c r="C2245" s="237" t="str">
        <f t="shared" si="1123"/>
        <v>-7.90172580922787E-07+0.00787467047051116i</v>
      </c>
      <c r="D2245" s="208" t="str">
        <f t="shared" si="1124"/>
        <v>-5.95701201499575+0.0603724736072523i</v>
      </c>
      <c r="E2245" t="str">
        <f t="shared" si="1125"/>
        <v>2870</v>
      </c>
      <c r="F2245" t="str">
        <f t="shared" si="1126"/>
        <v>0.777000777000777</v>
      </c>
      <c r="G2245" t="str">
        <f t="shared" ref="G2245:G2308" si="1156">IF($C$11=$C$7,$C$24,F2245)</f>
        <v>0.777000777000777</v>
      </c>
      <c r="H2245" t="str">
        <f t="shared" si="1127"/>
        <v>8.9660619027177+1.18198502946982i</v>
      </c>
      <c r="I2245" t="str">
        <f t="shared" si="1128"/>
        <v>1221.29414408303i</v>
      </c>
      <c r="J2245" t="str">
        <f t="shared" ref="J2245:J2308" si="1157">IMSUM(COMPLEX(0,2*PI()*B2245*$C$113*$C$112),COMPLEX(0,2*PI()*B2245*$C$113*$C$111),COMPLEX(0,2*PI()*B2245*$C$28*10^-12*$C$111),COMPLEX(-1*2*PI()*B2245*2*PI()*B2245*$C$113*$C$112*$C$28*10^-12*$C$111,0),COMPLEX(1,0))</f>
        <v>-1274.82023672673+264.137589341017i</v>
      </c>
      <c r="K2245" t="str">
        <f t="shared" si="1129"/>
        <v>0.19032566653149-0.918578123879202i</v>
      </c>
      <c r="L2245" t="str">
        <f t="shared" si="1130"/>
        <v>0.0161764969501832-0.065482522199895i</v>
      </c>
      <c r="M2245" t="str">
        <f t="shared" si="1131"/>
        <v>0.206502163481673-0.984060646079097i</v>
      </c>
      <c r="N2245" t="str">
        <f t="shared" si="1132"/>
        <v>-1.3792569226771i</v>
      </c>
      <c r="O2245" t="str">
        <f t="shared" si="1133"/>
        <v>0.190370371967112-0.981712341512066i</v>
      </c>
      <c r="P2245" t="str">
        <f t="shared" si="1134"/>
        <v>0.809629628032888+0.981712341512066i</v>
      </c>
      <c r="Q2245" t="str">
        <f t="shared" si="1135"/>
        <v>-0.809629628032888+0.397544581165034i</v>
      </c>
      <c r="R2245" t="str">
        <f t="shared" si="1136"/>
        <v>-0.326013615567087-1.37262428311435i</v>
      </c>
      <c r="S2245" t="str">
        <f t="shared" si="1137"/>
        <v>0.143061437117023i</v>
      </c>
      <c r="T2245" t="str">
        <f t="shared" si="1138"/>
        <v>0.196369602564062-0.0466399763627441i</v>
      </c>
      <c r="U2245" t="str">
        <f t="shared" si="1139"/>
        <v>0.0001-511.752228591304i</v>
      </c>
      <c r="V2245" t="str">
        <f t="shared" si="1140"/>
        <v>0.00002-0.00820835485358986i</v>
      </c>
      <c r="W2245" t="str">
        <f t="shared" si="1141"/>
        <v>0.0000199993584529563-0.0082082231968915i</v>
      </c>
      <c r="X2245" t="str">
        <f t="shared" si="1142"/>
        <v>0.000259298344273118-0.0082000725306719i</v>
      </c>
      <c r="Y2245" t="str">
        <f t="shared" si="1143"/>
        <v>0.009+1.95407063053285i</v>
      </c>
      <c r="Z2245" t="str">
        <f t="shared" si="1144"/>
        <v>-0.0505603191517968-0.00183965639233519i</v>
      </c>
      <c r="AA2245" t="str">
        <f t="shared" si="1145"/>
        <v>0.0293441542063178-6.16676594667306i</v>
      </c>
      <c r="AB2245" t="str">
        <f t="shared" si="1146"/>
        <v>1.33689802246421-0.317528229180932i</v>
      </c>
      <c r="AC2245" t="str">
        <f t="shared" si="1147"/>
        <v>0.96360529963709-1.38115899802036i</v>
      </c>
      <c r="AD2245" t="str">
        <f t="shared" si="1148"/>
        <v>0.608856340226243+0.5431676058874i</v>
      </c>
      <c r="AE2245" t="str">
        <f t="shared" si="1149"/>
        <v>-0.0297847291211537-0.0285828139648954i</v>
      </c>
      <c r="AF2245" t="str">
        <f t="shared" si="1150"/>
        <v>-14.9230739177134-1.12161255586257i</v>
      </c>
      <c r="AG2245" t="str">
        <f t="shared" si="1151"/>
        <v>1.01219018300817-0.0135342234198368i</v>
      </c>
      <c r="AH2245" t="str">
        <f t="shared" si="1152"/>
        <v>0.401306151558102+0.459776973395939i</v>
      </c>
      <c r="AI2245">
        <f t="shared" si="1153"/>
        <v>-4.2894194160349883</v>
      </c>
      <c r="AJ2245">
        <f t="shared" si="1154"/>
        <v>48.884638250643405</v>
      </c>
      <c r="AK2245"/>
      <c r="AL2245"/>
      <c r="AM2245"/>
      <c r="AN2245"/>
    </row>
    <row r="2246" spans="1:40" x14ac:dyDescent="0.25">
      <c r="A2246"/>
      <c r="B2246">
        <f t="shared" si="1155"/>
        <v>312000</v>
      </c>
      <c r="C2246" s="237" t="str">
        <f t="shared" ref="C2246:C2309" si="1158">IMPRODUCT(COMPLEX(-1,0),IMDIV(IMPRODUCT(G2246,COMPLEX($C$100+$C$101,0)),COMPLEX($C$100,2*PI()*B2246*$C$103*$C$102*(2*$C$100+$C$101))))</f>
        <v>-7.85115489443191E-07+0.00784943114258587i</v>
      </c>
      <c r="D2246" s="208" t="str">
        <f t="shared" ref="D2246:D2309" si="1159">IMPRODUCT(COMPLEX($C$106,0),IMSUB(C2246,G2246))</f>
        <v>-5.95701197622471+0.0601789720931584i</v>
      </c>
      <c r="E2246" t="str">
        <f t="shared" ref="E2246:E2309" si="1160">IMDIV(COMPLEX($C$20*10^3,0),COMPLEX(1,2*PI()*B2246*$C$20*1000*$C$29*10^-12))</f>
        <v>2870</v>
      </c>
      <c r="F2246" t="str">
        <f t="shared" ref="F2246:F2309" si="1161">IMDIV(COMPLEX($C$22*1000,0),IMSUM(COMPLEX($C$22*1000,0),E2246))</f>
        <v>0.777000777000777</v>
      </c>
      <c r="G2246" t="str">
        <f t="shared" si="1156"/>
        <v>0.777000777000777</v>
      </c>
      <c r="H2246" t="str">
        <f t="shared" ref="H2246:H2309" si="1162">IMPRODUCT(COMPLEX($C$108,0),IMPRODUCT(COMPLEX(-1,0),D2246),IMDIV(COMPLEX(0,2*PI()*B2246*$C$109*$C$110),COMPLEX(1,2*PI()*B2246*$C$109*$C$110)))</f>
        <v>8.96711602398349+1.17834598254789i</v>
      </c>
      <c r="I2246" t="str">
        <f t="shared" ref="I2246:I2309" si="1163">COMPLEX(0,2*PI()*B2246*$C$113*$C$112*$C$114)</f>
        <v>1225.22113490002i</v>
      </c>
      <c r="J2246" t="str">
        <f t="shared" si="1157"/>
        <v>-1283.03805920045+264.986906348545i</v>
      </c>
      <c r="K2246" t="str">
        <f t="shared" ref="K2246:K2309" si="1164">IMDIV(I2246,J2246)</f>
        <v>0.189155595990165-0.915871022121008i</v>
      </c>
      <c r="L2246" t="str">
        <f t="shared" ref="L2246:L2309" si="1165">IMDIV(COMPLEX($C$117,0),COMPLEX(1,2*PI()*B2246*$C$115*$C$116))</f>
        <v>0.0160788863416587-0.0652966783045166i</v>
      </c>
      <c r="M2246" t="str">
        <f t="shared" ref="M2246:M2309" si="1166">IMSUM(K2246,L2246)</f>
        <v>0.205234482331824-0.981167700425525i</v>
      </c>
      <c r="N2246" t="str">
        <f t="shared" ref="N2246:N2309" si="1167">COMPLEX(0,-2*PI()*B2246*$C$43)</f>
        <v>-1.38369183239632i</v>
      </c>
      <c r="O2246" t="str">
        <f t="shared" ref="O2246:O2309" si="1168">IMEXP(N2246)</f>
        <v>0.186014708494782-0.98254695980579i</v>
      </c>
      <c r="P2246" t="str">
        <f t="shared" ref="P2246:P2309" si="1169">IMSUB(COMPLEX(1,0),O2246)</f>
        <v>0.813985291505218+0.98254695980579i</v>
      </c>
      <c r="Q2246" t="str">
        <f t="shared" ref="Q2246:Q2309" si="1170">IMSUM(COMPLEX(0,2*PI()*B2246*$C$43),O2246,COMPLEX(-1,0))</f>
        <v>-0.813985291505218+0.40114487259053i</v>
      </c>
      <c r="R2246" t="str">
        <f t="shared" ref="R2246:R2309" si="1171">IMDIV(P2246,Q2246)</f>
        <v>-0.325964638094124-1.36772250634204i</v>
      </c>
      <c r="S2246" t="str">
        <f t="shared" ref="S2246:S2309" si="1172">IMDIV(COMPLEX(0,2*PI()*B2246*$C$123),COMPLEX($C$124,0))</f>
        <v>0.143521441737978i</v>
      </c>
      <c r="T2246" t="str">
        <f t="shared" ref="T2246:T2309" si="1173">IMPRODUCT(R2246,S2246)</f>
        <v>0.19629750600769-0.0467829148148669i</v>
      </c>
      <c r="U2246" t="str">
        <f t="shared" ref="U2246:U2309" si="1174">IMDIV(COMPLEX(1,2*PI()*B2246*$C$16*10^-3*$C$15*10^-6),COMPLEX(0,2*PI()*B2246*$C$15*10^-6))</f>
        <v>0.0001-510.111997089408i</v>
      </c>
      <c r="V2246" t="str">
        <f t="shared" ref="V2246:V2309" si="1175">IMSUM(COMPLEX($C$18*10^-3,0),IMDIV(COMPLEX(1,0),COMPLEX(0,2*PI()*B2246*($C$17*1*10^-6))))</f>
        <v>0.00002-0.00818204602393091i</v>
      </c>
      <c r="W2246" t="str">
        <f t="shared" ref="W2246:W2309" si="1176">IMDIV(IMPRODUCT(U2246,V2246),IMSUM(U2246,V2246))</f>
        <v>0.0000199993584529565-0.00818191478921417i</v>
      </c>
      <c r="X2246" t="str">
        <f t="shared" ref="X2246:X2309" si="1177">IMDIV(IMPRODUCT(COMPLEX($C$19,0),W2246),IMSUM(COMPLEX($C$19,0),W2246))</f>
        <v>0.000257768120442211-0.00817383475988749i</v>
      </c>
      <c r="Y2246" t="str">
        <f t="shared" ref="Y2246:Y2309" si="1178">COMPLEX($C$13*10^-3,2*PI()*B2246*$C$12*0.000001)</f>
        <v>0.009+1.96035381584003i</v>
      </c>
      <c r="Z2246" t="str">
        <f t="shared" ref="Z2246:Z2309" si="1179">IMPRODUCT(COMPLEX($C$6,0),IMDIV(X2246,IMSUM(X2246,Y2246)))</f>
        <v>-0.050235707619319-0.00182272536973958i</v>
      </c>
      <c r="AA2246" t="str">
        <f t="shared" ref="AA2246:AA2309" si="1180">IMDIV(COMPLEX($C$6,0),IMSUM(X2246,Y2246))</f>
        <v>0.0291499670510134-6.14683597448063i</v>
      </c>
      <c r="AB2246" t="str">
        <f t="shared" ref="AB2246:AB2309" si="1181">IMPRODUCT(COMPLEX($C$119,0),T2246)</f>
        <v>1.33640718405347-0.318501364184934i</v>
      </c>
      <c r="AC2246" t="str">
        <f t="shared" ref="AC2246:AC2309" si="1182">IMSUM(COMPLEX(1,0),IMPRODUCT(AB2246,M2246))</f>
        <v>0.96177358552402-1.37660702621037i</v>
      </c>
      <c r="AD2246" t="str">
        <f t="shared" ref="AD2246:AD2309" si="1183">IMDIV(AB2246,AC2246)</f>
        <v>0.61125479485463+0.543741571912475i</v>
      </c>
      <c r="AE2246" t="str">
        <f t="shared" ref="AE2246:AE2309" si="1184">IMPRODUCT(AD2246,AA2246,X2246)</f>
        <v>-0.029715725597517-0.0284293922490205i</v>
      </c>
      <c r="AF2246" t="str">
        <f t="shared" ref="AF2246:AF2309" si="1185">IMSUB(D2246,H2246)</f>
        <v>-14.9241280002082-1.11816701045473i</v>
      </c>
      <c r="AG2246" t="str">
        <f t="shared" ref="AG2246:AG2309" si="1186">IMSUM(COMPLEX(1,0),IMPRODUCT(AD2246,AA2246,COMPLEX($C$127,0)))</f>
        <v>1.0121635920901-0.0135439871475241i</v>
      </c>
      <c r="AH2246" t="str">
        <f t="shared" ref="AH2246:AH2309" si="1187">IMDIV(IMPRODUCT(AE2246,AF2246),AG2246)</f>
        <v>0.400624782835138+0.457373781743244i</v>
      </c>
      <c r="AI2246">
        <f t="shared" ref="AI2246:AI2309" si="1188">20*LOG10(IMABS(AH2246))</f>
        <v>-4.3216113044973028</v>
      </c>
      <c r="AJ2246">
        <f t="shared" ref="AJ2246:AJ2309" si="1189">IMARGUMENT(AH2246)*180/PI()</f>
        <v>48.78409627948384</v>
      </c>
      <c r="AK2246"/>
      <c r="AL2246"/>
      <c r="AM2246"/>
      <c r="AN2246"/>
    </row>
    <row r="2247" spans="1:40" x14ac:dyDescent="0.25">
      <c r="A2247"/>
      <c r="B2247">
        <f t="shared" si="1155"/>
        <v>313000</v>
      </c>
      <c r="C2247" s="237" t="str">
        <f t="shared" si="1158"/>
        <v>-7.80106791017927E-07+0.00782435308831658i</v>
      </c>
      <c r="D2247" s="208" t="str">
        <f t="shared" si="1159"/>
        <v>-5.95701193782469+0.0599867070104271i</v>
      </c>
      <c r="E2247" t="str">
        <f t="shared" si="1160"/>
        <v>2870</v>
      </c>
      <c r="F2247" t="str">
        <f t="shared" si="1161"/>
        <v>0.777000777000777</v>
      </c>
      <c r="G2247" t="str">
        <f t="shared" si="1156"/>
        <v>0.777000777000777</v>
      </c>
      <c r="H2247" t="str">
        <f t="shared" si="1162"/>
        <v>8.96816032149606+1.17472880076532i</v>
      </c>
      <c r="I2247" t="str">
        <f t="shared" si="1163"/>
        <v>1229.14812571701i</v>
      </c>
      <c r="J2247" t="str">
        <f t="shared" si="1157"/>
        <v>-1291.28226312674+265.836223356072i</v>
      </c>
      <c r="K2247" t="str">
        <f t="shared" si="1164"/>
        <v>0.187996136487891-0.913179075140599i</v>
      </c>
      <c r="L2247" t="str">
        <f t="shared" si="1165"/>
        <v>0.015982138917282-0.0651118100356168i</v>
      </c>
      <c r="M2247" t="str">
        <f t="shared" si="1166"/>
        <v>0.203978275405173-0.978290885176216i</v>
      </c>
      <c r="N2247" t="str">
        <f t="shared" si="1167"/>
        <v>-1.38812674211554i</v>
      </c>
      <c r="O2247" t="str">
        <f t="shared" si="1168"/>
        <v>0.181655386412251-0.98336225298077i</v>
      </c>
      <c r="P2247" t="str">
        <f t="shared" si="1169"/>
        <v>0.818344613587749+0.98336225298077i</v>
      </c>
      <c r="Q2247" t="str">
        <f t="shared" si="1170"/>
        <v>-0.818344613587749+0.40476448913477i</v>
      </c>
      <c r="R2247" t="str">
        <f t="shared" si="1171"/>
        <v>-0.325915479150291-1.36285037731303i</v>
      </c>
      <c r="S2247" t="str">
        <f t="shared" si="1172"/>
        <v>0.143981446358933i</v>
      </c>
      <c r="T2247" t="str">
        <f t="shared" si="1173"/>
        <v>0.196225168496348-0.0469257820788236i</v>
      </c>
      <c r="U2247" t="str">
        <f t="shared" si="1174"/>
        <v>0.0001-508.482246299985i</v>
      </c>
      <c r="V2247" t="str">
        <f t="shared" si="1175"/>
        <v>0.00002-0.00815590530180972i</v>
      </c>
      <c r="W2247" t="str">
        <f t="shared" si="1176"/>
        <v>0.0000199993584529565-0.00815577448637823i</v>
      </c>
      <c r="X2247" t="str">
        <f t="shared" si="1177"/>
        <v>0.000256252523423392-0.00814776421846783i</v>
      </c>
      <c r="Y2247" t="str">
        <f t="shared" si="1178"/>
        <v>0.009+1.96663700114721i</v>
      </c>
      <c r="Z2247" t="str">
        <f t="shared" si="1179"/>
        <v>-0.0499142154598118-0.00180600883435643i</v>
      </c>
      <c r="AA2247" t="str">
        <f t="shared" si="1180"/>
        <v>0.0289577197773304-6.12703492762154i</v>
      </c>
      <c r="AB2247" t="str">
        <f t="shared" si="1181"/>
        <v>1.3359147052044-0.31947401453491i</v>
      </c>
      <c r="AC2247" t="str">
        <f t="shared" si="1182"/>
        <v>0.959959061185847-1.37207893799593i</v>
      </c>
      <c r="AD2247" t="str">
        <f t="shared" si="1183"/>
        <v>0.613656248163334+0.544305293700902i</v>
      </c>
      <c r="AE2247" t="str">
        <f t="shared" si="1184"/>
        <v>-0.0296471500200736-0.028276840311144i</v>
      </c>
      <c r="AF2247" t="str">
        <f t="shared" si="1185"/>
        <v>-14.9251722593207-1.11474209375489i</v>
      </c>
      <c r="AG2247" t="str">
        <f t="shared" si="1186"/>
        <v>1.01213694642592-0.0135537557616915i</v>
      </c>
      <c r="AH2247" t="str">
        <f t="shared" si="1187"/>
        <v>0.399946560859707+0.454984296650904i</v>
      </c>
      <c r="AI2247">
        <f t="shared" si="1188"/>
        <v>-4.3537185031423684</v>
      </c>
      <c r="AJ2247">
        <f t="shared" si="1189"/>
        <v>48.683437572447723</v>
      </c>
      <c r="AK2247"/>
      <c r="AL2247"/>
      <c r="AM2247"/>
      <c r="AN2247"/>
    </row>
    <row r="2248" spans="1:40" x14ac:dyDescent="0.25">
      <c r="A2248"/>
      <c r="B2248">
        <f t="shared" si="1155"/>
        <v>314000</v>
      </c>
      <c r="C2248" s="237" t="str">
        <f t="shared" si="1158"/>
        <v>-7.75145870157682E-07+0.00779943476687231i</v>
      </c>
      <c r="D2248" s="208" t="str">
        <f t="shared" si="1159"/>
        <v>-5.95701189979096+0.0597956665460211i</v>
      </c>
      <c r="E2248" t="str">
        <f t="shared" si="1160"/>
        <v>2870</v>
      </c>
      <c r="F2248" t="str">
        <f t="shared" si="1161"/>
        <v>0.777000777000777</v>
      </c>
      <c r="G2248" t="str">
        <f t="shared" si="1156"/>
        <v>0.777000777000777</v>
      </c>
      <c r="H2248" t="str">
        <f t="shared" si="1162"/>
        <v>8.96919491612751+1.17113329223771i</v>
      </c>
      <c r="I2248" t="str">
        <f t="shared" si="1163"/>
        <v>1233.07511653399i</v>
      </c>
      <c r="J2248" t="str">
        <f t="shared" si="1157"/>
        <v>-1299.55284850559+266.6855403636i</v>
      </c>
      <c r="K2248" t="str">
        <f t="shared" si="1164"/>
        <v>0.186847161902384-0.91050216353826i</v>
      </c>
      <c r="L2248" t="str">
        <f t="shared" si="1165"/>
        <v>0.0158862447440364-0.0649279105022857i</v>
      </c>
      <c r="M2248" t="str">
        <f t="shared" si="1166"/>
        <v>0.20273340664642-0.975430074040546i</v>
      </c>
      <c r="N2248" t="str">
        <f t="shared" si="1167"/>
        <v>-1.39256165183476i</v>
      </c>
      <c r="O2248" t="str">
        <f t="shared" si="1168"/>
        <v>0.177292491460375-0.984158205001499i</v>
      </c>
      <c r="P2248" t="str">
        <f t="shared" si="1169"/>
        <v>0.822707508539625+0.984158205001499i</v>
      </c>
      <c r="Q2248" t="str">
        <f t="shared" si="1170"/>
        <v>-0.822707508539625+0.408403446833261i</v>
      </c>
      <c r="R2248" t="str">
        <f t="shared" si="1171"/>
        <v>-0.325866138488604-1.35800761214601i</v>
      </c>
      <c r="S2248" t="str">
        <f t="shared" si="1172"/>
        <v>0.144441450979888i</v>
      </c>
      <c r="T2248" t="str">
        <f t="shared" si="1173"/>
        <v>0.196152589940103-0.0470685778685071i</v>
      </c>
      <c r="U2248" t="str">
        <f t="shared" si="1174"/>
        <v>0.0001-506.862876088839i</v>
      </c>
      <c r="V2248" t="str">
        <f t="shared" si="1175"/>
        <v>0.00002-0.00812993108110331i</v>
      </c>
      <c r="W2248" t="str">
        <f t="shared" si="1176"/>
        <v>0.0000199993584529564-0.0081298006822865i</v>
      </c>
      <c r="X2248" t="str">
        <f t="shared" si="1177"/>
        <v>0.000254751367444539-0.00812185931404974i</v>
      </c>
      <c r="Y2248" t="str">
        <f t="shared" si="1178"/>
        <v>0.009+1.97292018645439i</v>
      </c>
      <c r="Z2248" t="str">
        <f t="shared" si="1179"/>
        <v>-0.049595802792462-0.00178950337267687i</v>
      </c>
      <c r="AA2248" t="str">
        <f t="shared" si="1180"/>
        <v>0.028767386410466-6.10736155422947i</v>
      </c>
      <c r="AB2248" t="str">
        <f t="shared" si="1181"/>
        <v>1.33542058530473-0.320446178283023i</v>
      </c>
      <c r="AC2248" t="str">
        <f t="shared" si="1182"/>
        <v>0.958161525155965-1.36757454576921i</v>
      </c>
      <c r="AD2248" t="str">
        <f t="shared" si="1183"/>
        <v>0.616060658160442+0.544858755815774i</v>
      </c>
      <c r="AE2248" t="str">
        <f t="shared" si="1184"/>
        <v>-0.0295789963291548-0.028125150028737i</v>
      </c>
      <c r="AF2248" t="str">
        <f t="shared" si="1185"/>
        <v>-14.9262068159185-1.11133762569169i</v>
      </c>
      <c r="AG2248" t="str">
        <f t="shared" si="1186"/>
        <v>1.01211024617939-0.013563528279204i</v>
      </c>
      <c r="AH2248" t="str">
        <f t="shared" si="1187"/>
        <v>0.399271437094968+0.452608388034611i</v>
      </c>
      <c r="AI2248">
        <f t="shared" si="1188"/>
        <v>-4.3857416997862844</v>
      </c>
      <c r="AJ2248">
        <f t="shared" si="1189"/>
        <v>48.582662931702423</v>
      </c>
      <c r="AK2248"/>
      <c r="AL2248"/>
      <c r="AM2248"/>
      <c r="AN2248"/>
    </row>
    <row r="2249" spans="1:40" x14ac:dyDescent="0.25">
      <c r="A2249"/>
      <c r="B2249">
        <f t="shared" si="1155"/>
        <v>315000</v>
      </c>
      <c r="C2249" s="237" t="str">
        <f t="shared" si="1158"/>
        <v>-7.7023212112726E-07+0.00777467465698811i</v>
      </c>
      <c r="D2249" s="208" t="str">
        <f t="shared" si="1159"/>
        <v>-5.95701186211889+0.0596058390369089i</v>
      </c>
      <c r="E2249" t="str">
        <f t="shared" si="1160"/>
        <v>2870</v>
      </c>
      <c r="F2249" t="str">
        <f t="shared" si="1161"/>
        <v>0.777000777000777</v>
      </c>
      <c r="G2249" t="str">
        <f t="shared" si="1156"/>
        <v>0.777000777000777</v>
      </c>
      <c r="H2249" t="str">
        <f t="shared" si="1162"/>
        <v>8.97021992690942+1.16755926725898i</v>
      </c>
      <c r="I2249" t="str">
        <f t="shared" si="1163"/>
        <v>1237.00210735098i</v>
      </c>
      <c r="J2249" t="str">
        <f t="shared" si="1157"/>
        <v>-1307.849815337+267.534857371126i</v>
      </c>
      <c r="K2249" t="str">
        <f t="shared" si="1164"/>
        <v>0.185708547952007-0.907840169061077i</v>
      </c>
      <c r="L2249" t="str">
        <f t="shared" si="1165"/>
        <v>0.0157911940281008-0.0647449728671673i</v>
      </c>
      <c r="M2249" t="str">
        <f t="shared" si="1166"/>
        <v>0.201499741980108-0.972585141928244i</v>
      </c>
      <c r="N2249" t="str">
        <f t="shared" si="1167"/>
        <v>-1.39699656155398i</v>
      </c>
      <c r="O2249" t="str">
        <f t="shared" si="1168"/>
        <v>0.172926109450281-0.984934800212882i</v>
      </c>
      <c r="P2249" t="str">
        <f t="shared" si="1169"/>
        <v>0.827073890549719+0.984934800212882i</v>
      </c>
      <c r="Q2249" t="str">
        <f t="shared" si="1170"/>
        <v>-0.827073890549719+0.412061761341098i</v>
      </c>
      <c r="R2249" t="str">
        <f t="shared" si="1171"/>
        <v>-0.325816615861065-1.35319393056274i</v>
      </c>
      <c r="S2249" t="str">
        <f t="shared" si="1172"/>
        <v>0.144901455600844i</v>
      </c>
      <c r="T2249" t="str">
        <f t="shared" si="1173"/>
        <v>0.196079770248768-0.0472113018972094i</v>
      </c>
      <c r="U2249" t="str">
        <f t="shared" si="1174"/>
        <v>0.0001-505.253787593318i</v>
      </c>
      <c r="V2249" t="str">
        <f t="shared" si="1175"/>
        <v>0.00002-0.00810412177608393i</v>
      </c>
      <c r="W2249" t="str">
        <f t="shared" si="1176"/>
        <v>0.0000199993584529565-0.00810399179123663i</v>
      </c>
      <c r="X2249" t="str">
        <f t="shared" si="1177"/>
        <v>0.000253264469672693-0.00809611847440574i</v>
      </c>
      <c r="Y2249" t="str">
        <f t="shared" si="1178"/>
        <v>0.009+1.97920337176157i</v>
      </c>
      <c r="Z2249" t="str">
        <f t="shared" si="1179"/>
        <v>-0.0492804303724028-0.00177320563640494i</v>
      </c>
      <c r="AA2249" t="str">
        <f t="shared" si="1180"/>
        <v>0.0285789414121444-6.08781461865417i</v>
      </c>
      <c r="AB2249" t="str">
        <f t="shared" si="1181"/>
        <v>1.33492482374046-0.321417853477344i</v>
      </c>
      <c r="AC2249" t="str">
        <f t="shared" si="1182"/>
        <v>0.95638077890401-1.36309366370464i</v>
      </c>
      <c r="AD2249" t="str">
        <f t="shared" si="1183"/>
        <v>0.618467982772343+0.545401942980893i</v>
      </c>
      <c r="AE2249" t="str">
        <f t="shared" si="1184"/>
        <v>-0.029511258563173-0.027974313389031i</v>
      </c>
      <c r="AF2249" t="str">
        <f t="shared" si="1185"/>
        <v>-14.9272317890283-1.10795342822207i</v>
      </c>
      <c r="AG2249" t="str">
        <f t="shared" si="1186"/>
        <v>1.01208349151599-0.0135733037277897i</v>
      </c>
      <c r="AH2249" t="str">
        <f t="shared" si="1187"/>
        <v>0.39859936377918+0.450245927577486i</v>
      </c>
      <c r="AI2249">
        <f t="shared" si="1188"/>
        <v>-4.4176815753424385</v>
      </c>
      <c r="AJ2249">
        <f t="shared" si="1189"/>
        <v>48.481773149987276</v>
      </c>
      <c r="AK2249"/>
      <c r="AL2249"/>
      <c r="AM2249"/>
      <c r="AN2249"/>
    </row>
    <row r="2250" spans="1:40" x14ac:dyDescent="0.25">
      <c r="A2250"/>
      <c r="B2250">
        <f t="shared" si="1155"/>
        <v>316000</v>
      </c>
      <c r="C2250" s="237" t="str">
        <f t="shared" si="1158"/>
        <v>-7.65364947760701E-07+0.00775007125665553i</v>
      </c>
      <c r="D2250" s="208" t="str">
        <f t="shared" si="1159"/>
        <v>-5.95701182480389+0.0594172129676924i</v>
      </c>
      <c r="E2250" t="str">
        <f t="shared" si="1160"/>
        <v>2870</v>
      </c>
      <c r="F2250" t="str">
        <f t="shared" si="1161"/>
        <v>0.777000777000777</v>
      </c>
      <c r="G2250" t="str">
        <f t="shared" si="1156"/>
        <v>0.777000777000777</v>
      </c>
      <c r="H2250" t="str">
        <f t="shared" si="1162"/>
        <v>8.97123547106601+1.16400653827154i</v>
      </c>
      <c r="I2250" t="str">
        <f t="shared" si="1163"/>
        <v>1240.92909816797i</v>
      </c>
      <c r="J2250" t="str">
        <f t="shared" si="1157"/>
        <v>-1316.17316362098+268.384174378654i</v>
      </c>
      <c r="K2250" t="str">
        <f t="shared" si="1164"/>
        <v>0.184580172164143-0.90519297459108i</v>
      </c>
      <c r="L2250" t="str">
        <f t="shared" si="1165"/>
        <v>0.0156969771125751-0.0645629903461653i</v>
      </c>
      <c r="M2250" t="str">
        <f t="shared" si="1166"/>
        <v>0.200277149276718-0.969755964937245i</v>
      </c>
      <c r="N2250" t="str">
        <f t="shared" si="1167"/>
        <v>-1.40143147127319i</v>
      </c>
      <c r="O2250" t="str">
        <f t="shared" si="1168"/>
        <v>0.168556326261693-0.985692023340537i</v>
      </c>
      <c r="P2250" t="str">
        <f t="shared" si="1169"/>
        <v>0.831443673738307+0.985692023340537i</v>
      </c>
      <c r="Q2250" t="str">
        <f t="shared" si="1170"/>
        <v>-0.831443673738307+0.415739447932653i</v>
      </c>
      <c r="R2250" t="str">
        <f t="shared" si="1171"/>
        <v>-0.325766911018647-1.34840905583103i</v>
      </c>
      <c r="S2250" t="str">
        <f t="shared" si="1172"/>
        <v>0.145361460221799i</v>
      </c>
      <c r="T2250" t="str">
        <f t="shared" si="1173"/>
        <v>0.196006709331896-0.0473539538776154i</v>
      </c>
      <c r="U2250" t="str">
        <f t="shared" si="1174"/>
        <v>0.0001-503.6548832022i</v>
      </c>
      <c r="V2250" t="str">
        <f t="shared" si="1175"/>
        <v>0.00002-0.00807847582109632i</v>
      </c>
      <c r="W2250" t="str">
        <f t="shared" si="1176"/>
        <v>0.0000199993584529564-0.00807834624759849i</v>
      </c>
      <c r="X2250" t="str">
        <f t="shared" si="1177"/>
        <v>0.000251791650158454-0.00807054014712723i</v>
      </c>
      <c r="Y2250" t="str">
        <f t="shared" si="1178"/>
        <v>0.009+1.98548655706875i</v>
      </c>
      <c r="Z2250" t="str">
        <f t="shared" si="1179"/>
        <v>-0.0489680595785728-0.00175711234100551i</v>
      </c>
      <c r="AA2250" t="str">
        <f t="shared" si="1180"/>
        <v>0.0283923596717872-6.06839290119875i</v>
      </c>
      <c r="AB2250" t="str">
        <f t="shared" si="1181"/>
        <v>1.33442741989582-0.322389038161813i</v>
      </c>
      <c r="AC2250" t="str">
        <f t="shared" si="1182"/>
        <v>0.954616626785621-1.3586361077409i</v>
      </c>
      <c r="AD2250" t="str">
        <f t="shared" si="1183"/>
        <v>0.620878179844276+0.545934840081207i</v>
      </c>
      <c r="AE2250" t="str">
        <f t="shared" si="1184"/>
        <v>-0.0294439308567587-0.0278243224871805i</v>
      </c>
      <c r="AF2250" t="str">
        <f t="shared" si="1185"/>
        <v>-14.9282472958699-1.10458932530385i</v>
      </c>
      <c r="AG2250" t="str">
        <f t="shared" si="1186"/>
        <v>1.01205668260287-0.0135830811458761i</v>
      </c>
      <c r="AH2250" t="str">
        <f t="shared" si="1187"/>
        <v>0.397930293911385+0.44789678870042i</v>
      </c>
      <c r="AI2250">
        <f t="shared" si="1188"/>
        <v>-4.4495388039176547</v>
      </c>
      <c r="AJ2250">
        <f t="shared" si="1189"/>
        <v>48.380769010741865</v>
      </c>
      <c r="AK2250"/>
      <c r="AL2250"/>
      <c r="AM2250"/>
      <c r="AN2250"/>
    </row>
    <row r="2251" spans="1:40" x14ac:dyDescent="0.25">
      <c r="A2251"/>
      <c r="B2251">
        <f t="shared" si="1155"/>
        <v>317000</v>
      </c>
      <c r="C2251" s="237" t="str">
        <f t="shared" si="1158"/>
        <v>-7.60543763280432E-07+0.0077256230828189i</v>
      </c>
      <c r="D2251" s="208" t="str">
        <f t="shared" si="1159"/>
        <v>-5.95701178784148+0.0592297769682783i</v>
      </c>
      <c r="E2251" t="str">
        <f t="shared" si="1160"/>
        <v>2870</v>
      </c>
      <c r="F2251" t="str">
        <f t="shared" si="1161"/>
        <v>0.777000777000777</v>
      </c>
      <c r="G2251" t="str">
        <f t="shared" si="1156"/>
        <v>0.777000777000777</v>
      </c>
      <c r="H2251" t="str">
        <f t="shared" si="1162"/>
        <v>8.97224166404687+1.16047491983696i</v>
      </c>
      <c r="I2251" t="str">
        <f t="shared" si="1163"/>
        <v>1244.85608898496i</v>
      </c>
      <c r="J2251" t="str">
        <f t="shared" si="1157"/>
        <v>-1324.52289335752+269.233491386181i</v>
      </c>
      <c r="K2251" t="str">
        <f t="shared" si="1164"/>
        <v>0.183461913844188-0.902560464133567i</v>
      </c>
      <c r="L2251" t="str">
        <f t="shared" si="1165"/>
        <v>0.0156035844752483-0.0643819562081441i</v>
      </c>
      <c r="M2251" t="str">
        <f t="shared" si="1166"/>
        <v>0.199065498319436-0.966942420341711i</v>
      </c>
      <c r="N2251" t="str">
        <f t="shared" si="1167"/>
        <v>-1.40586638099241i</v>
      </c>
      <c r="O2251" t="str">
        <f t="shared" si="1168"/>
        <v>0.1641832278412-0.986429859491107i</v>
      </c>
      <c r="P2251" t="str">
        <f t="shared" si="1169"/>
        <v>0.8358167721588+0.986429859491107i</v>
      </c>
      <c r="Q2251" t="str">
        <f t="shared" si="1170"/>
        <v>-0.8358167721588+0.419436521501303i</v>
      </c>
      <c r="R2251" t="str">
        <f t="shared" si="1171"/>
        <v>-0.325717023711301-1.34365271470882i</v>
      </c>
      <c r="S2251" t="str">
        <f t="shared" si="1172"/>
        <v>0.145821464842754i</v>
      </c>
      <c r="T2251" t="str">
        <f t="shared" si="1173"/>
        <v>0.195933407098783-0.0474965335218039i</v>
      </c>
      <c r="U2251" t="str">
        <f t="shared" si="1174"/>
        <v>0.0001-502.066066535947i</v>
      </c>
      <c r="V2251" t="str">
        <f t="shared" si="1175"/>
        <v>0.00002-0.00805299167024112i</v>
      </c>
      <c r="W2251" t="str">
        <f t="shared" si="1176"/>
        <v>0.0000199993584529565-0.00805286250549751i</v>
      </c>
      <c r="X2251" t="str">
        <f t="shared" si="1177"/>
        <v>0.000250332731781587-0.00804512279931323i</v>
      </c>
      <c r="Y2251" t="str">
        <f t="shared" si="1178"/>
        <v>0.009+1.99176974237593i</v>
      </c>
      <c r="Z2251" t="str">
        <f t="shared" si="1179"/>
        <v>-0.0486586524018419-0.00174122026428919i</v>
      </c>
      <c r="AA2251" t="str">
        <f t="shared" si="1180"/>
        <v>0.0282076164978935-6.04909519786214i</v>
      </c>
      <c r="AB2251" t="str">
        <f t="shared" si="1181"/>
        <v>1.33392837315329-0.323359730376241i</v>
      </c>
      <c r="AC2251" t="str">
        <f t="shared" si="1182"/>
        <v>0.952868875993149-1.35420169556311i</v>
      </c>
      <c r="AD2251" t="str">
        <f t="shared" si="1183"/>
        <v>0.623291207140875+0.546457432163261i</v>
      </c>
      <c r="AE2251" t="str">
        <f t="shared" si="1184"/>
        <v>-0.0293770074389382-0.0276751695244622i</v>
      </c>
      <c r="AF2251" t="str">
        <f t="shared" si="1185"/>
        <v>-14.9292534518883-1.10124514286868i</v>
      </c>
      <c r="AG2251" t="str">
        <f t="shared" si="1186"/>
        <v>1.01202981960882-0.0135928595824302i</v>
      </c>
      <c r="AH2251" t="str">
        <f t="shared" si="1187"/>
        <v>0.397264181237353+0.445560846532963i</v>
      </c>
      <c r="AI2251">
        <f t="shared" si="1188"/>
        <v>-4.4813140529076918</v>
      </c>
      <c r="AJ2251">
        <f t="shared" si="1189"/>
        <v>48.279651288232742</v>
      </c>
      <c r="AK2251"/>
      <c r="AL2251"/>
      <c r="AM2251"/>
      <c r="AN2251"/>
    </row>
    <row r="2252" spans="1:40" x14ac:dyDescent="0.25">
      <c r="A2252"/>
      <c r="B2252">
        <f t="shared" si="1155"/>
        <v>318000</v>
      </c>
      <c r="C2252" s="237" t="str">
        <f t="shared" si="1158"/>
        <v>-7.55767990120432E-07+0.00770132867107746i</v>
      </c>
      <c r="D2252" s="208" t="str">
        <f t="shared" si="1159"/>
        <v>-5.95701175122722+0.0590435198115939i</v>
      </c>
      <c r="E2252" t="str">
        <f t="shared" si="1160"/>
        <v>2870</v>
      </c>
      <c r="F2252" t="str">
        <f t="shared" si="1161"/>
        <v>0.777000777000777</v>
      </c>
      <c r="G2252" t="str">
        <f t="shared" si="1156"/>
        <v>0.777000777000777</v>
      </c>
      <c r="H2252" t="str">
        <f t="shared" si="1162"/>
        <v>8.97323861955876+1.15696422860709i</v>
      </c>
      <c r="I2252" t="str">
        <f t="shared" si="1163"/>
        <v>1248.78307980194i</v>
      </c>
      <c r="J2252" t="str">
        <f t="shared" si="1157"/>
        <v>-1332.89900454662+270.082808393709i</v>
      </c>
      <c r="K2252" t="str">
        <f t="shared" si="1164"/>
        <v>0.182353654045149-0.89994252280546i</v>
      </c>
      <c r="L2252" t="str">
        <f t="shared" si="1165"/>
        <v>0.0155110067264077-0.0642018637746249i</v>
      </c>
      <c r="M2252" t="str">
        <f t="shared" si="1166"/>
        <v>0.197864660771557-0.964144386580085i</v>
      </c>
      <c r="N2252" t="str">
        <f t="shared" si="1167"/>
        <v>-1.41030129071163i</v>
      </c>
      <c r="O2252" t="str">
        <f t="shared" si="1168"/>
        <v>0.159806900200624-0.987148294152539i</v>
      </c>
      <c r="P2252" t="str">
        <f t="shared" si="1169"/>
        <v>0.840193099799376+0.987148294152539i</v>
      </c>
      <c r="Q2252" t="str">
        <f t="shared" si="1170"/>
        <v>-0.840193099799376+0.423152996559091i</v>
      </c>
      <c r="R2252" t="str">
        <f t="shared" si="1171"/>
        <v>-0.325666953687954-1.3389246373893i</v>
      </c>
      <c r="S2252" t="str">
        <f t="shared" si="1172"/>
        <v>0.146281469463709i</v>
      </c>
      <c r="T2252" t="str">
        <f t="shared" si="1173"/>
        <v>0.195859863458471-0.0476390405412436i</v>
      </c>
      <c r="U2252" t="str">
        <f t="shared" si="1174"/>
        <v>0.0001-500.487242427343i</v>
      </c>
      <c r="V2252" t="str">
        <f t="shared" si="1175"/>
        <v>0.00002-0.00802766779706432i</v>
      </c>
      <c r="W2252" t="str">
        <f t="shared" si="1176"/>
        <v>0.0000199993584529565-0.00802753903850417i</v>
      </c>
      <c r="X2252" t="str">
        <f t="shared" si="1177"/>
        <v>0.00024888754019784-0.00801986491726556i</v>
      </c>
      <c r="Y2252" t="str">
        <f t="shared" si="1178"/>
        <v>0.009+1.99805292768311i</v>
      </c>
      <c r="Z2252" t="str">
        <f t="shared" si="1179"/>
        <v>-0.0483521714334054-0.00172552624503307i</v>
      </c>
      <c r="AA2252" t="str">
        <f t="shared" si="1180"/>
        <v>0.0280246876096235-6.02992032008662i</v>
      </c>
      <c r="AB2252" t="str">
        <f t="shared" si="1181"/>
        <v>1.33342768289363-0.324329928156287i</v>
      </c>
      <c r="AC2252" t="str">
        <f t="shared" si="1182"/>
        <v>0.951137336507345-1.34979024658509i</v>
      </c>
      <c r="AD2252" t="str">
        <f t="shared" si="1183"/>
        <v>0.62570702234675+0.546969704435673i</v>
      </c>
      <c r="AE2252" t="str">
        <f t="shared" si="1184"/>
        <v>-0.029310482631354-0.0275268468065136i</v>
      </c>
      <c r="AF2252" t="str">
        <f t="shared" si="1185"/>
        <v>-14.930250370786-1.0979207087955i</v>
      </c>
      <c r="AG2252" t="str">
        <f t="shared" si="1186"/>
        <v>1.01200290270429-0.0136026380968024i</v>
      </c>
      <c r="AH2252" t="str">
        <f t="shared" si="1187"/>
        <v>0.396600980235854+0.44323797788486i</v>
      </c>
      <c r="AI2252">
        <f t="shared" si="1188"/>
        <v>-4.5130079830902075</v>
      </c>
      <c r="AJ2252">
        <f t="shared" si="1189"/>
        <v>48.17842074768037</v>
      </c>
      <c r="AK2252"/>
      <c r="AL2252"/>
      <c r="AM2252"/>
      <c r="AN2252"/>
    </row>
    <row r="2253" spans="1:40" x14ac:dyDescent="0.25">
      <c r="A2253"/>
      <c r="B2253">
        <f t="shared" si="1155"/>
        <v>319000</v>
      </c>
      <c r="C2253" s="237" t="str">
        <f t="shared" si="1158"/>
        <v>-7.51037059753206E-07+0.00767718657539271i</v>
      </c>
      <c r="D2253" s="208" t="str">
        <f t="shared" si="1159"/>
        <v>-5.95701171495675+0.0588584304113441i</v>
      </c>
      <c r="E2253" t="str">
        <f t="shared" si="1160"/>
        <v>2870</v>
      </c>
      <c r="F2253" t="str">
        <f t="shared" si="1161"/>
        <v>0.777000777000777</v>
      </c>
      <c r="G2253" t="str">
        <f t="shared" si="1156"/>
        <v>0.777000777000777</v>
      </c>
      <c r="H2253" t="str">
        <f t="shared" si="1162"/>
        <v>8.97422644959696+1.15347428329559i</v>
      </c>
      <c r="I2253" t="str">
        <f t="shared" si="1163"/>
        <v>1252.71007061893i</v>
      </c>
      <c r="J2253" t="str">
        <f t="shared" si="1157"/>
        <v>-1341.30149718829+270.932125401236i</v>
      </c>
      <c r="K2253" t="str">
        <f t="shared" si="1164"/>
        <v>0.181255275537835-0.897339036823812i</v>
      </c>
      <c r="L2253" t="str">
        <f t="shared" si="1165"/>
        <v>0.0154192346066877-0.0640227064194793i</v>
      </c>
      <c r="M2253" t="str">
        <f t="shared" si="1166"/>
        <v>0.196674510144523-0.961361743243291i</v>
      </c>
      <c r="N2253" t="str">
        <f t="shared" si="1167"/>
        <v>-1.41473620043085i</v>
      </c>
      <c r="O2253" t="str">
        <f t="shared" si="1168"/>
        <v>0.155427429415295-0.987847313194379i</v>
      </c>
      <c r="P2253" t="str">
        <f t="shared" si="1169"/>
        <v>0.844572570584705+0.987847313194379i</v>
      </c>
      <c r="Q2253" t="str">
        <f t="shared" si="1170"/>
        <v>-0.844572570584705+0.426888887236471i</v>
      </c>
      <c r="R2253" t="str">
        <f t="shared" si="1171"/>
        <v>-0.325616700696496-1.33422455744708i</v>
      </c>
      <c r="S2253" t="str">
        <f t="shared" si="1172"/>
        <v>0.146741474084664i</v>
      </c>
      <c r="T2253" t="str">
        <f t="shared" si="1173"/>
        <v>0.195786078319743-0.0477814746467887i</v>
      </c>
      <c r="U2253" t="str">
        <f t="shared" si="1174"/>
        <v>0.0001-498.918316902493i</v>
      </c>
      <c r="V2253" t="str">
        <f t="shared" si="1175"/>
        <v>0.00002-0.0080025026942522i</v>
      </c>
      <c r="W2253" t="str">
        <f t="shared" si="1176"/>
        <v>0.0000199993584529564-0.00800237433932892i</v>
      </c>
      <c r="X2253" t="str">
        <f t="shared" si="1177"/>
        <v>0.000247455903786888-0.00799476500618871i</v>
      </c>
      <c r="Y2253" t="str">
        <f t="shared" si="1178"/>
        <v>0.009+2.00433611299029i</v>
      </c>
      <c r="Z2253" t="str">
        <f t="shared" si="1179"/>
        <v>-0.048048579853425-0.00171002718163606i</v>
      </c>
      <c r="AA2253" t="str">
        <f t="shared" si="1180"/>
        <v>0.0278435491285767-6.01086709450993i</v>
      </c>
      <c r="AB2253" t="str">
        <f t="shared" si="1181"/>
        <v>1.33292534849582-0.325299629533426i</v>
      </c>
      <c r="AC2253" t="str">
        <f t="shared" si="1182"/>
        <v>0.949421821049982-1.34540158193179i</v>
      </c>
      <c r="AD2253" t="str">
        <f t="shared" si="1183"/>
        <v>0.628125583067025+0.547471642269547i</v>
      </c>
      <c r="AE2253" t="str">
        <f t="shared" si="1184"/>
        <v>-0.0292443508465192-0.0273793467415996i</v>
      </c>
      <c r="AF2253" t="str">
        <f t="shared" si="1185"/>
        <v>-14.9312381645537-1.09461585288425i</v>
      </c>
      <c r="AG2253" t="str">
        <f t="shared" si="1186"/>
        <v>1.01197593206132-0.0136124157585721i</v>
      </c>
      <c r="AH2253" t="str">
        <f t="shared" si="1187"/>
        <v>0.395940646105184+0.440928061218055i</v>
      </c>
      <c r="AI2253">
        <f t="shared" si="1188"/>
        <v>-4.5446212487176227</v>
      </c>
      <c r="AJ2253">
        <f t="shared" si="1189"/>
        <v>48.07707814538059</v>
      </c>
      <c r="AK2253"/>
      <c r="AL2253"/>
      <c r="AM2253"/>
      <c r="AN2253"/>
    </row>
    <row r="2254" spans="1:40" x14ac:dyDescent="0.25">
      <c r="A2254"/>
      <c r="B2254">
        <f t="shared" si="1155"/>
        <v>320000</v>
      </c>
      <c r="C2254" s="237" t="str">
        <f t="shared" si="1158"/>
        <v>-7.46350412520603E-07+0.00765319536780163i</v>
      </c>
      <c r="D2254" s="208" t="str">
        <f t="shared" si="1159"/>
        <v>-5.95701167902578+0.0586744978198125i</v>
      </c>
      <c r="E2254" t="str">
        <f t="shared" si="1160"/>
        <v>2870</v>
      </c>
      <c r="F2254" t="str">
        <f t="shared" si="1161"/>
        <v>0.777000777000777</v>
      </c>
      <c r="G2254" t="str">
        <f t="shared" si="1156"/>
        <v>0.777000777000777</v>
      </c>
      <c r="H2254" t="str">
        <f t="shared" si="1162"/>
        <v>8.97520526447582+1.15000490465001i</v>
      </c>
      <c r="I2254" t="str">
        <f t="shared" si="1163"/>
        <v>1256.63706143592i</v>
      </c>
      <c r="J2254" t="str">
        <f t="shared" si="1157"/>
        <v>-1349.73037128253+271.781442408763i</v>
      </c>
      <c r="K2254" t="str">
        <f t="shared" si="1164"/>
        <v>0.180166662781631-0.894749893494366i</v>
      </c>
      <c r="L2254" t="str">
        <f t="shared" si="1165"/>
        <v>0.0153282589849587-0.0638444775686172i</v>
      </c>
      <c r="M2254" t="str">
        <f t="shared" si="1166"/>
        <v>0.19549492176659-0.958594371062983i</v>
      </c>
      <c r="N2254" t="str">
        <f t="shared" si="1167"/>
        <v>-1.41917111015007i</v>
      </c>
      <c r="O2254" t="str">
        <f t="shared" si="1168"/>
        <v>0.151044901622359-0.988526902868046i</v>
      </c>
      <c r="P2254" t="str">
        <f t="shared" si="1169"/>
        <v>0.848955098377641+0.988526902868046i</v>
      </c>
      <c r="Q2254" t="str">
        <f t="shared" si="1170"/>
        <v>-0.848955098377641+0.430644207282024i</v>
      </c>
      <c r="R2254" t="str">
        <f t="shared" si="1171"/>
        <v>-0.325566264483792-1.32955221178535i</v>
      </c>
      <c r="S2254" t="str">
        <f t="shared" si="1172"/>
        <v>0.147201478705619i</v>
      </c>
      <c r="T2254" t="str">
        <f t="shared" si="1173"/>
        <v>0.19571205159113-0.0479238355486788i</v>
      </c>
      <c r="U2254" t="str">
        <f t="shared" si="1174"/>
        <v>0.0001-497.359197162172i</v>
      </c>
      <c r="V2254" t="str">
        <f t="shared" si="1175"/>
        <v>0.00002-0.00797749487333266i</v>
      </c>
      <c r="W2254" t="str">
        <f t="shared" si="1176"/>
        <v>0.0000199993584529564-0.00797736691952353i</v>
      </c>
      <c r="X2254" t="str">
        <f t="shared" si="1177"/>
        <v>0.000246037653601465-0.00796982158989657i</v>
      </c>
      <c r="Y2254" t="str">
        <f t="shared" si="1178"/>
        <v>0.009+2.01061929829747i</v>
      </c>
      <c r="Z2254" t="str">
        <f t="shared" si="1179"/>
        <v>-0.0477478414199314-0.00169472003080849i</v>
      </c>
      <c r="AA2254" t="str">
        <f t="shared" si="1180"/>
        <v>0.0276641775707669-5.9919343627226i</v>
      </c>
      <c r="AB2254" t="str">
        <f t="shared" si="1181"/>
        <v>1.33242136933713-0.32626883253495i</v>
      </c>
      <c r="AC2254" t="str">
        <f t="shared" si="1182"/>
        <v>0.947722145037401-1.3410355244219i</v>
      </c>
      <c r="AD2254" t="str">
        <f t="shared" si="1183"/>
        <v>0.630546846827915+0.547963231198955i</v>
      </c>
      <c r="AE2254" t="str">
        <f t="shared" si="1184"/>
        <v>-0.0291786065861176-0.0272326618389233i</v>
      </c>
      <c r="AF2254" t="str">
        <f t="shared" si="1185"/>
        <v>-14.9322169435016-1.0913304068302i</v>
      </c>
      <c r="AG2254" t="str">
        <f t="shared" si="1186"/>
        <v>1.01194890785357-0.0136221916473976i</v>
      </c>
      <c r="AH2254" t="str">
        <f t="shared" si="1187"/>
        <v>0.395283134750058+0.438630976619389i</v>
      </c>
      <c r="AI2254">
        <f t="shared" si="1188"/>
        <v>-4.5761544976061934</v>
      </c>
      <c r="AJ2254">
        <f t="shared" si="1189"/>
        <v>47.975624228827357</v>
      </c>
      <c r="AK2254"/>
      <c r="AL2254"/>
      <c r="AM2254"/>
      <c r="AN2254"/>
    </row>
    <row r="2255" spans="1:40" x14ac:dyDescent="0.25">
      <c r="A2255"/>
      <c r="B2255">
        <f t="shared" si="1155"/>
        <v>321000</v>
      </c>
      <c r="C2255" s="237" t="str">
        <f t="shared" si="1158"/>
        <v>-7.41707497468304E-07+0.00762935363813525i</v>
      </c>
      <c r="D2255" s="208" t="str">
        <f t="shared" si="1159"/>
        <v>-5.9570116434301+0.0584917112257036i</v>
      </c>
      <c r="E2255" t="str">
        <f t="shared" si="1160"/>
        <v>2870</v>
      </c>
      <c r="F2255" t="str">
        <f t="shared" si="1161"/>
        <v>0.777000777000777</v>
      </c>
      <c r="G2255" t="str">
        <f t="shared" si="1156"/>
        <v>0.777000777000777</v>
      </c>
      <c r="H2255" t="str">
        <f t="shared" si="1162"/>
        <v>8.9761751728588+1.14655591542418i</v>
      </c>
      <c r="I2255" t="str">
        <f t="shared" si="1163"/>
        <v>1260.5640522529i</v>
      </c>
      <c r="J2255" t="str">
        <f t="shared" si="1157"/>
        <v>-1358.18562682932+272.630759416291i</v>
      </c>
      <c r="K2255" t="str">
        <f t="shared" si="1164"/>
        <v>0.179087701895854-0.892174981200262i</v>
      </c>
      <c r="L2255" t="str">
        <f t="shared" si="1165"/>
        <v>0.0152380708562543-0.0636671706996729i</v>
      </c>
      <c r="M2255" t="str">
        <f t="shared" si="1166"/>
        <v>0.194325772752108-0.955842151899935i</v>
      </c>
      <c r="N2255" t="str">
        <f t="shared" si="1167"/>
        <v>-1.42360601986929i</v>
      </c>
      <c r="O2255" t="str">
        <f t="shared" si="1168"/>
        <v>0.146659403019091-0.989187049807105i</v>
      </c>
      <c r="P2255" t="str">
        <f t="shared" si="1169"/>
        <v>0.853340596980909+0.989187049807105i</v>
      </c>
      <c r="Q2255" t="str">
        <f t="shared" si="1170"/>
        <v>-0.853340596980909+0.434418970062185i</v>
      </c>
      <c r="R2255" t="str">
        <f t="shared" si="1171"/>
        <v>-0.325515644795672-1.32490734058404i</v>
      </c>
      <c r="S2255" t="str">
        <f t="shared" si="1172"/>
        <v>0.147661483326574i</v>
      </c>
      <c r="T2255" t="str">
        <f t="shared" si="1173"/>
        <v>0.195637783180906-0.0480661229565351i</v>
      </c>
      <c r="U2255" t="str">
        <f t="shared" si="1174"/>
        <v>0.0001-495.809791563536i</v>
      </c>
      <c r="V2255" t="str">
        <f t="shared" si="1175"/>
        <v>0.00002-0.00795264286438146i</v>
      </c>
      <c r="W2255" t="str">
        <f t="shared" si="1176"/>
        <v>0.0000199993584529564-0.00795251530918735i</v>
      </c>
      <c r="X2255" t="str">
        <f t="shared" si="1177"/>
        <v>0.000244632623317555-0.00794503321052367i</v>
      </c>
      <c r="Y2255" t="str">
        <f t="shared" si="1178"/>
        <v>0.009+2.01690248360465i</v>
      </c>
      <c r="Z2255" t="str">
        <f t="shared" si="1179"/>
        <v>-0.0474499204579619-0.0016796018062942i</v>
      </c>
      <c r="AA2255" t="str">
        <f t="shared" si="1180"/>
        <v>0.0274865498387805-5.97312098102947i</v>
      </c>
      <c r="AB2255" t="str">
        <f t="shared" si="1181"/>
        <v>1.33191574479309-0.327237535183939i</v>
      </c>
      <c r="AC2255" t="str">
        <f t="shared" si="1182"/>
        <v>0.94603812653497-1.33669189855055i</v>
      </c>
      <c r="AD2255" t="str">
        <f t="shared" si="1183"/>
        <v>0.632970771077291+0.548444456921358i</v>
      </c>
      <c r="AE2255" t="str">
        <f t="shared" si="1184"/>
        <v>-0.0291132444393351-0.0270867847069614i</v>
      </c>
      <c r="AF2255" t="str">
        <f t="shared" si="1185"/>
        <v>-14.9331868162889-1.08806420419848i</v>
      </c>
      <c r="AG2255" t="str">
        <f t="shared" si="1186"/>
        <v>1.01192183025627-0.0136319648528683i</v>
      </c>
      <c r="AH2255" t="str">
        <f t="shared" si="1187"/>
        <v>0.394628402768713+0.436346605773726i</v>
      </c>
      <c r="AI2255">
        <f t="shared" si="1188"/>
        <v>-4.6076083712255027</v>
      </c>
      <c r="AJ2255">
        <f t="shared" si="1189"/>
        <v>47.874059736831207</v>
      </c>
      <c r="AK2255"/>
      <c r="AL2255"/>
      <c r="AM2255"/>
      <c r="AN2255"/>
    </row>
    <row r="2256" spans="1:40" x14ac:dyDescent="0.25">
      <c r="A2256"/>
      <c r="B2256">
        <f t="shared" si="1155"/>
        <v>322000</v>
      </c>
      <c r="C2256" s="237" t="str">
        <f t="shared" si="1158"/>
        <v>-7.3710777218386E-07+0.00760565999374212i</v>
      </c>
      <c r="D2256" s="208" t="str">
        <f t="shared" si="1159"/>
        <v>-5.95701160816555+0.0583100599520229i</v>
      </c>
      <c r="E2256" t="str">
        <f t="shared" si="1160"/>
        <v>2870</v>
      </c>
      <c r="F2256" t="str">
        <f t="shared" si="1161"/>
        <v>0.777000777000777</v>
      </c>
      <c r="G2256" t="str">
        <f t="shared" si="1156"/>
        <v>0.777000777000777</v>
      </c>
      <c r="H2256" t="str">
        <f t="shared" si="1162"/>
        <v>8.97713628178776+1.1431271403511i</v>
      </c>
      <c r="I2256" t="str">
        <f t="shared" si="1163"/>
        <v>1264.49104306989i</v>
      </c>
      <c r="J2256" t="str">
        <f t="shared" si="1157"/>
        <v>-1366.66726382869+273.480076423818i</v>
      </c>
      <c r="K2256" t="str">
        <f t="shared" si="1164"/>
        <v>0.178018280631626-0.88961418939081i</v>
      </c>
      <c r="L2256" t="str">
        <f t="shared" si="1165"/>
        <v>0.0151486613397364-0.0634907793416873i</v>
      </c>
      <c r="M2256" t="str">
        <f t="shared" si="1166"/>
        <v>0.193166941971362-0.953104968732497i</v>
      </c>
      <c r="N2256" t="str">
        <f t="shared" si="1167"/>
        <v>-1.42804092958851i</v>
      </c>
      <c r="O2256" t="str">
        <f t="shared" si="1168"/>
        <v>0.142271019861198-0.989827741027526i</v>
      </c>
      <c r="P2256" t="str">
        <f t="shared" si="1169"/>
        <v>0.857728980138802+0.989827741027526i</v>
      </c>
      <c r="Q2256" t="str">
        <f t="shared" si="1170"/>
        <v>-0.857728980138802+0.438213188560984i</v>
      </c>
      <c r="R2256" t="str">
        <f t="shared" si="1171"/>
        <v>-0.325464841376922-1.32028968724893i</v>
      </c>
      <c r="S2256" t="str">
        <f t="shared" si="1172"/>
        <v>0.148121487947529i</v>
      </c>
      <c r="T2256" t="str">
        <f t="shared" si="1173"/>
        <v>0.195563272997089-0.0482083365793562i</v>
      </c>
      <c r="U2256" t="str">
        <f t="shared" si="1174"/>
        <v>0.0001-494.270009602159i</v>
      </c>
      <c r="V2256" t="str">
        <f t="shared" si="1175"/>
        <v>0.00002-0.00792794521573431i</v>
      </c>
      <c r="W2256" t="str">
        <f t="shared" si="1176"/>
        <v>0.0000199993584529564-0.00792781805667936i</v>
      </c>
      <c r="X2256" t="str">
        <f t="shared" si="1177"/>
        <v>0.000243240649185681-0.00792039842824207i</v>
      </c>
      <c r="Y2256" t="str">
        <f t="shared" si="1178"/>
        <v>0.009+2.02318566891183i</v>
      </c>
      <c r="Z2256" t="str">
        <f t="shared" si="1179"/>
        <v>-0.0471547818489394-0.00166466957762477i</v>
      </c>
      <c r="AA2256" t="str">
        <f t="shared" si="1180"/>
        <v>0.0273106432141194-5.95442582021621i</v>
      </c>
      <c r="AB2256" t="str">
        <f t="shared" si="1181"/>
        <v>1.33140847423747-0.328205735499234i</v>
      </c>
      <c r="AC2256" t="str">
        <f t="shared" si="1182"/>
        <v>0.944369586212386-1.33237053047213i</v>
      </c>
      <c r="AD2256" t="str">
        <f t="shared" si="1183"/>
        <v>0.635397313185258+0.548915305298059i</v>
      </c>
      <c r="AE2256" t="str">
        <f t="shared" si="1184"/>
        <v>-0.0290482590812308-0.026941708051838i</v>
      </c>
      <c r="AF2256" t="str">
        <f t="shared" si="1185"/>
        <v>-14.9341478899533-1.08481708039908i</v>
      </c>
      <c r="AG2256" t="str">
        <f t="shared" si="1186"/>
        <v>1.0118946994462-0.0136417344743601i</v>
      </c>
      <c r="AH2256" t="str">
        <f t="shared" si="1187"/>
        <v>0.393976407440327+0.434074831937676i</v>
      </c>
      <c r="AI2256">
        <f t="shared" si="1188"/>
        <v>-4.6389835047853278</v>
      </c>
      <c r="AJ2256">
        <f t="shared" si="1189"/>
        <v>47.772385399637166</v>
      </c>
      <c r="AK2256"/>
      <c r="AL2256"/>
      <c r="AM2256"/>
      <c r="AN2256"/>
    </row>
    <row r="2257" spans="1:40" x14ac:dyDescent="0.25">
      <c r="A2257"/>
      <c r="B2257">
        <f t="shared" si="1155"/>
        <v>323000</v>
      </c>
      <c r="C2257" s="237" t="str">
        <f t="shared" si="1158"/>
        <v>-7.32550702638277E-07+0.00758211305921723i</v>
      </c>
      <c r="D2257" s="208" t="str">
        <f t="shared" si="1159"/>
        <v>-5.95701157322801+0.0581295334539988i</v>
      </c>
      <c r="E2257" t="str">
        <f t="shared" si="1160"/>
        <v>2870</v>
      </c>
      <c r="F2257" t="str">
        <f t="shared" si="1161"/>
        <v>0.777000777000777</v>
      </c>
      <c r="G2257" t="str">
        <f t="shared" si="1156"/>
        <v>0.777000777000777</v>
      </c>
      <c r="H2257" t="str">
        <f t="shared" si="1162"/>
        <v>8.9780886967117+1.13971840611627i</v>
      </c>
      <c r="I2257" t="str">
        <f t="shared" si="1163"/>
        <v>1268.41803388688i</v>
      </c>
      <c r="J2257" t="str">
        <f t="shared" si="1157"/>
        <v>-1375.17528228061+274.329393431346i</v>
      </c>
      <c r="K2257" t="str">
        <f t="shared" si="1164"/>
        <v>0.176958288344349-0.887067408570398i</v>
      </c>
      <c r="L2257" t="str">
        <f t="shared" si="1165"/>
        <v>0.0150600216766976-0.0633152970747875i</v>
      </c>
      <c r="M2257" t="str">
        <f t="shared" si="1166"/>
        <v>0.192018310021047-0.950382705645185i</v>
      </c>
      <c r="N2257" t="str">
        <f t="shared" si="1167"/>
        <v>-1.43247583930773i</v>
      </c>
      <c r="O2257" t="str">
        <f t="shared" si="1168"/>
        <v>0.137879838461118-0.990448963927943i</v>
      </c>
      <c r="P2257" t="str">
        <f t="shared" si="1169"/>
        <v>0.862120161538882+0.990448963927943i</v>
      </c>
      <c r="Q2257" t="str">
        <f t="shared" si="1170"/>
        <v>-0.862120161538882+0.442026875379787i</v>
      </c>
      <c r="R2257" t="str">
        <f t="shared" si="1171"/>
        <v>-0.325413853971298-1.31569899836174i</v>
      </c>
      <c r="S2257" t="str">
        <f t="shared" si="1172"/>
        <v>0.148581492568484i</v>
      </c>
      <c r="T2257" t="str">
        <f t="shared" si="1173"/>
        <v>0.195488520947447-0.0483504761255181i</v>
      </c>
      <c r="U2257" t="str">
        <f t="shared" si="1174"/>
        <v>0.0001-492.739761894412i</v>
      </c>
      <c r="V2257" t="str">
        <f t="shared" si="1175"/>
        <v>0.00002-0.00790340049370416i</v>
      </c>
      <c r="W2257" t="str">
        <f t="shared" si="1176"/>
        <v>0.0000199993584529564-0.00790327372833552i</v>
      </c>
      <c r="X2257" t="str">
        <f t="shared" si="1177"/>
        <v>0.000241861569983244-0.00789591582098346i</v>
      </c>
      <c r="Y2257" t="str">
        <f t="shared" si="1178"/>
        <v>0.009+2.02946885421901i</v>
      </c>
      <c r="Z2257" t="str">
        <f t="shared" si="1179"/>
        <v>-0.0468623910202807-0.00164992046890472i</v>
      </c>
      <c r="AA2257" t="str">
        <f t="shared" si="1180"/>
        <v>0.0271364353497193-5.93584776531983i</v>
      </c>
      <c r="AB2257" t="str">
        <f t="shared" si="1181"/>
        <v>1.33089955704236-0.32917343149544i</v>
      </c>
      <c r="AC2257" t="str">
        <f t="shared" si="1182"/>
        <v>0.942716347299888-1.32807124798348i</v>
      </c>
      <c r="AD2257" t="str">
        <f t="shared" si="1183"/>
        <v>0.63782643044468+0.549375762354657i</v>
      </c>
      <c r="AE2257" t="str">
        <f t="shared" si="1184"/>
        <v>-0.0289836452711394-0.0267974246757279i</v>
      </c>
      <c r="AF2257" t="str">
        <f t="shared" si="1185"/>
        <v>-14.9351002699397-1.08158887266227i</v>
      </c>
      <c r="AG2257" t="str">
        <f t="shared" si="1186"/>
        <v>1.0118675156017-0.0136514996208921i</v>
      </c>
      <c r="AH2257" t="str">
        <f t="shared" si="1187"/>
        <v>0.393327106712646+0.431815539913798i</v>
      </c>
      <c r="AI2257">
        <f t="shared" si="1188"/>
        <v>-4.6702805273220624</v>
      </c>
      <c r="AJ2257">
        <f t="shared" si="1189"/>
        <v>47.670601939042626</v>
      </c>
      <c r="AK2257"/>
      <c r="AL2257"/>
      <c r="AM2257"/>
      <c r="AN2257"/>
    </row>
    <row r="2258" spans="1:40" x14ac:dyDescent="0.25">
      <c r="A2258"/>
      <c r="B2258">
        <f t="shared" si="1155"/>
        <v>324000</v>
      </c>
      <c r="C2258" s="237" t="str">
        <f t="shared" si="1158"/>
        <v>-7.28035763031035E-07+0.00755871147613601i</v>
      </c>
      <c r="D2258" s="208" t="str">
        <f t="shared" si="1159"/>
        <v>-5.95701153861348+0.0579501213170428i</v>
      </c>
      <c r="E2258" t="str">
        <f t="shared" si="1160"/>
        <v>2870</v>
      </c>
      <c r="F2258" t="str">
        <f t="shared" si="1161"/>
        <v>0.777000777000777</v>
      </c>
      <c r="G2258" t="str">
        <f t="shared" si="1156"/>
        <v>0.777000777000777</v>
      </c>
      <c r="H2258" t="str">
        <f t="shared" si="1162"/>
        <v>8.97903252151507+1.13632954133137i</v>
      </c>
      <c r="I2258" t="str">
        <f t="shared" si="1163"/>
        <v>1272.34502470387i</v>
      </c>
      <c r="J2258" t="str">
        <f t="shared" si="1157"/>
        <v>-1383.7096821851+275.178710438873i</v>
      </c>
      <c r="K2258" t="str">
        <f t="shared" si="1164"/>
        <v>0.175907615966651-0.884534530287447i</v>
      </c>
      <c r="L2258" t="str">
        <f t="shared" si="1165"/>
        <v>0.0149721432285997-0.0631407175298631i</v>
      </c>
      <c r="M2258" t="str">
        <f t="shared" si="1166"/>
        <v>0.190879759195251-0.94767524781731i</v>
      </c>
      <c r="N2258" t="str">
        <f t="shared" si="1167"/>
        <v>-1.43691074902695i</v>
      </c>
      <c r="O2258" t="str">
        <f t="shared" si="1168"/>
        <v>0.133485945186329-0.991050706289901i</v>
      </c>
      <c r="P2258" t="str">
        <f t="shared" si="1169"/>
        <v>0.866514054813671+0.991050706289901i</v>
      </c>
      <c r="Q2258" t="str">
        <f t="shared" si="1170"/>
        <v>-0.866514054813671+0.445860042737049i</v>
      </c>
      <c r="R2258" t="str">
        <f t="shared" si="1171"/>
        <v>-0.325362682321509-1.31113502363111i</v>
      </c>
      <c r="S2258" t="str">
        <f t="shared" si="1172"/>
        <v>0.149041497189439i</v>
      </c>
      <c r="T2258" t="str">
        <f t="shared" si="1173"/>
        <v>0.195413526939491-0.0484925413027695i</v>
      </c>
      <c r="U2258" t="str">
        <f t="shared" si="1174"/>
        <v>0.0001-491.21896016017i</v>
      </c>
      <c r="V2258" t="str">
        <f t="shared" si="1175"/>
        <v>0.00002-0.00787900728230384i</v>
      </c>
      <c r="W2258" t="str">
        <f t="shared" si="1176"/>
        <v>0.0000199993584529564-0.00787888090819136i</v>
      </c>
      <c r="X2258" t="str">
        <f t="shared" si="1177"/>
        <v>0.000240495226967889-0.00787158398416661i</v>
      </c>
      <c r="Y2258" t="str">
        <f t="shared" si="1178"/>
        <v>0.009+2.03575203952619i</v>
      </c>
      <c r="Z2258" t="str">
        <f t="shared" si="1179"/>
        <v>-0.046572713935235-0.00163535165762706i</v>
      </c>
      <c r="AA2258" t="str">
        <f t="shared" si="1180"/>
        <v>0.0269639042626425-5.91738571540403i</v>
      </c>
      <c r="AB2258" t="str">
        <f t="shared" si="1181"/>
        <v>1.33038899257809-0.330140621182889i</v>
      </c>
      <c r="AC2258" t="str">
        <f t="shared" si="1182"/>
        <v>0.941078235545263-1.32379388050682i</v>
      </c>
      <c r="AD2258" t="str">
        <f t="shared" si="1183"/>
        <v>0.640258080071831+0.549825814281473i</v>
      </c>
      <c r="AE2258" t="str">
        <f t="shared" si="1184"/>
        <v>-0.0289193978511169-0.0266539274752933i</v>
      </c>
      <c r="AF2258" t="str">
        <f t="shared" si="1185"/>
        <v>-14.9360440601285-1.07837942001433i</v>
      </c>
      <c r="AG2258" t="str">
        <f t="shared" si="1186"/>
        <v>1.01184027890261-0.0136612594109894i</v>
      </c>
      <c r="AH2258" t="str">
        <f t="shared" si="1187"/>
        <v>0.39268045919+0.429568616025373i</v>
      </c>
      <c r="AI2258">
        <f t="shared" si="1188"/>
        <v>-4.7015000617817355</v>
      </c>
      <c r="AJ2258">
        <f t="shared" si="1189"/>
        <v>47.56871006850826</v>
      </c>
      <c r="AK2258"/>
      <c r="AL2258"/>
      <c r="AM2258"/>
      <c r="AN2258"/>
    </row>
    <row r="2259" spans="1:40" x14ac:dyDescent="0.25">
      <c r="A2259"/>
      <c r="B2259">
        <f t="shared" si="1155"/>
        <v>325000</v>
      </c>
      <c r="C2259" s="237" t="str">
        <f t="shared" si="1158"/>
        <v>-7.23562435638368E-07+0.00753545390279283i</v>
      </c>
      <c r="D2259" s="208" t="str">
        <f t="shared" si="1159"/>
        <v>-5.95701150431797+0.0577718132547451i</v>
      </c>
      <c r="E2259" t="str">
        <f t="shared" si="1160"/>
        <v>2870</v>
      </c>
      <c r="F2259" t="str">
        <f t="shared" si="1161"/>
        <v>0.777000777000777</v>
      </c>
      <c r="G2259" t="str">
        <f t="shared" si="1156"/>
        <v>0.777000777000777</v>
      </c>
      <c r="H2259" t="str">
        <f t="shared" si="1162"/>
        <v>8.97996785854518+1.13296037650837i</v>
      </c>
      <c r="I2259" t="str">
        <f t="shared" si="1163"/>
        <v>1276.27201552085i</v>
      </c>
      <c r="J2259" t="str">
        <f t="shared" si="1157"/>
        <v>-1392.27046354216+276.028027446401i</v>
      </c>
      <c r="K2259" t="str">
        <f t="shared" si="1164"/>
        <v>0.174866155981907-0.882015447123535i</v>
      </c>
      <c r="L2259" t="str">
        <f t="shared" si="1165"/>
        <v>0.014885017475148-0.0629670343882409i</v>
      </c>
      <c r="M2259" t="str">
        <f t="shared" si="1166"/>
        <v>0.189751173457055-0.944982481511776i</v>
      </c>
      <c r="N2259" t="str">
        <f t="shared" si="1167"/>
        <v>-1.44134565874616i</v>
      </c>
      <c r="O2259" t="str">
        <f t="shared" si="1168"/>
        <v>0.129089426457656-0.991632956278095i</v>
      </c>
      <c r="P2259" t="str">
        <f t="shared" si="1169"/>
        <v>0.870910573542344+0.991632956278095i</v>
      </c>
      <c r="Q2259" t="str">
        <f t="shared" si="1170"/>
        <v>-0.870910573542344+0.449712702468065i</v>
      </c>
      <c r="R2259" t="str">
        <f t="shared" si="1171"/>
        <v>-0.325311326169223-1.30659751584449i</v>
      </c>
      <c r="S2259" t="str">
        <f t="shared" si="1172"/>
        <v>0.149501501810394i</v>
      </c>
      <c r="T2259" t="str">
        <f t="shared" si="1173"/>
        <v>0.195338290880481-0.0486345318182298i</v>
      </c>
      <c r="U2259" t="str">
        <f t="shared" si="1174"/>
        <v>0.0001-489.707517205831i</v>
      </c>
      <c r="V2259" t="str">
        <f t="shared" si="1175"/>
        <v>0.00002-0.00785476418297367i</v>
      </c>
      <c r="W2259" t="str">
        <f t="shared" si="1176"/>
        <v>0.0000199993584529564-0.00785463819770961i</v>
      </c>
      <c r="X2259" t="str">
        <f t="shared" si="1177"/>
        <v>0.000239141463831866-0.00784740153042925i</v>
      </c>
      <c r="Y2259" t="str">
        <f t="shared" si="1178"/>
        <v>0.009+2.04203522483337i</v>
      </c>
      <c r="Z2259" t="str">
        <f t="shared" si="1179"/>
        <v>-0.0462857170829358-0.00162096037351782i</v>
      </c>
      <c r="AA2259" t="str">
        <f t="shared" si="1180"/>
        <v>0.0267930283269366-5.89903858333832i</v>
      </c>
      <c r="AB2259" t="str">
        <f t="shared" si="1181"/>
        <v>1.32987678021327-0.33110730256763i</v>
      </c>
      <c r="AC2259" t="str">
        <f t="shared" si="1182"/>
        <v>0.939455079171729-1.31953825907323i</v>
      </c>
      <c r="AD2259" t="str">
        <f t="shared" si="1183"/>
        <v>0.642692219206906+0.550265447433985i</v>
      </c>
      <c r="AE2259" t="str">
        <f t="shared" si="1184"/>
        <v>-0.0288555117444084-0.0265112094401471i</v>
      </c>
      <c r="AF2259" t="str">
        <f t="shared" si="1185"/>
        <v>-14.9369793628632-1.07518856325362i</v>
      </c>
      <c r="AG2259" t="str">
        <f t="shared" si="1186"/>
        <v>1.0118129895303-0.0136710129725446i</v>
      </c>
      <c r="AH2259" t="str">
        <f t="shared" si="1187"/>
        <v>0.392036424121406+0.427333948091566i</v>
      </c>
      <c r="AI2259">
        <f t="shared" si="1188"/>
        <v>-4.7326427251044851</v>
      </c>
      <c r="AJ2259">
        <f t="shared" si="1189"/>
        <v>47.466710493272465</v>
      </c>
      <c r="AK2259"/>
      <c r="AL2259"/>
      <c r="AM2259"/>
      <c r="AN2259"/>
    </row>
    <row r="2260" spans="1:40" x14ac:dyDescent="0.25">
      <c r="A2260"/>
      <c r="B2260">
        <f t="shared" si="1155"/>
        <v>326000</v>
      </c>
      <c r="C2260" s="237" t="str">
        <f t="shared" si="1158"/>
        <v>-7.19130210664859E-07+0.00751233901394471i</v>
      </c>
      <c r="D2260" s="208" t="str">
        <f t="shared" si="1159"/>
        <v>-5.95701147033758+0.0575945991069095i</v>
      </c>
      <c r="E2260" t="str">
        <f t="shared" si="1160"/>
        <v>2870</v>
      </c>
      <c r="F2260" t="str">
        <f t="shared" si="1161"/>
        <v>0.777000777000777</v>
      </c>
      <c r="G2260" t="str">
        <f t="shared" si="1156"/>
        <v>0.777000777000777</v>
      </c>
      <c r="H2260" t="str">
        <f t="shared" si="1162"/>
        <v>8.98089480863933+1.1296107440341i</v>
      </c>
      <c r="I2260" t="str">
        <f t="shared" si="1163"/>
        <v>1280.19900633784i</v>
      </c>
      <c r="J2260" t="str">
        <f t="shared" si="1157"/>
        <v>-1400.85762635178+276.877344453928i</v>
      </c>
      <c r="K2260" t="str">
        <f t="shared" si="1164"/>
        <v>0.173833802398234-0.879510052682609i</v>
      </c>
      <c r="L2260" t="str">
        <f t="shared" si="1165"/>
        <v>0.0147986360124003-0.0627942413813566i</v>
      </c>
      <c r="M2260" t="str">
        <f t="shared" si="1166"/>
        <v>0.188632438410634-0.942304294063966i</v>
      </c>
      <c r="N2260" t="str">
        <f t="shared" si="1167"/>
        <v>-1.44578056846538i</v>
      </c>
      <c r="O2260" t="str">
        <f t="shared" si="1168"/>
        <v>0.124690368747533-0.992195702440604i</v>
      </c>
      <c r="P2260" t="str">
        <f t="shared" si="1169"/>
        <v>0.875309631252467+0.992195702440604i</v>
      </c>
      <c r="Q2260" t="str">
        <f t="shared" si="1170"/>
        <v>-0.875309631252467+0.453584866024776i</v>
      </c>
      <c r="R2260" t="str">
        <f t="shared" si="1171"/>
        <v>-0.325259785255055-1.30208623082091i</v>
      </c>
      <c r="S2260" t="str">
        <f t="shared" si="1172"/>
        <v>0.149961506431349i</v>
      </c>
      <c r="T2260" t="str">
        <f t="shared" si="1173"/>
        <v>0.195262812677421-0.0487764473783851i</v>
      </c>
      <c r="U2260" t="str">
        <f t="shared" si="1174"/>
        <v>0.0001-488.205346907656i</v>
      </c>
      <c r="V2260" t="str">
        <f t="shared" si="1175"/>
        <v>0.00002-0.00783066981431423i</v>
      </c>
      <c r="W2260" t="str">
        <f t="shared" si="1176"/>
        <v>0.0000199993584529564-0.00783054421551307i</v>
      </c>
      <c r="X2260" t="str">
        <f t="shared" si="1177"/>
        <v>0.000237800126657379-0.0078233670893656i</v>
      </c>
      <c r="Y2260" t="str">
        <f t="shared" si="1178"/>
        <v>0.009+2.04831841014055i</v>
      </c>
      <c r="Z2260" t="str">
        <f t="shared" si="1179"/>
        <v>-0.0460013674686755-0.00160674389740963i</v>
      </c>
      <c r="AA2260" t="str">
        <f t="shared" si="1180"/>
        <v>0.0266237862666597-5.88080529558183i</v>
      </c>
      <c r="AB2260" t="str">
        <f t="shared" si="1181"/>
        <v>1.32936291931477-0.332073473651398i</v>
      </c>
      <c r="AC2260" t="str">
        <f t="shared" si="1182"/>
        <v>0.937846708836574-1.31530421630607i</v>
      </c>
      <c r="AD2260" t="str">
        <f t="shared" si="1183"/>
        <v>0.645128804914601+0.550694648333271i</v>
      </c>
      <c r="AE2260" t="str">
        <f t="shared" si="1184"/>
        <v>-0.0287919819539584-0.0263692636513515i</v>
      </c>
      <c r="AF2260" t="str">
        <f t="shared" si="1185"/>
        <v>-14.9379062789769-1.07201614492719i</v>
      </c>
      <c r="AG2260" t="str">
        <f t="shared" si="1186"/>
        <v>1.01178564766761-0.0136807594426847i</v>
      </c>
      <c r="AH2260" t="str">
        <f t="shared" si="1187"/>
        <v>0.391394961389047+0.425111425403182i</v>
      </c>
      <c r="AI2260">
        <f t="shared" si="1188"/>
        <v>-4.7637091283051456</v>
      </c>
      <c r="AJ2260">
        <f t="shared" si="1189"/>
        <v>47.364603910462023</v>
      </c>
      <c r="AK2260"/>
      <c r="AL2260"/>
      <c r="AM2260"/>
      <c r="AN2260"/>
    </row>
    <row r="2261" spans="1:40" x14ac:dyDescent="0.25">
      <c r="A2261"/>
      <c r="B2261">
        <f t="shared" si="1155"/>
        <v>327000</v>
      </c>
      <c r="C2261" s="237" t="str">
        <f t="shared" si="1158"/>
        <v>-7.14738586098211E-07+0.00748936550055972i</v>
      </c>
      <c r="D2261" s="208" t="str">
        <f t="shared" si="1159"/>
        <v>-5.95701143666845+0.0574184688376245i</v>
      </c>
      <c r="E2261" t="str">
        <f t="shared" si="1160"/>
        <v>2870</v>
      </c>
      <c r="F2261" t="str">
        <f t="shared" si="1161"/>
        <v>0.777000777000777</v>
      </c>
      <c r="G2261" t="str">
        <f t="shared" si="1156"/>
        <v>0.777000777000777</v>
      </c>
      <c r="H2261" t="str">
        <f t="shared" si="1162"/>
        <v>8.98181347115129+1.12628047814512i</v>
      </c>
      <c r="I2261" t="str">
        <f t="shared" si="1163"/>
        <v>1284.12599715483i</v>
      </c>
      <c r="J2261" t="str">
        <f t="shared" si="1157"/>
        <v>-1409.47117061396+277.726661461456i</v>
      </c>
      <c r="K2261" t="str">
        <f t="shared" si="1164"/>
        <v>0.172810450723-0.877018241580228i</v>
      </c>
      <c r="L2261" t="str">
        <f t="shared" si="1165"/>
        <v>0.0147129905509106-0.0626223322904252i</v>
      </c>
      <c r="M2261" t="str">
        <f t="shared" si="1166"/>
        <v>0.187523441273911-0.939640573870653i</v>
      </c>
      <c r="N2261" t="str">
        <f t="shared" si="1167"/>
        <v>-1.4502154781846i</v>
      </c>
      <c r="O2261" t="str">
        <f t="shared" si="1168"/>
        <v>0.120288858578361-0.992738933709117i</v>
      </c>
      <c r="P2261" t="str">
        <f t="shared" si="1169"/>
        <v>0.879711141421639+0.992738933709117i</v>
      </c>
      <c r="Q2261" t="str">
        <f t="shared" si="1170"/>
        <v>-0.879711141421639+0.457476544475483i</v>
      </c>
      <c r="R2261" t="str">
        <f t="shared" si="1171"/>
        <v>-0.325208059318579-1.29760092736468i</v>
      </c>
      <c r="S2261" t="str">
        <f t="shared" si="1172"/>
        <v>0.150421511052304i</v>
      </c>
      <c r="T2261" t="str">
        <f t="shared" si="1173"/>
        <v>0.195187092237066-0.048918287689088i</v>
      </c>
      <c r="U2261" t="str">
        <f t="shared" si="1174"/>
        <v>0.0001-486.7123641954i</v>
      </c>
      <c r="V2261" t="str">
        <f t="shared" si="1175"/>
        <v>0.00002-0.00780672281182397i</v>
      </c>
      <c r="W2261" t="str">
        <f t="shared" si="1176"/>
        <v>0.0000199993584529564-0.00780659759712202i</v>
      </c>
      <c r="X2261" t="str">
        <f t="shared" si="1177"/>
        <v>0.000236471063872873-0.00779947930726805i</v>
      </c>
      <c r="Y2261" t="str">
        <f t="shared" si="1178"/>
        <v>0.009+2.05460159544772i</v>
      </c>
      <c r="Z2261" t="str">
        <f t="shared" si="1179"/>
        <v>-0.0457196326043834-0.00159269956014257i</v>
      </c>
      <c r="AA2261" t="str">
        <f t="shared" si="1180"/>
        <v>0.0264561571490622-5.86268479197068i</v>
      </c>
      <c r="AB2261" t="str">
        <f t="shared" si="1181"/>
        <v>1.32884740924779-0.333039132431619i</v>
      </c>
      <c r="AC2261" t="str">
        <f t="shared" si="1182"/>
        <v>0.936252957590636-1.31109158640458i</v>
      </c>
      <c r="AD2261" t="str">
        <f t="shared" si="1183"/>
        <v>0.647567794184738+0.551113403666458i</v>
      </c>
      <c r="AE2261" t="str">
        <f t="shared" si="1184"/>
        <v>-0.0287288035609489-0.0262280832799422i</v>
      </c>
      <c r="AF2261" t="str">
        <f t="shared" si="1185"/>
        <v>-14.9388249078197-1.0688620093075i</v>
      </c>
      <c r="AG2261" t="str">
        <f t="shared" si="1186"/>
        <v>1.01175825349887-0.0136904979676395i</v>
      </c>
      <c r="AH2261" t="str">
        <f t="shared" si="1187"/>
        <v>0.390756031496956+0.422900938698847i</v>
      </c>
      <c r="AI2261">
        <f t="shared" si="1188"/>
        <v>-4.7946998765534099</v>
      </c>
      <c r="AJ2261">
        <f t="shared" si="1189"/>
        <v>47.26239100920067</v>
      </c>
      <c r="AK2261"/>
      <c r="AL2261"/>
      <c r="AM2261"/>
      <c r="AN2261"/>
    </row>
    <row r="2262" spans="1:40" x14ac:dyDescent="0.25">
      <c r="A2262"/>
      <c r="B2262">
        <f t="shared" si="1155"/>
        <v>328000</v>
      </c>
      <c r="C2262" s="237" t="str">
        <f t="shared" si="1158"/>
        <v>-7.10387067567051E-07+0.0074665320695696i</v>
      </c>
      <c r="D2262" s="208" t="str">
        <f t="shared" si="1159"/>
        <v>-5.95701140330681+0.057243412533367i</v>
      </c>
      <c r="E2262" t="str">
        <f t="shared" si="1160"/>
        <v>2870</v>
      </c>
      <c r="F2262" t="str">
        <f t="shared" si="1161"/>
        <v>0.777000777000777</v>
      </c>
      <c r="G2262" t="str">
        <f t="shared" si="1156"/>
        <v>0.777000777000777</v>
      </c>
      <c r="H2262" t="str">
        <f t="shared" si="1162"/>
        <v>8.98272394397724+1.12296941490303i</v>
      </c>
      <c r="I2262" t="str">
        <f t="shared" si="1163"/>
        <v>1288.05298797182i</v>
      </c>
      <c r="J2262" t="str">
        <f t="shared" si="1157"/>
        <v>-1418.1110963287+278.575978468983i</v>
      </c>
      <c r="K2262" t="str">
        <f t="shared" si="1164"/>
        <v>0.171795997937813-0.874539909433003i</v>
      </c>
      <c r="L2262" t="str">
        <f t="shared" si="1165"/>
        <v>0.0146280729139058-0.0624513009461088i</v>
      </c>
      <c r="M2262" t="str">
        <f t="shared" si="1166"/>
        <v>0.186424070851719-0.936991210379112i</v>
      </c>
      <c r="N2262" t="str">
        <f t="shared" si="1167"/>
        <v>-1.45465038790382i</v>
      </c>
      <c r="O2262" t="str">
        <f t="shared" si="1168"/>
        <v>0.115884982520769-0.993262639399148i</v>
      </c>
      <c r="P2262" t="str">
        <f t="shared" si="1169"/>
        <v>0.884115017479231+0.993262639399148i</v>
      </c>
      <c r="Q2262" t="str">
        <f t="shared" si="1170"/>
        <v>-0.884115017479231+0.461387748504672i</v>
      </c>
      <c r="R2262" t="str">
        <f t="shared" si="1171"/>
        <v>-0.325156148098312-1.29314136721983i</v>
      </c>
      <c r="S2262" t="str">
        <f t="shared" si="1172"/>
        <v>0.150881515673259i</v>
      </c>
      <c r="T2262" t="str">
        <f t="shared" si="1173"/>
        <v>0.195111129465918-0.049060052455552i</v>
      </c>
      <c r="U2262" t="str">
        <f t="shared" si="1174"/>
        <v>0.0001-485.228485036267i</v>
      </c>
      <c r="V2262" t="str">
        <f t="shared" si="1175"/>
        <v>0.00002-0.00778292182764158i</v>
      </c>
      <c r="W2262" t="str">
        <f t="shared" si="1176"/>
        <v>0.0000199993584529564-0.00778279699469678i</v>
      </c>
      <c r="X2262" t="str">
        <f t="shared" si="1177"/>
        <v>0.000235154126210258-0.00777573684687386i</v>
      </c>
      <c r="Y2262" t="str">
        <f t="shared" si="1178"/>
        <v>0.009+2.0608847807549i</v>
      </c>
      <c r="Z2262" t="str">
        <f t="shared" si="1179"/>
        <v>-0.0454404804993102-0.00157882474149215i</v>
      </c>
      <c r="AA2262" t="str">
        <f t="shared" si="1180"/>
        <v>0.0262901203779245-5.84467602550965i</v>
      </c>
      <c r="AB2262" t="str">
        <f t="shared" si="1181"/>
        <v>1.32833024937578-0.334004276901364i</v>
      </c>
      <c r="AC2262" t="str">
        <f t="shared" si="1182"/>
        <v>0.934673660838503-1.30690020512764i</v>
      </c>
      <c r="AD2262" t="str">
        <f t="shared" si="1183"/>
        <v>0.650009143932802+0.551521700287139i</v>
      </c>
      <c r="AE2262" t="str">
        <f t="shared" si="1184"/>
        <v>-0.0286659717233687-0.0260876615854814i</v>
      </c>
      <c r="AF2262" t="str">
        <f t="shared" si="1185"/>
        <v>-14.939735347284-1.06572600236966i</v>
      </c>
      <c r="AG2262" t="str">
        <f t="shared" si="1186"/>
        <v>1.01173080720984-0.0137002277026125i</v>
      </c>
      <c r="AH2262" t="str">
        <f t="shared" si="1187"/>
        <v>0.390119595559921+0.420702380141647i</v>
      </c>
      <c r="AI2262">
        <f t="shared" si="1188"/>
        <v>-4.8256155692528671</v>
      </c>
      <c r="AJ2262">
        <f t="shared" si="1189"/>
        <v>47.160072470716926</v>
      </c>
      <c r="AK2262"/>
      <c r="AL2262"/>
      <c r="AM2262"/>
      <c r="AN2262"/>
    </row>
    <row r="2263" spans="1:40" x14ac:dyDescent="0.25">
      <c r="A2263"/>
      <c r="B2263">
        <f t="shared" si="1155"/>
        <v>329000</v>
      </c>
      <c r="C2263" s="237" t="str">
        <f t="shared" si="1158"/>
        <v>-7.06075168201812E-07+0.0074438374436273i</v>
      </c>
      <c r="D2263" s="208" t="str">
        <f t="shared" si="1159"/>
        <v>-5.95701137024891+0.0570694204011427i</v>
      </c>
      <c r="E2263" t="str">
        <f t="shared" si="1160"/>
        <v>2870</v>
      </c>
      <c r="F2263" t="str">
        <f t="shared" si="1161"/>
        <v>0.777000777000777</v>
      </c>
      <c r="G2263" t="str">
        <f t="shared" si="1156"/>
        <v>0.777000777000777</v>
      </c>
      <c r="H2263" t="str">
        <f t="shared" si="1162"/>
        <v>8.98362632358114+1.11967739217013i</v>
      </c>
      <c r="I2263" t="str">
        <f t="shared" si="1163"/>
        <v>1291.9799787888i</v>
      </c>
      <c r="J2263" t="str">
        <f t="shared" si="1157"/>
        <v>-1426.77740349602+279.42529547651i</v>
      </c>
      <c r="K2263" t="str">
        <f t="shared" si="1164"/>
        <v>0.170790342473988-0.872074952848062i</v>
      </c>
      <c r="L2263" t="str">
        <f t="shared" si="1165"/>
        <v>0.0145438750354952-0.0622811412281835i</v>
      </c>
      <c r="M2263" t="str">
        <f t="shared" si="1166"/>
        <v>0.185334217509483-0.934356094076246i</v>
      </c>
      <c r="N2263" t="str">
        <f t="shared" si="1167"/>
        <v>-1.45908529762304i</v>
      </c>
      <c r="O2263" t="str">
        <f t="shared" si="1168"/>
        <v>0.111478827191915-0.993766809210247i</v>
      </c>
      <c r="P2263" t="str">
        <f t="shared" si="1169"/>
        <v>0.888521172808085+0.993766809210247i</v>
      </c>
      <c r="Q2263" t="str">
        <f t="shared" si="1170"/>
        <v>-0.888521172808085+0.465318488412793i</v>
      </c>
      <c r="R2263" t="str">
        <f t="shared" si="1171"/>
        <v>-0.32510405133172-1.28870731502548i</v>
      </c>
      <c r="S2263" t="str">
        <f t="shared" si="1172"/>
        <v>0.151341520294214i</v>
      </c>
      <c r="T2263" t="str">
        <f t="shared" si="1173"/>
        <v>0.195034924270231-0.0492017413823507i</v>
      </c>
      <c r="U2263" t="str">
        <f t="shared" si="1174"/>
        <v>0.0001-483.753626419136i</v>
      </c>
      <c r="V2263" t="str">
        <f t="shared" si="1175"/>
        <v>0.00002-0.00775926553029317i</v>
      </c>
      <c r="W2263" t="str">
        <f t="shared" si="1176"/>
        <v>0.0000199993584529564-0.00775914107678483i</v>
      </c>
      <c r="X2263" t="str">
        <f t="shared" si="1177"/>
        <v>0.000233849166663048-0.00775213838711652i</v>
      </c>
      <c r="Y2263" t="str">
        <f t="shared" si="1178"/>
        <v>0.009+2.06716796606208i</v>
      </c>
      <c r="Z2263" t="str">
        <f t="shared" si="1179"/>
        <v>-0.0451638796509146-0.00156511686912371i</v>
      </c>
      <c r="AA2263" t="str">
        <f t="shared" si="1180"/>
        <v>0.0261256556870484-5.82677796216779i</v>
      </c>
      <c r="AB2263" t="str">
        <f t="shared" si="1181"/>
        <v>1.32781143906052-0.334968905049351i</v>
      </c>
      <c r="AC2263" t="str">
        <f t="shared" si="1182"/>
        <v>0.933108656299513-1.30272990977768i</v>
      </c>
      <c r="AD2263" t="str">
        <f t="shared" si="1183"/>
        <v>0.652452811000559+0.551919525215822i</v>
      </c>
      <c r="AE2263" t="str">
        <f t="shared" si="1184"/>
        <v>-0.0286034816746161-0.0259479919146414i</v>
      </c>
      <c r="AF2263" t="str">
        <f t="shared" si="1185"/>
        <v>-14.9406376938301-1.06260797176899i</v>
      </c>
      <c r="AG2263" t="str">
        <f t="shared" si="1186"/>
        <v>1.01170330898775-0.0137099478116552i</v>
      </c>
      <c r="AH2263" t="str">
        <f t="shared" si="1187"/>
        <v>0.389485615292647+0.418515643296235i</v>
      </c>
      <c r="AI2263">
        <f t="shared" si="1188"/>
        <v>-4.8564568001182931</v>
      </c>
      <c r="AJ2263">
        <f t="shared" si="1189"/>
        <v>47.057648968449463</v>
      </c>
      <c r="AK2263"/>
      <c r="AL2263"/>
      <c r="AM2263"/>
      <c r="AN2263"/>
    </row>
    <row r="2264" spans="1:40" x14ac:dyDescent="0.25">
      <c r="A2264"/>
      <c r="B2264">
        <f t="shared" si="1155"/>
        <v>330000</v>
      </c>
      <c r="C2264" s="237" t="str">
        <f t="shared" si="1158"/>
        <v>-7.01802408498565E-07+0.00742128036086887i</v>
      </c>
      <c r="D2264" s="208" t="str">
        <f t="shared" si="1159"/>
        <v>-5.95701133749109+0.0568964827666614i</v>
      </c>
      <c r="E2264" t="str">
        <f t="shared" si="1160"/>
        <v>2870</v>
      </c>
      <c r="F2264" t="str">
        <f t="shared" si="1161"/>
        <v>0.777000777000777</v>
      </c>
      <c r="G2264" t="str">
        <f t="shared" si="1156"/>
        <v>0.777000777000777</v>
      </c>
      <c r="H2264" t="str">
        <f t="shared" si="1162"/>
        <v>8.98452070501971+1.11640424958553i</v>
      </c>
      <c r="I2264" t="str">
        <f t="shared" si="1163"/>
        <v>1295.90696960579i</v>
      </c>
      <c r="J2264" t="str">
        <f t="shared" si="1157"/>
        <v>-1435.47009211589+280.274612484038i</v>
      </c>
      <c r="K2264" t="str">
        <f t="shared" si="1164"/>
        <v>0.169793384188513-0.869623269412722i</v>
      </c>
      <c r="L2264" t="str">
        <f t="shared" si="1165"/>
        <v>0.0144603889589133-0.0621118470652041i</v>
      </c>
      <c r="M2264" t="str">
        <f t="shared" si="1166"/>
        <v>0.184253773147426-0.931735116477926i</v>
      </c>
      <c r="N2264" t="str">
        <f t="shared" si="1167"/>
        <v>-1.46352020734226i</v>
      </c>
      <c r="O2264" t="str">
        <f t="shared" si="1168"/>
        <v>0.10707047925379-0.994251433226205i</v>
      </c>
      <c r="P2264" t="str">
        <f t="shared" si="1169"/>
        <v>0.89292952074621+0.994251433226205i</v>
      </c>
      <c r="Q2264" t="str">
        <f t="shared" si="1170"/>
        <v>-0.89292952074621+0.469268774116055i</v>
      </c>
      <c r="R2264" t="str">
        <f t="shared" si="1171"/>
        <v>-0.32505176875521-1.28429853827194i</v>
      </c>
      <c r="S2264" t="str">
        <f t="shared" si="1172"/>
        <v>0.151801524915169i</v>
      </c>
      <c r="T2264" t="str">
        <f t="shared" si="1173"/>
        <v>0.194958476556003-0.0493433541734138i</v>
      </c>
      <c r="U2264" t="str">
        <f t="shared" si="1174"/>
        <v>0.0001-482.287706339078i</v>
      </c>
      <c r="V2264" t="str">
        <f t="shared" si="1175"/>
        <v>0.00002-0.0077357526044438i</v>
      </c>
      <c r="W2264" t="str">
        <f t="shared" si="1176"/>
        <v>0.0000199993584529564-0.00773562852807233i</v>
      </c>
      <c r="X2264" t="str">
        <f t="shared" si="1177"/>
        <v>0.000232556040445361-0.00772868262288125i</v>
      </c>
      <c r="Y2264" t="str">
        <f t="shared" si="1178"/>
        <v>0.009+2.07345115136926i</v>
      </c>
      <c r="Z2264" t="str">
        <f t="shared" si="1179"/>
        <v>-0.0448897990359378-0.00155157341757193i</v>
      </c>
      <c r="AA2264" t="str">
        <f t="shared" si="1180"/>
        <v>0.0259627431338902-5.80898958067747i</v>
      </c>
      <c r="AB2264" t="str">
        <f t="shared" si="1181"/>
        <v>1.32729097766202-0.335933014859912i</v>
      </c>
      <c r="AC2264" t="str">
        <f t="shared" si="1182"/>
        <v>0.931557783969482-1.29858053918475i</v>
      </c>
      <c r="AD2264" t="str">
        <f t="shared" si="1183"/>
        <v>0.654898752156598+0.552306865640316i</v>
      </c>
      <c r="AE2264" t="str">
        <f t="shared" si="1184"/>
        <v>-0.0285413287221262-0.0258090676998097i</v>
      </c>
      <c r="AF2264" t="str">
        <f t="shared" si="1185"/>
        <v>-14.9415320425108-1.05950776681887i</v>
      </c>
      <c r="AG2264" t="str">
        <f t="shared" si="1186"/>
        <v>1.01167575902124-0.0137196574675414i</v>
      </c>
      <c r="AH2264" t="str">
        <f t="shared" si="1187"/>
        <v>0.388854052999089+0.41634062310633i</v>
      </c>
      <c r="AI2264">
        <f t="shared" si="1188"/>
        <v>-4.8872241572528035</v>
      </c>
      <c r="AJ2264">
        <f t="shared" si="1189"/>
        <v>46.955121168151599</v>
      </c>
      <c r="AK2264"/>
      <c r="AL2264"/>
      <c r="AM2264"/>
      <c r="AN2264"/>
    </row>
    <row r="2265" spans="1:40" x14ac:dyDescent="0.25">
      <c r="A2265"/>
      <c r="B2265">
        <f t="shared" ref="B2265:B2328" si="1190">B2264+1000</f>
        <v>331000</v>
      </c>
      <c r="C2265" s="237" t="str">
        <f t="shared" si="1158"/>
        <v>-6.97568316185663E-07+0.00739885957467934i</v>
      </c>
      <c r="D2265" s="208" t="str">
        <f t="shared" si="1159"/>
        <v>-5.95701130502971+0.0567245900725416i</v>
      </c>
      <c r="E2265" t="str">
        <f t="shared" si="1160"/>
        <v>2870</v>
      </c>
      <c r="F2265" t="str">
        <f t="shared" si="1161"/>
        <v>0.777000777000777</v>
      </c>
      <c r="G2265" t="str">
        <f t="shared" si="1156"/>
        <v>0.777000777000777</v>
      </c>
      <c r="H2265" t="str">
        <f t="shared" si="1162"/>
        <v>8.98540718196675+1.11314982854152i</v>
      </c>
      <c r="I2265" t="str">
        <f t="shared" si="1163"/>
        <v>1299.83396042278i</v>
      </c>
      <c r="J2265" t="str">
        <f t="shared" si="1157"/>
        <v>-1444.18916218833+281.123929491564i</v>
      </c>
      <c r="K2265" t="str">
        <f t="shared" si="1164"/>
        <v>0.1688050243404-0.867184757684098i</v>
      </c>
      <c r="L2265" t="str">
        <f t="shared" si="1165"/>
        <v>0.0143776068347925-0.0619434124341686i</v>
      </c>
      <c r="M2265" t="str">
        <f t="shared" si="1166"/>
        <v>0.183182631175193-0.929128170118267i</v>
      </c>
      <c r="N2265" t="str">
        <f t="shared" si="1167"/>
        <v>-1.46795511706148i</v>
      </c>
      <c r="O2265" t="str">
        <f t="shared" si="1168"/>
        <v>0.10266002541151-0.994716501915248i</v>
      </c>
      <c r="P2265" t="str">
        <f t="shared" si="1169"/>
        <v>0.89733997458849+0.994716501915248i</v>
      </c>
      <c r="Q2265" t="str">
        <f t="shared" si="1170"/>
        <v>-0.89733997458849+0.473238615146232i</v>
      </c>
      <c r="R2265" t="str">
        <f t="shared" si="1171"/>
        <v>-0.324999300104131-1.27991480725766i</v>
      </c>
      <c r="S2265" t="str">
        <f t="shared" si="1172"/>
        <v>0.152261529536125i</v>
      </c>
      <c r="T2265" t="str">
        <f t="shared" si="1173"/>
        <v>0.194881786228986-0.0494848905320251i</v>
      </c>
      <c r="U2265" t="str">
        <f t="shared" si="1174"/>
        <v>0.0001-480.830643782162i</v>
      </c>
      <c r="V2265" t="str">
        <f t="shared" si="1175"/>
        <v>0.00002-0.00771238175065393i</v>
      </c>
      <c r="W2265" t="str">
        <f t="shared" si="1176"/>
        <v>0.0000199993584529564-0.00771225804914056i</v>
      </c>
      <c r="X2265" t="str">
        <f t="shared" si="1177"/>
        <v>0.000231274604951811-0.0077053682647653i</v>
      </c>
      <c r="Y2265" t="str">
        <f t="shared" si="1178"/>
        <v>0.009+2.07973433667644i</v>
      </c>
      <c r="Z2265" t="str">
        <f t="shared" si="1179"/>
        <v>-0.0446182081016759-0.00153819190724556i</v>
      </c>
      <c r="AA2265" t="str">
        <f t="shared" si="1180"/>
        <v>0.0258013630933444-5.79130987233765i</v>
      </c>
      <c r="AB2265" t="str">
        <f t="shared" si="1181"/>
        <v>1.32676886453864-0.336896604312981i</v>
      </c>
      <c r="AC2265" t="str">
        <f t="shared" si="1182"/>
        <v>0.930020886083133-1.29445193369072i</v>
      </c>
      <c r="AD2265" t="str">
        <f t="shared" si="1183"/>
        <v>0.657346924096961+0.552683708916222i</v>
      </c>
      <c r="AE2265" t="str">
        <f t="shared" si="1184"/>
        <v>-0.0284795082460334-0.0256708824577288i</v>
      </c>
      <c r="AF2265" t="str">
        <f t="shared" si="1185"/>
        <v>-14.9424184869965-1.05642523846898i</v>
      </c>
      <c r="AG2265" t="str">
        <f t="shared" si="1186"/>
        <v>1.01164815750034-0.0137293558516469i</v>
      </c>
      <c r="AH2265" t="str">
        <f t="shared" si="1187"/>
        <v>0.388224871562117+0.414177215872774i</v>
      </c>
      <c r="AI2265">
        <f t="shared" si="1188"/>
        <v>-4.9179182232211947</v>
      </c>
      <c r="AJ2265">
        <f t="shared" si="1189"/>
        <v>46.852489727994502</v>
      </c>
      <c r="AK2265"/>
      <c r="AL2265"/>
      <c r="AM2265"/>
      <c r="AN2265"/>
    </row>
    <row r="2266" spans="1:40" x14ac:dyDescent="0.25">
      <c r="A2266"/>
      <c r="B2266">
        <f t="shared" si="1190"/>
        <v>332000</v>
      </c>
      <c r="C2266" s="237" t="str">
        <f t="shared" si="1158"/>
        <v>-6.93372426093263E-07+0.00737657385346327i</v>
      </c>
      <c r="D2266" s="208" t="str">
        <f t="shared" si="1159"/>
        <v>-5.95701127286123+0.0565537328765518i</v>
      </c>
      <c r="E2266" t="str">
        <f t="shared" si="1160"/>
        <v>2870</v>
      </c>
      <c r="F2266" t="str">
        <f t="shared" si="1161"/>
        <v>0.777000777000777</v>
      </c>
      <c r="G2266" t="str">
        <f t="shared" si="1156"/>
        <v>0.777000777000777</v>
      </c>
      <c r="H2266" t="str">
        <f t="shared" si="1162"/>
        <v>8.9862858467372+1.10991397216038i</v>
      </c>
      <c r="I2266" t="str">
        <f t="shared" si="1163"/>
        <v>1303.76095123976i</v>
      </c>
      <c r="J2266" t="str">
        <f t="shared" si="1157"/>
        <v>-1452.93461371333+281.973246499092i</v>
      </c>
      <c r="K2266" t="str">
        <f t="shared" si="1164"/>
        <v>0.167825165567569-0.864759317178967i</v>
      </c>
      <c r="L2266" t="str">
        <f t="shared" si="1165"/>
        <v>0.0142955209194681-0.0617758313601805i</v>
      </c>
      <c r="M2266" t="str">
        <f t="shared" si="1166"/>
        <v>0.182120686487037-0.926535148539148i</v>
      </c>
      <c r="N2266" t="str">
        <f t="shared" si="1167"/>
        <v>-1.4723900267807i</v>
      </c>
      <c r="O2266" t="str">
        <f t="shared" si="1168"/>
        <v>0.0982475524116096-0.995162006130222i</v>
      </c>
      <c r="P2266" t="str">
        <f t="shared" si="1169"/>
        <v>0.90175244758839+0.995162006130222i</v>
      </c>
      <c r="Q2266" t="str">
        <f t="shared" si="1170"/>
        <v>-0.90175244758839+0.477228020650478i</v>
      </c>
      <c r="R2266" t="str">
        <f t="shared" si="1171"/>
        <v>-0.32494664511277-1.27555589504697i</v>
      </c>
      <c r="S2266" t="str">
        <f t="shared" si="1172"/>
        <v>0.15272153415708i</v>
      </c>
      <c r="T2266" t="str">
        <f t="shared" si="1173"/>
        <v>0.194804853194681-0.0496263501608185i</v>
      </c>
      <c r="U2266" t="str">
        <f t="shared" si="1174"/>
        <v>0.0001-479.382358710529i</v>
      </c>
      <c r="V2266" t="str">
        <f t="shared" si="1175"/>
        <v>0.00002-0.00768915168513991i</v>
      </c>
      <c r="W2266" t="str">
        <f t="shared" si="1176"/>
        <v>0.0000199993584529564-0.00768902835622648i</v>
      </c>
      <c r="X2266" t="str">
        <f t="shared" si="1177"/>
        <v>0.000230004719718229-0.00768219403884243i</v>
      </c>
      <c r="Y2266" t="str">
        <f t="shared" si="1178"/>
        <v>0.009+2.08601752198362i</v>
      </c>
      <c r="Z2266" t="str">
        <f t="shared" si="1179"/>
        <v>-0.0443490767574306-0.00152496990345592i</v>
      </c>
      <c r="AA2266" t="str">
        <f t="shared" si="1180"/>
        <v>0.0256414962516596-5.77373784082036i</v>
      </c>
      <c r="AB2266" t="str">
        <f t="shared" si="1181"/>
        <v>1.32624509904703-0.337859671384071i</v>
      </c>
      <c r="AC2266" t="str">
        <f t="shared" si="1182"/>
        <v>0.928497807077285-1.29034393513361i</v>
      </c>
      <c r="AD2266" t="str">
        <f t="shared" si="1183"/>
        <v>0.659797283445726+0.553050042567318i</v>
      </c>
      <c r="AE2266" t="str">
        <f t="shared" si="1184"/>
        <v>-0.0284180156978585-0.025533429788155i</v>
      </c>
      <c r="AF2266" t="str">
        <f t="shared" si="1185"/>
        <v>-14.9432971195984-1.05336023928383i</v>
      </c>
      <c r="AG2266" t="str">
        <f t="shared" si="1186"/>
        <v>1.01162050461651-0.0137390421538295i</v>
      </c>
      <c r="AH2266" t="str">
        <f t="shared" si="1187"/>
        <v>0.38759803443327+0.412025319231839i</v>
      </c>
      <c r="AI2266">
        <f t="shared" si="1188"/>
        <v>-4.9485395751252605</v>
      </c>
      <c r="AJ2266">
        <f t="shared" si="1189"/>
        <v>46.749755298666571</v>
      </c>
      <c r="AK2266"/>
      <c r="AL2266"/>
      <c r="AM2266"/>
      <c r="AN2266"/>
    </row>
    <row r="2267" spans="1:40" x14ac:dyDescent="0.25">
      <c r="A2267"/>
      <c r="B2267">
        <f t="shared" si="1190"/>
        <v>333000</v>
      </c>
      <c r="C2267" s="237" t="str">
        <f t="shared" si="1158"/>
        <v>-6.89214280025547E-07+0.0073544219804191i</v>
      </c>
      <c r="D2267" s="208" t="str">
        <f t="shared" si="1159"/>
        <v>-5.95701124098211+0.0563839018498798i</v>
      </c>
      <c r="E2267" t="str">
        <f t="shared" si="1160"/>
        <v>2870</v>
      </c>
      <c r="F2267" t="str">
        <f t="shared" si="1161"/>
        <v>0.777000777000777</v>
      </c>
      <c r="G2267" t="str">
        <f t="shared" si="1156"/>
        <v>0.777000777000777</v>
      </c>
      <c r="H2267" t="str">
        <f t="shared" si="1162"/>
        <v>8.98715679031037+1.10669652527145i</v>
      </c>
      <c r="I2267" t="str">
        <f t="shared" si="1163"/>
        <v>1307.68794205675i</v>
      </c>
      <c r="J2267" t="str">
        <f t="shared" si="1157"/>
        <v>-1461.7064466909+282.822563506619i</v>
      </c>
      <c r="K2267" t="str">
        <f t="shared" si="1164"/>
        <v>0.166853711864103-0.862346848363665i</v>
      </c>
      <c r="L2267" t="str">
        <f t="shared" si="1165"/>
        <v>0.0142141235733132-0.0616090979161106i</v>
      </c>
      <c r="M2267" t="str">
        <f t="shared" si="1166"/>
        <v>0.181067835437416-0.923955946279776i</v>
      </c>
      <c r="N2267" t="str">
        <f t="shared" si="1167"/>
        <v>-1.47682493649992i</v>
      </c>
      <c r="O2267" t="str">
        <f t="shared" si="1168"/>
        <v>0.0938331470403372-0.995587937108775i</v>
      </c>
      <c r="P2267" t="str">
        <f t="shared" si="1169"/>
        <v>0.906166852959663+0.995587937108775i</v>
      </c>
      <c r="Q2267" t="str">
        <f t="shared" si="1170"/>
        <v>-0.906166852959663+0.481236999391145i</v>
      </c>
      <c r="R2267" t="str">
        <f t="shared" si="1171"/>
        <v>-0.324893803514352-1.2712215774285i</v>
      </c>
      <c r="S2267" t="str">
        <f t="shared" si="1172"/>
        <v>0.153181538778035i</v>
      </c>
      <c r="T2267" t="str">
        <f t="shared" si="1173"/>
        <v>0.194727677358339-0.049767732761777i</v>
      </c>
      <c r="U2267" t="str">
        <f t="shared" si="1174"/>
        <v>0.0001-477.942772047734i</v>
      </c>
      <c r="V2267" t="str">
        <f t="shared" si="1175"/>
        <v>0.00002-0.00766606113953888i</v>
      </c>
      <c r="W2267" t="str">
        <f t="shared" si="1176"/>
        <v>0.0000199993584529564-0.00766593818098755i</v>
      </c>
      <c r="X2267" t="str">
        <f t="shared" si="1177"/>
        <v>0.000228746246383198-0.00765915868643138i</v>
      </c>
      <c r="Y2267" t="str">
        <f t="shared" si="1178"/>
        <v>0.009+2.0923007072908i</v>
      </c>
      <c r="Z2267" t="str">
        <f t="shared" si="1179"/>
        <v>-0.0440823753661452-0.00151190501546916i</v>
      </c>
      <c r="AA2267" t="str">
        <f t="shared" si="1180"/>
        <v>0.0254831236004973-5.75627250198115i</v>
      </c>
      <c r="AB2267" t="str">
        <f t="shared" si="1181"/>
        <v>1.32571968054212-0.33882221404426i</v>
      </c>
      <c r="AC2267" t="str">
        <f t="shared" si="1182"/>
        <v>0.926988393554671-1.28625638683212i</v>
      </c>
      <c r="AD2267" t="str">
        <f t="shared" si="1183"/>
        <v>0.662249786755584+0.553405854285989i</v>
      </c>
      <c r="AE2267" t="str">
        <f t="shared" si="1184"/>
        <v>-0.0283568465992243-0.0253967033725464i</v>
      </c>
      <c r="AF2267" t="str">
        <f t="shared" si="1185"/>
        <v>-14.9441680312925-1.05031262342157i</v>
      </c>
      <c r="AG2267" t="str">
        <f t="shared" si="1186"/>
        <v>1.01159280056257-0.0137487155723121i</v>
      </c>
      <c r="AH2267" t="str">
        <f t="shared" si="1187"/>
        <v>0.386973505622815+0.409884832134096i</v>
      </c>
      <c r="AI2267">
        <f t="shared" si="1188"/>
        <v>-4.9790887846752927</v>
      </c>
      <c r="AJ2267">
        <f t="shared" si="1189"/>
        <v>46.646918523474412</v>
      </c>
      <c r="AK2267"/>
      <c r="AL2267"/>
      <c r="AM2267"/>
      <c r="AN2267"/>
    </row>
    <row r="2268" spans="1:40" x14ac:dyDescent="0.25">
      <c r="A2268"/>
      <c r="B2268">
        <f t="shared" si="1190"/>
        <v>334000</v>
      </c>
      <c r="C2268" s="237" t="str">
        <f t="shared" si="1158"/>
        <v>-6.85093426635647E-07+0.00733240275331786i</v>
      </c>
      <c r="D2268" s="208" t="str">
        <f t="shared" si="1159"/>
        <v>-5.9570112093889+0.056215087775437i</v>
      </c>
      <c r="E2268" t="str">
        <f t="shared" si="1160"/>
        <v>2870</v>
      </c>
      <c r="F2268" t="str">
        <f t="shared" si="1161"/>
        <v>0.777000777000777</v>
      </c>
      <c r="G2268" t="str">
        <f t="shared" si="1156"/>
        <v>0.777000777000777</v>
      </c>
      <c r="H2268" t="str">
        <f t="shared" si="1162"/>
        <v>8.98802010235314+1.10349733438873i</v>
      </c>
      <c r="I2268" t="str">
        <f t="shared" si="1163"/>
        <v>1311.61493287374i</v>
      </c>
      <c r="J2268" t="str">
        <f t="shared" si="1157"/>
        <v>-1470.50466112103+283.671880514147i</v>
      </c>
      <c r="K2268" t="str">
        <f t="shared" si="1164"/>
        <v>0.165890568557975-0.859947252644076i</v>
      </c>
      <c r="L2268" t="str">
        <f t="shared" si="1165"/>
        <v>0.0141334072591029-0.0614432062222588i</v>
      </c>
      <c r="M2268" t="str">
        <f t="shared" si="1166"/>
        <v>0.180023975817078-0.921390458866335i</v>
      </c>
      <c r="N2268" t="str">
        <f t="shared" si="1167"/>
        <v>-1.48125984621914i</v>
      </c>
      <c r="O2268" t="str">
        <f t="shared" si="1168"/>
        <v>0.0894168961219479-0.99599428647353i</v>
      </c>
      <c r="P2268" t="str">
        <f t="shared" si="1169"/>
        <v>0.910583103878052+0.99599428647353i</v>
      </c>
      <c r="Q2268" t="str">
        <f t="shared" si="1170"/>
        <v>-0.910583103878052+0.48526555974561i</v>
      </c>
      <c r="R2268" t="str">
        <f t="shared" si="1171"/>
        <v>-0.324840775041032-1.26691163287443i</v>
      </c>
      <c r="S2268" t="str">
        <f t="shared" si="1172"/>
        <v>0.15364154339899i</v>
      </c>
      <c r="T2268" t="str">
        <f t="shared" si="1173"/>
        <v>0.194650258624962-0.0499090380362283i</v>
      </c>
      <c r="U2268" t="str">
        <f t="shared" si="1174"/>
        <v>0.0001-476.511805664358i</v>
      </c>
      <c r="V2268" t="str">
        <f t="shared" si="1175"/>
        <v>0.00002-0.00764310886067798i</v>
      </c>
      <c r="W2268" t="str">
        <f t="shared" si="1176"/>
        <v>0.0000199993584529564-0.00764298627027105i</v>
      </c>
      <c r="X2268" t="str">
        <f t="shared" si="1177"/>
        <v>0.000227499048650416-0.00763626096386894i</v>
      </c>
      <c r="Y2268" t="str">
        <f t="shared" si="1178"/>
        <v>0.009+2.09858389259798i</v>
      </c>
      <c r="Z2268" t="str">
        <f t="shared" si="1179"/>
        <v>-0.0438180747362146-0.00149899489558118i</v>
      </c>
      <c r="AA2268" t="str">
        <f t="shared" si="1180"/>
        <v>0.0253262264311186-5.7389128836726i</v>
      </c>
      <c r="AB2268" t="str">
        <f t="shared" si="1181"/>
        <v>1.32519260837718-0.339784230260166i</v>
      </c>
      <c r="AC2268" t="str">
        <f t="shared" si="1182"/>
        <v>0.925492494248505-1.28218913357031i</v>
      </c>
      <c r="AD2268" t="str">
        <f t="shared" si="1183"/>
        <v>0.66470439050843+0.553751131933662i</v>
      </c>
      <c r="AE2268" t="str">
        <f t="shared" si="1184"/>
        <v>-0.0282959965405975-0.0252606969727752i</v>
      </c>
      <c r="AF2268" t="str">
        <f t="shared" si="1185"/>
        <v>-14.945031311742-1.04728224661329i</v>
      </c>
      <c r="AG2268" t="str">
        <f t="shared" si="1186"/>
        <v>1.01156504553269-0.0137583753135668i</v>
      </c>
      <c r="AH2268" t="str">
        <f t="shared" si="1187"/>
        <v>0.386351249689939+0.407755654823604i</v>
      </c>
      <c r="AI2268">
        <f t="shared" si="1188"/>
        <v>-5.0095664182620752</v>
      </c>
      <c r="AJ2268">
        <f t="shared" si="1189"/>
        <v>46.543980038442029</v>
      </c>
      <c r="AK2268"/>
      <c r="AL2268"/>
      <c r="AM2268"/>
      <c r="AN2268"/>
    </row>
    <row r="2269" spans="1:40" x14ac:dyDescent="0.25">
      <c r="A2269"/>
      <c r="B2269">
        <f t="shared" si="1190"/>
        <v>335000</v>
      </c>
      <c r="C2269" s="237" t="str">
        <f t="shared" si="1158"/>
        <v>-6.8100942130313E-07+0.00731051498428542i</v>
      </c>
      <c r="D2269" s="208" t="str">
        <f t="shared" si="1159"/>
        <v>-5.95701117807819+0.0560472815461882i</v>
      </c>
      <c r="E2269" t="str">
        <f t="shared" si="1160"/>
        <v>2870</v>
      </c>
      <c r="F2269" t="str">
        <f t="shared" si="1161"/>
        <v>0.777000777000777</v>
      </c>
      <c r="G2269" t="str">
        <f t="shared" si="1156"/>
        <v>0.777000777000777</v>
      </c>
      <c r="H2269" t="str">
        <f t="shared" si="1162"/>
        <v>8.98887587124228+1.10031624768861i</v>
      </c>
      <c r="I2269" t="str">
        <f t="shared" si="1163"/>
        <v>1315.54192369073i</v>
      </c>
      <c r="J2269" t="str">
        <f t="shared" si="1157"/>
        <v>-1479.32925700373+284.521197521674i</v>
      </c>
      <c r="K2269" t="str">
        <f t="shared" si="1164"/>
        <v>0.164935642289162-0.857560432355738i</v>
      </c>
      <c r="L2269" t="str">
        <f t="shared" si="1165"/>
        <v>0.0140533645404085-0.0612781504460136i</v>
      </c>
      <c r="M2269" t="str">
        <f t="shared" si="1166"/>
        <v>0.178989006829571-0.918838582801752i</v>
      </c>
      <c r="N2269" t="str">
        <f t="shared" si="1167"/>
        <v>-1.48569475593835i</v>
      </c>
      <c r="O2269" t="str">
        <f t="shared" si="1168"/>
        <v>0.0849988865170061-0.996381046232248i</v>
      </c>
      <c r="P2269" t="str">
        <f t="shared" si="1169"/>
        <v>0.915001113482994+0.996381046232248i</v>
      </c>
      <c r="Q2269" t="str">
        <f t="shared" si="1170"/>
        <v>-0.915001113482994+0.489313709706102i</v>
      </c>
      <c r="R2269" t="str">
        <f t="shared" si="1171"/>
        <v>-0.324787559423897-1.26262584250048i</v>
      </c>
      <c r="S2269" t="str">
        <f t="shared" si="1172"/>
        <v>0.154101548019945i</v>
      </c>
      <c r="T2269" t="str">
        <f t="shared" si="1173"/>
        <v>0.194572596899311-0.0500502656848424i</v>
      </c>
      <c r="U2269" t="str">
        <f t="shared" si="1174"/>
        <v>0.0001-475.089382363867i</v>
      </c>
      <c r="V2269" t="str">
        <f t="shared" si="1175"/>
        <v>0.00002-0.00762029361034759i</v>
      </c>
      <c r="W2269" t="str">
        <f t="shared" si="1176"/>
        <v>0.0000199993584529564-0.0076201713858872i</v>
      </c>
      <c r="X2269" t="str">
        <f t="shared" si="1177"/>
        <v>0.000226262992251811-0.00761349964228658i</v>
      </c>
      <c r="Y2269" t="str">
        <f t="shared" si="1178"/>
        <v>0.009+2.10486707790516i</v>
      </c>
      <c r="Z2269" t="str">
        <f t="shared" si="1179"/>
        <v>-0.0435561461134676-0.0014862372382148i</v>
      </c>
      <c r="AA2269" t="str">
        <f t="shared" si="1180"/>
        <v>0.0251707863287018-5.72165802556164i</v>
      </c>
      <c r="AB2269" t="str">
        <f t="shared" si="1181"/>
        <v>1.32466388190379-0.34074571799393i</v>
      </c>
      <c r="AC2269" t="str">
        <f t="shared" si="1182"/>
        <v>0.924009959987655-1.27814202158231i</v>
      </c>
      <c r="AD2269" t="str">
        <f t="shared" si="1183"/>
        <v>0.667161051116004+0.554085863541231i</v>
      </c>
      <c r="AE2269" t="str">
        <f t="shared" si="1184"/>
        <v>-0.0282354611800599-0.0251254044298639i</v>
      </c>
      <c r="AF2269" t="str">
        <f t="shared" si="1185"/>
        <v>-14.9458870493205-1.04426896614242i</v>
      </c>
      <c r="AG2269" t="str">
        <f t="shared" si="1186"/>
        <v>1.01153723972241-0.0137680205922035i</v>
      </c>
      <c r="AH2269" t="str">
        <f t="shared" si="1187"/>
        <v>0.385731231733225+0.405637688817525i</v>
      </c>
      <c r="AI2269">
        <f t="shared" si="1188"/>
        <v>-5.0399730370264759</v>
      </c>
      <c r="AJ2269">
        <f t="shared" si="1189"/>
        <v>46.440940472404499</v>
      </c>
      <c r="AK2269"/>
      <c r="AL2269"/>
      <c r="AM2269"/>
      <c r="AN2269"/>
    </row>
    <row r="2270" spans="1:40" x14ac:dyDescent="0.25">
      <c r="A2270"/>
      <c r="B2270">
        <f t="shared" si="1190"/>
        <v>336000</v>
      </c>
      <c r="C2270" s="237" t="str">
        <f t="shared" si="1158"/>
        <v>-6.76961826014076E-07+0.00728875749958905i</v>
      </c>
      <c r="D2270" s="208" t="str">
        <f t="shared" si="1159"/>
        <v>-5.95701114704663+0.0558804741635161i</v>
      </c>
      <c r="E2270" t="str">
        <f t="shared" si="1160"/>
        <v>2870</v>
      </c>
      <c r="F2270" t="str">
        <f t="shared" si="1161"/>
        <v>0.777000777000777</v>
      </c>
      <c r="G2270" t="str">
        <f t="shared" si="1156"/>
        <v>0.777000777000777</v>
      </c>
      <c r="H2270" t="str">
        <f t="shared" si="1162"/>
        <v>8.98972418408671+1.09715311498809i</v>
      </c>
      <c r="I2270" t="str">
        <f t="shared" si="1163"/>
        <v>1319.46891450771i</v>
      </c>
      <c r="J2270" t="str">
        <f t="shared" si="1157"/>
        <v>-1488.18023433899+285.370514529202i</v>
      </c>
      <c r="K2270" t="str">
        <f t="shared" si="1164"/>
        <v>0.163988840988203-0.855186290754054i</v>
      </c>
      <c r="L2270" t="str">
        <f t="shared" si="1165"/>
        <v>0.0139739880800195-0.0611139248015129i</v>
      </c>
      <c r="M2270" t="str">
        <f t="shared" si="1166"/>
        <v>0.177962829068223-0.916300215555567i</v>
      </c>
      <c r="N2270" t="str">
        <f t="shared" si="1167"/>
        <v>-1.49012966565757i</v>
      </c>
      <c r="O2270" t="str">
        <f t="shared" si="1168"/>
        <v>0.0805792051206363-0.996748208777987i</v>
      </c>
      <c r="P2270" t="str">
        <f t="shared" si="1169"/>
        <v>0.919420794879364+0.996748208777987i</v>
      </c>
      <c r="Q2270" t="str">
        <f t="shared" si="1170"/>
        <v>-0.919420794879364+0.493381456879583i</v>
      </c>
      <c r="R2270" t="str">
        <f t="shared" si="1171"/>
        <v>-0.324734156392962-1.25836399002647i</v>
      </c>
      <c r="S2270" t="str">
        <f t="shared" si="1172"/>
        <v>0.1545615526409i</v>
      </c>
      <c r="T2270" t="str">
        <f t="shared" si="1173"/>
        <v>0.194494692085889-0.050191415407629i</v>
      </c>
      <c r="U2270" t="str">
        <f t="shared" si="1174"/>
        <v>0.0001-473.675425868736i</v>
      </c>
      <c r="V2270" t="str">
        <f t="shared" si="1175"/>
        <v>0.00002-0.0075976141650787i</v>
      </c>
      <c r="W2270" t="str">
        <f t="shared" si="1176"/>
        <v>0.0000199993584529564-0.00759749230438659i</v>
      </c>
      <c r="X2270" t="str">
        <f t="shared" si="1177"/>
        <v>0.000225037944911453-0.00759087350739138i</v>
      </c>
      <c r="Y2270" t="str">
        <f t="shared" si="1178"/>
        <v>0.009+2.11115026321234i</v>
      </c>
      <c r="Z2270" t="str">
        <f t="shared" si="1179"/>
        <v>-0.0432965611733182-0.0014736297790386i</v>
      </c>
      <c r="AA2270" t="str">
        <f t="shared" si="1180"/>
        <v>0.0250167851667866-5.70450697894995i</v>
      </c>
      <c r="AB2270" t="str">
        <f t="shared" si="1181"/>
        <v>1.32413350047181-0.341706675203197i</v>
      </c>
      <c r="AC2270" t="str">
        <f t="shared" si="1182"/>
        <v>0.922540643662507-1.27411489853732i</v>
      </c>
      <c r="AD2270" t="str">
        <f t="shared" si="1183"/>
        <v>0.669619724920447+0.554410037309441i</v>
      </c>
      <c r="AE2270" t="str">
        <f t="shared" si="1184"/>
        <v>-0.0281752362421015-0.0249908196627442i</v>
      </c>
      <c r="AF2270" t="str">
        <f t="shared" si="1185"/>
        <v>-14.9467353311333-1.04127264082457i</v>
      </c>
      <c r="AG2270" t="str">
        <f t="shared" si="1186"/>
        <v>1.0115093833286-0.0137776506308579i</v>
      </c>
      <c r="AH2270" t="str">
        <f t="shared" si="1187"/>
        <v>0.385113417381228+0.403530836886091i</v>
      </c>
      <c r="AI2270">
        <f t="shared" si="1188"/>
        <v>-5.070309196929335</v>
      </c>
      <c r="AJ2270">
        <f t="shared" si="1189"/>
        <v>46.337800447104975</v>
      </c>
      <c r="AK2270"/>
      <c r="AL2270"/>
      <c r="AM2270"/>
      <c r="AN2270"/>
    </row>
    <row r="2271" spans="1:40" x14ac:dyDescent="0.25">
      <c r="A2271"/>
      <c r="B2271">
        <f t="shared" si="1190"/>
        <v>337000</v>
      </c>
      <c r="C2271" s="237" t="str">
        <f t="shared" si="1158"/>
        <v>-6.7295020924365E-07+0.00726712913942764i</v>
      </c>
      <c r="D2271" s="208" t="str">
        <f t="shared" si="1159"/>
        <v>-5.95701111629089+0.0557146567356119i</v>
      </c>
      <c r="E2271" t="str">
        <f t="shared" si="1160"/>
        <v>2870</v>
      </c>
      <c r="F2271" t="str">
        <f t="shared" si="1161"/>
        <v>0.777000777000777</v>
      </c>
      <c r="G2271" t="str">
        <f t="shared" si="1156"/>
        <v>0.777000777000777</v>
      </c>
      <c r="H2271" t="str">
        <f t="shared" si="1162"/>
        <v>8.99056512674889+1.09400778772324i</v>
      </c>
      <c r="I2271" t="str">
        <f t="shared" si="1163"/>
        <v>1323.3959053247i</v>
      </c>
      <c r="J2271" t="str">
        <f t="shared" si="1157"/>
        <v>-1497.05759312681+286.219831536729i</v>
      </c>
      <c r="K2271" t="str">
        <f t="shared" si="1164"/>
        <v>0.163050073855133-0.852824732004606i</v>
      </c>
      <c r="L2271" t="str">
        <f t="shared" si="1165"/>
        <v>0.0138952706383943-0.0609505235493033i</v>
      </c>
      <c r="M2271" t="str">
        <f t="shared" si="1166"/>
        <v>0.176945344493527-0.913775255553909i</v>
      </c>
      <c r="N2271" t="str">
        <f t="shared" si="1167"/>
        <v>-1.49456457537679i</v>
      </c>
      <c r="O2271" t="str">
        <f t="shared" si="1168"/>
        <v>0.0761579388608748-0.997095766889251i</v>
      </c>
      <c r="P2271" t="str">
        <f t="shared" si="1169"/>
        <v>0.923842061139125+0.997095766889251i</v>
      </c>
      <c r="Q2271" t="str">
        <f t="shared" si="1170"/>
        <v>-0.923842061139125+0.497468808487539i</v>
      </c>
      <c r="R2271" t="str">
        <f t="shared" si="1171"/>
        <v>-0.324680565677169-1.2541258617378i</v>
      </c>
      <c r="S2271" t="str">
        <f t="shared" si="1172"/>
        <v>0.155021557261855i</v>
      </c>
      <c r="T2271" t="str">
        <f t="shared" si="1173"/>
        <v>0.19441654408896-0.0503324869039347i</v>
      </c>
      <c r="U2271" t="str">
        <f t="shared" si="1174"/>
        <v>0.0001-472.269860806811i</v>
      </c>
      <c r="V2271" t="str">
        <f t="shared" si="1175"/>
        <v>0.00002-0.00757506931592416i</v>
      </c>
      <c r="W2271" t="str">
        <f t="shared" si="1176"/>
        <v>0.0000199993584529564-0.00757494781684151i</v>
      </c>
      <c r="X2271" t="str">
        <f t="shared" si="1177"/>
        <v>0.000223823776310189-0.00756838135925063i</v>
      </c>
      <c r="Y2271" t="str">
        <f t="shared" si="1178"/>
        <v>0.009+2.11743344851952i</v>
      </c>
      <c r="Z2271" t="str">
        <f t="shared" si="1179"/>
        <v>-0.04303929201308-0.00146117029410672i</v>
      </c>
      <c r="AA2271" t="str">
        <f t="shared" si="1180"/>
        <v>0.0248642051018407-5.68745880659783i</v>
      </c>
      <c r="AB2271" t="str">
        <f t="shared" si="1181"/>
        <v>1.32360146342947-0.342667099841097i</v>
      </c>
      <c r="AC2271" t="str">
        <f t="shared" si="1182"/>
        <v>0.921084400191449-1.27010761352477i</v>
      </c>
      <c r="AD2271" t="str">
        <f t="shared" si="1183"/>
        <v>0.672080368194894+0.554723641609355i</v>
      </c>
      <c r="AE2271" t="str">
        <f t="shared" si="1184"/>
        <v>-0.0281153175164401-0.0248569366670429i</v>
      </c>
      <c r="AF2271" t="str">
        <f t="shared" si="1185"/>
        <v>-14.9475762430398-1.03829313098763i</v>
      </c>
      <c r="AG2271" t="str">
        <f t="shared" si="1186"/>
        <v>1.01148147654944-0.0137872646600829i</v>
      </c>
      <c r="AH2271" t="str">
        <f t="shared" si="1187"/>
        <v>0.384497772783315+0.401435003033019i</v>
      </c>
      <c r="AI2271">
        <f t="shared" si="1188"/>
        <v>-5.1005754488186339</v>
      </c>
      <c r="AJ2271">
        <f t="shared" si="1189"/>
        <v>46.234560577289876</v>
      </c>
      <c r="AK2271"/>
      <c r="AL2271"/>
      <c r="AM2271"/>
      <c r="AN2271"/>
    </row>
    <row r="2272" spans="1:40" x14ac:dyDescent="0.25">
      <c r="A2272"/>
      <c r="B2272">
        <f t="shared" si="1190"/>
        <v>338000</v>
      </c>
      <c r="C2272" s="237" t="str">
        <f t="shared" si="1158"/>
        <v>-6.68974145841046E-07+0.00724562875772544i</v>
      </c>
      <c r="D2272" s="208" t="str">
        <f t="shared" si="1159"/>
        <v>-5.95701108580775+0.0555498204758951i</v>
      </c>
      <c r="E2272" t="str">
        <f t="shared" si="1160"/>
        <v>2870</v>
      </c>
      <c r="F2272" t="str">
        <f t="shared" si="1161"/>
        <v>0.777000777000777</v>
      </c>
      <c r="G2272" t="str">
        <f t="shared" si="1156"/>
        <v>0.777000777000777</v>
      </c>
      <c r="H2272" t="str">
        <f t="shared" si="1162"/>
        <v>8.99139878386635+1.09088011892808i</v>
      </c>
      <c r="I2272" t="str">
        <f t="shared" si="1163"/>
        <v>1327.32289614169i</v>
      </c>
      <c r="J2272" t="str">
        <f t="shared" si="1157"/>
        <v>-1505.9613333672+287.069148544257i</v>
      </c>
      <c r="K2272" t="str">
        <f t="shared" si="1164"/>
        <v>0.162119251338816-0.850475661173519i</v>
      </c>
      <c r="L2272" t="str">
        <f t="shared" si="1165"/>
        <v>0.0138172050721374-0.0607879409959998i</v>
      </c>
      <c r="M2272" t="str">
        <f t="shared" si="1166"/>
        <v>0.175936456410953-0.911263602169519i</v>
      </c>
      <c r="N2272" t="str">
        <f t="shared" si="1167"/>
        <v>-1.49899948509601i</v>
      </c>
      <c r="O2272" t="str">
        <f t="shared" si="1168"/>
        <v>0.0717351746969194-0.997423713730129i</v>
      </c>
      <c r="P2272" t="str">
        <f t="shared" si="1169"/>
        <v>0.928264825303081+0.997423713730129i</v>
      </c>
      <c r="Q2272" t="str">
        <f t="shared" si="1170"/>
        <v>-0.928264825303081+0.501575771365881i</v>
      </c>
      <c r="R2272" t="str">
        <f t="shared" si="1171"/>
        <v>-0.324626787004381-1.24991124644743i</v>
      </c>
      <c r="S2272" t="str">
        <f t="shared" si="1172"/>
        <v>0.15548156188281i</v>
      </c>
      <c r="T2272" t="str">
        <f t="shared" si="1173"/>
        <v>0.194338152812536-0.0504734798724395i</v>
      </c>
      <c r="U2272" t="str">
        <f t="shared" si="1174"/>
        <v>0.0001-470.872612697915i</v>
      </c>
      <c r="V2272" t="str">
        <f t="shared" si="1175"/>
        <v>0.00002-0.0075526578682439i</v>
      </c>
      <c r="W2272" t="str">
        <f t="shared" si="1176"/>
        <v>0.0000199993584529564-0.00755253672863101i</v>
      </c>
      <c r="X2272" t="str">
        <f t="shared" si="1177"/>
        <v>0.000222620358051023-0.00754602201208048i</v>
      </c>
      <c r="Y2272" t="str">
        <f t="shared" si="1178"/>
        <v>0.009+2.1237166338267i</v>
      </c>
      <c r="Z2272" t="str">
        <f t="shared" si="1179"/>
        <v>-0.0427843111444415-0.00144885659901924i</v>
      </c>
      <c r="AA2272" t="str">
        <f t="shared" si="1180"/>
        <v>0.0247130285679449-5.67051258255108i</v>
      </c>
      <c r="AB2272" t="str">
        <f t="shared" si="1181"/>
        <v>1.32306777012327-0.343626989856223i</v>
      </c>
      <c r="AC2272" t="str">
        <f t="shared" si="1182"/>
        <v>0.919641086487979-1.26612001703939i</v>
      </c>
      <c r="AD2272" t="str">
        <f t="shared" si="1183"/>
        <v>0.674542937144137+0.555026664982725i</v>
      </c>
      <c r="AE2272" t="str">
        <f t="shared" si="1184"/>
        <v>-0.0280557008568683-0.0247237495138857i</v>
      </c>
      <c r="AF2272" t="str">
        <f t="shared" si="1185"/>
        <v>-14.9484098696741-1.03533029845218i</v>
      </c>
      <c r="AG2272" t="str">
        <f t="shared" si="1186"/>
        <v>1.01145351958445-0.0137968619182431i</v>
      </c>
      <c r="AH2272" t="str">
        <f t="shared" si="1187"/>
        <v>0.383884264600668+0.3993500924762i</v>
      </c>
      <c r="AI2272">
        <f t="shared" si="1188"/>
        <v>-5.1307723384969295</v>
      </c>
      <c r="AJ2272">
        <f t="shared" si="1189"/>
        <v>46.131221470797719</v>
      </c>
      <c r="AK2272"/>
      <c r="AL2272"/>
      <c r="AM2272"/>
      <c r="AN2272"/>
    </row>
    <row r="2273" spans="1:40" x14ac:dyDescent="0.25">
      <c r="A2273"/>
      <c r="B2273">
        <f t="shared" si="1190"/>
        <v>339000</v>
      </c>
      <c r="C2273" s="237" t="str">
        <f t="shared" si="1158"/>
        <v>-6.65033216916855E-07+0.00722425522192972i</v>
      </c>
      <c r="D2273" s="208" t="str">
        <f t="shared" si="1159"/>
        <v>-5.95701105559396+0.0553859567014612i</v>
      </c>
      <c r="E2273" t="str">
        <f t="shared" si="1160"/>
        <v>2870</v>
      </c>
      <c r="F2273" t="str">
        <f t="shared" si="1161"/>
        <v>0.777000777000777</v>
      </c>
      <c r="G2273" t="str">
        <f t="shared" si="1156"/>
        <v>0.777000777000777</v>
      </c>
      <c r="H2273" t="str">
        <f t="shared" si="1162"/>
        <v>8.9922252388721+1.08776996321361i</v>
      </c>
      <c r="I2273" t="str">
        <f t="shared" si="1163"/>
        <v>1331.24988695867i</v>
      </c>
      <c r="J2273" t="str">
        <f t="shared" si="1157"/>
        <v>-1514.89145506015+287.918465551784i</v>
      </c>
      <c r="K2273" t="str">
        <f t="shared" si="1164"/>
        <v>0.161196285116676-0.84813898421799i</v>
      </c>
      <c r="L2273" t="str">
        <f t="shared" si="1165"/>
        <v>0.0137397843325047-0.0606261714939449i</v>
      </c>
      <c r="M2273" t="str">
        <f t="shared" si="1166"/>
        <v>0.174936069449181-0.908765155711935i</v>
      </c>
      <c r="N2273" t="str">
        <f t="shared" si="1167"/>
        <v>-1.50343439481523i</v>
      </c>
      <c r="O2273" t="str">
        <f t="shared" si="1168"/>
        <v>0.0673109996174292-0.997732042850435i</v>
      </c>
      <c r="P2273" t="str">
        <f t="shared" si="1169"/>
        <v>0.932689000382571+0.997732042850435i</v>
      </c>
      <c r="Q2273" t="str">
        <f t="shared" si="1170"/>
        <v>-0.932689000382571+0.505702351964795i</v>
      </c>
      <c r="R2273" t="str">
        <f t="shared" si="1171"/>
        <v>-0.324572820101381-1.24571993545863i</v>
      </c>
      <c r="S2273" t="str">
        <f t="shared" si="1172"/>
        <v>0.155941566503765i</v>
      </c>
      <c r="T2273" t="str">
        <f t="shared" si="1173"/>
        <v>0.194259518160388-0.0506143940111541i</v>
      </c>
      <c r="U2273" t="str">
        <f t="shared" si="1174"/>
        <v>0.0001-469.483607940694i</v>
      </c>
      <c r="V2273" t="str">
        <f t="shared" si="1175"/>
        <v>0.00002-0.00753037864149392i</v>
      </c>
      <c r="W2273" t="str">
        <f t="shared" si="1176"/>
        <v>0.0000199993584529564-0.00753025785923003i</v>
      </c>
      <c r="X2273" t="str">
        <f t="shared" si="1177"/>
        <v>0.000221427563625201-0.00752379429403804i</v>
      </c>
      <c r="Y2273" t="str">
        <f t="shared" si="1178"/>
        <v>0.009+2.12999981913388i</v>
      </c>
      <c r="Z2273" t="str">
        <f t="shared" si="1179"/>
        <v>-0.0425315914860962-0.00143668654810235i</v>
      </c>
      <c r="AA2273" t="str">
        <f t="shared" si="1180"/>
        <v>0.0245632382715964-5.65366739197115i</v>
      </c>
      <c r="AB2273" t="str">
        <f t="shared" si="1181"/>
        <v>1.32253241989808-0.34458634319261i</v>
      </c>
      <c r="AC2273" t="str">
        <f t="shared" si="1182"/>
        <v>0.918210561428445-1.26215196096674i</v>
      </c>
      <c r="AD2273" t="str">
        <f t="shared" si="1183"/>
        <v>0.677007387905182+0.55531909614244i</v>
      </c>
      <c r="AE2273" t="str">
        <f t="shared" si="1184"/>
        <v>-0.0279963821801201-0.0245912523487277i</v>
      </c>
      <c r="AF2273" t="str">
        <f t="shared" si="1185"/>
        <v>-14.9492362944661-1.03238400651215i</v>
      </c>
      <c r="AG2273" t="str">
        <f t="shared" si="1186"/>
        <v>1.0114255126344-0.013806441651409i</v>
      </c>
      <c r="AH2273" t="str">
        <f t="shared" si="1187"/>
        <v>0.383272859997483+0.397276011628847i</v>
      </c>
      <c r="AI2273">
        <f t="shared" si="1188"/>
        <v>-5.1609004067864461</v>
      </c>
      <c r="AJ2273">
        <f t="shared" si="1189"/>
        <v>46.027783728652544</v>
      </c>
      <c r="AK2273"/>
      <c r="AL2273"/>
      <c r="AM2273"/>
      <c r="AN2273"/>
    </row>
    <row r="2274" spans="1:40" x14ac:dyDescent="0.25">
      <c r="A2274"/>
      <c r="B2274">
        <f t="shared" si="1190"/>
        <v>340000</v>
      </c>
      <c r="C2274" s="237" t="str">
        <f t="shared" si="1158"/>
        <v>-6.61127009732753E-07+0.007203007412812i</v>
      </c>
      <c r="D2274" s="208" t="str">
        <f t="shared" si="1159"/>
        <v>-5.95701102564637+0.0552230568315587i</v>
      </c>
      <c r="E2274" t="str">
        <f t="shared" si="1160"/>
        <v>2870</v>
      </c>
      <c r="F2274" t="str">
        <f t="shared" si="1161"/>
        <v>0.777000777000777</v>
      </c>
      <c r="G2274" t="str">
        <f t="shared" si="1156"/>
        <v>0.777000777000777</v>
      </c>
      <c r="H2274" t="str">
        <f t="shared" si="1162"/>
        <v>8.99304457401534+1.0846771767474i</v>
      </c>
      <c r="I2274" t="str">
        <f t="shared" si="1163"/>
        <v>1335.17687777566i</v>
      </c>
      <c r="J2274" t="str">
        <f t="shared" si="1157"/>
        <v>-1523.84795820567+288.767782559311i</v>
      </c>
      <c r="K2274" t="str">
        <f t="shared" si="1164"/>
        <v>0.160281088074794-0.845814607976887i</v>
      </c>
      <c r="L2274" t="str">
        <f t="shared" si="1165"/>
        <v>0.0136630014639343-0.0604652094408682i</v>
      </c>
      <c r="M2274" t="str">
        <f t="shared" si="1166"/>
        <v>0.173944089538728-0.906279817417755i</v>
      </c>
      <c r="N2274" t="str">
        <f t="shared" si="1167"/>
        <v>-1.50786930453445i</v>
      </c>
      <c r="O2274" t="str">
        <f t="shared" si="1168"/>
        <v>0.0628855006388139-0.998020748185831i</v>
      </c>
      <c r="P2274" t="str">
        <f t="shared" si="1169"/>
        <v>0.937114499361186+0.998020748185831i</v>
      </c>
      <c r="Q2274" t="str">
        <f t="shared" si="1170"/>
        <v>-0.937114499361186+0.509848556348619i</v>
      </c>
      <c r="R2274" t="str">
        <f t="shared" si="1171"/>
        <v>-0.324518664693873-1.24155172252836i</v>
      </c>
      <c r="S2274" t="str">
        <f t="shared" si="1172"/>
        <v>0.15640157112472i</v>
      </c>
      <c r="T2274" t="str">
        <f t="shared" si="1173"/>
        <v>0.194180640036038-0.0507552290174179i</v>
      </c>
      <c r="U2274" t="str">
        <f t="shared" si="1174"/>
        <v>0.0001-468.102773799692i</v>
      </c>
      <c r="V2274" t="str">
        <f t="shared" si="1175"/>
        <v>0.00002-0.00750823046901893i</v>
      </c>
      <c r="W2274" t="str">
        <f t="shared" si="1176"/>
        <v>0.0000199993584529564-0.00750811004200201i</v>
      </c>
      <c r="X2274" t="str">
        <f t="shared" si="1177"/>
        <v>0.000220245268378991-0.00750169704701725i</v>
      </c>
      <c r="Y2274" t="str">
        <f t="shared" si="1178"/>
        <v>0.009+2.13628300444106i</v>
      </c>
      <c r="Z2274" t="str">
        <f t="shared" si="1179"/>
        <v>-0.0422811063565268-0.00142465803360802i</v>
      </c>
      <c r="AA2274" t="str">
        <f t="shared" si="1180"/>
        <v>0.0244148171866251-5.6369223309683i</v>
      </c>
      <c r="AB2274" t="str">
        <f t="shared" si="1181"/>
        <v>1.32199541209706-0.345545157789723i</v>
      </c>
      <c r="AC2274" t="str">
        <f t="shared" si="1182"/>
        <v>0.916792685820339-1.25820329856868i</v>
      </c>
      <c r="AD2274" t="str">
        <f t="shared" si="1183"/>
        <v>0.679473676547864+0.555600923972911i</v>
      </c>
      <c r="AE2274" t="str">
        <f t="shared" si="1184"/>
        <v>-0.0279373574647625-0.0244594393902023i</v>
      </c>
      <c r="AF2274" t="str">
        <f t="shared" si="1185"/>
        <v>-14.9500555996617-1.02945411991584i</v>
      </c>
      <c r="AG2274" t="str">
        <f t="shared" si="1186"/>
        <v>1.01139745590138-0.013816003113254i</v>
      </c>
      <c r="AH2274" t="str">
        <f t="shared" si="1187"/>
        <v>0.382663526632287+0.395212668080903i</v>
      </c>
      <c r="AI2274">
        <f t="shared" si="1188"/>
        <v>-5.1909601895948327</v>
      </c>
      <c r="AJ2274">
        <f t="shared" si="1189"/>
        <v>45.924247945153944</v>
      </c>
      <c r="AK2274"/>
      <c r="AL2274"/>
      <c r="AM2274"/>
      <c r="AN2274"/>
    </row>
    <row r="2275" spans="1:40" x14ac:dyDescent="0.25">
      <c r="A2275"/>
      <c r="B2275">
        <f t="shared" si="1190"/>
        <v>341000</v>
      </c>
      <c r="C2275" s="237" t="str">
        <f t="shared" si="1158"/>
        <v>-6.57255117593392E-07+0.00718188422427247i</v>
      </c>
      <c r="D2275" s="208" t="str">
        <f t="shared" si="1159"/>
        <v>-5.95701099596186+0.055061112386089i</v>
      </c>
      <c r="E2275" t="str">
        <f t="shared" si="1160"/>
        <v>2870</v>
      </c>
      <c r="F2275" t="str">
        <f t="shared" si="1161"/>
        <v>0.777000777000777</v>
      </c>
      <c r="G2275" t="str">
        <f t="shared" si="1156"/>
        <v>0.777000777000777</v>
      </c>
      <c r="H2275" t="str">
        <f t="shared" si="1162"/>
        <v>8.99385687038126+1.0816016172333i</v>
      </c>
      <c r="I2275" t="str">
        <f t="shared" si="1163"/>
        <v>1339.10386859265i</v>
      </c>
      <c r="J2275" t="str">
        <f t="shared" si="1157"/>
        <v>-1532.83084280375+289.617099566839i</v>
      </c>
      <c r="K2275" t="str">
        <f t="shared" si="1164"/>
        <v>0.159373574288379-0.84350244016142i</v>
      </c>
      <c r="L2275" t="str">
        <f t="shared" si="1165"/>
        <v>0.0135868496026036-0.0603050492795461i</v>
      </c>
      <c r="M2275" t="str">
        <f t="shared" si="1166"/>
        <v>0.172960423890983-0.903807489440966i</v>
      </c>
      <c r="N2275" t="str">
        <f t="shared" si="1167"/>
        <v>-1.51230421425367i</v>
      </c>
      <c r="O2275" t="str">
        <f t="shared" si="1168"/>
        <v>0.0584587648035222-0.998289824057947i</v>
      </c>
      <c r="P2275" t="str">
        <f t="shared" si="1169"/>
        <v>0.941541235196478+0.998289824057947i</v>
      </c>
      <c r="Q2275" t="str">
        <f t="shared" si="1170"/>
        <v>-0.941541235196478+0.514014390195723i</v>
      </c>
      <c r="R2275" t="str">
        <f t="shared" si="1171"/>
        <v>-0.324464320506474-1.2374064038313i</v>
      </c>
      <c r="S2275" t="str">
        <f t="shared" si="1172"/>
        <v>0.156861575745675i</v>
      </c>
      <c r="T2275" t="str">
        <f t="shared" si="1173"/>
        <v>0.194101518342767-0.0508959845878952i</v>
      </c>
      <c r="U2275" t="str">
        <f t="shared" si="1174"/>
        <v>0.0001-466.730038392655i</v>
      </c>
      <c r="V2275" t="str">
        <f t="shared" si="1175"/>
        <v>0.00002-0.00748621219784884i</v>
      </c>
      <c r="W2275" t="str">
        <f t="shared" si="1176"/>
        <v>0.0000199993584529564-0.00748609212399534i</v>
      </c>
      <c r="X2275" t="str">
        <f t="shared" si="1177"/>
        <v>0.000219073349481154-0.00747972912644846i</v>
      </c>
      <c r="Y2275" t="str">
        <f t="shared" si="1178"/>
        <v>0.009+2.14256618974824i</v>
      </c>
      <c r="Z2275" t="str">
        <f t="shared" si="1179"/>
        <v>-0.0420328294669379-0.0014127689849325i</v>
      </c>
      <c r="AA2275" t="str">
        <f t="shared" si="1180"/>
        <v>0.024267748549221-5.62027650643781i</v>
      </c>
      <c r="AB2275" t="str">
        <f t="shared" si="1181"/>
        <v>1.32145674606176-0.346503431582433i</v>
      </c>
      <c r="AC2275" t="str">
        <f t="shared" si="1182"/>
        <v>0.915387322371243-1.25427388446909i</v>
      </c>
      <c r="AD2275" t="str">
        <f t="shared" si="1183"/>
        <v>0.681941759075466+0.555872137530514i</v>
      </c>
      <c r="AE2275" t="str">
        <f t="shared" si="1184"/>
        <v>-0.0278786227501114-0.0243283049289944i</v>
      </c>
      <c r="AF2275" t="str">
        <f t="shared" si="1185"/>
        <v>-14.9508678663431-1.02654050484721i</v>
      </c>
      <c r="AG2275" t="str">
        <f t="shared" si="1186"/>
        <v>1.01136934958874-0.0138255455649544i</v>
      </c>
      <c r="AH2275" t="str">
        <f t="shared" si="1187"/>
        <v>0.382056232649524+0.393159970580881i</v>
      </c>
      <c r="AI2275">
        <f t="shared" si="1188"/>
        <v>-5.2209522179778727</v>
      </c>
      <c r="AJ2275">
        <f t="shared" si="1189"/>
        <v>45.82061470796485</v>
      </c>
      <c r="AK2275"/>
      <c r="AL2275"/>
      <c r="AM2275"/>
      <c r="AN2275"/>
    </row>
    <row r="2276" spans="1:40" x14ac:dyDescent="0.25">
      <c r="A2276"/>
      <c r="B2276">
        <f t="shared" si="1190"/>
        <v>342000</v>
      </c>
      <c r="C2276" s="237" t="str">
        <f t="shared" si="1158"/>
        <v>-6.53417139740556E-07+0.00716088456314818i</v>
      </c>
      <c r="D2276" s="208" t="str">
        <f t="shared" si="1159"/>
        <v>-5.95701096653737+0.0549001149841361i</v>
      </c>
      <c r="E2276" t="str">
        <f t="shared" si="1160"/>
        <v>2870</v>
      </c>
      <c r="F2276" t="str">
        <f t="shared" si="1161"/>
        <v>0.777000777000777</v>
      </c>
      <c r="G2276" t="str">
        <f t="shared" si="1156"/>
        <v>0.777000777000777</v>
      </c>
      <c r="H2276" t="str">
        <f t="shared" si="1162"/>
        <v>8.99466220791072+1.07854314389149i</v>
      </c>
      <c r="I2276" t="str">
        <f t="shared" si="1163"/>
        <v>1343.03085940964i</v>
      </c>
      <c r="J2276" t="str">
        <f t="shared" si="1157"/>
        <v>-1541.84010885439+290.466416574366i</v>
      </c>
      <c r="K2276" t="str">
        <f t="shared" si="1164"/>
        <v>0.158473659002593-0.841202389345947i</v>
      </c>
      <c r="L2276" t="str">
        <f t="shared" si="1165"/>
        <v>0.0135113219750116-0.0601456854974618i</v>
      </c>
      <c r="M2276" t="str">
        <f t="shared" si="1166"/>
        <v>0.171984980977605-0.901348074843409i</v>
      </c>
      <c r="N2276" t="str">
        <f t="shared" si="1167"/>
        <v>-1.51673912397289i</v>
      </c>
      <c r="O2276" t="str">
        <f t="shared" si="1168"/>
        <v>0.0540308791783297-0.998539265174493i</v>
      </c>
      <c r="P2276" t="str">
        <f t="shared" si="1169"/>
        <v>0.94596912082167+0.998539265174493i</v>
      </c>
      <c r="Q2276" t="str">
        <f t="shared" si="1170"/>
        <v>-0.94596912082167+0.518199858798397i</v>
      </c>
      <c r="R2276" t="str">
        <f t="shared" si="1171"/>
        <v>-0.32440978726271-1.23328377792448i</v>
      </c>
      <c r="S2276" t="str">
        <f t="shared" si="1172"/>
        <v>0.15732158036663i</v>
      </c>
      <c r="T2276" t="str">
        <f t="shared" si="1173"/>
        <v>0.194022152983607-0.0510366604185718i</v>
      </c>
      <c r="U2276" t="str">
        <f t="shared" si="1174"/>
        <v>0.0001-465.365330678056i</v>
      </c>
      <c r="V2276" t="str">
        <f t="shared" si="1175"/>
        <v>0.00002-0.0074643226884984i</v>
      </c>
      <c r="W2276" t="str">
        <f t="shared" si="1176"/>
        <v>0.0000199993584529564-0.00746420296574305i</v>
      </c>
      <c r="X2276" t="str">
        <f t="shared" si="1177"/>
        <v>0.000217911685891056-0.00745788940110114i</v>
      </c>
      <c r="Y2276" t="str">
        <f t="shared" si="1178"/>
        <v>0.009+2.14884937505542i</v>
      </c>
      <c r="Z2276" t="str">
        <f t="shared" si="1179"/>
        <v>-0.0417867349143329-0.00140101736785322i</v>
      </c>
      <c r="AA2276" t="str">
        <f t="shared" si="1180"/>
        <v>0.0241220158530693-5.60372903589908i</v>
      </c>
      <c r="AB2276" t="str">
        <f t="shared" si="1181"/>
        <v>1.32091642113199-0.347461162500988i</v>
      </c>
      <c r="AC2276" t="str">
        <f t="shared" si="1182"/>
        <v>0.913994335658273-1.25036357463955i</v>
      </c>
      <c r="AD2276" t="str">
        <f t="shared" si="1183"/>
        <v>0.684411591425356+0.556132726043949i</v>
      </c>
      <c r="AE2276" t="str">
        <f t="shared" si="1184"/>
        <v>-0.0278201741351689-0.0241978433267308i</v>
      </c>
      <c r="AF2276" t="str">
        <f t="shared" si="1185"/>
        <v>-14.9516731744481-1.02364302890735i</v>
      </c>
      <c r="AG2276" t="str">
        <f t="shared" si="1186"/>
        <v>1.01134119390106-0.0138350682750905i</v>
      </c>
      <c r="AH2276" t="str">
        <f t="shared" si="1187"/>
        <v>0.381450946671268+0.391117829017973i</v>
      </c>
      <c r="AI2276">
        <f t="shared" si="1188"/>
        <v>-5.2508770182024387</v>
      </c>
      <c r="AJ2276">
        <f t="shared" si="1189"/>
        <v>45.716884598196309</v>
      </c>
      <c r="AK2276"/>
      <c r="AL2276"/>
      <c r="AM2276"/>
      <c r="AN2276"/>
    </row>
    <row r="2277" spans="1:40" x14ac:dyDescent="0.25">
      <c r="A2277"/>
      <c r="B2277">
        <f t="shared" si="1190"/>
        <v>343000</v>
      </c>
      <c r="C2277" s="237" t="str">
        <f t="shared" si="1158"/>
        <v>-6.49612681249477E-07+0.0071400073490245i</v>
      </c>
      <c r="D2277" s="208" t="str">
        <f t="shared" si="1159"/>
        <v>-5.95701093736985+0.0547400563425212i</v>
      </c>
      <c r="E2277" t="str">
        <f t="shared" si="1160"/>
        <v>2870</v>
      </c>
      <c r="F2277" t="str">
        <f t="shared" si="1161"/>
        <v>0.777000777000777</v>
      </c>
      <c r="G2277" t="str">
        <f t="shared" si="1156"/>
        <v>0.777000777000777</v>
      </c>
      <c r="H2277" t="str">
        <f t="shared" si="1162"/>
        <v>8.99546066541936+1.07550161743888i</v>
      </c>
      <c r="I2277" t="str">
        <f t="shared" si="1163"/>
        <v>1346.95785022662i</v>
      </c>
      <c r="J2277" t="str">
        <f t="shared" si="1157"/>
        <v>-1550.8757563576+291.315733581894i</v>
      </c>
      <c r="K2277" t="str">
        <f t="shared" si="1164"/>
        <v>0.157581258613745-0.838914364958841i</v>
      </c>
      <c r="L2277" t="str">
        <f t="shared" si="1165"/>
        <v>0.0134364118965864-0.059987112626465i</v>
      </c>
      <c r="M2277" t="str">
        <f t="shared" si="1166"/>
        <v>0.171017670510331-0.898901477585306i</v>
      </c>
      <c r="N2277" t="str">
        <f t="shared" si="1167"/>
        <v>-1.52117403369211i</v>
      </c>
      <c r="O2277" t="str">
        <f t="shared" si="1168"/>
        <v>0.0496019308526264-0.998769066629364i</v>
      </c>
      <c r="P2277" t="str">
        <f t="shared" si="1169"/>
        <v>0.950398069147374+0.998769066629364i</v>
      </c>
      <c r="Q2277" t="str">
        <f t="shared" si="1170"/>
        <v>-0.950398069147374+0.522404967062746i</v>
      </c>
      <c r="R2277" t="str">
        <f t="shared" si="1171"/>
        <v>-0.324355064685026-1.22918364571259i</v>
      </c>
      <c r="S2277" t="str">
        <f t="shared" si="1172"/>
        <v>0.157781584987585i</v>
      </c>
      <c r="T2277" t="str">
        <f t="shared" si="1173"/>
        <v>0.193942543861351-0.0511772562047541i</v>
      </c>
      <c r="U2277" t="str">
        <f t="shared" si="1174"/>
        <v>0.0001-464.008580442843i</v>
      </c>
      <c r="V2277" t="str">
        <f t="shared" si="1175"/>
        <v>0.00002-0.00744256081477099i</v>
      </c>
      <c r="W2277" t="str">
        <f t="shared" si="1176"/>
        <v>0.0000199993584529564-0.00744244144106661i</v>
      </c>
      <c r="X2277" t="str">
        <f t="shared" si="1177"/>
        <v>0.00021676015832746-0.00743617675289056i</v>
      </c>
      <c r="Y2277" t="str">
        <f t="shared" si="1178"/>
        <v>0.009+2.1551325603626i</v>
      </c>
      <c r="Z2277" t="str">
        <f t="shared" si="1179"/>
        <v>-0.041542797174736-0.0013894011837836i</v>
      </c>
      <c r="AA2277" t="str">
        <f t="shared" si="1180"/>
        <v>0.0239776028445918-5.58727904733767i</v>
      </c>
      <c r="AB2277" t="str">
        <f t="shared" si="1181"/>
        <v>1.32037443664598-0.348418348471014i</v>
      </c>
      <c r="AC2277" t="str">
        <f t="shared" si="1182"/>
        <v>0.91261359209816-1.24647222638551i</v>
      </c>
      <c r="AD2277" t="str">
        <f t="shared" si="1183"/>
        <v>0.686883129469553+0.556382678914705i</v>
      </c>
      <c r="AE2277" t="str">
        <f t="shared" si="1184"/>
        <v>-0.0277620077775808-0.0240680490148958i</v>
      </c>
      <c r="AF2277" t="str">
        <f t="shared" si="1185"/>
        <v>-14.9524716027892-1.02076156109636i</v>
      </c>
      <c r="AG2277" t="str">
        <f t="shared" si="1186"/>
        <v>1.01131298904419-0.0138445705195482i</v>
      </c>
      <c r="AH2277" t="str">
        <f t="shared" si="1187"/>
        <v>0.380847637789054+0.38908615440453i</v>
      </c>
      <c r="AI2277">
        <f t="shared" si="1188"/>
        <v>-5.2807351118085268</v>
      </c>
      <c r="AJ2277">
        <f t="shared" si="1189"/>
        <v>45.613058190497547</v>
      </c>
      <c r="AK2277"/>
      <c r="AL2277"/>
      <c r="AM2277"/>
      <c r="AN2277"/>
    </row>
    <row r="2278" spans="1:40" x14ac:dyDescent="0.25">
      <c r="A2278"/>
      <c r="B2278">
        <f t="shared" si="1190"/>
        <v>344000</v>
      </c>
      <c r="C2278" s="237" t="str">
        <f t="shared" si="1158"/>
        <v>-6.45841352927196E-07+0.00711925151404971i</v>
      </c>
      <c r="D2278" s="208" t="str">
        <f t="shared" si="1159"/>
        <v>-5.95701090845633+0.0545809282743811i</v>
      </c>
      <c r="E2278" t="str">
        <f t="shared" si="1160"/>
        <v>2870</v>
      </c>
      <c r="F2278" t="str">
        <f t="shared" si="1161"/>
        <v>0.777000777000777</v>
      </c>
      <c r="G2278" t="str">
        <f t="shared" si="1156"/>
        <v>0.777000777000777</v>
      </c>
      <c r="H2278" t="str">
        <f t="shared" si="1162"/>
        <v>8.99625232061656+1.07247690006977i</v>
      </c>
      <c r="I2278" t="str">
        <f t="shared" si="1163"/>
        <v>1350.88484104361i</v>
      </c>
      <c r="J2278" t="str">
        <f t="shared" si="1157"/>
        <v>-1559.93778531337+292.165050589421i</v>
      </c>
      <c r="K2278" t="str">
        <f t="shared" si="1164"/>
        <v>0.156696290650821-0.836638277273514i</v>
      </c>
      <c r="L2278" t="str">
        <f t="shared" si="1165"/>
        <v>0.0133621127703166-0.0598293252424334i</v>
      </c>
      <c r="M2278" t="str">
        <f t="shared" si="1166"/>
        <v>0.170058403421138-0.896467602515947i</v>
      </c>
      <c r="N2278" t="str">
        <f t="shared" si="1167"/>
        <v>-1.52560894341133i</v>
      </c>
      <c r="O2278" t="str">
        <f t="shared" si="1168"/>
        <v>0.0451720069367042-0.998979223902735i</v>
      </c>
      <c r="P2278" t="str">
        <f t="shared" si="1169"/>
        <v>0.954827993063296+0.998979223902735i</v>
      </c>
      <c r="Q2278" t="str">
        <f t="shared" si="1170"/>
        <v>-0.954827993063296+0.526629719508595i</v>
      </c>
      <c r="R2278" t="str">
        <f t="shared" si="1171"/>
        <v>-0.324300152494764-1.22510581041386i</v>
      </c>
      <c r="S2278" t="str">
        <f t="shared" si="1172"/>
        <v>0.15824158960854i</v>
      </c>
      <c r="T2278" t="str">
        <f t="shared" si="1173"/>
        <v>0.193862690878548-0.0513177716410634i</v>
      </c>
      <c r="U2278" t="str">
        <f t="shared" si="1174"/>
        <v>0.0001-462.659718290393i</v>
      </c>
      <c r="V2278" t="str">
        <f t="shared" si="1175"/>
        <v>0.00002-0.00742092546356526i</v>
      </c>
      <c r="W2278" t="str">
        <f t="shared" si="1176"/>
        <v>0.0000199993584529564-0.00742080643688248i</v>
      </c>
      <c r="X2278" t="str">
        <f t="shared" si="1177"/>
        <v>0.000215618649237919-0.00741459007668728i</v>
      </c>
      <c r="Y2278" t="str">
        <f t="shared" si="1178"/>
        <v>0.009+2.16141574566978i</v>
      </c>
      <c r="Z2278" t="str">
        <f t="shared" si="1179"/>
        <v>-0.0413009910965492-0.00137791846904519i</v>
      </c>
      <c r="AA2278" t="str">
        <f t="shared" si="1180"/>
        <v>0.0238344935182897-5.57092567905005i</v>
      </c>
      <c r="AB2278" t="str">
        <f t="shared" si="1181"/>
        <v>1.31983079194026-0.349374987413471i</v>
      </c>
      <c r="AC2278" t="str">
        <f t="shared" si="1182"/>
        <v>0.911244959917823-1.24259969833222i</v>
      </c>
      <c r="AD2278" t="str">
        <f t="shared" si="1183"/>
        <v>0.68935632901538+0.556621985717416i</v>
      </c>
      <c r="AE2278" t="str">
        <f t="shared" si="1184"/>
        <v>-0.0277041198926174-0.023938916493762i</v>
      </c>
      <c r="AF2278" t="str">
        <f t="shared" si="1185"/>
        <v>-14.9532632290729-1.01789597179539i</v>
      </c>
      <c r="AG2278" t="str">
        <f t="shared" si="1186"/>
        <v>1.01128473522522-0.0138540515814246i</v>
      </c>
      <c r="AH2278" t="str">
        <f t="shared" si="1187"/>
        <v>0.380246275555944+0.387064858858837i</v>
      </c>
      <c r="AI2278">
        <f t="shared" si="1188"/>
        <v>-5.310527015669841</v>
      </c>
      <c r="AJ2278">
        <f t="shared" si="1189"/>
        <v>45.50913605313734</v>
      </c>
      <c r="AK2278"/>
      <c r="AL2278"/>
      <c r="AM2278"/>
      <c r="AN2278"/>
    </row>
    <row r="2279" spans="1:40" x14ac:dyDescent="0.25">
      <c r="A2279"/>
      <c r="B2279">
        <f t="shared" si="1190"/>
        <v>345000</v>
      </c>
      <c r="C2279" s="237" t="str">
        <f t="shared" si="1158"/>
        <v>-6.42102771213048E-07+0.00709861600275293i</v>
      </c>
      <c r="D2279" s="208" t="str">
        <f t="shared" si="1159"/>
        <v>-5.95701087979387+0.0544227226877725i</v>
      </c>
      <c r="E2279" t="str">
        <f t="shared" si="1160"/>
        <v>2870</v>
      </c>
      <c r="F2279" t="str">
        <f t="shared" si="1161"/>
        <v>0.777000777000777</v>
      </c>
      <c r="G2279" t="str">
        <f t="shared" si="1156"/>
        <v>0.777000777000777</v>
      </c>
      <c r="H2279" t="str">
        <f t="shared" si="1162"/>
        <v>8.99703725012385+1.06946885543682i</v>
      </c>
      <c r="I2279" t="str">
        <f t="shared" si="1163"/>
        <v>1354.8118318606i</v>
      </c>
      <c r="J2279" t="str">
        <f t="shared" si="1157"/>
        <v>-1569.02619572171+293.014367596949i</v>
      </c>
      <c r="K2279" t="str">
        <f t="shared" si="1164"/>
        <v>0.155818673757356-0.834374037399431i</v>
      </c>
      <c r="L2279" t="str">
        <f t="shared" si="1165"/>
        <v>0.0132884180854068-0.0596723179649333i</v>
      </c>
      <c r="M2279" t="str">
        <f t="shared" si="1166"/>
        <v>0.169107091842763-0.894046355364364i</v>
      </c>
      <c r="N2279" t="str">
        <f t="shared" si="1167"/>
        <v>-1.53004385313054i</v>
      </c>
      <c r="O2279" t="str">
        <f t="shared" si="1168"/>
        <v>0.0407411945600529-0.999169732861149i</v>
      </c>
      <c r="P2279" t="str">
        <f t="shared" si="1169"/>
        <v>0.959258805439947+0.999169732861149i</v>
      </c>
      <c r="Q2279" t="str">
        <f t="shared" si="1170"/>
        <v>-0.959258805439947+0.530874120269391i</v>
      </c>
      <c r="R2279" t="str">
        <f t="shared" si="1171"/>
        <v>-0.324245050412176-1.22105007752649i</v>
      </c>
      <c r="S2279" t="str">
        <f t="shared" si="1172"/>
        <v>0.158701594229495i</v>
      </c>
      <c r="T2279" t="str">
        <f t="shared" si="1173"/>
        <v>0.193782593937502-0.0514582064214353i</v>
      </c>
      <c r="U2279" t="str">
        <f t="shared" si="1174"/>
        <v>0.0001-461.318675628682i</v>
      </c>
      <c r="V2279" t="str">
        <f t="shared" si="1175"/>
        <v>0.00002-0.00739941553468535i</v>
      </c>
      <c r="W2279" t="str">
        <f t="shared" si="1176"/>
        <v>0.0000199993584529564-0.00739929685301246i</v>
      </c>
      <c r="X2279" t="str">
        <f t="shared" si="1177"/>
        <v>0.000214487042768807-0.00739312828013019i</v>
      </c>
      <c r="Y2279" t="str">
        <f t="shared" si="1178"/>
        <v>0.009+2.16769893097696i</v>
      </c>
      <c r="Z2279" t="str">
        <f t="shared" si="1179"/>
        <v>-0.0410612918940466-0.00136656729415684i</v>
      </c>
      <c r="AA2279" t="str">
        <f t="shared" si="1180"/>
        <v>0.0236926721121883-5.55466807949125i</v>
      </c>
      <c r="AB2279" t="str">
        <f t="shared" si="1181"/>
        <v>1.31928548634973-0.350331077244652i</v>
      </c>
      <c r="AC2279" t="str">
        <f t="shared" si="1182"/>
        <v>0.909888309125515-1.23874585041106i</v>
      </c>
      <c r="AD2279" t="str">
        <f t="shared" si="1183"/>
        <v>0.691831145806075+0.556850636200294i</v>
      </c>
      <c r="AE2279" t="str">
        <f t="shared" si="1184"/>
        <v>-0.0276465067521742-0.0238104403313434i</v>
      </c>
      <c r="AF2279" t="str">
        <f t="shared" si="1185"/>
        <v>-14.9540481299177-1.01504613274905i</v>
      </c>
      <c r="AG2279" t="str">
        <f t="shared" si="1186"/>
        <v>1.01125643265244-0.0138635107509338i</v>
      </c>
      <c r="AH2279" t="str">
        <f t="shared" si="1187"/>
        <v>0.379646829978722+0.385053855588235i</v>
      </c>
      <c r="AI2279">
        <f t="shared" si="1188"/>
        <v>-5.3402532420534161</v>
      </c>
      <c r="AJ2279">
        <f t="shared" si="1189"/>
        <v>45.405118748088491</v>
      </c>
      <c r="AK2279"/>
      <c r="AL2279"/>
      <c r="AM2279"/>
      <c r="AN2279"/>
    </row>
    <row r="2280" spans="1:40" x14ac:dyDescent="0.25">
      <c r="A2280"/>
      <c r="B2280">
        <f t="shared" si="1190"/>
        <v>346000</v>
      </c>
      <c r="C2280" s="237" t="str">
        <f t="shared" si="1158"/>
        <v>-6.38396558081147E-07+0.00707809977186539i</v>
      </c>
      <c r="D2280" s="208" t="str">
        <f t="shared" si="1159"/>
        <v>-5.95701085137957+0.0542654315843013i</v>
      </c>
      <c r="E2280" t="str">
        <f t="shared" si="1160"/>
        <v>2870</v>
      </c>
      <c r="F2280" t="str">
        <f t="shared" si="1161"/>
        <v>0.777000777000777</v>
      </c>
      <c r="G2280" t="str">
        <f t="shared" si="1156"/>
        <v>0.777000777000777</v>
      </c>
      <c r="H2280" t="str">
        <f t="shared" si="1162"/>
        <v>8.997815529493+1.06647734863226i</v>
      </c>
      <c r="I2280" t="str">
        <f t="shared" si="1163"/>
        <v>1358.73882267759i</v>
      </c>
      <c r="J2280" t="str">
        <f t="shared" si="1157"/>
        <v>-1578.14098758261+293.863684604476i</v>
      </c>
      <c r="K2280" t="str">
        <f t="shared" si="1164"/>
        <v>0.154948327673642-0.83212155727333i</v>
      </c>
      <c r="L2280" t="str">
        <f t="shared" si="1165"/>
        <v>0.0132153214159571-0.0595160854568821i</v>
      </c>
      <c r="M2280" t="str">
        <f t="shared" si="1166"/>
        <v>0.168163649089599-0.891637642730212i</v>
      </c>
      <c r="N2280" t="str">
        <f t="shared" si="1167"/>
        <v>-1.53447876284976i</v>
      </c>
      <c r="O2280" t="str">
        <f t="shared" si="1168"/>
        <v>0.0363095808696073-0.999340589757603i</v>
      </c>
      <c r="P2280" t="str">
        <f t="shared" si="1169"/>
        <v>0.963690419130393+0.999340589757603i</v>
      </c>
      <c r="Q2280" t="str">
        <f t="shared" si="1170"/>
        <v>-0.963690419130393+0.535138173092157i</v>
      </c>
      <c r="R2280" t="str">
        <f t="shared" si="1171"/>
        <v>-0.324189758156416-1.21701625479575i</v>
      </c>
      <c r="S2280" t="str">
        <f t="shared" si="1172"/>
        <v>0.15916159885045i</v>
      </c>
      <c r="T2280" t="str">
        <f t="shared" si="1173"/>
        <v>0.193702252940278-0.0515985602391159i</v>
      </c>
      <c r="U2280" t="str">
        <f t="shared" si="1174"/>
        <v>0.0001-459.985384658656i</v>
      </c>
      <c r="V2280" t="str">
        <f t="shared" si="1175"/>
        <v>0.00002-0.00737802994065447i</v>
      </c>
      <c r="W2280" t="str">
        <f t="shared" si="1176"/>
        <v>0.0000199993584529564-0.00737791160199722i</v>
      </c>
      <c r="X2280" t="str">
        <f t="shared" si="1177"/>
        <v>0.000213365224735957-0.00737179028344305i</v>
      </c>
      <c r="Y2280" t="str">
        <f t="shared" si="1178"/>
        <v>0.009+2.17398211628414i</v>
      </c>
      <c r="Z2280" t="str">
        <f t="shared" si="1179"/>
        <v>-0.0408236751410029-0.00135534576314051i</v>
      </c>
      <c r="AA2280" t="str">
        <f t="shared" si="1180"/>
        <v>0.0235521231033782-5.53850540712514i</v>
      </c>
      <c r="AB2280" t="str">
        <f t="shared" si="1181"/>
        <v>1.31873851920762-0.351286615876153i</v>
      </c>
      <c r="AC2280" t="str">
        <f t="shared" si="1182"/>
        <v>0.908543511482481-1.23491054384588i</v>
      </c>
      <c r="AD2280" t="str">
        <f t="shared" si="1183"/>
        <v>0.694307535521416+0.557068620285503i</v>
      </c>
      <c r="AE2280" t="str">
        <f t="shared" si="1184"/>
        <v>-0.0275891646837942-0.0236826151623676i</v>
      </c>
      <c r="AF2280" t="str">
        <f t="shared" si="1185"/>
        <v>-14.9548263808726-1.01221191704796i</v>
      </c>
      <c r="AG2280" t="str">
        <f t="shared" si="1186"/>
        <v>1.01122808153534-0.0138729473253154i</v>
      </c>
      <c r="AH2280" t="str">
        <f t="shared" si="1187"/>
        <v>0.379049271510267+0.383053058872543i</v>
      </c>
      <c r="AI2280">
        <f t="shared" si="1188"/>
        <v>-5.3699142986781307</v>
      </c>
      <c r="AJ2280">
        <f t="shared" si="1189"/>
        <v>45.301006831108921</v>
      </c>
      <c r="AK2280"/>
      <c r="AL2280"/>
      <c r="AM2280"/>
      <c r="AN2280"/>
    </row>
    <row r="2281" spans="1:40" x14ac:dyDescent="0.25">
      <c r="A2281"/>
      <c r="B2281">
        <f t="shared" si="1190"/>
        <v>347000</v>
      </c>
      <c r="C2281" s="237" t="str">
        <f t="shared" si="1158"/>
        <v>-6.34722340944789E-07+0.00705770179014435i</v>
      </c>
      <c r="D2281" s="208" t="str">
        <f t="shared" si="1159"/>
        <v>-5.95701082321057+0.0541090470577734i</v>
      </c>
      <c r="E2281" t="str">
        <f t="shared" si="1160"/>
        <v>2870</v>
      </c>
      <c r="F2281" t="str">
        <f t="shared" si="1161"/>
        <v>0.777000777000777</v>
      </c>
      <c r="G2281" t="str">
        <f t="shared" si="1156"/>
        <v>0.777000777000777</v>
      </c>
      <c r="H2281" t="str">
        <f t="shared" si="1162"/>
        <v>8.99858723322385+1.06350224616943i</v>
      </c>
      <c r="I2281" t="str">
        <f t="shared" si="1163"/>
        <v>1362.66581349457i</v>
      </c>
      <c r="J2281" t="str">
        <f t="shared" si="1157"/>
        <v>-1587.28216089607+294.713001612003i</v>
      </c>
      <c r="K2281" t="str">
        <f t="shared" si="1164"/>
        <v>0.154085173219255-0.829880749650451i</v>
      </c>
      <c r="L2281" t="str">
        <f t="shared" si="1165"/>
        <v>0.0131428164196647-0.0593606224242106i</v>
      </c>
      <c r="M2281" t="str">
        <f t="shared" si="1166"/>
        <v>0.16722798963892-0.889241372074662i</v>
      </c>
      <c r="N2281" t="str">
        <f t="shared" si="1167"/>
        <v>-1.53891367256898i</v>
      </c>
      <c r="O2281" t="str">
        <f t="shared" si="1168"/>
        <v>0.0318772530280926-0.999491791231615i</v>
      </c>
      <c r="P2281" t="str">
        <f t="shared" si="1169"/>
        <v>0.968122746971907+0.999491791231615i</v>
      </c>
      <c r="Q2281" t="str">
        <f t="shared" si="1170"/>
        <v>-0.968122746971907+0.539421881337365i</v>
      </c>
      <c r="R2281" t="str">
        <f t="shared" si="1171"/>
        <v>-0.324134275445534-1.21300415218159i</v>
      </c>
      <c r="S2281" t="str">
        <f t="shared" si="1172"/>
        <v>0.159621603471405i</v>
      </c>
      <c r="T2281" t="str">
        <f t="shared" si="1173"/>
        <v>0.193621667788698-0.0517388327866582i</v>
      </c>
      <c r="U2281" t="str">
        <f t="shared" si="1174"/>
        <v>0.0001-458.65977836281i</v>
      </c>
      <c r="V2281" t="str">
        <f t="shared" si="1175"/>
        <v>0.00002-0.00735676760653154i</v>
      </c>
      <c r="W2281" t="str">
        <f t="shared" si="1176"/>
        <v>0.0000199993584529564-0.0073566496089129i</v>
      </c>
      <c r="X2281" t="str">
        <f t="shared" si="1177"/>
        <v>0.000212253082595869-0.00735057501925346i</v>
      </c>
      <c r="Y2281" t="str">
        <f t="shared" si="1178"/>
        <v>0.009+2.18026530159132i</v>
      </c>
      <c r="Z2281" t="str">
        <f t="shared" si="1179"/>
        <v>-0.0405881167644464-0.00134425201284289i</v>
      </c>
      <c r="AA2281" t="str">
        <f t="shared" si="1180"/>
        <v>0.0234128312036528-5.52243683027732i</v>
      </c>
      <c r="AB2281" t="str">
        <f t="shared" si="1181"/>
        <v>1.31818988984554-0.352241601214854i</v>
      </c>
      <c r="AC2281" t="str">
        <f t="shared" si="1182"/>
        <v>0.907210440475146-1.23109364113955i</v>
      </c>
      <c r="AD2281" t="str">
        <f t="shared" si="1183"/>
        <v>0.696785453778348+0.557275928069587i</v>
      </c>
      <c r="AE2281" t="str">
        <f t="shared" si="1184"/>
        <v>-0.027532090069707-0.0235554356872649i</v>
      </c>
      <c r="AF2281" t="str">
        <f t="shared" si="1185"/>
        <v>-14.9555980564344-1.00939319911166i</v>
      </c>
      <c r="AG2281" t="str">
        <f t="shared" si="1186"/>
        <v>1.01119968208465-0.0138823606087436i</v>
      </c>
      <c r="AH2281" t="str">
        <f t="shared" si="1187"/>
        <v>0.378453571042001+0.381062384047734i</v>
      </c>
      <c r="AI2281">
        <f t="shared" si="1188"/>
        <v>-5.3995106887737618</v>
      </c>
      <c r="AJ2281">
        <f t="shared" si="1189"/>
        <v>45.196800851823454</v>
      </c>
      <c r="AK2281"/>
      <c r="AL2281"/>
      <c r="AM2281"/>
      <c r="AN2281"/>
    </row>
    <row r="2282" spans="1:40" x14ac:dyDescent="0.25">
      <c r="A2282"/>
      <c r="B2282">
        <f t="shared" si="1190"/>
        <v>348000</v>
      </c>
      <c r="C2282" s="237" t="str">
        <f t="shared" si="1158"/>
        <v>-6.31079752562822E-07+0.00703742103820045i</v>
      </c>
      <c r="D2282" s="208" t="str">
        <f t="shared" si="1159"/>
        <v>-5.95701079528407+0.0539535612928701i</v>
      </c>
      <c r="E2282" t="str">
        <f t="shared" si="1160"/>
        <v>2870</v>
      </c>
      <c r="F2282" t="str">
        <f t="shared" si="1161"/>
        <v>0.777000777000777</v>
      </c>
      <c r="G2282" t="str">
        <f t="shared" si="1156"/>
        <v>0.777000777000777</v>
      </c>
      <c r="H2282" t="str">
        <f t="shared" si="1162"/>
        <v>8.99935243478171+1.06054341596459i</v>
      </c>
      <c r="I2282" t="str">
        <f t="shared" si="1163"/>
        <v>1366.59280431156i</v>
      </c>
      <c r="J2282" t="str">
        <f t="shared" si="1157"/>
        <v>-1596.4497156621+295.56231861953i</v>
      </c>
      <c r="K2282" t="str">
        <f t="shared" si="1164"/>
        <v>0.15322913227591-0.82765152809592i</v>
      </c>
      <c r="L2282" t="str">
        <f t="shared" si="1165"/>
        <v>0.0130708968365486-0.0592059236155269i</v>
      </c>
      <c r="M2282" t="str">
        <f t="shared" si="1166"/>
        <v>0.166300029112459-0.886857451711447i</v>
      </c>
      <c r="N2282" t="str">
        <f t="shared" si="1167"/>
        <v>-1.5433485822882i</v>
      </c>
      <c r="O2282" t="str">
        <f t="shared" si="1168"/>
        <v>0.02744429821227-0.999623334309297i</v>
      </c>
      <c r="P2282" t="str">
        <f t="shared" si="1169"/>
        <v>0.97255570178773+0.999623334309297i</v>
      </c>
      <c r="Q2282" t="str">
        <f t="shared" si="1170"/>
        <v>-0.97255570178773+0.543725247978903i</v>
      </c>
      <c r="R2282" t="str">
        <f t="shared" si="1171"/>
        <v>-0.324078601996482-1.20901358182683i</v>
      </c>
      <c r="S2282" t="str">
        <f t="shared" si="1172"/>
        <v>0.16008160809236i</v>
      </c>
      <c r="T2282" t="str">
        <f t="shared" si="1173"/>
        <v>0.193540838384343-0.0518790237559207i</v>
      </c>
      <c r="U2282" t="str">
        <f t="shared" si="1174"/>
        <v>0.0001-457.341790493951i</v>
      </c>
      <c r="V2282" t="str">
        <f t="shared" si="1175"/>
        <v>0.00002-0.00733562746973115i</v>
      </c>
      <c r="W2282" t="str">
        <f t="shared" si="1176"/>
        <v>0.0000199993584529564-0.00733550981119115i</v>
      </c>
      <c r="X2282" t="str">
        <f t="shared" si="1177"/>
        <v>0.000211150505417522-0.00732948143241579i</v>
      </c>
      <c r="Y2282" t="str">
        <f t="shared" si="1178"/>
        <v>0.009+2.1865484868985i</v>
      </c>
      <c r="Z2282" t="str">
        <f t="shared" si="1179"/>
        <v>-0.0403545930385438-0.00133328421227299i</v>
      </c>
      <c r="AA2282" t="str">
        <f t="shared" si="1180"/>
        <v>0.0232747813552382-5.50646152699072i</v>
      </c>
      <c r="AB2282" t="str">
        <f t="shared" si="1181"/>
        <v>1.31763959759343-0.353196031162907i</v>
      </c>
      <c r="AC2282" t="str">
        <f t="shared" si="1182"/>
        <v>0.905888971287784-1.2272950060606i</v>
      </c>
      <c r="AD2282" t="str">
        <f t="shared" si="1183"/>
        <v>0.699264856131606+0.557472549823841i</v>
      </c>
      <c r="AE2282" t="str">
        <f t="shared" si="1184"/>
        <v>-0.0274752793458911-0.023428896671178i</v>
      </c>
      <c r="AF2282" t="str">
        <f t="shared" si="1185"/>
        <v>-14.9563632300658-1.00658985467172i</v>
      </c>
      <c r="AG2282" t="str">
        <f t="shared" si="1186"/>
        <v>1.01117123451223-0.0138917499122392i</v>
      </c>
      <c r="AH2282" t="str">
        <f t="shared" si="1187"/>
        <v>0.37785969989662+0.379081747490024i</v>
      </c>
      <c r="AI2282">
        <f t="shared" si="1188"/>
        <v>-5.4290429111362482</v>
      </c>
      <c r="AJ2282">
        <f t="shared" si="1189"/>
        <v>45.092501353803165</v>
      </c>
      <c r="AK2282"/>
      <c r="AL2282"/>
      <c r="AM2282"/>
      <c r="AN2282"/>
    </row>
    <row r="2283" spans="1:40" x14ac:dyDescent="0.25">
      <c r="A2283"/>
      <c r="B2283">
        <f t="shared" si="1190"/>
        <v>349000</v>
      </c>
      <c r="C2283" s="237" t="str">
        <f t="shared" si="1158"/>
        <v>-0.0000006274684309479+0.00701725650832795i</v>
      </c>
      <c r="D2283" s="208" t="str">
        <f t="shared" si="1159"/>
        <v>-5.95701076759726+0.0537989665638476i</v>
      </c>
      <c r="E2283" t="str">
        <f t="shared" si="1160"/>
        <v>2870</v>
      </c>
      <c r="F2283" t="str">
        <f t="shared" si="1161"/>
        <v>0.777000777000777</v>
      </c>
      <c r="G2283" t="str">
        <f t="shared" si="1156"/>
        <v>0.777000777000777</v>
      </c>
      <c r="H2283" t="str">
        <f t="shared" si="1162"/>
        <v>9.00011120661441+1.05760072731895i</v>
      </c>
      <c r="I2283" t="str">
        <f t="shared" si="1163"/>
        <v>1370.51979512855i</v>
      </c>
      <c r="J2283" t="str">
        <f t="shared" si="1157"/>
        <v>-1605.64365188069+296.411635627057i</v>
      </c>
      <c r="K2283" t="str">
        <f t="shared" si="1164"/>
        <v>0.152380127770627-0.82543380697617i</v>
      </c>
      <c r="L2283" t="str">
        <f t="shared" si="1165"/>
        <v>0.0129995564876966-0.0590519838217808i</v>
      </c>
      <c r="M2283" t="str">
        <f t="shared" si="1166"/>
        <v>0.165379684258324-0.884485790797951i</v>
      </c>
      <c r="N2283" t="str">
        <f t="shared" si="1167"/>
        <v>-1.54778349200742i</v>
      </c>
      <c r="O2283" t="str">
        <f t="shared" si="1168"/>
        <v>0.0230108036112325-0.999735216403406i</v>
      </c>
      <c r="P2283" t="str">
        <f t="shared" si="1169"/>
        <v>0.976989196388767+0.999735216403406i</v>
      </c>
      <c r="Q2283" t="str">
        <f t="shared" si="1170"/>
        <v>-0.976989196388767+0.548048275604014i</v>
      </c>
      <c r="R2283" t="str">
        <f t="shared" si="1171"/>
        <v>-0.324022737525098-1.20504435802589i</v>
      </c>
      <c r="S2283" t="str">
        <f t="shared" si="1172"/>
        <v>0.160541612713315i</v>
      </c>
      <c r="T2283" t="str">
        <f t="shared" si="1173"/>
        <v>0.193459764628558-0.0520191328380624i</v>
      </c>
      <c r="U2283" t="str">
        <f t="shared" si="1174"/>
        <v>0.0001-456.031355564169i</v>
      </c>
      <c r="V2283" t="str">
        <f t="shared" si="1175"/>
        <v>0.00002-0.00731460847984653i</v>
      </c>
      <c r="W2283" t="str">
        <f t="shared" si="1176"/>
        <v>0.0000199993584529564-0.00731449115844203i</v>
      </c>
      <c r="X2283" t="str">
        <f t="shared" si="1177"/>
        <v>0.000210057383854723-0.00730850847983646i</v>
      </c>
      <c r="Y2283" t="str">
        <f t="shared" si="1178"/>
        <v>0.009+2.19283167220568i</v>
      </c>
      <c r="Z2283" t="str">
        <f t="shared" si="1179"/>
        <v>-0.0401230805786029-0.00132244056195472i</v>
      </c>
      <c r="AA2283" t="str">
        <f t="shared" si="1180"/>
        <v>0.0231379587266139-5.49057868488356i</v>
      </c>
      <c r="AB2283" t="str">
        <f t="shared" si="1181"/>
        <v>1.31708764177967-0.3541499036177i</v>
      </c>
      <c r="AC2283" t="str">
        <f t="shared" si="1182"/>
        <v>0.904578980775743-1.22351450363011i</v>
      </c>
      <c r="AD2283" t="str">
        <f t="shared" si="1183"/>
        <v>0.701745698074329+0.557658475994742i</v>
      </c>
      <c r="AE2283" t="str">
        <f t="shared" si="1184"/>
        <v>-0.027418729001151-0.0233029929429887i</v>
      </c>
      <c r="AF2283" t="str">
        <f t="shared" si="1185"/>
        <v>-14.9571219742117-1.0038017607551i</v>
      </c>
      <c r="AG2283" t="str">
        <f t="shared" si="1186"/>
        <v>1.01114273903116-0.0139011145535814i</v>
      </c>
      <c r="AH2283" t="str">
        <f t="shared" si="1187"/>
        <v>0.377267629820807+0.377111066600109i</v>
      </c>
      <c r="AI2283">
        <f t="shared" si="1188"/>
        <v>-5.45851146018558</v>
      </c>
      <c r="AJ2283">
        <f t="shared" si="1189"/>
        <v>44.988108874645143</v>
      </c>
      <c r="AK2283"/>
      <c r="AL2283"/>
      <c r="AM2283"/>
      <c r="AN2283"/>
    </row>
    <row r="2284" spans="1:40" x14ac:dyDescent="0.25">
      <c r="A2284"/>
      <c r="B2284">
        <f t="shared" si="1190"/>
        <v>350000</v>
      </c>
      <c r="C2284" s="237" t="str">
        <f t="shared" si="1158"/>
        <v>-6.23888019276508E-07+0.00699720720433769i</v>
      </c>
      <c r="D2284" s="208" t="str">
        <f t="shared" si="1159"/>
        <v>-5.95701074014744+0.0536452552332556i</v>
      </c>
      <c r="E2284" t="str">
        <f t="shared" si="1160"/>
        <v>2870</v>
      </c>
      <c r="F2284" t="str">
        <f t="shared" si="1161"/>
        <v>0.777000777000777</v>
      </c>
      <c r="G2284" t="str">
        <f t="shared" si="1156"/>
        <v>0.777000777000777</v>
      </c>
      <c r="H2284" t="str">
        <f t="shared" si="1162"/>
        <v>9.00086362016919+1.05467405090102i</v>
      </c>
      <c r="I2284" t="str">
        <f t="shared" si="1163"/>
        <v>1374.44678594553i</v>
      </c>
      <c r="J2284" t="str">
        <f t="shared" si="1157"/>
        <v>-1614.86396955185+297.260952634585i</v>
      </c>
      <c r="K2284" t="str">
        <f t="shared" si="1164"/>
        <v>0.15153808365919-0.823227501450484i</v>
      </c>
      <c r="L2284" t="str">
        <f t="shared" si="1165"/>
        <v>0.0129287892740334-0.058898797875929i</v>
      </c>
      <c r="M2284" t="str">
        <f t="shared" si="1166"/>
        <v>0.164466872933223-0.882126299326413i</v>
      </c>
      <c r="N2284" t="str">
        <f t="shared" si="1167"/>
        <v>-1.55221840172664i</v>
      </c>
      <c r="O2284" t="str">
        <f t="shared" si="1168"/>
        <v>0.0185768564246899-0.999827435313403i</v>
      </c>
      <c r="P2284" t="str">
        <f t="shared" si="1169"/>
        <v>0.98142314357531+0.999827435313403i</v>
      </c>
      <c r="Q2284" t="str">
        <f t="shared" si="1170"/>
        <v>-0.98142314357531+0.552390966413237i</v>
      </c>
      <c r="R2284" t="str">
        <f t="shared" si="1171"/>
        <v>-0.323966681746119-1.20109629719403i</v>
      </c>
      <c r="S2284" t="str">
        <f t="shared" si="1172"/>
        <v>0.161001617334271i</v>
      </c>
      <c r="T2284" t="str">
        <f t="shared" si="1173"/>
        <v>0.193378446422443-0.0521591597235422i</v>
      </c>
      <c r="U2284" t="str">
        <f t="shared" si="1174"/>
        <v>0.0001-454.728408833988i</v>
      </c>
      <c r="V2284" t="str">
        <f t="shared" si="1175"/>
        <v>0.00002-0.00729370959847554i</v>
      </c>
      <c r="W2284" t="str">
        <f t="shared" si="1176"/>
        <v>0.0000199993584529564-0.00729359261228008i</v>
      </c>
      <c r="X2284" t="str">
        <f t="shared" si="1177"/>
        <v>0.000208973610119034-0.00728765513030262i</v>
      </c>
      <c r="Y2284" t="str">
        <f t="shared" si="1178"/>
        <v>0.009+2.19911485751285i</v>
      </c>
      <c r="Z2284" t="str">
        <f t="shared" si="1179"/>
        <v>-0.0398935563352016-0.00131171929329458i</v>
      </c>
      <c r="AA2284" t="str">
        <f t="shared" si="1180"/>
        <v>0.0230023487084231-5.47478750101003i</v>
      </c>
      <c r="AB2284" t="str">
        <f t="shared" si="1181"/>
        <v>1.31653402173091-0.355103216471856i</v>
      </c>
      <c r="AC2284" t="str">
        <f t="shared" si="1182"/>
        <v>0.903280347439058-1.21975200010846i</v>
      </c>
      <c r="AD2284" t="str">
        <f t="shared" si="1183"/>
        <v>0.704227935038743+0.557833697204285i</v>
      </c>
      <c r="AE2284" t="str">
        <f t="shared" si="1184"/>
        <v>-0.0273624355762181-0.0231777193943602i</v>
      </c>
      <c r="AF2284" t="str">
        <f t="shared" si="1185"/>
        <v>-14.9578743603166-1.00102879566776i</v>
      </c>
      <c r="AG2284" t="str">
        <f t="shared" si="1186"/>
        <v>1.01111419585565-0.0139104538572239i</v>
      </c>
      <c r="AH2284" t="str">
        <f t="shared" si="1187"/>
        <v>0.376677332978258+0.375150259787789i</v>
      </c>
      <c r="AI2284">
        <f t="shared" si="1188"/>
        <v>-5.48791682601966</v>
      </c>
      <c r="AJ2284">
        <f t="shared" si="1189"/>
        <v>44.883623946045901</v>
      </c>
      <c r="AK2284"/>
      <c r="AL2284"/>
      <c r="AM2284"/>
      <c r="AN2284"/>
    </row>
    <row r="2285" spans="1:40" x14ac:dyDescent="0.25">
      <c r="A2285"/>
      <c r="B2285">
        <f t="shared" si="1190"/>
        <v>351000</v>
      </c>
      <c r="C2285" s="237" t="str">
        <f t="shared" si="1158"/>
        <v>-6.20338165800836E-07+0.00697727214139306i</v>
      </c>
      <c r="D2285" s="208" t="str">
        <f t="shared" si="1159"/>
        <v>-5.9570107129319+0.0534924197506801i</v>
      </c>
      <c r="E2285" t="str">
        <f t="shared" si="1160"/>
        <v>2870</v>
      </c>
      <c r="F2285" t="str">
        <f t="shared" si="1161"/>
        <v>0.777000777000777</v>
      </c>
      <c r="G2285" t="str">
        <f t="shared" si="1156"/>
        <v>0.777000777000777</v>
      </c>
      <c r="H2285" t="str">
        <f t="shared" si="1162"/>
        <v>9.00160974590898+1.05176325872923i</v>
      </c>
      <c r="I2285" t="str">
        <f t="shared" si="1163"/>
        <v>1378.37377676252i</v>
      </c>
      <c r="J2285" t="str">
        <f t="shared" si="1157"/>
        <v>-1624.11066867557+298.110269642112i</v>
      </c>
      <c r="K2285" t="str">
        <f t="shared" si="1164"/>
        <v>0.150702924909934-0.821032527462654i</v>
      </c>
      <c r="L2285" t="str">
        <f t="shared" si="1165"/>
        <v>0.0128585891751106-0.058746360652602i</v>
      </c>
      <c r="M2285" t="str">
        <f t="shared" si="1166"/>
        <v>0.163561514085045-0.879778888115256i</v>
      </c>
      <c r="N2285" t="str">
        <f t="shared" si="1167"/>
        <v>-1.55665331144586i</v>
      </c>
      <c r="O2285" t="str">
        <f t="shared" si="1168"/>
        <v>0.0141425438612533-0.999899989225489i</v>
      </c>
      <c r="P2285" t="str">
        <f t="shared" si="1169"/>
        <v>0.985857456138747+0.999899989225489i</v>
      </c>
      <c r="Q2285" t="str">
        <f t="shared" si="1170"/>
        <v>-0.985857456138747+0.556753322220371i</v>
      </c>
      <c r="R2285" t="str">
        <f t="shared" si="1171"/>
        <v>-0.323910434373165-1.1971692178372i</v>
      </c>
      <c r="S2285" t="str">
        <f t="shared" si="1172"/>
        <v>0.161461621955226i</v>
      </c>
      <c r="T2285" t="str">
        <f t="shared" si="1173"/>
        <v>0.193296883666864-0.052299104102113i</v>
      </c>
      <c r="U2285" t="str">
        <f t="shared" si="1174"/>
        <v>0.0001-453.432886301697i</v>
      </c>
      <c r="V2285" t="str">
        <f t="shared" si="1175"/>
        <v>0.00002-0.00727292979904968i</v>
      </c>
      <c r="W2285" t="str">
        <f t="shared" si="1176"/>
        <v>0.0000199993584529564-0.00727281314615324i</v>
      </c>
      <c r="X2285" t="str">
        <f t="shared" si="1177"/>
        <v>0.000207899077953209-0.00726692036431351i</v>
      </c>
      <c r="Y2285" t="str">
        <f t="shared" si="1178"/>
        <v>0.009+2.20539804282003i</v>
      </c>
      <c r="Z2285" t="str">
        <f t="shared" si="1179"/>
        <v>-0.0396659975884289-0.00130111866796368i</v>
      </c>
      <c r="AA2285" t="str">
        <f t="shared" si="1180"/>
        <v>0.0228679369094678-5.45908718172319i</v>
      </c>
      <c r="AB2285" t="str">
        <f t="shared" si="1181"/>
        <v>1.31597873677226-0.35605596761319i</v>
      </c>
      <c r="AC2285" t="str">
        <f t="shared" si="1182"/>
        <v>0.901992951396662-1.21600736298265i</v>
      </c>
      <c r="AD2285" t="str">
        <f t="shared" si="1183"/>
        <v>0.706711522396709+0.557998204250434i</v>
      </c>
      <c r="AE2285" t="str">
        <f t="shared" si="1184"/>
        <v>-0.0273063956628623-0.0230530709788008i</v>
      </c>
      <c r="AF2285" t="str">
        <f t="shared" si="1185"/>
        <v>-14.9586204588409-0.99827083897855i</v>
      </c>
      <c r="AG2285" t="str">
        <f t="shared" si="1186"/>
        <v>1.01108560520109-0.0139197671542088i</v>
      </c>
      <c r="AH2285" t="str">
        <f t="shared" si="1187"/>
        <v>0.376088781942676+0.373199246456834i</v>
      </c>
      <c r="AI2285">
        <f t="shared" si="1188"/>
        <v>-5.5172594944696929</v>
      </c>
      <c r="AJ2285">
        <f t="shared" si="1189"/>
        <v>44.779047093883968</v>
      </c>
      <c r="AK2285"/>
      <c r="AL2285"/>
      <c r="AM2285"/>
      <c r="AN2285"/>
    </row>
    <row r="2286" spans="1:40" x14ac:dyDescent="0.25">
      <c r="A2286"/>
      <c r="B2286">
        <f t="shared" si="1190"/>
        <v>352000</v>
      </c>
      <c r="C2286" s="237" t="str">
        <f t="shared" si="1158"/>
        <v>-6.16818523762403E-07+0.00695745034584888i</v>
      </c>
      <c r="D2286" s="208" t="str">
        <f t="shared" si="1159"/>
        <v>-5.95701068594798+0.0533404526515081i</v>
      </c>
      <c r="E2286" t="str">
        <f t="shared" si="1160"/>
        <v>2870</v>
      </c>
      <c r="F2286" t="str">
        <f t="shared" si="1161"/>
        <v>0.777000777000777</v>
      </c>
      <c r="G2286" t="str">
        <f t="shared" si="1156"/>
        <v>0.777000777000777</v>
      </c>
      <c r="H2286" t="str">
        <f t="shared" si="1162"/>
        <v>9.00234965332867+1.04886822415474i</v>
      </c>
      <c r="I2286" t="str">
        <f t="shared" si="1163"/>
        <v>1382.30076757951i</v>
      </c>
      <c r="J2286" t="str">
        <f t="shared" si="1157"/>
        <v>-1633.38374925186+298.95958664964i</v>
      </c>
      <c r="K2286" t="str">
        <f t="shared" si="1164"/>
        <v>0.149874577487791-0.818848801732651i</v>
      </c>
      <c r="L2286" t="str">
        <f t="shared" si="1165"/>
        <v>0.012788950247917-0.0585946670677713i</v>
      </c>
      <c r="M2286" t="str">
        <f t="shared" si="1166"/>
        <v>0.162663527735708-0.877443468800422i</v>
      </c>
      <c r="N2286" t="str">
        <f t="shared" si="1167"/>
        <v>-1.56108822116508i</v>
      </c>
      <c r="O2286" t="str">
        <f t="shared" si="1168"/>
        <v>0.0097079531367204-0.999952876712646i</v>
      </c>
      <c r="P2286" t="str">
        <f t="shared" si="1169"/>
        <v>0.99029204686328+0.999952876712646i</v>
      </c>
      <c r="Q2286" t="str">
        <f t="shared" si="1170"/>
        <v>-0.99029204686328+0.561135344452434i</v>
      </c>
      <c r="R2286" t="str">
        <f t="shared" si="1171"/>
        <v>-0.323853995118742-1.19326294052227i</v>
      </c>
      <c r="S2286" t="str">
        <f t="shared" si="1172"/>
        <v>0.161921626576181i</v>
      </c>
      <c r="T2286" t="str">
        <f t="shared" si="1173"/>
        <v>0.193215076262443-0.0524389656628213i</v>
      </c>
      <c r="U2286" t="str">
        <f t="shared" si="1174"/>
        <v>0.0001-452.144724692885i</v>
      </c>
      <c r="V2286" t="str">
        <f t="shared" si="1175"/>
        <v>0.00002-0.00725226806666606i</v>
      </c>
      <c r="W2286" t="str">
        <f t="shared" si="1176"/>
        <v>0.0000199993584529564-0.00725215174517491i</v>
      </c>
      <c r="X2286" t="str">
        <f t="shared" si="1177"/>
        <v>0.000206833682605185-0.00724630317391481i</v>
      </c>
      <c r="Y2286" t="str">
        <f t="shared" si="1178"/>
        <v>0.009+2.21168122812721i</v>
      </c>
      <c r="Z2286" t="str">
        <f t="shared" si="1179"/>
        <v>-0.0394403819422453-0.00129063697729393i</v>
      </c>
      <c r="AA2286" t="str">
        <f t="shared" si="1180"/>
        <v>0.0227347091527898-5.44347694254037i</v>
      </c>
      <c r="AB2286" t="str">
        <f t="shared" si="1181"/>
        <v>1.31542178622714-0.35700815492471i</v>
      </c>
      <c r="AC2286" t="str">
        <f t="shared" si="1182"/>
        <v>0.900716674360937-1.21228046095326i</v>
      </c>
      <c r="AD2286" t="str">
        <f t="shared" si="1183"/>
        <v>0.709196415460463+0.558151988107464i</v>
      </c>
      <c r="AE2286" t="str">
        <f t="shared" si="1184"/>
        <v>-0.0272506059030303-0.0229290427107395i</v>
      </c>
      <c r="AF2286" t="str">
        <f t="shared" si="1185"/>
        <v>-14.9593603392766-0.995527771503232i</v>
      </c>
      <c r="AG2286" t="str">
        <f t="shared" si="1186"/>
        <v>1.011056967284-0.0139290537820867i</v>
      </c>
      <c r="AH2286" t="str">
        <f t="shared" si="1187"/>
        <v>0.375501949691059+0.371257946990103i</v>
      </c>
      <c r="AI2286">
        <f t="shared" si="1188"/>
        <v>-5.546539947153132</v>
      </c>
      <c r="AJ2286">
        <f t="shared" si="1189"/>
        <v>44.674378838287765</v>
      </c>
      <c r="AK2286"/>
      <c r="AL2286"/>
      <c r="AM2286"/>
      <c r="AN2286"/>
    </row>
    <row r="2287" spans="1:40" x14ac:dyDescent="0.25">
      <c r="A2287"/>
      <c r="B2287">
        <f t="shared" si="1190"/>
        <v>353000</v>
      </c>
      <c r="C2287" s="237" t="str">
        <f t="shared" si="1158"/>
        <v>-6.13328751307334E-07+0.00693774085509268i</v>
      </c>
      <c r="D2287" s="208" t="str">
        <f t="shared" si="1159"/>
        <v>-5.95701065919305+0.0531893465557106i</v>
      </c>
      <c r="E2287" t="str">
        <f t="shared" si="1160"/>
        <v>2870</v>
      </c>
      <c r="F2287" t="str">
        <f t="shared" si="1161"/>
        <v>0.777000777000777</v>
      </c>
      <c r="G2287" t="str">
        <f t="shared" si="1156"/>
        <v>0.777000777000777</v>
      </c>
      <c r="H2287" t="str">
        <f t="shared" si="1162"/>
        <v>9.00308341097085+1.04598882184455i</v>
      </c>
      <c r="I2287" t="str">
        <f t="shared" si="1163"/>
        <v>1386.2277583965i</v>
      </c>
      <c r="J2287" t="str">
        <f t="shared" si="1157"/>
        <v>-1642.68321128071+299.808903657167i</v>
      </c>
      <c r="K2287" t="str">
        <f t="shared" si="1164"/>
        <v>0.149052968338656-0.816676241748472i</v>
      </c>
      <c r="L2287" t="str">
        <f t="shared" si="1165"/>
        <v>0.0127198666257101-0.0584437120784187i</v>
      </c>
      <c r="M2287" t="str">
        <f t="shared" si="1166"/>
        <v>0.161772834964366-0.875119953826891i</v>
      </c>
      <c r="N2287" t="str">
        <f t="shared" si="1167"/>
        <v>-1.5655231308843i</v>
      </c>
      <c r="O2287" t="str">
        <f t="shared" si="1168"/>
        <v>0.00527317147235993-0.999986096734661i</v>
      </c>
      <c r="P2287" t="str">
        <f t="shared" si="1169"/>
        <v>0.99472682852764+0.999986096734661i</v>
      </c>
      <c r="Q2287" t="str">
        <f t="shared" si="1170"/>
        <v>-0.99472682852764+0.565537034149639i</v>
      </c>
      <c r="R2287" t="str">
        <f t="shared" si="1171"/>
        <v>-0.32379736369424-1.18937728784793i</v>
      </c>
      <c r="S2287" t="str">
        <f t="shared" si="1172"/>
        <v>0.162381631197136i</v>
      </c>
      <c r="T2287" t="str">
        <f t="shared" si="1173"/>
        <v>0.193133024109572-0.052578744094003i</v>
      </c>
      <c r="U2287" t="str">
        <f t="shared" si="1174"/>
        <v>0.0001-450.863861450129i</v>
      </c>
      <c r="V2287" t="str">
        <f t="shared" si="1175"/>
        <v>0.00002-0.00723172339792196i</v>
      </c>
      <c r="W2287" t="str">
        <f t="shared" si="1176"/>
        <v>0.0000199993584529564-0.00723160740595846i</v>
      </c>
      <c r="X2287" t="str">
        <f t="shared" si="1177"/>
        <v>0.000205777320802562-0.00722580256253571i</v>
      </c>
      <c r="Y2287" t="str">
        <f t="shared" si="1178"/>
        <v>0.009+2.21796441343439i</v>
      </c>
      <c r="Z2287" t="str">
        <f t="shared" si="1179"/>
        <v>-0.0392166873189539-0.00128027254168794i</v>
      </c>
      <c r="AA2287" t="str">
        <f t="shared" si="1180"/>
        <v>0.0226026514718333-5.42795600801097i</v>
      </c>
      <c r="AB2287" t="str">
        <f t="shared" si="1181"/>
        <v>1.31486316941741-0.357959776284584i</v>
      </c>
      <c r="AC2287" t="str">
        <f t="shared" si="1182"/>
        <v>0.899451399612837-1.20857116392201i</v>
      </c>
      <c r="AD2287" t="str">
        <f t="shared" si="1183"/>
        <v>0.711682569483165+0.558295039926385i</v>
      </c>
      <c r="AE2287" t="str">
        <f t="shared" si="1184"/>
        <v>-0.0271950629879926-0.0228056296646231i</v>
      </c>
      <c r="AF2287" t="str">
        <f t="shared" si="1185"/>
        <v>-14.9600940701639-0.992799475288839i</v>
      </c>
      <c r="AG2287" t="str">
        <f t="shared" si="1186"/>
        <v>1.01102828232202-0.0139383130848333i</v>
      </c>
      <c r="AH2287" t="str">
        <f t="shared" si="1187"/>
        <v>0.374916809597007+0.369326282734994i</v>
      </c>
      <c r="AI2287">
        <f t="shared" si="1188"/>
        <v>-5.575758661526379</v>
      </c>
      <c r="AJ2287">
        <f t="shared" si="1189"/>
        <v>44.569619693716092</v>
      </c>
      <c r="AK2287"/>
      <c r="AL2287"/>
      <c r="AM2287"/>
      <c r="AN2287"/>
    </row>
    <row r="2288" spans="1:40" x14ac:dyDescent="0.25">
      <c r="A2288"/>
      <c r="B2288">
        <f t="shared" si="1190"/>
        <v>354000</v>
      </c>
      <c r="C2288" s="237" t="str">
        <f t="shared" si="1158"/>
        <v>-6.09868511403371E-07+0.00691814271738895i</v>
      </c>
      <c r="D2288" s="208" t="str">
        <f t="shared" si="1159"/>
        <v>-5.95701063266454+0.0530390941666486i</v>
      </c>
      <c r="E2288" t="str">
        <f t="shared" si="1160"/>
        <v>2870</v>
      </c>
      <c r="F2288" t="str">
        <f t="shared" si="1161"/>
        <v>0.777000777000777</v>
      </c>
      <c r="G2288" t="str">
        <f t="shared" si="1156"/>
        <v>0.777000777000777</v>
      </c>
      <c r="H2288" t="str">
        <f t="shared" si="1162"/>
        <v>9.00381108644141+1.0431249277649i</v>
      </c>
      <c r="I2288" t="str">
        <f t="shared" si="1163"/>
        <v>1390.15474921348i</v>
      </c>
      <c r="J2288" t="str">
        <f t="shared" si="1157"/>
        <v>-1652.00905476212+300.658220664695i</v>
      </c>
      <c r="K2288" t="str">
        <f t="shared" si="1164"/>
        <v>0.148238025374012-0.814514765758011i</v>
      </c>
      <c r="L2288" t="str">
        <f t="shared" si="1165"/>
        <v>0.0126513325168668-0.0582934906822062i</v>
      </c>
      <c r="M2288" t="str">
        <f t="shared" si="1166"/>
        <v>0.160889357890879-0.872808256440217i</v>
      </c>
      <c r="N2288" t="str">
        <f t="shared" si="1167"/>
        <v>-1.56995804060352i</v>
      </c>
      <c r="O2288" t="str">
        <f t="shared" si="1168"/>
        <v>0.000838286093195955-0.999999648638151i</v>
      </c>
      <c r="P2288" t="str">
        <f t="shared" si="1169"/>
        <v>0.999161713906804+0.999999648638151i</v>
      </c>
      <c r="Q2288" t="str">
        <f t="shared" si="1170"/>
        <v>-0.999161713906804+0.569958391965369i</v>
      </c>
      <c r="R2288" t="str">
        <f t="shared" si="1171"/>
        <v>-0.32374053980993-1.1855120844159i</v>
      </c>
      <c r="S2288" t="str">
        <f t="shared" si="1172"/>
        <v>0.162841635818091i</v>
      </c>
      <c r="T2288" t="str">
        <f t="shared" si="1173"/>
        <v>0.1930507271084-0.0527184390832808i</v>
      </c>
      <c r="U2288" t="str">
        <f t="shared" si="1174"/>
        <v>0.0001-449.590234722869i</v>
      </c>
      <c r="V2288" t="str">
        <f t="shared" si="1175"/>
        <v>0.00002-0.00721129480075269i</v>
      </c>
      <c r="W2288" t="str">
        <f t="shared" si="1176"/>
        <v>0.0000199993584529564-0.00721117913645513i</v>
      </c>
      <c r="X2288" t="str">
        <f t="shared" si="1177"/>
        <v>0.000204729890727611-0.00720541754482881i</v>
      </c>
      <c r="Y2288" t="str">
        <f t="shared" si="1178"/>
        <v>0.009+2.22424759874157i</v>
      </c>
      <c r="Z2288" t="str">
        <f t="shared" si="1179"/>
        <v>-0.0389948919537802-0.0012700237100424i</v>
      </c>
      <c r="AA2288" t="str">
        <f t="shared" si="1180"/>
        <v>0.0224717501066869-5.41252361158628i</v>
      </c>
      <c r="AB2288" t="str">
        <f t="shared" si="1181"/>
        <v>1.31430288566328-0.358910829566126i</v>
      </c>
      <c r="AC2288" t="str">
        <f t="shared" si="1182"/>
        <v>0.898197011977372-1.20487934297909i</v>
      </c>
      <c r="AD2288" t="str">
        <f t="shared" si="1183"/>
        <v>0.714169939659598+0.558427351035302i</v>
      </c>
      <c r="AE2288" t="str">
        <f t="shared" si="1184"/>
        <v>-0.0271397636575127-0.0226828269740245i</v>
      </c>
      <c r="AF2288" t="str">
        <f t="shared" si="1185"/>
        <v>-14.9608217191059-0.990085833598251i</v>
      </c>
      <c r="AG2288" t="str">
        <f t="shared" si="1186"/>
        <v>1.01099955053393-0.0139475444127712i</v>
      </c>
      <c r="AH2288" t="str">
        <f t="shared" si="1187"/>
        <v>0.374333335424197+0.367404175989056i</v>
      </c>
      <c r="AI2288">
        <f t="shared" si="1188"/>
        <v>-5.6049161109373538</v>
      </c>
      <c r="AJ2288">
        <f t="shared" si="1189"/>
        <v>44.464770169026956</v>
      </c>
      <c r="AK2288"/>
      <c r="AL2288"/>
      <c r="AM2288"/>
      <c r="AN2288"/>
    </row>
    <row r="2289" spans="1:40" x14ac:dyDescent="0.25">
      <c r="A2289"/>
      <c r="B2289">
        <f t="shared" si="1190"/>
        <v>355000</v>
      </c>
      <c r="C2289" s="237" t="str">
        <f t="shared" si="1158"/>
        <v>-6.06437471758512E-07+0.0068986549917261i</v>
      </c>
      <c r="D2289" s="208" t="str">
        <f t="shared" si="1159"/>
        <v>-5.95701060635991+0.0528896882699001i</v>
      </c>
      <c r="E2289" t="str">
        <f t="shared" si="1160"/>
        <v>2870</v>
      </c>
      <c r="F2289" t="str">
        <f t="shared" si="1161"/>
        <v>0.777000777000777</v>
      </c>
      <c r="G2289" t="str">
        <f t="shared" si="1156"/>
        <v>0.777000777000777</v>
      </c>
      <c r="H2289" t="str">
        <f t="shared" si="1162"/>
        <v>9.00453274642476+1.04027641916482i</v>
      </c>
      <c r="I2289" t="str">
        <f t="shared" si="1163"/>
        <v>1394.08174003047i</v>
      </c>
      <c r="J2289" t="str">
        <f t="shared" si="1157"/>
        <v>-1661.3612796961+301.507537672222i</v>
      </c>
      <c r="K2289" t="str">
        <f t="shared" si="1164"/>
        <v>0.147429677455845-0.81236429276107i</v>
      </c>
      <c r="L2289" t="str">
        <f t="shared" si="1165"/>
        <v>0.0125833422037547-0.0581439979171473i</v>
      </c>
      <c r="M2289" t="str">
        <f t="shared" si="1166"/>
        <v>0.1600130196596-0.870508290678217i</v>
      </c>
      <c r="N2289" t="str">
        <f t="shared" si="1167"/>
        <v>-1.57439295032273i</v>
      </c>
      <c r="O2289" t="str">
        <f t="shared" si="1168"/>
        <v>-0.0035966157736975-0.999993532156572i</v>
      </c>
      <c r="P2289" t="str">
        <f t="shared" si="1169"/>
        <v>1.0035966157737+0.999993532156572i</v>
      </c>
      <c r="Q2289" t="str">
        <f t="shared" si="1170"/>
        <v>-1.0035966157737+0.574399418166158i</v>
      </c>
      <c r="R2289" t="str">
        <f t="shared" si="1171"/>
        <v>-0.323683523174963-1.18166715680282i</v>
      </c>
      <c r="S2289" t="str">
        <f t="shared" si="1172"/>
        <v>0.163301640439046i</v>
      </c>
      <c r="T2289" t="str">
        <f t="shared" si="1173"/>
        <v>0.192968185158844-0.0528580503175614i</v>
      </c>
      <c r="U2289" t="str">
        <f t="shared" si="1174"/>
        <v>0.0001-448.323783357452i</v>
      </c>
      <c r="V2289" t="str">
        <f t="shared" si="1175"/>
        <v>0.00002-0.00719098129427169i</v>
      </c>
      <c r="W2289" t="str">
        <f t="shared" si="1176"/>
        <v>0.0000199993584529564-0.00719086595579407i</v>
      </c>
      <c r="X2289" t="str">
        <f t="shared" si="1177"/>
        <v>0.000203691291992748-0.00718514714651263i</v>
      </c>
      <c r="Y2289" t="str">
        <f t="shared" si="1178"/>
        <v>0.009+2.23053078404875i</v>
      </c>
      <c r="Z2289" t="str">
        <f t="shared" si="1179"/>
        <v>-0.0387749743895623-0.00125988885918443i</v>
      </c>
      <c r="AA2289" t="str">
        <f t="shared" si="1180"/>
        <v>0.0223419915004063-5.39717899549192i</v>
      </c>
      <c r="AB2289" t="str">
        <f t="shared" si="1181"/>
        <v>1.31374093428338-0.359861312637775i</v>
      </c>
      <c r="AC2289" t="str">
        <f t="shared" si="1182"/>
        <v>0.896953397799579-1.20120487039087i</v>
      </c>
      <c r="AD2289" t="str">
        <f t="shared" si="1183"/>
        <v>0.716658481126775+0.558548912939817i</v>
      </c>
      <c r="AE2289" t="str">
        <f t="shared" si="1184"/>
        <v>-0.0270847046990308-0.0225606298307709i</v>
      </c>
      <c r="AF2289" t="str">
        <f t="shared" si="1185"/>
        <v>-14.9615433527847-0.98738673089492i</v>
      </c>
      <c r="AG2289" t="str">
        <f t="shared" si="1186"/>
        <v>1.01097077213961-0.0139567471224915i</v>
      </c>
      <c r="AH2289" t="str">
        <f t="shared" si="1187"/>
        <v>0.373751501320006+0.365491549985963i</v>
      </c>
      <c r="AI2289">
        <f t="shared" si="1188"/>
        <v>-5.6340127646758109</v>
      </c>
      <c r="AJ2289">
        <f t="shared" si="1189"/>
        <v>44.359830767551927</v>
      </c>
      <c r="AK2289"/>
      <c r="AL2289"/>
      <c r="AM2289"/>
      <c r="AN2289"/>
    </row>
    <row r="2290" spans="1:40" x14ac:dyDescent="0.25">
      <c r="A2290"/>
      <c r="B2290">
        <f t="shared" si="1190"/>
        <v>356000</v>
      </c>
      <c r="C2290" s="237" t="str">
        <f t="shared" si="1158"/>
        <v>-6.03035304741194E-07+0.00687927674766556i</v>
      </c>
      <c r="D2290" s="208" t="str">
        <f t="shared" si="1159"/>
        <v>-5.95701058027663+0.0527411217321026i</v>
      </c>
      <c r="E2290" t="str">
        <f t="shared" si="1160"/>
        <v>2870</v>
      </c>
      <c r="F2290" t="str">
        <f t="shared" si="1161"/>
        <v>0.777000777000777</v>
      </c>
      <c r="G2290" t="str">
        <f t="shared" si="1156"/>
        <v>0.777000777000777</v>
      </c>
      <c r="H2290" t="str">
        <f t="shared" si="1162"/>
        <v>9.00524845669867+1.03744317455998i</v>
      </c>
      <c r="I2290" t="str">
        <f t="shared" si="1163"/>
        <v>1398.00873084746i</v>
      </c>
      <c r="J2290" t="str">
        <f t="shared" si="1157"/>
        <v>-1670.73988608264+302.35685467975i</v>
      </c>
      <c r="K2290" t="str">
        <f t="shared" si="1164"/>
        <v>0.146627854381826-0.810224742501403i</v>
      </c>
      <c r="L2290" t="str">
        <f t="shared" si="1165"/>
        <v>0.012515890041622-0.0579952288612797i</v>
      </c>
      <c r="M2290" t="str">
        <f t="shared" si="1166"/>
        <v>0.159143744423448-0.868219971362683i</v>
      </c>
      <c r="N2290" t="str">
        <f t="shared" si="1167"/>
        <v>-1.57882786004195i</v>
      </c>
      <c r="O2290" t="str">
        <f t="shared" si="1168"/>
        <v>-0.00803144690095211-0.999967747410224i</v>
      </c>
      <c r="P2290" t="str">
        <f t="shared" si="1169"/>
        <v>1.00803144690095+0.999967747410224i</v>
      </c>
      <c r="Q2290" t="str">
        <f t="shared" si="1170"/>
        <v>-1.00803144690095+0.578860112631726i</v>
      </c>
      <c r="R2290" t="str">
        <f t="shared" si="1171"/>
        <v>-0.323626313497347-1.17784233353243i</v>
      </c>
      <c r="S2290" t="str">
        <f t="shared" si="1172"/>
        <v>0.163761645060001i</v>
      </c>
      <c r="T2290" t="str">
        <f t="shared" si="1173"/>
        <v>0.192885398160581-0.0529975774830291i</v>
      </c>
      <c r="U2290" t="str">
        <f t="shared" si="1174"/>
        <v>0.0001-447.064446887347i</v>
      </c>
      <c r="V2290" t="str">
        <f t="shared" si="1175"/>
        <v>0.00002-0.00717078190861362i</v>
      </c>
      <c r="W2290" t="str">
        <f t="shared" si="1176"/>
        <v>0.0000199993584529564-0.00717066689412549i</v>
      </c>
      <c r="X2290" t="str">
        <f t="shared" si="1177"/>
        <v>0.00020266142561651-0.00716499040421689i</v>
      </c>
      <c r="Y2290" t="str">
        <f t="shared" si="1178"/>
        <v>0.009+2.23681396935593i</v>
      </c>
      <c r="Z2290" t="str">
        <f t="shared" si="1179"/>
        <v>-0.038556913471544-0.00124986639332069i</v>
      </c>
      <c r="AA2290" t="str">
        <f t="shared" si="1180"/>
        <v>0.0222133622954116-5.38192141060226i</v>
      </c>
      <c r="AB2290" t="str">
        <f t="shared" si="1181"/>
        <v>1.31317731459469-0.360811223363051i</v>
      </c>
      <c r="AC2290" t="str">
        <f t="shared" si="1182"/>
        <v>0.895720444920924-1.19754761958753i</v>
      </c>
      <c r="AD2290" t="str">
        <f t="shared" si="1183"/>
        <v>0.719148148964607+0.558659717323377i</v>
      </c>
      <c r="AE2290" t="str">
        <f t="shared" si="1184"/>
        <v>-0.0270298829468649-0.0224390334840844i</v>
      </c>
      <c r="AF2290" t="str">
        <f t="shared" si="1185"/>
        <v>-14.9622590369753-0.984702052827877i</v>
      </c>
      <c r="AG2290" t="str">
        <f t="shared" si="1186"/>
        <v>1.01094194736006-0.0139659205767768i</v>
      </c>
      <c r="AH2290" t="str">
        <f t="shared" si="1187"/>
        <v>0.373171281809216+0.363588328881635i</v>
      </c>
      <c r="AI2290">
        <f t="shared" si="1188"/>
        <v>-5.6630490880245619</v>
      </c>
      <c r="AJ2290">
        <f t="shared" si="1189"/>
        <v>44.254801987164811</v>
      </c>
      <c r="AK2290"/>
      <c r="AL2290"/>
      <c r="AM2290"/>
      <c r="AN2290"/>
    </row>
    <row r="2291" spans="1:40" x14ac:dyDescent="0.25">
      <c r="A2291"/>
      <c r="B2291">
        <f t="shared" si="1190"/>
        <v>357000</v>
      </c>
      <c r="C2291" s="237" t="str">
        <f t="shared" si="1158"/>
        <v>-5.99661687302097E-07+0.00686000706519387i</v>
      </c>
      <c r="D2291" s="208" t="str">
        <f t="shared" si="1159"/>
        <v>-5.95701055441223+0.0525933874998197i</v>
      </c>
      <c r="E2291" t="str">
        <f t="shared" si="1160"/>
        <v>2870</v>
      </c>
      <c r="F2291" t="str">
        <f t="shared" si="1161"/>
        <v>0.777000777000777</v>
      </c>
      <c r="G2291" t="str">
        <f t="shared" si="1156"/>
        <v>0.777000777000777</v>
      </c>
      <c r="H2291" t="str">
        <f t="shared" si="1162"/>
        <v>9.00595828214913+1.03462507371676i</v>
      </c>
      <c r="I2291" t="str">
        <f t="shared" si="1163"/>
        <v>1401.93572166445i</v>
      </c>
      <c r="J2291" t="str">
        <f t="shared" si="1157"/>
        <v>-1680.14487392175+303.206171687277i</v>
      </c>
      <c r="K2291" t="str">
        <f t="shared" si="1164"/>
        <v>0.145832486870752-0.808096035458885i</v>
      </c>
      <c r="L2291" t="str">
        <f t="shared" si="1165"/>
        <v>0.0124489704575066-0.0578471786323399i</v>
      </c>
      <c r="M2291" t="str">
        <f t="shared" si="1166"/>
        <v>0.158281457328259-0.865943214091225i</v>
      </c>
      <c r="N2291" t="str">
        <f t="shared" si="1167"/>
        <v>-1.58326276976117i</v>
      </c>
      <c r="O2291" t="str">
        <f t="shared" si="1168"/>
        <v>-0.0124661200625609-0.999922294906252i</v>
      </c>
      <c r="P2291" t="str">
        <f t="shared" si="1169"/>
        <v>1.01246612006256+0.999922294906252i</v>
      </c>
      <c r="Q2291" t="str">
        <f t="shared" si="1170"/>
        <v>-1.01246612006256+0.583340474854918i</v>
      </c>
      <c r="R2291" t="str">
        <f t="shared" si="1171"/>
        <v>-0.323568910483991-1.17403744504836i</v>
      </c>
      <c r="S2291" t="str">
        <f t="shared" si="1172"/>
        <v>0.164221649680956i</v>
      </c>
      <c r="T2291" t="str">
        <f t="shared" si="1173"/>
        <v>0.192802366013056-0.0531370202651506i</v>
      </c>
      <c r="U2291" t="str">
        <f t="shared" si="1174"/>
        <v>0.0001-445.812165523517i</v>
      </c>
      <c r="V2291" t="str">
        <f t="shared" si="1175"/>
        <v>0.00002-0.00715069568477996i</v>
      </c>
      <c r="W2291" t="str">
        <f t="shared" si="1176"/>
        <v>0.0000199993584529564-0.00715058099246629i</v>
      </c>
      <c r="X2291" t="str">
        <f t="shared" si="1177"/>
        <v>0.000201640193999989-0.0071449463653302i</v>
      </c>
      <c r="Y2291" t="str">
        <f t="shared" si="1178"/>
        <v>0.009+2.24309715466311i</v>
      </c>
      <c r="Z2291" t="str">
        <f t="shared" si="1179"/>
        <v>-0.0383406883422702-0.00123995474349893i</v>
      </c>
      <c r="AA2291" t="str">
        <f t="shared" si="1180"/>
        <v>0.0220858493299597-5.36675011631688i</v>
      </c>
      <c r="AB2291" t="str">
        <f t="shared" si="1181"/>
        <v>1.31261202591265-0.36176055960059i</v>
      </c>
      <c r="AC2291" t="str">
        <f t="shared" si="1182"/>
        <v>0.894498042656078-1.19390746515106i</v>
      </c>
      <c r="AD2291" t="str">
        <f t="shared" si="1183"/>
        <v>0.721638898196554+0.558759756047708i</v>
      </c>
      <c r="AE2291" t="str">
        <f t="shared" si="1184"/>
        <v>-0.0269752952814257-0.0223180332397402i</v>
      </c>
      <c r="AF2291" t="str">
        <f t="shared" si="1185"/>
        <v>-14.9629688365614-0.98203168621694i</v>
      </c>
      <c r="AG2291" t="str">
        <f t="shared" si="1186"/>
        <v>1.01091307641733-0.0139750641445262i</v>
      </c>
      <c r="AH2291" t="str">
        <f t="shared" si="1187"/>
        <v>0.372592651787905+0.361694437740719i</v>
      </c>
      <c r="AI2291">
        <f t="shared" si="1188"/>
        <v>-5.6920255423078183</v>
      </c>
      <c r="AJ2291">
        <f t="shared" si="1189"/>
        <v>44.149684320353131</v>
      </c>
      <c r="AK2291"/>
      <c r="AL2291"/>
      <c r="AM2291"/>
      <c r="AN2291"/>
    </row>
    <row r="2292" spans="1:40" x14ac:dyDescent="0.25">
      <c r="A2292"/>
      <c r="B2292">
        <f t="shared" si="1190"/>
        <v>358000</v>
      </c>
      <c r="C2292" s="237" t="str">
        <f t="shared" si="1158"/>
        <v>-5.96316300897468E-07+0.00684084503457714i</v>
      </c>
      <c r="D2292" s="208" t="str">
        <f t="shared" si="1159"/>
        <v>-5.95701052876427+0.0524464785984248i</v>
      </c>
      <c r="E2292" t="str">
        <f t="shared" si="1160"/>
        <v>2870</v>
      </c>
      <c r="F2292" t="str">
        <f t="shared" si="1161"/>
        <v>0.777000777000777</v>
      </c>
      <c r="G2292" t="str">
        <f t="shared" si="1156"/>
        <v>0.777000777000777</v>
      </c>
      <c r="H2292" t="str">
        <f t="shared" si="1162"/>
        <v>9.00666228678457+1.03182199763661i</v>
      </c>
      <c r="I2292" t="str">
        <f t="shared" si="1163"/>
        <v>1405.86271248143i</v>
      </c>
      <c r="J2292" t="str">
        <f t="shared" si="1157"/>
        <v>-1689.57624321342+304.055488694805i</v>
      </c>
      <c r="K2292" t="str">
        <f t="shared" si="1164"/>
        <v>0.145043506548258-0.805978092841756i</v>
      </c>
      <c r="L2292" t="str">
        <f t="shared" si="1165"/>
        <v>0.012382577949164-0.0576998423874386i</v>
      </c>
      <c r="M2292" t="str">
        <f t="shared" si="1166"/>
        <v>0.157426084497422-0.863677935229195i</v>
      </c>
      <c r="N2292" t="str">
        <f t="shared" si="1167"/>
        <v>-1.58769767948039i</v>
      </c>
      <c r="O2292" t="str">
        <f t="shared" si="1168"/>
        <v>-0.0169005480356338-0.999857175538634i</v>
      </c>
      <c r="P2292" t="str">
        <f t="shared" si="1169"/>
        <v>1.01690054803563+0.999857175538634i</v>
      </c>
      <c r="Q2292" t="str">
        <f t="shared" si="1170"/>
        <v>-1.01690054803563+0.587840503941756i</v>
      </c>
      <c r="R2292" t="str">
        <f t="shared" si="1171"/>
        <v>-0.323511313840646-1.17025232368729i</v>
      </c>
      <c r="S2292" t="str">
        <f t="shared" si="1172"/>
        <v>0.164681654301911i</v>
      </c>
      <c r="T2292" t="str">
        <f t="shared" si="1173"/>
        <v>0.192719088615478-0.0532763783486623i</v>
      </c>
      <c r="U2292" t="str">
        <f t="shared" si="1174"/>
        <v>0.0001-444.566880144959i</v>
      </c>
      <c r="V2292" t="str">
        <f t="shared" si="1175"/>
        <v>0.00002-0.00713072167448728i</v>
      </c>
      <c r="W2292" t="str">
        <f t="shared" si="1176"/>
        <v>0.0000199993584529563-0.00713060730254822i</v>
      </c>
      <c r="X2292" t="str">
        <f t="shared" si="1177"/>
        <v>0.000200627500903726-0.00712501408785041i</v>
      </c>
      <c r="Y2292" t="str">
        <f t="shared" si="1178"/>
        <v>0.009+2.24938033997029i</v>
      </c>
      <c r="Z2292" t="str">
        <f t="shared" si="1179"/>
        <v>-0.0381262784365835-0.00123015236708153i</v>
      </c>
      <c r="AA2292" t="str">
        <f t="shared" si="1180"/>
        <v>0.0219594396346904-5.35166438043949i</v>
      </c>
      <c r="AB2292" t="str">
        <f t="shared" si="1181"/>
        <v>1.31204506755105-0.362709319204054i</v>
      </c>
      <c r="AC2292" t="str">
        <f t="shared" si="1182"/>
        <v>0.893286081770173-1.19028428280316i</v>
      </c>
      <c r="AD2292" t="str">
        <f t="shared" si="1183"/>
        <v>0.724130683790245+0.558849021153134i</v>
      </c>
      <c r="AE2292" t="str">
        <f t="shared" si="1184"/>
        <v>-0.0269209386284477-0.0221976244592374i</v>
      </c>
      <c r="AF2292" t="str">
        <f t="shared" si="1185"/>
        <v>-14.9636728155488-0.979375519038185i</v>
      </c>
      <c r="AG2292" t="str">
        <f t="shared" si="1186"/>
        <v>1.0108841595346-0.0139841772006806i</v>
      </c>
      <c r="AH2292" t="str">
        <f t="shared" si="1187"/>
        <v>0.372015586517341+0.359809802523181i</v>
      </c>
      <c r="AI2292">
        <f t="shared" si="1188"/>
        <v>-5.7209425849416631</v>
      </c>
      <c r="AJ2292">
        <f t="shared" si="1189"/>
        <v>44.04447825428759</v>
      </c>
      <c r="AK2292"/>
      <c r="AL2292"/>
      <c r="AM2292"/>
      <c r="AN2292"/>
    </row>
    <row r="2293" spans="1:40" x14ac:dyDescent="0.25">
      <c r="A2293"/>
      <c r="B2293">
        <f t="shared" si="1190"/>
        <v>359000</v>
      </c>
      <c r="C2293" s="237" t="str">
        <f t="shared" si="1158"/>
        <v>-5.92998831413894E-07+0.00682178975621768i</v>
      </c>
      <c r="D2293" s="208" t="str">
        <f t="shared" si="1159"/>
        <v>-5.95701050333033+0.0523003881310022i</v>
      </c>
      <c r="E2293" t="str">
        <f t="shared" si="1160"/>
        <v>2870</v>
      </c>
      <c r="F2293" t="str">
        <f t="shared" si="1161"/>
        <v>0.777000777000777</v>
      </c>
      <c r="G2293" t="str">
        <f t="shared" si="1156"/>
        <v>0.777000777000777</v>
      </c>
      <c r="H2293" t="str">
        <f t="shared" si="1162"/>
        <v>9.0073605337501+1.0290338285405i</v>
      </c>
      <c r="I2293" t="str">
        <f t="shared" si="1163"/>
        <v>1409.78970329842i</v>
      </c>
      <c r="J2293" t="str">
        <f t="shared" si="1157"/>
        <v>-1699.03399395765+304.904805702332i</v>
      </c>
      <c r="K2293" t="str">
        <f t="shared" si="1164"/>
        <v>0.14426084593278-0.803870836578962i</v>
      </c>
      <c r="L2293" t="str">
        <f t="shared" si="1165"/>
        <v>0.0123167070840135-0.0575532153227376i</v>
      </c>
      <c r="M2293" t="str">
        <f t="shared" si="1166"/>
        <v>0.156577553016793-0.8614240519017i</v>
      </c>
      <c r="N2293" t="str">
        <f t="shared" si="1167"/>
        <v>-1.59213258919961i</v>
      </c>
      <c r="O2293" t="str">
        <f t="shared" si="1168"/>
        <v>-0.0213346436021033-0.999772390588163i</v>
      </c>
      <c r="P2293" t="str">
        <f t="shared" si="1169"/>
        <v>1.0213346436021+0.999772390588163i</v>
      </c>
      <c r="Q2293" t="str">
        <f t="shared" si="1170"/>
        <v>-1.0213346436021+0.592360198611447i</v>
      </c>
      <c r="R2293" t="str">
        <f t="shared" si="1171"/>
        <v>-0.323453523271948-1.16648680365263i</v>
      </c>
      <c r="S2293" t="str">
        <f t="shared" si="1172"/>
        <v>0.165141658922866i</v>
      </c>
      <c r="T2293" t="str">
        <f t="shared" si="1173"/>
        <v>0.192635565866827-0.0534156514175753i</v>
      </c>
      <c r="U2293" t="str">
        <f t="shared" si="1174"/>
        <v>0.0001-443.328532289402i</v>
      </c>
      <c r="V2293" t="str">
        <f t="shared" si="1175"/>
        <v>0.00002-0.00711085894001795i</v>
      </c>
      <c r="W2293" t="str">
        <f t="shared" si="1176"/>
        <v>0.0000199993584529564-0.0071107448866687i</v>
      </c>
      <c r="X2293" t="str">
        <f t="shared" si="1177"/>
        <v>0.000199623251425056-0.00710519264023733i</v>
      </c>
      <c r="Y2293" t="str">
        <f t="shared" si="1178"/>
        <v>0.009+2.25566352527747i</v>
      </c>
      <c r="Z2293" t="str">
        <f t="shared" si="1179"/>
        <v>-0.0379136634767185-0.00122045774723094i</v>
      </c>
      <c r="AA2293" t="str">
        <f t="shared" si="1180"/>
        <v>0.0218341204292427-5.33666347905861i</v>
      </c>
      <c r="AB2293" t="str">
        <f t="shared" si="1181"/>
        <v>1.31147643882214-0.36365750002217i</v>
      </c>
      <c r="AC2293" t="str">
        <f t="shared" si="1182"/>
        <v>0.892084454456408-1.18667794939346i</v>
      </c>
      <c r="AD2293" t="str">
        <f t="shared" si="1183"/>
        <v>0.726623460658152+0.558927504859003i</v>
      </c>
      <c r="AE2293" t="str">
        <f t="shared" si="1184"/>
        <v>-0.0268668099582361-0.0220778025589862i</v>
      </c>
      <c r="AF2293" t="str">
        <f t="shared" si="1185"/>
        <v>-14.9643710370804-0.976733440409498i</v>
      </c>
      <c r="AG2293" t="str">
        <f t="shared" si="1186"/>
        <v>1.0108551969361-0.0139932591261506i</v>
      </c>
      <c r="AH2293" t="str">
        <f t="shared" si="1187"/>
        <v>0.371440061618132+0.357934350071247i</v>
      </c>
      <c r="AI2293">
        <f t="shared" si="1188"/>
        <v>-5.7498006694808002</v>
      </c>
      <c r="AJ2293">
        <f t="shared" si="1189"/>
        <v>43.939184270888532</v>
      </c>
      <c r="AK2293"/>
      <c r="AL2293"/>
      <c r="AM2293"/>
      <c r="AN2293"/>
    </row>
    <row r="2294" spans="1:40" x14ac:dyDescent="0.25">
      <c r="A2294"/>
      <c r="B2294">
        <f t="shared" si="1190"/>
        <v>360000</v>
      </c>
      <c r="C2294" s="237" t="str">
        <f t="shared" si="1158"/>
        <v>-5.89708969094585E-07+0.00680284034051338i</v>
      </c>
      <c r="D2294" s="208" t="str">
        <f t="shared" si="1159"/>
        <v>-5.95701047810805+0.0521551092772693i</v>
      </c>
      <c r="E2294" t="str">
        <f t="shared" si="1160"/>
        <v>2870</v>
      </c>
      <c r="F2294" t="str">
        <f t="shared" si="1161"/>
        <v>0.777000777000777</v>
      </c>
      <c r="G2294" t="str">
        <f t="shared" si="1156"/>
        <v>0.777000777000777</v>
      </c>
      <c r="H2294" t="str">
        <f t="shared" si="1162"/>
        <v>9.00805308534132+1.02626044985377i</v>
      </c>
      <c r="I2294" t="str">
        <f t="shared" si="1163"/>
        <v>1413.71669411541i</v>
      </c>
      <c r="J2294" t="str">
        <f t="shared" si="1157"/>
        <v>-1708.51812615445+305.754122709859i</v>
      </c>
      <c r="K2294" t="str">
        <f t="shared" si="1164"/>
        <v>0.143484438421756-0.801774189312531i</v>
      </c>
      <c r="L2294" t="str">
        <f t="shared" si="1165"/>
        <v>0.0122513524981015-0.0574072926731291i</v>
      </c>
      <c r="M2294" t="str">
        <f t="shared" si="1166"/>
        <v>0.155735790919858-0.85918148198566i</v>
      </c>
      <c r="N2294" t="str">
        <f t="shared" si="1167"/>
        <v>-1.59656749891883i</v>
      </c>
      <c r="O2294" t="str">
        <f t="shared" si="1168"/>
        <v>-0.0257683195504396-0.999667941722423i</v>
      </c>
      <c r="P2294" t="str">
        <f t="shared" si="1169"/>
        <v>1.02576831955044+0.999667941722423i</v>
      </c>
      <c r="Q2294" t="str">
        <f t="shared" si="1170"/>
        <v>-1.02576831955044+0.596899557196407i</v>
      </c>
      <c r="R2294" t="str">
        <f t="shared" si="1171"/>
        <v>-0.323395538481388-1.16274072098852i</v>
      </c>
      <c r="S2294" t="str">
        <f t="shared" si="1172"/>
        <v>0.165601663543821i</v>
      </c>
      <c r="T2294" t="str">
        <f t="shared" si="1173"/>
        <v>0.192551797665841-0.0535548391551676i</v>
      </c>
      <c r="U2294" t="str">
        <f t="shared" si="1174"/>
        <v>0.0001-442.097064144154i</v>
      </c>
      <c r="V2294" t="str">
        <f t="shared" si="1175"/>
        <v>0.00002-0.00709110655407345i</v>
      </c>
      <c r="W2294" t="str">
        <f t="shared" si="1176"/>
        <v>0.0000199993584529564-0.00709099281754408i</v>
      </c>
      <c r="X2294" t="str">
        <f t="shared" si="1177"/>
        <v>0.000198627351975895-0.00708548110126821i</v>
      </c>
      <c r="Y2294" t="str">
        <f t="shared" si="1178"/>
        <v>0.009+2.26194671058465i</v>
      </c>
      <c r="Z2294" t="str">
        <f t="shared" si="1179"/>
        <v>-0.0377028234674929-0.00121086939240652i</v>
      </c>
      <c r="AA2294" t="str">
        <f t="shared" si="1180"/>
        <v>0.0217098791189414-5.32174669643038i</v>
      </c>
      <c r="AB2294" t="str">
        <f t="shared" si="1181"/>
        <v>1.31090613903652-0.364605099898672i</v>
      </c>
      <c r="AC2294" t="str">
        <f t="shared" si="1182"/>
        <v>0.890893054314079-1.18308834288763i</v>
      </c>
      <c r="AD2294" t="str">
        <f t="shared" si="1183"/>
        <v>0.729117183658271+0.558995199564009i</v>
      </c>
      <c r="AE2294" t="str">
        <f t="shared" si="1184"/>
        <v>-0.0268129062849291-0.0219585630095072i</v>
      </c>
      <c r="AF2294" t="str">
        <f t="shared" si="1185"/>
        <v>-14.9650635634494-0.974105340576501i</v>
      </c>
      <c r="AG2294" t="str">
        <f t="shared" si="1186"/>
        <v>1.01082618884713-0.014002309307745i</v>
      </c>
      <c r="AH2294" t="str">
        <f t="shared" si="1187"/>
        <v>0.370866053064404+0.356068008096487i</v>
      </c>
      <c r="AI2294">
        <f t="shared" si="1188"/>
        <v>-5.7786002456665972</v>
      </c>
      <c r="AJ2294">
        <f t="shared" si="1189"/>
        <v>43.833802846891352</v>
      </c>
      <c r="AK2294"/>
      <c r="AL2294"/>
      <c r="AM2294"/>
      <c r="AN2294"/>
    </row>
    <row r="2295" spans="1:40" x14ac:dyDescent="0.25">
      <c r="A2295"/>
      <c r="B2295">
        <f t="shared" si="1190"/>
        <v>361000</v>
      </c>
      <c r="C2295" s="237" t="str">
        <f t="shared" si="1158"/>
        <v>-5.86446408467055E-07+0.00678399590771917i</v>
      </c>
      <c r="D2295" s="208" t="str">
        <f t="shared" si="1159"/>
        <v>-5.95701045309509+0.0520106352925137i</v>
      </c>
      <c r="E2295" t="str">
        <f t="shared" si="1160"/>
        <v>2870</v>
      </c>
      <c r="F2295" t="str">
        <f t="shared" si="1161"/>
        <v>0.777000777000777</v>
      </c>
      <c r="G2295" t="str">
        <f t="shared" si="1156"/>
        <v>0.777000777000777</v>
      </c>
      <c r="H2295" t="str">
        <f t="shared" si="1162"/>
        <v>9.00874000301795+1.02350174619106i</v>
      </c>
      <c r="I2295" t="str">
        <f t="shared" si="1163"/>
        <v>1417.64368493239i</v>
      </c>
      <c r="J2295" t="str">
        <f t="shared" si="1157"/>
        <v>-1718.02863980381+306.603439717387i</v>
      </c>
      <c r="K2295" t="str">
        <f t="shared" si="1164"/>
        <v>0.142714218278094-0.799688074390098i</v>
      </c>
      <c r="L2295" t="str">
        <f t="shared" si="1165"/>
        <v>0.0121865088950835-0.0572620697119157i</v>
      </c>
      <c r="M2295" t="str">
        <f t="shared" si="1166"/>
        <v>0.154900727173177-0.856950144102014i</v>
      </c>
      <c r="N2295" t="str">
        <f t="shared" si="1167"/>
        <v>-1.60100240863805i</v>
      </c>
      <c r="O2295" t="str">
        <f t="shared" si="1168"/>
        <v>-0.0302014886773664-0.999543830995755i</v>
      </c>
      <c r="P2295" t="str">
        <f t="shared" si="1169"/>
        <v>1.03020148867737+0.999543830995755i</v>
      </c>
      <c r="Q2295" t="str">
        <f t="shared" si="1170"/>
        <v>-1.03020148867737+0.601458577642295i</v>
      </c>
      <c r="R2295" t="str">
        <f t="shared" si="1171"/>
        <v>-0.323337359171315-1.15901391355442i</v>
      </c>
      <c r="S2295" t="str">
        <f t="shared" si="1172"/>
        <v>0.166061668164776i</v>
      </c>
      <c r="T2295" t="str">
        <f t="shared" si="1173"/>
        <v>0.192467783911032-0.0536939412439819i</v>
      </c>
      <c r="U2295" t="str">
        <f t="shared" si="1174"/>
        <v>0.0001-440.872418537106i</v>
      </c>
      <c r="V2295" t="str">
        <f t="shared" si="1175"/>
        <v>0.00002-0.00707146359963003i</v>
      </c>
      <c r="W2295" t="str">
        <f t="shared" si="1176"/>
        <v>0.0000199993584529563-0.00707135017816531i</v>
      </c>
      <c r="X2295" t="str">
        <f t="shared" si="1177"/>
        <v>0.000197639710260953-0.00706587855989518i</v>
      </c>
      <c r="Y2295" t="str">
        <f t="shared" si="1178"/>
        <v>0.009+2.26822989589183i</v>
      </c>
      <c r="Z2295" t="str">
        <f t="shared" si="1179"/>
        <v>-0.0374937386915906-0.00120138583587259i</v>
      </c>
      <c r="AA2295" t="str">
        <f t="shared" si="1180"/>
        <v>0.0215867032915515-5.30691332486345i</v>
      </c>
      <c r="AB2295" t="str">
        <f t="shared" si="1181"/>
        <v>1.31033416750327-0.365552116672288i</v>
      </c>
      <c r="AC2295" t="str">
        <f t="shared" si="1182"/>
        <v>0.889711776327003-1.17951534235595i</v>
      </c>
      <c r="AD2295" t="str">
        <f t="shared" si="1183"/>
        <v>0.731611807594718+0.559052097846617i</v>
      </c>
      <c r="AE2295" t="str">
        <f t="shared" si="1184"/>
        <v>-0.0267592246657709-0.0218399013346481i</v>
      </c>
      <c r="AF2295" t="str">
        <f t="shared" si="1185"/>
        <v>-14.965750456113-0.971491110898546i</v>
      </c>
      <c r="AG2295" t="str">
        <f t="shared" si="1186"/>
        <v>1.01079713549402-0.0140113271380998i</v>
      </c>
      <c r="AH2295" t="str">
        <f t="shared" si="1187"/>
        <v>0.370293537178092+0.35421070516721i</v>
      </c>
      <c r="AI2295">
        <f t="shared" si="1188"/>
        <v>-5.8073417594734096</v>
      </c>
      <c r="AJ2295">
        <f t="shared" si="1189"/>
        <v>43.728334453917519</v>
      </c>
      <c r="AK2295"/>
      <c r="AL2295"/>
      <c r="AM2295"/>
      <c r="AN2295"/>
    </row>
    <row r="2296" spans="1:40" x14ac:dyDescent="0.25">
      <c r="A2296"/>
      <c r="B2296">
        <f t="shared" si="1190"/>
        <v>362000</v>
      </c>
      <c r="C2296" s="237" t="str">
        <f t="shared" si="1158"/>
        <v>-5.83210848272231E-07+0.00676525558781104i</v>
      </c>
      <c r="D2296" s="208" t="str">
        <f t="shared" si="1159"/>
        <v>-5.95701042828913+0.0518669595065513i</v>
      </c>
      <c r="E2296" t="str">
        <f t="shared" si="1160"/>
        <v>2870</v>
      </c>
      <c r="F2296" t="str">
        <f t="shared" si="1161"/>
        <v>0.777000777000777</v>
      </c>
      <c r="G2296" t="str">
        <f t="shared" si="1156"/>
        <v>0.777000777000777</v>
      </c>
      <c r="H2296" t="str">
        <f t="shared" si="1162"/>
        <v>9.00942134741713+1.02075760334155i</v>
      </c>
      <c r="I2296" t="str">
        <f t="shared" si="1163"/>
        <v>1421.57067574938i</v>
      </c>
      <c r="J2296" t="str">
        <f t="shared" si="1157"/>
        <v>-1727.56553490574+307.452756724914i</v>
      </c>
      <c r="K2296" t="str">
        <f t="shared" si="1164"/>
        <v>0.141950120616861-0.797612415857483i</v>
      </c>
      <c r="L2296" t="str">
        <f t="shared" si="1165"/>
        <v>0.0121221710452226-0.0571175417504923i</v>
      </c>
      <c r="M2296" t="str">
        <f t="shared" si="1166"/>
        <v>0.154072291662084-0.854729957607975i</v>
      </c>
      <c r="N2296" t="str">
        <f t="shared" si="1167"/>
        <v>-1.60543731835727i</v>
      </c>
      <c r="O2296" t="str">
        <f t="shared" si="1168"/>
        <v>-0.0346340637895754-0.999400060849218i</v>
      </c>
      <c r="P2296" t="str">
        <f t="shared" si="1169"/>
        <v>1.03463406378958+0.999400060849218i</v>
      </c>
      <c r="Q2296" t="str">
        <f t="shared" si="1170"/>
        <v>-1.03463406378958+0.606037257508052i</v>
      </c>
      <c r="R2296" t="str">
        <f t="shared" si="1171"/>
        <v>-0.323278985042934-1.15530622100001i</v>
      </c>
      <c r="S2296" t="str">
        <f t="shared" si="1172"/>
        <v>0.166521672785731i</v>
      </c>
      <c r="T2296" t="str">
        <f t="shared" si="1173"/>
        <v>0.192383524500683-0.0538329573658227i</v>
      </c>
      <c r="U2296" t="str">
        <f t="shared" si="1174"/>
        <v>0.0001-439.654538927888i</v>
      </c>
      <c r="V2296" t="str">
        <f t="shared" si="1175"/>
        <v>0.00002-0.00705192916979679i</v>
      </c>
      <c r="W2296" t="str">
        <f t="shared" si="1176"/>
        <v>0.0000199993584529564-0.00705181606165605i</v>
      </c>
      <c r="X2296" t="str">
        <f t="shared" si="1177"/>
        <v>0.000196660235256368-0.00704638411510533i</v>
      </c>
      <c r="Y2296" t="str">
        <f t="shared" si="1178"/>
        <v>0.009+2.27451308119901i</v>
      </c>
      <c r="Z2296" t="str">
        <f t="shared" si="1179"/>
        <v>-0.0372863897049378-0.00119200563521753i</v>
      </c>
      <c r="AA2296" t="str">
        <f t="shared" si="1180"/>
        <v>0.0214645807140982-5.29216266460564i</v>
      </c>
      <c r="AB2296" t="str">
        <f t="shared" si="1181"/>
        <v>1.30976052352987-0.366498548176721i</v>
      </c>
      <c r="AC2296" t="str">
        <f t="shared" si="1182"/>
        <v>0.888540516842305-1.1759588279617i</v>
      </c>
      <c r="AD2296" t="str">
        <f t="shared" si="1183"/>
        <v>0.734107287218424+0.559098192465394i</v>
      </c>
      <c r="AE2296" t="str">
        <f t="shared" si="1184"/>
        <v>-0.0267057622004022-0.0217218131108096i</v>
      </c>
      <c r="AF2296" t="str">
        <f t="shared" si="1185"/>
        <v>-14.9664317757063-0.968890643834999i</v>
      </c>
      <c r="AG2296" t="str">
        <f t="shared" si="1186"/>
        <v>1.01076803710418-0.0140203120156098i</v>
      </c>
      <c r="AH2296" t="str">
        <f t="shared" si="1187"/>
        <v>0.36972249062336+0.352362370695984i</v>
      </c>
      <c r="AI2296">
        <f t="shared" si="1188"/>
        <v>-5.8360256531550618</v>
      </c>
      <c r="AJ2296">
        <f t="shared" si="1189"/>
        <v>43.622779558535377</v>
      </c>
      <c r="AK2296"/>
      <c r="AL2296"/>
      <c r="AM2296"/>
      <c r="AN2296"/>
    </row>
    <row r="2297" spans="1:40" x14ac:dyDescent="0.25">
      <c r="A2297"/>
      <c r="B2297">
        <f t="shared" si="1190"/>
        <v>363000</v>
      </c>
      <c r="C2297" s="237" t="str">
        <f t="shared" si="1158"/>
        <v>-5.80001991394877E-07+0.0067466185203519i</v>
      </c>
      <c r="D2297" s="208" t="str">
        <f t="shared" si="1159"/>
        <v>-5.95701040368789+0.0517240753226979i</v>
      </c>
      <c r="E2297" t="str">
        <f t="shared" si="1160"/>
        <v>2870</v>
      </c>
      <c r="F2297" t="str">
        <f t="shared" si="1161"/>
        <v>0.777000777000777</v>
      </c>
      <c r="G2297" t="str">
        <f t="shared" si="1156"/>
        <v>0.777000777000777</v>
      </c>
      <c r="H2297" t="str">
        <f t="shared" si="1162"/>
        <v>9.01009717836657+1.01802790825434i</v>
      </c>
      <c r="I2297" t="str">
        <f t="shared" si="1163"/>
        <v>1425.49766656637i</v>
      </c>
      <c r="J2297" t="str">
        <f t="shared" si="1157"/>
        <v>-1737.12881146023+308.302073732441i</v>
      </c>
      <c r="K2297" t="str">
        <f t="shared" si="1164"/>
        <v>0.141192081392215-0.795547138451333i</v>
      </c>
      <c r="L2297" t="str">
        <f t="shared" si="1165"/>
        <v>0.012058333784405-0.0569737041380301i</v>
      </c>
      <c r="M2297" t="str">
        <f t="shared" si="1166"/>
        <v>0.15325041517662-0.852520842589363i</v>
      </c>
      <c r="N2297" t="str">
        <f t="shared" si="1167"/>
        <v>-1.60987222807649i</v>
      </c>
      <c r="O2297" t="str">
        <f t="shared" si="1168"/>
        <v>-0.039065957705442-0.999236634110538i</v>
      </c>
      <c r="P2297" t="str">
        <f t="shared" si="1169"/>
        <v>1.03906595770544+0.999236634110538i</v>
      </c>
      <c r="Q2297" t="str">
        <f t="shared" si="1170"/>
        <v>-1.03906595770544+0.610635593965952i</v>
      </c>
      <c r="R2297" t="str">
        <f t="shared" si="1171"/>
        <v>-0.323220415796305-1.15161748474052i</v>
      </c>
      <c r="S2297" t="str">
        <f t="shared" si="1172"/>
        <v>0.166981677406686i</v>
      </c>
      <c r="T2297" t="str">
        <f t="shared" si="1173"/>
        <v>0.192299019332841-0.0539718872017535i</v>
      </c>
      <c r="U2297" t="str">
        <f t="shared" si="1174"/>
        <v>0.0001-438.443369399161i</v>
      </c>
      <c r="V2297" t="str">
        <f t="shared" si="1175"/>
        <v>0.00002-0.00703250236767613i</v>
      </c>
      <c r="W2297" t="str">
        <f t="shared" si="1176"/>
        <v>0.0000199993584529564-0.00703238957113309i</v>
      </c>
      <c r="X2297" t="str">
        <f t="shared" si="1177"/>
        <v>0.000195688837188748-0.00702699687578304i</v>
      </c>
      <c r="Y2297" t="str">
        <f t="shared" si="1178"/>
        <v>0.009+2.28079626650619i</v>
      </c>
      <c r="Z2297" t="str">
        <f t="shared" si="1179"/>
        <v>-0.0370807573321676-0.00118272737188326i</v>
      </c>
      <c r="AA2297" t="str">
        <f t="shared" si="1180"/>
        <v>0.0213434993297526-5.27749402373266i</v>
      </c>
      <c r="AB2297" t="str">
        <f t="shared" si="1181"/>
        <v>1.30918520642223-0.367444392240629i</v>
      </c>
      <c r="AC2297" t="str">
        <f t="shared" si="1182"/>
        <v>0.887379173549578-1.17241868094981i</v>
      </c>
      <c r="AD2297" t="str">
        <f t="shared" si="1183"/>
        <v>0.736603577227801+0.559133476359393i</v>
      </c>
      <c r="AE2297" t="str">
        <f t="shared" si="1184"/>
        <v>-0.0266525160301642-0.0216042939661884i</v>
      </c>
      <c r="AF2297" t="str">
        <f t="shared" si="1185"/>
        <v>-14.9671075820545-0.966303832931642i</v>
      </c>
      <c r="AG2297" t="str">
        <f t="shared" si="1186"/>
        <v>1.01073889390604-0.0140292633443609i</v>
      </c>
      <c r="AH2297" t="str">
        <f t="shared" si="1187"/>
        <v>0.369152890401129+0.350522934927442i</v>
      </c>
      <c r="AI2297">
        <f t="shared" si="1188"/>
        <v>-5.8646523652898361</v>
      </c>
      <c r="AJ2297">
        <f t="shared" si="1189"/>
        <v>43.517138622325618</v>
      </c>
      <c r="AK2297"/>
      <c r="AL2297"/>
      <c r="AM2297"/>
      <c r="AN2297"/>
    </row>
    <row r="2298" spans="1:40" x14ac:dyDescent="0.25">
      <c r="A2298"/>
      <c r="B2298">
        <f t="shared" si="1190"/>
        <v>364000</v>
      </c>
      <c r="C2298" s="237" t="str">
        <f t="shared" si="1158"/>
        <v>-5.76819544795393E-07+0.00672808385436002i</v>
      </c>
      <c r="D2298" s="208" t="str">
        <f t="shared" si="1159"/>
        <v>-5.95701037928914+0.0515819762167602i</v>
      </c>
      <c r="E2298" t="str">
        <f t="shared" si="1160"/>
        <v>2870</v>
      </c>
      <c r="F2298" t="str">
        <f t="shared" si="1161"/>
        <v>0.777000777000777</v>
      </c>
      <c r="G2298" t="str">
        <f t="shared" si="1156"/>
        <v>0.777000777000777</v>
      </c>
      <c r="H2298" t="str">
        <f t="shared" si="1162"/>
        <v>9.01076755489747+1.01531254902411i</v>
      </c>
      <c r="I2298" t="str">
        <f t="shared" si="1163"/>
        <v>1429.42465738336i</v>
      </c>
      <c r="J2298" t="str">
        <f t="shared" si="1157"/>
        <v>-1746.71846946728+309.151390739968i</v>
      </c>
      <c r="K2298" t="str">
        <f t="shared" si="1164"/>
        <v>0.140440037384567-0.793492167591871i</v>
      </c>
      <c r="L2298" t="str">
        <f t="shared" si="1165"/>
        <v>0.0119949920131722-0.0568305522611616i</v>
      </c>
      <c r="M2298" t="str">
        <f t="shared" si="1166"/>
        <v>0.152435029397739-0.850322719853033i</v>
      </c>
      <c r="N2298" t="str">
        <f t="shared" si="1167"/>
        <v>-1.6143071377957i</v>
      </c>
      <c r="O2298" t="str">
        <f t="shared" si="1168"/>
        <v>-0.0434970832567291-0.999053553994057i</v>
      </c>
      <c r="P2298" t="str">
        <f t="shared" si="1169"/>
        <v>1.04349708325673+0.999053553994057i</v>
      </c>
      <c r="Q2298" t="str">
        <f t="shared" si="1170"/>
        <v>-1.04349708325673+0.615253583801643i</v>
      </c>
      <c r="R2298" t="str">
        <f t="shared" si="1171"/>
        <v>-0.323161651130359-1.14794754793249i</v>
      </c>
      <c r="S2298" t="str">
        <f t="shared" si="1172"/>
        <v>0.167441682027641i</v>
      </c>
      <c r="T2298" t="str">
        <f t="shared" si="1173"/>
        <v>0.192214268305322-0.054110730432097i</v>
      </c>
      <c r="U2298" t="str">
        <f t="shared" si="1174"/>
        <v>0.0001-437.238854648064i</v>
      </c>
      <c r="V2298" t="str">
        <f t="shared" si="1175"/>
        <v>0.00002-0.00701318230622652i</v>
      </c>
      <c r="W2298" t="str">
        <f t="shared" si="1176"/>
        <v>0.0000199993584529564-0.00701306981956911i</v>
      </c>
      <c r="X2298" t="str">
        <f t="shared" si="1177"/>
        <v>0.00019472542751462-0.00700771596057448i</v>
      </c>
      <c r="Y2298" t="str">
        <f t="shared" si="1178"/>
        <v>0.009+2.28707945181337i</v>
      </c>
      <c r="Z2298" t="str">
        <f t="shared" si="1179"/>
        <v>-0.0368768226621744-0.00117354965070539i</v>
      </c>
      <c r="AA2298" t="str">
        <f t="shared" si="1180"/>
        <v>0.0212234472547806-5.2629067180387i</v>
      </c>
      <c r="AB2298" t="str">
        <f t="shared" si="1181"/>
        <v>1.30860821548466-0.368389646687626i</v>
      </c>
      <c r="AC2298" t="str">
        <f t="shared" si="1182"/>
        <v>0.886227645460407-1.16889478363559i</v>
      </c>
      <c r="AD2298" t="str">
        <f t="shared" si="1183"/>
        <v>0.739100632269417+0.559157942648497i</v>
      </c>
      <c r="AE2298" t="str">
        <f t="shared" si="1184"/>
        <v>-0.026599483337416-0.0214873395800308i</v>
      </c>
      <c r="AF2298" t="str">
        <f t="shared" si="1185"/>
        <v>-14.9677779341866-0.96373057280735i</v>
      </c>
      <c r="AG2298" t="str">
        <f t="shared" si="1186"/>
        <v>1.01070970612906-0.0140381805340636i</v>
      </c>
      <c r="AH2298" t="str">
        <f t="shared" si="1187"/>
        <v>0.36858471384373+0.348692328926283i</v>
      </c>
      <c r="AI2298">
        <f t="shared" si="1188"/>
        <v>-5.89322233082469</v>
      </c>
      <c r="AJ2298">
        <f t="shared" si="1189"/>
        <v>43.411412101942723</v>
      </c>
      <c r="AK2298"/>
      <c r="AL2298"/>
      <c r="AM2298"/>
      <c r="AN2298"/>
    </row>
    <row r="2299" spans="1:40" x14ac:dyDescent="0.25">
      <c r="A2299"/>
      <c r="B2299">
        <f t="shared" si="1190"/>
        <v>365000</v>
      </c>
      <c r="C2299" s="237" t="str">
        <f t="shared" si="1158"/>
        <v>-5.7366321944293E-07+0.00670965074817958i</v>
      </c>
      <c r="D2299" s="208" t="str">
        <f t="shared" si="1159"/>
        <v>-5.95701035509064+0.0514406557360435i</v>
      </c>
      <c r="E2299" t="str">
        <f t="shared" si="1160"/>
        <v>2870</v>
      </c>
      <c r="F2299" t="str">
        <f t="shared" si="1161"/>
        <v>0.777000777000777</v>
      </c>
      <c r="G2299" t="str">
        <f t="shared" si="1156"/>
        <v>0.777000777000777</v>
      </c>
      <c r="H2299" t="str">
        <f t="shared" si="1162"/>
        <v>9.01143253525697+1.01261141487694i</v>
      </c>
      <c r="I2299" t="str">
        <f t="shared" si="1163"/>
        <v>1433.35164820034i</v>
      </c>
      <c r="J2299" t="str">
        <f t="shared" si="1157"/>
        <v>-1756.3345089269+310.000707747496i</v>
      </c>
      <c r="K2299" t="str">
        <f t="shared" si="1164"/>
        <v>0.139693926187963-0.79144742937571i</v>
      </c>
      <c r="L2299" t="str">
        <f t="shared" si="1165"/>
        <v>0.0119321406957696-0.0566880815436681i</v>
      </c>
      <c r="M2299" t="str">
        <f t="shared" si="1166"/>
        <v>0.151626066883733-0.848135510919378i</v>
      </c>
      <c r="N2299" t="str">
        <f t="shared" si="1167"/>
        <v>-1.61874204751492i</v>
      </c>
      <c r="O2299" t="str">
        <f t="shared" si="1168"/>
        <v>-0.047927353290343-0.998850824100668i</v>
      </c>
      <c r="P2299" t="str">
        <f t="shared" si="1169"/>
        <v>1.04792735329034+0.998850824100668i</v>
      </c>
      <c r="Q2299" t="str">
        <f t="shared" si="1170"/>
        <v>-1.04792735329034+0.619891223414252i</v>
      </c>
      <c r="R2299" t="str">
        <f t="shared" si="1171"/>
        <v>-0.323102690742846-1.14429625544993i</v>
      </c>
      <c r="S2299" t="str">
        <f t="shared" si="1172"/>
        <v>0.167901686648596i</v>
      </c>
      <c r="T2299" t="str">
        <f t="shared" si="1173"/>
        <v>0.192129271315716-0.0542494867364235i</v>
      </c>
      <c r="U2299" t="str">
        <f t="shared" si="1174"/>
        <v>0.0001-436.040939977795i</v>
      </c>
      <c r="V2299" t="str">
        <f t="shared" si="1175"/>
        <v>0.00002-0.00699396810812726i</v>
      </c>
      <c r="W2299" t="str">
        <f t="shared" si="1176"/>
        <v>0.0000199993584529564-0.00699385592965749i</v>
      </c>
      <c r="X2299" t="str">
        <f t="shared" si="1177"/>
        <v>0.000193769918900263-0.00698854049775432i</v>
      </c>
      <c r="Y2299" t="str">
        <f t="shared" si="1178"/>
        <v>0.009+2.29336263712055i</v>
      </c>
      <c r="Z2299" t="str">
        <f t="shared" si="1179"/>
        <v>-0.03667456704375-0.00116447109946326i</v>
      </c>
      <c r="AA2299" t="str">
        <f t="shared" si="1180"/>
        <v>0.0211044127755524-5.24840007092871i</v>
      </c>
      <c r="AB2299" t="str">
        <f t="shared" si="1181"/>
        <v>1.30802955001997-0.369334309336205i</v>
      </c>
      <c r="AC2299" t="str">
        <f t="shared" si="1182"/>
        <v>0.885085832888309-1.1653870193937i</v>
      </c>
      <c r="AD2299" t="str">
        <f t="shared" si="1183"/>
        <v>0.741598406938614+0.559171584633823i</v>
      </c>
      <c r="AE2299" t="str">
        <f t="shared" si="1184"/>
        <v>-0.0265466613448612-0.0213709456819011i</v>
      </c>
      <c r="AF2299" t="str">
        <f t="shared" si="1185"/>
        <v>-14.9684428903476-0.961170759140897i</v>
      </c>
      <c r="AG2299" t="str">
        <f t="shared" si="1186"/>
        <v>1.01068047400372-0.0140470629999868i</v>
      </c>
      <c r="AH2299" t="str">
        <f t="shared" si="1187"/>
        <v>0.368017938609572+0.346870484565469i</v>
      </c>
      <c r="AI2299">
        <f t="shared" si="1188"/>
        <v>-5.9217359811200385</v>
      </c>
      <c r="AJ2299">
        <f t="shared" si="1189"/>
        <v>43.305600449181441</v>
      </c>
      <c r="AK2299"/>
      <c r="AL2299"/>
      <c r="AM2299"/>
      <c r="AN2299"/>
    </row>
    <row r="2300" spans="1:40" x14ac:dyDescent="0.25">
      <c r="A2300"/>
      <c r="B2300">
        <f t="shared" si="1190"/>
        <v>366000</v>
      </c>
      <c r="C2300" s="237" t="str">
        <f t="shared" si="1158"/>
        <v>-5.70532730249733E-07+0.00669131836935313i</v>
      </c>
      <c r="D2300" s="208" t="str">
        <f t="shared" si="1159"/>
        <v>-5.95701033109022+0.051300107498374i</v>
      </c>
      <c r="E2300" t="str">
        <f t="shared" si="1160"/>
        <v>2870</v>
      </c>
      <c r="F2300" t="str">
        <f t="shared" si="1161"/>
        <v>0.777000777000777</v>
      </c>
      <c r="G2300" t="str">
        <f t="shared" si="1156"/>
        <v>0.777000777000777</v>
      </c>
      <c r="H2300" t="str">
        <f t="shared" si="1162"/>
        <v>9.01209217692076+1.00992439615636i</v>
      </c>
      <c r="I2300" t="str">
        <f t="shared" si="1163"/>
        <v>1437.27863901733i</v>
      </c>
      <c r="J2300" t="str">
        <f t="shared" si="1157"/>
        <v>-1765.97692983908+310.850024755023i</v>
      </c>
      <c r="K2300" t="str">
        <f t="shared" si="1164"/>
        <v>0.138953686197701-0.789412850568781i</v>
      </c>
      <c r="L2300" t="str">
        <f t="shared" si="1165"/>
        <v>0.0118697748592108-0.0565462874461682i</v>
      </c>
      <c r="M2300" t="str">
        <f t="shared" si="1166"/>
        <v>0.150823461056912-0.845959138014949i</v>
      </c>
      <c r="N2300" t="str">
        <f t="shared" si="1167"/>
        <v>-1.62317695723414i</v>
      </c>
      <c r="O2300" t="str">
        <f t="shared" si="1168"/>
        <v>-0.0523566806699857-0.998628448417739i</v>
      </c>
      <c r="P2300" t="str">
        <f t="shared" si="1169"/>
        <v>1.05235668066999+0.998628448417739i</v>
      </c>
      <c r="Q2300" t="str">
        <f t="shared" si="1170"/>
        <v>-1.05235668066999+0.624548508816401i</v>
      </c>
      <c r="R2300" t="str">
        <f t="shared" si="1171"/>
        <v>-0.323043534330392-1.14066345386085i</v>
      </c>
      <c r="S2300" t="str">
        <f t="shared" si="1172"/>
        <v>0.168361691269552i</v>
      </c>
      <c r="T2300" t="str">
        <f t="shared" si="1173"/>
        <v>0.192044028261381-0.0543881557935584i</v>
      </c>
      <c r="U2300" t="str">
        <f t="shared" si="1174"/>
        <v>0.0001-434.849571289331i</v>
      </c>
      <c r="V2300" t="str">
        <f t="shared" si="1175"/>
        <v>0.00002-0.00697485890564604i</v>
      </c>
      <c r="W2300" t="str">
        <f t="shared" si="1176"/>
        <v>0.0000199993584529564-0.00697474703367983i</v>
      </c>
      <c r="X2300" t="str">
        <f t="shared" si="1177"/>
        <v>0.000192822225201944-0.00696946962509488i</v>
      </c>
      <c r="Y2300" t="str">
        <f t="shared" si="1178"/>
        <v>0.009+2.29964582242773i</v>
      </c>
      <c r="Z2300" t="str">
        <f t="shared" si="1179"/>
        <v>-0.0364739720813082-0.00115549036844008i</v>
      </c>
      <c r="AA2300" t="str">
        <f t="shared" si="1180"/>
        <v>0.020986384345614-5.23397341331264i</v>
      </c>
      <c r="AB2300" t="str">
        <f t="shared" si="1181"/>
        <v>1.30744920932935-0.370278377999786i</v>
      </c>
      <c r="AC2300" t="str">
        <f t="shared" si="1182"/>
        <v>0.883953637428903-1.16189527264705i</v>
      </c>
      <c r="AD2300" t="str">
        <f t="shared" si="1183"/>
        <v>0.744096855780221+0.55917439579804i</v>
      </c>
      <c r="AE2300" t="str">
        <f t="shared" si="1184"/>
        <v>-0.026494047314894-0.0212551080509607i</v>
      </c>
      <c r="AF2300" t="str">
        <f t="shared" si="1185"/>
        <v>-14.969102508011-0.958624288657986i</v>
      </c>
      <c r="AG2300" t="str">
        <f t="shared" si="1186"/>
        <v>1.0106511977615-0.0140559101628943i</v>
      </c>
      <c r="AH2300" t="str">
        <f t="shared" si="1187"/>
        <v>0.367452542678026+0.34505733451463i</v>
      </c>
      <c r="AI2300">
        <f t="shared" si="1188"/>
        <v>-5.9501937439923838</v>
      </c>
      <c r="AJ2300">
        <f t="shared" si="1189"/>
        <v>43.199704111033576</v>
      </c>
      <c r="AK2300"/>
      <c r="AL2300"/>
      <c r="AM2300"/>
      <c r="AN2300"/>
    </row>
    <row r="2301" spans="1:40" x14ac:dyDescent="0.25">
      <c r="A2301"/>
      <c r="B2301">
        <f t="shared" si="1190"/>
        <v>367000</v>
      </c>
      <c r="C2301" s="237" t="str">
        <f t="shared" si="1158"/>
        <v>-5.67427796006776E-07+0.00667308589449627i</v>
      </c>
      <c r="D2301" s="208" t="str">
        <f t="shared" si="1159"/>
        <v>-5.95701030728573+0.0511603251911381i</v>
      </c>
      <c r="E2301" t="str">
        <f t="shared" si="1160"/>
        <v>2870</v>
      </c>
      <c r="F2301" t="str">
        <f t="shared" si="1161"/>
        <v>0.777000777000777</v>
      </c>
      <c r="G2301" t="str">
        <f t="shared" si="1156"/>
        <v>0.777000777000777</v>
      </c>
      <c r="H2301" t="str">
        <f t="shared" si="1162"/>
        <v>9.01274653660511+1.0072513843096i</v>
      </c>
      <c r="I2301" t="str">
        <f t="shared" si="1163"/>
        <v>1441.20562983432i</v>
      </c>
      <c r="J2301" t="str">
        <f t="shared" si="1157"/>
        <v>-1775.64573220383+311.699341762551i</v>
      </c>
      <c r="K2301" t="str">
        <f t="shared" si="1164"/>
        <v>0.138219256598148-0.787388358599268i</v>
      </c>
      <c r="L2301" t="str">
        <f t="shared" si="1165"/>
        <v>0.0118078895923575-0.0564051654658086i</v>
      </c>
      <c r="M2301" t="str">
        <f t="shared" si="1166"/>
        <v>0.150027146190506-0.843793524065077i</v>
      </c>
      <c r="N2301" t="str">
        <f t="shared" si="1167"/>
        <v>-1.62761186695336i</v>
      </c>
      <c r="O2301" t="str">
        <f t="shared" si="1168"/>
        <v>-0.0567849782779102-0.998386431319045i</v>
      </c>
      <c r="P2301" t="str">
        <f t="shared" si="1169"/>
        <v>1.05678497827791+0.998386431319045i</v>
      </c>
      <c r="Q2301" t="str">
        <f t="shared" si="1170"/>
        <v>-1.05678497827791+0.629225435634315i</v>
      </c>
      <c r="R2301" t="str">
        <f t="shared" si="1171"/>
        <v>-0.32298418158843-1.13704899140421i</v>
      </c>
      <c r="S2301" t="str">
        <f t="shared" si="1172"/>
        <v>0.168821695890507i</v>
      </c>
      <c r="T2301" t="str">
        <f t="shared" si="1173"/>
        <v>0.191958539039449-0.0545267372815662i</v>
      </c>
      <c r="U2301" t="str">
        <f t="shared" si="1174"/>
        <v>0.0001-433.664695073284i</v>
      </c>
      <c r="V2301" t="str">
        <f t="shared" si="1175"/>
        <v>0.00002-0.00695585384050803i</v>
      </c>
      <c r="W2301" t="str">
        <f t="shared" si="1176"/>
        <v>0.0000199993584529563-0.0069557422733751i</v>
      </c>
      <c r="X2301" t="str">
        <f t="shared" si="1177"/>
        <v>0.000191882261446507-0.00695050248973716i</v>
      </c>
      <c r="Y2301" t="str">
        <f t="shared" si="1178"/>
        <v>0.009+2.30592900773491i</v>
      </c>
      <c r="Z2301" t="str">
        <f t="shared" si="1179"/>
        <v>-0.0362750196306882-0.00114660612999247i</v>
      </c>
      <c r="AA2301" t="str">
        <f t="shared" si="1180"/>
        <v>0.0208693505828158-5.21962608350132i</v>
      </c>
      <c r="AB2301" t="str">
        <f t="shared" si="1181"/>
        <v>1.30686719271246-0.37122185048661i</v>
      </c>
      <c r="AC2301" t="str">
        <f t="shared" si="1182"/>
        <v>0.882830961940593-1.15841942885595i</v>
      </c>
      <c r="AD2301" t="str">
        <f t="shared" si="1183"/>
        <v>0.746595933289195+0.559166369805744i</v>
      </c>
      <c r="AE2301" t="str">
        <f t="shared" si="1184"/>
        <v>-0.0264416385489526-0.0211398225152609i</v>
      </c>
      <c r="AF2301" t="str">
        <f t="shared" si="1185"/>
        <v>-14.9697568438908-0.956091059118462i</v>
      </c>
      <c r="AG2301" t="str">
        <f t="shared" si="1186"/>
        <v>1.01062187763489-0.0140647214489806i</v>
      </c>
      <c r="AH2301" t="str">
        <f t="shared" si="1187"/>
        <v>0.366888504344309+0.34325281222867i</v>
      </c>
      <c r="AI2301">
        <f t="shared" si="1188"/>
        <v>-5.9785960437575048</v>
      </c>
      <c r="AJ2301">
        <f t="shared" si="1189"/>
        <v>43.093723529751763</v>
      </c>
      <c r="AK2301"/>
      <c r="AL2301"/>
      <c r="AM2301"/>
      <c r="AN2301"/>
    </row>
    <row r="2302" spans="1:40" x14ac:dyDescent="0.25">
      <c r="A2302"/>
      <c r="B2302">
        <f t="shared" si="1190"/>
        <v>368000</v>
      </c>
      <c r="C2302" s="237" t="str">
        <f t="shared" si="1158"/>
        <v>-5.64348139320623E-07+0.00665495250917457i</v>
      </c>
      <c r="D2302" s="208" t="str">
        <f t="shared" si="1159"/>
        <v>-5.95701028367502+0.0510213025703384i</v>
      </c>
      <c r="E2302" t="str">
        <f t="shared" si="1160"/>
        <v>2870</v>
      </c>
      <c r="F2302" t="str">
        <f t="shared" si="1161"/>
        <v>0.777000777000777</v>
      </c>
      <c r="G2302" t="str">
        <f t="shared" si="1156"/>
        <v>0.777000777000777</v>
      </c>
      <c r="H2302" t="str">
        <f t="shared" si="1162"/>
        <v>9.01339567027884+1.004592271874i</v>
      </c>
      <c r="I2302" t="str">
        <f t="shared" si="1163"/>
        <v>1445.1326206513i</v>
      </c>
      <c r="J2302" t="str">
        <f t="shared" si="1157"/>
        <v>-1785.34091602114+312.548658770078i</v>
      </c>
      <c r="K2302" t="str">
        <f t="shared" si="1164"/>
        <v>0.137490577350781-0.785373881550691i</v>
      </c>
      <c r="L2302" t="str">
        <f t="shared" si="1165"/>
        <v>0.0117464800450156-0.0562647111359571i</v>
      </c>
      <c r="M2302" t="str">
        <f t="shared" si="1166"/>
        <v>0.149237057395797-0.841638592686648i</v>
      </c>
      <c r="N2302" t="str">
        <f t="shared" si="1167"/>
        <v>-1.63204677667258i</v>
      </c>
      <c r="O2302" t="str">
        <f t="shared" si="1168"/>
        <v>-0.0612121590166234-0.998124777564671i</v>
      </c>
      <c r="P2302" t="str">
        <f t="shared" si="1169"/>
        <v>1.06121215901662+0.998124777564671i</v>
      </c>
      <c r="Q2302" t="str">
        <f t="shared" si="1170"/>
        <v>-1.06121215901662+0.633921999107909i</v>
      </c>
      <c r="R2302" t="str">
        <f t="shared" si="1171"/>
        <v>-0.322924632211264-1.13345271796719i</v>
      </c>
      <c r="S2302" t="str">
        <f t="shared" si="1172"/>
        <v>0.169281700511462i</v>
      </c>
      <c r="T2302" t="str">
        <f t="shared" si="1173"/>
        <v>0.191872803546824-0.0546652308777612i</v>
      </c>
      <c r="U2302" t="str">
        <f t="shared" si="1174"/>
        <v>0.0001-432.486258401889i</v>
      </c>
      <c r="V2302" t="str">
        <f t="shared" si="1175"/>
        <v>0.00002-0.00693695206376752i</v>
      </c>
      <c r="W2302" t="str">
        <f t="shared" si="1176"/>
        <v>0.0000199993584529564-0.00693684079981117i</v>
      </c>
      <c r="X2302" t="str">
        <f t="shared" si="1177"/>
        <v>0.000190949943812344-0.00693163824806379i</v>
      </c>
      <c r="Y2302" t="str">
        <f t="shared" si="1178"/>
        <v>0.009+2.31221219304209i</v>
      </c>
      <c r="Z2302" t="str">
        <f t="shared" si="1179"/>
        <v>-0.0360776917950389-0.00113781707812955i</v>
      </c>
      <c r="AA2302" t="str">
        <f t="shared" si="1180"/>
        <v>0.0207533002665011-5.20535742710424i</v>
      </c>
      <c r="AB2302" t="str">
        <f t="shared" si="1181"/>
        <v>1.30628349946744-0.37216472459981i</v>
      </c>
      <c r="AC2302" t="str">
        <f t="shared" si="1182"/>
        <v>0.881717710525407-1.15495937450736i</v>
      </c>
      <c r="AD2302" t="str">
        <f t="shared" si="1183"/>
        <v>0.749095593911337+0.559147500503837i</v>
      </c>
      <c r="AE2302" t="str">
        <f t="shared" si="1184"/>
        <v>-0.0263894323868881-0.0210250849510477i</v>
      </c>
      <c r="AF2302" t="str">
        <f t="shared" si="1185"/>
        <v>-14.9704059539539-0.953570969303661i</v>
      </c>
      <c r="AG2302" t="str">
        <f t="shared" si="1186"/>
        <v>1.01059251385739-0.0140734962898105i</v>
      </c>
      <c r="AH2302" t="str">
        <f t="shared" si="1187"/>
        <v>0.366325802214534+0.341456851936578i</v>
      </c>
      <c r="AI2302">
        <f t="shared" si="1188"/>
        <v>-6.0069433012720044</v>
      </c>
      <c r="AJ2302">
        <f t="shared" si="1189"/>
        <v>42.987659142907603</v>
      </c>
      <c r="AK2302"/>
      <c r="AL2302"/>
      <c r="AM2302"/>
      <c r="AN2302"/>
    </row>
    <row r="2303" spans="1:40" x14ac:dyDescent="0.25">
      <c r="A2303"/>
      <c r="B2303">
        <f t="shared" si="1190"/>
        <v>369000</v>
      </c>
      <c r="C2303" s="237" t="str">
        <f t="shared" si="1158"/>
        <v>-5.61293486551443E-07+0.00663691740778204i</v>
      </c>
      <c r="D2303" s="208" t="str">
        <f t="shared" si="1159"/>
        <v>-5.95701026025603+0.0508830334596623i</v>
      </c>
      <c r="E2303" t="str">
        <f t="shared" si="1160"/>
        <v>2870</v>
      </c>
      <c r="F2303" t="str">
        <f t="shared" si="1161"/>
        <v>0.777000777000777</v>
      </c>
      <c r="G2303" t="str">
        <f t="shared" si="1156"/>
        <v>0.777000777000777</v>
      </c>
      <c r="H2303" t="str">
        <f t="shared" si="1162"/>
        <v>9.01403963317511+1.00194695246369i</v>
      </c>
      <c r="I2303" t="str">
        <f t="shared" si="1163"/>
        <v>1449.05961146829i</v>
      </c>
      <c r="J2303" t="str">
        <f t="shared" si="1157"/>
        <v>-1795.06248129102+313.397975777605i</v>
      </c>
      <c r="K2303" t="str">
        <f t="shared" si="1164"/>
        <v>0.136767589182436-0.783369348155049i</v>
      </c>
      <c r="L2303" t="str">
        <f t="shared" si="1165"/>
        <v>0.011685541427045-0.0561249200258961i</v>
      </c>
      <c r="M2303" t="str">
        <f t="shared" si="1166"/>
        <v>0.148453130609481-0.839494268180945i</v>
      </c>
      <c r="N2303" t="str">
        <f t="shared" si="1167"/>
        <v>-1.6364816863918i</v>
      </c>
      <c r="O2303" t="str">
        <f t="shared" si="1168"/>
        <v>-0.065638135810599-0.997843492300927i</v>
      </c>
      <c r="P2303" t="str">
        <f t="shared" si="1169"/>
        <v>1.0656381358106+0.997843492300927i</v>
      </c>
      <c r="Q2303" t="str">
        <f t="shared" si="1170"/>
        <v>-1.0656381358106+0.638638194090873i</v>
      </c>
      <c r="R2303" t="str">
        <f t="shared" si="1171"/>
        <v>-0.322864885892032-1.12987448506288i</v>
      </c>
      <c r="S2303" t="str">
        <f t="shared" si="1172"/>
        <v>0.169741705132417i</v>
      </c>
      <c r="T2303" t="str">
        <f t="shared" si="1173"/>
        <v>0.191786821680185-0.0548036362586968i</v>
      </c>
      <c r="U2303" t="str">
        <f t="shared" si="1174"/>
        <v>0.0001-431.314208921125i</v>
      </c>
      <c r="V2303" t="str">
        <f t="shared" si="1175"/>
        <v>0.00002-0.00691815273568142i</v>
      </c>
      <c r="W2303" t="str">
        <f t="shared" si="1176"/>
        <v>0.0000199993584529563-0.00691804177325842i</v>
      </c>
      <c r="X2303" t="str">
        <f t="shared" si="1177"/>
        <v>0.000190025189610721-0.0069128760655746i</v>
      </c>
      <c r="Y2303" t="str">
        <f t="shared" si="1178"/>
        <v>0.009+2.31849537834927i</v>
      </c>
      <c r="Z2303" t="str">
        <f t="shared" si="1179"/>
        <v>-0.0358819709207827-0.00112912192810118i</v>
      </c>
      <c r="AA2303" t="str">
        <f t="shared" si="1180"/>
        <v>0.0206382223347493-5.19116679692886i</v>
      </c>
      <c r="AB2303" t="str">
        <f t="shared" si="1181"/>
        <v>1.30569812889085-0.373106998137339i</v>
      </c>
      <c r="AC2303" t="str">
        <f t="shared" si="1182"/>
        <v>0.880613788510294-1.15151499710425i</v>
      </c>
      <c r="AD2303" t="str">
        <f t="shared" si="1183"/>
        <v>0.751595792043908+0.559117781921846i</v>
      </c>
      <c r="AE2303" t="str">
        <f t="shared" si="1184"/>
        <v>-0.0263374262063429-0.0209108912820775i</v>
      </c>
      <c r="AF2303" t="str">
        <f t="shared" si="1185"/>
        <v>-14.9710498934311-0.951063919004028i</v>
      </c>
      <c r="AG2303" t="str">
        <f t="shared" si="1186"/>
        <v>1.01056310666345-0.0140822341222561i</v>
      </c>
      <c r="AH2303" t="str">
        <f t="shared" si="1187"/>
        <v>0.365764415200802+0.339669388630416i</v>
      </c>
      <c r="AI2303">
        <f t="shared" si="1188"/>
        <v>-6.0352359339750672</v>
      </c>
      <c r="AJ2303">
        <f t="shared" si="1189"/>
        <v>42.88151138345183</v>
      </c>
      <c r="AK2303"/>
      <c r="AL2303"/>
      <c r="AM2303"/>
      <c r="AN2303"/>
    </row>
    <row r="2304" spans="1:40" x14ac:dyDescent="0.25">
      <c r="A2304"/>
      <c r="B2304">
        <f t="shared" si="1190"/>
        <v>370000</v>
      </c>
      <c r="C2304" s="237" t="str">
        <f t="shared" si="1158"/>
        <v>-5.58263567752238E-07+0.00661897979342194i</v>
      </c>
      <c r="D2304" s="208" t="str">
        <f t="shared" si="1159"/>
        <v>-5.95701023702665+0.0507455117495682i</v>
      </c>
      <c r="E2304" t="str">
        <f t="shared" si="1160"/>
        <v>2870</v>
      </c>
      <c r="F2304" t="str">
        <f t="shared" si="1161"/>
        <v>0.777000777000777</v>
      </c>
      <c r="G2304" t="str">
        <f t="shared" si="1156"/>
        <v>0.777000777000777</v>
      </c>
      <c r="H2304" t="str">
        <f t="shared" si="1162"/>
        <v>9.01467847980283+0.999315320756335i</v>
      </c>
      <c r="I2304" t="str">
        <f t="shared" si="1163"/>
        <v>1452.98660228528i</v>
      </c>
      <c r="J2304" t="str">
        <f t="shared" si="1157"/>
        <v>-1804.81042801346+314.247292785133i</v>
      </c>
      <c r="K2304" t="str">
        <f t="shared" si="1164"/>
        <v>0.136050233573755-0.781374687786004i</v>
      </c>
      <c r="L2304" t="str">
        <f t="shared" si="1165"/>
        <v>0.0116250690074856-0.0559857877405198i</v>
      </c>
      <c r="M2304" t="str">
        <f t="shared" si="1166"/>
        <v>0.147675302581241-0.837360475526524i</v>
      </c>
      <c r="N2304" t="str">
        <f t="shared" si="1167"/>
        <v>-1.64091659611102i</v>
      </c>
      <c r="O2304" t="str">
        <f t="shared" si="1168"/>
        <v>-0.0700628216079907-0.997542581060241i</v>
      </c>
      <c r="P2304" t="str">
        <f t="shared" si="1169"/>
        <v>1.07006282160799+0.997542581060241i</v>
      </c>
      <c r="Q2304" t="str">
        <f t="shared" si="1170"/>
        <v>-1.07006282160799+0.643374015050779i</v>
      </c>
      <c r="R2304" t="str">
        <f t="shared" si="1171"/>
        <v>-0.322804942322684-1.1263141458083i</v>
      </c>
      <c r="S2304" t="str">
        <f t="shared" si="1172"/>
        <v>0.170201709753372i</v>
      </c>
      <c r="T2304" t="str">
        <f t="shared" si="1173"/>
        <v>0.191700593335981-0.0549419531001595i</v>
      </c>
      <c r="U2304" t="str">
        <f t="shared" si="1174"/>
        <v>0.0001-430.14849484296i</v>
      </c>
      <c r="V2304" t="str">
        <f t="shared" si="1175"/>
        <v>0.00002-0.00689945502558498i</v>
      </c>
      <c r="W2304" t="str">
        <f t="shared" si="1176"/>
        <v>0.0000199993584529563-0.00689934436306544i</v>
      </c>
      <c r="X2304" t="str">
        <f t="shared" si="1177"/>
        <v>0.000189107917267463-0.00689421511676362i</v>
      </c>
      <c r="Y2304" t="str">
        <f t="shared" si="1178"/>
        <v>0.009+2.32477856365645i</v>
      </c>
      <c r="Z2304" t="str">
        <f t="shared" si="1179"/>
        <v>-0.0356878395936544-0.00112051941599506i</v>
      </c>
      <c r="AA2304" t="str">
        <f t="shared" si="1180"/>
        <v>0.0205241058816735-5.17705355288164i</v>
      </c>
      <c r="AB2304" t="str">
        <f t="shared" si="1181"/>
        <v>1.30511108027772-0.374048668891929i</v>
      </c>
      <c r="AC2304" t="str">
        <f t="shared" si="1182"/>
        <v>0.879519102428734-1.14808618515501i</v>
      </c>
      <c r="AD2304" t="str">
        <f t="shared" si="1183"/>
        <v>0.754096482036354+0.559077208272284i</v>
      </c>
      <c r="AE2304" t="str">
        <f t="shared" si="1184"/>
        <v>-0.026285617422143-0.0207972374789447i</v>
      </c>
      <c r="AF2304" t="str">
        <f t="shared" si="1185"/>
        <v>-14.9716887168295-0.948569809006767i</v>
      </c>
      <c r="AG2304" t="str">
        <f t="shared" si="1186"/>
        <v>1.01053365628854-0.0140909343884381i</v>
      </c>
      <c r="AH2304" t="str">
        <f t="shared" si="1187"/>
        <v>0.365204322516415+0.337890358054482i</v>
      </c>
      <c r="AI2304">
        <f t="shared" si="1188"/>
        <v>-6.0634743559293955</v>
      </c>
      <c r="AJ2304">
        <f t="shared" si="1189"/>
        <v>42.775280679770241</v>
      </c>
      <c r="AK2304"/>
      <c r="AL2304"/>
      <c r="AM2304"/>
      <c r="AN2304"/>
    </row>
    <row r="2305" spans="1:40" x14ac:dyDescent="0.25">
      <c r="A2305"/>
      <c r="B2305">
        <f t="shared" si="1190"/>
        <v>371000</v>
      </c>
      <c r="C2305" s="237" t="str">
        <f t="shared" si="1158"/>
        <v>-5.55258116609211E-07+0.00660113887778952i</v>
      </c>
      <c r="D2305" s="208" t="str">
        <f t="shared" si="1159"/>
        <v>-5.95701021398486+0.0506087313963863i</v>
      </c>
      <c r="E2305" t="str">
        <f t="shared" si="1160"/>
        <v>2870</v>
      </c>
      <c r="F2305" t="str">
        <f t="shared" si="1161"/>
        <v>0.777000777000777</v>
      </c>
      <c r="G2305" t="str">
        <f t="shared" si="1156"/>
        <v>0.777000777000777</v>
      </c>
      <c r="H2305" t="str">
        <f t="shared" si="1162"/>
        <v>9.01531226395808+0.996697272480257i</v>
      </c>
      <c r="I2305" t="str">
        <f t="shared" si="1163"/>
        <v>1456.91359310227i</v>
      </c>
      <c r="J2305" t="str">
        <f t="shared" si="1157"/>
        <v>-1814.58475618846+315.09660979266i</v>
      </c>
      <c r="K2305" t="str">
        <f t="shared" si="1164"/>
        <v>0.135338452747838-0.779389830452184i</v>
      </c>
      <c r="L2305" t="str">
        <f t="shared" si="1165"/>
        <v>0.0115650581136969-0.0558473099200316i</v>
      </c>
      <c r="M2305" t="str">
        <f t="shared" si="1166"/>
        <v>0.146903510861535-0.835237140372216i</v>
      </c>
      <c r="N2305" t="str">
        <f t="shared" si="1167"/>
        <v>-1.64535150583024i</v>
      </c>
      <c r="O2305" t="str">
        <f t="shared" si="1168"/>
        <v>-0.0744861293823437-0.997222049761053i</v>
      </c>
      <c r="P2305" t="str">
        <f t="shared" si="1169"/>
        <v>1.07448612938234+0.997222049761053i</v>
      </c>
      <c r="Q2305" t="str">
        <f t="shared" si="1170"/>
        <v>-1.07448612938234+0.648129456069187i</v>
      </c>
      <c r="R2305" t="str">
        <f t="shared" si="1171"/>
        <v>-0.322744801194022-1.12277155490279i</v>
      </c>
      <c r="S2305" t="str">
        <f t="shared" si="1172"/>
        <v>0.170661714374327i</v>
      </c>
      <c r="T2305" t="str">
        <f t="shared" si="1173"/>
        <v>0.191614118410439-0.0550801810771731i</v>
      </c>
      <c r="U2305" t="str">
        <f t="shared" si="1174"/>
        <v>0.0001-428.989064937723i</v>
      </c>
      <c r="V2305" t="str">
        <f t="shared" si="1175"/>
        <v>0.00002-0.00688085811176939i</v>
      </c>
      <c r="W2305" t="str">
        <f t="shared" si="1176"/>
        <v>0.0000199993584529563-0.00688074774753659i</v>
      </c>
      <c r="X2305" t="str">
        <f t="shared" si="1177"/>
        <v>0.000188198046304973-0.00687565458499848i</v>
      </c>
      <c r="Y2305" t="str">
        <f t="shared" si="1178"/>
        <v>0.009+2.33106174896363i</v>
      </c>
      <c r="Z2305" t="str">
        <f t="shared" si="1179"/>
        <v>-0.0354952806348164-0.00111200829834261i</v>
      </c>
      <c r="AA2305" t="str">
        <f t="shared" si="1180"/>
        <v>0.0204109401547739-5.16301706187072i</v>
      </c>
      <c r="AB2305" t="str">
        <f t="shared" si="1181"/>
        <v>1.30452235292154-0.374989734651119i</v>
      </c>
      <c r="AC2305" t="str">
        <f t="shared" si="1182"/>
        <v>0.878433560002588-1.14467282816311i</v>
      </c>
      <c r="AD2305" t="str">
        <f t="shared" si="1183"/>
        <v>0.756597618190954+0.559025773951016i</v>
      </c>
      <c r="AE2305" t="str">
        <f t="shared" si="1184"/>
        <v>-0.0262340034857007-0.0206841195584214i</v>
      </c>
      <c r="AF2305" t="str">
        <f t="shared" si="1185"/>
        <v>-14.9723224779429-0.946088541083871i</v>
      </c>
      <c r="AG2305" t="str">
        <f t="shared" si="1186"/>
        <v>1.01050416296906-0.0140995965356663i</v>
      </c>
      <c r="AH2305" t="str">
        <f t="shared" si="1187"/>
        <v>0.364645503671175+0.336119696694703i</v>
      </c>
      <c r="AI2305">
        <f t="shared" si="1188"/>
        <v>-6.0916589778610106</v>
      </c>
      <c r="AJ2305">
        <f t="shared" si="1189"/>
        <v>42.668967455743001</v>
      </c>
      <c r="AK2305"/>
      <c r="AL2305"/>
      <c r="AM2305"/>
      <c r="AN2305"/>
    </row>
    <row r="2306" spans="1:40" x14ac:dyDescent="0.25">
      <c r="A2306"/>
      <c r="B2306">
        <f t="shared" si="1190"/>
        <v>372000</v>
      </c>
      <c r="C2306" s="237" t="str">
        <f t="shared" si="1158"/>
        <v>-5.52276870383223E-07+0.00658339388105632i</v>
      </c>
      <c r="D2306" s="208" t="str">
        <f t="shared" si="1159"/>
        <v>-5.95701019112863+0.0504726864214318i</v>
      </c>
      <c r="E2306" t="str">
        <f t="shared" si="1160"/>
        <v>2870</v>
      </c>
      <c r="F2306" t="str">
        <f t="shared" si="1161"/>
        <v>0.777000777000777</v>
      </c>
      <c r="G2306" t="str">
        <f t="shared" si="1156"/>
        <v>0.777000777000777</v>
      </c>
      <c r="H2306" t="str">
        <f t="shared" si="1162"/>
        <v>9.0159410387351+0.99409270440154i</v>
      </c>
      <c r="I2306" t="str">
        <f t="shared" si="1163"/>
        <v>1460.84058391925i</v>
      </c>
      <c r="J2306" t="str">
        <f t="shared" si="1157"/>
        <v>-1824.38546581603+315.945926800188i</v>
      </c>
      <c r="K2306" t="str">
        <f t="shared" si="1164"/>
        <v>0.134632189659089-0.777414706790528i</v>
      </c>
      <c r="L2306" t="str">
        <f t="shared" si="1165"/>
        <v>0.0115055041305121-0.0557094822396448i</v>
      </c>
      <c r="M2306" t="str">
        <f t="shared" si="1166"/>
        <v>0.146137693789601-0.833124189030173i</v>
      </c>
      <c r="N2306" t="str">
        <f t="shared" si="1167"/>
        <v>-1.64978641554946i</v>
      </c>
      <c r="O2306" t="str">
        <f t="shared" si="1168"/>
        <v>-0.0789079721343069-0.9968819047077i</v>
      </c>
      <c r="P2306" t="str">
        <f t="shared" si="1169"/>
        <v>1.07890797213431+0.9968819047077i</v>
      </c>
      <c r="Q2306" t="str">
        <f t="shared" si="1170"/>
        <v>-1.07890797213431+0.65290451084176i</v>
      </c>
      <c r="R2306" t="str">
        <f t="shared" si="1171"/>
        <v>-0.322684462195681-1.11924656860676i</v>
      </c>
      <c r="S2306" t="str">
        <f t="shared" si="1172"/>
        <v>0.171121718995282i</v>
      </c>
      <c r="T2306" t="str">
        <f t="shared" si="1173"/>
        <v>0.19152739679956-0.055218319863993i</v>
      </c>
      <c r="U2306" t="str">
        <f t="shared" si="1174"/>
        <v>0.0001-427.8358685266i</v>
      </c>
      <c r="V2306" t="str">
        <f t="shared" si="1175"/>
        <v>0.00002-0.0068623611813614i</v>
      </c>
      <c r="W2306" t="str">
        <f t="shared" si="1176"/>
        <v>0.0000199993584529564-0.00686225111381167i</v>
      </c>
      <c r="X2306" t="str">
        <f t="shared" si="1177"/>
        <v>0.000187295497324594-0.0068571936624013i</v>
      </c>
      <c r="Y2306" t="str">
        <f t="shared" si="1178"/>
        <v>0.009+2.33734493427081i</v>
      </c>
      <c r="Z2306" t="str">
        <f t="shared" si="1179"/>
        <v>-0.0353042770970461-0.00110358735173337i</v>
      </c>
      <c r="AA2306" t="str">
        <f t="shared" si="1180"/>
        <v>0.0202987145523416-5.14905669771018i</v>
      </c>
      <c r="AB2306" t="str">
        <f t="shared" si="1181"/>
        <v>1.3039319461143-0.375930193197216i</v>
      </c>
      <c r="AC2306" t="str">
        <f t="shared" si="1182"/>
        <v>0.877357070124343-1.14127481661673i</v>
      </c>
      <c r="AD2306" t="str">
        <f t="shared" si="1183"/>
        <v>0.759099154763558+0.558963473537604i</v>
      </c>
      <c r="AE2306" t="str">
        <f t="shared" si="1184"/>
        <v>-0.0261825818844291-0.0205715335828075i</v>
      </c>
      <c r="AF2306" t="str">
        <f t="shared" si="1185"/>
        <v>-14.9729512298637-0.943620017980108i</v>
      </c>
      <c r="AG2306" t="str">
        <f t="shared" si="1186"/>
        <v>1.0104746269424-0.0141082200163822i</v>
      </c>
      <c r="AH2306" t="str">
        <f t="shared" si="1187"/>
        <v>0.364087938466757+0.334357341768157i</v>
      </c>
      <c r="AI2306">
        <f t="shared" si="1188"/>
        <v>-6.119790207199288</v>
      </c>
      <c r="AJ2306">
        <f t="shared" si="1189"/>
        <v>42.562572130799865</v>
      </c>
      <c r="AK2306"/>
      <c r="AL2306"/>
      <c r="AM2306"/>
      <c r="AN2306"/>
    </row>
    <row r="2307" spans="1:40" x14ac:dyDescent="0.25">
      <c r="A2307"/>
      <c r="B2307">
        <f t="shared" si="1190"/>
        <v>373000</v>
      </c>
      <c r="C2307" s="237" t="str">
        <f t="shared" si="1158"/>
        <v>-5.49319569852379E-07+0.00656574403175666i</v>
      </c>
      <c r="D2307" s="208" t="str">
        <f t="shared" si="1159"/>
        <v>-5.957010168456+0.0503373709101344i</v>
      </c>
      <c r="E2307" t="str">
        <f t="shared" si="1160"/>
        <v>2870</v>
      </c>
      <c r="F2307" t="str">
        <f t="shared" si="1161"/>
        <v>0.777000777000777</v>
      </c>
      <c r="G2307" t="str">
        <f t="shared" si="1156"/>
        <v>0.777000777000777</v>
      </c>
      <c r="H2307" t="str">
        <f t="shared" si="1162"/>
        <v>9.01656485653736+0.991501514311485i</v>
      </c>
      <c r="I2307" t="str">
        <f t="shared" si="1163"/>
        <v>1464.76757473624i</v>
      </c>
      <c r="J2307" t="str">
        <f t="shared" si="1157"/>
        <v>-1834.21255689616+316.795243807715i</v>
      </c>
      <c r="K2307" t="str">
        <f t="shared" si="1164"/>
        <v>0.133931387982264-0.775449248059758i</v>
      </c>
      <c r="L2307" t="str">
        <f t="shared" si="1165"/>
        <v>0.0114464024994068-0.0555723004092844i</v>
      </c>
      <c r="M2307" t="str">
        <f t="shared" si="1166"/>
        <v>0.145377790481671-0.831021548469042i</v>
      </c>
      <c r="N2307" t="str">
        <f t="shared" si="1167"/>
        <v>-1.65422132526868i</v>
      </c>
      <c r="O2307" t="str">
        <f t="shared" si="1168"/>
        <v>-0.0833282628933438-0.996522152590286i</v>
      </c>
      <c r="P2307" t="str">
        <f t="shared" si="1169"/>
        <v>1.08332826289334+0.996522152590286i</v>
      </c>
      <c r="Q2307" t="str">
        <f t="shared" si="1170"/>
        <v>-1.08332826289334+0.657699172678394i</v>
      </c>
      <c r="R2307" t="str">
        <f t="shared" si="1171"/>
        <v>-0.322623925016088-1.11573904472077i</v>
      </c>
      <c r="S2307" t="str">
        <f t="shared" si="1172"/>
        <v>0.171581723616237i</v>
      </c>
      <c r="T2307" t="str">
        <f t="shared" si="1173"/>
        <v>0.191440428399123-0.055356369134096i</v>
      </c>
      <c r="U2307" t="str">
        <f t="shared" si="1174"/>
        <v>0.0001-426.688855474249i</v>
      </c>
      <c r="V2307" t="str">
        <f t="shared" si="1175"/>
        <v>0.00002-0.00684396343020493i</v>
      </c>
      <c r="W2307" t="str">
        <f t="shared" si="1176"/>
        <v>0.0000199993584529564-0.00684385365774749i</v>
      </c>
      <c r="X2307" t="str">
        <f t="shared" si="1177"/>
        <v>0.000186400191989305-0.00683883154973215i</v>
      </c>
      <c r="Y2307" t="str">
        <f t="shared" si="1178"/>
        <v>0.009+2.34362811957799i</v>
      </c>
      <c r="Z2307" t="str">
        <f t="shared" si="1179"/>
        <v>-0.0351148122609974-0.00109525537243767i</v>
      </c>
      <c r="AA2307" t="str">
        <f t="shared" si="1180"/>
        <v>0.0201874186209159-5.13517184102591i</v>
      </c>
      <c r="AB2307" t="str">
        <f t="shared" si="1181"/>
        <v>1.30333985914645-0.376870042307229i</v>
      </c>
      <c r="AC2307" t="str">
        <f t="shared" si="1182"/>
        <v>0.876289542839656-1.13789204197866i</v>
      </c>
      <c r="AD2307" t="str">
        <f t="shared" si="1183"/>
        <v>0.761601045964164+0.558890301795638i</v>
      </c>
      <c r="AE2307" t="str">
        <f t="shared" si="1184"/>
        <v>-0.0261313501411659-0.0204594756592924i</v>
      </c>
      <c r="AF2307" t="str">
        <f t="shared" si="1185"/>
        <v>-14.9735750249934-0.941164143401351i</v>
      </c>
      <c r="AG2307" t="str">
        <f t="shared" si="1186"/>
        <v>1.01044504844689-0.0141168042881008i</v>
      </c>
      <c r="AH2307" t="str">
        <f t="shared" si="1187"/>
        <v>0.363531606992171+0.332603231212809i</v>
      </c>
      <c r="AI2307">
        <f t="shared" si="1188"/>
        <v>-6.1478684481159025</v>
      </c>
      <c r="AJ2307">
        <f t="shared" si="1189"/>
        <v>42.456095119977533</v>
      </c>
      <c r="AK2307"/>
      <c r="AL2307"/>
      <c r="AM2307"/>
      <c r="AN2307"/>
    </row>
    <row r="2308" spans="1:40" x14ac:dyDescent="0.25">
      <c r="A2308"/>
      <c r="B2308">
        <f t="shared" si="1190"/>
        <v>374000</v>
      </c>
      <c r="C2308" s="237" t="str">
        <f t="shared" si="1158"/>
        <v>-5.46385959255689E-07+0.00654818856667589i</v>
      </c>
      <c r="D2308" s="208" t="str">
        <f t="shared" si="1159"/>
        <v>-5.95701014596498+0.0502027790111818i</v>
      </c>
      <c r="E2308" t="str">
        <f t="shared" si="1160"/>
        <v>2870</v>
      </c>
      <c r="F2308" t="str">
        <f t="shared" si="1161"/>
        <v>0.777000777000777</v>
      </c>
      <c r="G2308" t="str">
        <f t="shared" si="1156"/>
        <v>0.777000777000777</v>
      </c>
      <c r="H2308" t="str">
        <f t="shared" si="1162"/>
        <v>9.01718376908804+0.988923601014083i</v>
      </c>
      <c r="I2308" t="str">
        <f t="shared" si="1163"/>
        <v>1468.69456555323i</v>
      </c>
      <c r="J2308" t="str">
        <f t="shared" si="1157"/>
        <v>-1844.06602942886+317.644560815243i</v>
      </c>
      <c r="K2308" t="str">
        <f t="shared" si="1164"/>
        <v>0.133235992101689-0.773493386133835i</v>
      </c>
      <c r="L2308" t="str">
        <f t="shared" si="1165"/>
        <v>0.0113877487176805-0.0554357601732907i</v>
      </c>
      <c r="M2308" t="str">
        <f t="shared" si="1166"/>
        <v>0.144623740819369-0.828929146307126i</v>
      </c>
      <c r="N2308" t="str">
        <f t="shared" si="1167"/>
        <v>-1.65865623498789i</v>
      </c>
      <c r="O2308" t="str">
        <f t="shared" si="1168"/>
        <v>-0.0877469147194331-0.996142800484559i</v>
      </c>
      <c r="P2308" t="str">
        <f t="shared" si="1169"/>
        <v>1.08774691471943+0.996142800484559i</v>
      </c>
      <c r="Q2308" t="str">
        <f t="shared" si="1170"/>
        <v>-1.08774691471943+0.662513434503331i</v>
      </c>
      <c r="R2308" t="str">
        <f t="shared" si="1171"/>
        <v>-0.322563189342535-1.1122488425649i</v>
      </c>
      <c r="S2308" t="str">
        <f t="shared" si="1172"/>
        <v>0.172041728237192i</v>
      </c>
      <c r="T2308" t="str">
        <f t="shared" si="1173"/>
        <v>0.191353213104682-0.0554943285601903i</v>
      </c>
      <c r="U2308" t="str">
        <f t="shared" si="1174"/>
        <v>0.0001-425.547976181537i</v>
      </c>
      <c r="V2308" t="str">
        <f t="shared" si="1175"/>
        <v>0.00002-0.00682566406274449i</v>
      </c>
      <c r="W2308" t="str">
        <f t="shared" si="1176"/>
        <v>0.0000199993584529563-0.00682555458380131i</v>
      </c>
      <c r="X2308" t="str">
        <f t="shared" si="1177"/>
        <v>0.000185512053006731-0.00682056745627363i</v>
      </c>
      <c r="Y2308" t="str">
        <f t="shared" si="1178"/>
        <v>0.009+2.34991130488517i</v>
      </c>
      <c r="Z2308" t="str">
        <f t="shared" si="1179"/>
        <v>-0.0349268696315298-0.00108701117603742i</v>
      </c>
      <c r="AA2308" t="str">
        <f t="shared" si="1180"/>
        <v>0.0200770420527891-5.12136187916298i</v>
      </c>
      <c r="AB2308" t="str">
        <f t="shared" si="1181"/>
        <v>1.3027460913069-0.377809279752931i</v>
      </c>
      <c r="AC2308" t="str">
        <f t="shared" si="1182"/>
        <v>0.875230889330108-1.13452439667611i</v>
      </c>
      <c r="AD2308" t="str">
        <f t="shared" si="1183"/>
        <v>0.76410324595773+0.558806253673085i</v>
      </c>
      <c r="AE2308" t="str">
        <f t="shared" si="1184"/>
        <v>-0.0260803058136122-0.020347941939326i</v>
      </c>
      <c r="AF2308" t="str">
        <f t="shared" si="1185"/>
        <v>-14.974193915053-0.938720822002901i</v>
      </c>
      <c r="AG2308" t="str">
        <f t="shared" si="1186"/>
        <v>1.01041542772181-0.0141253488133565i</v>
      </c>
      <c r="AH2308" t="str">
        <f t="shared" si="1187"/>
        <v>0.362976489619326+0.330857303677384i</v>
      </c>
      <c r="AI2308">
        <f t="shared" si="1188"/>
        <v>-6.1758941015634221</v>
      </c>
      <c r="AJ2308">
        <f t="shared" si="1189"/>
        <v>42.349536833971769</v>
      </c>
      <c r="AK2308"/>
      <c r="AL2308"/>
      <c r="AM2308"/>
      <c r="AN2308"/>
    </row>
    <row r="2309" spans="1:40" x14ac:dyDescent="0.25">
      <c r="A2309"/>
      <c r="B2309">
        <f t="shared" si="1190"/>
        <v>375000</v>
      </c>
      <c r="C2309" s="237" t="str">
        <f t="shared" si="1158"/>
        <v>-5.43475786237746E-07+0.00653072673074028i</v>
      </c>
      <c r="D2309" s="208" t="str">
        <f t="shared" si="1159"/>
        <v>-5.95701012365365+0.0500689049356755i</v>
      </c>
      <c r="E2309" t="str">
        <f t="shared" si="1160"/>
        <v>2870</v>
      </c>
      <c r="F2309" t="str">
        <f t="shared" si="1161"/>
        <v>0.777000777000777</v>
      </c>
      <c r="G2309" t="str">
        <f t="shared" ref="G2309:G2372" si="1191">IF($C$11=$C$7,$C$24,F2309)</f>
        <v>0.777000777000777</v>
      </c>
      <c r="H2309" t="str">
        <f t="shared" si="1162"/>
        <v>9.01779782744072+0.986358864313848i</v>
      </c>
      <c r="I2309" t="str">
        <f t="shared" si="1163"/>
        <v>1472.62155637022i</v>
      </c>
      <c r="J2309" t="str">
        <f t="shared" ref="J2309:J2372" si="1192">IMSUM(COMPLEX(0,2*PI()*B2309*$C$113*$C$112),COMPLEX(0,2*PI()*B2309*$C$113*$C$111),COMPLEX(0,2*PI()*B2309*$C$28*10^-12*$C$111),COMPLEX(-1*2*PI()*B2309*2*PI()*B2309*$C$113*$C$112*$C$28*10^-12*$C$111,0),COMPLEX(1,0))</f>
        <v>-1853.94588341411+318.49387782277i</v>
      </c>
      <c r="K2309" t="str">
        <f t="shared" si="1164"/>
        <v>0.132545947100686-0.771547053495588i</v>
      </c>
      <c r="L2309" t="str">
        <f t="shared" si="1165"/>
        <v>0.011329538337652-0.055299857310126i</v>
      </c>
      <c r="M2309" t="str">
        <f t="shared" si="1166"/>
        <v>0.143875485438338-0.826846910805714i</v>
      </c>
      <c r="N2309" t="str">
        <f t="shared" si="1167"/>
        <v>-1.66309114470711i</v>
      </c>
      <c r="O2309" t="str">
        <f t="shared" si="1168"/>
        <v>-0.0921638407048186-0.995743855851763i</v>
      </c>
      <c r="P2309" t="str">
        <f t="shared" si="1169"/>
        <v>1.09216384070482+0.995743855851763i</v>
      </c>
      <c r="Q2309" t="str">
        <f t="shared" si="1170"/>
        <v>-1.09216384070482+0.667347288855347i</v>
      </c>
      <c r="R2309" t="str">
        <f t="shared" si="1171"/>
        <v>-0.322502254861109-1.10877582295855i</v>
      </c>
      <c r="S2309" t="str">
        <f t="shared" si="1172"/>
        <v>0.172501732858147i</v>
      </c>
      <c r="T2309" t="str">
        <f t="shared" si="1173"/>
        <v>0.191265750811568-0.0556321978142011i</v>
      </c>
      <c r="U2309" t="str">
        <f t="shared" si="1174"/>
        <v>0.0001-424.413181578388i</v>
      </c>
      <c r="V2309" t="str">
        <f t="shared" si="1175"/>
        <v>0.00002-0.0068074622919105i</v>
      </c>
      <c r="W2309" t="str">
        <f t="shared" si="1176"/>
        <v>0.0000199993584529563-0.00680735310491618i</v>
      </c>
      <c r="X2309" t="str">
        <f t="shared" si="1177"/>
        <v>0.000184631004112476-0.00680240059971782i</v>
      </c>
      <c r="Y2309" t="str">
        <f t="shared" si="1178"/>
        <v>0.009+2.35619449019234i</v>
      </c>
      <c r="Z2309" t="str">
        <f t="shared" si="1179"/>
        <v>-0.0347404329341084-0.00107885359706481i</v>
      </c>
      <c r="AA2309" t="str">
        <f t="shared" si="1180"/>
        <v>0.0199675746835632-5.10762620609454i</v>
      </c>
      <c r="AB2309" t="str">
        <f t="shared" si="1181"/>
        <v>1.30215064188307-0.378747903300766i</v>
      </c>
      <c r="AC2309" t="str">
        <f t="shared" si="1182"/>
        <v>0.87418102189639-1.13117177409084i</v>
      </c>
      <c r="AD2309" t="str">
        <f t="shared" si="1183"/>
        <v>0.766605708864772+0.558711324302637i</v>
      </c>
      <c r="AE2309" t="str">
        <f t="shared" si="1184"/>
        <v>-0.0260294464937765-0.0202369286180019i</v>
      </c>
      <c r="AF2309" t="str">
        <f t="shared" si="1185"/>
        <v>-14.9748079510944-0.936289959378172i</v>
      </c>
      <c r="AG2309" t="str">
        <f t="shared" si="1186"/>
        <v>1.01038576500739-0.0141338530596463i</v>
      </c>
      <c r="AH2309" t="str">
        <f t="shared" si="1187"/>
        <v>0.362422566998655+0.329119498511448i</v>
      </c>
      <c r="AI2309">
        <f t="shared" si="1188"/>
        <v>-6.2038675653131437</v>
      </c>
      <c r="AJ2309">
        <f t="shared" si="1189"/>
        <v>42.242897679193653</v>
      </c>
      <c r="AK2309"/>
      <c r="AL2309"/>
      <c r="AM2309"/>
      <c r="AN2309"/>
    </row>
    <row r="2310" spans="1:40" x14ac:dyDescent="0.25">
      <c r="A2310"/>
      <c r="B2310">
        <f t="shared" si="1190"/>
        <v>376000</v>
      </c>
      <c r="C2310" s="237" t="str">
        <f t="shared" ref="C2310:C2373" si="1193">IMPRODUCT(COMPLEX(-1,0),IMDIV(IMPRODUCT(G2310,COMPLEX($C$100+$C$101,0)),COMPLEX($C$100,2*PI()*B2310*$C$103*$C$102*(2*$C$100+$C$101))))</f>
        <v>-5.40588801794464E-07+0.00651335777690875i</v>
      </c>
      <c r="D2310" s="208" t="str">
        <f t="shared" ref="D2310:D2373" si="1194">IMPRODUCT(COMPLEX($C$106,0),IMSUB(C2310,G2310))</f>
        <v>-5.95701010152011+0.0499357429563004i</v>
      </c>
      <c r="E2310" t="str">
        <f t="shared" ref="E2310:E2373" si="1195">IMDIV(COMPLEX($C$20*10^3,0),COMPLEX(1,2*PI()*B2310*$C$20*1000*$C$29*10^-12))</f>
        <v>2870</v>
      </c>
      <c r="F2310" t="str">
        <f t="shared" ref="F2310:F2373" si="1196">IMDIV(COMPLEX($C$22*1000,0),IMSUM(COMPLEX($C$22*1000,0),E2310))</f>
        <v>0.777000777000777</v>
      </c>
      <c r="G2310" t="str">
        <f t="shared" si="1191"/>
        <v>0.777000777000777</v>
      </c>
      <c r="H2310" t="str">
        <f t="shared" ref="H2310:H2373" si="1197">IMPRODUCT(COMPLEX($C$108,0),IMPRODUCT(COMPLEX(-1,0),D2310),IMDIV(COMPLEX(0,2*PI()*B2310*$C$109*$C$110),COMPLEX(1,2*PI()*B2310*$C$109*$C$110)))</f>
        <v>9.01840708198968+0.983807205003659i</v>
      </c>
      <c r="I2310" t="str">
        <f t="shared" ref="I2310:I2373" si="1198">COMPLEX(0,2*PI()*B2310*$C$113*$C$112*$C$114)</f>
        <v>1476.5485471872i</v>
      </c>
      <c r="J2310" t="str">
        <f t="shared" si="1192"/>
        <v>-1863.85211885194+319.343194830298i</v>
      </c>
      <c r="K2310" t="str">
        <f t="shared" ref="K2310:K2373" si="1199">IMDIV(I2310,J2310)</f>
        <v>0.131861198751157-0.769610183230315i</v>
      </c>
      <c r="L2310" t="str">
        <f t="shared" ref="L2310:L2373" si="1200">IMDIV(COMPLEX($C$117,0),COMPLEX(1,2*PI()*B2310*$C$115*$C$116))</f>
        <v>0.0112717669658684-0.0551645876320818i</v>
      </c>
      <c r="M2310" t="str">
        <f t="shared" ref="M2310:M2373" si="1201">IMSUM(K2310,L2310)</f>
        <v>0.143132965717025-0.824774770862397i</v>
      </c>
      <c r="N2310" t="str">
        <f t="shared" ref="N2310:N2373" si="1202">COMPLEX(0,-2*PI()*B2310*$C$43)</f>
        <v>-1.66752605442633i</v>
      </c>
      <c r="O2310" t="str">
        <f t="shared" ref="O2310:O2373" si="1203">IMEXP(N2310)</f>
        <v>-0.0965789539756587-0.995325326538498i</v>
      </c>
      <c r="P2310" t="str">
        <f t="shared" ref="P2310:P2373" si="1204">IMSUB(COMPLEX(1,0),O2310)</f>
        <v>1.09657895397566+0.995325326538498i</v>
      </c>
      <c r="Q2310" t="str">
        <f t="shared" ref="Q2310:Q2373" si="1205">IMSUM(COMPLEX(0,2*PI()*B2310*$C$43),O2310,COMPLEX(-1,0))</f>
        <v>-1.09657895397566+0.672200727887832i</v>
      </c>
      <c r="R2310" t="str">
        <f t="shared" ref="R2310:R2373" si="1206">IMDIV(P2310,Q2310)</f>
        <v>-0.322441121256711-1.10531984820049i</v>
      </c>
      <c r="S2310" t="str">
        <f t="shared" ref="S2310:S2373" si="1207">IMDIV(COMPLEX(0,2*PI()*B2310*$C$123),COMPLEX($C$124,0))</f>
        <v>0.172961737479102i</v>
      </c>
      <c r="T2310" t="str">
        <f t="shared" ref="T2310:T2373" si="1208">IMPRODUCT(R2310,S2310)</f>
        <v>0.191178041414894-0.0557699765672705i</v>
      </c>
      <c r="U2310" t="str">
        <f t="shared" ref="U2310:U2373" si="1209">IMDIV(COMPLEX(1,2*PI()*B2310*$C$16*10^-3*$C$15*10^-6),COMPLEX(0,2*PI()*B2310*$C$15*10^-6))</f>
        <v>0.0001-423.284423116744i</v>
      </c>
      <c r="V2310" t="str">
        <f t="shared" ref="V2310:V2373" si="1210">IMSUM(COMPLEX($C$18*10^-3,0),IMDIV(COMPLEX(1,0),COMPLEX(0,2*PI()*B2310*($C$17*1*10^-6))))</f>
        <v>0.00002-0.00678935733900652i</v>
      </c>
      <c r="W2310" t="str">
        <f t="shared" ref="W2310:W2373" si="1211">IMDIV(IMPRODUCT(U2310,V2310),IMSUM(U2310,V2310))</f>
        <v>0.0000199993584529563-0.00678924844240817i</v>
      </c>
      <c r="X2310" t="str">
        <f t="shared" ref="X2310:X2373" si="1212">IMDIV(IMPRODUCT(COMPLEX($C$19,0),W2310),IMSUM(COMPLEX($C$19,0),W2310))</f>
        <v>0.000183756970053768-0.00678433020605485i</v>
      </c>
      <c r="Y2310" t="str">
        <f t="shared" ref="Y2310:Y2373" si="1213">COMPLEX($C$13*10^-3,2*PI()*B2310*$C$12*0.000001)</f>
        <v>0.009+2.36247767549952i</v>
      </c>
      <c r="Z2310" t="str">
        <f t="shared" ref="Z2310:Z2373" si="1214">IMPRODUCT(COMPLEX($C$6,0),IMDIV(X2310,IMSUM(X2310,Y2310)))</f>
        <v>-0.0345554861112696-0.00107078148864871i</v>
      </c>
      <c r="AA2310" t="str">
        <f t="shared" ref="AA2310:AA2373" si="1215">IMDIV(COMPLEX($C$6,0),IMSUM(X2310,Y2310))</f>
        <v>0.0198590064897514-5.09396422233211i</v>
      </c>
      <c r="AB2310" t="str">
        <f t="shared" ref="AB2310:AB2373" si="1216">IMPRODUCT(COMPLEX($C$119,0),T2310)</f>
        <v>1.30155351016088-0.379685910711846i</v>
      </c>
      <c r="AC2310" t="str">
        <f t="shared" ref="AC2310:AC2373" si="1217">IMSUM(COMPLEX(1,0),IMPRODUCT(AB2310,M2310))</f>
        <v>0.873139853941687-1.12783406854924i</v>
      </c>
      <c r="AD2310" t="str">
        <f t="shared" ref="AD2310:AD2373" si="1218">IMDIV(AB2310,AC2310)</f>
        <v>0.76910838876211+0.558605509002054i</v>
      </c>
      <c r="AE2310" t="str">
        <f t="shared" ref="AE2310:AE2373" si="1219">IMPRODUCT(AD2310,AA2310,X2310)</f>
        <v>-0.0259787698074334-0.0201264319334501i</v>
      </c>
      <c r="AF2310" t="str">
        <f t="shared" ref="AF2310:AF2373" si="1220">IMSUB(D2310,H2310)</f>
        <v>-14.9754171835098-0.933871462047359i</v>
      </c>
      <c r="AG2310" t="str">
        <f t="shared" ref="AG2310:AG2373" si="1221">IMSUM(COMPLEX(1,0),IMPRODUCT(AD2310,AA2310,COMPLEX($C$127,0)))</f>
        <v>1.01035606054477-0.0141423164993767i</v>
      </c>
      <c r="AH2310" t="str">
        <f t="shared" ref="AH2310:AH2373" si="1222">IMDIV(IMPRODUCT(AE2310,AF2310),AG2310)</f>
        <v>0.361869820054833+0.327389755755634i</v>
      </c>
      <c r="AI2310">
        <f t="shared" ref="AI2310:AI2373" si="1223">20*LOG10(IMABS(AH2310))</f>
        <v>-6.2317892339924965</v>
      </c>
      <c r="AJ2310">
        <f t="shared" ref="AJ2310:AJ2373" si="1224">IMARGUMENT(AH2310)*180/PI()</f>
        <v>42.136178057822256</v>
      </c>
      <c r="AK2310"/>
      <c r="AL2310"/>
      <c r="AM2310"/>
      <c r="AN2310"/>
    </row>
    <row r="2311" spans="1:40" x14ac:dyDescent="0.25">
      <c r="A2311"/>
      <c r="B2311">
        <f t="shared" si="1190"/>
        <v>377000</v>
      </c>
      <c r="C2311" s="237" t="str">
        <f t="shared" si="1193"/>
        <v>-5.37724760219825E-07+0.00649608096606651i</v>
      </c>
      <c r="D2311" s="208" t="str">
        <f t="shared" si="1194"/>
        <v>-5.95701007956245+0.0498032874065099i</v>
      </c>
      <c r="E2311" t="str">
        <f t="shared" si="1195"/>
        <v>2870</v>
      </c>
      <c r="F2311" t="str">
        <f t="shared" si="1196"/>
        <v>0.777000777000777</v>
      </c>
      <c r="G2311" t="str">
        <f t="shared" si="1191"/>
        <v>0.777000777000777</v>
      </c>
      <c r="H2311" t="str">
        <f t="shared" si="1197"/>
        <v>9.01901158247995+0.981268524852854i</v>
      </c>
      <c r="I2311" t="str">
        <f t="shared" si="1198"/>
        <v>1480.47553800419i</v>
      </c>
      <c r="J2311" t="str">
        <f t="shared" si="1192"/>
        <v>-1873.78473574233+320.192511837825i</v>
      </c>
      <c r="K2311" t="str">
        <f t="shared" si="1199"/>
        <v>0.131181693503371-0.767682709019578i</v>
      </c>
      <c r="L2311" t="str">
        <f t="shared" si="1200"/>
        <v>0.0112144302623265-0.0550299469849895i</v>
      </c>
      <c r="M2311" t="str">
        <f t="shared" si="1201"/>
        <v>0.142396123765697-0.822712656004568i</v>
      </c>
      <c r="N2311" t="str">
        <f t="shared" si="1202"/>
        <v>-1.67196096414555i</v>
      </c>
      <c r="O2311" t="str">
        <f t="shared" si="1203"/>
        <v>-0.100992167693775-0.994887220776562i</v>
      </c>
      <c r="P2311" t="str">
        <f t="shared" si="1204"/>
        <v>1.10099216769378+0.994887220776562i</v>
      </c>
      <c r="Q2311" t="str">
        <f t="shared" si="1205"/>
        <v>-1.10099216769378+0.677073743368988i</v>
      </c>
      <c r="R2311" t="str">
        <f t="shared" si="1206"/>
        <v>-0.322379788213069-1.10188078204922i</v>
      </c>
      <c r="S2311" t="str">
        <f t="shared" si="1207"/>
        <v>0.173421742100057i</v>
      </c>
      <c r="T2311" t="str">
        <f t="shared" si="1208"/>
        <v>0.191090084809549-0.0559076644897578i</v>
      </c>
      <c r="U2311" t="str">
        <f t="shared" si="1209"/>
        <v>0.0001-422.161652763649i</v>
      </c>
      <c r="V2311" t="str">
        <f t="shared" si="1210"/>
        <v>0.00002-0.00677134843359801i</v>
      </c>
      <c r="W2311" t="str">
        <f t="shared" si="1211"/>
        <v>0.0000199993584529563-0.00677123982585505i</v>
      </c>
      <c r="X2311" t="str">
        <f t="shared" si="1212"/>
        <v>0.000182889876573386-0.00676635550946303i</v>
      </c>
      <c r="Y2311" t="str">
        <f t="shared" si="1213"/>
        <v>0.009+2.3687608608067i</v>
      </c>
      <c r="Z2311" t="str">
        <f t="shared" si="1214"/>
        <v>-0.0343720133191535-0.00106279372216856i</v>
      </c>
      <c r="AA2311" t="str">
        <f t="shared" si="1215"/>
        <v>0.0197513275864296-5.08037533483752i</v>
      </c>
      <c r="AB2311" t="str">
        <f t="shared" si="1216"/>
        <v>1.30095469542473-0.380623299741956i</v>
      </c>
      <c r="AC2311" t="str">
        <f t="shared" si="1217"/>
        <v>0.872107299955337-1.12451117531266i</v>
      </c>
      <c r="AD2311" t="str">
        <f t="shared" si="1218"/>
        <v>0.771611239683506+0.558488803274489i</v>
      </c>
      <c r="AE2311" t="str">
        <f t="shared" si="1219"/>
        <v>-0.0259282734135884-0.0200164481662392i</v>
      </c>
      <c r="AF2311" t="str">
        <f t="shared" si="1220"/>
        <v>-14.9760216620424-0.931465237446344i</v>
      </c>
      <c r="AG2311" t="str">
        <f t="shared" si="1221"/>
        <v>1.01032631457604-0.0141507386098101i</v>
      </c>
      <c r="AH2311" t="str">
        <f t="shared" si="1222"/>
        <v>0.361318229982543+0.325668016132017i</v>
      </c>
      <c r="AI2311">
        <f t="shared" si="1223"/>
        <v>-6.2596594991224643</v>
      </c>
      <c r="AJ2311">
        <f t="shared" si="1224"/>
        <v>42.029378367857795</v>
      </c>
      <c r="AK2311"/>
      <c r="AL2311"/>
      <c r="AM2311"/>
      <c r="AN2311"/>
    </row>
    <row r="2312" spans="1:40" x14ac:dyDescent="0.25">
      <c r="A2312"/>
      <c r="B2312">
        <f t="shared" si="1190"/>
        <v>378000</v>
      </c>
      <c r="C2312" s="237" t="str">
        <f t="shared" si="1193"/>
        <v>-5.34883419053574E-07+0.00647889556691996i</v>
      </c>
      <c r="D2312" s="208" t="str">
        <f t="shared" si="1194"/>
        <v>-5.95701005777884+0.0496715326797197i</v>
      </c>
      <c r="E2312" t="str">
        <f t="shared" si="1195"/>
        <v>2870</v>
      </c>
      <c r="F2312" t="str">
        <f t="shared" si="1196"/>
        <v>0.777000777000777</v>
      </c>
      <c r="G2312" t="str">
        <f t="shared" si="1191"/>
        <v>0.777000777000777</v>
      </c>
      <c r="H2312" t="str">
        <f t="shared" si="1197"/>
        <v>9.0196113780174+0.978742726595514i</v>
      </c>
      <c r="I2312" t="str">
        <f t="shared" si="1198"/>
        <v>1484.40252882118i</v>
      </c>
      <c r="J2312" t="str">
        <f t="shared" si="1192"/>
        <v>-1883.74373408528+321.041828845352i</v>
      </c>
      <c r="K2312" t="str">
        <f t="shared" si="1199"/>
        <v>0.130507378475906-0.76576456513493i</v>
      </c>
      <c r="L2312" t="str">
        <f t="shared" si="1200"/>
        <v>0.0111575239397076-0.0548959312479315i</v>
      </c>
      <c r="M2312" t="str">
        <f t="shared" si="1201"/>
        <v>0.141664902415614-0.820660496382861i</v>
      </c>
      <c r="N2312" t="str">
        <f t="shared" si="1202"/>
        <v>-1.67639587386477i</v>
      </c>
      <c r="O2312" t="str">
        <f t="shared" si="1203"/>
        <v>-0.10540339505835-0.994429547182792i</v>
      </c>
      <c r="P2312" t="str">
        <f t="shared" si="1204"/>
        <v>1.10540339505835+0.994429547182792i</v>
      </c>
      <c r="Q2312" t="str">
        <f t="shared" si="1205"/>
        <v>-1.10540339505835+0.681966326681978i</v>
      </c>
      <c r="R2312" t="str">
        <f t="shared" si="1206"/>
        <v>-0.322318255412702-1.0984584897037i</v>
      </c>
      <c r="S2312" t="str">
        <f t="shared" si="1207"/>
        <v>0.173881746721012i</v>
      </c>
      <c r="T2312" t="str">
        <f t="shared" si="1208"/>
        <v>0.191001880890204-0.0560452612512299i</v>
      </c>
      <c r="U2312" t="str">
        <f t="shared" si="1209"/>
        <v>0.0001-421.044822994433i</v>
      </c>
      <c r="V2312" t="str">
        <f t="shared" si="1210"/>
        <v>0.00002-0.0067534348134033i</v>
      </c>
      <c r="W2312" t="str">
        <f t="shared" si="1211"/>
        <v>0.0000199993584529564-0.00675332649298744i</v>
      </c>
      <c r="X2312" t="str">
        <f t="shared" si="1212"/>
        <v>0.000182029650393925-0.00674847575220134i</v>
      </c>
      <c r="Y2312" t="str">
        <f t="shared" si="1213"/>
        <v>0.009+2.37504404611388i</v>
      </c>
      <c r="Z2312" t="str">
        <f t="shared" si="1214"/>
        <v>-0.0341899989241031-0.00105488918691581i</v>
      </c>
      <c r="AA2312" t="str">
        <f t="shared" si="1215"/>
        <v>0.0196445282249323-5.06685895693619i</v>
      </c>
      <c r="AB2312" t="str">
        <f t="shared" si="1216"/>
        <v>1.30035419695752-0.381560068141482i</v>
      </c>
      <c r="AC2312" t="str">
        <f t="shared" si="1217"/>
        <v>0.871083275496854-1.12120299056765i</v>
      </c>
      <c r="AD2312" t="str">
        <f t="shared" si="1218"/>
        <v>0.774114215620427+0.558361202808821i</v>
      </c>
      <c r="AE2312" t="str">
        <f t="shared" si="1219"/>
        <v>-0.025877955003959-0.0199069736387903i</v>
      </c>
      <c r="AF2312" t="str">
        <f t="shared" si="1220"/>
        <v>-14.9766214357962-0.929071193915794i</v>
      </c>
      <c r="AG2312" t="str">
        <f t="shared" si="1221"/>
        <v>1.01029652734418-0.0141591188730129i</v>
      </c>
      <c r="AH2312" t="str">
        <f t="shared" si="1222"/>
        <v>0.360767778242404+0.323954221034705i</v>
      </c>
      <c r="AI2312">
        <f t="shared" si="1223"/>
        <v>-6.2874787491526982</v>
      </c>
      <c r="AJ2312">
        <f t="shared" si="1224"/>
        <v>41.922499003172291</v>
      </c>
      <c r="AK2312"/>
      <c r="AL2312"/>
      <c r="AM2312"/>
      <c r="AN2312"/>
    </row>
    <row r="2313" spans="1:40" x14ac:dyDescent="0.25">
      <c r="A2313"/>
      <c r="B2313">
        <f t="shared" si="1190"/>
        <v>379000</v>
      </c>
      <c r="C2313" s="237" t="str">
        <f t="shared" si="1193"/>
        <v>-5.32064539029917E-07+0.00646180085589371i</v>
      </c>
      <c r="D2313" s="208" t="str">
        <f t="shared" si="1194"/>
        <v>-5.95701003616742+0.0495404732285185i</v>
      </c>
      <c r="E2313" t="str">
        <f t="shared" si="1195"/>
        <v>2870</v>
      </c>
      <c r="F2313" t="str">
        <f t="shared" si="1196"/>
        <v>0.777000777000777</v>
      </c>
      <c r="G2313" t="str">
        <f t="shared" si="1191"/>
        <v>0.777000777000777</v>
      </c>
      <c r="H2313" t="str">
        <f t="shared" si="1197"/>
        <v>9.02020651707838+0.976229713918818i</v>
      </c>
      <c r="I2313" t="str">
        <f t="shared" si="1198"/>
        <v>1488.32951963816i</v>
      </c>
      <c r="J2313" t="str">
        <f t="shared" si="1192"/>
        <v>-1893.7291138808+321.89114585288i</v>
      </c>
      <c r="K2313" t="str">
        <f t="shared" si="1199"/>
        <v>0.129838201445768-0.763855686431801i</v>
      </c>
      <c r="L2313" t="str">
        <f t="shared" si="1200"/>
        <v>0.0111010437626241-0.054762536332956i</v>
      </c>
      <c r="M2313" t="str">
        <f t="shared" si="1201"/>
        <v>0.140939245208392-0.818618222764757i</v>
      </c>
      <c r="N2313" t="str">
        <f t="shared" si="1202"/>
        <v>-1.68083078358399i</v>
      </c>
      <c r="O2313" t="str">
        <f t="shared" si="1203"/>
        <v>-0.109812549307635-0.993952314758891i</v>
      </c>
      <c r="P2313" t="str">
        <f t="shared" si="1204"/>
        <v>1.10981254930763+0.993952314758891i</v>
      </c>
      <c r="Q2313" t="str">
        <f t="shared" si="1205"/>
        <v>-1.10981254930763+0.686878468825099i</v>
      </c>
      <c r="R2313" t="str">
        <f t="shared" si="1206"/>
        <v>-0.322256522536958-1.09505283778433i</v>
      </c>
      <c r="S2313" t="str">
        <f t="shared" si="1207"/>
        <v>0.174341751341967i</v>
      </c>
      <c r="T2313" t="str">
        <f t="shared" si="1208"/>
        <v>0.190913429551311-0.0561827665204653i</v>
      </c>
      <c r="U2313" t="str">
        <f t="shared" si="1209"/>
        <v>0.0001-419.933886786004i</v>
      </c>
      <c r="V2313" t="str">
        <f t="shared" si="1210"/>
        <v>0.00002-0.00673561572418588i</v>
      </c>
      <c r="W2313" t="str">
        <f t="shared" si="1211"/>
        <v>0.0000199993584529564-0.00673550768958089i</v>
      </c>
      <c r="X2313" t="str">
        <f t="shared" si="1212"/>
        <v>0.000181176219202303-0.00673069018450271i</v>
      </c>
      <c r="Y2313" t="str">
        <f t="shared" si="1213"/>
        <v>0.009+2.38132723142106i</v>
      </c>
      <c r="Z2313" t="str">
        <f t="shared" si="1214"/>
        <v>-0.0340094274993206-0.00104706678976224i</v>
      </c>
      <c r="AA2313" t="str">
        <f t="shared" si="1215"/>
        <v>0.0195385987905917-5.05341450823161i</v>
      </c>
      <c r="AB2313" t="str">
        <f t="shared" si="1216"/>
        <v>1.29975201404068-0.382496213655446i</v>
      </c>
      <c r="AC2313" t="str">
        <f t="shared" si="1217"/>
        <v>0.870067697180111-1.11790941141656i</v>
      </c>
      <c r="AD2313" t="str">
        <f t="shared" si="1218"/>
        <v>0.77661727052269+0.558222703480011i</v>
      </c>
      <c r="AE2313" t="str">
        <f t="shared" si="1219"/>
        <v>-0.0258278123024565-0.0197980047147983i</v>
      </c>
      <c r="AF2313" t="str">
        <f t="shared" si="1220"/>
        <v>-14.9772165532458-0.926689240690299i</v>
      </c>
      <c r="AG2313" t="str">
        <f t="shared" si="1221"/>
        <v>1.01026669909311-0.0141674567758039i</v>
      </c>
      <c r="AH2313" t="str">
        <f t="shared" si="1222"/>
        <v>0.360218446556841+0.322248312520501i</v>
      </c>
      <c r="AI2313">
        <f t="shared" si="1223"/>
        <v>-6.3152473694988922</v>
      </c>
      <c r="AJ2313">
        <f t="shared" si="1224"/>
        <v>41.815540353562469</v>
      </c>
      <c r="AK2313"/>
      <c r="AL2313"/>
      <c r="AM2313"/>
      <c r="AN2313"/>
    </row>
    <row r="2314" spans="1:40" x14ac:dyDescent="0.25">
      <c r="A2314"/>
      <c r="B2314">
        <f t="shared" si="1190"/>
        <v>380000</v>
      </c>
      <c r="C2314" s="237" t="str">
        <f t="shared" si="1193"/>
        <v>-5.29267884027143E-07+0.00644479611702891i</v>
      </c>
      <c r="D2314" s="208" t="str">
        <f t="shared" si="1194"/>
        <v>-5.9570100147264+0.0494101035638883i</v>
      </c>
      <c r="E2314" t="str">
        <f t="shared" si="1195"/>
        <v>2870</v>
      </c>
      <c r="F2314" t="str">
        <f t="shared" si="1196"/>
        <v>0.777000777000777</v>
      </c>
      <c r="G2314" t="str">
        <f t="shared" si="1191"/>
        <v>0.777000777000777</v>
      </c>
      <c r="H2314" t="str">
        <f t="shared" si="1197"/>
        <v>9.0207970475195+0.973729391451678i</v>
      </c>
      <c r="I2314" t="str">
        <f t="shared" si="1198"/>
        <v>1492.25651045515i</v>
      </c>
      <c r="J2314" t="str">
        <f t="shared" si="1192"/>
        <v>-1903.74087512888+322.740462860406i</v>
      </c>
      <c r="K2314" t="str">
        <f t="shared" si="1199"/>
        <v>0.129174110838687-0.761956008343462i</v>
      </c>
      <c r="L2314" t="str">
        <f t="shared" si="1200"/>
        <v>0.0110449855468788-0.0546297581847924i</v>
      </c>
      <c r="M2314" t="str">
        <f t="shared" si="1201"/>
        <v>0.140219096385566-0.816585766528254i</v>
      </c>
      <c r="N2314" t="str">
        <f t="shared" si="1202"/>
        <v>-1.68526569330321i</v>
      </c>
      <c r="O2314" t="str">
        <f t="shared" si="1203"/>
        <v>-0.114219543720656-0.993455532891254i</v>
      </c>
      <c r="P2314" t="str">
        <f t="shared" si="1204"/>
        <v>1.11421954372066+0.993455532891254i</v>
      </c>
      <c r="Q2314" t="str">
        <f t="shared" si="1205"/>
        <v>-1.11421954372066+0.691810160411956i</v>
      </c>
      <c r="R2314" t="str">
        <f t="shared" si="1206"/>
        <v>-0.32219458926599-1.09166369431424i</v>
      </c>
      <c r="S2314" t="str">
        <f t="shared" si="1207"/>
        <v>0.174801755962922i</v>
      </c>
      <c r="T2314" t="str">
        <f t="shared" si="1208"/>
        <v>0.1908247306871-0.0563201799654475i</v>
      </c>
      <c r="U2314" t="str">
        <f t="shared" si="1209"/>
        <v>0.0001-418.828797610251i</v>
      </c>
      <c r="V2314" t="str">
        <f t="shared" si="1210"/>
        <v>0.00002-0.00671789041964854i</v>
      </c>
      <c r="W2314" t="str">
        <f t="shared" si="1211"/>
        <v>0.0000199993584529563-0.00671778266935015i</v>
      </c>
      <c r="X2314" t="str">
        <f t="shared" si="1212"/>
        <v>0.000180329511634585-0.00671299806446974i</v>
      </c>
      <c r="Y2314" t="str">
        <f t="shared" si="1213"/>
        <v>0.009+2.38761041672824i</v>
      </c>
      <c r="Z2314" t="str">
        <f t="shared" si="1214"/>
        <v>-0.0338302838215922-0.00103932545483549i</v>
      </c>
      <c r="AA2314" t="str">
        <f t="shared" si="1215"/>
        <v>0.0194335298005239-5.04004141452155i</v>
      </c>
      <c r="AB2314" t="str">
        <f t="shared" si="1216"/>
        <v>1.29914814595412-0.383431734023456i</v>
      </c>
      <c r="AC2314" t="str">
        <f t="shared" si="1217"/>
        <v>0.869060482657869-1.11463033586802i</v>
      </c>
      <c r="AD2314" t="str">
        <f t="shared" si="1218"/>
        <v>0.779120358299188+0.5580733013494i</v>
      </c>
      <c r="AE2314" t="str">
        <f t="shared" si="1219"/>
        <v>-0.0257778430646857-0.0196895377986641i</v>
      </c>
      <c r="AF2314" t="str">
        <f t="shared" si="1220"/>
        <v>-14.9778070622459-0.92431928788779i</v>
      </c>
      <c r="AG2314" t="str">
        <f t="shared" si="1221"/>
        <v>1.01023683006762-0.0141757518097035i</v>
      </c>
      <c r="AH2314" t="str">
        <f t="shared" si="1222"/>
        <v>0.359670216906162+0.3205502332998i</v>
      </c>
      <c r="AI2314">
        <f t="shared" si="1223"/>
        <v>-6.3429657425769275</v>
      </c>
      <c r="AJ2314">
        <f t="shared" si="1224"/>
        <v>41.708502804798563</v>
      </c>
      <c r="AK2314"/>
      <c r="AL2314"/>
      <c r="AM2314"/>
      <c r="AN2314"/>
    </row>
    <row r="2315" spans="1:40" x14ac:dyDescent="0.25">
      <c r="A2315"/>
      <c r="B2315">
        <f t="shared" si="1190"/>
        <v>381000</v>
      </c>
      <c r="C2315" s="237" t="str">
        <f t="shared" si="1193"/>
        <v>-5.26493221018192E-07+0.0064278806418834i</v>
      </c>
      <c r="D2315" s="208" t="str">
        <f t="shared" si="1194"/>
        <v>-5.95700999345399+0.0492804182544394i</v>
      </c>
      <c r="E2315" t="str">
        <f t="shared" si="1195"/>
        <v>2870</v>
      </c>
      <c r="F2315" t="str">
        <f t="shared" si="1196"/>
        <v>0.777000777000777</v>
      </c>
      <c r="G2315" t="str">
        <f t="shared" si="1191"/>
        <v>0.777000777000777</v>
      </c>
      <c r="H2315" t="str">
        <f t="shared" si="1197"/>
        <v>9.02138301658692+0.97124166475343i</v>
      </c>
      <c r="I2315" t="str">
        <f t="shared" si="1198"/>
        <v>1496.18350127214i</v>
      </c>
      <c r="J2315" t="str">
        <f t="shared" si="1192"/>
        <v>-1913.77901782952+323.589779867934i</v>
      </c>
      <c r="K2315" t="str">
        <f t="shared" si="1199"/>
        <v>0.128515055719564-0.760065466874978i</v>
      </c>
      <c r="L2315" t="str">
        <f t="shared" si="1200"/>
        <v>0.0109893451587365-0.0544975927805696i</v>
      </c>
      <c r="M2315" t="str">
        <f t="shared" si="1201"/>
        <v>0.139504400878301-0.814563059655548i</v>
      </c>
      <c r="N2315" t="str">
        <f t="shared" si="1202"/>
        <v>-1.68970060302243i</v>
      </c>
      <c r="O2315" t="str">
        <f t="shared" si="1203"/>
        <v>-0.118624291618919-0.99293921135078i</v>
      </c>
      <c r="P2315" t="str">
        <f t="shared" si="1204"/>
        <v>1.11862429161892+0.99293921135078i</v>
      </c>
      <c r="Q2315" t="str">
        <f t="shared" si="1205"/>
        <v>-1.11862429161892+0.69676139167165i</v>
      </c>
      <c r="R2315" t="str">
        <f t="shared" si="1206"/>
        <v>-0.322132455278719-1.08829092870094i</v>
      </c>
      <c r="S2315" t="str">
        <f t="shared" si="1207"/>
        <v>0.175261760583877i</v>
      </c>
      <c r="T2315" t="str">
        <f t="shared" si="1208"/>
        <v>0.190735784191589-0.0564575012533553i</v>
      </c>
      <c r="U2315" t="str">
        <f t="shared" si="1209"/>
        <v>0.0001-417.729509427547i</v>
      </c>
      <c r="V2315" t="str">
        <f t="shared" si="1210"/>
        <v>0.00002-0.00670025816132925i</v>
      </c>
      <c r="W2315" t="str">
        <f t="shared" si="1211"/>
        <v>0.0000199993584529563-0.00670015069384509i</v>
      </c>
      <c r="X2315" t="str">
        <f t="shared" si="1212"/>
        <v>0.000179489457261081-0.00669539865797183i</v>
      </c>
      <c r="Y2315" t="str">
        <f t="shared" si="1213"/>
        <v>0.009+2.39389360203542i</v>
      </c>
      <c r="Z2315" t="str">
        <f t="shared" si="1214"/>
        <v>-0.0336525528680693-0.00103166412320139i</v>
      </c>
      <c r="AA2315" t="str">
        <f t="shared" si="1215"/>
        <v>0.0193293119014546-5.02673910771532i</v>
      </c>
      <c r="AB2315" t="str">
        <f t="shared" si="1216"/>
        <v>1.29854259197631-0.384366626979642i</v>
      </c>
      <c r="AC2315" t="str">
        <f t="shared" si="1217"/>
        <v>0.868061550606591-1.11136566282768i</v>
      </c>
      <c r="AD2315" t="str">
        <f t="shared" si="1218"/>
        <v>0.781623432818558+0.557912992665066i</v>
      </c>
      <c r="AE2315" t="str">
        <f t="shared" si="1219"/>
        <v>-0.0257280450774478-0.0195815693349363i</v>
      </c>
      <c r="AF2315" t="str">
        <f t="shared" si="1220"/>
        <v>-14.9783930100409-0.921961246498991i</v>
      </c>
      <c r="AG2315" t="str">
        <f t="shared" si="1221"/>
        <v>1.01020692051344-0.0141840034708841i</v>
      </c>
      <c r="AH2315" t="str">
        <f t="shared" si="1222"/>
        <v>0.359123071524593+0.318859926727577i</v>
      </c>
      <c r="AI2315">
        <f t="shared" si="1223"/>
        <v>-6.3706342478387423</v>
      </c>
      <c r="AJ2315">
        <f t="shared" si="1224"/>
        <v>41.601386738676382</v>
      </c>
      <c r="AK2315"/>
      <c r="AL2315"/>
      <c r="AM2315"/>
      <c r="AN2315"/>
    </row>
    <row r="2316" spans="1:40" x14ac:dyDescent="0.25">
      <c r="A2316"/>
      <c r="B2316">
        <f t="shared" si="1190"/>
        <v>382000</v>
      </c>
      <c r="C2316" s="237" t="str">
        <f t="shared" si="1193"/>
        <v>-5.23740320022086E-07+0.00641105372943322i</v>
      </c>
      <c r="D2316" s="208" t="str">
        <f t="shared" si="1194"/>
        <v>-5.95700997234841+0.0491514119256547i</v>
      </c>
      <c r="E2316" t="str">
        <f t="shared" si="1195"/>
        <v>2870</v>
      </c>
      <c r="F2316" t="str">
        <f t="shared" si="1196"/>
        <v>0.777000777000777</v>
      </c>
      <c r="G2316" t="str">
        <f t="shared" si="1191"/>
        <v>0.777000777000777</v>
      </c>
      <c r="H2316" t="str">
        <f t="shared" si="1197"/>
        <v>9.02196447092568+0.968766440302768i</v>
      </c>
      <c r="I2316" t="str">
        <f t="shared" si="1198"/>
        <v>1500.11049208913i</v>
      </c>
      <c r="J2316" t="str">
        <f t="shared" si="1192"/>
        <v>-1923.84354198273+324.439096875461i</v>
      </c>
      <c r="K2316" t="str">
        <f t="shared" si="1199"/>
        <v>0.127860985783085-0.7581839985973i</v>
      </c>
      <c r="L2316" t="str">
        <f t="shared" si="1200"/>
        <v>0.0109341185142072-0.0543660361295363i</v>
      </c>
      <c r="M2316" t="str">
        <f t="shared" si="1201"/>
        <v>0.138795104297292-0.812550034726836i</v>
      </c>
      <c r="N2316" t="str">
        <f t="shared" si="1202"/>
        <v>-1.69413551274165i</v>
      </c>
      <c r="O2316" t="str">
        <f t="shared" si="1203"/>
        <v>-0.123026706368116-0.992403360292685i</v>
      </c>
      <c r="P2316" t="str">
        <f t="shared" si="1204"/>
        <v>1.12302670636812+0.992403360292685i</v>
      </c>
      <c r="Q2316" t="str">
        <f t="shared" si="1205"/>
        <v>-1.12302670636812+0.701732152448965i</v>
      </c>
      <c r="R2316" t="str">
        <f t="shared" si="1206"/>
        <v>-0.322070120252902-1.08493441171814i</v>
      </c>
      <c r="S2316" t="str">
        <f t="shared" si="1207"/>
        <v>0.175721765204833i</v>
      </c>
      <c r="T2316" t="str">
        <f t="shared" si="1208"/>
        <v>0.190646589958579-0.0565947300505728i</v>
      </c>
      <c r="U2316" t="str">
        <f t="shared" si="1209"/>
        <v>0.0001-416.635976680355i</v>
      </c>
      <c r="V2316" t="str">
        <f t="shared" si="1210"/>
        <v>0.00002-0.00668271821849854i</v>
      </c>
      <c r="W2316" t="str">
        <f t="shared" si="1211"/>
        <v>0.0000199993584529564-0.00668261103234788i</v>
      </c>
      <c r="X2316" t="str">
        <f t="shared" si="1212"/>
        <v>0.000178655986571696-0.00667789123854361i</v>
      </c>
      <c r="Y2316" t="str">
        <f t="shared" si="1213"/>
        <v>0.009+2.4001767873426i</v>
      </c>
      <c r="Z2316" t="str">
        <f t="shared" si="1214"/>
        <v>-0.0334762198131095-0.00102408175255293i</v>
      </c>
      <c r="AA2316" t="str">
        <f t="shared" si="1215"/>
        <v>0.0192259358675894-5.01350702575254i</v>
      </c>
      <c r="AB2316" t="str">
        <f t="shared" si="1216"/>
        <v>1.29793535138424-0.385300890252723i</v>
      </c>
      <c r="AC2316" t="str">
        <f t="shared" si="1217"/>
        <v>0.867070820711387-1.10811529208892i</v>
      </c>
      <c r="AD2316" t="str">
        <f t="shared" si="1218"/>
        <v>0.784126447909964+0.557741773862145i</v>
      </c>
      <c r="AE2316" t="str">
        <f t="shared" si="1219"/>
        <v>-0.025678416158258-0.0194740958077615i</v>
      </c>
      <c r="AF2316" t="str">
        <f t="shared" si="1220"/>
        <v>-14.9789744432741-0.919615028377113i</v>
      </c>
      <c r="AG2316" t="str">
        <f t="shared" si="1221"/>
        <v>1.01017697067714-0.0141922112601221i</v>
      </c>
      <c r="AH2316" t="str">
        <f t="shared" si="1222"/>
        <v>0.358576992896514+0.317177336794582i</v>
      </c>
      <c r="AI2316">
        <f t="shared" si="1223"/>
        <v>-6.3982532618052677</v>
      </c>
      <c r="AJ2316">
        <f t="shared" si="1224"/>
        <v>41.494192533063355</v>
      </c>
      <c r="AK2316"/>
      <c r="AL2316"/>
      <c r="AM2316"/>
      <c r="AN2316"/>
    </row>
    <row r="2317" spans="1:40" x14ac:dyDescent="0.25">
      <c r="A2317"/>
      <c r="B2317">
        <f t="shared" si="1190"/>
        <v>383000</v>
      </c>
      <c r="C2317" s="237" t="str">
        <f t="shared" si="1193"/>
        <v>-5.21008954056286E-07+0.00639431468597577i</v>
      </c>
      <c r="D2317" s="208" t="str">
        <f t="shared" si="1194"/>
        <v>-5.95700995140794+0.0490230792591476i</v>
      </c>
      <c r="E2317" t="str">
        <f t="shared" si="1195"/>
        <v>2870</v>
      </c>
      <c r="F2317" t="str">
        <f t="shared" si="1196"/>
        <v>0.777000777000777</v>
      </c>
      <c r="G2317" t="str">
        <f t="shared" si="1191"/>
        <v>0.777000777000777</v>
      </c>
      <c r="H2317" t="str">
        <f t="shared" si="1197"/>
        <v>9.02254145658888+0.966303625486767i</v>
      </c>
      <c r="I2317" t="str">
        <f t="shared" si="1198"/>
        <v>1504.03748290611i</v>
      </c>
      <c r="J2317" t="str">
        <f t="shared" si="1192"/>
        <v>-1933.9344475885+325.288413882989i</v>
      </c>
      <c r="K2317" t="str">
        <f t="shared" si="1199"/>
        <v>0.127211851344503-0.756311540641402i</v>
      </c>
      <c r="L2317" t="str">
        <f t="shared" si="1200"/>
        <v>0.0108793015783407-0.0542350842727826i</v>
      </c>
      <c r="M2317" t="str">
        <f t="shared" si="1201"/>
        <v>0.138091152922844-0.810546624914185i</v>
      </c>
      <c r="N2317" t="str">
        <f t="shared" si="1202"/>
        <v>-1.69857042246087i</v>
      </c>
      <c r="O2317" t="str">
        <f t="shared" si="1203"/>
        <v>-0.127426701379829-0.991847990256297i</v>
      </c>
      <c r="P2317" t="str">
        <f t="shared" si="1204"/>
        <v>1.12742670137983+0.991847990256297i</v>
      </c>
      <c r="Q2317" t="str">
        <f t="shared" si="1205"/>
        <v>-1.12742670137983+0.706722432204573i</v>
      </c>
      <c r="R2317" t="str">
        <f t="shared" si="1206"/>
        <v>-0.322007583865067-1.08159401548794i</v>
      </c>
      <c r="S2317" t="str">
        <f t="shared" si="1207"/>
        <v>0.176181769825787i</v>
      </c>
      <c r="T2317" t="str">
        <f t="shared" si="1208"/>
        <v>0.190557147881645-0.056731866022673i</v>
      </c>
      <c r="U2317" t="str">
        <f t="shared" si="1209"/>
        <v>0.0001-415.548154286933i</v>
      </c>
      <c r="V2317" t="str">
        <f t="shared" si="1210"/>
        <v>0.00002-0.00666526986805859i</v>
      </c>
      <c r="W2317" t="str">
        <f t="shared" si="1211"/>
        <v>0.0000199993584529563-0.00666516296177235i</v>
      </c>
      <c r="X2317" t="str">
        <f t="shared" si="1212"/>
        <v>0.000177829030961575-0.00666047508728547i</v>
      </c>
      <c r="Y2317" t="str">
        <f t="shared" si="1213"/>
        <v>0.009+2.40645997264978i</v>
      </c>
      <c r="Z2317" t="str">
        <f t="shared" si="1214"/>
        <v>-0.0333012700251778-0.00101657731690576i</v>
      </c>
      <c r="AA2317" t="str">
        <f t="shared" si="1215"/>
        <v>0.0191233925985234-5.0003446125231i</v>
      </c>
      <c r="AB2317" t="str">
        <f t="shared" si="1216"/>
        <v>1.29732642345335-0.386234521565898i</v>
      </c>
      <c r="AC2317" t="str">
        <f t="shared" si="1217"/>
        <v>0.866088213651359-1.10487912432374i</v>
      </c>
      <c r="AD2317" t="str">
        <f t="shared" si="1218"/>
        <v>0.786629357363718+0.557559641563095i</v>
      </c>
      <c r="AE2317" t="str">
        <f t="shared" si="1219"/>
        <v>-0.0256289541548661-0.019367113740342i</v>
      </c>
      <c r="AF2317" t="str">
        <f t="shared" si="1220"/>
        <v>-14.9795514079968-0.917280546227619i</v>
      </c>
      <c r="AG2317" t="str">
        <f t="shared" si="1221"/>
        <v>1.01014698080621-0.014200374682749i</v>
      </c>
      <c r="AH2317" t="str">
        <f t="shared" si="1222"/>
        <v>0.358031963752616+0.315502408118587i</v>
      </c>
      <c r="AI2317">
        <f t="shared" si="1223"/>
        <v>-6.4258231581019789</v>
      </c>
      <c r="AJ2317">
        <f t="shared" si="1224"/>
        <v>41.386920561947669</v>
      </c>
      <c r="AK2317"/>
      <c r="AL2317"/>
      <c r="AM2317"/>
      <c r="AN2317"/>
    </row>
    <row r="2318" spans="1:40" x14ac:dyDescent="0.25">
      <c r="A2318"/>
      <c r="B2318">
        <f t="shared" si="1190"/>
        <v>384000</v>
      </c>
      <c r="C2318" s="237" t="str">
        <f t="shared" si="1193"/>
        <v>-5.18298899089911E-07+0.00637766282503462i</v>
      </c>
      <c r="D2318" s="208" t="str">
        <f t="shared" si="1194"/>
        <v>-5.95700993063085+0.0488954149919321i</v>
      </c>
      <c r="E2318" t="str">
        <f t="shared" si="1195"/>
        <v>2870</v>
      </c>
      <c r="F2318" t="str">
        <f t="shared" si="1196"/>
        <v>0.777000777000777</v>
      </c>
      <c r="G2318" t="str">
        <f t="shared" si="1191"/>
        <v>0.777000777000777</v>
      </c>
      <c r="H2318" t="str">
        <f t="shared" si="1197"/>
        <v>9.0231140190465+0.963853128590079i</v>
      </c>
      <c r="I2318" t="str">
        <f t="shared" si="1198"/>
        <v>1507.9644737231i</v>
      </c>
      <c r="J2318" t="str">
        <f t="shared" si="1192"/>
        <v>-1944.05173464684+326.137730890516i</v>
      </c>
      <c r="K2318" t="str">
        <f t="shared" si="1199"/>
        <v>0.126567603330559-0.754448030692486i</v>
      </c>
      <c r="L2318" t="str">
        <f t="shared" si="1200"/>
        <v>0.0108248903645329-0.0541047332829645i</v>
      </c>
      <c r="M2318" t="str">
        <f t="shared" si="1201"/>
        <v>0.137392493695092-0.808552763975451i</v>
      </c>
      <c r="N2318" t="str">
        <f t="shared" si="1202"/>
        <v>-1.70300533218008i</v>
      </c>
      <c r="O2318" t="str">
        <f t="shared" si="1203"/>
        <v>-0.131824190113219-0.991273112164853i</v>
      </c>
      <c r="P2318" t="str">
        <f t="shared" si="1204"/>
        <v>1.13182419011322+0.991273112164853i</v>
      </c>
      <c r="Q2318" t="str">
        <f t="shared" si="1205"/>
        <v>-1.13182419011322+0.711732220015227i</v>
      </c>
      <c r="R2318" t="str">
        <f t="shared" si="1206"/>
        <v>-0.321944845790546-1.07826961346332i</v>
      </c>
      <c r="S2318" t="str">
        <f t="shared" si="1207"/>
        <v>0.176641774446743i</v>
      </c>
      <c r="T2318" t="str">
        <f t="shared" si="1208"/>
        <v>0.190467457854165-0.0568689088344251i</v>
      </c>
      <c r="U2318" t="str">
        <f t="shared" si="1209"/>
        <v>0.0001-414.465997635144i</v>
      </c>
      <c r="V2318" t="str">
        <f t="shared" si="1210"/>
        <v>0.00002-0.00664791239444385i</v>
      </c>
      <c r="W2318" t="str">
        <f t="shared" si="1211"/>
        <v>0.0000199993584529563-0.00664780576656442i</v>
      </c>
      <c r="X2318" t="str">
        <f t="shared" si="1212"/>
        <v>0.000177008522716989-0.00664314949276526i</v>
      </c>
      <c r="Y2318" t="str">
        <f t="shared" si="1213"/>
        <v>0.009+2.41274315795696i</v>
      </c>
      <c r="Z2318" t="str">
        <f t="shared" si="1214"/>
        <v>-0.0331276890638008-0.00100914980630009i</v>
      </c>
      <c r="AA2318" t="str">
        <f t="shared" si="1215"/>
        <v>0.0190216731171907-4.98725131778839i</v>
      </c>
      <c r="AB2318" t="str">
        <f t="shared" si="1216"/>
        <v>1.29671580745777-0.387167518636891i</v>
      </c>
      <c r="AC2318" t="str">
        <f t="shared" si="1217"/>
        <v>0.865113651085093-1.1016570610739i</v>
      </c>
      <c r="AD2318" t="str">
        <f t="shared" si="1218"/>
        <v>0.78913211493202+0.55736659257816i</v>
      </c>
      <c r="AE2318" t="str">
        <f t="shared" si="1219"/>
        <v>-0.025579656944789-0.0192606196944082i</v>
      </c>
      <c r="AF2318" t="str">
        <f t="shared" si="1220"/>
        <v>-14.9801239496773-0.914957713598147i</v>
      </c>
      <c r="AG2318" t="str">
        <f t="shared" si="1221"/>
        <v>1.010116951149-0.0142084932486037i</v>
      </c>
      <c r="AH2318" t="str">
        <f t="shared" si="1222"/>
        <v>0.357487967066224+0.313835085935922i</v>
      </c>
      <c r="AI2318">
        <f t="shared" si="1223"/>
        <v>-6.4533443074908989</v>
      </c>
      <c r="AJ2318">
        <f t="shared" si="1224"/>
        <v>41.27957119549184</v>
      </c>
      <c r="AK2318"/>
      <c r="AL2318"/>
      <c r="AM2318"/>
      <c r="AN2318"/>
    </row>
    <row r="2319" spans="1:40" x14ac:dyDescent="0.25">
      <c r="A2319"/>
      <c r="B2319">
        <f t="shared" si="1190"/>
        <v>385000</v>
      </c>
      <c r="C2319" s="237" t="str">
        <f t="shared" si="1193"/>
        <v>-5.15609933997779E-07+0.00636109746726549i</v>
      </c>
      <c r="D2319" s="208" t="str">
        <f t="shared" si="1194"/>
        <v>-5.95700991001545+0.0487684139157021i</v>
      </c>
      <c r="E2319" t="str">
        <f t="shared" si="1195"/>
        <v>2870</v>
      </c>
      <c r="F2319" t="str">
        <f t="shared" si="1196"/>
        <v>0.777000777000777</v>
      </c>
      <c r="G2319" t="str">
        <f t="shared" si="1191"/>
        <v>0.777000777000777</v>
      </c>
      <c r="H2319" t="str">
        <f t="shared" si="1197"/>
        <v>9.02368220319429+0.961414858784332i</v>
      </c>
      <c r="I2319" t="str">
        <f t="shared" si="1198"/>
        <v>1511.89146454009i</v>
      </c>
      <c r="J2319" t="str">
        <f t="shared" si="1192"/>
        <v>-1954.19540315774+326.987047898044i</v>
      </c>
      <c r="K2319" t="str">
        <f t="shared" si="1199"/>
        <v>0.125928193270569-0.752593406984234i</v>
      </c>
      <c r="L2319" t="str">
        <f t="shared" si="1200"/>
        <v>0.0107708809338437-0.0539749792640302i</v>
      </c>
      <c r="M2319" t="str">
        <f t="shared" si="1201"/>
        <v>0.136699074204413-0.806568386248264i</v>
      </c>
      <c r="N2319" t="str">
        <f t="shared" si="1202"/>
        <v>-1.7074402418993i</v>
      </c>
      <c r="O2319" t="str">
        <f t="shared" si="1203"/>
        <v>-0.136219086076777-0.990678737325278i</v>
      </c>
      <c r="P2319" t="str">
        <f t="shared" si="1204"/>
        <v>1.13621908607678+0.990678737325278i</v>
      </c>
      <c r="Q2319" t="str">
        <f t="shared" si="1205"/>
        <v>-1.13621908607678+0.716761504574022i</v>
      </c>
      <c r="R2319" t="str">
        <f t="shared" si="1206"/>
        <v>-0.321881905703458-1.07496108041078i</v>
      </c>
      <c r="S2319" t="str">
        <f t="shared" si="1207"/>
        <v>0.177101779067698i</v>
      </c>
      <c r="T2319" t="str">
        <f t="shared" si="1208"/>
        <v>0.190377519769284-0.0570058581497834i</v>
      </c>
      <c r="U2319" t="str">
        <f t="shared" si="1209"/>
        <v>0.0001-413.389462576352i</v>
      </c>
      <c r="V2319" t="str">
        <f t="shared" si="1210"/>
        <v>0.00002-0.00663064508952322i</v>
      </c>
      <c r="W2319" t="str">
        <f t="shared" si="1211"/>
        <v>0.0000199993584529563-0.00663053873860432i</v>
      </c>
      <c r="X2319" t="str">
        <f t="shared" si="1212"/>
        <v>0.000176194395001485-0.00662591375092162i</v>
      </c>
      <c r="Y2319" t="str">
        <f t="shared" si="1213"/>
        <v>0.009+2.41902634326414i</v>
      </c>
      <c r="Z2319" t="str">
        <f t="shared" si="1214"/>
        <v>-0.0329554626765799-0.00100179822650877i</v>
      </c>
      <c r="AA2319" t="str">
        <f t="shared" si="1215"/>
        <v>0.0189207685678544-4.9742265971039i</v>
      </c>
      <c r="AB2319" t="str">
        <f t="shared" si="1216"/>
        <v>1.29610350267-0.388099879177879i</v>
      </c>
      <c r="AC2319" t="str">
        <f t="shared" si="1217"/>
        <v>0.864147055636438-1.09844900474173i</v>
      </c>
      <c r="AD2319" t="str">
        <f t="shared" si="1218"/>
        <v>0.791634674329689+0.557162623905502i</v>
      </c>
      <c r="AE2319" t="str">
        <f t="shared" si="1219"/>
        <v>-0.0255305224348531-0.0191546102696895i</v>
      </c>
      <c r="AF2319" t="str">
        <f t="shared" si="1220"/>
        <v>-14.9806921132097-0.91264644486863i</v>
      </c>
      <c r="AG2319" t="str">
        <f t="shared" si="1221"/>
        <v>1.01008688195473-0.0142165664719874i</v>
      </c>
      <c r="AH2319" t="str">
        <f t="shared" si="1222"/>
        <v>0.356944986049686+0.312175316092958i</v>
      </c>
      <c r="AI2319">
        <f t="shared" si="1223"/>
        <v>-6.4808170779044572</v>
      </c>
      <c r="AJ2319">
        <f t="shared" si="1224"/>
        <v>41.172144800068665</v>
      </c>
      <c r="AK2319"/>
      <c r="AL2319"/>
      <c r="AM2319"/>
      <c r="AN2319"/>
    </row>
    <row r="2320" spans="1:40" x14ac:dyDescent="0.25">
      <c r="A2320"/>
      <c r="B2320">
        <f t="shared" si="1190"/>
        <v>386000</v>
      </c>
      <c r="C2320" s="237" t="str">
        <f t="shared" si="1193"/>
        <v>-5.12941840515308E-07+0.00634461794036391i</v>
      </c>
      <c r="D2320" s="208" t="str">
        <f t="shared" si="1194"/>
        <v>-5.95700988956007+0.0486420708761233i</v>
      </c>
      <c r="E2320" t="str">
        <f t="shared" si="1195"/>
        <v>2870</v>
      </c>
      <c r="F2320" t="str">
        <f t="shared" si="1196"/>
        <v>0.777000777000777</v>
      </c>
      <c r="G2320" t="str">
        <f t="shared" si="1191"/>
        <v>0.777000777000777</v>
      </c>
      <c r="H2320" t="str">
        <f t="shared" si="1197"/>
        <v>9.0242460533624+0.958988726117572i</v>
      </c>
      <c r="I2320" t="str">
        <f t="shared" si="1198"/>
        <v>1515.81845535708i</v>
      </c>
      <c r="J2320" t="str">
        <f t="shared" si="1192"/>
        <v>-1964.3654531212+327.836364905571i</v>
      </c>
      <c r="K2320" t="str">
        <f t="shared" si="1199"/>
        <v>0.125293573287654-0.750747608293147i</v>
      </c>
      <c r="L2320" t="str">
        <f t="shared" si="1200"/>
        <v>0.0107172693943249-0.0538458183509485i</v>
      </c>
      <c r="M2320" t="str">
        <f t="shared" si="1201"/>
        <v>0.136010842681979-0.804593426644095i</v>
      </c>
      <c r="N2320" t="str">
        <f t="shared" si="1202"/>
        <v>-1.71187515161852i</v>
      </c>
      <c r="O2320" t="str">
        <f t="shared" si="1203"/>
        <v>-0.140611302829954-0.990064877427971i</v>
      </c>
      <c r="P2320" t="str">
        <f t="shared" si="1204"/>
        <v>1.14061130282995+0.990064877427971i</v>
      </c>
      <c r="Q2320" t="str">
        <f t="shared" si="1205"/>
        <v>-1.14061130282995+0.721810274190549i</v>
      </c>
      <c r="R2320" t="str">
        <f t="shared" si="1206"/>
        <v>-0.321818763276693-1.0716682923934i</v>
      </c>
      <c r="S2320" t="str">
        <f t="shared" si="1207"/>
        <v>0.177561783688653i</v>
      </c>
      <c r="T2320" t="str">
        <f t="shared" si="1208"/>
        <v>0.190287333519945-0.057142713631886i</v>
      </c>
      <c r="U2320" t="str">
        <f t="shared" si="1209"/>
        <v>0.0001-412.318505419418i</v>
      </c>
      <c r="V2320" t="str">
        <f t="shared" si="1210"/>
        <v>0.00002-0.00661346725250372i</v>
      </c>
      <c r="W2320" t="str">
        <f t="shared" si="1211"/>
        <v>0.0000199993584529563-0.00661336117711036i</v>
      </c>
      <c r="X2320" t="str">
        <f t="shared" si="1212"/>
        <v>0.000175386581842284-0.00660876716496883i</v>
      </c>
      <c r="Y2320" t="str">
        <f t="shared" si="1213"/>
        <v>0.009+2.42530952857132i</v>
      </c>
      <c r="Z2320" t="str">
        <f t="shared" si="1214"/>
        <v>-0.0327845767962577-0.00099452159875144i</v>
      </c>
      <c r="AA2320" t="str">
        <f t="shared" si="1215"/>
        <v>0.0188206702141341-4.96126991174294i</v>
      </c>
      <c r="AB2320" t="str">
        <f t="shared" si="1216"/>
        <v>1.2954895083612-0.389031600895484i</v>
      </c>
      <c r="AC2320" t="str">
        <f t="shared" si="1217"/>
        <v>0.863188350880534-1.09525485858153i</v>
      </c>
      <c r="AD2320" t="str">
        <f t="shared" si="1218"/>
        <v>0.794136989234859+0.556947732731671i</v>
      </c>
      <c r="AE2320" t="str">
        <f t="shared" si="1219"/>
        <v>-0.0254815485607418-0.0190490821034046i</v>
      </c>
      <c r="AF2320" t="str">
        <f t="shared" si="1220"/>
        <v>-14.9812559429225-0.910346655241449i</v>
      </c>
      <c r="AG2320" t="str">
        <f t="shared" si="1221"/>
        <v>1.01005677347348-0.0142245938716174i</v>
      </c>
      <c r="AH2320" t="str">
        <f t="shared" si="1222"/>
        <v>0.356403004150773+0.31052304503792i</v>
      </c>
      <c r="AI2320">
        <f t="shared" si="1223"/>
        <v>-6.5082418344772774</v>
      </c>
      <c r="AJ2320">
        <f t="shared" si="1224"/>
        <v>41.064641738318024</v>
      </c>
      <c r="AK2320"/>
      <c r="AL2320"/>
      <c r="AM2320"/>
      <c r="AN2320"/>
    </row>
    <row r="2321" spans="1:40" x14ac:dyDescent="0.25">
      <c r="A2321"/>
      <c r="B2321">
        <f t="shared" si="1190"/>
        <v>387000</v>
      </c>
      <c r="C2321" s="237" t="str">
        <f t="shared" si="1193"/>
        <v>-5.10294403194234E-07+0.00632822357897439i</v>
      </c>
      <c r="D2321" s="208" t="str">
        <f t="shared" si="1194"/>
        <v>-5.95700986926305+0.048516380772137i</v>
      </c>
      <c r="E2321" t="str">
        <f t="shared" si="1195"/>
        <v>2870</v>
      </c>
      <c r="F2321" t="str">
        <f t="shared" si="1196"/>
        <v>0.777000777000777</v>
      </c>
      <c r="G2321" t="str">
        <f t="shared" si="1191"/>
        <v>0.777000777000777</v>
      </c>
      <c r="H2321" t="str">
        <f t="shared" si="1197"/>
        <v>9.02480561332383+0.956574641503946i</v>
      </c>
      <c r="I2321" t="str">
        <f t="shared" si="1198"/>
        <v>1519.74544617406i</v>
      </c>
      <c r="J2321" t="str">
        <f t="shared" si="1192"/>
        <v>-1974.56188453723+328.685681913099i</v>
      </c>
      <c r="K2321" t="str">
        <f t="shared" si="1199"/>
        <v>0.124663696090116-0.748910573932934i</v>
      </c>
      <c r="L2321" t="str">
        <f t="shared" si="1200"/>
        <v>0.0106640519003601-0.0537172467094386i</v>
      </c>
      <c r="M2321" t="str">
        <f t="shared" si="1201"/>
        <v>0.135327747990476-0.802627820642373i</v>
      </c>
      <c r="N2321" t="str">
        <f t="shared" si="1202"/>
        <v>-1.71631006133774i</v>
      </c>
      <c r="O2321" t="str">
        <f t="shared" si="1203"/>
        <v>-0.14500075398491-0.989431544546568i</v>
      </c>
      <c r="P2321" t="str">
        <f t="shared" si="1204"/>
        <v>1.14500075398491+0.989431544546568i</v>
      </c>
      <c r="Q2321" t="str">
        <f t="shared" si="1205"/>
        <v>-1.14500075398491+0.726878516791172i</v>
      </c>
      <c r="R2321" t="str">
        <f t="shared" si="1206"/>
        <v>-0.321755418181954-1.06839112675406i</v>
      </c>
      <c r="S2321" t="str">
        <f t="shared" si="1207"/>
        <v>0.178021788309608i</v>
      </c>
      <c r="T2321" t="str">
        <f t="shared" si="1208"/>
        <v>0.190196898998875-0.0572794749430572i</v>
      </c>
      <c r="U2321" t="str">
        <f t="shared" si="1209"/>
        <v>0.0001-411.253082924794i</v>
      </c>
      <c r="V2321" t="str">
        <f t="shared" si="1210"/>
        <v>0.00002-0.00659637818983579i</v>
      </c>
      <c r="W2321" t="str">
        <f t="shared" si="1211"/>
        <v>0.0000199993584529563-0.00659627238854407i</v>
      </c>
      <c r="X2321" t="str">
        <f t="shared" si="1212"/>
        <v>0.000174585018116929-0.00659170904530328i</v>
      </c>
      <c r="Y2321" t="str">
        <f t="shared" si="1213"/>
        <v>0.009+2.4315927138785i</v>
      </c>
      <c r="Z2321" t="str">
        <f t="shared" si="1214"/>
        <v>-0.0326150175378366-0.000987318959414653i</v>
      </c>
      <c r="AA2321" t="str">
        <f t="shared" si="1215"/>
        <v>0.0187213694370705-4.94838072862153i</v>
      </c>
      <c r="AB2321" t="str">
        <f t="shared" si="1216"/>
        <v>1.29487382380106-0.389962681490785i</v>
      </c>
      <c r="AC2321" t="str">
        <f t="shared" si="1217"/>
        <v>0.862237461330009-1.09207452669078i</v>
      </c>
      <c r="AD2321" t="str">
        <f t="shared" si="1218"/>
        <v>0.796639013289705+0.556721916431854i</v>
      </c>
      <c r="AE2321" t="str">
        <f t="shared" si="1219"/>
        <v>-0.0254327332865538-0.0189440318697532i</v>
      </c>
      <c r="AF2321" t="str">
        <f t="shared" si="1220"/>
        <v>-14.9818154825869-0.908058260731809i</v>
      </c>
      <c r="AG2321" t="str">
        <f t="shared" si="1221"/>
        <v>1.01002662595621-0.0142325749705818i</v>
      </c>
      <c r="AH2321" t="str">
        <f t="shared" si="1222"/>
        <v>0.35586200504918+0.308878219812694i</v>
      </c>
      <c r="AI2321">
        <f t="shared" si="1223"/>
        <v>-6.5356189395787361</v>
      </c>
      <c r="AJ2321">
        <f t="shared" si="1224"/>
        <v>40.957062369187526</v>
      </c>
      <c r="AK2321"/>
      <c r="AL2321"/>
      <c r="AM2321"/>
      <c r="AN2321"/>
    </row>
    <row r="2322" spans="1:40" x14ac:dyDescent="0.25">
      <c r="A2322"/>
      <c r="B2322">
        <f t="shared" si="1190"/>
        <v>388000</v>
      </c>
      <c r="C2322" s="237" t="str">
        <f t="shared" si="1193"/>
        <v>-5.07667409359096E-07+0.0063119137246007i</v>
      </c>
      <c r="D2322" s="208" t="str">
        <f t="shared" si="1194"/>
        <v>-5.95700984912276+0.0483913385552721i</v>
      </c>
      <c r="E2322" t="str">
        <f t="shared" si="1195"/>
        <v>2870</v>
      </c>
      <c r="F2322" t="str">
        <f t="shared" si="1196"/>
        <v>0.777000777000777</v>
      </c>
      <c r="G2322" t="str">
        <f t="shared" si="1191"/>
        <v>0.777000777000777</v>
      </c>
      <c r="H2322" t="str">
        <f t="shared" si="1197"/>
        <v>9.0253609263028+0.954172516713482i</v>
      </c>
      <c r="I2322" t="str">
        <f t="shared" si="1198"/>
        <v>1523.67243699105i</v>
      </c>
      <c r="J2322" t="str">
        <f t="shared" si="1192"/>
        <v>-1984.78469740583+329.534998920626i</v>
      </c>
      <c r="K2322" t="str">
        <f t="shared" si="1199"/>
        <v>0.124038514962968-0.747082243748992i</v>
      </c>
      <c r="L2322" t="str">
        <f t="shared" si="1200"/>
        <v>0.0106112246520143-0.0535892605357034i</v>
      </c>
      <c r="M2322" t="str">
        <f t="shared" si="1201"/>
        <v>0.134649739614982-0.800671504284695i</v>
      </c>
      <c r="N2322" t="str">
        <f t="shared" si="1202"/>
        <v>-1.72074497105696i</v>
      </c>
      <c r="O2322" t="str">
        <f t="shared" si="1203"/>
        <v>-0.149387353208199-0.98877875113771i</v>
      </c>
      <c r="P2322" t="str">
        <f t="shared" si="1204"/>
        <v>1.1493873532082+0.98877875113771i</v>
      </c>
      <c r="Q2322" t="str">
        <f t="shared" si="1205"/>
        <v>-1.1493873532082+0.73196621991925i</v>
      </c>
      <c r="R2322" t="str">
        <f t="shared" si="1206"/>
        <v>-0.321691870089693-1.06512946209898i</v>
      </c>
      <c r="S2322" t="str">
        <f t="shared" si="1207"/>
        <v>0.178481792930563i</v>
      </c>
      <c r="T2322" t="str">
        <f t="shared" si="1208"/>
        <v>0.190106216098592-0.0574161417447942i</v>
      </c>
      <c r="U2322" t="str">
        <f t="shared" si="1209"/>
        <v>0.0001-410.193152298699i</v>
      </c>
      <c r="V2322" t="str">
        <f t="shared" si="1210"/>
        <v>0.00002-0.00657937721511972i</v>
      </c>
      <c r="W2322" t="str">
        <f t="shared" si="1211"/>
        <v>0.0000199993584529563-0.00657927168651676i</v>
      </c>
      <c r="X2322" t="str">
        <f t="shared" si="1212"/>
        <v>0.000173789639540161-0.00657473870941091i</v>
      </c>
      <c r="Y2322" t="str">
        <f t="shared" si="1213"/>
        <v>0.009+2.43787589918568i</v>
      </c>
      <c r="Z2322" t="str">
        <f t="shared" si="1214"/>
        <v>-0.032446771195751-0.000980189359777711i</v>
      </c>
      <c r="AA2322" t="str">
        <f t="shared" si="1215"/>
        <v>0.0186228577332276-4.93555852022462i</v>
      </c>
      <c r="AB2322" t="str">
        <f t="shared" si="1216"/>
        <v>1.29425644825781-0.390893118659232i</v>
      </c>
      <c r="AC2322" t="str">
        <f t="shared" si="1217"/>
        <v>0.861294312421503-1.0889079140015i</v>
      </c>
      <c r="AD2322" t="str">
        <f t="shared" si="1218"/>
        <v>0.799140700101138+0.556485172570182i</v>
      </c>
      <c r="AE2322" t="str">
        <f t="shared" si="1219"/>
        <v>-0.0253840746043665-0.0188394562794171i</v>
      </c>
      <c r="AF2322" t="str">
        <f t="shared" si="1220"/>
        <v>-14.9823707754256-0.90578117815821i</v>
      </c>
      <c r="AG2322" t="str">
        <f t="shared" si="1221"/>
        <v>1.0099964396547-0.0142405092962957i</v>
      </c>
      <c r="AH2322" t="str">
        <f t="shared" si="1222"/>
        <v>0.355321972653084+0.307240788044838i</v>
      </c>
      <c r="AI2322">
        <f t="shared" si="1223"/>
        <v>-6.5629487528442452</v>
      </c>
      <c r="AJ2322">
        <f t="shared" si="1224"/>
        <v>40.849407047979589</v>
      </c>
      <c r="AK2322"/>
      <c r="AL2322"/>
      <c r="AM2322"/>
      <c r="AN2322"/>
    </row>
    <row r="2323" spans="1:40" x14ac:dyDescent="0.25">
      <c r="A2323"/>
      <c r="B2323">
        <f t="shared" si="1190"/>
        <v>389000</v>
      </c>
      <c r="C2323" s="237" t="str">
        <f t="shared" si="1193"/>
        <v>-5.05060649064532E-07+0.00629568772551778i</v>
      </c>
      <c r="D2323" s="208" t="str">
        <f t="shared" si="1194"/>
        <v>-5.9570098291376+0.0482669392289697i</v>
      </c>
      <c r="E2323" t="str">
        <f t="shared" si="1195"/>
        <v>2870</v>
      </c>
      <c r="F2323" t="str">
        <f t="shared" si="1196"/>
        <v>0.777000777000777</v>
      </c>
      <c r="G2323" t="str">
        <f t="shared" si="1191"/>
        <v>0.777000777000777</v>
      </c>
      <c r="H2323" t="str">
        <f t="shared" si="1197"/>
        <v>9.02591203498297+0.951782264362025i</v>
      </c>
      <c r="I2323" t="str">
        <f t="shared" si="1198"/>
        <v>1527.59942780804i</v>
      </c>
      <c r="J2323" t="str">
        <f t="shared" si="1192"/>
        <v>-1995.03389172698+330.384315928153i</v>
      </c>
      <c r="K2323" t="str">
        <f t="shared" si="1199"/>
        <v>0.123417983759593-0.745262558112906i</v>
      </c>
      <c r="L2323" t="str">
        <f t="shared" si="1200"/>
        <v>0.0105587838943945-0.0534618560561634i</v>
      </c>
      <c r="M2323" t="str">
        <f t="shared" si="1201"/>
        <v>0.133976767653987-0.798724414169069i</v>
      </c>
      <c r="N2323" t="str">
        <f t="shared" si="1202"/>
        <v>-1.72517988077618i</v>
      </c>
      <c r="O2323" t="str">
        <f t="shared" si="1203"/>
        <v>-0.153771014222468-0.988106510040792i</v>
      </c>
      <c r="P2323" t="str">
        <f t="shared" si="1204"/>
        <v>1.15377101422247+0.988106510040792i</v>
      </c>
      <c r="Q2323" t="str">
        <f t="shared" si="1205"/>
        <v>-1.15377101422247+0.737073370735388i</v>
      </c>
      <c r="R2323" t="str">
        <f t="shared" si="1206"/>
        <v>-0.32162811866915-1.06188317828143i</v>
      </c>
      <c r="S2323" t="str">
        <f t="shared" si="1207"/>
        <v>0.178941797551518i</v>
      </c>
      <c r="T2323" t="str">
        <f t="shared" si="1208"/>
        <v>0.190015284711398-0.0575527136977706i</v>
      </c>
      <c r="U2323" t="str">
        <f t="shared" si="1209"/>
        <v>0.0001-409.138671187391i</v>
      </c>
      <c r="V2323" t="str">
        <f t="shared" si="1210"/>
        <v>0.00002-0.00656246364901401i</v>
      </c>
      <c r="W2323" t="str">
        <f t="shared" si="1211"/>
        <v>0.0000199993584529563-0.00656235839169783i</v>
      </c>
      <c r="X2323" t="str">
        <f t="shared" si="1212"/>
        <v>0.000173000382651049-0.00655785548177668i</v>
      </c>
      <c r="Y2323" t="str">
        <f t="shared" si="1213"/>
        <v>0.009+2.44415908449286i</v>
      </c>
      <c r="Z2323" t="str">
        <f t="shared" si="1214"/>
        <v>-0.0322798242410903-0.000973131865744246i</v>
      </c>
      <c r="AA2323" t="str">
        <f t="shared" si="1215"/>
        <v>0.0185251267128298-4.92280276453333i</v>
      </c>
      <c r="AB2323" t="str">
        <f t="shared" si="1216"/>
        <v>1.29363738099826-0.391822910090666i</v>
      </c>
      <c r="AC2323" t="str">
        <f t="shared" si="1217"/>
        <v>0.860358830502329-1.08575492627177i</v>
      </c>
      <c r="AD2323" t="str">
        <f t="shared" si="1218"/>
        <v>0.801642003241532+0.556237498900062i</v>
      </c>
      <c r="AE2323" t="str">
        <f t="shared" si="1219"/>
        <v>-0.0253355705338107-0.0187353520790711i</v>
      </c>
      <c r="AF2323" t="str">
        <f t="shared" si="1220"/>
        <v>-14.9829218641206-0.903515325133055i</v>
      </c>
      <c r="AG2323" t="str">
        <f t="shared" si="1221"/>
        <v>1.00996621482158-0.0142483963804575i</v>
      </c>
      <c r="AH2323" t="str">
        <f t="shared" si="1222"/>
        <v>0.354782891095763+0.305610697939696i</v>
      </c>
      <c r="AI2323">
        <f t="shared" si="1223"/>
        <v>-6.5902316312064455</v>
      </c>
      <c r="AJ2323">
        <f t="shared" si="1224"/>
        <v>40.741676126395461</v>
      </c>
      <c r="AK2323"/>
      <c r="AL2323"/>
      <c r="AM2323"/>
      <c r="AN2323"/>
    </row>
    <row r="2324" spans="1:40" x14ac:dyDescent="0.25">
      <c r="A2324"/>
      <c r="B2324">
        <f t="shared" si="1190"/>
        <v>390000</v>
      </c>
      <c r="C2324" s="237" t="str">
        <f t="shared" si="1193"/>
        <v>-5.02473915053342E-07+0.00627954493668498i</v>
      </c>
      <c r="D2324" s="208" t="str">
        <f t="shared" si="1194"/>
        <v>-5.95700980930597+0.0481431778479182i</v>
      </c>
      <c r="E2324" t="str">
        <f t="shared" si="1195"/>
        <v>2870</v>
      </c>
      <c r="F2324" t="str">
        <f t="shared" si="1196"/>
        <v>0.777000777000777</v>
      </c>
      <c r="G2324" t="str">
        <f t="shared" si="1191"/>
        <v>0.777000777000777</v>
      </c>
      <c r="H2324" t="str">
        <f t="shared" si="1197"/>
        <v>9.02645898151543+0.949403797901293i</v>
      </c>
      <c r="I2324" t="str">
        <f t="shared" si="1198"/>
        <v>1531.52641862502i</v>
      </c>
      <c r="J2324" t="str">
        <f t="shared" si="1192"/>
        <v>-2005.30946750071+331.233632935681i</v>
      </c>
      <c r="K2324" t="str">
        <f t="shared" si="1199"/>
        <v>0.122802056893543-0.743451457917016i</v>
      </c>
      <c r="L2324" t="str">
        <f t="shared" si="1200"/>
        <v>0.0105067259170203-0.0533350295271931i</v>
      </c>
      <c r="M2324" t="str">
        <f t="shared" si="1201"/>
        <v>0.133308782810563-0.796786487444209i</v>
      </c>
      <c r="N2324" t="str">
        <f t="shared" si="1202"/>
        <v>-1.7296147904954i</v>
      </c>
      <c r="O2324" t="str">
        <f t="shared" si="1203"/>
        <v>-0.158151650808155-0.987414834477716i</v>
      </c>
      <c r="P2324" t="str">
        <f t="shared" si="1204"/>
        <v>1.15815165080816+0.987414834477716i</v>
      </c>
      <c r="Q2324" t="str">
        <f t="shared" si="1205"/>
        <v>-1.15815165080816+0.742199956017684i</v>
      </c>
      <c r="R2324" t="str">
        <f t="shared" si="1206"/>
        <v>-0.321564163588342-1.05865215638581i</v>
      </c>
      <c r="S2324" t="str">
        <f t="shared" si="1207"/>
        <v>0.179401802172473i</v>
      </c>
      <c r="T2324" t="str">
        <f t="shared" si="1208"/>
        <v>0.189924104729389-0.0576891904618325i</v>
      </c>
      <c r="U2324" t="str">
        <f t="shared" si="1209"/>
        <v>0.0001-408.089597671526i</v>
      </c>
      <c r="V2324" t="str">
        <f t="shared" si="1210"/>
        <v>0.00002-0.00654563681914474i</v>
      </c>
      <c r="W2324" t="str">
        <f t="shared" si="1211"/>
        <v>0.0000199993584529563-0.00654553183172413i</v>
      </c>
      <c r="X2324" t="str">
        <f t="shared" si="1212"/>
        <v>0.000172217184800336-0.00654105869379502i</v>
      </c>
      <c r="Y2324" t="str">
        <f t="shared" si="1213"/>
        <v>0.009+2.45044226980004i</v>
      </c>
      <c r="Z2324" t="str">
        <f t="shared" si="1214"/>
        <v>-0.0321141633188717-0.000966145557579262i</v>
      </c>
      <c r="AA2324" t="str">
        <f t="shared" si="1215"/>
        <v>0.0184281680979345-4.91011294495334i</v>
      </c>
      <c r="AB2324" t="str">
        <f t="shared" si="1216"/>
        <v>1.29301662128777-0.392752053469296i</v>
      </c>
      <c r="AC2324" t="str">
        <f t="shared" si="1217"/>
        <v>0.859430942817399-1.0826154700772i</v>
      </c>
      <c r="AD2324" t="str">
        <f t="shared" si="1218"/>
        <v>0.804142876249503+0.555978893364459i</v>
      </c>
      <c r="AE2324" t="str">
        <f t="shared" si="1219"/>
        <v>-0.0252872191216518-0.0186317160508992i</v>
      </c>
      <c r="AF2324" t="str">
        <f t="shared" si="1220"/>
        <v>-14.9834687908214-0.901260620053375i</v>
      </c>
      <c r="AG2324" t="str">
        <f t="shared" si="1221"/>
        <v>1.00993595171033-0.0142562357590071i</v>
      </c>
      <c r="AH2324" t="str">
        <f t="shared" si="1222"/>
        <v>0.354244744732282+0.303987898272631i</v>
      </c>
      <c r="AI2324">
        <f t="shared" si="1223"/>
        <v>-6.6174679289259419</v>
      </c>
      <c r="AJ2324">
        <f t="shared" si="1224"/>
        <v>40.633869952577442</v>
      </c>
      <c r="AK2324"/>
      <c r="AL2324"/>
      <c r="AM2324"/>
      <c r="AN2324"/>
    </row>
    <row r="2325" spans="1:40" x14ac:dyDescent="0.25">
      <c r="A2325"/>
      <c r="B2325">
        <f t="shared" si="1190"/>
        <v>391000</v>
      </c>
      <c r="C2325" s="237" t="str">
        <f t="shared" si="1193"/>
        <v>-4.99907002715271E-07+0.00626348471966049i</v>
      </c>
      <c r="D2325" s="208" t="str">
        <f t="shared" si="1194"/>
        <v>-5.95700978962632+0.0480200495173971i</v>
      </c>
      <c r="E2325" t="str">
        <f t="shared" si="1195"/>
        <v>2870</v>
      </c>
      <c r="F2325" t="str">
        <f t="shared" si="1196"/>
        <v>0.777000777000777</v>
      </c>
      <c r="G2325" t="str">
        <f t="shared" si="1191"/>
        <v>0.777000777000777</v>
      </c>
      <c r="H2325" t="str">
        <f t="shared" si="1197"/>
        <v>9.02700180752671+0.947037031609096i</v>
      </c>
      <c r="I2325" t="str">
        <f t="shared" si="1198"/>
        <v>1535.45340944201i</v>
      </c>
      <c r="J2325" t="str">
        <f t="shared" si="1192"/>
        <v>-2015.61142472699+332.082949943208i</v>
      </c>
      <c r="K2325" t="str">
        <f t="shared" si="1199"/>
        <v>0.122190689330491-0.74164888456912i</v>
      </c>
      <c r="L2325" t="str">
        <f t="shared" si="1200"/>
        <v>0.0104550470532044-0.0532087772348605i</v>
      </c>
      <c r="M2325" t="str">
        <f t="shared" si="1201"/>
        <v>0.132645736383695-0.794857661803981i</v>
      </c>
      <c r="N2325" t="str">
        <f t="shared" si="1202"/>
        <v>-1.73404970021462i</v>
      </c>
      <c r="O2325" t="str">
        <f t="shared" si="1203"/>
        <v>-0.162529176805181-0.986703738052629i</v>
      </c>
      <c r="P2325" t="str">
        <f t="shared" si="1204"/>
        <v>1.16252917680518+0.986703738052629i</v>
      </c>
      <c r="Q2325" t="str">
        <f t="shared" si="1205"/>
        <v>-1.16252917680518+0.747345962161991i</v>
      </c>
      <c r="R2325" t="str">
        <f t="shared" si="1206"/>
        <v>-0.321500004514041-1.05543627871189i</v>
      </c>
      <c r="S2325" t="str">
        <f t="shared" si="1207"/>
        <v>0.179861806793428i</v>
      </c>
      <c r="T2325" t="str">
        <f t="shared" si="1208"/>
        <v>0.189832676044453-0.0578255716959907i</v>
      </c>
      <c r="U2325" t="str">
        <f t="shared" si="1209"/>
        <v>0.0001-407.045890260602i</v>
      </c>
      <c r="V2325" t="str">
        <f t="shared" si="1210"/>
        <v>0.00002-0.00652889606001649i</v>
      </c>
      <c r="W2325" t="str">
        <f t="shared" si="1211"/>
        <v>0.0000199993584529563-0.00652879134111093i</v>
      </c>
      <c r="X2325" t="str">
        <f t="shared" si="1212"/>
        <v>0.000171439984138014-0.00652434768368175i</v>
      </c>
      <c r="Y2325" t="str">
        <f t="shared" si="1213"/>
        <v>0.009+2.45672545510722i</v>
      </c>
      <c r="Z2325" t="str">
        <f t="shared" si="1214"/>
        <v>-0.0319497752453618-0.000959229529651596i</v>
      </c>
      <c r="AA2325" t="str">
        <f t="shared" si="1215"/>
        <v>0.0183319737206397-4.89748855024452i</v>
      </c>
      <c r="AB2325" t="str">
        <f t="shared" si="1216"/>
        <v>1.29239416839032-0.393680546473644i</v>
      </c>
      <c r="AC2325" t="str">
        <f t="shared" si="1217"/>
        <v>0.858510577496373-1.07948945280276i</v>
      </c>
      <c r="AD2325" t="str">
        <f t="shared" si="1218"/>
        <v>0.806643272630519+0.555709354096243i</v>
      </c>
      <c r="AE2325" t="str">
        <f t="shared" si="1219"/>
        <v>-0.0252390184413755-0.0185285450121222i</v>
      </c>
      <c r="AF2325" t="str">
        <f t="shared" si="1220"/>
        <v>-14.984011597153-0.899016982091699i</v>
      </c>
      <c r="AG2325" t="str">
        <f t="shared" si="1221"/>
        <v>1.00990565057526-0.0142640269720821i</v>
      </c>
      <c r="AH2325" t="str">
        <f t="shared" si="1222"/>
        <v>0.353707518136197+0.302372338381425i</v>
      </c>
      <c r="AI2325">
        <f t="shared" si="1223"/>
        <v>-6.6446579976217004</v>
      </c>
      <c r="AJ2325">
        <f t="shared" si="1224"/>
        <v>40.525988871157658</v>
      </c>
      <c r="AK2325"/>
      <c r="AL2325"/>
      <c r="AM2325"/>
      <c r="AN2325"/>
    </row>
    <row r="2326" spans="1:40" x14ac:dyDescent="0.25">
      <c r="A2326"/>
      <c r="B2326">
        <f t="shared" si="1190"/>
        <v>392000</v>
      </c>
      <c r="C2326" s="237" t="str">
        <f t="shared" si="1193"/>
        <v>-4.97359710046554E-07+0.00624750644251718i</v>
      </c>
      <c r="D2326" s="208" t="str">
        <f t="shared" si="1194"/>
        <v>-5.95700977009707+0.0478975493926317i</v>
      </c>
      <c r="E2326" t="str">
        <f t="shared" si="1195"/>
        <v>2870</v>
      </c>
      <c r="F2326" t="str">
        <f t="shared" si="1196"/>
        <v>0.777000777000777</v>
      </c>
      <c r="G2326" t="str">
        <f t="shared" si="1191"/>
        <v>0.777000777000777</v>
      </c>
      <c r="H2326" t="str">
        <f t="shared" si="1197"/>
        <v>9.02754055412642+0.944681880579657i</v>
      </c>
      <c r="I2326" t="str">
        <f t="shared" si="1198"/>
        <v>1539.380400259i</v>
      </c>
      <c r="J2326" t="str">
        <f t="shared" si="1192"/>
        <v>-2025.93976340584+332.932266950736i</v>
      </c>
      <c r="K2326" t="str">
        <f t="shared" si="1199"/>
        <v>0.121583836580289-0.739854779987106i</v>
      </c>
      <c r="L2326" t="str">
        <f t="shared" si="1200"/>
        <v>0.0104037436794436-0.053083095494667i</v>
      </c>
      <c r="M2326" t="str">
        <f t="shared" si="1201"/>
        <v>0.131987580259733-0.792937875481773i</v>
      </c>
      <c r="N2326" t="str">
        <f t="shared" si="1202"/>
        <v>-1.73848460993384i</v>
      </c>
      <c r="O2326" t="str">
        <f t="shared" si="1203"/>
        <v>-0.166903506114649-0.985973234751653i</v>
      </c>
      <c r="P2326" t="str">
        <f t="shared" si="1204"/>
        <v>1.16690350611465+0.985973234751653i</v>
      </c>
      <c r="Q2326" t="str">
        <f t="shared" si="1205"/>
        <v>-1.16690350611465+0.752511375182187i</v>
      </c>
      <c r="R2326" t="str">
        <f t="shared" si="1206"/>
        <v>-0.321435641111808-1.05223542875929i</v>
      </c>
      <c r="S2326" t="str">
        <f t="shared" si="1207"/>
        <v>0.180321811414383i</v>
      </c>
      <c r="T2326" t="str">
        <f t="shared" si="1208"/>
        <v>0.189740998548265-0.0579618570584247i</v>
      </c>
      <c r="U2326" t="str">
        <f t="shared" si="1209"/>
        <v>0.0001-406.007507887488i</v>
      </c>
      <c r="V2326" t="str">
        <f t="shared" si="1210"/>
        <v>0.00002-0.00651224071292461i</v>
      </c>
      <c r="W2326" t="str">
        <f t="shared" si="1211"/>
        <v>0.0000199993584529563-0.00651213626116414i</v>
      </c>
      <c r="X2326" t="str">
        <f t="shared" si="1212"/>
        <v>0.000170668719601123-0.00650772179638731i</v>
      </c>
      <c r="Y2326" t="str">
        <f t="shared" si="1213"/>
        <v>0.009+2.4630086404144i</v>
      </c>
      <c r="Z2326" t="str">
        <f t="shared" si="1214"/>
        <v>-0.0317866470054473-0.000952382890181664i</v>
      </c>
      <c r="AA2326" t="str">
        <f t="shared" si="1215"/>
        <v>0.0182365355213243-4.88492907445158i</v>
      </c>
      <c r="AB2326" t="str">
        <f t="shared" si="1216"/>
        <v>1.29177002156842-0.394608386776572i</v>
      </c>
      <c r="AC2326" t="str">
        <f t="shared" si="1217"/>
        <v>0.857597663540974-1.07637678263434i</v>
      </c>
      <c r="AD2326" t="str">
        <f t="shared" si="1218"/>
        <v>0.809143145857759+0.555428879418435i</v>
      </c>
      <c r="AE2326" t="str">
        <f t="shared" si="1219"/>
        <v>-0.0251909665927868-0.0184258358145276i</v>
      </c>
      <c r="AF2326" t="str">
        <f t="shared" si="1220"/>
        <v>-14.9845503242235-0.896784331187025i</v>
      </c>
      <c r="AG2326" t="str">
        <f t="shared" si="1221"/>
        <v>1.00987531167149-0.014271769563979i</v>
      </c>
      <c r="AH2326" t="str">
        <f t="shared" si="1222"/>
        <v>0.3531711960964+0.300763968158736i</v>
      </c>
      <c r="AI2326">
        <f t="shared" si="1223"/>
        <v>-6.6718021863006189</v>
      </c>
      <c r="AJ2326">
        <f t="shared" si="1224"/>
        <v>40.418033223293662</v>
      </c>
      <c r="AK2326"/>
      <c r="AL2326"/>
      <c r="AM2326"/>
      <c r="AN2326"/>
    </row>
    <row r="2327" spans="1:40" x14ac:dyDescent="0.25">
      <c r="A2327"/>
      <c r="B2327">
        <f t="shared" si="1190"/>
        <v>393000</v>
      </c>
      <c r="C2327" s="237" t="str">
        <f t="shared" si="1193"/>
        <v>-4.94831837610186E-07+0.00623160947975986i</v>
      </c>
      <c r="D2327" s="208" t="str">
        <f t="shared" si="1194"/>
        <v>-5.95700975071672+0.0477756726781589i</v>
      </c>
      <c r="E2327" t="str">
        <f t="shared" si="1195"/>
        <v>2870</v>
      </c>
      <c r="F2327" t="str">
        <f t="shared" si="1196"/>
        <v>0.777000777000777</v>
      </c>
      <c r="G2327" t="str">
        <f t="shared" si="1191"/>
        <v>0.777000777000777</v>
      </c>
      <c r="H2327" t="str">
        <f t="shared" si="1197"/>
        <v>9.02807526191513+0.942338260714132i</v>
      </c>
      <c r="I2327" t="str">
        <f t="shared" si="1198"/>
        <v>1543.30739107599i</v>
      </c>
      <c r="J2327" t="str">
        <f t="shared" si="1192"/>
        <v>-2036.29448353726+333.781583958263i</v>
      </c>
      <c r="K2327" t="str">
        <f t="shared" si="1199"/>
        <v>0.120981454689182-0.738069086593761i</v>
      </c>
      <c r="L2327" t="str">
        <f t="shared" si="1200"/>
        <v>0.0103528122148187-0.0529579806512905i</v>
      </c>
      <c r="M2327" t="str">
        <f t="shared" si="1201"/>
        <v>0.131334266904001-0.791027067245052i</v>
      </c>
      <c r="N2327" t="str">
        <f t="shared" si="1202"/>
        <v>-1.74291951965305i</v>
      </c>
      <c r="O2327" t="str">
        <f t="shared" si="1203"/>
        <v>-0.171274552700526-0.985223338942615i</v>
      </c>
      <c r="P2327" t="str">
        <f t="shared" si="1204"/>
        <v>1.17127455270053+0.985223338942615i</v>
      </c>
      <c r="Q2327" t="str">
        <f t="shared" si="1205"/>
        <v>-1.17127455270053+0.757696180710435i</v>
      </c>
      <c r="R2327" t="str">
        <f t="shared" si="1206"/>
        <v>-0.32137107304595-1.04904949121225i</v>
      </c>
      <c r="S2327" t="str">
        <f t="shared" si="1207"/>
        <v>0.180781816035338i</v>
      </c>
      <c r="T2327" t="str">
        <f t="shared" si="1208"/>
        <v>0.189649072132298-0.0580980462064721i</v>
      </c>
      <c r="U2327" t="str">
        <f t="shared" si="1209"/>
        <v>0.0001-404.974409903041i</v>
      </c>
      <c r="V2327" t="str">
        <f t="shared" si="1210"/>
        <v>0.00002-0.00649567012586881i</v>
      </c>
      <c r="W2327" t="str">
        <f t="shared" si="1211"/>
        <v>0.0000199993584529563-0.0064955659398939i</v>
      </c>
      <c r="X2327" t="str">
        <f t="shared" si="1212"/>
        <v>0.000169903330901766-0.00649118038351149i</v>
      </c>
      <c r="Y2327" t="str">
        <f t="shared" si="1213"/>
        <v>0.009+2.46929182572158i</v>
      </c>
      <c r="Z2327" t="str">
        <f t="shared" si="1214"/>
        <v>-0.0316247657500507-0.000945604760994323i</v>
      </c>
      <c r="AA2327" t="str">
        <f t="shared" si="1215"/>
        <v>0.018141845546921-4.87243401683569i</v>
      </c>
      <c r="AB2327" t="str">
        <f t="shared" si="1216"/>
        <v>1.29114418008321-0.39553557204521i</v>
      </c>
      <c r="AC2327" t="str">
        <f t="shared" si="1217"/>
        <v>0.856692130812579-1.07327736855075i</v>
      </c>
      <c r="AD2327" t="str">
        <f t="shared" si="1218"/>
        <v>0.811642449372744+0.555137467844558i</v>
      </c>
      <c r="AE2327" t="str">
        <f t="shared" si="1219"/>
        <v>-0.0251430617016103-0.0183235853440125i</v>
      </c>
      <c r="AF2327" t="str">
        <f t="shared" si="1220"/>
        <v>-14.9850850126319-0.894562588035973i</v>
      </c>
      <c r="AG2327" t="str">
        <f t="shared" si="1221"/>
        <v>1.00984493525497-0.0142794630831102i</v>
      </c>
      <c r="AH2327" t="str">
        <f t="shared" si="1222"/>
        <v>0.352635763613924+0.299162738044743i</v>
      </c>
      <c r="AI2327">
        <f t="shared" si="1223"/>
        <v>-6.6989008413872497</v>
      </c>
      <c r="AJ2327">
        <f t="shared" si="1224"/>
        <v>40.310003346717451</v>
      </c>
      <c r="AK2327"/>
      <c r="AL2327"/>
      <c r="AM2327"/>
      <c r="AN2327"/>
    </row>
    <row r="2328" spans="1:40" x14ac:dyDescent="0.25">
      <c r="A2328"/>
      <c r="B2328">
        <f t="shared" si="1190"/>
        <v>394000</v>
      </c>
      <c r="C2328" s="237" t="str">
        <f t="shared" si="1193"/>
        <v>-4.92323188496863E-07+0.00621579321224344i</v>
      </c>
      <c r="D2328" s="208" t="str">
        <f t="shared" si="1194"/>
        <v>-5.95700973148374+0.0476544146271997i</v>
      </c>
      <c r="E2328" t="str">
        <f t="shared" si="1195"/>
        <v>2870</v>
      </c>
      <c r="F2328" t="str">
        <f t="shared" si="1196"/>
        <v>0.777000777000777</v>
      </c>
      <c r="G2328" t="str">
        <f t="shared" si="1191"/>
        <v>0.777000777000777</v>
      </c>
      <c r="H2328" t="str">
        <f t="shared" si="1197"/>
        <v>9.02860597099159+0.940006088711155i</v>
      </c>
      <c r="I2328" t="str">
        <f t="shared" si="1198"/>
        <v>1547.23438189297i</v>
      </c>
      <c r="J2328" t="str">
        <f t="shared" si="1192"/>
        <v>-2046.67558512123+334.630900965791i</v>
      </c>
      <c r="K2328" t="str">
        <f t="shared" si="1199"/>
        <v>0.120383500232138-0.736291747311587i</v>
      </c>
      <c r="L2328" t="str">
        <f t="shared" si="1200"/>
        <v>0.0103022491204047-0.0528334290783301i</v>
      </c>
      <c r="M2328" t="str">
        <f t="shared" si="1201"/>
        <v>0.130685749352543-0.789125176389917i</v>
      </c>
      <c r="N2328" t="str">
        <f t="shared" si="1202"/>
        <v>-1.74735442937227i</v>
      </c>
      <c r="O2328" t="str">
        <f t="shared" si="1203"/>
        <v>-0.175642230591375-0.984454065374757i</v>
      </c>
      <c r="P2328" t="str">
        <f t="shared" si="1204"/>
        <v>1.17564223059137+0.984454065374757i</v>
      </c>
      <c r="Q2328" t="str">
        <f t="shared" si="1205"/>
        <v>-1.17564223059137+0.762900363997513i</v>
      </c>
      <c r="R2328" t="str">
        <f t="shared" si="1206"/>
        <v>-0.321306299979528-1.04587835192457i</v>
      </c>
      <c r="S2328" t="str">
        <f t="shared" si="1207"/>
        <v>0.181241820656293i</v>
      </c>
      <c r="T2328" t="str">
        <f t="shared" si="1208"/>
        <v>0.189556896687812-0.0582341387966267i</v>
      </c>
      <c r="U2328" t="str">
        <f t="shared" si="1209"/>
        <v>0.0001-403.9465560708i</v>
      </c>
      <c r="V2328" t="str">
        <f t="shared" si="1210"/>
        <v>0.00002-0.00647918365346813i</v>
      </c>
      <c r="W2328" t="str">
        <f t="shared" si="1211"/>
        <v>0.0000199993584529563-0.00647907973192966i</v>
      </c>
      <c r="X2328" t="str">
        <f t="shared" si="1212"/>
        <v>0.000169143758515335-0.00647472280321926i</v>
      </c>
      <c r="Y2328" t="str">
        <f t="shared" si="1213"/>
        <v>0.009+2.47557501102876i</v>
      </c>
      <c r="Z2328" t="str">
        <f t="shared" si="1214"/>
        <v>-0.0314641187935952-0.000938894277276817i</v>
      </c>
      <c r="AA2328" t="str">
        <f t="shared" si="1215"/>
        <v>0.0180478959492228-4.86000288180736i</v>
      </c>
      <c r="AB2328" t="str">
        <f t="shared" si="1216"/>
        <v>1.29051664319438-0.396462099940944i</v>
      </c>
      <c r="AC2328" t="str">
        <f t="shared" si="1217"/>
        <v>0.855793910019972-1.07019112031555i</v>
      </c>
      <c r="AD2328" t="str">
        <f t="shared" si="1218"/>
        <v>0.814141136586109+0.554835118078882i</v>
      </c>
      <c r="AE2328" t="str">
        <f t="shared" si="1219"/>
        <v>-0.0250953019191015-0.0182217905201288i</v>
      </c>
      <c r="AF2328" t="str">
        <f t="shared" si="1220"/>
        <v>-14.9856157024753-0.892351674083955i</v>
      </c>
      <c r="AG2328" t="str">
        <f t="shared" si="1221"/>
        <v>1.00981452158247-0.0142871070819654i</v>
      </c>
      <c r="AH2328" t="str">
        <f t="shared" si="1222"/>
        <v>0.352101205898867+0.297568599019831i</v>
      </c>
      <c r="AI2328">
        <f t="shared" si="1223"/>
        <v>-6.7259543067531311</v>
      </c>
      <c r="AJ2328">
        <f t="shared" si="1224"/>
        <v>40.201899575771634</v>
      </c>
      <c r="AK2328"/>
      <c r="AL2328"/>
      <c r="AM2328"/>
      <c r="AN2328"/>
    </row>
    <row r="2329" spans="1:40" x14ac:dyDescent="0.25">
      <c r="A2329"/>
      <c r="B2329">
        <f t="shared" ref="B2329:B2392" si="1225">B2328+1000</f>
        <v>395000</v>
      </c>
      <c r="C2329" s="237" t="str">
        <f t="shared" si="1193"/>
        <v>-4.89833568286641E-07+0.00620005702709267i</v>
      </c>
      <c r="D2329" s="208" t="str">
        <f t="shared" si="1194"/>
        <v>-5.95700971239665+0.0475337705410438i</v>
      </c>
      <c r="E2329" t="str">
        <f t="shared" si="1195"/>
        <v>2870</v>
      </c>
      <c r="F2329" t="str">
        <f t="shared" si="1196"/>
        <v>0.777000777000777</v>
      </c>
      <c r="G2329" t="str">
        <f t="shared" si="1191"/>
        <v>0.777000777000777</v>
      </c>
      <c r="H2329" t="str">
        <f t="shared" si="1197"/>
        <v>9.02913272096037+0.937685282057611i</v>
      </c>
      <c r="I2329" t="str">
        <f t="shared" si="1198"/>
        <v>1551.16137270996i</v>
      </c>
      <c r="J2329" t="str">
        <f t="shared" si="1192"/>
        <v>-2057.08306815778+335.480217973318i</v>
      </c>
      <c r="K2329" t="str">
        <f t="shared" si="1199"/>
        <v>0.119789930305303-0.734522705557671i</v>
      </c>
      <c r="L2329" t="str">
        <f t="shared" si="1200"/>
        <v>0.0102520508986895-0.052709437178053i</v>
      </c>
      <c r="M2329" t="str">
        <f t="shared" si="1201"/>
        <v>0.130041981203992-0.787232142735724i</v>
      </c>
      <c r="N2329" t="str">
        <f t="shared" si="1202"/>
        <v>-1.75178933909149i</v>
      </c>
      <c r="O2329" t="str">
        <f t="shared" si="1203"/>
        <v>-0.180006453881983-0.983665429178455i</v>
      </c>
      <c r="P2329" t="str">
        <f t="shared" si="1204"/>
        <v>1.18000645388198+0.983665429178455i</v>
      </c>
      <c r="Q2329" t="str">
        <f t="shared" si="1205"/>
        <v>-1.18000645388198+0.768123909913035i</v>
      </c>
      <c r="R2329" t="str">
        <f t="shared" si="1206"/>
        <v>-0.321241321574389-1.04272189790486i</v>
      </c>
      <c r="S2329" t="str">
        <f t="shared" si="1207"/>
        <v>0.181701825277248i</v>
      </c>
      <c r="T2329" t="str">
        <f t="shared" si="1208"/>
        <v>0.189464472105869-0.0583701344845419i</v>
      </c>
      <c r="U2329" t="str">
        <f t="shared" si="1209"/>
        <v>0.0001-402.92390656176i</v>
      </c>
      <c r="V2329" t="str">
        <f t="shared" si="1210"/>
        <v>0.00002-0.00646278065687707i</v>
      </c>
      <c r="W2329" t="str">
        <f t="shared" si="1211"/>
        <v>0.0000199993584529563-0.00646267699843613i</v>
      </c>
      <c r="X2329" t="str">
        <f t="shared" si="1212"/>
        <v>0.000168389943668944-0.00645834842015777i</v>
      </c>
      <c r="Y2329" t="str">
        <f t="shared" si="1213"/>
        <v>0.009+2.48185819633594i</v>
      </c>
      <c r="Z2329" t="str">
        <f t="shared" si="1214"/>
        <v>-0.0313046936115106-0.000932250587341578i</v>
      </c>
      <c r="AA2329" t="str">
        <f t="shared" si="1215"/>
        <v>0.0179546789832193-4.84763517886022i</v>
      </c>
      <c r="AB2329" t="str">
        <f t="shared" si="1216"/>
        <v>1.28988741016028-0.397387968119437i</v>
      </c>
      <c r="AC2329" t="str">
        <f t="shared" si="1217"/>
        <v>0.854902932707269-1.06711794846919i</v>
      </c>
      <c r="AD2329" t="str">
        <f t="shared" si="1218"/>
        <v>0.816639160878339+0.554521829016795i</v>
      </c>
      <c r="AE2329" t="str">
        <f t="shared" si="1219"/>
        <v>-0.0250476854216628-0.0181204482956402i</v>
      </c>
      <c r="AF2329" t="str">
        <f t="shared" si="1220"/>
        <v>-14.986142433357-0.890151511516567i</v>
      </c>
      <c r="AG2329" t="str">
        <f t="shared" si="1221"/>
        <v>1.00978407091155-0.0142947011170719i</v>
      </c>
      <c r="AH2329" t="str">
        <f t="shared" si="1222"/>
        <v>0.35156750836736+0.295981502597494i</v>
      </c>
      <c r="AI2329">
        <f t="shared" si="1223"/>
        <v>-6.752962923744656</v>
      </c>
      <c r="AJ2329">
        <f t="shared" si="1224"/>
        <v>40.093722241455474</v>
      </c>
      <c r="AK2329"/>
      <c r="AL2329"/>
      <c r="AM2329"/>
      <c r="AN2329"/>
    </row>
    <row r="2330" spans="1:40" x14ac:dyDescent="0.25">
      <c r="A2330"/>
      <c r="B2330">
        <f t="shared" si="1225"/>
        <v>396000</v>
      </c>
      <c r="C2330" s="237" t="str">
        <f t="shared" si="1193"/>
        <v>-4.87362785011284E-07+0.00618440031762301i</v>
      </c>
      <c r="D2330" s="208" t="str">
        <f t="shared" si="1194"/>
        <v>-5.95700969345398+0.0474137357684431i</v>
      </c>
      <c r="E2330" t="str">
        <f t="shared" si="1195"/>
        <v>2870</v>
      </c>
      <c r="F2330" t="str">
        <f t="shared" si="1196"/>
        <v>0.777000777000777</v>
      </c>
      <c r="G2330" t="str">
        <f t="shared" si="1191"/>
        <v>0.777000777000777</v>
      </c>
      <c r="H2330" t="str">
        <f t="shared" si="1197"/>
        <v>9.02965555093899+0.935375759019466i</v>
      </c>
      <c r="I2330" t="str">
        <f t="shared" si="1198"/>
        <v>1555.08836352695i</v>
      </c>
      <c r="J2330" t="str">
        <f t="shared" si="1192"/>
        <v>-2067.51693264688+336.329534980845i</v>
      </c>
      <c r="K2330" t="str">
        <f t="shared" si="1199"/>
        <v>0.119200702518591-0.732761905238643i</v>
      </c>
      <c r="L2330" t="str">
        <f t="shared" si="1200"/>
        <v>0.010202214093003-0.0525860013811435i</v>
      </c>
      <c r="M2330" t="str">
        <f t="shared" si="1201"/>
        <v>0.129402916611594-0.785347906619787i</v>
      </c>
      <c r="N2330" t="str">
        <f t="shared" si="1202"/>
        <v>-1.75622424881071i</v>
      </c>
      <c r="O2330" t="str">
        <f t="shared" si="1203"/>
        <v>-0.184367136735098-0.982857445864914i</v>
      </c>
      <c r="P2330" t="str">
        <f t="shared" si="1204"/>
        <v>1.1843671367351+0.982857445864914i</v>
      </c>
      <c r="Q2330" t="str">
        <f t="shared" si="1205"/>
        <v>-1.1843671367351+0.773366802945796i</v>
      </c>
      <c r="R2330" t="str">
        <f t="shared" si="1206"/>
        <v>-0.32117613749111-1.03958001730191i</v>
      </c>
      <c r="S2330" t="str">
        <f t="shared" si="1207"/>
        <v>0.182161829898203i</v>
      </c>
      <c r="T2330" t="str">
        <f t="shared" si="1208"/>
        <v>0.189371798277321-0.0585060329250174i</v>
      </c>
      <c r="U2330" t="str">
        <f t="shared" si="1209"/>
        <v>0.0001-401.90642194923i</v>
      </c>
      <c r="V2330" t="str">
        <f t="shared" si="1210"/>
        <v>0.00002-0.00644646050370313i</v>
      </c>
      <c r="W2330" t="str">
        <f t="shared" si="1211"/>
        <v>0.0000199993584529563-0.00644635710703095i</v>
      </c>
      <c r="X2330" t="str">
        <f t="shared" si="1212"/>
        <v>0.000167641828330072-0.00644205660537505i</v>
      </c>
      <c r="Y2330" t="str">
        <f t="shared" si="1213"/>
        <v>0.009+2.48814138164312i</v>
      </c>
      <c r="Z2330" t="str">
        <f t="shared" si="1214"/>
        <v>-0.0311464778377872-0.000925672852393903i</v>
      </c>
      <c r="AA2330" t="str">
        <f t="shared" si="1215"/>
        <v>0.0178621870054654-4.83533042250585i</v>
      </c>
      <c r="AB2330" t="str">
        <f t="shared" si="1216"/>
        <v>1.28925648023782-0.398313174230543i</v>
      </c>
      <c r="AC2330" t="str">
        <f t="shared" si="1217"/>
        <v>0.854019131242132-1.06405776432102i</v>
      </c>
      <c r="AD2330" t="str">
        <f t="shared" si="1218"/>
        <v>0.819136475600485+0.554197599745011i</v>
      </c>
      <c r="AE2330" t="str">
        <f t="shared" si="1219"/>
        <v>-0.0250002104104678-0.0180195556560818i</v>
      </c>
      <c r="AF2330" t="str">
        <f t="shared" si="1220"/>
        <v>-14.986665244393-0.887962023251023i</v>
      </c>
      <c r="AG2330" t="str">
        <f t="shared" si="1221"/>
        <v>1.00975358350059-0.014302244748956i</v>
      </c>
      <c r="AH2330" t="str">
        <f t="shared" si="1222"/>
        <v>0.351034656638562+0.294401400817236i</v>
      </c>
      <c r="AI2330">
        <f t="shared" si="1223"/>
        <v>-6.7799270312122957</v>
      </c>
      <c r="AJ2330">
        <f t="shared" si="1224"/>
        <v>39.98547167146171</v>
      </c>
      <c r="AK2330"/>
      <c r="AL2330"/>
      <c r="AM2330"/>
      <c r="AN2330"/>
    </row>
    <row r="2331" spans="1:40" x14ac:dyDescent="0.25">
      <c r="A2331"/>
      <c r="B2331">
        <f t="shared" si="1225"/>
        <v>397000</v>
      </c>
      <c r="C2331" s="237" t="str">
        <f t="shared" si="1193"/>
        <v>-4.84910649117231E-07+0.00616882248326256i</v>
      </c>
      <c r="D2331" s="208" t="str">
        <f t="shared" si="1194"/>
        <v>-5.95700967465427+0.047294305705013i</v>
      </c>
      <c r="E2331" t="str">
        <f t="shared" si="1195"/>
        <v>2870</v>
      </c>
      <c r="F2331" t="str">
        <f t="shared" si="1196"/>
        <v>0.777000777000777</v>
      </c>
      <c r="G2331" t="str">
        <f t="shared" si="1191"/>
        <v>0.777000777000777</v>
      </c>
      <c r="H2331" t="str">
        <f t="shared" si="1197"/>
        <v>9.03017449956507+0.933077438632779i</v>
      </c>
      <c r="I2331" t="str">
        <f t="shared" si="1198"/>
        <v>1559.01535434393i</v>
      </c>
      <c r="J2331" t="str">
        <f t="shared" si="1192"/>
        <v>-2077.97717858855+337.178851988372i</v>
      </c>
      <c r="K2331" t="str">
        <f t="shared" si="1199"/>
        <v>0.11861577498838-0.731009290745638i</v>
      </c>
      <c r="L2331" t="str">
        <f t="shared" si="1200"/>
        <v>0.0101527352869537-0.0524631181464539i</v>
      </c>
      <c r="M2331" t="str">
        <f t="shared" si="1201"/>
        <v>0.128768510275334-0.783472408892092i</v>
      </c>
      <c r="N2331" t="str">
        <f t="shared" si="1202"/>
        <v>-1.76065915852993i</v>
      </c>
      <c r="O2331" t="str">
        <f t="shared" si="1203"/>
        <v>-0.1887241933831-0.982030131325866i</v>
      </c>
      <c r="P2331" t="str">
        <f t="shared" si="1204"/>
        <v>1.1887241933831+0.982030131325866i</v>
      </c>
      <c r="Q2331" t="str">
        <f t="shared" si="1205"/>
        <v>-1.1887241933831+0.778629027204064i</v>
      </c>
      <c r="R2331" t="str">
        <f t="shared" si="1206"/>
        <v>-0.321110747389012-1.03645259939038i</v>
      </c>
      <c r="S2331" t="str">
        <f t="shared" si="1207"/>
        <v>0.182621834519158i</v>
      </c>
      <c r="T2331" t="str">
        <f t="shared" si="1208"/>
        <v>0.189278875092821-0.0586418337719993i</v>
      </c>
      <c r="U2331" t="str">
        <f t="shared" si="1209"/>
        <v>0.0001-400.894063203766i</v>
      </c>
      <c r="V2331" t="str">
        <f t="shared" si="1210"/>
        <v>0.00002-0.00643022256792554i</v>
      </c>
      <c r="W2331" t="str">
        <f t="shared" si="1211"/>
        <v>0.0000199993584529563-0.00643011943170338i</v>
      </c>
      <c r="X2331" t="str">
        <f t="shared" si="1212"/>
        <v>0.000166899355195396-0.00642584673623949i</v>
      </c>
      <c r="Y2331" t="str">
        <f t="shared" si="1213"/>
        <v>0.009+2.4944245669503i</v>
      </c>
      <c r="Z2331" t="str">
        <f t="shared" si="1214"/>
        <v>-0.0309894592625719-0.000919160246304275i</v>
      </c>
      <c r="AA2331" t="str">
        <f t="shared" si="1215"/>
        <v>0.017770412472479-4.8230881322097i</v>
      </c>
      <c r="AB2331" t="str">
        <f t="shared" si="1216"/>
        <v>1.28862385268255-0.399237715918301i</v>
      </c>
      <c r="AC2331" t="str">
        <f t="shared" si="1217"/>
        <v>0.853142438804105-1.06101047994153i</v>
      </c>
      <c r="AD2331" t="str">
        <f t="shared" si="1218"/>
        <v>0.821633034074929+0.553862429541914i</v>
      </c>
      <c r="AE2331" t="str">
        <f t="shared" si="1219"/>
        <v>-0.0249528751110919-0.0179191096193303i</v>
      </c>
      <c r="AF2331" t="str">
        <f t="shared" si="1220"/>
        <v>-14.9871841742193-0.885783132927766i</v>
      </c>
      <c r="AG2331" t="str">
        <f t="shared" si="1221"/>
        <v>1.00972305960876-0.0143097375421052i</v>
      </c>
      <c r="AH2331" t="str">
        <f t="shared" si="1222"/>
        <v>0.350502636531739+0.292828246237674i</v>
      </c>
      <c r="AI2331">
        <f t="shared" si="1223"/>
        <v>-6.806846965537896</v>
      </c>
      <c r="AJ2331">
        <f t="shared" si="1224"/>
        <v>39.87714819021879</v>
      </c>
      <c r="AK2331"/>
      <c r="AL2331"/>
      <c r="AM2331"/>
      <c r="AN2331"/>
    </row>
    <row r="2332" spans="1:40" x14ac:dyDescent="0.25">
      <c r="A2332"/>
      <c r="B2332">
        <f t="shared" si="1225"/>
        <v>398000</v>
      </c>
      <c r="C2332" s="237" t="str">
        <f t="shared" si="1193"/>
        <v>-4.82476973429253E-07+0.00615332292947532i</v>
      </c>
      <c r="D2332" s="208" t="str">
        <f t="shared" si="1194"/>
        <v>-5.95700965599609+0.0471754757926441i</v>
      </c>
      <c r="E2332" t="str">
        <f t="shared" si="1195"/>
        <v>2870</v>
      </c>
      <c r="F2332" t="str">
        <f t="shared" si="1196"/>
        <v>0.777000777000777</v>
      </c>
      <c r="G2332" t="str">
        <f t="shared" si="1191"/>
        <v>0.777000777000777</v>
      </c>
      <c r="H2332" t="str">
        <f t="shared" si="1197"/>
        <v>9.0306896050034+0.930790240694779i</v>
      </c>
      <c r="I2332" t="str">
        <f t="shared" si="1198"/>
        <v>1562.94234516092i</v>
      </c>
      <c r="J2332" t="str">
        <f t="shared" si="1192"/>
        <v>-2088.46380598279+338.028168995899i</v>
      </c>
      <c r="K2332" t="str">
        <f t="shared" si="1199"/>
        <v>0.118035106330343-0.729264806949395i</v>
      </c>
      <c r="L2332" t="str">
        <f t="shared" si="1200"/>
        <v>0.0101036111038758-0.0523407839607576i</v>
      </c>
      <c r="M2332" t="str">
        <f t="shared" si="1201"/>
        <v>0.128138717434219-0.781605590910153i</v>
      </c>
      <c r="N2332" t="str">
        <f t="shared" si="1202"/>
        <v>-1.76509406824915i</v>
      </c>
      <c r="O2332" t="str">
        <f t="shared" si="1203"/>
        <v>-0.193077538129689-0.98118350183326i</v>
      </c>
      <c r="P2332" t="str">
        <f t="shared" si="1204"/>
        <v>1.19307753812969+0.98118350183326i</v>
      </c>
      <c r="Q2332" t="str">
        <f t="shared" si="1205"/>
        <v>-1.19307753812969+0.78391056641589i</v>
      </c>
      <c r="R2332" t="str">
        <f t="shared" si="1206"/>
        <v>-0.321045150926184-1.03333953455661i</v>
      </c>
      <c r="S2332" t="str">
        <f t="shared" si="1207"/>
        <v>0.183081839140113i</v>
      </c>
      <c r="T2332" t="str">
        <f t="shared" si="1208"/>
        <v>0.189185702442813-0.0587775366785809i</v>
      </c>
      <c r="U2332" t="str">
        <f t="shared" si="1209"/>
        <v>0.0001-399.886791688179i</v>
      </c>
      <c r="V2332" t="str">
        <f t="shared" si="1210"/>
        <v>0.00002-0.00641406622981521i</v>
      </c>
      <c r="W2332" t="str">
        <f t="shared" si="1211"/>
        <v>0.0000199993584529563-0.00641396335273432i</v>
      </c>
      <c r="X2332" t="str">
        <f t="shared" si="1212"/>
        <v>0.000166162467679833-0.00640971819636068i</v>
      </c>
      <c r="Y2332" t="str">
        <f t="shared" si="1213"/>
        <v>0.009+2.50070775225748i</v>
      </c>
      <c r="Z2332" t="str">
        <f t="shared" si="1214"/>
        <v>-0.030833625829805-0.000912711955385302i</v>
      </c>
      <c r="AA2332" t="str">
        <f t="shared" si="1215"/>
        <v>0.0176793479391683-4.8109078323278i</v>
      </c>
      <c r="AB2332" t="str">
        <f t="shared" si="1216"/>
        <v>1.28798952674861-0.400161590820948i</v>
      </c>
      <c r="AC2332" t="str">
        <f t="shared" si="1217"/>
        <v>0.85227278937312-1.05797600815467i</v>
      </c>
      <c r="AD2332" t="str">
        <f t="shared" si="1218"/>
        <v>0.824128789596097+0.553516317877823i</v>
      </c>
      <c r="AE2332" t="str">
        <f t="shared" si="1219"/>
        <v>-0.0249056777731483-0.0178191072351778i</v>
      </c>
      <c r="AF2332" t="str">
        <f t="shared" si="1220"/>
        <v>-14.9876992609995-0.883614764902135i</v>
      </c>
      <c r="AG2332" t="str">
        <f t="shared" si="1221"/>
        <v>1.009692499496-0.0143171790649301i</v>
      </c>
      <c r="AH2332" t="str">
        <f t="shared" si="1222"/>
        <v>0.349971434063389+0.291261991929707i</v>
      </c>
      <c r="AI2332">
        <f t="shared" si="1223"/>
        <v>-6.833723060662189</v>
      </c>
      <c r="AJ2332">
        <f t="shared" si="1224"/>
        <v>39.76875211892898</v>
      </c>
      <c r="AK2332"/>
      <c r="AL2332"/>
      <c r="AM2332"/>
      <c r="AN2332"/>
    </row>
    <row r="2333" spans="1:40" x14ac:dyDescent="0.25">
      <c r="A2333"/>
      <c r="B2333">
        <f t="shared" si="1225"/>
        <v>399000</v>
      </c>
      <c r="C2333" s="237" t="str">
        <f t="shared" si="1193"/>
        <v>-4.80061573114741E-07+0.00613790106768561i</v>
      </c>
      <c r="D2333" s="208" t="str">
        <f t="shared" si="1194"/>
        <v>-5.95700963747802+0.047057241518923i</v>
      </c>
      <c r="E2333" t="str">
        <f t="shared" si="1195"/>
        <v>2870</v>
      </c>
      <c r="F2333" t="str">
        <f t="shared" si="1196"/>
        <v>0.777000777000777</v>
      </c>
      <c r="G2333" t="str">
        <f t="shared" si="1191"/>
        <v>0.777000777000777</v>
      </c>
      <c r="H2333" t="str">
        <f t="shared" si="1197"/>
        <v>9.03120090495279+0.928514085755105i</v>
      </c>
      <c r="I2333" t="str">
        <f t="shared" si="1198"/>
        <v>1566.86933597791i</v>
      </c>
      <c r="J2333" t="str">
        <f t="shared" si="1192"/>
        <v>-2098.97681482959+338.877486003427i</v>
      </c>
      <c r="K2333" t="str">
        <f t="shared" si="1199"/>
        <v>0.117458655652386-0.727528399195331i</v>
      </c>
      <c r="L2333" t="str">
        <f t="shared" si="1200"/>
        <v>0.0100548382062836-0.0522189953385041i</v>
      </c>
      <c r="M2333" t="str">
        <f t="shared" si="1201"/>
        <v>0.12751349385867-0.779747394533835i</v>
      </c>
      <c r="N2333" t="str">
        <f t="shared" si="1202"/>
        <v>-1.76952897796837i</v>
      </c>
      <c r="O2333" t="str">
        <f t="shared" si="1203"/>
        <v>-0.197427085351576-0.980317574038934i</v>
      </c>
      <c r="P2333" t="str">
        <f t="shared" si="1204"/>
        <v>1.19742708535158+0.980317574038934i</v>
      </c>
      <c r="Q2333" t="str">
        <f t="shared" si="1205"/>
        <v>-1.19742708535158+0.789211403929436i</v>
      </c>
      <c r="R2333" t="str">
        <f t="shared" si="1206"/>
        <v>-0.320979347759446-1.03024071428475i</v>
      </c>
      <c r="S2333" t="str">
        <f t="shared" si="1207"/>
        <v>0.183541843761068i</v>
      </c>
      <c r="T2333" t="str">
        <f t="shared" si="1208"/>
        <v>0.189092280217543-0.0589131412969937i</v>
      </c>
      <c r="U2333" t="str">
        <f t="shared" si="1209"/>
        <v>0.0001-398.884569152621i</v>
      </c>
      <c r="V2333" t="str">
        <f t="shared" si="1210"/>
        <v>0.00002-0.00639799087585577i</v>
      </c>
      <c r="W2333" t="str">
        <f t="shared" si="1211"/>
        <v>0.0000199993584529563-0.00639788825661719i</v>
      </c>
      <c r="X2333" t="str">
        <f t="shared" si="1212"/>
        <v>0.000165431109905753-0.00639367037551134i</v>
      </c>
      <c r="Y2333" t="str">
        <f t="shared" si="1213"/>
        <v>0.009+2.50699093756465i</v>
      </c>
      <c r="Z2333" t="str">
        <f t="shared" si="1214"/>
        <v>-0.0306789656349004-0.000906327178173094i</v>
      </c>
      <c r="AA2333" t="str">
        <f t="shared" si="1215"/>
        <v>0.0175889860572891-4.79878905204464i</v>
      </c>
      <c r="AB2333" t="str">
        <f t="shared" si="1216"/>
        <v>1.28735350168879-0.40108479657085i</v>
      </c>
      <c r="AC2333" t="str">
        <f t="shared" si="1217"/>
        <v>0.851410117718277-1.05495426253019i</v>
      </c>
      <c r="AD2333" t="str">
        <f t="shared" si="1218"/>
        <v>0.826623695431224+0.55315926441529i</v>
      </c>
      <c r="AE2333" t="str">
        <f t="shared" si="1219"/>
        <v>-0.0248586166699311-0.0177195455849147i</v>
      </c>
      <c r="AF2333" t="str">
        <f t="shared" si="1220"/>
        <v>-14.9882105424308-0.881456844236182i</v>
      </c>
      <c r="AG2333" t="str">
        <f t="shared" si="1221"/>
        <v>1.00966190342306-0.0143245688897285i</v>
      </c>
      <c r="AH2333" t="str">
        <f t="shared" si="1222"/>
        <v>0.34944103544437+0.289702591469786i</v>
      </c>
      <c r="AI2333">
        <f t="shared" si="1223"/>
        <v>-6.8605556481126886</v>
      </c>
      <c r="AJ2333">
        <f t="shared" si="1224"/>
        <v>39.660283775609109</v>
      </c>
      <c r="AK2333"/>
      <c r="AL2333"/>
      <c r="AM2333"/>
      <c r="AN2333"/>
    </row>
    <row r="2334" spans="1:40" x14ac:dyDescent="0.25">
      <c r="A2334"/>
      <c r="B2334">
        <f t="shared" si="1225"/>
        <v>400000</v>
      </c>
      <c r="C2334" s="237" t="str">
        <f t="shared" si="1193"/>
        <v>-4.77664265648592E-07+0.00612255631520344i</v>
      </c>
      <c r="D2334" s="208" t="str">
        <f t="shared" si="1194"/>
        <v>-5.95700961909866+0.0469395984165597i</v>
      </c>
      <c r="E2334" t="str">
        <f t="shared" si="1195"/>
        <v>2870</v>
      </c>
      <c r="F2334" t="str">
        <f t="shared" si="1196"/>
        <v>0.777000777000777</v>
      </c>
      <c r="G2334" t="str">
        <f t="shared" si="1191"/>
        <v>0.777000777000777</v>
      </c>
      <c r="H2334" t="str">
        <f t="shared" si="1197"/>
        <v>9.03170843665285+0.926248895107162i</v>
      </c>
      <c r="I2334" t="str">
        <f t="shared" si="1198"/>
        <v>1570.7963267949i</v>
      </c>
      <c r="J2334" t="str">
        <f t="shared" si="1192"/>
        <v>-2109.51620512895+339.726803010954i</v>
      </c>
      <c r="K2334" t="str">
        <f t="shared" si="1199"/>
        <v>0.116886382547703-0.725800013298718i</v>
      </c>
      <c r="L2334" t="str">
        <f t="shared" si="1200"/>
        <v>0.0100064132953354-0.0520977488215759i</v>
      </c>
      <c r="M2334" t="str">
        <f t="shared" si="1201"/>
        <v>0.126892795843038-0.777897762120294i</v>
      </c>
      <c r="N2334" t="str">
        <f t="shared" si="1202"/>
        <v>-1.77396388768759i</v>
      </c>
      <c r="O2334" t="str">
        <f t="shared" si="1203"/>
        <v>-0.201772749500161-0.979432364974297i</v>
      </c>
      <c r="P2334" t="str">
        <f t="shared" si="1204"/>
        <v>1.20177274950016+0.979432364974297i</v>
      </c>
      <c r="Q2334" t="str">
        <f t="shared" si="1205"/>
        <v>-1.20177274950016+0.794531522713293i</v>
      </c>
      <c r="R2334" t="str">
        <f t="shared" si="1206"/>
        <v>-0.320913337544356-1.02715603114302i</v>
      </c>
      <c r="S2334" t="str">
        <f t="shared" si="1207"/>
        <v>0.184001848382023i</v>
      </c>
      <c r="T2334" t="str">
        <f t="shared" si="1208"/>
        <v>0.188998608307058-0.0590486472786056i</v>
      </c>
      <c r="U2334" t="str">
        <f t="shared" si="1209"/>
        <v>0.0001-397.887357729739i</v>
      </c>
      <c r="V2334" t="str">
        <f t="shared" si="1210"/>
        <v>0.00002-0.00638199589866613i</v>
      </c>
      <c r="W2334" t="str">
        <f t="shared" si="1211"/>
        <v>0.0000199993584529563-0.00638189353598067i</v>
      </c>
      <c r="X2334" t="str">
        <f t="shared" si="1212"/>
        <v>0.000164705226692409-0.00637770266955091i</v>
      </c>
      <c r="Y2334" t="str">
        <f t="shared" si="1213"/>
        <v>0.009+2.51327412287183i</v>
      </c>
      <c r="Z2334" t="str">
        <f t="shared" si="1214"/>
        <v>-0.0305254669224671-0.000900005125213117i</v>
      </c>
      <c r="AA2334" t="str">
        <f t="shared" si="1215"/>
        <v>0.0174993195739289-4.78673132531187i</v>
      </c>
      <c r="AB2334" t="str">
        <f t="shared" si="1216"/>
        <v>1.28671577675452-0.402007330794495i</v>
      </c>
      <c r="AC2334" t="str">
        <f t="shared" si="1217"/>
        <v>0.850554359386737-1.05194515737613i</v>
      </c>
      <c r="AD2334" t="str">
        <f t="shared" si="1218"/>
        <v>0.829117704821082+0.55279126900938i</v>
      </c>
      <c r="AE2334" t="str">
        <f t="shared" si="1219"/>
        <v>-0.0248116900980663-0.0176204217809184i</v>
      </c>
      <c r="AF2334" t="str">
        <f t="shared" si="1220"/>
        <v>-14.9887180557515-0.879309296690602i</v>
      </c>
      <c r="AG2334" t="str">
        <f t="shared" si="1221"/>
        <v>1.00963127165145-0.0143319065926485i</v>
      </c>
      <c r="AH2334" t="str">
        <f t="shared" si="1222"/>
        <v>0.348911427077166+0.28814999893333i</v>
      </c>
      <c r="AI2334">
        <f t="shared" si="1223"/>
        <v>-6.8873450570294334</v>
      </c>
      <c r="AJ2334">
        <f t="shared" si="1224"/>
        <v>39.551743475127644</v>
      </c>
      <c r="AK2334"/>
      <c r="AL2334"/>
      <c r="AM2334"/>
      <c r="AN2334"/>
    </row>
    <row r="2335" spans="1:40" x14ac:dyDescent="0.25">
      <c r="A2335"/>
      <c r="B2335">
        <f t="shared" si="1225"/>
        <v>401000</v>
      </c>
      <c r="C2335" s="237" t="str">
        <f t="shared" si="1193"/>
        <v>-4.7528487077874E-07+0.0061072880951512i</v>
      </c>
      <c r="D2335" s="208" t="str">
        <f t="shared" si="1194"/>
        <v>-5.95700960085664+0.0468225420628259i</v>
      </c>
      <c r="E2335" t="str">
        <f t="shared" si="1195"/>
        <v>2870</v>
      </c>
      <c r="F2335" t="str">
        <f t="shared" si="1196"/>
        <v>0.777000777000777</v>
      </c>
      <c r="G2335" t="str">
        <f t="shared" si="1191"/>
        <v>0.777000777000777</v>
      </c>
      <c r="H2335" t="str">
        <f t="shared" si="1197"/>
        <v>9.0322122368907+0.923994590779547i</v>
      </c>
      <c r="I2335" t="str">
        <f t="shared" si="1198"/>
        <v>1574.72331761188i</v>
      </c>
      <c r="J2335" t="str">
        <f t="shared" si="1192"/>
        <v>-2120.08197688088+340.576120018482i</v>
      </c>
      <c r="K2335" t="str">
        <f t="shared" si="1199"/>
        <v>0.116318247087944-0.724079595539889i</v>
      </c>
      <c r="L2335" t="str">
        <f t="shared" si="1200"/>
        <v>0.00995833311030559-0.051977040979048i</v>
      </c>
      <c r="M2335" t="str">
        <f t="shared" si="1201"/>
        <v>0.12627658019825-0.776056636518937i</v>
      </c>
      <c r="N2335" t="str">
        <f t="shared" si="1202"/>
        <v>-1.77839879740681i</v>
      </c>
      <c r="O2335" t="str">
        <f t="shared" si="1203"/>
        <v>-0.206114445103218-0.978527892049988i</v>
      </c>
      <c r="P2335" t="str">
        <f t="shared" si="1204"/>
        <v>1.20611444510322+0.978527892049988i</v>
      </c>
      <c r="Q2335" t="str">
        <f t="shared" si="1205"/>
        <v>-1.20611444510322+0.799870905356822i</v>
      </c>
      <c r="R2335" t="str">
        <f t="shared" si="1206"/>
        <v>-0.320847119935225-1.02408537877017i</v>
      </c>
      <c r="S2335" t="str">
        <f t="shared" si="1207"/>
        <v>0.184461853002979i</v>
      </c>
      <c r="T2335" t="str">
        <f t="shared" si="1208"/>
        <v>0.188904686601203-0.0591840542739206i</v>
      </c>
      <c r="U2335" t="str">
        <f t="shared" si="1209"/>
        <v>0.0001-396.895119929914i</v>
      </c>
      <c r="V2335" t="str">
        <f t="shared" si="1210"/>
        <v>0.00002-0.00636608069692381i</v>
      </c>
      <c r="W2335" t="str">
        <f t="shared" si="1211"/>
        <v>0.0000199993584529563-0.00636597858951192i</v>
      </c>
      <c r="X2335" t="str">
        <f t="shared" si="1212"/>
        <v>0.000163984763545524-0.00636181448034947i</v>
      </c>
      <c r="Y2335" t="str">
        <f t="shared" si="1213"/>
        <v>0.009+2.51955730817901i</v>
      </c>
      <c r="Z2335" t="str">
        <f t="shared" si="1214"/>
        <v>-0.0303731180840686-0.000893745018850246i</v>
      </c>
      <c r="AA2335" t="str">
        <f t="shared" si="1215"/>
        <v>0.0174103413300197-4.774734190788i</v>
      </c>
      <c r="AB2335" t="str">
        <f t="shared" si="1216"/>
        <v>1.28607635119586-0.402929191112491i</v>
      </c>
      <c r="AC2335" t="str">
        <f t="shared" si="1217"/>
        <v>0.849705450692801-1.04894860773134i</v>
      </c>
      <c r="AD2335" t="str">
        <f t="shared" si="1218"/>
        <v>0.831610770980755+0.552412331707943i</v>
      </c>
      <c r="AE2335" t="str">
        <f t="shared" si="1219"/>
        <v>-0.0247648963771663-0.0175217329662473i</v>
      </c>
      <c r="AF2335" t="str">
        <f t="shared" si="1220"/>
        <v>-14.9892218377473-0.877172048716721i</v>
      </c>
      <c r="AG2335" t="str">
        <f t="shared" si="1221"/>
        <v>1.00960060444348-0.0143391917536535i</v>
      </c>
      <c r="AH2335" t="str">
        <f t="shared" si="1222"/>
        <v>0.348382595553117+0.286604168888191i</v>
      </c>
      <c r="AI2335">
        <f t="shared" si="1223"/>
        <v>-6.9140916141922579</v>
      </c>
      <c r="AJ2335">
        <f t="shared" si="1224"/>
        <v>39.443131529242763</v>
      </c>
      <c r="AK2335"/>
      <c r="AL2335"/>
      <c r="AM2335"/>
      <c r="AN2335"/>
    </row>
    <row r="2336" spans="1:40" x14ac:dyDescent="0.25">
      <c r="A2336"/>
      <c r="B2336">
        <f t="shared" si="1225"/>
        <v>402000</v>
      </c>
      <c r="C2336" s="237" t="str">
        <f t="shared" si="1193"/>
        <v>-4.72923210492263E-07+0.00609209583639135i</v>
      </c>
      <c r="D2336" s="208" t="str">
        <f t="shared" si="1194"/>
        <v>-5.95700958275057+0.0467060680790004i</v>
      </c>
      <c r="E2336" t="str">
        <f t="shared" si="1195"/>
        <v>2870</v>
      </c>
      <c r="F2336" t="str">
        <f t="shared" si="1196"/>
        <v>0.777000777000777</v>
      </c>
      <c r="G2336" t="str">
        <f t="shared" si="1191"/>
        <v>0.777000777000777</v>
      </c>
      <c r="H2336" t="str">
        <f t="shared" si="1197"/>
        <v>9.03271234200747+0.921751095527664i</v>
      </c>
      <c r="I2336" t="str">
        <f t="shared" si="1198"/>
        <v>1578.65030842887i</v>
      </c>
      <c r="J2336" t="str">
        <f t="shared" si="1192"/>
        <v>-2130.67413008537+341.425437026009i</v>
      </c>
      <c r="K2336" t="str">
        <f t="shared" si="1199"/>
        <v>0.115754209816501-0.722367092659544i</v>
      </c>
      <c r="L2336" t="str">
        <f t="shared" si="1200"/>
        <v>0.00991059442806462-0.0518568684069486i</v>
      </c>
      <c r="M2336" t="str">
        <f t="shared" si="1201"/>
        <v>0.125664804244566-0.774223961066493i</v>
      </c>
      <c r="N2336" t="str">
        <f t="shared" si="1202"/>
        <v>-1.78283370712603i</v>
      </c>
      <c r="O2336" t="str">
        <f t="shared" si="1203"/>
        <v>-0.210452086766575-0.977604173055534i</v>
      </c>
      <c r="P2336" t="str">
        <f t="shared" si="1204"/>
        <v>1.21045208676657+0.977604173055534i</v>
      </c>
      <c r="Q2336" t="str">
        <f t="shared" si="1205"/>
        <v>-1.21045208676657+0.805229534070496i</v>
      </c>
      <c r="R2336" t="str">
        <f t="shared" si="1206"/>
        <v>-0.320780694585071-1.02102865186222i</v>
      </c>
      <c r="S2336" t="str">
        <f t="shared" si="1207"/>
        <v>0.184921857623934i</v>
      </c>
      <c r="T2336" t="str">
        <f t="shared" si="1208"/>
        <v>0.188810514989623-0.0593193619325672i</v>
      </c>
      <c r="U2336" t="str">
        <f t="shared" si="1209"/>
        <v>0.0001-395.907818636556i</v>
      </c>
      <c r="V2336" t="str">
        <f t="shared" si="1210"/>
        <v>0.00002-0.00635024467528967i</v>
      </c>
      <c r="W2336" t="str">
        <f t="shared" si="1211"/>
        <v>0.0000199993584529563-0.00635014282188133i</v>
      </c>
      <c r="X2336" t="str">
        <f t="shared" si="1212"/>
        <v>0.000163269666647075-0.00634600521571334i</v>
      </c>
      <c r="Y2336" t="str">
        <f t="shared" si="1213"/>
        <v>0.009+2.52584049348619i</v>
      </c>
      <c r="Z2336" t="str">
        <f t="shared" si="1214"/>
        <v>-0.0302219076560225-0.000887546093023037i</v>
      </c>
      <c r="AA2336" t="str">
        <f t="shared" si="1215"/>
        <v>0.0173220442588779-4.76279719177899i</v>
      </c>
      <c r="AB2336" t="str">
        <f t="shared" si="1216"/>
        <v>1.2854352242615-0.403850375139484i</v>
      </c>
      <c r="AC2336" t="str">
        <f t="shared" si="1217"/>
        <v>0.848863328707211-1.04596452935813i</v>
      </c>
      <c r="AD2336" t="str">
        <f t="shared" si="1218"/>
        <v>0.83410284710033+0.552022452751891i</v>
      </c>
      <c r="AE2336" t="str">
        <f t="shared" si="1219"/>
        <v>-0.0247182338494907-0.017423476314242i</v>
      </c>
      <c r="AF2336" t="str">
        <f t="shared" si="1220"/>
        <v>-14.989721924758-0.875045027448664i</v>
      </c>
      <c r="AG2336" t="str">
        <f t="shared" si="1221"/>
        <v>1.0095699020622-0.0143464239564864i</v>
      </c>
      <c r="AH2336" t="str">
        <f t="shared" si="1222"/>
        <v>0.347854527649733+0.28506505638826i</v>
      </c>
      <c r="AI2336">
        <f t="shared" si="1223"/>
        <v>-6.9407956440466867</v>
      </c>
      <c r="AJ2336">
        <f t="shared" si="1224"/>
        <v>39.334448246640861</v>
      </c>
      <c r="AK2336"/>
      <c r="AL2336"/>
      <c r="AM2336"/>
      <c r="AN2336"/>
    </row>
    <row r="2337" spans="1:40" x14ac:dyDescent="0.25">
      <c r="A2337"/>
      <c r="B2337">
        <f t="shared" si="1225"/>
        <v>403000</v>
      </c>
      <c r="C2337" s="237" t="str">
        <f t="shared" si="1193"/>
        <v>-4.70579108982105E-07+0.00607697897345528i</v>
      </c>
      <c r="D2337" s="208" t="str">
        <f t="shared" si="1194"/>
        <v>-5.95700956477913+0.0465901721298238i</v>
      </c>
      <c r="E2337" t="str">
        <f t="shared" si="1195"/>
        <v>2870</v>
      </c>
      <c r="F2337" t="str">
        <f t="shared" si="1196"/>
        <v>0.777000777000777</v>
      </c>
      <c r="G2337" t="str">
        <f t="shared" si="1191"/>
        <v>0.777000777000777</v>
      </c>
      <c r="H2337" t="str">
        <f t="shared" si="1197"/>
        <v>9.03320878790478+0.919518332825391i</v>
      </c>
      <c r="I2337" t="str">
        <f t="shared" si="1198"/>
        <v>1582.57729924586i</v>
      </c>
      <c r="J2337" t="str">
        <f t="shared" si="1192"/>
        <v>-2141.29266474242+342.274754033537i</v>
      </c>
      <c r="K2337" t="str">
        <f t="shared" si="1199"/>
        <v>0.115194231741888-0.720662451854031i</v>
      </c>
      <c r="L2337" t="str">
        <f t="shared" si="1200"/>
        <v>0.00986319406256757-0.0517372277280225i</v>
      </c>
      <c r="M2337" t="str">
        <f t="shared" si="1201"/>
        <v>0.125057425804456-0.772399679582053i</v>
      </c>
      <c r="N2337" t="str">
        <f t="shared" si="1202"/>
        <v>-1.78726861684524i</v>
      </c>
      <c r="O2337" t="str">
        <f t="shared" si="1203"/>
        <v>-0.214785589175787-0.976661226159004i</v>
      </c>
      <c r="P2337" t="str">
        <f t="shared" si="1204"/>
        <v>1.21478558917579+0.976661226159004i</v>
      </c>
      <c r="Q2337" t="str">
        <f t="shared" si="1205"/>
        <v>-1.21478558917579+0.810607390686236i</v>
      </c>
      <c r="R2337" t="str">
        <f t="shared" si="1206"/>
        <v>-0.320714061145679-1.01798574615931i</v>
      </c>
      <c r="S2337" t="str">
        <f t="shared" si="1207"/>
        <v>0.185381862244889i</v>
      </c>
      <c r="T2337" t="str">
        <f t="shared" si="1208"/>
        <v>0.188716093361766-0.0594545699033072i</v>
      </c>
      <c r="U2337" t="str">
        <f t="shared" si="1209"/>
        <v>0.0001-394.925417101478i</v>
      </c>
      <c r="V2337" t="str">
        <f t="shared" si="1210"/>
        <v>0.00002-0.00633448724433361i</v>
      </c>
      <c r="W2337" t="str">
        <f t="shared" si="1211"/>
        <v>0.0000199993584529563-0.00633438564366827i</v>
      </c>
      <c r="X2337" t="str">
        <f t="shared" si="1212"/>
        <v>0.000162559882845248-0.00633027428931183i</v>
      </c>
      <c r="Y2337" t="str">
        <f t="shared" si="1213"/>
        <v>0.009+2.53212367879337i</v>
      </c>
      <c r="Z2337" t="str">
        <f t="shared" si="1214"/>
        <v>-0.0300718243172399-0.000881407593062114i</v>
      </c>
      <c r="AA2337" t="str">
        <f t="shared" si="1215"/>
        <v>0.0172344213847703-4.75091987617973i</v>
      </c>
      <c r="AB2337" t="str">
        <f t="shared" si="1216"/>
        <v>1.28479239519879-0.404770880484219i</v>
      </c>
      <c r="AC2337" t="str">
        <f t="shared" si="1217"/>
        <v>0.848027931246546-1.04299283873496i</v>
      </c>
      <c r="AD2337" t="str">
        <f t="shared" si="1218"/>
        <v>0.83659388634573+0.55162163257548i</v>
      </c>
      <c r="AE2337" t="str">
        <f t="shared" si="1219"/>
        <v>-0.0246717008796164-0.0173256490281333i</v>
      </c>
      <c r="AF2337" t="str">
        <f t="shared" si="1220"/>
        <v>-14.9902183526839-0.872928160695567i</v>
      </c>
      <c r="AG2337" t="str">
        <f t="shared" si="1221"/>
        <v>1.00953916477143-0.014353602788636i</v>
      </c>
      <c r="AH2337" t="str">
        <f t="shared" si="1222"/>
        <v>0.347327210328078+0.283532616967169i</v>
      </c>
      <c r="AI2337">
        <f t="shared" si="1223"/>
        <v>-6.9674574687291688</v>
      </c>
      <c r="AJ2337">
        <f t="shared" si="1224"/>
        <v>39.225693932972256</v>
      </c>
      <c r="AK2337"/>
      <c r="AL2337"/>
      <c r="AM2337"/>
      <c r="AN2337"/>
    </row>
    <row r="2338" spans="1:40" x14ac:dyDescent="0.25">
      <c r="A2338"/>
      <c r="B2338">
        <f t="shared" si="1225"/>
        <v>404000</v>
      </c>
      <c r="C2338" s="237" t="str">
        <f t="shared" si="1193"/>
        <v>-4.68252392614332E-07+0.006061936946473i</v>
      </c>
      <c r="D2338" s="208" t="str">
        <f t="shared" si="1194"/>
        <v>-5.95700954694097+0.0464748499229597i</v>
      </c>
      <c r="E2338" t="str">
        <f t="shared" si="1195"/>
        <v>2870</v>
      </c>
      <c r="F2338" t="str">
        <f t="shared" si="1196"/>
        <v>0.777000777000777</v>
      </c>
      <c r="G2338" t="str">
        <f t="shared" si="1191"/>
        <v>0.777000777000777</v>
      </c>
      <c r="H2338" t="str">
        <f t="shared" si="1197"/>
        <v>9.03370161005107+0.917296226856882i</v>
      </c>
      <c r="I2338" t="str">
        <f t="shared" si="1198"/>
        <v>1586.50429006285i</v>
      </c>
      <c r="J2338" t="str">
        <f t="shared" si="1192"/>
        <v>-2151.93758085204+343.124071041064i</v>
      </c>
      <c r="K2338" t="str">
        <f t="shared" si="1199"/>
        <v>0.114638274331242-0.71896562077075i</v>
      </c>
      <c r="L2338" t="str">
        <f t="shared" si="1200"/>
        <v>0.00981612886435051-0.051618115591496i</v>
      </c>
      <c r="M2338" t="str">
        <f t="shared" si="1201"/>
        <v>0.124454403195593-0.770583736362246i</v>
      </c>
      <c r="N2338" t="str">
        <f t="shared" si="1202"/>
        <v>-1.79170352656446i</v>
      </c>
      <c r="O2338" t="str">
        <f t="shared" si="1203"/>
        <v>-0.21911486709785-0.975699069906645i</v>
      </c>
      <c r="P2338" t="str">
        <f t="shared" si="1204"/>
        <v>1.21911486709785+0.975699069906645i</v>
      </c>
      <c r="Q2338" t="str">
        <f t="shared" si="1205"/>
        <v>-1.21911486709785+0.816004456657815i</v>
      </c>
      <c r="R2338" t="str">
        <f t="shared" si="1206"/>
        <v>-0.320647219267521-1.01495655843279i</v>
      </c>
      <c r="S2338" t="str">
        <f t="shared" si="1207"/>
        <v>0.185841866865844i</v>
      </c>
      <c r="T2338" t="str">
        <f t="shared" si="1208"/>
        <v>0.188621421606882-0.0595896778340177i</v>
      </c>
      <c r="U2338" t="str">
        <f t="shared" si="1209"/>
        <v>0.0001-393.947878940335i</v>
      </c>
      <c r="V2338" t="str">
        <f t="shared" si="1210"/>
        <v>0.00002-0.0063188078204615i</v>
      </c>
      <c r="W2338" t="str">
        <f t="shared" si="1211"/>
        <v>0.0000199993584529563-0.00631870647128798i</v>
      </c>
      <c r="X2338" t="str">
        <f t="shared" si="1212"/>
        <v>0.00016185535964457-0.00631462112060464i</v>
      </c>
      <c r="Y2338" t="str">
        <f t="shared" si="1213"/>
        <v>0.009+2.53840686410055i</v>
      </c>
      <c r="Z2338" t="str">
        <f t="shared" si="1214"/>
        <v>-0.029922856887099-0.000875328775492535i</v>
      </c>
      <c r="AA2338" t="str">
        <f t="shared" si="1215"/>
        <v>0.0171474658215059-4.73910179641642i</v>
      </c>
      <c r="AB2338" t="str">
        <f t="shared" si="1216"/>
        <v>1.28414786325375-0.405690704749419i</v>
      </c>
      <c r="AC2338" t="str">
        <f t="shared" si="1217"/>
        <v>0.847199196862901-1.04003345304926i</v>
      </c>
      <c r="AD2338" t="str">
        <f t="shared" si="1218"/>
        <v>0.839083841859387+0.551209871806582i</v>
      </c>
      <c r="AE2338" t="str">
        <f t="shared" si="1219"/>
        <v>-0.0246252958541078-0.0172282483406549i</v>
      </c>
      <c r="AF2338" t="str">
        <f t="shared" si="1220"/>
        <v>-14.990711156992-0.870821376933922i</v>
      </c>
      <c r="AG2338" t="str">
        <f t="shared" si="1221"/>
        <v>1.00950839283575-0.0143607278413024i</v>
      </c>
      <c r="AH2338" t="str">
        <f t="shared" si="1222"/>
        <v>0.346800630730128+0.282006806632058i</v>
      </c>
      <c r="AI2338">
        <f t="shared" si="1223"/>
        <v>-6.9940774080934434</v>
      </c>
      <c r="AJ2338">
        <f t="shared" si="1224"/>
        <v>39.116868890889116</v>
      </c>
      <c r="AK2338"/>
      <c r="AL2338"/>
      <c r="AM2338"/>
      <c r="AN2338"/>
    </row>
    <row r="2339" spans="1:40" x14ac:dyDescent="0.25">
      <c r="A2339"/>
      <c r="B2339">
        <f t="shared" si="1225"/>
        <v>405000</v>
      </c>
      <c r="C2339" s="237" t="str">
        <f t="shared" si="1193"/>
        <v>-4.65942889895989E-07+0.00604696920110409i</v>
      </c>
      <c r="D2339" s="208" t="str">
        <f t="shared" si="1194"/>
        <v>-5.95700952923478+0.0463600972084647i</v>
      </c>
      <c r="E2339" t="str">
        <f t="shared" si="1195"/>
        <v>2870</v>
      </c>
      <c r="F2339" t="str">
        <f t="shared" si="1196"/>
        <v>0.777000777000777</v>
      </c>
      <c r="G2339" t="str">
        <f t="shared" si="1191"/>
        <v>0.777000777000777</v>
      </c>
      <c r="H2339" t="str">
        <f t="shared" si="1197"/>
        <v>9.03419084348782+0.915084702508496i</v>
      </c>
      <c r="I2339" t="str">
        <f t="shared" si="1198"/>
        <v>1590.43128087983i</v>
      </c>
      <c r="J2339" t="str">
        <f t="shared" si="1192"/>
        <v>-2162.60887841422+343.973388048592i</v>
      </c>
      <c r="K2339" t="str">
        <f t="shared" si="1199"/>
        <v>0.114086299503921-0.717276547503579i</v>
      </c>
      <c r="L2339" t="str">
        <f t="shared" si="1200"/>
        <v>0.00976939572003467-0.0514995286728444i</v>
      </c>
      <c r="M2339" t="str">
        <f t="shared" si="1201"/>
        <v>0.123855695223956-0.768776076176423i</v>
      </c>
      <c r="N2339" t="str">
        <f t="shared" si="1202"/>
        <v>-1.79613843628368i</v>
      </c>
      <c r="O2339" t="str">
        <f t="shared" si="1203"/>
        <v>-0.223439835382817-0.974717723222523i</v>
      </c>
      <c r="P2339" t="str">
        <f t="shared" si="1204"/>
        <v>1.22343983538282+0.974717723222523i</v>
      </c>
      <c r="Q2339" t="str">
        <f t="shared" si="1205"/>
        <v>-1.22343983538282+0.821420713061157i</v>
      </c>
      <c r="R2339" t="str">
        <f t="shared" si="1206"/>
        <v>-0.320580168599821-1.01194098647251i</v>
      </c>
      <c r="S2339" t="str">
        <f t="shared" si="1207"/>
        <v>0.186301871486799i</v>
      </c>
      <c r="T2339" t="str">
        <f t="shared" si="1208"/>
        <v>0.188526499614026-0.0597246853717002i</v>
      </c>
      <c r="U2339" t="str">
        <f t="shared" si="1209"/>
        <v>0.0001-392.975168128137i</v>
      </c>
      <c r="V2339" t="str">
        <f t="shared" si="1210"/>
        <v>0.00002-0.00630320582584307i</v>
      </c>
      <c r="W2339" t="str">
        <f t="shared" si="1211"/>
        <v>0.0000199993584529563-0.00630310472691943i</v>
      </c>
      <c r="X2339" t="str">
        <f t="shared" si="1212"/>
        <v>0.000161156045196202-0.00629904513477077i</v>
      </c>
      <c r="Y2339" t="str">
        <f t="shared" si="1213"/>
        <v>0.009+2.54469004940773i</v>
      </c>
      <c r="Z2339" t="str">
        <f t="shared" si="1214"/>
        <v>-0.0297749943233591-0.000869308907840054i</v>
      </c>
      <c r="AA2339" t="str">
        <f t="shared" si="1215"/>
        <v>0.0170611707710545-4.72734250938981i</v>
      </c>
      <c r="AB2339" t="str">
        <f t="shared" si="1216"/>
        <v>1.28350162767105-0.406609845531845i</v>
      </c>
      <c r="AC2339" t="str">
        <f t="shared" si="1217"/>
        <v>0.846377064833604-1.03708629019025i</v>
      </c>
      <c r="AD2339" t="str">
        <f t="shared" si="1218"/>
        <v>0.841572666761081+0.550787171266945i</v>
      </c>
      <c r="AE2339" t="str">
        <f t="shared" si="1219"/>
        <v>-0.0245790171811989-0.0171312715136624i</v>
      </c>
      <c r="AF2339" t="str">
        <f t="shared" si="1220"/>
        <v>-14.9912003727226-0.868724605300031i</v>
      </c>
      <c r="AG2339" t="str">
        <f t="shared" si="1221"/>
        <v>1.00947758652049-0.0143677987093644i</v>
      </c>
      <c r="AH2339" t="str">
        <f t="shared" si="1222"/>
        <v>0.346274776176271+0.280487581857482i</v>
      </c>
      <c r="AI2339">
        <f t="shared" si="1223"/>
        <v>-7.0206557797345406</v>
      </c>
      <c r="AJ2339">
        <f t="shared" si="1224"/>
        <v>39.00797342007926</v>
      </c>
      <c r="AK2339"/>
      <c r="AL2339"/>
      <c r="AM2339"/>
      <c r="AN2339"/>
    </row>
    <row r="2340" spans="1:40" x14ac:dyDescent="0.25">
      <c r="A2340"/>
      <c r="B2340">
        <f t="shared" si="1225"/>
        <v>406000</v>
      </c>
      <c r="C2340" s="237" t="str">
        <f t="shared" si="1193"/>
        <v>-4.63650431443509E-07+0.00603207518846971i</v>
      </c>
      <c r="D2340" s="208" t="str">
        <f t="shared" si="1194"/>
        <v>-5.95700951165926+0.0462459097782678i</v>
      </c>
      <c r="E2340" t="str">
        <f t="shared" si="1195"/>
        <v>2870</v>
      </c>
      <c r="F2340" t="str">
        <f t="shared" si="1196"/>
        <v>0.777000777000777</v>
      </c>
      <c r="G2340" t="str">
        <f t="shared" si="1191"/>
        <v>0.777000777000777</v>
      </c>
      <c r="H2340" t="str">
        <f t="shared" si="1197"/>
        <v>9.0346765228357+0.912883685360788i</v>
      </c>
      <c r="I2340" t="str">
        <f t="shared" si="1198"/>
        <v>1594.35827169682i</v>
      </c>
      <c r="J2340" t="str">
        <f t="shared" si="1192"/>
        <v>-2173.30655742897+344.822705056119i</v>
      </c>
      <c r="K2340" t="str">
        <f t="shared" si="1199"/>
        <v>0.113538269625208-0.715595180588366i</v>
      </c>
      <c r="L2340" t="str">
        <f t="shared" si="1200"/>
        <v>0.00972299155183836-0.0513814636735605i</v>
      </c>
      <c r="M2340" t="str">
        <f t="shared" si="1201"/>
        <v>0.123261261177046-0.766976644261927i</v>
      </c>
      <c r="N2340" t="str">
        <f t="shared" si="1202"/>
        <v>-1.8005733460029i</v>
      </c>
      <c r="O2340" t="str">
        <f t="shared" si="1203"/>
        <v>-0.227760408965518-0.973717205408151i</v>
      </c>
      <c r="P2340" t="str">
        <f t="shared" si="1204"/>
        <v>1.22776040896552+0.973717205408151i</v>
      </c>
      <c r="Q2340" t="str">
        <f t="shared" si="1205"/>
        <v>-1.22776040896552+0.826856140594749i</v>
      </c>
      <c r="R2340" t="str">
        <f t="shared" si="1206"/>
        <v>-0.320512908790509-1.00893892907428i</v>
      </c>
      <c r="S2340" t="str">
        <f t="shared" si="1207"/>
        <v>0.186761876107753i</v>
      </c>
      <c r="T2340" t="str">
        <f t="shared" si="1208"/>
        <v>0.18843132727206-0.0598595921624686i</v>
      </c>
      <c r="U2340" t="str">
        <f t="shared" si="1209"/>
        <v>0.0001-392.007248994816i</v>
      </c>
      <c r="V2340" t="str">
        <f t="shared" si="1210"/>
        <v>0.00002-0.00628768068834099i</v>
      </c>
      <c r="W2340" t="str">
        <f t="shared" si="1211"/>
        <v>0.0000199993584529563-0.0062875798384345i</v>
      </c>
      <c r="X2340" t="str">
        <f t="shared" si="1212"/>
        <v>0.000160461888288415-0.00628354576263822i</v>
      </c>
      <c r="Y2340" t="str">
        <f t="shared" si="1213"/>
        <v>0.009+2.55097323471491i</v>
      </c>
      <c r="Z2340" t="str">
        <f t="shared" si="1214"/>
        <v>-0.0296282257201082-0.000863347268441282i</v>
      </c>
      <c r="AA2340" t="str">
        <f t="shared" si="1215"/>
        <v>0.0169755295221882-4.71564157641928i</v>
      </c>
      <c r="AB2340" t="str">
        <f t="shared" si="1216"/>
        <v>1.28285368769406-0.407528300422217i</v>
      </c>
      <c r="AC2340" t="str">
        <f t="shared" si="1217"/>
        <v>0.845561475151196-1.03415126874201i</v>
      </c>
      <c r="AD2340" t="str">
        <f t="shared" si="1218"/>
        <v>0.844060314148591+0.550353531972488i</v>
      </c>
      <c r="AE2340" t="str">
        <f t="shared" si="1219"/>
        <v>-0.0245328632904744-0.0170347158377595i</v>
      </c>
      <c r="AF2340" t="str">
        <f t="shared" si="1220"/>
        <v>-14.991686034495-0.86663777558252i</v>
      </c>
      <c r="AG2340" t="str">
        <f t="shared" si="1221"/>
        <v>1.00944674609173-0.0143748149913454i</v>
      </c>
      <c r="AH2340" t="str">
        <f t="shared" si="1222"/>
        <v>0.345749634162737+0.278974899579379i</v>
      </c>
      <c r="AI2340">
        <f t="shared" si="1223"/>
        <v>-7.0471928990146049</v>
      </c>
      <c r="AJ2340">
        <f t="shared" si="1224"/>
        <v>38.899007817305424</v>
      </c>
      <c r="AK2340"/>
      <c r="AL2340"/>
      <c r="AM2340"/>
      <c r="AN2340"/>
    </row>
    <row r="2341" spans="1:40" x14ac:dyDescent="0.25">
      <c r="A2341"/>
      <c r="B2341">
        <f t="shared" si="1225"/>
        <v>407000</v>
      </c>
      <c r="C2341" s="237" t="str">
        <f t="shared" si="1193"/>
        <v>-4.61374849951636E-07+0.0060172543650853i</v>
      </c>
      <c r="D2341" s="208" t="str">
        <f t="shared" si="1194"/>
        <v>-5.95700949421314+0.046132283465654i</v>
      </c>
      <c r="E2341" t="str">
        <f t="shared" si="1195"/>
        <v>2870</v>
      </c>
      <c r="F2341" t="str">
        <f t="shared" si="1196"/>
        <v>0.777000777000777</v>
      </c>
      <c r="G2341" t="str">
        <f t="shared" si="1191"/>
        <v>0.777000777000777</v>
      </c>
      <c r="H2341" t="str">
        <f t="shared" si="1197"/>
        <v>9.03515868230058+0.910693101680666i</v>
      </c>
      <c r="I2341" t="str">
        <f t="shared" si="1198"/>
        <v>1598.28526251381i</v>
      </c>
      <c r="J2341" t="str">
        <f t="shared" si="1192"/>
        <v>-2184.03061789628+345.672022063647i</v>
      </c>
      <c r="K2341" t="str">
        <f t="shared" si="1199"/>
        <v>0.112994147500116-0.713921468998442i</v>
      </c>
      <c r="L2341" t="str">
        <f t="shared" si="1200"/>
        <v>0.00967691331709644-0.0512639173209264i</v>
      </c>
      <c r="M2341" t="str">
        <f t="shared" si="1201"/>
        <v>0.122671060817212-0.765185386319368i</v>
      </c>
      <c r="N2341" t="str">
        <f t="shared" si="1202"/>
        <v>-1.80500825572212i</v>
      </c>
      <c r="O2341" t="str">
        <f t="shared" si="1203"/>
        <v>-0.232076502867218-0.972697536142105i</v>
      </c>
      <c r="P2341" t="str">
        <f t="shared" si="1204"/>
        <v>1.23207650286722+0.972697536142105i</v>
      </c>
      <c r="Q2341" t="str">
        <f t="shared" si="1205"/>
        <v>-1.23207650286722+0.832310719580015i</v>
      </c>
      <c r="R2341" t="str">
        <f t="shared" si="1206"/>
        <v>-0.32044543948624-1.00595028602749i</v>
      </c>
      <c r="S2341" t="str">
        <f t="shared" si="1207"/>
        <v>0.187221880728709i</v>
      </c>
      <c r="T2341" t="str">
        <f t="shared" si="1208"/>
        <v>0.188335904469649-0.0599943978515516i</v>
      </c>
      <c r="U2341" t="str">
        <f t="shared" si="1209"/>
        <v>0.0001-391.044086220873i</v>
      </c>
      <c r="V2341" t="str">
        <f t="shared" si="1210"/>
        <v>0.00002-0.00627223184144089i</v>
      </c>
      <c r="W2341" t="str">
        <f t="shared" si="1211"/>
        <v>0.0000199993584529563-0.00627213123932791i</v>
      </c>
      <c r="X2341" t="str">
        <f t="shared" si="1212"/>
        <v>0.000159772838337215-0.00626812244061483i</v>
      </c>
      <c r="Y2341" t="str">
        <f t="shared" si="1213"/>
        <v>0.009+2.55725642002209i</v>
      </c>
      <c r="Z2341" t="str">
        <f t="shared" si="1214"/>
        <v>-0.0294825403057476-0.000857443146257508i</v>
      </c>
      <c r="AA2341" t="str">
        <f t="shared" si="1215"/>
        <v>0.0168905354491492-4.7039985631878i</v>
      </c>
      <c r="AB2341" t="str">
        <f t="shared" si="1216"/>
        <v>1.28220404256479-0.408446067005225i</v>
      </c>
      <c r="AC2341" t="str">
        <f t="shared" si="1217"/>
        <v>0.844752368513521-1.03122830797634i</v>
      </c>
      <c r="AD2341" t="str">
        <f t="shared" si="1218"/>
        <v>0.846546737098578+0.549908955133516i</v>
      </c>
      <c r="AE2341" t="str">
        <f t="shared" si="1219"/>
        <v>-0.0244868326325631-0.0169385786319273i</v>
      </c>
      <c r="AF2341" t="str">
        <f t="shared" si="1220"/>
        <v>-14.9921681765137-0.864560818215012i</v>
      </c>
      <c r="AG2341" t="str">
        <f t="shared" si="1221"/>
        <v>1.00941587181627-0.0143817762893828i</v>
      </c>
      <c r="AH2341" t="str">
        <f t="shared" si="1222"/>
        <v>0.345225192359193+0.277468717189149i</v>
      </c>
      <c r="AI2341">
        <f t="shared" si="1223"/>
        <v>-7.0736890790862885</v>
      </c>
      <c r="AJ2341">
        <f t="shared" si="1224"/>
        <v>38.789972376436154</v>
      </c>
      <c r="AK2341"/>
      <c r="AL2341"/>
      <c r="AM2341"/>
      <c r="AN2341"/>
    </row>
    <row r="2342" spans="1:40" x14ac:dyDescent="0.25">
      <c r="A2342"/>
      <c r="B2342">
        <f t="shared" si="1225"/>
        <v>408000</v>
      </c>
      <c r="C2342" s="237" t="str">
        <f t="shared" si="1193"/>
        <v>-4.59115980162906E-07+0.00600250619279462i</v>
      </c>
      <c r="D2342" s="208" t="str">
        <f t="shared" si="1194"/>
        <v>-5.95700947689514+0.0460192141447588i</v>
      </c>
      <c r="E2342" t="str">
        <f t="shared" si="1195"/>
        <v>2870</v>
      </c>
      <c r="F2342" t="str">
        <f t="shared" si="1196"/>
        <v>0.777000777000777</v>
      </c>
      <c r="G2342" t="str">
        <f t="shared" si="1191"/>
        <v>0.777000777000777</v>
      </c>
      <c r="H2342" t="str">
        <f t="shared" si="1197"/>
        <v>9.03563735567944+0.908512878413604i</v>
      </c>
      <c r="I2342" t="str">
        <f t="shared" si="1198"/>
        <v>1602.21225333079i</v>
      </c>
      <c r="J2342" t="str">
        <f t="shared" si="1192"/>
        <v>-2194.78105981616+346.521339071174i</v>
      </c>
      <c r="K2342" t="str">
        <f t="shared" si="1199"/>
        <v>0.112453896367286-0.712255362140207i</v>
      </c>
      <c r="L2342" t="str">
        <f t="shared" si="1200"/>
        <v>0.00963115800778722-0.0511468863677858i</v>
      </c>
      <c r="M2342" t="str">
        <f t="shared" si="1201"/>
        <v>0.122085054375073-0.763402248507993i</v>
      </c>
      <c r="N2342" t="str">
        <f t="shared" si="1202"/>
        <v>-1.80944316544134i</v>
      </c>
      <c r="O2342" t="str">
        <f t="shared" si="1203"/>
        <v>-0.23638803219729-0.97165873547964i</v>
      </c>
      <c r="P2342" t="str">
        <f t="shared" si="1204"/>
        <v>1.23638803219729+0.97165873547964i</v>
      </c>
      <c r="Q2342" t="str">
        <f t="shared" si="1205"/>
        <v>-1.23638803219729+0.8377844299617i</v>
      </c>
      <c r="R2342" t="str">
        <f t="shared" si="1206"/>
        <v>-0.320377760332377-1.00297495810298i</v>
      </c>
      <c r="S2342" t="str">
        <f t="shared" si="1207"/>
        <v>0.187681885349665i</v>
      </c>
      <c r="T2342" t="str">
        <f t="shared" si="1208"/>
        <v>0.188240231095269-0.0601291020832836i</v>
      </c>
      <c r="U2342" t="str">
        <f t="shared" si="1209"/>
        <v>0.0001-390.085644833077i</v>
      </c>
      <c r="V2342" t="str">
        <f t="shared" si="1210"/>
        <v>0.00002-0.00625685872418245i</v>
      </c>
      <c r="W2342" t="str">
        <f t="shared" si="1211"/>
        <v>0.0000199993584529563-0.00625675836864827i</v>
      </c>
      <c r="X2342" t="str">
        <f t="shared" si="1212"/>
        <v>0.00015908884537713-0.00625277461062007i</v>
      </c>
      <c r="Y2342" t="str">
        <f t="shared" si="1213"/>
        <v>0.009+2.56353960532927i</v>
      </c>
      <c r="Z2342" t="str">
        <f t="shared" si="1214"/>
        <v>-0.0293379274410106-0.000851595840692225i</v>
      </c>
      <c r="AA2342" t="str">
        <f t="shared" si="1215"/>
        <v>0.016806182010341-4.6924130396877i</v>
      </c>
      <c r="AB2342" t="str">
        <f t="shared" si="1216"/>
        <v>1.28155269152399-0.409363142859475i</v>
      </c>
      <c r="AC2342" t="str">
        <f t="shared" si="1217"/>
        <v>0.843949686314006-1.02831732784603i</v>
      </c>
      <c r="AD2342" t="str">
        <f t="shared" si="1218"/>
        <v>0.84903188866725+0.549453442155043i</v>
      </c>
      <c r="AE2342" t="str">
        <f t="shared" si="1219"/>
        <v>-0.0244409236788307-0.0168428572431622i</v>
      </c>
      <c r="AF2342" t="str">
        <f t="shared" si="1220"/>
        <v>-14.9926468325746-0.862493664268845i</v>
      </c>
      <c r="AG2342" t="str">
        <f t="shared" si="1221"/>
        <v>1.00938496396167-0.0143886822091949i</v>
      </c>
      <c r="AH2342" t="str">
        <f t="shared" si="1222"/>
        <v>0.344701438606277+0.275968992527818i</v>
      </c>
      <c r="AI2342">
        <f t="shared" si="1223"/>
        <v>-7.1001446309174643</v>
      </c>
      <c r="AJ2342">
        <f t="shared" si="1224"/>
        <v>38.680867388483833</v>
      </c>
      <c r="AK2342"/>
      <c r="AL2342"/>
      <c r="AM2342"/>
      <c r="AN2342"/>
    </row>
    <row r="2343" spans="1:40" x14ac:dyDescent="0.25">
      <c r="A2343"/>
      <c r="B2343">
        <f t="shared" si="1225"/>
        <v>409000</v>
      </c>
      <c r="C2343" s="237" t="str">
        <f t="shared" si="1193"/>
        <v>-4.56873658837656E-07+0.0059878301387046i</v>
      </c>
      <c r="D2343" s="208" t="str">
        <f t="shared" si="1194"/>
        <v>-5.95700945970401+0.0459066977300686i</v>
      </c>
      <c r="E2343" t="str">
        <f t="shared" si="1195"/>
        <v>2870</v>
      </c>
      <c r="F2343" t="str">
        <f t="shared" si="1196"/>
        <v>0.777000777000777</v>
      </c>
      <c r="G2343" t="str">
        <f t="shared" si="1191"/>
        <v>0.777000777000777</v>
      </c>
      <c r="H2343" t="str">
        <f t="shared" si="1197"/>
        <v>9.03611257636621+0.906342943175978i</v>
      </c>
      <c r="I2343" t="str">
        <f t="shared" si="1198"/>
        <v>1606.13924414778i</v>
      </c>
      <c r="J2343" t="str">
        <f t="shared" si="1192"/>
        <v>-2205.5578831886+347.370656078701i</v>
      </c>
      <c r="K2343" t="str">
        <f t="shared" si="1199"/>
        <v>0.111917479893-0.710596809848792i</v>
      </c>
      <c r="L2343" t="str">
        <f t="shared" si="1200"/>
        <v>0.00958572265006678-0.0510303675923198i</v>
      </c>
      <c r="M2343" t="str">
        <f t="shared" si="1201"/>
        <v>0.121503202543067-0.761627177441112i</v>
      </c>
      <c r="N2343" t="str">
        <f t="shared" si="1202"/>
        <v>-1.81387807516056i</v>
      </c>
      <c r="O2343" t="str">
        <f t="shared" si="1203"/>
        <v>-0.240694912154886-0.970600823852294i</v>
      </c>
      <c r="P2343" t="str">
        <f t="shared" si="1204"/>
        <v>1.24069491215489+0.970600823852294i</v>
      </c>
      <c r="Q2343" t="str">
        <f t="shared" si="1205"/>
        <v>-1.24069491215489+0.843277251308266i</v>
      </c>
      <c r="R2343" t="str">
        <f t="shared" si="1206"/>
        <v>-0.320309870973001-1.00001284704101i</v>
      </c>
      <c r="S2343" t="str">
        <f t="shared" si="1207"/>
        <v>0.188141889970619i</v>
      </c>
      <c r="T2343" t="str">
        <f t="shared" si="1208"/>
        <v>0.188144307037195-0.0602637045011055i</v>
      </c>
      <c r="U2343" t="str">
        <f t="shared" si="1209"/>
        <v>0.0001-389.131890200233i</v>
      </c>
      <c r="V2343" t="str">
        <f t="shared" si="1210"/>
        <v>0.00002-0.00624156078109153i</v>
      </c>
      <c r="W2343" t="str">
        <f t="shared" si="1211"/>
        <v>0.0000199993584529563-0.00624146067093043i</v>
      </c>
      <c r="X2343" t="str">
        <f t="shared" si="1212"/>
        <v>0.00015840986005217-0.00623750172001787i</v>
      </c>
      <c r="Y2343" t="str">
        <f t="shared" si="1213"/>
        <v>0.009+2.56982279063645i</v>
      </c>
      <c r="Z2343" t="str">
        <f t="shared" si="1214"/>
        <v>-0.0291943766170144-0.000845804661412248i</v>
      </c>
      <c r="AA2343" t="str">
        <f t="shared" si="1215"/>
        <v>0.0167224627470417-4.68088458016716i</v>
      </c>
      <c r="AB2343" t="str">
        <f t="shared" si="1216"/>
        <v>1.28089963381103-0.410279525557486i</v>
      </c>
      <c r="AC2343" t="str">
        <f t="shared" si="1217"/>
        <v>0.843153370632055-1.02541824897793i</v>
      </c>
      <c r="AD2343" t="str">
        <f t="shared" si="1218"/>
        <v>0.851515721891165+0.548986994636979i</v>
      </c>
      <c r="AE2343" t="str">
        <f t="shared" si="1219"/>
        <v>-0.0243951349210808-0.0167475490461161i</v>
      </c>
      <c r="AF2343" t="str">
        <f t="shared" si="1220"/>
        <v>-14.9931220360702-0.860436245445909i</v>
      </c>
      <c r="AG2343" t="str">
        <f t="shared" si="1221"/>
        <v>1.0093540227962-0.0143955323600499i</v>
      </c>
      <c r="AH2343" t="str">
        <f t="shared" si="1222"/>
        <v>0.344178360913215+0.274475683880268i</v>
      </c>
      <c r="AI2343">
        <f t="shared" si="1223"/>
        <v>-7.1265598633152791</v>
      </c>
      <c r="AJ2343">
        <f t="shared" si="1224"/>
        <v>38.571693141636693</v>
      </c>
      <c r="AK2343"/>
      <c r="AL2343"/>
      <c r="AM2343"/>
      <c r="AN2343"/>
    </row>
    <row r="2344" spans="1:40" x14ac:dyDescent="0.25">
      <c r="A2344"/>
      <c r="B2344">
        <f t="shared" si="1225"/>
        <v>410000</v>
      </c>
      <c r="C2344" s="237" t="str">
        <f t="shared" si="1193"/>
        <v>-4.54647724724509E-07+0.0059732256751211i</v>
      </c>
      <c r="D2344" s="208" t="str">
        <f t="shared" si="1194"/>
        <v>-5.95700944263852+0.0457947301759285i</v>
      </c>
      <c r="E2344" t="str">
        <f t="shared" si="1195"/>
        <v>2870</v>
      </c>
      <c r="F2344" t="str">
        <f t="shared" si="1196"/>
        <v>0.777000777000777</v>
      </c>
      <c r="G2344" t="str">
        <f t="shared" si="1191"/>
        <v>0.777000777000777</v>
      </c>
      <c r="H2344" t="str">
        <f t="shared" si="1197"/>
        <v>9.03658437735753+0.904183224247487i</v>
      </c>
      <c r="I2344" t="str">
        <f t="shared" si="1198"/>
        <v>1610.06623496477i</v>
      </c>
      <c r="J2344" t="str">
        <f t="shared" si="1192"/>
        <v>-2216.3610880136+348.219973086229i</v>
      </c>
      <c r="K2344" t="str">
        <f t="shared" si="1199"/>
        <v>0.111384862165263-0.7089457623837i</v>
      </c>
      <c r="L2344" t="str">
        <f t="shared" si="1200"/>
        <v>0.00954060430381021-0.050914357797823i</v>
      </c>
      <c r="M2344" t="str">
        <f t="shared" si="1201"/>
        <v>0.120925466469073-0.759860120181523i</v>
      </c>
      <c r="N2344" t="str">
        <f t="shared" si="1202"/>
        <v>-1.81831298487978i</v>
      </c>
      <c r="O2344" t="str">
        <f t="shared" si="1203"/>
        <v>-0.244997058030601-0.969523822067488i</v>
      </c>
      <c r="P2344" t="str">
        <f t="shared" si="1204"/>
        <v>1.2449970580306+0.969523822067488i</v>
      </c>
      <c r="Q2344" t="str">
        <f t="shared" si="1205"/>
        <v>-1.2449970580306+0.848789162812292i</v>
      </c>
      <c r="R2344" t="str">
        <f t="shared" si="1206"/>
        <v>-0.32024177105088-0.997063855539473i</v>
      </c>
      <c r="S2344" t="str">
        <f t="shared" si="1207"/>
        <v>0.188601894591575i</v>
      </c>
      <c r="T2344" t="str">
        <f t="shared" si="1208"/>
        <v>0.188048132183525-0.0603982047475574i</v>
      </c>
      <c r="U2344" t="str">
        <f t="shared" si="1209"/>
        <v>0.0001-388.182788029013i</v>
      </c>
      <c r="V2344" t="str">
        <f t="shared" si="1210"/>
        <v>0.00002-0.0062263374621133i</v>
      </c>
      <c r="W2344" t="str">
        <f t="shared" si="1211"/>
        <v>0.0000199993584529563-0.00622623759612834i</v>
      </c>
      <c r="X2344" t="str">
        <f t="shared" si="1212"/>
        <v>0.000157735833606918-0.00622230322155061i</v>
      </c>
      <c r="Y2344" t="str">
        <f t="shared" si="1213"/>
        <v>0.009+2.57610597594363i</v>
      </c>
      <c r="Z2344" t="str">
        <f t="shared" si="1214"/>
        <v>-0.0290518774533478-0.000840068928172286i</v>
      </c>
      <c r="AA2344" t="str">
        <f t="shared" si="1215"/>
        <v>0.0166393712821421-4.66941276307766i</v>
      </c>
      <c r="AB2344" t="str">
        <f t="shared" si="1216"/>
        <v>1.28024486866407-0.411195212665646i</v>
      </c>
      <c r="AC2344" t="str">
        <f t="shared" si="1217"/>
        <v>0.842363364223655-1.0225309926663i</v>
      </c>
      <c r="AD2344" t="str">
        <f t="shared" si="1218"/>
        <v>0.853998189788+0.548509614374473i</v>
      </c>
      <c r="AE2344" t="str">
        <f t="shared" si="1219"/>
        <v>-0.0243494648712621-0.0166526514427465i</v>
      </c>
      <c r="AF2344" t="str">
        <f t="shared" si="1220"/>
        <v>-14.9935938199961-0.858388494071558i</v>
      </c>
      <c r="AG2344" t="str">
        <f t="shared" si="1221"/>
        <v>1.00932304858889-0.0144023263547356i</v>
      </c>
      <c r="AH2344" t="str">
        <f t="shared" si="1222"/>
        <v>0.343655947455507+0.272988749969617i</v>
      </c>
      <c r="AI2344">
        <f t="shared" si="1223"/>
        <v>-7.1529350829486757</v>
      </c>
      <c r="AJ2344">
        <f t="shared" si="1224"/>
        <v>38.462449921294272</v>
      </c>
      <c r="AK2344"/>
      <c r="AL2344"/>
      <c r="AM2344"/>
      <c r="AN2344"/>
    </row>
    <row r="2345" spans="1:40" x14ac:dyDescent="0.25">
      <c r="A2345"/>
      <c r="B2345">
        <f t="shared" si="1225"/>
        <v>411000</v>
      </c>
      <c r="C2345" s="237" t="str">
        <f t="shared" si="1193"/>
        <v>-4.52438018531393E-07+0.00595869227948565i</v>
      </c>
      <c r="D2345" s="208" t="str">
        <f t="shared" si="1194"/>
        <v>-5.95700942569743+0.0456833074760567i</v>
      </c>
      <c r="E2345" t="str">
        <f t="shared" si="1195"/>
        <v>2870</v>
      </c>
      <c r="F2345" t="str">
        <f t="shared" si="1196"/>
        <v>0.777000777000777</v>
      </c>
      <c r="G2345" t="str">
        <f t="shared" si="1191"/>
        <v>0.777000777000777</v>
      </c>
      <c r="H2345" t="str">
        <f t="shared" si="1197"/>
        <v>9.03705279125831+0.902033650563726i</v>
      </c>
      <c r="I2345" t="str">
        <f t="shared" si="1198"/>
        <v>1613.99322578176i</v>
      </c>
      <c r="J2345" t="str">
        <f t="shared" si="1192"/>
        <v>-2227.19067429117+349.069290093756i</v>
      </c>
      <c r="K2345" t="str">
        <f t="shared" si="1199"/>
        <v>0.110856007688004-0.707302170424558i</v>
      </c>
      <c r="L2345" t="str">
        <f t="shared" si="1200"/>
        <v>0.00949580006216018-0.0507988538124831i</v>
      </c>
      <c r="M2345" t="str">
        <f t="shared" si="1201"/>
        <v>0.120351807750164-0.758101024237041i</v>
      </c>
      <c r="N2345" t="str">
        <f t="shared" si="1202"/>
        <v>-1.822747894599i</v>
      </c>
      <c r="O2345" t="str">
        <f t="shared" si="1203"/>
        <v>-0.249294385208145-0.968427751308115i</v>
      </c>
      <c r="P2345" t="str">
        <f t="shared" si="1204"/>
        <v>1.24929438520815+0.968427751308115i</v>
      </c>
      <c r="Q2345" t="str">
        <f t="shared" si="1205"/>
        <v>-1.24929438520815+0.854320143290885i</v>
      </c>
      <c r="R2345" t="str">
        <f t="shared" si="1206"/>
        <v>-0.320173460207517-0.994127887242215i</v>
      </c>
      <c r="S2345" t="str">
        <f t="shared" si="1207"/>
        <v>0.189061899212529i</v>
      </c>
      <c r="T2345" t="str">
        <f t="shared" si="1208"/>
        <v>0.187951706422152-0.0605326024642803i</v>
      </c>
      <c r="U2345" t="str">
        <f t="shared" si="1209"/>
        <v>0.0001-387.238304359843i</v>
      </c>
      <c r="V2345" t="str">
        <f t="shared" si="1210"/>
        <v>0.00002-0.00621118822254611i</v>
      </c>
      <c r="W2345" t="str">
        <f t="shared" si="1211"/>
        <v>0.0000199993584529563-0.00621108859954909i</v>
      </c>
      <c r="X2345" t="str">
        <f t="shared" si="1212"/>
        <v>0.00015706671787778-0.00620717857327336i</v>
      </c>
      <c r="Y2345" t="str">
        <f t="shared" si="1213"/>
        <v>0.009+2.58238916125081i</v>
      </c>
      <c r="Z2345" t="str">
        <f t="shared" si="1214"/>
        <v>-0.0289104196961876-0.000834387970642932i</v>
      </c>
      <c r="AA2345" t="str">
        <f t="shared" si="1215"/>
        <v>0.0165569013189057-4.65799717102206i</v>
      </c>
      <c r="AB2345" t="str">
        <f t="shared" si="1216"/>
        <v>1.27958839531987-0.412110201744223i</v>
      </c>
      <c r="AC2345" t="str">
        <f t="shared" si="1217"/>
        <v>0.841579610512049-1.01965548086603i</v>
      </c>
      <c r="AD2345" t="str">
        <f t="shared" si="1218"/>
        <v>0.856479245357333+0.548021303358061i</v>
      </c>
      <c r="AE2345" t="str">
        <f t="shared" si="1219"/>
        <v>-0.0243039120611766-0.0165581618619648i</v>
      </c>
      <c r="AF2345" t="str">
        <f t="shared" si="1220"/>
        <v>-14.9940622169557-0.856350343087669i</v>
      </c>
      <c r="AG2345" t="str">
        <f t="shared" si="1221"/>
        <v>1.00929204160944-0.014409063809529i</v>
      </c>
      <c r="AH2345" t="str">
        <f t="shared" si="1222"/>
        <v>0.343134186572594+0.271508149951587i</v>
      </c>
      <c r="AI2345">
        <f t="shared" si="1223"/>
        <v>-7.1792705943727233</v>
      </c>
      <c r="AJ2345">
        <f t="shared" si="1224"/>
        <v>38.353138010097354</v>
      </c>
      <c r="AK2345"/>
      <c r="AL2345"/>
      <c r="AM2345"/>
      <c r="AN2345"/>
    </row>
    <row r="2346" spans="1:40" x14ac:dyDescent="0.25">
      <c r="A2346"/>
      <c r="B2346">
        <f t="shared" si="1225"/>
        <v>412000</v>
      </c>
      <c r="C2346" s="237" t="str">
        <f t="shared" si="1193"/>
        <v>-4.50244382897057E-07+0.00594422943431326i</v>
      </c>
      <c r="D2346" s="208" t="str">
        <f t="shared" si="1194"/>
        <v>-5.95700940887956+0.0455724256630683i</v>
      </c>
      <c r="E2346" t="str">
        <f t="shared" si="1195"/>
        <v>2870</v>
      </c>
      <c r="F2346" t="str">
        <f t="shared" si="1196"/>
        <v>0.777000777000777</v>
      </c>
      <c r="G2346" t="str">
        <f t="shared" si="1191"/>
        <v>0.777000777000777</v>
      </c>
      <c r="H2346" t="str">
        <f t="shared" si="1197"/>
        <v>9.0375178502874+0.899894151708806i</v>
      </c>
      <c r="I2346" t="str">
        <f t="shared" si="1198"/>
        <v>1617.92021659874i</v>
      </c>
      <c r="J2346" t="str">
        <f t="shared" si="1192"/>
        <v>-2238.0466420213+349.918607101283i</v>
      </c>
      <c r="K2346" t="str">
        <f t="shared" si="1199"/>
        <v>0.110330881375355-0.705665985066896i</v>
      </c>
      <c r="L2346" t="str">
        <f t="shared" si="1200"/>
        <v>0.0094513070510823-0.0506838524891613i</v>
      </c>
      <c r="M2346" t="str">
        <f t="shared" si="1201"/>
        <v>0.119782188426437-0.756349837556057i</v>
      </c>
      <c r="N2346" t="str">
        <f t="shared" si="1202"/>
        <v>-1.82718280431822i</v>
      </c>
      <c r="O2346" t="str">
        <f t="shared" si="1203"/>
        <v>-0.253586809166002-0.967312633132125i</v>
      </c>
      <c r="P2346" t="str">
        <f t="shared" si="1204"/>
        <v>1.253586809166+0.967312633132125i</v>
      </c>
      <c r="Q2346" t="str">
        <f t="shared" si="1205"/>
        <v>-1.253586809166+0.859870171186095i</v>
      </c>
      <c r="R2346" t="str">
        <f t="shared" si="1206"/>
        <v>-0.320104938083078-0.991204846727607i</v>
      </c>
      <c r="S2346" t="str">
        <f t="shared" si="1207"/>
        <v>0.189521903833485i</v>
      </c>
      <c r="T2346" t="str">
        <f t="shared" si="1208"/>
        <v>0.187855029640794-0.0606668972920048i</v>
      </c>
      <c r="U2346" t="str">
        <f t="shared" si="1209"/>
        <v>0.0001-386.298405562853i</v>
      </c>
      <c r="V2346" t="str">
        <f t="shared" si="1210"/>
        <v>0.00002-0.00619611252297682i</v>
      </c>
      <c r="W2346" t="str">
        <f t="shared" si="1211"/>
        <v>0.0000199993584529563-0.00619601314178822i</v>
      </c>
      <c r="X2346" t="str">
        <f t="shared" si="1212"/>
        <v>0.000156402465284404-0.00619212723849031i</v>
      </c>
      <c r="Y2346" t="str">
        <f t="shared" si="1213"/>
        <v>0.009+2.58867234655799i</v>
      </c>
      <c r="Z2346" t="str">
        <f t="shared" si="1214"/>
        <v>-0.0287699932164529-0.000828761128242122i</v>
      </c>
      <c r="AA2346" t="str">
        <f t="shared" si="1215"/>
        <v>0.0164750466397501-4.64663739070357i</v>
      </c>
      <c r="AB2346" t="str">
        <f t="shared" si="1216"/>
        <v>1.27893021301401-0.413024490347284i</v>
      </c>
      <c r="AC2346" t="str">
        <f t="shared" si="1217"/>
        <v>0.840802053578666-1.01679163618619i</v>
      </c>
      <c r="AD2346" t="str">
        <f t="shared" si="1218"/>
        <v>0.858958841581375+0.547522063774033i</v>
      </c>
      <c r="AE2346" t="str">
        <f t="shared" si="1219"/>
        <v>-0.0242584750421977-0.0164640777592998i</v>
      </c>
      <c r="AF2346" t="str">
        <f t="shared" si="1220"/>
        <v>-14.994527259167-0.854321726045738i</v>
      </c>
      <c r="AG2346" t="str">
        <f t="shared" si="1221"/>
        <v>1.00926100212829-0.0144157443441663i</v>
      </c>
      <c r="AH2346" t="str">
        <f t="shared" si="1222"/>
        <v>0.342613066765625+0.270033843409096i</v>
      </c>
      <c r="AI2346">
        <f t="shared" si="1223"/>
        <v>-7.205566700049979</v>
      </c>
      <c r="AJ2346">
        <f t="shared" si="1224"/>
        <v>38.243757687966649</v>
      </c>
      <c r="AK2346"/>
      <c r="AL2346"/>
      <c r="AM2346"/>
      <c r="AN2346"/>
    </row>
    <row r="2347" spans="1:40" x14ac:dyDescent="0.25">
      <c r="A2347"/>
      <c r="B2347">
        <f t="shared" si="1225"/>
        <v>413000</v>
      </c>
      <c r="C2347" s="237" t="str">
        <f t="shared" si="1193"/>
        <v>-4.48066662363026E-07+0.00592983662713081i</v>
      </c>
      <c r="D2347" s="208" t="str">
        <f t="shared" si="1194"/>
        <v>-5.9570093921837+0.0454620808080029i</v>
      </c>
      <c r="E2347" t="str">
        <f t="shared" si="1195"/>
        <v>2870</v>
      </c>
      <c r="F2347" t="str">
        <f t="shared" si="1196"/>
        <v>0.777000777000777</v>
      </c>
      <c r="G2347" t="str">
        <f t="shared" si="1191"/>
        <v>0.777000777000777</v>
      </c>
      <c r="H2347" t="str">
        <f t="shared" si="1197"/>
        <v>9.0379795862829+0.897764657908069i</v>
      </c>
      <c r="I2347" t="str">
        <f t="shared" si="1198"/>
        <v>1621.84720741573i</v>
      </c>
      <c r="J2347" t="str">
        <f t="shared" si="1192"/>
        <v>-2248.928991204+350.76792410881i</v>
      </c>
      <c r="K2347" t="str">
        <f t="shared" si="1199"/>
        <v>0.109809448546024-0.704037157817974i</v>
      </c>
      <c r="L2347" t="str">
        <f t="shared" si="1200"/>
        <v>0.00940712242892733-0.050569350705175i</v>
      </c>
      <c r="M2347" t="str">
        <f t="shared" si="1201"/>
        <v>0.119216570974951-0.754606508523149i</v>
      </c>
      <c r="N2347" t="str">
        <f t="shared" si="1202"/>
        <v>-1.83161771403743i</v>
      </c>
      <c r="O2347" t="str">
        <f t="shared" si="1203"/>
        <v>-0.257874245479086-0.966178489472102i</v>
      </c>
      <c r="P2347" t="str">
        <f t="shared" si="1204"/>
        <v>1.25787424547909+0.966178489472102i</v>
      </c>
      <c r="Q2347" t="str">
        <f t="shared" si="1205"/>
        <v>-1.25787424547909+0.865439224565328i</v>
      </c>
      <c r="R2347" t="str">
        <f t="shared" si="1206"/>
        <v>-0.320036204316462-0.988294639497202i</v>
      </c>
      <c r="S2347" t="str">
        <f t="shared" si="1207"/>
        <v>0.189981908454439i</v>
      </c>
      <c r="T2347" t="str">
        <f t="shared" si="1208"/>
        <v>0.18775810172697-0.0608010888705562i</v>
      </c>
      <c r="U2347" t="str">
        <f t="shared" si="1209"/>
        <v>0.0001-385.363058333887i</v>
      </c>
      <c r="V2347" t="str">
        <f t="shared" si="1210"/>
        <v>0.00002-0.00618110982921658i</v>
      </c>
      <c r="W2347" t="str">
        <f t="shared" si="1211"/>
        <v>0.0000199993584529563-0.00618101068866542i</v>
      </c>
      <c r="X2347" t="str">
        <f t="shared" si="1212"/>
        <v>0.000155743028821207-0.0061771486856908i</v>
      </c>
      <c r="Y2347" t="str">
        <f t="shared" si="1213"/>
        <v>0.009+2.59495553186517i</v>
      </c>
      <c r="Z2347" t="str">
        <f t="shared" si="1214"/>
        <v>-0.0286305880079839-0.000823187749969669i</v>
      </c>
      <c r="AA2347" t="str">
        <f t="shared" si="1215"/>
        <v>0.0163938011050502-4.63533301287531i</v>
      </c>
      <c r="AB2347" t="str">
        <f t="shared" si="1216"/>
        <v>1.27827032098072-0.413938076022736i</v>
      </c>
      <c r="AC2347" t="str">
        <f t="shared" si="1217"/>
        <v>0.840030638154065-1.01393938188343i</v>
      </c>
      <c r="AD2347" t="str">
        <f t="shared" si="1218"/>
        <v>0.861436931425764+0.54701189800459i</v>
      </c>
      <c r="AE2347" t="str">
        <f t="shared" si="1219"/>
        <v>-0.0242131523849879-0.0163703966165559i</v>
      </c>
      <c r="AF2347" t="str">
        <f t="shared" si="1220"/>
        <v>-14.9949889784666-0.852302577100066i</v>
      </c>
      <c r="AG2347" t="str">
        <f t="shared" si="1221"/>
        <v>1.00922993041661-0.0144223675818133i</v>
      </c>
      <c r="AH2347" t="str">
        <f t="shared" si="1222"/>
        <v>0.342092576695169+0.268565790346749i</v>
      </c>
      <c r="AI2347">
        <f t="shared" si="1223"/>
        <v>-7.231823700375263</v>
      </c>
      <c r="AJ2347">
        <f t="shared" si="1224"/>
        <v>38.134309232129866</v>
      </c>
      <c r="AK2347"/>
      <c r="AL2347"/>
      <c r="AM2347"/>
      <c r="AN2347"/>
    </row>
    <row r="2348" spans="1:40" x14ac:dyDescent="0.25">
      <c r="A2348"/>
      <c r="B2348">
        <f t="shared" si="1225"/>
        <v>414000</v>
      </c>
      <c r="C2348" s="237" t="str">
        <f t="shared" si="1193"/>
        <v>-4.45904703346076E-07+0.00591551335041663i</v>
      </c>
      <c r="D2348" s="208" t="str">
        <f t="shared" si="1194"/>
        <v>-5.95700937560868+0.0453522690198608i</v>
      </c>
      <c r="E2348" t="str">
        <f t="shared" si="1195"/>
        <v>2870</v>
      </c>
      <c r="F2348" t="str">
        <f t="shared" si="1196"/>
        <v>0.777000777000777</v>
      </c>
      <c r="G2348" t="str">
        <f t="shared" si="1191"/>
        <v>0.777000777000777</v>
      </c>
      <c r="H2348" t="str">
        <f t="shared" si="1197"/>
        <v>9.0384380307076+0.895645100020919i</v>
      </c>
      <c r="I2348" t="str">
        <f t="shared" si="1198"/>
        <v>1625.77419823272i</v>
      </c>
      <c r="J2348" t="str">
        <f t="shared" si="1192"/>
        <v>-2259.83772183926+351.617241116338i</v>
      </c>
      <c r="K2348" t="str">
        <f t="shared" si="1199"/>
        <v>0.109291674917762-0.702415640592647i</v>
      </c>
      <c r="L2348" t="str">
        <f t="shared" si="1200"/>
        <v>0.00936324338600012-0.0504553453620829i</v>
      </c>
      <c r="M2348" t="str">
        <f t="shared" si="1201"/>
        <v>0.118654918303762-0.75287098595473i</v>
      </c>
      <c r="N2348" t="str">
        <f t="shared" si="1202"/>
        <v>-1.83605262375665i</v>
      </c>
      <c r="O2348" t="str">
        <f t="shared" si="1203"/>
        <v>-0.262156609820438-0.965025342634822i</v>
      </c>
      <c r="P2348" t="str">
        <f t="shared" si="1204"/>
        <v>1.26215660982044+0.965025342634822i</v>
      </c>
      <c r="Q2348" t="str">
        <f t="shared" si="1205"/>
        <v>-1.26215660982044+0.871027281121828i</v>
      </c>
      <c r="R2348" t="str">
        <f t="shared" si="1206"/>
        <v>-0.319967258545227-0.98539717196459i</v>
      </c>
      <c r="S2348" t="str">
        <f t="shared" si="1207"/>
        <v>0.190441913075395i</v>
      </c>
      <c r="T2348" t="str">
        <f t="shared" si="1208"/>
        <v>0.18766092256802-0.0609351768388426i</v>
      </c>
      <c r="U2348" t="str">
        <f t="shared" si="1209"/>
        <v>0.0001-384.432229690568i</v>
      </c>
      <c r="V2348" t="str">
        <f t="shared" si="1210"/>
        <v>0.00002-0.00616617961223779i</v>
      </c>
      <c r="W2348" t="str">
        <f t="shared" si="1211"/>
        <v>0.0000199993584529563-0.0061660807111616i</v>
      </c>
      <c r="X2348" t="str">
        <f t="shared" si="1212"/>
        <v>0.000155088362049078-0.00616224238848726i</v>
      </c>
      <c r="Y2348" t="str">
        <f t="shared" si="1213"/>
        <v>0.009+2.60123871717235i</v>
      </c>
      <c r="Z2348" t="str">
        <f t="shared" si="1214"/>
        <v>-0.0284921941857576-0.000817667194245186i</v>
      </c>
      <c r="AA2348" t="str">
        <f t="shared" si="1215"/>
        <v>0.0163131586519636-4.62408363229085i</v>
      </c>
      <c r="AB2348" t="str">
        <f t="shared" si="1216"/>
        <v>1.27760871845299-0.41485095631224i</v>
      </c>
      <c r="AC2348" t="str">
        <f t="shared" si="1217"/>
        <v>0.839265309609155-1.01109864185553i</v>
      </c>
      <c r="AD2348" t="str">
        <f t="shared" si="1218"/>
        <v>0.863913467840357+0.546490808628131i</v>
      </c>
      <c r="AE2348" t="str">
        <f t="shared" si="1219"/>
        <v>-0.024167942679227-0.0162771159414841i</v>
      </c>
      <c r="AF2348" t="str">
        <f t="shared" si="1220"/>
        <v>-14.9954474063163-0.850292831001058i</v>
      </c>
      <c r="AG2348" t="str">
        <f t="shared" si="1221"/>
        <v>1.00919882674623-0.0144289331490375i</v>
      </c>
      <c r="AH2348" t="str">
        <f t="shared" si="1222"/>
        <v>0.341572705179114+0.267103951185604i</v>
      </c>
      <c r="AI2348">
        <f t="shared" si="1223"/>
        <v>-7.2580418936954416</v>
      </c>
      <c r="AJ2348">
        <f t="shared" si="1224"/>
        <v>38.024792917156105</v>
      </c>
      <c r="AK2348"/>
      <c r="AL2348"/>
      <c r="AM2348"/>
      <c r="AN2348"/>
    </row>
    <row r="2349" spans="1:40" x14ac:dyDescent="0.25">
      <c r="A2349"/>
      <c r="B2349">
        <f t="shared" si="1225"/>
        <v>415000</v>
      </c>
      <c r="C2349" s="237" t="str">
        <f t="shared" si="1193"/>
        <v>-4.4375835411116E-07+0.00590125910154089i</v>
      </c>
      <c r="D2349" s="208" t="str">
        <f t="shared" si="1194"/>
        <v>-5.95700935915334+0.0452429864451468i</v>
      </c>
      <c r="E2349" t="str">
        <f t="shared" si="1195"/>
        <v>2870</v>
      </c>
      <c r="F2349" t="str">
        <f t="shared" si="1196"/>
        <v>0.777000777000777</v>
      </c>
      <c r="G2349" t="str">
        <f t="shared" si="1191"/>
        <v>0.777000777000777</v>
      </c>
      <c r="H2349" t="str">
        <f t="shared" si="1197"/>
        <v>9.03889321465429+0.893535409533786i</v>
      </c>
      <c r="I2349" t="str">
        <f t="shared" si="1198"/>
        <v>1629.70118904971i</v>
      </c>
      <c r="J2349" t="str">
        <f t="shared" si="1192"/>
        <v>-2270.77283392708+352.466558123865i</v>
      </c>
      <c r="K2349" t="str">
        <f t="shared" si="1199"/>
        <v>0.108777526601906-0.70080138570929i</v>
      </c>
      <c r="L2349" t="str">
        <f t="shared" si="1200"/>
        <v>0.00931966714413504-0.0503418333854709i</v>
      </c>
      <c r="M2349" t="str">
        <f t="shared" si="1201"/>
        <v>0.118097193746041-0.751143219094761i</v>
      </c>
      <c r="N2349" t="str">
        <f t="shared" si="1202"/>
        <v>-1.84048753347587i</v>
      </c>
      <c r="O2349" t="str">
        <f t="shared" si="1203"/>
        <v>-0.266433817962828-0.963853215300831i</v>
      </c>
      <c r="P2349" t="str">
        <f t="shared" si="1204"/>
        <v>1.26643381796283+0.963853215300831i</v>
      </c>
      <c r="Q2349" t="str">
        <f t="shared" si="1205"/>
        <v>-1.26643381796283+0.876634318175039i</v>
      </c>
      <c r="R2349" t="str">
        <f t="shared" si="1206"/>
        <v>-0.319898100405644-0.982512351444442i</v>
      </c>
      <c r="S2349" t="str">
        <f t="shared" si="1207"/>
        <v>0.190901917696349i</v>
      </c>
      <c r="T2349" t="str">
        <f t="shared" si="1208"/>
        <v>0.187563492051093-0.0610691608348566i</v>
      </c>
      <c r="U2349" t="str">
        <f t="shared" si="1209"/>
        <v>0.0001-383.505886968422i</v>
      </c>
      <c r="V2349" t="str">
        <f t="shared" si="1210"/>
        <v>0.00002-0.00615132134811192i</v>
      </c>
      <c r="W2349" t="str">
        <f t="shared" si="1211"/>
        <v>0.0000199993584529563-0.00615122268535658i</v>
      </c>
      <c r="X2349" t="str">
        <f t="shared" si="1212"/>
        <v>0.000154438419087198-0.00614740782555342i</v>
      </c>
      <c r="Y2349" t="str">
        <f t="shared" si="1213"/>
        <v>0.009+2.60752190247953i</v>
      </c>
      <c r="Z2349" t="str">
        <f t="shared" si="1214"/>
        <v>-0.0283548019841298-0.000812198828749008i</v>
      </c>
      <c r="AA2349" t="str">
        <f t="shared" si="1215"/>
        <v>0.0162331132932748-4.61288884765519i</v>
      </c>
      <c r="AB2349" t="str">
        <f t="shared" si="1216"/>
        <v>1.27694540466254-0.415763128751223i</v>
      </c>
      <c r="AC2349" t="str">
        <f t="shared" si="1217"/>
        <v>0.838506013946445-1.00826934063508i</v>
      </c>
      <c r="AD2349" t="str">
        <f t="shared" si="1218"/>
        <v>0.86638840375997+0.545958798419495i</v>
      </c>
      <c r="AE2349" t="str">
        <f t="shared" si="1219"/>
        <v>-0.0241228445333387-0.0161842332674538i</v>
      </c>
      <c r="AF2349" t="str">
        <f t="shared" si="1220"/>
        <v>-14.9959025738076-0.848292423088639i</v>
      </c>
      <c r="AG2349" t="str">
        <f t="shared" si="1221"/>
        <v>1.00916769138971-0.0144354406757785i</v>
      </c>
      <c r="AH2349" t="str">
        <f t="shared" si="1222"/>
        <v>0.341053441190426+0.265648286757862i</v>
      </c>
      <c r="AI2349">
        <f t="shared" si="1223"/>
        <v>-7.2842215763335698</v>
      </c>
      <c r="AJ2349">
        <f t="shared" si="1224"/>
        <v>37.915209014988008</v>
      </c>
      <c r="AK2349"/>
      <c r="AL2349"/>
      <c r="AM2349"/>
      <c r="AN2349"/>
    </row>
    <row r="2350" spans="1:40" x14ac:dyDescent="0.25">
      <c r="A2350"/>
      <c r="B2350">
        <f t="shared" si="1225"/>
        <v>416000</v>
      </c>
      <c r="C2350" s="237" t="str">
        <f t="shared" si="1193"/>
        <v>-4.41627464744764E-07+0.00588707338270666i</v>
      </c>
      <c r="D2350" s="208" t="str">
        <f t="shared" si="1194"/>
        <v>-5.95700934281652+0.0451342292674177i</v>
      </c>
      <c r="E2350" t="str">
        <f t="shared" si="1195"/>
        <v>2870</v>
      </c>
      <c r="F2350" t="str">
        <f t="shared" si="1196"/>
        <v>0.777000777000777</v>
      </c>
      <c r="G2350" t="str">
        <f t="shared" si="1191"/>
        <v>0.777000777000777</v>
      </c>
      <c r="H2350" t="str">
        <f t="shared" si="1197"/>
        <v>9.03934516885082+0.891435518553084i</v>
      </c>
      <c r="I2350" t="str">
        <f t="shared" si="1198"/>
        <v>1633.62817986669i</v>
      </c>
      <c r="J2350" t="str">
        <f t="shared" si="1192"/>
        <v>-2281.73432746747+353.315875131393i</v>
      </c>
      <c r="K2350" t="str">
        <f t="shared" si="1199"/>
        <v>0.10826697009802-0.699194345885752i</v>
      </c>
      <c r="L2350" t="str">
        <f t="shared" si="1200"/>
        <v>0.009276390956278-0.0502288117247409i</v>
      </c>
      <c r="M2350" t="str">
        <f t="shared" si="1201"/>
        <v>0.117543361054298-0.749423157610493i</v>
      </c>
      <c r="N2350" t="str">
        <f t="shared" si="1202"/>
        <v>-1.84492244319509i</v>
      </c>
      <c r="O2350" t="str">
        <f t="shared" si="1203"/>
        <v>-0.270705785780449-0.962662130523991i</v>
      </c>
      <c r="P2350" t="str">
        <f t="shared" si="1204"/>
        <v>1.27070578578045+0.962662130523991i</v>
      </c>
      <c r="Q2350" t="str">
        <f t="shared" si="1205"/>
        <v>-1.27070578578045+0.882260312671099i</v>
      </c>
      <c r="R2350" t="str">
        <f t="shared" si="1206"/>
        <v>-0.319828729532659-0.979640086141667i</v>
      </c>
      <c r="S2350" t="str">
        <f t="shared" si="1207"/>
        <v>0.191361922317305i</v>
      </c>
      <c r="T2350" t="str">
        <f t="shared" si="1208"/>
        <v>0.18746581006316-0.061203040495671i</v>
      </c>
      <c r="U2350" t="str">
        <f t="shared" si="1209"/>
        <v>0.0001-382.583997817056i</v>
      </c>
      <c r="V2350" t="str">
        <f t="shared" si="1210"/>
        <v>0.00002-0.00613653451794818i</v>
      </c>
      <c r="W2350" t="str">
        <f t="shared" si="1211"/>
        <v>0.0000199993584529563-0.00613643609236795i</v>
      </c>
      <c r="X2350" t="str">
        <f t="shared" si="1212"/>
        <v>0.000153793154605015-0.00613264448056384i</v>
      </c>
      <c r="Y2350" t="str">
        <f t="shared" si="1213"/>
        <v>0.009+2.61380508778671i</v>
      </c>
      <c r="Z2350" t="str">
        <f t="shared" si="1214"/>
        <v>-0.0282184017551092-0.00080678203026629i</v>
      </c>
      <c r="AA2350" t="str">
        <f t="shared" si="1215"/>
        <v>0.0161536591162618-4.60174826157678i</v>
      </c>
      <c r="AB2350" t="str">
        <f t="shared" si="1216"/>
        <v>1.27628037883984-0.416674590868851i</v>
      </c>
      <c r="AC2350" t="str">
        <f t="shared" si="1217"/>
        <v>0.837752697791493-1.00545140338312i</v>
      </c>
      <c r="AD2350" t="str">
        <f t="shared" si="1218"/>
        <v>0.868861692105209+0.545415870350186i</v>
      </c>
      <c r="AE2350" t="str">
        <f t="shared" si="1219"/>
        <v>-0.0240778565742282-0.0160917461531313i</v>
      </c>
      <c r="AF2350" t="str">
        <f t="shared" si="1220"/>
        <v>-14.9963545116673-0.846301289285666i</v>
      </c>
      <c r="AG2350" t="str">
        <f t="shared" si="1221"/>
        <v>1.00913652462031-0.0144418897953214i</v>
      </c>
      <c r="AH2350" t="str">
        <f t="shared" si="1222"/>
        <v>0.3405347738551+0.264198758301731i</v>
      </c>
      <c r="AI2350">
        <f t="shared" si="1223"/>
        <v>-7.3103630426091684</v>
      </c>
      <c r="AJ2350">
        <f t="shared" si="1224"/>
        <v>37.805557794970845</v>
      </c>
      <c r="AK2350"/>
      <c r="AL2350"/>
      <c r="AM2350"/>
      <c r="AN2350"/>
    </row>
    <row r="2351" spans="1:40" x14ac:dyDescent="0.25">
      <c r="A2351"/>
      <c r="B2351">
        <f t="shared" si="1225"/>
        <v>417000</v>
      </c>
      <c r="C2351" s="237" t="str">
        <f t="shared" si="1193"/>
        <v>-4.39511887128742E-07+0.00587295570089205i</v>
      </c>
      <c r="D2351" s="208" t="str">
        <f t="shared" si="1194"/>
        <v>-5.95700932659709+0.0450259937068391i</v>
      </c>
      <c r="E2351" t="str">
        <f t="shared" si="1195"/>
        <v>2870</v>
      </c>
      <c r="F2351" t="str">
        <f t="shared" si="1196"/>
        <v>0.777000777000777</v>
      </c>
      <c r="G2351" t="str">
        <f t="shared" si="1191"/>
        <v>0.777000777000777</v>
      </c>
      <c r="H2351" t="str">
        <f t="shared" si="1197"/>
        <v>9.03979392366539+0.889345359798342i</v>
      </c>
      <c r="I2351" t="str">
        <f t="shared" si="1198"/>
        <v>1637.55517068368i</v>
      </c>
      <c r="J2351" t="str">
        <f t="shared" si="1192"/>
        <v>-2292.72220246042+354.16519213892i</v>
      </c>
      <c r="K2351" t="str">
        <f t="shared" si="1199"/>
        <v>0.107759972288615-0.697594474235397i</v>
      </c>
      <c r="L2351" t="str">
        <f t="shared" si="1200"/>
        <v>0.00923341210607475-0.0501162773529012i</v>
      </c>
      <c r="M2351" t="str">
        <f t="shared" si="1201"/>
        <v>0.11699338439469-0.747710751588298i</v>
      </c>
      <c r="N2351" t="str">
        <f t="shared" si="1202"/>
        <v>-1.84935735291431i</v>
      </c>
      <c r="O2351" t="str">
        <f t="shared" si="1203"/>
        <v>-0.274972429250564-0.961452111731023i</v>
      </c>
      <c r="P2351" t="str">
        <f t="shared" si="1204"/>
        <v>1.27497242925056+0.961452111731023i</v>
      </c>
      <c r="Q2351" t="str">
        <f t="shared" si="1205"/>
        <v>-1.27497242925056+0.887905241183287i</v>
      </c>
      <c r="R2351" t="str">
        <f t="shared" si="1206"/>
        <v>-0.3197591455599-0.976780285140743i</v>
      </c>
      <c r="S2351" t="str">
        <f t="shared" si="1207"/>
        <v>0.191821926938259i</v>
      </c>
      <c r="T2351" t="str">
        <f t="shared" si="1208"/>
        <v>0.187367876490999-0.0613368154574313i</v>
      </c>
      <c r="U2351" t="str">
        <f t="shared" si="1209"/>
        <v>0.0001-381.666530196391i</v>
      </c>
      <c r="V2351" t="str">
        <f t="shared" si="1210"/>
        <v>0.00002-0.0061218186078332i</v>
      </c>
      <c r="W2351" t="str">
        <f t="shared" si="1211"/>
        <v>0.0000199993584529563-0.00612172041829055i</v>
      </c>
      <c r="X2351" t="str">
        <f t="shared" si="1212"/>
        <v>0.000153152523814336-0.00611795184213399i</v>
      </c>
      <c r="Y2351" t="str">
        <f t="shared" si="1213"/>
        <v>0.009+2.62008827309389i</v>
      </c>
      <c r="Z2351" t="str">
        <f t="shared" si="1214"/>
        <v>-0.028082983966659-0.000801416184533998i</v>
      </c>
      <c r="AA2351" t="str">
        <f t="shared" si="1215"/>
        <v>0.0160747902815807-4.59066148051993i</v>
      </c>
      <c r="AB2351" t="str">
        <f t="shared" si="1216"/>
        <v>1.27561364021408-0.417585340187979i</v>
      </c>
      <c r="AC2351" t="str">
        <f t="shared" si="1217"/>
        <v>0.837005308384467-1.00264475588295i</v>
      </c>
      <c r="AD2351" t="str">
        <f t="shared" si="1218"/>
        <v>0.871333285783186+0.544862027588612i</v>
      </c>
      <c r="AE2351" t="str">
        <f t="shared" si="1219"/>
        <v>-0.024032977447018-0.0159996521821622i</v>
      </c>
      <c r="AF2351" t="str">
        <f t="shared" si="1220"/>
        <v>-14.9968032502625-0.844319366091503i</v>
      </c>
      <c r="AG2351" t="str">
        <f t="shared" si="1221"/>
        <v>1.00910532671194-0.0144482801442681i</v>
      </c>
      <c r="AH2351" t="str">
        <f t="shared" si="1222"/>
        <v>0.340016692450038+0.26275532745633i</v>
      </c>
      <c r="AI2351">
        <f t="shared" si="1223"/>
        <v>-7.3364665848603625</v>
      </c>
      <c r="AJ2351">
        <f t="shared" si="1224"/>
        <v>37.695839523885994</v>
      </c>
      <c r="AK2351"/>
      <c r="AL2351"/>
      <c r="AM2351"/>
      <c r="AN2351"/>
    </row>
    <row r="2352" spans="1:40" x14ac:dyDescent="0.25">
      <c r="A2352"/>
      <c r="B2352">
        <f t="shared" si="1225"/>
        <v>418000</v>
      </c>
      <c r="C2352" s="237" t="str">
        <f t="shared" si="1193"/>
        <v>-4.37411474914582E-07+0.00585890556779315i</v>
      </c>
      <c r="D2352" s="208" t="str">
        <f t="shared" si="1194"/>
        <v>-5.95700931049393+0.0449182760197475i</v>
      </c>
      <c r="E2352" t="str">
        <f t="shared" si="1195"/>
        <v>2870</v>
      </c>
      <c r="F2352" t="str">
        <f t="shared" si="1196"/>
        <v>0.777000777000777</v>
      </c>
      <c r="G2352" t="str">
        <f t="shared" si="1191"/>
        <v>0.777000777000777</v>
      </c>
      <c r="H2352" t="str">
        <f t="shared" si="1197"/>
        <v>9.04023950911138+0.887264866595427i</v>
      </c>
      <c r="I2352" t="str">
        <f t="shared" si="1198"/>
        <v>1641.48216150067i</v>
      </c>
      <c r="J2352" t="str">
        <f t="shared" si="1192"/>
        <v>-2303.73645890594+355.014509146447i</v>
      </c>
      <c r="K2352" t="str">
        <f t="shared" si="1199"/>
        <v>0.10725650043395-0.696001724263119i</v>
      </c>
      <c r="L2352" t="str">
        <f t="shared" si="1200"/>
        <v>0.00919072790746544-0.0500042272663581i</v>
      </c>
      <c r="M2352" t="str">
        <f t="shared" si="1201"/>
        <v>0.116447228341415-0.746005951529477i</v>
      </c>
      <c r="N2352" t="str">
        <f t="shared" si="1202"/>
        <v>-1.85379226263353i</v>
      </c>
      <c r="O2352" t="str">
        <f t="shared" si="1203"/>
        <v>-0.279233664455156-0.960223182721051i</v>
      </c>
      <c r="P2352" t="str">
        <f t="shared" si="1204"/>
        <v>1.27923366445516+0.960223182721051i</v>
      </c>
      <c r="Q2352" t="str">
        <f t="shared" si="1205"/>
        <v>-1.27923366445516+0.893569079912479i</v>
      </c>
      <c r="R2352" t="str">
        <f t="shared" si="1206"/>
        <v>-0.319689348119688-0.973932858395201i</v>
      </c>
      <c r="S2352" t="str">
        <f t="shared" si="1207"/>
        <v>0.192281931559214i</v>
      </c>
      <c r="T2352" t="str">
        <f t="shared" si="1208"/>
        <v>0.187269691221216-0.0614704853553596i</v>
      </c>
      <c r="U2352" t="str">
        <f t="shared" si="1209"/>
        <v>0.0001-380.753452372955i</v>
      </c>
      <c r="V2352" t="str">
        <f t="shared" si="1210"/>
        <v>0.00002-0.00610717310877139i</v>
      </c>
      <c r="W2352" t="str">
        <f t="shared" si="1211"/>
        <v>0.0000199993584529563-0.00610707515413697i</v>
      </c>
      <c r="X2352" t="str">
        <f t="shared" si="1212"/>
        <v>0.000152516482461567-0.00610332940376135i</v>
      </c>
      <c r="Y2352" t="str">
        <f t="shared" si="1213"/>
        <v>0.009+2.62637145840107i</v>
      </c>
      <c r="Z2352" t="str">
        <f t="shared" si="1214"/>
        <v>-0.0279485392010278-0.000796100686090922i</v>
      </c>
      <c r="AA2352" t="str">
        <f t="shared" si="1215"/>
        <v>0.0159965010221712-4.57962811475812i</v>
      </c>
      <c r="AB2352" t="str">
        <f t="shared" si="1216"/>
        <v>1.27494518801326-0.418495374225172i</v>
      </c>
      <c r="AC2352" t="str">
        <f t="shared" si="1217"/>
        <v>0.836263793571834-0.999849324533985i</v>
      </c>
      <c r="AD2352" t="str">
        <f t="shared" si="1218"/>
        <v>0.873803137688361+0.544297273500355i</v>
      </c>
      <c r="AE2352" t="str">
        <f t="shared" si="1219"/>
        <v>-0.0239882058147932-0.0159079489628593i</v>
      </c>
      <c r="AF2352" t="str">
        <f t="shared" si="1220"/>
        <v>-14.9972488196053-0.84234659057568i</v>
      </c>
      <c r="AG2352" t="str">
        <f t="shared" si="1221"/>
        <v>1.00907409793924-0.014454611362511i</v>
      </c>
      <c r="AH2352" t="str">
        <f t="shared" si="1222"/>
        <v>0.339499186401009+0.261317956256662i</v>
      </c>
      <c r="AI2352">
        <f t="shared" si="1223"/>
        <v>-7.3625324934650891</v>
      </c>
      <c r="AJ2352">
        <f t="shared" si="1224"/>
        <v>37.586054465979657</v>
      </c>
      <c r="AK2352"/>
      <c r="AL2352"/>
      <c r="AM2352"/>
      <c r="AN2352"/>
    </row>
    <row r="2353" spans="1:40" x14ac:dyDescent="0.25">
      <c r="A2353"/>
      <c r="B2353">
        <f t="shared" si="1225"/>
        <v>419000</v>
      </c>
      <c r="C2353" s="237" t="str">
        <f t="shared" si="1193"/>
        <v>-4.35326083498081E-07+0.00584492249976758i</v>
      </c>
      <c r="D2353" s="208" t="str">
        <f t="shared" si="1194"/>
        <v>-5.95700929450593+0.0448110724982181i</v>
      </c>
      <c r="E2353" t="str">
        <f t="shared" si="1195"/>
        <v>2870</v>
      </c>
      <c r="F2353" t="str">
        <f t="shared" si="1196"/>
        <v>0.777000777000777</v>
      </c>
      <c r="G2353" t="str">
        <f t="shared" si="1191"/>
        <v>0.777000777000777</v>
      </c>
      <c r="H2353" t="str">
        <f t="shared" si="1197"/>
        <v>9.04068195485247+0.885193972869787i</v>
      </c>
      <c r="I2353" t="str">
        <f t="shared" si="1198"/>
        <v>1645.40915231765i</v>
      </c>
      <c r="J2353" t="str">
        <f t="shared" si="1192"/>
        <v>-2314.77709680402+355.863826153975i</v>
      </c>
      <c r="K2353" t="str">
        <f t="shared" si="1199"/>
        <v>0.106756522166917-0.694416049861466i</v>
      </c>
      <c r="L2353" t="str">
        <f t="shared" si="1200"/>
        <v>0.00914833570428536-0.0498926584847105i</v>
      </c>
      <c r="M2353" t="str">
        <f t="shared" si="1201"/>
        <v>0.115904857871202-0.744308708346176i</v>
      </c>
      <c r="N2353" t="str">
        <f t="shared" si="1202"/>
        <v>-1.85822717235275i</v>
      </c>
      <c r="O2353" t="str">
        <f t="shared" si="1203"/>
        <v>-0.283489407582582-0.958975367665133i</v>
      </c>
      <c r="P2353" t="str">
        <f t="shared" si="1204"/>
        <v>1.28348940758258+0.958975367665133i</v>
      </c>
      <c r="Q2353" t="str">
        <f t="shared" si="1205"/>
        <v>-1.28348940758258+0.899251804687617i</v>
      </c>
      <c r="R2353" t="str">
        <f t="shared" si="1206"/>
        <v>-0.31961933684299-0.971097716717275i</v>
      </c>
      <c r="S2353" t="str">
        <f t="shared" si="1207"/>
        <v>0.19274193618017i</v>
      </c>
      <c r="T2353" t="str">
        <f t="shared" si="1208"/>
        <v>0.18717125414023-0.0616040498237398i</v>
      </c>
      <c r="U2353" t="str">
        <f t="shared" si="1209"/>
        <v>0.0001-379.844732916218i</v>
      </c>
      <c r="V2353" t="str">
        <f t="shared" si="1210"/>
        <v>0.00002-0.00609259751662635i</v>
      </c>
      <c r="W2353" t="str">
        <f t="shared" si="1211"/>
        <v>0.0000199993584529563-0.00609249979577889i</v>
      </c>
      <c r="X2353" t="str">
        <f t="shared" si="1212"/>
        <v>0.000151884986820072-0.00608877666376742i</v>
      </c>
      <c r="Y2353" t="str">
        <f t="shared" si="1213"/>
        <v>0.009+2.63265464370825i</v>
      </c>
      <c r="Z2353" t="str">
        <f t="shared" si="1214"/>
        <v>-0.0278150581531084-0.000790834938130507i</v>
      </c>
      <c r="AA2353" t="str">
        <f t="shared" si="1215"/>
        <v>0.0159187856421801-4.56864777832791i</v>
      </c>
      <c r="AB2353" t="str">
        <f t="shared" si="1216"/>
        <v>1.27427502146411-0.419404690490609i</v>
      </c>
      <c r="AC2353" t="str">
        <f t="shared" si="1217"/>
        <v>0.835528101798228-0.997065036345577i</v>
      </c>
      <c r="AD2353" t="str">
        <f t="shared" si="1218"/>
        <v>0.876271200703301+0.543721611648339i</v>
      </c>
      <c r="AE2353" t="str">
        <f t="shared" si="1219"/>
        <v>-0.0239435403583483-0.0158166341278941i</v>
      </c>
      <c r="AF2353" t="str">
        <f t="shared" si="1220"/>
        <v>-14.9976912493584-0.840382900371569i</v>
      </c>
      <c r="AG2353" t="str">
        <f t="shared" si="1221"/>
        <v>1.00904283857751-0.0144608830932061i</v>
      </c>
      <c r="AH2353" t="str">
        <f t="shared" si="1222"/>
        <v>0.338982245280651+0.259886607128688i</v>
      </c>
      <c r="AI2353">
        <f t="shared" si="1223"/>
        <v>-7.3885610568615707</v>
      </c>
      <c r="AJ2353">
        <f t="shared" si="1224"/>
        <v>37.476202882993057</v>
      </c>
      <c r="AK2353"/>
      <c r="AL2353"/>
      <c r="AM2353"/>
      <c r="AN2353"/>
    </row>
    <row r="2354" spans="1:40" x14ac:dyDescent="0.25">
      <c r="A2354"/>
      <c r="B2354">
        <f t="shared" si="1225"/>
        <v>420000</v>
      </c>
      <c r="C2354" s="237" t="str">
        <f t="shared" si="1193"/>
        <v>-4.33255569994462E-07+0.00583100601777913i</v>
      </c>
      <c r="D2354" s="208" t="str">
        <f t="shared" si="1194"/>
        <v>-5.957009278632+0.04470437946964i</v>
      </c>
      <c r="E2354" t="str">
        <f t="shared" si="1195"/>
        <v>2870</v>
      </c>
      <c r="F2354" t="str">
        <f t="shared" si="1196"/>
        <v>0.777000777000777</v>
      </c>
      <c r="G2354" t="str">
        <f t="shared" si="1191"/>
        <v>0.777000777000777</v>
      </c>
      <c r="H2354" t="str">
        <f t="shared" si="1197"/>
        <v>9.04112129020736+0.883132613139859i</v>
      </c>
      <c r="I2354" t="str">
        <f t="shared" si="1198"/>
        <v>1649.33614313464i</v>
      </c>
      <c r="J2354" t="str">
        <f t="shared" si="1192"/>
        <v>-2325.84411615467+356.713143161502i</v>
      </c>
      <c r="K2354" t="str">
        <f t="shared" si="1199"/>
        <v>0.106260005488007-0.692837405306785i</v>
      </c>
      <c r="L2354" t="str">
        <f t="shared" si="1200"/>
        <v>0.00910623286987169-0.0497815680505454i</v>
      </c>
      <c r="M2354" t="str">
        <f t="shared" si="1201"/>
        <v>0.115366238357879-0.74261897335733i</v>
      </c>
      <c r="N2354" t="str">
        <f t="shared" si="1202"/>
        <v>-1.86266208207197i</v>
      </c>
      <c r="O2354" t="str">
        <f t="shared" si="1203"/>
        <v>-0.287739574929218-0.957708691105784i</v>
      </c>
      <c r="P2354" t="str">
        <f t="shared" si="1204"/>
        <v>1.28773957492922+0.957708691105784i</v>
      </c>
      <c r="Q2354" t="str">
        <f t="shared" si="1205"/>
        <v>-1.28773957492922+0.904953390966186i</v>
      </c>
      <c r="R2354" t="str">
        <f t="shared" si="1206"/>
        <v>-0.319549111359479-0.968274771767661i</v>
      </c>
      <c r="S2354" t="str">
        <f t="shared" si="1207"/>
        <v>0.193201940801124i</v>
      </c>
      <c r="T2354" t="str">
        <f t="shared" si="1208"/>
        <v>0.187072565134277-0.0617375084959258i</v>
      </c>
      <c r="U2354" t="str">
        <f t="shared" si="1209"/>
        <v>0.0001-378.940340694988i</v>
      </c>
      <c r="V2354" t="str">
        <f t="shared" si="1210"/>
        <v>0.00002-0.00607809133206295i</v>
      </c>
      <c r="W2354" t="str">
        <f t="shared" si="1211"/>
        <v>0.0000199993584529563-0.0060779938438892i</v>
      </c>
      <c r="X2354" t="str">
        <f t="shared" si="1212"/>
        <v>0.000151257993682661-0.00607429312524031i</v>
      </c>
      <c r="Y2354" t="str">
        <f t="shared" si="1213"/>
        <v>0.009+2.63893782901543i</v>
      </c>
      <c r="Z2354" t="str">
        <f t="shared" si="1214"/>
        <v>-0.0276825316288237-0.000785618352356507i</v>
      </c>
      <c r="AA2354" t="str">
        <f t="shared" si="1215"/>
        <v>0.0158416385159045-4.55772008898352i</v>
      </c>
      <c r="AB2354" t="str">
        <f t="shared" si="1216"/>
        <v>1.27360313979213-0.420313286488139i</v>
      </c>
      <c r="AC2354" t="str">
        <f t="shared" si="1217"/>
        <v>0.834798182098335-0.994291818931078i</v>
      </c>
      <c r="AD2354" t="str">
        <f t="shared" si="1218"/>
        <v>0.87873742769947+0.54313504579311i</v>
      </c>
      <c r="AE2354" t="str">
        <f t="shared" si="1219"/>
        <v>-0.0238989797759387-0.0157257053339936i</v>
      </c>
      <c r="AF2354" t="str">
        <f t="shared" si="1220"/>
        <v>-14.9981305688394-0.838428233670219i</v>
      </c>
      <c r="AG2354" t="str">
        <f t="shared" si="1221"/>
        <v>1.00901154890272-0.0144670949827466i</v>
      </c>
      <c r="AH2354" t="str">
        <f t="shared" si="1222"/>
        <v>0.338465858806478+0.25846124288445i</v>
      </c>
      <c r="AI2354">
        <f t="shared" si="1223"/>
        <v>-7.4145525615692929</v>
      </c>
      <c r="AJ2354">
        <f t="shared" si="1224"/>
        <v>37.366285034192238</v>
      </c>
      <c r="AK2354"/>
      <c r="AL2354"/>
      <c r="AM2354"/>
      <c r="AN2354"/>
    </row>
    <row r="2355" spans="1:40" x14ac:dyDescent="0.25">
      <c r="A2355"/>
      <c r="B2355">
        <f t="shared" si="1225"/>
        <v>421000</v>
      </c>
      <c r="C2355" s="237" t="str">
        <f t="shared" si="1193"/>
        <v>-0.0000004311997932139+0.00581715564734295i</v>
      </c>
      <c r="D2355" s="208" t="str">
        <f t="shared" si="1194"/>
        <v>-5.95700926287104+0.044598193296296i</v>
      </c>
      <c r="E2355" t="str">
        <f t="shared" si="1195"/>
        <v>2870</v>
      </c>
      <c r="F2355" t="str">
        <f t="shared" si="1196"/>
        <v>0.777000777000777</v>
      </c>
      <c r="G2355" t="str">
        <f t="shared" si="1191"/>
        <v>0.777000777000777</v>
      </c>
      <c r="H2355" t="str">
        <f t="shared" si="1197"/>
        <v>9.0415575441546+0.88108072251049i</v>
      </c>
      <c r="I2355" t="str">
        <f t="shared" si="1198"/>
        <v>1653.26313395163i</v>
      </c>
      <c r="J2355" t="str">
        <f t="shared" si="1192"/>
        <v>-2336.93751695787+357.56246016903i</v>
      </c>
      <c r="K2355" t="str">
        <f t="shared" si="1199"/>
        <v>0.10576691876035-0.691265745255398i</v>
      </c>
      <c r="L2355" t="str">
        <f t="shared" si="1200"/>
        <v>0.00906441680667621-0.0496709530292356i</v>
      </c>
      <c r="M2355" t="str">
        <f t="shared" si="1201"/>
        <v>0.114831335567026-0.740936698284634i</v>
      </c>
      <c r="N2355" t="str">
        <f t="shared" si="1202"/>
        <v>-1.86709699179119i</v>
      </c>
      <c r="O2355" t="str">
        <f t="shared" si="1203"/>
        <v>-0.291984082901105-0.956423177956495i</v>
      </c>
      <c r="P2355" t="str">
        <f t="shared" si="1204"/>
        <v>1.2919840829011+0.956423177956495i</v>
      </c>
      <c r="Q2355" t="str">
        <f t="shared" si="1205"/>
        <v>-1.2919840829011+0.910673813834695i</v>
      </c>
      <c r="R2355" t="str">
        <f t="shared" si="1206"/>
        <v>-0.319478671297462-0.965463936045472i</v>
      </c>
      <c r="S2355" t="str">
        <f t="shared" si="1207"/>
        <v>0.19366194542208i</v>
      </c>
      <c r="T2355" t="str">
        <f t="shared" si="1208"/>
        <v>0.186973624089425-0.0618708610043277i</v>
      </c>
      <c r="U2355" t="str">
        <f t="shared" si="1209"/>
        <v>0.0001-378.04024487386i</v>
      </c>
      <c r="V2355" t="str">
        <f t="shared" si="1210"/>
        <v>0.00002-0.00606365406049035i</v>
      </c>
      <c r="W2355" t="str">
        <f t="shared" si="1211"/>
        <v>0.0000199993584529563-0.00606355680388499i</v>
      </c>
      <c r="X2355" t="str">
        <f t="shared" si="1212"/>
        <v>0.000150635460354207-0.00605987829597828i</v>
      </c>
      <c r="Y2355" t="str">
        <f t="shared" si="1213"/>
        <v>0.009+2.64522101432261i</v>
      </c>
      <c r="Z2355" t="str">
        <f t="shared" si="1214"/>
        <v>-0.0275509505435399-0.000780450348841407i</v>
      </c>
      <c r="AA2355" t="str">
        <f t="shared" si="1215"/>
        <v>0.0157650540867527-4.54684466815214i</v>
      </c>
      <c r="AB2355" t="str">
        <f t="shared" si="1216"/>
        <v>1.27292954222165-0.421221159715182i</v>
      </c>
      <c r="AC2355" t="str">
        <f t="shared" si="1217"/>
        <v>0.834073984089044-0.991529600501866i</v>
      </c>
      <c r="AD2355" t="str">
        <f t="shared" si="1218"/>
        <v>0.881201771538009+0.542537579893065i</v>
      </c>
      <c r="AE2355" t="str">
        <f t="shared" si="1219"/>
        <v>-0.0238545227830363-0.0156351602616421i</v>
      </c>
      <c r="AF2355" t="str">
        <f t="shared" si="1220"/>
        <v>-14.9985668070256-0.836482529214194i</v>
      </c>
      <c r="AG2355" t="str">
        <f t="shared" si="1221"/>
        <v>1.00898022919151-0.0144732466807376i</v>
      </c>
      <c r="AH2355" t="str">
        <f t="shared" si="1222"/>
        <v>0.337950016838922+0.257041826717287i</v>
      </c>
      <c r="AI2355">
        <f t="shared" si="1223"/>
        <v>-7.4405072922094027</v>
      </c>
      <c r="AJ2355">
        <f t="shared" si="1224"/>
        <v>37.256301176399425</v>
      </c>
      <c r="AK2355"/>
      <c r="AL2355"/>
      <c r="AM2355"/>
      <c r="AN2355"/>
    </row>
    <row r="2356" spans="1:40" x14ac:dyDescent="0.25">
      <c r="A2356"/>
      <c r="B2356">
        <f t="shared" si="1225"/>
        <v>422000</v>
      </c>
      <c r="C2356" s="237" t="str">
        <f t="shared" si="1193"/>
        <v>-4.29158613637457E-07+0.00580337091847176i</v>
      </c>
      <c r="D2356" s="208" t="str">
        <f t="shared" si="1194"/>
        <v>-5.957009247222+0.0444925103749502i</v>
      </c>
      <c r="E2356" t="str">
        <f t="shared" si="1195"/>
        <v>2870</v>
      </c>
      <c r="F2356" t="str">
        <f t="shared" si="1196"/>
        <v>0.777000777000777</v>
      </c>
      <c r="G2356" t="str">
        <f t="shared" si="1191"/>
        <v>0.777000777000777</v>
      </c>
      <c r="H2356" t="str">
        <f t="shared" si="1197"/>
        <v>9.04199074533737+0.879038236666524i</v>
      </c>
      <c r="I2356" t="str">
        <f t="shared" si="1198"/>
        <v>1657.19012476862i</v>
      </c>
      <c r="J2356" t="str">
        <f t="shared" si="1192"/>
        <v>-2348.05729921365+358.411777176557i</v>
      </c>
      <c r="K2356" t="str">
        <f t="shared" si="1199"/>
        <v>0.105277230704837-0.689701024739822i</v>
      </c>
      <c r="L2356" t="str">
        <f t="shared" si="1200"/>
        <v>0.00902288494588379-0.0495608105087393i</v>
      </c>
      <c r="M2356" t="str">
        <f t="shared" si="1201"/>
        <v>0.114300115650721-0.739261835248561i</v>
      </c>
      <c r="N2356" t="str">
        <f t="shared" si="1202"/>
        <v>-1.8715319015104i</v>
      </c>
      <c r="O2356" t="str">
        <f t="shared" si="1203"/>
        <v>-0.296222848015588-0.955118853501245i</v>
      </c>
      <c r="P2356" t="str">
        <f t="shared" si="1204"/>
        <v>1.29622284801559+0.955118853501245i</v>
      </c>
      <c r="Q2356" t="str">
        <f t="shared" si="1205"/>
        <v>-1.29622284801559+0.916413048009155i</v>
      </c>
      <c r="R2356" t="str">
        <f t="shared" si="1206"/>
        <v>-0.319408016283947-0.96266512287829i</v>
      </c>
      <c r="S2356" t="str">
        <f t="shared" si="1207"/>
        <v>0.194121950043034i</v>
      </c>
      <c r="T2356" t="str">
        <f t="shared" si="1208"/>
        <v>0.186874430891551-0.062004106980417i</v>
      </c>
      <c r="U2356" t="str">
        <f t="shared" si="1209"/>
        <v>0.0001-377.144414909704i</v>
      </c>
      <c r="V2356" t="str">
        <f t="shared" si="1210"/>
        <v>0.00002-0.00604928521200581i</v>
      </c>
      <c r="W2356" t="str">
        <f t="shared" si="1211"/>
        <v>0.0000199993584529563-0.00604918818587135i</v>
      </c>
      <c r="X2356" t="str">
        <f t="shared" si="1212"/>
        <v>0.00015001734464438-0.00604553168843429i</v>
      </c>
      <c r="Y2356" t="str">
        <f t="shared" si="1213"/>
        <v>0.009+2.65150419962979i</v>
      </c>
      <c r="Z2356" t="str">
        <f t="shared" si="1214"/>
        <v>-0.0274203059205064-0.0007753303558875i</v>
      </c>
      <c r="AA2356" t="str">
        <f t="shared" si="1215"/>
        <v>0.0156890268662231-4.53602114088975i</v>
      </c>
      <c r="AB2356" t="str">
        <f t="shared" si="1216"/>
        <v>1.27225422797572-0.422128307662773i</v>
      </c>
      <c r="AC2356" t="str">
        <f t="shared" si="1217"/>
        <v>0.833355457961593-0.98877830986137i</v>
      </c>
      <c r="AD2356" t="str">
        <f t="shared" si="1218"/>
        <v>0.883664185070577+0.541929218104612i</v>
      </c>
      <c r="AE2356" t="str">
        <f t="shared" si="1219"/>
        <v>-0.0238101681120913-0.0155449966147851i</v>
      </c>
      <c r="AF2356" t="str">
        <f t="shared" si="1220"/>
        <v>-14.9989999925594-0.834545726291574i</v>
      </c>
      <c r="AG2356" t="str">
        <f t="shared" si="1221"/>
        <v>1.00894887972121-0.0144793378399706i</v>
      </c>
      <c r="AH2356" t="str">
        <f t="shared" si="1222"/>
        <v>0.337434709379455+0.255628322197088i</v>
      </c>
      <c r="AI2356">
        <f t="shared" si="1223"/>
        <v>-7.4664255315245054</v>
      </c>
      <c r="AJ2356">
        <f t="shared" si="1224"/>
        <v>37.146251564016531</v>
      </c>
      <c r="AK2356"/>
      <c r="AL2356"/>
      <c r="AM2356"/>
      <c r="AN2356"/>
    </row>
    <row r="2357" spans="1:40" x14ac:dyDescent="0.25">
      <c r="A2357"/>
      <c r="B2357">
        <f t="shared" si="1225"/>
        <v>423000</v>
      </c>
      <c r="C2357" s="237" t="str">
        <f t="shared" si="1193"/>
        <v>-4.27131893393395E-07+0.00578965136562254i</v>
      </c>
      <c r="D2357" s="208" t="str">
        <f t="shared" si="1194"/>
        <v>-5.95700923168381+0.0443873271364395i</v>
      </c>
      <c r="E2357" t="str">
        <f t="shared" si="1195"/>
        <v>2870</v>
      </c>
      <c r="F2357" t="str">
        <f t="shared" si="1196"/>
        <v>0.777000777000777</v>
      </c>
      <c r="G2357" t="str">
        <f t="shared" si="1191"/>
        <v>0.777000777000777</v>
      </c>
      <c r="H2357" t="str">
        <f t="shared" si="1197"/>
        <v>9.04242092206796+0.877005091866427i</v>
      </c>
      <c r="I2357" t="str">
        <f t="shared" si="1198"/>
        <v>1661.1171155856i</v>
      </c>
      <c r="J2357" t="str">
        <f t="shared" si="1192"/>
        <v>-2359.20346292199+359.261094184085i</v>
      </c>
      <c r="K2357" t="str">
        <f t="shared" si="1199"/>
        <v>0.104790910395316-0.688143199165063i</v>
      </c>
      <c r="L2357" t="str">
        <f t="shared" si="1200"/>
        <v>0.00898163474703673-0.0494511375994011i</v>
      </c>
      <c r="M2357" t="str">
        <f t="shared" si="1201"/>
        <v>0.113772545142353-0.737594336764464i</v>
      </c>
      <c r="N2357" t="str">
        <f t="shared" si="1202"/>
        <v>-1.87596681122962i</v>
      </c>
      <c r="O2357" t="str">
        <f t="shared" si="1203"/>
        <v>-0.300455786902993-0.953795743393995i</v>
      </c>
      <c r="P2357" t="str">
        <f t="shared" si="1204"/>
        <v>1.30045578690299+0.953795743393995i</v>
      </c>
      <c r="Q2357" t="str">
        <f t="shared" si="1205"/>
        <v>-1.30045578690299+0.922171067835625i</v>
      </c>
      <c r="R2357" t="str">
        <f t="shared" si="1206"/>
        <v>-0.319337145944567-0.959878246412382i</v>
      </c>
      <c r="S2357" t="str">
        <f t="shared" si="1207"/>
        <v>0.19458195466399i</v>
      </c>
      <c r="T2357" t="str">
        <f t="shared" si="1208"/>
        <v>0.186774985426364-0.0621372460547137i</v>
      </c>
      <c r="U2357" t="str">
        <f t="shared" si="1209"/>
        <v>0.0000999999999999996-376.252820548215i</v>
      </c>
      <c r="V2357" t="str">
        <f t="shared" si="1210"/>
        <v>0.00002-0.00603498430133913i</v>
      </c>
      <c r="W2357" t="str">
        <f t="shared" si="1211"/>
        <v>0.0000199993584529563-0.0060348875045859i</v>
      </c>
      <c r="X2357" t="str">
        <f t="shared" si="1212"/>
        <v>0.0001494036048605-0.00603125281966082i</v>
      </c>
      <c r="Y2357" t="str">
        <f t="shared" si="1213"/>
        <v>0.009+2.65778738493696i</v>
      </c>
      <c r="Z2357" t="str">
        <f t="shared" si="1214"/>
        <v>-0.0272905888893203-0.000770257809890628i</v>
      </c>
      <c r="AA2357" t="str">
        <f t="shared" si="1215"/>
        <v>0.0156135514329016-4.52524913583774i</v>
      </c>
      <c r="AB2357" t="str">
        <f t="shared" si="1216"/>
        <v>1.27157719627623-0.423034727815464i</v>
      </c>
      <c r="AC2357" t="str">
        <f t="shared" si="1217"/>
        <v>0.832642554473941-0.98603787639935i</v>
      </c>
      <c r="AD2357" t="str">
        <f t="shared" si="1218"/>
        <v>0.886124621140071+0.541309964782464i</v>
      </c>
      <c r="AE2357" t="str">
        <f t="shared" si="1219"/>
        <v>-0.0237659145122931-0.0154552121205402i</v>
      </c>
      <c r="AF2357" t="str">
        <f t="shared" si="1220"/>
        <v>-14.9994301537518-0.832617764729987i</v>
      </c>
      <c r="AG2357" t="str">
        <f t="shared" si="1221"/>
        <v>1.00891750076978-0.0144853681163982i</v>
      </c>
      <c r="AH2357" t="str">
        <f t="shared" si="1222"/>
        <v>0.336919926568656+0.254220693265656i</v>
      </c>
      <c r="AI2357">
        <f t="shared" si="1223"/>
        <v>-7.4923075603990874</v>
      </c>
      <c r="AJ2357">
        <f t="shared" si="1224"/>
        <v>37.036136449059796</v>
      </c>
      <c r="AK2357"/>
      <c r="AL2357"/>
      <c r="AM2357"/>
      <c r="AN2357"/>
    </row>
    <row r="2358" spans="1:40" x14ac:dyDescent="0.25">
      <c r="A2358"/>
      <c r="B2358">
        <f t="shared" si="1225"/>
        <v>424000</v>
      </c>
      <c r="C2358" s="237" t="str">
        <f t="shared" si="1193"/>
        <v>-4.25119496233903E-07+0.00577599652764417i</v>
      </c>
      <c r="D2358" s="208" t="str">
        <f t="shared" si="1194"/>
        <v>-5.95700921625543+0.044282640045272i</v>
      </c>
      <c r="E2358" t="str">
        <f t="shared" si="1195"/>
        <v>2870</v>
      </c>
      <c r="F2358" t="str">
        <f t="shared" si="1196"/>
        <v>0.777000777000777</v>
      </c>
      <c r="G2358" t="str">
        <f t="shared" si="1191"/>
        <v>0.777000777000777</v>
      </c>
      <c r="H2358" t="str">
        <f t="shared" si="1197"/>
        <v>9.0428481023325+0.874981224935944i</v>
      </c>
      <c r="I2358" t="str">
        <f t="shared" si="1198"/>
        <v>1665.04410640259i</v>
      </c>
      <c r="J2358" t="str">
        <f t="shared" si="1192"/>
        <v>-2370.37600808289+360.110411191612i</v>
      </c>
      <c r="K2358" t="str">
        <f t="shared" si="1199"/>
        <v>0.104307927253862-0.686592224304924i</v>
      </c>
      <c r="L2358" t="str">
        <f t="shared" si="1200"/>
        <v>0.0089406636976646-0.0493419314337555i</v>
      </c>
      <c r="M2358" t="str">
        <f t="shared" si="1201"/>
        <v>0.113248590951527-0.735934155738679i</v>
      </c>
      <c r="N2358" t="str">
        <f t="shared" si="1202"/>
        <v>-1.88040172094884i</v>
      </c>
      <c r="O2358" t="str">
        <f t="shared" si="1203"/>
        <v>-0.304682816308208-0.952453873658194i</v>
      </c>
      <c r="P2358" t="str">
        <f t="shared" si="1204"/>
        <v>1.30468281630821+0.952453873658194i</v>
      </c>
      <c r="Q2358" t="str">
        <f t="shared" si="1205"/>
        <v>-1.30468281630821+0.927947847290646i</v>
      </c>
      <c r="R2358" t="str">
        <f t="shared" si="1206"/>
        <v>-0.31926605990364-0.957103221603062i</v>
      </c>
      <c r="S2358" t="str">
        <f t="shared" si="1207"/>
        <v>0.195041959284944i</v>
      </c>
      <c r="T2358" t="str">
        <f t="shared" si="1208"/>
        <v>0.186675287579393-0.0622702778567902i</v>
      </c>
      <c r="U2358" t="str">
        <f t="shared" si="1209"/>
        <v>0.0001-375.365431820509i</v>
      </c>
      <c r="V2358" t="str">
        <f t="shared" si="1210"/>
        <v>0.00002-0.00602075084779823i</v>
      </c>
      <c r="W2358" t="str">
        <f t="shared" si="1211"/>
        <v>0.0000199993584529563-0.00602065427934424i</v>
      </c>
      <c r="X2358" t="str">
        <f t="shared" si="1212"/>
        <v>0.00014879419980052-0.00601704121125614i</v>
      </c>
      <c r="Y2358" t="str">
        <f t="shared" si="1213"/>
        <v>0.009+2.66407057024414i</v>
      </c>
      <c r="Z2358" t="str">
        <f t="shared" si="1214"/>
        <v>-0.0271617906844183-0.000765232155206488i</v>
      </c>
      <c r="AA2358" t="str">
        <f t="shared" si="1215"/>
        <v>0.0155386224314742-4.51452828517991i</v>
      </c>
      <c r="AB2358" t="str">
        <f t="shared" si="1216"/>
        <v>1.27089844634386-0.423940417651358i</v>
      </c>
      <c r="AC2358" t="str">
        <f t="shared" si="1217"/>
        <v>0.831935224943172-0.983308230086086i</v>
      </c>
      <c r="AD2358" t="str">
        <f t="shared" si="1218"/>
        <v>0.88858303258147+0.540679824479821i</v>
      </c>
      <c r="AE2358" t="str">
        <f t="shared" si="1219"/>
        <v>-0.0237217607493402-0.0153658045289112i</v>
      </c>
      <c r="AF2358" t="str">
        <f t="shared" si="1220"/>
        <v>-14.9998573185879-0.830698584890672i</v>
      </c>
      <c r="AG2358" t="str">
        <f t="shared" si="1221"/>
        <v>1.00888609261584-0.0144913371691093i</v>
      </c>
      <c r="AH2358" t="str">
        <f t="shared" si="1222"/>
        <v>0.336405658684394+0.252818904232122i</v>
      </c>
      <c r="AI2358">
        <f t="shared" si="1223"/>
        <v>-7.5181536578785426</v>
      </c>
      <c r="AJ2358">
        <f t="shared" si="1224"/>
        <v>36.925956081185198</v>
      </c>
      <c r="AK2358"/>
      <c r="AL2358"/>
      <c r="AM2358"/>
      <c r="AN2358"/>
    </row>
    <row r="2359" spans="1:40" x14ac:dyDescent="0.25">
      <c r="A2359"/>
      <c r="B2359">
        <f t="shared" si="1225"/>
        <v>425000</v>
      </c>
      <c r="C2359" s="237" t="str">
        <f t="shared" si="1193"/>
        <v>-4.23121287512207E-07+0.00576240594772586i</v>
      </c>
      <c r="D2359" s="208" t="str">
        <f t="shared" si="1194"/>
        <v>-5.95700920093583+0.0441784455992316i</v>
      </c>
      <c r="E2359" t="str">
        <f t="shared" si="1195"/>
        <v>2870</v>
      </c>
      <c r="F2359" t="str">
        <f t="shared" si="1196"/>
        <v>0.777000777000777</v>
      </c>
      <c r="G2359" t="str">
        <f t="shared" si="1191"/>
        <v>0.777000777000777</v>
      </c>
      <c r="H2359" t="str">
        <f t="shared" si="1197"/>
        <v>9.04327231379529+0.872966573261962i</v>
      </c>
      <c r="I2359" t="str">
        <f t="shared" si="1198"/>
        <v>1668.97109721958i</v>
      </c>
      <c r="J2359" t="str">
        <f t="shared" si="1192"/>
        <v>-2381.57493469635+360.95972819914i</v>
      </c>
      <c r="K2359" t="str">
        <f t="shared" si="1199"/>
        <v>0.103828251046119-0.68504805629834i</v>
      </c>
      <c r="L2359" t="str">
        <f t="shared" si="1200"/>
        <v>0.00889996931291976-0.0492331891663314i</v>
      </c>
      <c r="M2359" t="str">
        <f t="shared" si="1201"/>
        <v>0.112728220359039-0.734281245464671i</v>
      </c>
      <c r="N2359" t="str">
        <f t="shared" si="1202"/>
        <v>-1.88483663066806i</v>
      </c>
      <c r="O2359" t="str">
        <f t="shared" si="1203"/>
        <v>-0.308903853092362-0.951093270686263i</v>
      </c>
      <c r="P2359" t="str">
        <f t="shared" si="1204"/>
        <v>1.30890385309236+0.951093270686263i</v>
      </c>
      <c r="Q2359" t="str">
        <f t="shared" si="1205"/>
        <v>-1.30890385309236+0.933743359981797i</v>
      </c>
      <c r="R2359" t="str">
        <f t="shared" si="1206"/>
        <v>-0.319194757784116-0.954339964205175i</v>
      </c>
      <c r="S2359" t="str">
        <f t="shared" si="1207"/>
        <v>0.1955019639059i</v>
      </c>
      <c r="T2359" t="str">
        <f t="shared" si="1208"/>
        <v>0.186575337235998-0.0624032020152627i</v>
      </c>
      <c r="U2359" t="str">
        <f t="shared" si="1209"/>
        <v>0.0001-374.482219039754i</v>
      </c>
      <c r="V2359" t="str">
        <f t="shared" si="1210"/>
        <v>0.00002-0.00600658437521517i</v>
      </c>
      <c r="W2359" t="str">
        <f t="shared" si="1211"/>
        <v>0.0000199993584529563-0.00600648803398609i</v>
      </c>
      <c r="X2359" t="str">
        <f t="shared" si="1212"/>
        <v>0.000148189088746105-0.00600289638931066i</v>
      </c>
      <c r="Y2359" t="str">
        <f t="shared" si="1213"/>
        <v>0.009+2.67035375555132i</v>
      </c>
      <c r="Z2359" t="str">
        <f t="shared" si="1214"/>
        <v>-0.0270339026435916-0.000760252844019452i</v>
      </c>
      <c r="AA2359" t="str">
        <f t="shared" si="1215"/>
        <v>0.015464234571759-4.50385822460042i</v>
      </c>
      <c r="AB2359" t="str">
        <f t="shared" si="1216"/>
        <v>1.27021797739814-0.424845374642049i</v>
      </c>
      <c r="AC2359" t="str">
        <f t="shared" si="1217"/>
        <v>0.831233421238082-0.980589301466689i</v>
      </c>
      <c r="AD2359" t="str">
        <f t="shared" si="1218"/>
        <v>0.891039372222628+0.540038801948607i</v>
      </c>
      <c r="AE2359" t="str">
        <f t="shared" si="1219"/>
        <v>-0.0236777056052112-0.0152767716125061i</v>
      </c>
      <c r="AF2359" t="str">
        <f t="shared" si="1220"/>
        <v>-15.0002815147311-0.82878812766273i</v>
      </c>
      <c r="AG2359" t="str">
        <f t="shared" si="1221"/>
        <v>1.00885465553868-0.0144972446603057i</v>
      </c>
      <c r="AH2359" t="str">
        <f t="shared" si="1222"/>
        <v>0.335891896139989+0.251422919768413i</v>
      </c>
      <c r="AI2359">
        <f t="shared" si="1223"/>
        <v>-7.5439641011889513</v>
      </c>
      <c r="AJ2359">
        <f t="shared" si="1224"/>
        <v>36.815710707716363</v>
      </c>
      <c r="AK2359"/>
      <c r="AL2359"/>
      <c r="AM2359"/>
      <c r="AN2359"/>
    </row>
    <row r="2360" spans="1:40" x14ac:dyDescent="0.25">
      <c r="A2360"/>
      <c r="B2360">
        <f t="shared" si="1225"/>
        <v>426000</v>
      </c>
      <c r="C2360" s="237" t="str">
        <f t="shared" si="1193"/>
        <v>-4.21137134160026E-07+0.00574887917334604i</v>
      </c>
      <c r="D2360" s="208" t="str">
        <f t="shared" si="1194"/>
        <v>-5.95700918572399+0.0440747403289863i</v>
      </c>
      <c r="E2360" t="str">
        <f t="shared" si="1195"/>
        <v>2870</v>
      </c>
      <c r="F2360" t="str">
        <f t="shared" si="1196"/>
        <v>0.777000777000777</v>
      </c>
      <c r="G2360" t="str">
        <f t="shared" si="1191"/>
        <v>0.777000777000777</v>
      </c>
      <c r="H2360" t="str">
        <f t="shared" si="1197"/>
        <v>9.04369358380332+0.870961074786349i</v>
      </c>
      <c r="I2360" t="str">
        <f t="shared" si="1198"/>
        <v>1672.89808803656i</v>
      </c>
      <c r="J2360" t="str">
        <f t="shared" si="1192"/>
        <v>-2392.80024276238+361.809045206667i</v>
      </c>
      <c r="K2360" t="str">
        <f t="shared" si="1199"/>
        <v>0.103351851876716-0.683510651645784i</v>
      </c>
      <c r="L2360" t="str">
        <f t="shared" si="1200"/>
        <v>0.0088595491352182-0.0491249079734586i</v>
      </c>
      <c r="M2360" t="str">
        <f t="shared" si="1201"/>
        <v>0.112211401011934-0.732635559619243i</v>
      </c>
      <c r="N2360" t="str">
        <f t="shared" si="1202"/>
        <v>-1.88927154038728i</v>
      </c>
      <c r="O2360" t="str">
        <f t="shared" si="1203"/>
        <v>-0.313118814234449-0.949713961239073i</v>
      </c>
      <c r="P2360" t="str">
        <f t="shared" si="1204"/>
        <v>1.31311881423445+0.949713961239073i</v>
      </c>
      <c r="Q2360" t="str">
        <f t="shared" si="1205"/>
        <v>-1.31311881423445+0.939557579148207i</v>
      </c>
      <c r="R2360" t="str">
        <f t="shared" si="1206"/>
        <v>-0.319123239207614-0.951588390763711i</v>
      </c>
      <c r="S2360" t="str">
        <f t="shared" si="1207"/>
        <v>0.195961968526854i</v>
      </c>
      <c r="T2360" t="str">
        <f t="shared" si="1208"/>
        <v>0.186475134281358-0.0625360181577902i</v>
      </c>
      <c r="U2360" t="str">
        <f t="shared" si="1209"/>
        <v>0.0001-373.603152797877i</v>
      </c>
      <c r="V2360" t="str">
        <f t="shared" si="1210"/>
        <v>0.00002-0.00599248441189307i</v>
      </c>
      <c r="W2360" t="str">
        <f t="shared" si="1211"/>
        <v>0.0000199993584529563-0.00599238829682212i</v>
      </c>
      <c r="X2360" t="str">
        <f t="shared" si="1212"/>
        <v>0.000147588231455839-0.00598881788435455i</v>
      </c>
      <c r="Y2360" t="str">
        <f t="shared" si="1213"/>
        <v>0.009+2.6766369408585i</v>
      </c>
      <c r="Z2360" t="str">
        <f t="shared" si="1214"/>
        <v>-0.0269069162065268-0.000755319336213874i</v>
      </c>
      <c r="AA2360" t="str">
        <f t="shared" si="1215"/>
        <v>0.0153903826277538-4.49323859324209i</v>
      </c>
      <c r="AB2360" t="str">
        <f t="shared" si="1216"/>
        <v>1.26953578865734-0.425749596252614i</v>
      </c>
      <c r="AC2360" t="str">
        <f t="shared" si="1217"/>
        <v>0.83053709577183-0.977881021655398i</v>
      </c>
      <c r="AD2360" t="str">
        <f t="shared" si="1218"/>
        <v>0.89349359288508+0.539386902139616i</v>
      </c>
      <c r="AE2360" t="str">
        <f t="shared" si="1219"/>
        <v>-0.0236337478779409-0.0151881111662581i</v>
      </c>
      <c r="AF2360" t="str">
        <f t="shared" si="1220"/>
        <v>-15.0007027695273-0.826886334457363i</v>
      </c>
      <c r="AG2360" t="str">
        <f t="shared" si="1221"/>
        <v>1.00882318981822-0.014503090255278i</v>
      </c>
      <c r="AH2360" t="str">
        <f t="shared" si="1222"/>
        <v>0.335378629482436+0.250032704904793i</v>
      </c>
      <c r="AI2360">
        <f t="shared" si="1223"/>
        <v>-7.5697391657560047</v>
      </c>
      <c r="AJ2360">
        <f t="shared" si="1224"/>
        <v>36.705400573670083</v>
      </c>
      <c r="AK2360"/>
      <c r="AL2360"/>
      <c r="AM2360"/>
      <c r="AN2360"/>
    </row>
    <row r="2361" spans="1:40" x14ac:dyDescent="0.25">
      <c r="A2361"/>
      <c r="B2361">
        <f t="shared" si="1225"/>
        <v>427000</v>
      </c>
      <c r="C2361" s="237" t="str">
        <f t="shared" si="1193"/>
        <v>-4.1916690466543E-07+0.00573541575622222i</v>
      </c>
      <c r="D2361" s="208" t="str">
        <f t="shared" si="1194"/>
        <v>-5.9570091706189+0.0439715207977037i</v>
      </c>
      <c r="E2361" t="str">
        <f t="shared" si="1195"/>
        <v>2870</v>
      </c>
      <c r="F2361" t="str">
        <f t="shared" si="1196"/>
        <v>0.777000777000777</v>
      </c>
      <c r="G2361" t="str">
        <f t="shared" si="1191"/>
        <v>0.777000777000777</v>
      </c>
      <c r="H2361" t="str">
        <f t="shared" si="1197"/>
        <v>9.04411193939056+0.868964667999884i</v>
      </c>
      <c r="I2361" t="str">
        <f t="shared" si="1198"/>
        <v>1676.82507885355i</v>
      </c>
      <c r="J2361" t="str">
        <f t="shared" si="1192"/>
        <v>-2404.05193228098+362.658362214193i</v>
      </c>
      <c r="K2361" t="str">
        <f t="shared" si="1199"/>
        <v>0.102878700184754-0.681979967205716i</v>
      </c>
      <c r="L2361" t="str">
        <f t="shared" si="1200"/>
        <v>0.00881940073388598-0.0490170850530768i</v>
      </c>
      <c r="M2361" t="str">
        <f t="shared" si="1201"/>
        <v>0.11169810091864-0.730997052258793i</v>
      </c>
      <c r="N2361" t="str">
        <f t="shared" si="1202"/>
        <v>-1.8937064501065i</v>
      </c>
      <c r="O2361" t="str">
        <f t="shared" si="1203"/>
        <v>-0.317327616832962-0.948315972445426i</v>
      </c>
      <c r="P2361" t="str">
        <f t="shared" si="1204"/>
        <v>1.31732761683296+0.948315972445426i</v>
      </c>
      <c r="Q2361" t="str">
        <f t="shared" si="1205"/>
        <v>-1.31732761683296+0.945390477661074i</v>
      </c>
      <c r="R2361" t="str">
        <f t="shared" si="1206"/>
        <v>-0.319051503794385-0.948848418604572i</v>
      </c>
      <c r="S2361" t="str">
        <f t="shared" si="1207"/>
        <v>0.19642197314781i</v>
      </c>
      <c r="T2361" t="str">
        <f t="shared" si="1208"/>
        <v>0.186374678600489-0.0626687259110691i</v>
      </c>
      <c r="U2361" t="str">
        <f t="shared" si="1209"/>
        <v>0.0001-372.728203962285i</v>
      </c>
      <c r="V2361" t="str">
        <f t="shared" si="1210"/>
        <v>0.00002-0.00597845049055374i</v>
      </c>
      <c r="W2361" t="str">
        <f t="shared" si="1211"/>
        <v>0.0000199993584529563-0.00597835460058166i</v>
      </c>
      <c r="X2361" t="str">
        <f t="shared" si="1212"/>
        <v>0.00014699158815854-0.00597480523130584i</v>
      </c>
      <c r="Y2361" t="str">
        <f t="shared" si="1213"/>
        <v>0.009+2.68292012616568i</v>
      </c>
      <c r="Z2361" t="str">
        <f t="shared" si="1214"/>
        <v>-0.02678082291337-0.000750431099247802i</v>
      </c>
      <c r="AA2361" t="str">
        <f t="shared" si="1215"/>
        <v>0.0153170614366991-4.48266903366536i</v>
      </c>
      <c r="AB2361" t="str">
        <f t="shared" si="1216"/>
        <v>1.26885187933866-0.426653079941574i</v>
      </c>
      <c r="AC2361" t="str">
        <f t="shared" si="1217"/>
        <v>0.82984620149475-0.975183322330153i</v>
      </c>
      <c r="AD2361" t="str">
        <f t="shared" si="1218"/>
        <v>0.89594564738481+0.538724130202833i</v>
      </c>
      <c r="AE2361" t="str">
        <f t="shared" si="1219"/>
        <v>-0.0235898863813978-0.0150998210071546i</v>
      </c>
      <c r="AF2361" t="str">
        <f t="shared" si="1220"/>
        <v>-15.0011211100095-0.82499314720218i</v>
      </c>
      <c r="AG2361" t="str">
        <f t="shared" si="1221"/>
        <v>1.00879169573504-0.0145088736223814i</v>
      </c>
      <c r="AH2361" t="str">
        <f t="shared" si="1222"/>
        <v>0.334865849390608+0.248648225025501i</v>
      </c>
      <c r="AI2361">
        <f t="shared" si="1223"/>
        <v>-7.5954791252240881</v>
      </c>
      <c r="AJ2361">
        <f t="shared" si="1224"/>
        <v>36.595025921789272</v>
      </c>
      <c r="AK2361"/>
      <c r="AL2361"/>
      <c r="AM2361"/>
      <c r="AN2361"/>
    </row>
    <row r="2362" spans="1:40" x14ac:dyDescent="0.25">
      <c r="A2362"/>
      <c r="B2362">
        <f t="shared" si="1225"/>
        <v>428000</v>
      </c>
      <c r="C2362" s="237" t="str">
        <f t="shared" si="1193"/>
        <v>-4.17210469051056E-07+0.00572201525226156i</v>
      </c>
      <c r="D2362" s="208" t="str">
        <f t="shared" si="1194"/>
        <v>-5.95700915561955+0.043868783600672i</v>
      </c>
      <c r="E2362" t="str">
        <f t="shared" si="1195"/>
        <v>2870</v>
      </c>
      <c r="F2362" t="str">
        <f t="shared" si="1196"/>
        <v>0.777000777000777</v>
      </c>
      <c r="G2362" t="str">
        <f t="shared" si="1191"/>
        <v>0.777000777000777</v>
      </c>
      <c r="H2362" t="str">
        <f t="shared" si="1197"/>
        <v>9.04452740728219+0.866977291936323i</v>
      </c>
      <c r="I2362" t="str">
        <f t="shared" si="1198"/>
        <v>1680.75206967054i</v>
      </c>
      <c r="J2362" t="str">
        <f t="shared" si="1192"/>
        <v>-2415.33000325213+363.507679221721i</v>
      </c>
      <c r="K2362" t="str">
        <f t="shared" si="1199"/>
        <v>0.102408766739363-0.68045596019104i</v>
      </c>
      <c r="L2362" t="str">
        <f t="shared" si="1200"/>
        <v>0.00877952170481045-0.0489097176245447i</v>
      </c>
      <c r="M2362" t="str">
        <f t="shared" si="1201"/>
        <v>0.111188288444173-0.729365677815585i</v>
      </c>
      <c r="N2362" t="str">
        <f t="shared" si="1202"/>
        <v>-1.89814135982572i</v>
      </c>
      <c r="O2362" t="str">
        <f t="shared" si="1203"/>
        <v>-0.32153017810752-0.94689933180151i</v>
      </c>
      <c r="P2362" t="str">
        <f t="shared" si="1204"/>
        <v>1.32153017810752+0.94689933180151i</v>
      </c>
      <c r="Q2362" t="str">
        <f t="shared" si="1205"/>
        <v>-1.32153017810752+0.95124202802421i</v>
      </c>
      <c r="R2362" t="str">
        <f t="shared" si="1206"/>
        <v>-0.318979551163332-0.946119965825437i</v>
      </c>
      <c r="S2362" t="str">
        <f t="shared" si="1207"/>
        <v>0.196881977768766i</v>
      </c>
      <c r="T2362" t="str">
        <f t="shared" si="1208"/>
        <v>0.186273970078229-0.0628013249008301i</v>
      </c>
      <c r="U2362" t="str">
        <f t="shared" si="1209"/>
        <v>0.0001-371.857343672653i</v>
      </c>
      <c r="V2362" t="str">
        <f t="shared" si="1210"/>
        <v>0.00002-0.00596448214828608i</v>
      </c>
      <c r="W2362" t="str">
        <f t="shared" si="1211"/>
        <v>0.0000199993584529563-0.00596438648236101i</v>
      </c>
      <c r="X2362" t="str">
        <f t="shared" si="1212"/>
        <v>0.000146399119546677-0.00596085796941923i</v>
      </c>
      <c r="Y2362" t="str">
        <f t="shared" si="1213"/>
        <v>0.009+2.68920331147286i</v>
      </c>
      <c r="Z2362" t="str">
        <f t="shared" si="1214"/>
        <v>-0.0266556144033137-0.000745587608029027i</v>
      </c>
      <c r="AA2362" t="str">
        <f t="shared" si="1215"/>
        <v>0.015244265898158-4.47214919180781i</v>
      </c>
      <c r="AB2362" t="str">
        <f t="shared" si="1216"/>
        <v>1.26816624865806-0.427555823160878i</v>
      </c>
      <c r="AC2362" t="str">
        <f t="shared" si="1217"/>
        <v>0.829160691887223-0.972496135726931i</v>
      </c>
      <c r="AD2362" t="str">
        <f t="shared" si="1218"/>
        <v>0.898395488533093+0.538050491487533i</v>
      </c>
      <c r="AE2362" t="str">
        <f t="shared" si="1219"/>
        <v>-0.0235461199450678-0.0150118989739646i</v>
      </c>
      <c r="AF2362" t="str">
        <f t="shared" si="1220"/>
        <v>-15.0015365629017-0.823108508335651i</v>
      </c>
      <c r="AG2362" t="str">
        <f t="shared" si="1221"/>
        <v>1.00876017357033-0.0145145944330136i</v>
      </c>
      <c r="AH2362" t="str">
        <f t="shared" si="1222"/>
        <v>0.334353546673545+0.247269445864389i</v>
      </c>
      <c r="AI2362">
        <f t="shared" si="1223"/>
        <v>-7.6211842514750172</v>
      </c>
      <c r="AJ2362">
        <f t="shared" si="1224"/>
        <v>36.484586992563777</v>
      </c>
      <c r="AK2362"/>
      <c r="AL2362"/>
      <c r="AM2362"/>
      <c r="AN2362"/>
    </row>
    <row r="2363" spans="1:40" x14ac:dyDescent="0.25">
      <c r="A2363"/>
      <c r="B2363">
        <f t="shared" si="1225"/>
        <v>429000</v>
      </c>
      <c r="C2363" s="237" t="str">
        <f t="shared" si="1193"/>
        <v>-4.15267698852652E-07+0.00570867722151183i</v>
      </c>
      <c r="D2363" s="208" t="str">
        <f t="shared" si="1194"/>
        <v>-5.95700914072498+0.043766525364924i</v>
      </c>
      <c r="E2363" t="str">
        <f t="shared" si="1195"/>
        <v>2870</v>
      </c>
      <c r="F2363" t="str">
        <f t="shared" si="1196"/>
        <v>0.777000777000777</v>
      </c>
      <c r="G2363" t="str">
        <f t="shared" si="1191"/>
        <v>0.777000777000777</v>
      </c>
      <c r="H2363" t="str">
        <f t="shared" si="1197"/>
        <v>9.04494001389899+0.864998886166493i</v>
      </c>
      <c r="I2363" t="str">
        <f t="shared" si="1198"/>
        <v>1684.67906048753i</v>
      </c>
      <c r="J2363" t="str">
        <f t="shared" si="1192"/>
        <v>-2426.63445567585+364.356996229248i</v>
      </c>
      <c r="K2363" t="str">
        <f t="shared" si="1199"/>
        <v>0.101942022635318-0.678938588165613i</v>
      </c>
      <c r="L2363" t="str">
        <f t="shared" si="1200"/>
        <v>0.00873990967009739-0.0488028029284531i</v>
      </c>
      <c r="M2363" t="str">
        <f t="shared" si="1201"/>
        <v>0.110681932305415-0.727741391094066i</v>
      </c>
      <c r="N2363" t="str">
        <f t="shared" si="1202"/>
        <v>-1.90257626954494i</v>
      </c>
      <c r="O2363" t="str">
        <f t="shared" si="1203"/>
        <v>-0.325726415400502-0.945464067170371i</v>
      </c>
      <c r="P2363" t="str">
        <f t="shared" si="1204"/>
        <v>1.3257264154005+0.945464067170371i</v>
      </c>
      <c r="Q2363" t="str">
        <f t="shared" si="1205"/>
        <v>-1.3257264154005+0.957112202374569i</v>
      </c>
      <c r="R2363" t="str">
        <f t="shared" si="1206"/>
        <v>-0.31890738093199-0.943402951286794i</v>
      </c>
      <c r="S2363" t="str">
        <f t="shared" si="1207"/>
        <v>0.19734198238972i</v>
      </c>
      <c r="T2363" t="str">
        <f t="shared" si="1208"/>
        <v>0.186173008599248-0.0629338147518325i</v>
      </c>
      <c r="U2363" t="str">
        <f t="shared" si="1209"/>
        <v>0.0001-370.990543337752i</v>
      </c>
      <c r="V2363" t="str">
        <f t="shared" si="1210"/>
        <v>0.00002-0.0059505789264952i</v>
      </c>
      <c r="W2363" t="str">
        <f t="shared" si="1211"/>
        <v>0.0000199993584529562-0.00595048348357263i</v>
      </c>
      <c r="X2363" t="str">
        <f t="shared" si="1212"/>
        <v>0.000145810786769905-0.0059469756422358i</v>
      </c>
      <c r="Y2363" t="str">
        <f t="shared" si="1213"/>
        <v>0.009+2.69548649678004i</v>
      </c>
      <c r="Z2363" t="str">
        <f t="shared" si="1214"/>
        <v>-0.0265312824132095-0.00074078834479352i</v>
      </c>
      <c r="AA2363" t="str">
        <f t="shared" si="1215"/>
        <v>0.0151719909731123-4.46167871694438i</v>
      </c>
      <c r="AB2363" t="str">
        <f t="shared" si="1216"/>
        <v>1.26747889583037-0.428457823355862i</v>
      </c>
      <c r="AC2363" t="str">
        <f t="shared" si="1217"/>
        <v>0.828480520952709-0.969819394634363i</v>
      </c>
      <c r="AD2363" t="str">
        <f t="shared" si="1218"/>
        <v>0.900843069137289+0.537365991542531i</v>
      </c>
      <c r="AE2363" t="str">
        <f t="shared" si="1219"/>
        <v>-0.0235024474138407-0.0149243429269741i</v>
      </c>
      <c r="AF2363" t="str">
        <f t="shared" si="1220"/>
        <v>-15.001949154624-0.821232360801569i</v>
      </c>
      <c r="AG2363" t="str">
        <f t="shared" si="1221"/>
        <v>1.00872862360593-0.0145202523615916i</v>
      </c>
      <c r="AH2363" t="str">
        <f t="shared" si="1222"/>
        <v>0.333841712268758+0.245896333500684i</v>
      </c>
      <c r="AI2363">
        <f t="shared" si="1223"/>
        <v>-7.6468548146459518</v>
      </c>
      <c r="AJ2363">
        <f t="shared" si="1224"/>
        <v>36.374084024258757</v>
      </c>
      <c r="AK2363"/>
      <c r="AL2363"/>
      <c r="AM2363"/>
      <c r="AN2363"/>
    </row>
    <row r="2364" spans="1:40" x14ac:dyDescent="0.25">
      <c r="A2364"/>
      <c r="B2364">
        <f t="shared" si="1225"/>
        <v>430000</v>
      </c>
      <c r="C2364" s="237" t="str">
        <f t="shared" si="1193"/>
        <v>-4.13338467097995E-07+0.00569540122811343i</v>
      </c>
      <c r="D2364" s="208" t="str">
        <f t="shared" si="1194"/>
        <v>-5.95700912593421+0.0436647427488696i</v>
      </c>
      <c r="E2364" t="str">
        <f t="shared" si="1195"/>
        <v>2870</v>
      </c>
      <c r="F2364" t="str">
        <f t="shared" si="1196"/>
        <v>0.777000777000777</v>
      </c>
      <c r="G2364" t="str">
        <f t="shared" si="1191"/>
        <v>0.777000777000777</v>
      </c>
      <c r="H2364" t="str">
        <f t="shared" si="1197"/>
        <v>9.04534978536124+0.863029390792468i</v>
      </c>
      <c r="I2364" t="str">
        <f t="shared" si="1198"/>
        <v>1688.60605130451i</v>
      </c>
      <c r="J2364" t="str">
        <f t="shared" si="1192"/>
        <v>-2437.96528955214+365.206313236776i</v>
      </c>
      <c r="K2364" t="str">
        <f t="shared" si="1199"/>
        <v>0.101478439288735-0.67742780904081i</v>
      </c>
      <c r="L2364" t="str">
        <f t="shared" si="1200"/>
        <v>0.00870056227773249-0.0486963382264371i</v>
      </c>
      <c r="M2364" t="str">
        <f t="shared" si="1201"/>
        <v>0.110179001566467-0.726124147267247i</v>
      </c>
      <c r="N2364" t="str">
        <f t="shared" si="1202"/>
        <v>-1.90701117926416i</v>
      </c>
      <c r="O2364" t="str">
        <f t="shared" si="1203"/>
        <v>-0.329916246178667-0.944010206781355i</v>
      </c>
      <c r="P2364" t="str">
        <f t="shared" si="1204"/>
        <v>1.32991624617867+0.944010206781355i</v>
      </c>
      <c r="Q2364" t="str">
        <f t="shared" si="1205"/>
        <v>-1.32991624617867+0.963000972482805i</v>
      </c>
      <c r="R2364" t="str">
        <f t="shared" si="1206"/>
        <v>-0.318834992716538-0.940697294603058i</v>
      </c>
      <c r="S2364" t="str">
        <f t="shared" si="1207"/>
        <v>0.197801987010676i</v>
      </c>
      <c r="T2364" t="str">
        <f t="shared" si="1208"/>
        <v>0.186071794048052-0.0630661950878656i</v>
      </c>
      <c r="U2364" t="str">
        <f t="shared" si="1209"/>
        <v>0.0001-370.127774632315i</v>
      </c>
      <c r="V2364" t="str">
        <f t="shared" si="1210"/>
        <v>0.00002-0.00593674037085219i</v>
      </c>
      <c r="W2364" t="str">
        <f t="shared" si="1211"/>
        <v>0.0000199993584529563-0.00593664514989495i</v>
      </c>
      <c r="X2364" t="str">
        <f t="shared" si="1212"/>
        <v>0.000145226551428701-0.00593315779753324i</v>
      </c>
      <c r="Y2364" t="str">
        <f t="shared" si="1213"/>
        <v>0.009+2.70176968208722i</v>
      </c>
      <c r="Z2364" t="str">
        <f t="shared" si="1214"/>
        <v>-0.0264078187762-0.000736032798986075i</v>
      </c>
      <c r="AA2364" t="str">
        <f t="shared" si="1215"/>
        <v>0.0151002316830723-4.45125726164796i</v>
      </c>
      <c r="AB2364" t="str">
        <f t="shared" si="1216"/>
        <v>1.2667898200693-0.429359077965256i</v>
      </c>
      <c r="AC2364" t="str">
        <f t="shared" si="1217"/>
        <v>0.827805643210827-0.967153032388361i</v>
      </c>
      <c r="AD2364" t="str">
        <f t="shared" si="1218"/>
        <v>0.903288342001661+0.536670636116407i</v>
      </c>
      <c r="AE2364" t="str">
        <f t="shared" si="1219"/>
        <v>-0.0234588676477996-0.014837150747725i</v>
      </c>
      <c r="AF2364" t="str">
        <f t="shared" si="1220"/>
        <v>-15.0023589112955-0.819364648043598i</v>
      </c>
      <c r="AG2364" t="str">
        <f t="shared" si="1221"/>
        <v>1.00869704612431-0.0145258470855294i</v>
      </c>
      <c r="AH2364" t="str">
        <f t="shared" si="1222"/>
        <v>0.333330337240519+0.244528854354783i</v>
      </c>
      <c r="AI2364">
        <f t="shared" si="1223"/>
        <v>-7.6724910831481417</v>
      </c>
      <c r="AJ2364">
        <f t="shared" si="1224"/>
        <v>36.263517252942968</v>
      </c>
      <c r="AK2364"/>
      <c r="AL2364"/>
      <c r="AM2364"/>
      <c r="AN2364"/>
    </row>
    <row r="2365" spans="1:40" x14ac:dyDescent="0.25">
      <c r="A2365"/>
      <c r="B2365">
        <f t="shared" si="1225"/>
        <v>431000</v>
      </c>
      <c r="C2365" s="237" t="str">
        <f t="shared" si="1193"/>
        <v>-4.11422648286159E-07+0.00568218684025189i</v>
      </c>
      <c r="D2365" s="208" t="str">
        <f t="shared" si="1194"/>
        <v>-5.95700911124626+0.0435634324419312i</v>
      </c>
      <c r="E2365" t="str">
        <f t="shared" si="1195"/>
        <v>2870</v>
      </c>
      <c r="F2365" t="str">
        <f t="shared" si="1196"/>
        <v>0.777000777000777</v>
      </c>
      <c r="G2365" t="str">
        <f t="shared" si="1191"/>
        <v>0.777000777000777</v>
      </c>
      <c r="H2365" t="str">
        <f t="shared" si="1197"/>
        <v>9.04575674749292+0.861068746441815i</v>
      </c>
      <c r="I2365" t="str">
        <f t="shared" si="1198"/>
        <v>1692.5330421215i</v>
      </c>
      <c r="J2365" t="str">
        <f t="shared" si="1192"/>
        <v>-2449.32250488099+366.055630244303i</v>
      </c>
      <c r="K2365" t="str">
        <f t="shared" si="1199"/>
        <v>0.101017988432832-0.675923581072126i</v>
      </c>
      <c r="L2365" t="str">
        <f t="shared" si="1200"/>
        <v>0.00866147720124835-0.0485903208009924i</v>
      </c>
      <c r="M2365" t="str">
        <f t="shared" si="1201"/>
        <v>0.10967946563408-0.724513901873118i</v>
      </c>
      <c r="N2365" t="str">
        <f t="shared" si="1202"/>
        <v>-1.91144608898338i</v>
      </c>
      <c r="O2365" t="str">
        <f t="shared" si="1203"/>
        <v>-0.334099588034782-0.942537779229559i</v>
      </c>
      <c r="P2365" t="str">
        <f t="shared" si="1204"/>
        <v>1.33409958803478+0.942537779229559i</v>
      </c>
      <c r="Q2365" t="str">
        <f t="shared" si="1205"/>
        <v>-1.33409958803478+0.968908309753821i</v>
      </c>
      <c r="R2365" t="str">
        <f t="shared" si="1206"/>
        <v>-0.318762386131771-0.938002916133847i</v>
      </c>
      <c r="S2365" t="str">
        <f t="shared" si="1207"/>
        <v>0.19826199163163i</v>
      </c>
      <c r="T2365" t="str">
        <f t="shared" si="1208"/>
        <v>0.185970326308973-0.0631984655317356i</v>
      </c>
      <c r="U2365" t="str">
        <f t="shared" si="1209"/>
        <v>0.0001-369.269009493957i</v>
      </c>
      <c r="V2365" t="str">
        <f t="shared" si="1210"/>
        <v>0.00002-0.00592296603124464i</v>
      </c>
      <c r="W2365" t="str">
        <f t="shared" si="1211"/>
        <v>0.0000199993584529563-0.0059228710312227i</v>
      </c>
      <c r="X2365" t="str">
        <f t="shared" si="1212"/>
        <v>0.000144646375568091-0.00591940398727675i</v>
      </c>
      <c r="Y2365" t="str">
        <f t="shared" si="1213"/>
        <v>0.009+2.7080528673944i</v>
      </c>
      <c r="Z2365" t="str">
        <f t="shared" si="1214"/>
        <v>-0.0262852154203756-0.000731320467143159i</v>
      </c>
      <c r="AA2365" t="str">
        <f t="shared" si="1215"/>
        <v>0.0150289831092033-4.44088448175075i</v>
      </c>
      <c r="AB2365" t="str">
        <f t="shared" si="1216"/>
        <v>1.26609902058737-0.4302595844211i</v>
      </c>
      <c r="AC2365" t="str">
        <f t="shared" si="1217"/>
        <v>0.827136013690617-0.964496982866736i</v>
      </c>
      <c r="AD2365" t="str">
        <f t="shared" si="1218"/>
        <v>0.905731259928146+0.535964431157633i</v>
      </c>
      <c r="AE2365" t="str">
        <f t="shared" si="1219"/>
        <v>-0.0234153795220132-0.0147503203387543i</v>
      </c>
      <c r="AF2365" t="str">
        <f t="shared" si="1220"/>
        <v>-15.0027658587392-0.817505313999884i</v>
      </c>
      <c r="AG2365" t="str">
        <f t="shared" si="1221"/>
        <v>1.00866544140856-0.0145313782852158i</v>
      </c>
      <c r="AH2365" t="str">
        <f t="shared" si="1222"/>
        <v>0.332819412778215+0.243166975184088i</v>
      </c>
      <c r="AI2365">
        <f t="shared" si="1223"/>
        <v>-7.6980933236851277</v>
      </c>
      <c r="AJ2365">
        <f t="shared" si="1224"/>
        <v>36.152886912511427</v>
      </c>
      <c r="AK2365"/>
      <c r="AL2365"/>
      <c r="AM2365"/>
      <c r="AN2365"/>
    </row>
    <row r="2366" spans="1:40" x14ac:dyDescent="0.25">
      <c r="A2366"/>
      <c r="B2366">
        <f t="shared" si="1225"/>
        <v>432000</v>
      </c>
      <c r="C2366" s="237" t="str">
        <f t="shared" si="1193"/>
        <v>-4.09520118367081E-07+0.00566903363011097i</v>
      </c>
      <c r="D2366" s="208" t="str">
        <f t="shared" si="1194"/>
        <v>-5.9570090966602+0.0434625911641841i</v>
      </c>
      <c r="E2366" t="str">
        <f t="shared" si="1195"/>
        <v>2870</v>
      </c>
      <c r="F2366" t="str">
        <f t="shared" si="1196"/>
        <v>0.777000777000777</v>
      </c>
      <c r="G2366" t="str">
        <f t="shared" si="1191"/>
        <v>0.777000777000777</v>
      </c>
      <c r="H2366" t="str">
        <f t="shared" si="1197"/>
        <v>9.04616092582575+0.859116894261941i</v>
      </c>
      <c r="I2366" t="str">
        <f t="shared" si="1198"/>
        <v>1696.46003293849i</v>
      </c>
      <c r="J2366" t="str">
        <f t="shared" si="1192"/>
        <v>-2460.70610166241+366.904947251831i</v>
      </c>
      <c r="K2366" t="str">
        <f t="shared" si="1199"/>
        <v>0.100560642113739-0.674425862855774i</v>
      </c>
      <c r="L2366" t="str">
        <f t="shared" si="1200"/>
        <v>0.00862265213939622-0.0484847479552916i</v>
      </c>
      <c r="M2366" t="str">
        <f t="shared" si="1201"/>
        <v>0.109183294253135-0.722910610811066i</v>
      </c>
      <c r="N2366" t="str">
        <f t="shared" si="1202"/>
        <v>-1.91588099870259i</v>
      </c>
      <c r="O2366" t="str">
        <f t="shared" si="1203"/>
        <v>-0.33827635868923-0.941046813475268i</v>
      </c>
      <c r="P2366" t="str">
        <f t="shared" si="1204"/>
        <v>1.33827635868923+0.941046813475268i</v>
      </c>
      <c r="Q2366" t="str">
        <f t="shared" si="1205"/>
        <v>-1.33827635868923+0.974834185227322i</v>
      </c>
      <c r="R2366" t="str">
        <f t="shared" si="1206"/>
        <v>-0.318689560791133-0.935319736975354i</v>
      </c>
      <c r="S2366" t="str">
        <f t="shared" si="1207"/>
        <v>0.198721996252586i</v>
      </c>
      <c r="T2366" t="str">
        <f t="shared" si="1208"/>
        <v>0.185868605266186-0.0633306257052738i</v>
      </c>
      <c r="U2366" t="str">
        <f t="shared" si="1209"/>
        <v>0.0001-368.414220120128i</v>
      </c>
      <c r="V2366" t="str">
        <f t="shared" si="1210"/>
        <v>0.00002-0.00590925546172787i</v>
      </c>
      <c r="W2366" t="str">
        <f t="shared" si="1211"/>
        <v>0.0000199993584529562-0.00590916068161841i</v>
      </c>
      <c r="X2366" t="str">
        <f t="shared" si="1212"/>
        <v>0.000144070221671506-0.00590571376757095i</v>
      </c>
      <c r="Y2366" t="str">
        <f t="shared" si="1213"/>
        <v>0.009+2.71433605270158i</v>
      </c>
      <c r="Z2366" t="str">
        <f t="shared" si="1214"/>
        <v>-0.0261634643674524-0.000726650852778019i</v>
      </c>
      <c r="AA2366" t="str">
        <f t="shared" si="1215"/>
        <v>0.0149582403914652-4.4305600363059i</v>
      </c>
      <c r="AB2366" t="str">
        <f t="shared" si="1216"/>
        <v>1.26540649659603-0.431159340148792i</v>
      </c>
      <c r="AC2366" t="str">
        <f t="shared" si="1217"/>
        <v>0.826471587923814-0.96185118048398i</v>
      </c>
      <c r="AD2366" t="str">
        <f t="shared" si="1218"/>
        <v>0.908171775717226+0.53524738281485i</v>
      </c>
      <c r="AE2366" t="str">
        <f t="shared" si="1219"/>
        <v>-0.023371981926334-0.0146638496233423i</v>
      </c>
      <c r="AF2366" t="str">
        <f t="shared" si="1220"/>
        <v>-15.0031700224859-0.815654303097757i</v>
      </c>
      <c r="AG2366" t="str">
        <f t="shared" si="1221"/>
        <v>1.00863380974238-0.014536845643993i</v>
      </c>
      <c r="AH2366" t="str">
        <f t="shared" si="1222"/>
        <v>0.332308930194753+0.241810663078967i</v>
      </c>
      <c r="AI2366">
        <f t="shared" si="1223"/>
        <v>-7.7236618012694098</v>
      </c>
      <c r="AJ2366">
        <f t="shared" si="1224"/>
        <v>36.042193234713167</v>
      </c>
      <c r="AK2366"/>
      <c r="AL2366"/>
      <c r="AM2366"/>
      <c r="AN2366"/>
    </row>
    <row r="2367" spans="1:40" x14ac:dyDescent="0.25">
      <c r="A2367"/>
      <c r="B2367">
        <f t="shared" si="1225"/>
        <v>433000</v>
      </c>
      <c r="C2367" s="237" t="str">
        <f t="shared" si="1193"/>
        <v>-4.07630754721492E-07+0.00565594117382655i</v>
      </c>
      <c r="D2367" s="208" t="str">
        <f t="shared" si="1194"/>
        <v>-5.95700908217508+0.0433622156660036i</v>
      </c>
      <c r="E2367" t="str">
        <f t="shared" si="1195"/>
        <v>2870</v>
      </c>
      <c r="F2367" t="str">
        <f t="shared" si="1196"/>
        <v>0.777000777000777</v>
      </c>
      <c r="G2367" t="str">
        <f t="shared" si="1191"/>
        <v>0.777000777000777</v>
      </c>
      <c r="H2367" t="str">
        <f t="shared" si="1197"/>
        <v>9.04656234560304+0.857173775914477i</v>
      </c>
      <c r="I2367" t="str">
        <f t="shared" si="1198"/>
        <v>1700.38702375548i</v>
      </c>
      <c r="J2367" t="str">
        <f t="shared" si="1192"/>
        <v>-2472.11607989638+367.754264259358i</v>
      </c>
      <c r="K2367" t="str">
        <f t="shared" si="1199"/>
        <v>0.100106372686392-0.672934613325379i</v>
      </c>
      <c r="L2367" t="str">
        <f t="shared" si="1200"/>
        <v>0.00858408481582258-0.0483796170130032i</v>
      </c>
      <c r="M2367" t="str">
        <f t="shared" si="1201"/>
        <v>0.108690457502215-0.721314230338382i</v>
      </c>
      <c r="N2367" t="str">
        <f t="shared" si="1202"/>
        <v>-1.92031590842181i</v>
      </c>
      <c r="O2367" t="str">
        <f t="shared" si="1203"/>
        <v>-0.342446475991666-0.939537338843374i</v>
      </c>
      <c r="P2367" t="str">
        <f t="shared" si="1204"/>
        <v>1.34244647599167+0.939537338843374i</v>
      </c>
      <c r="Q2367" t="str">
        <f t="shared" si="1205"/>
        <v>-1.34244647599167+0.980778569578436i</v>
      </c>
      <c r="R2367" t="str">
        <f t="shared" si="1206"/>
        <v>-0.318616516306677-0.932647678951835i</v>
      </c>
      <c r="S2367" t="str">
        <f t="shared" si="1207"/>
        <v>0.19918200087354i</v>
      </c>
      <c r="T2367" t="str">
        <f t="shared" si="1208"/>
        <v>0.185766630803689-0.0634626752293208i</v>
      </c>
      <c r="U2367" t="str">
        <f t="shared" si="1209"/>
        <v>0.0001-367.563378965116i</v>
      </c>
      <c r="V2367" t="str">
        <f t="shared" si="1210"/>
        <v>0.00002-0.00589560822047679i</v>
      </c>
      <c r="W2367" t="str">
        <f t="shared" si="1211"/>
        <v>0.0000199993584529563-0.00589551365926406i</v>
      </c>
      <c r="X2367" t="str">
        <f t="shared" si="1212"/>
        <v>0.000143498052654706-0.00589208669861189i</v>
      </c>
      <c r="Y2367" t="str">
        <f t="shared" si="1213"/>
        <v>0.009+2.72061923800876i</v>
      </c>
      <c r="Z2367" t="str">
        <f t="shared" si="1214"/>
        <v>-0.0260425577314704-0.00072202346626782i</v>
      </c>
      <c r="AA2367" t="str">
        <f t="shared" si="1215"/>
        <v>0.0148879987277688-4.42028358755i</v>
      </c>
      <c r="AB2367" t="str">
        <f t="shared" si="1216"/>
        <v>1.26471224730554-0.432058342566991i</v>
      </c>
      <c r="AC2367" t="str">
        <f t="shared" si="1217"/>
        <v>0.825812321938308-0.959215560185976i</v>
      </c>
      <c r="AD2367" t="str">
        <f t="shared" si="1218"/>
        <v>0.9106098421687+0.53451949743697i</v>
      </c>
      <c r="AE2367" t="str">
        <f t="shared" si="1219"/>
        <v>-0.0233286737651964-0.0145777365452591i</v>
      </c>
      <c r="AF2367" t="str">
        <f t="shared" si="1220"/>
        <v>-15.0035714277781-0.813811560248473i</v>
      </c>
      <c r="AG2367" t="str">
        <f t="shared" si="1221"/>
        <v>1.0086021514101-0.0145422488481352i</v>
      </c>
      <c r="AH2367" t="str">
        <f t="shared" si="1222"/>
        <v>0.331798880924917+0.24045988545868i</v>
      </c>
      <c r="AI2367">
        <f t="shared" si="1223"/>
        <v>-7.7491967792413705</v>
      </c>
      <c r="AJ2367">
        <f t="shared" si="1224"/>
        <v>35.931436449174342</v>
      </c>
      <c r="AK2367"/>
      <c r="AL2367"/>
      <c r="AM2367"/>
      <c r="AN2367"/>
    </row>
    <row r="2368" spans="1:40" x14ac:dyDescent="0.25">
      <c r="A2368"/>
      <c r="B2368">
        <f t="shared" si="1225"/>
        <v>434000</v>
      </c>
      <c r="C2368" s="237" t="str">
        <f t="shared" si="1193"/>
        <v>-4.05754436141165E-07+0.00564290905144113i</v>
      </c>
      <c r="D2368" s="208" t="str">
        <f t="shared" si="1194"/>
        <v>-5.95700906778997+0.0432623027277153i</v>
      </c>
      <c r="E2368" t="str">
        <f t="shared" si="1195"/>
        <v>2870</v>
      </c>
      <c r="F2368" t="str">
        <f t="shared" si="1196"/>
        <v>0.777000777000777</v>
      </c>
      <c r="G2368" t="str">
        <f t="shared" si="1191"/>
        <v>0.777000777000777</v>
      </c>
      <c r="H2368" t="str">
        <f t="shared" si="1197"/>
        <v>9.04696103178367+0.855239333569762i</v>
      </c>
      <c r="I2368" t="str">
        <f t="shared" si="1198"/>
        <v>1704.31401457246i</v>
      </c>
      <c r="J2368" t="str">
        <f t="shared" si="1192"/>
        <v>-2483.55243958293+368.603581266886i</v>
      </c>
      <c r="K2368" t="str">
        <f t="shared" si="1199"/>
        <v>0.0996551528104726-0.671449791748654i</v>
      </c>
      <c r="L2368" t="str">
        <f t="shared" si="1200"/>
        <v>0.00854577297875055-0.0482749253181116i</v>
      </c>
      <c r="M2368" t="str">
        <f t="shared" si="1201"/>
        <v>0.108200925789223-0.719724717066766i</v>
      </c>
      <c r="N2368" t="str">
        <f t="shared" si="1202"/>
        <v>-1.92475081814103i</v>
      </c>
      <c r="O2368" t="str">
        <f t="shared" si="1203"/>
        <v>-0.34660985792258-0.93800938502282i</v>
      </c>
      <c r="P2368" t="str">
        <f t="shared" si="1204"/>
        <v>1.34660985792258+0.93800938502282i</v>
      </c>
      <c r="Q2368" t="str">
        <f t="shared" si="1205"/>
        <v>-1.34660985792258+0.98674143311821i</v>
      </c>
      <c r="R2368" t="str">
        <f t="shared" si="1206"/>
        <v>-0.318543252289075-0.92998666460726i</v>
      </c>
      <c r="S2368" t="str">
        <f t="shared" si="1207"/>
        <v>0.199642005494496i</v>
      </c>
      <c r="T2368" t="str">
        <f t="shared" si="1208"/>
        <v>0.185664402805331-0.0635946137237301i</v>
      </c>
      <c r="U2368" t="str">
        <f t="shared" si="1209"/>
        <v>0.0001-366.716458737086i</v>
      </c>
      <c r="V2368" t="str">
        <f t="shared" si="1210"/>
        <v>0.00002-0.00588202386973837i</v>
      </c>
      <c r="W2368" t="str">
        <f t="shared" si="1211"/>
        <v>0.0000199993584529562-0.00588192952641364i</v>
      </c>
      <c r="X2368" t="str">
        <f t="shared" si="1212"/>
        <v>0.000142929831859822-0.00587852234464026i</v>
      </c>
      <c r="Y2368" t="str">
        <f t="shared" si="1213"/>
        <v>0.009+2.72690242331594i</v>
      </c>
      <c r="Z2368" t="str">
        <f t="shared" si="1214"/>
        <v>-0.0259224877175148-0.000717437824742922i</v>
      </c>
      <c r="AA2368" t="str">
        <f t="shared" si="1215"/>
        <v>0.0148182533731438-4.41005480086584i</v>
      </c>
      <c r="AB2368" t="str">
        <f t="shared" si="1216"/>
        <v>1.26401627192513-0.432956589087631i</v>
      </c>
      <c r="AC2368" t="str">
        <f t="shared" si="1217"/>
        <v>0.825158172251654-0.956590057444928i</v>
      </c>
      <c r="AD2368" t="str">
        <f t="shared" si="1218"/>
        <v>0.913045412082523+0.533780781573462i</v>
      </c>
      <c r="AE2368" t="str">
        <f t="shared" si="1219"/>
        <v>-0.0232854539574208-0.0144919790685195i</v>
      </c>
      <c r="AF2368" t="str">
        <f t="shared" si="1220"/>
        <v>-15.0039700995736-0.811977030842047i</v>
      </c>
      <c r="AG2368" t="str">
        <f t="shared" si="1221"/>
        <v>1.00857046669666-0.0145475875868275i</v>
      </c>
      <c r="AH2368" t="str">
        <f t="shared" si="1222"/>
        <v>0.331289256523813+0.239114610067456i</v>
      </c>
      <c r="AI2368">
        <f t="shared" si="1223"/>
        <v>-7.774698519285737</v>
      </c>
      <c r="AJ2368">
        <f t="shared" si="1224"/>
        <v>35.820616783426317</v>
      </c>
      <c r="AK2368"/>
      <c r="AL2368"/>
      <c r="AM2368"/>
      <c r="AN2368"/>
    </row>
    <row r="2369" spans="1:40" x14ac:dyDescent="0.25">
      <c r="A2369"/>
      <c r="B2369">
        <f t="shared" si="1225"/>
        <v>435000</v>
      </c>
      <c r="C2369" s="237" t="str">
        <f t="shared" si="1193"/>
        <v>-4.0389104280946E-07+0.00562993684685886i</v>
      </c>
      <c r="D2369" s="208" t="str">
        <f t="shared" si="1194"/>
        <v>-5.95700905350396+0.0431628491592513i</v>
      </c>
      <c r="E2369" t="str">
        <f t="shared" si="1195"/>
        <v>2870</v>
      </c>
      <c r="F2369" t="str">
        <f t="shared" si="1196"/>
        <v>0.777000777000777</v>
      </c>
      <c r="G2369" t="str">
        <f t="shared" si="1191"/>
        <v>0.777000777000777</v>
      </c>
      <c r="H2369" t="str">
        <f t="shared" si="1197"/>
        <v>9.04735700904583+0.853313509901376i</v>
      </c>
      <c r="I2369" t="str">
        <f t="shared" si="1198"/>
        <v>1708.24100538945i</v>
      </c>
      <c r="J2369" t="str">
        <f t="shared" si="1192"/>
        <v>-2495.01518072203+369.452898274413i</v>
      </c>
      <c r="K2369" t="str">
        <f t="shared" si="1199"/>
        <v>0.0992069554464245-0.669971357724184i</v>
      </c>
      <c r="L2369" t="str">
        <f t="shared" si="1200"/>
        <v>0.00850771440066591-0.0481706702347392i</v>
      </c>
      <c r="M2369" t="str">
        <f t="shared" si="1201"/>
        <v>0.10771466984709-0.718142027958923i</v>
      </c>
      <c r="N2369" t="str">
        <f t="shared" si="1202"/>
        <v>-1.92918572786025i</v>
      </c>
      <c r="O2369" t="str">
        <f t="shared" si="1203"/>
        <v>-0.350766422594945-0.936462982066i</v>
      </c>
      <c r="P2369" t="str">
        <f t="shared" si="1204"/>
        <v>1.35076642259494+0.936462982066i</v>
      </c>
      <c r="Q2369" t="str">
        <f t="shared" si="1205"/>
        <v>-1.35076642259494+0.99272274579425i</v>
      </c>
      <c r="R2369" t="str">
        <f t="shared" si="1206"/>
        <v>-0.318469768347626-0.927336617197021i</v>
      </c>
      <c r="S2369" t="str">
        <f t="shared" si="1207"/>
        <v>0.20010201011545i</v>
      </c>
      <c r="T2369" t="str">
        <f t="shared" si="1208"/>
        <v>0.185561921154785-0.0637264408073617i</v>
      </c>
      <c r="U2369" t="str">
        <f t="shared" si="1209"/>
        <v>0.0001-365.873432395162i</v>
      </c>
      <c r="V2369" t="str">
        <f t="shared" si="1210"/>
        <v>0.00002-0.00586850197578494i</v>
      </c>
      <c r="W2369" t="str">
        <f t="shared" si="1211"/>
        <v>0.0000199993584529562-0.00586840784934644i</v>
      </c>
      <c r="X2369" t="str">
        <f t="shared" si="1212"/>
        <v>0.000142365523049487-0.00586502027389496i</v>
      </c>
      <c r="Y2369" t="str">
        <f t="shared" si="1213"/>
        <v>0.009+2.73318560862312i</v>
      </c>
      <c r="Z2369" t="str">
        <f t="shared" si="1214"/>
        <v>-0.025803246620456-0.000712893451978181i</v>
      </c>
      <c r="AA2369" t="str">
        <f t="shared" si="1215"/>
        <v>0.0147489996389224-4.3998733447458i</v>
      </c>
      <c r="AB2369" t="str">
        <f t="shared" si="1216"/>
        <v>1.26331856966284-0.433854077115885i</v>
      </c>
      <c r="AC2369" t="str">
        <f t="shared" si="1217"/>
        <v>0.824509095864682-0.953974608254189i</v>
      </c>
      <c r="AD2369" t="str">
        <f t="shared" si="1218"/>
        <v>0.915478438259598+0.533031241974437i</v>
      </c>
      <c r="AE2369" t="str">
        <f t="shared" si="1219"/>
        <v>-0.023242321436019-0.0144065751771369i</v>
      </c>
      <c r="AF2369" t="str">
        <f t="shared" si="1220"/>
        <v>-15.0043660625498-0.810150660742125i</v>
      </c>
      <c r="AG2369" t="str">
        <f t="shared" si="1221"/>
        <v>1.00853875588758-0.0145528615521449i</v>
      </c>
      <c r="AH2369" t="str">
        <f t="shared" si="1222"/>
        <v>0.330780048665329+0.237774804970555i</v>
      </c>
      <c r="AI2369">
        <f t="shared" si="1223"/>
        <v>-7.8001672814489016</v>
      </c>
      <c r="AJ2369">
        <f t="shared" si="1224"/>
        <v>35.709734462926377</v>
      </c>
      <c r="AK2369"/>
      <c r="AL2369"/>
      <c r="AM2369"/>
      <c r="AN2369"/>
    </row>
    <row r="2370" spans="1:40" x14ac:dyDescent="0.25">
      <c r="A2370"/>
      <c r="B2370">
        <f t="shared" si="1225"/>
        <v>436000</v>
      </c>
      <c r="C2370" s="237" t="str">
        <f t="shared" si="1193"/>
        <v>-4.02040456282205E-07+0.00561702414780126i</v>
      </c>
      <c r="D2370" s="208" t="str">
        <f t="shared" si="1194"/>
        <v>-5.95700903931612+0.0430638517998097i</v>
      </c>
      <c r="E2370" t="str">
        <f t="shared" si="1195"/>
        <v>2870</v>
      </c>
      <c r="F2370" t="str">
        <f t="shared" si="1196"/>
        <v>0.777000777000777</v>
      </c>
      <c r="G2370" t="str">
        <f t="shared" si="1191"/>
        <v>0.777000777000777</v>
      </c>
      <c r="H2370" t="str">
        <f t="shared" si="1197"/>
        <v>9.04775030179085+0.851396248080763i</v>
      </c>
      <c r="I2370" t="str">
        <f t="shared" si="1198"/>
        <v>1712.16799620644i</v>
      </c>
      <c r="J2370" t="str">
        <f t="shared" si="1192"/>
        <v>-2506.5043033137+370.30221528194i</v>
      </c>
      <c r="K2370" t="str">
        <f t="shared" si="1199"/>
        <v>0.0987617538515146-0.668499271178146i</v>
      </c>
      <c r="L2370" t="str">
        <f t="shared" si="1200"/>
        <v>0.0084699068780078-0.04806684914697i</v>
      </c>
      <c r="M2370" t="str">
        <f t="shared" si="1201"/>
        <v>0.107231660729522-0.716566120325116i</v>
      </c>
      <c r="N2370" t="str">
        <f t="shared" si="1202"/>
        <v>-1.93362063757947i</v>
      </c>
      <c r="O2370" t="str">
        <f t="shared" si="1203"/>
        <v>-0.354916088255816-0.934898160388173i</v>
      </c>
      <c r="P2370" t="str">
        <f t="shared" si="1204"/>
        <v>1.35491608825582+0.934898160388173i</v>
      </c>
      <c r="Q2370" t="str">
        <f t="shared" si="1205"/>
        <v>-1.35491608825582+0.998722477191297i</v>
      </c>
      <c r="R2370" t="str">
        <f t="shared" si="1206"/>
        <v>-0.318396064090246-0.924697460679783i</v>
      </c>
      <c r="S2370" t="str">
        <f t="shared" si="1207"/>
        <v>0.200562014736406i</v>
      </c>
      <c r="T2370" t="str">
        <f t="shared" si="1208"/>
        <v>0.185459185735576-0.0638581560980816i</v>
      </c>
      <c r="U2370" t="str">
        <f t="shared" si="1209"/>
        <v>0.0001-365.034273146549i</v>
      </c>
      <c r="V2370" t="str">
        <f t="shared" si="1210"/>
        <v>0.00002-0.005855042108868i</v>
      </c>
      <c r="W2370" t="str">
        <f t="shared" si="1211"/>
        <v>0.0000199993584529563-0.00585494819832084i</v>
      </c>
      <c r="X2370" t="str">
        <f t="shared" si="1212"/>
        <v>0.000141805090401066-0.00585158005856738i</v>
      </c>
      <c r="Y2370" t="str">
        <f t="shared" si="1213"/>
        <v>0.009+2.7394687939303i</v>
      </c>
      <c r="Z2370" t="str">
        <f t="shared" si="1214"/>
        <v>-0.025684826823712-0.000708389878286279i</v>
      </c>
      <c r="AA2370" t="str">
        <f t="shared" si="1215"/>
        <v>0.0146802328919362-4.38973889075579i</v>
      </c>
      <c r="AB2370" t="str">
        <f t="shared" si="1216"/>
        <v>1.2626191397257-0.434750804050159i</v>
      </c>
      <c r="AC2370" t="str">
        <f t="shared" si="1217"/>
        <v>0.82386505025522-0.951369149123274i</v>
      </c>
      <c r="AD2370" t="str">
        <f t="shared" si="1218"/>
        <v>0.917908873502647+0.532270885590924i</v>
      </c>
      <c r="AE2370" t="str">
        <f t="shared" si="1219"/>
        <v>-0.0231992751480049-0.0143215228748851i</v>
      </c>
      <c r="AF2370" t="str">
        <f t="shared" si="1220"/>
        <v>-15.004759341107-0.808332396280953i</v>
      </c>
      <c r="AG2370" t="str">
        <f t="shared" si="1221"/>
        <v>1.00850701926901-0.0145580704390329i</v>
      </c>
      <c r="AH2370" t="str">
        <f t="shared" si="1222"/>
        <v>0.330271249140598+0.236440438550433i</v>
      </c>
      <c r="AI2370">
        <f t="shared" si="1223"/>
        <v>-7.8256033241558134</v>
      </c>
      <c r="AJ2370">
        <f t="shared" si="1224"/>
        <v>35.598789711085111</v>
      </c>
      <c r="AK2370"/>
      <c r="AL2370"/>
      <c r="AM2370"/>
      <c r="AN2370"/>
    </row>
    <row r="2371" spans="1:40" x14ac:dyDescent="0.25">
      <c r="A2371"/>
      <c r="B2371">
        <f t="shared" si="1225"/>
        <v>437000</v>
      </c>
      <c r="C2371" s="237" t="str">
        <f t="shared" si="1193"/>
        <v>-4.00202559468877E-07+0.00560417054576364i</v>
      </c>
      <c r="D2371" s="208" t="str">
        <f t="shared" si="1194"/>
        <v>-5.95700902522558+0.0429653075175213i</v>
      </c>
      <c r="E2371" t="str">
        <f t="shared" si="1195"/>
        <v>2870</v>
      </c>
      <c r="F2371" t="str">
        <f t="shared" si="1196"/>
        <v>0.777000777000777</v>
      </c>
      <c r="G2371" t="str">
        <f t="shared" si="1191"/>
        <v>0.777000777000777</v>
      </c>
      <c r="H2371" t="str">
        <f t="shared" si="1197"/>
        <v>9.0481409341469+0.84948749177189i</v>
      </c>
      <c r="I2371" t="str">
        <f t="shared" si="1198"/>
        <v>1716.09498702342i</v>
      </c>
      <c r="J2371" t="str">
        <f t="shared" si="1192"/>
        <v>-2518.01980735794+371.151532289468i</v>
      </c>
      <c r="K2371" t="str">
        <f t="shared" si="1199"/>
        <v>0.0983195215759658-0.667033492361156i</v>
      </c>
      <c r="L2371" t="str">
        <f t="shared" si="1200"/>
        <v>0.00843234823086391-0.0479634594586746i</v>
      </c>
      <c r="M2371" t="str">
        <f t="shared" si="1201"/>
        <v>0.10675186980683-0.714996951819831i</v>
      </c>
      <c r="N2371" t="str">
        <f t="shared" si="1202"/>
        <v>-1.93805554729869i</v>
      </c>
      <c r="O2371" t="str">
        <f t="shared" si="1203"/>
        <v>-0.359058773287943-0.933314950766866i</v>
      </c>
      <c r="P2371" t="str">
        <f t="shared" si="1204"/>
        <v>1.35905877328794+0.933314950766866i</v>
      </c>
      <c r="Q2371" t="str">
        <f t="shared" si="1205"/>
        <v>-1.35905877328794+1.00474059653182i</v>
      </c>
      <c r="R2371" t="str">
        <f t="shared" si="1206"/>
        <v>-0.318322139123434-0.92206911970946i</v>
      </c>
      <c r="S2371" t="str">
        <f t="shared" si="1207"/>
        <v>0.201022019357361i</v>
      </c>
      <c r="T2371" t="str">
        <f t="shared" si="1208"/>
        <v>0.18535619643106-0.0639897592127475i</v>
      </c>
      <c r="U2371" t="str">
        <f t="shared" si="1209"/>
        <v>0.0001-364.198954443696i</v>
      </c>
      <c r="V2371" t="str">
        <f t="shared" si="1210"/>
        <v>0.00002-0.00584164384317265i</v>
      </c>
      <c r="W2371" t="str">
        <f t="shared" si="1211"/>
        <v>0.0000199993584529563-0.00584155014752878i</v>
      </c>
      <c r="X2371" t="str">
        <f t="shared" si="1212"/>
        <v>0.000141248498500966-0.00583820127475626i</v>
      </c>
      <c r="Y2371" t="str">
        <f t="shared" si="1213"/>
        <v>0.009+2.74575197923748i</v>
      </c>
      <c r="Z2371" t="str">
        <f t="shared" si="1214"/>
        <v>-0.0255672207980274-0.000703926640412933i</v>
      </c>
      <c r="AA2371" t="str">
        <f t="shared" si="1215"/>
        <v>0.0146119485537259-4.37965111349956i</v>
      </c>
      <c r="AB2371" t="str">
        <f t="shared" si="1216"/>
        <v>1.26191798131959-0.435646767281991i</v>
      </c>
      <c r="AC2371" t="str">
        <f t="shared" si="1217"/>
        <v>0.82322599337194-0.948773617072795i</v>
      </c>
      <c r="AD2371" t="str">
        <f t="shared" si="1218"/>
        <v>0.920336670616969+0.53149971957496i</v>
      </c>
      <c r="AE2371" t="str">
        <f t="shared" si="1219"/>
        <v>-0.0231563140542047-0.0142368201850589i</v>
      </c>
      <c r="AF2371" t="str">
        <f t="shared" si="1220"/>
        <v>-15.0051499593725-0.806522184254369i</v>
      </c>
      <c r="AG2371" t="str">
        <f t="shared" si="1221"/>
        <v>1.00847525712769-0.0145632139452861i</v>
      </c>
      <c r="AH2371" t="str">
        <f t="shared" si="1222"/>
        <v>0.329762849856489+0.235111479502915i</v>
      </c>
      <c r="AI2371">
        <f t="shared" si="1223"/>
        <v>-7.8510069042271802</v>
      </c>
      <c r="AJ2371">
        <f t="shared" si="1224"/>
        <v>35.487782749288009</v>
      </c>
      <c r="AK2371"/>
      <c r="AL2371"/>
      <c r="AM2371"/>
      <c r="AN2371"/>
    </row>
    <row r="2372" spans="1:40" x14ac:dyDescent="0.25">
      <c r="A2372"/>
      <c r="B2372">
        <f t="shared" si="1225"/>
        <v>438000</v>
      </c>
      <c r="C2372" s="237" t="str">
        <f t="shared" si="1193"/>
        <v>-3.98377236614071E-07+0.00559137563597186i</v>
      </c>
      <c r="D2372" s="208" t="str">
        <f t="shared" si="1194"/>
        <v>-5.95700901123144+0.0428672132091176i</v>
      </c>
      <c r="E2372" t="str">
        <f t="shared" si="1195"/>
        <v>2870</v>
      </c>
      <c r="F2372" t="str">
        <f t="shared" si="1196"/>
        <v>0.777000777000777</v>
      </c>
      <c r="G2372" t="str">
        <f t="shared" si="1191"/>
        <v>0.777000777000777</v>
      </c>
      <c r="H2372" t="str">
        <f t="shared" si="1197"/>
        <v>9.04852892997257+0.847587185126i</v>
      </c>
      <c r="I2372" t="str">
        <f t="shared" si="1198"/>
        <v>1720.02197784041i</v>
      </c>
      <c r="J2372" t="str">
        <f t="shared" si="1192"/>
        <v>-2529.56169285474+372.000849296995i</v>
      </c>
      <c r="K2372" t="str">
        <f t="shared" si="1199"/>
        <v>0.0978802324591444-0.665573981845124i</v>
      </c>
      <c r="L2372" t="str">
        <f t="shared" si="1200"/>
        <v>0.00839503630267015-0.0478604985933372i</v>
      </c>
      <c r="M2372" t="str">
        <f t="shared" si="1201"/>
        <v>0.106275268761815-0.713434480438461i</v>
      </c>
      <c r="N2372" t="str">
        <f t="shared" si="1202"/>
        <v>-1.94249045701791i</v>
      </c>
      <c r="O2372" t="str">
        <f t="shared" si="1203"/>
        <v>-0.363194396211374-0.931713384341266i</v>
      </c>
      <c r="P2372" t="str">
        <f t="shared" si="1204"/>
        <v>1.36319439621137+0.931713384341266i</v>
      </c>
      <c r="Q2372" t="str">
        <f t="shared" si="1205"/>
        <v>-1.36319439621137+1.01077707267664i</v>
      </c>
      <c r="R2372" t="str">
        <f t="shared" si="1206"/>
        <v>-0.318247993052322-0.919451519627259i</v>
      </c>
      <c r="S2372" t="str">
        <f t="shared" si="1207"/>
        <v>0.201482023978315i</v>
      </c>
      <c r="T2372" t="str">
        <f t="shared" si="1208"/>
        <v>0.185252953124438-0.0641212497672186i</v>
      </c>
      <c r="U2372" t="str">
        <f t="shared" si="1209"/>
        <v>0.0001-363.367449981496i</v>
      </c>
      <c r="V2372" t="str">
        <f t="shared" si="1210"/>
        <v>0.00002-0.00582830675677271i</v>
      </c>
      <c r="W2372" t="str">
        <f t="shared" si="1211"/>
        <v>0.0000199993584529562-0.00582821327505085i</v>
      </c>
      <c r="X2372" t="str">
        <f t="shared" si="1212"/>
        <v>0.000140695712339051-0.00582488350242326i</v>
      </c>
      <c r="Y2372" t="str">
        <f t="shared" si="1213"/>
        <v>0.009+2.75203516454466i</v>
      </c>
      <c r="Z2372" t="str">
        <f t="shared" si="1214"/>
        <v>-0.0254504211002765-0.000699503281434109i</v>
      </c>
      <c r="AA2372" t="str">
        <f t="shared" si="1215"/>
        <v>0.0145441420997648-4.36960969058367i</v>
      </c>
      <c r="AB2372" t="str">
        <f t="shared" si="1216"/>
        <v>1.26121509364933-0.436541964196126i</v>
      </c>
      <c r="AC2372" t="str">
        <f t="shared" si="1217"/>
        <v>0.822591883628192-0.946187949629609i</v>
      </c>
      <c r="AD2372" t="str">
        <f t="shared" si="1218"/>
        <v>0.922761782411311+0.530717751279833i</v>
      </c>
      <c r="AE2372" t="str">
        <f t="shared" si="1219"/>
        <v>-0.023113437129074-0.0141524651502423i</v>
      </c>
      <c r="AF2372" t="str">
        <f t="shared" si="1220"/>
        <v>-15.005537941204-0.804719971916882i</v>
      </c>
      <c r="AG2372" t="str">
        <f t="shared" si="1221"/>
        <v>1.00844346975095-0.0145682917715296i</v>
      </c>
      <c r="AH2372" t="str">
        <f t="shared" si="1222"/>
        <v>0.32925484283415+0.233787896833484i</v>
      </c>
      <c r="AI2372">
        <f t="shared" si="1223"/>
        <v>-7.8763782768952018</v>
      </c>
      <c r="AJ2372">
        <f t="shared" si="1224"/>
        <v>35.376713796921557</v>
      </c>
      <c r="AK2372"/>
      <c r="AL2372"/>
      <c r="AM2372"/>
      <c r="AN2372"/>
    </row>
    <row r="2373" spans="1:40" x14ac:dyDescent="0.25">
      <c r="A2373"/>
      <c r="B2373">
        <f t="shared" si="1225"/>
        <v>439000</v>
      </c>
      <c r="C2373" s="237" t="str">
        <f t="shared" si="1193"/>
        <v>-3.96564373279277E-07+0.00557863901733998i</v>
      </c>
      <c r="D2373" s="208" t="str">
        <f t="shared" si="1194"/>
        <v>-5.95700899733282+0.0427695657996065i</v>
      </c>
      <c r="E2373" t="str">
        <f t="shared" si="1195"/>
        <v>2870</v>
      </c>
      <c r="F2373" t="str">
        <f t="shared" si="1196"/>
        <v>0.777000777000777</v>
      </c>
      <c r="G2373" t="str">
        <f t="shared" ref="G2373:G2436" si="1226">IF($C$11=$C$7,$C$24,F2373)</f>
        <v>0.777000777000777</v>
      </c>
      <c r="H2373" t="str">
        <f t="shared" si="1197"/>
        <v>9.04891431286056+0.845695272776442i</v>
      </c>
      <c r="I2373" t="str">
        <f t="shared" si="1198"/>
        <v>1723.9489686574i</v>
      </c>
      <c r="J2373" t="str">
        <f t="shared" ref="J2373:J2436" si="1227">IMSUM(COMPLEX(0,2*PI()*B2373*$C$113*$C$112),COMPLEX(0,2*PI()*B2373*$C$113*$C$111),COMPLEX(0,2*PI()*B2373*$C$28*10^-12*$C$111),COMPLEX(-1*2*PI()*B2373*2*PI()*B2373*$C$113*$C$112*$C$28*10^-12*$C$111,0),COMPLEX(1,0))</f>
        <v>-2541.1299598041+372.850166304523i</v>
      </c>
      <c r="K2373" t="str">
        <f t="shared" si="1199"/>
        <v>0.0974438606258002-0.664120700520101i</v>
      </c>
      <c r="L2373" t="str">
        <f t="shared" si="1200"/>
        <v>0.00835796895991468-0.0477579639938838i</v>
      </c>
      <c r="M2373" t="str">
        <f t="shared" si="1201"/>
        <v>0.105801829585715-0.711878664513985i</v>
      </c>
      <c r="N2373" t="str">
        <f t="shared" si="1202"/>
        <v>-1.94692536673713i</v>
      </c>
      <c r="O2373" t="str">
        <f t="shared" si="1203"/>
        <v>-0.367322875685054-0.93009349261161i</v>
      </c>
      <c r="P2373" t="str">
        <f t="shared" si="1204"/>
        <v>1.36732287568505+0.93009349261161i</v>
      </c>
      <c r="Q2373" t="str">
        <f t="shared" si="1205"/>
        <v>-1.36732287568505+1.01683187412552i</v>
      </c>
      <c r="R2373" t="str">
        <f t="shared" si="1206"/>
        <v>-0.31817362548063-0.91684458645388i</v>
      </c>
      <c r="S2373" t="str">
        <f t="shared" si="1207"/>
        <v>0.201942028599271i</v>
      </c>
      <c r="T2373" t="str">
        <f t="shared" si="1208"/>
        <v>0.185149455698756-0.0642526273763431i</v>
      </c>
      <c r="U2373" t="str">
        <f t="shared" si="1209"/>
        <v>0.0001-362.539733694522i</v>
      </c>
      <c r="V2373" t="str">
        <f t="shared" si="1210"/>
        <v>0.00002-0.00581503043158643i</v>
      </c>
      <c r="W2373" t="str">
        <f t="shared" si="1211"/>
        <v>0.0000199993584529562-0.00581493716281203i</v>
      </c>
      <c r="X2373" t="str">
        <f t="shared" si="1212"/>
        <v>0.000140146697303137-0.00581162632534902i</v>
      </c>
      <c r="Y2373" t="str">
        <f t="shared" si="1213"/>
        <v>0.009+2.75831834985184i</v>
      </c>
      <c r="Z2373" t="str">
        <f t="shared" si="1214"/>
        <v>-0.0253344203722814-0.000695119350655068i</v>
      </c>
      <c r="AA2373" t="str">
        <f t="shared" si="1215"/>
        <v>0.0144768090586953-4.35961430258283i</v>
      </c>
      <c r="AB2373" t="str">
        <f t="shared" si="1216"/>
        <v>1.2605104759187-0.437436392170421i</v>
      </c>
      <c r="AC2373" t="str">
        <f t="shared" si="1217"/>
        <v>0.821962679896064-0.943612084821897i</v>
      </c>
      <c r="AD2373" t="str">
        <f t="shared" si="1218"/>
        <v>0.925184161698682+0.529924988260233i</v>
      </c>
      <c r="AE2373" t="str">
        <f t="shared" si="1219"/>
        <v>-0.0230706433605158-0.0140684558320774i</v>
      </c>
      <c r="AF2373" t="str">
        <f t="shared" si="1220"/>
        <v>-15.0059233101934-0.802925706976835i</v>
      </c>
      <c r="AG2373" t="str">
        <f t="shared" si="1221"/>
        <v>1.0084116574267-0.014573303621199i</v>
      </c>
      <c r="AH2373" t="str">
        <f t="shared" si="1222"/>
        <v>0.328747220207551+0.232469659853569i</v>
      </c>
      <c r="AI2373">
        <f t="shared" si="1223"/>
        <v>-7.9017176958201896</v>
      </c>
      <c r="AJ2373">
        <f t="shared" si="1224"/>
        <v>35.265583071394779</v>
      </c>
      <c r="AK2373"/>
      <c r="AL2373"/>
      <c r="AM2373"/>
      <c r="AN2373"/>
    </row>
    <row r="2374" spans="1:40" x14ac:dyDescent="0.25">
      <c r="A2374"/>
      <c r="B2374">
        <f t="shared" si="1225"/>
        <v>440000</v>
      </c>
      <c r="C2374" s="237" t="str">
        <f t="shared" ref="C2374:C2437" si="1228">IMPRODUCT(COMPLEX(-1,0),IMDIV(IMPRODUCT(G2374,COMPLEX($C$100+$C$101,0)),COMPLEX($C$100,2*PI()*B2374*$C$103*$C$102*(2*$C$100+$C$101))))</f>
        <v>-3.94763856324941E-07+0.00556596029242826i</v>
      </c>
      <c r="D2374" s="208" t="str">
        <f t="shared" ref="D2374:D2437" si="1229">IMPRODUCT(COMPLEX($C$106,0),IMSUB(C2374,G2374))</f>
        <v>-5.95700898352886+0.04267236224195i</v>
      </c>
      <c r="E2374" t="str">
        <f t="shared" ref="E2374:E2437" si="1230">IMDIV(COMPLEX($C$20*10^3,0),COMPLEX(1,2*PI()*B2374*$C$20*1000*$C$29*10^-12))</f>
        <v>2870</v>
      </c>
      <c r="F2374" t="str">
        <f t="shared" ref="F2374:F2437" si="1231">IMDIV(COMPLEX($C$22*1000,0),IMSUM(COMPLEX($C$22*1000,0),E2374))</f>
        <v>0.777000777000777</v>
      </c>
      <c r="G2374" t="str">
        <f t="shared" si="1226"/>
        <v>0.777000777000777</v>
      </c>
      <c r="H2374" t="str">
        <f t="shared" ref="H2374:H2437" si="1232">IMPRODUCT(COMPLEX($C$108,0),IMPRODUCT(COMPLEX(-1,0),D2374),IMDIV(COMPLEX(0,2*PI()*B2374*$C$109*$C$110),COMPLEX(1,2*PI()*B2374*$C$109*$C$110)))</f>
        <v>9.04929710614115+0.843811699833523i</v>
      </c>
      <c r="I2374" t="str">
        <f t="shared" ref="I2374:I2437" si="1233">COMPLEX(0,2*PI()*B2374*$C$113*$C$112*$C$114)</f>
        <v>1727.87595947439i</v>
      </c>
      <c r="J2374" t="str">
        <f t="shared" si="1227"/>
        <v>-2552.72460820603+373.69948331205i</v>
      </c>
      <c r="K2374" t="str">
        <f t="shared" ref="K2374:K2437" si="1234">IMDIV(I2374,J2374)</f>
        <v>0.0970103804823678-0.66267360959122i</v>
      </c>
      <c r="L2374" t="str">
        <f t="shared" ref="L2374:L2437" si="1235">IMDIV(COMPLEX($C$117,0),COMPLEX(1,2*PI()*B2374*$C$115*$C$116))</f>
        <v>0.00832114409184625-0.0476558531225126i</v>
      </c>
      <c r="M2374" t="str">
        <f t="shared" ref="M2374:M2437" si="1236">IMSUM(K2374,L2374)</f>
        <v>0.105331524574214-0.710329462713733i</v>
      </c>
      <c r="N2374" t="str">
        <f t="shared" ref="N2374:N2437" si="1237">COMPLEX(0,-2*PI()*B2374*$C$43)</f>
        <v>-1.95136027645635i</v>
      </c>
      <c r="O2374" t="str">
        <f t="shared" ref="O2374:O2437" si="1238">IMEXP(N2374)</f>
        <v>-0.371444130508432-0.928455307438562i</v>
      </c>
      <c r="P2374" t="str">
        <f t="shared" ref="P2374:P2437" si="1239">IMSUB(COMPLEX(1,0),O2374)</f>
        <v>1.37144413050843+0.928455307438562i</v>
      </c>
      <c r="Q2374" t="str">
        <f t="shared" ref="Q2374:Q2437" si="1240">IMSUM(COMPLEX(0,2*PI()*B2374*$C$43),O2374,COMPLEX(-1,0))</f>
        <v>-1.37144413050843+1.02290496901779i</v>
      </c>
      <c r="R2374" t="str">
        <f t="shared" ref="R2374:R2437" si="1241">IMDIV(P2374,Q2374)</f>
        <v>-0.318099036010682-0.914248246881794i</v>
      </c>
      <c r="S2374" t="str">
        <f t="shared" ref="S2374:S2437" si="1242">IMDIV(COMPLEX(0,2*PI()*B2374*$C$123),COMPLEX($C$124,0))</f>
        <v>0.202402033220225i</v>
      </c>
      <c r="T2374" t="str">
        <f t="shared" ref="T2374:T2437" si="1243">IMPRODUCT(R2374,S2374)</f>
        <v>0.185045704036901-0.0643838916539556i</v>
      </c>
      <c r="U2374" t="str">
        <f t="shared" ref="U2374:U2437" si="1244">IMDIV(COMPLEX(1,2*PI()*B2374*$C$16*10^-3*$C$15*10^-6),COMPLEX(0,2*PI()*B2374*$C$15*10^-6))</f>
        <v>0.0001-361.715779754307i</v>
      </c>
      <c r="V2374" t="str">
        <f t="shared" ref="V2374:V2437" si="1245">IMSUM(COMPLEX($C$18*10^-3,0),IMDIV(COMPLEX(1,0),COMPLEX(0,2*PI()*B2374*($C$17*1*10^-6))))</f>
        <v>0.00002-0.00580181445333283i</v>
      </c>
      <c r="W2374" t="str">
        <f t="shared" ref="W2374:W2437" si="1246">IMDIV(IMPRODUCT(U2374,V2374),IMSUM(U2374,V2374))</f>
        <v>0.0000199993584529563-0.00580172139653793i</v>
      </c>
      <c r="X2374" t="str">
        <f t="shared" ref="X2374:X2437" si="1247">IMDIV(IMPRODUCT(COMPLEX($C$19,0),W2374),IMSUM(COMPLEX($C$19,0),W2374))</f>
        <v>0.000139601419173577-0.00579842933108987i</v>
      </c>
      <c r="Y2374" t="str">
        <f t="shared" ref="Y2374:Y2437" si="1248">COMPLEX($C$13*10^-3,2*PI()*B2374*$C$12*0.000001)</f>
        <v>0.009+2.76460153515902i</v>
      </c>
      <c r="Z2374" t="str">
        <f t="shared" ref="Z2374:Z2437" si="1249">IMPRODUCT(COMPLEX($C$6,0),IMDIV(X2374,IMSUM(X2374,Y2374)))</f>
        <v>-0.0252192113396509-0.000690774403511237i</v>
      </c>
      <c r="AA2374" t="str">
        <f t="shared" ref="AA2374:AA2437" si="1250">IMDIV(COMPLEX($C$6,0),IMSUM(X2374,Y2374))</f>
        <v>0.014409945011577-4.34966463300573i</v>
      </c>
      <c r="AB2374" t="str">
        <f t="shared" ref="AB2374:AB2437" si="1251">IMPRODUCT(COMPLEX($C$119,0),T2374)</f>
        <v>1.25980412733037-0.438330048575837i</v>
      </c>
      <c r="AC2374" t="str">
        <f t="shared" ref="AC2374:AC2437" si="1252">IMSUM(COMPLEX(1,0),IMPRODUCT(AB2374,M2374))</f>
        <v>0.821338341500436-0.941045961174307i</v>
      </c>
      <c r="AD2374" t="str">
        <f t="shared" ref="AD2374:AD2437" si="1253">IMDIV(AB2374,AC2374)</f>
        <v>0.927603761297182+0.529121438272393i</v>
      </c>
      <c r="AE2374" t="str">
        <f t="shared" ref="AE2374:AE2437" si="1254">IMPRODUCT(AD2374,AA2374,X2374)</f>
        <v>-0.0230279317497011-0.0139847903110363i</v>
      </c>
      <c r="AF2374" t="str">
        <f t="shared" ref="AF2374:AF2437" si="1255">IMSUB(D2374,H2374)</f>
        <v>-15.00630608967-0.801139337591573i</v>
      </c>
      <c r="AG2374" t="str">
        <f t="shared" ref="AG2374:AG2437" si="1256">IMSUM(COMPLEX(1,0),IMPRODUCT(AD2374,AA2374,COMPLEX($C$127,0)))</f>
        <v>1.00837982044344-0.0145782492005215i</v>
      </c>
      <c r="AH2374" t="str">
        <f t="shared" ref="AH2374:AH2437" si="1257">IMDIV(IMPRODUCT(AE2374,AF2374),AG2374)</f>
        <v>0.328239974222041+0.23115673817689i</v>
      </c>
      <c r="AI2374">
        <f t="shared" ref="AI2374:AI2437" si="1258">20*LOG10(IMABS(AH2374))</f>
        <v>-7.9270254131070752</v>
      </c>
      <c r="AJ2374">
        <f t="shared" ref="AJ2374:AJ2437" si="1259">IMARGUMENT(AH2374)*180/PI()</f>
        <v>35.154390788161741</v>
      </c>
      <c r="AK2374"/>
      <c r="AL2374"/>
      <c r="AM2374"/>
      <c r="AN2374"/>
    </row>
    <row r="2375" spans="1:40" x14ac:dyDescent="0.25">
      <c r="A2375"/>
      <c r="B2375">
        <f t="shared" si="1225"/>
        <v>441000</v>
      </c>
      <c r="C2375" s="237" t="str">
        <f t="shared" si="1228"/>
        <v>-3.92975573892824E-07+0.00555333906740191i</v>
      </c>
      <c r="D2375" s="208" t="str">
        <f t="shared" si="1229"/>
        <v>-5.95700896981869+0.042575599516748i</v>
      </c>
      <c r="E2375" t="str">
        <f t="shared" si="1230"/>
        <v>2870</v>
      </c>
      <c r="F2375" t="str">
        <f t="shared" si="1231"/>
        <v>0.777000777000777</v>
      </c>
      <c r="G2375" t="str">
        <f t="shared" si="1226"/>
        <v>0.777000777000777</v>
      </c>
      <c r="H2375" t="str">
        <f t="shared" si="1232"/>
        <v>9.0496773328857+0.841936411879459i</v>
      </c>
      <c r="I2375" t="str">
        <f t="shared" si="1233"/>
        <v>1731.80295029137i</v>
      </c>
      <c r="J2375" t="str">
        <f t="shared" si="1227"/>
        <v>-2564.34563806052+374.548800319578i</v>
      </c>
      <c r="K2375" t="str">
        <f t="shared" si="1234"/>
        <v>0.0965797667133246-0.661232670575639i</v>
      </c>
      <c r="L2375" t="str">
        <f t="shared" si="1235"/>
        <v>0.00828455961018685-0.0475541634605248i</v>
      </c>
      <c r="M2375" t="str">
        <f t="shared" si="1236"/>
        <v>0.104864326323511-0.708786834036164i</v>
      </c>
      <c r="N2375" t="str">
        <f t="shared" si="1237"/>
        <v>-1.95579518617557i</v>
      </c>
      <c r="O2375" t="str">
        <f t="shared" si="1238"/>
        <v>-0.375558079623053-0.926798861042591i</v>
      </c>
      <c r="P2375" t="str">
        <f t="shared" si="1239"/>
        <v>1.37555807962305+0.926798861042591i</v>
      </c>
      <c r="Q2375" t="str">
        <f t="shared" si="1240"/>
        <v>-1.37555807962305+1.02899632513298i</v>
      </c>
      <c r="R2375" t="str">
        <f t="shared" si="1241"/>
        <v>-0.318024224243392-0.91166242826763i</v>
      </c>
      <c r="S2375" t="str">
        <f t="shared" si="1242"/>
        <v>0.202862037841181i</v>
      </c>
      <c r="T2375" t="str">
        <f t="shared" si="1243"/>
        <v>0.184941698021611-0.0645150422128752i</v>
      </c>
      <c r="U2375" t="str">
        <f t="shared" si="1244"/>
        <v>0.0001-360.895562566656i</v>
      </c>
      <c r="V2375" t="str">
        <f t="shared" si="1245"/>
        <v>0.00002-0.00578865841148853i</v>
      </c>
      <c r="W2375" t="str">
        <f t="shared" si="1246"/>
        <v>0.0000199993584529563-0.0057885655657118i</v>
      </c>
      <c r="X2375" t="str">
        <f t="shared" si="1247"/>
        <v>0.000139059844117933-0.0057852921109352i</v>
      </c>
      <c r="Y2375" t="str">
        <f t="shared" si="1248"/>
        <v>0.009+2.7708847204662i</v>
      </c>
      <c r="Z2375" t="str">
        <f t="shared" si="1249"/>
        <v>-0.025104786810638-0.000686468001470928i</v>
      </c>
      <c r="AA2375" t="str">
        <f t="shared" si="1250"/>
        <v>0.0143435455911485-4.33976036826142i</v>
      </c>
      <c r="AB2375" t="str">
        <f t="shared" si="1251"/>
        <v>1.25909604708603-0.439222930776418i</v>
      </c>
      <c r="AC2375" t="str">
        <f t="shared" si="1252"/>
        <v>0.82071882821317-0.938489517703263i</v>
      </c>
      <c r="AD2375" t="str">
        <f t="shared" si="1253"/>
        <v>0.93002053403083+0.528307109274319i</v>
      </c>
      <c r="AE2375" t="str">
        <f t="shared" si="1254"/>
        <v>-0.0229853013108933-0.0139014666861993i</v>
      </c>
      <c r="AF2375" t="str">
        <f t="shared" si="1255"/>
        <v>-15.0066863027044-0.799360812362711i</v>
      </c>
      <c r="AG2375" t="str">
        <f t="shared" si="1256"/>
        <v>1.00834795909025-0.0145831282184969i</v>
      </c>
      <c r="AH2375" t="str">
        <f t="shared" si="1257"/>
        <v>0.327733097232952+0.229849101715904i</v>
      </c>
      <c r="AI2375">
        <f t="shared" si="1258"/>
        <v>-7.9523016793206818</v>
      </c>
      <c r="AJ2375">
        <f t="shared" si="1259"/>
        <v>35.043137160747712</v>
      </c>
      <c r="AK2375"/>
      <c r="AL2375"/>
      <c r="AM2375"/>
      <c r="AN2375"/>
    </row>
    <row r="2376" spans="1:40" x14ac:dyDescent="0.25">
      <c r="A2376"/>
      <c r="B2376">
        <f t="shared" si="1225"/>
        <v>442000</v>
      </c>
      <c r="C2376" s="237" t="str">
        <f t="shared" si="1228"/>
        <v>-3.91199415388609E-07+0.00554077495199021i</v>
      </c>
      <c r="D2376" s="208" t="str">
        <f t="shared" si="1229"/>
        <v>-5.95700895620147+0.042479274631925i</v>
      </c>
      <c r="E2376" t="str">
        <f t="shared" si="1230"/>
        <v>2870</v>
      </c>
      <c r="F2376" t="str">
        <f t="shared" si="1231"/>
        <v>0.777000777000777</v>
      </c>
      <c r="G2376" t="str">
        <f t="shared" si="1226"/>
        <v>0.777000777000777</v>
      </c>
      <c r="H2376" t="str">
        <f t="shared" si="1232"/>
        <v>9.05005501591008+0.840069354963383i</v>
      </c>
      <c r="I2376" t="str">
        <f t="shared" si="1233"/>
        <v>1735.72994110836i</v>
      </c>
      <c r="J2376" t="str">
        <f t="shared" si="1227"/>
        <v>-2575.99304936757+375.398117327105i</v>
      </c>
      <c r="K2376" t="str">
        <f t="shared" si="1234"/>
        <v>0.0961519942775993-0.659797845299535i</v>
      </c>
      <c r="L2376" t="str">
        <f t="shared" si="1235"/>
        <v>0.00824821344884847-0.0474528925081587i</v>
      </c>
      <c r="M2376" t="str">
        <f t="shared" si="1236"/>
        <v>0.104400207726448-0.707250737807694i</v>
      </c>
      <c r="N2376" t="str">
        <f t="shared" si="1237"/>
        <v>-1.96023009589478i</v>
      </c>
      <c r="O2376" t="str">
        <f t="shared" si="1238"/>
        <v>-0.379664642114143-0.925124186003339i</v>
      </c>
      <c r="P2376" t="str">
        <f t="shared" si="1239"/>
        <v>1.37966464211414+0.925124186003339i</v>
      </c>
      <c r="Q2376" t="str">
        <f t="shared" si="1240"/>
        <v>-1.37966464211414+1.03510590989144i</v>
      </c>
      <c r="R2376" t="str">
        <f t="shared" si="1241"/>
        <v>-0.317949189778263-0.909087058624679i</v>
      </c>
      <c r="S2376" t="str">
        <f t="shared" si="1242"/>
        <v>0.203322042462135i</v>
      </c>
      <c r="T2376" t="str">
        <f t="shared" si="1243"/>
        <v>0.184837437535464-0.0646460786648974i</v>
      </c>
      <c r="U2376" t="str">
        <f t="shared" si="1244"/>
        <v>0.0001-360.079056768994i</v>
      </c>
      <c r="V2376" t="str">
        <f t="shared" si="1245"/>
        <v>0.00002-0.00577556189924534i</v>
      </c>
      <c r="W2376" t="str">
        <f t="shared" si="1246"/>
        <v>0.0000199993584529563-0.00577546926353194i</v>
      </c>
      <c r="X2376" t="str">
        <f t="shared" si="1247"/>
        <v>0.000138521938685729-0.00577221425986526i</v>
      </c>
      <c r="Y2376" t="str">
        <f t="shared" si="1248"/>
        <v>0.009+2.77716790577338i</v>
      </c>
      <c r="Z2376" t="str">
        <f t="shared" si="1249"/>
        <v>-0.024991139675015-0.000682199711939768i</v>
      </c>
      <c r="AA2376" t="str">
        <f t="shared" si="1250"/>
        <v>0.0142776064811004-4.32990119762602i</v>
      </c>
      <c r="AB2376" t="str">
        <f t="shared" si="1251"/>
        <v>1.25838623438625-0.440115036129242i</v>
      </c>
      <c r="AC2376" t="str">
        <f t="shared" si="1252"/>
        <v>0.820104100247361-0.935942693912147i</v>
      </c>
      <c r="AD2376" t="str">
        <f t="shared" si="1253"/>
        <v>0.93243443273038+0.527482009425872i</v>
      </c>
      <c r="AE2376" t="str">
        <f t="shared" si="1254"/>
        <v>-0.0229427510712746-0.0138184830750309i</v>
      </c>
      <c r="AF2376" t="str">
        <f t="shared" si="1255"/>
        <v>-15.0070639721116-0.797590080331458i</v>
      </c>
      <c r="AG2376" t="str">
        <f t="shared" si="1256"/>
        <v>1.00831607365679-0.0145879403868787i</v>
      </c>
      <c r="AH2376" t="str">
        <f t="shared" si="1257"/>
        <v>0.327226581704195+0.228546720678218i</v>
      </c>
      <c r="AI2376">
        <f t="shared" si="1258"/>
        <v>-7.9775467435023657</v>
      </c>
      <c r="AJ2376">
        <f t="shared" si="1259"/>
        <v>34.931822400767651</v>
      </c>
      <c r="AK2376"/>
      <c r="AL2376"/>
      <c r="AM2376"/>
      <c r="AN2376"/>
    </row>
    <row r="2377" spans="1:40" x14ac:dyDescent="0.25">
      <c r="A2377"/>
      <c r="B2377">
        <f t="shared" si="1225"/>
        <v>443000</v>
      </c>
      <c r="C2377" s="237" t="str">
        <f t="shared" si="1228"/>
        <v>-3.89435271464812E-07+0.00552826755944632i</v>
      </c>
      <c r="D2377" s="208" t="str">
        <f t="shared" si="1229"/>
        <v>-5.95700894267637+0.0423833846224218i</v>
      </c>
      <c r="E2377" t="str">
        <f t="shared" si="1230"/>
        <v>2870</v>
      </c>
      <c r="F2377" t="str">
        <f t="shared" si="1231"/>
        <v>0.777000777000777</v>
      </c>
      <c r="G2377" t="str">
        <f t="shared" si="1226"/>
        <v>0.777000777000777</v>
      </c>
      <c r="H2377" t="str">
        <f t="shared" si="1232"/>
        <v>9.05043017777808+0.838210475596412i</v>
      </c>
      <c r="I2377" t="str">
        <f t="shared" si="1233"/>
        <v>1739.65693192535i</v>
      </c>
      <c r="J2377" t="str">
        <f t="shared" si="1227"/>
        <v>-2587.66684212719+376.247434334633i</v>
      </c>
      <c r="K2377" t="str">
        <f t="shared" si="1234"/>
        <v>0.0957270384050341-0.658369095895099i</v>
      </c>
      <c r="L2377" t="str">
        <f t="shared" si="1235"/>
        <v>0.00821210356365392-0.0473520377844237i</v>
      </c>
      <c r="M2377" t="str">
        <f t="shared" si="1236"/>
        <v>0.103939141968688-0.705721133679523i</v>
      </c>
      <c r="N2377" t="str">
        <f t="shared" si="1237"/>
        <v>-1.964665005614i</v>
      </c>
      <c r="O2377" t="str">
        <f t="shared" si="1238"/>
        <v>-0.383763737212239-0.923431315258961i</v>
      </c>
      <c r="P2377" t="str">
        <f t="shared" si="1239"/>
        <v>1.38376373721224+0.923431315258961i</v>
      </c>
      <c r="Q2377" t="str">
        <f t="shared" si="1240"/>
        <v>-1.38376373721224+1.04123369035504i</v>
      </c>
      <c r="R2377" t="str">
        <f t="shared" si="1241"/>
        <v>-0.317873932213387-0.906522066615461i</v>
      </c>
      <c r="S2377" t="str">
        <f t="shared" si="1242"/>
        <v>0.203782047083091i</v>
      </c>
      <c r="T2377" t="str">
        <f t="shared" si="1243"/>
        <v>0.184732922460893-0.0647770006207957i</v>
      </c>
      <c r="U2377" t="str">
        <f t="shared" si="1244"/>
        <v>0.0001-359.266237227754i</v>
      </c>
      <c r="V2377" t="str">
        <f t="shared" si="1245"/>
        <v>0.00002-0.00576252451346826i</v>
      </c>
      <c r="W2377" t="str">
        <f t="shared" si="1246"/>
        <v>0.0000199993584529563-0.00576243208686986i</v>
      </c>
      <c r="X2377" t="str">
        <f t="shared" si="1247"/>
        <v>0.00013798766980329-0.00575919537650968i</v>
      </c>
      <c r="Y2377" t="str">
        <f t="shared" si="1248"/>
        <v>0.009+2.78345109108056i</v>
      </c>
      <c r="Z2377" t="str">
        <f t="shared" si="1249"/>
        <v>-0.0248782629029666-0.000677969108166905i</v>
      </c>
      <c r="AA2377" t="str">
        <f t="shared" si="1250"/>
        <v>0.0142121234153607-4.32008681321004i</v>
      </c>
      <c r="AB2377" t="str">
        <f t="shared" si="1251"/>
        <v>1.25767468843062-0.441006361984426i</v>
      </c>
      <c r="AC2377" t="str">
        <f t="shared" si="1252"/>
        <v>0.819494118251684-0.933405429786692i</v>
      </c>
      <c r="AD2377" t="str">
        <f t="shared" si="1253"/>
        <v>0.9348454102342+0.526646147088997i</v>
      </c>
      <c r="AE2377" t="str">
        <f t="shared" si="1254"/>
        <v>-0.0229002800707767-0.0137358376131649i</v>
      </c>
      <c r="AF2377" t="str">
        <f t="shared" si="1255"/>
        <v>-15.0074391204544-0.79582709097399i</v>
      </c>
      <c r="AG2377" t="str">
        <f t="shared" si="1256"/>
        <v>1.00828416443327-0.0145926854201566i</v>
      </c>
      <c r="AH2377" t="str">
        <f t="shared" si="1257"/>
        <v>0.326720420206929+0.227249565563143i</v>
      </c>
      <c r="AI2377">
        <f t="shared" si="1258"/>
        <v>-8.0027608531844301</v>
      </c>
      <c r="AJ2377">
        <f t="shared" si="1259"/>
        <v>34.820446717951086</v>
      </c>
      <c r="AK2377"/>
      <c r="AL2377"/>
      <c r="AM2377"/>
      <c r="AN2377"/>
    </row>
    <row r="2378" spans="1:40" x14ac:dyDescent="0.25">
      <c r="A2378"/>
      <c r="B2378">
        <f t="shared" si="1225"/>
        <v>444000</v>
      </c>
      <c r="C2378" s="237" t="str">
        <f t="shared" si="1228"/>
        <v>-3.87683034003959E-07+0.00551581650650767i</v>
      </c>
      <c r="D2378" s="208" t="str">
        <f t="shared" si="1229"/>
        <v>-5.95700892924255+0.0422879265498921i</v>
      </c>
      <c r="E2378" t="str">
        <f t="shared" si="1230"/>
        <v>2870</v>
      </c>
      <c r="F2378" t="str">
        <f t="shared" si="1231"/>
        <v>0.777000777000777</v>
      </c>
      <c r="G2378" t="str">
        <f t="shared" si="1226"/>
        <v>0.777000777000777</v>
      </c>
      <c r="H2378" t="str">
        <f t="shared" si="1232"/>
        <v>9.05080284080465+0.836359720746761i</v>
      </c>
      <c r="I2378" t="str">
        <f t="shared" si="1233"/>
        <v>1743.58392274234i</v>
      </c>
      <c r="J2378" t="str">
        <f t="shared" si="1227"/>
        <v>-2599.36701633938+377.096751342159i</v>
      </c>
      <c r="K2378" t="str">
        <f t="shared" si="1234"/>
        <v>0.0953048745929024-0.656946384797602i</v>
      </c>
      <c r="L2378" t="str">
        <f t="shared" si="1235"/>
        <v>0.00817622793206183-0.0472515968269366i</v>
      </c>
      <c r="M2378" t="str">
        <f t="shared" si="1236"/>
        <v>0.103481102524964-0.704197981624539i</v>
      </c>
      <c r="N2378" t="str">
        <f t="shared" si="1237"/>
        <v>-1.96909991533322i</v>
      </c>
      <c r="O2378" t="str">
        <f t="shared" si="1238"/>
        <v>-0.387855284294725-0.921720282105508i</v>
      </c>
      <c r="P2378" t="str">
        <f t="shared" si="1239"/>
        <v>1.38785528429472+0.921720282105508i</v>
      </c>
      <c r="Q2378" t="str">
        <f t="shared" si="1240"/>
        <v>-1.38785528429472+1.04737963322771i</v>
      </c>
      <c r="R2378" t="str">
        <f t="shared" si="1241"/>
        <v>-0.317798451145433-0.903967381544464i</v>
      </c>
      <c r="S2378" t="str">
        <f t="shared" si="1242"/>
        <v>0.204242051704045i</v>
      </c>
      <c r="T2378" t="str">
        <f t="shared" si="1243"/>
        <v>0.184628152680175-0.0649078076903109i</v>
      </c>
      <c r="U2378" t="str">
        <f t="shared" si="1244"/>
        <v>0.0001-358.4570790358i</v>
      </c>
      <c r="V2378" t="str">
        <f t="shared" si="1245"/>
        <v>0.00002-0.00574954585465414i</v>
      </c>
      <c r="W2378" t="str">
        <f t="shared" si="1246"/>
        <v>0.0000199993584529562-0.00574945363622876i</v>
      </c>
      <c r="X2378" t="str">
        <f t="shared" si="1247"/>
        <v>0.000137457004768661-0.00574623506310637i</v>
      </c>
      <c r="Y2378" t="str">
        <f t="shared" si="1248"/>
        <v>0.009+2.78973427638774i</v>
      </c>
      <c r="Z2378" t="str">
        <f t="shared" si="1249"/>
        <v>-0.0247661495440006-0.000673775769152875i</v>
      </c>
      <c r="AA2378" t="str">
        <f t="shared" si="1250"/>
        <v>0.0141470921773921-4.31031690992606i</v>
      </c>
      <c r="AB2378" t="str">
        <f t="shared" si="1251"/>
        <v>1.25696140841769-0.441896905685059i</v>
      </c>
      <c r="AC2378" t="str">
        <f t="shared" si="1252"/>
        <v>0.818888843304846-0.930877665790335i</v>
      </c>
      <c r="AD2378" t="str">
        <f t="shared" si="1253"/>
        <v>0.93725341938906+0.525799530827838i</v>
      </c>
      <c r="AE2378" t="str">
        <f t="shared" si="1254"/>
        <v>-0.0228578873619116-0.0136535284541876i</v>
      </c>
      <c r="AF2378" t="str">
        <f t="shared" si="1255"/>
        <v>-15.0078117700472-0.794071794196869i</v>
      </c>
      <c r="AG2378" t="str">
        <f t="shared" si="1256"/>
        <v>1.0082522317105-0.0145973630355382i</v>
      </c>
      <c r="AH2378" t="str">
        <f t="shared" si="1257"/>
        <v>0.326214605418185+0.225957607158218i</v>
      </c>
      <c r="AI2378">
        <f t="shared" si="1258"/>
        <v>-8.0279442544065063</v>
      </c>
      <c r="AJ2378">
        <f t="shared" si="1259"/>
        <v>34.709010320162839</v>
      </c>
      <c r="AK2378"/>
      <c r="AL2378"/>
      <c r="AM2378"/>
      <c r="AN2378"/>
    </row>
    <row r="2379" spans="1:40" x14ac:dyDescent="0.25">
      <c r="A2379"/>
      <c r="B2379">
        <f t="shared" si="1225"/>
        <v>445000</v>
      </c>
      <c r="C2379" s="237" t="str">
        <f t="shared" si="1228"/>
        <v>-3.85942596102006E-07+0.00550342141335668i</v>
      </c>
      <c r="D2379" s="208" t="str">
        <f t="shared" si="1229"/>
        <v>-5.95700891589919+0.0421928975024012i</v>
      </c>
      <c r="E2379" t="str">
        <f t="shared" si="1230"/>
        <v>2870</v>
      </c>
      <c r="F2379" t="str">
        <f t="shared" si="1231"/>
        <v>0.777000777000777</v>
      </c>
      <c r="G2379" t="str">
        <f t="shared" si="1226"/>
        <v>0.777000777000777</v>
      </c>
      <c r="H2379" t="str">
        <f t="shared" si="1232"/>
        <v>9.05117302705924+0.834517037834964i</v>
      </c>
      <c r="I2379" t="str">
        <f t="shared" si="1233"/>
        <v>1747.51091355932i</v>
      </c>
      <c r="J2379" t="str">
        <f t="shared" si="1227"/>
        <v>-2611.09357200413+377.946068349686i</v>
      </c>
      <c r="K2379" t="str">
        <f t="shared" si="1234"/>
        <v>0.0948854786024785-0.655529674742475i</v>
      </c>
      <c r="L2379" t="str">
        <f t="shared" si="1235"/>
        <v>0.00814058455289546-0.0471515671917595i</v>
      </c>
      <c r="M2379" t="str">
        <f t="shared" si="1236"/>
        <v>0.103026063155374-0.702681241934235i</v>
      </c>
      <c r="N2379" t="str">
        <f t="shared" si="1237"/>
        <v>-1.97353482505244i</v>
      </c>
      <c r="O2379" t="str">
        <f t="shared" si="1238"/>
        <v>-0.391939202887447-0.919991120196251i</v>
      </c>
      <c r="P2379" t="str">
        <f t="shared" si="1239"/>
        <v>1.39193920288745+0.919991120196251i</v>
      </c>
      <c r="Q2379" t="str">
        <f t="shared" si="1240"/>
        <v>-1.39193920288745+1.05354370485619i</v>
      </c>
      <c r="R2379" t="str">
        <f t="shared" si="1241"/>
        <v>-0.317722746169661-0.901422933350899i</v>
      </c>
      <c r="S2379" t="str">
        <f t="shared" si="1242"/>
        <v>0.204702056325001i</v>
      </c>
      <c r="T2379" t="str">
        <f t="shared" si="1243"/>
        <v>0.184523128075443-0.0650384994821559i</v>
      </c>
      <c r="U2379" t="str">
        <f t="shared" si="1244"/>
        <v>0.0001-357.651557509877i</v>
      </c>
      <c r="V2379" t="str">
        <f t="shared" si="1245"/>
        <v>0.00002-0.0057366255268909i</v>
      </c>
      <c r="W2379" t="str">
        <f t="shared" si="1246"/>
        <v>0.0000199993584529562-0.00573653351570295i</v>
      </c>
      <c r="X2379" t="str">
        <f t="shared" si="1247"/>
        <v>0.000136929911246605-0.00573333292546124i</v>
      </c>
      <c r="Y2379" t="str">
        <f t="shared" si="1248"/>
        <v>0.009+2.79601746169492i</v>
      </c>
      <c r="Z2379" t="str">
        <f t="shared" si="1249"/>
        <v>-0.0246547927258752-0.000669619279559135i</v>
      </c>
      <c r="AA2379" t="str">
        <f t="shared" si="1250"/>
        <v>0.0140825085994998-4.3005911854568i</v>
      </c>
      <c r="AB2379" t="str">
        <f t="shared" si="1251"/>
        <v>1.25624639354501-0.442786664567231i</v>
      </c>
      <c r="AC2379" t="str">
        <f t="shared" si="1252"/>
        <v>0.81828823691006-0.928359342859672i</v>
      </c>
      <c r="AD2379" t="str">
        <f t="shared" si="1253"/>
        <v>0.939658413051009+0.524942169408919i</v>
      </c>
      <c r="AE2379" t="str">
        <f t="shared" si="1254"/>
        <v>-0.0228155720096076-0.0135715537694271i</v>
      </c>
      <c r="AF2379" t="str">
        <f t="shared" si="1255"/>
        <v>-15.0081819429584-0.792324140332563i</v>
      </c>
      <c r="AG2379" t="str">
        <f t="shared" si="1256"/>
        <v>1.00822027577983-0.014601972952931i</v>
      </c>
      <c r="AH2379" t="str">
        <f t="shared" si="1257"/>
        <v>0.32570913011956+0.224670816535837i</v>
      </c>
      <c r="AI2379">
        <f t="shared" si="1258"/>
        <v>-8.0530971917301883</v>
      </c>
      <c r="AJ2379">
        <f t="shared" si="1259"/>
        <v>34.597513413425993</v>
      </c>
      <c r="AK2379"/>
      <c r="AL2379"/>
      <c r="AM2379"/>
      <c r="AN2379"/>
    </row>
    <row r="2380" spans="1:40" x14ac:dyDescent="0.25">
      <c r="A2380"/>
      <c r="B2380">
        <f t="shared" si="1225"/>
        <v>446000</v>
      </c>
      <c r="C2380" s="237" t="str">
        <f t="shared" si="1228"/>
        <v>-3.84213852052036E-07+0.00549108190358221i</v>
      </c>
      <c r="D2380" s="208" t="str">
        <f t="shared" si="1229"/>
        <v>-5.95700890264549+0.0420982945941303i</v>
      </c>
      <c r="E2380" t="str">
        <f t="shared" si="1230"/>
        <v>2870</v>
      </c>
      <c r="F2380" t="str">
        <f t="shared" si="1231"/>
        <v>0.777000777000777</v>
      </c>
      <c r="G2380" t="str">
        <f t="shared" si="1226"/>
        <v>0.777000777000777</v>
      </c>
      <c r="H2380" t="str">
        <f t="shared" si="1232"/>
        <v>9.05154075836904+0.832682374729086i</v>
      </c>
      <c r="I2380" t="str">
        <f t="shared" si="1233"/>
        <v>1751.43790437631i</v>
      </c>
      <c r="J2380" t="str">
        <f t="shared" si="1227"/>
        <v>-2622.84650912144+378.795385357214i</v>
      </c>
      <c r="K2380" t="str">
        <f t="shared" si="1234"/>
        <v>0.0944688264556546-0.65411892876243i</v>
      </c>
      <c r="L2380" t="str">
        <f t="shared" si="1235"/>
        <v>0.00810517144607553-0.0470519464532389i</v>
      </c>
      <c r="M2380" t="str">
        <f t="shared" si="1236"/>
        <v>0.10257399790173-0.701170875215669i</v>
      </c>
      <c r="N2380" t="str">
        <f t="shared" si="1237"/>
        <v>-1.97796973477166i</v>
      </c>
      <c r="O2380" t="str">
        <f t="shared" si="1238"/>
        <v>-0.396015412666295-0.918243863541023i</v>
      </c>
      <c r="P2380" t="str">
        <f t="shared" si="1239"/>
        <v>1.39601541266629+0.918243863541023i</v>
      </c>
      <c r="Q2380" t="str">
        <f t="shared" si="1240"/>
        <v>-1.39601541266629+1.05972587123064i</v>
      </c>
      <c r="R2380" t="str">
        <f t="shared" si="1241"/>
        <v>-0.317646816879882-0.89888865260162i</v>
      </c>
      <c r="S2380" t="str">
        <f t="shared" si="1242"/>
        <v>0.205162060945957i</v>
      </c>
      <c r="T2380" t="str">
        <f t="shared" si="1243"/>
        <v>0.184417848528683-0.0651690756039996i</v>
      </c>
      <c r="U2380" t="str">
        <f t="shared" si="1244"/>
        <v>0.0001-356.849648188106i</v>
      </c>
      <c r="V2380" t="str">
        <f t="shared" si="1245"/>
        <v>0.00002-0.00572376313781715i</v>
      </c>
      <c r="W2380" t="str">
        <f t="shared" si="1246"/>
        <v>0.0000199993584529562-0.00572367133293733i</v>
      </c>
      <c r="X2380" t="str">
        <f t="shared" si="1247"/>
        <v>0.000136406357263679-0.00572048857290817i</v>
      </c>
      <c r="Y2380" t="str">
        <f t="shared" si="1248"/>
        <v>0.009+2.8023006470021i</v>
      </c>
      <c r="Z2380" t="str">
        <f t="shared" si="1249"/>
        <v>-0.0245441856535448-0.000665499229619232i</v>
      </c>
      <c r="AA2380" t="str">
        <f t="shared" si="1250"/>
        <v>0.0140183685621523-4.29090934022379i</v>
      </c>
      <c r="AB2380" t="str">
        <f t="shared" si="1251"/>
        <v>1.25552964300912-0.443675635959923i</v>
      </c>
      <c r="AC2380" t="str">
        <f t="shared" si="1252"/>
        <v>0.81769226098969-0.925850402399923i</v>
      </c>
      <c r="AD2380" t="str">
        <f t="shared" si="1253"/>
        <v>0.942060344086163+0.524074071801279i</v>
      </c>
      <c r="AE2380" t="str">
        <f t="shared" si="1254"/>
        <v>-0.0227733330910459-0.0134899117477439i</v>
      </c>
      <c r="AF2380" t="str">
        <f t="shared" si="1255"/>
        <v>-15.0085496610145-0.790584080134956i</v>
      </c>
      <c r="AG2380" t="str">
        <f t="shared" si="1256"/>
        <v>1.00818829693316-0.014606514894925i</v>
      </c>
      <c r="AH2380" t="str">
        <f t="shared" si="1257"/>
        <v>0.325203987195921+0.223389165049896i</v>
      </c>
      <c r="AI2380">
        <f t="shared" si="1258"/>
        <v>-8.0782199082540203</v>
      </c>
      <c r="AJ2380">
        <f t="shared" si="1259"/>
        <v>34.485956201942308</v>
      </c>
      <c r="AK2380"/>
      <c r="AL2380"/>
      <c r="AM2380"/>
      <c r="AN2380"/>
    </row>
    <row r="2381" spans="1:40" x14ac:dyDescent="0.25">
      <c r="A2381"/>
      <c r="B2381">
        <f t="shared" si="1225"/>
        <v>447000</v>
      </c>
      <c r="C2381" s="237" t="str">
        <f t="shared" si="1228"/>
        <v>-3.82496697328225E-07+0.00547879760414151i</v>
      </c>
      <c r="D2381" s="208" t="str">
        <f t="shared" si="1229"/>
        <v>-5.95700888948064+0.0420041149650849i</v>
      </c>
      <c r="E2381" t="str">
        <f t="shared" si="1230"/>
        <v>2870</v>
      </c>
      <c r="F2381" t="str">
        <f t="shared" si="1231"/>
        <v>0.777000777000777</v>
      </c>
      <c r="G2381" t="str">
        <f t="shared" si="1226"/>
        <v>0.777000777000777</v>
      </c>
      <c r="H2381" t="str">
        <f t="shared" si="1232"/>
        <v>9.05190605632207+0.83085567974004i</v>
      </c>
      <c r="I2381" t="str">
        <f t="shared" si="1233"/>
        <v>1755.3648951933i</v>
      </c>
      <c r="J2381" t="str">
        <f t="shared" si="1227"/>
        <v>-2634.62582769131+379.644702364741i</v>
      </c>
      <c r="K2381" t="str">
        <f t="shared" si="1234"/>
        <v>0.0940548944316082-0.652714110184587i</v>
      </c>
      <c r="L2381" t="str">
        <f t="shared" si="1235"/>
        <v>0.00806998665235691-0.0469527322038469i</v>
      </c>
      <c r="M2381" t="str">
        <f t="shared" si="1236"/>
        <v>0.102124881083965-0.699666842388434i</v>
      </c>
      <c r="N2381" t="str">
        <f t="shared" si="1237"/>
        <v>-1.98240464449088i</v>
      </c>
      <c r="O2381" t="str">
        <f t="shared" si="1238"/>
        <v>-0.400083833458776-0.916478546505553i</v>
      </c>
      <c r="P2381" t="str">
        <f t="shared" si="1239"/>
        <v>1.40008383345878+0.916478546505553i</v>
      </c>
      <c r="Q2381" t="str">
        <f t="shared" si="1240"/>
        <v>-1.40008383345878+1.06592609798533i</v>
      </c>
      <c r="R2381" t="str">
        <f t="shared" si="1241"/>
        <v>-0.317570662868514-0.896364470484082i</v>
      </c>
      <c r="S2381" t="str">
        <f t="shared" si="1242"/>
        <v>0.205622065566911i</v>
      </c>
      <c r="T2381" t="str">
        <f t="shared" si="1243"/>
        <v>0.184312313921727-0.065299535662477i</v>
      </c>
      <c r="U2381" t="str">
        <f t="shared" si="1244"/>
        <v>0.0001-356.051326827507i</v>
      </c>
      <c r="V2381" t="str">
        <f t="shared" si="1245"/>
        <v>0.00002-0.00571095829858266i</v>
      </c>
      <c r="W2381" t="str">
        <f t="shared" si="1246"/>
        <v>0.0000199993584529562-0.0057108666990879i</v>
      </c>
      <c r="X2381" t="str">
        <f t="shared" si="1247"/>
        <v>0.000135886311203391-0.00570770161826969i</v>
      </c>
      <c r="Y2381" t="str">
        <f t="shared" si="1248"/>
        <v>0.009+2.80858383230927i</v>
      </c>
      <c r="Z2381" t="str">
        <f t="shared" si="1249"/>
        <v>-0.0244343216081201-0.000661415215051555i</v>
      </c>
      <c r="AA2381" t="str">
        <f t="shared" si="1250"/>
        <v>0.0139546679933115-4.28127107735629i</v>
      </c>
      <c r="AB2381" t="str">
        <f t="shared" si="1251"/>
        <v>1.25481115600554-0.444563817185081i</v>
      </c>
      <c r="AC2381" t="str">
        <f t="shared" si="1252"/>
        <v>0.817100877879864-0.923350786280437i</v>
      </c>
      <c r="AD2381" t="str">
        <f t="shared" si="1253"/>
        <v>0.944459165371624+0.523195247176601i</v>
      </c>
      <c r="AE2381" t="str">
        <f t="shared" si="1254"/>
        <v>-0.0227311696955016-0.0134086005953246i</v>
      </c>
      <c r="AF2381" t="str">
        <f t="shared" si="1255"/>
        <v>-15.0089149458027-0.788851564774955i</v>
      </c>
      <c r="AG2381" t="str">
        <f t="shared" si="1256"/>
        <v>1.00815629546295-0.014610988586776i</v>
      </c>
      <c r="AH2381" t="str">
        <f t="shared" si="1257"/>
        <v>0.324699169634116+0.222112624332481i</v>
      </c>
      <c r="AI2381">
        <f t="shared" si="1258"/>
        <v>-8.1033126456286055</v>
      </c>
      <c r="AJ2381">
        <f t="shared" si="1259"/>
        <v>34.374338888112867</v>
      </c>
      <c r="AK2381"/>
      <c r="AL2381"/>
      <c r="AM2381"/>
      <c r="AN2381"/>
    </row>
    <row r="2382" spans="1:40" x14ac:dyDescent="0.25">
      <c r="A2382"/>
      <c r="B2382">
        <f t="shared" si="1225"/>
        <v>448000</v>
      </c>
      <c r="C2382" s="237" t="str">
        <f t="shared" si="1228"/>
        <v>-3.80791028570016E-07+0.00546656814532251i</v>
      </c>
      <c r="D2382" s="208" t="str">
        <f t="shared" si="1229"/>
        <v>-5.95700887640385+0.0419103557808059i</v>
      </c>
      <c r="E2382" t="str">
        <f t="shared" si="1230"/>
        <v>2870</v>
      </c>
      <c r="F2382" t="str">
        <f t="shared" si="1231"/>
        <v>0.777000777000777</v>
      </c>
      <c r="G2382" t="str">
        <f t="shared" si="1226"/>
        <v>0.777000777000777</v>
      </c>
      <c r="H2382" t="str">
        <f t="shared" si="1232"/>
        <v>9.0522689422704+0.82903690161699i</v>
      </c>
      <c r="I2382" t="str">
        <f t="shared" si="1233"/>
        <v>1759.29188601028i</v>
      </c>
      <c r="J2382" t="str">
        <f t="shared" si="1227"/>
        <v>-2646.43152771375+380.494019372269i</v>
      </c>
      <c r="K2382" t="str">
        <f t="shared" si="1234"/>
        <v>0.0936436590635217-0.651315182627659i</v>
      </c>
      <c r="L2382" t="str">
        <f t="shared" si="1235"/>
        <v>0.00803502823306893-0.0468539220540226i</v>
      </c>
      <c r="M2382" t="str">
        <f t="shared" si="1236"/>
        <v>0.101678687296591-0.698169104681682i</v>
      </c>
      <c r="N2382" t="str">
        <f t="shared" si="1237"/>
        <v>-1.9868395542101i</v>
      </c>
      <c r="O2382" t="str">
        <f t="shared" si="1238"/>
        <v>-0.404144385245595-0.914695203810789i</v>
      </c>
      <c r="P2382" t="str">
        <f t="shared" si="1239"/>
        <v>1.4041443852456+0.914695203810789i</v>
      </c>
      <c r="Q2382" t="str">
        <f t="shared" si="1240"/>
        <v>-1.4041443852456+1.07214435039931i</v>
      </c>
      <c r="R2382" t="str">
        <f t="shared" si="1241"/>
        <v>-0.317494283726506-0.893850318799451i</v>
      </c>
      <c r="S2382" t="str">
        <f t="shared" si="1242"/>
        <v>0.206082070187867i</v>
      </c>
      <c r="T2382" t="str">
        <f t="shared" si="1243"/>
        <v>0.184206524136276-0.0654298792631724i</v>
      </c>
      <c r="U2382" t="str">
        <f t="shared" si="1244"/>
        <v>0.0001-355.256569401553i</v>
      </c>
      <c r="V2382" t="str">
        <f t="shared" si="1245"/>
        <v>0.00002-0.00569821062380903i</v>
      </c>
      <c r="W2382" t="str">
        <f t="shared" si="1246"/>
        <v>0.0000199993584529562-0.00569811922878245i</v>
      </c>
      <c r="X2382" t="str">
        <f t="shared" si="1247"/>
        <v>0.000135369741801425-0.0056949716778181i</v>
      </c>
      <c r="Y2382" t="str">
        <f t="shared" si="1248"/>
        <v>0.009+2.81486701761645i</v>
      </c>
      <c r="Z2382" t="str">
        <f t="shared" si="1249"/>
        <v>-0.0243251939458457-0.000657366836973635i</v>
      </c>
      <c r="AA2382" t="str">
        <f t="shared" si="1250"/>
        <v>0.0138914028677742-4.27167610266072i</v>
      </c>
      <c r="AB2382" t="str">
        <f t="shared" si="1251"/>
        <v>1.25409093172887-0.445451205557493i</v>
      </c>
      <c r="AC2382" t="str">
        <f t="shared" si="1252"/>
        <v>0.816514050325299-0.920860436830331i</v>
      </c>
      <c r="AD2382" t="str">
        <f t="shared" si="1253"/>
        <v>0.946854829796256+0.522305704909414i</v>
      </c>
      <c r="AE2382" t="str">
        <f t="shared" si="1254"/>
        <v>-0.0226890809241851-0.0133276185354795i</v>
      </c>
      <c r="AF2382" t="str">
        <f t="shared" si="1255"/>
        <v>-15.0092778186742-0.787126545836184i</v>
      </c>
      <c r="AG2382" t="str">
        <f t="shared" si="1256"/>
        <v>1.00812427166223-0.0146153937563883i</v>
      </c>
      <c r="AH2382" t="str">
        <f t="shared" si="1257"/>
        <v>0.324194670521698+0.220841166290623i</v>
      </c>
      <c r="AI2382">
        <f t="shared" si="1258"/>
        <v>-8.1283756440714043</v>
      </c>
      <c r="AJ2382">
        <f t="shared" si="1259"/>
        <v>34.262661672561471</v>
      </c>
      <c r="AK2382"/>
      <c r="AL2382"/>
      <c r="AM2382"/>
      <c r="AN2382"/>
    </row>
    <row r="2383" spans="1:40" x14ac:dyDescent="0.25">
      <c r="A2383"/>
      <c r="B2383">
        <f t="shared" si="1225"/>
        <v>449000</v>
      </c>
      <c r="C2383" s="237" t="str">
        <f t="shared" si="1228"/>
        <v>-3.7909674356658E-07+0.0054543931607068i</v>
      </c>
      <c r="D2383" s="208" t="str">
        <f t="shared" si="1229"/>
        <v>-5.95700886341433+0.0418170142320855i</v>
      </c>
      <c r="E2383" t="str">
        <f t="shared" si="1230"/>
        <v>2870</v>
      </c>
      <c r="F2383" t="str">
        <f t="shared" si="1231"/>
        <v>0.777000777000777</v>
      </c>
      <c r="G2383" t="str">
        <f t="shared" si="1226"/>
        <v>0.777000777000777</v>
      </c>
      <c r="H2383" t="str">
        <f t="shared" si="1232"/>
        <v>9.05262943733316+0.827225989542708i</v>
      </c>
      <c r="I2383" t="str">
        <f t="shared" si="1233"/>
        <v>1763.21887682727i</v>
      </c>
      <c r="J2383" t="str">
        <f t="shared" si="1227"/>
        <v>-2658.26360918876+381.343336379796i</v>
      </c>
      <c r="K2383" t="str">
        <f t="shared" si="1234"/>
        <v>0.0932350971353508-0.649922109999175i</v>
      </c>
      <c r="L2383" t="str">
        <f t="shared" si="1235"/>
        <v>0.00800029426985959-0.0467555136320163i</v>
      </c>
      <c r="M2383" t="str">
        <f t="shared" si="1236"/>
        <v>0.10123539140521-0.696677623631191i</v>
      </c>
      <c r="N2383" t="str">
        <f t="shared" si="1237"/>
        <v>-1.99127446392932i</v>
      </c>
      <c r="O2383" t="str">
        <f t="shared" si="1238"/>
        <v>-0.408196988162229-0.912893870532213i</v>
      </c>
      <c r="P2383" t="str">
        <f t="shared" si="1239"/>
        <v>1.40819698816223+0.912893870532213i</v>
      </c>
      <c r="Q2383" t="str">
        <f t="shared" si="1240"/>
        <v>-1.40819698816223+1.07838059339711i</v>
      </c>
      <c r="R2383" t="str">
        <f t="shared" si="1241"/>
        <v>-0.317417679043379-0.891346129955749i</v>
      </c>
      <c r="S2383" t="str">
        <f t="shared" si="1242"/>
        <v>0.206542074808821i</v>
      </c>
      <c r="T2383" t="str">
        <f t="shared" si="1243"/>
        <v>0.184100479053873-0.0655601060106199i</v>
      </c>
      <c r="U2383" t="str">
        <f t="shared" si="1244"/>
        <v>0.0001-354.465352097763i</v>
      </c>
      <c r="V2383" t="str">
        <f t="shared" si="1245"/>
        <v>0.00002-0.00568551973155111i</v>
      </c>
      <c r="W2383" t="str">
        <f t="shared" si="1246"/>
        <v>0.0000199993584529562-0.00568542854008193i</v>
      </c>
      <c r="X2383" t="str">
        <f t="shared" si="1247"/>
        <v>0.000134856618140947-0.00568229837123726i</v>
      </c>
      <c r="Y2383" t="str">
        <f t="shared" si="1248"/>
        <v>0.009+2.82115020292363i</v>
      </c>
      <c r="Z2383" t="str">
        <f t="shared" si="1249"/>
        <v>-0.0242167960970948-0.000653353701818004i</v>
      </c>
      <c r="AA2383" t="str">
        <f t="shared" si="1250"/>
        <v>0.0138285692065255-4.26212412459052i</v>
      </c>
      <c r="AB2383" t="str">
        <f t="shared" si="1251"/>
        <v>1.25336896937266-0.4463377983848i</v>
      </c>
      <c r="AC2383" t="str">
        <f t="shared" si="1252"/>
        <v>0.815931741474086-0.918379296834045i</v>
      </c>
      <c r="AD2383" t="str">
        <f t="shared" si="1253"/>
        <v>0.949247290261547+0.52140545457715i</v>
      </c>
      <c r="AE2383" t="str">
        <f t="shared" si="1254"/>
        <v>-0.0226470658900876-0.013246963808441i</v>
      </c>
      <c r="AF2383" t="str">
        <f t="shared" si="1255"/>
        <v>-15.0096383007475-0.785408975310622i</v>
      </c>
      <c r="AG2383" t="str">
        <f t="shared" si="1256"/>
        <v>1.00809222582455-0.0146197301342978i</v>
      </c>
      <c r="AH2383" t="str">
        <f t="shared" si="1257"/>
        <v>0.323690483045714+0.219574763103085i</v>
      </c>
      <c r="AI2383">
        <f t="shared" si="1258"/>
        <v>-8.1534091423806832</v>
      </c>
      <c r="AJ2383">
        <f t="shared" si="1259"/>
        <v>34.150924754152662</v>
      </c>
      <c r="AK2383"/>
      <c r="AL2383"/>
      <c r="AM2383"/>
      <c r="AN2383"/>
    </row>
    <row r="2384" spans="1:40" x14ac:dyDescent="0.25">
      <c r="A2384"/>
      <c r="B2384">
        <f t="shared" si="1225"/>
        <v>450000</v>
      </c>
      <c r="C2384" s="237" t="str">
        <f t="shared" si="1228"/>
        <v>-3.77413741241508E-07+0.00544227228713306i</v>
      </c>
      <c r="D2384" s="208" t="str">
        <f t="shared" si="1229"/>
        <v>-5.95700885051131+0.0417240875346868i</v>
      </c>
      <c r="E2384" t="str">
        <f t="shared" si="1230"/>
        <v>2870</v>
      </c>
      <c r="F2384" t="str">
        <f t="shared" si="1231"/>
        <v>0.777000777000777</v>
      </c>
      <c r="G2384" t="str">
        <f t="shared" si="1226"/>
        <v>0.777000777000777</v>
      </c>
      <c r="H2384" t="str">
        <f t="shared" si="1232"/>
        <v>9.0529875623996+0.825422893129128i</v>
      </c>
      <c r="I2384" t="str">
        <f t="shared" si="1233"/>
        <v>1767.14586764426i</v>
      </c>
      <c r="J2384" t="str">
        <f t="shared" si="1227"/>
        <v>-2670.12207211632+382.192653387324i</v>
      </c>
      <c r="K2384" t="str">
        <f t="shared" si="1234"/>
        <v>0.0928291856786373-0.648534856492703i</v>
      </c>
      <c r="L2384" t="str">
        <f t="shared" si="1235"/>
        <v>0.00796578286444335-0.0466575045837348i</v>
      </c>
      <c r="M2384" t="str">
        <f t="shared" si="1236"/>
        <v>0.100794968543081-0.695192361076438i</v>
      </c>
      <c r="N2384" t="str">
        <f t="shared" si="1237"/>
        <v>-1.99570937364854i</v>
      </c>
      <c r="O2384" t="str">
        <f t="shared" si="1238"/>
        <v>-0.412241562500494-0.911074582099156i</v>
      </c>
      <c r="P2384" t="str">
        <f t="shared" si="1239"/>
        <v>1.41224156250049+0.911074582099156i</v>
      </c>
      <c r="Q2384" t="str">
        <f t="shared" si="1240"/>
        <v>-1.41224156250049+1.08463479154938i</v>
      </c>
      <c r="R2384" t="str">
        <f t="shared" si="1241"/>
        <v>-0.31734084840723-0.888851836961143i</v>
      </c>
      <c r="S2384" t="str">
        <f t="shared" si="1242"/>
        <v>0.207002079429777i</v>
      </c>
      <c r="T2384" t="str">
        <f t="shared" si="1243"/>
        <v>0.183994178555934-0.0656902155083062i</v>
      </c>
      <c r="U2384" t="str">
        <f t="shared" si="1244"/>
        <v>0.0001-353.677651315323i</v>
      </c>
      <c r="V2384" t="str">
        <f t="shared" si="1245"/>
        <v>0.00002-0.00567288524325877i</v>
      </c>
      <c r="W2384" t="str">
        <f t="shared" si="1246"/>
        <v>0.0000199993584529563-0.00567279425444235i</v>
      </c>
      <c r="X2384" t="str">
        <f t="shared" si="1247"/>
        <v>0.000134346909647984-0.00566968132158468i</v>
      </c>
      <c r="Y2384" t="str">
        <f t="shared" si="1248"/>
        <v>0.009+2.82743338823081i</v>
      </c>
      <c r="Z2384" t="str">
        <f t="shared" si="1249"/>
        <v>-0.0241091215653772-0.000649375421249538i</v>
      </c>
      <c r="AA2384" t="str">
        <f t="shared" si="1250"/>
        <v>0.0137661630761005-4.25261485421637i</v>
      </c>
      <c r="AB2384" t="str">
        <f t="shared" si="1251"/>
        <v>1.25264526812956-0.447223592967513i</v>
      </c>
      <c r="AC2384" t="str">
        <f t="shared" si="1252"/>
        <v>0.815353914872585-0.915907309527101i</v>
      </c>
      <c r="AD2384" t="str">
        <f t="shared" si="1253"/>
        <v>0.951636499682486+0.520494505960371i</v>
      </c>
      <c r="AE2384" t="str">
        <f t="shared" si="1254"/>
        <v>-0.0226051237178289-0.0131666346711672i</v>
      </c>
      <c r="AF2384" t="str">
        <f t="shared" si="1255"/>
        <v>-15.0099964129109-0.783698805594441i</v>
      </c>
      <c r="AG2384" t="str">
        <f t="shared" si="1256"/>
        <v>1.008060158244-0.0146239974536561i</v>
      </c>
      <c r="AH2384" t="str">
        <f t="shared" si="1257"/>
        <v>0.323186600491462+0.218313387217194i</v>
      </c>
      <c r="AI2384">
        <f t="shared" si="1258"/>
        <v>-8.1784133779502177</v>
      </c>
      <c r="AJ2384">
        <f t="shared" si="1259"/>
        <v>34.039128330013767</v>
      </c>
      <c r="AK2384"/>
      <c r="AL2384"/>
      <c r="AM2384"/>
      <c r="AN2384"/>
    </row>
    <row r="2385" spans="1:40" x14ac:dyDescent="0.25">
      <c r="A2385"/>
      <c r="B2385">
        <f t="shared" si="1225"/>
        <v>451000</v>
      </c>
      <c r="C2385" s="237" t="str">
        <f t="shared" si="1228"/>
        <v>-3.75741921637719E-07+0.00543020516466087i</v>
      </c>
      <c r="D2385" s="208" t="str">
        <f t="shared" si="1229"/>
        <v>-5.95700883769403+0.0416315729290667i</v>
      </c>
      <c r="E2385" t="str">
        <f t="shared" si="1230"/>
        <v>2870</v>
      </c>
      <c r="F2385" t="str">
        <f t="shared" si="1231"/>
        <v>0.777000777000777</v>
      </c>
      <c r="G2385" t="str">
        <f t="shared" si="1226"/>
        <v>0.777000777000777</v>
      </c>
      <c r="H2385" t="str">
        <f t="shared" si="1232"/>
        <v>9.05334333813211+0.823627562412806i</v>
      </c>
      <c r="I2385" t="str">
        <f t="shared" si="1233"/>
        <v>1771.07285846125i</v>
      </c>
      <c r="J2385" t="str">
        <f t="shared" si="1227"/>
        <v>-2682.00691649646+383.041970394851i</v>
      </c>
      <c r="K2385" t="str">
        <f t="shared" si="1234"/>
        <v>0.0924259019693658-0.647153386585114i</v>
      </c>
      <c r="L2385" t="str">
        <f t="shared" si="1235"/>
        <v>0.00793149213835252-0.0465598925725876i</v>
      </c>
      <c r="M2385" t="str">
        <f t="shared" si="1236"/>
        <v>0.100357394107718-0.693713279157702i</v>
      </c>
      <c r="N2385" t="str">
        <f t="shared" si="1237"/>
        <v>-2.00014428336775i</v>
      </c>
      <c r="O2385" t="str">
        <f t="shared" si="1238"/>
        <v>-0.416278028710108-0.909237374294098i</v>
      </c>
      <c r="P2385" t="str">
        <f t="shared" si="1239"/>
        <v>1.41627802871011+0.909237374294098i</v>
      </c>
      <c r="Q2385" t="str">
        <f t="shared" si="1240"/>
        <v>-1.41627802871011+1.09090690907365i</v>
      </c>
      <c r="R2385" t="str">
        <f t="shared" si="1241"/>
        <v>-0.317263791404695-0.886367373417279i</v>
      </c>
      <c r="S2385" t="str">
        <f t="shared" si="1242"/>
        <v>0.207462084050731i</v>
      </c>
      <c r="T2385" t="str">
        <f t="shared" si="1243"/>
        <v>0.183887622523721-0.0658202073586544i</v>
      </c>
      <c r="U2385" t="str">
        <f t="shared" si="1244"/>
        <v>0.0001-352.89344366274i</v>
      </c>
      <c r="V2385" t="str">
        <f t="shared" si="1245"/>
        <v>0.00002-0.00566030678373934i</v>
      </c>
      <c r="W2385" t="str">
        <f t="shared" si="1246"/>
        <v>0.0000199993584529562-0.00566021599667695i</v>
      </c>
      <c r="X2385" t="str">
        <f t="shared" si="1247"/>
        <v>0.000133840586086863-0.00565712015525412i</v>
      </c>
      <c r="Y2385" t="str">
        <f t="shared" si="1248"/>
        <v>0.009+2.83371657353799i</v>
      </c>
      <c r="Z2385" t="str">
        <f t="shared" si="1249"/>
        <v>-0.0240021639263639-0.000645431612084237i</v>
      </c>
      <c r="AA2385" t="str">
        <f t="shared" si="1250"/>
        <v>0.0137041805879587-4.24314800519688i</v>
      </c>
      <c r="AB2385" t="str">
        <f t="shared" si="1251"/>
        <v>1.25191982719121-0.448108586598898i</v>
      </c>
      <c r="AC2385" t="str">
        <f t="shared" si="1252"/>
        <v>0.81478053446045-0.913444418591716i</v>
      </c>
      <c r="AD2385" t="str">
        <f t="shared" si="1253"/>
        <v>0.954022410988386+0.519572869042817i</v>
      </c>
      <c r="AE2385" t="str">
        <f t="shared" si="1254"/>
        <v>-0.0225632535435066-0.0130866293971456i</v>
      </c>
      <c r="AF2385" t="str">
        <f t="shared" si="1255"/>
        <v>-15.0103521758261-0.781995989483739i</v>
      </c>
      <c r="AG2385" t="str">
        <f t="shared" si="1256"/>
        <v>1.00802806921522-0.0146281954502145i</v>
      </c>
      <c r="AH2385" t="str">
        <f t="shared" si="1257"/>
        <v>0.322683016241296+0.217057011345711i</v>
      </c>
      <c r="AI2385">
        <f t="shared" si="1258"/>
        <v>-8.2033885867833707</v>
      </c>
      <c r="AJ2385">
        <f t="shared" si="1259"/>
        <v>33.927272595553653</v>
      </c>
      <c r="AK2385"/>
      <c r="AL2385"/>
      <c r="AM2385"/>
      <c r="AN2385"/>
    </row>
    <row r="2386" spans="1:40" x14ac:dyDescent="0.25">
      <c r="A2386"/>
      <c r="B2386">
        <f t="shared" si="1225"/>
        <v>452000</v>
      </c>
      <c r="C2386" s="237" t="str">
        <f t="shared" si="1228"/>
        <v>-3.74081185902629E-07+0.00541819143653512i</v>
      </c>
      <c r="D2386" s="208" t="str">
        <f t="shared" si="1229"/>
        <v>-5.95700882496172+0.0415394676801026i</v>
      </c>
      <c r="E2386" t="str">
        <f t="shared" si="1230"/>
        <v>2870</v>
      </c>
      <c r="F2386" t="str">
        <f t="shared" si="1231"/>
        <v>0.777000777000777</v>
      </c>
      <c r="G2386" t="str">
        <f t="shared" si="1226"/>
        <v>0.777000777000777</v>
      </c>
      <c r="H2386" t="str">
        <f t="shared" si="1232"/>
        <v>9.05369678496906+0.821839947850582i</v>
      </c>
      <c r="I2386" t="str">
        <f t="shared" si="1233"/>
        <v>1774.99984927823i</v>
      </c>
      <c r="J2386" t="str">
        <f t="shared" si="1227"/>
        <v>-2693.91814232915+383.891287402379i</v>
      </c>
      <c r="K2386" t="str">
        <f t="shared" si="1234"/>
        <v>0.0920252235248784-0.645777665033897i</v>
      </c>
      <c r="L2386" t="str">
        <f t="shared" si="1235"/>
        <v>0.00789742023269224-0.0464626752793353i</v>
      </c>
      <c r="M2386" t="str">
        <f t="shared" si="1236"/>
        <v>0.0999226437575706-0.692240340313232i</v>
      </c>
      <c r="N2386" t="str">
        <f t="shared" si="1237"/>
        <v>-2.00457919308697i</v>
      </c>
      <c r="O2386" t="str">
        <f t="shared" si="1238"/>
        <v>-0.42030630740029-0.907382283251956i</v>
      </c>
      <c r="P2386" t="str">
        <f t="shared" si="1239"/>
        <v>1.42030630740029+0.907382283251956i</v>
      </c>
      <c r="Q2386" t="str">
        <f t="shared" si="1240"/>
        <v>-1.42030630740029+1.09719690983501i</v>
      </c>
      <c r="R2386" t="str">
        <f t="shared" si="1241"/>
        <v>-0.31718650762096-0.883892673512728i</v>
      </c>
      <c r="S2386" t="str">
        <f t="shared" si="1242"/>
        <v>0.207922088671687i</v>
      </c>
      <c r="T2386" t="str">
        <f t="shared" si="1243"/>
        <v>0.183780810838368-0.065950081163028i</v>
      </c>
      <c r="U2386" t="str">
        <f t="shared" si="1244"/>
        <v>0.0001-352.112705955521i</v>
      </c>
      <c r="V2386" t="str">
        <f t="shared" si="1245"/>
        <v>0.00002-0.00564778398112045i</v>
      </c>
      <c r="W2386" t="str">
        <f t="shared" si="1246"/>
        <v>0.0000199993584529562-0.00564769339491944i</v>
      </c>
      <c r="X2386" t="str">
        <f t="shared" si="1247"/>
        <v>0.000133337617555744-0.0056446145019391i</v>
      </c>
      <c r="Y2386" t="str">
        <f t="shared" si="1248"/>
        <v>0.009+2.83999975884517i</v>
      </c>
      <c r="Z2386" t="str">
        <f t="shared" si="1249"/>
        <v>-0.0238959168269282-0.000641521896209526i</v>
      </c>
      <c r="AA2386" t="str">
        <f t="shared" si="1250"/>
        <v>0.0136426178978657-4.23372329374953i</v>
      </c>
      <c r="AB2386" t="str">
        <f t="shared" si="1251"/>
        <v>1.25119264574836-0.448992776565013i</v>
      </c>
      <c r="AC2386" t="str">
        <f t="shared" si="1252"/>
        <v>0.814211564565658-0.910990568152686i</v>
      </c>
      <c r="AD2386" t="str">
        <f t="shared" si="1253"/>
        <v>0.956404977123734+0.518640554011612i</v>
      </c>
      <c r="AE2386" t="str">
        <f t="shared" si="1254"/>
        <v>-0.0225214545145483-0.0130069462762021i</v>
      </c>
      <c r="AF2386" t="str">
        <f t="shared" si="1255"/>
        <v>-15.0107056099308-0.780300480170479i</v>
      </c>
      <c r="AG2386" t="str">
        <f t="shared" si="1256"/>
        <v>1.00799595903338-0.0146323238623073i</v>
      </c>
      <c r="AH2386" t="str">
        <f t="shared" si="1257"/>
        <v>0.322179723773437+0.215805608463767i</v>
      </c>
      <c r="AI2386">
        <f t="shared" si="1258"/>
        <v>-8.2283350035069276</v>
      </c>
      <c r="AJ2386">
        <f t="shared" si="1259"/>
        <v>33.815357744485098</v>
      </c>
      <c r="AK2386"/>
      <c r="AL2386"/>
      <c r="AM2386"/>
      <c r="AN2386"/>
    </row>
    <row r="2387" spans="1:40" x14ac:dyDescent="0.25">
      <c r="A2387"/>
      <c r="B2387">
        <f t="shared" si="1225"/>
        <v>453000</v>
      </c>
      <c r="C2387" s="237" t="str">
        <f t="shared" si="1228"/>
        <v>-3.72431436273543E-07+0.0054062307491509i</v>
      </c>
      <c r="D2387" s="208" t="str">
        <f t="shared" si="1229"/>
        <v>-5.95700881231364+0.0414477690768236i</v>
      </c>
      <c r="E2387" t="str">
        <f t="shared" si="1230"/>
        <v>2870</v>
      </c>
      <c r="F2387" t="str">
        <f t="shared" si="1231"/>
        <v>0.777000777000777</v>
      </c>
      <c r="G2387" t="str">
        <f t="shared" si="1226"/>
        <v>0.777000777000777</v>
      </c>
      <c r="H2387" t="str">
        <f t="shared" si="1232"/>
        <v>9.05404792312783+0.820060000315156i</v>
      </c>
      <c r="I2387" t="str">
        <f t="shared" si="1233"/>
        <v>1778.92684009522i</v>
      </c>
      <c r="J2387" t="str">
        <f t="shared" si="1227"/>
        <v>-2705.85574961441+384.740604409906i</v>
      </c>
      <c r="K2387" t="str">
        <f t="shared" si="1234"/>
        <v>0.0916271281008199-0.644407656874482i</v>
      </c>
      <c r="L2387" t="str">
        <f t="shared" si="1235"/>
        <v>0.00786356530789886-0.0463658504019388i</v>
      </c>
      <c r="M2387" t="str">
        <f t="shared" si="1236"/>
        <v>0.0994906934087188-0.690773507276421i</v>
      </c>
      <c r="N2387" t="str">
        <f t="shared" si="1237"/>
        <v>-2.00901410280619i</v>
      </c>
      <c r="O2387" t="str">
        <f t="shared" si="1238"/>
        <v>-0.424326319341266-0.905509345459391i</v>
      </c>
      <c r="P2387" t="str">
        <f t="shared" si="1239"/>
        <v>1.42432631934127+0.905509345459391i</v>
      </c>
      <c r="Q2387" t="str">
        <f t="shared" si="1240"/>
        <v>-1.42432631934127+1.1035047573468i</v>
      </c>
      <c r="R2387" t="str">
        <f t="shared" si="1241"/>
        <v>-0.317108996639765-0.881427672016525i</v>
      </c>
      <c r="S2387" t="str">
        <f t="shared" si="1242"/>
        <v>0.208382093292641i</v>
      </c>
      <c r="T2387" t="str">
        <f t="shared" si="1243"/>
        <v>0.183673743380863-0.0660798365217233i</v>
      </c>
      <c r="U2387" t="str">
        <f t="shared" si="1244"/>
        <v>0.0001-351.335415213897i</v>
      </c>
      <c r="V2387" t="str">
        <f t="shared" si="1245"/>
        <v>0.00002-0.00563531646681334i</v>
      </c>
      <c r="W2387" t="str">
        <f t="shared" si="1246"/>
        <v>0.0000199993584529562-0.00563522608058689i</v>
      </c>
      <c r="X2387" t="str">
        <f t="shared" si="1247"/>
        <v>0.000132837974482193-0.00563216399459617i</v>
      </c>
      <c r="Y2387" t="str">
        <f t="shared" si="1248"/>
        <v>0.009+2.84628294415235i</v>
      </c>
      <c r="Z2387" t="str">
        <f t="shared" si="1249"/>
        <v>-0.023790373984199-0.000637645900505852i</v>
      </c>
      <c r="AA2387" t="str">
        <f t="shared" si="1250"/>
        <v>0.0135814712052873-4.22434043862218i</v>
      </c>
      <c r="AB2387" t="str">
        <f t="shared" si="1251"/>
        <v>1.25046372299077-0.449876160144644i</v>
      </c>
      <c r="AC2387" t="str">
        <f t="shared" si="1252"/>
        <v>0.813646969899635-0.908545702773108i</v>
      </c>
      <c r="AD2387" t="str">
        <f t="shared" si="1253"/>
        <v>0.958784151049043+0.51769757125733i</v>
      </c>
      <c r="AE2387" t="str">
        <f t="shared" si="1254"/>
        <v>-0.0224797257895654-0.0129275836143098i</v>
      </c>
      <c r="AF2387" t="str">
        <f t="shared" si="1255"/>
        <v>-15.0110567354415-0.778612231238332i</v>
      </c>
      <c r="AG2387" t="str">
        <f t="shared" si="1256"/>
        <v>1.00796382799417-0.0146363824308365i</v>
      </c>
      <c r="AH2387" t="str">
        <f t="shared" si="1257"/>
        <v>0.321676716660795+0.214559151805795i</v>
      </c>
      <c r="AI2387">
        <f t="shared" si="1258"/>
        <v>-8.253252861385489</v>
      </c>
      <c r="AJ2387">
        <f t="shared" si="1259"/>
        <v>33.703383968842026</v>
      </c>
      <c r="AK2387"/>
      <c r="AL2387"/>
      <c r="AM2387"/>
      <c r="AN2387"/>
    </row>
    <row r="2388" spans="1:40" x14ac:dyDescent="0.25">
      <c r="A2388"/>
      <c r="B2388">
        <f t="shared" si="1225"/>
        <v>454000</v>
      </c>
      <c r="C2388" s="237" t="str">
        <f t="shared" si="1228"/>
        <v>-3.70792576063254E-07+0.00539432275201873i</v>
      </c>
      <c r="D2388" s="208" t="str">
        <f t="shared" si="1229"/>
        <v>-5.95700879974904+0.0413564744321436i</v>
      </c>
      <c r="E2388" t="str">
        <f t="shared" si="1230"/>
        <v>2870</v>
      </c>
      <c r="F2388" t="str">
        <f t="shared" si="1231"/>
        <v>0.777000777000777</v>
      </c>
      <c r="G2388" t="str">
        <f t="shared" si="1226"/>
        <v>0.777000777000777</v>
      </c>
      <c r="H2388" t="str">
        <f t="shared" si="1232"/>
        <v>9.05439677260755+0.818287671090854i</v>
      </c>
      <c r="I2388" t="str">
        <f t="shared" si="1233"/>
        <v>1782.85383091221i</v>
      </c>
      <c r="J2388" t="str">
        <f t="shared" si="1227"/>
        <v>-2717.81973835224+385.589921417434i</v>
      </c>
      <c r="K2388" t="str">
        <f t="shared" si="1234"/>
        <v>0.0912315936881375-0.643043327417585i</v>
      </c>
      <c r="L2388" t="str">
        <f t="shared" si="1235"/>
        <v>0.00782992554350186-0.0462694156554102i</v>
      </c>
      <c r="M2388" t="str">
        <f t="shared" si="1236"/>
        <v>0.0990615192316394-0.689312743072995i</v>
      </c>
      <c r="N2388" t="str">
        <f t="shared" si="1237"/>
        <v>-2.01344901252541i</v>
      </c>
      <c r="O2388" t="str">
        <f t="shared" si="1238"/>
        <v>-0.428337985465866-0.903618597754077i</v>
      </c>
      <c r="P2388" t="str">
        <f t="shared" si="1239"/>
        <v>1.42833798546587+0.903618597754077i</v>
      </c>
      <c r="Q2388" t="str">
        <f t="shared" si="1240"/>
        <v>-1.42833798546587+1.10983041477133i</v>
      </c>
      <c r="R2388" t="str">
        <f t="shared" si="1241"/>
        <v>-0.317031258043391-0.878972304271781i</v>
      </c>
      <c r="S2388" t="str">
        <f t="shared" si="1242"/>
        <v>0.208842097913597i</v>
      </c>
      <c r="T2388" t="str">
        <f t="shared" si="1243"/>
        <v>0.183566420032067-0.0662094730339687i</v>
      </c>
      <c r="U2388" t="str">
        <f t="shared" si="1244"/>
        <v>0.0001-350.561548660563i</v>
      </c>
      <c r="V2388" t="str">
        <f t="shared" si="1245"/>
        <v>0.00002-0.00562290387547674i</v>
      </c>
      <c r="W2388" t="str">
        <f t="shared" si="1246"/>
        <v>0.0000199993584529563-0.00562281368834392i</v>
      </c>
      <c r="X2388" t="str">
        <f t="shared" si="1247"/>
        <v>0.000132341627618846-0.00561976826940933i</v>
      </c>
      <c r="Y2388" t="str">
        <f t="shared" si="1248"/>
        <v>0.009+2.85256612945953i</v>
      </c>
      <c r="Z2388" t="str">
        <f t="shared" si="1249"/>
        <v>-0.0236855291846306-0.000633803256769766i</v>
      </c>
      <c r="AA2388" t="str">
        <f t="shared" si="1250"/>
        <v>0.013520736752792-4.21499916106483i</v>
      </c>
      <c r="AB2388" t="str">
        <f t="shared" si="1251"/>
        <v>1.24973305810732-0.450758734609312i</v>
      </c>
      <c r="AC2388" t="str">
        <f t="shared" si="1252"/>
        <v>0.813086715552457-0.906109767450289i</v>
      </c>
      <c r="AD2388" t="str">
        <f t="shared" si="1253"/>
        <v>0.961159885741742+0.516743931374165i</v>
      </c>
      <c r="AE2388" t="str">
        <f t="shared" si="1254"/>
        <v>-0.0224380665382113-0.0128485397334031i</v>
      </c>
      <c r="AF2388" t="str">
        <f t="shared" si="1255"/>
        <v>-15.0114055723566-0.77693119665871i</v>
      </c>
      <c r="AG2388" t="str">
        <f t="shared" si="1256"/>
        <v>1.00793167639381-0.0146403708992569i</v>
      </c>
      <c r="AH2388" t="str">
        <f t="shared" si="1257"/>
        <v>0.321173988569845+0.21331761486256i</v>
      </c>
      <c r="AI2388">
        <f t="shared" si="1258"/>
        <v>-8.2781423923343116</v>
      </c>
      <c r="AJ2388">
        <f t="shared" si="1259"/>
        <v>33.591351459000293</v>
      </c>
      <c r="AK2388"/>
      <c r="AL2388"/>
      <c r="AM2388"/>
      <c r="AN2388"/>
    </row>
    <row r="2389" spans="1:40" x14ac:dyDescent="0.25">
      <c r="A2389"/>
      <c r="B2389">
        <f t="shared" si="1225"/>
        <v>455000</v>
      </c>
      <c r="C2389" s="237" t="str">
        <f t="shared" si="1228"/>
        <v>-3.69164509645883E-07+0.00538246709773034i</v>
      </c>
      <c r="D2389" s="208" t="str">
        <f t="shared" si="1229"/>
        <v>-5.9570087872672+0.0412655810825993i</v>
      </c>
      <c r="E2389" t="str">
        <f t="shared" si="1230"/>
        <v>2870</v>
      </c>
      <c r="F2389" t="str">
        <f t="shared" si="1231"/>
        <v>0.777000777000777</v>
      </c>
      <c r="G2389" t="str">
        <f t="shared" si="1226"/>
        <v>0.777000777000777</v>
      </c>
      <c r="H2389" t="str">
        <f t="shared" si="1232"/>
        <v>9.05474335319199+0.816522911869308i</v>
      </c>
      <c r="I2389" t="str">
        <f t="shared" si="1233"/>
        <v>1786.78082172919i</v>
      </c>
      <c r="J2389" t="str">
        <f t="shared" si="1227"/>
        <v>-2729.81010854263+386.439238424961i</v>
      </c>
      <c r="K2389" t="str">
        <f t="shared" si="1234"/>
        <v>0.0908385985101204-0.641684642246607i</v>
      </c>
      <c r="L2389" t="str">
        <f t="shared" si="1235"/>
        <v>0.00779649913788902-0.0461733687716652i</v>
      </c>
      <c r="M2389" t="str">
        <f t="shared" si="1236"/>
        <v>0.0986350976480094-0.687858011018272i</v>
      </c>
      <c r="N2389" t="str">
        <f t="shared" si="1237"/>
        <v>-2.01788392224463i</v>
      </c>
      <c r="O2389" t="str">
        <f t="shared" si="1238"/>
        <v>-0.432341226871067-0.901710077323981i</v>
      </c>
      <c r="P2389" t="str">
        <f t="shared" si="1239"/>
        <v>1.43234122687107+0.901710077323981i</v>
      </c>
      <c r="Q2389" t="str">
        <f t="shared" si="1240"/>
        <v>-1.43234122687107+1.11617384492065i</v>
      </c>
      <c r="R2389" t="str">
        <f t="shared" si="1241"/>
        <v>-0.31695329141265-0.876526506189369i</v>
      </c>
      <c r="S2389" t="str">
        <f t="shared" si="1242"/>
        <v>0.209302102534553i</v>
      </c>
      <c r="T2389" t="str">
        <f t="shared" si="1243"/>
        <v>0.183458840672701-0.0663389902979145i</v>
      </c>
      <c r="U2389" t="str">
        <f t="shared" si="1244"/>
        <v>0.0001-349.791083718451i</v>
      </c>
      <c r="V2389" t="str">
        <f t="shared" si="1245"/>
        <v>0.00002-0.00561054584498118i</v>
      </c>
      <c r="W2389" t="str">
        <f t="shared" si="1246"/>
        <v>0.0000199993584529562-0.00561045585606685i</v>
      </c>
      <c r="X2389" t="str">
        <f t="shared" si="1247"/>
        <v>0.000131848548039128-0.0056074269657545i</v>
      </c>
      <c r="Y2389" t="str">
        <f t="shared" si="1248"/>
        <v>0.009+2.85884931476671i</v>
      </c>
      <c r="Z2389" t="str">
        <f t="shared" si="1249"/>
        <v>-0.0235813762830862-0.000629993601638304i</v>
      </c>
      <c r="AA2389" t="str">
        <f t="shared" si="1250"/>
        <v>0.0134604108254635-4.20569918480184i</v>
      </c>
      <c r="AB2389" t="str">
        <f t="shared" si="1251"/>
        <v>1.24900065028597-0.451640497223195i</v>
      </c>
      <c r="AC2389" t="str">
        <f t="shared" si="1252"/>
        <v>0.812530766988134-0.903682707611641i</v>
      </c>
      <c r="AD2389" t="str">
        <f t="shared" si="1253"/>
        <v>0.963532134196973+0.515779645160033i</v>
      </c>
      <c r="AE2389" t="str">
        <f t="shared" si="1254"/>
        <v>-0.0223964759410378-0.0127698129711924i</v>
      </c>
      <c r="AF2389" t="str">
        <f t="shared" si="1255"/>
        <v>-15.0117521404592-0.775257330786709i</v>
      </c>
      <c r="AG2389" t="str">
        <f t="shared" si="1256"/>
        <v>1.00789950452904-0.01464428901356i</v>
      </c>
      <c r="AH2389" t="str">
        <f t="shared" si="1257"/>
        <v>0.320671533259469+0.212080971378187i</v>
      </c>
      <c r="AI2389">
        <f t="shared" si="1258"/>
        <v>-8.3030038269335087</v>
      </c>
      <c r="AJ2389">
        <f t="shared" si="1259"/>
        <v>33.479260403697431</v>
      </c>
      <c r="AK2389"/>
      <c r="AL2389"/>
      <c r="AM2389"/>
      <c r="AN2389"/>
    </row>
    <row r="2390" spans="1:40" x14ac:dyDescent="0.25">
      <c r="A2390"/>
      <c r="B2390">
        <f t="shared" si="1225"/>
        <v>456000</v>
      </c>
      <c r="C2390" s="237" t="str">
        <f t="shared" si="1228"/>
        <v>-3.67547142442935E-07+0.00537066344192496i</v>
      </c>
      <c r="D2390" s="208" t="str">
        <f t="shared" si="1229"/>
        <v>-5.95700877486738+0.0411750863880914i</v>
      </c>
      <c r="E2390" t="str">
        <f t="shared" si="1230"/>
        <v>2870</v>
      </c>
      <c r="F2390" t="str">
        <f t="shared" si="1231"/>
        <v>0.777000777000777</v>
      </c>
      <c r="G2390" t="str">
        <f t="shared" si="1226"/>
        <v>0.777000777000777</v>
      </c>
      <c r="H2390" t="str">
        <f t="shared" si="1232"/>
        <v>9.05508768445226+0.814765674745328i</v>
      </c>
      <c r="I2390" t="str">
        <f t="shared" si="1233"/>
        <v>1790.70781254618i</v>
      </c>
      <c r="J2390" t="str">
        <f t="shared" si="1227"/>
        <v>-2741.82686018558+387.288555432488i</v>
      </c>
      <c r="K2390" t="str">
        <f t="shared" si="1234"/>
        <v>0.0904481210194847-0.640331567215053i</v>
      </c>
      <c r="L2390" t="str">
        <f t="shared" si="1235"/>
        <v>0.00776328430807509-0.0460777074993767i</v>
      </c>
      <c r="M2390" t="str">
        <f t="shared" si="1236"/>
        <v>0.0982114053275598-0.68640927471443i</v>
      </c>
      <c r="N2390" t="str">
        <f t="shared" si="1237"/>
        <v>-2.02231883196385i</v>
      </c>
      <c r="O2390" t="str">
        <f t="shared" si="1238"/>
        <v>-0.436335964819549-0.899783821706633i</v>
      </c>
      <c r="P2390" t="str">
        <f t="shared" si="1239"/>
        <v>1.43633596481955+0.899783821706633i</v>
      </c>
      <c r="Q2390" t="str">
        <f t="shared" si="1240"/>
        <v>-1.43633596481955+1.12253501025722i</v>
      </c>
      <c r="R2390" t="str">
        <f t="shared" si="1241"/>
        <v>-0.3168750963269-0.874090214241719i</v>
      </c>
      <c r="S2390" t="str">
        <f t="shared" si="1242"/>
        <v>0.209762107155507i</v>
      </c>
      <c r="T2390" t="str">
        <f t="shared" si="1243"/>
        <v>0.183351005183352-0.0664683879106348i</v>
      </c>
      <c r="U2390" t="str">
        <f t="shared" si="1244"/>
        <v>0.0001-349.023998008543i</v>
      </c>
      <c r="V2390" t="str">
        <f t="shared" si="1245"/>
        <v>0.00002-0.0055982420163738i</v>
      </c>
      <c r="W2390" t="str">
        <f t="shared" si="1246"/>
        <v>0.0000199993584529562-0.0055981522248086i</v>
      </c>
      <c r="X2390" t="str">
        <f t="shared" si="1247"/>
        <v>0.000131358707133044-0.00559513972616483i</v>
      </c>
      <c r="Y2390" t="str">
        <f t="shared" si="1248"/>
        <v>0.009+2.86513250007389i</v>
      </c>
      <c r="Z2390" t="str">
        <f t="shared" si="1249"/>
        <v>-0.0234779092019366-0.000626216576514728i</v>
      </c>
      <c r="AA2390" t="str">
        <f t="shared" si="1250"/>
        <v>0.0134004897503222-4.19644023600449i</v>
      </c>
      <c r="AB2390" t="str">
        <f t="shared" si="1251"/>
        <v>1.24826649871373-0.452521445243146i</v>
      </c>
      <c r="AC2390" t="str">
        <f t="shared" si="1252"/>
        <v>0.811979090039915-0.9012644691106i</v>
      </c>
      <c r="AD2390" t="str">
        <f t="shared" si="1253"/>
        <v>0.965900849428497+0.51480472361666i</v>
      </c>
      <c r="AE2390" t="str">
        <f t="shared" si="1254"/>
        <v>-0.0223549531893589-0.0126914016809818i</v>
      </c>
      <c r="AF2390" t="str">
        <f t="shared" si="1255"/>
        <v>-15.0120964593196-0.773590588357237i</v>
      </c>
      <c r="AG2390" t="str">
        <f t="shared" si="1256"/>
        <v>1.0078673126971-0.0146481365222597i</v>
      </c>
      <c r="AH2390" t="str">
        <f t="shared" si="1257"/>
        <v>0.320169344579871+0.210849195347244i</v>
      </c>
      <c r="AI2390">
        <f t="shared" si="1258"/>
        <v>-8.3278373944408184</v>
      </c>
      <c r="AJ2390">
        <f t="shared" si="1259"/>
        <v>33.36711099004939</v>
      </c>
      <c r="AK2390"/>
      <c r="AL2390"/>
      <c r="AM2390"/>
      <c r="AN2390"/>
    </row>
    <row r="2391" spans="1:40" x14ac:dyDescent="0.25">
      <c r="A2391"/>
      <c r="B2391">
        <f t="shared" si="1225"/>
        <v>457000</v>
      </c>
      <c r="C2391" s="237" t="str">
        <f t="shared" si="1228"/>
        <v>-3.65940380909552E-07+0.00535891144325586i</v>
      </c>
      <c r="D2391" s="208" t="str">
        <f t="shared" si="1229"/>
        <v>-5.95700876254888+0.0410849877316283i</v>
      </c>
      <c r="E2391" t="str">
        <f t="shared" si="1230"/>
        <v>2870</v>
      </c>
      <c r="F2391" t="str">
        <f t="shared" si="1231"/>
        <v>0.777000777000777</v>
      </c>
      <c r="G2391" t="str">
        <f t="shared" si="1226"/>
        <v>0.777000777000777</v>
      </c>
      <c r="H2391" t="str">
        <f t="shared" si="1232"/>
        <v>9.05542978574961+0.813015912212687i</v>
      </c>
      <c r="I2391" t="str">
        <f t="shared" si="1233"/>
        <v>1794.63480336317i</v>
      </c>
      <c r="J2391" t="str">
        <f t="shared" si="1227"/>
        <v>-2753.8699932811+388.137872440016i</v>
      </c>
      <c r="K2391" t="str">
        <f t="shared" si="1234"/>
        <v>0.0900601398954951-0.638984068443954i</v>
      </c>
      <c r="L2391" t="str">
        <f t="shared" si="1235"/>
        <v>0.00773027928947349-0.0459824296038297i</v>
      </c>
      <c r="M2391" t="str">
        <f t="shared" si="1236"/>
        <v>0.0977904191849686-0.684966498047784i</v>
      </c>
      <c r="N2391" t="str">
        <f t="shared" si="1237"/>
        <v>-2.02675374168307i</v>
      </c>
      <c r="O2391" t="str">
        <f t="shared" si="1238"/>
        <v>-0.44032212074124-0.897839868788381i</v>
      </c>
      <c r="P2391" t="str">
        <f t="shared" si="1239"/>
        <v>1.44032212074124+0.897839868788381i</v>
      </c>
      <c r="Q2391" t="str">
        <f t="shared" si="1240"/>
        <v>-1.44032212074124+1.12891387289469i</v>
      </c>
      <c r="R2391" t="str">
        <f t="shared" si="1241"/>
        <v>-0.316796672364028-0.871663365456676i</v>
      </c>
      <c r="S2391" t="str">
        <f t="shared" si="1242"/>
        <v>0.210222111776462i</v>
      </c>
      <c r="T2391" t="str">
        <f t="shared" si="1243"/>
        <v>0.18324291344448-0.0665976654681219i</v>
      </c>
      <c r="U2391" t="str">
        <f t="shared" si="1244"/>
        <v>0.0001-348.260269347692i</v>
      </c>
      <c r="V2391" t="str">
        <f t="shared" si="1245"/>
        <v>0.00002-0.00558599203384344i</v>
      </c>
      <c r="W2391" t="str">
        <f t="shared" si="1246"/>
        <v>0.0000199993584529562-0.00558590243876371i</v>
      </c>
      <c r="X2391" t="str">
        <f t="shared" si="1247"/>
        <v>0.000130872076603023-0.00558290619629582i</v>
      </c>
      <c r="Y2391" t="str">
        <f t="shared" si="1248"/>
        <v>0.009+2.87141568538107i</v>
      </c>
      <c r="Z2391" t="str">
        <f t="shared" si="1249"/>
        <v>-0.0233751219301699-0.000622471827495502i</v>
      </c>
      <c r="AA2391" t="str">
        <f t="shared" si="1250"/>
        <v>0.0133409698957558-4.18722204326383i</v>
      </c>
      <c r="AB2391" t="str">
        <f t="shared" si="1251"/>
        <v>1.24753060257677-0.453401575918652i</v>
      </c>
      <c r="AC2391" t="str">
        <f t="shared" si="1252"/>
        <v>0.811431650905713-0.898854998222662i</v>
      </c>
      <c r="AD2391" t="str">
        <f t="shared" si="1253"/>
        <v>0.968265984469548+0.513819177949758i</v>
      </c>
      <c r="AE2391" t="str">
        <f t="shared" si="1254"/>
        <v>-0.0223134974851111-0.0126133042314898i</v>
      </c>
      <c r="AF2391" t="str">
        <f t="shared" si="1255"/>
        <v>-15.0124385482985-0.771930924481059i</v>
      </c>
      <c r="AG2391" t="str">
        <f t="shared" si="1256"/>
        <v>1.00783510119576-0.0146519131763774i</v>
      </c>
      <c r="AH2391" t="str">
        <f t="shared" si="1257"/>
        <v>0.319667416471446+0.209622261011867i</v>
      </c>
      <c r="AI2391">
        <f t="shared" si="1258"/>
        <v>-8.3526433228054149</v>
      </c>
      <c r="AJ2391">
        <f t="shared" si="1259"/>
        <v>33.254903403572435</v>
      </c>
      <c r="AK2391"/>
      <c r="AL2391"/>
      <c r="AM2391"/>
      <c r="AN2391"/>
    </row>
    <row r="2392" spans="1:40" x14ac:dyDescent="0.25">
      <c r="A2392"/>
      <c r="B2392">
        <f t="shared" si="1225"/>
        <v>458000</v>
      </c>
      <c r="C2392" s="237" t="str">
        <f t="shared" si="1228"/>
        <v>-3.64344132520991E-07+0.0053472107633575i</v>
      </c>
      <c r="D2392" s="208" t="str">
        <f t="shared" si="1229"/>
        <v>-5.95700875031097+0.0409952825190742i</v>
      </c>
      <c r="E2392" t="str">
        <f t="shared" si="1230"/>
        <v>2870</v>
      </c>
      <c r="F2392" t="str">
        <f t="shared" si="1231"/>
        <v>0.777000777000777</v>
      </c>
      <c r="G2392" t="str">
        <f t="shared" si="1226"/>
        <v>0.777000777000777</v>
      </c>
      <c r="H2392" t="str">
        <f t="shared" si="1232"/>
        <v>9.05576967623804+0.811273577160089i</v>
      </c>
      <c r="I2392" t="str">
        <f t="shared" si="1233"/>
        <v>1798.56179418016i</v>
      </c>
      <c r="J2392" t="str">
        <f t="shared" si="1227"/>
        <v>-2765.93950782918+388.987189447543i</v>
      </c>
      <c r="K2392" t="str">
        <f t="shared" si="1234"/>
        <v>0.0896746340411359-0.637642112319357i</v>
      </c>
      <c r="L2392" t="str">
        <f t="shared" si="1235"/>
        <v>0.00769748233567146-0.0458875328667779i</v>
      </c>
      <c r="M2392" t="str">
        <f t="shared" si="1236"/>
        <v>0.0973721163768074-0.683529645186135i</v>
      </c>
      <c r="N2392" t="str">
        <f t="shared" si="1237"/>
        <v>-2.03118865140229i</v>
      </c>
      <c r="O2392" t="str">
        <f t="shared" si="1238"/>
        <v>-0.444299616234863-0.895878256803654i</v>
      </c>
      <c r="P2392" t="str">
        <f t="shared" si="1239"/>
        <v>1.44429961623486+0.895878256803654i</v>
      </c>
      <c r="Q2392" t="str">
        <f t="shared" si="1240"/>
        <v>-1.44429961623486+1.13531039459864i</v>
      </c>
      <c r="R2392" t="str">
        <f t="shared" si="1241"/>
        <v>-0.316718019100438-0.869245897411442i</v>
      </c>
      <c r="S2392" t="str">
        <f t="shared" si="1242"/>
        <v>0.210682116397416i</v>
      </c>
      <c r="T2392" t="str">
        <f t="shared" si="1243"/>
        <v>0.183134565336414-0.0667268225652775i</v>
      </c>
      <c r="U2392" t="str">
        <f t="shared" si="1244"/>
        <v>0.0001-347.499875746496i</v>
      </c>
      <c r="V2392" t="str">
        <f t="shared" si="1245"/>
        <v>0.00002-0.00557379554468657i</v>
      </c>
      <c r="W2392" t="str">
        <f t="shared" si="1246"/>
        <v>0.0000199993584529562-0.0055737061452343i</v>
      </c>
      <c r="X2392" t="str">
        <f t="shared" si="1247"/>
        <v>0.000130388628459844-0.0055707260248918i</v>
      </c>
      <c r="Y2392" t="str">
        <f t="shared" si="1248"/>
        <v>0.009+2.87769887068825i</v>
      </c>
      <c r="Z2392" t="str">
        <f t="shared" si="1249"/>
        <v>-0.0232730085225186-0.000618759005298658i</v>
      </c>
      <c r="AA2392" t="str">
        <f t="shared" si="1250"/>
        <v>0.01328184767096-4.17804433756404i</v>
      </c>
      <c r="AB2392" t="str">
        <f t="shared" si="1251"/>
        <v>1.24679296106037-0.454280886491775i</v>
      </c>
      <c r="AC2392" t="str">
        <f t="shared" si="1252"/>
        <v>0.810888416143589-0.896454241641402i</v>
      </c>
      <c r="AD2392" t="str">
        <f t="shared" si="1253"/>
        <v>0.970627492373665+0.512823019569093i</v>
      </c>
      <c r="AE2392" t="str">
        <f t="shared" si="1254"/>
        <v>-0.0222721080407203-0.0125355190066719i</v>
      </c>
      <c r="AF2392" t="str">
        <f t="shared" si="1255"/>
        <v>-15.012778426549-0.770278294641015i</v>
      </c>
      <c r="AG2392" t="str">
        <f t="shared" si="1256"/>
        <v>1.00780287032329-0.0146556187294271i</v>
      </c>
      <c r="AH2392" t="str">
        <f t="shared" si="1257"/>
        <v>0.319165742963714+0.208400142858912i</v>
      </c>
      <c r="AI2392">
        <f t="shared" si="1258"/>
        <v>-8.3774218386807675</v>
      </c>
      <c r="AJ2392">
        <f t="shared" si="1259"/>
        <v>33.142637828199632</v>
      </c>
      <c r="AK2392"/>
      <c r="AL2392"/>
      <c r="AM2392"/>
      <c r="AN2392"/>
    </row>
    <row r="2393" spans="1:40" x14ac:dyDescent="0.25">
      <c r="A2393"/>
      <c r="B2393">
        <f t="shared" ref="B2393:B2456" si="1260">B2392+1000</f>
        <v>459000</v>
      </c>
      <c r="C2393" s="237" t="str">
        <f t="shared" si="1228"/>
        <v>-3.62758305759313E-07+0.00533556106681313i</v>
      </c>
      <c r="D2393" s="208" t="str">
        <f t="shared" si="1229"/>
        <v>-5.95700873815297+0.0409059681789007i</v>
      </c>
      <c r="E2393" t="str">
        <f t="shared" si="1230"/>
        <v>2870</v>
      </c>
      <c r="F2393" t="str">
        <f t="shared" si="1231"/>
        <v>0.777000777000777</v>
      </c>
      <c r="G2393" t="str">
        <f t="shared" si="1226"/>
        <v>0.777000777000777</v>
      </c>
      <c r="H2393" t="str">
        <f t="shared" si="1232"/>
        <v>9.05610737486703+0.80953862286707i</v>
      </c>
      <c r="I2393" t="str">
        <f t="shared" si="1233"/>
        <v>1802.48878499714i</v>
      </c>
      <c r="J2393" t="str">
        <f t="shared" si="1227"/>
        <v>-2778.03540382982+389.83650645507i</v>
      </c>
      <c r="K2393" t="str">
        <f t="shared" si="1234"/>
        <v>0.0892915825803173-0.636305665489809i</v>
      </c>
      <c r="L2393" t="str">
        <f t="shared" si="1235"/>
        <v>0.00766489171820823-0.0457930150863012i</v>
      </c>
      <c r="M2393" t="str">
        <f t="shared" si="1236"/>
        <v>0.0969564742985255-0.68209868057611i</v>
      </c>
      <c r="N2393" t="str">
        <f t="shared" si="1237"/>
        <v>-2.03562356112151i</v>
      </c>
      <c r="O2393" t="str">
        <f t="shared" si="1238"/>
        <v>-0.448268373069476-0.893899024334206i</v>
      </c>
      <c r="P2393" t="str">
        <f t="shared" si="1239"/>
        <v>1.44826837306948+0.893899024334206i</v>
      </c>
      <c r="Q2393" t="str">
        <f t="shared" si="1240"/>
        <v>-1.44826837306948+1.1417245367873i</v>
      </c>
      <c r="R2393" t="str">
        <f t="shared" si="1241"/>
        <v>-0.316639136111076-0.866837748226604i</v>
      </c>
      <c r="S2393" t="str">
        <f t="shared" si="1242"/>
        <v>0.211142121018372i</v>
      </c>
      <c r="T2393" t="str">
        <f t="shared" si="1243"/>
        <v>0.183025960739355-0.0668558587959176i</v>
      </c>
      <c r="U2393" t="str">
        <f t="shared" si="1244"/>
        <v>0.0001-346.742795407179i</v>
      </c>
      <c r="V2393" t="str">
        <f t="shared" si="1245"/>
        <v>0.00002-0.00556165219927331i</v>
      </c>
      <c r="W2393" t="str">
        <f t="shared" si="1246"/>
        <v>0.0000199993584529562-0.0055615629945961i</v>
      </c>
      <c r="X2393" t="str">
        <f t="shared" si="1247"/>
        <v>0.000129908335018606-0.00555859886375199i</v>
      </c>
      <c r="Y2393" t="str">
        <f t="shared" si="1248"/>
        <v>0.009+2.88398205599543i</v>
      </c>
      <c r="Z2393" t="str">
        <f t="shared" si="1249"/>
        <v>-0.0231715630985971-0.000615077765193313i</v>
      </c>
      <c r="AA2393" t="str">
        <f t="shared" si="1250"/>
        <v>0.0132231195253866-4.16890685225606i</v>
      </c>
      <c r="AB2393" t="str">
        <f t="shared" si="1251"/>
        <v>1.24605357334891-0.455159374197186i</v>
      </c>
      <c r="AC2393" t="str">
        <f t="shared" si="1252"/>
        <v>0.810349352667241-0.894062146474521i</v>
      </c>
      <c r="AD2393" t="str">
        <f t="shared" si="1253"/>
        <v>0.972985326215612+0.511816260088588i</v>
      </c>
      <c r="AE2393" t="str">
        <f t="shared" si="1254"/>
        <v>-0.0222307840789693-0.0124580444055453i</v>
      </c>
      <c r="AF2393" t="str">
        <f t="shared" si="1255"/>
        <v>-15.01311611302-0.768632654688169i</v>
      </c>
      <c r="AG2393" t="str">
        <f t="shared" si="1256"/>
        <v>1.00777062037846-0.0146592529374021i</v>
      </c>
      <c r="AH2393" t="str">
        <f t="shared" si="1257"/>
        <v>0.318664318174277+0.207182815617168i</v>
      </c>
      <c r="AI2393">
        <f t="shared" si="1258"/>
        <v>-8.402173167436974</v>
      </c>
      <c r="AJ2393">
        <f t="shared" si="1259"/>
        <v>33.030314446299258</v>
      </c>
      <c r="AK2393"/>
      <c r="AL2393"/>
      <c r="AM2393"/>
      <c r="AN2393"/>
    </row>
    <row r="2394" spans="1:40" x14ac:dyDescent="0.25">
      <c r="A2394"/>
      <c r="B2394">
        <f t="shared" si="1260"/>
        <v>460000</v>
      </c>
      <c r="C2394" s="237" t="str">
        <f t="shared" si="1228"/>
        <v>-3.61182810100247E-07+0.0053239620211226i</v>
      </c>
      <c r="D2394" s="208" t="str">
        <f t="shared" si="1229"/>
        <v>-5.95700872607417+0.04081704216194i</v>
      </c>
      <c r="E2394" t="str">
        <f t="shared" si="1230"/>
        <v>2870</v>
      </c>
      <c r="F2394" t="str">
        <f t="shared" si="1231"/>
        <v>0.777000777000777</v>
      </c>
      <c r="G2394" t="str">
        <f t="shared" si="1226"/>
        <v>0.777000777000777</v>
      </c>
      <c r="H2394" t="str">
        <f t="shared" si="1232"/>
        <v>9.05644290038407+0.807811003000017i</v>
      </c>
      <c r="I2394" t="str">
        <f t="shared" si="1233"/>
        <v>1806.41577581413i</v>
      </c>
      <c r="J2394" t="str">
        <f t="shared" si="1227"/>
        <v>-2790.15768128303+390.685823462598i</v>
      </c>
      <c r="K2394" t="str">
        <f t="shared" si="1234"/>
        <v>0.0889109648551254-0.634974694863897i</v>
      </c>
      <c r="L2394" t="str">
        <f t="shared" si="1235"/>
        <v>0.00763250572635637-0.0456988740766648i</v>
      </c>
      <c r="M2394" t="str">
        <f t="shared" si="1236"/>
        <v>0.0965434705814818-0.680673568940562i</v>
      </c>
      <c r="N2394" t="str">
        <f t="shared" si="1237"/>
        <v>-2.04005847084073i</v>
      </c>
      <c r="O2394" t="str">
        <f t="shared" si="1238"/>
        <v>-0.452228313186016-0.891902210308356i</v>
      </c>
      <c r="P2394" t="str">
        <f t="shared" si="1239"/>
        <v>1.45222831318602+0.891902210308356i</v>
      </c>
      <c r="Q2394" t="str">
        <f t="shared" si="1240"/>
        <v>-1.45222831318602+1.14815626053237i</v>
      </c>
      <c r="R2394" t="str">
        <f t="shared" si="1241"/>
        <v>-0.316560022969377-0.864438856560232i</v>
      </c>
      <c r="S2394" t="str">
        <f t="shared" si="1242"/>
        <v>0.211602125639326i</v>
      </c>
      <c r="T2394" t="str">
        <f t="shared" si="1243"/>
        <v>0.182917099533374-0.066984773752754i</v>
      </c>
      <c r="U2394" t="str">
        <f t="shared" si="1244"/>
        <v>0.0001-345.989006721512i</v>
      </c>
      <c r="V2394" t="str">
        <f t="shared" si="1245"/>
        <v>0.00002-0.00554956165101401i</v>
      </c>
      <c r="W2394" t="str">
        <f t="shared" si="1246"/>
        <v>0.0000199993584529562-0.00554947264026503i</v>
      </c>
      <c r="X2394" t="str">
        <f t="shared" si="1247"/>
        <v>0.000129431168894768-0.00554652436769765i</v>
      </c>
      <c r="Y2394" t="str">
        <f t="shared" si="1248"/>
        <v>0.009+2.89026524130261i</v>
      </c>
      <c r="Z2394" t="str">
        <f t="shared" si="1249"/>
        <v>-0.0230707798420543-0.000611427766930447i</v>
      </c>
      <c r="AA2394" t="str">
        <f t="shared" si="1250"/>
        <v>0.0131647819482012-4.15980932303152i</v>
      </c>
      <c r="AB2394" t="str">
        <f t="shared" si="1251"/>
        <v>1.24531243862593-0.456037036262039i</v>
      </c>
      <c r="AC2394" t="str">
        <f t="shared" si="1252"/>
        <v>0.809814427741677-0.891678660240017i</v>
      </c>
      <c r="AD2394" t="str">
        <f t="shared" si="1253"/>
        <v>0.975339439092153+0.510798911326451i</v>
      </c>
      <c r="AE2394" t="str">
        <f t="shared" si="1254"/>
        <v>-0.022189524832865-0.0123808788420169i</v>
      </c>
      <c r="AF2394" t="str">
        <f t="shared" si="1255"/>
        <v>-15.0134516264582-0.766993960838077i</v>
      </c>
      <c r="AG2394" t="str">
        <f t="shared" si="1256"/>
        <v>1.00773835166055-0.0146628155587593i</v>
      </c>
      <c r="AH2394" t="str">
        <f t="shared" si="1257"/>
        <v>0.318163136307719+0.205970254254577i</v>
      </c>
      <c r="AI2394">
        <f t="shared" si="1258"/>
        <v>-8.4268975331746709</v>
      </c>
      <c r="AJ2394">
        <f t="shared" si="1259"/>
        <v>32.917933438695208</v>
      </c>
      <c r="AK2394"/>
      <c r="AL2394"/>
      <c r="AM2394"/>
      <c r="AN2394"/>
    </row>
    <row r="2395" spans="1:40" x14ac:dyDescent="0.25">
      <c r="A2395"/>
      <c r="B2395">
        <f t="shared" si="1260"/>
        <v>461000</v>
      </c>
      <c r="C2395" s="237" t="str">
        <f t="shared" si="1228"/>
        <v>-3.59617556000286E-07+0.00531241329667081i</v>
      </c>
      <c r="D2395" s="208" t="str">
        <f t="shared" si="1229"/>
        <v>-5.95700871407389+0.0407285019411429i</v>
      </c>
      <c r="E2395" t="str">
        <f t="shared" si="1230"/>
        <v>2870</v>
      </c>
      <c r="F2395" t="str">
        <f t="shared" si="1231"/>
        <v>0.777000777000777</v>
      </c>
      <c r="G2395" t="str">
        <f t="shared" si="1226"/>
        <v>0.777000777000777</v>
      </c>
      <c r="H2395" t="str">
        <f t="shared" si="1232"/>
        <v>9.05677627133728+0.806090671608251i</v>
      </c>
      <c r="I2395" t="str">
        <f t="shared" si="1233"/>
        <v>1810.34276663112i</v>
      </c>
      <c r="J2395" t="str">
        <f t="shared" si="1227"/>
        <v>-2802.30634018881+391.535140470125i</v>
      </c>
      <c r="K2395" t="str">
        <f t="shared" si="1234"/>
        <v>0.0885327604231074-0.633649167607782i</v>
      </c>
      <c r="L2395" t="str">
        <f t="shared" si="1235"/>
        <v>0.00760032266690616-0.0456051076681798i</v>
      </c>
      <c r="M2395" t="str">
        <f t="shared" si="1236"/>
        <v>0.0961330830900136-0.679254275275962i</v>
      </c>
      <c r="N2395" t="str">
        <f t="shared" si="1237"/>
        <v>-2.04449338055994i</v>
      </c>
      <c r="O2395" t="str">
        <f t="shared" si="1238"/>
        <v>-0.456179358698818-0.88988785400023i</v>
      </c>
      <c r="P2395" t="str">
        <f t="shared" si="1239"/>
        <v>1.45617935869882+0.88988785400023i</v>
      </c>
      <c r="Q2395" t="str">
        <f t="shared" si="1240"/>
        <v>-1.45617935869882+1.15460552655971i</v>
      </c>
      <c r="R2395" t="str">
        <f t="shared" si="1241"/>
        <v>-0.31648067924731-0.862049161602062i</v>
      </c>
      <c r="S2395" t="str">
        <f t="shared" si="1242"/>
        <v>0.212062130260282i</v>
      </c>
      <c r="T2395" t="str">
        <f t="shared" si="1243"/>
        <v>0.182807981598423-0.0671135670274056i</v>
      </c>
      <c r="U2395" t="str">
        <f t="shared" si="1244"/>
        <v>0.0001-345.238488268753i</v>
      </c>
      <c r="V2395" t="str">
        <f t="shared" si="1245"/>
        <v>0.00002-0.00553752355632635i</v>
      </c>
      <c r="W2395" t="str">
        <f t="shared" si="1246"/>
        <v>0.0000199993584529562-0.00553743473866429i</v>
      </c>
      <c r="X2395" t="str">
        <f t="shared" si="1247"/>
        <v>0.000128957103000251-0.00553450219453913i</v>
      </c>
      <c r="Y2395" t="str">
        <f t="shared" si="1248"/>
        <v>0.009+2.89654842660979i</v>
      </c>
      <c r="Z2395" t="str">
        <f t="shared" si="1249"/>
        <v>-0.0229706529997374-0.000607808674674901i</v>
      </c>
      <c r="AA2395" t="str">
        <f t="shared" si="1250"/>
        <v>0.0131068314677492-4.15075148789708i</v>
      </c>
      <c r="AB2395" t="str">
        <f t="shared" si="1251"/>
        <v>1.24456955607412-0.456913869906046i</v>
      </c>
      <c r="AC2395" t="str">
        <f t="shared" si="1252"/>
        <v>0.809283608978808-0.88930373086231i</v>
      </c>
      <c r="AD2395" t="str">
        <f t="shared" si="1253"/>
        <v>0.977689784123025+0.509770985305263i</v>
      </c>
      <c r="AE2395" t="str">
        <f t="shared" si="1254"/>
        <v>-0.022148329545512-0.0123040207447124i</v>
      </c>
      <c r="AF2395" t="str">
        <f t="shared" si="1255"/>
        <v>-15.0137849854112-0.765362169667108i</v>
      </c>
      <c r="AG2395" t="str">
        <f t="shared" si="1256"/>
        <v>1.00770606446931-0.0146663063544071i</v>
      </c>
      <c r="AH2395" t="str">
        <f t="shared" si="1257"/>
        <v>0.317662191654633+0.204762433975517i</v>
      </c>
      <c r="AI2395">
        <f t="shared" si="1258"/>
        <v>-8.4515951587363816</v>
      </c>
      <c r="AJ2395">
        <f t="shared" si="1259"/>
        <v>32.805494984681459</v>
      </c>
      <c r="AK2395"/>
      <c r="AL2395"/>
      <c r="AM2395"/>
      <c r="AN2395"/>
    </row>
    <row r="2396" spans="1:40" x14ac:dyDescent="0.25">
      <c r="A2396"/>
      <c r="B2396">
        <f t="shared" si="1260"/>
        <v>462000</v>
      </c>
      <c r="C2396" s="237" t="str">
        <f t="shared" si="1228"/>
        <v>-3.58062454883955E-07+0.00530091456669647i</v>
      </c>
      <c r="D2396" s="208" t="str">
        <f t="shared" si="1229"/>
        <v>-5.95700870215145+0.0406403450113396i</v>
      </c>
      <c r="E2396" t="str">
        <f t="shared" si="1230"/>
        <v>2870</v>
      </c>
      <c r="F2396" t="str">
        <f t="shared" si="1231"/>
        <v>0.777000777000777</v>
      </c>
      <c r="G2396" t="str">
        <f t="shared" si="1226"/>
        <v>0.777000777000777</v>
      </c>
      <c r="H2396" t="str">
        <f t="shared" si="1232"/>
        <v>9.05710750607793+0.804377583120064i</v>
      </c>
      <c r="I2396" t="str">
        <f t="shared" si="1233"/>
        <v>1814.26975744811i</v>
      </c>
      <c r="J2396" t="str">
        <f t="shared" si="1227"/>
        <v>-2814.48138054715+392.384457477652i</v>
      </c>
      <c r="K2396" t="str">
        <f t="shared" si="1234"/>
        <v>0.0881569490546027-0.632329051142792i</v>
      </c>
      <c r="L2396" t="str">
        <f t="shared" si="1235"/>
        <v>0.00756834086395301-0.0455117137070645i</v>
      </c>
      <c r="M2396" t="str">
        <f t="shared" si="1236"/>
        <v>0.0957252899185557-0.677840764849857i</v>
      </c>
      <c r="N2396" t="str">
        <f t="shared" si="1237"/>
        <v>-2.04892829027916i</v>
      </c>
      <c r="O2396" t="str">
        <f t="shared" si="1238"/>
        <v>-0.460121431897189-0.887855995028969i</v>
      </c>
      <c r="P2396" t="str">
        <f t="shared" si="1239"/>
        <v>1.46012143189719+0.887855995028969i</v>
      </c>
      <c r="Q2396" t="str">
        <f t="shared" si="1240"/>
        <v>-1.46012143189719+1.16107229525019i</v>
      </c>
      <c r="R2396" t="str">
        <f t="shared" si="1241"/>
        <v>-0.316401104515358-0.85966860306773i</v>
      </c>
      <c r="S2396" t="str">
        <f t="shared" si="1242"/>
        <v>0.212522134881236i</v>
      </c>
      <c r="T2396" t="str">
        <f t="shared" si="1243"/>
        <v>0.182698606814324-0.067242238210385i</v>
      </c>
      <c r="U2396" t="str">
        <f t="shared" si="1244"/>
        <v>0.0001-344.491218813626i</v>
      </c>
      <c r="V2396" t="str">
        <f t="shared" si="1245"/>
        <v>0.00002-0.00552553757460269i</v>
      </c>
      <c r="W2396" t="str">
        <f t="shared" si="1246"/>
        <v>0.0000199993584529562-0.00552544894919167i</v>
      </c>
      <c r="X2396" t="str">
        <f t="shared" si="1247"/>
        <v>0.000128486110539589-0.00552253200504375i</v>
      </c>
      <c r="Y2396" t="str">
        <f t="shared" si="1248"/>
        <v>0.009+2.90283161191697i</v>
      </c>
      <c r="Z2396" t="str">
        <f t="shared" si="1249"/>
        <v>-0.0228711768808694-0.000604220156938518i</v>
      </c>
      <c r="AA2396" t="str">
        <f t="shared" si="1250"/>
        <v>0.0130492646510301-4.14173308714914i</v>
      </c>
      <c r="AB2396" t="str">
        <f t="shared" si="1251"/>
        <v>1.24382492487529-0.457789872341388i</v>
      </c>
      <c r="AC2396" t="str">
        <f t="shared" si="1252"/>
        <v>0.808756864333208-0.886937306668441i</v>
      </c>
      <c r="AD2396" t="str">
        <f t="shared" si="1253"/>
        <v>0.980036314451735+0.508732494252049i</v>
      </c>
      <c r="AE2396" t="str">
        <f t="shared" si="1254"/>
        <v>-0.0221071974699842-0.0122274685568079i</v>
      </c>
      <c r="AF2396" t="str">
        <f t="shared" si="1255"/>
        <v>-15.0141162082294-0.763737238108724i</v>
      </c>
      <c r="AG2396" t="str">
        <f t="shared" si="1256"/>
        <v>1.00767375910502-0.0146697250876905i</v>
      </c>
      <c r="AH2396" t="str">
        <f t="shared" si="1257"/>
        <v>0.31716147859055+0.203559330218091i</v>
      </c>
      <c r="AI2396">
        <f t="shared" si="1258"/>
        <v>-8.4762662657202767</v>
      </c>
      <c r="AJ2396">
        <f t="shared" si="1259"/>
        <v>32.692999262041646</v>
      </c>
      <c r="AK2396"/>
      <c r="AL2396"/>
      <c r="AM2396"/>
      <c r="AN2396"/>
    </row>
    <row r="2397" spans="1:40" x14ac:dyDescent="0.25">
      <c r="A2397"/>
      <c r="B2397">
        <f t="shared" si="1260"/>
        <v>463000</v>
      </c>
      <c r="C2397" s="237" t="str">
        <f t="shared" si="1228"/>
        <v>-3.56517419131291E-07+0.00528946550726131i</v>
      </c>
      <c r="D2397" s="208" t="str">
        <f t="shared" si="1229"/>
        <v>-5.95700869030617+0.0405525688890034i</v>
      </c>
      <c r="E2397" t="str">
        <f t="shared" si="1230"/>
        <v>2870</v>
      </c>
      <c r="F2397" t="str">
        <f t="shared" si="1231"/>
        <v>0.777000777000777</v>
      </c>
      <c r="G2397" t="str">
        <f t="shared" si="1226"/>
        <v>0.777000777000777</v>
      </c>
      <c r="H2397" t="str">
        <f t="shared" si="1232"/>
        <v>9.05743662276289+0.802671692338926i</v>
      </c>
      <c r="I2397" t="str">
        <f t="shared" si="1233"/>
        <v>1818.19674826509i</v>
      </c>
      <c r="J2397" t="str">
        <f t="shared" si="1227"/>
        <v>-2826.68280235805+393.23377448518i</v>
      </c>
      <c r="K2397" t="str">
        <f t="shared" si="1234"/>
        <v>0.0877835107301046-0.631014313143012i</v>
      </c>
      <c r="L2397" t="str">
        <f t="shared" si="1235"/>
        <v>0.00753655865868792-0.045418690055308i</v>
      </c>
      <c r="M2397" t="str">
        <f t="shared" si="1236"/>
        <v>0.0953200693887925-0.67643300319832i</v>
      </c>
      <c r="N2397" t="str">
        <f t="shared" si="1237"/>
        <v>-2.05336319999838i</v>
      </c>
      <c r="O2397" t="str">
        <f t="shared" si="1238"/>
        <v>-0.464054455246879-0.885806673357975i</v>
      </c>
      <c r="P2397" t="str">
        <f t="shared" si="1239"/>
        <v>1.46405445524688+0.885806673357975i</v>
      </c>
      <c r="Q2397" t="str">
        <f t="shared" si="1240"/>
        <v>-1.46405445524688+1.16755652664041i</v>
      </c>
      <c r="R2397" t="str">
        <f t="shared" si="1241"/>
        <v>-0.316321298342496-0.857297121193129i</v>
      </c>
      <c r="S2397" t="str">
        <f t="shared" si="1242"/>
        <v>0.212982139502192i</v>
      </c>
      <c r="T2397" t="str">
        <f t="shared" si="1243"/>
        <v>0.182588975060783-0.067370786891096i</v>
      </c>
      <c r="U2397" t="str">
        <f t="shared" si="1244"/>
        <v>0.0001-343.747177304309i</v>
      </c>
      <c r="V2397" t="str">
        <f t="shared" si="1245"/>
        <v>0.00002-0.00551360336817806i</v>
      </c>
      <c r="W2397" t="str">
        <f t="shared" si="1246"/>
        <v>0.0000199993584529562-0.00551351493418763i</v>
      </c>
      <c r="X2397" t="str">
        <f t="shared" si="1247"/>
        <v>0.000128018165006149-0.0055106134629039i</v>
      </c>
      <c r="Y2397" t="str">
        <f t="shared" si="1248"/>
        <v>0.009+2.90911479722415i</v>
      </c>
      <c r="Z2397" t="str">
        <f t="shared" si="1249"/>
        <v>-0.0227723458562396-0.000600661886514472i</v>
      </c>
      <c r="AA2397" t="str">
        <f t="shared" si="1250"/>
        <v>0.0129920781031803-4.13275386334881i</v>
      </c>
      <c r="AB2397" t="str">
        <f t="shared" si="1251"/>
        <v>1.24307854421049-0.458665040772698i</v>
      </c>
      <c r="AC2397" t="str">
        <f t="shared" si="1252"/>
        <v>0.808234162097907-0.884579336384364i</v>
      </c>
      <c r="AD2397" t="str">
        <f t="shared" si="1253"/>
        <v>0.982378983246462+0.50768345059844i</v>
      </c>
      <c r="AE2397" t="str">
        <f t="shared" si="1254"/>
        <v>-0.0220661278692009-0.0121512207358658i</v>
      </c>
      <c r="AF2397" t="str">
        <f t="shared" si="1255"/>
        <v>-15.0144453130691-0.762119123449923i</v>
      </c>
      <c r="AG2397" t="str">
        <f t="shared" si="1256"/>
        <v>1.00764143586839-0.0146730715243783i</v>
      </c>
      <c r="AH2397" t="str">
        <f t="shared" si="1257"/>
        <v>0.316660991574988+0.202360918651514i</v>
      </c>
      <c r="AI2397">
        <f t="shared" si="1258"/>
        <v>-8.500911074490979</v>
      </c>
      <c r="AJ2397">
        <f t="shared" si="1259"/>
        <v>32.580446447067885</v>
      </c>
      <c r="AK2397"/>
      <c r="AL2397"/>
      <c r="AM2397"/>
      <c r="AN2397"/>
    </row>
    <row r="2398" spans="1:40" x14ac:dyDescent="0.25">
      <c r="A2398"/>
      <c r="B2398">
        <f t="shared" si="1260"/>
        <v>464000</v>
      </c>
      <c r="C2398" s="237" t="str">
        <f t="shared" si="1228"/>
        <v>-3.54982362065486E-07+0.0052780657972196i</v>
      </c>
      <c r="D2398" s="208" t="str">
        <f t="shared" si="1229"/>
        <v>-5.9570086785374+0.040465171112017i</v>
      </c>
      <c r="E2398" t="str">
        <f t="shared" si="1230"/>
        <v>2870</v>
      </c>
      <c r="F2398" t="str">
        <f t="shared" si="1231"/>
        <v>0.777000777000777</v>
      </c>
      <c r="G2398" t="str">
        <f t="shared" si="1226"/>
        <v>0.777000777000777</v>
      </c>
      <c r="H2398" t="str">
        <f t="shared" si="1232"/>
        <v>9.05776363935719+0.800972954439621i</v>
      </c>
      <c r="I2398" t="str">
        <f t="shared" si="1233"/>
        <v>1822.12373908208i</v>
      </c>
      <c r="J2398" t="str">
        <f t="shared" si="1227"/>
        <v>-2838.91060562151+394.083091492707i</v>
      </c>
      <c r="K2398" t="str">
        <f t="shared" si="1234"/>
        <v>0.0874124256376661-0.629704921532936i</v>
      </c>
      <c r="L2398" t="str">
        <f t="shared" si="1235"/>
        <v>0.00750497440919066-0.0453260345905338i</v>
      </c>
      <c r="M2398" t="str">
        <f t="shared" si="1236"/>
        <v>0.0949174000468568-0.67503095612347i</v>
      </c>
      <c r="N2398" t="str">
        <f t="shared" si="1237"/>
        <v>-2.0577981097176i</v>
      </c>
      <c r="O2398" t="str">
        <f t="shared" si="1238"/>
        <v>-0.467978351391643-0.883739929294111i</v>
      </c>
      <c r="P2398" t="str">
        <f t="shared" si="1239"/>
        <v>1.46797835139164+0.883739929294111i</v>
      </c>
      <c r="Q2398" t="str">
        <f t="shared" si="1240"/>
        <v>-1.46797835139164+1.17405818042349i</v>
      </c>
      <c r="R2398" t="str">
        <f t="shared" si="1241"/>
        <v>-0.316241260296213-0.854934656728795i</v>
      </c>
      <c r="S2398" t="str">
        <f t="shared" si="1242"/>
        <v>0.213442144123148i</v>
      </c>
      <c r="T2398" t="str">
        <f t="shared" si="1243"/>
        <v>0.182479086217382-0.0674992126578303i</v>
      </c>
      <c r="U2398" t="str">
        <f t="shared" si="1244"/>
        <v>0.0001-343.006342870464i</v>
      </c>
      <c r="V2398" t="str">
        <f t="shared" si="1245"/>
        <v>0.00002-0.00550172060229837i</v>
      </c>
      <c r="W2398" t="str">
        <f t="shared" si="1246"/>
        <v>0.0000199993584529562-0.00550163235890346i</v>
      </c>
      <c r="X2398" t="str">
        <f t="shared" si="1247"/>
        <v>0.000127553240178407-0.00549874623470564i</v>
      </c>
      <c r="Y2398" t="str">
        <f t="shared" si="1248"/>
        <v>0.009+2.91539798253133i</v>
      </c>
      <c r="Z2398" t="str">
        <f t="shared" si="1249"/>
        <v>-0.0226741543574056-0.00059713354041274i</v>
      </c>
      <c r="AA2398" t="str">
        <f t="shared" si="1250"/>
        <v>0.0129352684669639-4.12381356129721i</v>
      </c>
      <c r="AB2398" t="str">
        <f t="shared" si="1251"/>
        <v>1.2423304132599-0.459539372397036i</v>
      </c>
      <c r="AC2398" t="str">
        <f t="shared" si="1252"/>
        <v>0.807715470900216-0.882229769131187i</v>
      </c>
      <c r="AD2398" t="str">
        <f t="shared" si="1253"/>
        <v>0.984717743700906+0.506623866980691i</v>
      </c>
      <c r="AE2398" t="str">
        <f t="shared" si="1254"/>
        <v>-0.0220251200158027-0.0120752757536692i</v>
      </c>
      <c r="AF2398" t="str">
        <f t="shared" si="1255"/>
        <v>-15.0147723178946-0.760507783327604i</v>
      </c>
      <c r="AG2398" t="str">
        <f t="shared" si="1256"/>
        <v>1.00760909506067-0.0146763454326493i</v>
      </c>
      <c r="AH2398" t="str">
        <f t="shared" si="1257"/>
        <v>0.316160725150412+0.201167175173442i</v>
      </c>
      <c r="AI2398">
        <f t="shared" si="1258"/>
        <v>-8.5255298041934218</v>
      </c>
      <c r="AJ2398">
        <f t="shared" si="1259"/>
        <v>32.467836714576023</v>
      </c>
      <c r="AK2398"/>
      <c r="AL2398"/>
      <c r="AM2398"/>
      <c r="AN2398"/>
    </row>
    <row r="2399" spans="1:40" x14ac:dyDescent="0.25">
      <c r="A2399"/>
      <c r="B2399">
        <f t="shared" si="1260"/>
        <v>465000</v>
      </c>
      <c r="C2399" s="237" t="str">
        <f t="shared" si="1228"/>
        <v>-3.53457197940737E-07+0.00526671511818814i</v>
      </c>
      <c r="D2399" s="208" t="str">
        <f t="shared" si="1229"/>
        <v>-5.95700866684448+0.0403781492394424i</v>
      </c>
      <c r="E2399" t="str">
        <f t="shared" si="1230"/>
        <v>2870</v>
      </c>
      <c r="F2399" t="str">
        <f t="shared" si="1231"/>
        <v>0.777000777000777</v>
      </c>
      <c r="G2399" t="str">
        <f t="shared" si="1226"/>
        <v>0.777000777000777</v>
      </c>
      <c r="H2399" t="str">
        <f t="shared" si="1232"/>
        <v>9.05808857363634+0.799281324964541i</v>
      </c>
      <c r="I2399" t="str">
        <f t="shared" si="1233"/>
        <v>1826.05072989907i</v>
      </c>
      <c r="J2399" t="str">
        <f t="shared" si="1227"/>
        <v>-2851.16479033754+394.932408500234i</v>
      </c>
      <c r="K2399" t="str">
        <f t="shared" si="1234"/>
        <v>0.0870436741703371-0.628400844485092i</v>
      </c>
      <c r="L2399" t="str">
        <f t="shared" si="1235"/>
        <v>0.00747358649022604-0.0452337452058658i</v>
      </c>
      <c r="M2399" t="str">
        <f t="shared" si="1236"/>
        <v>0.0945172606605631-0.673634589690958i</v>
      </c>
      <c r="N2399" t="str">
        <f t="shared" si="1237"/>
        <v>-2.06223301943682i</v>
      </c>
      <c r="O2399" t="str">
        <f t="shared" si="1238"/>
        <v>-0.471893043154753-0.881655803486908i</v>
      </c>
      <c r="P2399" t="str">
        <f t="shared" si="1239"/>
        <v>1.47189304315475+0.881655803486908i</v>
      </c>
      <c r="Q2399" t="str">
        <f t="shared" si="1240"/>
        <v>-1.47189304315475+1.18057721594991i</v>
      </c>
      <c r="R2399" t="str">
        <f t="shared" si="1241"/>
        <v>-0.316160989942491-0.852581150934378i</v>
      </c>
      <c r="S2399" t="str">
        <f t="shared" si="1242"/>
        <v>0.213902148744102i</v>
      </c>
      <c r="T2399" t="str">
        <f t="shared" si="1243"/>
        <v>0.182368940163583-0.0676275150977612i</v>
      </c>
      <c r="U2399" t="str">
        <f t="shared" si="1244"/>
        <v>0.0001-342.26869482128i</v>
      </c>
      <c r="V2399" t="str">
        <f t="shared" si="1245"/>
        <v>0.00002-0.00548988894508912i</v>
      </c>
      <c r="W2399" t="str">
        <f t="shared" si="1246"/>
        <v>0.0000199993584529562-0.00548980089146998i</v>
      </c>
      <c r="X2399" t="str">
        <f t="shared" si="1247"/>
        <v>0.000127091310116265-0.00548692998989753i</v>
      </c>
      <c r="Y2399" t="str">
        <f t="shared" si="1248"/>
        <v>0.009+2.92168116783851i</v>
      </c>
      <c r="Z2399" t="str">
        <f t="shared" si="1249"/>
        <v>-0.0225765968759059-0.0005936347997966i</v>
      </c>
      <c r="AA2399" t="str">
        <f t="shared" si="1250"/>
        <v>0.0128788324222708-4.11491192801111i</v>
      </c>
      <c r="AB2399" t="str">
        <f t="shared" si="1251"/>
        <v>1.24158053120289-0.46041286440385i</v>
      </c>
      <c r="AC2399" t="str">
        <f t="shared" si="1252"/>
        <v>0.807200759697658-0.879888554421476i</v>
      </c>
      <c r="AD2399" t="str">
        <f t="shared" si="1253"/>
        <v>0.987052549035194+0.505553756239785i</v>
      </c>
      <c r="AE2399" t="str">
        <f t="shared" si="1254"/>
        <v>-0.0219841731920311-0.0119996320960609i</v>
      </c>
      <c r="AF2399" t="str">
        <f t="shared" si="1255"/>
        <v>-15.0150972404808-0.758903175725099i</v>
      </c>
      <c r="AG2399" t="str">
        <f t="shared" si="1256"/>
        <v>1.00757673698355-0.0146795465830797i</v>
      </c>
      <c r="AH2399" t="str">
        <f t="shared" si="1257"/>
        <v>0.315660673941304+0.199978075907413i</v>
      </c>
      <c r="AI2399">
        <f t="shared" si="1258"/>
        <v>-8.5501226727637381</v>
      </c>
      <c r="AJ2399">
        <f t="shared" si="1259"/>
        <v>32.355170237922721</v>
      </c>
      <c r="AK2399"/>
      <c r="AL2399"/>
      <c r="AM2399"/>
      <c r="AN2399"/>
    </row>
    <row r="2400" spans="1:40" x14ac:dyDescent="0.25">
      <c r="A2400"/>
      <c r="B2400">
        <f t="shared" si="1260"/>
        <v>466000</v>
      </c>
      <c r="C2400" s="237" t="str">
        <f t="shared" si="1228"/>
        <v>-3.51941841930279E-07+0.00525541315451669i</v>
      </c>
      <c r="D2400" s="208" t="str">
        <f t="shared" si="1229"/>
        <v>-5.95700865522675+0.0402915008512946i</v>
      </c>
      <c r="E2400" t="str">
        <f t="shared" si="1230"/>
        <v>2870</v>
      </c>
      <c r="F2400" t="str">
        <f t="shared" si="1231"/>
        <v>0.777000777000777</v>
      </c>
      <c r="G2400" t="str">
        <f t="shared" si="1226"/>
        <v>0.777000777000777</v>
      </c>
      <c r="H2400" t="str">
        <f t="shared" si="1232"/>
        <v>9.05841144318874+0.797596759819904i</v>
      </c>
      <c r="I2400" t="str">
        <f t="shared" si="1233"/>
        <v>1829.97772071605i</v>
      </c>
      <c r="J2400" t="str">
        <f t="shared" si="1227"/>
        <v>-2863.44535650614+395.781725507762i</v>
      </c>
      <c r="K2400" t="str">
        <f t="shared" si="1234"/>
        <v>0.0866772369236436-0.627102050417743i</v>
      </c>
      <c r="L2400" t="str">
        <f t="shared" si="1235"/>
        <v>0.00744239329304293-0.0451418198097949i</v>
      </c>
      <c r="M2400" t="str">
        <f t="shared" si="1236"/>
        <v>0.0941196302166865-0.672243870227538i</v>
      </c>
      <c r="N2400" t="str">
        <f t="shared" si="1237"/>
        <v>-2.06666792915604i</v>
      </c>
      <c r="O2400" t="str">
        <f t="shared" si="1238"/>
        <v>-0.475798453540518-0.879554336927771i</v>
      </c>
      <c r="P2400" t="str">
        <f t="shared" si="1239"/>
        <v>1.47579845354052+0.879554336927771i</v>
      </c>
      <c r="Q2400" t="str">
        <f t="shared" si="1240"/>
        <v>-1.47579845354052+1.18711359222827i</v>
      </c>
      <c r="R2400" t="str">
        <f t="shared" si="1241"/>
        <v>-0.316080486845803-0.850236545573193i</v>
      </c>
      <c r="S2400" t="str">
        <f t="shared" si="1242"/>
        <v>0.214362153365058i</v>
      </c>
      <c r="T2400" t="str">
        <f t="shared" si="1243"/>
        <v>0.182258536778738-0.0677556937969422i</v>
      </c>
      <c r="U2400" t="str">
        <f t="shared" si="1244"/>
        <v>0.0001-341.534212643552i</v>
      </c>
      <c r="V2400" t="str">
        <f t="shared" si="1245"/>
        <v>0.00002-0.00547810806752455i</v>
      </c>
      <c r="W2400" t="str">
        <f t="shared" si="1246"/>
        <v>0.0000199993584529562-0.00547802020286668i</v>
      </c>
      <c r="X2400" t="str">
        <f t="shared" si="1247"/>
        <v>0.000126632349157447-0.00547516440076014i</v>
      </c>
      <c r="Y2400" t="str">
        <f t="shared" si="1248"/>
        <v>0.009+2.92796435314569i</v>
      </c>
      <c r="Z2400" t="str">
        <f t="shared" si="1249"/>
        <v>-0.0224796679624883-0.000590165349920363i</v>
      </c>
      <c r="AA2400" t="str">
        <f t="shared" si="1250"/>
        <v>0.012822766685624-4.10604871269896i</v>
      </c>
      <c r="AB2400" t="str">
        <f t="shared" si="1251"/>
        <v>1.24082889721807-0.461285513974963i</v>
      </c>
      <c r="AC2400" t="str">
        <f t="shared" si="1252"/>
        <v>0.806689997773915-0.877555642155681i</v>
      </c>
      <c r="AD2400" t="str">
        <f t="shared" si="1253"/>
        <v>0.989383352496738+0.504473131421553i</v>
      </c>
      <c r="AE2400" t="str">
        <f t="shared" si="1254"/>
        <v>-0.0219432866896093-0.0119242882627848i</v>
      </c>
      <c r="AF2400" t="str">
        <f t="shared" si="1255"/>
        <v>-15.0154200984155-0.757305258968609i</v>
      </c>
      <c r="AG2400" t="str">
        <f t="shared" si="1256"/>
        <v>1.0075443619392-0.0146826747486303i</v>
      </c>
      <c r="AH2400" t="str">
        <f t="shared" si="1257"/>
        <v>0.315160832653191+0.198793597200296i</v>
      </c>
      <c r="AI2400">
        <f t="shared" si="1258"/>
        <v>-8.5746898969414591</v>
      </c>
      <c r="AJ2400">
        <f t="shared" si="1259"/>
        <v>32.242447189023665</v>
      </c>
      <c r="AK2400"/>
      <c r="AL2400"/>
      <c r="AM2400"/>
      <c r="AN2400"/>
    </row>
    <row r="2401" spans="1:40" x14ac:dyDescent="0.25">
      <c r="A2401"/>
      <c r="B2401">
        <f t="shared" si="1260"/>
        <v>467000</v>
      </c>
      <c r="C2401" s="237" t="str">
        <f t="shared" si="1228"/>
        <v>-3.50436210114578E-07+0.0052441595932586i</v>
      </c>
      <c r="D2401" s="208" t="str">
        <f t="shared" si="1229"/>
        <v>-5.95700864368357+0.040205223548316i</v>
      </c>
      <c r="E2401" t="str">
        <f t="shared" si="1230"/>
        <v>2870</v>
      </c>
      <c r="F2401" t="str">
        <f t="shared" si="1231"/>
        <v>0.777000777000777</v>
      </c>
      <c r="G2401" t="str">
        <f t="shared" si="1226"/>
        <v>0.777000777000777</v>
      </c>
      <c r="H2401" t="str">
        <f t="shared" si="1232"/>
        <v>9.05873226541806+0.79591921527215i</v>
      </c>
      <c r="I2401" t="str">
        <f t="shared" si="1233"/>
        <v>1833.90471153304i</v>
      </c>
      <c r="J2401" t="str">
        <f t="shared" si="1227"/>
        <v>-2875.7523041273+396.631042515289i</v>
      </c>
      <c r="K2401" t="str">
        <f t="shared" si="1234"/>
        <v>0.0863130946931012-0.625808507992603i</v>
      </c>
      <c r="L2401" t="str">
        <f t="shared" si="1235"/>
        <v>0.00741139322517604-0.0450502563260474i</v>
      </c>
      <c r="M2401" t="str">
        <f t="shared" si="1236"/>
        <v>0.0937244879182772-0.67085876431865i</v>
      </c>
      <c r="N2401" t="str">
        <f t="shared" si="1237"/>
        <v>-2.07110283887526i</v>
      </c>
      <c r="O2401" t="str">
        <f t="shared" si="1238"/>
        <v>-0.479694505735795-0.877435570949167i</v>
      </c>
      <c r="P2401" t="str">
        <f t="shared" si="1239"/>
        <v>1.47969450573579+0.877435570949167i</v>
      </c>
      <c r="Q2401" t="str">
        <f t="shared" si="1240"/>
        <v>-1.47969450573579+1.19366726792609i</v>
      </c>
      <c r="R2401" t="str">
        <f t="shared" si="1241"/>
        <v>-0.31599975056911-0.847900782906838i</v>
      </c>
      <c r="S2401" t="str">
        <f t="shared" si="1242"/>
        <v>0.214822157986012i</v>
      </c>
      <c r="T2401" t="str">
        <f t="shared" si="1243"/>
        <v>0.182147875942076-0.0678837483402977i</v>
      </c>
      <c r="U2401" t="str">
        <f t="shared" si="1244"/>
        <v>0.0001-340.802875999775i</v>
      </c>
      <c r="V2401" t="str">
        <f t="shared" si="1245"/>
        <v>0.00002-0.00546637764339708i</v>
      </c>
      <c r="W2401" t="str">
        <f t="shared" si="1246"/>
        <v>0.0000199993584529562-0.00546628996689127i</v>
      </c>
      <c r="X2401" t="str">
        <f t="shared" si="1247"/>
        <v>0.000126176331913931-0.00546344914237576i</v>
      </c>
      <c r="Y2401" t="str">
        <f t="shared" si="1248"/>
        <v>0.009+2.93424753845287i</v>
      </c>
      <c r="Z2401" t="str">
        <f t="shared" si="1249"/>
        <v>-0.0223833622263458-0.000586724880068048i</v>
      </c>
      <c r="AA2401" t="str">
        <f t="shared" si="1250"/>
        <v>0.0127670680096931-4.09722366673713i</v>
      </c>
      <c r="AB2401" t="str">
        <f t="shared" si="1251"/>
        <v>1.24007551048323-0.46215731828451i</v>
      </c>
      <c r="AC2401" t="str">
        <f t="shared" si="1252"/>
        <v>0.806183154734869-0.875230982618499i</v>
      </c>
      <c r="AD2401" t="str">
        <f t="shared" si="1253"/>
        <v>0.991710107361084+0.503382005776704i</v>
      </c>
      <c r="AE2401" t="str">
        <f t="shared" si="1254"/>
        <v>-0.0219024598096238-0.0118492427673282i</v>
      </c>
      <c r="AF2401" t="str">
        <f t="shared" si="1255"/>
        <v>-15.0157409091016-0.755713991723834i</v>
      </c>
      <c r="AG2401" t="str">
        <f t="shared" si="1256"/>
        <v>1.00751197023027-0.0146857297046331i</v>
      </c>
      <c r="AH2401" t="str">
        <f t="shared" si="1257"/>
        <v>0.314661196071687+0.197613715619765i</v>
      </c>
      <c r="AI2401">
        <f t="shared" si="1258"/>
        <v>-8.5992316922816752</v>
      </c>
      <c r="AJ2401">
        <f t="shared" si="1259"/>
        <v>32.129667738370564</v>
      </c>
      <c r="AK2401"/>
      <c r="AL2401"/>
      <c r="AM2401"/>
      <c r="AN2401"/>
    </row>
    <row r="2402" spans="1:40" x14ac:dyDescent="0.25">
      <c r="A2402"/>
      <c r="B2402">
        <f t="shared" si="1260"/>
        <v>468000</v>
      </c>
      <c r="C2402" s="237" t="str">
        <f t="shared" si="1228"/>
        <v>-3.48940219469714E-07+0.00523295412414197i</v>
      </c>
      <c r="D2402" s="208" t="str">
        <f t="shared" si="1229"/>
        <v>-5.9570086322143+0.0401193149517551i</v>
      </c>
      <c r="E2402" t="str">
        <f t="shared" si="1230"/>
        <v>2870</v>
      </c>
      <c r="F2402" t="str">
        <f t="shared" si="1231"/>
        <v>0.777000777000777</v>
      </c>
      <c r="G2402" t="str">
        <f t="shared" si="1226"/>
        <v>0.777000777000777</v>
      </c>
      <c r="H2402" t="str">
        <f t="shared" si="1232"/>
        <v>9.05905105754554+0.794248647944245i</v>
      </c>
      <c r="I2402" t="str">
        <f t="shared" si="1233"/>
        <v>1837.83170235003i</v>
      </c>
      <c r="J2402" t="str">
        <f t="shared" si="1227"/>
        <v>-2888.08563320102+397.480359522817i</v>
      </c>
      <c r="K2402" t="str">
        <f t="shared" si="1234"/>
        <v>0.0859512284717598-0.624520186112538i</v>
      </c>
      <c r="L2402" t="str">
        <f t="shared" si="1235"/>
        <v>0.00738058471025047-0.0449590526934539i</v>
      </c>
      <c r="M2402" t="str">
        <f t="shared" si="1236"/>
        <v>0.0933318131820103-0.669479238805992i</v>
      </c>
      <c r="N2402" t="str">
        <f t="shared" si="1237"/>
        <v>-2.07553774859448i</v>
      </c>
      <c r="O2402" t="str">
        <f t="shared" si="1238"/>
        <v>-0.483581123111502-0.875299547223817i</v>
      </c>
      <c r="P2402" t="str">
        <f t="shared" si="1239"/>
        <v>1.4835811231115+0.875299547223817i</v>
      </c>
      <c r="Q2402" t="str">
        <f t="shared" si="1240"/>
        <v>-1.4835811231115+1.20023820137066i</v>
      </c>
      <c r="R2402" t="str">
        <f t="shared" si="1241"/>
        <v>-0.315918780673869-0.845573805689864i</v>
      </c>
      <c r="S2402" t="str">
        <f t="shared" si="1242"/>
        <v>0.215282162606968i</v>
      </c>
      <c r="T2402" t="str">
        <f t="shared" si="1243"/>
        <v>0.182036957532718-0.0680116783116269i</v>
      </c>
      <c r="U2402" t="str">
        <f t="shared" si="1244"/>
        <v>0.0001-340.074664726272i</v>
      </c>
      <c r="V2402" t="str">
        <f t="shared" si="1245"/>
        <v>0.00002-0.00545469734928729i</v>
      </c>
      <c r="W2402" t="str">
        <f t="shared" si="1246"/>
        <v>0.0000199993584529562-0.00545460986012945i</v>
      </c>
      <c r="X2402" t="str">
        <f t="shared" si="1247"/>
        <v>0.000125723233268438-0.0054517838925984i</v>
      </c>
      <c r="Y2402" t="str">
        <f t="shared" si="1248"/>
        <v>0.009+2.94053072376005i</v>
      </c>
      <c r="Z2402" t="str">
        <f t="shared" si="1249"/>
        <v>-0.0222876743343662-0.000583313083493155i</v>
      </c>
      <c r="AA2402" t="str">
        <f t="shared" si="1250"/>
        <v>0.0127117331828162-4.08843654364645i</v>
      </c>
      <c r="AB2402" t="str">
        <f t="shared" si="1251"/>
        <v>1.23932037017541-0.463028274498969i</v>
      </c>
      <c r="AC2402" t="str">
        <f t="shared" si="1252"/>
        <v>0.80568020050465-0.87291452647532i</v>
      </c>
      <c r="AD2402" t="str">
        <f t="shared" si="1253"/>
        <v>0.994032766932864+0.502280392760934i</v>
      </c>
      <c r="AE2402" t="str">
        <f t="shared" si="1254"/>
        <v>-0.0218616918624091-0.0117744941367661i</v>
      </c>
      <c r="AF2402" t="str">
        <f t="shared" si="1255"/>
        <v>-15.0160596897598-0.75412933299249i</v>
      </c>
      <c r="AG2402" t="str">
        <f t="shared" si="1256"/>
        <v>1.00747956215987-0.01468871122878i</v>
      </c>
      <c r="AH2402" t="str">
        <f t="shared" si="1257"/>
        <v>0.314161759061587+0.196438407951812i</v>
      </c>
      <c r="AI2402">
        <f t="shared" si="1258"/>
        <v>-8.6237482731662514</v>
      </c>
      <c r="AJ2402">
        <f t="shared" si="1259"/>
        <v>32.016832055045498</v>
      </c>
      <c r="AK2402"/>
      <c r="AL2402"/>
      <c r="AM2402"/>
      <c r="AN2402"/>
    </row>
    <row r="2403" spans="1:40" x14ac:dyDescent="0.25">
      <c r="A2403"/>
      <c r="B2403">
        <f t="shared" si="1260"/>
        <v>469000</v>
      </c>
      <c r="C2403" s="237" t="str">
        <f t="shared" si="1228"/>
        <v>-3.47453787855949E-07+0.00522179643954122i</v>
      </c>
      <c r="D2403" s="208" t="str">
        <f t="shared" si="1229"/>
        <v>-5.95700862081833+0.0400337727031494i</v>
      </c>
      <c r="E2403" t="str">
        <f t="shared" si="1230"/>
        <v>2870</v>
      </c>
      <c r="F2403" t="str">
        <f t="shared" si="1231"/>
        <v>0.777000777000777</v>
      </c>
      <c r="G2403" t="str">
        <f t="shared" si="1226"/>
        <v>0.777000777000777</v>
      </c>
      <c r="H2403" t="str">
        <f t="shared" si="1232"/>
        <v>9.0593678366123+0.792585014812159i</v>
      </c>
      <c r="I2403" t="str">
        <f t="shared" si="1233"/>
        <v>1841.75869316702i</v>
      </c>
      <c r="J2403" t="str">
        <f t="shared" si="1227"/>
        <v>-2900.4453437273+398.329676530344i</v>
      </c>
      <c r="K2403" t="str">
        <f t="shared" si="1234"/>
        <v>0.085591619447788-0.623237053919341i</v>
      </c>
      <c r="L2403" t="str">
        <f t="shared" si="1235"/>
        <v>0.00734996618778901-0.04486820686582i</v>
      </c>
      <c r="M2403" t="str">
        <f t="shared" si="1236"/>
        <v>0.092941585635577-0.668105260785161i</v>
      </c>
      <c r="N2403" t="str">
        <f t="shared" si="1237"/>
        <v>-2.0799726583137i</v>
      </c>
      <c r="O2403" t="str">
        <f t="shared" si="1238"/>
        <v>-0.487458229224126-0.873146307763871i</v>
      </c>
      <c r="P2403" t="str">
        <f t="shared" si="1239"/>
        <v>1.48745822922413+0.873146307763871i</v>
      </c>
      <c r="Q2403" t="str">
        <f t="shared" si="1240"/>
        <v>-1.48745822922413+1.20682635054983i</v>
      </c>
      <c r="R2403" t="str">
        <f t="shared" si="1241"/>
        <v>-0.315837576720006-0.843255557164543i</v>
      </c>
      <c r="S2403" t="str">
        <f t="shared" si="1242"/>
        <v>0.215742167227922i</v>
      </c>
      <c r="T2403" t="str">
        <f t="shared" si="1243"/>
        <v>0.181925781429667-0.0681394832935892i</v>
      </c>
      <c r="U2403" t="str">
        <f t="shared" si="1244"/>
        <v>0.0001-339.349558831333i</v>
      </c>
      <c r="V2403" t="str">
        <f t="shared" si="1245"/>
        <v>0.00002-0.00544306686453401i</v>
      </c>
      <c r="W2403" t="str">
        <f t="shared" si="1246"/>
        <v>0.0000199993584529562-0.00544297956192521i</v>
      </c>
      <c r="X2403" t="str">
        <f t="shared" si="1247"/>
        <v>0.000125273028370975-0.00544016833202442i</v>
      </c>
      <c r="Y2403" t="str">
        <f t="shared" si="1248"/>
        <v>0.009+2.94681390906723i</v>
      </c>
      <c r="Z2403" t="str">
        <f t="shared" si="1249"/>
        <v>-0.0221925990103918-0.000579929657359459i</v>
      </c>
      <c r="AA2403" t="str">
        <f t="shared" si="1250"/>
        <v>0.0126567590285291-4.07968709906915i</v>
      </c>
      <c r="AB2403" t="str">
        <f t="shared" si="1251"/>
        <v>1.23856347547087-0.463898379777054i</v>
      </c>
      <c r="AC2403" t="str">
        <f t="shared" si="1252"/>
        <v>0.805181105321811-0.870606224768695i</v>
      </c>
      <c r="AD2403" t="str">
        <f t="shared" si="1253"/>
        <v>0.9963512845466+0.501168306034976i</v>
      </c>
      <c r="AE2403" t="str">
        <f t="shared" si="1254"/>
        <v>-0.0218209821674331-0.0117000409116083i</v>
      </c>
      <c r="AF2403" t="str">
        <f t="shared" si="1255"/>
        <v>-15.0163764574306-0.75255124210901i</v>
      </c>
      <c r="AG2403" t="str">
        <f t="shared" si="1256"/>
        <v>1.00744713803157-0.0146916191011091i</v>
      </c>
      <c r="AH2403" t="str">
        <f t="shared" si="1257"/>
        <v>0.313662516565928+0.195267651198298i</v>
      </c>
      <c r="AI2403">
        <f t="shared" si="1258"/>
        <v>-8.6482398528157596</v>
      </c>
      <c r="AJ2403">
        <f t="shared" si="1259"/>
        <v>31.903940306739699</v>
      </c>
      <c r="AK2403"/>
      <c r="AL2403"/>
      <c r="AM2403"/>
      <c r="AN2403"/>
    </row>
    <row r="2404" spans="1:40" x14ac:dyDescent="0.25">
      <c r="A2404"/>
      <c r="B2404">
        <f t="shared" si="1260"/>
        <v>470000</v>
      </c>
      <c r="C2404" s="237" t="str">
        <f t="shared" si="1228"/>
        <v>-3.45976834006433E-07+0.00521068623444878i</v>
      </c>
      <c r="D2404" s="208" t="str">
        <f t="shared" si="1229"/>
        <v>-5.95700860949502+0.0399485944641073i</v>
      </c>
      <c r="E2404" t="str">
        <f t="shared" si="1230"/>
        <v>2870</v>
      </c>
      <c r="F2404" t="str">
        <f t="shared" si="1231"/>
        <v>0.777000777000777</v>
      </c>
      <c r="G2404" t="str">
        <f t="shared" si="1226"/>
        <v>0.777000777000777</v>
      </c>
      <c r="H2404" t="str">
        <f t="shared" si="1232"/>
        <v>9.05968261948152+0.790928273201259i</v>
      </c>
      <c r="I2404" t="str">
        <f t="shared" si="1233"/>
        <v>1845.685683984i</v>
      </c>
      <c r="J2404" t="str">
        <f t="shared" si="1227"/>
        <v>-2912.83143570615+399.178993537872i</v>
      </c>
      <c r="K2404" t="str">
        <f t="shared" si="1234"/>
        <v>0.0852342490020895-0.621959080791503i</v>
      </c>
      <c r="L2404" t="str">
        <f t="shared" si="1235"/>
        <v>0.00731953611302199-0.0447777168117983i</v>
      </c>
      <c r="M2404" t="str">
        <f t="shared" si="1236"/>
        <v>0.0925537851151115-0.666736797603301i</v>
      </c>
      <c r="N2404" t="str">
        <f t="shared" si="1237"/>
        <v>-2.08440756803292i</v>
      </c>
      <c r="O2404" t="str">
        <f t="shared" si="1238"/>
        <v>-0.491325747817222-0.870975894920087i</v>
      </c>
      <c r="P2404" t="str">
        <f t="shared" si="1239"/>
        <v>1.49132574781722+0.870975894920087i</v>
      </c>
      <c r="Q2404" t="str">
        <f t="shared" si="1240"/>
        <v>-1.49132574781722+1.21343167311283i</v>
      </c>
      <c r="R2404" t="str">
        <f t="shared" si="1241"/>
        <v>-0.315756138265926-0.840945981055685i</v>
      </c>
      <c r="S2404" t="str">
        <f t="shared" si="1242"/>
        <v>0.216202171848878i</v>
      </c>
      <c r="T2404" t="str">
        <f t="shared" si="1243"/>
        <v>0.181814347511824-0.0682671628677078i</v>
      </c>
      <c r="U2404" t="str">
        <f t="shared" si="1244"/>
        <v>0.0001-338.627538493394i</v>
      </c>
      <c r="V2404" t="str">
        <f t="shared" si="1245"/>
        <v>0.00002-0.00543148587120521i</v>
      </c>
      <c r="W2404" t="str">
        <f t="shared" si="1246"/>
        <v>0.0000199993584529562-0.00543139875435169i</v>
      </c>
      <c r="X2404" t="str">
        <f t="shared" si="1247"/>
        <v>0.000124825692635439-0.00542860214396353i</v>
      </c>
      <c r="Y2404" t="str">
        <f t="shared" si="1248"/>
        <v>0.009+2.95309709437441i</v>
      </c>
      <c r="Z2404" t="str">
        <f t="shared" si="1249"/>
        <v>-0.0220981310344919-0.000576574302682865i</v>
      </c>
      <c r="AA2404" t="str">
        <f t="shared" si="1250"/>
        <v>0.0126021424051014-4.07097509074607i</v>
      </c>
      <c r="AB2404" t="str">
        <f t="shared" si="1251"/>
        <v>1.23780482554514-0.464767631269747i</v>
      </c>
      <c r="AC2404" t="str">
        <f t="shared" si="1252"/>
        <v>0.80468583973549-0.868306028914879i</v>
      </c>
      <c r="AD2404" t="str">
        <f t="shared" si="1253"/>
        <v>0.998665613567639+0.500045759464685i</v>
      </c>
      <c r="AE2404" t="str">
        <f t="shared" si="1254"/>
        <v>-0.021780330053186-0.0116258816456487i</v>
      </c>
      <c r="AF2404" t="str">
        <f t="shared" si="1255"/>
        <v>-15.0166912289765-0.750979678737152i</v>
      </c>
      <c r="AG2404" t="str">
        <f t="shared" si="1256"/>
        <v>1.00741469814939-0.0146944531039941i</v>
      </c>
      <c r="AH2404" t="str">
        <f t="shared" si="1257"/>
        <v>0.313163463605117+0.194101422574534i</v>
      </c>
      <c r="AI2404">
        <f t="shared" si="1258"/>
        <v>-8.6727066433002626</v>
      </c>
      <c r="AJ2404">
        <f t="shared" si="1259"/>
        <v>31.790992659767493</v>
      </c>
      <c r="AK2404"/>
      <c r="AL2404"/>
      <c r="AM2404"/>
      <c r="AN2404"/>
    </row>
    <row r="2405" spans="1:40" x14ac:dyDescent="0.25">
      <c r="A2405"/>
      <c r="B2405">
        <f t="shared" si="1260"/>
        <v>471000</v>
      </c>
      <c r="C2405" s="237" t="str">
        <f t="shared" si="1228"/>
        <v>-3.44509277516103E-07+0.00519962320644739i</v>
      </c>
      <c r="D2405" s="208" t="str">
        <f t="shared" si="1229"/>
        <v>-5.95700859824376+0.0398637779160967i</v>
      </c>
      <c r="E2405" t="str">
        <f t="shared" si="1230"/>
        <v>2870</v>
      </c>
      <c r="F2405" t="str">
        <f t="shared" si="1231"/>
        <v>0.777000777000777</v>
      </c>
      <c r="G2405" t="str">
        <f t="shared" si="1226"/>
        <v>0.777000777000777</v>
      </c>
      <c r="H2405" t="str">
        <f t="shared" si="1232"/>
        <v>9.05999542284072+0.789278380782867i</v>
      </c>
      <c r="I2405" t="str">
        <f t="shared" si="1233"/>
        <v>1849.61267480099i</v>
      </c>
      <c r="J2405" t="str">
        <f t="shared" si="1227"/>
        <v>-2925.24390913757+400.028310545399i</v>
      </c>
      <c r="K2405" t="str">
        <f t="shared" si="1234"/>
        <v>0.0848790987059553-0.620686236342025i</v>
      </c>
      <c r="L2405" t="str">
        <f t="shared" si="1235"/>
        <v>0.00728929295669986-0.0446875805147609i</v>
      </c>
      <c r="M2405" t="str">
        <f t="shared" si="1236"/>
        <v>0.0921683916626552-0.665373816856786i</v>
      </c>
      <c r="N2405" t="str">
        <f t="shared" si="1237"/>
        <v>-2.08884247775213i</v>
      </c>
      <c r="O2405" t="str">
        <f t="shared" si="1238"/>
        <v>-0.495183602822913-0.868788351381002i</v>
      </c>
      <c r="P2405" t="str">
        <f t="shared" si="1239"/>
        <v>1.49518360282291+0.868788351381002i</v>
      </c>
      <c r="Q2405" t="str">
        <f t="shared" si="1240"/>
        <v>-1.49518360282291+1.22005412637113i</v>
      </c>
      <c r="R2405" t="str">
        <f t="shared" si="1241"/>
        <v>-0.315674464868511-0.838645021565518i</v>
      </c>
      <c r="S2405" t="str">
        <f t="shared" si="1242"/>
        <v>0.216662176469832i</v>
      </c>
      <c r="T2405" t="str">
        <f t="shared" si="1243"/>
        <v>0.181702655657974-0.0683947166143611i</v>
      </c>
      <c r="U2405" t="str">
        <f t="shared" si="1244"/>
        <v>0.0001-337.908584059225i</v>
      </c>
      <c r="V2405" t="str">
        <f t="shared" si="1245"/>
        <v>0.00002-0.00541995405406889i</v>
      </c>
      <c r="W2405" t="str">
        <f t="shared" si="1246"/>
        <v>0.0000199993584529562-0.00541986712218184i</v>
      </c>
      <c r="X2405" t="str">
        <f t="shared" si="1247"/>
        <v>0.000124381201736246-0.00541708501440981i</v>
      </c>
      <c r="Y2405" t="str">
        <f t="shared" si="1248"/>
        <v>0.009+2.95938027968159i</v>
      </c>
      <c r="Z2405" t="str">
        <f t="shared" si="1249"/>
        <v>-0.0220042652422439-0.000573246724274129i</v>
      </c>
      <c r="AA2405" t="str">
        <f t="shared" si="1250"/>
        <v>0.01254788020508-4.06230027849408i</v>
      </c>
      <c r="AB2405" t="str">
        <f t="shared" si="1251"/>
        <v>1.237044419573-0.465636026120233i</v>
      </c>
      <c r="AC2405" t="str">
        <f t="shared" si="1252"/>
        <v>0.804194374601661-0.866013890700366i</v>
      </c>
      <c r="AD2405" t="str">
        <f t="shared" si="1253"/>
        <v>1.00097570739301+0.498912767121097i</v>
      </c>
      <c r="AE2405" t="str">
        <f t="shared" si="1254"/>
        <v>-0.0217397348570678-0.0115520149058155i</v>
      </c>
      <c r="AF2405" t="str">
        <f t="shared" si="1255"/>
        <v>-15.0170040210845-0.74941460286677i</v>
      </c>
      <c r="AG2405" t="str">
        <f t="shared" si="1256"/>
        <v>1.00738224281783-0.0146972130221312i</v>
      </c>
      <c r="AH2405" t="str">
        <f t="shared" si="1257"/>
        <v>0.312664595276+0.192939699506889i</v>
      </c>
      <c r="AI2405">
        <f t="shared" si="1258"/>
        <v>-8.6971488555514522</v>
      </c>
      <c r="AJ2405">
        <f t="shared" si="1259"/>
        <v>31.677989279085438</v>
      </c>
      <c r="AK2405"/>
      <c r="AL2405"/>
      <c r="AM2405"/>
      <c r="AN2405"/>
    </row>
    <row r="2406" spans="1:40" x14ac:dyDescent="0.25">
      <c r="A2406"/>
      <c r="B2406">
        <f t="shared" si="1260"/>
        <v>472000</v>
      </c>
      <c r="C2406" s="237" t="str">
        <f t="shared" si="1228"/>
        <v>-3.43051038830751E-07+0.00518860705568269i</v>
      </c>
      <c r="D2406" s="208" t="str">
        <f t="shared" si="1229"/>
        <v>-5.95700858706392+0.039779320760234i</v>
      </c>
      <c r="E2406" t="str">
        <f t="shared" si="1230"/>
        <v>2870</v>
      </c>
      <c r="F2406" t="str">
        <f t="shared" si="1231"/>
        <v>0.777000777000777</v>
      </c>
      <c r="G2406" t="str">
        <f t="shared" si="1226"/>
        <v>0.777000777000777</v>
      </c>
      <c r="H2406" t="str">
        <f t="shared" si="1232"/>
        <v>9.0603062632039+0.787635295570744i</v>
      </c>
      <c r="I2406" t="str">
        <f t="shared" si="1233"/>
        <v>1853.53966561798i</v>
      </c>
      <c r="J2406" t="str">
        <f t="shared" si="1227"/>
        <v>-2937.68276402155+400.877627552927i</v>
      </c>
      <c r="K2406" t="str">
        <f t="shared" si="1234"/>
        <v>0.0845261503187462-0.619418490416234i</v>
      </c>
      <c r="L2406" t="str">
        <f t="shared" si="1235"/>
        <v>0.00725923520490829-0.0445977959726742i</v>
      </c>
      <c r="M2406" t="str">
        <f t="shared" si="1236"/>
        <v>0.0917853855236545-0.664016286388908i</v>
      </c>
      <c r="N2406" t="str">
        <f t="shared" si="1237"/>
        <v>-2.09327738747135i</v>
      </c>
      <c r="O2406" t="str">
        <f t="shared" si="1238"/>
        <v>-0.499031718363409-0.866583720172069i</v>
      </c>
      <c r="P2406" t="str">
        <f t="shared" si="1239"/>
        <v>1.49903171836341+0.866583720172069i</v>
      </c>
      <c r="Q2406" t="str">
        <f t="shared" si="1240"/>
        <v>-1.49903171836341+1.22669366729928i</v>
      </c>
      <c r="R2406" t="str">
        <f t="shared" si="1241"/>
        <v>-0.315592556083116-0.836352623368628i</v>
      </c>
      <c r="S2406" t="str">
        <f t="shared" si="1242"/>
        <v>0.217122181090788i</v>
      </c>
      <c r="T2406" t="str">
        <f t="shared" si="1243"/>
        <v>0.181590705746799-0.068522144112783i</v>
      </c>
      <c r="U2406" t="str">
        <f t="shared" si="1244"/>
        <v>0.0001-337.192676042152i</v>
      </c>
      <c r="V2406" t="str">
        <f t="shared" si="1245"/>
        <v>0.00002-0.0054084711005645i</v>
      </c>
      <c r="W2406" t="str">
        <f t="shared" si="1246"/>
        <v>0.0000199993584529562-0.00540838435286021i</v>
      </c>
      <c r="X2406" t="str">
        <f t="shared" si="1247"/>
        <v>0.000123939531605041-0.00540561663201356i</v>
      </c>
      <c r="Y2406" t="str">
        <f t="shared" si="1248"/>
        <v>0.009+2.96566346498876i</v>
      </c>
      <c r="Z2406" t="str">
        <f t="shared" si="1249"/>
        <v>-0.0219109965240269-0.000569946630682691i</v>
      </c>
      <c r="AA2406" t="str">
        <f t="shared" si="1250"/>
        <v>0.0124939693548397-4.05366242418385i</v>
      </c>
      <c r="AB2406" t="str">
        <f t="shared" si="1251"/>
        <v>1.23628225672849-0.466503561463908i</v>
      </c>
      <c r="AC2406" t="str">
        <f t="shared" si="1252"/>
        <v>0.803706681079414-0.863729762278473i</v>
      </c>
      <c r="AD2406" t="str">
        <f t="shared" si="1253"/>
        <v>1.00328151945232+0.497769343280473i</v>
      </c>
      <c r="AE2406" t="str">
        <f t="shared" si="1254"/>
        <v>-0.0216991959252804-0.0114784392720237i</v>
      </c>
      <c r="AF2406" t="str">
        <f t="shared" si="1255"/>
        <v>-15.0173148502678-0.74785597481051i</v>
      </c>
      <c r="AG2406" t="str">
        <f t="shared" si="1256"/>
        <v>1.0073497723418-0.0146998986425276i</v>
      </c>
      <c r="AH2406" t="str">
        <f t="shared" si="1257"/>
        <v>0.312165906751028+0.191782459630422i</v>
      </c>
      <c r="AI2406">
        <f t="shared" si="1258"/>
        <v>-8.7215666993730672</v>
      </c>
      <c r="AJ2406">
        <f t="shared" si="1259"/>
        <v>31.564930328303365</v>
      </c>
      <c r="AK2406"/>
      <c r="AL2406"/>
      <c r="AM2406"/>
      <c r="AN2406"/>
    </row>
    <row r="2407" spans="1:40" x14ac:dyDescent="0.25">
      <c r="A2407"/>
      <c r="B2407">
        <f t="shared" si="1260"/>
        <v>473000</v>
      </c>
      <c r="C2407" s="237" t="str">
        <f t="shared" si="1228"/>
        <v>-3.41602039236225E-07+0.00517763748483605i</v>
      </c>
      <c r="D2407" s="208" t="str">
        <f t="shared" si="1229"/>
        <v>-5.95700857595492+0.0396952207170764i</v>
      </c>
      <c r="E2407" t="str">
        <f t="shared" si="1230"/>
        <v>2870</v>
      </c>
      <c r="F2407" t="str">
        <f t="shared" si="1231"/>
        <v>0.777000777000777</v>
      </c>
      <c r="G2407" t="str">
        <f t="shared" si="1226"/>
        <v>0.777000777000777</v>
      </c>
      <c r="H2407" t="str">
        <f t="shared" si="1232"/>
        <v>9.06061515691376+0.785998975917734i</v>
      </c>
      <c r="I2407" t="str">
        <f t="shared" si="1233"/>
        <v>1857.46665643497i</v>
      </c>
      <c r="J2407" t="str">
        <f t="shared" si="1227"/>
        <v>-2950.14800035809+401.726944560454i</v>
      </c>
      <c r="K2407" t="str">
        <f t="shared" si="1234"/>
        <v>0.0841753857856082-0.618155813089636i</v>
      </c>
      <c r="L2407" t="str">
        <f t="shared" si="1235"/>
        <v>0.00722936135888579-0.0445083611979736i</v>
      </c>
      <c r="M2407" t="str">
        <f t="shared" si="1236"/>
        <v>0.091404747144494-0.66266417428761i</v>
      </c>
      <c r="N2407" t="str">
        <f t="shared" si="1237"/>
        <v>-2.09771229719057i</v>
      </c>
      <c r="O2407" t="str">
        <f t="shared" si="1238"/>
        <v>-0.502870018752458-0.864362044654844i</v>
      </c>
      <c r="P2407" t="str">
        <f t="shared" si="1239"/>
        <v>1.50287001875246+0.864362044654844i</v>
      </c>
      <c r="Q2407" t="str">
        <f t="shared" si="1240"/>
        <v>-1.50287001875246+1.23335025253573i</v>
      </c>
      <c r="R2407" t="str">
        <f t="shared" si="1241"/>
        <v>-0.315510411463541-0.834068731607001i</v>
      </c>
      <c r="S2407" t="str">
        <f t="shared" si="1242"/>
        <v>0.217582185711744i</v>
      </c>
      <c r="T2407" t="str">
        <f t="shared" si="1243"/>
        <v>0.181478497656873-0.0686494449410489i</v>
      </c>
      <c r="U2407" t="str">
        <f t="shared" si="1244"/>
        <v>0.0001-336.479795120287i</v>
      </c>
      <c r="V2407" t="str">
        <f t="shared" si="1245"/>
        <v>0.00002-0.00539703670077472i</v>
      </c>
      <c r="W2407" t="str">
        <f t="shared" si="1246"/>
        <v>0.0000199993584529562-0.00539695013647441i</v>
      </c>
      <c r="X2407" t="str">
        <f t="shared" si="1247"/>
        <v>0.000123500658427431-0.00539419668805314i</v>
      </c>
      <c r="Y2407" t="str">
        <f t="shared" si="1248"/>
        <v>0.009+2.97194665029594i</v>
      </c>
      <c r="Z2407" t="str">
        <f t="shared" si="1249"/>
        <v>-0.0218183198243244-0.000566673734141353i</v>
      </c>
      <c r="AA2407" t="str">
        <f t="shared" si="1250"/>
        <v>0.0124404068141403-4.04506129171797i</v>
      </c>
      <c r="AB2407" t="str">
        <f t="shared" si="1251"/>
        <v>1.23551833618495-0.46737023442828i</v>
      </c>
      <c r="AC2407" t="str">
        <f t="shared" si="1252"/>
        <v>0.803222730627348-0.861453596165981i</v>
      </c>
      <c r="AD2407" t="str">
        <f t="shared" si="1253"/>
        <v>1.00558300320864+0.496615502424384i</v>
      </c>
      <c r="AE2407" t="str">
        <f t="shared" si="1254"/>
        <v>-0.0216587126127194-0.0114051533370301i</v>
      </c>
      <c r="AF2407" t="str">
        <f t="shared" si="1255"/>
        <v>-15.0176237328687-0.746303755200658i</v>
      </c>
      <c r="AG2407" t="str">
        <f t="shared" si="1256"/>
        <v>1.00731728702668-0.0147025097544904i</v>
      </c>
      <c r="AH2407" t="str">
        <f t="shared" si="1257"/>
        <v>0.311667393277365+0.190629680786571i</v>
      </c>
      <c r="AI2407">
        <f t="shared" si="1258"/>
        <v>-8.745960383452319</v>
      </c>
      <c r="AJ2407">
        <f t="shared" si="1259"/>
        <v>31.451815969704647</v>
      </c>
      <c r="AK2407"/>
      <c r="AL2407"/>
      <c r="AM2407"/>
      <c r="AN2407"/>
    </row>
    <row r="2408" spans="1:40" x14ac:dyDescent="0.25">
      <c r="A2408"/>
      <c r="B2408">
        <f t="shared" si="1260"/>
        <v>474000</v>
      </c>
      <c r="C2408" s="237" t="str">
        <f t="shared" si="1228"/>
        <v>-3.40162200847813E-07+0.00516671419909784i</v>
      </c>
      <c r="D2408" s="208" t="str">
        <f t="shared" si="1229"/>
        <v>-5.95700856491617+0.0396114755264168i</v>
      </c>
      <c r="E2408" t="str">
        <f t="shared" si="1230"/>
        <v>2870</v>
      </c>
      <c r="F2408" t="str">
        <f t="shared" si="1231"/>
        <v>0.777000777000777</v>
      </c>
      <c r="G2408" t="str">
        <f t="shared" si="1226"/>
        <v>0.777000777000777</v>
      </c>
      <c r="H2408" t="str">
        <f t="shared" si="1232"/>
        <v>9.06092212014379+0.784369380512323i</v>
      </c>
      <c r="I2408" t="str">
        <f t="shared" si="1233"/>
        <v>1861.39364725195i</v>
      </c>
      <c r="J2408" t="str">
        <f t="shared" si="1227"/>
        <v>-2962.6396181472+402.576261567982i</v>
      </c>
      <c r="K2408" t="str">
        <f t="shared" si="1234"/>
        <v>0.0838267872352214-0.616898174665783i</v>
      </c>
      <c r="L2408" t="str">
        <f t="shared" si="1235"/>
        <v>0.0071996699348439-0.0444192742174403i</v>
      </c>
      <c r="M2408" t="str">
        <f t="shared" si="1236"/>
        <v>0.0910264571700653-0.661317448883223i</v>
      </c>
      <c r="N2408" t="str">
        <f t="shared" si="1237"/>
        <v>-2.10214720690979i</v>
      </c>
      <c r="O2408" t="str">
        <f t="shared" si="1238"/>
        <v>-0.506698428496863-0.862123368526112i</v>
      </c>
      <c r="P2408" t="str">
        <f t="shared" si="1239"/>
        <v>1.50669842849686+0.862123368526112i</v>
      </c>
      <c r="Q2408" t="str">
        <f t="shared" si="1240"/>
        <v>-1.50669842849686+1.24002383838368i</v>
      </c>
      <c r="R2408" t="str">
        <f t="shared" si="1241"/>
        <v>-0.315428030562064-0.831793291885084i</v>
      </c>
      <c r="S2408" t="str">
        <f t="shared" si="1242"/>
        <v>0.218042190332698i</v>
      </c>
      <c r="T2408" t="str">
        <f t="shared" si="1243"/>
        <v>0.181366031266669-0.0687766186760816i</v>
      </c>
      <c r="U2408" t="str">
        <f t="shared" si="1244"/>
        <v>0.0001-335.769922134801i</v>
      </c>
      <c r="V2408" t="str">
        <f t="shared" si="1245"/>
        <v>0.00002-0.00538565054739756i</v>
      </c>
      <c r="W2408" t="str">
        <f t="shared" si="1246"/>
        <v>0.0000199993584529562-0.00538556416572738i</v>
      </c>
      <c r="X2408" t="str">
        <f t="shared" si="1247"/>
        <v>0.000123064558639779-0.00538282487640731i</v>
      </c>
      <c r="Y2408" t="str">
        <f t="shared" si="1248"/>
        <v>0.009+2.97822983560312i</v>
      </c>
      <c r="Z2408" t="str">
        <f t="shared" si="1249"/>
        <v>-0.0217262301410381-0.000563427750511943i</v>
      </c>
      <c r="AA2408" t="str">
        <f t="shared" si="1250"/>
        <v>0.0123871895756911-4.03649664700924i</v>
      </c>
      <c r="AB2408" t="str">
        <f t="shared" si="1251"/>
        <v>1.234752657115-0.46823604213301i</v>
      </c>
      <c r="AC2408" t="str">
        <f t="shared" si="1252"/>
        <v>0.802742494999923-0.859185345239774i</v>
      </c>
      <c r="AD2408" t="str">
        <f t="shared" si="1253"/>
        <v>1.00788011215939+0.495451259239732i</v>
      </c>
      <c r="AE2408" t="str">
        <f t="shared" si="1254"/>
        <v>-0.0216182842828685-0.0113321557062892i</v>
      </c>
      <c r="AF2408" t="str">
        <f t="shared" si="1255"/>
        <v>-15.01793068506-0.744757904985906i</v>
      </c>
      <c r="AG2408" t="str">
        <f t="shared" si="1256"/>
        <v>1.00728478717828-0.0147050461496147i</v>
      </c>
      <c r="AH2408" t="str">
        <f t="shared" si="1257"/>
        <v>0.311169050176049+0.189481341020836i</v>
      </c>
      <c r="AI2408">
        <f t="shared" si="1258"/>
        <v>-8.7703301153707667</v>
      </c>
      <c r="AJ2408">
        <f t="shared" si="1259"/>
        <v>31.338646364258153</v>
      </c>
      <c r="AK2408"/>
      <c r="AL2408"/>
      <c r="AM2408"/>
      <c r="AN2408"/>
    </row>
    <row r="2409" spans="1:40" x14ac:dyDescent="0.25">
      <c r="A2409"/>
      <c r="B2409">
        <f t="shared" si="1260"/>
        <v>475000</v>
      </c>
      <c r="C2409" s="237" t="str">
        <f t="shared" si="1228"/>
        <v>-3.38731446599786E-07+0.00515583690614111i</v>
      </c>
      <c r="D2409" s="208" t="str">
        <f t="shared" si="1229"/>
        <v>-5.95700855394705+0.0395280829470819i</v>
      </c>
      <c r="E2409" t="str">
        <f t="shared" si="1230"/>
        <v>2870</v>
      </c>
      <c r="F2409" t="str">
        <f t="shared" si="1231"/>
        <v>0.777000777000777</v>
      </c>
      <c r="G2409" t="str">
        <f t="shared" si="1226"/>
        <v>0.777000777000777</v>
      </c>
      <c r="H2409" t="str">
        <f t="shared" si="1232"/>
        <v>9.06122716890028+0.782746468375327i</v>
      </c>
      <c r="I2409" t="str">
        <f t="shared" si="1233"/>
        <v>1865.32063806894i</v>
      </c>
      <c r="J2409" t="str">
        <f t="shared" si="1227"/>
        <v>-2975.15761738887+403.425578575509i</v>
      </c>
      <c r="K2409" t="str">
        <f t="shared" si="1234"/>
        <v>0.0834803369775821-0.615645545674186i</v>
      </c>
      <c r="L2409" t="str">
        <f t="shared" si="1235"/>
        <v>0.00717015946378976-0.0443305330720791i</v>
      </c>
      <c r="M2409" t="str">
        <f t="shared" si="1236"/>
        <v>0.0906504964413719-0.659976078746265i</v>
      </c>
      <c r="N2409" t="str">
        <f t="shared" si="1237"/>
        <v>-2.10658211662901i</v>
      </c>
      <c r="O2409" t="str">
        <f t="shared" si="1238"/>
        <v>-0.51051687229796-0.859867735817032i</v>
      </c>
      <c r="P2409" t="str">
        <f t="shared" si="1239"/>
        <v>1.51051687229796+0.859867735817032i</v>
      </c>
      <c r="Q2409" t="str">
        <f t="shared" si="1240"/>
        <v>-1.51051687229796+1.24671438081198i</v>
      </c>
      <c r="R2409" t="str">
        <f t="shared" si="1241"/>
        <v>-0.315345412929413-0.829526250264921i</v>
      </c>
      <c r="S2409" t="str">
        <f t="shared" si="1242"/>
        <v>0.218502194953654i</v>
      </c>
      <c r="T2409" t="str">
        <f t="shared" si="1243"/>
        <v>0.181253306454559-0.0689036648936431i</v>
      </c>
      <c r="U2409" t="str">
        <f t="shared" si="1244"/>
        <v>0.0001-335.063038088201i</v>
      </c>
      <c r="V2409" t="str">
        <f t="shared" si="1245"/>
        <v>0.00002-0.00537431233571883i</v>
      </c>
      <c r="W2409" t="str">
        <f t="shared" si="1246"/>
        <v>0.0000199993584529562-0.00537422613590981i</v>
      </c>
      <c r="X2409" t="str">
        <f t="shared" si="1247"/>
        <v>0.000122631208926044-0.00537150089352797i</v>
      </c>
      <c r="Y2409" t="str">
        <f t="shared" si="1248"/>
        <v>0.009+2.9845130209103i</v>
      </c>
      <c r="Z2409" t="str">
        <f t="shared" si="1249"/>
        <v>-0.021634722524812-0.000560208399231883i</v>
      </c>
      <c r="AA2409" t="str">
        <f t="shared" si="1250"/>
        <v>0.0123343146647212-4.02796825795928i</v>
      </c>
      <c r="AB2409" t="str">
        <f t="shared" si="1251"/>
        <v>1.23398521869059-0.469100981689854i</v>
      </c>
      <c r="AC2409" t="str">
        <f t="shared" si="1252"/>
        <v>0.802265946243924-0.856924962733588i</v>
      </c>
      <c r="AD2409" t="str">
        <f t="shared" si="1253"/>
        <v>1.01017279983724+0.49427662861885i</v>
      </c>
      <c r="AE2409" t="str">
        <f t="shared" si="1254"/>
        <v>-0.0215779103076948-0.0112594449978128i</v>
      </c>
      <c r="AF2409" t="str">
        <f t="shared" si="1255"/>
        <v>-15.0182357228473-0.743218385428245i</v>
      </c>
      <c r="AG2409" t="str">
        <f t="shared" si="1256"/>
        <v>1.00725227310286-0.0147075076217726i</v>
      </c>
      <c r="AH2409" t="str">
        <f t="shared" si="1257"/>
        <v>0.310670872841138+0.188337418580527i</v>
      </c>
      <c r="AI2409">
        <f t="shared" si="1258"/>
        <v>-8.7946761016152522</v>
      </c>
      <c r="AJ2409">
        <f t="shared" si="1259"/>
        <v>31.22542167163704</v>
      </c>
      <c r="AK2409"/>
      <c r="AL2409"/>
      <c r="AM2409"/>
      <c r="AN2409"/>
    </row>
    <row r="2410" spans="1:40" x14ac:dyDescent="0.25">
      <c r="A2410"/>
      <c r="B2410">
        <f t="shared" si="1260"/>
        <v>476000</v>
      </c>
      <c r="C2410" s="237" t="str">
        <f t="shared" si="1228"/>
        <v>-3.37309700235071E-07+0.00514500531609538i</v>
      </c>
      <c r="D2410" s="208" t="str">
        <f t="shared" si="1229"/>
        <v>-5.95700854304699+0.0394450407567313i</v>
      </c>
      <c r="E2410" t="str">
        <f t="shared" si="1230"/>
        <v>2870</v>
      </c>
      <c r="F2410" t="str">
        <f t="shared" si="1231"/>
        <v>0.777000777000777</v>
      </c>
      <c r="G2410" t="str">
        <f t="shared" si="1226"/>
        <v>0.777000777000777</v>
      </c>
      <c r="H2410" t="str">
        <f t="shared" si="1232"/>
        <v>9.06153031902451+0.781130198856624i</v>
      </c>
      <c r="I2410" t="str">
        <f t="shared" si="1233"/>
        <v>1869.24762888593i</v>
      </c>
      <c r="J2410" t="str">
        <f t="shared" si="1227"/>
        <v>-2987.7019980831+404.274895583035i</v>
      </c>
      <c r="K2410" t="str">
        <f t="shared" si="1234"/>
        <v>0.0831360175018104-0.614397896868207i</v>
      </c>
      <c r="L2410" t="str">
        <f t="shared" si="1235"/>
        <v>0.00714082849135115-0.0442421358169971i</v>
      </c>
      <c r="M2410" t="str">
        <f t="shared" si="1236"/>
        <v>0.0902768459931616-0.658640032685204i</v>
      </c>
      <c r="N2410" t="str">
        <f t="shared" si="1237"/>
        <v>-2.11101702634823i</v>
      </c>
      <c r="O2410" t="str">
        <f t="shared" si="1238"/>
        <v>-0.514325275053101-0.857595190892272i</v>
      </c>
      <c r="P2410" t="str">
        <f t="shared" si="1239"/>
        <v>1.5143252750531+0.857595190892272i</v>
      </c>
      <c r="Q2410" t="str">
        <f t="shared" si="1240"/>
        <v>-1.5143252750531+1.25342183545596i</v>
      </c>
      <c r="R2410" t="str">
        <f t="shared" si="1241"/>
        <v>-0.315262558114762-0.827267553261363i</v>
      </c>
      <c r="S2410" t="str">
        <f t="shared" si="1242"/>
        <v>0.218962199574608i</v>
      </c>
      <c r="T2410" t="str">
        <f t="shared" si="1243"/>
        <v>0.181140323098812-0.069030583168326i</v>
      </c>
      <c r="U2410" t="str">
        <f t="shared" si="1244"/>
        <v>0.0001-334.359124142638i</v>
      </c>
      <c r="V2410" t="str">
        <f t="shared" si="1245"/>
        <v>0.00002-0.00536302176358496i</v>
      </c>
      <c r="W2410" t="str">
        <f t="shared" si="1246"/>
        <v>0.0000199993584529562-0.00536293574487298i</v>
      </c>
      <c r="X2410" t="str">
        <f t="shared" si="1247"/>
        <v>0.000122200586214668-0.00536022443841331i</v>
      </c>
      <c r="Y2410" t="str">
        <f t="shared" si="1248"/>
        <v>0.009+2.99079620621748i</v>
      </c>
      <c r="Z2410" t="str">
        <f t="shared" si="1249"/>
        <v>-0.0215437920783662-0.000557015403261672i</v>
      </c>
      <c r="AA2410" t="str">
        <f t="shared" si="1250"/>
        <v>0.0122817791385574-4.01947589443744i</v>
      </c>
      <c r="AB2410" t="str">
        <f t="shared" si="1251"/>
        <v>1.23321602008298-0.469965050202611i</v>
      </c>
      <c r="AC2410" t="str">
        <f t="shared" si="1252"/>
        <v>0.80179305669498-0.854672402234681i</v>
      </c>
      <c r="AD2410" t="str">
        <f t="shared" si="1253"/>
        <v>1.01246101981099+0.493091625659498i</v>
      </c>
      <c r="AE2410" t="str">
        <f t="shared" si="1254"/>
        <v>-0.021537590067547-0.0111870198420286i</v>
      </c>
      <c r="AF2410" t="str">
        <f t="shared" si="1255"/>
        <v>-15.0185388620715-0.741685158099893i</v>
      </c>
      <c r="AG2410" t="str">
        <f t="shared" si="1256"/>
        <v>1.0072197451071-0.014709893967102i</v>
      </c>
      <c r="AH2410" t="str">
        <f t="shared" si="1257"/>
        <v>0.310172856738924+0.187197891912519i</v>
      </c>
      <c r="AI2410">
        <f t="shared" si="1258"/>
        <v>-8.8189985475878299</v>
      </c>
      <c r="AJ2410">
        <f t="shared" si="1259"/>
        <v>31.112142050229771</v>
      </c>
      <c r="AK2410"/>
      <c r="AL2410"/>
      <c r="AM2410"/>
      <c r="AN2410"/>
    </row>
    <row r="2411" spans="1:40" x14ac:dyDescent="0.25">
      <c r="A2411"/>
      <c r="B2411">
        <f t="shared" si="1260"/>
        <v>477000</v>
      </c>
      <c r="C2411" s="237" t="str">
        <f t="shared" si="1228"/>
        <v>-3.35896886295097E-07+0.00513421914152093i</v>
      </c>
      <c r="D2411" s="208" t="str">
        <f t="shared" si="1229"/>
        <v>-5.95700853221542+0.0393623467516605i</v>
      </c>
      <c r="E2411" t="str">
        <f t="shared" si="1230"/>
        <v>2870</v>
      </c>
      <c r="F2411" t="str">
        <f t="shared" si="1231"/>
        <v>0.777000777000777</v>
      </c>
      <c r="G2411" t="str">
        <f t="shared" si="1226"/>
        <v>0.777000777000777</v>
      </c>
      <c r="H2411" t="str">
        <f t="shared" si="1232"/>
        <v>9.06183158619476+0.779520531631826i</v>
      </c>
      <c r="I2411" t="str">
        <f t="shared" si="1233"/>
        <v>1873.17461970291i</v>
      </c>
      <c r="J2411" t="str">
        <f t="shared" si="1227"/>
        <v>-3000.2727602299+405.124212590563i</v>
      </c>
      <c r="K2411" t="str">
        <f t="shared" si="1234"/>
        <v>0.0827938114739934-0.613155199223011i</v>
      </c>
      <c r="L2411" t="str">
        <f t="shared" si="1235"/>
        <v>0.00711167557760391-0.0441540805212838i</v>
      </c>
      <c r="M2411" t="str">
        <f t="shared" si="1236"/>
        <v>0.0899054870515973-0.657309279744295i</v>
      </c>
      <c r="N2411" t="str">
        <f t="shared" si="1237"/>
        <v>-2.11545193606745i</v>
      </c>
      <c r="O2411" t="str">
        <f t="shared" si="1238"/>
        <v>-0.518123561857125-0.855305778449138i</v>
      </c>
      <c r="P2411" t="str">
        <f t="shared" si="1239"/>
        <v>1.51812356185712+0.855305778449138i</v>
      </c>
      <c r="Q2411" t="str">
        <f t="shared" si="1240"/>
        <v>-1.51812356185712+1.26014615761831i</v>
      </c>
      <c r="R2411" t="str">
        <f t="shared" si="1241"/>
        <v>-0.315179465665737-0.825017147837329i</v>
      </c>
      <c r="S2411" t="str">
        <f t="shared" si="1242"/>
        <v>0.219422204195563i</v>
      </c>
      <c r="T2411" t="str">
        <f t="shared" si="1243"/>
        <v>0.181027081077603-0.0691573730735558i</v>
      </c>
      <c r="U2411" t="str">
        <f t="shared" si="1244"/>
        <v>0.0001-333.65816161823i</v>
      </c>
      <c r="V2411" t="str">
        <f t="shared" si="1245"/>
        <v>0.00002-0.00535177853137618i</v>
      </c>
      <c r="W2411" t="str">
        <f t="shared" si="1246"/>
        <v>0.0000199993584529562-0.00535169269300198i</v>
      </c>
      <c r="X2411" t="str">
        <f t="shared" si="1247"/>
        <v>0.000121772667675503-0.00534899521258092i</v>
      </c>
      <c r="Y2411" t="str">
        <f t="shared" si="1248"/>
        <v>0.009+2.99707939152466i</v>
      </c>
      <c r="Z2411" t="str">
        <f t="shared" si="1249"/>
        <v>-0.0214534339558405-0.000553848489033221i</v>
      </c>
      <c r="AA2411" t="str">
        <f t="shared" si="1250"/>
        <v>0.0122295800862075-4.01101932825998i</v>
      </c>
      <c r="AB2411" t="str">
        <f t="shared" si="1251"/>
        <v>1.23244506046277-0.47082824476713i</v>
      </c>
      <c r="AC2411" t="str">
        <f t="shared" si="1252"/>
        <v>0.801323798974088-0.852427617680635i</v>
      </c>
      <c r="AD2411" t="str">
        <f t="shared" si="1253"/>
        <v>1.01474472568648+0.491896265664931i</v>
      </c>
      <c r="AE2411" t="str">
        <f t="shared" si="1254"/>
        <v>-0.0214973229510528-0.0111148788816431i</v>
      </c>
      <c r="AF2411" t="str">
        <f t="shared" si="1255"/>
        <v>-15.0188401184102-0.740158184880165i</v>
      </c>
      <c r="AG2411" t="str">
        <f t="shared" si="1256"/>
        <v>1.00718720349811-0.0147122049839959i</v>
      </c>
      <c r="AH2411" t="str">
        <f t="shared" si="1257"/>
        <v>0.309674997407074+0.186062739661038i</v>
      </c>
      <c r="AI2411">
        <f t="shared" si="1258"/>
        <v>-8.8432976576172546</v>
      </c>
      <c r="AJ2411">
        <f t="shared" si="1259"/>
        <v>30.998807657158252</v>
      </c>
      <c r="AK2411"/>
      <c r="AL2411"/>
      <c r="AM2411"/>
      <c r="AN2411"/>
    </row>
    <row r="2412" spans="1:40" x14ac:dyDescent="0.25">
      <c r="A2412"/>
      <c r="B2412">
        <f t="shared" si="1260"/>
        <v>478000</v>
      </c>
      <c r="C2412" s="237" t="str">
        <f t="shared" si="1228"/>
        <v>-3.34492930109787E-07+0.00512347809738347i</v>
      </c>
      <c r="D2412" s="208" t="str">
        <f t="shared" si="1229"/>
        <v>-5.95700852145176+0.0392799987466066i</v>
      </c>
      <c r="E2412" t="str">
        <f t="shared" si="1230"/>
        <v>2870</v>
      </c>
      <c r="F2412" t="str">
        <f t="shared" si="1231"/>
        <v>0.777000777000777</v>
      </c>
      <c r="G2412" t="str">
        <f t="shared" si="1226"/>
        <v>0.777000777000777</v>
      </c>
      <c r="H2412" t="str">
        <f t="shared" si="1232"/>
        <v>9.06213098592819+0.777917426699129i</v>
      </c>
      <c r="I2412" t="str">
        <f t="shared" si="1233"/>
        <v>1877.1016105199i</v>
      </c>
      <c r="J2412" t="str">
        <f t="shared" si="1227"/>
        <v>-3012.86990382927+405.97352959809i</v>
      </c>
      <c r="K2412" t="str">
        <f t="shared" si="1234"/>
        <v>0.0824537017350571-0.611917423933537i</v>
      </c>
      <c r="L2412" t="str">
        <f t="shared" si="1235"/>
        <v>0.00708269929690167-0.0440663652678918i</v>
      </c>
      <c r="M2412" t="str">
        <f t="shared" si="1236"/>
        <v>0.0895364010319588-0.655983789201429i</v>
      </c>
      <c r="N2412" t="str">
        <f t="shared" si="1237"/>
        <v>-2.11988684578667i</v>
      </c>
      <c r="O2412" t="str">
        <f t="shared" si="1238"/>
        <v>-0.521911658003842-0.852999543516689i</v>
      </c>
      <c r="P2412" t="str">
        <f t="shared" si="1239"/>
        <v>1.52191165800384+0.852999543516689i</v>
      </c>
      <c r="Q2412" t="str">
        <f t="shared" si="1240"/>
        <v>-1.52191165800384+1.26688730226998i</v>
      </c>
      <c r="R2412" t="str">
        <f t="shared" si="1241"/>
        <v>-0.315096135128407-0.82277498139912i</v>
      </c>
      <c r="S2412" t="str">
        <f t="shared" si="1242"/>
        <v>0.219882208816517i</v>
      </c>
      <c r="T2412" t="str">
        <f t="shared" si="1243"/>
        <v>0.180913580269007-0.0692840341815818i</v>
      </c>
      <c r="U2412" t="str">
        <f t="shared" si="1244"/>
        <v>0.0001-332.960131991413i</v>
      </c>
      <c r="V2412" t="str">
        <f t="shared" si="1245"/>
        <v>0.00002-0.00534058234198i</v>
      </c>
      <c r="W2412" t="str">
        <f t="shared" si="1246"/>
        <v>0.0000199993584529562-0.00534049668318899i</v>
      </c>
      <c r="X2412" t="str">
        <f t="shared" si="1247"/>
        <v>0.000121347430716783-0.0053378129200416i</v>
      </c>
      <c r="Y2412" t="str">
        <f t="shared" si="1248"/>
        <v>0.009+3.00336257683184i</v>
      </c>
      <c r="Z2412" t="str">
        <f t="shared" si="1249"/>
        <v>-0.0213636433621465-0.000550707386399038i</v>
      </c>
      <c r="AA2412" t="str">
        <f t="shared" si="1250"/>
        <v>0.0121777146279503-4.0025983331694i</v>
      </c>
      <c r="AB2412" t="str">
        <f t="shared" si="1251"/>
        <v>1.23167233899988-0.471690562471256i</v>
      </c>
      <c r="AC2412" t="str">
        <f t="shared" si="1252"/>
        <v>0.800858145984216-0.850190563356145i</v>
      </c>
      <c r="AD2412" t="str">
        <f t="shared" si="1253"/>
        <v>1.01702387110747+0.49069056414392i</v>
      </c>
      <c r="AE2412" t="str">
        <f t="shared" si="1254"/>
        <v>-0.0214571083550193-0.0110430207715042i</v>
      </c>
      <c r="AF2412" t="str">
        <f t="shared" si="1255"/>
        <v>-15.01913950738-0.738637427952522i</v>
      </c>
      <c r="AG2412" t="str">
        <f t="shared" si="1256"/>
        <v>1.00715464858343-0.0147144404730915i</v>
      </c>
      <c r="AH2412" t="str">
        <f t="shared" si="1257"/>
        <v>0.309177290453844+0.184931940665469i</v>
      </c>
      <c r="AI2412">
        <f t="shared" si="1258"/>
        <v>-8.8675736349692507</v>
      </c>
      <c r="AJ2412">
        <f t="shared" si="1259"/>
        <v>30.885418648290042</v>
      </c>
      <c r="AK2412"/>
      <c r="AL2412"/>
      <c r="AM2412"/>
      <c r="AN2412"/>
    </row>
    <row r="2413" spans="1:40" x14ac:dyDescent="0.25">
      <c r="A2413"/>
      <c r="B2413">
        <f t="shared" si="1260"/>
        <v>479000</v>
      </c>
      <c r="C2413" s="237" t="str">
        <f t="shared" si="1228"/>
        <v>-3.33097757787681E-07+0.0051127819010289i</v>
      </c>
      <c r="D2413" s="208" t="str">
        <f t="shared" si="1229"/>
        <v>-5.95700851075544+0.0391979945745549i</v>
      </c>
      <c r="E2413" t="str">
        <f t="shared" si="1230"/>
        <v>2870</v>
      </c>
      <c r="F2413" t="str">
        <f t="shared" si="1231"/>
        <v>0.777000777000777</v>
      </c>
      <c r="G2413" t="str">
        <f t="shared" si="1226"/>
        <v>0.777000777000777</v>
      </c>
      <c r="H2413" t="str">
        <f t="shared" si="1232"/>
        <v>9.06242853358298+0.776320844376059i</v>
      </c>
      <c r="I2413" t="str">
        <f t="shared" si="1233"/>
        <v>1881.02860133689i</v>
      </c>
      <c r="J2413" t="str">
        <f t="shared" si="1227"/>
        <v>-3025.49342888119+406.822846605618i</v>
      </c>
      <c r="K2413" t="str">
        <f t="shared" si="1234"/>
        <v>0.0821156712986684-0.610684542412467i</v>
      </c>
      <c r="L2413" t="str">
        <f t="shared" si="1235"/>
        <v>0.00705389823770798-0.0439789881535197i</v>
      </c>
      <c r="M2413" t="str">
        <f t="shared" si="1236"/>
        <v>0.0891695695363764-0.654663530565987i</v>
      </c>
      <c r="N2413" t="str">
        <f t="shared" si="1237"/>
        <v>-2.12432175550589i</v>
      </c>
      <c r="O2413" t="str">
        <f t="shared" si="1238"/>
        <v>-0.525689488987489-0.850676531454861i</v>
      </c>
      <c r="P2413" t="str">
        <f t="shared" si="1239"/>
        <v>1.52568948898749+0.850676531454861i</v>
      </c>
      <c r="Q2413" t="str">
        <f t="shared" si="1240"/>
        <v>-1.52568948898749+1.27364522405103i</v>
      </c>
      <c r="R2413" t="str">
        <f t="shared" si="1241"/>
        <v>-0.315012566047274-0.820541001791811i</v>
      </c>
      <c r="S2413" t="str">
        <f t="shared" si="1242"/>
        <v>0.220342213437473i</v>
      </c>
      <c r="T2413" t="str">
        <f t="shared" si="1243"/>
        <v>0.180799820551009-0.0694105660634745i</v>
      </c>
      <c r="U2413" t="str">
        <f t="shared" si="1244"/>
        <v>0.0001-332.26501689331i</v>
      </c>
      <c r="V2413" t="str">
        <f t="shared" si="1245"/>
        <v>0.00002-0.00532943290076501i</v>
      </c>
      <c r="W2413" t="str">
        <f t="shared" si="1246"/>
        <v>0.0000199993584529562-0.0053293474208074i</v>
      </c>
      <c r="X2413" t="str">
        <f t="shared" si="1247"/>
        <v>0.000120924852982155-0.00532667726727359i</v>
      </c>
      <c r="Y2413" t="str">
        <f t="shared" si="1248"/>
        <v>0.009+3.00964576213902i</v>
      </c>
      <c r="Z2413" t="str">
        <f t="shared" si="1249"/>
        <v>-0.0212744155523323-0.000547591828582358i</v>
      </c>
      <c r="AA2413" t="str">
        <f t="shared" si="1250"/>
        <v>0.012126179914932-3.99421268481424i</v>
      </c>
      <c r="AB2413" t="str">
        <f t="shared" si="1251"/>
        <v>1.23089785486363-0.472552000394805i</v>
      </c>
      <c r="AC2413" t="str">
        <f t="shared" si="1252"/>
        <v>0.800396070906956-0.847961193889882i</v>
      </c>
      <c r="AD2413" t="str">
        <f t="shared" si="1253"/>
        <v>1.01929840975652+0.489474536810827i</v>
      </c>
      <c r="AE2413" t="str">
        <f t="shared" si="1254"/>
        <v>-0.021416945684335-0.0109714441784686i</v>
      </c>
      <c r="AF2413" t="str">
        <f t="shared" si="1255"/>
        <v>-15.0194370443384-0.737122849801504i</v>
      </c>
      <c r="AG2413" t="str">
        <f t="shared" si="1256"/>
        <v>1.00712208067101-0.0147166002372593i</v>
      </c>
      <c r="AH2413" t="str">
        <f t="shared" si="1257"/>
        <v>0.308679731557294+0.183805473958232i</v>
      </c>
      <c r="AI2413">
        <f t="shared" si="1258"/>
        <v>-8.891826681856335</v>
      </c>
      <c r="AJ2413">
        <f t="shared" si="1259"/>
        <v>30.771975178256529</v>
      </c>
      <c r="AK2413"/>
      <c r="AL2413"/>
      <c r="AM2413"/>
      <c r="AN2413"/>
    </row>
    <row r="2414" spans="1:40" x14ac:dyDescent="0.25">
      <c r="A2414"/>
      <c r="B2414">
        <f t="shared" si="1260"/>
        <v>480000</v>
      </c>
      <c r="C2414" s="237" t="str">
        <f t="shared" si="1228"/>
        <v>-3.31711296206221E-07+0.00510213027215855i</v>
      </c>
      <c r="D2414" s="208" t="str">
        <f t="shared" si="1229"/>
        <v>-5.95700850012589+0.0391163320865489i</v>
      </c>
      <c r="E2414" t="str">
        <f t="shared" si="1230"/>
        <v>2870</v>
      </c>
      <c r="F2414" t="str">
        <f t="shared" si="1231"/>
        <v>0.777000777000777</v>
      </c>
      <c r="G2414" t="str">
        <f t="shared" si="1226"/>
        <v>0.777000777000777</v>
      </c>
      <c r="H2414" t="str">
        <f t="shared" si="1232"/>
        <v>9.06272424436015+0.774730745296391i</v>
      </c>
      <c r="I2414" t="str">
        <f t="shared" si="1233"/>
        <v>1884.95559215388i</v>
      </c>
      <c r="J2414" t="str">
        <f t="shared" si="1227"/>
        <v>-3038.14333538569+407.672163613145i</v>
      </c>
      <c r="K2414" t="str">
        <f t="shared" si="1234"/>
        <v>0.0817797033491611-0.609456526288226i</v>
      </c>
      <c r="L2414" t="str">
        <f t="shared" si="1235"/>
        <v>0.00702527100243057-0.0438919472884948i</v>
      </c>
      <c r="M2414" t="str">
        <f t="shared" si="1236"/>
        <v>0.0888049743515917-0.653348473576721i</v>
      </c>
      <c r="N2414" t="str">
        <f t="shared" si="1237"/>
        <v>-2.1287566652251i</v>
      </c>
      <c r="O2414" t="str">
        <f t="shared" si="1238"/>
        <v>-0.529456980504199-0.848336787953568i</v>
      </c>
      <c r="P2414" t="str">
        <f t="shared" si="1239"/>
        <v>1.5294569805042+0.848336787953568i</v>
      </c>
      <c r="Q2414" t="str">
        <f t="shared" si="1240"/>
        <v>-1.5294569805042+1.28041987727153i</v>
      </c>
      <c r="R2414" t="str">
        <f t="shared" si="1241"/>
        <v>-0.314928757965277-0.818315157294682i</v>
      </c>
      <c r="S2414" t="str">
        <f t="shared" si="1242"/>
        <v>0.220802218058427i</v>
      </c>
      <c r="T2414" t="str">
        <f t="shared" si="1243"/>
        <v>0.180685801801496-0.0695369682891187i</v>
      </c>
      <c r="U2414" t="str">
        <f t="shared" si="1244"/>
        <v>0.0001-331.572798108115i</v>
      </c>
      <c r="V2414" t="str">
        <f t="shared" si="1245"/>
        <v>0.00002-0.0053183299155551i</v>
      </c>
      <c r="W2414" t="str">
        <f t="shared" si="1246"/>
        <v>0.0000199993584529562-0.00531824461368575i</v>
      </c>
      <c r="X2414" t="str">
        <f t="shared" si="1247"/>
        <v>0.000120504912347732-0.00531558796319659i</v>
      </c>
      <c r="Y2414" t="str">
        <f t="shared" si="1248"/>
        <v>0.009+3.0159289474462i</v>
      </c>
      <c r="Z2414" t="str">
        <f t="shared" si="1249"/>
        <v>-0.021185745830953-0.000544501552127984i</v>
      </c>
      <c r="AA2414" t="str">
        <f t="shared" si="1250"/>
        <v>0.0120749731287686-3.98586216072892i</v>
      </c>
      <c r="AB2414" t="str">
        <f t="shared" si="1251"/>
        <v>1.23012160722267-0.473412555609524i</v>
      </c>
      <c r="AC2414" t="str">
        <f t="shared" si="1252"/>
        <v>0.799937547199211-0.845739464251299i</v>
      </c>
      <c r="AD2414" t="str">
        <f t="shared" si="1253"/>
        <v>1.02156829535593+0.488248199585575i</v>
      </c>
      <c r="AE2414" t="str">
        <f t="shared" si="1254"/>
        <v>-0.0213768343518725-0.0109001477812664i</v>
      </c>
      <c r="AF2414" t="str">
        <f t="shared" si="1255"/>
        <v>-15.019732744486-0.735614413209842i</v>
      </c>
      <c r="AG2414" t="str">
        <f t="shared" si="1256"/>
        <v>1.00708950006923-0.0147186840815932i</v>
      </c>
      <c r="AH2414" t="str">
        <f t="shared" si="1257"/>
        <v>0.308182316464501+0.18268331876262i</v>
      </c>
      <c r="AI2414">
        <f t="shared" si="1258"/>
        <v>-8.9160569994486103</v>
      </c>
      <c r="AJ2414">
        <f t="shared" si="1259"/>
        <v>30.658477400463305</v>
      </c>
      <c r="AK2414"/>
      <c r="AL2414"/>
      <c r="AM2414"/>
      <c r="AN2414"/>
    </row>
    <row r="2415" spans="1:40" x14ac:dyDescent="0.25">
      <c r="A2415"/>
      <c r="B2415">
        <f t="shared" si="1260"/>
        <v>481000</v>
      </c>
      <c r="C2415" s="237" t="str">
        <f t="shared" si="1228"/>
        <v>-3.30333473002171E-07+0.00509152293280479i</v>
      </c>
      <c r="D2415" s="208" t="str">
        <f t="shared" si="1229"/>
        <v>-5.95700848956259+0.0390350091515034i</v>
      </c>
      <c r="E2415" t="str">
        <f t="shared" si="1230"/>
        <v>2870</v>
      </c>
      <c r="F2415" t="str">
        <f t="shared" si="1231"/>
        <v>0.777000777000777</v>
      </c>
      <c r="G2415" t="str">
        <f t="shared" si="1226"/>
        <v>0.777000777000777</v>
      </c>
      <c r="H2415" t="str">
        <f t="shared" si="1232"/>
        <v>9.06301813330562+0.77314709040698i</v>
      </c>
      <c r="I2415" t="str">
        <f t="shared" si="1233"/>
        <v>1888.88258297086i</v>
      </c>
      <c r="J2415" t="str">
        <f t="shared" si="1227"/>
        <v>-3050.81962334274+408.521480620673i</v>
      </c>
      <c r="K2415" t="str">
        <f t="shared" si="1234"/>
        <v>0.0814457812395018-0.608233347403025i</v>
      </c>
      <c r="L2415" t="str">
        <f t="shared" si="1235"/>
        <v>0.00699681620725809-0.043805240796658i</v>
      </c>
      <c r="M2415" t="str">
        <f t="shared" si="1236"/>
        <v>0.0884425974467599-0.652038588199683i</v>
      </c>
      <c r="N2415" t="str">
        <f t="shared" si="1237"/>
        <v>-2.13319157494432i</v>
      </c>
      <c r="O2415" t="str">
        <f t="shared" si="1238"/>
        <v>-0.533214058453488-0.845980359031792i</v>
      </c>
      <c r="P2415" t="str">
        <f t="shared" si="1239"/>
        <v>1.53321405845349+0.845980359031792i</v>
      </c>
      <c r="Q2415" t="str">
        <f t="shared" si="1240"/>
        <v>-1.53321405845349+1.28721121591253i</v>
      </c>
      <c r="R2415" t="str">
        <f t="shared" si="1241"/>
        <v>-0.314844710423781-0.816097396616698i</v>
      </c>
      <c r="S2415" t="str">
        <f t="shared" si="1242"/>
        <v>0.221262222679383i</v>
      </c>
      <c r="T2415" t="str">
        <f t="shared" si="1243"/>
        <v>0.180571523898269-0.0696632404272125i</v>
      </c>
      <c r="U2415" t="str">
        <f t="shared" si="1244"/>
        <v>0.0001-330.883457571508i</v>
      </c>
      <c r="V2415" t="str">
        <f t="shared" si="1245"/>
        <v>0.00002-0.00530727309660384i</v>
      </c>
      <c r="W2415" t="str">
        <f t="shared" si="1246"/>
        <v>0.0000199993584529561-0.00530718797208226i</v>
      </c>
      <c r="X2415" t="str">
        <f t="shared" si="1247"/>
        <v>0.000120087586919199-0.00530454471914659i</v>
      </c>
      <c r="Y2415" t="str">
        <f t="shared" si="1248"/>
        <v>0.009+3.02221213275338i</v>
      </c>
      <c r="Z2415" t="str">
        <f t="shared" si="1249"/>
        <v>-0.0210976295514515-0.000541436296854005i</v>
      </c>
      <c r="AA2415" t="str">
        <f t="shared" si="1250"/>
        <v>0.0120240914811539-3.97754654031398i</v>
      </c>
      <c r="AB2415" t="str">
        <f t="shared" si="1251"/>
        <v>1.22934359524504-0.474272225179079i</v>
      </c>
      <c r="AC2415" t="str">
        <f t="shared" si="1252"/>
        <v>0.799482548589921-0.843525329747591i</v>
      </c>
      <c r="AD2415" t="str">
        <f t="shared" si="1253"/>
        <v>1.02383348166864+0.487011568593718i</v>
      </c>
      <c r="AE2415" t="str">
        <f t="shared" si="1254"/>
        <v>-0.0213367737783933-0.0108291302703714i</v>
      </c>
      <c r="AF2415" t="str">
        <f t="shared" si="1255"/>
        <v>-15.0200266228682-0.734112081255477i</v>
      </c>
      <c r="AG2415" t="str">
        <f t="shared" si="1256"/>
        <v>1.00705690708686-0.0147206918134003i</v>
      </c>
      <c r="AH2415" t="str">
        <f t="shared" si="1257"/>
        <v>0.307685040990807+0.181565454490715i</v>
      </c>
      <c r="AI2415">
        <f t="shared" si="1258"/>
        <v>-8.9402647878833719</v>
      </c>
      <c r="AJ2415">
        <f t="shared" si="1259"/>
        <v>30.54492546710533</v>
      </c>
      <c r="AK2415"/>
      <c r="AL2415"/>
      <c r="AM2415"/>
      <c r="AN2415"/>
    </row>
    <row r="2416" spans="1:40" x14ac:dyDescent="0.25">
      <c r="A2416"/>
      <c r="B2416">
        <f t="shared" si="1260"/>
        <v>482000</v>
      </c>
      <c r="C2416" s="237" t="str">
        <f t="shared" si="1228"/>
        <v>-3.28964216562167E-07+0.00508095960730671i</v>
      </c>
      <c r="D2416" s="208" t="str">
        <f t="shared" si="1229"/>
        <v>-5.95700847906495+0.0389540236560181i</v>
      </c>
      <c r="E2416" t="str">
        <f t="shared" si="1230"/>
        <v>2870</v>
      </c>
      <c r="F2416" t="str">
        <f t="shared" si="1231"/>
        <v>0.777000777000777</v>
      </c>
      <c r="G2416" t="str">
        <f t="shared" si="1226"/>
        <v>0.777000777000777</v>
      </c>
      <c r="H2416" t="str">
        <f t="shared" si="1232"/>
        <v>9.06331021531188+0.771569840964736i</v>
      </c>
      <c r="I2416" t="str">
        <f t="shared" si="1233"/>
        <v>1892.80957378785i</v>
      </c>
      <c r="J2416" t="str">
        <f t="shared" si="1227"/>
        <v>-3063.52229275236+409.3707976282i</v>
      </c>
      <c r="K2416" t="str">
        <f t="shared" si="1234"/>
        <v>0.0811138884892715-0.6070149778109i</v>
      </c>
      <c r="L2416" t="str">
        <f t="shared" si="1235"/>
        <v>0.00696853248199866-0.0437188668152487i</v>
      </c>
      <c r="M2416" t="str">
        <f t="shared" si="1236"/>
        <v>0.0880824209712702-0.650733844626149i</v>
      </c>
      <c r="N2416" t="str">
        <f t="shared" si="1237"/>
        <v>-2.13762648466354i</v>
      </c>
      <c r="O2416" t="str">
        <f t="shared" si="1238"/>
        <v>-0.536960648939666-0.843607291036708i</v>
      </c>
      <c r="P2416" t="str">
        <f t="shared" si="1239"/>
        <v>1.53696064893967+0.843607291036708i</v>
      </c>
      <c r="Q2416" t="str">
        <f t="shared" si="1240"/>
        <v>-1.53696064893967+1.29401919362683i</v>
      </c>
      <c r="R2416" t="str">
        <f t="shared" si="1241"/>
        <v>-0.314760422962585-0.813887668892096i</v>
      </c>
      <c r="S2416" t="str">
        <f t="shared" si="1242"/>
        <v>0.221722227300339i</v>
      </c>
      <c r="T2416" t="str">
        <f t="shared" si="1243"/>
        <v>0.180456986719036-0.0697893820452611i</v>
      </c>
      <c r="U2416" t="str">
        <f t="shared" si="1244"/>
        <v>0.0001-330.196977369078i</v>
      </c>
      <c r="V2416" t="str">
        <f t="shared" si="1245"/>
        <v>0.00002-0.00529626215656939i</v>
      </c>
      <c r="W2416" t="str">
        <f t="shared" si="1246"/>
        <v>0.0000199993584529562-0.00529617720865974i</v>
      </c>
      <c r="X2416" t="str">
        <f t="shared" si="1247"/>
        <v>0.000119672855028967-0.00529354724885096i</v>
      </c>
      <c r="Y2416" t="str">
        <f t="shared" si="1248"/>
        <v>0.009+3.02849531806056i</v>
      </c>
      <c r="Z2416" t="str">
        <f t="shared" si="1249"/>
        <v>-0.0210100621155504-0.000538395805804334i</v>
      </c>
      <c r="AA2416" t="str">
        <f t="shared" si="1250"/>
        <v>0.0119735322134739-3.96926560481651i</v>
      </c>
      <c r="AB2416" t="str">
        <f t="shared" si="1251"/>
        <v>1.2285638180982-0.475131006159015i</v>
      </c>
      <c r="AC2416" t="str">
        <f t="shared" si="1252"/>
        <v>0.79903104907685-0.841318746020624i</v>
      </c>
      <c r="AD2416" t="str">
        <f t="shared" si="1253"/>
        <v>1.02609392249906+0.485764660166476i</v>
      </c>
      <c r="AE2416" t="str">
        <f t="shared" si="1254"/>
        <v>-0.0212967633924524-0.0107583903478717i</v>
      </c>
      <c r="AF2416" t="str">
        <f t="shared" si="1255"/>
        <v>-15.0203186943768-0.732615817308718i</v>
      </c>
      <c r="AG2416" t="str">
        <f t="shared" si="1256"/>
        <v>1.00702430203309-0.01472262324219i</v>
      </c>
      <c r="AH2416" t="str">
        <f t="shared" si="1257"/>
        <v>0.307187901019025+0.180451860741314i</v>
      </c>
      <c r="AI2416">
        <f t="shared" si="1258"/>
        <v>-8.9644502462758613</v>
      </c>
      <c r="AJ2416">
        <f t="shared" si="1259"/>
        <v>30.431319529183973</v>
      </c>
      <c r="AK2416"/>
      <c r="AL2416"/>
      <c r="AM2416"/>
      <c r="AN2416"/>
    </row>
    <row r="2417" spans="1:40" x14ac:dyDescent="0.25">
      <c r="A2417"/>
      <c r="B2417">
        <f t="shared" si="1260"/>
        <v>483000</v>
      </c>
      <c r="C2417" s="237" t="str">
        <f t="shared" si="1228"/>
        <v>-3.27603456013416E-07+0.00507044002228633i</v>
      </c>
      <c r="D2417" s="208" t="str">
        <f t="shared" si="1229"/>
        <v>-5.95700846863246+0.0388733735041952i</v>
      </c>
      <c r="E2417" t="str">
        <f t="shared" si="1230"/>
        <v>2870</v>
      </c>
      <c r="F2417" t="str">
        <f t="shared" si="1231"/>
        <v>0.777000777000777</v>
      </c>
      <c r="G2417" t="str">
        <f t="shared" si="1226"/>
        <v>0.777000777000777</v>
      </c>
      <c r="H2417" t="str">
        <f t="shared" si="1232"/>
        <v>9.06360050512012+0.769998958533538i</v>
      </c>
      <c r="I2417" t="str">
        <f t="shared" si="1233"/>
        <v>1896.73656460484i</v>
      </c>
      <c r="J2417" t="str">
        <f t="shared" si="1227"/>
        <v>-3076.25134361454+410.220114635728i</v>
      </c>
      <c r="K2417" t="str">
        <f t="shared" si="1234"/>
        <v>0.080784008782684-0.605801389775772i</v>
      </c>
      <c r="L2417" t="str">
        <f t="shared" si="1235"/>
        <v>0.00694041846992112-0.0436328234947922i</v>
      </c>
      <c r="M2417" t="str">
        <f t="shared" si="1236"/>
        <v>0.0877244272526051-0.649434213270564i</v>
      </c>
      <c r="N2417" t="str">
        <f t="shared" si="1237"/>
        <v>-2.14206139438276i</v>
      </c>
      <c r="O2417" t="str">
        <f t="shared" si="1238"/>
        <v>-0.540696678273322-0.841217630642746i</v>
      </c>
      <c r="P2417" t="str">
        <f t="shared" si="1239"/>
        <v>1.54069667827332+0.841217630642746i</v>
      </c>
      <c r="Q2417" t="str">
        <f t="shared" si="1240"/>
        <v>-1.54069667827332+1.30084376374001i</v>
      </c>
      <c r="R2417" t="str">
        <f t="shared" si="1241"/>
        <v>-0.314675895119891-0.811685923675959i</v>
      </c>
      <c r="S2417" t="str">
        <f t="shared" si="1242"/>
        <v>0.222182231921293i</v>
      </c>
      <c r="T2417" t="str">
        <f t="shared" si="1243"/>
        <v>0.180342190141421-0.0699153927095681i</v>
      </c>
      <c r="U2417" t="str">
        <f t="shared" si="1244"/>
        <v>0.0001-329.513339734773i</v>
      </c>
      <c r="V2417" t="str">
        <f t="shared" si="1245"/>
        <v>0.00002-0.00528529681048954i</v>
      </c>
      <c r="W2417" t="str">
        <f t="shared" si="1246"/>
        <v>0.0000199993584529562-0.0052852120384605i</v>
      </c>
      <c r="X2417" t="str">
        <f t="shared" si="1247"/>
        <v>0.000119260695233358-0.00528259526840364i</v>
      </c>
      <c r="Y2417" t="str">
        <f t="shared" si="1248"/>
        <v>0.009+3.03477850336774i</v>
      </c>
      <c r="Z2417" t="str">
        <f t="shared" si="1249"/>
        <v>-0.0209230389726502-0.000535379825202007i</v>
      </c>
      <c r="AA2417" t="str">
        <f t="shared" si="1250"/>
        <v>0.0119232925964268-3.96101913731087i</v>
      </c>
      <c r="AB2417" t="str">
        <f t="shared" si="1251"/>
        <v>1.22778227494897-0.475988895596697i</v>
      </c>
      <c r="AC2417" t="str">
        <f t="shared" si="1252"/>
        <v>0.798583022923433-0.839119669043848i</v>
      </c>
      <c r="AD2417" t="str">
        <f t="shared" si="1253"/>
        <v>1.02834957169406+0.484507490840693i</v>
      </c>
      <c r="AE2417" t="str">
        <f t="shared" si="1254"/>
        <v>-0.0212568026303076-0.0106879267273409i</v>
      </c>
      <c r="AF2417" t="str">
        <f t="shared" si="1255"/>
        <v>-15.0206089737526-0.731125585029343i</v>
      </c>
      <c r="AG2417" t="str">
        <f t="shared" si="1256"/>
        <v>1.00699168521754-0.0147244781796647i</v>
      </c>
      <c r="AH2417" t="str">
        <f t="shared" si="1257"/>
        <v>0.306690892498732+0.179342517297876i</v>
      </c>
      <c r="AI2417">
        <f t="shared" si="1258"/>
        <v>-8.9886135727284184</v>
      </c>
      <c r="AJ2417">
        <f t="shared" si="1259"/>
        <v>30.317659736517026</v>
      </c>
      <c r="AK2417"/>
      <c r="AL2417"/>
      <c r="AM2417"/>
      <c r="AN2417"/>
    </row>
    <row r="2418" spans="1:40" x14ac:dyDescent="0.25">
      <c r="A2418"/>
      <c r="B2418">
        <f t="shared" si="1260"/>
        <v>484000</v>
      </c>
      <c r="C2418" s="237" t="str">
        <f t="shared" si="1228"/>
        <v>-3.2625112121453E-07+0.005059963906625i</v>
      </c>
      <c r="D2418" s="208" t="str">
        <f t="shared" si="1229"/>
        <v>-5.95700845826455+0.0387930566174583i</v>
      </c>
      <c r="E2418" t="str">
        <f t="shared" si="1230"/>
        <v>2870</v>
      </c>
      <c r="F2418" t="str">
        <f t="shared" si="1231"/>
        <v>0.777000777000777</v>
      </c>
      <c r="G2418" t="str">
        <f t="shared" si="1226"/>
        <v>0.777000777000777</v>
      </c>
      <c r="H2418" t="str">
        <f t="shared" si="1232"/>
        <v>9.06388901732183+0.76843440498128i</v>
      </c>
      <c r="I2418" t="str">
        <f t="shared" si="1233"/>
        <v>1900.66355542182i</v>
      </c>
      <c r="J2418" t="str">
        <f t="shared" si="1227"/>
        <v>-3089.00677592929+411.069431643255i</v>
      </c>
      <c r="K2418" t="str">
        <f t="shared" si="1234"/>
        <v>0.0804561259666252-0.604592555769535i</v>
      </c>
      <c r="L2418" t="str">
        <f t="shared" si="1235"/>
        <v>0.00691247282759796-0.0435471089989869i</v>
      </c>
      <c r="M2418" t="str">
        <f t="shared" si="1236"/>
        <v>0.0873685987942232-0.648139664768522i</v>
      </c>
      <c r="N2418" t="str">
        <f t="shared" si="1237"/>
        <v>-2.14649630410198i</v>
      </c>
      <c r="O2418" t="str">
        <f t="shared" si="1238"/>
        <v>-0.544422072972767-0.838811424850684i</v>
      </c>
      <c r="P2418" t="str">
        <f t="shared" si="1239"/>
        <v>1.54442207297277+0.838811424850684i</v>
      </c>
      <c r="Q2418" t="str">
        <f t="shared" si="1240"/>
        <v>-1.54442207297277+1.3076848792513i</v>
      </c>
      <c r="R2418" t="str">
        <f t="shared" si="1241"/>
        <v>-0.314591126432335-0.809492110939886i</v>
      </c>
      <c r="S2418" t="str">
        <f t="shared" si="1242"/>
        <v>0.222642236542249i</v>
      </c>
      <c r="T2418" t="str">
        <f t="shared" si="1243"/>
        <v>0.180227134042963-0.0700412719852405i</v>
      </c>
      <c r="U2418" t="str">
        <f t="shared" si="1244"/>
        <v>0.0001-328.832527049371i</v>
      </c>
      <c r="V2418" t="str">
        <f t="shared" si="1245"/>
        <v>0.00002-0.00527437677575712i</v>
      </c>
      <c r="W2418" t="str">
        <f t="shared" si="1246"/>
        <v>0.0000199993584529562-0.00527429217888192i</v>
      </c>
      <c r="X2418" t="str">
        <f t="shared" si="1247"/>
        <v>0.000118851086309831-0.00527168849624062i</v>
      </c>
      <c r="Y2418" t="str">
        <f t="shared" si="1248"/>
        <v>0.009+3.04106168867492i</v>
      </c>
      <c r="Z2418" t="str">
        <f t="shared" si="1249"/>
        <v>-0.020836555619236-0.000532388104403226i</v>
      </c>
      <c r="AA2418" t="str">
        <f t="shared" si="1250"/>
        <v>0.0118733699296487-3.95280692267958i</v>
      </c>
      <c r="AB2418" t="str">
        <f t="shared" si="1251"/>
        <v>1.22699896496366-0.476845890531342i</v>
      </c>
      <c r="AC2418" t="str">
        <f t="shared" si="1252"/>
        <v>0.798138444655606-0.836928055119377i</v>
      </c>
      <c r="AD2418" t="str">
        <f t="shared" si="1253"/>
        <v>1.03060038314385+0.483240077358944i</v>
      </c>
      <c r="AE2418" t="str">
        <f t="shared" si="1254"/>
        <v>-0.0212168909358259-0.0106177381337127i</v>
      </c>
      <c r="AF2418" t="str">
        <f t="shared" si="1255"/>
        <v>-15.0208974755864-0.729641348363822i</v>
      </c>
      <c r="AG2418" t="str">
        <f t="shared" si="1256"/>
        <v>1.00695905695017-0.0147262564397102i</v>
      </c>
      <c r="AH2418" t="str">
        <f t="shared" si="1257"/>
        <v>0.306194011445517+0.17823740412651i</v>
      </c>
      <c r="AI2418">
        <f t="shared" si="1258"/>
        <v>-9.0127549643405143</v>
      </c>
      <c r="AJ2418">
        <f t="shared" si="1259"/>
        <v>30.203946237755162</v>
      </c>
      <c r="AK2418"/>
      <c r="AL2418"/>
      <c r="AM2418"/>
      <c r="AN2418"/>
    </row>
    <row r="2419" spans="1:40" x14ac:dyDescent="0.25">
      <c r="A2419"/>
      <c r="B2419">
        <f t="shared" si="1260"/>
        <v>485000</v>
      </c>
      <c r="C2419" s="237" t="str">
        <f t="shared" si="1228"/>
        <v>-3.24907142746477E-07+0.00504953099144009i</v>
      </c>
      <c r="D2419" s="208" t="str">
        <f t="shared" si="1229"/>
        <v>-5.95700844796072+0.038713070934374i</v>
      </c>
      <c r="E2419" t="str">
        <f t="shared" si="1230"/>
        <v>2870</v>
      </c>
      <c r="F2419" t="str">
        <f t="shared" si="1231"/>
        <v>0.777000777000777</v>
      </c>
      <c r="G2419" t="str">
        <f t="shared" si="1226"/>
        <v>0.777000777000777</v>
      </c>
      <c r="H2419" t="str">
        <f t="shared" si="1232"/>
        <v>9.06417576636081+0.76687614247685i</v>
      </c>
      <c r="I2419" t="str">
        <f t="shared" si="1233"/>
        <v>1904.59054623881i</v>
      </c>
      <c r="J2419" t="str">
        <f t="shared" si="1227"/>
        <v>-3101.78858969661+411.918748650782i</v>
      </c>
      <c r="K2419" t="str">
        <f t="shared" si="1234"/>
        <v>0.080130224048727-0.603388448470182i</v>
      </c>
      <c r="L2419" t="str">
        <f t="shared" si="1235"/>
        <v>0.00688469422475057-0.0434617215045928i</v>
      </c>
      <c r="M2419" t="str">
        <f t="shared" si="1236"/>
        <v>0.0870149182734776-0.646850169974775i</v>
      </c>
      <c r="N2419" t="str">
        <f t="shared" si="1237"/>
        <v>-2.1509312138212i</v>
      </c>
      <c r="O2419" t="str">
        <f t="shared" si="1238"/>
        <v>-0.548136759765479-0.83638872098672i</v>
      </c>
      <c r="P2419" t="str">
        <f t="shared" si="1239"/>
        <v>1.54813675976548+0.83638872098672i</v>
      </c>
      <c r="Q2419" t="str">
        <f t="shared" si="1240"/>
        <v>-1.54813675976548+1.31454249283448i</v>
      </c>
      <c r="R2419" t="str">
        <f t="shared" si="1241"/>
        <v>-0.314506116434957-0.807306181067717i</v>
      </c>
      <c r="S2419" t="str">
        <f t="shared" si="1242"/>
        <v>0.223102241163203i</v>
      </c>
      <c r="T2419" t="str">
        <f t="shared" si="1243"/>
        <v>0.180111818301114-0.0701670194361742i</v>
      </c>
      <c r="U2419" t="str">
        <f t="shared" si="1244"/>
        <v>0.0001-328.154521838959i</v>
      </c>
      <c r="V2419" t="str">
        <f t="shared" si="1245"/>
        <v>0.00002-0.00526350177209576i</v>
      </c>
      <c r="W2419" t="str">
        <f t="shared" si="1246"/>
        <v>0.0000199993584529562-0.00526341734965213i</v>
      </c>
      <c r="X2419" t="str">
        <f t="shared" si="1247"/>
        <v>0.000118444007254259-0.00526082665311616i</v>
      </c>
      <c r="Y2419" t="str">
        <f t="shared" si="1248"/>
        <v>0.009+3.0473448739821i</v>
      </c>
      <c r="Z2419" t="str">
        <f t="shared" si="1249"/>
        <v>-0.0207506075982954-0.000529420395852233i</v>
      </c>
      <c r="AA2419" t="str">
        <f t="shared" si="1250"/>
        <v>0.0118237615413444-3.94462874759447i</v>
      </c>
      <c r="AB2419" t="str">
        <f t="shared" si="1251"/>
        <v>1.22621388730793-0.477701987993923i</v>
      </c>
      <c r="AC2419" t="str">
        <f t="shared" si="1252"/>
        <v>0.797697289058746-0.834743860874933i</v>
      </c>
      <c r="AD2419" t="str">
        <f t="shared" si="1253"/>
        <v>1.03284631078283+0.481962436669445i</v>
      </c>
      <c r="AE2419" t="str">
        <f t="shared" si="1254"/>
        <v>-0.0211770277603942-0.0105478233031551i</v>
      </c>
      <c r="AF2419" t="str">
        <f t="shared" si="1255"/>
        <v>-15.0211842143215-0.728163071542476i</v>
      </c>
      <c r="AG2419" t="str">
        <f t="shared" si="1256"/>
        <v>1.00692641754139-0.0147279578383848i</v>
      </c>
      <c r="AH2419" t="str">
        <f t="shared" si="1257"/>
        <v>0.305697253940248+0.17713650137396i</v>
      </c>
      <c r="AI2419">
        <f t="shared" si="1258"/>
        <v>-9.0368746172187961</v>
      </c>
      <c r="AJ2419">
        <f t="shared" si="1259"/>
        <v>30.09017918039364</v>
      </c>
      <c r="AK2419"/>
      <c r="AL2419"/>
      <c r="AM2419"/>
      <c r="AN2419"/>
    </row>
    <row r="2420" spans="1:40" x14ac:dyDescent="0.25">
      <c r="A2420"/>
      <c r="B2420">
        <f t="shared" si="1260"/>
        <v>486000</v>
      </c>
      <c r="C2420" s="237" t="str">
        <f t="shared" si="1228"/>
        <v>-3.23571451903677E-07+0.00503914101006199i</v>
      </c>
      <c r="D2420" s="208" t="str">
        <f t="shared" si="1229"/>
        <v>-5.95700843772043+0.0386334144104753i</v>
      </c>
      <c r="E2420" t="str">
        <f t="shared" si="1230"/>
        <v>2870</v>
      </c>
      <c r="F2420" t="str">
        <f t="shared" si="1231"/>
        <v>0.777000777000777</v>
      </c>
      <c r="G2420" t="str">
        <f t="shared" si="1226"/>
        <v>0.777000777000777</v>
      </c>
      <c r="H2420" t="str">
        <f t="shared" si="1232"/>
        <v>9.06446076653481+0.765324133487252i</v>
      </c>
      <c r="I2420" t="str">
        <f t="shared" si="1233"/>
        <v>1908.5175370558i</v>
      </c>
      <c r="J2420" t="str">
        <f t="shared" si="1227"/>
        <v>-3114.59678491648+412.76806565831i</v>
      </c>
      <c r="K2420" t="str">
        <f t="shared" si="1234"/>
        <v>0.0798062871954602-0.602189040759911i</v>
      </c>
      <c r="L2420" t="str">
        <f t="shared" si="1235"/>
        <v>0.0068570813440966-0.0433766592013217i</v>
      </c>
      <c r="M2420" t="str">
        <f t="shared" si="1236"/>
        <v>0.0866633685395568-0.645565699961233i</v>
      </c>
      <c r="N2420" t="str">
        <f t="shared" si="1237"/>
        <v>-2.15536612354042i</v>
      </c>
      <c r="O2420" t="str">
        <f t="shared" si="1238"/>
        <v>-0.55184066558954-0.833949566701544i</v>
      </c>
      <c r="P2420" t="str">
        <f t="shared" si="1239"/>
        <v>1.55184066558954+0.833949566701544i</v>
      </c>
      <c r="Q2420" t="str">
        <f t="shared" si="1240"/>
        <v>-1.55184066558954+1.32141655683888i</v>
      </c>
      <c r="R2420" t="str">
        <f t="shared" si="1241"/>
        <v>-0.314420864661199-0.805128084851285i</v>
      </c>
      <c r="S2420" t="str">
        <f t="shared" si="1242"/>
        <v>0.223562245784159i</v>
      </c>
      <c r="T2420" t="str">
        <f t="shared" si="1243"/>
        <v>0.179996242793252-0.0702926346250548i</v>
      </c>
      <c r="U2420" t="str">
        <f t="shared" si="1244"/>
        <v>0.0001-327.479306773447i</v>
      </c>
      <c r="V2420" t="str">
        <f t="shared" si="1245"/>
        <v>0.00002-0.00525267152153589i</v>
      </c>
      <c r="W2420" t="str">
        <f t="shared" si="1246"/>
        <v>0.0000199993584529561-0.005252587272806i</v>
      </c>
      <c r="X2420" t="str">
        <f t="shared" si="1247"/>
        <v>0.000118039437278229-0.00525000946207872i</v>
      </c>
      <c r="Y2420" t="str">
        <f t="shared" si="1248"/>
        <v>0.009+3.05362805928928i</v>
      </c>
      <c r="Z2420" t="str">
        <f t="shared" si="1249"/>
        <v>-0.0206651904987427-0.000526476455036844i</v>
      </c>
      <c r="AA2420" t="str">
        <f t="shared" si="1250"/>
        <v>0.0117744647879246-3.93648440049814i</v>
      </c>
      <c r="AB2420" t="str">
        <f t="shared" si="1251"/>
        <v>1.22542704114698-0.478557185007174i</v>
      </c>
      <c r="AC2420" t="str">
        <f t="shared" si="1252"/>
        <v>0.797259531174626-0.832567043261003i</v>
      </c>
      <c r="AD2420" t="str">
        <f t="shared" si="1253"/>
        <v>1.03508730859056+0.480674585926175i</v>
      </c>
      <c r="AE2420" t="str">
        <f t="shared" si="1254"/>
        <v>-0.0211372125628301-0.0104781809829491i</v>
      </c>
      <c r="AF2420" t="str">
        <f t="shared" si="1255"/>
        <v>-15.0214692042552-0.726690719076777i</v>
      </c>
      <c r="AG2420" t="str">
        <f t="shared" si="1256"/>
        <v>1.00689376730198-0.0147295821939107i</v>
      </c>
      <c r="AH2420" t="str">
        <f t="shared" si="1257"/>
        <v>0.305200616128363+0.176039789365662i</v>
      </c>
      <c r="AI2420">
        <f t="shared" si="1258"/>
        <v>-9.0609727264862521</v>
      </c>
      <c r="AJ2420">
        <f t="shared" si="1259"/>
        <v>29.976358710789235</v>
      </c>
      <c r="AK2420"/>
      <c r="AL2420"/>
      <c r="AM2420"/>
      <c r="AN2420"/>
    </row>
    <row r="2421" spans="1:40" x14ac:dyDescent="0.25">
      <c r="A2421"/>
      <c r="B2421">
        <f t="shared" si="1260"/>
        <v>487000</v>
      </c>
      <c r="C2421" s="237" t="str">
        <f t="shared" si="1228"/>
        <v>-3.22243980685222E-07+0.0050287936980114i</v>
      </c>
      <c r="D2421" s="208" t="str">
        <f t="shared" si="1229"/>
        <v>-5.95700842754315+0.0385540850180874i</v>
      </c>
      <c r="E2421" t="str">
        <f t="shared" si="1230"/>
        <v>2870</v>
      </c>
      <c r="F2421" t="str">
        <f t="shared" si="1231"/>
        <v>0.777000777000777</v>
      </c>
      <c r="G2421" t="str">
        <f t="shared" si="1226"/>
        <v>0.777000777000777</v>
      </c>
      <c r="H2421" t="str">
        <f t="shared" si="1232"/>
        <v>9.06474403199735+0.763778340774652i</v>
      </c>
      <c r="I2421" t="str">
        <f t="shared" si="1233"/>
        <v>1912.44452787279i</v>
      </c>
      <c r="J2421" t="str">
        <f t="shared" si="1227"/>
        <v>-3127.43136158892+413.617382665837i</v>
      </c>
      <c r="K2421" t="str">
        <f t="shared" si="1234"/>
        <v>0.0794842997302551-0.600994305723277i</v>
      </c>
      <c r="L2421" t="str">
        <f t="shared" si="1235"/>
        <v>0.00682963288119922-0.0432919202917279i</v>
      </c>
      <c r="M2421" t="str">
        <f t="shared" si="1236"/>
        <v>0.0863139326114543-0.644286226015005i</v>
      </c>
      <c r="N2421" t="str">
        <f t="shared" si="1237"/>
        <v>-2.15980103325964i</v>
      </c>
      <c r="O2421" t="str">
        <f t="shared" si="1238"/>
        <v>-0.55553371759508-0.831494009969398i</v>
      </c>
      <c r="P2421" t="str">
        <f t="shared" si="1239"/>
        <v>1.55553371759508+0.831494009969398i</v>
      </c>
      <c r="Q2421" t="str">
        <f t="shared" si="1240"/>
        <v>-1.55553371759508+1.32830702329024i</v>
      </c>
      <c r="R2421" t="str">
        <f t="shared" si="1241"/>
        <v>-0.314335370642919-0.802957773486245i</v>
      </c>
      <c r="S2421" t="str">
        <f t="shared" si="1242"/>
        <v>0.224022250405113i</v>
      </c>
      <c r="T2421" t="str">
        <f t="shared" si="1243"/>
        <v>0.179880407396668-0.070418117113352i</v>
      </c>
      <c r="U2421" t="str">
        <f t="shared" si="1244"/>
        <v>0.0001-326.806864665083i</v>
      </c>
      <c r="V2421" t="str">
        <f t="shared" si="1245"/>
        <v>0.00002-0.00524188574839105i</v>
      </c>
      <c r="W2421" t="str">
        <f t="shared" si="1246"/>
        <v>0.0000199993584529562-0.00524180167266153i</v>
      </c>
      <c r="X2421" t="str">
        <f t="shared" si="1247"/>
        <v>0.000117637355806399-0.00523923664844755i</v>
      </c>
      <c r="Y2421" t="str">
        <f t="shared" si="1248"/>
        <v>0.009+3.05991124459646i</v>
      </c>
      <c r="Z2421" t="str">
        <f t="shared" si="1249"/>
        <v>-0.0205802999548514-0.000523556040444805i</v>
      </c>
      <c r="AA2421" t="str">
        <f t="shared" si="1250"/>
        <v>0.0117254770536479-3.92837367158557i</v>
      </c>
      <c r="AB2421" t="str">
        <f t="shared" si="1251"/>
        <v>1.22463842564538-0.479411478585548i</v>
      </c>
      <c r="AC2421" t="str">
        <f t="shared" si="1252"/>
        <v>0.796825146298397-0.83039755954781i</v>
      </c>
      <c r="AD2421" t="str">
        <f t="shared" si="1253"/>
        <v>1.03732333059268+0.479376542488752i</v>
      </c>
      <c r="AE2421" t="str">
        <f t="shared" si="1254"/>
        <v>-0.0210974448092953-0.0104088099313642i</v>
      </c>
      <c r="AF2421" t="str">
        <f t="shared" si="1255"/>
        <v>-15.0217524595405-0.725224255756565i</v>
      </c>
      <c r="AG2421" t="str">
        <f t="shared" si="1256"/>
        <v>1.0068611065431-0.0147311293266653i</v>
      </c>
      <c r="AH2421" t="str">
        <f t="shared" si="1257"/>
        <v>0.304704094219183+0.174947248603761i</v>
      </c>
      <c r="AI2421">
        <f t="shared" si="1258"/>
        <v>-9.0850494862917248</v>
      </c>
      <c r="AJ2421">
        <f t="shared" si="1259"/>
        <v>29.862484974167103</v>
      </c>
      <c r="AK2421"/>
      <c r="AL2421"/>
      <c r="AM2421"/>
      <c r="AN2421"/>
    </row>
    <row r="2422" spans="1:40" x14ac:dyDescent="0.25">
      <c r="A2422"/>
      <c r="B2422">
        <f t="shared" si="1260"/>
        <v>488000</v>
      </c>
      <c r="C2422" s="237" t="str">
        <f t="shared" si="1228"/>
        <v>-3.20924661786223E-07+0.00501848879297689i</v>
      </c>
      <c r="D2422" s="208" t="str">
        <f t="shared" si="1229"/>
        <v>-5.95700841742837+0.0384750807461562i</v>
      </c>
      <c r="E2422" t="str">
        <f t="shared" si="1230"/>
        <v>2870</v>
      </c>
      <c r="F2422" t="str">
        <f t="shared" si="1231"/>
        <v>0.777000777000777</v>
      </c>
      <c r="G2422" t="str">
        <f t="shared" si="1226"/>
        <v>0.777000777000777</v>
      </c>
      <c r="H2422" t="str">
        <f t="shared" si="1232"/>
        <v>9.06502557675948+0.762238727393537i</v>
      </c>
      <c r="I2422" t="str">
        <f t="shared" si="1233"/>
        <v>1916.37151868977i</v>
      </c>
      <c r="J2422" t="str">
        <f t="shared" si="1227"/>
        <v>-3140.29231971393+414.466699673365i</v>
      </c>
      <c r="K2422" t="str">
        <f t="shared" si="1234"/>
        <v>0.0791642461316521-0.59980421664536i</v>
      </c>
      <c r="L2422" t="str">
        <f t="shared" si="1235"/>
        <v>0.00680234754431853-0.0432075029910997i</v>
      </c>
      <c r="M2422" t="str">
        <f t="shared" si="1236"/>
        <v>0.0859665936759706-0.64301171963646i</v>
      </c>
      <c r="N2422" t="str">
        <f t="shared" si="1237"/>
        <v>-2.16423594297886i</v>
      </c>
      <c r="O2422" t="str">
        <f t="shared" si="1238"/>
        <v>-0.559215843145704-0.829022099087135i</v>
      </c>
      <c r="P2422" t="str">
        <f t="shared" si="1239"/>
        <v>1.5592158431457+0.829022099087135i</v>
      </c>
      <c r="Q2422" t="str">
        <f t="shared" si="1240"/>
        <v>-1.5592158431457+1.33521384389172i</v>
      </c>
      <c r="R2422" t="str">
        <f t="shared" si="1241"/>
        <v>-0.314249633910355-0.800795198567945i</v>
      </c>
      <c r="S2422" t="str">
        <f t="shared" si="1242"/>
        <v>0.224482255026069i</v>
      </c>
      <c r="T2422" t="str">
        <f t="shared" si="1243"/>
        <v>0.179764311988581-0.0705434664613131i</v>
      </c>
      <c r="U2422" t="str">
        <f t="shared" si="1244"/>
        <v>0.0001-326.137178466998i</v>
      </c>
      <c r="V2422" t="str">
        <f t="shared" si="1245"/>
        <v>0.00002-0.00523114417923451i</v>
      </c>
      <c r="W2422" t="str">
        <f t="shared" si="1246"/>
        <v>0.0000199993584529562-0.00523106027579633i</v>
      </c>
      <c r="X2422" t="str">
        <f t="shared" si="1247"/>
        <v>0.000117237742473871-0.00522850793978944i</v>
      </c>
      <c r="Y2422" t="str">
        <f t="shared" si="1248"/>
        <v>0.009+3.06619442990364i</v>
      </c>
      <c r="Z2422" t="str">
        <f t="shared" si="1249"/>
        <v>-0.020495931645696-0.000520658913520756i</v>
      </c>
      <c r="AA2422" t="str">
        <f t="shared" si="1250"/>
        <v>0.0116767957502681-3.92029635278599i</v>
      </c>
      <c r="AB2422" t="str">
        <f t="shared" si="1251"/>
        <v>1.22384803996724-0.480264865735179i</v>
      </c>
      <c r="AC2422" t="str">
        <f t="shared" si="1252"/>
        <v>0.796394109975646-0.828235367322547i</v>
      </c>
      <c r="AD2422" t="str">
        <f t="shared" si="1253"/>
        <v>1.03955433086175+0.47806832392255i</v>
      </c>
      <c r="AE2422" t="str">
        <f t="shared" si="1254"/>
        <v>-0.0210577239732075-0.0103397089175413i</v>
      </c>
      <c r="AF2422" t="str">
        <f t="shared" si="1255"/>
        <v>-15.0220339941879-0.723763646647381i</v>
      </c>
      <c r="AG2422" t="str">
        <f t="shared" si="1256"/>
        <v>1.0068284355763-0.01473259905917i</v>
      </c>
      <c r="AH2422" t="str">
        <f t="shared" si="1257"/>
        <v>0.304207684485188+0.173858859765219i</v>
      </c>
      <c r="AI2422">
        <f t="shared" si="1258"/>
        <v>-9.1091050898195647</v>
      </c>
      <c r="AJ2422">
        <f t="shared" si="1259"/>
        <v>29.748558114640556</v>
      </c>
      <c r="AK2422"/>
      <c r="AL2422"/>
      <c r="AM2422"/>
      <c r="AN2422"/>
    </row>
    <row r="2423" spans="1:40" x14ac:dyDescent="0.25">
      <c r="A2423"/>
      <c r="B2423">
        <f t="shared" si="1260"/>
        <v>489000</v>
      </c>
      <c r="C2423" s="237" t="str">
        <f t="shared" si="1228"/>
        <v>-3.19613428589273E-07+0.00500822603479273i</v>
      </c>
      <c r="D2423" s="208" t="str">
        <f t="shared" si="1229"/>
        <v>-5.95700840737558+0.0383963996000776i</v>
      </c>
      <c r="E2423" t="str">
        <f t="shared" si="1230"/>
        <v>2870</v>
      </c>
      <c r="F2423" t="str">
        <f t="shared" si="1231"/>
        <v>0.777000777000777</v>
      </c>
      <c r="G2423" t="str">
        <f t="shared" si="1226"/>
        <v>0.777000777000777</v>
      </c>
      <c r="H2423" t="str">
        <f t="shared" si="1232"/>
        <v>9.06530541469147+0.7607052566879i</v>
      </c>
      <c r="I2423" t="str">
        <f t="shared" si="1233"/>
        <v>1920.29850950676i</v>
      </c>
      <c r="J2423" t="str">
        <f t="shared" si="1227"/>
        <v>-3153.17965929149+415.316016680892i</v>
      </c>
      <c r="K2423" t="str">
        <f t="shared" si="1234"/>
        <v>0.0788461110314753-0.598618747009968i</v>
      </c>
      <c r="L2423" t="str">
        <f t="shared" si="1235"/>
        <v>0.00677522405426488-0.0431234055273526i</v>
      </c>
      <c r="M2423" t="str">
        <f t="shared" si="1236"/>
        <v>0.0856213350857402-0.641742152537321i</v>
      </c>
      <c r="N2423" t="str">
        <f t="shared" si="1237"/>
        <v>-2.16867085269808i</v>
      </c>
      <c r="O2423" t="str">
        <f t="shared" si="1238"/>
        <v>-0.562886969819924-0.826533882673266i</v>
      </c>
      <c r="P2423" t="str">
        <f t="shared" si="1239"/>
        <v>1.56288696981992+0.826533882673266i</v>
      </c>
      <c r="Q2423" t="str">
        <f t="shared" si="1240"/>
        <v>-1.56288696981992+1.34213697002481i</v>
      </c>
      <c r="R2423" t="str">
        <f t="shared" si="1241"/>
        <v>-0.314163653992153-0.798640312087339i</v>
      </c>
      <c r="S2423" t="str">
        <f t="shared" si="1242"/>
        <v>0.224942259647023i</v>
      </c>
      <c r="T2423" t="str">
        <f t="shared" si="1243"/>
        <v>0.17964795644613-0.0706686822279604i</v>
      </c>
      <c r="U2423" t="str">
        <f t="shared" si="1244"/>
        <v>0.0001-325.470231271769i</v>
      </c>
      <c r="V2423" t="str">
        <f t="shared" si="1245"/>
        <v>0.00002-0.00522044654287615i</v>
      </c>
      <c r="W2423" t="str">
        <f t="shared" si="1246"/>
        <v>0.0000199993584529562-0.00522036281102468i</v>
      </c>
      <c r="X2423" t="str">
        <f t="shared" si="1247"/>
        <v>0.000116840577123626-0.00521782306589588i</v>
      </c>
      <c r="Y2423" t="str">
        <f t="shared" si="1248"/>
        <v>0.009+3.07247761521082i</v>
      </c>
      <c r="Z2423" t="str">
        <f t="shared" si="1249"/>
        <v>-0.0204120812946012-0.000517784838624012i</v>
      </c>
      <c r="AA2423" t="str">
        <f t="shared" si="1250"/>
        <v>0.0116284183166871-3.91225223774494i</v>
      </c>
      <c r="AB2423" t="str">
        <f t="shared" si="1251"/>
        <v>1.22305588327611-0.48111734345386i</v>
      </c>
      <c r="AC2423" t="str">
        <f t="shared" si="1252"/>
        <v>0.795966397999452-0.826080424486469i</v>
      </c>
      <c r="AD2423" t="str">
        <f t="shared" si="1253"/>
        <v>1.04178026351821+0.47674994799862i</v>
      </c>
      <c r="AE2423" t="str">
        <f t="shared" si="1254"/>
        <v>-0.0210180495351563-0.0102708767213722i</v>
      </c>
      <c r="AF2423" t="str">
        <f t="shared" si="1255"/>
        <v>-15.0223138220671-0.722308857087822i</v>
      </c>
      <c r="AG2423" t="str">
        <f t="shared" si="1256"/>
        <v>1.00679575471351-0.0147339912160826i</v>
      </c>
      <c r="AH2423" t="str">
        <f t="shared" si="1257"/>
        <v>0.303711383261344+0.1727746036999i</v>
      </c>
      <c r="AI2423">
        <f t="shared" si="1258"/>
        <v>-9.1331397292988683</v>
      </c>
      <c r="AJ2423">
        <f t="shared" si="1259"/>
        <v>29.634578275220875</v>
      </c>
      <c r="AK2423"/>
      <c r="AL2423"/>
      <c r="AM2423"/>
      <c r="AN2423"/>
    </row>
    <row r="2424" spans="1:40" x14ac:dyDescent="0.25">
      <c r="A2424"/>
      <c r="B2424">
        <f t="shared" si="1260"/>
        <v>490000</v>
      </c>
      <c r="C2424" s="237" t="str">
        <f t="shared" si="1228"/>
        <v>-3.18310215156036E-07+0.00499800516541696i</v>
      </c>
      <c r="D2424" s="208" t="str">
        <f t="shared" si="1229"/>
        <v>-5.95700839738427+0.03831803960153i</v>
      </c>
      <c r="E2424" t="str">
        <f t="shared" si="1230"/>
        <v>2870</v>
      </c>
      <c r="F2424" t="str">
        <f t="shared" si="1231"/>
        <v>0.777000777000777</v>
      </c>
      <c r="G2424" t="str">
        <f t="shared" si="1226"/>
        <v>0.777000777000777</v>
      </c>
      <c r="H2424" t="str">
        <f t="shared" si="1232"/>
        <v>9.06558355952447+0.759177892288389i</v>
      </c>
      <c r="I2424" t="str">
        <f t="shared" si="1233"/>
        <v>1924.22550032375i</v>
      </c>
      <c r="J2424" t="str">
        <f t="shared" si="1227"/>
        <v>-3166.09338032163+416.16533368842i</v>
      </c>
      <c r="K2424" t="str">
        <f t="shared" si="1234"/>
        <v>0.0785298792130257-0.597437870497805i</v>
      </c>
      <c r="L2424" t="str">
        <f t="shared" si="1235"/>
        <v>0.00674826114425415-0.0430396261409231i</v>
      </c>
      <c r="M2424" t="str">
        <f t="shared" si="1236"/>
        <v>0.0852781403572799-0.640477496638728i</v>
      </c>
      <c r="N2424" t="str">
        <f t="shared" si="1237"/>
        <v>-2.17310576241729i</v>
      </c>
      <c r="O2424" t="str">
        <f t="shared" si="1238"/>
        <v>-0.566547025412572-0.824029409667014i</v>
      </c>
      <c r="P2424" t="str">
        <f t="shared" si="1239"/>
        <v>1.56654702541257+0.824029409667014i</v>
      </c>
      <c r="Q2424" t="str">
        <f t="shared" si="1240"/>
        <v>-1.56654702541257+1.34907635275028i</v>
      </c>
      <c r="R2424" t="str">
        <f t="shared" si="1241"/>
        <v>-0.31407743041534-0.796493066426979i</v>
      </c>
      <c r="S2424" t="str">
        <f t="shared" si="1242"/>
        <v>0.225402264267979i</v>
      </c>
      <c r="T2424" t="str">
        <f t="shared" si="1243"/>
        <v>0.179531340646387-0.0707937639710862i</v>
      </c>
      <c r="U2424" t="str">
        <f t="shared" si="1244"/>
        <v>0.0001-324.80600630999i</v>
      </c>
      <c r="V2424" t="str">
        <f t="shared" si="1245"/>
        <v>0.00002-0.00520979257033967i</v>
      </c>
      <c r="W2424" t="str">
        <f t="shared" si="1246"/>
        <v>0.0000199993584529562-0.00520970900937456i</v>
      </c>
      <c r="X2424" t="str">
        <f t="shared" si="1247"/>
        <v>0.000116445839803975-0.00520718175876034i</v>
      </c>
      <c r="Y2424" t="str">
        <f t="shared" si="1248"/>
        <v>0.009+3.078760800518i</v>
      </c>
      <c r="Z2424" t="str">
        <f t="shared" si="1249"/>
        <v>-0.0203287446685986-0.000514933582986944i</v>
      </c>
      <c r="AA2424" t="str">
        <f t="shared" si="1250"/>
        <v>0.0115803422186121-3.90424112180662i</v>
      </c>
      <c r="AB2424" t="str">
        <f t="shared" si="1251"/>
        <v>1.22226195473509-0.48196890873101i</v>
      </c>
      <c r="AC2424" t="str">
        <f t="shared" si="1252"/>
        <v>0.795541986407525-0.823932689252097i</v>
      </c>
      <c r="AD2424" t="str">
        <f t="shared" si="1253"/>
        <v>1.04400108273129+0.475421432693732i</v>
      </c>
      <c r="AE2424" t="str">
        <f t="shared" si="1254"/>
        <v>-0.0209784209828191-0.0102023121333833i</v>
      </c>
      <c r="AF2424" t="str">
        <f t="shared" si="1255"/>
        <v>-15.0225919569087-0.720859852686859i</v>
      </c>
      <c r="AG2424" t="str">
        <f t="shared" si="1256"/>
        <v>1.00676306426704-0.0147353056241878i</v>
      </c>
      <c r="AH2424" t="str">
        <f t="shared" si="1257"/>
        <v>0.303215186944427+0.171694461428698i</v>
      </c>
      <c r="AI2424">
        <f t="shared" si="1258"/>
        <v>-9.1571535960126393</v>
      </c>
      <c r="AJ2424">
        <f t="shared" si="1259"/>
        <v>29.520545597830647</v>
      </c>
      <c r="AK2424"/>
      <c r="AL2424"/>
      <c r="AM2424"/>
      <c r="AN2424"/>
    </row>
    <row r="2425" spans="1:40" x14ac:dyDescent="0.25">
      <c r="A2425"/>
      <c r="B2425">
        <f t="shared" si="1260"/>
        <v>491000</v>
      </c>
      <c r="C2425" s="237" t="str">
        <f t="shared" si="1228"/>
        <v>-3.17014956218971E-07+0.00498782592890984i</v>
      </c>
      <c r="D2425" s="208" t="str">
        <f t="shared" si="1229"/>
        <v>-5.95700838745396+0.0382399987883088i</v>
      </c>
      <c r="E2425" t="str">
        <f t="shared" si="1230"/>
        <v>2870</v>
      </c>
      <c r="F2425" t="str">
        <f t="shared" si="1231"/>
        <v>0.777000777000777</v>
      </c>
      <c r="G2425" t="str">
        <f t="shared" si="1226"/>
        <v>0.777000777000777</v>
      </c>
      <c r="H2425" t="str">
        <f t="shared" si="1232"/>
        <v>9.06586002485226+0.757656598109598i</v>
      </c>
      <c r="I2425" t="str">
        <f t="shared" si="1233"/>
        <v>1928.15249114074i</v>
      </c>
      <c r="J2425" t="str">
        <f t="shared" si="1227"/>
        <v>-3179.03348280433+417.014650695947i</v>
      </c>
      <c r="K2425" t="str">
        <f t="shared" si="1234"/>
        <v>0.0782155356093087-0.596261560984728i</v>
      </c>
      <c r="L2425" t="str">
        <f t="shared" si="1235"/>
        <v>0.00672145755976499-0.0429561630846632i</v>
      </c>
      <c r="M2425" t="str">
        <f t="shared" si="1236"/>
        <v>0.0849369931690737-0.639217724069391i</v>
      </c>
      <c r="N2425" t="str">
        <f t="shared" si="1237"/>
        <v>-2.17754067213651i</v>
      </c>
      <c r="O2425" t="str">
        <f t="shared" si="1238"/>
        <v>-0.570195937936257-0.821508729327323i</v>
      </c>
      <c r="P2425" t="str">
        <f t="shared" si="1239"/>
        <v>1.57019593793626+0.821508729327323i</v>
      </c>
      <c r="Q2425" t="str">
        <f t="shared" si="1240"/>
        <v>-1.57019593793626+1.35603194280919i</v>
      </c>
      <c r="R2425" t="str">
        <f t="shared" si="1241"/>
        <v>-0.313990962705337-0.794353414357006i</v>
      </c>
      <c r="S2425" t="str">
        <f t="shared" si="1242"/>
        <v>0.225862268888935i</v>
      </c>
      <c r="T2425" t="str">
        <f t="shared" si="1243"/>
        <v>0.179414464466346-0.0709187112472484i</v>
      </c>
      <c r="U2425" t="str">
        <f t="shared" si="1244"/>
        <v>0.0001-324.14448694887i</v>
      </c>
      <c r="V2425" t="str">
        <f t="shared" si="1245"/>
        <v>0.00002-0.00519918199484002i</v>
      </c>
      <c r="W2425" t="str">
        <f t="shared" si="1246"/>
        <v>0.0000199993584529561-0.00519909860406517i</v>
      </c>
      <c r="X2425" t="str">
        <f t="shared" si="1247"/>
        <v>0.000116053510766055-0.00519658375255577i</v>
      </c>
      <c r="Y2425" t="str">
        <f t="shared" si="1248"/>
        <v>0.009+3.08504398582518i</v>
      </c>
      <c r="Z2425" t="str">
        <f t="shared" si="1249"/>
        <v>-0.0202459175778916-0.000512104916674079i</v>
      </c>
      <c r="AA2425" t="str">
        <f t="shared" si="1250"/>
        <v>0.0115325649482192-3.8962628019964i</v>
      </c>
      <c r="AB2425" t="str">
        <f t="shared" si="1251"/>
        <v>1.22146625350674-0.482819558547644i</v>
      </c>
      <c r="AC2425" t="str">
        <f t="shared" si="1252"/>
        <v>0.795120851479343-0.821792120140401i</v>
      </c>
      <c r="AD2425" t="str">
        <f t="shared" si="1253"/>
        <v>1.04621674271993+0.474082796190313i</v>
      </c>
      <c r="AE2425" t="str">
        <f t="shared" si="1254"/>
        <v>-0.0209388378108782-0.010134013954619i</v>
      </c>
      <c r="AF2425" t="str">
        <f t="shared" si="1255"/>
        <v>-15.0228684123062-0.719416599321289i</v>
      </c>
      <c r="AG2425" t="str">
        <f t="shared" si="1256"/>
        <v>1.00673036454956-0.0147365421123883i</v>
      </c>
      <c r="AH2425" t="str">
        <f t="shared" si="1257"/>
        <v>0.30271909199237+0.170618414141686i</v>
      </c>
      <c r="AI2425">
        <f t="shared" si="1258"/>
        <v>-9.1811468803065974</v>
      </c>
      <c r="AJ2425">
        <f t="shared" si="1259"/>
        <v>29.406460223315605</v>
      </c>
      <c r="AK2425"/>
      <c r="AL2425"/>
      <c r="AM2425"/>
      <c r="AN2425"/>
    </row>
    <row r="2426" spans="1:40" x14ac:dyDescent="0.25">
      <c r="A2426"/>
      <c r="B2426">
        <f t="shared" si="1260"/>
        <v>492000</v>
      </c>
      <c r="C2426" s="237" t="str">
        <f t="shared" si="1228"/>
        <v>-3.15727587173143E-07+0.00497768807141242i</v>
      </c>
      <c r="D2426" s="208" t="str">
        <f t="shared" si="1229"/>
        <v>-5.95700837758413+0.0381622752141619i</v>
      </c>
      <c r="E2426" t="str">
        <f t="shared" si="1230"/>
        <v>2870</v>
      </c>
      <c r="F2426" t="str">
        <f t="shared" si="1231"/>
        <v>0.777000777000777</v>
      </c>
      <c r="G2426" t="str">
        <f t="shared" si="1226"/>
        <v>0.777000777000777</v>
      </c>
      <c r="H2426" t="str">
        <f t="shared" si="1232"/>
        <v>9.06613482413277+0.756141338347262i</v>
      </c>
      <c r="I2426" t="str">
        <f t="shared" si="1233"/>
        <v>1932.07948195772i</v>
      </c>
      <c r="J2426" t="str">
        <f t="shared" si="1227"/>
        <v>-3191.99996673959+417.863967703474i</v>
      </c>
      <c r="K2426" t="str">
        <f t="shared" si="1234"/>
        <v>0.0779030653012777-0.595089792539974i</v>
      </c>
      <c r="L2426" t="str">
        <f t="shared" si="1235"/>
        <v>0.0066948120583979-0.0428730146237367i</v>
      </c>
      <c r="M2426" t="str">
        <f t="shared" si="1236"/>
        <v>0.0845978773596756-0.637962807163711i</v>
      </c>
      <c r="N2426" t="str">
        <f t="shared" si="1237"/>
        <v>-2.18197558185573i</v>
      </c>
      <c r="O2426" t="str">
        <f t="shared" si="1238"/>
        <v>-0.573833635622729-0.818971891231928i</v>
      </c>
      <c r="P2426" t="str">
        <f t="shared" si="1239"/>
        <v>1.57383363562273+0.818971891231928i</v>
      </c>
      <c r="Q2426" t="str">
        <f t="shared" si="1240"/>
        <v>-1.57383363562273+1.3630036906238i</v>
      </c>
      <c r="R2426" t="str">
        <f t="shared" si="1241"/>
        <v>-0.313904250385932-0.79222130903125i</v>
      </c>
      <c r="S2426" t="str">
        <f t="shared" si="1242"/>
        <v>0.226322273509889i</v>
      </c>
      <c r="T2426" t="str">
        <f t="shared" si="1243"/>
        <v>0.179297327782933-0.0710435236117616i</v>
      </c>
      <c r="U2426" t="str">
        <f t="shared" si="1244"/>
        <v>0.0001-323.485656690844i</v>
      </c>
      <c r="V2426" t="str">
        <f t="shared" si="1245"/>
        <v>0.00002-0.00518861455176108i</v>
      </c>
      <c r="W2426" t="str">
        <f t="shared" si="1246"/>
        <v>0.0000199993584529561-0.00518853133048469i</v>
      </c>
      <c r="X2426" t="str">
        <f t="shared" si="1247"/>
        <v>0.000115663570461364-0.00518602878361278i</v>
      </c>
      <c r="Y2426" t="str">
        <f t="shared" si="1248"/>
        <v>0.009+3.09132717113236i</v>
      </c>
      <c r="Z2426" t="str">
        <f t="shared" si="1249"/>
        <v>-0.0201635958753284-0.000509298612541871i</v>
      </c>
      <c r="AA2426" t="str">
        <f t="shared" si="1250"/>
        <v>0.0114850840238203-3.88831707700357i</v>
      </c>
      <c r="AB2426" t="str">
        <f t="shared" si="1251"/>
        <v>1.22066877875318-0.483669289876312i</v>
      </c>
      <c r="AC2426" t="str">
        <f t="shared" si="1252"/>
        <v>0.794702969733376-0.819658675978075i</v>
      </c>
      <c r="AD2426" t="str">
        <f t="shared" si="1253"/>
        <v>1.04842719775364+0.472734056876478i</v>
      </c>
      <c r="AE2426" t="str">
        <f t="shared" si="1254"/>
        <v>-0.0208992995209389-0.0100659809965289i</v>
      </c>
      <c r="AF2426" t="str">
        <f t="shared" si="1255"/>
        <v>-15.0231432017169-0.7179790631331i</v>
      </c>
      <c r="AG2426" t="str">
        <f t="shared" si="1256"/>
        <v>1.00669765587411-0.0147377005116959i</v>
      </c>
      <c r="AH2426" t="str">
        <f t="shared" si="1257"/>
        <v>0.302223094923578+0.169546443196289i</v>
      </c>
      <c r="AI2426">
        <f t="shared" si="1258"/>
        <v>-9.2051197715987758</v>
      </c>
      <c r="AJ2426">
        <f t="shared" si="1259"/>
        <v>29.292322291459843</v>
      </c>
      <c r="AK2426"/>
      <c r="AL2426"/>
      <c r="AM2426"/>
      <c r="AN2426"/>
    </row>
    <row r="2427" spans="1:40" x14ac:dyDescent="0.25">
      <c r="A2427"/>
      <c r="B2427">
        <f t="shared" si="1260"/>
        <v>493000</v>
      </c>
      <c r="C2427" s="237" t="str">
        <f t="shared" si="1228"/>
        <v>-3.14448044068174E-07+0.00496759134112543i</v>
      </c>
      <c r="D2427" s="208" t="str">
        <f t="shared" si="1229"/>
        <v>-5.9570083677743+0.0380848669486283i</v>
      </c>
      <c r="E2427" t="str">
        <f t="shared" si="1230"/>
        <v>2870</v>
      </c>
      <c r="F2427" t="str">
        <f t="shared" si="1231"/>
        <v>0.777000777000777</v>
      </c>
      <c r="G2427" t="str">
        <f t="shared" si="1226"/>
        <v>0.777000777000777</v>
      </c>
      <c r="H2427" t="str">
        <f t="shared" si="1232"/>
        <v>9.06640797068982+0.754632077475619i</v>
      </c>
      <c r="I2427" t="str">
        <f t="shared" si="1233"/>
        <v>1936.00647277471i</v>
      </c>
      <c r="J2427" t="str">
        <f t="shared" si="1227"/>
        <v>-3204.99283212741+418.713284711001i</v>
      </c>
      <c r="K2427" t="str">
        <f t="shared" si="1234"/>
        <v>0.0775924535161065-0.593922539424426i</v>
      </c>
      <c r="L2427" t="str">
        <f t="shared" si="1235"/>
        <v>0.00666832340973624-0.0427901790355156i</v>
      </c>
      <c r="M2427" t="str">
        <f t="shared" si="1236"/>
        <v>0.0842607769258427-0.636712718459942i</v>
      </c>
      <c r="N2427" t="str">
        <f t="shared" si="1237"/>
        <v>-2.18641049157495i</v>
      </c>
      <c r="O2427" t="str">
        <f t="shared" si="1238"/>
        <v>-0.577460046924325-0.816418945276356i</v>
      </c>
      <c r="P2427" t="str">
        <f t="shared" si="1239"/>
        <v>1.57746004692432+0.816418945276356i</v>
      </c>
      <c r="Q2427" t="str">
        <f t="shared" si="1240"/>
        <v>-1.57746004692432+1.36999154629859i</v>
      </c>
      <c r="R2427" t="str">
        <f t="shared" si="1241"/>
        <v>-0.313817292979293-0.79009670398333i</v>
      </c>
      <c r="S2427" t="str">
        <f t="shared" si="1242"/>
        <v>0.226782278130845i</v>
      </c>
      <c r="T2427" t="str">
        <f t="shared" si="1243"/>
        <v>0.179179930473011-0.0711682006186989i</v>
      </c>
      <c r="U2427" t="str">
        <f t="shared" si="1244"/>
        <v>0.0001-322.829499172201i</v>
      </c>
      <c r="V2427" t="str">
        <f t="shared" si="1245"/>
        <v>0.00002-0.00517808997863377i</v>
      </c>
      <c r="W2427" t="str">
        <f t="shared" si="1246"/>
        <v>0.0000199993584529561-0.00517800692616823i</v>
      </c>
      <c r="X2427" t="str">
        <f t="shared" si="1247"/>
        <v>0.000115275999539325-0.00517551659039752i</v>
      </c>
      <c r="Y2427" t="str">
        <f t="shared" si="1248"/>
        <v>0.009+3.09761035643954i</v>
      </c>
      <c r="Z2427" t="str">
        <f t="shared" si="1249"/>
        <v>-0.0200817754558816-0.000506514446199115i</v>
      </c>
      <c r="AA2427" t="str">
        <f t="shared" si="1250"/>
        <v>0.0114378969895368-3.88040374716432i</v>
      </c>
      <c r="AB2427" t="str">
        <f t="shared" si="1251"/>
        <v>1.21986952963606-0.484518099681113i</v>
      </c>
      <c r="AC2427" t="str">
        <f t="shared" si="1252"/>
        <v>0.79428831792429-0.81753231589479i</v>
      </c>
      <c r="AD2427" t="str">
        <f t="shared" si="1253"/>
        <v>1.05063240215351+0.471375233345987i</v>
      </c>
      <c r="AE2427" t="str">
        <f t="shared" si="1254"/>
        <v>-0.02085980562145-0.00999821208085351i</v>
      </c>
      <c r="AF2427" t="str">
        <f t="shared" si="1255"/>
        <v>-15.0234163384641-0.716547210526991i</v>
      </c>
      <c r="AG2427" t="str">
        <f t="shared" si="1256"/>
        <v>1.00666493855409-0.0147387806552236i</v>
      </c>
      <c r="AH2427" t="str">
        <f t="shared" si="1257"/>
        <v>0.301727192316311+0.168478530115473i</v>
      </c>
      <c r="AI2427">
        <f t="shared" si="1258"/>
        <v>-9.2290724583878241</v>
      </c>
      <c r="AJ2427">
        <f t="shared" si="1259"/>
        <v>29.178131940995137</v>
      </c>
      <c r="AK2427"/>
      <c r="AL2427"/>
      <c r="AM2427"/>
      <c r="AN2427"/>
    </row>
    <row r="2428" spans="1:40" x14ac:dyDescent="0.25">
      <c r="A2428"/>
      <c r="B2428">
        <f t="shared" si="1260"/>
        <v>494000</v>
      </c>
      <c r="C2428" s="237" t="str">
        <f t="shared" si="1228"/>
        <v>-3.13176263600306E-07+0.00495753548828851i</v>
      </c>
      <c r="D2428" s="208" t="str">
        <f t="shared" si="1229"/>
        <v>-5.95700835802398+0.0380077720768786i</v>
      </c>
      <c r="E2428" t="str">
        <f t="shared" si="1230"/>
        <v>2870</v>
      </c>
      <c r="F2428" t="str">
        <f t="shared" si="1231"/>
        <v>0.777000777000777</v>
      </c>
      <c r="G2428" t="str">
        <f t="shared" si="1226"/>
        <v>0.777000777000777</v>
      </c>
      <c r="H2428" t="str">
        <f t="shared" si="1232"/>
        <v>9.06667947771463+0.753128780244672i</v>
      </c>
      <c r="I2428" t="str">
        <f t="shared" si="1233"/>
        <v>1939.9334635917i</v>
      </c>
      <c r="J2428" t="str">
        <f t="shared" si="1227"/>
        <v>-3218.0120789678+419.562601718528i</v>
      </c>
      <c r="K2428" t="str">
        <f t="shared" si="1234"/>
        <v>0.0772836856254798-0.592759776088884i</v>
      </c>
      <c r="L2428" t="str">
        <f t="shared" si="1235"/>
        <v>0.00664199039520902-0.0427076546094783i</v>
      </c>
      <c r="M2428" t="str">
        <f t="shared" si="1236"/>
        <v>0.0839256760206888-0.635467430698362i</v>
      </c>
      <c r="N2428" t="str">
        <f t="shared" si="1237"/>
        <v>-2.19084540129417i</v>
      </c>
      <c r="O2428" t="str">
        <f t="shared" si="1238"/>
        <v>-0.581075100515364-0.813849941672948i</v>
      </c>
      <c r="P2428" t="str">
        <f t="shared" si="1239"/>
        <v>1.58107510051536+0.813849941672948i</v>
      </c>
      <c r="Q2428" t="str">
        <f t="shared" si="1240"/>
        <v>-1.58107510051536+1.37699545962122i</v>
      </c>
      <c r="R2428" t="str">
        <f t="shared" si="1241"/>
        <v>-0.313730090005964-0.787979553122824i</v>
      </c>
      <c r="S2428" t="str">
        <f t="shared" si="1242"/>
        <v>0.227242282751799i</v>
      </c>
      <c r="T2428" t="str">
        <f t="shared" si="1243"/>
        <v>0.179062272413373-0.0712927418208826i</v>
      </c>
      <c r="U2428" t="str">
        <f t="shared" si="1244"/>
        <v>0.0001-322.175998161731i</v>
      </c>
      <c r="V2428" t="str">
        <f t="shared" si="1245"/>
        <v>0.00002-0.00516760801511427i</v>
      </c>
      <c r="W2428" t="str">
        <f t="shared" si="1246"/>
        <v>0.0000199993584529562-0.00516752513077616i</v>
      </c>
      <c r="X2428" t="str">
        <f t="shared" si="1247"/>
        <v>0.000114890778844886-0.00516504691349037i</v>
      </c>
      <c r="Y2428" t="str">
        <f t="shared" si="1248"/>
        <v>0.009+3.10389354174672i</v>
      </c>
      <c r="Z2428" t="str">
        <f t="shared" si="1249"/>
        <v>-0.0200004522561355-0.000503752195967986i</v>
      </c>
      <c r="AA2428" t="str">
        <f t="shared" si="1250"/>
        <v>0.0113910014149759-3.87252261444482i</v>
      </c>
      <c r="AB2428" t="str">
        <f t="shared" si="1251"/>
        <v>1.2190685053166-0.485365984917629i</v>
      </c>
      <c r="AC2428" t="str">
        <f t="shared" si="1252"/>
        <v>0.793876873040241-0.815412999320492i</v>
      </c>
      <c r="AD2428" t="str">
        <f t="shared" si="1253"/>
        <v>1.05283231029304+0.470006344398235i</v>
      </c>
      <c r="AE2428" t="str">
        <f t="shared" si="1254"/>
        <v>-0.0208203556276233-0.00993070603951384i</v>
      </c>
      <c r="AF2428" t="str">
        <f t="shared" si="1255"/>
        <v>-15.0236878357386-0.715121008167793i</v>
      </c>
      <c r="AG2428" t="str">
        <f t="shared" si="1256"/>
        <v>1.00663221290326-0.0147397823781759i</v>
      </c>
      <c r="AH2428" t="str">
        <f t="shared" si="1257"/>
        <v>0.301231380808025+0.167414656585961i</v>
      </c>
      <c r="AI2428">
        <f t="shared" si="1258"/>
        <v>-9.2530051282622647</v>
      </c>
      <c r="AJ2428">
        <f t="shared" si="1259"/>
        <v>29.063889309615043</v>
      </c>
      <c r="AK2428"/>
      <c r="AL2428"/>
      <c r="AM2428"/>
      <c r="AN2428"/>
    </row>
    <row r="2429" spans="1:40" x14ac:dyDescent="0.25">
      <c r="A2429"/>
      <c r="B2429">
        <f t="shared" si="1260"/>
        <v>495000</v>
      </c>
      <c r="C2429" s="237" t="str">
        <f t="shared" si="1228"/>
        <v>-3.11912183104562E-07+0.00494752026515955i</v>
      </c>
      <c r="D2429" s="208" t="str">
        <f t="shared" si="1229"/>
        <v>-5.9570083483327+0.0379309886995566i</v>
      </c>
      <c r="E2429" t="str">
        <f t="shared" si="1230"/>
        <v>2870</v>
      </c>
      <c r="F2429" t="str">
        <f t="shared" si="1231"/>
        <v>0.777000777000777</v>
      </c>
      <c r="G2429" t="str">
        <f t="shared" si="1226"/>
        <v>0.777000777000777</v>
      </c>
      <c r="H2429" t="str">
        <f t="shared" si="1232"/>
        <v>9.06694935826746+0.751631411677603i</v>
      </c>
      <c r="I2429" t="str">
        <f t="shared" si="1233"/>
        <v>1943.86045440868i</v>
      </c>
      <c r="J2429" t="str">
        <f t="shared" si="1227"/>
        <v>-3231.05770726075+420.411918726056i</v>
      </c>
      <c r="K2429" t="str">
        <f t="shared" si="1234"/>
        <v>0.0769767471439134-0.591601477172366i</v>
      </c>
      <c r="L2429" t="str">
        <f t="shared" si="1235"/>
        <v>0.00661581180795556-0.0426254396471076i</v>
      </c>
      <c r="M2429" t="str">
        <f t="shared" si="1236"/>
        <v>0.083592558951869-0.634226916819474i</v>
      </c>
      <c r="N2429" t="str">
        <f t="shared" si="1237"/>
        <v>-2.19528031101339i</v>
      </c>
      <c r="O2429" t="str">
        <f t="shared" si="1238"/>
        <v>-0.584678725293556-0.811264930949873i</v>
      </c>
      <c r="P2429" t="str">
        <f t="shared" si="1239"/>
        <v>1.58467872529356+0.811264930949873i</v>
      </c>
      <c r="Q2429" t="str">
        <f t="shared" si="1240"/>
        <v>-1.58467872529356+1.38401538006352i</v>
      </c>
      <c r="R2429" t="str">
        <f t="shared" si="1241"/>
        <v>-0.313642640984854-0.78586981073148i</v>
      </c>
      <c r="S2429" t="str">
        <f t="shared" si="1242"/>
        <v>0.227702287372754i</v>
      </c>
      <c r="T2429" t="str">
        <f t="shared" si="1243"/>
        <v>0.178944353480751-0.0714171467698827i</v>
      </c>
      <c r="U2429" t="str">
        <f t="shared" si="1244"/>
        <v>0.0000999999999999997-321.525137559384i</v>
      </c>
      <c r="V2429" t="str">
        <f t="shared" si="1245"/>
        <v>0.00002-0.00515716840296252i</v>
      </c>
      <c r="W2429" t="str">
        <f t="shared" si="1246"/>
        <v>0.0000199993584529562-0.00515708568607253i</v>
      </c>
      <c r="X2429" t="str">
        <f t="shared" si="1247"/>
        <v>0.000114507889416153-0.00515461949556433i</v>
      </c>
      <c r="Y2429" t="str">
        <f t="shared" si="1248"/>
        <v>0.009+3.11017672705389i</v>
      </c>
      <c r="Z2429" t="str">
        <f t="shared" si="1249"/>
        <v>-0.0199196222537809-0.00050101164284573i</v>
      </c>
      <c r="AA2429" t="str">
        <f t="shared" si="1250"/>
        <v>0.0113443948949133-3.86467348242473i</v>
      </c>
      <c r="AB2429" t="str">
        <f t="shared" si="1251"/>
        <v>1.21826570495557-0.486212942532919i</v>
      </c>
      <c r="AC2429" t="str">
        <f t="shared" si="1252"/>
        <v>0.793468612300161-0.813300685982719i</v>
      </c>
      <c r="AD2429" t="str">
        <f t="shared" si="1253"/>
        <v>1.05502687659914+0.468627409038207i</v>
      </c>
      <c r="AE2429" t="str">
        <f t="shared" si="1254"/>
        <v>-0.0207809490613564-0.00986346171450048i</v>
      </c>
      <c r="AF2429" t="str">
        <f t="shared" si="1255"/>
        <v>-15.0239577066002-0.713700422978046i</v>
      </c>
      <c r="AG2429" t="str">
        <f t="shared" si="1256"/>
        <v>1.00659947923574-0.014740705517842i</v>
      </c>
      <c r="AH2429" t="str">
        <f t="shared" si="1257"/>
        <v>0.30073565709475+0.166354804456473i</v>
      </c>
      <c r="AI2429">
        <f t="shared" si="1258"/>
        <v>-9.2769179679090392</v>
      </c>
      <c r="AJ2429">
        <f t="shared" si="1259"/>
        <v>28.949594533986801</v>
      </c>
      <c r="AK2429"/>
      <c r="AL2429"/>
      <c r="AM2429"/>
      <c r="AN2429"/>
    </row>
    <row r="2430" spans="1:40" x14ac:dyDescent="0.25">
      <c r="A2430"/>
      <c r="B2430">
        <f t="shared" si="1260"/>
        <v>496000</v>
      </c>
      <c r="C2430" s="237" t="str">
        <f t="shared" si="1228"/>
        <v>-3.10655740547032E-07+0.00493754542599432i</v>
      </c>
      <c r="D2430" s="208" t="str">
        <f t="shared" si="1229"/>
        <v>-5.95700833869997+0.0378545149326231i</v>
      </c>
      <c r="E2430" t="str">
        <f t="shared" si="1230"/>
        <v>2870</v>
      </c>
      <c r="F2430" t="str">
        <f t="shared" si="1231"/>
        <v>0.777000777000777</v>
      </c>
      <c r="G2430" t="str">
        <f t="shared" si="1226"/>
        <v>0.777000777000777</v>
      </c>
      <c r="H2430" t="str">
        <f t="shared" si="1232"/>
        <v>9.0672176252791+0.750139937068097i</v>
      </c>
      <c r="I2430" t="str">
        <f t="shared" si="1233"/>
        <v>1947.78744522567i</v>
      </c>
      <c r="J2430" t="str">
        <f t="shared" si="1227"/>
        <v>-3244.12971700627+421.261235733583i</v>
      </c>
      <c r="K2430" t="str">
        <f t="shared" si="1234"/>
        <v>0.0766716237270916-0.59044761750043i</v>
      </c>
      <c r="L2430" t="str">
        <f t="shared" si="1235"/>
        <v>0.00658978645269185-0.0425435324617914i</v>
      </c>
      <c r="M2430" t="str">
        <f t="shared" si="1236"/>
        <v>0.0832614101797835-0.632991149962221i</v>
      </c>
      <c r="N2430" t="str">
        <f t="shared" si="1237"/>
        <v>-2.19971522073261i</v>
      </c>
      <c r="O2430" t="str">
        <f t="shared" si="1238"/>
        <v>-0.588270850381397-0.808663963950137i</v>
      </c>
      <c r="P2430" t="str">
        <f t="shared" si="1239"/>
        <v>1.5882708503814+0.808663963950137i</v>
      </c>
      <c r="Q2430" t="str">
        <f t="shared" si="1240"/>
        <v>-1.5882708503814+1.39105125678247i</v>
      </c>
      <c r="R2430" t="str">
        <f t="shared" si="1241"/>
        <v>-0.313554945433228-0.783767431459476i</v>
      </c>
      <c r="S2430" t="str">
        <f t="shared" si="1242"/>
        <v>0.228162291993708i</v>
      </c>
      <c r="T2430" t="str">
        <f t="shared" si="1243"/>
        <v>0.178826173551815-0.0715414150160073i</v>
      </c>
      <c r="U2430" t="str">
        <f t="shared" si="1244"/>
        <v>0.0001-320.876901394951i</v>
      </c>
      <c r="V2430" t="str">
        <f t="shared" si="1245"/>
        <v>0.00002-0.00514677088602106i</v>
      </c>
      <c r="W2430" t="str">
        <f t="shared" si="1246"/>
        <v>0.0000199993584529561-0.00514668833590401i</v>
      </c>
      <c r="X2430" t="str">
        <f t="shared" si="1247"/>
        <v>0.00011412731248206-0.0051442340813642i</v>
      </c>
      <c r="Y2430" t="str">
        <f t="shared" si="1248"/>
        <v>0.009+3.11645991236107i</v>
      </c>
      <c r="Z2430" t="str">
        <f t="shared" si="1249"/>
        <v>-0.0198392814671167-0.000498292570466972i</v>
      </c>
      <c r="AA2430" t="str">
        <f t="shared" si="1250"/>
        <v>0.0112980750489799-3.85685615628065i</v>
      </c>
      <c r="AB2430" t="str">
        <f t="shared" si="1251"/>
        <v>1.21746112771334-0.487058969465447i</v>
      </c>
      <c r="AC2430" t="str">
        <f t="shared" si="1252"/>
        <v>0.793063513151135-0.811195335903975i</v>
      </c>
      <c r="AD2430" t="str">
        <f t="shared" si="1253"/>
        <v>1.05721605555295+0.467238446476468i</v>
      </c>
      <c r="AE2430" t="str">
        <f t="shared" si="1254"/>
        <v>-0.0207415854511541-0.00979647795776542i</v>
      </c>
      <c r="AF2430" t="str">
        <f t="shared" si="1255"/>
        <v>-15.0242259639791-0.712285422135474i</v>
      </c>
      <c r="AG2430" t="str">
        <f t="shared" si="1256"/>
        <v>1.006566737866-0.0147415499135856i</v>
      </c>
      <c r="AH2430" t="str">
        <f t="shared" si="1257"/>
        <v>0.300240017930455+0.165298955735978i</v>
      </c>
      <c r="AI2430">
        <f t="shared" si="1258"/>
        <v>-9.3008111631225301</v>
      </c>
      <c r="AJ2430">
        <f t="shared" si="1259"/>
        <v>28.83524774976355</v>
      </c>
      <c r="AK2430"/>
      <c r="AL2430"/>
      <c r="AM2430"/>
      <c r="AN2430"/>
    </row>
    <row r="2431" spans="1:40" x14ac:dyDescent="0.25">
      <c r="A2431"/>
      <c r="B2431">
        <f t="shared" si="1260"/>
        <v>497000</v>
      </c>
      <c r="C2431" s="237" t="str">
        <f t="shared" si="1228"/>
        <v>-3.09406874517265E-07+0.00492761072702647i</v>
      </c>
      <c r="D2431" s="208" t="str">
        <f t="shared" si="1229"/>
        <v>-5.95700832912533+0.037778348907203i</v>
      </c>
      <c r="E2431" t="str">
        <f t="shared" si="1230"/>
        <v>2870</v>
      </c>
      <c r="F2431" t="str">
        <f t="shared" si="1231"/>
        <v>0.777000777000777</v>
      </c>
      <c r="G2431" t="str">
        <f t="shared" si="1226"/>
        <v>0.777000777000777</v>
      </c>
      <c r="H2431" t="str">
        <f t="shared" si="1232"/>
        <v>9.06748429155247+0.748654321977819i</v>
      </c>
      <c r="I2431" t="str">
        <f t="shared" si="1233"/>
        <v>1951.71443604266i</v>
      </c>
      <c r="J2431" t="str">
        <f t="shared" si="1227"/>
        <v>-3257.22810820435+422.110552741111i</v>
      </c>
      <c r="K2431" t="str">
        <f t="shared" si="1234"/>
        <v>0.0763683011702303-0.589298172083492i</v>
      </c>
      <c r="L2431" t="str">
        <f t="shared" si="1235"/>
        <v>0.0065639131455788-0.0424619313787225i</v>
      </c>
      <c r="M2431" t="str">
        <f t="shared" si="1236"/>
        <v>0.0829322143158091-0.631760103462214i</v>
      </c>
      <c r="N2431" t="str">
        <f t="shared" si="1237"/>
        <v>-2.20415013045183i</v>
      </c>
      <c r="O2431" t="str">
        <f t="shared" si="1238"/>
        <v>-0.591851405127561-0.806047091830577i</v>
      </c>
      <c r="P2431" t="str">
        <f t="shared" si="1239"/>
        <v>1.59185140512756+0.806047091830577i</v>
      </c>
      <c r="Q2431" t="str">
        <f t="shared" si="1240"/>
        <v>-1.59185140512756+1.39810303862125i</v>
      </c>
      <c r="R2431" t="str">
        <f t="shared" si="1241"/>
        <v>-0.313467002866707-0.781672370321717i</v>
      </c>
      <c r="S2431" t="str">
        <f t="shared" si="1242"/>
        <v>0.228622296614664i</v>
      </c>
      <c r="T2431" t="str">
        <f t="shared" si="1243"/>
        <v>0.178707732503179-0.071665546108302i</v>
      </c>
      <c r="U2431" t="str">
        <f t="shared" si="1244"/>
        <v>0.0001-320.231273826752i</v>
      </c>
      <c r="V2431" t="str">
        <f t="shared" si="1245"/>
        <v>0.00002-0.00513641521019405i</v>
      </c>
      <c r="W2431" t="str">
        <f t="shared" si="1246"/>
        <v>0.0000199993584529562-0.00513633282617884i</v>
      </c>
      <c r="X2431" t="str">
        <f t="shared" si="1247"/>
        <v>0.000113749029460069-0.00513389041768575i</v>
      </c>
      <c r="Y2431" t="str">
        <f t="shared" si="1248"/>
        <v>0.009+3.12274309766825i</v>
      </c>
      <c r="Z2431" t="str">
        <f t="shared" si="1249"/>
        <v>-0.0197594259545593-0.000495594765066623i</v>
      </c>
      <c r="AA2431" t="str">
        <f t="shared" si="1250"/>
        <v>0.0112520395213534-3.84907044277i</v>
      </c>
      <c r="AB2431" t="str">
        <f t="shared" si="1251"/>
        <v>1.21665477274988-0.487904062645085i</v>
      </c>
      <c r="AC2431" t="str">
        <f t="shared" si="1252"/>
        <v>0.792661553265752-0.809096909399097i</v>
      </c>
      <c r="AD2431" t="str">
        <f t="shared" si="1253"/>
        <v>1.05939980169087+0.465839476129121i</v>
      </c>
      <c r="AE2431" t="str">
        <f t="shared" si="1254"/>
        <v>-0.0207022643320546-0.0097297536311147i</v>
      </c>
      <c r="AF2431" t="str">
        <f t="shared" si="1255"/>
        <v>-15.0244926206778-0.710875973070616i</v>
      </c>
      <c r="AG2431" t="str">
        <f t="shared" si="1256"/>
        <v>1.00653398910884-0.0147423154068388i</v>
      </c>
      <c r="AH2431" t="str">
        <f t="shared" si="1257"/>
        <v>0.299744460126471+0.164247092591992i</v>
      </c>
      <c r="AI2431">
        <f t="shared" si="1258"/>
        <v>-9.3246848988121389</v>
      </c>
      <c r="AJ2431">
        <f t="shared" si="1259"/>
        <v>28.720849091595973</v>
      </c>
      <c r="AK2431"/>
      <c r="AL2431"/>
      <c r="AM2431"/>
      <c r="AN2431"/>
    </row>
    <row r="2432" spans="1:40" x14ac:dyDescent="0.25">
      <c r="A2432"/>
      <c r="B2432">
        <f t="shared" si="1260"/>
        <v>498000</v>
      </c>
      <c r="C2432" s="237" t="str">
        <f t="shared" si="1228"/>
        <v>-3.08165524220755E-07+0.00491771592644759i</v>
      </c>
      <c r="D2432" s="208" t="str">
        <f t="shared" si="1229"/>
        <v>-5.95700831960831+0.0377024887694315i</v>
      </c>
      <c r="E2432" t="str">
        <f t="shared" si="1230"/>
        <v>2870</v>
      </c>
      <c r="F2432" t="str">
        <f t="shared" si="1231"/>
        <v>0.777000777000777</v>
      </c>
      <c r="G2432" t="str">
        <f t="shared" si="1226"/>
        <v>0.777000777000777</v>
      </c>
      <c r="H2432" t="str">
        <f t="shared" si="1232"/>
        <v>9.06774936976408+0.747174532233797i</v>
      </c>
      <c r="I2432" t="str">
        <f t="shared" si="1233"/>
        <v>1955.64142685965i</v>
      </c>
      <c r="J2432" t="str">
        <f t="shared" si="1227"/>
        <v>-3270.352880855+422.959869748638i</v>
      </c>
      <c r="K2432" t="str">
        <f t="shared" si="1234"/>
        <v>0.0760667654064586-0.588153116115183i</v>
      </c>
      <c r="L2432" t="str">
        <f t="shared" si="1235"/>
        <v>0.00653819071409205-0.0423806347348001i</v>
      </c>
      <c r="M2432" t="str">
        <f t="shared" si="1236"/>
        <v>0.0826049561205506-0.630533750849983i</v>
      </c>
      <c r="N2432" t="str">
        <f t="shared" si="1237"/>
        <v>-2.20858504017105i</v>
      </c>
      <c r="O2432" t="str">
        <f t="shared" si="1238"/>
        <v>-0.595420319108296-0.803414366060861i</v>
      </c>
      <c r="P2432" t="str">
        <f t="shared" si="1239"/>
        <v>1.5954203191083+0.803414366060861i</v>
      </c>
      <c r="Q2432" t="str">
        <f t="shared" si="1240"/>
        <v>-1.5954203191083+1.40517067411019i</v>
      </c>
      <c r="R2432" t="str">
        <f t="shared" si="1241"/>
        <v>-0.313378812799275-0.779584582694186i</v>
      </c>
      <c r="S2432" t="str">
        <f t="shared" si="1242"/>
        <v>0.229082301235618i</v>
      </c>
      <c r="T2432" t="str">
        <f t="shared" si="1243"/>
        <v>0.178589030211393-0.0717895395945439i</v>
      </c>
      <c r="U2432" t="str">
        <f t="shared" si="1244"/>
        <v>0.0001-319.588239140352i</v>
      </c>
      <c r="V2432" t="str">
        <f t="shared" si="1245"/>
        <v>0.00002-0.00512610112342659i</v>
      </c>
      <c r="W2432" t="str">
        <f t="shared" si="1246"/>
        <v>0.0000199993584529562-0.00512601890484616i</v>
      </c>
      <c r="X2432" t="str">
        <f t="shared" si="1247"/>
        <v>0.000113373021953901-0.00512358825335502i</v>
      </c>
      <c r="Y2432" t="str">
        <f t="shared" si="1248"/>
        <v>0.009+3.12902628297543i</v>
      </c>
      <c r="Z2432" t="str">
        <f t="shared" si="1249"/>
        <v>-0.0196800518141574-0.000492918015443374i</v>
      </c>
      <c r="AA2432" t="str">
        <f t="shared" si="1250"/>
        <v>0.0112062859804533-3.84131615021488i</v>
      </c>
      <c r="AB2432" t="str">
        <f t="shared" si="1251"/>
        <v>1.21584663922474-0.488748218993067i</v>
      </c>
      <c r="AC2432" t="str">
        <f t="shared" si="1252"/>
        <v>0.792262710539531-0.807005367072641i</v>
      </c>
      <c r="AD2432" t="str">
        <f t="shared" si="1253"/>
        <v>1.0615780696054+0.464430517617739i</v>
      </c>
      <c r="AE2432" t="str">
        <f t="shared" si="1254"/>
        <v>-0.020662985245552-0.00966328760610115i</v>
      </c>
      <c r="AF2432" t="str">
        <f t="shared" si="1255"/>
        <v>-15.0247576893724-0.709472043464366i</v>
      </c>
      <c r="AG2432" t="str">
        <f t="shared" si="1256"/>
        <v>1.00650123327941-0.0147430018410923i</v>
      </c>
      <c r="AH2432" t="str">
        <f t="shared" si="1257"/>
        <v>0.299248980550845+0.16319919734885i</v>
      </c>
      <c r="AI2432">
        <f t="shared" si="1258"/>
        <v>-9.3485393590120118</v>
      </c>
      <c r="AJ2432">
        <f t="shared" si="1259"/>
        <v>28.60639869314323</v>
      </c>
      <c r="AK2432"/>
      <c r="AL2432"/>
      <c r="AM2432"/>
      <c r="AN2432"/>
    </row>
    <row r="2433" spans="1:40" x14ac:dyDescent="0.25">
      <c r="A2433"/>
      <c r="B2433">
        <f t="shared" si="1260"/>
        <v>499000</v>
      </c>
      <c r="C2433" s="237" t="str">
        <f t="shared" si="1228"/>
        <v>-3.0693162947155E-07+0.00490786078438757i</v>
      </c>
      <c r="D2433" s="208" t="str">
        <f t="shared" si="1229"/>
        <v>-5.95700831014845+0.0376269326803047i</v>
      </c>
      <c r="E2433" t="str">
        <f t="shared" si="1230"/>
        <v>2870</v>
      </c>
      <c r="F2433" t="str">
        <f t="shared" si="1231"/>
        <v>0.777000777000777</v>
      </c>
      <c r="G2433" t="str">
        <f t="shared" si="1226"/>
        <v>0.777000777000777</v>
      </c>
      <c r="H2433" t="str">
        <f t="shared" si="1232"/>
        <v>9.06801287246553+0.745700533925953i</v>
      </c>
      <c r="I2433" t="str">
        <f t="shared" si="1233"/>
        <v>1959.56841767663i</v>
      </c>
      <c r="J2433" t="str">
        <f t="shared" si="1227"/>
        <v>-3283.50403495821+423.809186756166i</v>
      </c>
      <c r="K2433" t="str">
        <f t="shared" si="1234"/>
        <v>0.0757670025052272-0.587012424970712i</v>
      </c>
      <c r="L2433" t="str">
        <f t="shared" si="1235"/>
        <v>0.00651261799689365-0.0422996408785332i</v>
      </c>
      <c r="M2433" t="str">
        <f t="shared" si="1236"/>
        <v>0.0822796205021208-0.629312065849245i</v>
      </c>
      <c r="N2433" t="str">
        <f t="shared" si="1237"/>
        <v>-2.21301994989027i</v>
      </c>
      <c r="O2433" t="str">
        <f t="shared" si="1238"/>
        <v>-0.598977522128801-0.80076583842247i</v>
      </c>
      <c r="P2433" t="str">
        <f t="shared" si="1239"/>
        <v>1.5989775221288+0.80076583842247i</v>
      </c>
      <c r="Q2433" t="str">
        <f t="shared" si="1240"/>
        <v>-1.5989775221288+1.4122541114678i</v>
      </c>
      <c r="R2433" t="str">
        <f t="shared" si="1241"/>
        <v>-0.31329037474325-0.777504024310337i</v>
      </c>
      <c r="S2433" t="str">
        <f t="shared" si="1242"/>
        <v>0.229542305856574i</v>
      </c>
      <c r="T2433" t="str">
        <f t="shared" si="1243"/>
        <v>0.178470066552961-0.0719133950212358i</v>
      </c>
      <c r="U2433" t="str">
        <f t="shared" si="1244"/>
        <v>0.0001-318.947781747286i</v>
      </c>
      <c r="V2433" t="str">
        <f t="shared" si="1245"/>
        <v>0.00002-0.00511582837568425i</v>
      </c>
      <c r="W2433" t="str">
        <f t="shared" si="1246"/>
        <v>0.0000199993584529561-0.00511574632187552i</v>
      </c>
      <c r="X2433" t="str">
        <f t="shared" si="1247"/>
        <v>0.0001129992717513-0.00511332733920821i</v>
      </c>
      <c r="Y2433" t="str">
        <f t="shared" si="1248"/>
        <v>0.009+3.13530946828261i</v>
      </c>
      <c r="Z2433" t="str">
        <f t="shared" si="1249"/>
        <v>-0.0196011551831154-0.000490262112923794i</v>
      </c>
      <c r="AA2433" t="str">
        <f t="shared" si="1250"/>
        <v>0.0111608121186418-3.83359308848636i</v>
      </c>
      <c r="AB2433" t="str">
        <f t="shared" si="1251"/>
        <v>1.21503672629714-0.489591435421953i</v>
      </c>
      <c r="AC2433" t="str">
        <f t="shared" si="1252"/>
        <v>0.791866963088381-0.804920669816364i</v>
      </c>
      <c r="AD2433" t="str">
        <f t="shared" si="1253"/>
        <v>1.06375081394613+0.463011590769376i</v>
      </c>
      <c r="AE2433" t="str">
        <f t="shared" si="1254"/>
        <v>-0.0206237477395246-0.00959707876392129i</v>
      </c>
      <c r="AF2433" t="str">
        <f t="shared" si="1255"/>
        <v>-15.025021182614-0.708073601245648i</v>
      </c>
      <c r="AG2433" t="str">
        <f t="shared" si="1256"/>
        <v>1.0064684706932-0.0147436090618891i</v>
      </c>
      <c r="AH2433" t="str">
        <f t="shared" si="1257"/>
        <v>0.29875357612778+0.162155252486054i</v>
      </c>
      <c r="AI2433">
        <f t="shared" si="1258"/>
        <v>-9.3723747268883333</v>
      </c>
      <c r="AJ2433">
        <f t="shared" si="1259"/>
        <v>28.491896687085628</v>
      </c>
      <c r="AK2433"/>
      <c r="AL2433"/>
      <c r="AM2433"/>
      <c r="AN2433"/>
    </row>
    <row r="2434" spans="1:40" x14ac:dyDescent="0.25">
      <c r="A2434"/>
      <c r="B2434">
        <f t="shared" si="1260"/>
        <v>500000</v>
      </c>
      <c r="C2434" s="237" t="str">
        <f t="shared" si="1228"/>
        <v>-3.0570513068496E-07+0.00489804506289535i</v>
      </c>
      <c r="D2434" s="208" t="str">
        <f t="shared" si="1229"/>
        <v>-5.9570083007453+0.037551678815531i</v>
      </c>
      <c r="E2434" t="str">
        <f t="shared" si="1230"/>
        <v>2870</v>
      </c>
      <c r="F2434" t="str">
        <f t="shared" si="1231"/>
        <v>0.777000777000777</v>
      </c>
      <c r="G2434" t="str">
        <f t="shared" si="1226"/>
        <v>0.777000777000777</v>
      </c>
      <c r="H2434" t="str">
        <f t="shared" si="1232"/>
        <v>9.06827481208502+0.74423229340455i</v>
      </c>
      <c r="I2434" t="str">
        <f t="shared" si="1233"/>
        <v>1963.49540849362i</v>
      </c>
      <c r="J2434" t="str">
        <f t="shared" si="1227"/>
        <v>-3296.68157051398+424.658503763693i</v>
      </c>
      <c r="K2434" t="str">
        <f t="shared" si="1234"/>
        <v>0.0754689986707338-0.58587607420526i</v>
      </c>
      <c r="L2434" t="str">
        <f t="shared" si="1235"/>
        <v>0.00648719384370532-0.0422189481699428i</v>
      </c>
      <c r="M2434" t="str">
        <f t="shared" si="1236"/>
        <v>0.0819561925144391-0.628095022375203i</v>
      </c>
      <c r="N2434" t="str">
        <f t="shared" si="1237"/>
        <v>-2.21745485960948i</v>
      </c>
      <c r="O2434" t="str">
        <f t="shared" si="1238"/>
        <v>-0.602522944224606-0.798101561007691i</v>
      </c>
      <c r="P2434" t="str">
        <f t="shared" si="1239"/>
        <v>1.60252294422461+0.798101561007691i</v>
      </c>
      <c r="Q2434" t="str">
        <f t="shared" si="1240"/>
        <v>-1.60252294422461+1.41935329860179i</v>
      </c>
      <c r="R2434" t="str">
        <f t="shared" si="1241"/>
        <v>-0.313201688209309-0.77543065125753i</v>
      </c>
      <c r="S2434" t="str">
        <f t="shared" si="1242"/>
        <v>0.23000231047753i</v>
      </c>
      <c r="T2434" t="str">
        <f t="shared" si="1243"/>
        <v>0.178350841404328-0.072037111933604i</v>
      </c>
      <c r="U2434" t="str">
        <f t="shared" si="1244"/>
        <v>0.0001-318.309886183791i</v>
      </c>
      <c r="V2434" t="str">
        <f t="shared" si="1245"/>
        <v>0.00002-0.00510559671893288i</v>
      </c>
      <c r="W2434" t="str">
        <f t="shared" si="1246"/>
        <v>0.0000199993584529561-0.0051055148292368i</v>
      </c>
      <c r="X2434" t="str">
        <f t="shared" si="1247"/>
        <v>0.000112627760821835-0.00510310742807151i</v>
      </c>
      <c r="Y2434" t="str">
        <f t="shared" si="1248"/>
        <v>0.009+3.14159265358979i</v>
      </c>
      <c r="Z2434" t="str">
        <f t="shared" si="1249"/>
        <v>-0.0195227322373223-0.000487626851327014i</v>
      </c>
      <c r="AA2434" t="str">
        <f t="shared" si="1250"/>
        <v>0.0111156156519284-3.82590106898877i</v>
      </c>
      <c r="AB2434" t="str">
        <f t="shared" si="1251"/>
        <v>1.21422503312593-0.490433708835612i</v>
      </c>
      <c r="AC2434" t="str">
        <f t="shared" si="1252"/>
        <v>0.791474289246062-0.802842778806664i</v>
      </c>
      <c r="AD2434" t="str">
        <f t="shared" si="1253"/>
        <v>1.0659179894206+0.461582715616494i</v>
      </c>
      <c r="AE2434" t="str">
        <f t="shared" si="1254"/>
        <v>-0.0205845513681603-0.00953112599531088i</v>
      </c>
      <c r="AF2434" t="str">
        <f t="shared" si="1255"/>
        <v>-15.0252831128303-0.706680614589019i</v>
      </c>
      <c r="AG2434" t="str">
        <f t="shared" si="1256"/>
        <v>1.00643570166604-0.0147441369168154i</v>
      </c>
      <c r="AH2434" t="str">
        <f t="shared" si="1257"/>
        <v>0.298258243837011+0.161115240636605i</v>
      </c>
      <c r="AI2434">
        <f t="shared" si="1258"/>
        <v>-9.3961911847485418</v>
      </c>
      <c r="AJ2434">
        <f t="shared" si="1259"/>
        <v>28.377343205137631</v>
      </c>
      <c r="AK2434"/>
      <c r="AL2434"/>
      <c r="AM2434"/>
      <c r="AN2434"/>
    </row>
    <row r="2435" spans="1:40" x14ac:dyDescent="0.25">
      <c r="A2435"/>
      <c r="B2435">
        <f t="shared" si="1260"/>
        <v>501000</v>
      </c>
      <c r="C2435" s="237" t="str">
        <f t="shared" si="1228"/>
        <v>-3.04485968870353E-07+0.00488826852591961i</v>
      </c>
      <c r="D2435" s="208" t="str">
        <f t="shared" si="1229"/>
        <v>-5.95700829139839+0.0374767253653837i</v>
      </c>
      <c r="E2435" t="str">
        <f t="shared" si="1230"/>
        <v>2870</v>
      </c>
      <c r="F2435" t="str">
        <f t="shared" si="1231"/>
        <v>0.777000777000777</v>
      </c>
      <c r="G2435" t="str">
        <f t="shared" si="1226"/>
        <v>0.777000777000777</v>
      </c>
      <c r="H2435" t="str">
        <f t="shared" si="1232"/>
        <v>9.06853520092871+0.742769777277768i</v>
      </c>
      <c r="I2435" t="str">
        <f t="shared" si="1233"/>
        <v>1967.42239931061i</v>
      </c>
      <c r="J2435" t="str">
        <f t="shared" si="1227"/>
        <v>-3309.88548752232+425.507820771221i</v>
      </c>
      <c r="K2435" t="str">
        <f t="shared" si="1234"/>
        <v>0.0751727402403697-0.584744039552359i</v>
      </c>
      <c r="L2435" t="str">
        <f t="shared" si="1235"/>
        <v>0.00646191711518339-0.0421385549804669i</v>
      </c>
      <c r="M2435" t="str">
        <f t="shared" si="1236"/>
        <v>0.0816346573555531-0.626882594532826i</v>
      </c>
      <c r="N2435" t="str">
        <f t="shared" si="1237"/>
        <v>-2.2218897693287i</v>
      </c>
      <c r="O2435" t="str">
        <f t="shared" si="1238"/>
        <v>-0.606056515662974-0.795421586218564i</v>
      </c>
      <c r="P2435" t="str">
        <f t="shared" si="1239"/>
        <v>1.60605651566297+0.795421586218564i</v>
      </c>
      <c r="Q2435" t="str">
        <f t="shared" si="1240"/>
        <v>-1.60605651566297+1.42646818311014i</v>
      </c>
      <c r="R2435" t="str">
        <f t="shared" si="1241"/>
        <v>-0.313112752706445-0.773364419973493i</v>
      </c>
      <c r="S2435" t="str">
        <f t="shared" si="1242"/>
        <v>0.230462315098484i</v>
      </c>
      <c r="T2435" t="str">
        <f t="shared" si="1243"/>
        <v>0.178231354641887-0.0721606898755864i</v>
      </c>
      <c r="U2435" t="str">
        <f t="shared" si="1244"/>
        <v>0.0001-317.674537109572i</v>
      </c>
      <c r="V2435" t="str">
        <f t="shared" si="1245"/>
        <v>0.00002-0.00509540590711864i</v>
      </c>
      <c r="W2435" t="str">
        <f t="shared" si="1246"/>
        <v>0.0000199993584529561-0.00509532418088007i</v>
      </c>
      <c r="X2435" t="str">
        <f t="shared" si="1247"/>
        <v>0.000112258471314715-0.00509292827474126i</v>
      </c>
      <c r="Y2435" t="str">
        <f t="shared" si="1248"/>
        <v>0.009+3.14787583889697i</v>
      </c>
      <c r="Z2435" t="str">
        <f t="shared" si="1249"/>
        <v>-0.0194447791908875-0.000485012026929916i</v>
      </c>
      <c r="AA2435" t="str">
        <f t="shared" si="1250"/>
        <v>0.011070694319678-3.81823990464428i</v>
      </c>
      <c r="AB2435" t="str">
        <f t="shared" si="1251"/>
        <v>1.21341155886957-0.491275036129141i</v>
      </c>
      <c r="AC2435" t="str">
        <f t="shared" si="1252"/>
        <v>0.791084667561741-0.800771655502016i</v>
      </c>
      <c r="AD2435" t="str">
        <f t="shared" si="1253"/>
        <v>1.06807955079526+0.46014391239686i</v>
      </c>
      <c r="AE2435" t="str">
        <f t="shared" si="1254"/>
        <v>-0.0205453956918851-0.00946542820044163i</v>
      </c>
      <c r="AF2435" t="str">
        <f t="shared" si="1255"/>
        <v>-15.0255434923271-0.705293051912384i</v>
      </c>
      <c r="AG2435" t="str">
        <f t="shared" si="1256"/>
        <v>1.00640292651408-0.0147445852554933i</v>
      </c>
      <c r="AH2435" t="str">
        <f t="shared" si="1257"/>
        <v>0.297762980713256+0.160079144585352i</v>
      </c>
      <c r="AI2435">
        <f t="shared" si="1258"/>
        <v>-9.4199889140490427</v>
      </c>
      <c r="AJ2435">
        <f t="shared" si="1259"/>
        <v>28.26273837805488</v>
      </c>
      <c r="AK2435"/>
      <c r="AL2435"/>
      <c r="AM2435"/>
      <c r="AN2435"/>
    </row>
    <row r="2436" spans="1:40" x14ac:dyDescent="0.25">
      <c r="A2436"/>
      <c r="B2436">
        <f t="shared" si="1260"/>
        <v>502000</v>
      </c>
      <c r="C2436" s="237" t="str">
        <f t="shared" si="1228"/>
        <v>-3.03274085624067E-07+0.00487853093928992i</v>
      </c>
      <c r="D2436" s="208" t="str">
        <f t="shared" si="1229"/>
        <v>-5.95700828210729+0.0374020705345561i</v>
      </c>
      <c r="E2436" t="str">
        <f t="shared" si="1230"/>
        <v>2870</v>
      </c>
      <c r="F2436" t="str">
        <f t="shared" si="1231"/>
        <v>0.777000777000777</v>
      </c>
      <c r="G2436" t="str">
        <f t="shared" si="1226"/>
        <v>0.777000777000777</v>
      </c>
      <c r="H2436" t="str">
        <f t="shared" si="1232"/>
        <v>9.06879405118226+0.74131295240923i</v>
      </c>
      <c r="I2436" t="str">
        <f t="shared" si="1233"/>
        <v>1971.3493901276i</v>
      </c>
      <c r="J2436" t="str">
        <f t="shared" si="1227"/>
        <v>-3323.11578598322+426.357137778748i</v>
      </c>
      <c r="K2436" t="str">
        <f t="shared" si="1234"/>
        <v>0.0748782136831903-0.583616296922325i</v>
      </c>
      <c r="L2436" t="str">
        <f t="shared" si="1235"/>
        <v>0.00643678668279544-0.0420584596928656i</v>
      </c>
      <c r="M2436" t="str">
        <f t="shared" si="1236"/>
        <v>0.0813150003659857-0.625674756615191i</v>
      </c>
      <c r="N2436" t="str">
        <f t="shared" si="1237"/>
        <v>-2.22632467904792i</v>
      </c>
      <c r="O2436" t="str">
        <f t="shared" si="1238"/>
        <v>-0.60957816694423-0.792725966765889i</v>
      </c>
      <c r="P2436" t="str">
        <f t="shared" si="1239"/>
        <v>1.60957816694423+0.792725966765889i</v>
      </c>
      <c r="Q2436" t="str">
        <f t="shared" si="1240"/>
        <v>-1.60957816694423+1.43359871228203i</v>
      </c>
      <c r="R2436" t="str">
        <f t="shared" si="1241"/>
        <v>-0.313023567742014-0.771305287242867i</v>
      </c>
      <c r="S2436" t="str">
        <f t="shared" si="1242"/>
        <v>0.23092231971944i</v>
      </c>
      <c r="T2436" t="str">
        <f t="shared" si="1243"/>
        <v>0.178111606141992-0.0722841283898411i</v>
      </c>
      <c r="U2436" t="str">
        <f t="shared" si="1244"/>
        <v>0.0001-317.041719306565i</v>
      </c>
      <c r="V2436" t="str">
        <f t="shared" si="1245"/>
        <v>0.00002-0.00508525569614831i</v>
      </c>
      <c r="W2436" t="str">
        <f t="shared" si="1246"/>
        <v>0.0000199993584529562-0.00508517413271603i</v>
      </c>
      <c r="X2436" t="str">
        <f t="shared" si="1247"/>
        <v>0.000111891385556658-0.00508278963596445i</v>
      </c>
      <c r="Y2436" t="str">
        <f t="shared" si="1248"/>
        <v>0.009+3.15415902420415i</v>
      </c>
      <c r="Z2436" t="str">
        <f t="shared" si="1249"/>
        <v>-0.0193672922956834-0.000482417438432958i</v>
      </c>
      <c r="AA2436" t="str">
        <f t="shared" si="1250"/>
        <v>0.0110260458843246-3.81060940987761i</v>
      </c>
      <c r="AB2436" t="str">
        <f t="shared" si="1251"/>
        <v>1.21259630268627-0.492115414188923i</v>
      </c>
      <c r="AC2436" t="str">
        <f t="shared" si="1252"/>
        <v>0.790698076797489-0.798707261640592i</v>
      </c>
      <c r="AD2436" t="str">
        <f t="shared" si="1253"/>
        <v>1.07023545289644+0.458695201553608i</v>
      </c>
      <c r="AE2436" t="str">
        <f t="shared" si="1254"/>
        <v>-0.0205062802772934-0.00939998428882254i</v>
      </c>
      <c r="AF2436" t="str">
        <f t="shared" si="1255"/>
        <v>-15.0258023332896-0.703910881874674i</v>
      </c>
      <c r="AG2436" t="str">
        <f t="shared" si="1256"/>
        <v>1.00637014555379-0.0147449539295742i</v>
      </c>
      <c r="AH2436" t="str">
        <f t="shared" si="1257"/>
        <v>0.297267783845645+0.159046947267405i</v>
      </c>
      <c r="AI2436">
        <f t="shared" si="1258"/>
        <v>-9.4437680954029268</v>
      </c>
      <c r="AJ2436">
        <f t="shared" si="1259"/>
        <v>28.148082335650113</v>
      </c>
      <c r="AK2436"/>
      <c r="AL2436"/>
      <c r="AM2436"/>
      <c r="AN2436"/>
    </row>
    <row r="2437" spans="1:40" x14ac:dyDescent="0.25">
      <c r="A2437"/>
      <c r="B2437">
        <f t="shared" si="1260"/>
        <v>503000</v>
      </c>
      <c r="C2437" s="237" t="str">
        <f t="shared" si="1228"/>
        <v>-3.02069423122421E-07+0.00486883207069808i</v>
      </c>
      <c r="D2437" s="208" t="str">
        <f t="shared" si="1229"/>
        <v>-5.95700827287154+0.0373277125420186i</v>
      </c>
      <c r="E2437" t="str">
        <f t="shared" si="1230"/>
        <v>2870</v>
      </c>
      <c r="F2437" t="str">
        <f t="shared" si="1231"/>
        <v>0.777000777000777</v>
      </c>
      <c r="G2437" t="str">
        <f t="shared" ref="G2437:G2500" si="1261">IF($C$11=$C$7,$C$24,F2437)</f>
        <v>0.777000777000777</v>
      </c>
      <c r="H2437" t="str">
        <f t="shared" si="1232"/>
        <v>9.06905137491214+0.73986178591559i</v>
      </c>
      <c r="I2437" t="str">
        <f t="shared" si="1233"/>
        <v>1975.27638094458i</v>
      </c>
      <c r="J2437" t="str">
        <f t="shared" ref="J2437:J2500" si="1262">IMSUM(COMPLEX(0,2*PI()*B2437*$C$113*$C$112),COMPLEX(0,2*PI()*B2437*$C$113*$C$111),COMPLEX(0,2*PI()*B2437*$C$28*10^-12*$C$111),COMPLEX(-1*2*PI()*B2437*2*PI()*B2437*$C$113*$C$112*$C$28*10^-12*$C$111,0),COMPLEX(1,0))</f>
        <v>-3336.37246589669+427.206454786275i</v>
      </c>
      <c r="K2437" t="str">
        <f t="shared" si="1234"/>
        <v>0.0745854055984026-0.582492822400683i</v>
      </c>
      <c r="L2437" t="str">
        <f t="shared" si="1235"/>
        <v>0.00641180142869836-0.0419786607011271i</v>
      </c>
      <c r="M2437" t="str">
        <f t="shared" si="1236"/>
        <v>0.080997207027101-0.62447148310181i</v>
      </c>
      <c r="N2437" t="str">
        <f t="shared" si="1237"/>
        <v>-2.23075958876714i</v>
      </c>
      <c r="O2437" t="str">
        <f t="shared" si="1238"/>
        <v>-0.613087828803155-0.790014755668167i</v>
      </c>
      <c r="P2437" t="str">
        <f t="shared" si="1239"/>
        <v>1.61308782880316+0.790014755668167i</v>
      </c>
      <c r="Q2437" t="str">
        <f t="shared" si="1240"/>
        <v>-1.61308782880316+1.44074483309897i</v>
      </c>
      <c r="R2437" t="str">
        <f t="shared" si="1241"/>
        <v>-0.312934132821675-0.769253210193753i</v>
      </c>
      <c r="S2437" t="str">
        <f t="shared" si="1242"/>
        <v>0.231382324340394i</v>
      </c>
      <c r="T2437" t="str">
        <f t="shared" si="1243"/>
        <v>0.17799159578094-0.0724074270177247i</v>
      </c>
      <c r="U2437" t="str">
        <f t="shared" si="1244"/>
        <v>0.0001-316.411417677725i</v>
      </c>
      <c r="V2437" t="str">
        <f t="shared" si="1245"/>
        <v>0.00002-0.00507514584386968i</v>
      </c>
      <c r="W2437" t="str">
        <f t="shared" si="1246"/>
        <v>0.0000199993584529561-0.00507506444259637i</v>
      </c>
      <c r="X2437" t="str">
        <f t="shared" si="1247"/>
        <v>0.000111526486049765-0.00507269127041932i</v>
      </c>
      <c r="Y2437" t="str">
        <f t="shared" si="1248"/>
        <v>0.009+3.16044220951133i</v>
      </c>
      <c r="Z2437" t="str">
        <f t="shared" si="1249"/>
        <v>-0.0192902678408935-0.000479842886926462i</v>
      </c>
      <c r="AA2437" t="str">
        <f t="shared" si="1250"/>
        <v>0.0109816681310878-3.80300940060098i</v>
      </c>
      <c r="AB2437" t="str">
        <f t="shared" si="1251"/>
        <v>1.21177926373385-0.492954839892483i</v>
      </c>
      <c r="AC2437" t="str">
        <f t="shared" si="1252"/>
        <v>0.790314495925925-0.79664955923768i</v>
      </c>
      <c r="AD2437" t="str">
        <f t="shared" si="1253"/>
        <v>1.07238565061121+0.457236603735048i</v>
      </c>
      <c r="AE2437" t="str">
        <f t="shared" si="1254"/>
        <v>-0.0204672046970765-0.00933479317919739i</v>
      </c>
      <c r="AF2437" t="str">
        <f t="shared" si="1255"/>
        <v>-15.0260596477837-0.702534073373571i</v>
      </c>
      <c r="AG2437" t="str">
        <f t="shared" si="1256"/>
        <v>1.00633735910197-0.01474524279273i</v>
      </c>
      <c r="AH2437" t="str">
        <f t="shared" si="1257"/>
        <v>0.296772650377134+0.158018631766499i</v>
      </c>
      <c r="AI2437">
        <f t="shared" si="1258"/>
        <v>-9.4675289085889744</v>
      </c>
      <c r="AJ2437">
        <f t="shared" si="1259"/>
        <v>28.033375206800546</v>
      </c>
      <c r="AK2437"/>
      <c r="AL2437"/>
      <c r="AM2437"/>
      <c r="AN2437"/>
    </row>
    <row r="2438" spans="1:40" x14ac:dyDescent="0.25">
      <c r="A2438"/>
      <c r="B2438">
        <f t="shared" si="1260"/>
        <v>504000</v>
      </c>
      <c r="C2438" s="237" t="str">
        <f t="shared" ref="C2438:C2501" si="1263">IMPRODUCT(COMPLEX(-1,0),IMDIV(IMPRODUCT(G2438,COMPLEX($C$100+$C$101,0)),COMPLEX($C$100,2*PI()*B2438*$C$103*$C$102*(2*$C$100+$C$101))))</f>
        <v>-3.00871924114808E-07+0.00485917168967958i</v>
      </c>
      <c r="D2438" s="208" t="str">
        <f t="shared" ref="D2438:D2501" si="1264">IMPRODUCT(COMPLEX($C$106,0),IMSUB(C2438,G2438))</f>
        <v>-5.95700826369071+0.0372536496208768i</v>
      </c>
      <c r="E2438" t="str">
        <f t="shared" ref="E2438:E2501" si="1265">IMDIV(COMPLEX($C$20*10^3,0),COMPLEX(1,2*PI()*B2438*$C$20*1000*$C$29*10^-12))</f>
        <v>2870</v>
      </c>
      <c r="F2438" t="str">
        <f t="shared" ref="F2438:F2501" si="1266">IMDIV(COMPLEX($C$22*1000,0),IMSUM(COMPLEX($C$22*1000,0),E2438))</f>
        <v>0.777000777000777</v>
      </c>
      <c r="G2438" t="str">
        <f t="shared" si="1261"/>
        <v>0.777000777000777</v>
      </c>
      <c r="H2438" t="str">
        <f t="shared" ref="H2438:H2501" si="1267">IMPRODUCT(COMPLEX($C$108,0),IMPRODUCT(COMPLEX(-1,0),D2438),IMDIV(COMPLEX(0,2*PI()*B2438*$C$109*$C$110),COMPLEX(1,2*PI()*B2438*$C$109*$C$110)))</f>
        <v>9.06930718406712+0.738416245164174i</v>
      </c>
      <c r="I2438" t="str">
        <f t="shared" ref="I2438:I2501" si="1268">COMPLEX(0,2*PI()*B2438*$C$113*$C$112*$C$114)</f>
        <v>1979.20337176157i</v>
      </c>
      <c r="J2438" t="str">
        <f t="shared" si="1262"/>
        <v>-3349.65552726272+428.055771793803i</v>
      </c>
      <c r="K2438" t="str">
        <f t="shared" ref="K2438:K2501" si="1269">IMDIV(I2438,J2438)</f>
        <v>0.0742943027138764-0.581373592246628i</v>
      </c>
      <c r="L2438" t="str">
        <f t="shared" ref="L2438:L2501" si="1270">IMDIV(COMPLEX($C$117,0),COMPLEX(1,2*PI()*B2438*$C$115*$C$116))</f>
        <v>0.00638696024561823-0.0418991564103744i</v>
      </c>
      <c r="M2438" t="str">
        <f t="shared" ref="M2438:M2501" si="1271">IMSUM(K2438,L2438)</f>
        <v>0.0806812629594946-0.623272748657002i</v>
      </c>
      <c r="N2438" t="str">
        <f t="shared" ref="N2438:N2501" si="1272">COMPLEX(0,-2*PI()*B2438*$C$43)</f>
        <v>-2.23519449848636i</v>
      </c>
      <c r="O2438" t="str">
        <f t="shared" ref="O2438:O2501" si="1273">IMEXP(N2438)</f>
        <v>-0.616585432210346-0.787288006250559i</v>
      </c>
      <c r="P2438" t="str">
        <f t="shared" ref="P2438:P2501" si="1274">IMSUB(COMPLEX(1,0),O2438)</f>
        <v>1.61658543221035+0.787288006250559i</v>
      </c>
      <c r="Q2438" t="str">
        <f t="shared" ref="Q2438:Q2501" si="1275">IMSUM(COMPLEX(0,2*PI()*B2438*$C$43),O2438,COMPLEX(-1,0))</f>
        <v>-1.61658543221035+1.4479064922358i</v>
      </c>
      <c r="R2438" t="str">
        <f t="shared" ref="R2438:R2501" si="1276">IMDIV(P2438,Q2438)</f>
        <v>-0.312844447449416-0.767208146294311i</v>
      </c>
      <c r="S2438" t="str">
        <f t="shared" ref="S2438:S2501" si="1277">IMDIV(COMPLEX(0,2*PI()*B2438*$C$123),COMPLEX($C$124,0))</f>
        <v>0.23184232896135i</v>
      </c>
      <c r="T2438" t="str">
        <f t="shared" ref="T2438:T2501" si="1278">IMPRODUCT(R2438,S2438)</f>
        <v>0.177871323434993-0.0725305852992993i</v>
      </c>
      <c r="U2438" t="str">
        <f t="shared" ref="U2438:U2501" si="1279">IMDIV(COMPLEX(1,2*PI()*B2438*$C$16*10^-3*$C$15*10^-6),COMPLEX(0,2*PI()*B2438*$C$15*10^-6))</f>
        <v>0.0001-315.783617245824i</v>
      </c>
      <c r="V2438" t="str">
        <f t="shared" ref="V2438:V2501" si="1280">IMSUM(COMPLEX($C$18*10^-3,0),IMDIV(COMPLEX(1,0),COMPLEX(0,2*PI()*B2438*($C$17*1*10^-6))))</f>
        <v>0.00002-0.00506507611005248i</v>
      </c>
      <c r="W2438" t="str">
        <f t="shared" ref="W2438:W2501" si="1281">IMDIV(IMPRODUCT(U2438,V2438),IMSUM(U2438,V2438))</f>
        <v>0.0000199993584529561-0.00506499487029465i</v>
      </c>
      <c r="X2438" t="str">
        <f t="shared" ref="X2438:X2501" si="1282">IMDIV(IMPRODUCT(COMPLEX($C$19,0),W2438),IMSUM(COMPLEX($C$19,0),W2438))</f>
        <v>0.000111163755469448-0.00506263293869617i</v>
      </c>
      <c r="Y2438" t="str">
        <f t="shared" ref="Y2438:Y2501" si="1283">COMPLEX($C$13*10^-3,2*PI()*B2438*$C$12*0.000001)</f>
        <v>0.009+3.16672539481851i</v>
      </c>
      <c r="Z2438" t="str">
        <f t="shared" ref="Z2438:Z2501" si="1284">IMPRODUCT(COMPLEX($C$6,0),IMDIV(X2438,IMSUM(X2438,Y2438)))</f>
        <v>-0.0192137021525683-0.000477288175857514i</v>
      </c>
      <c r="AA2438" t="str">
        <f t="shared" ref="AA2438:AA2501" si="1285">IMDIV(COMPLEX($C$6,0),IMSUM(X2438,Y2438))</f>
        <v>0.0109375588676944-3.79543969419919i</v>
      </c>
      <c r="AB2438" t="str">
        <f t="shared" ref="AB2438:AB2501" si="1286">IMPRODUCT(COMPLEX($C$119,0),T2438)</f>
        <v>1.2109604411699-0.493793310108531i</v>
      </c>
      <c r="AC2438" t="str">
        <f t="shared" ref="AC2438:AC2501" si="1287">IMSUM(COMPLEX(1,0),IMPRODUCT(AB2438,M2438))</f>
        <v>0.789933904127791-0.794598510583365i</v>
      </c>
      <c r="AD2438" t="str">
        <f t="shared" ref="AD2438:AD2501" si="1288">IMDIV(AB2438,AC2438)</f>
        <v>1.0745300988883+0.455768139794728i</v>
      </c>
      <c r="AE2438" t="str">
        <f t="shared" ref="AE2438:AE2501" si="1289">IMPRODUCT(AD2438,AA2438,X2438)</f>
        <v>-0.020428168529953-0.00926985379944842i</v>
      </c>
      <c r="AF2438" t="str">
        <f t="shared" ref="AF2438:AF2501" si="1290">IMSUB(D2438,H2438)</f>
        <v>-15.0263154477578-0.701162595543297i</v>
      </c>
      <c r="AG2438" t="str">
        <f t="shared" ref="AG2438:AG2501" si="1291">IMSUM(COMPLEX(1,0),IMPRODUCT(AD2438,AA2438,COMPLEX($C$127,0)))</f>
        <v>1.00630456747573-0.0147454517006457i</v>
      </c>
      <c r="AH2438" t="str">
        <f t="shared" ref="AH2438:AH2501" si="1292">IMDIV(IMPRODUCT(AE2438,AF2438),AG2438)</f>
        <v>0.296277577503945+0.156994181313447i</v>
      </c>
      <c r="AI2438">
        <f t="shared" ref="AI2438:AI2501" si="1293">20*LOG10(IMABS(AH2438))</f>
        <v>-9.4912715325593346</v>
      </c>
      <c r="AJ2438">
        <f t="shared" ref="AJ2438:AJ2501" si="1294">IMARGUMENT(AH2438)*180/PI()</f>
        <v>27.918617119464148</v>
      </c>
      <c r="AK2438"/>
      <c r="AL2438"/>
      <c r="AM2438"/>
      <c r="AN2438"/>
    </row>
    <row r="2439" spans="1:40" x14ac:dyDescent="0.25">
      <c r="A2439"/>
      <c r="B2439">
        <f t="shared" si="1260"/>
        <v>505000</v>
      </c>
      <c r="C2439" s="237" t="str">
        <f t="shared" si="1263"/>
        <v>-2.99681531916895E-07+0.00484954956759535i</v>
      </c>
      <c r="D2439" s="208" t="str">
        <f t="shared" si="1264"/>
        <v>-5.95700825456437+0.037179880018231i</v>
      </c>
      <c r="E2439" t="str">
        <f t="shared" si="1265"/>
        <v>2870</v>
      </c>
      <c r="F2439" t="str">
        <f t="shared" si="1266"/>
        <v>0.777000777000777</v>
      </c>
      <c r="G2439" t="str">
        <f t="shared" si="1261"/>
        <v>0.777000777000777</v>
      </c>
      <c r="H2439" t="str">
        <f t="shared" si="1267"/>
        <v>9.06956149047956+0.736976297770572i</v>
      </c>
      <c r="I2439" t="str">
        <f t="shared" si="1268"/>
        <v>1983.13036257856i</v>
      </c>
      <c r="J2439" t="str">
        <f t="shared" si="1262"/>
        <v>-3362.96497008131+428.90508880133i</v>
      </c>
      <c r="K2439" t="str">
        <f t="shared" si="1269"/>
        <v>0.0740048918846699-0.580258582891469i</v>
      </c>
      <c r="L2439" t="str">
        <f t="shared" si="1270"/>
        <v>0.00636226203673161-0.0418199452367734i</v>
      </c>
      <c r="M2439" t="str">
        <f t="shared" si="1271"/>
        <v>0.0803671539214015-0.622078528128242i</v>
      </c>
      <c r="N2439" t="str">
        <f t="shared" si="1272"/>
        <v>-2.23962940820558i</v>
      </c>
      <c r="O2439" t="str">
        <f t="shared" si="1273"/>
        <v>-0.620070908373566-0.784545772143844i</v>
      </c>
      <c r="P2439" t="str">
        <f t="shared" si="1274"/>
        <v>1.62007090837357+0.784545772143844i</v>
      </c>
      <c r="Q2439" t="str">
        <f t="shared" si="1275"/>
        <v>-1.62007090837357+1.45508363606174i</v>
      </c>
      <c r="R2439" t="str">
        <f t="shared" si="1276"/>
        <v>-0.312754511127555-0.765170053349414i</v>
      </c>
      <c r="S2439" t="str">
        <f t="shared" si="1277"/>
        <v>0.232302333582304i</v>
      </c>
      <c r="T2439" t="str">
        <f t="shared" si="1278"/>
        <v>0.177750788980365-0.0726536027733237i</v>
      </c>
      <c r="U2439" t="str">
        <f t="shared" si="1279"/>
        <v>0.0001-315.158303152268i</v>
      </c>
      <c r="V2439" t="str">
        <f t="shared" si="1280"/>
        <v>0.00002-0.0050550462563692i</v>
      </c>
      <c r="W2439" t="str">
        <f t="shared" si="1281"/>
        <v>0.0000199993584529562-0.0050549651774872i</v>
      </c>
      <c r="X2439" t="str">
        <f t="shared" si="1282"/>
        <v>0.000110803176662364-0.00505261440327865i</v>
      </c>
      <c r="Y2439" t="str">
        <f t="shared" si="1283"/>
        <v>0.009+3.17300858012569i</v>
      </c>
      <c r="Z2439" t="str">
        <f t="shared" si="1284"/>
        <v>-0.0191375915931858-0.000474753110997319i</v>
      </c>
      <c r="AA2439" t="str">
        <f t="shared" si="1285"/>
        <v>0.0108937159241033-3.78790010951492i</v>
      </c>
      <c r="AB2439" t="str">
        <f t="shared" si="1286"/>
        <v>1.21013983415167-0.494630821696905i</v>
      </c>
      <c r="AC2439" t="str">
        <f t="shared" si="1287"/>
        <v>0.789556280789613-0.79255407824001i</v>
      </c>
      <c r="AD2439" t="str">
        <f t="shared" si="1288"/>
        <v>1.07666875273913+0.454289830791248i</v>
      </c>
      <c r="AE2439" t="str">
        <f t="shared" si="1289"/>
        <v>-0.0203891713606036-0.0092051650864969i</v>
      </c>
      <c r="AF2439" t="str">
        <f t="shared" si="1290"/>
        <v>-15.0265697450439-0.699796417752341i</v>
      </c>
      <c r="AG2439" t="str">
        <f t="shared" si="1291"/>
        <v>1.0062717709925-0.0147455805110137i</v>
      </c>
      <c r="AH2439" t="str">
        <f t="shared" si="1292"/>
        <v>0.295782562475062+0.155973579284555i</v>
      </c>
      <c r="AI2439">
        <f t="shared" si="1293"/>
        <v>-9.5149961454466805</v>
      </c>
      <c r="AJ2439">
        <f t="shared" si="1294"/>
        <v>27.803808200683338</v>
      </c>
      <c r="AK2439"/>
      <c r="AL2439"/>
      <c r="AM2439"/>
      <c r="AN2439"/>
    </row>
    <row r="2440" spans="1:40" x14ac:dyDescent="0.25">
      <c r="A2440"/>
      <c r="B2440">
        <f t="shared" si="1260"/>
        <v>506000</v>
      </c>
      <c r="C2440" s="237" t="str">
        <f t="shared" si="1263"/>
        <v>-2.98498190403922E-07+0.0048399654776138i</v>
      </c>
      <c r="D2440" s="208" t="str">
        <f t="shared" si="1264"/>
        <v>-5.95700824549208+0.0371064019950391i</v>
      </c>
      <c r="E2440" t="str">
        <f t="shared" si="1265"/>
        <v>2870</v>
      </c>
      <c r="F2440" t="str">
        <f t="shared" si="1266"/>
        <v>0.777000777000777</v>
      </c>
      <c r="G2440" t="str">
        <f t="shared" si="1261"/>
        <v>0.777000777000777</v>
      </c>
      <c r="H2440" t="str">
        <f t="shared" si="1267"/>
        <v>9.06981430586681+0.73554191159635i</v>
      </c>
      <c r="I2440" t="str">
        <f t="shared" si="1268"/>
        <v>1987.05735339554i</v>
      </c>
      <c r="J2440" t="str">
        <f t="shared" si="1262"/>
        <v>-3376.30079435247+429.754405808858i</v>
      </c>
      <c r="K2440" t="str">
        <f t="shared" si="1269"/>
        <v>0.0737171600915793-0.579147770937122i</v>
      </c>
      <c r="L2440" t="str">
        <f t="shared" si="1270"/>
        <v>0.00633770571554839-0.0417410256074415i</v>
      </c>
      <c r="M2440" t="str">
        <f t="shared" si="1271"/>
        <v>0.0800548658071277-0.620888796544564i</v>
      </c>
      <c r="N2440" t="str">
        <f t="shared" si="1272"/>
        <v>-2.2440643179248i</v>
      </c>
      <c r="O2440" t="str">
        <f t="shared" si="1273"/>
        <v>-0.623544188739105-0.781788107283355i</v>
      </c>
      <c r="P2440" t="str">
        <f t="shared" si="1274"/>
        <v>1.62354418873911+0.781788107283355i</v>
      </c>
      <c r="Q2440" t="str">
        <f t="shared" si="1275"/>
        <v>-1.62354418873911+1.46227621064145i</v>
      </c>
      <c r="R2440" t="str">
        <f t="shared" si="1276"/>
        <v>-0.312664323356718-0.763138889497319i</v>
      </c>
      <c r="S2440" t="str">
        <f t="shared" si="1277"/>
        <v>0.23276233820326i</v>
      </c>
      <c r="T2440" t="str">
        <f t="shared" si="1278"/>
        <v>0.177629992293235-0.0727764789772498i</v>
      </c>
      <c r="U2440" t="str">
        <f t="shared" si="1279"/>
        <v>0.0001-314.53546065592i</v>
      </c>
      <c r="V2440" t="str">
        <f t="shared" si="1280"/>
        <v>0.00002-0.00504505604637638i</v>
      </c>
      <c r="W2440" t="str">
        <f t="shared" si="1281"/>
        <v>0.0000199993584529562-0.00504497512773435i</v>
      </c>
      <c r="X2440" t="str">
        <f t="shared" si="1282"/>
        <v>0.000110444732644397-0.0050426354285249i</v>
      </c>
      <c r="Y2440" t="str">
        <f t="shared" si="1283"/>
        <v>0.009+3.17929176543287i</v>
      </c>
      <c r="Z2440" t="str">
        <f t="shared" si="1284"/>
        <v>-0.0190619325612188-0.000472237500409141i</v>
      </c>
      <c r="AA2440" t="str">
        <f t="shared" si="1285"/>
        <v>0.0108501371522346-3.78039046683418i</v>
      </c>
      <c r="AB2440" t="str">
        <f t="shared" si="1286"/>
        <v>1.20931744183618-0.495467371508544i</v>
      </c>
      <c r="AC2440" t="str">
        <f t="shared" si="1287"/>
        <v>0.789181605501376-0.790516225039943i</v>
      </c>
      <c r="AD2440" t="str">
        <f t="shared" si="1288"/>
        <v>1.07880156723866+0.452801697988279i</v>
      </c>
      <c r="AE2440" t="str">
        <f t="shared" si="1289"/>
        <v>-0.0203502127796016-0.00914072598620823i</v>
      </c>
      <c r="AF2440" t="str">
        <f t="shared" si="1290"/>
        <v>-15.0268225513589-0.698435509601311i</v>
      </c>
      <c r="AG2440" t="str">
        <f t="shared" si="1291"/>
        <v>1.00623896997001-0.0147456290835253i</v>
      </c>
      <c r="AH2440" t="str">
        <f t="shared" si="1292"/>
        <v>0.295287602591649+0.154956809200094i</v>
      </c>
      <c r="AI2440">
        <f t="shared" si="1293"/>
        <v>-9.5387029245727852</v>
      </c>
      <c r="AJ2440">
        <f t="shared" si="1294"/>
        <v>27.688948576601238</v>
      </c>
      <c r="AK2440"/>
      <c r="AL2440"/>
      <c r="AM2440"/>
      <c r="AN2440"/>
    </row>
    <row r="2441" spans="1:40" x14ac:dyDescent="0.25">
      <c r="A2441"/>
      <c r="B2441">
        <f t="shared" si="1260"/>
        <v>507000</v>
      </c>
      <c r="C2441" s="237" t="str">
        <f t="shared" si="1263"/>
        <v>-2.97321844004078E-07+0.00483041919469289i</v>
      </c>
      <c r="D2441" s="208" t="str">
        <f t="shared" si="1264"/>
        <v>-5.95700823647343+0.0370332138259788i</v>
      </c>
      <c r="E2441" t="str">
        <f t="shared" si="1265"/>
        <v>2870</v>
      </c>
      <c r="F2441" t="str">
        <f t="shared" si="1266"/>
        <v>0.777000777000777</v>
      </c>
      <c r="G2441" t="str">
        <f t="shared" si="1261"/>
        <v>0.777000777000777</v>
      </c>
      <c r="H2441" t="str">
        <f t="shared" si="1267"/>
        <v>9.07006564183254+0.734113054746698i</v>
      </c>
      <c r="I2441" t="str">
        <f t="shared" si="1268"/>
        <v>1990.98434421253i</v>
      </c>
      <c r="J2441" t="str">
        <f t="shared" si="1262"/>
        <v>-3389.66300007619+430.603722816385i</v>
      </c>
      <c r="K2441" t="str">
        <f t="shared" si="1269"/>
        <v>0.073431094439708-0.578041133154614i</v>
      </c>
      <c r="L2441" t="str">
        <f t="shared" si="1270"/>
        <v>0.00631329020579621-0.0416623959603571i</v>
      </c>
      <c r="M2441" t="str">
        <f t="shared" si="1271"/>
        <v>0.0797443846455042-0.619703529114971i</v>
      </c>
      <c r="N2441" t="str">
        <f t="shared" si="1272"/>
        <v>-2.24849922764402i</v>
      </c>
      <c r="O2441" t="str">
        <f t="shared" si="1273"/>
        <v>-0.627005204993123-0.779015065907927i</v>
      </c>
      <c r="P2441" t="str">
        <f t="shared" si="1274"/>
        <v>1.62700520499312+0.779015065907927i</v>
      </c>
      <c r="Q2441" t="str">
        <f t="shared" si="1275"/>
        <v>-1.62700520499312+1.46948416173609i</v>
      </c>
      <c r="R2441" t="str">
        <f t="shared" si="1276"/>
        <v>-0.312573883635841-0.761114613206398i</v>
      </c>
      <c r="S2441" t="str">
        <f t="shared" si="1277"/>
        <v>0.233222342824214i</v>
      </c>
      <c r="T2441" t="str">
        <f t="shared" si="1278"/>
        <v>0.177508933249742-0.0728992134472141i</v>
      </c>
      <c r="U2441" t="str">
        <f t="shared" si="1279"/>
        <v>0.0001-313.915075131943i</v>
      </c>
      <c r="V2441" t="str">
        <f t="shared" si="1280"/>
        <v>0.00002-0.00503510524549595i</v>
      </c>
      <c r="W2441" t="str">
        <f t="shared" si="1281"/>
        <v>0.0000199993584529561-0.00503502448646176i</v>
      </c>
      <c r="X2441" t="str">
        <f t="shared" si="1282"/>
        <v>0.000110088406598649-0.00503269578064913i</v>
      </c>
      <c r="Y2441" t="str">
        <f t="shared" si="1283"/>
        <v>0.009+3.18557495074005i</v>
      </c>
      <c r="Z2441" t="str">
        <f t="shared" si="1284"/>
        <v>-0.0189867214907087-0.000469741154416664i</v>
      </c>
      <c r="AA2441" t="str">
        <f t="shared" si="1285"/>
        <v>0.0108068204257027-3.77291058787198i</v>
      </c>
      <c r="AB2441" t="str">
        <f t="shared" si="1286"/>
        <v>1.20849326338018-0.496302956385435i</v>
      </c>
      <c r="AC2441" t="str">
        <f t="shared" si="1287"/>
        <v>0.788809858054242-0.788484914083067i</v>
      </c>
      <c r="AD2441" t="str">
        <f t="shared" si="1288"/>
        <v>1.08092849752633+0.451303762854439i</v>
      </c>
      <c r="AE2441" t="str">
        <f t="shared" si="1289"/>
        <v>-0.0203112923833468-0.00907653545329596i</v>
      </c>
      <c r="AF2441" t="str">
        <f t="shared" si="1290"/>
        <v>-15.027073878306-0.697079840920719i</v>
      </c>
      <c r="AG2441" t="str">
        <f t="shared" si="1291"/>
        <v>1.0062061647263-0.0147455972798638i</v>
      </c>
      <c r="AH2441" t="str">
        <f t="shared" si="1292"/>
        <v>0.294792695206519+0.15394385472277i</v>
      </c>
      <c r="AI2441">
        <f t="shared" si="1293"/>
        <v>-9.5623920464562637</v>
      </c>
      <c r="AJ2441">
        <f t="shared" si="1294"/>
        <v>27.574038372471151</v>
      </c>
      <c r="AK2441"/>
      <c r="AL2441"/>
      <c r="AM2441"/>
      <c r="AN2441"/>
    </row>
    <row r="2442" spans="1:40" x14ac:dyDescent="0.25">
      <c r="A2442"/>
      <c r="B2442">
        <f t="shared" si="1260"/>
        <v>508000</v>
      </c>
      <c r="C2442" s="237" t="str">
        <f t="shared" si="1263"/>
        <v>-2.96152437691981E-07+0.00482091049556258i</v>
      </c>
      <c r="D2442" s="208" t="str">
        <f t="shared" si="1264"/>
        <v>-5.95700822750798+0.0369603137993131i</v>
      </c>
      <c r="E2442" t="str">
        <f t="shared" si="1265"/>
        <v>2870</v>
      </c>
      <c r="F2442" t="str">
        <f t="shared" si="1266"/>
        <v>0.777000777000777</v>
      </c>
      <c r="G2442" t="str">
        <f t="shared" si="1261"/>
        <v>0.777000777000777</v>
      </c>
      <c r="H2442" t="str">
        <f t="shared" si="1267"/>
        <v>9.07031550986798+0.732689695568185i</v>
      </c>
      <c r="I2442" t="str">
        <f t="shared" si="1268"/>
        <v>1994.91133502952i</v>
      </c>
      <c r="J2442" t="str">
        <f t="shared" si="1262"/>
        <v>-3403.05158725248+431.453039823912i</v>
      </c>
      <c r="K2442" t="str">
        <f t="shared" si="1269"/>
        <v>0.0731466821570497-0.576938646482576i</v>
      </c>
      <c r="L2442" t="str">
        <f t="shared" si="1270"/>
        <v>0.0062890144413063-0.0415840547442699i</v>
      </c>
      <c r="M2442" t="str">
        <f t="shared" si="1271"/>
        <v>0.079435696598356-0.618522701226846i</v>
      </c>
      <c r="N2442" t="str">
        <f t="shared" si="1272"/>
        <v>-2.25293413736324i</v>
      </c>
      <c r="O2442" t="str">
        <f t="shared" si="1273"/>
        <v>-0.630453889062995-0.776226702558824i</v>
      </c>
      <c r="P2442" t="str">
        <f t="shared" si="1274"/>
        <v>1.63045388906299+0.776226702558824i</v>
      </c>
      <c r="Q2442" t="str">
        <f t="shared" si="1275"/>
        <v>-1.63045388906299+1.47670743480442i</v>
      </c>
      <c r="R2442" t="str">
        <f t="shared" si="1276"/>
        <v>-0.312483191462163-0.759097183271889i</v>
      </c>
      <c r="S2442" t="str">
        <f t="shared" si="1277"/>
        <v>0.23368234744517i</v>
      </c>
      <c r="T2442" t="str">
        <f t="shared" si="1278"/>
        <v>0.177387611725991-0.0730218057180368i</v>
      </c>
      <c r="U2442" t="str">
        <f t="shared" si="1279"/>
        <v>0.0001-313.29713207066i</v>
      </c>
      <c r="V2442" t="str">
        <f t="shared" si="1280"/>
        <v>0.00002-0.00502519362099694i</v>
      </c>
      <c r="W2442" t="str">
        <f t="shared" si="1281"/>
        <v>0.0000199993584529561-0.00502511302094228i</v>
      </c>
      <c r="X2442" t="str">
        <f t="shared" si="1282"/>
        <v>0.000109734181873481-0.00502279522770365i</v>
      </c>
      <c r="Y2442" t="str">
        <f t="shared" si="1283"/>
        <v>0.009+3.19185813604723i</v>
      </c>
      <c r="Z2442" t="str">
        <f t="shared" si="1284"/>
        <v>-0.0189119548508441-0.000467263885572958i</v>
      </c>
      <c r="AA2442" t="str">
        <f t="shared" si="1285"/>
        <v>0.0107637636395526-3.76546029575803i</v>
      </c>
      <c r="AB2442" t="str">
        <f t="shared" si="1286"/>
        <v>1.20766729794017-0.497137573160599i</v>
      </c>
      <c r="AC2442" t="str">
        <f t="shared" si="1287"/>
        <v>0.788441018438279-0.786460108734509i</v>
      </c>
      <c r="AD2442" t="str">
        <f t="shared" si="1288"/>
        <v>1.08304949880703+0.449796047063215i</v>
      </c>
      <c r="AE2442" t="str">
        <f t="shared" si="1289"/>
        <v>-0.0202724097740018-0.00901259245122811i</v>
      </c>
      <c r="AF2442" t="str">
        <f t="shared" si="1290"/>
        <v>-15.027323737376-0.695729381768872i</v>
      </c>
      <c r="AG2442" t="str">
        <f t="shared" si="1291"/>
        <v>1.0061733555797-0.0147454849636981i</v>
      </c>
      <c r="AH2442" t="str">
        <f t="shared" si="1292"/>
        <v>0.29429783772363+0.152934699656217i</v>
      </c>
      <c r="AI2442">
        <f t="shared" si="1293"/>
        <v>-9.5860636868197222</v>
      </c>
      <c r="AJ2442">
        <f t="shared" si="1294"/>
        <v>27.459077712665177</v>
      </c>
      <c r="AK2442"/>
      <c r="AL2442"/>
      <c r="AM2442"/>
      <c r="AN2442"/>
    </row>
    <row r="2443" spans="1:40" x14ac:dyDescent="0.25">
      <c r="A2443"/>
      <c r="B2443">
        <f t="shared" si="1260"/>
        <v>509000</v>
      </c>
      <c r="C2443" s="237" t="str">
        <f t="shared" si="1263"/>
        <v>-2.94989916982238E-07+0.00481143915870739i</v>
      </c>
      <c r="D2443" s="208" t="str">
        <f t="shared" si="1264"/>
        <v>-5.95700821859532+0.0368877002167567i</v>
      </c>
      <c r="E2443" t="str">
        <f t="shared" si="1265"/>
        <v>2870</v>
      </c>
      <c r="F2443" t="str">
        <f t="shared" si="1266"/>
        <v>0.777000777000777</v>
      </c>
      <c r="G2443" t="str">
        <f t="shared" si="1261"/>
        <v>0.777000777000777</v>
      </c>
      <c r="H2443" t="str">
        <f t="shared" si="1267"/>
        <v>9.07056392135339+0.731271802646463i</v>
      </c>
      <c r="I2443" t="str">
        <f t="shared" si="1268"/>
        <v>1998.83832584651i</v>
      </c>
      <c r="J2443" t="str">
        <f t="shared" si="1262"/>
        <v>-3416.46655588133+432.302356831439i</v>
      </c>
      <c r="K2443" t="str">
        <f t="shared" si="1269"/>
        <v>0.0728639105930962-0.575840288025783i</v>
      </c>
      <c r="L2443" t="str">
        <f t="shared" si="1270"/>
        <v>0.00626487736590083-0.0415060004186122i</v>
      </c>
      <c r="M2443" t="str">
        <f t="shared" si="1271"/>
        <v>0.079128787958997-0.617346288444395i</v>
      </c>
      <c r="N2443" t="str">
        <f t="shared" si="1272"/>
        <v>-2.25736904708246i</v>
      </c>
      <c r="O2443" t="str">
        <f t="shared" si="1273"/>
        <v>-0.633890173118651-0.77342307207867i</v>
      </c>
      <c r="P2443" t="str">
        <f t="shared" si="1274"/>
        <v>1.63389017311865+0.77342307207867i</v>
      </c>
      <c r="Q2443" t="str">
        <f t="shared" si="1275"/>
        <v>-1.63389017311865+1.48394597500379i</v>
      </c>
      <c r="R2443" t="str">
        <f t="shared" si="1276"/>
        <v>-0.312392246331234-0.757086558812707i</v>
      </c>
      <c r="S2443" t="str">
        <f t="shared" si="1277"/>
        <v>0.234142352066126i</v>
      </c>
      <c r="T2443" t="str">
        <f t="shared" si="1278"/>
        <v>0.177266027598057-0.0731442553232158i</v>
      </c>
      <c r="U2443" t="str">
        <f t="shared" si="1279"/>
        <v>0.0001-312.681617076415i</v>
      </c>
      <c r="V2443" t="str">
        <f t="shared" si="1280"/>
        <v>0.00002-0.0050153209419773i</v>
      </c>
      <c r="W2443" t="str">
        <f t="shared" si="1281"/>
        <v>0.0000199993584529561-0.00501524050027745i</v>
      </c>
      <c r="X2443" t="str">
        <f t="shared" si="1282"/>
        <v>0.000109382041980551-0.00501293353956028i</v>
      </c>
      <c r="Y2443" t="str">
        <f t="shared" si="1283"/>
        <v>0.009+3.19814132135441i</v>
      </c>
      <c r="Z2443" t="str">
        <f t="shared" si="1284"/>
        <v>-0.0188376291455456-0.0004648055086298i</v>
      </c>
      <c r="AA2443" t="str">
        <f t="shared" si="1285"/>
        <v>0.0107209647100007-3.75803941502286i</v>
      </c>
      <c r="AB2443" t="str">
        <f t="shared" si="1286"/>
        <v>1.20683954467248-0.497971218658058i</v>
      </c>
      <c r="AC2443" t="str">
        <f t="shared" si="1287"/>
        <v>0.788075066840237-0.784441772622356i</v>
      </c>
      <c r="AD2443" t="str">
        <f t="shared" si="1288"/>
        <v>1.085164526352+0.448278572492925i</v>
      </c>
      <c r="AE2443" t="str">
        <f t="shared" si="1289"/>
        <v>-0.0202335645594252-0.00894889595213436i</v>
      </c>
      <c r="AF2443" t="str">
        <f t="shared" si="1290"/>
        <v>-15.0275721399487-0.694384102429706i</v>
      </c>
      <c r="AG2443" t="str">
        <f t="shared" si="1291"/>
        <v>1.00614054284885-0.0147452920006753i</v>
      </c>
      <c r="AH2443" t="str">
        <f t="shared" si="1292"/>
        <v>0.293803027597534+0.151929327943518i</v>
      </c>
      <c r="AI2443">
        <f t="shared" si="1293"/>
        <v>-9.6097180205979704</v>
      </c>
      <c r="AJ2443">
        <f t="shared" si="1294"/>
        <v>27.34406672068851</v>
      </c>
      <c r="AK2443"/>
      <c r="AL2443"/>
      <c r="AM2443"/>
      <c r="AN2443"/>
    </row>
    <row r="2444" spans="1:40" x14ac:dyDescent="0.25">
      <c r="A2444"/>
      <c r="B2444">
        <f t="shared" si="1260"/>
        <v>510000</v>
      </c>
      <c r="C2444" s="237" t="str">
        <f t="shared" si="1263"/>
        <v>-2.9383422792311E-07+0.00480200496434928i</v>
      </c>
      <c r="D2444" s="208" t="str">
        <f t="shared" si="1264"/>
        <v>-5.95700820973504+0.0368153713933445i</v>
      </c>
      <c r="E2444" t="str">
        <f t="shared" si="1265"/>
        <v>2870</v>
      </c>
      <c r="F2444" t="str">
        <f t="shared" si="1266"/>
        <v>0.777000777000777</v>
      </c>
      <c r="G2444" t="str">
        <f t="shared" si="1261"/>
        <v>0.777000777000777</v>
      </c>
      <c r="H2444" t="str">
        <f t="shared" si="1267"/>
        <v>9.07081088755919+0.729859344804077i</v>
      </c>
      <c r="I2444" t="str">
        <f t="shared" si="1268"/>
        <v>2002.76531666349i</v>
      </c>
      <c r="J2444" t="str">
        <f t="shared" si="1262"/>
        <v>-3429.90790596275+433.151673838967i</v>
      </c>
      <c r="K2444" t="str">
        <f t="shared" si="1269"/>
        <v>0.0725827672174583-0.574746035053687i</v>
      </c>
      <c r="L2444" t="str">
        <f t="shared" si="1270"/>
        <v>0.00624087793328175-0.0414282314534107i</v>
      </c>
      <c r="M2444" t="str">
        <f t="shared" si="1271"/>
        <v>0.07882364515074-0.616174266507098i</v>
      </c>
      <c r="N2444" t="str">
        <f t="shared" si="1272"/>
        <v>-2.26180395680167i</v>
      </c>
      <c r="O2444" t="str">
        <f t="shared" si="1273"/>
        <v>-0.637313989573902-0.770604229610373i</v>
      </c>
      <c r="P2444" t="str">
        <f t="shared" si="1274"/>
        <v>1.6373139895739+0.770604229610373i</v>
      </c>
      <c r="Q2444" t="str">
        <f t="shared" si="1275"/>
        <v>-1.6373139895739+1.4911997271913i</v>
      </c>
      <c r="R2444" t="str">
        <f t="shared" si="1276"/>
        <v>-0.31230104773688-0.755082699268273i</v>
      </c>
      <c r="S2444" t="str">
        <f t="shared" si="1277"/>
        <v>0.23460235668708i</v>
      </c>
      <c r="T2444" t="str">
        <f t="shared" si="1278"/>
        <v>0.177144180741979-0.0732665617949163i</v>
      </c>
      <c r="U2444" t="str">
        <f t="shared" si="1279"/>
        <v>0.0001-312.068515866461i</v>
      </c>
      <c r="V2444" t="str">
        <f t="shared" si="1280"/>
        <v>0.00002-0.00500548697934597i</v>
      </c>
      <c r="W2444" t="str">
        <f t="shared" si="1281"/>
        <v>0.0000199993584529562-0.00500540669537997i</v>
      </c>
      <c r="X2444" t="str">
        <f t="shared" si="1282"/>
        <v>0.000109031970592917-0.00500311048789325i</v>
      </c>
      <c r="Y2444" t="str">
        <f t="shared" si="1283"/>
        <v>0.009+3.20442450666159i</v>
      </c>
      <c r="Z2444" t="str">
        <f t="shared" si="1284"/>
        <v>-0.0187637409130574-0.000462365840507635i</v>
      </c>
      <c r="AA2444" t="str">
        <f t="shared" si="1285"/>
        <v>0.0106784215741787-3.75064777158382i</v>
      </c>
      <c r="AB2444" t="str">
        <f t="shared" si="1286"/>
        <v>1.20601000273316-0.498803889692759i</v>
      </c>
      <c r="AC2444" t="str">
        <f t="shared" si="1287"/>
        <v>0.787711983641358-0.782429869635279i</v>
      </c>
      <c r="AD2444" t="str">
        <f t="shared" si="1288"/>
        <v>1.08727353549979+0.446751361226539i</v>
      </c>
      <c r="AE2444" t="str">
        <f t="shared" si="1289"/>
        <v>-0.0201947563531105-0.00888544493671357i</v>
      </c>
      <c r="AF2444" t="str">
        <f t="shared" si="1290"/>
        <v>-15.0278190972942-0.693043973410733i</v>
      </c>
      <c r="AG2444" t="str">
        <f t="shared" si="1291"/>
        <v>1.00610772685267-0.0147450182584142i</v>
      </c>
      <c r="AH2444" t="str">
        <f t="shared" si="1292"/>
        <v>0.293308262332902+0.150927723665719i</v>
      </c>
      <c r="AI2444">
        <f t="shared" si="1293"/>
        <v>-9.6333552219448269</v>
      </c>
      <c r="AJ2444">
        <f t="shared" si="1294"/>
        <v>27.22900551918443</v>
      </c>
      <c r="AK2444"/>
      <c r="AL2444"/>
      <c r="AM2444"/>
      <c r="AN2444"/>
    </row>
    <row r="2445" spans="1:40" x14ac:dyDescent="0.25">
      <c r="A2445"/>
      <c r="B2445">
        <f t="shared" si="1260"/>
        <v>511000</v>
      </c>
      <c r="C2445" s="237" t="str">
        <f t="shared" si="1263"/>
        <v>-2.92685317090237E-07+0.0047926076944305i</v>
      </c>
      <c r="D2445" s="208" t="str">
        <f t="shared" si="1264"/>
        <v>-5.95700820092672+0.0367433256573005i</v>
      </c>
      <c r="E2445" t="str">
        <f t="shared" si="1265"/>
        <v>2870</v>
      </c>
      <c r="F2445" t="str">
        <f t="shared" si="1266"/>
        <v>0.777000777000777</v>
      </c>
      <c r="G2445" t="str">
        <f t="shared" si="1261"/>
        <v>0.777000777000777</v>
      </c>
      <c r="H2445" t="str">
        <f t="shared" si="1267"/>
        <v>9.07105641964725+0.728452291098209i</v>
      </c>
      <c r="I2445" t="str">
        <f t="shared" si="1268"/>
        <v>2006.69230748048i</v>
      </c>
      <c r="J2445" t="str">
        <f t="shared" si="1262"/>
        <v>-3443.37563749673+434.000990846494i</v>
      </c>
      <c r="K2445" t="str">
        <f t="shared" si="1269"/>
        <v>0.0723032396185096-0.57365586499899i</v>
      </c>
      <c r="L2445" t="str">
        <f t="shared" si="1270"/>
        <v>0.00621701510692095-0.0413507463291998i</v>
      </c>
      <c r="M2445" t="str">
        <f t="shared" si="1271"/>
        <v>0.0785202547254305-0.61500661132819i</v>
      </c>
      <c r="N2445" t="str">
        <f t="shared" si="1272"/>
        <v>-2.26623886652089i</v>
      </c>
      <c r="O2445" t="str">
        <f t="shared" si="1273"/>
        <v>-0.6407252710878-0.76777023059602i</v>
      </c>
      <c r="P2445" t="str">
        <f t="shared" si="1274"/>
        <v>1.6407252710878+0.76777023059602i</v>
      </c>
      <c r="Q2445" t="str">
        <f t="shared" si="1275"/>
        <v>-1.6407252710878+1.49846863592487i</v>
      </c>
      <c r="R2445" t="str">
        <f t="shared" si="1276"/>
        <v>-0.312209595171238-0.753085564395381i</v>
      </c>
      <c r="S2445" t="str">
        <f t="shared" si="1277"/>
        <v>0.235062361308036i</v>
      </c>
      <c r="T2445" t="str">
        <f t="shared" si="1278"/>
        <v>0.177022071033773-0.0733887246639772i</v>
      </c>
      <c r="U2445" t="str">
        <f t="shared" si="1279"/>
        <v>0.0001-311.457814269854i</v>
      </c>
      <c r="V2445" t="str">
        <f t="shared" si="1280"/>
        <v>0.00002-0.00499569150580517i</v>
      </c>
      <c r="W2445" t="str">
        <f t="shared" si="1281"/>
        <v>0.0000199993584529561-0.00499561137895566i</v>
      </c>
      <c r="X2445" t="str">
        <f t="shared" si="1282"/>
        <v>0.000108683951543125-0.00499332584616097i</v>
      </c>
      <c r="Y2445" t="str">
        <f t="shared" si="1283"/>
        <v>0.009+3.21070769196877i</v>
      </c>
      <c r="Z2445" t="str">
        <f t="shared" si="1284"/>
        <v>-0.0186902867255423-0.000459944700265848i</v>
      </c>
      <c r="AA2445" t="str">
        <f t="shared" si="1285"/>
        <v>0.0106361321898815-3.7432851927315i</v>
      </c>
      <c r="AB2445" t="str">
        <f t="shared" si="1286"/>
        <v>1.20517867127813-0.499635583070622i</v>
      </c>
      <c r="AC2445" t="str">
        <f t="shared" si="1287"/>
        <v>0.787351749415167-0.780424363920368i</v>
      </c>
      <c r="AD2445" t="str">
        <f t="shared" si="1288"/>
        <v>1.0893764816572+0.445214435551689i</v>
      </c>
      <c r="AE2445" t="str">
        <f t="shared" si="1289"/>
        <v>-0.0201559847741217-0.00882223839414403i</v>
      </c>
      <c r="AF2445" t="str">
        <f t="shared" si="1290"/>
        <v>-15.028064620574-0.691708965440908i</v>
      </c>
      <c r="AG2445" t="str">
        <f t="shared" si="1291"/>
        <v>1.00607490791037-0.0147446636064988i</v>
      </c>
      <c r="AH2445" t="str">
        <f t="shared" si="1292"/>
        <v>0.292813539483989+0.149929871040392i</v>
      </c>
      <c r="AI2445">
        <f t="shared" si="1293"/>
        <v>-9.6569754642410537</v>
      </c>
      <c r="AJ2445">
        <f t="shared" si="1294"/>
        <v>27.113894229949274</v>
      </c>
      <c r="AK2445"/>
      <c r="AL2445"/>
      <c r="AM2445"/>
      <c r="AN2445"/>
    </row>
    <row r="2446" spans="1:40" x14ac:dyDescent="0.25">
      <c r="A2446"/>
      <c r="B2446">
        <f t="shared" si="1260"/>
        <v>512000</v>
      </c>
      <c r="C2446" s="237" t="str">
        <f t="shared" si="1263"/>
        <v>-2.91543131580474E-07+0.00478324713259693i</v>
      </c>
      <c r="D2446" s="208" t="str">
        <f t="shared" si="1264"/>
        <v>-5.95700819216996+0.0366715613499098i</v>
      </c>
      <c r="E2446" t="str">
        <f t="shared" si="1265"/>
        <v>2870</v>
      </c>
      <c r="F2446" t="str">
        <f t="shared" si="1266"/>
        <v>0.777000777000777</v>
      </c>
      <c r="G2446" t="str">
        <f t="shared" si="1261"/>
        <v>0.777000777000777</v>
      </c>
      <c r="H2446" t="str">
        <f t="shared" si="1267"/>
        <v>9.07130052867222+0.727050610818544i</v>
      </c>
      <c r="I2446" t="str">
        <f t="shared" si="1268"/>
        <v>2010.61929829747i</v>
      </c>
      <c r="J2446" t="str">
        <f t="shared" si="1262"/>
        <v>-3456.86975048327+434.850307854022i</v>
      </c>
      <c r="K2446" t="str">
        <f t="shared" si="1269"/>
        <v>0.0720253155020437-0.572569755456195i</v>
      </c>
      <c r="L2446" t="str">
        <f t="shared" si="1270"/>
        <v>0.00619328785995194-0.0412735435369348i</v>
      </c>
      <c r="M2446" t="str">
        <f t="shared" si="1271"/>
        <v>0.0782186033619956-0.61384329899313i</v>
      </c>
      <c r="N2446" t="str">
        <f t="shared" si="1272"/>
        <v>-2.27067377624011i</v>
      </c>
      <c r="O2446" t="str">
        <f t="shared" si="1273"/>
        <v>-0.644123950565913-0.764921130775821i</v>
      </c>
      <c r="P2446" t="str">
        <f t="shared" si="1274"/>
        <v>1.64412395056591+0.764921130775821i</v>
      </c>
      <c r="Q2446" t="str">
        <f t="shared" si="1275"/>
        <v>-1.64412395056591+1.50575264546429i</v>
      </c>
      <c r="R2446" t="str">
        <f t="shared" si="1276"/>
        <v>-0.312117888124713-0.751095114265127i</v>
      </c>
      <c r="S2446" t="str">
        <f t="shared" si="1277"/>
        <v>0.23552236592899i</v>
      </c>
      <c r="T2446" t="str">
        <f t="shared" si="1278"/>
        <v>0.176899698349428-0.0735107434598922i</v>
      </c>
      <c r="U2446" t="str">
        <f t="shared" si="1279"/>
        <v>0.0001-310.849498226358i</v>
      </c>
      <c r="V2446" t="str">
        <f t="shared" si="1280"/>
        <v>0.00002-0.00498593429583289i</v>
      </c>
      <c r="W2446" t="str">
        <f t="shared" si="1281"/>
        <v>0.0000199993584529561-0.00498585432548615i</v>
      </c>
      <c r="X2446" t="str">
        <f t="shared" si="1282"/>
        <v>0.000108337968821361-0.00498357938958907i</v>
      </c>
      <c r="Y2446" t="str">
        <f t="shared" si="1283"/>
        <v>0.009+3.21699087727595i</v>
      </c>
      <c r="Z2446" t="str">
        <f t="shared" si="1284"/>
        <v>-0.0186172631886846-0.000457541909073634i</v>
      </c>
      <c r="AA2446" t="str">
        <f t="shared" si="1285"/>
        <v>0.0105940945353185-3.73595150711611i</v>
      </c>
      <c r="AB2446" t="str">
        <f t="shared" si="1286"/>
        <v>1.2043455494631-0.500466295588406i</v>
      </c>
      <c r="AC2446" t="str">
        <f t="shared" si="1287"/>
        <v>0.786994344925381-0.7784252198808i</v>
      </c>
      <c r="AD2446" t="str">
        <f t="shared" si="1288"/>
        <v>1.09147332030018+0.44366781796049i</v>
      </c>
      <c r="AE2446" t="str">
        <f t="shared" si="1289"/>
        <v>-0.0201172494470317-0.00875927532199294i</v>
      </c>
      <c r="AF2446" t="str">
        <f t="shared" si="1290"/>
        <v>-15.0283087208422-0.690379049468634i</v>
      </c>
      <c r="AG2446" t="str">
        <f t="shared" si="1291"/>
        <v>1.00604208634144-0.0147442279164712i</v>
      </c>
      <c r="AH2446" t="str">
        <f t="shared" si="1292"/>
        <v>0.292318856654135+0.148935754420187i</v>
      </c>
      <c r="AI2446">
        <f t="shared" si="1293"/>
        <v>-9.6805789201018442</v>
      </c>
      <c r="AJ2446">
        <f t="shared" si="1294"/>
        <v>26.998732973940744</v>
      </c>
      <c r="AK2446"/>
      <c r="AL2446"/>
      <c r="AM2446"/>
      <c r="AN2446"/>
    </row>
    <row r="2447" spans="1:40" x14ac:dyDescent="0.25">
      <c r="A2447"/>
      <c r="B2447">
        <f t="shared" si="1260"/>
        <v>513000</v>
      </c>
      <c r="C2447" s="237" t="str">
        <f t="shared" si="1263"/>
        <v>-2.90407619005802E-07+0.00477392306418141i</v>
      </c>
      <c r="D2447" s="208" t="str">
        <f t="shared" si="1264"/>
        <v>-5.95700818346437+0.0366000768253908i</v>
      </c>
      <c r="E2447" t="str">
        <f t="shared" si="1265"/>
        <v>2870</v>
      </c>
      <c r="F2447" t="str">
        <f t="shared" si="1266"/>
        <v>0.777000777000777</v>
      </c>
      <c r="G2447" t="str">
        <f t="shared" si="1261"/>
        <v>0.777000777000777</v>
      </c>
      <c r="H2447" t="str">
        <f t="shared" si="1267"/>
        <v>9.07154322558269+0.725654273485061i</v>
      </c>
      <c r="I2447" t="str">
        <f t="shared" si="1268"/>
        <v>2014.54628911445i</v>
      </c>
      <c r="J2447" t="str">
        <f t="shared" si="1262"/>
        <v>-3470.39024492238+435.699624861549i</v>
      </c>
      <c r="K2447" t="str">
        <f t="shared" si="1269"/>
        <v>0.0717489826899501-0.571487684180198i</v>
      </c>
      <c r="L2447" t="str">
        <f t="shared" si="1270"/>
        <v>0.00616969517506285-0.0411966215779065i</v>
      </c>
      <c r="M2447" t="str">
        <f t="shared" si="1271"/>
        <v>0.077918677865013-0.612684305758105i</v>
      </c>
      <c r="N2447" t="str">
        <f t="shared" si="1272"/>
        <v>-2.27510868595933i</v>
      </c>
      <c r="O2447" t="str">
        <f t="shared" si="1273"/>
        <v>-0.647509961161684-0.762056986186988i</v>
      </c>
      <c r="P2447" t="str">
        <f t="shared" si="1274"/>
        <v>1.64750996116168+0.762056986186988i</v>
      </c>
      <c r="Q2447" t="str">
        <f t="shared" si="1275"/>
        <v>-1.64750996116168+1.51305169977234i</v>
      </c>
      <c r="R2447" t="str">
        <f t="shared" si="1276"/>
        <v>-0.312025926086006-0.749111309259842i</v>
      </c>
      <c r="S2447" t="str">
        <f t="shared" si="1277"/>
        <v>0.235982370549946i</v>
      </c>
      <c r="T2447" t="str">
        <f t="shared" si="1278"/>
        <v>0.176777062564911-0.0736326177108179i</v>
      </c>
      <c r="U2447" t="str">
        <f t="shared" si="1279"/>
        <v>0.0001-310.243553785371i</v>
      </c>
      <c r="V2447" t="str">
        <f t="shared" si="1280"/>
        <v>0.00002-0.00497621512566557i</v>
      </c>
      <c r="W2447" t="str">
        <f t="shared" si="1281"/>
        <v>0.0000199993584529561-0.00497613531121147i</v>
      </c>
      <c r="X2447" t="str">
        <f t="shared" si="1282"/>
        <v>0.000107994006573595-0.00497387089515303i</v>
      </c>
      <c r="Y2447" t="str">
        <f t="shared" si="1283"/>
        <v>0.009+3.22327406258313i</v>
      </c>
      <c r="Z2447" t="str">
        <f t="shared" si="1284"/>
        <v>-0.0185446669412969-0.000455157290181211i</v>
      </c>
      <c r="AA2447" t="str">
        <f t="shared" si="1285"/>
        <v>0.0105523066088679-3.72864654473415i</v>
      </c>
      <c r="AB2447" t="str">
        <f t="shared" si="1286"/>
        <v>1.20351063644365-0.501296024033768i</v>
      </c>
      <c r="AC2447" t="str">
        <f t="shared" si="1287"/>
        <v>0.786639751123742-0.776432402173672i</v>
      </c>
      <c r="AD2447" t="str">
        <f t="shared" si="1288"/>
        <v>1.09356400697484+0.442111531149492i</v>
      </c>
      <c r="AE2447" t="str">
        <f t="shared" si="1289"/>
        <v>-0.0200785500018625-0.00869655472612848i</v>
      </c>
      <c r="AF2447" t="str">
        <f t="shared" si="1290"/>
        <v>-15.0285514090471-0.68905419665967i</v>
      </c>
      <c r="AG2447" t="str">
        <f t="shared" si="1291"/>
        <v>1.00600926246565-0.0147437110618257i</v>
      </c>
      <c r="AH2447" t="str">
        <f t="shared" si="1292"/>
        <v>0.2918242114953+0.147945358291422i</v>
      </c>
      <c r="AI2447">
        <f t="shared" si="1293"/>
        <v>-9.7041657613833756</v>
      </c>
      <c r="AJ2447">
        <f t="shared" si="1294"/>
        <v>26.883521871287112</v>
      </c>
      <c r="AK2447"/>
      <c r="AL2447"/>
      <c r="AM2447"/>
      <c r="AN2447"/>
    </row>
    <row r="2448" spans="1:40" x14ac:dyDescent="0.25">
      <c r="A2448"/>
      <c r="B2448">
        <f t="shared" si="1260"/>
        <v>514000</v>
      </c>
      <c r="C2448" s="237" t="str">
        <f t="shared" si="1263"/>
        <v>-2.8927872748731E-07+0.00476463527618735i</v>
      </c>
      <c r="D2448" s="208" t="str">
        <f t="shared" si="1264"/>
        <v>-5.95700817480953+0.0365288704507697i</v>
      </c>
      <c r="E2448" t="str">
        <f t="shared" si="1265"/>
        <v>2870</v>
      </c>
      <c r="F2448" t="str">
        <f t="shared" si="1266"/>
        <v>0.777000777000777</v>
      </c>
      <c r="G2448" t="str">
        <f t="shared" si="1261"/>
        <v>0.777000777000777</v>
      </c>
      <c r="H2448" t="str">
        <f t="shared" si="1267"/>
        <v>9.0717845212224+0.724263248845941i</v>
      </c>
      <c r="I2448" t="str">
        <f t="shared" si="1268"/>
        <v>2018.47327993144i</v>
      </c>
      <c r="J2448" t="str">
        <f t="shared" si="1262"/>
        <v>-3483.93712081405+436.548941869076i</v>
      </c>
      <c r="K2448" t="str">
        <f t="shared" si="1269"/>
        <v>0.0714742291189123-0.570409629084904i</v>
      </c>
      <c r="L2448" t="str">
        <f t="shared" si="1270"/>
        <v>0.00614623604439082-0.0411199789636564i</v>
      </c>
      <c r="M2448" t="str">
        <f t="shared" si="1271"/>
        <v>0.0776204651633031-0.61152960804856i</v>
      </c>
      <c r="N2448" t="str">
        <f t="shared" si="1272"/>
        <v>-2.27954359567855i</v>
      </c>
      <c r="O2448" t="str">
        <f t="shared" si="1273"/>
        <v>-0.650883236277726-0.759177853162639i</v>
      </c>
      <c r="P2448" t="str">
        <f t="shared" si="1274"/>
        <v>1.65088323627773+0.759177853162639i</v>
      </c>
      <c r="Q2448" t="str">
        <f t="shared" si="1275"/>
        <v>-1.65088323627773+1.52036574251591i</v>
      </c>
      <c r="R2448" t="str">
        <f t="shared" si="1276"/>
        <v>-0.311933708542087-0.747134110070077i</v>
      </c>
      <c r="S2448" t="str">
        <f t="shared" si="1277"/>
        <v>0.2364423751709i</v>
      </c>
      <c r="T2448" t="str">
        <f t="shared" si="1278"/>
        <v>0.176654163556166-0.0737543469435583i</v>
      </c>
      <c r="U2448" t="str">
        <f t="shared" si="1279"/>
        <v>0.0001-309.639967104855i</v>
      </c>
      <c r="V2448" t="str">
        <f t="shared" si="1280"/>
        <v>0.00002-0.00496653377328103i</v>
      </c>
      <c r="W2448" t="str">
        <f t="shared" si="1281"/>
        <v>0.0000199993584529561-0.00496645411411301i</v>
      </c>
      <c r="X2448" t="str">
        <f t="shared" si="1282"/>
        <v>0.000107652049099778-0.00496420014156115i</v>
      </c>
      <c r="Y2448" t="str">
        <f t="shared" si="1283"/>
        <v>0.009+3.22955724789031i</v>
      </c>
      <c r="Z2448" t="str">
        <f t="shared" si="1284"/>
        <v>-0.0184724946549323-0.000452790668891586i</v>
      </c>
      <c r="AA2448" t="str">
        <f t="shared" si="1285"/>
        <v>0.0105107664288357-3.72137013691521i</v>
      </c>
      <c r="AB2448" t="str">
        <f t="shared" si="1286"/>
        <v>1.20267393137521-0.502124765185157i</v>
      </c>
      <c r="AC2448" t="str">
        <f t="shared" si="1287"/>
        <v>0.786287949147968-0.774445875707789i</v>
      </c>
      <c r="AD2448" t="str">
        <f t="shared" si="1288"/>
        <v>1.09564849729832+0.440545598019554i</v>
      </c>
      <c r="AE2448" t="str">
        <f t="shared" si="1289"/>
        <v>-0.0200398860740232-0.00863407562063191i</v>
      </c>
      <c r="AF2448" t="str">
        <f t="shared" si="1290"/>
        <v>-15.0287926960319-0.687734378395171i</v>
      </c>
      <c r="AG2448" t="str">
        <f t="shared" si="1291"/>
        <v>1.00597643660306-0.0147431129180022i</v>
      </c>
      <c r="AH2448" t="str">
        <f t="shared" si="1292"/>
        <v>0.291329601707539+0.146958667272674i</v>
      </c>
      <c r="AI2448">
        <f t="shared" si="1293"/>
        <v>-9.7277361591910232</v>
      </c>
      <c r="AJ2448">
        <f t="shared" si="1294"/>
        <v>26.768261041299279</v>
      </c>
      <c r="AK2448"/>
      <c r="AL2448"/>
      <c r="AM2448"/>
      <c r="AN2448"/>
    </row>
    <row r="2449" spans="1:40" x14ac:dyDescent="0.25">
      <c r="A2449"/>
      <c r="B2449">
        <f t="shared" si="1260"/>
        <v>515000</v>
      </c>
      <c r="C2449" s="237" t="str">
        <f t="shared" si="1263"/>
        <v>-2.88156405649279E-07+0.00475538355727246i</v>
      </c>
      <c r="D2449" s="208" t="str">
        <f t="shared" si="1264"/>
        <v>-5.95700816620507+0.0364579406057555i</v>
      </c>
      <c r="E2449" t="str">
        <f t="shared" si="1265"/>
        <v>2870</v>
      </c>
      <c r="F2449" t="str">
        <f t="shared" si="1266"/>
        <v>0.777000777000777</v>
      </c>
      <c r="G2449" t="str">
        <f t="shared" si="1261"/>
        <v>0.777000777000777</v>
      </c>
      <c r="H2449" t="str">
        <f t="shared" si="1267"/>
        <v>9.07202442633148+0.722877506875418i</v>
      </c>
      <c r="I2449" t="str">
        <f t="shared" si="1268"/>
        <v>2022.40027074843i</v>
      </c>
      <c r="J2449" t="str">
        <f t="shared" si="1262"/>
        <v>-3497.51037815828+437.398258876604i</v>
      </c>
      <c r="K2449" t="str">
        <f t="shared" si="1269"/>
        <v>0.071201042839114-0.569335568241819i</v>
      </c>
      <c r="L2449" t="str">
        <f t="shared" si="1270"/>
        <v>0.00612290946941774-0.041043614215893i</v>
      </c>
      <c r="M2449" t="str">
        <f t="shared" si="1271"/>
        <v>0.0773239523085317-0.610379182457712i</v>
      </c>
      <c r="N2449" t="str">
        <f t="shared" si="1272"/>
        <v>-2.28397850539777i</v>
      </c>
      <c r="O2449" t="str">
        <f t="shared" si="1273"/>
        <v>-0.654243709567145-0.756283788330691i</v>
      </c>
      <c r="P2449" t="str">
        <f t="shared" si="1274"/>
        <v>1.65424370956714+0.756283788330691i</v>
      </c>
      <c r="Q2449" t="str">
        <f t="shared" si="1275"/>
        <v>-1.65424370956714+1.52769471706708i</v>
      </c>
      <c r="R2449" t="str">
        <f t="shared" si="1276"/>
        <v>-0.311841234978187-0.745163477691623i</v>
      </c>
      <c r="S2449" t="str">
        <f t="shared" si="1277"/>
        <v>0.236902379791855i</v>
      </c>
      <c r="T2449" t="str">
        <f t="shared" si="1278"/>
        <v>0.17653100119912-0.0738759306835636i</v>
      </c>
      <c r="U2449" t="str">
        <f t="shared" si="1279"/>
        <v>0.0001-309.038724450282i</v>
      </c>
      <c r="V2449" t="str">
        <f t="shared" si="1280"/>
        <v>0.00002-0.00495689001838145i</v>
      </c>
      <c r="W2449" t="str">
        <f t="shared" si="1281"/>
        <v>0.0000199993584529561-0.00495681051389645i</v>
      </c>
      <c r="X2449" t="str">
        <f t="shared" si="1282"/>
        <v>0.00010731208085204-0.00495456690923786i</v>
      </c>
      <c r="Y2449" t="str">
        <f t="shared" si="1283"/>
        <v>0.009+3.23584043319749i</v>
      </c>
      <c r="Z2449" t="str">
        <f t="shared" si="1284"/>
        <v>-0.018400743033503-0.000450441872532652i</v>
      </c>
      <c r="AA2449" t="str">
        <f t="shared" si="1285"/>
        <v>0.0104694720332165-3.71412211630885i</v>
      </c>
      <c r="AB2449" t="str">
        <f t="shared" si="1286"/>
        <v>1.20183543341306-0.502952515811805i</v>
      </c>
      <c r="AC2449" t="str">
        <f t="shared" si="1287"/>
        <v>0.785938920319676-0.772465605641462i</v>
      </c>
      <c r="AD2449" t="str">
        <f t="shared" si="1288"/>
        <v>1.09772674695975+0.438970041675709i</v>
      </c>
      <c r="AE2449" t="str">
        <f t="shared" si="1289"/>
        <v>-0.0200012573042514-0.00857183702771055i</v>
      </c>
      <c r="AF2449" t="str">
        <f t="shared" si="1290"/>
        <v>-15.0290325925365-0.686419566269662i</v>
      </c>
      <c r="AG2449" t="str">
        <f t="shared" si="1291"/>
        <v>1.00594360907398-0.0147424333623795i</v>
      </c>
      <c r="AH2449" t="str">
        <f t="shared" si="1292"/>
        <v>0.290835025038552+0.14597566611339i</v>
      </c>
      <c r="AI2449">
        <f t="shared" si="1293"/>
        <v>-9.7512902838858366</v>
      </c>
      <c r="AJ2449">
        <f t="shared" si="1294"/>
        <v>26.652950602477745</v>
      </c>
      <c r="AK2449"/>
      <c r="AL2449"/>
      <c r="AM2449"/>
      <c r="AN2449"/>
    </row>
    <row r="2450" spans="1:40" x14ac:dyDescent="0.25">
      <c r="A2450"/>
      <c r="B2450">
        <f t="shared" si="1260"/>
        <v>516000</v>
      </c>
      <c r="C2450" s="237" t="str">
        <f t="shared" si="1263"/>
        <v>-2.87040602613338E-07+0.00474616769773282i</v>
      </c>
      <c r="D2450" s="208" t="str">
        <f t="shared" si="1264"/>
        <v>-5.95700815765058+0.0363872856826183i</v>
      </c>
      <c r="E2450" t="str">
        <f t="shared" si="1265"/>
        <v>2870</v>
      </c>
      <c r="F2450" t="str">
        <f t="shared" si="1266"/>
        <v>0.777000777000777</v>
      </c>
      <c r="G2450" t="str">
        <f t="shared" si="1261"/>
        <v>0.777000777000777</v>
      </c>
      <c r="H2450" t="str">
        <f t="shared" si="1267"/>
        <v>9.07226295154761+0.721497017771724i</v>
      </c>
      <c r="I2450" t="str">
        <f t="shared" si="1268"/>
        <v>2026.32726156542i</v>
      </c>
      <c r="J2450" t="str">
        <f t="shared" si="1262"/>
        <v>-3511.11001695508+438.247575884131i</v>
      </c>
      <c r="K2450" t="str">
        <f t="shared" si="1269"/>
        <v>0.0709294120129685-0.568265479878689i</v>
      </c>
      <c r="L2450" t="str">
        <f t="shared" si="1270"/>
        <v>0.00609971446086729-0.040967525866408i</v>
      </c>
      <c r="M2450" t="str">
        <f t="shared" si="1271"/>
        <v>0.0770291264738358-0.609233005745097i</v>
      </c>
      <c r="N2450" t="str">
        <f t="shared" si="1272"/>
        <v>-2.28841341511699i</v>
      </c>
      <c r="O2450" t="str">
        <f t="shared" si="1273"/>
        <v>-0.657591314934832-0.753374848612746i</v>
      </c>
      <c r="P2450" t="str">
        <f t="shared" si="1274"/>
        <v>1.65759131493483+0.753374848612746i</v>
      </c>
      <c r="Q2450" t="str">
        <f t="shared" si="1275"/>
        <v>-1.65759131493483+1.53503856650424i</v>
      </c>
      <c r="R2450" t="str">
        <f t="shared" si="1276"/>
        <v>-0.311748504877829-0.743199373422564i</v>
      </c>
      <c r="S2450" t="str">
        <f t="shared" si="1277"/>
        <v>0.237362384412809i</v>
      </c>
      <c r="T2450" t="str">
        <f t="shared" si="1278"/>
        <v>0.176407575369685-0.0739973684549297i</v>
      </c>
      <c r="U2450" t="str">
        <f t="shared" si="1279"/>
        <v>0.0001-308.439812193595i</v>
      </c>
      <c r="V2450" t="str">
        <f t="shared" si="1280"/>
        <v>0.00002-0.00494728364237684i</v>
      </c>
      <c r="W2450" t="str">
        <f t="shared" si="1281"/>
        <v>0.0000199993584529561-0.00494720429197532i</v>
      </c>
      <c r="X2450" t="str">
        <f t="shared" si="1282"/>
        <v>0.000106974086432933-0.00494497098030704i</v>
      </c>
      <c r="Y2450" t="str">
        <f t="shared" si="1283"/>
        <v>0.009+3.24212361850467i</v>
      </c>
      <c r="Z2450" t="str">
        <f t="shared" si="1284"/>
        <v>-0.0183294088129031-0.000448110730429814i</v>
      </c>
      <c r="AA2450" t="str">
        <f t="shared" si="1285"/>
        <v>0.0104284214794591-3.70690231687175i</v>
      </c>
      <c r="AB2450" t="str">
        <f t="shared" si="1286"/>
        <v>1.20099514171242-0.503779272673722i</v>
      </c>
      <c r="AC2450" t="str">
        <f t="shared" si="1287"/>
        <v>0.785592646142338-0.770491557380397i</v>
      </c>
      <c r="AD2450" t="str">
        <f t="shared" si="1288"/>
        <v>1.09979871172126+0.43738488542711i</v>
      </c>
      <c r="AE2450" t="str">
        <f t="shared" si="1289"/>
        <v>-0.0199626633385554-0.00850983797761344i</v>
      </c>
      <c r="AF2450" t="str">
        <f t="shared" si="1290"/>
        <v>-15.0292711091982-0.685109732089106i</v>
      </c>
      <c r="AG2450" t="str">
        <f t="shared" si="1291"/>
        <v>1.00591078019898-0.01474167227427i</v>
      </c>
      <c r="AH2450" t="str">
        <f t="shared" si="1292"/>
        <v>0.29034047928321+0.144996339692534i</v>
      </c>
      <c r="AI2450">
        <f t="shared" si="1293"/>
        <v>-9.7748283050914395</v>
      </c>
      <c r="AJ2450">
        <f t="shared" si="1294"/>
        <v>26.537590672525063</v>
      </c>
      <c r="AK2450"/>
      <c r="AL2450"/>
      <c r="AM2450"/>
      <c r="AN2450"/>
    </row>
    <row r="2451" spans="1:40" x14ac:dyDescent="0.25">
      <c r="A2451"/>
      <c r="B2451">
        <f t="shared" si="1260"/>
        <v>517000</v>
      </c>
      <c r="C2451" s="237" t="str">
        <f t="shared" si="1263"/>
        <v>-2.85931267992687E-07+0.00473698748948696i</v>
      </c>
      <c r="D2451" s="208" t="str">
        <f t="shared" si="1264"/>
        <v>-5.95700814914568+0.0363169040860667i</v>
      </c>
      <c r="E2451" t="str">
        <f t="shared" si="1265"/>
        <v>2870</v>
      </c>
      <c r="F2451" t="str">
        <f t="shared" si="1266"/>
        <v>0.777000777000777</v>
      </c>
      <c r="G2451" t="str">
        <f t="shared" si="1261"/>
        <v>0.777000777000777</v>
      </c>
      <c r="H2451" t="str">
        <f t="shared" si="1267"/>
        <v>9.07250010740718+0.720121751954991i</v>
      </c>
      <c r="I2451" t="str">
        <f t="shared" si="1268"/>
        <v>2030.2542523824i</v>
      </c>
      <c r="J2451" t="str">
        <f t="shared" si="1262"/>
        <v>-3524.73603720445+439.096892891659i</v>
      </c>
      <c r="K2451" t="str">
        <f t="shared" si="1269"/>
        <v>0.0706593249138639-0.567199342378141i</v>
      </c>
      <c r="L2451" t="str">
        <f t="shared" si="1270"/>
        <v>0.00607665003860342-0.0408917124569949i</v>
      </c>
      <c r="M2451" t="str">
        <f t="shared" si="1271"/>
        <v>0.0767359749524673-0.608091054835136i</v>
      </c>
      <c r="N2451" t="str">
        <f t="shared" si="1272"/>
        <v>-2.29284832483621i</v>
      </c>
      <c r="O2451" t="str">
        <f t="shared" si="1273"/>
        <v>-0.660925986538775-0.75045109122297i</v>
      </c>
      <c r="P2451" t="str">
        <f t="shared" si="1274"/>
        <v>1.66092598653877+0.75045109122297i</v>
      </c>
      <c r="Q2451" t="str">
        <f t="shared" si="1275"/>
        <v>-1.66092598653877+1.54239723361324i</v>
      </c>
      <c r="R2451" t="str">
        <f t="shared" si="1276"/>
        <v>-0.31165551772277-0.741241758860357i</v>
      </c>
      <c r="S2451" t="str">
        <f t="shared" si="1277"/>
        <v>0.237822389033765i</v>
      </c>
      <c r="T2451" t="str">
        <f t="shared" si="1278"/>
        <v>0.17628388594376-0.0741186597803841i</v>
      </c>
      <c r="U2451" t="str">
        <f t="shared" si="1279"/>
        <v>0.0001-307.843216812176i</v>
      </c>
      <c r="V2451" t="str">
        <f t="shared" si="1280"/>
        <v>0.00002-0.00493771442836837i</v>
      </c>
      <c r="W2451" t="str">
        <f t="shared" si="1281"/>
        <v>0.0000199993584529561-0.00493763523145425i</v>
      </c>
      <c r="X2451" t="str">
        <f t="shared" si="1282"/>
        <v>0.000106638050593684-0.00493541213857569i</v>
      </c>
      <c r="Y2451" t="str">
        <f t="shared" si="1283"/>
        <v>0.009+3.24840680381185i</v>
      </c>
      <c r="Z2451" t="str">
        <f t="shared" si="1284"/>
        <v>-0.0182584887606365-0.00044579707387899i</v>
      </c>
      <c r="AA2451" t="str">
        <f t="shared" si="1285"/>
        <v>0.0103876128442341-3.69971057385495i</v>
      </c>
      <c r="AB2451" t="str">
        <f t="shared" si="1286"/>
        <v>1.2001530554284-0.504605032521604i</v>
      </c>
      <c r="AC2451" t="str">
        <f t="shared" si="1287"/>
        <v>0.7852491082993-0.768523696575534i</v>
      </c>
      <c r="AD2451" t="str">
        <f t="shared" si="1288"/>
        <v>1.10186434741883+0.435790152786864i</v>
      </c>
      <c r="AE2451" t="str">
        <f t="shared" si="1289"/>
        <v>-0.0199241038281551-0.00844807750854593i</v>
      </c>
      <c r="AF2451" t="str">
        <f t="shared" si="1290"/>
        <v>-15.0295082565529-0.683804847868924i</v>
      </c>
      <c r="AG2451" t="str">
        <f t="shared" si="1291"/>
        <v>1.00587795029891-0.0147408295349129i</v>
      </c>
      <c r="AH2451" t="str">
        <f t="shared" si="1292"/>
        <v>0.289845962283068+0.144020673017213i</v>
      </c>
      <c r="AI2451">
        <f t="shared" si="1293"/>
        <v>-9.7983503917017529</v>
      </c>
      <c r="AJ2451">
        <f t="shared" si="1294"/>
        <v>26.422181368353879</v>
      </c>
      <c r="AK2451"/>
      <c r="AL2451"/>
      <c r="AM2451"/>
      <c r="AN2451"/>
    </row>
    <row r="2452" spans="1:40" x14ac:dyDescent="0.25">
      <c r="A2452"/>
      <c r="B2452">
        <f t="shared" si="1260"/>
        <v>518000</v>
      </c>
      <c r="C2452" s="237" t="str">
        <f t="shared" si="1263"/>
        <v>-2.84828351886418E-07+0.00472784272606018i</v>
      </c>
      <c r="D2452" s="208" t="str">
        <f t="shared" si="1264"/>
        <v>-5.95700814068999+0.0362467942331281i</v>
      </c>
      <c r="E2452" t="str">
        <f t="shared" si="1265"/>
        <v>2870</v>
      </c>
      <c r="F2452" t="str">
        <f t="shared" si="1266"/>
        <v>0.777000777000777</v>
      </c>
      <c r="G2452" t="str">
        <f t="shared" si="1261"/>
        <v>0.777000777000777</v>
      </c>
      <c r="H2452" t="str">
        <f t="shared" si="1267"/>
        <v>9.07273590434648+0.718751680065219i</v>
      </c>
      <c r="I2452" t="str">
        <f t="shared" si="1268"/>
        <v>2034.18124319939i</v>
      </c>
      <c r="J2452" t="str">
        <f t="shared" si="1262"/>
        <v>-3538.38843890638+439.946209899186i</v>
      </c>
      <c r="K2452" t="str">
        <f t="shared" si="1269"/>
        <v>0.0703907699249234-0.566137134276352i</v>
      </c>
      <c r="L2452" t="str">
        <f t="shared" si="1270"/>
        <v>0.00605371523152979-0.040816172539366i</v>
      </c>
      <c r="M2452" t="str">
        <f t="shared" si="1271"/>
        <v>0.0764444851564532-0.606953306815718i</v>
      </c>
      <c r="N2452" t="str">
        <f t="shared" si="1272"/>
        <v>-2.29728323455543i</v>
      </c>
      <c r="O2452" t="str">
        <f t="shared" si="1273"/>
        <v>-0.664247658791345-0.74751257366697i</v>
      </c>
      <c r="P2452" t="str">
        <f t="shared" si="1274"/>
        <v>1.66424765879135+0.74751257366697i</v>
      </c>
      <c r="Q2452" t="str">
        <f t="shared" si="1275"/>
        <v>-1.66424765879135+1.54977066088846i</v>
      </c>
      <c r="R2452" t="str">
        <f t="shared" si="1276"/>
        <v>-0.311562272993046-0.739290595898965i</v>
      </c>
      <c r="S2452" t="str">
        <f t="shared" si="1277"/>
        <v>0.238282393654721i</v>
      </c>
      <c r="T2452" t="str">
        <f t="shared" si="1278"/>
        <v>0.17615993279723-0.0742398041812886i</v>
      </c>
      <c r="U2452" t="str">
        <f t="shared" si="1279"/>
        <v>0.0001-307.248924887828i</v>
      </c>
      <c r="V2452" t="str">
        <f t="shared" si="1280"/>
        <v>0.00002-0.00492818216113214i</v>
      </c>
      <c r="W2452" t="str">
        <f t="shared" si="1281"/>
        <v>0.0000199993584529561-0.00492810311711284i</v>
      </c>
      <c r="X2452" t="str">
        <f t="shared" si="1282"/>
        <v>0.000106303958232477-0.00492589016951773i</v>
      </c>
      <c r="Y2452" t="str">
        <f t="shared" si="1283"/>
        <v>0.009+3.25468998911903i</v>
      </c>
      <c r="Z2452" t="str">
        <f t="shared" si="1284"/>
        <v>-0.018187979675451-0.000443500736120024i</v>
      </c>
      <c r="AA2452" t="str">
        <f t="shared" si="1285"/>
        <v>0.0103470442232061-3.69254672379119i</v>
      </c>
      <c r="AB2452" t="str">
        <f t="shared" si="1286"/>
        <v>1.199309173716-0.50542979209685i</v>
      </c>
      <c r="AC2452" t="str">
        <f t="shared" si="1287"/>
        <v>0.784908288651767-0.76656198912093i</v>
      </c>
      <c r="AD2452" t="str">
        <f t="shared" si="1288"/>
        <v>1.10392360996327+0.434185867471895i</v>
      </c>
      <c r="AE2452" t="str">
        <f t="shared" si="1289"/>
        <v>-0.0198855784294257-0.00838655466658587i</v>
      </c>
      <c r="AF2452" t="str">
        <f t="shared" si="1290"/>
        <v>-15.0297440450365-0.682504885832091i</v>
      </c>
      <c r="AG2452" t="str">
        <f t="shared" si="1291"/>
        <v>1.00584511969488-0.0147399050274679i</v>
      </c>
      <c r="AH2452" t="str">
        <f t="shared" si="1292"/>
        <v>0.289351471925917+0.143048651221338i</v>
      </c>
      <c r="AI2452">
        <f t="shared" si="1293"/>
        <v>-9.8218567118876496</v>
      </c>
      <c r="AJ2452">
        <f t="shared" si="1294"/>
        <v>26.306722806095355</v>
      </c>
      <c r="AK2452"/>
      <c r="AL2452"/>
      <c r="AM2452"/>
      <c r="AN2452"/>
    </row>
    <row r="2453" spans="1:40" x14ac:dyDescent="0.25">
      <c r="A2453"/>
      <c r="B2453">
        <f t="shared" si="1260"/>
        <v>519000</v>
      </c>
      <c r="C2453" s="237" t="str">
        <f t="shared" si="1263"/>
        <v>-2.83731804873902E-07+0.00471873320256916i</v>
      </c>
      <c r="D2453" s="208" t="str">
        <f t="shared" si="1264"/>
        <v>-5.95700813228313+0.0361769545530302i</v>
      </c>
      <c r="E2453" t="str">
        <f t="shared" si="1265"/>
        <v>2870</v>
      </c>
      <c r="F2453" t="str">
        <f t="shared" si="1266"/>
        <v>0.777000777000777</v>
      </c>
      <c r="G2453" t="str">
        <f t="shared" si="1261"/>
        <v>0.777000777000777</v>
      </c>
      <c r="H2453" t="str">
        <f t="shared" si="1267"/>
        <v>9.07297035270278+0.717386772960279i</v>
      </c>
      <c r="I2453" t="str">
        <f t="shared" si="1268"/>
        <v>2038.10823401638i</v>
      </c>
      <c r="J2453" t="str">
        <f t="shared" si="1262"/>
        <v>-3552.06722206087+440.795526906714i</v>
      </c>
      <c r="K2453" t="str">
        <f t="shared" si="1269"/>
        <v>0.0701237355377807-0.565078834261696i</v>
      </c>
      <c r="L2453" t="str">
        <f t="shared" si="1270"/>
        <v>0.00603090907749098-0.0407409046750729i</v>
      </c>
      <c r="M2453" t="str">
        <f t="shared" si="1271"/>
        <v>0.0761546446152717-0.605819738936769i</v>
      </c>
      <c r="N2453" t="str">
        <f t="shared" si="1272"/>
        <v>-2.30171814427464i</v>
      </c>
      <c r="O2453" t="str">
        <f t="shared" si="1273"/>
        <v>-0.667556266360582-0.744559353740668i</v>
      </c>
      <c r="P2453" t="str">
        <f t="shared" si="1274"/>
        <v>1.66755626636058+0.744559353740668i</v>
      </c>
      <c r="Q2453" t="str">
        <f t="shared" si="1275"/>
        <v>-1.66755626636058+1.55715879053397i</v>
      </c>
      <c r="R2453" t="str">
        <f t="shared" si="1276"/>
        <v>-0.311468770166921-0.737345846726003i</v>
      </c>
      <c r="S2453" t="str">
        <f t="shared" si="1277"/>
        <v>0.238742398275675i</v>
      </c>
      <c r="T2453" t="str">
        <f t="shared" si="1278"/>
        <v>0.176035715805974-0.0743608011776257i</v>
      </c>
      <c r="U2453" t="str">
        <f t="shared" si="1279"/>
        <v>0.0001-306.656923105771i</v>
      </c>
      <c r="V2453" t="str">
        <f t="shared" si="1280"/>
        <v>0.00002-0.00491868662710298i</v>
      </c>
      <c r="W2453" t="str">
        <f t="shared" si="1281"/>
        <v>0.0000199993584529561-0.00491860773538932i</v>
      </c>
      <c r="X2453" t="str">
        <f t="shared" si="1282"/>
        <v>0.000105971794392753-0.00491640486025784i</v>
      </c>
      <c r="Y2453" t="str">
        <f t="shared" si="1283"/>
        <v>0.009+3.26097317442621i</v>
      </c>
      <c r="Z2453" t="str">
        <f t="shared" si="1284"/>
        <v>-0.0181178783869753-0.000441221552310522i</v>
      </c>
      <c r="AA2453" t="str">
        <f t="shared" si="1285"/>
        <v>0.0103067137308074-3.68541060448253i</v>
      </c>
      <c r="AB2453" t="str">
        <f t="shared" si="1286"/>
        <v>1.19846349573021-0.506253548131465i</v>
      </c>
      <c r="AC2453" t="str">
        <f t="shared" si="1287"/>
        <v>0.784570169236893-0.764606401151695i</v>
      </c>
      <c r="AD2453" t="str">
        <f t="shared" si="1288"/>
        <v>1.10597645534116+0.432572053402881i</v>
      </c>
      <c r="AE2453" t="str">
        <f t="shared" si="1289"/>
        <v>-0.0198470868038406-0.00832526850560212i</v>
      </c>
      <c r="AF2453" t="str">
        <f t="shared" si="1290"/>
        <v>-15.0299784849859-0.681209818407249i</v>
      </c>
      <c r="AG2453" t="str">
        <f t="shared" si="1291"/>
        <v>1.00581228870823-0.0147388986370098i</v>
      </c>
      <c r="AH2453" t="str">
        <f t="shared" si="1292"/>
        <v>0.288857006145329+0.142080259564326i</v>
      </c>
      <c r="AI2453">
        <f t="shared" si="1293"/>
        <v>-9.8453474331035249</v>
      </c>
      <c r="AJ2453">
        <f t="shared" si="1294"/>
        <v>26.191215101112451</v>
      </c>
      <c r="AK2453"/>
      <c r="AL2453"/>
      <c r="AM2453"/>
      <c r="AN2453"/>
    </row>
    <row r="2454" spans="1:40" x14ac:dyDescent="0.25">
      <c r="A2454"/>
      <c r="B2454">
        <f t="shared" si="1260"/>
        <v>520000</v>
      </c>
      <c r="C2454" s="237" t="str">
        <f t="shared" si="1263"/>
        <v>-2.82641578009249E-07+0.00470965871570658i</v>
      </c>
      <c r="D2454" s="208" t="str">
        <f t="shared" si="1264"/>
        <v>-5.95700812392472+0.0361073834870838i</v>
      </c>
      <c r="E2454" t="str">
        <f t="shared" si="1265"/>
        <v>2870</v>
      </c>
      <c r="F2454" t="str">
        <f t="shared" si="1266"/>
        <v>0.777000777000777</v>
      </c>
      <c r="G2454" t="str">
        <f t="shared" si="1261"/>
        <v>0.777000777000777</v>
      </c>
      <c r="H2454" t="str">
        <f t="shared" si="1267"/>
        <v>9.07320346271552+0.716027001713862i</v>
      </c>
      <c r="I2454" t="str">
        <f t="shared" si="1268"/>
        <v>2042.03522483337i</v>
      </c>
      <c r="J2454" t="str">
        <f t="shared" si="1262"/>
        <v>-3565.77238666792+441.644843914241i</v>
      </c>
      <c r="K2454" t="str">
        <f t="shared" si="1269"/>
        <v>0.0698582103513728-0.56402442117344i</v>
      </c>
      <c r="L2454" t="str">
        <f t="shared" si="1270"/>
        <v>0.00600823062317446-0.0406659074354251i</v>
      </c>
      <c r="M2454" t="str">
        <f t="shared" si="1271"/>
        <v>0.0758664409745473-0.604690328608865i</v>
      </c>
      <c r="N2454" t="str">
        <f t="shared" si="1272"/>
        <v>-2.30615305399386i</v>
      </c>
      <c r="O2454" t="str">
        <f t="shared" si="1273"/>
        <v>-0.67085174417151-0.741591489529136i</v>
      </c>
      <c r="P2454" t="str">
        <f t="shared" si="1274"/>
        <v>1.67085174417151+0.741591489529136i</v>
      </c>
      <c r="Q2454" t="str">
        <f t="shared" si="1275"/>
        <v>-1.67085174417151+1.56456156446472i</v>
      </c>
      <c r="R2454" t="str">
        <f t="shared" si="1276"/>
        <v>-0.311375008720927-0.735407473819913i</v>
      </c>
      <c r="S2454" t="str">
        <f t="shared" si="1277"/>
        <v>0.239202402896631i</v>
      </c>
      <c r="T2454" t="str">
        <f t="shared" si="1278"/>
        <v>0.175911234845864-0.0744816502880052i</v>
      </c>
      <c r="U2454" t="str">
        <f t="shared" si="1279"/>
        <v>0.0001-306.067198253644i</v>
      </c>
      <c r="V2454" t="str">
        <f t="shared" si="1280"/>
        <v>0.00002-0.00490922761435855i</v>
      </c>
      <c r="W2454" t="str">
        <f t="shared" si="1281"/>
        <v>0.0000199993584529561-0.00490914887436475i</v>
      </c>
      <c r="X2454" t="str">
        <f t="shared" si="1282"/>
        <v>0.000105641544261543-0.00490695599955571i</v>
      </c>
      <c r="Y2454" t="str">
        <f t="shared" si="1283"/>
        <v>0.009+3.26725635973339i</v>
      </c>
      <c r="Z2454" t="str">
        <f t="shared" si="1284"/>
        <v>-0.018048181755363-0.0004389593595001i</v>
      </c>
      <c r="AA2454" t="str">
        <f t="shared" si="1285"/>
        <v>0.0102666195000166-3.67830205498798i</v>
      </c>
      <c r="AB2454" t="str">
        <f t="shared" si="1286"/>
        <v>1.19761602062596-0.507076297348112i</v>
      </c>
      <c r="AC2454" t="str">
        <f t="shared" si="1287"/>
        <v>0.784234732265795-0.762656899041906i</v>
      </c>
      <c r="AD2454" t="str">
        <f t="shared" si="1288"/>
        <v>1.10802283961586+0.430948734704063i</v>
      </c>
      <c r="AE2454" t="str">
        <f t="shared" si="1289"/>
        <v>-0.0198086286179174-0.00826421808717191i</v>
      </c>
      <c r="AF2454" t="str">
        <f t="shared" si="1290"/>
        <v>-15.0302115866402-0.679919618226778i</v>
      </c>
      <c r="AG2454" t="str">
        <f t="shared" si="1291"/>
        <v>1.00577945766056-0.0147378102505229i</v>
      </c>
      <c r="AH2454" t="str">
        <f t="shared" si="1292"/>
        <v>0.288362562920215+0.141115483429764i</v>
      </c>
      <c r="AI2454">
        <f t="shared" si="1293"/>
        <v>-9.8688227220942899</v>
      </c>
      <c r="AJ2454">
        <f t="shared" si="1294"/>
        <v>26.075658368004259</v>
      </c>
      <c r="AK2454"/>
      <c r="AL2454"/>
      <c r="AM2454"/>
      <c r="AN2454"/>
    </row>
    <row r="2455" spans="1:40" x14ac:dyDescent="0.25">
      <c r="A2455"/>
      <c r="B2455">
        <f t="shared" si="1260"/>
        <v>521000</v>
      </c>
      <c r="C2455" s="237" t="str">
        <f t="shared" si="1263"/>
        <v>-2.81557622815847E-07+0.00470061906372599i</v>
      </c>
      <c r="D2455" s="208" t="str">
        <f t="shared" si="1264"/>
        <v>-5.9570081156144+0.0360380794885659i</v>
      </c>
      <c r="E2455" t="str">
        <f t="shared" si="1265"/>
        <v>2870</v>
      </c>
      <c r="F2455" t="str">
        <f t="shared" si="1266"/>
        <v>0.777000777000777</v>
      </c>
      <c r="G2455" t="str">
        <f t="shared" si="1261"/>
        <v>0.777000777000777</v>
      </c>
      <c r="H2455" t="str">
        <f t="shared" si="1267"/>
        <v>9.07343524452735+0.714672337613561i</v>
      </c>
      <c r="I2455" t="str">
        <f t="shared" si="1268"/>
        <v>2045.96221565035i</v>
      </c>
      <c r="J2455" t="str">
        <f t="shared" si="1262"/>
        <v>-3579.50393272754+442.494160921769i</v>
      </c>
      <c r="K2455" t="str">
        <f t="shared" si="1269"/>
        <v>0.0695941830707475-0.562973874000437i</v>
      </c>
      <c r="L2455" t="str">
        <f t="shared" si="1270"/>
        <v>0.00598567892401412-0.0405911794014116i</v>
      </c>
      <c r="M2455" t="str">
        <f t="shared" si="1271"/>
        <v>0.0755798619947616-0.603565053401849i</v>
      </c>
      <c r="N2455" t="str">
        <f t="shared" si="1272"/>
        <v>-2.31058796371308i</v>
      </c>
      <c r="O2455" t="str">
        <f t="shared" si="1273"/>
        <v>-0.674134027407373-0.738609039405499i</v>
      </c>
      <c r="P2455" t="str">
        <f t="shared" si="1274"/>
        <v>1.67413402740737+0.738609039405499i</v>
      </c>
      <c r="Q2455" t="str">
        <f t="shared" si="1275"/>
        <v>-1.67413402740737+1.57197892430758i</v>
      </c>
      <c r="R2455" t="str">
        <f t="shared" si="1276"/>
        <v>-0.311280988129822-0.733475439947211i</v>
      </c>
      <c r="S2455" t="str">
        <f t="shared" si="1277"/>
        <v>0.239662407517585i</v>
      </c>
      <c r="T2455" t="str">
        <f t="shared" si="1278"/>
        <v>0.175786489792768-0.0746023510296459i</v>
      </c>
      <c r="U2455" t="str">
        <f t="shared" si="1279"/>
        <v>0.0001-305.479737220529i</v>
      </c>
      <c r="V2455" t="str">
        <f t="shared" si="1280"/>
        <v>0.00002-0.00489980491260354i</v>
      </c>
      <c r="W2455" t="str">
        <f t="shared" si="1281"/>
        <v>0.0000199993584529561-0.00489972632374719i</v>
      </c>
      <c r="X2455" t="str">
        <f t="shared" si="1282"/>
        <v>0.000105313193167812-0.00489754337779039i</v>
      </c>
      <c r="Y2455" t="str">
        <f t="shared" si="1283"/>
        <v>0.009+3.27353954504056i</v>
      </c>
      <c r="Z2455" t="str">
        <f t="shared" si="1284"/>
        <v>-0.0179788866709402-0.000436713996605003i</v>
      </c>
      <c r="AA2455" t="str">
        <f t="shared" si="1285"/>
        <v>0.0102267596821386-3.67122091561136i</v>
      </c>
      <c r="AB2455" t="str">
        <f t="shared" si="1286"/>
        <v>1.19676674755814-0.507898036459983i</v>
      </c>
      <c r="AC2455" t="str">
        <f t="shared" si="1287"/>
        <v>0.7839019601217-0.760713449402542i</v>
      </c>
      <c r="AD2455" t="str">
        <f t="shared" si="1288"/>
        <v>1.11006271892833+0.429315935703115i</v>
      </c>
      <c r="AE2455" t="str">
        <f t="shared" si="1289"/>
        <v>-0.019770203543161-0.00820340248050032i</v>
      </c>
      <c r="AF2455" t="str">
        <f t="shared" si="1290"/>
        <v>-15.0304433601417-0.678634258124995i</v>
      </c>
      <c r="AG2455" t="str">
        <f t="shared" si="1291"/>
        <v>1.00574662687373-0.014736639756894i</v>
      </c>
      <c r="AH2455" t="str">
        <f t="shared" si="1292"/>
        <v>0.287868140274358+0.140154308324125i</v>
      </c>
      <c r="AI2455">
        <f t="shared" si="1293"/>
        <v>-9.8922827449025803</v>
      </c>
      <c r="AJ2455">
        <f t="shared" si="1294"/>
        <v>25.960052720618421</v>
      </c>
      <c r="AK2455"/>
      <c r="AL2455"/>
      <c r="AM2455"/>
      <c r="AN2455"/>
    </row>
    <row r="2456" spans="1:40" x14ac:dyDescent="0.25">
      <c r="A2456"/>
      <c r="B2456">
        <f t="shared" si="1260"/>
        <v>522000</v>
      </c>
      <c r="C2456" s="237" t="str">
        <f t="shared" si="1263"/>
        <v>-2.80479891280978E-07+0.00469161404642697i</v>
      </c>
      <c r="D2456" s="208" t="str">
        <f t="shared" si="1264"/>
        <v>-5.95700810735179+0.0359690410226068i</v>
      </c>
      <c r="E2456" t="str">
        <f t="shared" si="1265"/>
        <v>2870</v>
      </c>
      <c r="F2456" t="str">
        <f t="shared" si="1266"/>
        <v>0.777000777000777</v>
      </c>
      <c r="G2456" t="str">
        <f t="shared" si="1261"/>
        <v>0.777000777000777</v>
      </c>
      <c r="H2456" t="str">
        <f t="shared" si="1267"/>
        <v>9.07366570818524+0.713322752158856i</v>
      </c>
      <c r="I2456" t="str">
        <f t="shared" si="1268"/>
        <v>2049.88920646734i</v>
      </c>
      <c r="J2456" t="str">
        <f t="shared" si="1262"/>
        <v>-3593.26186023973+443.343477929296i</v>
      </c>
      <c r="K2456" t="str">
        <f t="shared" si="1269"/>
        <v>0.0693316425058884-0.561927171879847i</v>
      </c>
      <c r="L2456" t="str">
        <f t="shared" si="1270"/>
        <v>0.00596325304409489-0.0405167191636216i</v>
      </c>
      <c r="M2456" t="str">
        <f t="shared" si="1271"/>
        <v>0.0752948955499833-0.602443891043469i</v>
      </c>
      <c r="N2456" t="str">
        <f t="shared" si="1272"/>
        <v>-2.3150228734323i</v>
      </c>
      <c r="O2456" t="str">
        <f t="shared" si="1273"/>
        <v>-0.677403051510939-0.735612062029755i</v>
      </c>
      <c r="P2456" t="str">
        <f t="shared" si="1274"/>
        <v>1.67740305151094+0.735612062029755i</v>
      </c>
      <c r="Q2456" t="str">
        <f t="shared" si="1275"/>
        <v>-1.67740305151094+1.57941081140255i</v>
      </c>
      <c r="R2456" t="str">
        <f t="shared" si="1276"/>
        <v>-0.311186707866613-0.731549708159719i</v>
      </c>
      <c r="S2456" t="str">
        <f t="shared" si="1277"/>
        <v>0.240122412138541i</v>
      </c>
      <c r="T2456" t="str">
        <f t="shared" si="1278"/>
        <v>0.175661480522557-0.0747229029183826i</v>
      </c>
      <c r="U2456" t="str">
        <f t="shared" si="1279"/>
        <v>0.0001-304.894526995968i</v>
      </c>
      <c r="V2456" t="str">
        <f t="shared" si="1280"/>
        <v>0.00002-0.0048904183131541i</v>
      </c>
      <c r="W2456" t="str">
        <f t="shared" si="1281"/>
        <v>0.0000199993584529561-0.00489033987485613i</v>
      </c>
      <c r="X2456" t="str">
        <f t="shared" si="1282"/>
        <v>0.000104986726580834-0.00488816678694475i</v>
      </c>
      <c r="Y2456" t="str">
        <f t="shared" si="1283"/>
        <v>0.009+3.27982273034774i</v>
      </c>
      <c r="Z2456" t="str">
        <f t="shared" si="1284"/>
        <v>-0.0179099900538575-0.00043448530438314i</v>
      </c>
      <c r="AA2456" t="str">
        <f t="shared" si="1285"/>
        <v>0.0101871324465892-3.66416702788924i</v>
      </c>
      <c r="AB2456" t="str">
        <f t="shared" si="1286"/>
        <v>1.19591567568167-0.508718762170847i</v>
      </c>
      <c r="AC2456" t="str">
        <f t="shared" si="1287"/>
        <v>0.783571835358017-0.758776019079515i</v>
      </c>
      <c r="AD2456" t="str">
        <f t="shared" si="1288"/>
        <v>1.11209604949822+0.427673680931057i</v>
      </c>
      <c r="AE2456" t="str">
        <f t="shared" si="1289"/>
        <v>-0.0197318112560113-0.00814282076234135i</v>
      </c>
      <c r="AF2456" t="str">
        <f t="shared" si="1290"/>
        <v>-15.030673815537-0.677353711136249i</v>
      </c>
      <c r="AG2456" t="str">
        <f t="shared" si="1291"/>
        <v>1.00571379666981-0.0147353870469082i</v>
      </c>
      <c r="AH2456" t="str">
        <f t="shared" si="1292"/>
        <v>0.287373736276008+0.139196719875504i</v>
      </c>
      <c r="AI2456">
        <f t="shared" si="1293"/>
        <v>-9.9157276668745027</v>
      </c>
      <c r="AJ2456">
        <f t="shared" si="1294"/>
        <v>25.84439827205987</v>
      </c>
      <c r="AK2456"/>
      <c r="AL2456"/>
      <c r="AM2456"/>
      <c r="AN2456"/>
    </row>
    <row r="2457" spans="1:40" x14ac:dyDescent="0.25">
      <c r="A2457"/>
      <c r="B2457">
        <f t="shared" ref="B2457:B2520" si="1295">B2456+1000</f>
        <v>523000</v>
      </c>
      <c r="C2457" s="237" t="str">
        <f t="shared" si="1263"/>
        <v>-2.79408335850494E-07+0.00468264346514019i</v>
      </c>
      <c r="D2457" s="208" t="str">
        <f t="shared" si="1264"/>
        <v>-5.95700809913654+0.0359002665660748i</v>
      </c>
      <c r="E2457" t="str">
        <f t="shared" si="1265"/>
        <v>2870</v>
      </c>
      <c r="F2457" t="str">
        <f t="shared" si="1266"/>
        <v>0.777000777000777</v>
      </c>
      <c r="G2457" t="str">
        <f t="shared" si="1261"/>
        <v>0.777000777000777</v>
      </c>
      <c r="H2457" t="str">
        <f t="shared" si="1267"/>
        <v>9.07389486364163+0.711978217059237i</v>
      </c>
      <c r="I2457" t="str">
        <f t="shared" si="1268"/>
        <v>2053.81619728433i</v>
      </c>
      <c r="J2457" t="str">
        <f t="shared" si="1262"/>
        <v>-3607.04616920448+444.192794936824i</v>
      </c>
      <c r="K2457" t="str">
        <f t="shared" si="1269"/>
        <v>0.0690705775705518-0.560884294095842i</v>
      </c>
      <c r="L2457" t="str">
        <f t="shared" si="1270"/>
        <v>0.0059409520560586-0.0404425253221667i</v>
      </c>
      <c r="M2457" t="str">
        <f t="shared" si="1271"/>
        <v>0.0750115296266104-0.601326819418009i</v>
      </c>
      <c r="N2457" t="str">
        <f t="shared" si="1272"/>
        <v>-2.31945778315152i</v>
      </c>
      <c r="O2457" t="str">
        <f t="shared" si="1273"/>
        <v>-0.680658752185758-0.73260061634763i</v>
      </c>
      <c r="P2457" t="str">
        <f t="shared" si="1274"/>
        <v>1.68065875218576+0.73260061634763i</v>
      </c>
      <c r="Q2457" t="str">
        <f t="shared" si="1275"/>
        <v>-1.68065875218576+1.58685716680389i</v>
      </c>
      <c r="R2457" t="str">
        <f t="shared" si="1276"/>
        <v>-0.311092167402531-0.729630241791854i</v>
      </c>
      <c r="S2457" t="str">
        <f t="shared" si="1277"/>
        <v>0.240582416759495i</v>
      </c>
      <c r="T2457" t="str">
        <f t="shared" si="1278"/>
        <v>0.175536206911099-0.0748433054686503i</v>
      </c>
      <c r="U2457" t="str">
        <f t="shared" si="1279"/>
        <v>0.0001-304.311554669016i</v>
      </c>
      <c r="V2457" t="str">
        <f t="shared" si="1280"/>
        <v>0.00002-0.00488106760892245i</v>
      </c>
      <c r="W2457" t="str">
        <f t="shared" si="1281"/>
        <v>0.0000199993584529561-0.00488098932060713i</v>
      </c>
      <c r="X2457" t="str">
        <f t="shared" si="1282"/>
        <v>0.000104662130108582-0.00487882602059027i</v>
      </c>
      <c r="Y2457" t="str">
        <f t="shared" si="1283"/>
        <v>0.009+3.28610591565492i</v>
      </c>
      <c r="Z2457" t="str">
        <f t="shared" si="1284"/>
        <v>-0.0178414888537484-0.000432273125409473i</v>
      </c>
      <c r="AA2457" t="str">
        <f t="shared" si="1285"/>
        <v>0.0101477359806813-3.65714023457908i</v>
      </c>
      <c r="AB2457" t="str">
        <f t="shared" si="1286"/>
        <v>1.19506280415146-0.509538471174943i</v>
      </c>
      <c r="AC2457" t="str">
        <f t="shared" si="1287"/>
        <v>0.783244340696524-0.756844575151601i</v>
      </c>
      <c r="AD2457" t="str">
        <f t="shared" si="1288"/>
        <v>1.11412278762469+0.426021995122047i</v>
      </c>
      <c r="AE2457" t="str">
        <f t="shared" si="1289"/>
        <v>-0.0196934514377885-0.00808247201691814i</v>
      </c>
      <c r="AF2457" t="str">
        <f t="shared" si="1290"/>
        <v>-15.0309029627782-0.676077950493162i</v>
      </c>
      <c r="AG2457" t="str">
        <f t="shared" si="1291"/>
        <v>1.00568096737113-0.0147340520132418i</v>
      </c>
      <c r="AH2457" t="str">
        <f t="shared" si="1292"/>
        <v>0.286879349037418+0.138242703832337i</v>
      </c>
      <c r="AI2457">
        <f t="shared" si="1293"/>
        <v>-9.9391576526672516</v>
      </c>
      <c r="AJ2457">
        <f t="shared" si="1294"/>
        <v>25.728695134699578</v>
      </c>
      <c r="AK2457"/>
      <c r="AL2457"/>
      <c r="AM2457"/>
      <c r="AN2457"/>
    </row>
    <row r="2458" spans="1:40" x14ac:dyDescent="0.25">
      <c r="A2458"/>
      <c r="B2458">
        <f t="shared" si="1295"/>
        <v>524000</v>
      </c>
      <c r="C2458" s="237" t="str">
        <f t="shared" si="1263"/>
        <v>-2.78342909423573E-07+0.0046737071227129i</v>
      </c>
      <c r="D2458" s="208" t="str">
        <f t="shared" si="1264"/>
        <v>-5.95700809096826+0.0358317546074656i</v>
      </c>
      <c r="E2458" t="str">
        <f t="shared" si="1265"/>
        <v>2870</v>
      </c>
      <c r="F2458" t="str">
        <f t="shared" si="1266"/>
        <v>0.777000777000777</v>
      </c>
      <c r="G2458" t="str">
        <f t="shared" si="1261"/>
        <v>0.777000777000777</v>
      </c>
      <c r="H2458" t="str">
        <f t="shared" si="1267"/>
        <v>9.07412272075533+0.710638704232233i</v>
      </c>
      <c r="I2458" t="str">
        <f t="shared" si="1268"/>
        <v>2057.74318810131i</v>
      </c>
      <c r="J2458" t="str">
        <f t="shared" si="1262"/>
        <v>-3620.85685962179+445.04211194435i</v>
      </c>
      <c r="K2458" t="str">
        <f t="shared" si="1269"/>
        <v>0.0688109772811189-0.55984522007835i</v>
      </c>
      <c r="L2458" t="str">
        <f t="shared" si="1270"/>
        <v>0.00591877504101095-0.0403685964866037i</v>
      </c>
      <c r="M2458" t="str">
        <f t="shared" si="1271"/>
        <v>0.0747297523221298-0.600213816564954i</v>
      </c>
      <c r="N2458" t="str">
        <f t="shared" si="1272"/>
        <v>-2.32389269287074i</v>
      </c>
      <c r="O2458" t="str">
        <f t="shared" si="1273"/>
        <v>-0.683901065397434-0.729574761589417i</v>
      </c>
      <c r="P2458" t="str">
        <f t="shared" si="1274"/>
        <v>1.68390106539743+0.729574761589417i</v>
      </c>
      <c r="Q2458" t="str">
        <f t="shared" si="1275"/>
        <v>-1.68390106539743+1.59431793128132i</v>
      </c>
      <c r="R2458" t="str">
        <f t="shared" si="1276"/>
        <v>-0.31099736620703-0.727717004457938i</v>
      </c>
      <c r="S2458" t="str">
        <f t="shared" si="1277"/>
        <v>0.241042421380451i</v>
      </c>
      <c r="T2458" t="str">
        <f t="shared" si="1278"/>
        <v>0.17541066883427-0.0749635581934854i</v>
      </c>
      <c r="U2458" t="str">
        <f t="shared" si="1279"/>
        <v>0.0001-303.730807427281i</v>
      </c>
      <c r="V2458" t="str">
        <f t="shared" si="1280"/>
        <v>0.00002-0.0048717525944016i</v>
      </c>
      <c r="W2458" t="str">
        <f t="shared" si="1281"/>
        <v>0.0000199993584529561-0.00487167445549649i</v>
      </c>
      <c r="X2458" t="str">
        <f t="shared" si="1282"/>
        <v>0.000104339389496144-0.00486952087387175i</v>
      </c>
      <c r="Y2458" t="str">
        <f t="shared" si="1283"/>
        <v>0.009+3.2923891009621i</v>
      </c>
      <c r="Z2458" t="str">
        <f t="shared" si="1284"/>
        <v>-0.0177733800493907-0.000430077304051808i</v>
      </c>
      <c r="AA2458" t="str">
        <f t="shared" si="1285"/>
        <v>0.010108568489415-3.65014037964747i</v>
      </c>
      <c r="AB2458" t="str">
        <f t="shared" si="1286"/>
        <v>1.19420813212247-0.510357160156989i</v>
      </c>
      <c r="AC2458" t="str">
        <f t="shared" si="1287"/>
        <v>0.782919459025508-0.75491908492849i</v>
      </c>
      <c r="AD2458" t="str">
        <f t="shared" si="1288"/>
        <v>1.11614288968747+0.424360903213274i</v>
      </c>
      <c r="AE2458" t="str">
        <f t="shared" si="1289"/>
        <v>-0.0196551237746415-0.00802235533584558i</v>
      </c>
      <c r="AF2458" t="str">
        <f t="shared" si="1290"/>
        <v>-15.0311308117236-0.674806949624767i</v>
      </c>
      <c r="AG2458" t="str">
        <f t="shared" si="1291"/>
        <v>1.00564813930025-0.014732634550458i</v>
      </c>
      <c r="AH2458" t="str">
        <f t="shared" si="1292"/>
        <v>0.28638497671444+0.137292246062159i</v>
      </c>
      <c r="AI2458">
        <f t="shared" si="1293"/>
        <v>-9.9625728662550443</v>
      </c>
      <c r="AJ2458">
        <f t="shared" si="1294"/>
        <v>25.612943420182773</v>
      </c>
      <c r="AK2458"/>
      <c r="AL2458"/>
      <c r="AM2458"/>
      <c r="AN2458"/>
    </row>
    <row r="2459" spans="1:40" x14ac:dyDescent="0.25">
      <c r="A2459"/>
      <c r="B2459">
        <f t="shared" si="1295"/>
        <v>525000</v>
      </c>
      <c r="C2459" s="237" t="str">
        <f t="shared" si="1263"/>
        <v>-2.77283565347551E-07+0.00466480482349452i</v>
      </c>
      <c r="D2459" s="208" t="str">
        <f t="shared" si="1264"/>
        <v>-5.95700808284662+0.0357635036467913i</v>
      </c>
      <c r="E2459" t="str">
        <f t="shared" si="1265"/>
        <v>2870</v>
      </c>
      <c r="F2459" t="str">
        <f t="shared" si="1266"/>
        <v>0.777000777000777</v>
      </c>
      <c r="G2459" t="str">
        <f t="shared" si="1261"/>
        <v>0.777000777000777</v>
      </c>
      <c r="H2459" t="str">
        <f t="shared" si="1267"/>
        <v>9.07434928929279+0.709304185801575i</v>
      </c>
      <c r="I2459" t="str">
        <f t="shared" si="1268"/>
        <v>2061.6701789183i</v>
      </c>
      <c r="J2459" t="str">
        <f t="shared" si="1262"/>
        <v>-3634.69393149166+445.891428951877i</v>
      </c>
      <c r="K2459" t="str">
        <f t="shared" si="1269"/>
        <v>0.0685528307554672-0.558809929401812i</v>
      </c>
      <c r="L2459" t="str">
        <f t="shared" si="1270"/>
        <v>0.00589672108842978-0.0402949312758583i</v>
      </c>
      <c r="M2459" t="str">
        <f t="shared" si="1271"/>
        <v>0.074449551843897-0.59910486067767i</v>
      </c>
      <c r="N2459" t="str">
        <f t="shared" si="1272"/>
        <v>-2.32832760258996i</v>
      </c>
      <c r="O2459" t="str">
        <f t="shared" si="1273"/>
        <v>-0.68712992737488-0.726534557268814i</v>
      </c>
      <c r="P2459" t="str">
        <f t="shared" si="1274"/>
        <v>1.68712992737488+0.726534557268814i</v>
      </c>
      <c r="Q2459" t="str">
        <f t="shared" si="1275"/>
        <v>-1.68712992737488+1.60179304532115i</v>
      </c>
      <c r="R2459" t="str">
        <f t="shared" si="1276"/>
        <v>-0.310902303747793-0.725809960049545i</v>
      </c>
      <c r="S2459" t="str">
        <f t="shared" si="1277"/>
        <v>0.241502426001405i</v>
      </c>
      <c r="T2459" t="str">
        <f t="shared" si="1278"/>
        <v>0.175284866167948-0.0750836606045177i</v>
      </c>
      <c r="U2459" t="str">
        <f t="shared" si="1279"/>
        <v>0.0001-303.152272555991i</v>
      </c>
      <c r="V2459" t="str">
        <f t="shared" si="1280"/>
        <v>0.00002-0.00486247306565036i</v>
      </c>
      <c r="W2459" t="str">
        <f t="shared" si="1281"/>
        <v>0.0000199993584529561-0.00486239507558625i</v>
      </c>
      <c r="X2459" t="str">
        <f t="shared" si="1282"/>
        <v>0.000104018490624158-0.00486025114349248i</v>
      </c>
      <c r="Y2459" t="str">
        <f t="shared" si="1283"/>
        <v>0.009+3.29867228626928i</v>
      </c>
      <c r="Z2459" t="str">
        <f t="shared" si="1284"/>
        <v>-0.0177056606483718-0.000427897686446933i</v>
      </c>
      <c r="AA2459" t="str">
        <f t="shared" si="1285"/>
        <v>0.0100696281952702-3.64316730825851i</v>
      </c>
      <c r="AB2459" t="str">
        <f t="shared" si="1286"/>
        <v>1.19335165874965-0.511174825792127i</v>
      </c>
      <c r="AC2459" t="str">
        <f t="shared" si="1287"/>
        <v>0.782597173397958-0.752999515948781i</v>
      </c>
      <c r="AD2459" t="str">
        <f t="shared" si="1288"/>
        <v>1.1181563121477+0.422690430344746i</v>
      </c>
      <c r="AE2459" t="str">
        <f t="shared" si="1289"/>
        <v>-0.0196168279574943-0.00796246981805236i</v>
      </c>
      <c r="AF2459" t="str">
        <f t="shared" si="1290"/>
        <v>-15.0313573721394-0.673540682154784i</v>
      </c>
      <c r="AG2459" t="str">
        <f t="shared" si="1291"/>
        <v>1.00561531277994-0.0147311345550001i</v>
      </c>
      <c r="AH2459" t="str">
        <f t="shared" si="1292"/>
        <v>0.285890617506091+0.136345332550362i</v>
      </c>
      <c r="AI2459">
        <f t="shared" si="1293"/>
        <v>-9.9859734709360346</v>
      </c>
      <c r="AJ2459">
        <f t="shared" si="1294"/>
        <v>25.497143239437577</v>
      </c>
      <c r="AK2459"/>
      <c r="AL2459"/>
      <c r="AM2459"/>
      <c r="AN2459"/>
    </row>
    <row r="2460" spans="1:40" x14ac:dyDescent="0.25">
      <c r="A2460"/>
      <c r="B2460">
        <f t="shared" si="1295"/>
        <v>526000</v>
      </c>
      <c r="C2460" s="237" t="str">
        <f t="shared" si="1263"/>
        <v>-2.76230257412803E-07+0.00465593637332224i</v>
      </c>
      <c r="D2460" s="208" t="str">
        <f t="shared" si="1264"/>
        <v>-5.95700807477126+0.0356955121954705i</v>
      </c>
      <c r="E2460" t="str">
        <f t="shared" si="1265"/>
        <v>2870</v>
      </c>
      <c r="F2460" t="str">
        <f t="shared" si="1266"/>
        <v>0.777000777000777</v>
      </c>
      <c r="G2460" t="str">
        <f t="shared" si="1261"/>
        <v>0.777000777000777</v>
      </c>
      <c r="H2460" t="str">
        <f t="shared" si="1267"/>
        <v>9.07457457892895+0.707974634095269i</v>
      </c>
      <c r="I2460" t="str">
        <f t="shared" si="1268"/>
        <v>2065.59716973529i</v>
      </c>
      <c r="J2460" t="str">
        <f t="shared" si="1262"/>
        <v>-3648.55738481411+446.740745959405i</v>
      </c>
      <c r="K2460" t="str">
        <f t="shared" si="1269"/>
        <v>0.0682961272118483-0.557778401783919i</v>
      </c>
      <c r="L2460" t="str">
        <f t="shared" si="1270"/>
        <v>0.00587478929607437-0.0402215283181488i</v>
      </c>
      <c r="M2460" t="str">
        <f t="shared" si="1271"/>
        <v>0.0741709165079227-0.597999930102068i</v>
      </c>
      <c r="N2460" t="str">
        <f t="shared" si="1272"/>
        <v>-2.33276251230918i</v>
      </c>
      <c r="O2460" t="str">
        <f t="shared" si="1273"/>
        <v>-0.690345274611574-0.723480063181751i</v>
      </c>
      <c r="P2460" t="str">
        <f t="shared" si="1274"/>
        <v>1.69034527461157+0.723480063181751i</v>
      </c>
      <c r="Q2460" t="str">
        <f t="shared" si="1275"/>
        <v>-1.69034527461157+1.60928244912743i</v>
      </c>
      <c r="R2460" t="str">
        <f t="shared" si="1276"/>
        <v>-0.310806979490718-0.723909072732883i</v>
      </c>
      <c r="S2460" t="str">
        <f t="shared" si="1277"/>
        <v>0.241962430622361i</v>
      </c>
      <c r="T2460" t="str">
        <f t="shared" si="1278"/>
        <v>0.175158798788028-0.0752036122119684i</v>
      </c>
      <c r="U2460" t="str">
        <f t="shared" si="1279"/>
        <v>0.0001-302.575937437064i</v>
      </c>
      <c r="V2460" t="str">
        <f t="shared" si="1280"/>
        <v>0.00002-0.00485322882027842i</v>
      </c>
      <c r="W2460" t="str">
        <f t="shared" si="1281"/>
        <v>0.0000199993584529561-0.00485315097848944i</v>
      </c>
      <c r="X2460" t="str">
        <f t="shared" si="1282"/>
        <v>0.000103699419507273-0.00485101662769959i</v>
      </c>
      <c r="Y2460" t="str">
        <f t="shared" si="1283"/>
        <v>0.009+3.30495547157646i</v>
      </c>
      <c r="Z2460" t="str">
        <f t="shared" si="1284"/>
        <v>-0.0176383276867621-0.000425734120477148i</v>
      </c>
      <c r="AA2460" t="str">
        <f t="shared" si="1285"/>
        <v>0.0100309133380018-3.63622086676235i</v>
      </c>
      <c r="AB2460" t="str">
        <f t="shared" si="1286"/>
        <v>1.1924933831881-0.511991464745907i</v>
      </c>
      <c r="AC2460" t="str">
        <f t="shared" si="1287"/>
        <v>0.782277467029787-0.7510858359781i</v>
      </c>
      <c r="AD2460" t="str">
        <f t="shared" si="1288"/>
        <v>1.12016301154901+0.421010601859232i</v>
      </c>
      <c r="AE2460" t="str">
        <f t="shared" si="1289"/>
        <v>-0.0195785636819976-0.00790281456970692i</v>
      </c>
      <c r="AF2460" t="str">
        <f t="shared" si="1290"/>
        <v>-15.0315826537002-0.672279121899798i</v>
      </c>
      <c r="AG2460" t="str">
        <f t="shared" si="1291"/>
        <v>1.0055824881332-0.0147295519251878i</v>
      </c>
      <c r="AH2460" t="str">
        <f t="shared" si="1292"/>
        <v>0.285396269654172+0.135401949399002i</v>
      </c>
      <c r="AI2460">
        <f t="shared" si="1293"/>
        <v>-10.009359629337569</v>
      </c>
      <c r="AJ2460">
        <f t="shared" si="1294"/>
        <v>25.381294702685583</v>
      </c>
      <c r="AK2460"/>
      <c r="AL2460"/>
      <c r="AM2460"/>
      <c r="AN2460"/>
    </row>
    <row r="2461" spans="1:40" x14ac:dyDescent="0.25">
      <c r="A2461"/>
      <c r="B2461">
        <f t="shared" si="1295"/>
        <v>527000</v>
      </c>
      <c r="C2461" s="237" t="str">
        <f t="shared" si="1263"/>
        <v>-2.75182939847711E-07+0.00464710157950699i</v>
      </c>
      <c r="D2461" s="208" t="str">
        <f t="shared" si="1264"/>
        <v>-5.95700806674183+0.0356277787762203i</v>
      </c>
      <c r="E2461" t="str">
        <f t="shared" si="1265"/>
        <v>2870</v>
      </c>
      <c r="F2461" t="str">
        <f t="shared" si="1266"/>
        <v>0.777000777000777</v>
      </c>
      <c r="G2461" t="str">
        <f t="shared" si="1261"/>
        <v>0.777000777000777</v>
      </c>
      <c r="H2461" t="str">
        <f t="shared" si="1267"/>
        <v>9.07479859924837+0.706650021643797i</v>
      </c>
      <c r="I2461" t="str">
        <f t="shared" si="1268"/>
        <v>2069.52416055228i</v>
      </c>
      <c r="J2461" t="str">
        <f t="shared" si="1262"/>
        <v>-3662.44721958911+447.590062966932i</v>
      </c>
      <c r="K2461" t="str">
        <f t="shared" si="1269"/>
        <v>0.0680408559677888-0.556750617084414i</v>
      </c>
      <c r="L2461" t="str">
        <f t="shared" si="1270"/>
        <v>0.00585297876989592-0.0401483862509115i</v>
      </c>
      <c r="M2461" t="str">
        <f t="shared" si="1271"/>
        <v>0.0738938347376847-0.596899003335326i</v>
      </c>
      <c r="N2461" t="str">
        <f t="shared" si="1272"/>
        <v>-2.3371974220284i</v>
      </c>
      <c r="O2461" t="str">
        <f t="shared" si="1273"/>
        <v>-0.693547043866804-0.720411339405216i</v>
      </c>
      <c r="P2461" t="str">
        <f t="shared" si="1274"/>
        <v>1.6935470438668+0.720411339405216i</v>
      </c>
      <c r="Q2461" t="str">
        <f t="shared" si="1275"/>
        <v>-1.6935470438668+1.61678608262318i</v>
      </c>
      <c r="R2461" t="str">
        <f t="shared" si="1276"/>
        <v>-0.310711392899911-0.722014306946189i</v>
      </c>
      <c r="S2461" t="str">
        <f t="shared" si="1277"/>
        <v>0.242422435243317i</v>
      </c>
      <c r="T2461" t="str">
        <f t="shared" si="1278"/>
        <v>0.175032466570411-0.0753234125246395i</v>
      </c>
      <c r="U2461" t="str">
        <f t="shared" si="1279"/>
        <v>0.0001-302.001789548189i</v>
      </c>
      <c r="V2461" t="str">
        <f t="shared" si="1280"/>
        <v>0.00002-0.00484401965743159i</v>
      </c>
      <c r="W2461" t="str">
        <f t="shared" si="1281"/>
        <v>0.0000199993584529561-0.00484394196335502i</v>
      </c>
      <c r="X2461" t="str">
        <f t="shared" si="1282"/>
        <v>0.000103382162292614-0.00484181712626893i</v>
      </c>
      <c r="Y2461" t="str">
        <f t="shared" si="1283"/>
        <v>0.009+3.31123865688364i</v>
      </c>
      <c r="Z2461" t="str">
        <f t="shared" si="1284"/>
        <v>-0.0175713782287867-0.000423586455747089i</v>
      </c>
      <c r="AA2461" t="str">
        <f t="shared" si="1285"/>
        <v>0.00999242217443821-3.62930090268378i</v>
      </c>
      <c r="AB2461" t="str">
        <f t="shared" si="1286"/>
        <v>1.19163330459294-0.512807073674221i</v>
      </c>
      <c r="AC2461" t="str">
        <f t="shared" si="1287"/>
        <v>0.781960323298064-0.749178013007105i</v>
      </c>
      <c r="AD2461" t="str">
        <f t="shared" si="1288"/>
        <v>1.12216294451835+0.419321443301997i</v>
      </c>
      <c r="AE2461" t="str">
        <f t="shared" si="1289"/>
        <v>-0.0195403306484738-0.00784338870413936i</v>
      </c>
      <c r="AF2461" t="str">
        <f t="shared" si="1290"/>
        <v>-15.0318066659902-0.671022242867577i</v>
      </c>
      <c r="AG2461" t="str">
        <f t="shared" si="1291"/>
        <v>1.00554966568326-0.0147278865612099i</v>
      </c>
      <c r="AH2461" t="str">
        <f t="shared" si="1292"/>
        <v>0.284901931442786+0.134462082825549i</v>
      </c>
      <c r="AI2461">
        <f t="shared" si="1293"/>
        <v>-10.032731503424863</v>
      </c>
      <c r="AJ2461">
        <f t="shared" si="1294"/>
        <v>25.265397919448979</v>
      </c>
      <c r="AK2461"/>
      <c r="AL2461"/>
      <c r="AM2461"/>
      <c r="AN2461"/>
    </row>
    <row r="2462" spans="1:40" x14ac:dyDescent="0.25">
      <c r="A2462"/>
      <c r="B2462">
        <f t="shared" si="1295"/>
        <v>528000</v>
      </c>
      <c r="C2462" s="237" t="str">
        <f t="shared" si="1263"/>
        <v>-2.74141567313686E-07+0.00463830025081946i</v>
      </c>
      <c r="D2462" s="208" t="str">
        <f t="shared" si="1264"/>
        <v>-5.95700805875797+0.0355603019229492i</v>
      </c>
      <c r="E2462" t="str">
        <f t="shared" si="1265"/>
        <v>2870</v>
      </c>
      <c r="F2462" t="str">
        <f t="shared" si="1266"/>
        <v>0.777000777000777</v>
      </c>
      <c r="G2462" t="str">
        <f t="shared" si="1261"/>
        <v>0.777000777000777</v>
      </c>
      <c r="H2462" t="str">
        <f t="shared" si="1267"/>
        <v>9.07502135974615+0.705330321178229i</v>
      </c>
      <c r="I2462" t="str">
        <f t="shared" si="1268"/>
        <v>2073.45115136926i</v>
      </c>
      <c r="J2462" t="str">
        <f t="shared" si="1262"/>
        <v>-3676.36343581668+448.43937997446i</v>
      </c>
      <c r="K2462" t="str">
        <f t="shared" si="1269"/>
        <v>0.0677870064389977-0.55572655530385i</v>
      </c>
      <c r="L2462" t="str">
        <f t="shared" si="1270"/>
        <v>0.00583128862394915-0.0400755037207257i</v>
      </c>
      <c r="M2462" t="str">
        <f t="shared" si="1271"/>
        <v>0.0736182950629468-0.595802059024576i</v>
      </c>
      <c r="N2462" t="str">
        <f t="shared" si="1272"/>
        <v>-2.34163233174762i</v>
      </c>
      <c r="O2462" t="str">
        <f t="shared" si="1273"/>
        <v>-0.696735172166918-0.71732844629607i</v>
      </c>
      <c r="P2462" t="str">
        <f t="shared" si="1274"/>
        <v>1.69673517216692+0.71732844629607i</v>
      </c>
      <c r="Q2462" t="str">
        <f t="shared" si="1275"/>
        <v>-1.69673517216692+1.62430388545155i</v>
      </c>
      <c r="R2462" t="str">
        <f t="shared" si="1276"/>
        <v>-0.310615543437686-0.720125627397169i</v>
      </c>
      <c r="S2462" t="str">
        <f t="shared" si="1277"/>
        <v>0.242882439864271i</v>
      </c>
      <c r="T2462" t="str">
        <f t="shared" si="1278"/>
        <v>0.174905869391013-0.0754430610499116i</v>
      </c>
      <c r="U2462" t="str">
        <f t="shared" si="1279"/>
        <v>0.0001-301.429816461923i</v>
      </c>
      <c r="V2462" t="str">
        <f t="shared" si="1280"/>
        <v>0.00002-0.00483484537777736i</v>
      </c>
      <c r="W2462" t="str">
        <f t="shared" si="1281"/>
        <v>0.0000199993584529561-0.00483476783085367i</v>
      </c>
      <c r="X2462" t="str">
        <f t="shared" si="1282"/>
        <v>0.00010306670525829-0.00483265244049116i</v>
      </c>
      <c r="Y2462" t="str">
        <f t="shared" si="1283"/>
        <v>0.009+3.31752184219082i</v>
      </c>
      <c r="Z2462" t="str">
        <f t="shared" si="1284"/>
        <v>-0.0175048093665078-0.000421454543560984i</v>
      </c>
      <c r="AA2462" t="str">
        <f t="shared" si="1285"/>
        <v>0.0099541529782824-3.62240726471108i</v>
      </c>
      <c r="AB2462" t="str">
        <f t="shared" si="1286"/>
        <v>1.1907714221194-0.513621649223279i</v>
      </c>
      <c r="AC2462" t="str">
        <f t="shared" si="1287"/>
        <v>0.781645725739283-0.747276015249598i</v>
      </c>
      <c r="AD2462" t="str">
        <f t="shared" si="1288"/>
        <v>1.12415606776703+0.417622980420676i</v>
      </c>
      <c r="AE2462" t="str">
        <f t="shared" si="1289"/>
        <v>-0.0195021285618711-0.00778419134176882i</v>
      </c>
      <c r="AF2462" t="str">
        <f t="shared" si="1290"/>
        <v>-15.0320294185041-0.66977001925528i</v>
      </c>
      <c r="AG2462" t="str">
        <f t="shared" si="1291"/>
        <v>1.00551684575356-0.0147261383651206i</v>
      </c>
      <c r="AH2462" t="str">
        <f t="shared" si="1292"/>
        <v>0.284407601198005+0.133525719161722i</v>
      </c>
      <c r="AI2462">
        <f t="shared" si="1293"/>
        <v>-10.056089254505217</v>
      </c>
      <c r="AJ2462">
        <f t="shared" si="1294"/>
        <v>25.149452998558122</v>
      </c>
      <c r="AK2462"/>
      <c r="AL2462"/>
      <c r="AM2462"/>
      <c r="AN2462"/>
    </row>
    <row r="2463" spans="1:40" x14ac:dyDescent="0.25">
      <c r="A2463"/>
      <c r="B2463">
        <f t="shared" si="1295"/>
        <v>529000</v>
      </c>
      <c r="C2463" s="237" t="str">
        <f t="shared" si="1263"/>
        <v>-2.73106094900273E-07+0.00462953219747635i</v>
      </c>
      <c r="D2463" s="208" t="str">
        <f t="shared" si="1264"/>
        <v>-5.95700805081936+0.035493080180652i</v>
      </c>
      <c r="E2463" t="str">
        <f t="shared" si="1265"/>
        <v>2870</v>
      </c>
      <c r="F2463" t="str">
        <f t="shared" si="1266"/>
        <v>0.777000777000777</v>
      </c>
      <c r="G2463" t="str">
        <f t="shared" si="1261"/>
        <v>0.777000777000777</v>
      </c>
      <c r="H2463" t="str">
        <f t="shared" si="1267"/>
        <v>9.07524286982906+0.704015505628468i</v>
      </c>
      <c r="I2463" t="str">
        <f t="shared" si="1268"/>
        <v>2077.37814218625i</v>
      </c>
      <c r="J2463" t="str">
        <f t="shared" si="1262"/>
        <v>-3690.30603349681+449.288696981987i</v>
      </c>
      <c r="K2463" t="str">
        <f t="shared" si="1269"/>
        <v>0.0675345681382939-0.554706196582415i</v>
      </c>
      <c r="L2463" t="str">
        <f t="shared" si="1270"/>
        <v>0.005809717980305-0.0400028793832407i</v>
      </c>
      <c r="M2463" t="str">
        <f t="shared" si="1271"/>
        <v>0.0733442861185989-0.594709075965656i</v>
      </c>
      <c r="N2463" t="str">
        <f t="shared" si="1272"/>
        <v>-2.34606724146683i</v>
      </c>
      <c r="O2463" t="str">
        <f t="shared" si="1273"/>
        <v>-0.699909596806553-0.714231444489871i</v>
      </c>
      <c r="P2463" t="str">
        <f t="shared" si="1274"/>
        <v>1.69990959680655+0.714231444489871i</v>
      </c>
      <c r="Q2463" t="str">
        <f t="shared" si="1275"/>
        <v>-1.69990959680655+1.63183579697696i</v>
      </c>
      <c r="R2463" t="str">
        <f t="shared" si="1276"/>
        <v>-0.310519430564552-0.718242999060469i</v>
      </c>
      <c r="S2463" t="str">
        <f t="shared" si="1277"/>
        <v>0.243342444485227i</v>
      </c>
      <c r="T2463" t="str">
        <f t="shared" si="1278"/>
        <v>0.174779007125775-0.0755625572937388i</v>
      </c>
      <c r="U2463" t="str">
        <f t="shared" si="1279"/>
        <v>0.0001-300.860005844793i</v>
      </c>
      <c r="V2463" t="str">
        <f t="shared" si="1280"/>
        <v>0.00002-0.00482570578349045i</v>
      </c>
      <c r="W2463" t="str">
        <f t="shared" si="1281"/>
        <v>0.0000199993584529561-0.00482562838316331i</v>
      </c>
      <c r="X2463" t="str">
        <f t="shared" si="1282"/>
        <v>0.00010275303481191-0.00482352237315729i</v>
      </c>
      <c r="Y2463" t="str">
        <f t="shared" si="1283"/>
        <v>0.009+3.323805027498i</v>
      </c>
      <c r="Z2463" t="str">
        <f t="shared" si="1284"/>
        <v>-0.0174386182195076-0.000419338236900214i</v>
      </c>
      <c r="AA2463" t="str">
        <f t="shared" si="1285"/>
        <v>0.00991610403991546-3.61553980268489i</v>
      </c>
      <c r="AB2463" t="str">
        <f t="shared" si="1286"/>
        <v>1.18990773492287-0.514435188029584i</v>
      </c>
      <c r="AC2463" t="str">
        <f t="shared" si="1287"/>
        <v>0.781333658047625-0.745379811140684i</v>
      </c>
      <c r="AD2463" t="str">
        <f t="shared" si="1288"/>
        <v>1.1261423380916+0.415915239165153i</v>
      </c>
      <c r="AE2463" t="str">
        <f t="shared" si="1289"/>
        <v>-0.0194639571317117-0.00772522161003034i</v>
      </c>
      <c r="AF2463" t="str">
        <f t="shared" si="1290"/>
        <v>-15.0322509206484-0.668522425447816i</v>
      </c>
      <c r="AG2463" t="str">
        <f t="shared" si="1291"/>
        <v>1.00548402866773-0.0147243072408332i</v>
      </c>
      <c r="AH2463" t="str">
        <f t="shared" si="1292"/>
        <v>0.28391327728744+0.132592844852322i</v>
      </c>
      <c r="AI2463">
        <f t="shared" si="1293"/>
        <v>-10.079433043234864</v>
      </c>
      <c r="AJ2463">
        <f t="shared" si="1294"/>
        <v>25.033460048164368</v>
      </c>
      <c r="AK2463"/>
      <c r="AL2463"/>
      <c r="AM2463"/>
      <c r="AN2463"/>
    </row>
    <row r="2464" spans="1:40" x14ac:dyDescent="0.25">
      <c r="A2464"/>
      <c r="B2464">
        <f t="shared" si="1295"/>
        <v>530000</v>
      </c>
      <c r="C2464" s="237" t="str">
        <f t="shared" si="1263"/>
        <v>-2.72076478120292E-07+0.00462079723112665i</v>
      </c>
      <c r="D2464" s="208" t="str">
        <f t="shared" si="1264"/>
        <v>-5.95700804292562+0.0354261121053043i</v>
      </c>
      <c r="E2464" t="str">
        <f t="shared" si="1265"/>
        <v>2870</v>
      </c>
      <c r="F2464" t="str">
        <f t="shared" si="1266"/>
        <v>0.777000777000777</v>
      </c>
      <c r="G2464" t="str">
        <f t="shared" si="1261"/>
        <v>0.777000777000777</v>
      </c>
      <c r="H2464" t="str">
        <f t="shared" si="1267"/>
        <v>9.07546313881632+0.702705548121395i</v>
      </c>
      <c r="I2464" t="str">
        <f t="shared" si="1268"/>
        <v>2081.30513300324i</v>
      </c>
      <c r="J2464" t="str">
        <f t="shared" si="1262"/>
        <v>-3704.27501262951+450.138013989515i</v>
      </c>
      <c r="K2464" t="str">
        <f t="shared" si="1269"/>
        <v>0.0672835306745415-0.553689521198716i</v>
      </c>
      <c r="L2464" t="str">
        <f t="shared" si="1270"/>
        <v>0.00578826596896441-0.039930511903102i</v>
      </c>
      <c r="M2464" t="str">
        <f t="shared" si="1271"/>
        <v>0.0730717966435059-0.593620033101818i</v>
      </c>
      <c r="N2464" t="str">
        <f t="shared" si="1272"/>
        <v>-2.35050215118605i</v>
      </c>
      <c r="O2464" t="str">
        <f t="shared" si="1273"/>
        <v>-0.703070255349894-0.71112039489965i</v>
      </c>
      <c r="P2464" t="str">
        <f t="shared" si="1274"/>
        <v>1.70307025534989+0.71112039489965i</v>
      </c>
      <c r="Q2464" t="str">
        <f t="shared" si="1275"/>
        <v>-1.70307025534989+1.6393817562864i</v>
      </c>
      <c r="R2464" t="str">
        <f t="shared" si="1276"/>
        <v>-0.310423053739227-0.716366387175145i</v>
      </c>
      <c r="S2464" t="str">
        <f t="shared" si="1277"/>
        <v>0.243802449106181i</v>
      </c>
      <c r="T2464" t="str">
        <f t="shared" si="1278"/>
        <v>0.174651879650647-0.0756819007606432i</v>
      </c>
      <c r="U2464" t="str">
        <f t="shared" si="1279"/>
        <v>0.0001-300.292345456406i</v>
      </c>
      <c r="V2464" t="str">
        <f t="shared" si="1280"/>
        <v>0.00002-0.00481660067823858i</v>
      </c>
      <c r="W2464" t="str">
        <f t="shared" si="1281"/>
        <v>0.0000199993584529561-0.00481652342395482i</v>
      </c>
      <c r="X2464" t="str">
        <f t="shared" si="1282"/>
        <v>0.000102441137489113-0.00481442672854438i</v>
      </c>
      <c r="Y2464" t="str">
        <f t="shared" si="1283"/>
        <v>0.009+3.33008821280518i</v>
      </c>
      <c r="Z2464" t="str">
        <f t="shared" si="1284"/>
        <v>-0.0173728019345756-0.000417237390401185i</v>
      </c>
      <c r="AA2464" t="str">
        <f t="shared" si="1285"/>
        <v>0.00987827366620296-3.60869836758724i</v>
      </c>
      <c r="AB2464" t="str">
        <f t="shared" si="1286"/>
        <v>1.18904224215881-0.515247686719886i</v>
      </c>
      <c r="AC2464" t="str">
        <f t="shared" si="1287"/>
        <v>0.781024104073273-0.743489369334805i</v>
      </c>
      <c r="AD2464" t="str">
        <f t="shared" si="1288"/>
        <v>1.12812171237489+0.414198245687266i</v>
      </c>
      <c r="AE2464" t="str">
        <f t="shared" si="1289"/>
        <v>-0.019425816072044-0.00766647864329981i</v>
      </c>
      <c r="AF2464" t="str">
        <f t="shared" si="1290"/>
        <v>-15.0324711817419-0.667279436016091i</v>
      </c>
      <c r="AG2464" t="str">
        <f t="shared" si="1291"/>
        <v>1.00545121474962-0.0147223930941158i</v>
      </c>
      <c r="AH2464" t="str">
        <f t="shared" si="1292"/>
        <v>0.283418958119843+0.131663446454019i</v>
      </c>
      <c r="AI2464">
        <f t="shared" si="1293"/>
        <v>-10.102763029625812</v>
      </c>
      <c r="AJ2464">
        <f t="shared" si="1294"/>
        <v>24.917419175741088</v>
      </c>
      <c r="AK2464"/>
      <c r="AL2464"/>
      <c r="AM2464"/>
      <c r="AN2464"/>
    </row>
    <row r="2465" spans="1:40" x14ac:dyDescent="0.25">
      <c r="A2465"/>
      <c r="B2465">
        <f t="shared" si="1295"/>
        <v>531000</v>
      </c>
      <c r="C2465" s="237" t="str">
        <f t="shared" si="1263"/>
        <v>-2.71052672905072E-07+0.00461209516483817i</v>
      </c>
      <c r="D2465" s="208" t="str">
        <f t="shared" si="1264"/>
        <v>-5.95700803507645+0.0353593962637593i</v>
      </c>
      <c r="E2465" t="str">
        <f t="shared" si="1265"/>
        <v>2870</v>
      </c>
      <c r="F2465" t="str">
        <f t="shared" si="1266"/>
        <v>0.777000777000777</v>
      </c>
      <c r="G2465" t="str">
        <f t="shared" si="1261"/>
        <v>0.777000777000777</v>
      </c>
      <c r="H2465" t="str">
        <f t="shared" si="1267"/>
        <v>9.07568217594085+0.701400421979161i</v>
      </c>
      <c r="I2465" t="str">
        <f t="shared" si="1268"/>
        <v>2085.23212382023i</v>
      </c>
      <c r="J2465" t="str">
        <f t="shared" si="1262"/>
        <v>-3718.27037321477+450.987330997042i</v>
      </c>
      <c r="K2465" t="str">
        <f t="shared" si="1269"/>
        <v>0.0670338837516036-0.552676509568614i</v>
      </c>
      <c r="L2465" t="str">
        <f t="shared" si="1270"/>
        <v>0.00576693172777318-0.0398583999538794i</v>
      </c>
      <c r="M2465" t="str">
        <f t="shared" si="1271"/>
        <v>0.0728008154793768-0.592534909522493i</v>
      </c>
      <c r="N2465" t="str">
        <f t="shared" si="1272"/>
        <v>-2.35493706090527i</v>
      </c>
      <c r="O2465" t="str">
        <f t="shared" si="1273"/>
        <v>-0.706217085631864-0.707995358714757i</v>
      </c>
      <c r="P2465" t="str">
        <f t="shared" si="1274"/>
        <v>1.70621708563186+0.707995358714757i</v>
      </c>
      <c r="Q2465" t="str">
        <f t="shared" si="1275"/>
        <v>-1.70621708563186+1.64694170219051i</v>
      </c>
      <c r="R2465" t="str">
        <f t="shared" si="1276"/>
        <v>-0.310326412418611-0.714495757242213i</v>
      </c>
      <c r="S2465" t="str">
        <f t="shared" si="1277"/>
        <v>0.244262453727137i</v>
      </c>
      <c r="T2465" t="str">
        <f t="shared" si="1278"/>
        <v>0.174524486841612-0.0758010909537094i</v>
      </c>
      <c r="U2465" t="str">
        <f t="shared" si="1279"/>
        <v>0.0001-299.726823148579i</v>
      </c>
      <c r="V2465" t="str">
        <f t="shared" si="1280"/>
        <v>0.00002-0.00480752986716845i</v>
      </c>
      <c r="W2465" t="str">
        <f t="shared" si="1281"/>
        <v>0.0000199993584529561-0.00480745275837801i</v>
      </c>
      <c r="X2465" t="str">
        <f t="shared" si="1282"/>
        <v>0.00010213099995213-0.00480536531240179i</v>
      </c>
      <c r="Y2465" t="str">
        <f t="shared" si="1283"/>
        <v>0.009+3.33637139811236i</v>
      </c>
      <c r="Z2465" t="str">
        <f t="shared" si="1284"/>
        <v>-0.0173073576854017-0.000415151860333594i</v>
      </c>
      <c r="AA2465" t="str">
        <f t="shared" si="1285"/>
        <v>0.00984066018030429-3.60188281153076i</v>
      </c>
      <c r="AB2465" t="str">
        <f t="shared" si="1286"/>
        <v>1.18817494298291-0.516059141911152i</v>
      </c>
      <c r="AC2465" t="str">
        <f t="shared" si="1287"/>
        <v>0.780717047820738-0.741604658703991i</v>
      </c>
      <c r="AD2465" t="str">
        <f t="shared" si="1288"/>
        <v>1.13009414758688+0.412472026340762i</v>
      </c>
      <c r="AE2465" t="str">
        <f t="shared" si="1289"/>
        <v>-0.0193877051013944-0.00760796158282482i</v>
      </c>
      <c r="AF2465" t="str">
        <f t="shared" si="1290"/>
        <v>-15.0326902110173-0.666041025715402i</v>
      </c>
      <c r="AG2465" t="str">
        <f t="shared" si="1291"/>
        <v>1.0054184043233-0.0147203958325857i</v>
      </c>
      <c r="AH2465" t="str">
        <f t="shared" si="1292"/>
        <v>0.282924642144726+0.130737510634252i</v>
      </c>
      <c r="AI2465">
        <f t="shared" si="1293"/>
        <v>-10.126079373051153</v>
      </c>
      <c r="AJ2465">
        <f t="shared" si="1294"/>
        <v>24.801330488100007</v>
      </c>
      <c r="AK2465"/>
      <c r="AL2465"/>
      <c r="AM2465"/>
      <c r="AN2465"/>
    </row>
    <row r="2466" spans="1:40" x14ac:dyDescent="0.25">
      <c r="A2466"/>
      <c r="B2466">
        <f t="shared" si="1295"/>
        <v>532000</v>
      </c>
      <c r="C2466" s="237" t="str">
        <f t="shared" si="1263"/>
        <v>-2.70034635599732E-07+0.00460342581308429i</v>
      </c>
      <c r="D2466" s="208" t="str">
        <f t="shared" si="1264"/>
        <v>-5.9570080272715+0.0352929312336462i</v>
      </c>
      <c r="E2466" t="str">
        <f t="shared" si="1265"/>
        <v>2870</v>
      </c>
      <c r="F2466" t="str">
        <f t="shared" si="1266"/>
        <v>0.777000777000777</v>
      </c>
      <c r="G2466" t="str">
        <f t="shared" si="1261"/>
        <v>0.777000777000777</v>
      </c>
      <c r="H2466" t="str">
        <f t="shared" si="1267"/>
        <v>9.07589999034995+0.700100100717372i</v>
      </c>
      <c r="I2466" t="str">
        <f t="shared" si="1268"/>
        <v>2089.15911463721i</v>
      </c>
      <c r="J2466" t="str">
        <f t="shared" si="1262"/>
        <v>-3732.2921152526+451.836648004569i</v>
      </c>
      <c r="K2466" t="str">
        <f t="shared" si="1269"/>
        <v>0.0667856171673056-0.551667142244054i</v>
      </c>
      <c r="L2466" t="str">
        <f t="shared" si="1270"/>
        <v>0.00574571440233788-0.0397865422179949i</v>
      </c>
      <c r="M2466" t="str">
        <f t="shared" si="1271"/>
        <v>0.0725313315696435-0.591453684462049i</v>
      </c>
      <c r="N2466" t="str">
        <f t="shared" si="1272"/>
        <v>-2.35937197062449i</v>
      </c>
      <c r="O2466" t="str">
        <f t="shared" si="1273"/>
        <v>-0.709350025759369-0.704856397399628i</v>
      </c>
      <c r="P2466" t="str">
        <f t="shared" si="1274"/>
        <v>1.70935002575937+0.704856397399628i</v>
      </c>
      <c r="Q2466" t="str">
        <f t="shared" si="1275"/>
        <v>-1.70935002575937+1.65451557322486i</v>
      </c>
      <c r="R2466" t="str">
        <f t="shared" si="1276"/>
        <v>-0.310229506057788-0.712631075022182i</v>
      </c>
      <c r="S2466" t="str">
        <f t="shared" si="1277"/>
        <v>0.244722458348091i</v>
      </c>
      <c r="T2466" t="str">
        <f t="shared" si="1278"/>
        <v>0.174396828574671-0.0759201273745759i</v>
      </c>
      <c r="U2466" t="str">
        <f t="shared" si="1279"/>
        <v>0.0001-299.163426864465i</v>
      </c>
      <c r="V2466" t="str">
        <f t="shared" si="1280"/>
        <v>0.00002-0.00479849315689181i</v>
      </c>
      <c r="W2466" t="str">
        <f t="shared" si="1281"/>
        <v>0.0000199993584529561-0.00479841619304772i</v>
      </c>
      <c r="X2466" t="str">
        <f t="shared" si="1282"/>
        <v>0.000101822608988353-0.00479633793193714i</v>
      </c>
      <c r="Y2466" t="str">
        <f t="shared" si="1283"/>
        <v>0.009+3.34265458341954i</v>
      </c>
      <c r="Z2466" t="str">
        <f t="shared" si="1284"/>
        <v>-0.017242282672271-0.000413081504578952i</v>
      </c>
      <c r="AA2466" t="str">
        <f t="shared" si="1285"/>
        <v>0.00980326192148382-3.59509298774791i</v>
      </c>
      <c r="AB2466" t="str">
        <f t="shared" si="1286"/>
        <v>1.18730583655098-0.5168695502105i</v>
      </c>
      <c r="AC2466" t="str">
        <f t="shared" si="1287"/>
        <v>0.78041247344721-0.739725648335943i</v>
      </c>
      <c r="AD2466" t="str">
        <f t="shared" si="1288"/>
        <v>1.13205960078572+0.410736607681001i</v>
      </c>
      <c r="AE2466" t="str">
        <f t="shared" si="1289"/>
        <v>-0.0193496239427192-0.00754966957665114i</v>
      </c>
      <c r="AF2466" t="str">
        <f t="shared" si="1290"/>
        <v>-15.0329080176214-0.664807169483726i</v>
      </c>
      <c r="AG2466" t="str">
        <f t="shared" si="1291"/>
        <v>1.005385597713-0.0147183153657048i</v>
      </c>
      <c r="AH2466" t="str">
        <f t="shared" si="1292"/>
        <v>0.282430327851969+0.129815024170046i</v>
      </c>
      <c r="AI2466">
        <f t="shared" si="1293"/>
        <v>-10.149382232251829</v>
      </c>
      <c r="AJ2466">
        <f t="shared" si="1294"/>
        <v>24.68519409139288</v>
      </c>
      <c r="AK2466"/>
      <c r="AL2466"/>
      <c r="AM2466"/>
      <c r="AN2466"/>
    </row>
    <row r="2467" spans="1:40" x14ac:dyDescent="0.25">
      <c r="A2467"/>
      <c r="B2467">
        <f t="shared" si="1295"/>
        <v>533000</v>
      </c>
      <c r="C2467" s="237" t="str">
        <f t="shared" si="1263"/>
        <v>-2.69022322958525E-07+0.00459478899173065i</v>
      </c>
      <c r="D2467" s="208" t="str">
        <f t="shared" si="1264"/>
        <v>-5.95700801951044+0.0352267156032683i</v>
      </c>
      <c r="E2467" t="str">
        <f t="shared" si="1265"/>
        <v>2870</v>
      </c>
      <c r="F2467" t="str">
        <f t="shared" si="1266"/>
        <v>0.777000777000777</v>
      </c>
      <c r="G2467" t="str">
        <f t="shared" si="1261"/>
        <v>0.777000777000777</v>
      </c>
      <c r="H2467" t="str">
        <f t="shared" si="1267"/>
        <v>9.07611659110645+0.698804558043382i</v>
      </c>
      <c r="I2467" t="str">
        <f t="shared" si="1268"/>
        <v>2093.0861054542i</v>
      </c>
      <c r="J2467" t="str">
        <f t="shared" si="1262"/>
        <v>-3746.34023874299+452.685965012097i</v>
      </c>
      <c r="K2467" t="str">
        <f t="shared" si="1269"/>
        <v>0.0665387208124157-0.550661399911917i</v>
      </c>
      <c r="L2467" t="str">
        <f t="shared" si="1270"/>
        <v>0.00572461314594279-0.0397149373866522i</v>
      </c>
      <c r="M2467" t="str">
        <f t="shared" si="1271"/>
        <v>0.0722633339583585-0.590376337298569i</v>
      </c>
      <c r="N2467" t="str">
        <f t="shared" si="1272"/>
        <v>-2.36380688034371i</v>
      </c>
      <c r="O2467" t="str">
        <f t="shared" si="1273"/>
        <v>-0.712469014112517-0.701703572692585i</v>
      </c>
      <c r="P2467" t="str">
        <f t="shared" si="1274"/>
        <v>1.71246901411252+0.701703572692585i</v>
      </c>
      <c r="Q2467" t="str">
        <f t="shared" si="1275"/>
        <v>-1.71246901411252+1.66210330765112i</v>
      </c>
      <c r="R2467" t="str">
        <f t="shared" si="1276"/>
        <v>-0.310132334110027-0.710772306532635i</v>
      </c>
      <c r="S2467" t="str">
        <f t="shared" si="1277"/>
        <v>0.245182462969047i</v>
      </c>
      <c r="T2467" t="str">
        <f t="shared" si="1278"/>
        <v>0.174268904725862-0.0760390095234358i</v>
      </c>
      <c r="U2467" t="str">
        <f t="shared" si="1279"/>
        <v>0.0001-298.602144637702i</v>
      </c>
      <c r="V2467" t="str">
        <f t="shared" si="1280"/>
        <v>0.00002-0.00478949035547175i</v>
      </c>
      <c r="W2467" t="str">
        <f t="shared" si="1281"/>
        <v>0.0000199993584529561-0.00478941353603013i</v>
      </c>
      <c r="X2467" t="str">
        <f t="shared" si="1282"/>
        <v>0.000101515951508934-0.00478734439580295i</v>
      </c>
      <c r="Y2467" t="str">
        <f t="shared" si="1283"/>
        <v>0.009+3.34893776872672i</v>
      </c>
      <c r="Z2467" t="str">
        <f t="shared" si="1284"/>
        <v>-0.0171775741217654-0.000411026182609501i</v>
      </c>
      <c r="AA2467" t="str">
        <f t="shared" si="1285"/>
        <v>0.00976607724492525-3.58832875058037i</v>
      </c>
      <c r="AB2467" t="str">
        <f t="shared" si="1286"/>
        <v>1.18643492201907-0.517678908215211i</v>
      </c>
      <c r="AC2467" t="str">
        <f t="shared" si="1287"/>
        <v>0.780110365260905-0.737852307532286i</v>
      </c>
      <c r="AD2467" t="str">
        <f t="shared" si="1288"/>
        <v>1.13401802911864+0.408992016464855i</v>
      </c>
      <c r="AE2467" t="str">
        <f t="shared" si="1289"/>
        <v>-0.0193115723233586-0.00749160177955437i</v>
      </c>
      <c r="AF2467" t="str">
        <f t="shared" si="1290"/>
        <v>-15.0331246106169-0.663577842440114i</v>
      </c>
      <c r="AG2467" t="str">
        <f t="shared" si="1291"/>
        <v>1.00535279524317-0.0147161516047739i</v>
      </c>
      <c r="AH2467" t="str">
        <f t="shared" si="1292"/>
        <v>0.281936013771451+0.12889597394692i</v>
      </c>
      <c r="AI2467">
        <f t="shared" si="1293"/>
        <v>-10.172671765341974</v>
      </c>
      <c r="AJ2467">
        <f t="shared" si="1294"/>
        <v>24.569010091124699</v>
      </c>
      <c r="AK2467"/>
      <c r="AL2467"/>
      <c r="AM2467"/>
      <c r="AN2467"/>
    </row>
    <row r="2468" spans="1:40" x14ac:dyDescent="0.25">
      <c r="A2468"/>
      <c r="B2468">
        <f t="shared" si="1295"/>
        <v>534000</v>
      </c>
      <c r="C2468" s="237" t="str">
        <f t="shared" si="1263"/>
        <v>-2.68015692140248E-07+0.00458618451802218i</v>
      </c>
      <c r="D2468" s="208" t="str">
        <f t="shared" si="1264"/>
        <v>-5.95700801179293+0.0351607479715034i</v>
      </c>
      <c r="E2468" t="str">
        <f t="shared" si="1265"/>
        <v>2870</v>
      </c>
      <c r="F2468" t="str">
        <f t="shared" si="1266"/>
        <v>0.777000777000777</v>
      </c>
      <c r="G2468" t="str">
        <f t="shared" si="1261"/>
        <v>0.777000777000777</v>
      </c>
      <c r="H2468" t="str">
        <f t="shared" si="1267"/>
        <v>9.07633198718947+0.697513767854584i</v>
      </c>
      <c r="I2468" t="str">
        <f t="shared" si="1268"/>
        <v>2097.01309627119i</v>
      </c>
      <c r="J2468" t="str">
        <f t="shared" si="1262"/>
        <v>-3760.41474368594+453.535282019624i</v>
      </c>
      <c r="K2468" t="str">
        <f t="shared" si="1269"/>
        <v>0.0662931846696323-0.549659263392861i</v>
      </c>
      <c r="L2468" t="str">
        <f t="shared" si="1270"/>
        <v>0.00570362711946791-0.0396435841597656i</v>
      </c>
      <c r="M2468" t="str">
        <f t="shared" si="1271"/>
        <v>0.0719968117891002-0.589302847552627i</v>
      </c>
      <c r="N2468" t="str">
        <f t="shared" si="1272"/>
        <v>-2.36824179006293i</v>
      </c>
      <c r="O2468" t="str">
        <f t="shared" si="1273"/>
        <v>-0.715573989345821-0.698536946604621i</v>
      </c>
      <c r="P2468" t="str">
        <f t="shared" si="1274"/>
        <v>1.71557398934582+0.698536946604621i</v>
      </c>
      <c r="Q2468" t="str">
        <f t="shared" si="1275"/>
        <v>-1.71557398934582+1.66970484345831i</v>
      </c>
      <c r="R2468" t="str">
        <f t="shared" si="1276"/>
        <v>-0.310034896026764-0.70891941804583i</v>
      </c>
      <c r="S2468" t="str">
        <f t="shared" si="1277"/>
        <v>0.245642467590001i</v>
      </c>
      <c r="T2468" t="str">
        <f t="shared" si="1278"/>
        <v>0.174140715171245-0.0761577368990237i</v>
      </c>
      <c r="U2468" t="str">
        <f t="shared" si="1279"/>
        <v>0.0001-298.042964591564i</v>
      </c>
      <c r="V2468" t="str">
        <f t="shared" si="1280"/>
        <v>0.00002-0.00478052127240907i</v>
      </c>
      <c r="W2468" t="str">
        <f t="shared" si="1281"/>
        <v>0.0000199993584529561-0.00478044459682913i</v>
      </c>
      <c r="X2468" t="str">
        <f t="shared" si="1282"/>
        <v>0.000101211014547394-0.00477838451408296i</v>
      </c>
      <c r="Y2468" t="str">
        <f t="shared" si="1283"/>
        <v>0.009+3.3552209540339i</v>
      </c>
      <c r="Z2468" t="str">
        <f t="shared" si="1284"/>
        <v>-0.0171132292864673-0.0004089857554674i</v>
      </c>
      <c r="AA2468" t="str">
        <f t="shared" si="1285"/>
        <v>0.00972910452154842-3.58158995546865i</v>
      </c>
      <c r="AB2468" t="str">
        <f t="shared" si="1286"/>
        <v>1.18556219854339-0.518487212512634i</v>
      </c>
      <c r="AC2468" t="str">
        <f t="shared" si="1287"/>
        <v>0.779810707719481-0.7359846058067i</v>
      </c>
      <c r="AD2468" t="str">
        <f t="shared" si="1288"/>
        <v>1.13596938982291+0.407238279650424i</v>
      </c>
      <c r="AE2468" t="str">
        <f t="shared" si="1289"/>
        <v>-0.0192735499749896-0.00743375735296872i</v>
      </c>
      <c r="AF2468" t="str">
        <f t="shared" si="1290"/>
        <v>-15.0333399989824-0.662353019883081i</v>
      </c>
      <c r="AG2468" t="str">
        <f t="shared" si="1291"/>
        <v>1.00531999723843-0.0147139044629285i</v>
      </c>
      <c r="AH2468" t="str">
        <f t="shared" si="1292"/>
        <v>0.281441698472659+0.127980346957739i</v>
      </c>
      <c r="AI2468">
        <f t="shared" si="1293"/>
        <v>-10.195948129815687</v>
      </c>
      <c r="AJ2468">
        <f t="shared" si="1294"/>
        <v>24.452778592157411</v>
      </c>
      <c r="AK2468"/>
      <c r="AL2468"/>
      <c r="AM2468"/>
      <c r="AN2468"/>
    </row>
    <row r="2469" spans="1:40" x14ac:dyDescent="0.25">
      <c r="A2469"/>
      <c r="B2469">
        <f t="shared" si="1295"/>
        <v>535000</v>
      </c>
      <c r="C2469" s="237" t="str">
        <f t="shared" si="1263"/>
        <v>-2.6701470070371E-07+0.00457761221057025i</v>
      </c>
      <c r="D2469" s="208" t="str">
        <f t="shared" si="1264"/>
        <v>-5.95700800411867+0.0350950269477053i</v>
      </c>
      <c r="E2469" t="str">
        <f t="shared" si="1265"/>
        <v>2870</v>
      </c>
      <c r="F2469" t="str">
        <f t="shared" si="1266"/>
        <v>0.777000777000777</v>
      </c>
      <c r="G2469" t="str">
        <f t="shared" si="1261"/>
        <v>0.777000777000777</v>
      </c>
      <c r="H2469" t="str">
        <f t="shared" si="1267"/>
        <v>9.07654618749555+0.696227704236681i</v>
      </c>
      <c r="I2469" t="str">
        <f t="shared" si="1268"/>
        <v>2100.94008708817i</v>
      </c>
      <c r="J2469" t="str">
        <f t="shared" si="1262"/>
        <v>-3774.51563008146+454.384599027152i</v>
      </c>
      <c r="K2469" t="str">
        <f t="shared" si="1269"/>
        <v>0.0660489988125896-0.548660713640196i</v>
      </c>
      <c r="L2469" t="str">
        <f t="shared" si="1270"/>
        <v>0.00568275549130792-0.0395724812458906i</v>
      </c>
      <c r="M2469" t="str">
        <f t="shared" si="1271"/>
        <v>0.0717317543038975-0.588233194886087i</v>
      </c>
      <c r="N2469" t="str">
        <f t="shared" si="1272"/>
        <v>-2.37267669978215i</v>
      </c>
      <c r="O2469" t="str">
        <f t="shared" si="1273"/>
        <v>-0.718664890389412-0.695356581418178i</v>
      </c>
      <c r="P2469" t="str">
        <f t="shared" si="1274"/>
        <v>1.71866489038941+0.695356581418178i</v>
      </c>
      <c r="Q2469" t="str">
        <f t="shared" si="1275"/>
        <v>-1.71866489038941+1.67732011836397i</v>
      </c>
      <c r="R2469" t="str">
        <f t="shared" si="1276"/>
        <v>-0.30993719125762-0.707072376086338i</v>
      </c>
      <c r="S2469" t="str">
        <f t="shared" si="1277"/>
        <v>0.246102472210956i</v>
      </c>
      <c r="T2469" t="str">
        <f t="shared" si="1278"/>
        <v>0.174012259786923-0.0762763089986202i</v>
      </c>
      <c r="U2469" t="str">
        <f t="shared" si="1279"/>
        <v>0.0001-297.485874938122i</v>
      </c>
      <c r="V2469" t="str">
        <f t="shared" si="1280"/>
        <v>0.00002-0.00477158571862886i</v>
      </c>
      <c r="W2469" t="str">
        <f t="shared" si="1281"/>
        <v>0.000019999358452956-0.00477150918637274i</v>
      </c>
      <c r="X2469" t="str">
        <f t="shared" si="1282"/>
        <v>0.000100907785258247-0.00476945809827861i</v>
      </c>
      <c r="Y2469" t="str">
        <f t="shared" si="1283"/>
        <v>0.009+3.36150413934108i</v>
      </c>
      <c r="Z2469" t="str">
        <f t="shared" si="1284"/>
        <v>-0.0170492454446658-0.000406960085744201i</v>
      </c>
      <c r="AA2469" t="str">
        <f t="shared" si="1285"/>
        <v>0.00969234213782816-3.57487645894168i</v>
      </c>
      <c r="AB2469" t="str">
        <f t="shared" si="1286"/>
        <v>1.18468766528044-0.519294459680221i</v>
      </c>
      <c r="AC2469" t="str">
        <f t="shared" si="1287"/>
        <v>0.779513485428414-0.734122512883209i</v>
      </c>
      <c r="AD2469" t="str">
        <f t="shared" si="1288"/>
        <v>1.13791364022687+0.405475424396924i</v>
      </c>
      <c r="AE2469" t="str">
        <f t="shared" si="1289"/>
        <v>-0.0192355566335814-0.00737613546491944i</v>
      </c>
      <c r="AF2469" t="str">
        <f t="shared" si="1290"/>
        <v>-15.0335541916142-0.661132677288976i</v>
      </c>
      <c r="AG2469" t="str">
        <f t="shared" si="1291"/>
        <v>1.0052872040236-0.0147115738551344i</v>
      </c>
      <c r="AH2469" t="str">
        <f t="shared" si="1292"/>
        <v>0.280947380564336+0.127068130301634i</v>
      </c>
      <c r="AI2469">
        <f t="shared" si="1293"/>
        <v>-10.219211482552206</v>
      </c>
      <c r="AJ2469">
        <f t="shared" si="1294"/>
        <v>24.336499698720214</v>
      </c>
      <c r="AK2469"/>
      <c r="AL2469"/>
      <c r="AM2469"/>
      <c r="AN2469"/>
    </row>
    <row r="2470" spans="1:40" x14ac:dyDescent="0.25">
      <c r="A2470"/>
      <c r="B2470">
        <f t="shared" si="1295"/>
        <v>536000</v>
      </c>
      <c r="C2470" s="237" t="str">
        <f t="shared" si="1263"/>
        <v>-2.66019306603256E-07+0.00456907188933983i</v>
      </c>
      <c r="D2470" s="208" t="str">
        <f t="shared" si="1264"/>
        <v>-5.95700799648731+0.0350295511516054i</v>
      </c>
      <c r="E2470" t="str">
        <f t="shared" si="1265"/>
        <v>2870</v>
      </c>
      <c r="F2470" t="str">
        <f t="shared" si="1266"/>
        <v>0.777000777000777</v>
      </c>
      <c r="G2470" t="str">
        <f t="shared" si="1261"/>
        <v>0.777000777000777</v>
      </c>
      <c r="H2470" t="str">
        <f t="shared" si="1267"/>
        <v>9.07675920083934+0.694946341462038i</v>
      </c>
      <c r="I2470" t="str">
        <f t="shared" si="1268"/>
        <v>2104.86707790516i</v>
      </c>
      <c r="J2470" t="str">
        <f t="shared" si="1262"/>
        <v>-3788.64289792954+455.233916034679i</v>
      </c>
      <c r="K2470" t="str">
        <f t="shared" si="1269"/>
        <v>0.0658061534048743-0.547665731738771i</v>
      </c>
      <c r="L2470" t="str">
        <f t="shared" si="1270"/>
        <v>0.00566199743729216-0.0395016273621546i</v>
      </c>
      <c r="M2470" t="str">
        <f t="shared" si="1271"/>
        <v>0.0714681508421665-0.587167359100926i</v>
      </c>
      <c r="N2470" t="str">
        <f t="shared" si="1272"/>
        <v>-2.37711160950137i</v>
      </c>
      <c r="O2470" t="str">
        <f t="shared" si="1273"/>
        <v>-0.721741656450236-0.692162539685925i</v>
      </c>
      <c r="P2470" t="str">
        <f t="shared" si="1274"/>
        <v>1.72174165645024+0.692162539685925i</v>
      </c>
      <c r="Q2470" t="str">
        <f t="shared" si="1275"/>
        <v>-1.72174165645024+1.68494906981545i</v>
      </c>
      <c r="R2470" t="str">
        <f t="shared" si="1276"/>
        <v>-0.30983921925037-0.705231147428693i</v>
      </c>
      <c r="S2470" t="str">
        <f t="shared" si="1277"/>
        <v>0.246562476831912i</v>
      </c>
      <c r="T2470" t="str">
        <f t="shared" si="1278"/>
        <v>0.17388353844903-0.0763947253180371i</v>
      </c>
      <c r="U2470" t="str">
        <f t="shared" si="1279"/>
        <v>0.0001-296.930863977417i</v>
      </c>
      <c r="V2470" t="str">
        <f t="shared" si="1280"/>
        <v>0.00002-0.00476268350646724i</v>
      </c>
      <c r="W2470" t="str">
        <f t="shared" si="1281"/>
        <v>0.0000199993584529561-0.00476260711700022i</v>
      </c>
      <c r="X2470" t="str">
        <f t="shared" si="1282"/>
        <v>0.000100606250915665-0.0047605649612963i</v>
      </c>
      <c r="Y2470" t="str">
        <f t="shared" si="1283"/>
        <v>0.009+3.36778732464826i</v>
      </c>
      <c r="Z2470" t="str">
        <f t="shared" si="1284"/>
        <v>-0.0169856199000719-0.00040494903756074i</v>
      </c>
      <c r="AA2470" t="str">
        <f t="shared" si="1285"/>
        <v>0.00965578849561587-3.56818811860654i</v>
      </c>
      <c r="AB2470" t="str">
        <f t="shared" si="1286"/>
        <v>1.18381132138692-0.520100646285423i</v>
      </c>
      <c r="AC2470" t="str">
        <f t="shared" si="1287"/>
        <v>0.779218683139448-0.73226599869437i</v>
      </c>
      <c r="AD2470" t="str">
        <f t="shared" si="1288"/>
        <v>1.13985073775078+0.403703478064413i</v>
      </c>
      <c r="AE2470" t="str">
        <f t="shared" si="1289"/>
        <v>-0.0191975920393492-0.0073187352899542i</v>
      </c>
      <c r="AF2470" t="str">
        <f t="shared" si="1290"/>
        <v>-15.0337671973267-0.659916790310433i</v>
      </c>
      <c r="AG2470" t="str">
        <f t="shared" si="1291"/>
        <v>1.00525441592367-0.0147091596981817i</v>
      </c>
      <c r="AH2470" t="str">
        <f t="shared" si="1292"/>
        <v>0.280453058694104+0.126159311182903i</v>
      </c>
      <c r="AI2470">
        <f t="shared" si="1293"/>
        <v>-10.242461979822181</v>
      </c>
      <c r="AJ2470">
        <f t="shared" si="1294"/>
        <v>24.220173514416793</v>
      </c>
      <c r="AK2470"/>
      <c r="AL2470"/>
      <c r="AM2470"/>
      <c r="AN2470"/>
    </row>
    <row r="2471" spans="1:40" x14ac:dyDescent="0.25">
      <c r="A2471"/>
      <c r="B2471">
        <f t="shared" si="1295"/>
        <v>537000</v>
      </c>
      <c r="C2471" s="237" t="str">
        <f t="shared" si="1263"/>
        <v>-2.65029468184349E-07+0.00456056337563693i</v>
      </c>
      <c r="D2471" s="208" t="str">
        <f t="shared" si="1264"/>
        <v>-5.95700798889855+0.0349643192132165i</v>
      </c>
      <c r="E2471" t="str">
        <f t="shared" si="1265"/>
        <v>2870</v>
      </c>
      <c r="F2471" t="str">
        <f t="shared" si="1266"/>
        <v>0.777000777000777</v>
      </c>
      <c r="G2471" t="str">
        <f t="shared" si="1261"/>
        <v>0.777000777000777</v>
      </c>
      <c r="H2471" t="str">
        <f t="shared" si="1267"/>
        <v>9.07697103595467+0.693669653987978i</v>
      </c>
      <c r="I2471" t="str">
        <f t="shared" si="1268"/>
        <v>2108.79406872215i</v>
      </c>
      <c r="J2471" t="str">
        <f t="shared" si="1262"/>
        <v>-3802.79654723019+456.083233042207i</v>
      </c>
      <c r="K2471" t="str">
        <f t="shared" si="1269"/>
        <v>0.0655646386990519-0.546674298903849i</v>
      </c>
      <c r="L2471" t="str">
        <f t="shared" si="1270"/>
        <v>0.0056413521406057-0.0394310212341886i</v>
      </c>
      <c r="M2471" t="str">
        <f t="shared" si="1271"/>
        <v>0.0712059908396576-0.586105320138038i</v>
      </c>
      <c r="N2471" t="str">
        <f t="shared" si="1272"/>
        <v>-2.38154651922059i</v>
      </c>
      <c r="O2471" t="str">
        <f t="shared" si="1273"/>
        <v>-0.724804227013252-0.688954884229528i</v>
      </c>
      <c r="P2471" t="str">
        <f t="shared" si="1274"/>
        <v>1.72480422701325+0.688954884229528i</v>
      </c>
      <c r="Q2471" t="str">
        <f t="shared" si="1275"/>
        <v>-1.72480422701325+1.69259163499106i</v>
      </c>
      <c r="R2471" t="str">
        <f t="shared" si="1276"/>
        <v>-0.309740979450949-0.703395699095085i</v>
      </c>
      <c r="S2471" t="str">
        <f t="shared" si="1277"/>
        <v>0.247022481452866i</v>
      </c>
      <c r="T2471" t="str">
        <f t="shared" si="1278"/>
        <v>0.173754551033741-0.0765129853516146i</v>
      </c>
      <c r="U2471" t="str">
        <f t="shared" si="1279"/>
        <v>0.0001-296.377920096639i</v>
      </c>
      <c r="V2471" t="str">
        <f t="shared" si="1280"/>
        <v>0.00002-0.00475381444965819i</v>
      </c>
      <c r="W2471" t="str">
        <f t="shared" si="1281"/>
        <v>0.0000199993584529561-0.00475373820244844i</v>
      </c>
      <c r="X2471" t="str">
        <f t="shared" si="1282"/>
        <v>0.000100306398912121-0.0047517049174338i</v>
      </c>
      <c r="Y2471" t="str">
        <f t="shared" si="1283"/>
        <v>0.009+3.37407050995544i</v>
      </c>
      <c r="Z2471" t="str">
        <f t="shared" si="1284"/>
        <v>-0.0169223499815304-0.000402952476547165i</v>
      </c>
      <c r="AA2471" t="str">
        <f t="shared" si="1285"/>
        <v>0.00961944201196356-3.5615247931384i</v>
      </c>
      <c r="AB2471" t="str">
        <f t="shared" si="1286"/>
        <v>1.18293316601985-0.520905768885672i</v>
      </c>
      <c r="AC2471" t="str">
        <f t="shared" si="1287"/>
        <v>0.778926285749049-0.730415033379565i</v>
      </c>
      <c r="AD2471" t="str">
        <f t="shared" si="1288"/>
        <v>1.14178063990783+0.40192246821365i</v>
      </c>
      <c r="AE2471" t="str">
        <f t="shared" si="1289"/>
        <v>-0.0191596559367094-0.00726155600907637i</v>
      </c>
      <c r="AF2471" t="str">
        <f t="shared" si="1290"/>
        <v>-15.0339790248532-0.658705334774761i</v>
      </c>
      <c r="AG2471" t="str">
        <f t="shared" si="1291"/>
        <v>1.00522163326379-0.0147066619106808i</v>
      </c>
      <c r="AH2471" t="str">
        <f t="shared" si="1292"/>
        <v>0.279958731548092+0.125253876909939i</v>
      </c>
      <c r="AI2471">
        <f t="shared" si="1293"/>
        <v>-10.265699777293683</v>
      </c>
      <c r="AJ2471">
        <f t="shared" si="1294"/>
        <v>24.103800142235023</v>
      </c>
      <c r="AK2471"/>
      <c r="AL2471"/>
      <c r="AM2471"/>
      <c r="AN2471"/>
    </row>
    <row r="2472" spans="1:40" x14ac:dyDescent="0.25">
      <c r="A2472"/>
      <c r="B2472">
        <f t="shared" si="1295"/>
        <v>538000</v>
      </c>
      <c r="C2472" s="237" t="str">
        <f t="shared" si="1263"/>
        <v>-2.64045144179224E-07+0.0045520864920962i</v>
      </c>
      <c r="D2472" s="208" t="str">
        <f t="shared" si="1264"/>
        <v>-5.95700798135206+0.0348993297727375i</v>
      </c>
      <c r="E2472" t="str">
        <f t="shared" si="1265"/>
        <v>2870</v>
      </c>
      <c r="F2472" t="str">
        <f t="shared" si="1266"/>
        <v>0.777000777000777</v>
      </c>
      <c r="G2472" t="str">
        <f t="shared" si="1261"/>
        <v>0.777000777000777</v>
      </c>
      <c r="H2472" t="str">
        <f t="shared" si="1267"/>
        <v>9.07718170149533+0.692397616455185i</v>
      </c>
      <c r="I2472" t="str">
        <f t="shared" si="1268"/>
        <v>2112.72105953914i</v>
      </c>
      <c r="J2472" t="str">
        <f t="shared" si="1262"/>
        <v>-3816.9765779834+456.932550049734i</v>
      </c>
      <c r="K2472" t="str">
        <f t="shared" si="1269"/>
        <v>0.0653244450357088-0.545686396480017i</v>
      </c>
      <c r="L2472" t="str">
        <f t="shared" si="1270"/>
        <v>0.00562081879171113-0.0393606615960594i</v>
      </c>
      <c r="M2472" t="str">
        <f t="shared" si="1271"/>
        <v>0.0709452638274199-0.585047058076076i</v>
      </c>
      <c r="N2472" t="str">
        <f t="shared" si="1272"/>
        <v>-2.38598142893981i</v>
      </c>
      <c r="O2472" t="str">
        <f t="shared" si="1273"/>
        <v>-0.727852541842623-0.68573367813841i</v>
      </c>
      <c r="P2472" t="str">
        <f t="shared" si="1274"/>
        <v>1.72785254184262+0.68573367813841i</v>
      </c>
      <c r="Q2472" t="str">
        <f t="shared" si="1275"/>
        <v>-1.72785254184262+1.7002477508014i</v>
      </c>
      <c r="R2472" t="str">
        <f t="shared" si="1276"/>
        <v>-0.309642471303449-0.701565998353058i</v>
      </c>
      <c r="S2472" t="str">
        <f t="shared" si="1277"/>
        <v>0.247482486073822i</v>
      </c>
      <c r="T2472" t="str">
        <f t="shared" si="1278"/>
        <v>0.173625297417278-0.0766310885922196i</v>
      </c>
      <c r="U2472" t="str">
        <f t="shared" si="1279"/>
        <v>0.0001-295.827031769322i</v>
      </c>
      <c r="V2472" t="str">
        <f t="shared" si="1280"/>
        <v>0.00002-0.00474497836332054i</v>
      </c>
      <c r="W2472" t="str">
        <f t="shared" si="1281"/>
        <v>0.0000199993584529561-0.00474490225783927i</v>
      </c>
      <c r="X2472" t="str">
        <f t="shared" si="1282"/>
        <v>0.000100008216757089-0.00474287778236775i</v>
      </c>
      <c r="Y2472" t="str">
        <f t="shared" si="1283"/>
        <v>0.009+3.38035369526262i</v>
      </c>
      <c r="Z2472" t="str">
        <f t="shared" si="1284"/>
        <v>-0.0168594330427417-0.000400970269823412i</v>
      </c>
      <c r="AA2472" t="str">
        <f t="shared" si="1285"/>
        <v>0.00958330111895025-3.55488634227049i</v>
      </c>
      <c r="AB2472" t="str">
        <f t="shared" si="1286"/>
        <v>1.18205319833651-0.521709824028371i</v>
      </c>
      <c r="AC2472" t="str">
        <f t="shared" si="1287"/>
        <v>0.778636278296843-0.728569587283241i</v>
      </c>
      <c r="AD2472" t="str">
        <f t="shared" si="1288"/>
        <v>1.14370330430513+0.400132422605818i</v>
      </c>
      <c r="AE2472" t="str">
        <f t="shared" si="1289"/>
        <v>-0.0191217480742374-0.00720459680967797i</v>
      </c>
      <c r="AF2472" t="str">
        <f t="shared" si="1290"/>
        <v>-15.0341896828474-0.657498286682448i</v>
      </c>
      <c r="AG2472" t="str">
        <f t="shared" si="1291"/>
        <v>1.0051888563693-0.0147040804130582i</v>
      </c>
      <c r="AH2472" t="str">
        <f t="shared" si="1292"/>
        <v>0.279464397850613+0.124351814894155i</v>
      </c>
      <c r="AI2472">
        <f t="shared" si="1293"/>
        <v>-10.288925030037195</v>
      </c>
      <c r="AJ2472">
        <f t="shared" si="1294"/>
        <v>23.987379684550564</v>
      </c>
      <c r="AK2472"/>
      <c r="AL2472"/>
      <c r="AM2472"/>
      <c r="AN2472"/>
    </row>
    <row r="2473" spans="1:40" x14ac:dyDescent="0.25">
      <c r="A2473"/>
      <c r="B2473">
        <f t="shared" si="1295"/>
        <v>539000</v>
      </c>
      <c r="C2473" s="237" t="str">
        <f t="shared" si="1263"/>
        <v>-2.63066293702572E-07+0.00454364106266847i</v>
      </c>
      <c r="D2473" s="208" t="str">
        <f t="shared" si="1264"/>
        <v>-5.95700797384755+0.0348345814804583i</v>
      </c>
      <c r="E2473" t="str">
        <f t="shared" si="1265"/>
        <v>2870</v>
      </c>
      <c r="F2473" t="str">
        <f t="shared" si="1266"/>
        <v>0.777000777000777</v>
      </c>
      <c r="G2473" t="str">
        <f t="shared" si="1261"/>
        <v>0.777000777000777</v>
      </c>
      <c r="H2473" t="str">
        <f t="shared" si="1267"/>
        <v>9.07739120603606+0.691130203686023i</v>
      </c>
      <c r="I2473" t="str">
        <f t="shared" si="1268"/>
        <v>2116.64805035612i</v>
      </c>
      <c r="J2473" t="str">
        <f t="shared" si="1262"/>
        <v>-3831.18299018917+457.781867057262i</v>
      </c>
      <c r="K2473" t="str">
        <f t="shared" si="1269"/>
        <v>0.0650855628425045-0.544702005940093i</v>
      </c>
      <c r="L2473" t="str">
        <f t="shared" si="1270"/>
        <v>0.0056003965882716-0.0392905471902017i</v>
      </c>
      <c r="M2473" t="str">
        <f t="shared" si="1271"/>
        <v>0.0706859594307761-0.583992553130295i</v>
      </c>
      <c r="N2473" t="str">
        <f t="shared" si="1272"/>
        <v>-2.39041633865902i</v>
      </c>
      <c r="O2473" t="str">
        <f t="shared" si="1273"/>
        <v>-0.73088654098289-0.682498984768525i</v>
      </c>
      <c r="P2473" t="str">
        <f t="shared" si="1274"/>
        <v>1.73088654098289+0.682498984768525i</v>
      </c>
      <c r="Q2473" t="str">
        <f t="shared" si="1275"/>
        <v>-1.73088654098289+1.7079173538905i</v>
      </c>
      <c r="R2473" t="str">
        <f t="shared" si="1276"/>
        <v>-0.309543694250112-0.699742012713263i</v>
      </c>
      <c r="S2473" t="str">
        <f t="shared" si="1277"/>
        <v>0.247942490694776i</v>
      </c>
      <c r="T2473" t="str">
        <f t="shared" si="1278"/>
        <v>0.173495777475902-0.076749034531235i</v>
      </c>
      <c r="U2473" t="str">
        <f t="shared" si="1279"/>
        <v>0.0001-295.278187554537i</v>
      </c>
      <c r="V2473" t="str">
        <f t="shared" si="1280"/>
        <v>0.00002-0.00473617506394517i</v>
      </c>
      <c r="W2473" t="str">
        <f t="shared" si="1281"/>
        <v>0.0000199993584529561-0.00473609909966646i</v>
      </c>
      <c r="X2473" t="str">
        <f t="shared" si="1282"/>
        <v>0.000099711692075731-0.00473408337314061i</v>
      </c>
      <c r="Y2473" t="str">
        <f t="shared" si="1283"/>
        <v>0.009+3.3866368805698i</v>
      </c>
      <c r="Z2473" t="str">
        <f t="shared" si="1284"/>
        <v>-0.0167968664619834-0.00039900228597985i</v>
      </c>
      <c r="AA2473" t="str">
        <f t="shared" si="1285"/>
        <v>0.00954736426351013-3.54827262678419i</v>
      </c>
      <c r="AB2473" t="str">
        <f t="shared" si="1286"/>
        <v>1.1811714174945-0.522512808250819i</v>
      </c>
      <c r="AC2473" t="str">
        <f t="shared" si="1287"/>
        <v>0.778348645964133-0.726729630953221i</v>
      </c>
      <c r="AD2473" t="str">
        <f t="shared" si="1288"/>
        <v>1.14561868864459+0.398333369202348i</v>
      </c>
      <c r="AE2473" t="str">
        <f t="shared" si="1289"/>
        <v>-0.0190838682046219-0.00714785688547421i</v>
      </c>
      <c r="AF2473" t="str">
        <f t="shared" si="1290"/>
        <v>-15.0343991798836-0.656295622205565i</v>
      </c>
      <c r="AG2473" t="str">
        <f t="shared" si="1291"/>
        <v>1.00515608556571-0.0147014151275508i</v>
      </c>
      <c r="AH2473" t="str">
        <f t="shared" si="1292"/>
        <v>0.278970056363763+0.123453112648929i</v>
      </c>
      <c r="AI2473">
        <f t="shared" si="1293"/>
        <v>-10.312137892532593</v>
      </c>
      <c r="AJ2473">
        <f t="shared" si="1294"/>
        <v>23.870912243138129</v>
      </c>
      <c r="AK2473"/>
      <c r="AL2473"/>
      <c r="AM2473"/>
      <c r="AN2473"/>
    </row>
    <row r="2474" spans="1:40" x14ac:dyDescent="0.25">
      <c r="A2474"/>
      <c r="B2474">
        <f t="shared" si="1295"/>
        <v>540000</v>
      </c>
      <c r="C2474" s="237" t="str">
        <f t="shared" si="1263"/>
        <v>-2.62092876247299E-07+0.00453522691260866i</v>
      </c>
      <c r="D2474" s="208" t="str">
        <f t="shared" si="1264"/>
        <v>-5.95700796638468+0.0347700729966664i</v>
      </c>
      <c r="E2474" t="str">
        <f t="shared" si="1265"/>
        <v>2870</v>
      </c>
      <c r="F2474" t="str">
        <f t="shared" si="1266"/>
        <v>0.777000777000777</v>
      </c>
      <c r="G2474" t="str">
        <f t="shared" si="1261"/>
        <v>0.777000777000777</v>
      </c>
      <c r="H2474" t="str">
        <f t="shared" si="1267"/>
        <v>9.07759955807321+0.68986739068297i</v>
      </c>
      <c r="I2474" t="str">
        <f t="shared" si="1268"/>
        <v>2120.57504117311i</v>
      </c>
      <c r="J2474" t="str">
        <f t="shared" si="1262"/>
        <v>-3845.41578384751+458.631184064788i</v>
      </c>
      <c r="K2474" t="str">
        <f t="shared" si="1269"/>
        <v>0.0648479826332357-0.543721108884055i</v>
      </c>
      <c r="L2474" t="str">
        <f t="shared" si="1270"/>
        <v>0.00558008473507458-0.0392206767673521i</v>
      </c>
      <c r="M2474" t="str">
        <f t="shared" si="1271"/>
        <v>0.0704280673683103-0.582941785651407i</v>
      </c>
      <c r="N2474" t="str">
        <f t="shared" si="1272"/>
        <v>-2.39485124837824i</v>
      </c>
      <c r="O2474" t="str">
        <f t="shared" si="1273"/>
        <v>-0.733906164760182-0.679250867741073i</v>
      </c>
      <c r="P2474" t="str">
        <f t="shared" si="1274"/>
        <v>1.73390616476018+0.679250867741073i</v>
      </c>
      <c r="Q2474" t="str">
        <f t="shared" si="1275"/>
        <v>-1.73390616476018+1.71560038063717i</v>
      </c>
      <c r="R2474" t="str">
        <f t="shared" si="1276"/>
        <v>-0.30944464773132-0.697923709927196i</v>
      </c>
      <c r="S2474" t="str">
        <f t="shared" si="1277"/>
        <v>0.248402495315732i</v>
      </c>
      <c r="T2474" t="str">
        <f t="shared" si="1278"/>
        <v>0.173365991085929-0.0768668226585576i</v>
      </c>
      <c r="U2474" t="str">
        <f t="shared" si="1279"/>
        <v>0.0001-294.731376096102i</v>
      </c>
      <c r="V2474" t="str">
        <f t="shared" si="1280"/>
        <v>0.00002-0.00472740436938231i</v>
      </c>
      <c r="W2474" t="str">
        <f t="shared" si="1281"/>
        <v>0.0000199993584529561-0.00472732854578322i</v>
      </c>
      <c r="X2474" t="str">
        <f t="shared" si="1282"/>
        <v>0.0000994168126076275-0.00472532150814831i</v>
      </c>
      <c r="Y2474" t="str">
        <f t="shared" si="1283"/>
        <v>0.009+3.39292006587698i</v>
      </c>
      <c r="Z2474" t="str">
        <f t="shared" si="1284"/>
        <v>-0.0167346476418376-0.000397048395058336i</v>
      </c>
      <c r="AA2474" t="str">
        <f t="shared" si="1285"/>
        <v>0.00951162990726399-3.54168350849925i</v>
      </c>
      <c r="AB2474" t="str">
        <f t="shared" si="1286"/>
        <v>1.18028782265175-0.523314718080198i</v>
      </c>
      <c r="AC2474" t="str">
        <f t="shared" si="1287"/>
        <v>0.77806337407238-0.724895135139003i</v>
      </c>
      <c r="AD2474" t="str">
        <f t="shared" si="1288"/>
        <v>1.14752675072398+0.396525336164685i</v>
      </c>
      <c r="AE2474" t="str">
        <f t="shared" si="1289"/>
        <v>-0.0190460160846244-0.00709133543643867i</v>
      </c>
      <c r="AF2474" t="str">
        <f t="shared" si="1290"/>
        <v>-15.0346075244579-0.655097317686304i</v>
      </c>
      <c r="AG2474" t="str">
        <f t="shared" si="1291"/>
        <v>1.00512332117868-0.0146986659782029i</v>
      </c>
      <c r="AH2474" t="str">
        <f t="shared" si="1292"/>
        <v>0.278475705887124+0.122557757788572i</v>
      </c>
      <c r="AI2474">
        <f t="shared" si="1293"/>
        <v>-10.335338518673339</v>
      </c>
      <c r="AJ2474">
        <f t="shared" si="1294"/>
        <v>23.754397919177002</v>
      </c>
      <c r="AK2474"/>
      <c r="AL2474"/>
      <c r="AM2474"/>
      <c r="AN2474"/>
    </row>
    <row r="2475" spans="1:40" x14ac:dyDescent="0.25">
      <c r="A2475"/>
      <c r="B2475">
        <f t="shared" si="1295"/>
        <v>541000</v>
      </c>
      <c r="C2475" s="237" t="str">
        <f t="shared" si="1263"/>
        <v>-2.61124851680346E-07+0.00452684386846375i</v>
      </c>
      <c r="D2475" s="208" t="str">
        <f t="shared" si="1264"/>
        <v>-5.95700795896316+0.0347058029915554i</v>
      </c>
      <c r="E2475" t="str">
        <f t="shared" si="1265"/>
        <v>2870</v>
      </c>
      <c r="F2475" t="str">
        <f t="shared" si="1266"/>
        <v>0.777000777000777</v>
      </c>
      <c r="G2475" t="str">
        <f t="shared" si="1261"/>
        <v>0.777000777000777</v>
      </c>
      <c r="H2475" t="str">
        <f t="shared" si="1267"/>
        <v>9.07780676602584+0.688609152626987i</v>
      </c>
      <c r="I2475" t="str">
        <f t="shared" si="1268"/>
        <v>2124.5020319901i</v>
      </c>
      <c r="J2475" t="str">
        <f t="shared" si="1262"/>
        <v>-3859.67495895841+459.480501072316i</v>
      </c>
      <c r="K2475" t="str">
        <f t="shared" si="1269"/>
        <v>0.064611695006913-0.542743687037965i</v>
      </c>
      <c r="L2475" t="str">
        <f t="shared" si="1270"/>
        <v>0.00555988244395667-0.0391510490864829i</v>
      </c>
      <c r="M2475" t="str">
        <f t="shared" si="1271"/>
        <v>0.0701715774508697-0.581894736124448i</v>
      </c>
      <c r="N2475" t="str">
        <f t="shared" si="1272"/>
        <v>-2.39928615809746i</v>
      </c>
      <c r="O2475" t="str">
        <f t="shared" si="1273"/>
        <v>-0.736911353783349-0.675989390941302i</v>
      </c>
      <c r="P2475" t="str">
        <f t="shared" si="1274"/>
        <v>1.73691135378335+0.675989390941302i</v>
      </c>
      <c r="Q2475" t="str">
        <f t="shared" si="1275"/>
        <v>-1.73691135378335+1.72329676715616i</v>
      </c>
      <c r="R2475" t="str">
        <f t="shared" si="1276"/>
        <v>-0.309345331185598-0.696111057985005i</v>
      </c>
      <c r="S2475" t="str">
        <f t="shared" si="1277"/>
        <v>0.248862499936686i</v>
      </c>
      <c r="T2475" t="str">
        <f t="shared" si="1278"/>
        <v>0.17323593812372-0.07698445246259i</v>
      </c>
      <c r="U2475" t="str">
        <f t="shared" si="1279"/>
        <v>0.0001-294.186586121803i</v>
      </c>
      <c r="V2475" t="str">
        <f t="shared" si="1280"/>
        <v>0.00002-0.00471866609882892i</v>
      </c>
      <c r="W2475" t="str">
        <f t="shared" si="1281"/>
        <v>0.000019999358452956-0.00471859041538939i</v>
      </c>
      <c r="X2475" t="str">
        <f t="shared" si="1282"/>
        <v>0.0000991235662054975-0.00471659200712749i</v>
      </c>
      <c r="Y2475" t="str">
        <f t="shared" si="1283"/>
        <v>0.009+3.39920325118416i</v>
      </c>
      <c r="Z2475" t="str">
        <f t="shared" si="1284"/>
        <v>-0.01667277400892-0.000395108468533417i</v>
      </c>
      <c r="AA2475" t="str">
        <f t="shared" si="1285"/>
        <v>0.00947609652635195-3.53511885026412i</v>
      </c>
      <c r="AB2475" t="str">
        <f t="shared" si="1286"/>
        <v>1.17940241296653-0.524115550033517i</v>
      </c>
      <c r="AC2475" t="str">
        <f t="shared" si="1287"/>
        <v>0.77778044808175-0.723066070790078i</v>
      </c>
      <c r="AD2475" t="str">
        <f t="shared" si="1288"/>
        <v>1.14942744843778+0.394708351854048i</v>
      </c>
      <c r="AE2475" t="str">
        <f t="shared" si="1289"/>
        <v>-0.0190081914750343-0.00703503166873838i</v>
      </c>
      <c r="AF2475" t="str">
        <f t="shared" si="1290"/>
        <v>-15.034814724989-0.653903349635432i</v>
      </c>
      <c r="AG2475" t="str">
        <f t="shared" si="1291"/>
        <v>1.00509056353402-0.0146958328908601i</v>
      </c>
      <c r="AH2475" t="str">
        <f t="shared" si="1292"/>
        <v>0.27798134525738+0.121665738027286i</v>
      </c>
      <c r="AI2475">
        <f t="shared" si="1293"/>
        <v>-10.35852706177327</v>
      </c>
      <c r="AJ2475">
        <f t="shared" si="1294"/>
        <v>23.637836813259781</v>
      </c>
      <c r="AK2475"/>
      <c r="AL2475"/>
      <c r="AM2475"/>
      <c r="AN2475"/>
    </row>
    <row r="2476" spans="1:40" x14ac:dyDescent="0.25">
      <c r="A2476"/>
      <c r="B2476">
        <f t="shared" si="1295"/>
        <v>542000</v>
      </c>
      <c r="C2476" s="237" t="str">
        <f t="shared" si="1263"/>
        <v>-2.60162180238535E-07+0.00451849175806076i</v>
      </c>
      <c r="D2476" s="208" t="str">
        <f t="shared" si="1264"/>
        <v>-5.95700795158267+0.0346417701451325i</v>
      </c>
      <c r="E2476" t="str">
        <f t="shared" si="1265"/>
        <v>2870</v>
      </c>
      <c r="F2476" t="str">
        <f t="shared" si="1266"/>
        <v>0.777000777000777</v>
      </c>
      <c r="G2476" t="str">
        <f t="shared" si="1261"/>
        <v>0.777000777000777</v>
      </c>
      <c r="H2476" t="str">
        <f t="shared" si="1267"/>
        <v>9.07801283823637+0.687355464875971i</v>
      </c>
      <c r="I2476" t="str">
        <f t="shared" si="1268"/>
        <v>2128.42902280708i</v>
      </c>
      <c r="J2476" t="str">
        <f t="shared" si="1262"/>
        <v>-3873.96051552188+460.329818079843i</v>
      </c>
      <c r="K2476" t="str">
        <f t="shared" si="1269"/>
        <v>0.0643766906468464-0.541769722252911i</v>
      </c>
      <c r="L2476" t="str">
        <f t="shared" si="1270"/>
        <v>0.00553978893372931-0.0390816629147366i</v>
      </c>
      <c r="M2476" t="str">
        <f t="shared" si="1271"/>
        <v>0.0699164795805757-0.580851385167648i</v>
      </c>
      <c r="N2476" t="str">
        <f t="shared" si="1272"/>
        <v>-2.40372106781668i</v>
      </c>
      <c r="O2476" t="str">
        <f t="shared" si="1273"/>
        <v>-0.739902048945155-0.672714618517215i</v>
      </c>
      <c r="P2476" t="str">
        <f t="shared" si="1274"/>
        <v>1.73990204894515+0.672714618517215i</v>
      </c>
      <c r="Q2476" t="str">
        <f t="shared" si="1275"/>
        <v>-1.73990204894515+1.73100644929946i</v>
      </c>
      <c r="R2476" t="str">
        <f t="shared" si="1276"/>
        <v>-0.3092457440496-0.694304025113292i</v>
      </c>
      <c r="S2476" t="str">
        <f t="shared" si="1277"/>
        <v>0.249322504557642i</v>
      </c>
      <c r="T2476" t="str">
        <f t="shared" si="1278"/>
        <v>0.173105618465698-0.0771019234302378i</v>
      </c>
      <c r="U2476" t="str">
        <f t="shared" si="1279"/>
        <v>0.0001-293.643806442611i</v>
      </c>
      <c r="V2476" t="str">
        <f t="shared" si="1280"/>
        <v>0.00002-0.00470996007281632i</v>
      </c>
      <c r="W2476" t="str">
        <f t="shared" si="1281"/>
        <v>0.000019999358452956-0.00470988452901914i</v>
      </c>
      <c r="X2476" t="str">
        <f t="shared" si="1282"/>
        <v>0.0000988319408339535-0.00470789469114324i</v>
      </c>
      <c r="Y2476" t="str">
        <f t="shared" si="1283"/>
        <v>0.009+3.40548643649134i</v>
      </c>
      <c r="Z2476" t="str">
        <f t="shared" si="1284"/>
        <v>-0.0166112430136141-0.000393182379293908i</v>
      </c>
      <c r="AA2476" t="str">
        <f t="shared" si="1285"/>
        <v>0.00944076261126901-3.52857851594637i</v>
      </c>
      <c r="AB2476" t="str">
        <f t="shared" si="1286"/>
        <v>1.17851518759752-0.524915300617593i</v>
      </c>
      <c r="AC2476" t="str">
        <f t="shared" si="1287"/>
        <v>0.777499853589639-0.721242409054292i</v>
      </c>
      <c r="AD2476" t="str">
        <f t="shared" si="1288"/>
        <v>1.15132073977824+0.392882444831244i</v>
      </c>
      <c r="AE2476" t="str">
        <f t="shared" si="1289"/>
        <v>-0.0189703941406288-0.00697894479467109i</v>
      </c>
      <c r="AF2476" t="str">
        <f t="shared" si="1290"/>
        <v>-15.035020789819-0.652713694730839i</v>
      </c>
      <c r="AG2476" t="str">
        <f t="shared" si="1291"/>
        <v>1.0050578129577-0.0146929157931661i</v>
      </c>
      <c r="AH2476" t="str">
        <f t="shared" si="1292"/>
        <v>0.277486973347991+0.120777041178148i</v>
      </c>
      <c r="AI2476">
        <f t="shared" si="1293"/>
        <v>-10.381703674571753</v>
      </c>
      <c r="AJ2476">
        <f t="shared" si="1294"/>
        <v>23.521229025399435</v>
      </c>
      <c r="AK2476"/>
      <c r="AL2476"/>
      <c r="AM2476"/>
      <c r="AN2476"/>
    </row>
    <row r="2477" spans="1:40" x14ac:dyDescent="0.25">
      <c r="A2477"/>
      <c r="B2477">
        <f t="shared" si="1295"/>
        <v>543000</v>
      </c>
      <c r="C2477" s="237" t="str">
        <f t="shared" si="1263"/>
        <v>-2.59204822524496E-07+0.00451017041049503i</v>
      </c>
      <c r="D2477" s="208" t="str">
        <f t="shared" si="1264"/>
        <v>-5.95700794424293+0.0345779731471286i</v>
      </c>
      <c r="E2477" t="str">
        <f t="shared" si="1265"/>
        <v>2870</v>
      </c>
      <c r="F2477" t="str">
        <f t="shared" si="1266"/>
        <v>0.777000777000777</v>
      </c>
      <c r="G2477" t="str">
        <f t="shared" si="1261"/>
        <v>0.777000777000777</v>
      </c>
      <c r="H2477" t="str">
        <f t="shared" si="1267"/>
        <v>9.07821778297159+0.686106302963164i</v>
      </c>
      <c r="I2477" t="str">
        <f t="shared" si="1268"/>
        <v>2132.35601362407i</v>
      </c>
      <c r="J2477" t="str">
        <f t="shared" si="1262"/>
        <v>-3888.27245353791+461.17913508737i</v>
      </c>
      <c r="K2477" t="str">
        <f t="shared" si="1269"/>
        <v>0.0641429603197478-0.540799196503981i</v>
      </c>
      <c r="L2477" t="str">
        <f t="shared" si="1270"/>
        <v>0.00551980343010535-0.0390125170273609i</v>
      </c>
      <c r="M2477" t="str">
        <f t="shared" si="1271"/>
        <v>0.0696627637498531-0.579811713531342i</v>
      </c>
      <c r="N2477" t="str">
        <f t="shared" si="1272"/>
        <v>-2.4081559775359i</v>
      </c>
      <c r="O2477" t="str">
        <f t="shared" si="1273"/>
        <v>-0.742878191423435-0.669426614878319i</v>
      </c>
      <c r="P2477" t="str">
        <f t="shared" si="1274"/>
        <v>1.74287819142344+0.669426614878319i</v>
      </c>
      <c r="Q2477" t="str">
        <f t="shared" si="1275"/>
        <v>-1.74287819142344+1.73872936265758i</v>
      </c>
      <c r="R2477" t="str">
        <f t="shared" si="1276"/>
        <v>-0.309145885758113-0.692502579772945i</v>
      </c>
      <c r="S2477" t="str">
        <f t="shared" si="1277"/>
        <v>0.249782509178596i</v>
      </c>
      <c r="T2477" t="str">
        <f t="shared" si="1278"/>
        <v>0.172975031988337-0.0772192350469011i</v>
      </c>
      <c r="U2477" t="str">
        <f t="shared" si="1279"/>
        <v>0.0001-293.103025951925i</v>
      </c>
      <c r="V2477" t="str">
        <f t="shared" si="1280"/>
        <v>0.00002-0.00470128611319787i</v>
      </c>
      <c r="W2477" t="str">
        <f t="shared" si="1281"/>
        <v>0.0000199993584529561-0.00470121070852873i</v>
      </c>
      <c r="X2477" t="str">
        <f t="shared" si="1282"/>
        <v>0.0000985419245682711-0.00469922938257712i</v>
      </c>
      <c r="Y2477" t="str">
        <f t="shared" si="1283"/>
        <v>0.009+3.41176962179851i</v>
      </c>
      <c r="Z2477" t="str">
        <f t="shared" si="1284"/>
        <v>-0.0165500521298088-0.000391270001624718i</v>
      </c>
      <c r="AA2477" t="str">
        <f t="shared" si="1285"/>
        <v>0.00940562666670272-3.52206237042329i</v>
      </c>
      <c r="AB2477" t="str">
        <f t="shared" si="1286"/>
        <v>1.17762614570374-0.525713966328993i</v>
      </c>
      <c r="AC2477" t="str">
        <f t="shared" si="1287"/>
        <v>0.777221576329238-0.71942412127617i</v>
      </c>
      <c r="AD2477" t="str">
        <f t="shared" si="1288"/>
        <v>1.15320658283626+0.391047643856368i</v>
      </c>
      <c r="AE2477" t="str">
        <f t="shared" si="1289"/>
        <v>-0.0189326238501318-0.00692307403260179i</v>
      </c>
      <c r="AF2477" t="str">
        <f t="shared" si="1290"/>
        <v>-15.0352257272145-0.651528329816035i</v>
      </c>
      <c r="AG2477" t="str">
        <f t="shared" si="1291"/>
        <v>1.00502506977585-0.0146899146145577i</v>
      </c>
      <c r="AH2477" t="str">
        <f t="shared" si="1292"/>
        <v>0.276992589068876+0.119891655152103i</v>
      </c>
      <c r="AI2477">
        <f t="shared" si="1293"/>
        <v>-10.40486850923868</v>
      </c>
      <c r="AJ2477">
        <f t="shared" si="1294"/>
        <v>23.404574655035606</v>
      </c>
      <c r="AK2477"/>
      <c r="AL2477"/>
      <c r="AM2477"/>
      <c r="AN2477"/>
    </row>
    <row r="2478" spans="1:40" x14ac:dyDescent="0.25">
      <c r="A2478"/>
      <c r="B2478">
        <f t="shared" si="1295"/>
        <v>544000</v>
      </c>
      <c r="C2478" s="237" t="str">
        <f t="shared" si="1263"/>
        <v>-2.58252739502637E-07+0.00450187965611859i</v>
      </c>
      <c r="D2478" s="208" t="str">
        <f t="shared" si="1264"/>
        <v>-5.95700793694363+0.0345144106969092i</v>
      </c>
      <c r="E2478" t="str">
        <f t="shared" si="1265"/>
        <v>2870</v>
      </c>
      <c r="F2478" t="str">
        <f t="shared" si="1266"/>
        <v>0.777000777000777</v>
      </c>
      <c r="G2478" t="str">
        <f t="shared" si="1261"/>
        <v>0.777000777000777</v>
      </c>
      <c r="H2478" t="str">
        <f t="shared" si="1267"/>
        <v>9.07842160842326+0.684861642595641i</v>
      </c>
      <c r="I2478" t="str">
        <f t="shared" si="1268"/>
        <v>2136.28300444106i</v>
      </c>
      <c r="J2478" t="str">
        <f t="shared" si="1262"/>
        <v>-3902.6107730065+462.028452094898i</v>
      </c>
      <c r="K2478" t="str">
        <f t="shared" si="1269"/>
        <v>0.0639104948748374-0.539832091889198i</v>
      </c>
      <c r="L2478" t="str">
        <f t="shared" si="1270"/>
        <v>0.00549992516562656-0.0389436102076448i</v>
      </c>
      <c r="M2478" t="str">
        <f t="shared" si="1271"/>
        <v>0.069410420040464-0.578775702096843i</v>
      </c>
      <c r="N2478" t="str">
        <f t="shared" si="1272"/>
        <v>-2.41259088725512i</v>
      </c>
      <c r="O2478" t="str">
        <f t="shared" si="1273"/>
        <v>-0.745839722682253-0.666125444694361i</v>
      </c>
      <c r="P2478" t="str">
        <f t="shared" si="1274"/>
        <v>1.74583972268225+0.666125444694361i</v>
      </c>
      <c r="Q2478" t="str">
        <f t="shared" si="1275"/>
        <v>-1.74583972268225+1.74646544256076i</v>
      </c>
      <c r="R2478" t="str">
        <f t="shared" si="1276"/>
        <v>-0.309045755744036-0.690706690657001i</v>
      </c>
      <c r="S2478" t="str">
        <f t="shared" si="1277"/>
        <v>0.250242513799552i</v>
      </c>
      <c r="T2478" t="str">
        <f t="shared" si="1278"/>
        <v>0.172844178568177-0.0773363867964699i</v>
      </c>
      <c r="U2478" t="str">
        <f t="shared" si="1279"/>
        <v>0.0001-292.564233624807i</v>
      </c>
      <c r="V2478" t="str">
        <f t="shared" si="1280"/>
        <v>0.00002-0.00469264404313684i</v>
      </c>
      <c r="W2478" t="str">
        <f t="shared" si="1281"/>
        <v>0.000019999358452956-0.00469256877708426i</v>
      </c>
      <c r="X2478" t="str">
        <f t="shared" si="1282"/>
        <v>0.0000982535055931613-0.00469059590511467i</v>
      </c>
      <c r="Y2478" t="str">
        <f t="shared" si="1283"/>
        <v>0.009+3.41805280710569i</v>
      </c>
      <c r="Z2478" t="str">
        <f t="shared" si="1284"/>
        <v>-0.0164891988546367-0.00038937121118889i</v>
      </c>
      <c r="AA2478" t="str">
        <f t="shared" si="1285"/>
        <v>0.00937068721137224-3.51557027957238i</v>
      </c>
      <c r="AB2478" t="str">
        <f t="shared" si="1286"/>
        <v>1.17673528644466-0.526511543654005i</v>
      </c>
      <c r="AC2478" t="str">
        <f t="shared" si="1287"/>
        <v>0.77694560216812-0.717611178995315i</v>
      </c>
      <c r="AD2478" t="str">
        <f t="shared" si="1288"/>
        <v>1.15508493580243+0.389203977888621i</v>
      </c>
      <c r="AE2478" t="str">
        <f t="shared" si="1289"/>
        <v>-0.0188948803761715-0.00686741860690053i</v>
      </c>
      <c r="AF2478" t="str">
        <f t="shared" si="1290"/>
        <v>-15.0354295453669-0.650347231898732i</v>
      </c>
      <c r="AG2478" t="str">
        <f t="shared" si="1291"/>
        <v>1.00499233431471-0.0146868292862611i</v>
      </c>
      <c r="AH2478" t="str">
        <f t="shared" si="1292"/>
        <v>0.276498191366048+0.119009567956958i</v>
      </c>
      <c r="AI2478">
        <f t="shared" si="1293"/>
        <v>-10.428021717380911</v>
      </c>
      <c r="AJ2478">
        <f t="shared" si="1294"/>
        <v>23.287873801042998</v>
      </c>
      <c r="AK2478"/>
      <c r="AL2478"/>
      <c r="AM2478"/>
      <c r="AN2478"/>
    </row>
    <row r="2479" spans="1:40" x14ac:dyDescent="0.25">
      <c r="A2479"/>
      <c r="B2479">
        <f t="shared" si="1295"/>
        <v>545000</v>
      </c>
      <c r="C2479" s="237" t="str">
        <f t="shared" si="1263"/>
        <v>-2.57305892495159E-07+0.00449361932652856i</v>
      </c>
      <c r="D2479" s="208" t="str">
        <f t="shared" si="1264"/>
        <v>-5.95700792968446+0.0344510815033856i</v>
      </c>
      <c r="E2479" t="str">
        <f t="shared" si="1265"/>
        <v>2870</v>
      </c>
      <c r="F2479" t="str">
        <f t="shared" si="1266"/>
        <v>0.777000777000777</v>
      </c>
      <c r="G2479" t="str">
        <f t="shared" si="1261"/>
        <v>0.777000777000777</v>
      </c>
      <c r="H2479" t="str">
        <f t="shared" si="1267"/>
        <v>9.0786243227091+0.683621459652745i</v>
      </c>
      <c r="I2479" t="str">
        <f t="shared" si="1268"/>
        <v>2140.20999525805i</v>
      </c>
      <c r="J2479" t="str">
        <f t="shared" si="1262"/>
        <v>-3916.97547392766+462.877769102425i</v>
      </c>
      <c r="K2479" t="str">
        <f t="shared" si="1269"/>
        <v>0.0636792852429655-0.538868390628512i</v>
      </c>
      <c r="L2479" t="str">
        <f t="shared" si="1270"/>
        <v>0.00548015337959199-0.0388749412468546i</v>
      </c>
      <c r="M2479" t="str">
        <f t="shared" si="1271"/>
        <v>0.0691594386225575-0.577743331875367i</v>
      </c>
      <c r="N2479" t="str">
        <f t="shared" si="1272"/>
        <v>-2.41702579697434i</v>
      </c>
      <c r="O2479" t="str">
        <f t="shared" si="1273"/>
        <v>-0.74878658447305-0.662811172894048i</v>
      </c>
      <c r="P2479" t="str">
        <f t="shared" si="1274"/>
        <v>1.74878658447305+0.662811172894048i</v>
      </c>
      <c r="Q2479" t="str">
        <f t="shared" si="1275"/>
        <v>-1.74878658447305+1.75421462408029i</v>
      </c>
      <c r="R2479" t="str">
        <f t="shared" si="1276"/>
        <v>-0.308945353438402-0.688916326688526i</v>
      </c>
      <c r="S2479" t="str">
        <f t="shared" si="1277"/>
        <v>0.250702518420508i</v>
      </c>
      <c r="T2479" t="str">
        <f t="shared" si="1278"/>
        <v>0.172713058081819-0.0774533781613213i</v>
      </c>
      <c r="U2479" t="str">
        <f t="shared" si="1279"/>
        <v>0.0001-292.02741851724i</v>
      </c>
      <c r="V2479" t="str">
        <f t="shared" si="1280"/>
        <v>0.00002-0.00468403368709439i</v>
      </c>
      <c r="W2479" t="str">
        <f t="shared" si="1281"/>
        <v>0.0000199993584529561-0.00468395855914965i</v>
      </c>
      <c r="X2479" t="str">
        <f t="shared" si="1282"/>
        <v>0.0000979666722015743-0.00468199408373374i</v>
      </c>
      <c r="Y2479" t="str">
        <f t="shared" si="1283"/>
        <v>0.009+3.42433599241287i</v>
      </c>
      <c r="Z2479" t="str">
        <f t="shared" si="1284"/>
        <v>-0.0164286807082199-0.00038748588500999i</v>
      </c>
      <c r="AA2479" t="str">
        <f t="shared" si="1285"/>
        <v>0.00933594277787104-3.50910211026232i</v>
      </c>
      <c r="AB2479" t="str">
        <f t="shared" si="1286"/>
        <v>1.17584260898019-0.527308029068616i</v>
      </c>
      <c r="AC2479" t="str">
        <f t="shared" si="1287"/>
        <v>0.776671917106818-0.715803553944792i</v>
      </c>
      <c r="AD2479" t="str">
        <f t="shared" si="1288"/>
        <v>1.15695575696791+0.387351476086044i</v>
      </c>
      <c r="AE2479" t="str">
        <f t="shared" si="1289"/>
        <v>-0.0188571634952416-0.00681197774788143i</v>
      </c>
      <c r="AF2479" t="str">
        <f t="shared" si="1290"/>
        <v>-15.0356322523936-0.649170378149359i</v>
      </c>
      <c r="AG2479" t="str">
        <f t="shared" si="1291"/>
        <v>1.0049596069007-0.0146836597412869i</v>
      </c>
      <c r="AH2479" t="str">
        <f t="shared" si="1292"/>
        <v>0.276003779221301+0.118130767696407i</v>
      </c>
      <c r="AI2479">
        <f t="shared" si="1293"/>
        <v>-10.451163450047151</v>
      </c>
      <c r="AJ2479">
        <f t="shared" si="1294"/>
        <v>23.171126561739591</v>
      </c>
      <c r="AK2479"/>
      <c r="AL2479"/>
      <c r="AM2479"/>
      <c r="AN2479"/>
    </row>
    <row r="2480" spans="1:40" x14ac:dyDescent="0.25">
      <c r="A2480"/>
      <c r="B2480">
        <f t="shared" si="1295"/>
        <v>546000</v>
      </c>
      <c r="C2480" s="237" t="str">
        <f t="shared" si="1263"/>
        <v>-2.5636424317813E-07+0.00448538925455576i</v>
      </c>
      <c r="D2480" s="208" t="str">
        <f t="shared" si="1264"/>
        <v>-5.95700792246516+0.0343879842849275i</v>
      </c>
      <c r="E2480" t="str">
        <f t="shared" si="1265"/>
        <v>2870</v>
      </c>
      <c r="F2480" t="str">
        <f t="shared" si="1266"/>
        <v>0.777000777000777</v>
      </c>
      <c r="G2480" t="str">
        <f t="shared" si="1261"/>
        <v>0.777000777000777</v>
      </c>
      <c r="H2480" t="str">
        <f t="shared" si="1267"/>
        <v>9.07882593387357+0.682385730184597i</v>
      </c>
      <c r="I2480" t="str">
        <f t="shared" si="1268"/>
        <v>2144.13698607503i</v>
      </c>
      <c r="J2480" t="str">
        <f t="shared" si="1262"/>
        <v>-3931.36655630138+463.727086109953i</v>
      </c>
      <c r="K2480" t="str">
        <f t="shared" si="1269"/>
        <v>0.0634493224357461-0.537908075062776i</v>
      </c>
      <c r="L2480" t="str">
        <f t="shared" si="1270"/>
        <v>0.00546048731798724-0.0388065089441708i</v>
      </c>
      <c r="M2480" t="str">
        <f t="shared" si="1271"/>
        <v>0.0689098097537333-0.576714584006947i</v>
      </c>
      <c r="N2480" t="str">
        <f t="shared" si="1272"/>
        <v>-2.42146070669356i</v>
      </c>
      <c r="O2480" t="str">
        <f t="shared" si="1273"/>
        <v>-0.751718718835794-0.659483864663778i</v>
      </c>
      <c r="P2480" t="str">
        <f t="shared" si="1274"/>
        <v>1.75171871883579+0.659483864663778i</v>
      </c>
      <c r="Q2480" t="str">
        <f t="shared" si="1275"/>
        <v>-1.75171871883579+1.76197684202978i</v>
      </c>
      <c r="R2480" t="str">
        <f t="shared" si="1276"/>
        <v>-0.30884467827034-0.687131457018522i</v>
      </c>
      <c r="S2480" t="str">
        <f t="shared" si="1277"/>
        <v>0.251162523041462i</v>
      </c>
      <c r="T2480" t="str">
        <f t="shared" si="1278"/>
        <v>0.172581670405928-0.0775702086223072i</v>
      </c>
      <c r="U2480" t="str">
        <f t="shared" si="1279"/>
        <v>0.0001-291.492569765376i</v>
      </c>
      <c r="V2480" t="str">
        <f t="shared" si="1280"/>
        <v>0.00002-0.00467545487081766i</v>
      </c>
      <c r="W2480" t="str">
        <f t="shared" si="1281"/>
        <v>0.000019999358452956-0.00467537988047491i</v>
      </c>
      <c r="X2480" t="str">
        <f t="shared" si="1282"/>
        <v>0.000097681412793512-0.00467342374469271i</v>
      </c>
      <c r="Y2480" t="str">
        <f t="shared" si="1283"/>
        <v>0.009+3.43061917772005i</v>
      </c>
      <c r="Z2480" t="str">
        <f t="shared" si="1284"/>
        <v>-0.0163684952334163-0.000385613901454698i</v>
      </c>
      <c r="AA2480" t="str">
        <f t="shared" si="1285"/>
        <v>0.00930139191251007-3.50265773034362i</v>
      </c>
      <c r="AB2480" t="str">
        <f t="shared" si="1286"/>
        <v>1.17494811247064-0.528103419038429i</v>
      </c>
      <c r="AC2480" t="str">
        <f t="shared" si="1287"/>
        <v>0.776400507277466-0.714001218049487i</v>
      </c>
      <c r="AD2480" t="str">
        <f t="shared" si="1288"/>
        <v>1.15881900472546+0.385490167805215i</v>
      </c>
      <c r="AE2480" t="str">
        <f t="shared" si="1289"/>
        <v>-0.0188194729876612-0.00675675069174058i</v>
      </c>
      <c r="AF2480" t="str">
        <f t="shared" si="1290"/>
        <v>-15.0358338563387-0.64799774589967i</v>
      </c>
      <c r="AG2480" t="str">
        <f t="shared" si="1291"/>
        <v>1.00492688786035-0.0146804059144264i</v>
      </c>
      <c r="AH2480" t="str">
        <f t="shared" si="1292"/>
        <v>0.275509351651899+0.117255242569032i</v>
      </c>
      <c r="AI2480">
        <f t="shared" si="1293"/>
        <v>-10.47429385773327</v>
      </c>
      <c r="AJ2480">
        <f t="shared" si="1294"/>
        <v>23.054333034888892</v>
      </c>
      <c r="AK2480"/>
      <c r="AL2480"/>
      <c r="AM2480"/>
      <c r="AN2480"/>
    </row>
    <row r="2481" spans="1:40" x14ac:dyDescent="0.25">
      <c r="A2481"/>
      <c r="B2481">
        <f t="shared" si="1295"/>
        <v>547000</v>
      </c>
      <c r="C2481" s="237" t="str">
        <f t="shared" si="1263"/>
        <v>-2.55427753577611E-07+0.00447718927425352i</v>
      </c>
      <c r="D2481" s="208" t="str">
        <f t="shared" si="1264"/>
        <v>-5.95700791528541+0.034325117769277i</v>
      </c>
      <c r="E2481" t="str">
        <f t="shared" si="1265"/>
        <v>2870</v>
      </c>
      <c r="F2481" t="str">
        <f t="shared" si="1266"/>
        <v>0.777000777000777</v>
      </c>
      <c r="G2481" t="str">
        <f t="shared" si="1261"/>
        <v>0.777000777000777</v>
      </c>
      <c r="H2481" t="str">
        <f t="shared" si="1267"/>
        <v>9.07902644988856+0.681154430410606i</v>
      </c>
      <c r="I2481" t="str">
        <f t="shared" si="1268"/>
        <v>2148.06397689202i</v>
      </c>
      <c r="J2481" t="str">
        <f t="shared" si="1262"/>
        <v>-3945.78402012767+464.57640311748i</v>
      </c>
      <c r="K2481" t="str">
        <f t="shared" si="1269"/>
        <v>0.0632205975446977-0.536951127652753i</v>
      </c>
      <c r="L2481" t="str">
        <f t="shared" si="1270"/>
        <v>0.00544092623341451-0.0387383121066261i</v>
      </c>
      <c r="M2481" t="str">
        <f t="shared" si="1271"/>
        <v>0.0686615237781122-0.575689439759379i</v>
      </c>
      <c r="N2481" t="str">
        <f t="shared" si="1272"/>
        <v>-2.42589561641278i</v>
      </c>
      <c r="O2481" t="str">
        <f t="shared" si="1273"/>
        <v>-0.754636068100118-0.656143585446352i</v>
      </c>
      <c r="P2481" t="str">
        <f t="shared" si="1274"/>
        <v>1.75463606810012+0.656143585446352i</v>
      </c>
      <c r="Q2481" t="str">
        <f t="shared" si="1275"/>
        <v>-1.75463606810012+1.76975203096643i</v>
      </c>
      <c r="R2481" t="str">
        <f t="shared" si="1276"/>
        <v>-0.308743729667098-0.685352051023855i</v>
      </c>
      <c r="S2481" t="str">
        <f t="shared" si="1277"/>
        <v>0.251622527662418i</v>
      </c>
      <c r="T2481" t="str">
        <f t="shared" si="1278"/>
        <v>0.172450015417245-0.0776868776587575i</v>
      </c>
      <c r="U2481" t="str">
        <f t="shared" si="1279"/>
        <v>0.0001-290.959676584818i</v>
      </c>
      <c r="V2481" t="str">
        <f t="shared" si="1280"/>
        <v>0.00002-0.00466690742132804i</v>
      </c>
      <c r="W2481" t="str">
        <f t="shared" si="1281"/>
        <v>0.0000199993584529561-0.00466683256808418i</v>
      </c>
      <c r="X2481" t="str">
        <f t="shared" si="1282"/>
        <v>0.0000973977158748516-0.00466488471551862i</v>
      </c>
      <c r="Y2481" t="str">
        <f t="shared" si="1283"/>
        <v>0.009+3.43690236302723i</v>
      </c>
      <c r="Z2481" t="str">
        <f t="shared" si="1284"/>
        <v>-0.0163086399955697-0.000383755140215656i</v>
      </c>
      <c r="AA2481" t="str">
        <f t="shared" si="1285"/>
        <v>0.00926703317516399-3.49623700863969i</v>
      </c>
      <c r="AB2481" t="str">
        <f t="shared" si="1286"/>
        <v>1.17405179607687-0.528897710018686i</v>
      </c>
      <c r="AC2481" t="str">
        <f t="shared" si="1287"/>
        <v>0.776131358942391-0.712204143424623i</v>
      </c>
      <c r="AD2481" t="str">
        <f t="shared" si="1288"/>
        <v>1.16067463757037+0.383620082601122i</v>
      </c>
      <c r="AE2481" t="str">
        <f t="shared" si="1289"/>
        <v>-0.0187818086375353-0.00670173668049796i</v>
      </c>
      <c r="AF2481" t="str">
        <f t="shared" si="1290"/>
        <v>-15.036034365174-0.646829312641329i</v>
      </c>
      <c r="AG2481" t="str">
        <f t="shared" si="1291"/>
        <v>1.00489417752032-0.0146770677422477i</v>
      </c>
      <c r="AH2481" t="str">
        <f t="shared" si="1292"/>
        <v>0.27501490771025+0.116382980867374i</v>
      </c>
      <c r="AI2481">
        <f t="shared" si="1293"/>
        <v>-10.49741309038734</v>
      </c>
      <c r="AJ2481">
        <f t="shared" si="1294"/>
        <v>22.937493317713908</v>
      </c>
      <c r="AK2481"/>
      <c r="AL2481"/>
      <c r="AM2481"/>
      <c r="AN2481"/>
    </row>
    <row r="2482" spans="1:40" x14ac:dyDescent="0.25">
      <c r="A2482"/>
      <c r="B2482">
        <f t="shared" si="1295"/>
        <v>548000</v>
      </c>
      <c r="C2482" s="237" t="str">
        <f t="shared" si="1263"/>
        <v>-2.54496386065822E-07+0.00446901922088639i</v>
      </c>
      <c r="D2482" s="208" t="str">
        <f t="shared" si="1264"/>
        <v>-5.95700790814492+0.0342624806934623i</v>
      </c>
      <c r="E2482" t="str">
        <f t="shared" si="1265"/>
        <v>2870</v>
      </c>
      <c r="F2482" t="str">
        <f t="shared" si="1266"/>
        <v>0.777000777000777</v>
      </c>
      <c r="G2482" t="str">
        <f t="shared" si="1261"/>
        <v>0.777000777000777</v>
      </c>
      <c r="H2482" t="str">
        <f t="shared" si="1267"/>
        <v>9.07922587865423+0.679927536717954i</v>
      </c>
      <c r="I2482" t="str">
        <f t="shared" si="1268"/>
        <v>2151.99096770901i</v>
      </c>
      <c r="J2482" t="str">
        <f t="shared" si="1262"/>
        <v>-3960.22786540652+465.425720125008i</v>
      </c>
      <c r="K2482" t="str">
        <f t="shared" si="1269"/>
        <v>0.0629931017403974-0.535997530978103i</v>
      </c>
      <c r="L2482" t="str">
        <f t="shared" si="1270"/>
        <v>0.00542146938502359-0.0386703495490426i</v>
      </c>
      <c r="M2482" t="str">
        <f t="shared" si="1271"/>
        <v>0.068414571125421-0.574667880527146i</v>
      </c>
      <c r="N2482" t="str">
        <f t="shared" si="1272"/>
        <v>-2.43033052613199i</v>
      </c>
      <c r="O2482" t="str">
        <f t="shared" si="1273"/>
        <v>-0.757538574886444-0.652790400939701i</v>
      </c>
      <c r="P2482" t="str">
        <f t="shared" si="1274"/>
        <v>1.75753857488644+0.652790400939701i</v>
      </c>
      <c r="Q2482" t="str">
        <f t="shared" si="1275"/>
        <v>-1.75753857488644+1.77754012519229i</v>
      </c>
      <c r="R2482" t="str">
        <f t="shared" si="1276"/>
        <v>-0.308642507054013-0.683578078305212i</v>
      </c>
      <c r="S2482" t="str">
        <f t="shared" si="1277"/>
        <v>0.252082532283372i</v>
      </c>
      <c r="T2482" t="str">
        <f t="shared" si="1278"/>
        <v>0.172318092992579-0.0778033847484641i</v>
      </c>
      <c r="U2482" t="str">
        <f t="shared" si="1279"/>
        <v>0.0001-290.428728269882i</v>
      </c>
      <c r="V2482" t="str">
        <f t="shared" si="1280"/>
        <v>0.00002-0.00465839116690956i</v>
      </c>
      <c r="W2482" t="str">
        <f t="shared" si="1281"/>
        <v>0.000019999358452956-0.00465831645026425i</v>
      </c>
      <c r="X2482" t="str">
        <f t="shared" si="1282"/>
        <v>0.0000971155700561904-0.00465637682499568i</v>
      </c>
      <c r="Y2482" t="str">
        <f t="shared" si="1283"/>
        <v>0.009+3.44318554833441i</v>
      </c>
      <c r="Z2482" t="str">
        <f t="shared" si="1284"/>
        <v>-0.0162491125822626-0.000381909482294584i</v>
      </c>
      <c r="AA2482" t="str">
        <f t="shared" si="1285"/>
        <v>0.00923286513911904-3.48983981493785i</v>
      </c>
      <c r="AB2482" t="str">
        <f t="shared" si="1286"/>
        <v>1.17315365896016-0.529690898454157i</v>
      </c>
      <c r="AC2482" t="str">
        <f t="shared" si="1287"/>
        <v>0.775864458492808-0.710412302374082i</v>
      </c>
      <c r="AD2482" t="str">
        <f t="shared" si="1288"/>
        <v>1.16252261410138+0.381741250226749i</v>
      </c>
      <c r="AE2482" t="str">
        <f t="shared" si="1289"/>
        <v>-0.0187441702327149-0.00664693496193532i</v>
      </c>
      <c r="AF2482" t="str">
        <f t="shared" si="1290"/>
        <v>-15.0362337867991-0.645665056024492i</v>
      </c>
      <c r="AG2482" t="str">
        <f t="shared" si="1291"/>
        <v>1.0048614762074-0.0146736451630904i</v>
      </c>
      <c r="AH2482" t="str">
        <f t="shared" si="1292"/>
        <v>0.274520446483553+0.115513970976933i</v>
      </c>
      <c r="AI2482">
        <f t="shared" si="1293"/>
        <v>-10.520521297416433</v>
      </c>
      <c r="AJ2482">
        <f t="shared" si="1294"/>
        <v>22.820607506899083</v>
      </c>
      <c r="AK2482"/>
      <c r="AL2482"/>
      <c r="AM2482"/>
      <c r="AN2482"/>
    </row>
    <row r="2483" spans="1:40" x14ac:dyDescent="0.25">
      <c r="A2483"/>
      <c r="B2483">
        <f t="shared" si="1295"/>
        <v>549000</v>
      </c>
      <c r="C2483" s="237" t="str">
        <f t="shared" si="1263"/>
        <v>-2.53570103357363E-07+0.0044608789309192i</v>
      </c>
      <c r="D2483" s="208" t="str">
        <f t="shared" si="1264"/>
        <v>-5.95700790104342+0.0342000718037139i</v>
      </c>
      <c r="E2483" t="str">
        <f t="shared" si="1265"/>
        <v>2870</v>
      </c>
      <c r="F2483" t="str">
        <f t="shared" si="1266"/>
        <v>0.777000777000777</v>
      </c>
      <c r="G2483" t="str">
        <f t="shared" si="1261"/>
        <v>0.777000777000777</v>
      </c>
      <c r="H2483" t="str">
        <f t="shared" si="1267"/>
        <v>9.07942422799984+0.678705025660178i</v>
      </c>
      <c r="I2483" t="str">
        <f t="shared" si="1268"/>
        <v>2155.917958526i</v>
      </c>
      <c r="J2483" t="str">
        <f t="shared" si="1262"/>
        <v>-3974.69809213794+466.275037132535i</v>
      </c>
      <c r="K2483" t="str">
        <f t="shared" si="1269"/>
        <v>0.0627668262716429-0.535047267736403i</v>
      </c>
      <c r="L2483" t="str">
        <f t="shared" si="1270"/>
        <v>0.00540211603844362-0.0386026200939711i</v>
      </c>
      <c r="M2483" t="str">
        <f t="shared" si="1271"/>
        <v>0.0681689423100865-0.573649887830374i</v>
      </c>
      <c r="N2483" t="str">
        <f t="shared" si="1272"/>
        <v>-2.43476543585121i</v>
      </c>
      <c r="O2483" t="str">
        <f t="shared" si="1273"/>
        <v>-0.760426182107146-0.649424377095555i</v>
      </c>
      <c r="P2483" t="str">
        <f t="shared" si="1274"/>
        <v>1.76042618210715+0.649424377095555i</v>
      </c>
      <c r="Q2483" t="str">
        <f t="shared" si="1275"/>
        <v>-1.76042618210715+1.78534105875565i</v>
      </c>
      <c r="R2483" t="str">
        <f t="shared" si="1276"/>
        <v>-0.308541009854534-0.681809508685057i</v>
      </c>
      <c r="S2483" t="str">
        <f t="shared" si="1277"/>
        <v>0.252542536904328i</v>
      </c>
      <c r="T2483" t="str">
        <f t="shared" si="1278"/>
        <v>0.172185903008818-0.0779197293676873i</v>
      </c>
      <c r="U2483" t="str">
        <f t="shared" si="1279"/>
        <v>0.0001-289.899714192888i</v>
      </c>
      <c r="V2483" t="str">
        <f t="shared" si="1280"/>
        <v>0.00002-0.00464990593709736i</v>
      </c>
      <c r="W2483" t="str">
        <f t="shared" si="1281"/>
        <v>0.000019999358452956-0.00464983135655296i</v>
      </c>
      <c r="X2483" t="str">
        <f t="shared" si="1282"/>
        <v>0.0000968349640517037-0.00464789990315394i</v>
      </c>
      <c r="Y2483" t="str">
        <f t="shared" si="1283"/>
        <v>0.009+3.44946873364159i</v>
      </c>
      <c r="Z2483" t="str">
        <f t="shared" si="1284"/>
        <v>-0.0161899106030743-0.000380076809985635i</v>
      </c>
      <c r="AA2483" t="str">
        <f t="shared" si="1285"/>
        <v>0.00919888639092294-3.48346601998047i</v>
      </c>
      <c r="AB2483" t="str">
        <f t="shared" si="1286"/>
        <v>1.17225370028238-0.530482980779185i</v>
      </c>
      <c r="AC2483" t="str">
        <f t="shared" si="1287"/>
        <v>0.775599792447433-0.708625667388947i</v>
      </c>
      <c r="AD2483" t="str">
        <f t="shared" si="1288"/>
        <v>1.16436289302179+0.379853700632951i</v>
      </c>
      <c r="AE2483" t="str">
        <f t="shared" si="1289"/>
        <v>-0.0187065575647619-0.00659234478953979i</v>
      </c>
      <c r="AF2483" t="str">
        <f t="shared" si="1290"/>
        <v>-15.0364321290433-0.644504953856464i</v>
      </c>
      <c r="AG2483" t="str">
        <f t="shared" si="1291"/>
        <v>1.0048287842485-0.0146701381170636i</v>
      </c>
      <c r="AH2483" t="str">
        <f t="shared" si="1292"/>
        <v>0.274025967093567+0.114648201375262i</v>
      </c>
      <c r="AI2483">
        <f t="shared" si="1293"/>
        <v>-10.543618627689224</v>
      </c>
      <c r="AJ2483">
        <f t="shared" si="1294"/>
        <v>22.703675698598044</v>
      </c>
      <c r="AK2483"/>
      <c r="AL2483"/>
      <c r="AM2483"/>
      <c r="AN2483"/>
    </row>
    <row r="2484" spans="1:40" x14ac:dyDescent="0.25">
      <c r="A2484"/>
      <c r="B2484">
        <f t="shared" si="1295"/>
        <v>550000</v>
      </c>
      <c r="C2484" s="237" t="str">
        <f t="shared" si="1263"/>
        <v>-2.52648868505487E-07+0.00445276824200617i</v>
      </c>
      <c r="D2484" s="208" t="str">
        <f t="shared" si="1264"/>
        <v>-5.95700789398061+0.0341378898553806i</v>
      </c>
      <c r="E2484" t="str">
        <f t="shared" si="1265"/>
        <v>2870</v>
      </c>
      <c r="F2484" t="str">
        <f t="shared" si="1266"/>
        <v>0.777000777000777</v>
      </c>
      <c r="G2484" t="str">
        <f t="shared" si="1261"/>
        <v>0.777000777000777</v>
      </c>
      <c r="H2484" t="str">
        <f t="shared" si="1267"/>
        <v>9.07962150568443+0.677486873955666i</v>
      </c>
      <c r="I2484" t="str">
        <f t="shared" si="1268"/>
        <v>2159.84494934298i</v>
      </c>
      <c r="J2484" t="str">
        <f t="shared" si="1262"/>
        <v>-3989.19470032192+467.124354140063i</v>
      </c>
      <c r="K2484" t="str">
        <f t="shared" si="1269"/>
        <v>0.0625417624646283-0.534100320742172i</v>
      </c>
      <c r="L2484" t="str">
        <f t="shared" si="1270"/>
        <v>0.00538286546571567-0.0385351225716299i</v>
      </c>
      <c r="M2484" t="str">
        <f t="shared" si="1271"/>
        <v>0.067924627930344-0.572635443313802i</v>
      </c>
      <c r="N2484" t="str">
        <f t="shared" si="1272"/>
        <v>-2.43920034557043i</v>
      </c>
      <c r="O2484" t="str">
        <f t="shared" si="1273"/>
        <v>-0.763298832967627-0.646045580118198i</v>
      </c>
      <c r="P2484" t="str">
        <f t="shared" si="1274"/>
        <v>1.76329883296763+0.646045580118198i</v>
      </c>
      <c r="Q2484" t="str">
        <f t="shared" si="1275"/>
        <v>-1.76329883296763+1.79315476545223i</v>
      </c>
      <c r="R2484" t="str">
        <f t="shared" si="1276"/>
        <v>-0.308439237490177-0.680046312205649i</v>
      </c>
      <c r="S2484" t="str">
        <f t="shared" si="1277"/>
        <v>0.253002541525282i</v>
      </c>
      <c r="T2484" t="str">
        <f t="shared" si="1278"/>
        <v>0.172053445342925-0.0780359109911348i</v>
      </c>
      <c r="U2484" t="str">
        <f t="shared" si="1279"/>
        <v>0.0001-289.372623803446i</v>
      </c>
      <c r="V2484" t="str">
        <f t="shared" si="1280"/>
        <v>0.00002-0.00464145156266627i</v>
      </c>
      <c r="W2484" t="str">
        <f t="shared" si="1281"/>
        <v>0.000019999358452956-0.00464137711772786i</v>
      </c>
      <c r="X2484" t="str">
        <f t="shared" si="1282"/>
        <v>0.0000965558866780137-0.00463945378125779i</v>
      </c>
      <c r="Y2484" t="str">
        <f t="shared" si="1283"/>
        <v>0.009+3.45575191894877i</v>
      </c>
      <c r="Z2484" t="str">
        <f t="shared" si="1284"/>
        <v>-0.0161310316893394-0.00037825700685899i</v>
      </c>
      <c r="AA2484" t="str">
        <f t="shared" si="1285"/>
        <v>0.00916509553023708-3.47711549545629i</v>
      </c>
      <c r="AB2484" t="str">
        <f t="shared" si="1286"/>
        <v>1.17135191920588-0.531273953417544i</v>
      </c>
      <c r="AC2484" t="str">
        <f t="shared" si="1287"/>
        <v>0.775337347451222-0.706844211145902i</v>
      </c>
      <c r="AD2484" t="str">
        <f t="shared" si="1288"/>
        <v>1.16619543314021+0.377957463968078i</v>
      </c>
      <c r="AE2484" t="str">
        <f t="shared" si="1289"/>
        <v>-0.018668970428907-0.00653796542244363i</v>
      </c>
      <c r="AF2484" t="str">
        <f t="shared" si="1290"/>
        <v>-15.036629399665-0.643348984100285i</v>
      </c>
      <c r="AG2484" t="str">
        <f t="shared" si="1291"/>
        <v>1.00479610197064-0.0146665465460396i</v>
      </c>
      <c r="AH2484" t="str">
        <f t="shared" si="1292"/>
        <v>0.273531468696206+0.113785660631002i</v>
      </c>
      <c r="AI2484">
        <f t="shared" si="1293"/>
        <v>-10.566705229544107</v>
      </c>
      <c r="AJ2484">
        <f t="shared" si="1294"/>
        <v>22.586697988442356</v>
      </c>
      <c r="AK2484"/>
      <c r="AL2484"/>
      <c r="AM2484"/>
      <c r="AN2484"/>
    </row>
    <row r="2485" spans="1:40" x14ac:dyDescent="0.25">
      <c r="A2485"/>
      <c r="B2485">
        <f t="shared" si="1295"/>
        <v>551000</v>
      </c>
      <c r="C2485" s="237" t="str">
        <f t="shared" si="1263"/>
        <v>-2.5173264489841E-07+0.00444468699298002i</v>
      </c>
      <c r="D2485" s="208" t="str">
        <f t="shared" si="1264"/>
        <v>-5.95700788695624+0.0340759336128468i</v>
      </c>
      <c r="E2485" t="str">
        <f t="shared" si="1265"/>
        <v>2870</v>
      </c>
      <c r="F2485" t="str">
        <f t="shared" si="1266"/>
        <v>0.777000777000777</v>
      </c>
      <c r="G2485" t="str">
        <f t="shared" si="1261"/>
        <v>0.777000777000777</v>
      </c>
      <c r="H2485" t="str">
        <f t="shared" si="1267"/>
        <v>9.07981771939764+0.676273058486273i</v>
      </c>
      <c r="I2485" t="str">
        <f t="shared" si="1268"/>
        <v>2163.77194015997i</v>
      </c>
      <c r="J2485" t="str">
        <f t="shared" si="1262"/>
        <v>-4003.71768995846+467.97367114759i</v>
      </c>
      <c r="K2485" t="str">
        <f t="shared" si="1269"/>
        <v>0.0623179017221268-0.533156672925907i</v>
      </c>
      <c r="L2485" t="str">
        <f t="shared" si="1270"/>
        <v>0.00536371694522618-0.0384678558198447i</v>
      </c>
      <c r="M2485" t="str">
        <f t="shared" si="1271"/>
        <v>0.067681618667353-0.571624528745752i</v>
      </c>
      <c r="N2485" t="str">
        <f t="shared" si="1272"/>
        <v>-2.44363525528965i</v>
      </c>
      <c r="O2485" t="str">
        <f t="shared" si="1273"/>
        <v>-0.766156470967462-0.642654076463135i</v>
      </c>
      <c r="P2485" t="str">
        <f t="shared" si="1274"/>
        <v>1.76615647096746+0.642654076463135i</v>
      </c>
      <c r="Q2485" t="str">
        <f t="shared" si="1275"/>
        <v>-1.76615647096746+1.80098117882651i</v>
      </c>
      <c r="R2485" t="str">
        <f t="shared" si="1276"/>
        <v>-0.308337189380563-0.678288459127054i</v>
      </c>
      <c r="S2485" t="str">
        <f t="shared" si="1277"/>
        <v>0.253462546146238i</v>
      </c>
      <c r="T2485" t="str">
        <f t="shared" si="1278"/>
        <v>0.171920719871952-0.0781519290919723i</v>
      </c>
      <c r="U2485" t="str">
        <f t="shared" si="1279"/>
        <v>0.0001-288.847446627759i</v>
      </c>
      <c r="V2485" t="str">
        <f t="shared" si="1280"/>
        <v>0.00002-0.00463302787561969i</v>
      </c>
      <c r="W2485" t="str">
        <f t="shared" si="1281"/>
        <v>0.000019999358452956-0.0046329535657951i</v>
      </c>
      <c r="X2485" t="str">
        <f t="shared" si="1282"/>
        <v>0.0000962783268530825-0.00463103829179506i</v>
      </c>
      <c r="Y2485" t="str">
        <f t="shared" si="1283"/>
        <v>0.009+3.46203510425595i</v>
      </c>
      <c r="Z2485" t="str">
        <f t="shared" si="1284"/>
        <v>-0.016072473493911-0.000376449957744704i</v>
      </c>
      <c r="AA2485" t="str">
        <f t="shared" si="1285"/>
        <v>0.00913149116968989-3.47078811399165i</v>
      </c>
      <c r="AB2485" t="str">
        <f t="shared" si="1286"/>
        <v>1.17044831489362-0.532063812782509i</v>
      </c>
      <c r="AC2485" t="str">
        <f t="shared" si="1287"/>
        <v>0.775077110274006-0.705067906505769i</v>
      </c>
      <c r="AD2485" t="str">
        <f t="shared" si="1288"/>
        <v>1.16802019337171+0.376052570577787i</v>
      </c>
      <c r="AE2485" t="str">
        <f t="shared" si="1289"/>
        <v>-0.0186314086240158-0.00648379612536832i</v>
      </c>
      <c r="AF2485" t="str">
        <f t="shared" si="1290"/>
        <v>-15.0368256063539-0.642197124873426i</v>
      </c>
      <c r="AG2485" t="str">
        <f t="shared" si="1291"/>
        <v>1.00476342970097-0.0146628703936517i</v>
      </c>
      <c r="AH2485" t="str">
        <f t="shared" si="1292"/>
        <v>0.273036950481312+0.112926337402979i</v>
      </c>
      <c r="AI2485">
        <f t="shared" si="1293"/>
        <v>-10.589781250791985</v>
      </c>
      <c r="AJ2485">
        <f t="shared" si="1294"/>
        <v>22.469674471546391</v>
      </c>
      <c r="AK2485"/>
      <c r="AL2485"/>
      <c r="AM2485"/>
      <c r="AN2485"/>
    </row>
    <row r="2486" spans="1:40" x14ac:dyDescent="0.25">
      <c r="A2486"/>
      <c r="B2486">
        <f t="shared" si="1295"/>
        <v>552000</v>
      </c>
      <c r="C2486" s="237" t="str">
        <f t="shared" si="1263"/>
        <v>-2.50821396255677E-07+0.00443663502384136i</v>
      </c>
      <c r="D2486" s="208" t="str">
        <f t="shared" si="1264"/>
        <v>-5.95700787996999+0.0340142018494504i</v>
      </c>
      <c r="E2486" t="str">
        <f t="shared" si="1265"/>
        <v>2870</v>
      </c>
      <c r="F2486" t="str">
        <f t="shared" si="1266"/>
        <v>0.777000777000777</v>
      </c>
      <c r="G2486" t="str">
        <f t="shared" si="1261"/>
        <v>0.777000777000777</v>
      </c>
      <c r="H2486" t="str">
        <f t="shared" si="1267"/>
        <v>9.08001287676029+0.675063556295847i</v>
      </c>
      <c r="I2486" t="str">
        <f t="shared" si="1268"/>
        <v>2167.69893097696i</v>
      </c>
      <c r="J2486" t="str">
        <f t="shared" si="1262"/>
        <v>-4018.26706104757+468.822988155117i</v>
      </c>
      <c r="K2486" t="str">
        <f t="shared" si="1269"/>
        <v>0.062095235522684-0.532216307333113i</v>
      </c>
      <c r="L2486" t="str">
        <f t="shared" si="1270"/>
        <v>0.00534466976164112-0.0384008186839886i</v>
      </c>
      <c r="M2486" t="str">
        <f t="shared" si="1271"/>
        <v>0.0674399052843251-0.570617126017102i</v>
      </c>
      <c r="N2486" t="str">
        <f t="shared" si="1272"/>
        <v>-2.44807016500887i</v>
      </c>
      <c r="O2486" t="str">
        <f t="shared" si="1273"/>
        <v>-0.768999039901508-0.639249932835788i</v>
      </c>
      <c r="P2486" t="str">
        <f t="shared" si="1274"/>
        <v>1.76899903990151+0.639249932835788i</v>
      </c>
      <c r="Q2486" t="str">
        <f t="shared" si="1275"/>
        <v>-1.76899903990151+1.80882023217308i</v>
      </c>
      <c r="R2486" t="str">
        <f t="shared" si="1276"/>
        <v>-0.308234864943387-0.676535919925177i</v>
      </c>
      <c r="S2486" t="str">
        <f t="shared" si="1277"/>
        <v>0.253922550767192i</v>
      </c>
      <c r="T2486" t="str">
        <f t="shared" si="1278"/>
        <v>0.17178772647303-0.0782677831418058i</v>
      </c>
      <c r="U2486" t="str">
        <f t="shared" si="1279"/>
        <v>0.0001-288.324172267926i</v>
      </c>
      <c r="V2486" t="str">
        <f t="shared" si="1280"/>
        <v>0.00002-0.00462463470917835i</v>
      </c>
      <c r="W2486" t="str">
        <f t="shared" si="1281"/>
        <v>0.0000199993584529561-0.00462456053397803i</v>
      </c>
      <c r="X2486" t="str">
        <f t="shared" si="1282"/>
        <v>0.0000960022735951029-0.00462265326846564i</v>
      </c>
      <c r="Y2486" t="str">
        <f t="shared" si="1283"/>
        <v>0.009+3.46831828956313i</v>
      </c>
      <c r="Z2486" t="str">
        <f t="shared" si="1284"/>
        <v>-0.0160142336909264-0.000374655548716748i</v>
      </c>
      <c r="AA2486" t="str">
        <f t="shared" si="1285"/>
        <v>0.00909807193473287-3.46448374914203i</v>
      </c>
      <c r="AB2486" t="str">
        <f t="shared" si="1286"/>
        <v>1.16954288650909-0.532852555276737i</v>
      </c>
      <c r="AC2486" t="str">
        <f t="shared" si="1287"/>
        <v>0.774819067809249-0.703296726511936i</v>
      </c>
      <c r="AD2486" t="str">
        <f t="shared" si="1288"/>
        <v>1.16983713273867+0.374139051004674i</v>
      </c>
      <c r="AE2486" t="str">
        <f t="shared" si="1289"/>
        <v>-0.0185938719525499-0.00642983616856573i</v>
      </c>
      <c r="AF2486" t="str">
        <f t="shared" si="1290"/>
        <v>-15.0370207567303-0.641049354446397i</v>
      </c>
      <c r="AG2486" t="str">
        <f t="shared" si="1291"/>
        <v>1.00473076776673-0.0146591096052894i</v>
      </c>
      <c r="AH2486" t="str">
        <f t="shared" si="1292"/>
        <v>0.272542411672309+0.112070220439269i</v>
      </c>
      <c r="AI2486">
        <f t="shared" si="1293"/>
        <v>-10.612846838722827</v>
      </c>
      <c r="AJ2486">
        <f t="shared" si="1294"/>
        <v>22.352605242513832</v>
      </c>
      <c r="AK2486"/>
      <c r="AL2486"/>
      <c r="AM2486"/>
      <c r="AN2486"/>
    </row>
    <row r="2487" spans="1:40" x14ac:dyDescent="0.25">
      <c r="A2487"/>
      <c r="B2487">
        <f t="shared" si="1295"/>
        <v>553000</v>
      </c>
      <c r="C2487" s="237" t="str">
        <f t="shared" si="1263"/>
        <v>-2.49915086624567E-07+0.00442861217574811i</v>
      </c>
      <c r="D2487" s="208" t="str">
        <f t="shared" si="1264"/>
        <v>-5.95700787302163+0.0339526933474022i</v>
      </c>
      <c r="E2487" t="str">
        <f t="shared" si="1265"/>
        <v>2870</v>
      </c>
      <c r="F2487" t="str">
        <f t="shared" si="1266"/>
        <v>0.777000777000777</v>
      </c>
      <c r="G2487" t="str">
        <f t="shared" si="1261"/>
        <v>0.777000777000777</v>
      </c>
      <c r="H2487" t="str">
        <f t="shared" si="1267"/>
        <v>9.08020698532541+0.673858344588885i</v>
      </c>
      <c r="I2487" t="str">
        <f t="shared" si="1268"/>
        <v>2171.62592179394i</v>
      </c>
      <c r="J2487" t="str">
        <f t="shared" si="1262"/>
        <v>-4032.84281358924+469.672305162645i</v>
      </c>
      <c r="K2487" t="str">
        <f t="shared" si="1269"/>
        <v>0.0618737554198231-0.531279207123363i</v>
      </c>
      <c r="L2487" t="str">
        <f t="shared" si="1270"/>
        <v>0.0053257232058411-0.0383340100169233i</v>
      </c>
      <c r="M2487" t="str">
        <f t="shared" si="1271"/>
        <v>0.0671994786256642-0.569613217140286i</v>
      </c>
      <c r="N2487" t="str">
        <f t="shared" si="1272"/>
        <v>-2.45250507472809i</v>
      </c>
      <c r="O2487" t="str">
        <f t="shared" si="1273"/>
        <v>-0.771826483861004-0.635833216190188i</v>
      </c>
      <c r="P2487" t="str">
        <f t="shared" si="1274"/>
        <v>1.771826483861+0.635833216190188i</v>
      </c>
      <c r="Q2487" t="str">
        <f t="shared" si="1275"/>
        <v>-1.771826483861+1.8166718585379i</v>
      </c>
      <c r="R2487" t="str">
        <f t="shared" si="1276"/>
        <v>-0.308132263594411-0.67478866528983i</v>
      </c>
      <c r="S2487" t="str">
        <f t="shared" si="1277"/>
        <v>0.254382555388148i</v>
      </c>
      <c r="T2487" t="str">
        <f t="shared" si="1278"/>
        <v>0.171654465023385-0.0783834726106807i</v>
      </c>
      <c r="U2487" t="str">
        <f t="shared" si="1279"/>
        <v>0.0001-287.802790401257i</v>
      </c>
      <c r="V2487" t="str">
        <f t="shared" si="1280"/>
        <v>0.00002-0.00461627189776934i</v>
      </c>
      <c r="W2487" t="str">
        <f t="shared" si="1281"/>
        <v>0.000019999358452956-0.00461619785670639i</v>
      </c>
      <c r="X2487" t="str">
        <f t="shared" si="1282"/>
        <v>0.0000957277160214183-0.0046142985461707i</v>
      </c>
      <c r="Y2487" t="str">
        <f t="shared" si="1283"/>
        <v>0.009+3.47460147487031i</v>
      </c>
      <c r="Z2487" t="str">
        <f t="shared" si="1284"/>
        <v>-0.0159563099755756-0.00037287366707733i</v>
      </c>
      <c r="AA2487" t="str">
        <f t="shared" si="1285"/>
        <v>0.00906483646349817-3.45820227538351i</v>
      </c>
      <c r="AB2487" t="str">
        <f t="shared" si="1286"/>
        <v>1.16863563321645-0.533640177292259i</v>
      </c>
      <c r="AC2487" t="str">
        <f t="shared" si="1287"/>
        <v>0.774563207072762-0.701530644388944i</v>
      </c>
      <c r="AD2487" t="str">
        <f t="shared" si="1288"/>
        <v>1.17164621037181+0.372216935988103i</v>
      </c>
      <c r="AE2487" t="str">
        <f t="shared" si="1289"/>
        <v>-0.0185563602205309-0.00637608482776374i</v>
      </c>
      <c r="AF2487" t="str">
        <f t="shared" si="1290"/>
        <v>-15.037214858347-0.639905651241483i</v>
      </c>
      <c r="AG2487" t="str">
        <f t="shared" si="1291"/>
        <v>1.00469811649526-0.0146552641280949i</v>
      </c>
      <c r="AH2487" t="str">
        <f t="shared" si="1292"/>
        <v>0.272047851525922+0.111217298576314i</v>
      </c>
      <c r="AI2487">
        <f t="shared" si="1293"/>
        <v>-10.635902140110007</v>
      </c>
      <c r="AJ2487">
        <f t="shared" si="1294"/>
        <v>22.235490395446917</v>
      </c>
      <c r="AK2487"/>
      <c r="AL2487"/>
      <c r="AM2487"/>
      <c r="AN2487"/>
    </row>
    <row r="2488" spans="1:40" x14ac:dyDescent="0.25">
      <c r="A2488"/>
      <c r="B2488">
        <f t="shared" si="1295"/>
        <v>554000</v>
      </c>
      <c r="C2488" s="237" t="str">
        <f t="shared" si="1263"/>
        <v>-2.49013680376553E-07+0.00442061829100512i</v>
      </c>
      <c r="D2488" s="208" t="str">
        <f t="shared" si="1264"/>
        <v>-5.95700786611084+0.0338914068977059i</v>
      </c>
      <c r="E2488" t="str">
        <f t="shared" si="1265"/>
        <v>2870</v>
      </c>
      <c r="F2488" t="str">
        <f t="shared" si="1266"/>
        <v>0.777000777000777</v>
      </c>
      <c r="G2488" t="str">
        <f t="shared" si="1261"/>
        <v>0.777000777000777</v>
      </c>
      <c r="H2488" t="str">
        <f t="shared" si="1267"/>
        <v>9.08040005257864+0.672657400729069i</v>
      </c>
      <c r="I2488" t="str">
        <f t="shared" si="1268"/>
        <v>2175.55291261093i</v>
      </c>
      <c r="J2488" t="str">
        <f t="shared" si="1262"/>
        <v>-4047.44494758348+470.521622170172i</v>
      </c>
      <c r="K2488" t="str">
        <f t="shared" si="1269"/>
        <v>0.0616534530412571-0.530345355569359i</v>
      </c>
      <c r="L2488" t="str">
        <f t="shared" si="1270"/>
        <v>0.00530687657485695-0.0382674286789399i</v>
      </c>
      <c r="M2488" t="str">
        <f t="shared" si="1271"/>
        <v>0.066960329616114-0.568612784248299i</v>
      </c>
      <c r="N2488" t="str">
        <f t="shared" si="1272"/>
        <v>-2.45693998444731i</v>
      </c>
      <c r="O2488" t="str">
        <f t="shared" si="1273"/>
        <v>-0.774638747234676-0.632403993727659i</v>
      </c>
      <c r="P2488" t="str">
        <f t="shared" si="1274"/>
        <v>1.77463874723468+0.632403993727659i</v>
      </c>
      <c r="Q2488" t="str">
        <f t="shared" si="1275"/>
        <v>-1.77463874723468+1.82453599071965i</v>
      </c>
      <c r="R2488" t="str">
        <f t="shared" si="1276"/>
        <v>-0.30802938474748-0.673046666122813i</v>
      </c>
      <c r="S2488" t="str">
        <f t="shared" si="1277"/>
        <v>0.254842560009103i</v>
      </c>
      <c r="T2488" t="str">
        <f t="shared" si="1278"/>
        <v>0.17152093540033-0.0784989969670767i</v>
      </c>
      <c r="U2488" t="str">
        <f t="shared" si="1279"/>
        <v>0.0001-287.283290779595i</v>
      </c>
      <c r="V2488" t="str">
        <f t="shared" si="1280"/>
        <v>0.00002-0.00460793927701524i</v>
      </c>
      <c r="W2488" t="str">
        <f t="shared" si="1281"/>
        <v>0.000019999358452956-0.00460786536960547i</v>
      </c>
      <c r="X2488" t="str">
        <f t="shared" si="1282"/>
        <v>0.0000954546433474537-0.00460597396100203i</v>
      </c>
      <c r="Y2488" t="str">
        <f t="shared" si="1283"/>
        <v>0.009+3.48088466017749i</v>
      </c>
      <c r="Z2488" t="str">
        <f t="shared" si="1284"/>
        <v>-0.0158987000638738-0.000371104201341426i</v>
      </c>
      <c r="AA2488" t="str">
        <f t="shared" si="1285"/>
        <v>0.00903178340665806-3.45194356810447i</v>
      </c>
      <c r="AB2488" t="str">
        <f t="shared" si="1286"/>
        <v>1.16772655418043-0.534426675210448i</v>
      </c>
      <c r="AC2488" t="str">
        <f t="shared" si="1287"/>
        <v>0.774309515201436-0.699769633540942i</v>
      </c>
      <c r="AD2488" t="str">
        <f t="shared" si="1288"/>
        <v>1.17344738551112+0.370286256463805i</v>
      </c>
      <c r="AE2488" t="str">
        <f t="shared" si="1289"/>
        <v>-0.0185188732375054-0.00632254138410896i</v>
      </c>
      <c r="AF2488" t="str">
        <f t="shared" si="1290"/>
        <v>-15.0374079186895-0.638765993831363i</v>
      </c>
      <c r="AG2488" t="str">
        <f t="shared" si="1291"/>
        <v>1.00466547621402-0.0146513339109593i</v>
      </c>
      <c r="AH2488" t="str">
        <f t="shared" si="1292"/>
        <v>0.271553269331892+0.110367560738006i</v>
      </c>
      <c r="AI2488">
        <f t="shared" si="1293"/>
        <v>-10.658947301215296</v>
      </c>
      <c r="AJ2488">
        <f t="shared" si="1294"/>
        <v>22.118330023948648</v>
      </c>
      <c r="AK2488"/>
      <c r="AL2488"/>
      <c r="AM2488"/>
      <c r="AN2488"/>
    </row>
    <row r="2489" spans="1:40" x14ac:dyDescent="0.25">
      <c r="A2489"/>
      <c r="B2489">
        <f t="shared" si="1295"/>
        <v>555000</v>
      </c>
      <c r="C2489" s="237" t="str">
        <f t="shared" si="1263"/>
        <v>-2.48117142203793E-07+0.00441265321305373i</v>
      </c>
      <c r="D2489" s="208" t="str">
        <f t="shared" si="1264"/>
        <v>-5.95700785923738+0.0338303413000786i</v>
      </c>
      <c r="E2489" t="str">
        <f t="shared" si="1265"/>
        <v>2870</v>
      </c>
      <c r="F2489" t="str">
        <f t="shared" si="1266"/>
        <v>0.777000777000777</v>
      </c>
      <c r="G2489" t="str">
        <f t="shared" si="1261"/>
        <v>0.777000777000777</v>
      </c>
      <c r="H2489" t="str">
        <f t="shared" si="1267"/>
        <v>9.08059208593918+0.67146070223796i</v>
      </c>
      <c r="I2489" t="str">
        <f t="shared" si="1268"/>
        <v>2179.47990342792i</v>
      </c>
      <c r="J2489" t="str">
        <f t="shared" si="1262"/>
        <v>-4062.07346303028+471.3709391777i</v>
      </c>
      <c r="K2489" t="str">
        <f t="shared" si="1269"/>
        <v>0.0614343200881123-0.529414736055996i</v>
      </c>
      <c r="L2489" t="str">
        <f t="shared" si="1270"/>
        <v>0.00528812917180644-0.0382010735377011i</v>
      </c>
      <c r="M2489" t="str">
        <f t="shared" si="1271"/>
        <v>0.0667224492599187-0.567615809593697i</v>
      </c>
      <c r="N2489" t="str">
        <f t="shared" si="1272"/>
        <v>-2.46137489416653i</v>
      </c>
      <c r="O2489" t="str">
        <f t="shared" si="1273"/>
        <v>-0.777435774709823-0.62896233289549i</v>
      </c>
      <c r="P2489" t="str">
        <f t="shared" si="1274"/>
        <v>1.77743577470982+0.62896233289549i</v>
      </c>
      <c r="Q2489" t="str">
        <f t="shared" si="1275"/>
        <v>-1.77743577470982+1.83241256127104i</v>
      </c>
      <c r="R2489" t="str">
        <f t="shared" si="1276"/>
        <v>-0.30792622781448-0.671309893536014i</v>
      </c>
      <c r="S2489" t="str">
        <f t="shared" si="1277"/>
        <v>0.255302564630057i</v>
      </c>
      <c r="T2489" t="str">
        <f t="shared" si="1278"/>
        <v>0.171387137481275-0.0786143556778959i</v>
      </c>
      <c r="U2489" t="str">
        <f t="shared" si="1279"/>
        <v>0.0001-286.76566322864i</v>
      </c>
      <c r="V2489" t="str">
        <f t="shared" si="1280"/>
        <v>0.00002-0.00459963668372332i</v>
      </c>
      <c r="W2489" t="str">
        <f t="shared" si="1281"/>
        <v>0.000019999358452956-0.00459956290948505i</v>
      </c>
      <c r="X2489" t="str">
        <f t="shared" si="1282"/>
        <v>0.0000951830448856451-0.00459767935023084i</v>
      </c>
      <c r="Y2489" t="str">
        <f t="shared" si="1283"/>
        <v>0.009+3.48716784548467i</v>
      </c>
      <c r="Z2489" t="str">
        <f t="shared" si="1284"/>
        <v>-0.0158414016924342-0.000369347041221491i</v>
      </c>
      <c r="AA2489" t="str">
        <f t="shared" si="1285"/>
        <v>0.00899891142728612-3.44570750359725i</v>
      </c>
      <c r="AB2489" t="str">
        <f t="shared" si="1286"/>
        <v>1.16681564856643-0.535212045401937i</v>
      </c>
      <c r="AC2489" t="str">
        <f t="shared" si="1287"/>
        <v>0.774057979452034-0.698013667550257i</v>
      </c>
      <c r="AD2489" t="str">
        <f t="shared" si="1288"/>
        <v>1.1752406175068+0.368347043563651i</v>
      </c>
      <c r="AE2489" t="str">
        <f t="shared" si="1289"/>
        <v>-0.0184814108165068-0.00626920512411182i</v>
      </c>
      <c r="AF2489" t="str">
        <f t="shared" si="1290"/>
        <v>-15.0375999451766-0.637630360937881i</v>
      </c>
      <c r="AG2489" t="str">
        <f t="shared" si="1291"/>
        <v>1.00463284725053-0.0146473189045184i</v>
      </c>
      <c r="AH2489" t="str">
        <f t="shared" si="1292"/>
        <v>0.271058664412654+0.109520995934808i</v>
      </c>
      <c r="AI2489">
        <f t="shared" si="1293"/>
        <v>-10.681982467794613</v>
      </c>
      <c r="AJ2489">
        <f t="shared" si="1294"/>
        <v>22.001124221132955</v>
      </c>
      <c r="AK2489"/>
      <c r="AL2489"/>
      <c r="AM2489"/>
      <c r="AN2489"/>
    </row>
    <row r="2490" spans="1:40" x14ac:dyDescent="0.25">
      <c r="A2490"/>
      <c r="B2490">
        <f t="shared" si="1295"/>
        <v>556000</v>
      </c>
      <c r="C2490" s="237" t="str">
        <f t="shared" si="1263"/>
        <v>-2.47225437115675E-07+0.00440471678646159i</v>
      </c>
      <c r="D2490" s="208" t="str">
        <f t="shared" si="1264"/>
        <v>-5.95700785240098+0.0337694953628722i</v>
      </c>
      <c r="E2490" t="str">
        <f t="shared" si="1265"/>
        <v>2870</v>
      </c>
      <c r="F2490" t="str">
        <f t="shared" si="1266"/>
        <v>0.777000777000777</v>
      </c>
      <c r="G2490" t="str">
        <f t="shared" si="1261"/>
        <v>0.777000777000777</v>
      </c>
      <c r="H2490" t="str">
        <f t="shared" si="1267"/>
        <v>9.0807830927604+0.670268226793577i</v>
      </c>
      <c r="I2490" t="str">
        <f t="shared" si="1268"/>
        <v>2183.40689424491i</v>
      </c>
      <c r="J2490" t="str">
        <f t="shared" si="1262"/>
        <v>-4076.72835992964+472.220256185227i</v>
      </c>
      <c r="K2490" t="str">
        <f t="shared" si="1269"/>
        <v>0.0612163483341603-0.528487332079445i</v>
      </c>
      <c r="L2490" t="str">
        <f t="shared" si="1270"/>
        <v>0.00526948030583151-0.0381349434681837i</v>
      </c>
      <c r="M2490" t="str">
        <f t="shared" si="1271"/>
        <v>0.0664858286399918-0.566622275547629i</v>
      </c>
      <c r="N2490" t="str">
        <f t="shared" si="1272"/>
        <v>-2.46580980388575i</v>
      </c>
      <c r="O2490" t="str">
        <f t="shared" si="1273"/>
        <v>-0.780217511273414-0.625508301385618i</v>
      </c>
      <c r="P2490" t="str">
        <f t="shared" si="1274"/>
        <v>1.78021751127341+0.625508301385618i</v>
      </c>
      <c r="Q2490" t="str">
        <f t="shared" si="1275"/>
        <v>-1.78021751127341+1.84030150250013i</v>
      </c>
      <c r="R2490" t="str">
        <f t="shared" si="1276"/>
        <v>-0.307822792205379-0.66957831884954i</v>
      </c>
      <c r="S2490" t="str">
        <f t="shared" si="1277"/>
        <v>0.255762569251013i</v>
      </c>
      <c r="T2490" t="str">
        <f t="shared" si="1278"/>
        <v>0.171253071143732-0.0787295482084684i</v>
      </c>
      <c r="U2490" t="str">
        <f t="shared" si="1279"/>
        <v>0.0001-286.249897647294i</v>
      </c>
      <c r="V2490" t="str">
        <f t="shared" si="1280"/>
        <v>0.00002-0.0045913639558749i</v>
      </c>
      <c r="W2490" t="str">
        <f t="shared" si="1281"/>
        <v>0.000019999358452956-0.00459129031432915i</v>
      </c>
      <c r="X2490" t="str">
        <f t="shared" si="1282"/>
        <v>0.0000949129100444097-0.0045894145522978i</v>
      </c>
      <c r="Y2490" t="str">
        <f t="shared" si="1283"/>
        <v>0.009+3.49345103079185i</v>
      </c>
      <c r="Z2490" t="str">
        <f t="shared" si="1284"/>
        <v>-0.0157844126182478-0.000367602077612478i</v>
      </c>
      <c r="AA2490" t="str">
        <f t="shared" si="1285"/>
        <v>0.00896621920072035-3.43949395904997i</v>
      </c>
      <c r="AB2490" t="str">
        <f t="shared" si="1286"/>
        <v>1.16590291554054-0.535996284226654i</v>
      </c>
      <c r="AC2490" t="str">
        <f t="shared" si="1287"/>
        <v>0.773808587199915-0.696262720175962i</v>
      </c>
      <c r="AD2490" t="str">
        <f t="shared" si="1288"/>
        <v>1.1770258658203+0.366399328615364i</v>
      </c>
      <c r="AE2490" t="str">
        <f t="shared" si="1289"/>
        <v>-0.0184439727740232-0.00621607533959307i</v>
      </c>
      <c r="AF2490" t="str">
        <f t="shared" si="1290"/>
        <v>-15.0377909451614-0.636498731430705i</v>
      </c>
      <c r="AG2490" t="str">
        <f t="shared" si="1291"/>
        <v>1.00460022993243-0.0146432190611496i</v>
      </c>
      <c r="AH2490" t="str">
        <f t="shared" si="1292"/>
        <v>0.270564036123082+0.108677593262889i</v>
      </c>
      <c r="AI2490">
        <f t="shared" si="1293"/>
        <v>-10.70500778510192</v>
      </c>
      <c r="AJ2490">
        <f t="shared" si="1294"/>
        <v>21.883873079630867</v>
      </c>
      <c r="AK2490"/>
      <c r="AL2490"/>
      <c r="AM2490"/>
      <c r="AN2490"/>
    </row>
    <row r="2491" spans="1:40" x14ac:dyDescent="0.25">
      <c r="A2491"/>
      <c r="B2491">
        <f t="shared" si="1295"/>
        <v>557000</v>
      </c>
      <c r="C2491" s="237" t="str">
        <f t="shared" si="1263"/>
        <v>-2.46338530435409E-07+0.00439680885691261i</v>
      </c>
      <c r="D2491" s="208" t="str">
        <f t="shared" si="1264"/>
        <v>-5.95700784560136+0.0337088679029967i</v>
      </c>
      <c r="E2491" t="str">
        <f t="shared" si="1265"/>
        <v>2870</v>
      </c>
      <c r="F2491" t="str">
        <f t="shared" si="1266"/>
        <v>0.777000777000777</v>
      </c>
      <c r="G2491" t="str">
        <f t="shared" si="1261"/>
        <v>0.777000777000777</v>
      </c>
      <c r="H2491" t="str">
        <f t="shared" si="1267"/>
        <v>9.08097308033053+0.66907995222909i</v>
      </c>
      <c r="I2491" t="str">
        <f t="shared" si="1268"/>
        <v>2187.33388506189i</v>
      </c>
      <c r="J2491" t="str">
        <f t="shared" si="1262"/>
        <v>-4091.40963828157+473.069573192754i</v>
      </c>
      <c r="K2491" t="str">
        <f t="shared" si="1269"/>
        <v>0.0609995296250594-0.527563127246233i</v>
      </c>
      <c r="L2491" t="str">
        <f t="shared" si="1270"/>
        <v>0.00525092929203632-0.0380690373526209i</v>
      </c>
      <c r="M2491" t="str">
        <f t="shared" si="1271"/>
        <v>0.0662504589170957-0.565632164598854i</v>
      </c>
      <c r="N2491" t="str">
        <f t="shared" si="1272"/>
        <v>-2.47024471360497i</v>
      </c>
      <c r="O2491" t="str">
        <f t="shared" si="1273"/>
        <v>-0.782983902213163-0.622041967133287i</v>
      </c>
      <c r="P2491" t="str">
        <f t="shared" si="1274"/>
        <v>1.78298390221316+0.622041967133287i</v>
      </c>
      <c r="Q2491" t="str">
        <f t="shared" si="1275"/>
        <v>-1.78298390221316+1.84820274647168i</v>
      </c>
      <c r="R2491" t="str">
        <f t="shared" si="1276"/>
        <v>-0.307719077328179-0.667851913589851i</v>
      </c>
      <c r="S2491" t="str">
        <f t="shared" si="1277"/>
        <v>0.256222573871967i</v>
      </c>
      <c r="T2491" t="str">
        <f t="shared" si="1278"/>
        <v>0.17111873626531-0.0788445740225329i</v>
      </c>
      <c r="U2491" t="str">
        <f t="shared" si="1279"/>
        <v>0.0001-285.735984006993i</v>
      </c>
      <c r="V2491" t="str">
        <f t="shared" si="1280"/>
        <v>0.00002-0.0045831209326148i</v>
      </c>
      <c r="W2491" t="str">
        <f t="shared" si="1281"/>
        <v>0.000019999358452956-0.0045830474232851i</v>
      </c>
      <c r="X2491" t="str">
        <f t="shared" si="1282"/>
        <v>0.0000946442283271-0.00458117940680204i</v>
      </c>
      <c r="Y2491" t="str">
        <f t="shared" si="1283"/>
        <v>0.009+3.49973421609903i</v>
      </c>
      <c r="Z2491" t="str">
        <f t="shared" si="1284"/>
        <v>-0.0157277306184614-0.000365869202576974i</v>
      </c>
      <c r="AA2491" t="str">
        <f t="shared" si="1285"/>
        <v>0.00893370541442796-3.43330281253842i</v>
      </c>
      <c r="AB2491" t="str">
        <f t="shared" si="1286"/>
        <v>1.16498835426953-0.536779388033695i</v>
      </c>
      <c r="AC2491" t="str">
        <f t="shared" si="1287"/>
        <v>0.773561325937881-0.694516765352401i</v>
      </c>
      <c r="AD2491" t="str">
        <f t="shared" si="1288"/>
        <v>1.1788030900252+0.364443143142169i</v>
      </c>
      <c r="AE2491" t="str">
        <f t="shared" si="1289"/>
        <v>-0.0184065589299603-0.00616315132762823i</v>
      </c>
      <c r="AF2491" t="str">
        <f t="shared" si="1290"/>
        <v>-15.0379809259319-0.635371084326093i</v>
      </c>
      <c r="AG2491" t="str">
        <f t="shared" si="1291"/>
        <v>1.00456762458743-0.0146390343349675i</v>
      </c>
      <c r="AH2491" t="str">
        <f t="shared" si="1292"/>
        <v>0.270069383850185+0.107837341903232i</v>
      </c>
      <c r="AI2491">
        <f t="shared" si="1293"/>
        <v>-10.728023397894937</v>
      </c>
      <c r="AJ2491">
        <f t="shared" si="1294"/>
        <v>21.766576691593933</v>
      </c>
      <c r="AK2491"/>
      <c r="AL2491"/>
      <c r="AM2491"/>
      <c r="AN2491"/>
    </row>
    <row r="2492" spans="1:40" x14ac:dyDescent="0.25">
      <c r="A2492"/>
      <c r="B2492">
        <f t="shared" si="1295"/>
        <v>558000</v>
      </c>
      <c r="C2492" s="237" t="str">
        <f t="shared" si="1263"/>
        <v>-2.45456387796645E-07+0.00438892927119687i</v>
      </c>
      <c r="D2492" s="208" t="str">
        <f t="shared" si="1264"/>
        <v>-5.95700783883827+0.0336484577458427i</v>
      </c>
      <c r="E2492" t="str">
        <f t="shared" si="1265"/>
        <v>2870</v>
      </c>
      <c r="F2492" t="str">
        <f t="shared" si="1266"/>
        <v>0.777000777000777</v>
      </c>
      <c r="G2492" t="str">
        <f t="shared" si="1261"/>
        <v>0.777000777000777</v>
      </c>
      <c r="H2492" t="str">
        <f t="shared" si="1267"/>
        <v>9.0811620558734+0.667895856531446i</v>
      </c>
      <c r="I2492" t="str">
        <f t="shared" si="1268"/>
        <v>2191.26087587888i</v>
      </c>
      <c r="J2492" t="str">
        <f t="shared" si="1262"/>
        <v>-4106.11729808606+473.918890200281i</v>
      </c>
      <c r="K2492" t="str">
        <f t="shared" si="1269"/>
        <v>0.0607838558776073-0.526642105272353i</v>
      </c>
      <c r="L2492" t="str">
        <f t="shared" si="1270"/>
        <v>0.005232475451426-0.0380033540804465i</v>
      </c>
      <c r="M2492" t="str">
        <f t="shared" si="1271"/>
        <v>0.0660163313290333-0.5646454593528i</v>
      </c>
      <c r="N2492" t="str">
        <f t="shared" si="1272"/>
        <v>-2.47467962332418i</v>
      </c>
      <c r="O2492" t="str">
        <f t="shared" si="1273"/>
        <v>-0.785734893118602-0.618563398315725i</v>
      </c>
      <c r="P2492" t="str">
        <f t="shared" si="1274"/>
        <v>1.7857348931186+0.618563398315725i</v>
      </c>
      <c r="Q2492" t="str">
        <f t="shared" si="1275"/>
        <v>-1.7857348931186+1.85611622500845i</v>
      </c>
      <c r="R2492" t="str">
        <f t="shared" si="1276"/>
        <v>-0.307615082588936-0.666130649487937i</v>
      </c>
      <c r="S2492" t="str">
        <f t="shared" si="1277"/>
        <v>0.256682578492923i</v>
      </c>
      <c r="T2492" t="str">
        <f t="shared" si="1278"/>
        <v>0.170984132723729-0.0789594325822415i</v>
      </c>
      <c r="U2492" t="str">
        <f t="shared" si="1279"/>
        <v>0.0001-285.223912351067i</v>
      </c>
      <c r="V2492" t="str">
        <f t="shared" si="1280"/>
        <v>0.00002-0.00457490745424093i</v>
      </c>
      <c r="W2492" t="str">
        <f t="shared" si="1281"/>
        <v>0.000019999358452956-0.0045748340766534i</v>
      </c>
      <c r="X2492" t="str">
        <f t="shared" si="1282"/>
        <v>0.0000943769893309935-0.00457297375449107i</v>
      </c>
      <c r="Y2492" t="str">
        <f t="shared" si="1283"/>
        <v>0.009+3.50601740140621i</v>
      </c>
      <c r="Z2492" t="str">
        <f t="shared" si="1284"/>
        <v>-0.0156713534901619-0.000364148309330628i</v>
      </c>
      <c r="AA2492" t="str">
        <f t="shared" si="1285"/>
        <v>0.00890136876787208-3.42713394301807i</v>
      </c>
      <c r="AB2492" t="str">
        <f t="shared" si="1286"/>
        <v>1.16407196392088-0.537561353161355i</v>
      </c>
      <c r="AC2492" t="str">
        <f t="shared" si="1287"/>
        <v>0.773316183274933-0.692775777187805i</v>
      </c>
      <c r="AD2492" t="str">
        <f t="shared" si="1288"/>
        <v>1.18057224980825+0.362478518862515i</v>
      </c>
      <c r="AE2492" t="str">
        <f t="shared" si="1289"/>
        <v>-0.0183691691076083-0.00611043239049512i</v>
      </c>
      <c r="AF2492" t="str">
        <f t="shared" si="1290"/>
        <v>-15.0381698947117-0.634247398785603i</v>
      </c>
      <c r="AG2492" t="str">
        <f t="shared" si="1291"/>
        <v>1.00453503154331-0.0146347646818212i</v>
      </c>
      <c r="AH2492" t="str">
        <f t="shared" si="1292"/>
        <v>0.269574707012841+0.107000231120798i</v>
      </c>
      <c r="AI2492">
        <f t="shared" si="1293"/>
        <v>-10.751029450439331</v>
      </c>
      <c r="AJ2492">
        <f t="shared" si="1294"/>
        <v>21.64923514870355</v>
      </c>
      <c r="AK2492"/>
      <c r="AL2492"/>
      <c r="AM2492"/>
      <c r="AN2492"/>
    </row>
    <row r="2493" spans="1:40" x14ac:dyDescent="0.25">
      <c r="A2493"/>
      <c r="B2493">
        <f t="shared" si="1295"/>
        <v>559000</v>
      </c>
      <c r="C2493" s="237" t="str">
        <f t="shared" si="1263"/>
        <v>-2.44578975140148E-07+0.00438107787720077i</v>
      </c>
      <c r="D2493" s="208" t="str">
        <f t="shared" si="1264"/>
        <v>-5.95700783211143+0.0335882637252059i</v>
      </c>
      <c r="E2493" t="str">
        <f t="shared" si="1265"/>
        <v>2870</v>
      </c>
      <c r="F2493" t="str">
        <f t="shared" si="1266"/>
        <v>0.777000777000777</v>
      </c>
      <c r="G2493" t="str">
        <f t="shared" si="1261"/>
        <v>0.777000777000777</v>
      </c>
      <c r="H2493" t="str">
        <f t="shared" si="1267"/>
        <v>9.08135002654903+0.666715917840091i</v>
      </c>
      <c r="I2493" t="str">
        <f t="shared" si="1268"/>
        <v>2195.18786669587i</v>
      </c>
      <c r="J2493" t="str">
        <f t="shared" si="1262"/>
        <v>-4120.85133934312+474.768207207809i</v>
      </c>
      <c r="K2493" t="str">
        <f t="shared" si="1269"/>
        <v>0.0605693190789985-0.525724249982353i</v>
      </c>
      <c r="L2493" t="str">
        <f t="shared" si="1270"/>
        <v>0.00521411811084624-0.037937892548238i</v>
      </c>
      <c r="M2493" t="str">
        <f t="shared" si="1271"/>
        <v>0.0657834371898447-0.563662142530591i</v>
      </c>
      <c r="N2493" t="str">
        <f t="shared" si="1272"/>
        <v>-2.4791145330434i</v>
      </c>
      <c r="O2493" t="str">
        <f t="shared" si="1273"/>
        <v>-0.788470429882178-0.615072663350773i</v>
      </c>
      <c r="P2493" t="str">
        <f t="shared" si="1274"/>
        <v>1.78847042988218+0.615072663350773i</v>
      </c>
      <c r="Q2493" t="str">
        <f t="shared" si="1275"/>
        <v>-1.78847042988218+1.86404186969263i</v>
      </c>
      <c r="R2493" t="str">
        <f t="shared" si="1276"/>
        <v>-0.307510807391744-0.664414498477479i</v>
      </c>
      <c r="S2493" t="str">
        <f t="shared" si="1277"/>
        <v>0.257142583113877i</v>
      </c>
      <c r="T2493" t="str">
        <f t="shared" si="1278"/>
        <v>0.17084926039681-0.079074123348147i</v>
      </c>
      <c r="U2493" t="str">
        <f t="shared" si="1279"/>
        <v>0.0001-284.713672794088i</v>
      </c>
      <c r="V2493" t="str">
        <f t="shared" si="1280"/>
        <v>0.00002-0.00456672336219399i</v>
      </c>
      <c r="W2493" t="str">
        <f t="shared" si="1281"/>
        <v>0.000019999358452956-0.0045666501158773i</v>
      </c>
      <c r="X2493" t="str">
        <f t="shared" si="1282"/>
        <v>0.0000941111827462819-0.00456479743725043i</v>
      </c>
      <c r="Y2493" t="str">
        <f t="shared" si="1283"/>
        <v>0.009+3.51230058671339i</v>
      </c>
      <c r="Z2493" t="str">
        <f t="shared" si="1284"/>
        <v>-0.0156152790501613-0.00036243929222774i</v>
      </c>
      <c r="AA2493" t="str">
        <f t="shared" si="1285"/>
        <v>0.00886920797237991-3.42098723031614i</v>
      </c>
      <c r="AB2493" t="str">
        <f t="shared" si="1286"/>
        <v>1.16315374366282-0.538342175937039i</v>
      </c>
      <c r="AC2493" t="str">
        <f t="shared" si="1287"/>
        <v>0.773073146935124-0.691039729962861i</v>
      </c>
      <c r="AD2493" t="str">
        <f t="shared" si="1288"/>
        <v>1.18233330497025+0.360505487689758i</v>
      </c>
      <c r="AE2493" t="str">
        <f t="shared" si="1289"/>
        <v>-0.0183318031336074-0.00605791783562075i</v>
      </c>
      <c r="AF2493" t="str">
        <f t="shared" si="1290"/>
        <v>-15.0383578586605-0.633127654114885i</v>
      </c>
      <c r="AG2493" t="str">
        <f t="shared" si="1291"/>
        <v>1.00450245112795-0.0146304100592894i</v>
      </c>
      <c r="AH2493" t="str">
        <f t="shared" si="1292"/>
        <v>0.269080005061503+0.10616625026366i</v>
      </c>
      <c r="AI2493">
        <f t="shared" si="1293"/>
        <v>-10.774026086514159</v>
      </c>
      <c r="AJ2493">
        <f t="shared" si="1294"/>
        <v>21.531848542175361</v>
      </c>
      <c r="AK2493"/>
      <c r="AL2493"/>
      <c r="AM2493"/>
      <c r="AN2493"/>
    </row>
    <row r="2494" spans="1:40" x14ac:dyDescent="0.25">
      <c r="A2494"/>
      <c r="B2494">
        <f t="shared" si="1295"/>
        <v>560000</v>
      </c>
      <c r="C2494" s="237" t="str">
        <f t="shared" si="1263"/>
        <v>-2.43706258710519E-07+0.00437325452389726i</v>
      </c>
      <c r="D2494" s="208" t="str">
        <f t="shared" si="1264"/>
        <v>-5.95700782542061+0.0335282846832123i</v>
      </c>
      <c r="E2494" t="str">
        <f t="shared" si="1265"/>
        <v>2870</v>
      </c>
      <c r="F2494" t="str">
        <f t="shared" si="1266"/>
        <v>0.777000777000777</v>
      </c>
      <c r="G2494" t="str">
        <f t="shared" si="1261"/>
        <v>0.777000777000777</v>
      </c>
      <c r="H2494" t="str">
        <f t="shared" si="1267"/>
        <v>9.08153699945445+0.665540114445623i</v>
      </c>
      <c r="I2494" t="str">
        <f t="shared" si="1268"/>
        <v>2199.11485751285i</v>
      </c>
      <c r="J2494" t="str">
        <f t="shared" si="1262"/>
        <v>-4135.61176205274+475.617524215336i</v>
      </c>
      <c r="K2494" t="str">
        <f t="shared" si="1269"/>
        <v>0.0603559112860944-0.524809545308455i</v>
      </c>
      <c r="L2494" t="str">
        <f t="shared" si="1270"/>
        <v>0.00519585660292344-0.0378726516596617i</v>
      </c>
      <c r="M2494" t="str">
        <f t="shared" si="1271"/>
        <v>0.0655517678890178-0.562682196968117i</v>
      </c>
      <c r="N2494" t="str">
        <f t="shared" si="1272"/>
        <v>-2.48354944276262i</v>
      </c>
      <c r="O2494" t="str">
        <f t="shared" si="1273"/>
        <v>-0.791190458700273-0.611569830895582i</v>
      </c>
      <c r="P2494" t="str">
        <f t="shared" si="1274"/>
        <v>1.79119045870027+0.611569830895582i</v>
      </c>
      <c r="Q2494" t="str">
        <f t="shared" si="1275"/>
        <v>-1.79119045870027+1.87197961186704i</v>
      </c>
      <c r="R2494" t="str">
        <f t="shared" si="1276"/>
        <v>-0.307406251138732-0.662703432693084i</v>
      </c>
      <c r="S2494" t="str">
        <f t="shared" si="1277"/>
        <v>0.257602587734833i</v>
      </c>
      <c r="T2494" t="str">
        <f t="shared" si="1278"/>
        <v>0.170714119162495-0.0791886457792013i</v>
      </c>
      <c r="U2494" t="str">
        <f t="shared" si="1279"/>
        <v>0.0001-284.205255521242i</v>
      </c>
      <c r="V2494" t="str">
        <f t="shared" si="1280"/>
        <v>0.00002-0.00455856849904723i</v>
      </c>
      <c r="W2494" t="str">
        <f t="shared" si="1281"/>
        <v>0.000019999358452956-0.00455849538353253i</v>
      </c>
      <c r="X2494" t="str">
        <f t="shared" si="1282"/>
        <v>0.0000938467983550768-0.00455665029809352i</v>
      </c>
      <c r="Y2494" t="str">
        <f t="shared" si="1283"/>
        <v>0.009+3.51858377202057i</v>
      </c>
      <c r="Z2494" t="str">
        <f t="shared" si="1284"/>
        <v>-0.0155595051347852-0.000360742046747069i</v>
      </c>
      <c r="AA2494" t="str">
        <f t="shared" si="1285"/>
        <v>0.0088372217510127-3.41486255512372i</v>
      </c>
      <c r="AB2494" t="str">
        <f t="shared" si="1286"/>
        <v>1.16223369266434-0.539121852677253i</v>
      </c>
      <c r="AC2494" t="str">
        <f t="shared" si="1287"/>
        <v>0.772832204756371-0.689308598129335i</v>
      </c>
      <c r="AD2494" t="str">
        <f t="shared" si="1288"/>
        <v>1.1840862154271+0.358524081731843i</v>
      </c>
      <c r="AE2494" t="str">
        <f t="shared" si="1289"/>
        <v>-0.0182944608379143-0.00600560697552893i</v>
      </c>
      <c r="AF2494" t="str">
        <f t="shared" si="1290"/>
        <v>-15.0385448248751-0.632011829762411i</v>
      </c>
      <c r="AG2494" t="str">
        <f t="shared" si="1291"/>
        <v>1.00446988366927-0.0146259704266783i</v>
      </c>
      <c r="AH2494" t="str">
        <f t="shared" si="1292"/>
        <v>0.268585277477935+0.10533538876217i</v>
      </c>
      <c r="AI2494">
        <f t="shared" si="1293"/>
        <v>-10.797013449416253</v>
      </c>
      <c r="AJ2494">
        <f t="shared" si="1294"/>
        <v>21.414416962766087</v>
      </c>
      <c r="AK2494"/>
      <c r="AL2494"/>
      <c r="AM2494"/>
      <c r="AN2494"/>
    </row>
    <row r="2495" spans="1:40" x14ac:dyDescent="0.25">
      <c r="A2495"/>
      <c r="B2495">
        <f t="shared" si="1295"/>
        <v>561000</v>
      </c>
      <c r="C2495" s="237" t="str">
        <f t="shared" si="1263"/>
        <v>-2.42838205052933E-07+0.00436545906133611i</v>
      </c>
      <c r="D2495" s="208" t="str">
        <f t="shared" si="1264"/>
        <v>-5.95700781876553+0.0334685194702435i</v>
      </c>
      <c r="E2495" t="str">
        <f t="shared" si="1265"/>
        <v>2870</v>
      </c>
      <c r="F2495" t="str">
        <f t="shared" si="1266"/>
        <v>0.777000777000777</v>
      </c>
      <c r="G2495" t="str">
        <f t="shared" si="1261"/>
        <v>0.777000777000777</v>
      </c>
      <c r="H2495" t="str">
        <f t="shared" si="1267"/>
        <v>9.08172298162422+0.664368424788507i</v>
      </c>
      <c r="I2495" t="str">
        <f t="shared" si="1268"/>
        <v>2203.04184832984i</v>
      </c>
      <c r="J2495" t="str">
        <f t="shared" si="1262"/>
        <v>-4150.39856621492+476.466841222863i</v>
      </c>
      <c r="K2495" t="str">
        <f t="shared" si="1269"/>
        <v>0.0601436246247018-0.523897975289687i</v>
      </c>
      <c r="L2495" t="str">
        <f t="shared" si="1270"/>
        <v>0.00517769026600566-0.0378076303254172i</v>
      </c>
      <c r="M2495" t="str">
        <f t="shared" si="1271"/>
        <v>0.0653213148907075-0.561705605615104i</v>
      </c>
      <c r="N2495" t="str">
        <f t="shared" si="1272"/>
        <v>-2.48798435248184i</v>
      </c>
      <c r="O2495" t="str">
        <f t="shared" si="1273"/>
        <v>-0.793894926074296-0.608054969845233i</v>
      </c>
      <c r="P2495" t="str">
        <f t="shared" si="1274"/>
        <v>1.7938949260743+0.608054969845233i</v>
      </c>
      <c r="Q2495" t="str">
        <f t="shared" si="1275"/>
        <v>-1.7938949260743+1.87992938263661i</v>
      </c>
      <c r="R2495" t="str">
        <f t="shared" si="1276"/>
        <v>-0.307301413230066-0.660997424468482i</v>
      </c>
      <c r="S2495" t="str">
        <f t="shared" si="1277"/>
        <v>0.258062592355787i</v>
      </c>
      <c r="T2495" t="str">
        <f t="shared" si="1278"/>
        <v>0.170578708898835-0.0793029993327478i</v>
      </c>
      <c r="U2495" t="str">
        <f t="shared" si="1279"/>
        <v>0.0001-283.698650787692i</v>
      </c>
      <c r="V2495" t="str">
        <f t="shared" si="1280"/>
        <v>0.00002-0.00455044270849634i</v>
      </c>
      <c r="W2495" t="str">
        <f t="shared" si="1281"/>
        <v>0.000019999358452956-0.00455036972331735i</v>
      </c>
      <c r="X2495" t="str">
        <f t="shared" si="1282"/>
        <v>0.0000935838260304319-0.00454853218115169i</v>
      </c>
      <c r="Y2495" t="str">
        <f t="shared" si="1283"/>
        <v>0.009+3.52486695732775i</v>
      </c>
      <c r="Z2495" t="str">
        <f t="shared" si="1284"/>
        <v>-0.0155040295996644-0.000359056469477857i</v>
      </c>
      <c r="AA2495" t="str">
        <f t="shared" si="1285"/>
        <v>0.00880540883843753-3.40875979898804i</v>
      </c>
      <c r="AB2495" t="str">
        <f t="shared" si="1286"/>
        <v>1.16131181009522-0.539900379687553i</v>
      </c>
      <c r="AC2495" t="str">
        <f t="shared" si="1287"/>
        <v>0.772593344689306-0.687582356308691i</v>
      </c>
      <c r="AD2495" t="str">
        <f t="shared" si="1288"/>
        <v>1.18583094121071+0.356534333290993i</v>
      </c>
      <c r="AE2495" t="str">
        <f t="shared" si="1289"/>
        <v>-0.0182571420537696-0.00595349912778889i</v>
      </c>
      <c r="AF2495" t="str">
        <f t="shared" si="1290"/>
        <v>-15.0387308003898-0.630899905318263i</v>
      </c>
      <c r="AG2495" t="str">
        <f t="shared" si="1291"/>
        <v>1.00443732949529-0.0146214457450169i</v>
      </c>
      <c r="AH2495" t="str">
        <f t="shared" si="1292"/>
        <v>0.26809052377494+0.104507636128132i</v>
      </c>
      <c r="AI2495">
        <f t="shared" si="1293"/>
        <v>-10.819991681964931</v>
      </c>
      <c r="AJ2495">
        <f t="shared" si="1294"/>
        <v>21.296940500780561</v>
      </c>
      <c r="AK2495"/>
      <c r="AL2495"/>
      <c r="AM2495"/>
      <c r="AN2495"/>
    </row>
    <row r="2496" spans="1:40" x14ac:dyDescent="0.25">
      <c r="A2496"/>
      <c r="B2496">
        <f t="shared" si="1295"/>
        <v>562000</v>
      </c>
      <c r="C2496" s="237" t="str">
        <f t="shared" si="1263"/>
        <v>-2.41974781009944E-07+0.00435769134063434i</v>
      </c>
      <c r="D2496" s="208" t="str">
        <f t="shared" si="1264"/>
        <v>-5.95700781214595+0.0334089669448633i</v>
      </c>
      <c r="E2496" t="str">
        <f t="shared" si="1265"/>
        <v>2870</v>
      </c>
      <c r="F2496" t="str">
        <f t="shared" si="1266"/>
        <v>0.777000777000777</v>
      </c>
      <c r="G2496" t="str">
        <f t="shared" si="1261"/>
        <v>0.777000777000777</v>
      </c>
      <c r="H2496" t="str">
        <f t="shared" si="1267"/>
        <v>9.08190798003118+0.66320082745782i</v>
      </c>
      <c r="I2496" t="str">
        <f t="shared" si="1268"/>
        <v>2206.96883914683i</v>
      </c>
      <c r="J2496" t="str">
        <f t="shared" si="1262"/>
        <v>-4165.21175182967+477.316158230391i</v>
      </c>
      <c r="K2496" t="str">
        <f t="shared" si="1269"/>
        <v>0.059932451288857-0.522989524070992i</v>
      </c>
      <c r="L2496" t="str">
        <f t="shared" si="1270"/>
        <v>0.0051596184441043-0.0377428274631829i</v>
      </c>
      <c r="M2496" t="str">
        <f t="shared" si="1271"/>
        <v>0.0650920697329613-0.560732351534175i</v>
      </c>
      <c r="N2496" t="str">
        <f t="shared" si="1272"/>
        <v>-2.49241926220106i</v>
      </c>
      <c r="O2496" t="str">
        <f t="shared" si="1273"/>
        <v>-0.796583778811721-0.604528149331393i</v>
      </c>
      <c r="P2496" t="str">
        <f t="shared" si="1274"/>
        <v>1.79658377881172+0.604528149331393i</v>
      </c>
      <c r="Q2496" t="str">
        <f t="shared" si="1275"/>
        <v>-1.79658377881172+1.88789111286967i</v>
      </c>
      <c r="R2496" t="str">
        <f t="shared" si="1276"/>
        <v>-0.307196293063922-0.65929644633478i</v>
      </c>
      <c r="S2496" t="str">
        <f t="shared" si="1277"/>
        <v>0.258522596976743i</v>
      </c>
      <c r="T2496" t="str">
        <f t="shared" si="1278"/>
        <v>0.170443029484005-0.0794171834645137i</v>
      </c>
      <c r="U2496" t="str">
        <f t="shared" si="1279"/>
        <v>0.0001-283.193848917963i</v>
      </c>
      <c r="V2496" t="str">
        <f t="shared" si="1280"/>
        <v>0.00002-0.00454234583534955i</v>
      </c>
      <c r="W2496" t="str">
        <f t="shared" si="1281"/>
        <v>0.0000199993584529561-0.00454227298004246i</v>
      </c>
      <c r="X2496" t="str">
        <f t="shared" si="1282"/>
        <v>0.0000933222557353699-0.00454044293166418i</v>
      </c>
      <c r="Y2496" t="str">
        <f t="shared" si="1283"/>
        <v>0.009+3.53115014263493i</v>
      </c>
      <c r="Z2496" t="str">
        <f t="shared" si="1284"/>
        <v>-0.0154488503195276-0.000357382458106031i</v>
      </c>
      <c r="AA2496" t="str">
        <f t="shared" si="1285"/>
        <v>0.00877376798080037-3.40267884430478i</v>
      </c>
      <c r="AB2496" t="str">
        <f t="shared" si="1286"/>
        <v>1.16038809512607-0.540677753262493i</v>
      </c>
      <c r="AC2496" t="str">
        <f t="shared" si="1287"/>
        <v>0.772356554796152-0.685860979290726i</v>
      </c>
      <c r="AD2496" t="str">
        <f t="shared" si="1288"/>
        <v>1.18756744246997+0.354536274863383i</v>
      </c>
      <c r="AE2496" t="str">
        <f t="shared" si="1289"/>
        <v>-0.0182198466176644-0.00590159361496391i</v>
      </c>
      <c r="AF2496" t="str">
        <f t="shared" si="1290"/>
        <v>-15.0389157921771-0.629791860512957i</v>
      </c>
      <c r="AG2496" t="str">
        <f t="shared" si="1291"/>
        <v>1.00440478893405-0.0146168359770538i</v>
      </c>
      <c r="AH2496" t="str">
        <f t="shared" si="1292"/>
        <v>0.267595743496094+0.103682981953972i</v>
      </c>
      <c r="AI2496">
        <f t="shared" si="1293"/>
        <v>-10.842960926506688</v>
      </c>
      <c r="AJ2496">
        <f t="shared" si="1294"/>
        <v>21.179419246076392</v>
      </c>
      <c r="AK2496"/>
      <c r="AL2496"/>
      <c r="AM2496"/>
      <c r="AN2496"/>
    </row>
    <row r="2497" spans="1:40" x14ac:dyDescent="0.25">
      <c r="A2497"/>
      <c r="B2497">
        <f t="shared" si="1295"/>
        <v>563000</v>
      </c>
      <c r="C2497" s="237" t="str">
        <f t="shared" si="1263"/>
        <v>-2.41115953718317E-07+0.00434995121396679i</v>
      </c>
      <c r="D2497" s="208" t="str">
        <f t="shared" si="1264"/>
        <v>-5.95700780556161+0.0333496259737454i</v>
      </c>
      <c r="E2497" t="str">
        <f t="shared" si="1265"/>
        <v>2870</v>
      </c>
      <c r="F2497" t="str">
        <f t="shared" si="1266"/>
        <v>0.777000777000777</v>
      </c>
      <c r="G2497" t="str">
        <f t="shared" si="1261"/>
        <v>0.777000777000777</v>
      </c>
      <c r="H2497" t="str">
        <f t="shared" si="1267"/>
        <v>9.082092001587+0.662037301189939i</v>
      </c>
      <c r="I2497" t="str">
        <f t="shared" si="1268"/>
        <v>2210.89582996382i</v>
      </c>
      <c r="J2497" t="str">
        <f t="shared" si="1262"/>
        <v>-4180.05131889699+478.165475237918i</v>
      </c>
      <c r="K2497" t="str">
        <f t="shared" si="1269"/>
        <v>0.0597223835401225-0.522084175902386i</v>
      </c>
      <c r="L2497" t="str">
        <f t="shared" si="1270"/>
        <v>0.00514164048683636-0.0376782419975621i</v>
      </c>
      <c r="M2497" t="str">
        <f t="shared" si="1271"/>
        <v>0.0648640240269589-0.559762417899948i</v>
      </c>
      <c r="N2497" t="str">
        <f t="shared" si="1272"/>
        <v>-2.49685417192028i</v>
      </c>
      <c r="O2497" t="str">
        <f t="shared" si="1273"/>
        <v>-0.79925696402714-0.600989438720947i</v>
      </c>
      <c r="P2497" t="str">
        <f t="shared" si="1274"/>
        <v>1.79925696402714+0.600989438720947i</v>
      </c>
      <c r="Q2497" t="str">
        <f t="shared" si="1275"/>
        <v>-1.79925696402714+1.89586473319933i</v>
      </c>
      <c r="R2497" t="str">
        <f t="shared" si="1276"/>
        <v>-0.307090890036509-0.657600471018719i</v>
      </c>
      <c r="S2497" t="str">
        <f t="shared" si="1277"/>
        <v>0.258982601597699i</v>
      </c>
      <c r="T2497" t="str">
        <f t="shared" si="1278"/>
        <v>0.1703070807963-0.079531197628608i</v>
      </c>
      <c r="U2497" t="str">
        <f t="shared" si="1279"/>
        <v>0.0001-282.69084030532i</v>
      </c>
      <c r="V2497" t="str">
        <f t="shared" si="1280"/>
        <v>0.00002-0.00453427772551767i</v>
      </c>
      <c r="W2497" t="str">
        <f t="shared" si="1281"/>
        <v>0.000019999358452956-0.00453420499962112i</v>
      </c>
      <c r="X2497" t="str">
        <f t="shared" si="1282"/>
        <v>0.0000930620775219246-0.00453238239596829i</v>
      </c>
      <c r="Y2497" t="str">
        <f t="shared" si="1283"/>
        <v>0.009+3.53743332794211i</v>
      </c>
      <c r="Z2497" t="str">
        <f t="shared" si="1284"/>
        <v>-0.0153939651879982-0.000355719911400601i</v>
      </c>
      <c r="AA2497" t="str">
        <f t="shared" si="1285"/>
        <v>0.00874229793560123-3.39661957431052i</v>
      </c>
      <c r="AB2497" t="str">
        <f t="shared" si="1286"/>
        <v>1.1594625469283-0.541453969685606i</v>
      </c>
      <c r="AC2497" t="str">
        <f t="shared" si="1287"/>
        <v>0.772121823249576-0.684144442032196i</v>
      </c>
      <c r="AD2497" t="str">
        <f t="shared" si="1288"/>
        <v>1.18929567947174+0.352529939138769i</v>
      </c>
      <c r="AE2497" t="str">
        <f t="shared" si="1289"/>
        <v>-0.018182574369308-0.0058498897645601i</v>
      </c>
      <c r="AF2497" t="str">
        <f t="shared" si="1290"/>
        <v>-15.0390998071486-0.628687675216194i</v>
      </c>
      <c r="AG2497" t="str">
        <f t="shared" si="1291"/>
        <v>1.00437226231368-0.0146121410872544i</v>
      </c>
      <c r="AH2497" t="str">
        <f t="shared" si="1292"/>
        <v>0.26710093621547+0.102861415911917i</v>
      </c>
      <c r="AI2497">
        <f t="shared" si="1293"/>
        <v>-10.865921324920226</v>
      </c>
      <c r="AJ2497">
        <f t="shared" si="1294"/>
        <v>21.061853288069496</v>
      </c>
      <c r="AK2497"/>
      <c r="AL2497"/>
      <c r="AM2497"/>
      <c r="AN2497"/>
    </row>
    <row r="2498" spans="1:40" x14ac:dyDescent="0.25">
      <c r="A2498"/>
      <c r="B2498">
        <f t="shared" si="1295"/>
        <v>564000</v>
      </c>
      <c r="C2498" s="237" t="str">
        <f t="shared" si="1263"/>
        <v>-2.40261690605897E-07+0.00434223853455667i</v>
      </c>
      <c r="D2498" s="208" t="str">
        <f t="shared" si="1264"/>
        <v>-5.95700779901226+0.0332904954316011i</v>
      </c>
      <c r="E2498" t="str">
        <f t="shared" si="1265"/>
        <v>2870</v>
      </c>
      <c r="F2498" t="str">
        <f t="shared" si="1266"/>
        <v>0.777000777000777</v>
      </c>
      <c r="G2498" t="str">
        <f t="shared" si="1261"/>
        <v>0.777000777000777</v>
      </c>
      <c r="H2498" t="str">
        <f t="shared" si="1267"/>
        <v>9.08227505314293+0.660877824867323i</v>
      </c>
      <c r="I2498" t="str">
        <f t="shared" si="1268"/>
        <v>2214.8228207808i</v>
      </c>
      <c r="J2498" t="str">
        <f t="shared" si="1262"/>
        <v>-4194.91726741686+479.014792245446i</v>
      </c>
      <c r="K2498" t="str">
        <f t="shared" si="1269"/>
        <v>0.0595134137068903-0.521181915138093i</v>
      </c>
      <c r="L2498" t="str">
        <f t="shared" si="1270"/>
        <v>0.00512375574936747-0.037613872860029i</v>
      </c>
      <c r="M2498" t="str">
        <f t="shared" si="1271"/>
        <v>0.0646371694562578-0.558795787998122i</v>
      </c>
      <c r="N2498" t="str">
        <f t="shared" si="1272"/>
        <v>-2.5012890816395i</v>
      </c>
      <c r="O2498" t="str">
        <f t="shared" si="1273"/>
        <v>-0.801914429143297-0.597438907614645i</v>
      </c>
      <c r="P2498" t="str">
        <f t="shared" si="1274"/>
        <v>1.8019144291433+0.597438907614645i</v>
      </c>
      <c r="Q2498" t="str">
        <f t="shared" si="1275"/>
        <v>-1.8019144291433+1.90385017402485i</v>
      </c>
      <c r="R2498" t="str">
        <f t="shared" si="1276"/>
        <v>-0.306985203542039-0.655909471440954i</v>
      </c>
      <c r="S2498" t="str">
        <f t="shared" si="1277"/>
        <v>0.259442606218653i</v>
      </c>
      <c r="T2498" t="str">
        <f t="shared" si="1278"/>
        <v>0.17017086271414-0.0796450412775103i</v>
      </c>
      <c r="U2498" t="str">
        <f t="shared" si="1279"/>
        <v>0.0001-282.189615411162i</v>
      </c>
      <c r="V2498" t="str">
        <f t="shared" si="1280"/>
        <v>0.00002-0.00452623822600434i</v>
      </c>
      <c r="W2498" t="str">
        <f t="shared" si="1281"/>
        <v>0.000019999358452956-0.00452616562905941i</v>
      </c>
      <c r="X2498" t="str">
        <f t="shared" si="1282"/>
        <v>0.0000928032815301981-0.00452435042148973i</v>
      </c>
      <c r="Y2498" t="str">
        <f t="shared" si="1283"/>
        <v>0.009+3.54371651324929i</v>
      </c>
      <c r="Z2498" t="str">
        <f t="shared" si="1284"/>
        <v>-0.0153393721173923-0.000354068729200276i</v>
      </c>
      <c r="AA2498" t="str">
        <f t="shared" si="1285"/>
        <v>0.00871099747157036-3.39058187307516i</v>
      </c>
      <c r="AB2498" t="str">
        <f t="shared" si="1286"/>
        <v>1.1585351646742-0.542229025229338i</v>
      </c>
      <c r="AC2498" t="str">
        <f t="shared" si="1287"/>
        <v>0.771889138331598-0.682432719655504i</v>
      </c>
      <c r="AD2498" t="str">
        <f t="shared" si="1288"/>
        <v>1.19101561260178+0.350515359000204i</v>
      </c>
      <c r="AE2498" t="str">
        <f t="shared" si="1289"/>
        <v>-0.0181453251515962-0.00579838690897707i</v>
      </c>
      <c r="AF2498" t="str">
        <f t="shared" si="1290"/>
        <v>-15.0392828521552-0.627587329435722i</v>
      </c>
      <c r="AG2498" t="str">
        <f t="shared" si="1291"/>
        <v>1.00433974996235-0.0146073610417966i</v>
      </c>
      <c r="AH2498" t="str">
        <f t="shared" si="1292"/>
        <v>0.266606101537379+0.1020429277532i</v>
      </c>
      <c r="AI2498">
        <f t="shared" si="1293"/>
        <v>-10.88887301862086</v>
      </c>
      <c r="AJ2498">
        <f t="shared" si="1294"/>
        <v>20.944242715741872</v>
      </c>
      <c r="AK2498"/>
      <c r="AL2498"/>
      <c r="AM2498"/>
      <c r="AN2498"/>
    </row>
    <row r="2499" spans="1:40" x14ac:dyDescent="0.25">
      <c r="A2499"/>
      <c r="B2499">
        <f t="shared" si="1295"/>
        <v>565000</v>
      </c>
      <c r="C2499" s="237" t="str">
        <f t="shared" si="1263"/>
        <v>-2.39411959388521E-07+0.00433455315666633i</v>
      </c>
      <c r="D2499" s="208" t="str">
        <f t="shared" si="1264"/>
        <v>-5.95700779249765+0.0332315742011085i</v>
      </c>
      <c r="E2499" t="str">
        <f t="shared" si="1265"/>
        <v>2870</v>
      </c>
      <c r="F2499" t="str">
        <f t="shared" si="1266"/>
        <v>0.777000777000777</v>
      </c>
      <c r="G2499" t="str">
        <f t="shared" si="1261"/>
        <v>0.777000777000777</v>
      </c>
      <c r="H2499" t="str">
        <f t="shared" si="1267"/>
        <v>9.08245714149038+0.659722377517237i</v>
      </c>
      <c r="I2499" t="str">
        <f t="shared" si="1268"/>
        <v>2218.74981159779i</v>
      </c>
      <c r="J2499" t="str">
        <f t="shared" si="1262"/>
        <v>-4209.8095973893+479.864109252973i</v>
      </c>
      <c r="K2499" t="str">
        <f t="shared" si="1269"/>
        <v>0.0593055341836924-0.52028272623571i</v>
      </c>
      <c r="L2499" t="str">
        <f t="shared" si="1270"/>
        <v>0.00510596359235556-0.0375497189888758i</v>
      </c>
      <c r="M2499" t="str">
        <f t="shared" si="1271"/>
        <v>0.064411497776048-0.557832445224586i</v>
      </c>
      <c r="N2499" t="str">
        <f t="shared" si="1272"/>
        <v>-2.50572399135872i</v>
      </c>
      <c r="O2499" t="str">
        <f t="shared" si="1273"/>
        <v>-0.804556121892127-0.593876625845723i</v>
      </c>
      <c r="P2499" t="str">
        <f t="shared" si="1274"/>
        <v>1.80455612189213+0.593876625845723i</v>
      </c>
      <c r="Q2499" t="str">
        <f t="shared" si="1275"/>
        <v>-1.80455612189213+1.911847365513i</v>
      </c>
      <c r="R2499" t="str">
        <f t="shared" si="1276"/>
        <v>-0.30687923297273-0.654223420714348i</v>
      </c>
      <c r="S2499" t="str">
        <f t="shared" si="1277"/>
        <v>0.259902610839609i</v>
      </c>
      <c r="T2499" t="str">
        <f t="shared" si="1278"/>
        <v>0.170034375116079-0.0797587138620692i</v>
      </c>
      <c r="U2499" t="str">
        <f t="shared" si="1279"/>
        <v>0.0001-281.690164764416i</v>
      </c>
      <c r="V2499" t="str">
        <f t="shared" si="1280"/>
        <v>0.00002-0.00451822718489636i</v>
      </c>
      <c r="W2499" t="str">
        <f t="shared" si="1281"/>
        <v>0.000019999358452956-0.00451815471644664i</v>
      </c>
      <c r="X2499" t="str">
        <f t="shared" si="1282"/>
        <v>0.0000925458579874283-0.00451634685673309i</v>
      </c>
      <c r="Y2499" t="str">
        <f t="shared" si="1283"/>
        <v>0.009+3.54999969855647i</v>
      </c>
      <c r="Z2499" t="str">
        <f t="shared" si="1284"/>
        <v>-0.0152850690385213-0.000352428812400251i</v>
      </c>
      <c r="AA2499" t="str">
        <f t="shared" si="1285"/>
        <v>0.00867986536854657-3.38456562549454i</v>
      </c>
      <c r="AB2499" t="str">
        <f t="shared" si="1286"/>
        <v>1.15760594753694-0.543002916155025i</v>
      </c>
      <c r="AC2499" t="str">
        <f t="shared" si="1287"/>
        <v>0.771658488432477-0.680725787447362i</v>
      </c>
      <c r="AD2499" t="str">
        <f t="shared" si="1288"/>
        <v>1.19272720236573+0.348492567523676i</v>
      </c>
      <c r="AE2499" t="str">
        <f t="shared" si="1289"/>
        <v>-0.01810809881058-0.00574708438545819i</v>
      </c>
      <c r="AF2499" t="str">
        <f t="shared" si="1290"/>
        <v>-15.039464933988-0.626490803316128i</v>
      </c>
      <c r="AG2499" t="str">
        <f t="shared" si="1291"/>
        <v>1.00430725220827-0.0146024958085676i</v>
      </c>
      <c r="AH2499" t="str">
        <f t="shared" si="1292"/>
        <v>0.266111239096128+0.101227507307264i</v>
      </c>
      <c r="AI2499">
        <f t="shared" si="1293"/>
        <v>-10.911816148564581</v>
      </c>
      <c r="AJ2499">
        <f t="shared" si="1294"/>
        <v>20.826587617646588</v>
      </c>
      <c r="AK2499"/>
      <c r="AL2499"/>
      <c r="AM2499"/>
      <c r="AN2499"/>
    </row>
    <row r="2500" spans="1:40" x14ac:dyDescent="0.25">
      <c r="A2500"/>
      <c r="B2500">
        <f t="shared" si="1295"/>
        <v>566000</v>
      </c>
      <c r="C2500" s="237" t="str">
        <f t="shared" si="1263"/>
        <v>-2.38566728066975E-07+0.00432689493558808i</v>
      </c>
      <c r="D2500" s="208" t="str">
        <f t="shared" si="1264"/>
        <v>-5.95700778601754+0.033172861172842i</v>
      </c>
      <c r="E2500" t="str">
        <f t="shared" si="1265"/>
        <v>2870</v>
      </c>
      <c r="F2500" t="str">
        <f t="shared" si="1266"/>
        <v>0.777000777000777</v>
      </c>
      <c r="G2500" t="str">
        <f t="shared" si="1261"/>
        <v>0.777000777000777</v>
      </c>
      <c r="H2500" t="str">
        <f t="shared" si="1267"/>
        <v>9.08263827336154+0.65857093831056i</v>
      </c>
      <c r="I2500" t="str">
        <f t="shared" si="1268"/>
        <v>2222.67680241478i</v>
      </c>
      <c r="J2500" t="str">
        <f t="shared" si="1262"/>
        <v>-4224.72830881431+480.713426260501i</v>
      </c>
      <c r="K2500" t="str">
        <f t="shared" si="1269"/>
        <v>0.0590987374305213-0.519386593755355i</v>
      </c>
      <c r="L2500" t="str">
        <f t="shared" si="1270"/>
        <v>0.00508826338189518-0.0374857793291601i</v>
      </c>
      <c r="M2500" t="str">
        <f t="shared" si="1271"/>
        <v>0.0641870008124165-0.556872373084515i</v>
      </c>
      <c r="N2500" t="str">
        <f t="shared" si="1272"/>
        <v>-2.51015890107794i</v>
      </c>
      <c r="O2500" t="str">
        <f t="shared" si="1273"/>
        <v>-0.807181990315781-0.590302663478537i</v>
      </c>
      <c r="P2500" t="str">
        <f t="shared" si="1274"/>
        <v>1.80718199031578+0.590302663478537i</v>
      </c>
      <c r="Q2500" t="str">
        <f t="shared" si="1275"/>
        <v>-1.80718199031578+1.9198562375994i</v>
      </c>
      <c r="R2500" t="str">
        <f t="shared" si="1276"/>
        <v>-0.306772977718811-0.652542292142298i</v>
      </c>
      <c r="S2500" t="str">
        <f t="shared" si="1277"/>
        <v>0.260362615460563i</v>
      </c>
      <c r="T2500" t="str">
        <f t="shared" si="1278"/>
        <v>0.169897617880799-0.0798722148314946i</v>
      </c>
      <c r="U2500" t="str">
        <f t="shared" si="1279"/>
        <v>0.0001-281.192478960945i</v>
      </c>
      <c r="V2500" t="str">
        <f t="shared" si="1280"/>
        <v>0.00002-0.00451024445135414i</v>
      </c>
      <c r="W2500" t="str">
        <f t="shared" si="1281"/>
        <v>0.000019999358452956-0.00451017211094558i</v>
      </c>
      <c r="X2500" t="str">
        <f t="shared" si="1282"/>
        <v>0.0000922897972070597-0.00450837155127203i</v>
      </c>
      <c r="Y2500" t="str">
        <f t="shared" si="1283"/>
        <v>0.009+3.55628288386365i</v>
      </c>
      <c r="Z2500" t="str">
        <f t="shared" si="1284"/>
        <v>-0.0152310539004942-0.000350800062939161i</v>
      </c>
      <c r="AA2500" t="str">
        <f t="shared" si="1285"/>
        <v>0.0086489004173567-3.37857071728307i</v>
      </c>
      <c r="AB2500" t="str">
        <f t="shared" si="1286"/>
        <v>1.15667489469059-0.543775638712851i</v>
      </c>
      <c r="AC2500" t="str">
        <f t="shared" si="1287"/>
        <v>0.771429862049633-0.679023620857464i</v>
      </c>
      <c r="AD2500" t="str">
        <f t="shared" si="1288"/>
        <v>1.19443040939008+0.346461597977744i</v>
      </c>
      <c r="AE2500" t="str">
        <f t="shared" si="1289"/>
        <v>-0.018070895195433-0.00569598153604084i</v>
      </c>
      <c r="AF2500" t="str">
        <f t="shared" si="1290"/>
        <v>-15.0396460593791-0.625398077137718i</v>
      </c>
      <c r="AG2500" t="str">
        <f t="shared" si="1291"/>
        <v>1.00427476937971-0.014597545357161i</v>
      </c>
      <c r="AH2500" t="str">
        <f t="shared" si="1292"/>
        <v>0.265616348555732+0.100415144480953i</v>
      </c>
      <c r="AI2500">
        <f t="shared" si="1293"/>
        <v>-10.934750855253721</v>
      </c>
      <c r="AJ2500">
        <f t="shared" si="1294"/>
        <v>20.708888081912182</v>
      </c>
      <c r="AK2500"/>
      <c r="AL2500"/>
      <c r="AM2500"/>
      <c r="AN2500"/>
    </row>
    <row r="2501" spans="1:40" x14ac:dyDescent="0.25">
      <c r="A2501"/>
      <c r="B2501">
        <f t="shared" si="1295"/>
        <v>567000</v>
      </c>
      <c r="C2501" s="237" t="str">
        <f t="shared" si="1263"/>
        <v>-2.37725964923972E-07+0.00431926372763509i</v>
      </c>
      <c r="D2501" s="208" t="str">
        <f t="shared" si="1264"/>
        <v>-5.95700777957169+0.0331143552452024i</v>
      </c>
      <c r="E2501" t="str">
        <f t="shared" si="1265"/>
        <v>2870</v>
      </c>
      <c r="F2501" t="str">
        <f t="shared" si="1266"/>
        <v>0.777000777000777</v>
      </c>
      <c r="G2501" t="str">
        <f t="shared" ref="G2501:G2564" si="1296">IF($C$11=$C$7,$C$24,F2501)</f>
        <v>0.777000777000777</v>
      </c>
      <c r="H2501" t="str">
        <f t="shared" si="1267"/>
        <v>9.08281845543005+0.657423486560522i</v>
      </c>
      <c r="I2501" t="str">
        <f t="shared" si="1268"/>
        <v>2226.60379323177i</v>
      </c>
      <c r="J2501" t="str">
        <f t="shared" ref="J2501:J2564" si="1297">IMSUM(COMPLEX(0,2*PI()*B2501*$C$113*$C$112),COMPLEX(0,2*PI()*B2501*$C$113*$C$111),COMPLEX(0,2*PI()*B2501*$C$28*10^-12*$C$111),COMPLEX(-1*2*PI()*B2501*2*PI()*B2501*$C$113*$C$112*$C$28*10^-12*$C$111,0),COMPLEX(1,0))</f>
        <v>-4239.67340169188+481.562743268028i</v>
      </c>
      <c r="K2501" t="str">
        <f t="shared" si="1269"/>
        <v>0.0588930159721587-0.518493502358852i</v>
      </c>
      <c r="L2501" t="str">
        <f t="shared" si="1270"/>
        <v>0.00507065448946248-0.0374220528326523i</v>
      </c>
      <c r="M2501" t="str">
        <f t="shared" si="1271"/>
        <v>0.0639636704616212-0.555915555191504i</v>
      </c>
      <c r="N2501" t="str">
        <f t="shared" si="1272"/>
        <v>-2.51459381079716i</v>
      </c>
      <c r="O2501" t="str">
        <f t="shared" si="1273"/>
        <v>-0.80979198276765-0.586717090807178i</v>
      </c>
      <c r="P2501" t="str">
        <f t="shared" si="1274"/>
        <v>1.80979198276765+0.586717090807178i</v>
      </c>
      <c r="Q2501" t="str">
        <f t="shared" si="1275"/>
        <v>-1.80979198276765+1.92787671998998i</v>
      </c>
      <c r="R2501" t="str">
        <f t="shared" si="1276"/>
        <v>-0.3066664371685-0.650866059217054i</v>
      </c>
      <c r="S2501" t="str">
        <f t="shared" si="1277"/>
        <v>0.260822620081519i</v>
      </c>
      <c r="T2501" t="str">
        <f t="shared" si="1278"/>
        <v>0.169760590887125-0.0799855436333527i</v>
      </c>
      <c r="U2501" t="str">
        <f t="shared" si="1279"/>
        <v>0.0001-280.696548662954i</v>
      </c>
      <c r="V2501" t="str">
        <f t="shared" si="1280"/>
        <v>0.00002-0.00450228987560219i</v>
      </c>
      <c r="W2501" t="str">
        <f t="shared" si="1281"/>
        <v>0.000019999358452956-0.00450221766278315i</v>
      </c>
      <c r="X2501" t="str">
        <f t="shared" si="1282"/>
        <v>0.0000920350895878404-0.00450042435574023i</v>
      </c>
      <c r="Y2501" t="str">
        <f t="shared" si="1283"/>
        <v>0.009+3.56256606917082i</v>
      </c>
      <c r="Z2501" t="str">
        <f t="shared" si="1284"/>
        <v>-0.0151773246705242-0.000349182383786269i</v>
      </c>
      <c r="AA2501" t="str">
        <f t="shared" si="1285"/>
        <v>0.00861810141969681-3.37259703496649i</v>
      </c>
      <c r="AB2501" t="str">
        <f t="shared" si="1286"/>
        <v>1.15574200531018-0.544547189141808i</v>
      </c>
      <c r="AC2501" t="str">
        <f t="shared" si="1287"/>
        <v>0.771203247786572-0.67732619549722i</v>
      </c>
      <c r="AD2501" t="str">
        <f t="shared" si="1288"/>
        <v>1.19612519442316+0.344422483823239i</v>
      </c>
      <c r="AE2501" t="str">
        <f t="shared" si="1289"/>
        <v>-0.0180337141584232-0.00564507770750917i</v>
      </c>
      <c r="AF2501" t="str">
        <f t="shared" si="1290"/>
        <v>-15.0398262350017-0.62430913131532i</v>
      </c>
      <c r="AG2501" t="str">
        <f t="shared" si="1291"/>
        <v>1.00424230180495-0.0145925096588737i</v>
      </c>
      <c r="AH2501" t="str">
        <f t="shared" si="1292"/>
        <v>0.265121429609704+0.0996058292577638i</v>
      </c>
      <c r="AI2501">
        <f t="shared" si="1293"/>
        <v>-10.957677278739833</v>
      </c>
      <c r="AJ2501">
        <f t="shared" si="1294"/>
        <v>20.591144196251541</v>
      </c>
      <c r="AK2501"/>
      <c r="AL2501"/>
      <c r="AM2501"/>
      <c r="AN2501"/>
    </row>
    <row r="2502" spans="1:40" x14ac:dyDescent="0.25">
      <c r="A2502"/>
      <c r="B2502">
        <f t="shared" si="1295"/>
        <v>568000</v>
      </c>
      <c r="C2502" s="237" t="str">
        <f t="shared" ref="C2502:C2565" si="1298">IMPRODUCT(COMPLEX(-1,0),IMDIV(IMPRODUCT(G2502,COMPLEX($C$100+$C$101,0)),COMPLEX($C$100,2*PI()*B2502*$C$103*$C$102*(2*$C$100+$C$101))))</f>
        <v>-2.3688963852118E-07+0.00431165939013237i</v>
      </c>
      <c r="D2502" s="208" t="str">
        <f t="shared" ref="D2502:D2565" si="1299">IMPRODUCT(COMPLEX($C$106,0),IMSUB(C2502,G2502))</f>
        <v>-5.95700777315986+0.0330560553243482i</v>
      </c>
      <c r="E2502" t="str">
        <f t="shared" ref="E2502:E2565" si="1300">IMDIV(COMPLEX($C$20*10^3,0),COMPLEX(1,2*PI()*B2502*$C$20*1000*$C$29*10^-12))</f>
        <v>2870</v>
      </c>
      <c r="F2502" t="str">
        <f t="shared" ref="F2502:F2565" si="1301">IMDIV(COMPLEX($C$22*1000,0),IMSUM(COMPLEX($C$22*1000,0),E2502))</f>
        <v>0.777000777000777</v>
      </c>
      <c r="G2502" t="str">
        <f t="shared" si="1296"/>
        <v>0.777000777000777</v>
      </c>
      <c r="H2502" t="str">
        <f t="shared" ref="H2502:H2565" si="1302">IMPRODUCT(COMPLEX($C$108,0),IMPRODUCT(COMPLEX(-1,0),D2502),IMDIV(COMPLEX(0,2*PI()*B2502*$C$109*$C$110),COMPLEX(1,2*PI()*B2502*$C$109*$C$110)))</f>
        <v>9.08299769431148+0.656280001721544i</v>
      </c>
      <c r="I2502" t="str">
        <f t="shared" ref="I2502:I2565" si="1303">COMPLEX(0,2*PI()*B2502*$C$113*$C$112*$C$114)</f>
        <v>2230.53078404875i</v>
      </c>
      <c r="J2502" t="str">
        <f t="shared" si="1297"/>
        <v>-4254.64487602201+482.412060275556i</v>
      </c>
      <c r="K2502" t="str">
        <f t="shared" ref="K2502:K2565" si="1304">IMDIV(I2502,J2502)</f>
        <v>0.0586883623975103-0.5176034368089i</v>
      </c>
      <c r="L2502" t="str">
        <f t="shared" ref="L2502:L2565" si="1305">IMDIV(COMPLEX($C$117,0),COMPLEX(1,2*PI()*B2502*$C$115*$C$116))</f>
        <v>0.00505313629186089-0.0373585384577844i</v>
      </c>
      <c r="M2502" t="str">
        <f t="shared" ref="M2502:M2565" si="1306">IMSUM(K2502,L2502)</f>
        <v>0.0637414986893712-0.554961975266684i</v>
      </c>
      <c r="N2502" t="str">
        <f t="shared" ref="N2502:N2565" si="1307">COMPLEX(0,-2*PI()*B2502*$C$43)</f>
        <v>-2.51902872051637i</v>
      </c>
      <c r="O2502" t="str">
        <f t="shared" ref="O2502:O2565" si="1308">IMEXP(N2502)</f>
        <v>-0.812386047913374-0.583119978354103i</v>
      </c>
      <c r="P2502" t="str">
        <f t="shared" ref="P2502:P2565" si="1309">IMSUB(COMPLEX(1,0),O2502)</f>
        <v>1.81238604791337+0.583119978354103i</v>
      </c>
      <c r="Q2502" t="str">
        <f t="shared" ref="Q2502:Q2565" si="1310">IMSUM(COMPLEX(0,2*PI()*B2502*$C$43),O2502,COMPLEX(-1,0))</f>
        <v>-1.81238604791337+1.93590874216227i</v>
      </c>
      <c r="R2502" t="str">
        <f t="shared" ref="R2502:R2565" si="1311">IMDIV(P2502,Q2502)</f>
        <v>-0.306559610708004-0.649194695618088i</v>
      </c>
      <c r="S2502" t="str">
        <f t="shared" ref="S2502:S2565" si="1312">IMDIV(COMPLEX(0,2*PI()*B2502*$C$123),COMPLEX($C$124,0))</f>
        <v>0.261282624702473i</v>
      </c>
      <c r="T2502" t="str">
        <f t="shared" ref="T2502:T2565" si="1313">IMPRODUCT(R2502,S2502)</f>
        <v>0.169623294014017-0.0800986997135556i</v>
      </c>
      <c r="U2502" t="str">
        <f t="shared" ref="U2502:U2565" si="1314">IMDIV(COMPLEX(1,2*PI()*B2502*$C$16*10^-3*$C$15*10^-6),COMPLEX(0,2*PI()*B2502*$C$15*10^-6))</f>
        <v>0.0001-280.202364598408i</v>
      </c>
      <c r="V2502" t="str">
        <f t="shared" ref="V2502:V2565" si="1315">IMSUM(COMPLEX($C$18*10^-3,0),IMDIV(COMPLEX(1,0),COMPLEX(0,2*PI()*B2502*($C$17*1*10^-6))))</f>
        <v>0.00002-0.00449436330891979i</v>
      </c>
      <c r="W2502" t="str">
        <f t="shared" ref="W2502:W2565" si="1316">IMDIV(IMPRODUCT(U2502,V2502),IMSUM(U2502,V2502))</f>
        <v>0.000019999358452956-0.004494291223241i</v>
      </c>
      <c r="X2502" t="str">
        <f t="shared" ref="X2502:X2565" si="1317">IMDIV(IMPRODUCT(COMPLEX($C$19,0),W2502),IMSUM(COMPLEX($C$19,0),W2502))</f>
        <v>0.0000917817256129162-0.00449250512182176i</v>
      </c>
      <c r="Y2502" t="str">
        <f t="shared" ref="Y2502:Y2565" si="1318">COMPLEX($C$13*10^-3,2*PI()*B2502*$C$12*0.000001)</f>
        <v>0.009+3.568849254478i</v>
      </c>
      <c r="Z2502" t="str">
        <f t="shared" ref="Z2502:Z2565" si="1319">IMPRODUCT(COMPLEX($C$6,0),IMDIV(X2502,IMSUM(X2502,Y2502)))</f>
        <v>-0.0151238793337374-0.000347575678928777i</v>
      </c>
      <c r="AA2502" t="str">
        <f t="shared" ref="AA2502:AA2565" si="1320">IMDIV(COMPLEX($C$6,0),IMSUM(X2502,Y2502))</f>
        <v>0.00858746718801459-3.3666444658746i</v>
      </c>
      <c r="AB2502" t="str">
        <f t="shared" ref="AB2502:AB2565" si="1321">IMPRODUCT(COMPLEX($C$119,0),T2502)</f>
        <v>1.15480727857167-0.545317563669626i</v>
      </c>
      <c r="AC2502" t="str">
        <f t="shared" ref="AC2502:AC2565" si="1322">IMSUM(COMPLEX(1,0),IMPRODUCT(AB2502,M2502))</f>
        <v>0.770978634351841-0.675633487138416i</v>
      </c>
      <c r="AD2502" t="str">
        <f t="shared" ref="AD2502:AD2565" si="1323">IMDIV(AB2502,AC2502)</f>
        <v>1.197811518336+0.342375258712843i</v>
      </c>
      <c r="AE2502" t="str">
        <f t="shared" ref="AE2502:AE2565" si="1324">IMPRODUCT(AD2502,AA2502,X2502)</f>
        <v>-0.0179965555548789-0.00559437225134449i</v>
      </c>
      <c r="AF2502" t="str">
        <f t="shared" ref="AF2502:AF2565" si="1325">IMSUB(D2502,H2502)</f>
        <v>-15.0400054674713-0.623223946397196i</v>
      </c>
      <c r="AG2502" t="str">
        <f t="shared" ref="AG2502:AG2565" si="1326">IMSUM(COMPLEX(1,0),IMPRODUCT(AD2502,AA2502,COMPLEX($C$127,0)))</f>
        <v>1.00420984981234-0.014587388686701i</v>
      </c>
      <c r="AH2502" t="str">
        <f t="shared" ref="AH2502:AH2565" si="1327">IMDIV(IMPRODUCT(AE2502,AF2502),AG2502)</f>
        <v>0.264626481980749+0.0987995516970353i</v>
      </c>
      <c r="AI2502">
        <f t="shared" ref="AI2502:AI2565" si="1328">20*LOG10(IMABS(AH2502))</f>
        <v>-10.980595558630162</v>
      </c>
      <c r="AJ2502">
        <f t="shared" ref="AJ2502:AJ2565" si="1329">IMARGUMENT(AH2502)*180/PI()</f>
        <v>20.473356047964529</v>
      </c>
      <c r="AK2502"/>
      <c r="AL2502"/>
      <c r="AM2502"/>
      <c r="AN2502"/>
    </row>
    <row r="2503" spans="1:40" x14ac:dyDescent="0.25">
      <c r="A2503"/>
      <c r="B2503">
        <f t="shared" si="1295"/>
        <v>569000</v>
      </c>
      <c r="C2503" s="237" t="str">
        <f t="shared" si="1298"/>
        <v>-2.36057717696286E-07+0.004304081781408i</v>
      </c>
      <c r="D2503" s="208" t="str">
        <f t="shared" si="1299"/>
        <v>-5.9570077667818+0.032997960324128i</v>
      </c>
      <c r="E2503" t="str">
        <f t="shared" si="1300"/>
        <v>2870</v>
      </c>
      <c r="F2503" t="str">
        <f t="shared" si="1301"/>
        <v>0.777000777000777</v>
      </c>
      <c r="G2503" t="str">
        <f t="shared" si="1296"/>
        <v>0.777000777000777</v>
      </c>
      <c r="H2503" t="str">
        <f t="shared" si="1302"/>
        <v>9.08317599656409+0.655140463387998i</v>
      </c>
      <c r="I2503" t="str">
        <f t="shared" si="1303"/>
        <v>2234.45777486574i</v>
      </c>
      <c r="J2503" t="str">
        <f t="shared" si="1297"/>
        <v>-4269.64273180471+483.261377283083i</v>
      </c>
      <c r="K2503" t="str">
        <f t="shared" si="1304"/>
        <v>0.0584847693589505-0.51671638196827i</v>
      </c>
      <c r="L2503" t="str">
        <f t="shared" si="1305"/>
        <v>0.0050357081711673-0.0372952351695983i</v>
      </c>
      <c r="M2503" t="str">
        <f t="shared" si="1306"/>
        <v>0.0635204775301178-0.554011617137868i</v>
      </c>
      <c r="N2503" t="str">
        <f t="shared" si="1307"/>
        <v>-2.52346363023559i</v>
      </c>
      <c r="O2503" t="str">
        <f t="shared" si="1308"/>
        <v>-0.814964134731873-0.579511396868715i</v>
      </c>
      <c r="P2503" t="str">
        <f t="shared" si="1309"/>
        <v>1.81496413473187+0.579511396868715i</v>
      </c>
      <c r="Q2503" t="str">
        <f t="shared" si="1310"/>
        <v>-1.81496413473187+1.94395223336688i</v>
      </c>
      <c r="R2503" t="str">
        <f t="shared" si="1311"/>
        <v>-0.306452497721519-0.647528175210439i</v>
      </c>
      <c r="S2503" t="str">
        <f t="shared" si="1312"/>
        <v>0.261742629323429i</v>
      </c>
      <c r="T2503" t="str">
        <f t="shared" si="1313"/>
        <v>0.169485727140582-0.0802116825163625i</v>
      </c>
      <c r="U2503" t="str">
        <f t="shared" si="1314"/>
        <v>0.0001-279.709917560449i</v>
      </c>
      <c r="V2503" t="str">
        <f t="shared" si="1315"/>
        <v>0.00002-0.00448646460363171i</v>
      </c>
      <c r="W2503" t="str">
        <f t="shared" si="1316"/>
        <v>0.000019999358452956-0.00448639264464631i</v>
      </c>
      <c r="X2503" t="str">
        <f t="shared" si="1317"/>
        <v>0.0000915296958489477-0.00448461370224211i</v>
      </c>
      <c r="Y2503" t="str">
        <f t="shared" si="1318"/>
        <v>0.009+3.57513243978518i</v>
      </c>
      <c r="Z2503" t="str">
        <f t="shared" si="1319"/>
        <v>-0.0150707158929833-0.000345979853359372i</v>
      </c>
      <c r="AA2503" t="str">
        <f t="shared" si="1320"/>
        <v>0.00855699654539384-3.36071289813421i</v>
      </c>
      <c r="AB2503" t="str">
        <f t="shared" si="1321"/>
        <v>1.15387071365199-0.546086758512782i</v>
      </c>
      <c r="AC2503" t="str">
        <f t="shared" si="1322"/>
        <v>0.77075601055795-0.673945471711971i</v>
      </c>
      <c r="AD2503" t="str">
        <f t="shared" si="1323"/>
        <v>1.19948934212342+0.340319956490756i</v>
      </c>
      <c r="AE2503" t="str">
        <f t="shared" si="1324"/>
        <v>-0.0179594192431616-0.00554386452367861i</v>
      </c>
      <c r="AF2503" t="str">
        <f t="shared" si="1325"/>
        <v>-15.0401837633459-0.62214250306387i</v>
      </c>
      <c r="AG2503" t="str">
        <f t="shared" si="1326"/>
        <v>1.00417741373021-0.0145821824153352i</v>
      </c>
      <c r="AH2503" t="str">
        <f t="shared" si="1327"/>
        <v>0.26413150542057+0.0979963019332087i</v>
      </c>
      <c r="AI2503">
        <f t="shared" si="1328"/>
        <v>-11.003505834090259</v>
      </c>
      <c r="AJ2503">
        <f t="shared" si="1329"/>
        <v>20.355523723944589</v>
      </c>
      <c r="AK2503"/>
      <c r="AL2503"/>
      <c r="AM2503"/>
      <c r="AN2503"/>
    </row>
    <row r="2504" spans="1:40" x14ac:dyDescent="0.25">
      <c r="A2504"/>
      <c r="B2504">
        <f t="shared" si="1295"/>
        <v>570000</v>
      </c>
      <c r="C2504" s="237" t="str">
        <f t="shared" si="1298"/>
        <v>-2.35230171560091E-07+0.00429653076078417i</v>
      </c>
      <c r="D2504" s="208" t="str">
        <f t="shared" si="1299"/>
        <v>-5.95700776043728+0.032940069166012i</v>
      </c>
      <c r="E2504" t="str">
        <f t="shared" si="1300"/>
        <v>2870</v>
      </c>
      <c r="F2504" t="str">
        <f t="shared" si="1301"/>
        <v>0.777000777000777</v>
      </c>
      <c r="G2504" t="str">
        <f t="shared" si="1296"/>
        <v>0.777000777000777</v>
      </c>
      <c r="H2504" t="str">
        <f t="shared" si="1302"/>
        <v>9.0833533686893+0.654004851293072i</v>
      </c>
      <c r="I2504" t="str">
        <f t="shared" si="1303"/>
        <v>2238.38476568273i</v>
      </c>
      <c r="J2504" t="str">
        <f t="shared" si="1297"/>
        <v>-4284.66696903997+484.110694290611i</v>
      </c>
      <c r="K2504" t="str">
        <f t="shared" si="1304"/>
        <v>0.058282229571674-0.515832322798987i</v>
      </c>
      <c r="L2504" t="str">
        <f t="shared" si="1305"/>
        <v>0.00501836951467901-0.0372321419396952i</v>
      </c>
      <c r="M2504" t="str">
        <f t="shared" si="1306"/>
        <v>0.063300599086353-0.553064464738682i</v>
      </c>
      <c r="N2504" t="str">
        <f t="shared" si="1307"/>
        <v>-2.52789853995481i</v>
      </c>
      <c r="O2504" t="str">
        <f t="shared" si="1308"/>
        <v>-0.817526192516321-0.575891417326015i</v>
      </c>
      <c r="P2504" t="str">
        <f t="shared" si="1309"/>
        <v>1.81752619251632+0.575891417326015i</v>
      </c>
      <c r="Q2504" t="str">
        <f t="shared" si="1310"/>
        <v>-1.81752619251632+1.9520071226288i</v>
      </c>
      <c r="R2504" t="str">
        <f t="shared" si="1311"/>
        <v>-0.306345097591218-0.645866472043124i</v>
      </c>
      <c r="S2504" t="str">
        <f t="shared" si="1312"/>
        <v>0.262202633944383i</v>
      </c>
      <c r="T2504" t="str">
        <f t="shared" si="1313"/>
        <v>0.169347890146073-0.0803244914843664i</v>
      </c>
      <c r="U2504" t="str">
        <f t="shared" si="1314"/>
        <v>0.0001-279.219198406834i</v>
      </c>
      <c r="V2504" t="str">
        <f t="shared" si="1315"/>
        <v>0.00002-0.00447859361309902i</v>
      </c>
      <c r="W2504" t="str">
        <f t="shared" si="1316"/>
        <v>0.000019999358452956-0.00447852178036246i</v>
      </c>
      <c r="X2504" t="str">
        <f t="shared" si="1317"/>
        <v>0.0000912789909452263-0.00447674995075887i</v>
      </c>
      <c r="Y2504" t="str">
        <f t="shared" si="1318"/>
        <v>0.009+3.58141562509236i</v>
      </c>
      <c r="Z2504" t="str">
        <f t="shared" si="1319"/>
        <v>-0.0150178323686483-0.000344394813063888i</v>
      </c>
      <c r="AA2504" t="str">
        <f t="shared" si="1320"/>
        <v>0.00852668832543978-3.35480222066208i</v>
      </c>
      <c r="AB2504" t="str">
        <f t="shared" si="1321"/>
        <v>1.15293230972911-0.546854769876412i</v>
      </c>
      <c r="AC2504" t="str">
        <f t="shared" si="1322"/>
        <v>0.770535365320372-0.672262125306669i</v>
      </c>
      <c r="AD2504" t="str">
        <f t="shared" si="1323"/>
        <v>1.20115862690493+0.338256611192357i</v>
      </c>
      <c r="AE2504" t="str">
        <f t="shared" si="1324"/>
        <v>-0.0179223050846348-0.00549355388524685i</v>
      </c>
      <c r="AF2504" t="str">
        <f t="shared" si="1325"/>
        <v>-15.0403611291266-0.62106478212706i</v>
      </c>
      <c r="AG2504" t="str">
        <f t="shared" si="1326"/>
        <v>1.00414499388695-0.0145768908211617i</v>
      </c>
      <c r="AH2504" t="str">
        <f t="shared" si="1327"/>
        <v>0.263636499709584+0.0971960701750611i</v>
      </c>
      <c r="AI2504">
        <f t="shared" si="1328"/>
        <v>-11.02640824384957</v>
      </c>
      <c r="AJ2504">
        <f t="shared" si="1329"/>
        <v>20.237647310685428</v>
      </c>
      <c r="AK2504"/>
      <c r="AL2504"/>
      <c r="AM2504"/>
      <c r="AN2504"/>
    </row>
    <row r="2505" spans="1:40" x14ac:dyDescent="0.25">
      <c r="A2505"/>
      <c r="B2505">
        <f t="shared" si="1295"/>
        <v>571000</v>
      </c>
      <c r="C2505" s="237" t="str">
        <f t="shared" si="1298"/>
        <v>-2.34406969493637E-07+0.00428900618856859i</v>
      </c>
      <c r="D2505" s="208" t="str">
        <f t="shared" si="1299"/>
        <v>-5.95700775412605+0.0328823807790259i</v>
      </c>
      <c r="E2505" t="str">
        <f t="shared" si="1300"/>
        <v>2870</v>
      </c>
      <c r="F2505" t="str">
        <f t="shared" si="1301"/>
        <v>0.777000777000777</v>
      </c>
      <c r="G2505" t="str">
        <f t="shared" si="1296"/>
        <v>0.777000777000777</v>
      </c>
      <c r="H2505" t="str">
        <f t="shared" si="1302"/>
        <v>9.08352981713237+0.652873145307552i</v>
      </c>
      <c r="I2505" t="str">
        <f t="shared" si="1303"/>
        <v>2242.31175649972i</v>
      </c>
      <c r="J2505" t="str">
        <f t="shared" si="1297"/>
        <v>-4299.7175877278+484.960011298138i</v>
      </c>
      <c r="K2505" t="str">
        <f t="shared" si="1304"/>
        <v>0.0580807358130543-0.514951244361537i</v>
      </c>
      <c r="L2505" t="str">
        <f t="shared" si="1305"/>
        <v>0.00500111971486123-0.0371692577461852i</v>
      </c>
      <c r="M2505" t="str">
        <f t="shared" si="1306"/>
        <v>0.0630818555279155-0.552120502107722i</v>
      </c>
      <c r="N2505" t="str">
        <f t="shared" si="1307"/>
        <v>-2.53233344967403i</v>
      </c>
      <c r="O2505" t="str">
        <f t="shared" si="1308"/>
        <v>-0.82007217087516-0.572260110925182i</v>
      </c>
      <c r="P2505" t="str">
        <f t="shared" si="1309"/>
        <v>1.82007217087516+0.572260110925182i</v>
      </c>
      <c r="Q2505" t="str">
        <f t="shared" si="1310"/>
        <v>-1.82007217087516+1.96007333874885i</v>
      </c>
      <c r="R2505" t="str">
        <f t="shared" si="1311"/>
        <v>-0.306237409697245-0.644209560347529i</v>
      </c>
      <c r="S2505" t="str">
        <f t="shared" si="1312"/>
        <v>0.262662638565339i</v>
      </c>
      <c r="T2505" t="str">
        <f t="shared" si="1313"/>
        <v>0.169209782909899-0.0804371260584931i</v>
      </c>
      <c r="U2505" t="str">
        <f t="shared" si="1314"/>
        <v>0.0001-278.730198059362i</v>
      </c>
      <c r="V2505" t="str">
        <f t="shared" si="1315"/>
        <v>0.00002-0.00447075019171005i</v>
      </c>
      <c r="W2505" t="str">
        <f t="shared" si="1316"/>
        <v>0.000019999358452956-0.00447067848478015i</v>
      </c>
      <c r="X2505" t="str">
        <f t="shared" si="1317"/>
        <v>0.0000910296016328129-0.00446891372215288i</v>
      </c>
      <c r="Y2505" t="str">
        <f t="shared" si="1318"/>
        <v>0.009+3.58769881039954i</v>
      </c>
      <c r="Z2505" t="str">
        <f t="shared" si="1319"/>
        <v>-0.014965226798471-0.000342820465009198i</v>
      </c>
      <c r="AA2505" t="str">
        <f t="shared" si="1320"/>
        <v>0.00849654137216606-3.34891232315794i</v>
      </c>
      <c r="AB2505" t="str">
        <f t="shared" si="1321"/>
        <v>1.15199206598202-0.547621593954298i</v>
      </c>
      <c r="AC2505" t="str">
        <f t="shared" si="1322"/>
        <v>0.770316687656505-0.670583424167897i</v>
      </c>
      <c r="AD2505" t="str">
        <f t="shared" si="1323"/>
        <v>1.20281933392567+0.336185257043796i</v>
      </c>
      <c r="AE2505" t="str">
        <f t="shared" si="1324"/>
        <v>-0.0178852129436345-0.00544343970134114i</v>
      </c>
      <c r="AF2505" t="str">
        <f t="shared" si="1325"/>
        <v>-15.0405375712584-0.619990764528526i</v>
      </c>
      <c r="AG2505" t="str">
        <f t="shared" si="1326"/>
        <v>1.00411259061097-0.0145715138822554i</v>
      </c>
      <c r="AH2505" t="str">
        <f t="shared" si="1327"/>
        <v>0.263141464656693+0.0963988467049554i</v>
      </c>
      <c r="AI2505">
        <f t="shared" si="1328"/>
        <v>-11.049302926205426</v>
      </c>
      <c r="AJ2505">
        <f t="shared" si="1329"/>
        <v>20.119726894285503</v>
      </c>
      <c r="AK2505"/>
      <c r="AL2505"/>
      <c r="AM2505"/>
      <c r="AN2505"/>
    </row>
    <row r="2506" spans="1:40" x14ac:dyDescent="0.25">
      <c r="A2506"/>
      <c r="B2506">
        <f t="shared" si="1295"/>
        <v>572000</v>
      </c>
      <c r="C2506" s="237" t="str">
        <f t="shared" si="1298"/>
        <v>-2.33588081145387E-07+0.00428150792604584i</v>
      </c>
      <c r="D2506" s="208" t="str">
        <f t="shared" si="1299"/>
        <v>-5.95700774784791+0.0328248940996848i</v>
      </c>
      <c r="E2506" t="str">
        <f t="shared" si="1300"/>
        <v>2870</v>
      </c>
      <c r="F2506" t="str">
        <f t="shared" si="1301"/>
        <v>0.777000777000777</v>
      </c>
      <c r="G2506" t="str">
        <f t="shared" si="1296"/>
        <v>0.777000777000777</v>
      </c>
      <c r="H2506" t="str">
        <f t="shared" si="1302"/>
        <v>9.08370534828296+0.651745325438719i</v>
      </c>
      <c r="I2506" t="str">
        <f t="shared" si="1303"/>
        <v>2246.2387473167i</v>
      </c>
      <c r="J2506" t="str">
        <f t="shared" si="1297"/>
        <v>-4314.79458786819+485.809328305665i</v>
      </c>
      <c r="K2506" t="str">
        <f t="shared" si="1304"/>
        <v>0.0578802809220118-0.514073131814078i</v>
      </c>
      <c r="L2506" t="str">
        <f t="shared" si="1305"/>
        <v>0.00498395816929518-0.0371065815736371i</v>
      </c>
      <c r="M2506" t="str">
        <f t="shared" si="1306"/>
        <v>0.062864239091307-0.551179713387715i</v>
      </c>
      <c r="N2506" t="str">
        <f t="shared" si="1307"/>
        <v>-2.53676835939325i</v>
      </c>
      <c r="O2506" t="str">
        <f t="shared" si="1308"/>
        <v>-0.822602019733091-0.568617549088172i</v>
      </c>
      <c r="P2506" t="str">
        <f t="shared" si="1309"/>
        <v>1.82260201973309+0.568617549088172i</v>
      </c>
      <c r="Q2506" t="str">
        <f t="shared" si="1310"/>
        <v>-1.82260201973309+1.96815081030508i</v>
      </c>
      <c r="R2506" t="str">
        <f t="shared" si="1311"/>
        <v>-0.306129433417709-0.642557414535828i</v>
      </c>
      <c r="S2506" t="str">
        <f t="shared" si="1312"/>
        <v>0.263122643186294i</v>
      </c>
      <c r="T2506" t="str">
        <f t="shared" si="1313"/>
        <v>0.169071405311618-0.0805495856779902i</v>
      </c>
      <c r="U2506" t="str">
        <f t="shared" si="1314"/>
        <v>0.0001-278.242907503314i</v>
      </c>
      <c r="V2506" t="str">
        <f t="shared" si="1315"/>
        <v>0.00002-0.00446293419487142i</v>
      </c>
      <c r="W2506" t="str">
        <f t="shared" si="1316"/>
        <v>0.000019999358452956-0.00446286261330833i</v>
      </c>
      <c r="X2506" t="str">
        <f t="shared" si="1317"/>
        <v>0.0000907815187236786-0.00446110487221917i</v>
      </c>
      <c r="Y2506" t="str">
        <f t="shared" si="1318"/>
        <v>0.009+3.59398199570672i</v>
      </c>
      <c r="Z2506" t="str">
        <f t="shared" si="1319"/>
        <v>-0.0149128972373603-0.000341256717131234i</v>
      </c>
      <c r="AA2506" t="str">
        <f t="shared" si="1320"/>
        <v>0.00846655453988337-3.34304309609762i</v>
      </c>
      <c r="AB2506" t="str">
        <f t="shared" si="1321"/>
        <v>1.15104998159075-0.5483872269288i</v>
      </c>
      <c r="AC2506" t="str">
        <f t="shared" si="1322"/>
        <v>0.770099966684666-0.668909344696395i</v>
      </c>
      <c r="AD2506" t="str">
        <f t="shared" si="1323"/>
        <v>1.20447142455743+0.33410592846162i</v>
      </c>
      <c r="AE2506" t="str">
        <f t="shared" si="1324"/>
        <v>-0.017848142687441-0.00539352134176383i</v>
      </c>
      <c r="AF2506" t="str">
        <f t="shared" si="1325"/>
        <v>-15.0407130961309-0.618920431339034i</v>
      </c>
      <c r="AG2506" t="str">
        <f t="shared" si="1326"/>
        <v>1.00408020423067-0.0145660515783783i</v>
      </c>
      <c r="AH2506" t="str">
        <f t="shared" si="1327"/>
        <v>0.262646400099064+0.0956046218781001i</v>
      </c>
      <c r="AI2506">
        <f t="shared" si="1328"/>
        <v>-11.072190019026777</v>
      </c>
      <c r="AJ2506">
        <f t="shared" si="1329"/>
        <v>20.001762560452509</v>
      </c>
      <c r="AK2506"/>
      <c r="AL2506"/>
      <c r="AM2506"/>
      <c r="AN2506"/>
    </row>
    <row r="2507" spans="1:40" x14ac:dyDescent="0.25">
      <c r="A2507"/>
      <c r="B2507">
        <f t="shared" si="1295"/>
        <v>573000</v>
      </c>
      <c r="C2507" s="237" t="str">
        <f t="shared" si="1298"/>
        <v>-2.32773476428418E-07+0.00427403583546884i</v>
      </c>
      <c r="D2507" s="208" t="str">
        <f t="shared" si="1299"/>
        <v>-5.95700774160261+0.0327676080719278i</v>
      </c>
      <c r="E2507" t="str">
        <f t="shared" si="1300"/>
        <v>2870</v>
      </c>
      <c r="F2507" t="str">
        <f t="shared" si="1301"/>
        <v>0.777000777000777</v>
      </c>
      <c r="G2507" t="str">
        <f t="shared" si="1296"/>
        <v>0.777000777000777</v>
      </c>
      <c r="H2507" t="str">
        <f t="shared" si="1302"/>
        <v>9.08387996847563+0.650621371829143i</v>
      </c>
      <c r="I2507" t="str">
        <f t="shared" si="1303"/>
        <v>2250.16573813369i</v>
      </c>
      <c r="J2507" t="str">
        <f t="shared" si="1297"/>
        <v>-4329.89796946114+486.658645313192i</v>
      </c>
      <c r="K2507" t="str">
        <f t="shared" si="1304"/>
        <v>0.0576808577983882-0.51319797041166i</v>
      </c>
      <c r="L2507" t="str">
        <f t="shared" si="1305"/>
        <v>0.00496688428062686-0.0370441124130295i</v>
      </c>
      <c r="M2507" t="str">
        <f t="shared" si="1306"/>
        <v>0.0626477420790151-0.55024208282469i</v>
      </c>
      <c r="N2507" t="str">
        <f t="shared" si="1307"/>
        <v>-2.54120326911247i</v>
      </c>
      <c r="O2507" t="str">
        <f t="shared" si="1308"/>
        <v>-0.825115689332053-0.56496380345832i</v>
      </c>
      <c r="P2507" t="str">
        <f t="shared" si="1309"/>
        <v>1.82511568933205+0.56496380345832i</v>
      </c>
      <c r="Q2507" t="str">
        <f t="shared" si="1310"/>
        <v>-1.82511568933205+1.97623946565415i</v>
      </c>
      <c r="R2507" t="str">
        <f t="shared" si="1311"/>
        <v>-0.306021168128687-0.640910009199422i</v>
      </c>
      <c r="S2507" t="str">
        <f t="shared" si="1312"/>
        <v>0.263582647807248i</v>
      </c>
      <c r="T2507" t="str">
        <f t="shared" si="1313"/>
        <v>0.168932757230951-0.0806618697804263i</v>
      </c>
      <c r="U2507" t="str">
        <f t="shared" si="1314"/>
        <v>0.0001-277.757317786903i</v>
      </c>
      <c r="V2507" t="str">
        <f t="shared" si="1315"/>
        <v>0.00002-0.00445514547899904i</v>
      </c>
      <c r="W2507" t="str">
        <f t="shared" si="1316"/>
        <v>0.000019999358452956-0.00445507402236515i</v>
      </c>
      <c r="X2507" t="str">
        <f t="shared" si="1317"/>
        <v>0.0000905347331098544-0.00445332325775809i</v>
      </c>
      <c r="Y2507" t="str">
        <f t="shared" si="1318"/>
        <v>0.009+3.6002651810139i</v>
      </c>
      <c r="Z2507" t="str">
        <f t="shared" si="1319"/>
        <v>-0.0148608417572142-0.000339703478323169i</v>
      </c>
      <c r="AA2507" t="str">
        <f t="shared" si="1320"/>
        <v>0.00843672669308899-3.33719443072618i</v>
      </c>
      <c r="AB2507" t="str">
        <f t="shared" si="1321"/>
        <v>1.15010605573644-0.549151664970844i</v>
      </c>
      <c r="AC2507" t="str">
        <f t="shared" si="1322"/>
        <v>0.769885191623086-0.667239863447063i</v>
      </c>
      <c r="AD2507" t="str">
        <f t="shared" si="1323"/>
        <v>1.20611486029956+0.332018660052433i</v>
      </c>
      <c r="AE2507" t="str">
        <f t="shared" si="1324"/>
        <v>-0.0178110941862482-0.00534379818078252i</v>
      </c>
      <c r="AF2507" t="str">
        <f t="shared" si="1325"/>
        <v>-15.0408877100782-0.617853763757215i</v>
      </c>
      <c r="AG2507" t="str">
        <f t="shared" si="1326"/>
        <v>1.00404783507447-0.0145605038909756i</v>
      </c>
      <c r="AH2507" t="str">
        <f t="shared" si="1327"/>
        <v>0.262151305901839+0.0948133861218127i</v>
      </c>
      <c r="AI2507">
        <f t="shared" si="1328"/>
        <v>-11.095069659760032</v>
      </c>
      <c r="AJ2507">
        <f t="shared" si="1329"/>
        <v>19.883754394512078</v>
      </c>
      <c r="AK2507"/>
      <c r="AL2507"/>
      <c r="AM2507"/>
      <c r="AN2507"/>
    </row>
    <row r="2508" spans="1:40" x14ac:dyDescent="0.25">
      <c r="A2508"/>
      <c r="B2508">
        <f t="shared" si="1295"/>
        <v>574000</v>
      </c>
      <c r="C2508" s="237" t="str">
        <f t="shared" si="1298"/>
        <v>-2.31963125517656E-07+0.00426658978005041i</v>
      </c>
      <c r="D2508" s="208" t="str">
        <f t="shared" si="1299"/>
        <v>-5.95700773538992+0.0327105216470532i</v>
      </c>
      <c r="E2508" t="str">
        <f t="shared" si="1300"/>
        <v>2870</v>
      </c>
      <c r="F2508" t="str">
        <f t="shared" si="1301"/>
        <v>0.777000777000777</v>
      </c>
      <c r="G2508" t="str">
        <f t="shared" si="1296"/>
        <v>0.777000777000777</v>
      </c>
      <c r="H2508" t="str">
        <f t="shared" si="1302"/>
        <v>9.08405368399048+0.6495012647556i</v>
      </c>
      <c r="I2508" t="str">
        <f t="shared" si="1303"/>
        <v>2254.09272895068i</v>
      </c>
      <c r="J2508" t="str">
        <f t="shared" si="1297"/>
        <v>-4345.02773250666+487.507962320719i</v>
      </c>
      <c r="K2508" t="str">
        <f t="shared" si="1304"/>
        <v>0.0574824594023268-0.512325745505436i</v>
      </c>
      <c r="L2508" t="str">
        <f t="shared" si="1305"/>
        <v>0.00494989745651628-0.036981849261701i</v>
      </c>
      <c r="M2508" t="str">
        <f t="shared" si="1306"/>
        <v>0.0624323568588431-0.549307594767137i</v>
      </c>
      <c r="N2508" t="str">
        <f t="shared" si="1307"/>
        <v>-2.54563817883169i</v>
      </c>
      <c r="O2508" t="str">
        <f t="shared" si="1308"/>
        <v>-0.827613130232208-0.561298945898927i</v>
      </c>
      <c r="P2508" t="str">
        <f t="shared" si="1309"/>
        <v>1.82761313023221+0.561298945898927i</v>
      </c>
      <c r="Q2508" t="str">
        <f t="shared" si="1310"/>
        <v>-1.82761313023221+1.98433923293276i</v>
      </c>
      <c r="R2508" t="str">
        <f t="shared" si="1311"/>
        <v>-0.305912613204208-0.639267319107396i</v>
      </c>
      <c r="S2508" t="str">
        <f t="shared" si="1312"/>
        <v>0.264042652428204i</v>
      </c>
      <c r="T2508" t="str">
        <f t="shared" si="1313"/>
        <v>0.168793838547784-0.0807739778016823i</v>
      </c>
      <c r="U2508" t="str">
        <f t="shared" si="1314"/>
        <v>0.0001-277.273420020724i</v>
      </c>
      <c r="V2508" t="str">
        <f t="shared" si="1315"/>
        <v>0.00002-0.00444738390150949i</v>
      </c>
      <c r="W2508" t="str">
        <f t="shared" si="1316"/>
        <v>0.0000199993584529559-0.00444731256936954i</v>
      </c>
      <c r="X2508" t="str">
        <f t="shared" si="1317"/>
        <v>0.0000902892357626064-0.00444556873656677i</v>
      </c>
      <c r="Y2508" t="str">
        <f t="shared" si="1318"/>
        <v>0.009+3.60654836632108i</v>
      </c>
      <c r="Z2508" t="str">
        <f t="shared" si="1319"/>
        <v>-0.0148090584467437-0.000338160658423828i</v>
      </c>
      <c r="AA2508" t="str">
        <f t="shared" si="1320"/>
        <v>0.00840705670635819-3.33136621905122i</v>
      </c>
      <c r="AB2508" t="str">
        <f t="shared" si="1321"/>
        <v>1.14916028760133-0.549914904239867i</v>
      </c>
      <c r="AC2508" t="str">
        <f t="shared" si="1322"/>
        <v>0.769672351788935-0.665574957127698i</v>
      </c>
      <c r="AD2508" t="str">
        <f t="shared" si="1323"/>
        <v>1.20774960277998+0.329923486612458i</v>
      </c>
      <c r="AE2508" t="str">
        <f t="shared" si="1324"/>
        <v>-0.0177740673131379-0.00529426959708455i</v>
      </c>
      <c r="AF2508" t="str">
        <f t="shared" si="1325"/>
        <v>-15.0410614193804-0.616790743108547i</v>
      </c>
      <c r="AG2508" t="str">
        <f t="shared" si="1326"/>
        <v>1.0040154834708-0.0145548708031732i</v>
      </c>
      <c r="AH2508" t="str">
        <f t="shared" si="1327"/>
        <v>0.261656181957969+0.0940251299347955i</v>
      </c>
      <c r="AI2508">
        <f t="shared" si="1328"/>
        <v>-11.117941985431283</v>
      </c>
      <c r="AJ2508">
        <f t="shared" si="1329"/>
        <v>19.765702481408937</v>
      </c>
      <c r="AK2508"/>
      <c r="AL2508"/>
      <c r="AM2508"/>
      <c r="AN2508"/>
    </row>
    <row r="2509" spans="1:40" x14ac:dyDescent="0.25">
      <c r="A2509"/>
      <c r="B2509">
        <f t="shared" si="1295"/>
        <v>575000</v>
      </c>
      <c r="C2509" s="237" t="str">
        <f t="shared" si="1298"/>
        <v>-2.31156998847153E-07+0.00425916962395493i</v>
      </c>
      <c r="D2509" s="208" t="str">
        <f t="shared" si="1299"/>
        <v>-5.95700772920962+0.0326536337836545i</v>
      </c>
      <c r="E2509" t="str">
        <f t="shared" si="1300"/>
        <v>2870</v>
      </c>
      <c r="F2509" t="str">
        <f t="shared" si="1301"/>
        <v>0.777000777000777</v>
      </c>
      <c r="G2509" t="str">
        <f t="shared" si="1296"/>
        <v>0.777000777000777</v>
      </c>
      <c r="H2509" t="str">
        <f t="shared" si="1302"/>
        <v>9.08422650105372+0.648384984627912i</v>
      </c>
      <c r="I2509" t="str">
        <f t="shared" si="1303"/>
        <v>2258.01971976766i</v>
      </c>
      <c r="J2509" t="str">
        <f t="shared" si="1297"/>
        <v>-4360.18387700474+488.357279328247i</v>
      </c>
      <c r="K2509" t="str">
        <f t="shared" si="1304"/>
        <v>0.0572850787536631-0.511456442541905i</v>
      </c>
      <c r="L2509" t="str">
        <f t="shared" si="1305"/>
        <v>0.00493299710958746-0.0369197911233024i</v>
      </c>
      <c r="M2509" t="str">
        <f t="shared" si="1306"/>
        <v>0.0622180758632506-0.548376233665207i</v>
      </c>
      <c r="N2509" t="str">
        <f t="shared" si="1307"/>
        <v>-2.55007308855091i</v>
      </c>
      <c r="O2509" t="str">
        <f t="shared" si="1308"/>
        <v>-0.83009429331291-0.557623048491847i</v>
      </c>
      <c r="P2509" t="str">
        <f t="shared" si="1309"/>
        <v>1.83009429331291+0.557623048491847i</v>
      </c>
      <c r="Q2509" t="str">
        <f t="shared" si="1310"/>
        <v>-1.83009429331291+1.99245004005906i</v>
      </c>
      <c r="R2509" t="str">
        <f t="shared" si="1311"/>
        <v>-0.305803768016246-0.637629319204979i</v>
      </c>
      <c r="S2509" t="str">
        <f t="shared" si="1312"/>
        <v>0.264502657049158i</v>
      </c>
      <c r="T2509" t="str">
        <f t="shared" si="1313"/>
        <v>0.168654649142163-0.0808859091759414i</v>
      </c>
      <c r="U2509" t="str">
        <f t="shared" si="1314"/>
        <v>0.0001-276.791205377209i</v>
      </c>
      <c r="V2509" t="str">
        <f t="shared" si="1315"/>
        <v>0.00002-0.00443964932081121i</v>
      </c>
      <c r="W2509" t="str">
        <f t="shared" si="1316"/>
        <v>0.000019999358452956-0.00443957811273216i</v>
      </c>
      <c r="X2509" t="str">
        <f t="shared" si="1317"/>
        <v>0.0000900450177316006-0.00443784116743031i</v>
      </c>
      <c r="Y2509" t="str">
        <f t="shared" si="1318"/>
        <v>0.009+3.61283155162826i</v>
      </c>
      <c r="Z2509" t="str">
        <f t="shared" si="1319"/>
        <v>-0.014757545411296-0.000336628168206173i</v>
      </c>
      <c r="AA2509" t="str">
        <f t="shared" si="1320"/>
        <v>0.00837754346423667-3.32555835383613i</v>
      </c>
      <c r="AB2509" t="str">
        <f t="shared" si="1321"/>
        <v>1.14821267636877-0.550676940883751i</v>
      </c>
      <c r="AC2509" t="str">
        <f t="shared" si="1322"/>
        <v>0.769461436597349-0.663914602597801i</v>
      </c>
      <c r="AD2509" t="str">
        <f t="shared" si="1323"/>
        <v>1.2093756137561+0.327820443127156i</v>
      </c>
      <c r="AE2509" t="str">
        <f t="shared" si="1324"/>
        <v>-0.0177370619440491-0.0052449349737321i</v>
      </c>
      <c r="AF2509" t="str">
        <f t="shared" si="1325"/>
        <v>-15.0412342302633-0.615731350844258i</v>
      </c>
      <c r="AG2509" t="str">
        <f t="shared" si="1326"/>
        <v>1.00398314974809-0.0145491522997743i</v>
      </c>
      <c r="AH2509" t="str">
        <f t="shared" si="1327"/>
        <v>0.261161028187917+0.0932398438864055i</v>
      </c>
      <c r="AI2509">
        <f t="shared" si="1328"/>
        <v>-11.14080713265256</v>
      </c>
      <c r="AJ2509">
        <f t="shared" si="1329"/>
        <v>19.647606905714728</v>
      </c>
      <c r="AK2509"/>
      <c r="AL2509"/>
      <c r="AM2509"/>
      <c r="AN2509"/>
    </row>
    <row r="2510" spans="1:40" x14ac:dyDescent="0.25">
      <c r="A2510"/>
      <c r="B2510">
        <f t="shared" si="1295"/>
        <v>576000</v>
      </c>
      <c r="C2510" s="237" t="str">
        <f t="shared" si="1298"/>
        <v>-2.30355067107389E-07+0.00425177523229013i</v>
      </c>
      <c r="D2510" s="208" t="str">
        <f t="shared" si="1299"/>
        <v>-5.95700772306147+0.0325969434475577i</v>
      </c>
      <c r="E2510" t="str">
        <f t="shared" si="1300"/>
        <v>2870</v>
      </c>
      <c r="F2510" t="str">
        <f t="shared" si="1301"/>
        <v>0.777000777000777</v>
      </c>
      <c r="G2510" t="str">
        <f t="shared" si="1296"/>
        <v>0.777000777000777</v>
      </c>
      <c r="H2510" t="str">
        <f t="shared" si="1302"/>
        <v>9.08439842583815+0.647272511987845i</v>
      </c>
      <c r="I2510" t="str">
        <f t="shared" si="1303"/>
        <v>2261.94671058465i</v>
      </c>
      <c r="J2510" t="str">
        <f t="shared" si="1297"/>
        <v>-4375.36640295539+489.206596335774i</v>
      </c>
      <c r="K2510" t="str">
        <f t="shared" si="1304"/>
        <v>0.0570887089313204-0.510590047062153i</v>
      </c>
      <c r="L2510" t="str">
        <f t="shared" si="1305"/>
        <v>0.00491618265737886-0.0368579370077476i</v>
      </c>
      <c r="M2510" t="str">
        <f t="shared" si="1306"/>
        <v>0.0620048915886993-0.547447984069901i</v>
      </c>
      <c r="N2510" t="str">
        <f t="shared" si="1307"/>
        <v>-2.55450799827013i</v>
      </c>
      <c r="O2510" t="str">
        <f t="shared" si="1308"/>
        <v>-0.83255912977367-0.553936183536073i</v>
      </c>
      <c r="P2510" t="str">
        <f t="shared" si="1309"/>
        <v>1.83255912977367+0.553936183536073i</v>
      </c>
      <c r="Q2510" t="str">
        <f t="shared" si="1310"/>
        <v>-1.83255912977367+2.00057181473406i</v>
      </c>
      <c r="R2510" t="str">
        <f t="shared" si="1311"/>
        <v>-0.305694631934727-0.63599598461204i</v>
      </c>
      <c r="S2510" t="str">
        <f t="shared" si="1312"/>
        <v>0.264962661670114i</v>
      </c>
      <c r="T2510" t="str">
        <f t="shared" si="1313"/>
        <v>0.168515188894311-0.0809976633356911i</v>
      </c>
      <c r="U2510" t="str">
        <f t="shared" si="1314"/>
        <v>0.0001-276.310665090096i</v>
      </c>
      <c r="V2510" t="str">
        <f t="shared" si="1315"/>
        <v>0.00002-0.00443194159629591i</v>
      </c>
      <c r="W2510" t="str">
        <f t="shared" si="1316"/>
        <v>0.000019999358452956-0.00443187051184702i</v>
      </c>
      <c r="X2510" t="str">
        <f t="shared" si="1317"/>
        <v>0.0000898020701440917-0.0044301404101132i</v>
      </c>
      <c r="Y2510" t="str">
        <f t="shared" si="1318"/>
        <v>0.009+3.61911473693544i</v>
      </c>
      <c r="Z2510" t="str">
        <f t="shared" si="1319"/>
        <v>-0.0147063007726811-0.000335105919366011i</v>
      </c>
      <c r="AA2510" t="str">
        <f t="shared" si="1320"/>
        <v>0.00834818586113456-3.31977072859358i</v>
      </c>
      <c r="AB2510" t="str">
        <f t="shared" si="1321"/>
        <v>1.14726322122331-0.55143777103883i</v>
      </c>
      <c r="AC2510" t="str">
        <f t="shared" si="1322"/>
        <v>0.769252435560446-0.662258776867419i</v>
      </c>
      <c r="AD2510" t="str">
        <f t="shared" si="1323"/>
        <v>1.21099285511579+0.325709564770888i</v>
      </c>
      <c r="AE2510" t="str">
        <f t="shared" si="1324"/>
        <v>-0.0177000779577518-0.00519579369811898i</v>
      </c>
      <c r="AF2510" t="str">
        <f t="shared" si="1325"/>
        <v>-15.0414061488996-0.614675568540287i</v>
      </c>
      <c r="AG2510" t="str">
        <f t="shared" si="1326"/>
        <v>1.00395083423474-0.0145433483672566i</v>
      </c>
      <c r="AH2510" t="str">
        <f t="shared" si="1327"/>
        <v>0.260665844539483+0.0924575186159649i</v>
      </c>
      <c r="AI2510">
        <f t="shared" si="1328"/>
        <v>-11.163665237624143</v>
      </c>
      <c r="AJ2510">
        <f t="shared" si="1329"/>
        <v>19.529467751633931</v>
      </c>
      <c r="AK2510"/>
      <c r="AL2510"/>
      <c r="AM2510"/>
      <c r="AN2510"/>
    </row>
    <row r="2511" spans="1:40" x14ac:dyDescent="0.25">
      <c r="A2511"/>
      <c r="B2511">
        <f t="shared" si="1295"/>
        <v>577000</v>
      </c>
      <c r="C2511" s="237" t="str">
        <f t="shared" si="1298"/>
        <v>-2.29557301242602E-07+0.00424440647109881i</v>
      </c>
      <c r="D2511" s="208" t="str">
        <f t="shared" si="1299"/>
        <v>-5.95700771694527+0.0325404496117576i</v>
      </c>
      <c r="E2511" t="str">
        <f t="shared" si="1300"/>
        <v>2870</v>
      </c>
      <c r="F2511" t="str">
        <f t="shared" si="1301"/>
        <v>0.777000777000777</v>
      </c>
      <c r="G2511" t="str">
        <f t="shared" si="1296"/>
        <v>0.777000777000777</v>
      </c>
      <c r="H2511" t="str">
        <f t="shared" si="1302"/>
        <v>9.08456946446382+0.646163827508031i</v>
      </c>
      <c r="I2511" t="str">
        <f t="shared" si="1303"/>
        <v>2265.87370140164i</v>
      </c>
      <c r="J2511" t="str">
        <f t="shared" si="1297"/>
        <v>-4390.5753103586+490.055913343302i</v>
      </c>
      <c r="K2511" t="str">
        <f t="shared" si="1304"/>
        <v>0.0568933430727132-0.509726544701086i</v>
      </c>
      <c r="L2511" t="str">
        <f t="shared" si="1305"/>
        <v>0.00489945352229442-0.0367962859311668i</v>
      </c>
      <c r="M2511" t="str">
        <f t="shared" si="1306"/>
        <v>0.0617927965950076-0.546522830632253i</v>
      </c>
      <c r="N2511" t="str">
        <f t="shared" si="1307"/>
        <v>-2.55894290798935i</v>
      </c>
      <c r="O2511" t="str">
        <f t="shared" si="1308"/>
        <v>-0.835007591135119-0.550238423546308i</v>
      </c>
      <c r="P2511" t="str">
        <f t="shared" si="1309"/>
        <v>1.83500759113512+0.550238423546308i</v>
      </c>
      <c r="Q2511" t="str">
        <f t="shared" si="1310"/>
        <v>-1.83500759113512+2.00870448444304i</v>
      </c>
      <c r="R2511" t="str">
        <f t="shared" si="1311"/>
        <v>-0.305585204327513-0.634367290621584i</v>
      </c>
      <c r="S2511" t="str">
        <f t="shared" si="1312"/>
        <v>0.265422666291068i</v>
      </c>
      <c r="T2511" t="str">
        <f t="shared" si="1313"/>
        <v>0.168375457684622-0.0811092397117093i</v>
      </c>
      <c r="U2511" t="str">
        <f t="shared" si="1314"/>
        <v>0.0001-275.831790453891i</v>
      </c>
      <c r="V2511" t="str">
        <f t="shared" si="1315"/>
        <v>0.00002-0.00442426058833006i</v>
      </c>
      <c r="W2511" t="str">
        <f t="shared" si="1316"/>
        <v>0.000019999358452956-0.00442418962708284i</v>
      </c>
      <c r="X2511" t="str">
        <f t="shared" si="1317"/>
        <v>0.0000895603842041175-0.004422466325351i</v>
      </c>
      <c r="Y2511" t="str">
        <f t="shared" si="1318"/>
        <v>0.009+3.62539792224262i</v>
      </c>
      <c r="Z2511" t="str">
        <f t="shared" si="1319"/>
        <v>-0.0146553226690009-0.00033359382451083i</v>
      </c>
      <c r="AA2511" t="str">
        <f t="shared" si="1320"/>
        <v>0.00831898280122156-3.31400323757888i</v>
      </c>
      <c r="AB2511" t="str">
        <f t="shared" si="1321"/>
        <v>1.14631192135067-0.552197390829799i</v>
      </c>
      <c r="AC2511" t="str">
        <f t="shared" si="1322"/>
        <v>0.769045338286408-0.660607457095905i</v>
      </c>
      <c r="AD2511" t="str">
        <f t="shared" si="1323"/>
        <v>1.21260128887837+0.323590886906435i</v>
      </c>
      <c r="AE2511" t="str">
        <f t="shared" si="1324"/>
        <v>-0.0176631152358189-0.00514684516192569i</v>
      </c>
      <c r="AF2511" t="str">
        <f t="shared" si="1325"/>
        <v>-15.0415771814091-0.613623377896273i</v>
      </c>
      <c r="AG2511" t="str">
        <f t="shared" si="1326"/>
        <v>1.00391853725918-0.014537458993769i</v>
      </c>
      <c r="AH2511" t="str">
        <f t="shared" si="1327"/>
        <v>0.260170630987534+0.0916781448320291i</v>
      </c>
      <c r="AI2511">
        <f t="shared" si="1328"/>
        <v>-11.186516436140305</v>
      </c>
      <c r="AJ2511">
        <f t="shared" si="1329"/>
        <v>19.411285103006858</v>
      </c>
      <c r="AK2511"/>
      <c r="AL2511"/>
      <c r="AM2511"/>
      <c r="AN2511"/>
    </row>
    <row r="2512" spans="1:40" x14ac:dyDescent="0.25">
      <c r="A2512"/>
      <c r="B2512">
        <f t="shared" si="1295"/>
        <v>578000</v>
      </c>
      <c r="C2512" s="237" t="str">
        <f t="shared" si="1298"/>
        <v>-2.28763672448159E-07+0.00423706320735082i</v>
      </c>
      <c r="D2512" s="208" t="str">
        <f t="shared" si="1299"/>
        <v>-5.95700771086078+0.0324841512563563i</v>
      </c>
      <c r="E2512" t="str">
        <f t="shared" si="1300"/>
        <v>2870</v>
      </c>
      <c r="F2512" t="str">
        <f t="shared" si="1301"/>
        <v>0.777000777000777</v>
      </c>
      <c r="G2512" t="str">
        <f t="shared" si="1296"/>
        <v>0.777000777000777</v>
      </c>
      <c r="H2512" t="str">
        <f t="shared" si="1302"/>
        <v>9.08473962299842+0.64505891199083i</v>
      </c>
      <c r="I2512" t="str">
        <f t="shared" si="1303"/>
        <v>2269.80069221863i</v>
      </c>
      <c r="J2512" t="str">
        <f t="shared" si="1297"/>
        <v>-4405.81059921437+490.905230350829i</v>
      </c>
      <c r="K2512" t="str">
        <f t="shared" si="1304"/>
        <v>0.0566989743731574-0.508865921186694i</v>
      </c>
      <c r="L2512" t="str">
        <f t="shared" si="1305"/>
        <v>0.00488280913155524-0.0367348369158584i</v>
      </c>
      <c r="M2512" t="str">
        <f t="shared" si="1306"/>
        <v>0.0615817835047126-0.545600758102552i</v>
      </c>
      <c r="N2512" t="str">
        <f t="shared" si="1307"/>
        <v>-2.56337781770856i</v>
      </c>
      <c r="O2512" t="str">
        <f t="shared" si="1308"/>
        <v>-0.837439629239953-0.546529841251555i</v>
      </c>
      <c r="P2512" t="str">
        <f t="shared" si="1309"/>
        <v>1.83743962923995+0.546529841251555i</v>
      </c>
      <c r="Q2512" t="str">
        <f t="shared" si="1310"/>
        <v>-1.83743962923995+2.016847976457i</v>
      </c>
      <c r="R2512" t="str">
        <f t="shared" si="1311"/>
        <v>-0.305475484560393-0.63274321269827i</v>
      </c>
      <c r="S2512" t="str">
        <f t="shared" si="1312"/>
        <v>0.265882670912024i</v>
      </c>
      <c r="T2512" t="str">
        <f t="shared" si="1313"/>
        <v>0.168235455393671-0.081220637733062i</v>
      </c>
      <c r="U2512" t="str">
        <f t="shared" si="1314"/>
        <v>0.0001-275.354572823348i</v>
      </c>
      <c r="V2512" t="str">
        <f t="shared" si="1315"/>
        <v>0.00002-0.00441660615824644i</v>
      </c>
      <c r="W2512" t="str">
        <f t="shared" si="1316"/>
        <v>0.000019999358452956-0.00441653531977456i</v>
      </c>
      <c r="X2512" t="str">
        <f t="shared" si="1317"/>
        <v>0.000089319951191698-0.00441481877484166i</v>
      </c>
      <c r="Y2512" t="str">
        <f t="shared" si="1318"/>
        <v>0.009+3.6316811075498i</v>
      </c>
      <c r="Z2512" t="str">
        <f t="shared" si="1319"/>
        <v>-0.014604609254479-0.000332091797148782i</v>
      </c>
      <c r="AA2512" t="str">
        <f t="shared" si="1320"/>
        <v>0.00828993319832337-3.30825577578357i</v>
      </c>
      <c r="AB2512" t="str">
        <f t="shared" si="1321"/>
        <v>1.14535877593779-0.552955796369701i</v>
      </c>
      <c r="AC2512" t="str">
        <f t="shared" si="1322"/>
        <v>0.768840134478514-0.658960620590784i</v>
      </c>
      <c r="AD2512" t="str">
        <f t="shared" si="1323"/>
        <v>1.21420087719553+0.321464445084645i</v>
      </c>
      <c r="AE2512" t="str">
        <f t="shared" si="1324"/>
        <v>-0.0176261736625988-0.00509808876107666i</v>
      </c>
      <c r="AF2512" t="str">
        <f t="shared" si="1325"/>
        <v>-15.0417473338592-0.612574760734474i</v>
      </c>
      <c r="AG2512" t="str">
        <f t="shared" si="1326"/>
        <v>1.00388625914978-0.0145314841691289i</v>
      </c>
      <c r="AH2512" t="str">
        <f t="shared" si="1327"/>
        <v>0.259675387533803+0.0909017133117047i</v>
      </c>
      <c r="AI2512">
        <f t="shared" si="1328"/>
        <v>-11.209360863592545</v>
      </c>
      <c r="AJ2512">
        <f t="shared" si="1329"/>
        <v>19.293059043316358</v>
      </c>
      <c r="AK2512"/>
      <c r="AL2512"/>
      <c r="AM2512"/>
      <c r="AN2512"/>
    </row>
    <row r="2513" spans="1:40" x14ac:dyDescent="0.25">
      <c r="A2513"/>
      <c r="B2513">
        <f t="shared" si="1295"/>
        <v>579000</v>
      </c>
      <c r="C2513" s="237" t="str">
        <f t="shared" si="1298"/>
        <v>-2.27974152167962E-07+0.00422974530893509i</v>
      </c>
      <c r="D2513" s="208" t="str">
        <f t="shared" si="1299"/>
        <v>-5.95700770480779+0.0324280473685024i</v>
      </c>
      <c r="E2513" t="str">
        <f t="shared" si="1300"/>
        <v>2870</v>
      </c>
      <c r="F2513" t="str">
        <f t="shared" si="1301"/>
        <v>0.777000777000777</v>
      </c>
      <c r="G2513" t="str">
        <f t="shared" si="1296"/>
        <v>0.777000777000777</v>
      </c>
      <c r="H2513" t="str">
        <f t="shared" si="1302"/>
        <v>9.08490890745796+0.643957746367302i</v>
      </c>
      <c r="I2513" t="str">
        <f t="shared" si="1303"/>
        <v>2273.72768303561i</v>
      </c>
      <c r="J2513" t="str">
        <f t="shared" si="1297"/>
        <v>-4421.07226952271+491.754547358357i</v>
      </c>
      <c r="K2513" t="str">
        <f t="shared" si="1304"/>
        <v>0.0565055960852871-0.508008162339301i</v>
      </c>
      <c r="L2513" t="str">
        <f t="shared" si="1305"/>
        <v>0.0048662489171517-0.0366735889902425i</v>
      </c>
      <c r="M2513" t="str">
        <f t="shared" si="1306"/>
        <v>0.0613718450024388-0.544681751329544i</v>
      </c>
      <c r="N2513" t="str">
        <f t="shared" si="1307"/>
        <v>-2.56781272742778i</v>
      </c>
      <c r="O2513" t="str">
        <f t="shared" si="1308"/>
        <v>-0.839855196253905-0.542810509593647i</v>
      </c>
      <c r="P2513" t="str">
        <f t="shared" si="1309"/>
        <v>1.83985519625391+0.542810509593647i</v>
      </c>
      <c r="Q2513" t="str">
        <f t="shared" si="1310"/>
        <v>-1.83985519625391+2.02500221783413i</v>
      </c>
      <c r="R2513" t="str">
        <f t="shared" si="1311"/>
        <v>-0.30536547199709-0.631123726476935i</v>
      </c>
      <c r="S2513" t="str">
        <f t="shared" si="1312"/>
        <v>0.266342675532978i</v>
      </c>
      <c r="T2513" t="str">
        <f t="shared" si="1313"/>
        <v>0.16809518190221-0.0813318568270956i</v>
      </c>
      <c r="U2513" t="str">
        <f t="shared" si="1314"/>
        <v>0.0001-274.879003612945i</v>
      </c>
      <c r="V2513" t="str">
        <f t="shared" si="1315"/>
        <v>0.00002-0.00440897816833583i</v>
      </c>
      <c r="W2513" t="str">
        <f t="shared" si="1316"/>
        <v>0.000019999358452956-0.0044089074522152i</v>
      </c>
      <c r="X2513" t="str">
        <f t="shared" si="1317"/>
        <v>0.0000890807624620568-0.00440719762123755i</v>
      </c>
      <c r="Y2513" t="str">
        <f t="shared" si="1318"/>
        <v>0.009+3.63796429285698i</v>
      </c>
      <c r="Z2513" t="str">
        <f t="shared" si="1319"/>
        <v>-0.0145541586992942-0.000330599751677858i</v>
      </c>
      <c r="AA2513" t="str">
        <f t="shared" si="1320"/>
        <v>0.00826103597581966-3.30252823892899i</v>
      </c>
      <c r="AB2513" t="str">
        <f t="shared" si="1321"/>
        <v>1.14440378417282-0.553712983759868i</v>
      </c>
      <c r="AC2513" t="str">
        <f t="shared" si="1322"/>
        <v>0.768636813934226-0.657318244806558i</v>
      </c>
      <c r="AD2513" t="str">
        <f t="shared" si="1323"/>
        <v>1.2157915823523+0.319330275043967i</v>
      </c>
      <c r="AE2513" t="str">
        <f t="shared" si="1324"/>
        <v>-0.0175892531251887-0.00504952389569687i</v>
      </c>
      <c r="AF2513" t="str">
        <f t="shared" si="1325"/>
        <v>-15.0419166122657-0.6115296989988i</v>
      </c>
      <c r="AG2513" t="str">
        <f t="shared" si="1326"/>
        <v>1.00385400023494-0.0145254238848188i</v>
      </c>
      <c r="AH2513" t="str">
        <f t="shared" si="1327"/>
        <v>0.259180114206652+0.090128214899944i</v>
      </c>
      <c r="AI2513">
        <f t="shared" si="1328"/>
        <v>-11.232198654974269</v>
      </c>
      <c r="AJ2513">
        <f t="shared" si="1329"/>
        <v>19.174789655691054</v>
      </c>
      <c r="AK2513"/>
      <c r="AL2513"/>
      <c r="AM2513"/>
      <c r="AN2513"/>
    </row>
    <row r="2514" spans="1:40" x14ac:dyDescent="0.25">
      <c r="A2514"/>
      <c r="B2514">
        <f t="shared" si="1295"/>
        <v>580000</v>
      </c>
      <c r="C2514" s="237" t="str">
        <f t="shared" si="1298"/>
        <v>-2.27188712091869E-07+0.0042224526446516i</v>
      </c>
      <c r="D2514" s="208" t="str">
        <f t="shared" si="1299"/>
        <v>-5.95700769878608+0.0323721369423289i</v>
      </c>
      <c r="E2514" t="str">
        <f t="shared" si="1300"/>
        <v>2870</v>
      </c>
      <c r="F2514" t="str">
        <f t="shared" si="1301"/>
        <v>0.777000777000777</v>
      </c>
      <c r="G2514" t="str">
        <f t="shared" si="1296"/>
        <v>0.777000777000777</v>
      </c>
      <c r="H2514" t="str">
        <f t="shared" si="1302"/>
        <v>9.08507732380721+0.642860311696093i</v>
      </c>
      <c r="I2514" t="str">
        <f t="shared" si="1303"/>
        <v>2277.6546738526i</v>
      </c>
      <c r="J2514" t="str">
        <f t="shared" si="1297"/>
        <v>-4436.36032128361+492.603864365884i</v>
      </c>
      <c r="K2514" t="str">
        <f t="shared" si="1304"/>
        <v>0.0563132015184802-0.507153254070849i</v>
      </c>
      <c r="L2514" t="str">
        <f t="shared" si="1305"/>
        <v>0.00484977231579621-0.0366125411888142i</v>
      </c>
      <c r="M2514" t="str">
        <f t="shared" si="1306"/>
        <v>0.0611629738342764-0.543765795259663i</v>
      </c>
      <c r="N2514" t="str">
        <f t="shared" si="1307"/>
        <v>-2.572247637147i</v>
      </c>
      <c r="O2514" t="str">
        <f t="shared" si="1308"/>
        <v>-0.84225424466665-0.539080501725865i</v>
      </c>
      <c r="P2514" t="str">
        <f t="shared" si="1309"/>
        <v>1.84225424466665+0.539080501725865i</v>
      </c>
      <c r="Q2514" t="str">
        <f t="shared" si="1310"/>
        <v>-1.84225424466665+2.03316713542113i</v>
      </c>
      <c r="R2514" t="str">
        <f t="shared" si="1311"/>
        <v>-0.305255165999239-0.62950880776116i</v>
      </c>
      <c r="S2514" t="str">
        <f t="shared" si="1312"/>
        <v>0.266802680153934i</v>
      </c>
      <c r="T2514" t="str">
        <f t="shared" si="1313"/>
        <v>0.167954637091185-0.081442896419431i</v>
      </c>
      <c r="U2514" t="str">
        <f t="shared" si="1314"/>
        <v>0.0001-274.405074296371i</v>
      </c>
      <c r="V2514" t="str">
        <f t="shared" si="1315"/>
        <v>0.00002-0.00440137648183869i</v>
      </c>
      <c r="W2514" t="str">
        <f t="shared" si="1316"/>
        <v>0.0000199993584529559-0.00440130588764743i</v>
      </c>
      <c r="X2514" t="str">
        <f t="shared" si="1317"/>
        <v>0.0000888428094448394-0.00439960272813705i</v>
      </c>
      <c r="Y2514" t="str">
        <f t="shared" si="1318"/>
        <v>0.009+3.64424747816416i</v>
      </c>
      <c r="Z2514" t="str">
        <f t="shared" si="1319"/>
        <v>-0.014503969189415-0.000329117603375167i</v>
      </c>
      <c r="AA2514" t="str">
        <f t="shared" si="1320"/>
        <v>0.00823229006654292-3.29682052345997i</v>
      </c>
      <c r="AB2514" t="str">
        <f t="shared" si="1321"/>
        <v>1.14344694524524-0.554468949089889i</v>
      </c>
      <c r="AC2514" t="str">
        <f t="shared" si="1322"/>
        <v>0.768435366544265-0.655680307343614i</v>
      </c>
      <c r="AD2514" t="str">
        <f t="shared" si="1323"/>
        <v>1.21737336676804+0.317188412710138i</v>
      </c>
      <c r="AE2514" t="str">
        <f t="shared" si="1324"/>
        <v>-0.0175523535134086-0.00500114997007075i</v>
      </c>
      <c r="AF2514" t="str">
        <f t="shared" si="1325"/>
        <v>-15.0420850225933-0.610488174753764i</v>
      </c>
      <c r="AG2514" t="str">
        <f t="shared" si="1326"/>
        <v>1.00382176084299-0.014519278133984i</v>
      </c>
      <c r="AH2514" t="str">
        <f t="shared" si="1327"/>
        <v>0.258684811060874+0.0893576405088889i</v>
      </c>
      <c r="AI2514">
        <f t="shared" si="1328"/>
        <v>-11.255029944883916</v>
      </c>
      <c r="AJ2514">
        <f t="shared" si="1329"/>
        <v>19.056477022914478</v>
      </c>
      <c r="AK2514"/>
      <c r="AL2514"/>
      <c r="AM2514"/>
      <c r="AN2514"/>
    </row>
    <row r="2515" spans="1:40" x14ac:dyDescent="0.25">
      <c r="A2515"/>
      <c r="B2515">
        <f t="shared" si="1295"/>
        <v>581000</v>
      </c>
      <c r="C2515" s="237" t="str">
        <f t="shared" si="1298"/>
        <v>-2.26407324153162E-07+0.00421518508420363i</v>
      </c>
      <c r="D2515" s="208" t="str">
        <f t="shared" si="1299"/>
        <v>-5.95700769279544+0.0323164189788945i</v>
      </c>
      <c r="E2515" t="str">
        <f t="shared" si="1300"/>
        <v>2870</v>
      </c>
      <c r="F2515" t="str">
        <f t="shared" si="1301"/>
        <v>0.777000777000777</v>
      </c>
      <c r="G2515" t="str">
        <f t="shared" si="1296"/>
        <v>0.777000777000777</v>
      </c>
      <c r="H2515" t="str">
        <f t="shared" si="1302"/>
        <v>9.08524487796024+0.641766589162415i</v>
      </c>
      <c r="I2515" t="str">
        <f t="shared" si="1303"/>
        <v>2281.58166466959i</v>
      </c>
      <c r="J2515" t="str">
        <f t="shared" si="1297"/>
        <v>-4451.67475449708+493.453181373412i</v>
      </c>
      <c r="K2515" t="str">
        <f t="shared" si="1304"/>
        <v>0.056121784038287-0.506301182384151i</v>
      </c>
      <c r="L2515" t="str">
        <f t="shared" si="1305"/>
        <v>0.00483337876887645-0.0365516925520977i</v>
      </c>
      <c r="M2515" t="str">
        <f t="shared" si="1306"/>
        <v>0.0609551628071634-0.542852874936249i</v>
      </c>
      <c r="N2515" t="str">
        <f t="shared" si="1307"/>
        <v>-2.57668254686622i</v>
      </c>
      <c r="O2515" t="str">
        <f t="shared" si="1308"/>
        <v>-0.844636727292764-0.535339891011467i</v>
      </c>
      <c r="P2515" t="str">
        <f t="shared" si="1309"/>
        <v>1.84463672729276+0.535339891011467i</v>
      </c>
      <c r="Q2515" t="str">
        <f t="shared" si="1310"/>
        <v>-1.84463672729276+2.04134265585475i</v>
      </c>
      <c r="R2515" t="str">
        <f t="shared" si="1311"/>
        <v>-0.305144565926396-0.627898432521818i</v>
      </c>
      <c r="S2515" t="str">
        <f t="shared" si="1312"/>
        <v>0.26726268477489i</v>
      </c>
      <c r="T2515" t="str">
        <f t="shared" si="1313"/>
        <v>0.167813820841726-0.081553755933957i</v>
      </c>
      <c r="U2515" t="str">
        <f t="shared" si="1314"/>
        <v>0.0001-273.932776406016i</v>
      </c>
      <c r="V2515" t="str">
        <f t="shared" si="1315"/>
        <v>0.00002-0.00439380096293708i</v>
      </c>
      <c r="W2515" t="str">
        <f t="shared" si="1316"/>
        <v>0.000019999358452956-0.00439373049025546i</v>
      </c>
      <c r="X2515" t="str">
        <f t="shared" si="1317"/>
        <v>0.0000886060836433478-0.00439203396007651i</v>
      </c>
      <c r="Y2515" t="str">
        <f t="shared" si="1318"/>
        <v>0.009+3.65053066347134i</v>
      </c>
      <c r="Z2515" t="str">
        <f t="shared" si="1319"/>
        <v>-0.0144540389264363-0.00032764526838639i</v>
      </c>
      <c r="AA2515" t="str">
        <f t="shared" si="1320"/>
        <v>0.00820369441267895-3.29113252653851i</v>
      </c>
      <c r="AB2515" t="str">
        <f t="shared" si="1321"/>
        <v>1.14248825834577-0.555223688437558i</v>
      </c>
      <c r="AC2515" t="str">
        <f t="shared" si="1322"/>
        <v>0.768235782291702-0.654046785947014i</v>
      </c>
      <c r="AD2515" t="str">
        <f t="shared" si="1323"/>
        <v>1.21894619299734+0.315038894195645i</v>
      </c>
      <c r="AE2515" t="str">
        <f t="shared" si="1324"/>
        <v>-0.0175154747197739-0.00495296639259846i</v>
      </c>
      <c r="AF2515" t="str">
        <f t="shared" si="1325"/>
        <v>-15.0422525707557-0.609450170183521i</v>
      </c>
      <c r="AG2515" t="str">
        <f t="shared" si="1326"/>
        <v>1.00378954130226-0.014513046911429i</v>
      </c>
      <c r="AH2515" t="str">
        <f t="shared" si="1327"/>
        <v>0.258189478177445+0.0885899811171588i</v>
      </c>
      <c r="AI2515">
        <f t="shared" si="1328"/>
        <v>-11.277854867530264</v>
      </c>
      <c r="AJ2515">
        <f t="shared" si="1329"/>
        <v>18.938121227425324</v>
      </c>
      <c r="AK2515"/>
      <c r="AL2515"/>
      <c r="AM2515"/>
      <c r="AN2515"/>
    </row>
    <row r="2516" spans="1:40" x14ac:dyDescent="0.25">
      <c r="A2516"/>
      <c r="B2516">
        <f t="shared" si="1295"/>
        <v>582000</v>
      </c>
      <c r="C2516" s="237" t="str">
        <f t="shared" si="1298"/>
        <v>-2.25629960526041E-07+0.00420794249818998i</v>
      </c>
      <c r="D2516" s="208" t="str">
        <f t="shared" si="1299"/>
        <v>-5.95700768683565+0.0322608924861232i</v>
      </c>
      <c r="E2516" t="str">
        <f t="shared" si="1300"/>
        <v>2870</v>
      </c>
      <c r="F2516" t="str">
        <f t="shared" si="1301"/>
        <v>0.777000777000777</v>
      </c>
      <c r="G2516" t="str">
        <f t="shared" si="1296"/>
        <v>0.777000777000777</v>
      </c>
      <c r="H2516" t="str">
        <f t="shared" si="1302"/>
        <v>9.08541157578097+0.640676560076959i</v>
      </c>
      <c r="I2516" t="str">
        <f t="shared" si="1303"/>
        <v>2285.50865548657i</v>
      </c>
      <c r="J2516" t="str">
        <f t="shared" si="1297"/>
        <v>-4467.01556916311+494.302498380939i</v>
      </c>
      <c r="K2516" t="str">
        <f t="shared" si="1304"/>
        <v>0.0559313370658686-0.50545193337218i</v>
      </c>
      <c r="L2516" t="str">
        <f t="shared" si="1305"/>
        <v>0.00481706772240921-0.0364910421266002i</v>
      </c>
      <c r="M2516" t="str">
        <f t="shared" si="1306"/>
        <v>0.0607484047882778-0.54194297549878i</v>
      </c>
      <c r="N2516" t="str">
        <f t="shared" si="1307"/>
        <v>-2.58111745658544i</v>
      </c>
      <c r="O2516" t="str">
        <f t="shared" si="1308"/>
        <v>-0.847002597272645-0.531588751022248i</v>
      </c>
      <c r="P2516" t="str">
        <f t="shared" si="1309"/>
        <v>1.84700259727264+0.531588751022248i</v>
      </c>
      <c r="Q2516" t="str">
        <f t="shared" si="1310"/>
        <v>-1.84700259727264+2.04952870556319i</v>
      </c>
      <c r="R2516" t="str">
        <f t="shared" si="1311"/>
        <v>-0.305033671136026-0.626292576895658i</v>
      </c>
      <c r="S2516" t="str">
        <f t="shared" si="1312"/>
        <v>0.267722689395844i</v>
      </c>
      <c r="T2516" t="str">
        <f t="shared" si="1313"/>
        <v>0.167672733035159-0.0816644347928243i</v>
      </c>
      <c r="U2516" t="str">
        <f t="shared" si="1314"/>
        <v>0.0001-273.462101532466i</v>
      </c>
      <c r="V2516" t="str">
        <f t="shared" si="1315"/>
        <v>0.00002-0.00438625147674646i</v>
      </c>
      <c r="W2516" t="str">
        <f t="shared" si="1316"/>
        <v>0.000019999358452956-0.00438618112515694i</v>
      </c>
      <c r="X2516" t="str">
        <f t="shared" si="1317"/>
        <v>0.00008837057663378-0.00438449118252212i</v>
      </c>
      <c r="Y2516" t="str">
        <f t="shared" si="1318"/>
        <v>0.009+3.65681384877852i</v>
      </c>
      <c r="Z2516" t="str">
        <f t="shared" si="1319"/>
        <v>-0.0144043661274178-0.000326182663715359i</v>
      </c>
      <c r="AA2516" t="str">
        <f t="shared" si="1320"/>
        <v>0.00817524796566825-3.28546414603764i</v>
      </c>
      <c r="AB2516" t="str">
        <f t="shared" si="1321"/>
        <v>1.14152772266647-0.555977197868836i</v>
      </c>
      <c r="AC2516" t="str">
        <f t="shared" si="1322"/>
        <v>0.768038051251073-0.652417658505401i</v>
      </c>
      <c r="AD2516" t="str">
        <f t="shared" si="1323"/>
        <v>1.22051002373105+0.312881755799352i</v>
      </c>
      <c r="AE2516" t="str">
        <f t="shared" si="1324"/>
        <v>-0.0174786166394708-0.00490497257575507i</v>
      </c>
      <c r="AF2516" t="str">
        <f t="shared" si="1325"/>
        <v>-15.0424192626166-0.608415667590836i</v>
      </c>
      <c r="AG2516" t="str">
        <f t="shared" si="1326"/>
        <v>1.00375734194103-0.0145067302136154i</v>
      </c>
      <c r="AH2516" t="str">
        <f t="shared" si="1327"/>
        <v>0.257694115663338+0.0878252277691987i</v>
      </c>
      <c r="AI2516">
        <f t="shared" si="1328"/>
        <v>-11.300673556735344</v>
      </c>
      <c r="AJ2516">
        <f t="shared" si="1329"/>
        <v>18.819722351324085</v>
      </c>
      <c r="AK2516"/>
      <c r="AL2516"/>
      <c r="AM2516"/>
      <c r="AN2516"/>
    </row>
    <row r="2517" spans="1:40" x14ac:dyDescent="0.25">
      <c r="A2517"/>
      <c r="B2517">
        <f t="shared" si="1295"/>
        <v>583000</v>
      </c>
      <c r="C2517" s="237" t="str">
        <f t="shared" si="1298"/>
        <v>-2.24856593623142E-07+0.00420072475809727i</v>
      </c>
      <c r="D2517" s="208" t="str">
        <f t="shared" si="1299"/>
        <v>-5.95700768090651+0.0322055564787457i</v>
      </c>
      <c r="E2517" t="str">
        <f t="shared" si="1300"/>
        <v>2870</v>
      </c>
      <c r="F2517" t="str">
        <f t="shared" si="1301"/>
        <v>0.777000777000777</v>
      </c>
      <c r="G2517" t="str">
        <f t="shared" si="1296"/>
        <v>0.777000777000777</v>
      </c>
      <c r="H2517" t="str">
        <f t="shared" si="1302"/>
        <v>9.08557742308362+0.639590205874902i</v>
      </c>
      <c r="I2517" t="str">
        <f t="shared" si="1303"/>
        <v>2289.43564630356i</v>
      </c>
      <c r="J2517" t="str">
        <f t="shared" si="1297"/>
        <v>-4482.38276528171+495.151815388466i</v>
      </c>
      <c r="K2517" t="str">
        <f t="shared" si="1304"/>
        <v>0.0557418540774413-0.504605493217366i</v>
      </c>
      <c r="L2517" t="str">
        <f t="shared" si="1305"/>
        <v>0.00480083862699471-0.0364305889647672i</v>
      </c>
      <c r="M2517" t="str">
        <f t="shared" si="1306"/>
        <v>0.060542692704436-0.541036082182133i</v>
      </c>
      <c r="N2517" t="str">
        <f t="shared" si="1307"/>
        <v>-2.58555236630466i</v>
      </c>
      <c r="O2517" t="str">
        <f t="shared" si="1308"/>
        <v>-0.849351808073434-0.527827155537103i</v>
      </c>
      <c r="P2517" t="str">
        <f t="shared" si="1309"/>
        <v>1.84935180807343+0.527827155537103i</v>
      </c>
      <c r="Q2517" t="str">
        <f t="shared" si="1310"/>
        <v>-1.84935180807343+2.05772521076756i</v>
      </c>
      <c r="R2517" t="str">
        <f t="shared" si="1311"/>
        <v>-0.304922480983492-0.624691217183894i</v>
      </c>
      <c r="S2517" t="str">
        <f t="shared" si="1312"/>
        <v>0.2681826940168i</v>
      </c>
      <c r="T2517" t="str">
        <f t="shared" si="1313"/>
        <v>0.167531373553011-0.0817749324164393i</v>
      </c>
      <c r="U2517" t="str">
        <f t="shared" si="1314"/>
        <v>0.0001-272.993041324006i</v>
      </c>
      <c r="V2517" t="str">
        <f t="shared" si="1315"/>
        <v>0.00002-0.00437872788930781i</v>
      </c>
      <c r="W2517" t="str">
        <f t="shared" si="1316"/>
        <v>0.000019999358452956-0.00437865765839499i</v>
      </c>
      <c r="X2517" t="str">
        <f t="shared" si="1317"/>
        <v>0.0000881362800644841-0.00437697426186205i</v>
      </c>
      <c r="Y2517" t="str">
        <f t="shared" si="1318"/>
        <v>0.009+3.6630970340857i</v>
      </c>
      <c r="Z2517" t="str">
        <f t="shared" si="1319"/>
        <v>-0.0143549490247253-0.00032472970721381i</v>
      </c>
      <c r="AA2517" t="str">
        <f t="shared" si="1320"/>
        <v>0.00814694968610887-3.27981528053523i</v>
      </c>
      <c r="AB2517" t="str">
        <f t="shared" si="1321"/>
        <v>1.14056533740076-0.556729473437809i</v>
      </c>
      <c r="AC2517" t="str">
        <f t="shared" si="1322"/>
        <v>0.767842163587472-0.650792903049898i</v>
      </c>
      <c r="AD2517" t="str">
        <f t="shared" si="1323"/>
        <v>1.22206482179717+0.3107170340061i</v>
      </c>
      <c r="AE2517" t="str">
        <f t="shared" si="1324"/>
        <v>-0.0174417791703293-0.00485716793604991i</v>
      </c>
      <c r="AF2517" t="str">
        <f t="shared" si="1325"/>
        <v>-15.0425851039901-0.607384649396156i</v>
      </c>
      <c r="AG2517" t="str">
        <f t="shared" si="1326"/>
        <v>1.00372516308755-0.014500328038658i</v>
      </c>
      <c r="AH2517" t="str">
        <f t="shared" si="1327"/>
        <v>0.25719872365129+0.0870633715746188i</v>
      </c>
      <c r="AI2517">
        <f t="shared" si="1328"/>
        <v>-11.323486145938986</v>
      </c>
      <c r="AJ2517">
        <f t="shared" si="1329"/>
        <v>18.701280476380042</v>
      </c>
      <c r="AK2517"/>
      <c r="AL2517"/>
      <c r="AM2517"/>
      <c r="AN2517"/>
    </row>
    <row r="2518" spans="1:40" x14ac:dyDescent="0.25">
      <c r="A2518"/>
      <c r="B2518">
        <f t="shared" si="1295"/>
        <v>584000</v>
      </c>
      <c r="C2518" s="237" t="str">
        <f t="shared" si="1298"/>
        <v>-2.2408719609309E-07+0.00419353173629232i</v>
      </c>
      <c r="D2518" s="208" t="str">
        <f t="shared" si="1299"/>
        <v>-5.9570076750078+0.0321504099782411i</v>
      </c>
      <c r="E2518" t="str">
        <f t="shared" si="1300"/>
        <v>2870</v>
      </c>
      <c r="F2518" t="str">
        <f t="shared" si="1301"/>
        <v>0.777000777000777</v>
      </c>
      <c r="G2518" t="str">
        <f t="shared" si="1296"/>
        <v>0.777000777000777</v>
      </c>
      <c r="H2518" t="str">
        <f t="shared" si="1302"/>
        <v>9.08574242563325+0.63850750811483i</v>
      </c>
      <c r="I2518" t="str">
        <f t="shared" si="1303"/>
        <v>2293.36263712055i</v>
      </c>
      <c r="J2518" t="str">
        <f t="shared" si="1297"/>
        <v>-4497.77634285287+496.001132395994i</v>
      </c>
      <c r="K2518" t="str">
        <f t="shared" si="1304"/>
        <v>0.055553328603726-0.50376184819087i</v>
      </c>
      <c r="L2518" t="str">
        <f t="shared" si="1305"/>
        <v>0.00478469093777141-0.0363703321249369i</v>
      </c>
      <c r="M2518" t="str">
        <f t="shared" si="1306"/>
        <v>0.0603380195414974-0.540132180315807i</v>
      </c>
      <c r="N2518" t="str">
        <f t="shared" si="1307"/>
        <v>-2.58998727602388i</v>
      </c>
      <c r="O2518" t="str">
        <f t="shared" si="1308"/>
        <v>-0.851684313489932-0.524055178540564i</v>
      </c>
      <c r="P2518" t="str">
        <f t="shared" si="1309"/>
        <v>1.85168431348993+0.524055178540564i</v>
      </c>
      <c r="Q2518" t="str">
        <f t="shared" si="1310"/>
        <v>-1.85168431348993+2.06593209748332i</v>
      </c>
      <c r="R2518" t="str">
        <f t="shared" si="1311"/>
        <v>-0.304810994822059-0.623094329850817i</v>
      </c>
      <c r="S2518" t="str">
        <f t="shared" si="1312"/>
        <v>0.268642698637754i</v>
      </c>
      <c r="T2518" t="str">
        <f t="shared" si="1313"/>
        <v>0.167389742277006-0.0818852482234564i</v>
      </c>
      <c r="U2518" t="str">
        <f t="shared" si="1314"/>
        <v>0.0001-272.525587486122i</v>
      </c>
      <c r="V2518" t="str">
        <f t="shared" si="1315"/>
        <v>0.00002-0.00437123006757954i</v>
      </c>
      <c r="W2518" t="str">
        <f t="shared" si="1316"/>
        <v>0.0000199993584529559-0.00437115995693017i</v>
      </c>
      <c r="X2518" t="str">
        <f t="shared" si="1317"/>
        <v>0.0000879031856552138-0.00436948306539843i</v>
      </c>
      <c r="Y2518" t="str">
        <f t="shared" si="1318"/>
        <v>0.009+3.66938021939288i</v>
      </c>
      <c r="Z2518" t="str">
        <f t="shared" si="1319"/>
        <v>-0.0143057858658728-0.00032328631757123i</v>
      </c>
      <c r="AA2518" t="str">
        <f t="shared" si="1320"/>
        <v>0.00811879854366023-3.27418582930793i</v>
      </c>
      <c r="AB2518" t="str">
        <f t="shared" si="1321"/>
        <v>1.13960110174342-0.557480511186636i</v>
      </c>
      <c r="AC2518" t="str">
        <f t="shared" si="1322"/>
        <v>0.767648109555698-0.649172497752952i</v>
      </c>
      <c r="AD2518" t="str">
        <f t="shared" si="1323"/>
        <v>1.22361055016184+0.308544765486202i</v>
      </c>
      <c r="AE2518" t="str">
        <f t="shared" si="1324"/>
        <v>-0.0174049622127982-0.00480955189398469i</v>
      </c>
      <c r="AF2518" t="str">
        <f t="shared" si="1325"/>
        <v>-15.042750100641-0.606357098136589i</v>
      </c>
      <c r="AG2518" t="str">
        <f t="shared" si="1326"/>
        <v>1.00369300507002-0.0144938403863228i</v>
      </c>
      <c r="AH2518" t="str">
        <f t="shared" si="1327"/>
        <v>0.256703302299592+0.0863044037075209i</v>
      </c>
      <c r="AI2518">
        <f t="shared" si="1328"/>
        <v>-11.346292768202888</v>
      </c>
      <c r="AJ2518">
        <f t="shared" si="1329"/>
        <v>18.582795684032828</v>
      </c>
      <c r="AK2518"/>
      <c r="AL2518"/>
      <c r="AM2518"/>
      <c r="AN2518"/>
    </row>
    <row r="2519" spans="1:40" x14ac:dyDescent="0.25">
      <c r="A2519"/>
      <c r="B2519">
        <f t="shared" si="1295"/>
        <v>585000</v>
      </c>
      <c r="C2519" s="237" t="str">
        <f t="shared" si="1298"/>
        <v>-2.23321740818089E-07+0.00418636330601471i</v>
      </c>
      <c r="D2519" s="208" t="str">
        <f t="shared" si="1299"/>
        <v>-5.95700766913931+0.0320954520127795i</v>
      </c>
      <c r="E2519" t="str">
        <f t="shared" si="1300"/>
        <v>2870</v>
      </c>
      <c r="F2519" t="str">
        <f t="shared" si="1301"/>
        <v>0.777000777000777</v>
      </c>
      <c r="G2519" t="str">
        <f t="shared" si="1296"/>
        <v>0.777000777000777</v>
      </c>
      <c r="H2519" t="str">
        <f t="shared" si="1302"/>
        <v>9.08590658914624+0.637428448477768i</v>
      </c>
      <c r="I2519" t="str">
        <f t="shared" si="1303"/>
        <v>2297.28962793754i</v>
      </c>
      <c r="J2519" t="str">
        <f t="shared" si="1297"/>
        <v>-4513.19630187659+496.850449403521i</v>
      </c>
      <c r="K2519" t="str">
        <f t="shared" si="1304"/>
        <v>0.0553657542294049-0.502920984651901i</v>
      </c>
      <c r="L2519" t="str">
        <f t="shared" si="1305"/>
        <v>0.00476862411437146-0.0363102706712964i</v>
      </c>
      <c r="M2519" t="str">
        <f t="shared" si="1306"/>
        <v>0.0601343783437764-0.539231255323197i</v>
      </c>
      <c r="N2519" t="str">
        <f t="shared" si="1307"/>
        <v>-2.5944221857431i</v>
      </c>
      <c r="O2519" t="str">
        <f t="shared" si="1308"/>
        <v>-0.854000067645509-0.520272894221355i</v>
      </c>
      <c r="P2519" t="str">
        <f t="shared" si="1309"/>
        <v>1.85400006764551+0.520272894221355i</v>
      </c>
      <c r="Q2519" t="str">
        <f t="shared" si="1310"/>
        <v>-1.85400006764551+2.07414929152174i</v>
      </c>
      <c r="R2519" t="str">
        <f t="shared" si="1311"/>
        <v>-0.304699212002882-0.621501891522413i</v>
      </c>
      <c r="S2519" t="str">
        <f t="shared" si="1312"/>
        <v>0.26910270325871i</v>
      </c>
      <c r="T2519" t="str">
        <f t="shared" si="1313"/>
        <v>0.167247839089083-0.0819953816307743i</v>
      </c>
      <c r="U2519" t="str">
        <f t="shared" si="1314"/>
        <v>0.0001-272.059731781018i</v>
      </c>
      <c r="V2519" t="str">
        <f t="shared" si="1315"/>
        <v>0.00002-0.00436375787942983i</v>
      </c>
      <c r="W2519" t="str">
        <f t="shared" si="1316"/>
        <v>0.000019999358452956-0.00436368788863273i</v>
      </c>
      <c r="X2519" t="str">
        <f t="shared" si="1317"/>
        <v>0.0000876712851964002-0.00436201746133966i</v>
      </c>
      <c r="Y2519" t="str">
        <f t="shared" si="1318"/>
        <v>0.009+3.67566340470006i</v>
      </c>
      <c r="Z2519" t="str">
        <f t="shared" si="1319"/>
        <v>-0.0142568749133668-0.000321852414304882i</v>
      </c>
      <c r="AA2519" t="str">
        <f t="shared" si="1320"/>
        <v>0.00809079351694826-3.26857569232515i</v>
      </c>
      <c r="AB2519" t="str">
        <f t="shared" si="1321"/>
        <v>1.13863501489068-0.558230307145521i</v>
      </c>
      <c r="AC2519" t="str">
        <f t="shared" si="1322"/>
        <v>0.767455879499374-0.6475564209273i</v>
      </c>
      <c r="AD2519" t="str">
        <f t="shared" si="1323"/>
        <v>1.22514717193031+0.306364987095087i</v>
      </c>
      <c r="AE2519" t="str">
        <f t="shared" si="1324"/>
        <v>-0.0173681656699205-0.00476212387401445i</v>
      </c>
      <c r="AF2519" t="str">
        <f t="shared" si="1325"/>
        <v>-15.0429142582856-0.605332996464989i</v>
      </c>
      <c r="AG2519" t="str">
        <f t="shared" si="1326"/>
        <v>1.00366086821659-0.0144872672580241i</v>
      </c>
      <c r="AH2519" t="str">
        <f t="shared" si="1327"/>
        <v>0.256207851791895+0.0855483154058688i</v>
      </c>
      <c r="AI2519">
        <f t="shared" si="1328"/>
        <v>-11.36909355621388</v>
      </c>
      <c r="AJ2519">
        <f t="shared" si="1329"/>
        <v>18.464268055400495</v>
      </c>
      <c r="AK2519"/>
      <c r="AL2519"/>
      <c r="AM2519"/>
      <c r="AN2519"/>
    </row>
    <row r="2520" spans="1:40" x14ac:dyDescent="0.25">
      <c r="A2520"/>
      <c r="B2520">
        <f t="shared" si="1295"/>
        <v>586000</v>
      </c>
      <c r="C2520" s="237" t="str">
        <f t="shared" si="1298"/>
        <v>-2.2256020091152E-07+0.00417921934136923i</v>
      </c>
      <c r="D2520" s="208" t="str">
        <f t="shared" si="1299"/>
        <v>-5.95700766330083+0.0320406816171641i</v>
      </c>
      <c r="E2520" t="str">
        <f t="shared" si="1300"/>
        <v>2870</v>
      </c>
      <c r="F2520" t="str">
        <f t="shared" si="1301"/>
        <v>0.777000777000777</v>
      </c>
      <c r="G2520" t="str">
        <f t="shared" si="1296"/>
        <v>0.777000777000777</v>
      </c>
      <c r="H2520" t="str">
        <f t="shared" si="1302"/>
        <v>9.08606991929081+0.636353008766132i</v>
      </c>
      <c r="I2520" t="str">
        <f t="shared" si="1303"/>
        <v>2301.21661875452i</v>
      </c>
      <c r="J2520" t="str">
        <f t="shared" si="1297"/>
        <v>-4528.64264235288+497.699766411049i</v>
      </c>
      <c r="K2520" t="str">
        <f t="shared" si="1304"/>
        <v>0.0551791245925848-0.502082889047011i</v>
      </c>
      <c r="L2520" t="str">
        <f t="shared" si="1305"/>
        <v>0.00475263762087648-0.036250403673837i</v>
      </c>
      <c r="M2520" t="str">
        <f t="shared" si="1306"/>
        <v>0.0599317622134613-0.538333292720848i</v>
      </c>
      <c r="N2520" t="str">
        <f t="shared" si="1307"/>
        <v>-2.59885709546232i</v>
      </c>
      <c r="O2520" t="str">
        <f t="shared" si="1308"/>
        <v>-0.856299024993005-0.516480376970925i</v>
      </c>
      <c r="P2520" t="str">
        <f t="shared" si="1309"/>
        <v>1.856299024993+0.516480376970925i</v>
      </c>
      <c r="Q2520" t="str">
        <f t="shared" si="1310"/>
        <v>-1.856299024993+2.0823767184914i</v>
      </c>
      <c r="R2520" t="str">
        <f t="shared" si="1311"/>
        <v>-0.304587131874989-0.619913878984993i</v>
      </c>
      <c r="S2520" t="str">
        <f t="shared" si="1312"/>
        <v>0.269562707879664i</v>
      </c>
      <c r="T2520" t="str">
        <f t="shared" si="1313"/>
        <v>0.167105663871381-0.0821053320535224i</v>
      </c>
      <c r="U2520" t="str">
        <f t="shared" si="1314"/>
        <v>0.0001-271.595466027125i</v>
      </c>
      <c r="V2520" t="str">
        <f t="shared" si="1315"/>
        <v>0.00002-0.00435631119362875i</v>
      </c>
      <c r="W2520" t="str">
        <f t="shared" si="1316"/>
        <v>0.0000199993584529559-0.00435624132227489i</v>
      </c>
      <c r="X2520" t="str">
        <f t="shared" si="1317"/>
        <v>0.0000874405705484291-0.00435457731879265i</v>
      </c>
      <c r="Y2520" t="str">
        <f t="shared" si="1318"/>
        <v>0.009+3.68194659000724i</v>
      </c>
      <c r="Z2520" t="str">
        <f t="shared" si="1319"/>
        <v>-0.0142082144445528-0.000320427917749956i</v>
      </c>
      <c r="AA2520" t="str">
        <f t="shared" si="1320"/>
        <v>0.00806293359347171-3.26298477024312i</v>
      </c>
      <c r="AB2520" t="str">
        <f t="shared" si="1321"/>
        <v>1.13766707604013-0.558978857332626i</v>
      </c>
      <c r="AC2520" t="str">
        <f t="shared" si="1322"/>
        <v>0.767265463850111-0.645944651024794i</v>
      </c>
      <c r="AD2520" t="str">
        <f t="shared" si="1323"/>
        <v>1.22667465034784+0.304177735872733i</v>
      </c>
      <c r="AE2520" t="str">
        <f t="shared" si="1324"/>
        <v>-0.0173313894473074-0.00471488330450595i</v>
      </c>
      <c r="AF2520" t="str">
        <f t="shared" si="1325"/>
        <v>-15.0430775825916-0.604312327148968i</v>
      </c>
      <c r="AG2520" t="str">
        <f t="shared" si="1326"/>
        <v>1.00362875285536-0.0144806086568209i</v>
      </c>
      <c r="AH2520" t="str">
        <f t="shared" si="1327"/>
        <v>0.255712372336972+0.0847950979708131i</v>
      </c>
      <c r="AI2520">
        <f t="shared" si="1328"/>
        <v>-11.391888642289077</v>
      </c>
      <c r="AJ2520">
        <f t="shared" si="1329"/>
        <v>18.345697671280242</v>
      </c>
      <c r="AK2520"/>
      <c r="AL2520"/>
      <c r="AM2520"/>
      <c r="AN2520"/>
    </row>
    <row r="2521" spans="1:40" x14ac:dyDescent="0.25">
      <c r="A2521"/>
      <c r="B2521">
        <f t="shared" ref="B2521:B2584" si="1330">B2520+1000</f>
        <v>587000</v>
      </c>
      <c r="C2521" s="237" t="str">
        <f t="shared" si="1298"/>
        <v>-2.21802549715587E-07+0.00417209971731859i</v>
      </c>
      <c r="D2521" s="208" t="str">
        <f t="shared" si="1299"/>
        <v>-5.95700765749218+0.0319860978327759i</v>
      </c>
      <c r="E2521" t="str">
        <f t="shared" si="1300"/>
        <v>2870</v>
      </c>
      <c r="F2521" t="str">
        <f t="shared" si="1301"/>
        <v>0.777000777000777</v>
      </c>
      <c r="G2521" t="str">
        <f t="shared" si="1296"/>
        <v>0.777000777000777</v>
      </c>
      <c r="H2521" t="str">
        <f t="shared" si="1302"/>
        <v>9.08623242168751+0.635281170902771i</v>
      </c>
      <c r="I2521" t="str">
        <f t="shared" si="1303"/>
        <v>2305.14360957151i</v>
      </c>
      <c r="J2521" t="str">
        <f t="shared" si="1297"/>
        <v>-4544.11536428173+498.549083418576i</v>
      </c>
      <c r="K2521" t="str">
        <f t="shared" si="1304"/>
        <v>0.0549934333842668-0.501247547909421i</v>
      </c>
      <c r="L2521" t="str">
        <f t="shared" si="1305"/>
        <v>0.00473673092577399-0.036190730208311i</v>
      </c>
      <c r="M2521" t="str">
        <f t="shared" si="1306"/>
        <v>0.0597301643100408-0.537438278117732i</v>
      </c>
      <c r="N2521" t="str">
        <f t="shared" si="1307"/>
        <v>-2.60329200518153i</v>
      </c>
      <c r="O2521" t="str">
        <f t="shared" si="1308"/>
        <v>-0.858581140315619-0.512677701382i</v>
      </c>
      <c r="P2521" t="str">
        <f t="shared" si="1309"/>
        <v>1.85858114031562+0.512677701382i</v>
      </c>
      <c r="Q2521" t="str">
        <f t="shared" si="1310"/>
        <v>-1.85858114031562+2.09061430379953i</v>
      </c>
      <c r="R2521" t="str">
        <f t="shared" si="1311"/>
        <v>-0.304474753785311-0.618330269183864i</v>
      </c>
      <c r="S2521" t="str">
        <f t="shared" si="1312"/>
        <v>0.27002271250062i</v>
      </c>
      <c r="T2521" t="str">
        <f t="shared" si="1313"/>
        <v>0.166963216506265-0.0822150989050681i</v>
      </c>
      <c r="U2521" t="str">
        <f t="shared" si="1314"/>
        <v>0.0001-271.132782098629i</v>
      </c>
      <c r="V2521" t="str">
        <f t="shared" si="1315"/>
        <v>0.00002-0.00434888987984062i</v>
      </c>
      <c r="W2521" t="str">
        <f t="shared" si="1316"/>
        <v>0.0000199993584529559-0.00434882012752306i</v>
      </c>
      <c r="X2521" t="str">
        <f t="shared" si="1317"/>
        <v>0.0000872110336409274-0.00434716250775529i</v>
      </c>
      <c r="Y2521" t="str">
        <f t="shared" si="1318"/>
        <v>0.009+3.68822977531442i</v>
      </c>
      <c r="Z2521" t="str">
        <f t="shared" si="1319"/>
        <v>-0.0141598027514641-0.000319012749049854i</v>
      </c>
      <c r="AA2521" t="str">
        <f t="shared" si="1320"/>
        <v>0.00803521776950959-3.25741296439899i</v>
      </c>
      <c r="AB2521" t="str">
        <f t="shared" si="1321"/>
        <v>1.1366972843909-0.559726157754114i</v>
      </c>
      <c r="AC2521" t="str">
        <f t="shared" si="1322"/>
        <v>0.767076853126621-0.644337166635428i</v>
      </c>
      <c r="AD2521" t="str">
        <f t="shared" si="1323"/>
        <v>1.22819294880074+0.301983049043361i</v>
      </c>
      <c r="AE2521" t="str">
        <f t="shared" si="1324"/>
        <v>-0.0172946334531157-0.00466782961770027i</v>
      </c>
      <c r="AF2521" t="str">
        <f t="shared" si="1325"/>
        <v>-15.0432400791797-0.603295073069995i</v>
      </c>
      <c r="AG2521" t="str">
        <f t="shared" si="1326"/>
        <v>1.00359665931438-0.0144738645874156i</v>
      </c>
      <c r="AH2521" t="str">
        <f t="shared" si="1327"/>
        <v>0.255216864168564+0.0840447427660933i</v>
      </c>
      <c r="AI2521">
        <f t="shared" si="1328"/>
        <v>-11.414678158377779</v>
      </c>
      <c r="AJ2521">
        <f t="shared" si="1329"/>
        <v>18.22708461215781</v>
      </c>
      <c r="AK2521"/>
      <c r="AL2521"/>
      <c r="AM2521"/>
      <c r="AN2521"/>
    </row>
    <row r="2522" spans="1:40" x14ac:dyDescent="0.25">
      <c r="A2522"/>
      <c r="B2522">
        <f t="shared" si="1330"/>
        <v>588000</v>
      </c>
      <c r="C2522" s="237" t="str">
        <f t="shared" si="1298"/>
        <v>-2.21048760798985E-07+0.00416500430967608i</v>
      </c>
      <c r="D2522" s="208" t="str">
        <f t="shared" si="1299"/>
        <v>-5.95700765171313+0.0319316997075166i</v>
      </c>
      <c r="E2522" t="str">
        <f t="shared" si="1300"/>
        <v>2870</v>
      </c>
      <c r="F2522" t="str">
        <f t="shared" si="1301"/>
        <v>0.777000777000777</v>
      </c>
      <c r="G2522" t="str">
        <f t="shared" si="1296"/>
        <v>0.777000777000777</v>
      </c>
      <c r="H2522" t="str">
        <f t="shared" si="1302"/>
        <v>9.0863941019096+0.634212916929937i</v>
      </c>
      <c r="I2522" t="str">
        <f t="shared" si="1303"/>
        <v>2309.0706003885i</v>
      </c>
      <c r="J2522" t="str">
        <f t="shared" si="1297"/>
        <v>-4559.61446766314+499.398400426104i</v>
      </c>
      <c r="K2522" t="str">
        <f t="shared" si="1304"/>
        <v>0.0548086743478207-0.500414947858327i</v>
      </c>
      <c r="L2522" t="str">
        <f t="shared" si="1305"/>
        <v>0.00472090350191429-0.0361312493561876i</v>
      </c>
      <c r="M2522" t="str">
        <f t="shared" si="1306"/>
        <v>0.059529577849735-0.536546197214515i</v>
      </c>
      <c r="N2522" t="str">
        <f t="shared" si="1307"/>
        <v>-2.60772691490075i</v>
      </c>
      <c r="O2522" t="str">
        <f t="shared" si="1308"/>
        <v>-0.860846368727824-0.508864942247075i</v>
      </c>
      <c r="P2522" t="str">
        <f t="shared" si="1309"/>
        <v>1.86084636872782+0.508864942247075i</v>
      </c>
      <c r="Q2522" t="str">
        <f t="shared" si="1310"/>
        <v>-1.86084636872782+2.09886197265367i</v>
      </c>
      <c r="R2522" t="str">
        <f t="shared" si="1311"/>
        <v>-0.304362077078627-0.616751039221958i</v>
      </c>
      <c r="S2522" t="str">
        <f t="shared" si="1312"/>
        <v>0.270482717121574i</v>
      </c>
      <c r="T2522" t="str">
        <f t="shared" si="1313"/>
        <v>0.16682049687631-0.082324681596993i</v>
      </c>
      <c r="U2522" t="str">
        <f t="shared" si="1314"/>
        <v>0.0001-270.671671924992i</v>
      </c>
      <c r="V2522" t="str">
        <f t="shared" si="1315"/>
        <v>0.00002-0.0043414938086164i</v>
      </c>
      <c r="W2522" t="str">
        <f t="shared" si="1316"/>
        <v>0.0000199993584529559-0.00434142417493023i</v>
      </c>
      <c r="X2522" t="str">
        <f t="shared" si="1317"/>
        <v>0.0000869826664720534-0.0043397728991086i</v>
      </c>
      <c r="Y2522" t="str">
        <f t="shared" si="1318"/>
        <v>0.009+3.6945129606216i</v>
      </c>
      <c r="Z2522" t="str">
        <f t="shared" si="1319"/>
        <v>-0.0141116381406701-0.000317606830146578i</v>
      </c>
      <c r="AA2522" t="str">
        <f t="shared" si="1320"/>
        <v>0.00800764505002949-3.25186017680497i</v>
      </c>
      <c r="AB2522" t="str">
        <f t="shared" si="1321"/>
        <v>1.13572563914356-0.560472204403992i</v>
      </c>
      <c r="AC2522" t="str">
        <f t="shared" si="1322"/>
        <v>0.766890037933938-0.642733946486182i</v>
      </c>
      <c r="AD2522" t="str">
        <f t="shared" si="1323"/>
        <v>1.22970203081722+0.299780964014862i</v>
      </c>
      <c r="AE2522" t="str">
        <f t="shared" si="1324"/>
        <v>-0.0172578975980207-0.00462096224967164i</v>
      </c>
      <c r="AF2522" t="str">
        <f t="shared" si="1325"/>
        <v>-15.0434017536227-0.60228121722242i</v>
      </c>
      <c r="AG2522" t="str">
        <f t="shared" si="1326"/>
        <v>1.00356458792161-0.0144670350561492i</v>
      </c>
      <c r="AH2522" t="str">
        <f t="shared" si="1327"/>
        <v>0.254721327545118+0.0832972412173676i</v>
      </c>
      <c r="AI2522">
        <f t="shared" si="1328"/>
        <v>-11.437462236067503</v>
      </c>
      <c r="AJ2522">
        <f t="shared" si="1329"/>
        <v>18.108428958208417</v>
      </c>
      <c r="AK2522"/>
      <c r="AL2522"/>
      <c r="AM2522"/>
      <c r="AN2522"/>
    </row>
    <row r="2523" spans="1:40" x14ac:dyDescent="0.25">
      <c r="A2523"/>
      <c r="B2523">
        <f t="shared" si="1330"/>
        <v>589000</v>
      </c>
      <c r="C2523" s="237" t="str">
        <f t="shared" si="1298"/>
        <v>-2.20298807954591E-07+0.00415793299509837i</v>
      </c>
      <c r="D2523" s="208" t="str">
        <f t="shared" si="1299"/>
        <v>-5.95700764596349+0.0318774862957542i</v>
      </c>
      <c r="E2523" t="str">
        <f t="shared" si="1300"/>
        <v>2870</v>
      </c>
      <c r="F2523" t="str">
        <f t="shared" si="1301"/>
        <v>0.777000777000777</v>
      </c>
      <c r="G2523" t="str">
        <f t="shared" si="1296"/>
        <v>0.777000777000777</v>
      </c>
      <c r="H2523" t="str">
        <f t="shared" si="1302"/>
        <v>9.08655496548368+0.633148229008334i</v>
      </c>
      <c r="I2523" t="str">
        <f t="shared" si="1303"/>
        <v>2312.99759120549i</v>
      </c>
      <c r="J2523" t="str">
        <f t="shared" si="1297"/>
        <v>-4575.13995249712+500.24771743363i</v>
      </c>
      <c r="K2523" t="str">
        <f t="shared" si="1304"/>
        <v>0.0546248412784658-0.499585075598232i</v>
      </c>
      <c r="L2523" t="str">
        <f t="shared" si="1305"/>
        <v>0.00470515482646779-0.0360719602046109i</v>
      </c>
      <c r="M2523" t="str">
        <f t="shared" si="1306"/>
        <v>0.0593299961049336-0.535657035802843i</v>
      </c>
      <c r="N2523" t="str">
        <f t="shared" si="1307"/>
        <v>-2.61216182461997i</v>
      </c>
      <c r="O2523" t="str">
        <f t="shared" si="1308"/>
        <v>-0.863094665676214-0.505042174557001i</v>
      </c>
      <c r="P2523" t="str">
        <f t="shared" si="1309"/>
        <v>1.86309466567621+0.505042174557001i</v>
      </c>
      <c r="Q2523" t="str">
        <f t="shared" si="1310"/>
        <v>-1.86309466567621+2.10711965006297i</v>
      </c>
      <c r="R2523" t="str">
        <f t="shared" si="1311"/>
        <v>-0.304249101097597-0.615176166358544i</v>
      </c>
      <c r="S2523" t="str">
        <f t="shared" si="1312"/>
        <v>0.27094272174253i</v>
      </c>
      <c r="T2523" t="str">
        <f t="shared" si="1313"/>
        <v>0.166677504864319-0.0824340795391011i</v>
      </c>
      <c r="U2523" t="str">
        <f t="shared" si="1314"/>
        <v>0.0001-270.212127490484i</v>
      </c>
      <c r="V2523" t="str">
        <f t="shared" si="1315"/>
        <v>0.00002-0.00433412285138615i</v>
      </c>
      <c r="W2523" t="str">
        <f t="shared" si="1316"/>
        <v>0.000019999358452956-0.00433405333592859i</v>
      </c>
      <c r="X2523" t="str">
        <f t="shared" si="1317"/>
        <v>0.0000867554611078063-0.00433240836460959i</v>
      </c>
      <c r="Y2523" t="str">
        <f t="shared" si="1318"/>
        <v>0.009+3.70079614592878i</v>
      </c>
      <c r="Z2523" t="str">
        <f t="shared" si="1319"/>
        <v>-0.01406371893313-0.000316210083771311i</v>
      </c>
      <c r="AA2523" t="str">
        <f t="shared" si="1320"/>
        <v>0.00798021444859758-3.24632631014264i</v>
      </c>
      <c r="AB2523" t="str">
        <f t="shared" si="1321"/>
        <v>1.13475213950022-0.561216993264163i</v>
      </c>
      <c r="AC2523" t="str">
        <f t="shared" si="1322"/>
        <v>0.766705008962547-0.641134969440007i</v>
      </c>
      <c r="AD2523" t="str">
        <f t="shared" si="1323"/>
        <v>1.23120186006844+0.297571518378383i</v>
      </c>
      <c r="AE2523" t="str">
        <f t="shared" si="1324"/>
        <v>-0.0172211817951949-0.00457428064028992i</v>
      </c>
      <c r="AF2523" t="str">
        <f t="shared" si="1325"/>
        <v>-15.0435626114472-0.60127074271258i</v>
      </c>
      <c r="AG2523" t="str">
        <f t="shared" si="1326"/>
        <v>1.00353253900496-0.0144601200710007i</v>
      </c>
      <c r="AH2523" t="str">
        <f t="shared" si="1327"/>
        <v>0.25422576274964+0.0825525848116116i</v>
      </c>
      <c r="AI2523">
        <f t="shared" si="1328"/>
        <v>-11.460241006585939</v>
      </c>
      <c r="AJ2523">
        <f t="shared" si="1329"/>
        <v>17.98973078930274</v>
      </c>
      <c r="AK2523"/>
      <c r="AL2523"/>
      <c r="AM2523"/>
      <c r="AN2523"/>
    </row>
    <row r="2524" spans="1:40" x14ac:dyDescent="0.25">
      <c r="A2524"/>
      <c r="B2524">
        <f t="shared" si="1330"/>
        <v>590000</v>
      </c>
      <c r="C2524" s="237" t="str">
        <f t="shared" si="1298"/>
        <v>-2.19552665197188E-07+0.00415088565107834i</v>
      </c>
      <c r="D2524" s="208" t="str">
        <f t="shared" si="1299"/>
        <v>-5.95700764024306+0.0318234566582673i</v>
      </c>
      <c r="E2524" t="str">
        <f t="shared" si="1300"/>
        <v>2870</v>
      </c>
      <c r="F2524" t="str">
        <f t="shared" si="1301"/>
        <v>0.777000777000777</v>
      </c>
      <c r="G2524" t="str">
        <f t="shared" si="1296"/>
        <v>0.777000777000777</v>
      </c>
      <c r="H2524" t="str">
        <f t="shared" si="1302"/>
        <v>9.08671501789002+0.632087089416157i</v>
      </c>
      <c r="I2524" t="str">
        <f t="shared" si="1303"/>
        <v>2316.92458202247i</v>
      </c>
      <c r="J2524" t="str">
        <f t="shared" si="1297"/>
        <v>-4590.69181878367+501.097034441158i</v>
      </c>
      <c r="K2524" t="str">
        <f t="shared" si="1304"/>
        <v>0.0544419280227602-0.498757917918276i</v>
      </c>
      <c r="L2524" t="str">
        <f t="shared" si="1305"/>
        <v>0.00468948438088283-0.0360128618463564i</v>
      </c>
      <c r="M2524" t="str">
        <f t="shared" si="1306"/>
        <v>0.059131412403643-0.534770779764632i</v>
      </c>
      <c r="N2524" t="str">
        <f t="shared" si="1307"/>
        <v>-2.61659673433919i</v>
      </c>
      <c r="O2524" t="str">
        <f t="shared" si="1308"/>
        <v>-0.865325986940403-0.501209473499472i</v>
      </c>
      <c r="P2524" t="str">
        <f t="shared" si="1309"/>
        <v>1.8653259869404+0.501209473499472i</v>
      </c>
      <c r="Q2524" t="str">
        <f t="shared" si="1310"/>
        <v>-1.8653259869404+2.11538726083972i</v>
      </c>
      <c r="R2524" t="str">
        <f t="shared" si="1311"/>
        <v>-0.304135825182742-0.6136056280079i</v>
      </c>
      <c r="S2524" t="str">
        <f t="shared" si="1312"/>
        <v>0.271402726363486i</v>
      </c>
      <c r="T2524" t="str">
        <f t="shared" si="1313"/>
        <v>0.166534240353323-0.0825432921394047i</v>
      </c>
      <c r="U2524" t="str">
        <f t="shared" si="1314"/>
        <v>0.0001-269.754140833721i</v>
      </c>
      <c r="V2524" t="str">
        <f t="shared" si="1315"/>
        <v>0.00002-0.0043267768804516i</v>
      </c>
      <c r="W2524" t="str">
        <f t="shared" si="1316"/>
        <v>0.000019999358452956-0.00432670748282189i</v>
      </c>
      <c r="X2524" t="str">
        <f t="shared" si="1317"/>
        <v>0.0000865294096813312-0.00432506877688357i</v>
      </c>
      <c r="Y2524" t="str">
        <f t="shared" si="1318"/>
        <v>0.009+3.70707933123596i</v>
      </c>
      <c r="Z2524" t="str">
        <f t="shared" si="1319"/>
        <v>-0.0140160434640445-0.000314822433435054i</v>
      </c>
      <c r="AA2524" t="str">
        <f t="shared" si="1320"/>
        <v>0.00795292498728909-3.24081126775715i</v>
      </c>
      <c r="AB2524" t="str">
        <f t="shared" si="1321"/>
        <v>1.13377678466455-0.561960520304334i</v>
      </c>
      <c r="AC2524" t="str">
        <f t="shared" si="1322"/>
        <v>0.766521756987589-0.63954021449478i</v>
      </c>
      <c r="AD2524" t="str">
        <f t="shared" si="1323"/>
        <v>1.23269240036942+0.295354749907871i</v>
      </c>
      <c r="AE2524" t="str">
        <f t="shared" si="1324"/>
        <v>-0.0171844859602826-0.00452778423318192i</v>
      </c>
      <c r="AF2524" t="str">
        <f t="shared" si="1325"/>
        <v>-15.0437226581331-0.60026363275789i</v>
      </c>
      <c r="AG2524" t="str">
        <f t="shared" si="1326"/>
        <v>1.00350051289228-0.0144531196415831i</v>
      </c>
      <c r="AH2524" t="str">
        <f t="shared" si="1327"/>
        <v>0.253730170089452+0.0818107650964874i</v>
      </c>
      <c r="AI2524">
        <f t="shared" si="1328"/>
        <v>-11.483014600806154</v>
      </c>
      <c r="AJ2524">
        <f t="shared" si="1329"/>
        <v>17.870990185012158</v>
      </c>
      <c r="AK2524"/>
      <c r="AL2524"/>
      <c r="AM2524"/>
      <c r="AN2524"/>
    </row>
    <row r="2525" spans="1:40" x14ac:dyDescent="0.25">
      <c r="A2525"/>
      <c r="B2525">
        <f t="shared" si="1330"/>
        <v>591000</v>
      </c>
      <c r="C2525" s="237" t="str">
        <f t="shared" si="1298"/>
        <v>-2.18810306761215E-07+0.00414386215593805i</v>
      </c>
      <c r="D2525" s="208" t="str">
        <f t="shared" si="1299"/>
        <v>-5.95700763455165+0.0317696098621917i</v>
      </c>
      <c r="E2525" t="str">
        <f t="shared" si="1300"/>
        <v>2870</v>
      </c>
      <c r="F2525" t="str">
        <f t="shared" si="1301"/>
        <v>0.777000777000777</v>
      </c>
      <c r="G2525" t="str">
        <f t="shared" si="1296"/>
        <v>0.777000777000777</v>
      </c>
      <c r="H2525" t="str">
        <f t="shared" si="1302"/>
        <v>9.08687426456315+0.631029480548096i</v>
      </c>
      <c r="I2525" t="str">
        <f t="shared" si="1303"/>
        <v>2320.85157283946i</v>
      </c>
      <c r="J2525" t="str">
        <f t="shared" si="1297"/>
        <v>-4606.27006652278+501.946351448685i</v>
      </c>
      <c r="K2525" t="str">
        <f t="shared" si="1304"/>
        <v>0.0542599284780925-0.497933461691585i</v>
      </c>
      <c r="L2525" t="str">
        <f t="shared" si="1305"/>
        <v>0.0046738916508441-0.0359539533797895i</v>
      </c>
      <c r="M2525" t="str">
        <f t="shared" si="1306"/>
        <v>0.0589338201289366-0.533887415071374i</v>
      </c>
      <c r="N2525" t="str">
        <f t="shared" si="1307"/>
        <v>-2.62103164405841i</v>
      </c>
      <c r="O2525" t="str">
        <f t="shared" si="1308"/>
        <v>-0.86754028863389-0.497366914457553i</v>
      </c>
      <c r="P2525" t="str">
        <f t="shared" si="1309"/>
        <v>1.86754028863389+0.497366914457553i</v>
      </c>
      <c r="Q2525" t="str">
        <f t="shared" si="1310"/>
        <v>-1.86754028863389+2.12366472960086i</v>
      </c>
      <c r="R2525" t="str">
        <f t="shared" si="1311"/>
        <v>-0.304022248672433-0.612039401738023i</v>
      </c>
      <c r="S2525" t="str">
        <f t="shared" si="1312"/>
        <v>0.27186273098444i</v>
      </c>
      <c r="T2525" t="str">
        <f t="shared" si="1313"/>
        <v>0.166390703226582-0.0826523188041182i</v>
      </c>
      <c r="U2525" t="str">
        <f t="shared" si="1314"/>
        <v>0.0001-269.2977040472i</v>
      </c>
      <c r="V2525" t="str">
        <f t="shared" si="1315"/>
        <v>0.00002-0.00431945576897875i</v>
      </c>
      <c r="W2525" t="str">
        <f t="shared" si="1316"/>
        <v>0.000019999358452956-0.00431938648877812i</v>
      </c>
      <c r="X2525" t="str">
        <f t="shared" si="1317"/>
        <v>0.0000863045043922399-0.00431775400941693i</v>
      </c>
      <c r="Y2525" t="str">
        <f t="shared" si="1318"/>
        <v>0.009+3.71336251654314i</v>
      </c>
      <c r="Z2525" t="str">
        <f t="shared" si="1319"/>
        <v>-0.0139686100827125-0.000313443803419441i</v>
      </c>
      <c r="AA2525" t="str">
        <f t="shared" si="1320"/>
        <v>0.00792577569660029-3.23531495365163i</v>
      </c>
      <c r="AB2525" t="str">
        <f t="shared" si="1321"/>
        <v>1.13279957384177-0.562702781481972i</v>
      </c>
      <c r="AC2525" t="str">
        <f t="shared" si="1322"/>
        <v>0.766340272868045-0.637949660782247i</v>
      </c>
      <c r="AD2525" t="str">
        <f t="shared" si="1323"/>
        <v>1.23417361567997+0.293130696559572i</v>
      </c>
      <c r="AE2525" t="str">
        <f t="shared" si="1324"/>
        <v>-0.0171478100113763-0.00448147247569322i</v>
      </c>
      <c r="AF2525" t="str">
        <f t="shared" si="1325"/>
        <v>-15.0438818991148-0.599259870685904i</v>
      </c>
      <c r="AG2525" t="str">
        <f t="shared" si="1326"/>
        <v>1.00346850991131-0.0144460337791408i</v>
      </c>
      <c r="AH2525" t="str">
        <f t="shared" si="1327"/>
        <v>0.253234549896024+0.081071773679734i</v>
      </c>
      <c r="AI2525">
        <f t="shared" si="1328"/>
        <v>-11.505783149249476</v>
      </c>
      <c r="AJ2525">
        <f t="shared" si="1329"/>
        <v>17.752207224612167</v>
      </c>
      <c r="AK2525"/>
      <c r="AL2525"/>
      <c r="AM2525"/>
      <c r="AN2525"/>
    </row>
    <row r="2526" spans="1:40" x14ac:dyDescent="0.25">
      <c r="A2526"/>
      <c r="B2526">
        <f t="shared" si="1330"/>
        <v>592000</v>
      </c>
      <c r="C2526" s="237" t="str">
        <f t="shared" si="1298"/>
        <v>-2.18071707098542E-07+0.00413686238882169i</v>
      </c>
      <c r="D2526" s="208" t="str">
        <f t="shared" si="1299"/>
        <v>-5.95700762888905+0.0317159449809663i</v>
      </c>
      <c r="E2526" t="str">
        <f t="shared" si="1300"/>
        <v>2870</v>
      </c>
      <c r="F2526" t="str">
        <f t="shared" si="1301"/>
        <v>0.777000777000777</v>
      </c>
      <c r="G2526" t="str">
        <f t="shared" si="1296"/>
        <v>0.777000777000777</v>
      </c>
      <c r="H2526" t="str">
        <f t="shared" si="1302"/>
        <v>9.08703271089217+0.629975384914433i</v>
      </c>
      <c r="I2526" t="str">
        <f t="shared" si="1303"/>
        <v>2324.77856365645i</v>
      </c>
      <c r="J2526" t="str">
        <f t="shared" si="1297"/>
        <v>-4621.87469571445+502.795668456212i</v>
      </c>
      <c r="K2526" t="str">
        <f t="shared" si="1304"/>
        <v>0.054078836592181-0.497111693874597i</v>
      </c>
      <c r="L2526" t="str">
        <f t="shared" si="1305"/>
        <v>0.0046583761262313-0.0358952339088229i</v>
      </c>
      <c r="M2526" t="str">
        <f t="shared" si="1306"/>
        <v>0.0587372127184123-0.53300692778342i</v>
      </c>
      <c r="N2526" t="str">
        <f t="shared" si="1307"/>
        <v>-2.62546655377763i</v>
      </c>
      <c r="O2526" t="str">
        <f t="shared" si="1308"/>
        <v>-0.869737527204921-0.493514573008203i</v>
      </c>
      <c r="P2526" t="str">
        <f t="shared" si="1309"/>
        <v>1.86973752720492+0.493514573008203i</v>
      </c>
      <c r="Q2526" t="str">
        <f t="shared" si="1310"/>
        <v>-1.86973752720492+2.13195198076943i</v>
      </c>
      <c r="R2526" t="str">
        <f t="shared" si="1311"/>
        <v>-0.303908370902889-0.610477465269343i</v>
      </c>
      <c r="S2526" t="str">
        <f t="shared" si="1312"/>
        <v>0.272322735605395i</v>
      </c>
      <c r="T2526" t="str">
        <f t="shared" si="1313"/>
        <v>0.166246893367595-0.0827611589376538i</v>
      </c>
      <c r="U2526" t="str">
        <f t="shared" si="1314"/>
        <v>0.0000999999999999997-268.84280927685i</v>
      </c>
      <c r="V2526" t="str">
        <f t="shared" si="1315"/>
        <v>0.00002-0.00431215939099061i</v>
      </c>
      <c r="W2526" t="str">
        <f t="shared" si="1316"/>
        <v>0.000019999358452956-0.00431209022782239i</v>
      </c>
      <c r="X2526" t="str">
        <f t="shared" si="1317"/>
        <v>0.0000860807375059434-0.00431046393654998i</v>
      </c>
      <c r="Y2526" t="str">
        <f t="shared" si="1318"/>
        <v>0.009+3.71964570185032i</v>
      </c>
      <c r="Z2526" t="str">
        <f t="shared" si="1319"/>
        <v>-0.013921417152387-0.000312074118767669i</v>
      </c>
      <c r="AA2526" t="str">
        <f t="shared" si="1320"/>
        <v>0.00789876561536119-3.22983727248152i</v>
      </c>
      <c r="AB2526" t="str">
        <f t="shared" si="1321"/>
        <v>1.13182050623874-0.563443772742271i</v>
      </c>
      <c r="AC2526" t="str">
        <f t="shared" si="1322"/>
        <v>0.766160547545949-0.636363287567014i</v>
      </c>
      <c r="AD2526" t="str">
        <f t="shared" si="1323"/>
        <v>1.23564547010566+0.290899396471583i</v>
      </c>
      <c r="AE2526" t="str">
        <f t="shared" si="1324"/>
        <v>-0.0171111538689943-0.00443534481885101i</v>
      </c>
      <c r="AF2526" t="str">
        <f t="shared" si="1325"/>
        <v>-15.0440403397812-0.598259439933467i</v>
      </c>
      <c r="AG2526" t="str">
        <f t="shared" si="1326"/>
        <v>1.00343653038973-0.0144388624965468i</v>
      </c>
      <c r="AH2526" t="str">
        <f t="shared" si="1327"/>
        <v>0.252738902524767+0.0803356022285616i</v>
      </c>
      <c r="AI2526">
        <f t="shared" si="1328"/>
        <v>-11.528546782089567</v>
      </c>
      <c r="AJ2526">
        <f t="shared" si="1329"/>
        <v>17.633381987088079</v>
      </c>
      <c r="AK2526"/>
      <c r="AL2526"/>
      <c r="AM2526"/>
      <c r="AN2526"/>
    </row>
    <row r="2527" spans="1:40" x14ac:dyDescent="0.25">
      <c r="A2527"/>
      <c r="B2527">
        <f t="shared" si="1330"/>
        <v>593000</v>
      </c>
      <c r="C2527" s="237" t="str">
        <f t="shared" si="1298"/>
        <v>-2.17336840876269E-07+0.00412988622968866i</v>
      </c>
      <c r="D2527" s="208" t="str">
        <f t="shared" si="1299"/>
        <v>-5.95700762325507+0.0316624610942797i</v>
      </c>
      <c r="E2527" t="str">
        <f t="shared" si="1300"/>
        <v>2870</v>
      </c>
      <c r="F2527" t="str">
        <f t="shared" si="1301"/>
        <v>0.777000777000777</v>
      </c>
      <c r="G2527" t="str">
        <f t="shared" si="1296"/>
        <v>0.777000777000777</v>
      </c>
      <c r="H2527" t="str">
        <f t="shared" si="1302"/>
        <v>9.08719036222134+0.628924785140053i</v>
      </c>
      <c r="I2527" t="str">
        <f t="shared" si="1303"/>
        <v>2328.70555447343i</v>
      </c>
      <c r="J2527" t="str">
        <f t="shared" si="1297"/>
        <v>-4637.50570635869+503.64498546374i</v>
      </c>
      <c r="K2527" t="str">
        <f t="shared" si="1304"/>
        <v>0.0538986463625779-0.496292601506423i</v>
      </c>
      <c r="L2527" t="str">
        <f t="shared" si="1305"/>
        <v>0.00464293730107847-0.035836702542876i</v>
      </c>
      <c r="M2527" t="str">
        <f t="shared" si="1306"/>
        <v>0.0585415836636564-0.532129304049299i</v>
      </c>
      <c r="N2527" t="str">
        <f t="shared" si="1307"/>
        <v>-2.62990146349685i</v>
      </c>
      <c r="O2527" t="str">
        <f t="shared" si="1308"/>
        <v>-0.871917659437348-0.489652524920783i</v>
      </c>
      <c r="P2527" t="str">
        <f t="shared" si="1309"/>
        <v>1.87191765943735+0.489652524920783i</v>
      </c>
      <c r="Q2527" t="str">
        <f t="shared" si="1310"/>
        <v>-1.87191765943735+2.14024893857607i</v>
      </c>
      <c r="R2527" t="str">
        <f t="shared" si="1311"/>
        <v>-0.303794191208178-0.608919796473458i</v>
      </c>
      <c r="S2527" t="str">
        <f t="shared" si="1312"/>
        <v>0.27278274022635i</v>
      </c>
      <c r="T2527" t="str">
        <f t="shared" si="1313"/>
        <v>0.166102810660101-0.0828698119426145i</v>
      </c>
      <c r="U2527" t="str">
        <f t="shared" si="1314"/>
        <v>0.0001-268.389448721578i</v>
      </c>
      <c r="V2527" t="str">
        <f t="shared" si="1315"/>
        <v>0.00002-0.00430488762135993i</v>
      </c>
      <c r="W2527" t="str">
        <f t="shared" si="1316"/>
        <v>0.000019999358452956-0.00430481857482939i</v>
      </c>
      <c r="X2527" t="str">
        <f t="shared" si="1317"/>
        <v>0.0000858581013529782-0.00430319843346951i</v>
      </c>
      <c r="Y2527" t="str">
        <f t="shared" si="1318"/>
        <v>0.009+3.72592888715749i</v>
      </c>
      <c r="Z2527" t="str">
        <f t="shared" si="1319"/>
        <v>-0.0138744630501343-0.00031071330527552i</v>
      </c>
      <c r="AA2527" t="str">
        <f t="shared" si="1320"/>
        <v>0.00787189379064984-3.22437812954915i</v>
      </c>
      <c r="AB2527" t="str">
        <f t="shared" si="1321"/>
        <v>1.13083958106394-0.564183490018113i</v>
      </c>
      <c r="AC2527" t="str">
        <f t="shared" si="1322"/>
        <v>0.765982572045586-0.634781074245504i</v>
      </c>
      <c r="AD2527" t="str">
        <f t="shared" si="1323"/>
        <v>1.2371079278988+0.288660887963337i</v>
      </c>
      <c r="AE2527" t="str">
        <f t="shared" si="1324"/>
        <v>-0.0170745174560573-0.00438940071732627i</v>
      </c>
      <c r="AF2527" t="str">
        <f t="shared" si="1325"/>
        <v>-15.0441979854764-0.597262324045773i</v>
      </c>
      <c r="AG2527" t="str">
        <f t="shared" si="1326"/>
        <v>1.00340457465512-0.014431605808301i</v>
      </c>
      <c r="AH2527" t="str">
        <f t="shared" si="1327"/>
        <v>0.252243228354847+0.079602242469043i</v>
      </c>
      <c r="AI2527">
        <f t="shared" si="1328"/>
        <v>-11.551305629155967</v>
      </c>
      <c r="AJ2527">
        <f t="shared" si="1329"/>
        <v>17.514514551137605</v>
      </c>
      <c r="AK2527"/>
      <c r="AL2527"/>
      <c r="AM2527"/>
      <c r="AN2527"/>
    </row>
    <row r="2528" spans="1:40" x14ac:dyDescent="0.25">
      <c r="A2528"/>
      <c r="B2528">
        <f t="shared" si="1330"/>
        <v>594000</v>
      </c>
      <c r="C2528" s="237" t="str">
        <f t="shared" si="1298"/>
        <v>-2.16605682974558E-07+0.00412293355930672i</v>
      </c>
      <c r="D2528" s="208" t="str">
        <f t="shared" si="1299"/>
        <v>-5.95700761764953+0.0316091572880182i</v>
      </c>
      <c r="E2528" t="str">
        <f t="shared" si="1300"/>
        <v>2870</v>
      </c>
      <c r="F2528" t="str">
        <f t="shared" si="1301"/>
        <v>0.777000777000777</v>
      </c>
      <c r="G2528" t="str">
        <f t="shared" si="1296"/>
        <v>0.777000777000777</v>
      </c>
      <c r="H2528" t="str">
        <f t="shared" si="1302"/>
        <v>9.08734722385047+0.627877663963562i</v>
      </c>
      <c r="I2528" t="str">
        <f t="shared" si="1303"/>
        <v>2332.63254529042i</v>
      </c>
      <c r="J2528" t="str">
        <f t="shared" si="1297"/>
        <v>-4653.16309845548+504.494302471267i</v>
      </c>
      <c r="K2528" t="str">
        <f t="shared" si="1304"/>
        <v>0.0537193518361813-0.495476171708206i</v>
      </c>
      <c r="L2528" t="str">
        <f t="shared" si="1305"/>
        <v>0.00462757467353367-0.0357783583968328i</v>
      </c>
      <c r="M2528" t="str">
        <f t="shared" si="1306"/>
        <v>0.058346926509715-0.531254530105039i</v>
      </c>
      <c r="N2528" t="str">
        <f t="shared" si="1307"/>
        <v>-2.63433637321607i</v>
      </c>
      <c r="O2528" t="str">
        <f t="shared" si="1308"/>
        <v>-0.874080642451473-0.485780846155568i</v>
      </c>
      <c r="P2528" t="str">
        <f t="shared" si="1309"/>
        <v>1.87408064245147+0.485780846155568i</v>
      </c>
      <c r="Q2528" t="str">
        <f t="shared" si="1310"/>
        <v>-1.87408064245147+2.1485555270605i</v>
      </c>
      <c r="R2528" t="str">
        <f t="shared" si="1311"/>
        <v>-0.303679708920197-0.607366373371874i</v>
      </c>
      <c r="S2528" t="str">
        <f t="shared" si="1312"/>
        <v>0.273242744847305i</v>
      </c>
      <c r="T2528" t="str">
        <f t="shared" si="1313"/>
        <v>0.165958454988084-0.0829782772197852i</v>
      </c>
      <c r="U2528" t="str">
        <f t="shared" si="1314"/>
        <v>0.0001-267.937614632821i</v>
      </c>
      <c r="V2528" t="str">
        <f t="shared" si="1315"/>
        <v>0.00002-0.00429764033580209i</v>
      </c>
      <c r="W2528" t="str">
        <f t="shared" si="1316"/>
        <v>0.0000199993584529559-0.00429757140551651i</v>
      </c>
      <c r="X2528" t="str">
        <f t="shared" si="1317"/>
        <v>0.0000856365883283565-0.00429595737620192i</v>
      </c>
      <c r="Y2528" t="str">
        <f t="shared" si="1318"/>
        <v>0.009+3.73221207246467i</v>
      </c>
      <c r="Z2528" t="str">
        <f t="shared" si="1319"/>
        <v>-0.0138277461666942-0.000309361289482541i</v>
      </c>
      <c r="AA2528" t="str">
        <f t="shared" si="1320"/>
        <v>0.00784515927770685-3.21893743079813i</v>
      </c>
      <c r="AB2528" t="str">
        <f t="shared" si="1321"/>
        <v>1.12985679752753-0.564921929229997i</v>
      </c>
      <c r="AC2528" t="str">
        <f t="shared" si="1322"/>
        <v>0.765806337472727-0.633203000344981i</v>
      </c>
      <c r="AD2528" t="str">
        <f t="shared" si="1323"/>
        <v>1.23856095345935+0.286415209535157i</v>
      </c>
      <c r="AE2528" t="str">
        <f t="shared" si="1324"/>
        <v>-0.0170379006978655-0.00434363962939761i</v>
      </c>
      <c r="AF2528" t="str">
        <f t="shared" si="1325"/>
        <v>-15.0443548415-0.596268506675544i</v>
      </c>
      <c r="AG2528" t="str">
        <f t="shared" si="1326"/>
        <v>1.00337264303497-0.0144242637305266i</v>
      </c>
      <c r="AH2528" t="str">
        <f t="shared" si="1327"/>
        <v>0.251747527788991+0.0788716861855282i</v>
      </c>
      <c r="AI2528">
        <f t="shared" si="1328"/>
        <v>-11.574059819937801</v>
      </c>
      <c r="AJ2528">
        <f t="shared" si="1329"/>
        <v>17.3956049951776</v>
      </c>
      <c r="AK2528"/>
      <c r="AL2528"/>
      <c r="AM2528"/>
      <c r="AN2528"/>
    </row>
    <row r="2529" spans="1:40" x14ac:dyDescent="0.25">
      <c r="A2529"/>
      <c r="B2529">
        <f t="shared" si="1330"/>
        <v>595000</v>
      </c>
      <c r="C2529" s="237" t="str">
        <f t="shared" si="1298"/>
        <v>-2.15878208484485E-07+0.0041160042592452i</v>
      </c>
      <c r="D2529" s="208" t="str">
        <f t="shared" si="1299"/>
        <v>-5.95700761207222+0.0315560326542132i</v>
      </c>
      <c r="E2529" t="str">
        <f t="shared" si="1300"/>
        <v>2870</v>
      </c>
      <c r="F2529" t="str">
        <f t="shared" si="1301"/>
        <v>0.777000777000777</v>
      </c>
      <c r="G2529" t="str">
        <f t="shared" si="1296"/>
        <v>0.777000777000777</v>
      </c>
      <c r="H2529" t="str">
        <f t="shared" si="1302"/>
        <v>9.08750330103533+0.626834004236316i</v>
      </c>
      <c r="I2529" t="str">
        <f t="shared" si="1303"/>
        <v>2336.55953610741i</v>
      </c>
      <c r="J2529" t="str">
        <f t="shared" si="1297"/>
        <v>-4668.84687200485+505.343619478795i</v>
      </c>
      <c r="K2529" t="str">
        <f t="shared" si="1304"/>
        <v>0.0535409471087487-0.494662391682473i</v>
      </c>
      <c r="L2529" t="str">
        <f t="shared" si="1305"/>
        <v>0.00461228774581917-0.0357202005910018i</v>
      </c>
      <c r="M2529" t="str">
        <f t="shared" si="1306"/>
        <v>0.0581532348545679-0.530382592273475i</v>
      </c>
      <c r="N2529" t="str">
        <f t="shared" si="1307"/>
        <v>-2.63877128293529i</v>
      </c>
      <c r="O2529" t="str">
        <f t="shared" si="1308"/>
        <v>-0.876226433704901-0.481899612862255i</v>
      </c>
      <c r="P2529" t="str">
        <f t="shared" si="1309"/>
        <v>1.8762264337049+0.481899612862255i</v>
      </c>
      <c r="Q2529" t="str">
        <f t="shared" si="1310"/>
        <v>-1.8762264337049+2.15687167007304i</v>
      </c>
      <c r="R2529" t="str">
        <f t="shared" si="1311"/>
        <v>-0.303564923368679-0.605817174134766i</v>
      </c>
      <c r="S2529" t="str">
        <f t="shared" si="1312"/>
        <v>0.273702749468259i</v>
      </c>
      <c r="T2529" t="str">
        <f t="shared" si="1313"/>
        <v>0.165813826235777-0.0830865541681288i</v>
      </c>
      <c r="U2529" t="str">
        <f t="shared" si="1314"/>
        <v>0.0001-267.48729931411i</v>
      </c>
      <c r="V2529" t="str">
        <f t="shared" si="1315"/>
        <v>0.00002-0.00429041741086798i</v>
      </c>
      <c r="W2529" t="str">
        <f t="shared" si="1316"/>
        <v>0.0000199993584529559-0.00429034859643663i</v>
      </c>
      <c r="X2529" t="str">
        <f t="shared" si="1317"/>
        <v>0.0000854161908909144-0.00428874064160603i</v>
      </c>
      <c r="Y2529" t="str">
        <f t="shared" si="1318"/>
        <v>0.009+3.73849525777185i</v>
      </c>
      <c r="Z2529" t="str">
        <f t="shared" si="1319"/>
        <v>-0.0137812649063419-0.000308017998663326i</v>
      </c>
      <c r="AA2529" t="str">
        <f t="shared" si="1320"/>
        <v>0.00781856113985188-3.21351508280802i</v>
      </c>
      <c r="AB2529" t="str">
        <f t="shared" si="1321"/>
        <v>1.12887215484136-0.565659086286023i</v>
      </c>
      <c r="AC2529" t="str">
        <f t="shared" si="1322"/>
        <v>0.765631835013846-0.631629045522516i</v>
      </c>
      <c r="AD2529" t="str">
        <f t="shared" si="1323"/>
        <v>1.24000451133586+0.284162399867721i</v>
      </c>
      <c r="AE2529" t="str">
        <f t="shared" si="1324"/>
        <v>-0.0170013035220759-0.00429806101691409i</v>
      </c>
      <c r="AF2529" t="str">
        <f t="shared" si="1325"/>
        <v>-15.0445109131076-0.595277971582103i</v>
      </c>
      <c r="AG2529" t="str">
        <f t="shared" si="1326"/>
        <v>1.00334073585668-0.0144168362809674i</v>
      </c>
      <c r="AH2529" t="str">
        <f t="shared" si="1327"/>
        <v>0.251251801253289+0.0781439252200419i</v>
      </c>
      <c r="AI2529">
        <f t="shared" si="1328"/>
        <v>-11.596809483587796</v>
      </c>
      <c r="AJ2529">
        <f t="shared" si="1329"/>
        <v>17.276653397346418</v>
      </c>
      <c r="AK2529"/>
      <c r="AL2529"/>
      <c r="AM2529"/>
      <c r="AN2529"/>
    </row>
    <row r="2530" spans="1:40" x14ac:dyDescent="0.25">
      <c r="A2530"/>
      <c r="B2530">
        <f t="shared" si="1330"/>
        <v>596000</v>
      </c>
      <c r="C2530" s="237" t="str">
        <f t="shared" si="1298"/>
        <v>-2.15154392705916E-07+0.00410909821186826i</v>
      </c>
      <c r="D2530" s="208" t="str">
        <f t="shared" si="1299"/>
        <v>-5.95700760652297+0.03150308629099i</v>
      </c>
      <c r="E2530" t="str">
        <f t="shared" si="1300"/>
        <v>2870</v>
      </c>
      <c r="F2530" t="str">
        <f t="shared" si="1301"/>
        <v>0.777000777000777</v>
      </c>
      <c r="G2530" t="str">
        <f t="shared" si="1296"/>
        <v>0.777000777000777</v>
      </c>
      <c r="H2530" t="str">
        <f t="shared" si="1302"/>
        <v>9.08765859898813+0.62579378892155i</v>
      </c>
      <c r="I2530" t="str">
        <f t="shared" si="1303"/>
        <v>2340.4865269244i</v>
      </c>
      <c r="J2530" t="str">
        <f t="shared" si="1297"/>
        <v>-4684.55702700678+506.192936486322i</v>
      </c>
      <c r="K2530" t="str">
        <f t="shared" si="1304"/>
        <v>0.0533634263244206-0.493851248712512i</v>
      </c>
      <c r="L2530" t="str">
        <f t="shared" si="1305"/>
        <v>0.00459707602419203-0.0356622282510755i</v>
      </c>
      <c r="M2530" t="str">
        <f t="shared" si="1306"/>
        <v>0.0579605023486126-0.529513476963588i</v>
      </c>
      <c r="N2530" t="str">
        <f t="shared" si="1307"/>
        <v>-2.64320619265451i</v>
      </c>
      <c r="O2530" t="str">
        <f t="shared" si="1308"/>
        <v>-0.878354990993367-0.47800890137846i</v>
      </c>
      <c r="P2530" t="str">
        <f t="shared" si="1309"/>
        <v>1.87835499099337+0.47800890137846i</v>
      </c>
      <c r="Q2530" t="str">
        <f t="shared" si="1310"/>
        <v>-1.87835499099337+2.16519729127605i</v>
      </c>
      <c r="R2530" t="str">
        <f t="shared" si="1311"/>
        <v>-0.303449833881183-0.604272177079743i</v>
      </c>
      <c r="S2530" t="str">
        <f t="shared" si="1312"/>
        <v>0.274162754089215i</v>
      </c>
      <c r="T2530" t="str">
        <f t="shared" si="1313"/>
        <v>0.165668924287668-0.0831946421847799i</v>
      </c>
      <c r="U2530" t="str">
        <f t="shared" si="1314"/>
        <v>0.0001-267.03849512063i</v>
      </c>
      <c r="V2530" t="str">
        <f t="shared" si="1315"/>
        <v>0.00002-0.00428321872393699i</v>
      </c>
      <c r="W2530" t="str">
        <f t="shared" si="1316"/>
        <v>0.0000199993584529559-0.00428315002497113i</v>
      </c>
      <c r="X2530" t="str">
        <f t="shared" si="1317"/>
        <v>0.0000851969015626703-0.00428154810736619i</v>
      </c>
      <c r="Y2530" t="str">
        <f t="shared" si="1318"/>
        <v>0.009+3.74477844307903i</v>
      </c>
      <c r="Z2530" t="str">
        <f t="shared" si="1319"/>
        <v>-0.0137350176867515-0.000306683360818915i</v>
      </c>
      <c r="AA2530" t="str">
        <f t="shared" si="1320"/>
        <v>0.0077920984484003-3.2081109927889i</v>
      </c>
      <c r="AB2530" t="str">
        <f t="shared" si="1321"/>
        <v>1.12788565221902-0.566394957081839i</v>
      </c>
      <c r="AC2530" t="str">
        <f t="shared" si="1322"/>
        <v>0.76545905593536-0.630059189564022i</v>
      </c>
      <c r="AD2530" t="str">
        <f t="shared" si="1323"/>
        <v>1.24143856622648+0.281902497821598i</v>
      </c>
      <c r="AE2530" t="str">
        <f t="shared" si="1324"/>
        <v>-0.016964725858681-0.00425266434525963i</v>
      </c>
      <c r="AF2530" t="str">
        <f t="shared" si="1325"/>
        <v>-15.0446662055111-0.59429070263056i</v>
      </c>
      <c r="AG2530" t="str">
        <f t="shared" si="1326"/>
        <v>1.00330885344753-0.0144093234789859i</v>
      </c>
      <c r="AH2530" t="str">
        <f t="shared" si="1327"/>
        <v>0.250756049197028+0.077418951471711i</v>
      </c>
      <c r="AI2530">
        <f t="shared" si="1328"/>
        <v>-11.619554748925152</v>
      </c>
      <c r="AJ2530">
        <f t="shared" si="1329"/>
        <v>17.157659835509349</v>
      </c>
      <c r="AK2530"/>
      <c r="AL2530"/>
      <c r="AM2530"/>
      <c r="AN2530"/>
    </row>
    <row r="2531" spans="1:40" x14ac:dyDescent="0.25">
      <c r="A2531"/>
      <c r="B2531">
        <f t="shared" si="1330"/>
        <v>597000</v>
      </c>
      <c r="C2531" s="237" t="str">
        <f t="shared" si="1298"/>
        <v>-2.14434211145414E-07+0.00410221530032823i</v>
      </c>
      <c r="D2531" s="208" t="str">
        <f t="shared" si="1299"/>
        <v>-5.95700760100158+0.0314503173025164i</v>
      </c>
      <c r="E2531" t="str">
        <f t="shared" si="1300"/>
        <v>2870</v>
      </c>
      <c r="F2531" t="str">
        <f t="shared" si="1301"/>
        <v>0.777000777000777</v>
      </c>
      <c r="G2531" t="str">
        <f t="shared" si="1296"/>
        <v>0.777000777000777</v>
      </c>
      <c r="H2531" t="str">
        <f t="shared" si="1302"/>
        <v>9.08781312287796+0.624757001093436i</v>
      </c>
      <c r="I2531" t="str">
        <f t="shared" si="1303"/>
        <v>2344.41351774138i</v>
      </c>
      <c r="J2531" t="str">
        <f t="shared" si="1297"/>
        <v>-4700.29356346127+507.04225349385i</v>
      </c>
      <c r="K2531" t="str">
        <f t="shared" si="1304"/>
        <v>0.0531867836752465-0.493042730161739i</v>
      </c>
      <c r="L2531" t="str">
        <f t="shared" si="1305"/>
        <v>0.00458193901890517-0.0356044405080899i</v>
      </c>
      <c r="M2531" t="str">
        <f t="shared" si="1306"/>
        <v>0.0577687226941517-0.528647170669829i</v>
      </c>
      <c r="N2531" t="str">
        <f t="shared" si="1307"/>
        <v>-2.64764110237372i</v>
      </c>
      <c r="O2531" t="str">
        <f t="shared" si="1308"/>
        <v>-0.880466272451567-0.474108788228232i</v>
      </c>
      <c r="P2531" t="str">
        <f t="shared" si="1309"/>
        <v>1.88046627245157+0.474108788228232i</v>
      </c>
      <c r="Q2531" t="str">
        <f t="shared" si="1310"/>
        <v>-1.88046627245157+2.17353231414549i</v>
      </c>
      <c r="R2531" t="str">
        <f t="shared" si="1311"/>
        <v>-0.303334439783077-0.602731360670634i</v>
      </c>
      <c r="S2531" t="str">
        <f t="shared" si="1312"/>
        <v>0.274622758710169i</v>
      </c>
      <c r="T2531" t="str">
        <f t="shared" si="1313"/>
        <v>0.165523749028503-0.0833025406650322i</v>
      </c>
      <c r="U2531" t="str">
        <f t="shared" si="1314"/>
        <v>0.0001-266.591194458786i</v>
      </c>
      <c r="V2531" t="str">
        <f t="shared" si="1315"/>
        <v>0.00002-0.00427604415321013i</v>
      </c>
      <c r="W2531" t="str">
        <f t="shared" si="1316"/>
        <v>0.0000199993584529559-0.00427597556932295i</v>
      </c>
      <c r="X2531" t="str">
        <f t="shared" si="1317"/>
        <v>0.0000849787129281897-0.00427437965198529i</v>
      </c>
      <c r="Y2531" t="str">
        <f t="shared" si="1318"/>
        <v>0.009+3.75106162838621i</v>
      </c>
      <c r="Z2531" t="str">
        <f t="shared" si="1319"/>
        <v>-0.0136890029388612-0.0003053573046683i</v>
      </c>
      <c r="AA2531" t="str">
        <f t="shared" si="1320"/>
        <v>0.00776577028258137-3.20272506857607i</v>
      </c>
      <c r="AB2531" t="str">
        <f t="shared" si="1321"/>
        <v>1.12689728887584-0.567129537500563i</v>
      </c>
      <c r="AC2531" t="str">
        <f t="shared" si="1322"/>
        <v>0.765287991582898-0.628493412383246i</v>
      </c>
      <c r="AD2531" t="str">
        <f t="shared" si="1323"/>
        <v>1.24286308297982+0.279635542436709i</v>
      </c>
      <c r="AE2531" t="str">
        <f t="shared" si="1324"/>
        <v>-0.016928167639985-0.00420744908331662i</v>
      </c>
      <c r="AF2531" t="str">
        <f t="shared" si="1325"/>
        <v>-15.0448207238795-0.59330668379092i</v>
      </c>
      <c r="AG2531" t="str">
        <f t="shared" si="1326"/>
        <v>1.0032769961347-0.0144017253455601i</v>
      </c>
      <c r="AH2531" t="str">
        <f t="shared" si="1327"/>
        <v>0.250260272092481+0.0766967568961743i</v>
      </c>
      <c r="AI2531">
        <f t="shared" si="1328"/>
        <v>-11.642295744440055</v>
      </c>
      <c r="AJ2531">
        <f t="shared" si="1329"/>
        <v>17.038624387262089</v>
      </c>
      <c r="AK2531"/>
      <c r="AL2531"/>
      <c r="AM2531"/>
      <c r="AN2531"/>
    </row>
    <row r="2532" spans="1:40" x14ac:dyDescent="0.25">
      <c r="A2532"/>
      <c r="B2532">
        <f t="shared" si="1330"/>
        <v>598000</v>
      </c>
      <c r="C2532" s="237" t="str">
        <f t="shared" si="1298"/>
        <v>-2.13717639514166E-07+0.00409535540855906i</v>
      </c>
      <c r="D2532" s="208" t="str">
        <f t="shared" si="1299"/>
        <v>-5.95700759550786+0.0313977247989528i</v>
      </c>
      <c r="E2532" t="str">
        <f t="shared" si="1300"/>
        <v>2870</v>
      </c>
      <c r="F2532" t="str">
        <f t="shared" si="1301"/>
        <v>0.777000777000777</v>
      </c>
      <c r="G2532" t="str">
        <f t="shared" si="1296"/>
        <v>0.777000777000777</v>
      </c>
      <c r="H2532" t="str">
        <f t="shared" si="1302"/>
        <v>9.08796687783117+0.623723623936222i</v>
      </c>
      <c r="I2532" t="str">
        <f t="shared" si="1303"/>
        <v>2348.34050855837i</v>
      </c>
      <c r="J2532" t="str">
        <f t="shared" si="1297"/>
        <v>-4716.05648136833+507.891570501377i</v>
      </c>
      <c r="K2532" t="str">
        <f t="shared" si="1304"/>
        <v>0.0530110134007171-0.492236823473087i</v>
      </c>
      <c r="L2532" t="str">
        <f t="shared" si="1305"/>
        <v>0.00456687624416884-0.0355468364983852i</v>
      </c>
      <c r="M2532" t="str">
        <f t="shared" si="1306"/>
        <v>0.0575778896448859-0.527783659971472i</v>
      </c>
      <c r="N2532" t="str">
        <f t="shared" si="1307"/>
        <v>-2.65207601209294i</v>
      </c>
      <c r="O2532" t="str">
        <f t="shared" si="1308"/>
        <v>-0.882560236554-0.470199350120507i</v>
      </c>
      <c r="P2532" t="str">
        <f t="shared" si="1309"/>
        <v>1.882560236554+0.470199350120507i</v>
      </c>
      <c r="Q2532" t="str">
        <f t="shared" si="1310"/>
        <v>-1.882560236554+2.18187666197243i</v>
      </c>
      <c r="R2532" t="str">
        <f t="shared" si="1311"/>
        <v>-0.30321874039755-0.601194703516269i</v>
      </c>
      <c r="S2532" t="str">
        <f t="shared" si="1312"/>
        <v>0.275082763331125i</v>
      </c>
      <c r="T2532" t="str">
        <f t="shared" si="1313"/>
        <v>0.165378300343292-0.0834102490023411i</v>
      </c>
      <c r="U2532" t="str">
        <f t="shared" si="1314"/>
        <v>0.0001-266.145389785778i</v>
      </c>
      <c r="V2532" t="str">
        <f t="shared" si="1315"/>
        <v>0.00002-0.00426889357770309i</v>
      </c>
      <c r="W2532" t="str">
        <f t="shared" si="1316"/>
        <v>0.0000199993584529559-0.00426882510850967i</v>
      </c>
      <c r="X2532" t="str">
        <f t="shared" si="1317"/>
        <v>0.0000847616176339583-0.00426723515477789i</v>
      </c>
      <c r="Y2532" t="str">
        <f t="shared" si="1318"/>
        <v>0.009+3.75734481369339i</v>
      </c>
      <c r="Z2532" t="str">
        <f t="shared" si="1319"/>
        <v>-0.0136432191067402-0.000304039759640062i</v>
      </c>
      <c r="AA2532" t="str">
        <f t="shared" si="1320"/>
        <v>0.00773957572945732-3.19735721862484i</v>
      </c>
      <c r="AB2532" t="str">
        <f t="shared" si="1321"/>
        <v>1.12590706402897-0.567862823412797i</v>
      </c>
      <c r="AC2532" t="str">
        <f t="shared" si="1322"/>
        <v>0.765118633380518-0.62693169402084i</v>
      </c>
      <c r="AD2532" t="str">
        <f t="shared" si="1323"/>
        <v>1.24427802659595+0.277361572931879i</v>
      </c>
      <c r="AE2532" t="str">
        <f t="shared" si="1324"/>
        <v>-0.0168916288005832-0.00416241470343135i</v>
      </c>
      <c r="AF2532" t="str">
        <f t="shared" si="1325"/>
        <v>-15.044974473339-0.592325899137269i</v>
      </c>
      <c r="AG2532" t="str">
        <f t="shared" si="1326"/>
        <v>1.00324516424526-0.0143940419032812i</v>
      </c>
      <c r="AH2532" t="str">
        <f t="shared" si="1327"/>
        <v>0.249764470434738+0.0759773335050218i</v>
      </c>
      <c r="AI2532">
        <f t="shared" si="1328"/>
        <v>-11.665032598296666</v>
      </c>
      <c r="AJ2532">
        <f t="shared" si="1329"/>
        <v>16.919547129936653</v>
      </c>
      <c r="AK2532"/>
      <c r="AL2532"/>
      <c r="AM2532"/>
      <c r="AN2532"/>
    </row>
    <row r="2533" spans="1:40" x14ac:dyDescent="0.25">
      <c r="A2533"/>
      <c r="B2533">
        <f t="shared" si="1330"/>
        <v>599000</v>
      </c>
      <c r="C2533" s="237" t="str">
        <f t="shared" si="1298"/>
        <v>-2.13004653725932E-07+0.00408851842126973i</v>
      </c>
      <c r="D2533" s="208" t="str">
        <f t="shared" si="1299"/>
        <v>-5.95700759004164+0.0313453078964013i</v>
      </c>
      <c r="E2533" t="str">
        <f t="shared" si="1300"/>
        <v>2870</v>
      </c>
      <c r="F2533" t="str">
        <f t="shared" si="1301"/>
        <v>0.777000777000777</v>
      </c>
      <c r="G2533" t="str">
        <f t="shared" si="1296"/>
        <v>0.777000777000777</v>
      </c>
      <c r="H2533" t="str">
        <f t="shared" si="1302"/>
        <v>9.08811986893186+0.622693640743311i</v>
      </c>
      <c r="I2533" t="str">
        <f t="shared" si="1303"/>
        <v>2352.26749937536i</v>
      </c>
      <c r="J2533" t="str">
        <f t="shared" si="1297"/>
        <v>-4731.84578072795+508.740887508904i</v>
      </c>
      <c r="K2533" t="str">
        <f t="shared" si="1304"/>
        <v>0.0528361097873018-0.49143351616838i</v>
      </c>
      <c r="L2533" t="str">
        <f t="shared" si="1305"/>
        <v>0.00455188721811254-0.0354894153635663i</v>
      </c>
      <c r="M2533" t="str">
        <f t="shared" si="1306"/>
        <v>0.0573879970054143-0.526922931531946i</v>
      </c>
      <c r="N2533" t="str">
        <f t="shared" si="1307"/>
        <v>-2.65651092181216i</v>
      </c>
      <c r="O2533" t="str">
        <f t="shared" si="1308"/>
        <v>-0.884636842115754-0.466280663947655i</v>
      </c>
      <c r="P2533" t="str">
        <f t="shared" si="1309"/>
        <v>1.88463684211575+0.466280663947655i</v>
      </c>
      <c r="Q2533" t="str">
        <f t="shared" si="1310"/>
        <v>-1.88463684211575+2.1902302578645i</v>
      </c>
      <c r="R2533" t="str">
        <f t="shared" si="1311"/>
        <v>-0.303102735045594-0.599662184369306i</v>
      </c>
      <c r="S2533" t="str">
        <f t="shared" si="1312"/>
        <v>0.275542767952081i</v>
      </c>
      <c r="T2533" t="str">
        <f t="shared" si="1313"/>
        <v>0.16523257811731-0.0835177665883092i</v>
      </c>
      <c r="U2533" t="str">
        <f t="shared" si="1314"/>
        <v>0.0001-265.701073609174i</v>
      </c>
      <c r="V2533" t="str">
        <f t="shared" si="1315"/>
        <v>0.00002-0.00426176687723948i</v>
      </c>
      <c r="W2533" t="str">
        <f t="shared" si="1316"/>
        <v>0.0000199993584529559-0.00426169852235695i</v>
      </c>
      <c r="X2533" t="str">
        <f t="shared" si="1317"/>
        <v>0.0000845456083877701-0.00426011449586382i</v>
      </c>
      <c r="Y2533" t="str">
        <f t="shared" si="1318"/>
        <v>0.009+3.76362799900057i</v>
      </c>
      <c r="Z2533" t="str">
        <f t="shared" si="1319"/>
        <v>-0.0135976646474572-0.000302730655864122i</v>
      </c>
      <c r="AA2533" t="str">
        <f t="shared" si="1320"/>
        <v>0.00771351388384296-3.19200735200521i</v>
      </c>
      <c r="AB2533" t="str">
        <f t="shared" si="1321"/>
        <v>1.12491497689736-0.568594810676528i</v>
      </c>
      <c r="AC2533" t="str">
        <f t="shared" si="1322"/>
        <v>0.764950972830003-0.625374014643347i</v>
      </c>
      <c r="AD2533" t="str">
        <f t="shared" si="1323"/>
        <v>1.24568336222735+0.27508062870426i</v>
      </c>
      <c r="AE2533" t="str">
        <f t="shared" si="1324"/>
        <v>-0.0168551092773413-0.00411756068137832i</v>
      </c>
      <c r="AF2533" t="str">
        <f t="shared" si="1325"/>
        <v>-15.0451274589735-0.59134833284691i</v>
      </c>
      <c r="AG2533" t="str">
        <f t="shared" si="1326"/>
        <v>1.00321335810616-0.0143862731763507i</v>
      </c>
      <c r="AH2533" t="str">
        <f t="shared" si="1327"/>
        <v>0.249268644741538+0.0752606733652202i</v>
      </c>
      <c r="AI2533">
        <f t="shared" si="1328"/>
        <v>-11.687765438336315</v>
      </c>
      <c r="AJ2533">
        <f t="shared" si="1329"/>
        <v>16.80042814060328</v>
      </c>
      <c r="AK2533"/>
      <c r="AL2533"/>
      <c r="AM2533"/>
      <c r="AN2533"/>
    </row>
    <row r="2534" spans="1:40" x14ac:dyDescent="0.25">
      <c r="A2534"/>
      <c r="B2534">
        <f t="shared" si="1330"/>
        <v>600000</v>
      </c>
      <c r="C2534" s="237" t="str">
        <f t="shared" si="1298"/>
        <v>-2.12295229895025E-07+0.00408170422393784i</v>
      </c>
      <c r="D2534" s="208" t="str">
        <f t="shared" si="1299"/>
        <v>-5.95700758460272+0.0312930657168568i</v>
      </c>
      <c r="E2534" t="str">
        <f t="shared" si="1300"/>
        <v>2870</v>
      </c>
      <c r="F2534" t="str">
        <f t="shared" si="1301"/>
        <v>0.777000777000777</v>
      </c>
      <c r="G2534" t="str">
        <f t="shared" si="1296"/>
        <v>0.777000777000777</v>
      </c>
      <c r="H2534" t="str">
        <f t="shared" si="1302"/>
        <v>9.08827210122219+0.621667034916412i</v>
      </c>
      <c r="I2534" t="str">
        <f t="shared" si="1303"/>
        <v>2356.19449019235i</v>
      </c>
      <c r="J2534" t="str">
        <f t="shared" si="1297"/>
        <v>-4747.66146154013+509.590204516432i</v>
      </c>
      <c r="K2534" t="str">
        <f t="shared" si="1304"/>
        <v>0.052662067167992-0.49063279584773i</v>
      </c>
      <c r="L2534" t="str">
        <f t="shared" si="1305"/>
        <v>0.00453697146274738-0.0354321762504636i</v>
      </c>
      <c r="M2534" t="str">
        <f t="shared" si="1306"/>
        <v>0.0571990386307394-0.526064972098194i</v>
      </c>
      <c r="N2534" t="str">
        <f t="shared" si="1307"/>
        <v>-2.66094583153138i</v>
      </c>
      <c r="O2534" t="str">
        <f t="shared" si="1308"/>
        <v>-0.886696048293337-0.462352806783931i</v>
      </c>
      <c r="P2534" t="str">
        <f t="shared" si="1309"/>
        <v>1.88669604829334+0.462352806783931i</v>
      </c>
      <c r="Q2534" t="str">
        <f t="shared" si="1310"/>
        <v>-1.88669604829334+2.19859302474745i</v>
      </c>
      <c r="R2534" t="str">
        <f t="shared" si="1311"/>
        <v>-0.302986423046003-0.598133782125035i</v>
      </c>
      <c r="S2534" t="str">
        <f t="shared" si="1312"/>
        <v>0.276002772573035i</v>
      </c>
      <c r="T2534" t="str">
        <f t="shared" si="1313"/>
        <v>0.165086582236105-0.0836250928126833i</v>
      </c>
      <c r="U2534" t="str">
        <f t="shared" si="1314"/>
        <v>0.0001-265.258238486492i</v>
      </c>
      <c r="V2534" t="str">
        <f t="shared" si="1315"/>
        <v>0.00002-0.00425466393244407i</v>
      </c>
      <c r="W2534" t="str">
        <f t="shared" si="1316"/>
        <v>0.000019999358452956-0.00425459569149137i</v>
      </c>
      <c r="X2534" t="str">
        <f t="shared" si="1317"/>
        <v>0.0000843306779581009-0.00425301755616084i</v>
      </c>
      <c r="Y2534" t="str">
        <f t="shared" si="1318"/>
        <v>0.009+3.76991118430775i</v>
      </c>
      <c r="Z2534" t="str">
        <f t="shared" si="1319"/>
        <v>-0.0135523380309494-0.00030142992416356i</v>
      </c>
      <c r="AA2534" t="str">
        <f t="shared" si="1320"/>
        <v>0.0076875838482271-3.18667537839682i</v>
      </c>
      <c r="AB2534" t="str">
        <f t="shared" si="1321"/>
        <v>1.12392102670179-0.569325495137111i</v>
      </c>
      <c r="AC2534" t="str">
        <f t="shared" si="1322"/>
        <v>0.764785001510121-0.623820354542263i</v>
      </c>
      <c r="AD2534" t="str">
        <f t="shared" si="1323"/>
        <v>1.24707905517981+0.272792749328815i</v>
      </c>
      <c r="AE2534" t="str">
        <f t="shared" si="1324"/>
        <v>-0.0168186090093712-0.00407288649632495i</v>
      </c>
      <c r="AF2534" t="str">
        <f t="shared" si="1325"/>
        <v>-15.0452796858249-0.590373969199555i</v>
      </c>
      <c r="AG2534" t="str">
        <f t="shared" si="1326"/>
        <v>1.00318157804423-0.0143784191905784i</v>
      </c>
      <c r="AH2534" t="str">
        <f t="shared" si="1327"/>
        <v>0.248772795553044+0.0745467685985385i</v>
      </c>
      <c r="AI2534">
        <f t="shared" si="1328"/>
        <v>-11.710494392082554</v>
      </c>
      <c r="AJ2534">
        <f t="shared" si="1329"/>
        <v>16.68126749607481</v>
      </c>
      <c r="AK2534"/>
      <c r="AL2534"/>
      <c r="AM2534"/>
      <c r="AN2534"/>
    </row>
    <row r="2535" spans="1:40" x14ac:dyDescent="0.25">
      <c r="A2535"/>
      <c r="B2535">
        <f t="shared" si="1330"/>
        <v>601000</v>
      </c>
      <c r="C2535" s="237" t="str">
        <f t="shared" si="1298"/>
        <v>-2.11589344334308E-07+0.00407491270280322i</v>
      </c>
      <c r="D2535" s="208" t="str">
        <f t="shared" si="1299"/>
        <v>-5.95700757919093+0.031240997388158i</v>
      </c>
      <c r="E2535" t="str">
        <f t="shared" si="1300"/>
        <v>2870</v>
      </c>
      <c r="F2535" t="str">
        <f t="shared" si="1301"/>
        <v>0.777000777000777</v>
      </c>
      <c r="G2535" t="str">
        <f t="shared" si="1296"/>
        <v>0.777000777000777</v>
      </c>
      <c r="H2535" t="str">
        <f t="shared" si="1302"/>
        <v>9.08842357970294+0.62064378996464i</v>
      </c>
      <c r="I2535" t="str">
        <f t="shared" si="1303"/>
        <v>2360.12148100933i</v>
      </c>
      <c r="J2535" t="str">
        <f t="shared" si="1297"/>
        <v>-4763.50352380488+510.439521523959i</v>
      </c>
      <c r="K2535" t="str">
        <f t="shared" si="1304"/>
        <v>0.0524888799218477-0.489834650188929i</v>
      </c>
      <c r="L2535" t="str">
        <f t="shared" si="1305"/>
        <v>0.00452212850392879-0.0353751183110944i</v>
      </c>
      <c r="M2535" t="str">
        <f t="shared" si="1306"/>
        <v>0.0570110084257765-0.525209768500023i</v>
      </c>
      <c r="N2535" t="str">
        <f t="shared" si="1307"/>
        <v>-2.6653807412506i</v>
      </c>
      <c r="O2535" t="str">
        <f t="shared" si="1308"/>
        <v>-0.888737814585475-0.458415855883971i</v>
      </c>
      <c r="P2535" t="str">
        <f t="shared" si="1309"/>
        <v>1.88873781458547+0.458415855883971i</v>
      </c>
      <c r="Q2535" t="str">
        <f t="shared" si="1310"/>
        <v>-1.88873781458547+2.20696488536663i</v>
      </c>
      <c r="R2535" t="str">
        <f t="shared" si="1311"/>
        <v>-0.302869803715357-0.596609475820211i</v>
      </c>
      <c r="S2535" t="str">
        <f t="shared" si="1312"/>
        <v>0.276462777193991i</v>
      </c>
      <c r="T2535" t="str">
        <f t="shared" si="1313"/>
        <v>0.164940312585507-0.0837322270633465i</v>
      </c>
      <c r="U2535" t="str">
        <f t="shared" si="1314"/>
        <v>0.0001-264.816877024784i</v>
      </c>
      <c r="V2535" t="str">
        <f t="shared" si="1315"/>
        <v>0.00002-0.00424758462473618i</v>
      </c>
      <c r="W2535" t="str">
        <f t="shared" si="1316"/>
        <v>0.0000199993584529559-0.00424751649733413i</v>
      </c>
      <c r="X2535" t="str">
        <f t="shared" si="1317"/>
        <v>0.0000841168191735143-0.0042459442173785i</v>
      </c>
      <c r="Y2535" t="str">
        <f t="shared" si="1318"/>
        <v>0.009+3.77619436961493i</v>
      </c>
      <c r="Z2535" t="str">
        <f t="shared" si="1319"/>
        <v>-0.0135072377398946-0.000300137496046597i</v>
      </c>
      <c r="AA2535" t="str">
        <f t="shared" si="1320"/>
        <v>0.00766178473269396-3.18136120808378i</v>
      </c>
      <c r="AB2535" t="str">
        <f t="shared" si="1321"/>
        <v>1.12292521266501-0.570054872627209i</v>
      </c>
      <c r="AC2535" t="str">
        <f t="shared" si="1322"/>
        <v>0.764620711075915-0.622270694133134i</v>
      </c>
      <c r="AD2535" t="str">
        <f t="shared" si="1323"/>
        <v>1.24846507091342+0.270497974557899i</v>
      </c>
      <c r="AE2535" t="str">
        <f t="shared" si="1324"/>
        <v>-0.0167821279380126-0.00402839163079912i</v>
      </c>
      <c r="AF2535" t="str">
        <f t="shared" si="1325"/>
        <v>-15.0454311588939-0.589402792576482i</v>
      </c>
      <c r="AG2535" t="str">
        <f t="shared" si="1326"/>
        <v>1.00314982438615-0.0143704799733794i</v>
      </c>
      <c r="AH2535" t="str">
        <f t="shared" si="1327"/>
        <v>0.248276923431717+0.0738356113810264i</v>
      </c>
      <c r="AI2535">
        <f t="shared" si="1328"/>
        <v>-11.733219586742669</v>
      </c>
      <c r="AJ2535">
        <f t="shared" si="1329"/>
        <v>16.562065272914932</v>
      </c>
      <c r="AK2535"/>
      <c r="AL2535"/>
      <c r="AM2535"/>
      <c r="AN2535"/>
    </row>
    <row r="2536" spans="1:40" x14ac:dyDescent="0.25">
      <c r="A2536"/>
      <c r="B2536">
        <f t="shared" si="1330"/>
        <v>602000</v>
      </c>
      <c r="C2536" s="237" t="str">
        <f t="shared" si="1298"/>
        <v>-2.10886973553218E-07+0.00406814374486155i</v>
      </c>
      <c r="D2536" s="208" t="str">
        <f t="shared" si="1299"/>
        <v>-5.95700757380609+0.0311891020439386i</v>
      </c>
      <c r="E2536" t="str">
        <f t="shared" si="1300"/>
        <v>2870</v>
      </c>
      <c r="F2536" t="str">
        <f t="shared" si="1301"/>
        <v>0.777000777000777</v>
      </c>
      <c r="G2536" t="str">
        <f t="shared" si="1296"/>
        <v>0.777000777000777</v>
      </c>
      <c r="H2536" t="str">
        <f t="shared" si="1302"/>
        <v>9.0885743093338+0.619623889503689i</v>
      </c>
      <c r="I2536" t="str">
        <f t="shared" si="1303"/>
        <v>2364.04847182632i</v>
      </c>
      <c r="J2536" t="str">
        <f t="shared" si="1297"/>
        <v>-4779.3719675222+511.288838531487i</v>
      </c>
      <c r="K2536" t="str">
        <f t="shared" si="1304"/>
        <v>0.0523165424735526-0.48903906694686i</v>
      </c>
      <c r="L2536" t="str">
        <f t="shared" si="1305"/>
        <v>0.00450735787131975-0.0353182407026246i</v>
      </c>
      <c r="M2536" t="str">
        <f t="shared" si="1306"/>
        <v>0.0568239003448723-0.524357307649485i</v>
      </c>
      <c r="N2536" t="str">
        <f t="shared" si="1307"/>
        <v>-2.66981565096982i</v>
      </c>
      <c r="O2536" t="str">
        <f t="shared" si="1308"/>
        <v>-0.890762100833908-0.454469888681267i</v>
      </c>
      <c r="P2536" t="str">
        <f t="shared" si="1309"/>
        <v>1.89076210083391+0.454469888681267i</v>
      </c>
      <c r="Q2536" t="str">
        <f t="shared" si="1310"/>
        <v>-1.89076210083391+2.21534576228855i</v>
      </c>
      <c r="R2536" t="str">
        <f t="shared" si="1311"/>
        <v>-0.302752876368039-0.595089244631897i</v>
      </c>
      <c r="S2536" t="str">
        <f t="shared" si="1312"/>
        <v>0.276922781814945i</v>
      </c>
      <c r="T2536" t="str">
        <f t="shared" si="1313"/>
        <v>0.164793769051619-0.0838391687263135i</v>
      </c>
      <c r="U2536" t="str">
        <f t="shared" si="1314"/>
        <v>0.0001-264.376981880225i</v>
      </c>
      <c r="V2536" t="str">
        <f t="shared" si="1315"/>
        <v>0.00002-0.00424052883632299i</v>
      </c>
      <c r="W2536" t="str">
        <f t="shared" si="1316"/>
        <v>0.0000199993584529559-0.00424046082209441i</v>
      </c>
      <c r="X2536" t="str">
        <f t="shared" si="1317"/>
        <v>0.0000839040249220652-0.0042388943620116i</v>
      </c>
      <c r="Y2536" t="str">
        <f t="shared" si="1318"/>
        <v>0.009+3.78247755492211i</v>
      </c>
      <c r="Z2536" t="str">
        <f t="shared" si="1319"/>
        <v>-0.0134623622695848-0.000298853303698669i</v>
      </c>
      <c r="AA2536" t="str">
        <f t="shared" si="1320"/>
        <v>0.00763611565484622-3.17606475194962i</v>
      </c>
      <c r="AB2536" t="str">
        <f t="shared" si="1321"/>
        <v>1.12192753401158-0.570782938966769i</v>
      </c>
      <c r="AC2536" t="str">
        <f t="shared" si="1322"/>
        <v>0.764458093257967-0.620725013954539i</v>
      </c>
      <c r="AD2536" t="str">
        <f t="shared" si="1323"/>
        <v>1.24984137504347+0.268196344320556i</v>
      </c>
      <c r="AE2536" t="str">
        <f t="shared" si="1324"/>
        <v>-0.0167456660068111-0.00398407557065266i</v>
      </c>
      <c r="AF2536" t="str">
        <f t="shared" si="1325"/>
        <v>-15.0455818831399-0.58843478745975i</v>
      </c>
      <c r="AG2536" t="str">
        <f t="shared" si="1326"/>
        <v>1.0031180974585-0.0143624555537713i</v>
      </c>
      <c r="AH2536" t="str">
        <f t="shared" si="1327"/>
        <v>0.247781028962107+0.0731271939424187i</v>
      </c>
      <c r="AI2536">
        <f t="shared" si="1328"/>
        <v>-11.755941149212612</v>
      </c>
      <c r="AJ2536">
        <f t="shared" si="1329"/>
        <v>16.442821547434999</v>
      </c>
      <c r="AK2536"/>
      <c r="AL2536"/>
      <c r="AM2536"/>
      <c r="AN2536"/>
    </row>
    <row r="2537" spans="1:40" x14ac:dyDescent="0.25">
      <c r="A2537"/>
      <c r="B2537">
        <f t="shared" si="1330"/>
        <v>603000</v>
      </c>
      <c r="C2537" s="237" t="str">
        <f t="shared" si="1298"/>
        <v>-2.1018809425581E-07+0.00406139723785814i</v>
      </c>
      <c r="D2537" s="208" t="str">
        <f t="shared" si="1299"/>
        <v>-5.95700756844801+0.0311373788235791i</v>
      </c>
      <c r="E2537" t="str">
        <f t="shared" si="1300"/>
        <v>2870</v>
      </c>
      <c r="F2537" t="str">
        <f t="shared" si="1301"/>
        <v>0.777000777000777</v>
      </c>
      <c r="G2537" t="str">
        <f t="shared" si="1296"/>
        <v>0.777000777000777</v>
      </c>
      <c r="H2537" t="str">
        <f t="shared" si="1302"/>
        <v>9.08872429503377+0.618607317254939i</v>
      </c>
      <c r="I2537" t="str">
        <f t="shared" si="1303"/>
        <v>2367.97546264331i</v>
      </c>
      <c r="J2537" t="str">
        <f t="shared" si="1297"/>
        <v>-4795.26679269207+512.138155539014i</v>
      </c>
      <c r="K2537" t="str">
        <f t="shared" si="1304"/>
        <v>0.0521450492929708-0.488246033952894i</v>
      </c>
      <c r="L2537" t="str">
        <f t="shared" si="1305"/>
        <v>0.00449265909835434-0.0352615425873306i</v>
      </c>
      <c r="M2537" t="str">
        <f t="shared" si="1306"/>
        <v>0.0566377083913251-0.523507576540225i</v>
      </c>
      <c r="N2537" t="str">
        <f t="shared" si="1307"/>
        <v>-2.67425056068904i</v>
      </c>
      <c r="O2537" t="str">
        <f t="shared" si="1308"/>
        <v>-0.89276886722418-0.450514982786649i</v>
      </c>
      <c r="P2537" t="str">
        <f t="shared" si="1309"/>
        <v>1.89276886722418+0.450514982786649i</v>
      </c>
      <c r="Q2537" t="str">
        <f t="shared" si="1310"/>
        <v>-1.89276886722418+2.22373557790239i</v>
      </c>
      <c r="R2537" t="str">
        <f t="shared" si="1311"/>
        <v>-0.302635640316193-0.593573067876317i</v>
      </c>
      <c r="S2537" t="str">
        <f t="shared" si="1312"/>
        <v>0.277382786435901i</v>
      </c>
      <c r="T2537" t="str">
        <f t="shared" si="1313"/>
        <v>0.164646951520839-0.0839459171857187i</v>
      </c>
      <c r="U2537" t="str">
        <f t="shared" si="1314"/>
        <v>0.0001-263.938545757704i</v>
      </c>
      <c r="V2537" t="str">
        <f t="shared" si="1315"/>
        <v>0.00002-0.0042334964501931i</v>
      </c>
      <c r="W2537" t="str">
        <f t="shared" si="1316"/>
        <v>0.0000199993584529559-0.00423342854876265i</v>
      </c>
      <c r="X2537" t="str">
        <f t="shared" si="1317"/>
        <v>0.0000836922881506997-0.00423186787333336i</v>
      </c>
      <c r="Y2537" t="str">
        <f t="shared" si="1318"/>
        <v>0.009+3.78876074022929i</v>
      </c>
      <c r="Z2537" t="str">
        <f t="shared" si="1319"/>
        <v>-0.0134177101277987-0.000297577279974572i</v>
      </c>
      <c r="AA2537" t="str">
        <f t="shared" si="1320"/>
        <v>0.00761057573972869-3.17078592147233i</v>
      </c>
      <c r="AB2537" t="str">
        <f t="shared" si="1321"/>
        <v>1.12092798996811-0.571509689962934i</v>
      </c>
      <c r="AC2537" t="str">
        <f t="shared" si="1322"/>
        <v>0.764297139861737-0.619183294667248i</v>
      </c>
      <c r="AD2537" t="str">
        <f t="shared" si="1323"/>
        <v>1.25120793334142+0.265887898722174i</v>
      </c>
      <c r="AE2537" t="str">
        <f t="shared" si="1324"/>
        <v>-0.0167092231614973-0.00393993780502997i</v>
      </c>
      <c r="AF2537" t="str">
        <f t="shared" si="1325"/>
        <v>-15.0457318634818-0.58746993843136i</v>
      </c>
      <c r="AG2537" t="str">
        <f t="shared" si="1326"/>
        <v>1.0030863975877-0.0143543459623727i</v>
      </c>
      <c r="AH2537" t="str">
        <f t="shared" si="1327"/>
        <v>0.247285112750688+0.0724215085656298i</v>
      </c>
      <c r="AI2537">
        <f t="shared" si="1328"/>
        <v>-11.77865920607972</v>
      </c>
      <c r="AJ2537">
        <f t="shared" si="1329"/>
        <v>16.323536395706018</v>
      </c>
      <c r="AK2537"/>
      <c r="AL2537"/>
      <c r="AM2537"/>
      <c r="AN2537"/>
    </row>
    <row r="2538" spans="1:40" x14ac:dyDescent="0.25">
      <c r="A2538"/>
      <c r="B2538">
        <f t="shared" si="1330"/>
        <v>604000</v>
      </c>
      <c r="C2538" s="237" t="str">
        <f t="shared" si="1298"/>
        <v>-2.09492683338829E-07+0.00405467307028173i</v>
      </c>
      <c r="D2538" s="208" t="str">
        <f t="shared" si="1299"/>
        <v>-5.95700756311653+0.0310858268721599i</v>
      </c>
      <c r="E2538" t="str">
        <f t="shared" si="1300"/>
        <v>2870</v>
      </c>
      <c r="F2538" t="str">
        <f t="shared" si="1301"/>
        <v>0.777000777000777</v>
      </c>
      <c r="G2538" t="str">
        <f t="shared" si="1296"/>
        <v>0.777000777000777</v>
      </c>
      <c r="H2538" t="str">
        <f t="shared" si="1302"/>
        <v>9.0888735416817+0.617594057044635i</v>
      </c>
      <c r="I2538" t="str">
        <f t="shared" si="1303"/>
        <v>2371.90245346029i</v>
      </c>
      <c r="J2538" t="str">
        <f t="shared" si="1297"/>
        <v>-4811.18799931452+512.987472546542i</v>
      </c>
      <c r="K2538" t="str">
        <f t="shared" si="1304"/>
        <v>0.051974394894709-0.487455539114302i</v>
      </c>
      <c r="L2538" t="str">
        <f t="shared" si="1305"/>
        <v>0.0044780317222017-0.0352050231325614i</v>
      </c>
      <c r="M2538" t="str">
        <f t="shared" si="1306"/>
        <v>0.0564524266169107-0.522660562246863i</v>
      </c>
      <c r="N2538" t="str">
        <f t="shared" si="1307"/>
        <v>-2.67868547040826i</v>
      </c>
      <c r="O2538" t="str">
        <f t="shared" si="1308"/>
        <v>-0.894758074286424-0.446551215986756i</v>
      </c>
      <c r="P2538" t="str">
        <f t="shared" si="1309"/>
        <v>1.89475807428642+0.446551215986756i</v>
      </c>
      <c r="Q2538" t="str">
        <f t="shared" si="1310"/>
        <v>-1.89475807428642+2.2321342544215i</v>
      </c>
      <c r="R2538" t="str">
        <f t="shared" si="1311"/>
        <v>-0.302518094869753-0.59206092500772i</v>
      </c>
      <c r="S2538" t="str">
        <f t="shared" si="1312"/>
        <v>0.277842791056855i</v>
      </c>
      <c r="T2538" t="str">
        <f t="shared" si="1313"/>
        <v>0.164499859879848-0.0840524718238146i</v>
      </c>
      <c r="U2538" t="str">
        <f t="shared" si="1314"/>
        <v>0.0001-263.501561410423i</v>
      </c>
      <c r="V2538" t="str">
        <f t="shared" si="1315"/>
        <v>0.00002-0.00422648735011i</v>
      </c>
      <c r="W2538" t="str">
        <f t="shared" si="1316"/>
        <v>0.0000199993584529559-0.00422641956110417i</v>
      </c>
      <c r="X2538" t="str">
        <f t="shared" si="1317"/>
        <v>0.000083481601864674-0.00422486463538908i</v>
      </c>
      <c r="Y2538" t="str">
        <f t="shared" si="1318"/>
        <v>0.009+3.79504392553647i</v>
      </c>
      <c r="Z2538" t="str">
        <f t="shared" si="1319"/>
        <v>-0.0133732798346785-0.000296309358390738i</v>
      </c>
      <c r="AA2538" t="str">
        <f t="shared" si="1320"/>
        <v>0.00758516411975285-3.16552462871939i</v>
      </c>
      <c r="AB2538" t="str">
        <f t="shared" si="1321"/>
        <v>1.1199265797631-0.572235121410035i</v>
      </c>
      <c r="AC2538" t="str">
        <f t="shared" si="1322"/>
        <v>0.764137842766833-0.617645517053207i</v>
      </c>
      <c r="AD2538" t="str">
        <f t="shared" si="1323"/>
        <v>1.25256471173581+0.263572678043757i</v>
      </c>
      <c r="AE2538" t="str">
        <f t="shared" si="1324"/>
        <v>-0.016672799349966-0.00389597782633212i</v>
      </c>
      <c r="AF2538" t="str">
        <f t="shared" si="1325"/>
        <v>-15.0458811047982-0.586508230172475i</v>
      </c>
      <c r="AG2538" t="str">
        <f t="shared" si="1326"/>
        <v>1.00305472510003-0.0143461512313995i</v>
      </c>
      <c r="AH2538" t="str">
        <f t="shared" si="1327"/>
        <v>0.246789175425676+0.0717185475861726i</v>
      </c>
      <c r="AI2538">
        <f t="shared" si="1328"/>
        <v>-11.801373883626848</v>
      </c>
      <c r="AJ2538">
        <f t="shared" si="1329"/>
        <v>16.204209893554715</v>
      </c>
      <c r="AK2538"/>
      <c r="AL2538"/>
      <c r="AM2538"/>
      <c r="AN2538"/>
    </row>
    <row r="2539" spans="1:40" x14ac:dyDescent="0.25">
      <c r="A2539"/>
      <c r="B2539">
        <f t="shared" si="1330"/>
        <v>605000</v>
      </c>
      <c r="C2539" s="237" t="str">
        <f t="shared" si="1298"/>
        <v>-2.08800717889795E-07+0.00404797113135828i</v>
      </c>
      <c r="D2539" s="208" t="str">
        <f t="shared" si="1299"/>
        <v>-5.95700755781146+0.0310344453404135i</v>
      </c>
      <c r="E2539" t="str">
        <f t="shared" si="1300"/>
        <v>2870</v>
      </c>
      <c r="F2539" t="str">
        <f t="shared" si="1301"/>
        <v>0.777000777000777</v>
      </c>
      <c r="G2539" t="str">
        <f t="shared" si="1296"/>
        <v>0.777000777000777</v>
      </c>
      <c r="H2539" t="str">
        <f t="shared" si="1302"/>
        <v>9.08902205411647+0.616584092803053i</v>
      </c>
      <c r="I2539" t="str">
        <f t="shared" si="1303"/>
        <v>2375.82944427728i</v>
      </c>
      <c r="J2539" t="str">
        <f t="shared" si="1297"/>
        <v>-4827.13558738952+513.836789554068i</v>
      </c>
      <c r="K2539" t="str">
        <f t="shared" si="1304"/>
        <v>0.0518045738376871-0.486667570413688i</v>
      </c>
      <c r="L2539" t="str">
        <f t="shared" si="1305"/>
        <v>0.00446347528373047-0.0351486815107014i</v>
      </c>
      <c r="M2539" t="str">
        <f t="shared" si="1306"/>
        <v>0.0562680491214176-0.521816251924389i</v>
      </c>
      <c r="N2539" t="str">
        <f t="shared" si="1307"/>
        <v>-2.68312038012748i</v>
      </c>
      <c r="O2539" t="str">
        <f t="shared" si="1308"/>
        <v>-0.896729682896135-0.442578666242508i</v>
      </c>
      <c r="P2539" t="str">
        <f t="shared" si="1309"/>
        <v>1.89672968289613+0.442578666242508i</v>
      </c>
      <c r="Q2539" t="str">
        <f t="shared" si="1310"/>
        <v>-1.89672968289613+2.24054171388497i</v>
      </c>
      <c r="R2539" t="str">
        <f t="shared" si="1311"/>
        <v>-0.302400239336416-0.590552795617259i</v>
      </c>
      <c r="S2539" t="str">
        <f t="shared" si="1312"/>
        <v>0.278302795677811i</v>
      </c>
      <c r="T2539" t="str">
        <f t="shared" si="1313"/>
        <v>0.16435249401563-0.0841588320209637i</v>
      </c>
      <c r="U2539" t="str">
        <f t="shared" si="1314"/>
        <v>0.0001-263.066021639496i</v>
      </c>
      <c r="V2539" t="str">
        <f t="shared" si="1315"/>
        <v>0.00002-0.00421950142060569i</v>
      </c>
      <c r="W2539" t="str">
        <f t="shared" si="1316"/>
        <v>0.0000199993584529559-0.0042194337436528i</v>
      </c>
      <c r="X2539" t="str">
        <f t="shared" si="1317"/>
        <v>0.0000832719591269802-0.00421788453298994i</v>
      </c>
      <c r="Y2539" t="str">
        <f t="shared" si="1318"/>
        <v>0.009+3.80132711084365i</v>
      </c>
      <c r="Z2539" t="str">
        <f t="shared" si="1319"/>
        <v>-0.0133290699226076-0.000295049473117624i</v>
      </c>
      <c r="AA2539" t="str">
        <f t="shared" si="1320"/>
        <v>0.00755987993462236-3.16028078634281i</v>
      </c>
      <c r="AB2539" t="str">
        <f t="shared" si="1321"/>
        <v>1.11892330262713-0.572959229089538i</v>
      </c>
      <c r="AC2539" t="str">
        <f t="shared" si="1322"/>
        <v>0.763980193926332-0.616111662014727i</v>
      </c>
      <c r="AD2539" t="str">
        <f t="shared" si="1323"/>
        <v>1.25391167631324+0.261250722741553i</v>
      </c>
      <c r="AE2539" t="str">
        <f t="shared" si="1324"/>
        <v>-0.0166363945222569-0.00385219513018622i</v>
      </c>
      <c r="AF2539" t="str">
        <f t="shared" si="1325"/>
        <v>-15.0460296119279-0.585549647462639i</v>
      </c>
      <c r="AG2539" t="str">
        <f t="shared" si="1326"/>
        <v>1.00302308032162-0.0143378713946633i</v>
      </c>
      <c r="AH2539" t="str">
        <f t="shared" si="1327"/>
        <v>0.246293217636872+0.0710183033916603i</v>
      </c>
      <c r="AI2539">
        <f t="shared" si="1328"/>
        <v>-11.824085307834917</v>
      </c>
      <c r="AJ2539">
        <f t="shared" si="1329"/>
        <v>16.08484211657456</v>
      </c>
      <c r="AK2539"/>
      <c r="AL2539"/>
      <c r="AM2539"/>
      <c r="AN2539"/>
    </row>
    <row r="2540" spans="1:40" x14ac:dyDescent="0.25">
      <c r="A2540"/>
      <c r="B2540">
        <f t="shared" si="1330"/>
        <v>606000</v>
      </c>
      <c r="C2540" s="237" t="str">
        <f t="shared" si="1298"/>
        <v>-2.08112175185119E-07+0.00404129131104496i</v>
      </c>
      <c r="D2540" s="208" t="str">
        <f t="shared" si="1299"/>
        <v>-5.95700755253263+0.030983233384678i</v>
      </c>
      <c r="E2540" t="str">
        <f t="shared" si="1300"/>
        <v>2870</v>
      </c>
      <c r="F2540" t="str">
        <f t="shared" si="1301"/>
        <v>0.777000777000777</v>
      </c>
      <c r="G2540" t="str">
        <f t="shared" si="1296"/>
        <v>0.777000777000777</v>
      </c>
      <c r="H2540" t="str">
        <f t="shared" si="1302"/>
        <v>9.08916983713756+0.615577408563644i</v>
      </c>
      <c r="I2540" t="str">
        <f t="shared" si="1303"/>
        <v>2379.75643509427i</v>
      </c>
      <c r="J2540" t="str">
        <f t="shared" si="1297"/>
        <v>-4843.10955691709+514.686106561596i</v>
      </c>
      <c r="K2540" t="str">
        <f t="shared" si="1304"/>
        <v>0.0516355807247085-0.48588211590839i</v>
      </c>
      <c r="L2540" t="str">
        <f t="shared" si="1305"/>
        <v>0.00444898932747351-0.0350925168991332i</v>
      </c>
      <c r="M2540" t="str">
        <f t="shared" si="1306"/>
        <v>0.056084570052182-0.520974632807523i</v>
      </c>
      <c r="N2540" t="str">
        <f t="shared" si="1307"/>
        <v>-2.6875552898467i</v>
      </c>
      <c r="O2540" t="str">
        <f t="shared" si="1308"/>
        <v>-0.898683654274942-0.438597411687571i</v>
      </c>
      <c r="P2540" t="str">
        <f t="shared" si="1309"/>
        <v>1.89868365427494+0.438597411687571i</v>
      </c>
      <c r="Q2540" t="str">
        <f t="shared" si="1310"/>
        <v>-1.89868365427494+2.24895787815913i</v>
      </c>
      <c r="R2540" t="str">
        <f t="shared" si="1311"/>
        <v>-0.302282073021645-0.589048659431879i</v>
      </c>
      <c r="S2540" t="str">
        <f t="shared" si="1312"/>
        <v>0.278762800298765i</v>
      </c>
      <c r="T2540" t="str">
        <f t="shared" si="1313"/>
        <v>0.164204853815464-0.0842649971556295i</v>
      </c>
      <c r="U2540" t="str">
        <f t="shared" si="1314"/>
        <v>0.0001-262.631919293557i</v>
      </c>
      <c r="V2540" t="str">
        <f t="shared" si="1315"/>
        <v>0.00002-0.00421253854697434i</v>
      </c>
      <c r="W2540" t="str">
        <f t="shared" si="1316"/>
        <v>0.0000199993584529559-0.0042124709817046i</v>
      </c>
      <c r="X2540" t="str">
        <f t="shared" si="1317"/>
        <v>0.0000830633530577753-0.00421092745170665i</v>
      </c>
      <c r="Y2540" t="str">
        <f t="shared" si="1318"/>
        <v>0.009+3.80761029615083i</v>
      </c>
      <c r="Z2540" t="str">
        <f t="shared" si="1319"/>
        <v>-0.013285078936089-0.00029379755897219i</v>
      </c>
      <c r="AA2540" t="str">
        <f t="shared" si="1320"/>
        <v>0.00753472233125952-3.15505430757435i</v>
      </c>
      <c r="AB2540" t="str">
        <f t="shared" si="1321"/>
        <v>1.11791815779279-0.573682008769978i</v>
      </c>
      <c r="AC2540" t="str">
        <f t="shared" si="1322"/>
        <v>0.763824185366115-0.614581710573498i</v>
      </c>
      <c r="AD2540" t="str">
        <f t="shared" si="1323"/>
        <v>1.25524879331925+0.258922073446381i</v>
      </c>
      <c r="AE2540" t="str">
        <f t="shared" si="1324"/>
        <v>-0.0166000086305341-0.00380858921541098i</v>
      </c>
      <c r="AF2540" t="str">
        <f t="shared" si="1325"/>
        <v>-15.0461773896702-0.584594175178966i</v>
      </c>
      <c r="AG2540" t="str">
        <f t="shared" si="1326"/>
        <v>1.00299146357845-0.0143295064875682i</v>
      </c>
      <c r="AH2540" t="str">
        <f t="shared" si="1327"/>
        <v>0.245797240055481+0.0703207684212499i</v>
      </c>
      <c r="AI2540">
        <f t="shared" si="1328"/>
        <v>-11.846793604386887</v>
      </c>
      <c r="AJ2540">
        <f t="shared" si="1329"/>
        <v>15.965433140124905</v>
      </c>
      <c r="AK2540"/>
      <c r="AL2540"/>
      <c r="AM2540"/>
      <c r="AN2540"/>
    </row>
    <row r="2541" spans="1:40" x14ac:dyDescent="0.25">
      <c r="A2541"/>
      <c r="B2541">
        <f t="shared" si="1330"/>
        <v>607000</v>
      </c>
      <c r="C2541" s="237" t="str">
        <f t="shared" si="1298"/>
        <v>-2.07427032688242E-07+0.0040346335000241i</v>
      </c>
      <c r="D2541" s="208" t="str">
        <f t="shared" si="1299"/>
        <v>-5.95700754727988+0.0309321901668514i</v>
      </c>
      <c r="E2541" t="str">
        <f t="shared" si="1300"/>
        <v>2870</v>
      </c>
      <c r="F2541" t="str">
        <f t="shared" si="1301"/>
        <v>0.777000777000777</v>
      </c>
      <c r="G2541" t="str">
        <f t="shared" si="1296"/>
        <v>0.777000777000777</v>
      </c>
      <c r="H2541" t="str">
        <f t="shared" si="1302"/>
        <v>9.08931689550537+0.614573988462248i</v>
      </c>
      <c r="I2541" t="str">
        <f t="shared" si="1303"/>
        <v>2383.68342591126i</v>
      </c>
      <c r="J2541" t="str">
        <f t="shared" si="1297"/>
        <v>-4859.10990789722+515.535423569123i</v>
      </c>
      <c r="K2541" t="str">
        <f t="shared" si="1304"/>
        <v>0.0514674102020385-0.485099163729927i</v>
      </c>
      <c r="L2541" t="str">
        <f t="shared" si="1305"/>
        <v>0.00443457340159311-0.0350365284802011i</v>
      </c>
      <c r="M2541" t="str">
        <f t="shared" si="1306"/>
        <v>0.0559019836036316-0.520135692210128i</v>
      </c>
      <c r="N2541" t="str">
        <f t="shared" si="1307"/>
        <v>-2.69199019956591i</v>
      </c>
      <c r="O2541" t="str">
        <f t="shared" si="1308"/>
        <v>-0.900619949991367-0.434607530626827i</v>
      </c>
      <c r="P2541" t="str">
        <f t="shared" si="1309"/>
        <v>1.90061994999137+0.434607530626827i</v>
      </c>
      <c r="Q2541" t="str">
        <f t="shared" si="1310"/>
        <v>-1.90061994999137+2.25738266893908i</v>
      </c>
      <c r="R2541" t="str">
        <f t="shared" si="1311"/>
        <v>-0.302163595228659-0.587548496313213i</v>
      </c>
      <c r="S2541" t="str">
        <f t="shared" si="1312"/>
        <v>0.279222804919721i</v>
      </c>
      <c r="T2541" t="str">
        <f t="shared" si="1313"/>
        <v>0.16405693916694-0.0843709666043734i</v>
      </c>
      <c r="U2541" t="str">
        <f t="shared" si="1314"/>
        <v>0.0001-262.199247268361i</v>
      </c>
      <c r="V2541" t="str">
        <f t="shared" si="1315"/>
        <v>0.00002-0.00420559861526598i</v>
      </c>
      <c r="W2541" t="str">
        <f t="shared" si="1316"/>
        <v>0.0000199993584529559-0.00420553116131144i</v>
      </c>
      <c r="X2541" t="str">
        <f t="shared" si="1317"/>
        <v>0.0000828557768338126-0.00420399327786302i</v>
      </c>
      <c r="Y2541" t="str">
        <f t="shared" si="1318"/>
        <v>0.009+3.81389348145801i</v>
      </c>
      <c r="Z2541" t="str">
        <f t="shared" si="1319"/>
        <v>-0.0132413054316242-0.00029255355141046i</v>
      </c>
      <c r="AA2541" t="str">
        <f t="shared" si="1320"/>
        <v>0.00750969046373243-3.14984510622067i</v>
      </c>
      <c r="AB2541" t="str">
        <f t="shared" si="1321"/>
        <v>1.11691114449479-0.574403456206941i</v>
      </c>
      <c r="AC2541" t="str">
        <f t="shared" si="1322"/>
        <v>0.763669809184174-0.613055643869754i</v>
      </c>
      <c r="AD2541" t="str">
        <f t="shared" si="1323"/>
        <v>1.25657602915932+0.256586770963166i</v>
      </c>
      <c r="AE2541" t="str">
        <f t="shared" si="1324"/>
        <v>-0.016563641629066-0.00376515958398532i</v>
      </c>
      <c r="AF2541" t="str">
        <f t="shared" si="1325"/>
        <v>-15.0463244427852-0.583641798295397i</v>
      </c>
      <c r="AG2541" t="str">
        <f t="shared" si="1326"/>
        <v>1.00295987519634-0.0143210565471091i</v>
      </c>
      <c r="AH2541" t="str">
        <f t="shared" si="1327"/>
        <v>0.245301243373945+0.069625935165131i</v>
      </c>
      <c r="AI2541">
        <f t="shared" si="1328"/>
        <v>-11.869498898670951</v>
      </c>
      <c r="AJ2541">
        <f t="shared" si="1329"/>
        <v>15.845983039337908</v>
      </c>
      <c r="AK2541"/>
      <c r="AL2541"/>
      <c r="AM2541"/>
      <c r="AN2541"/>
    </row>
    <row r="2542" spans="1:40" x14ac:dyDescent="0.25">
      <c r="A2542"/>
      <c r="B2542">
        <f t="shared" si="1330"/>
        <v>608000</v>
      </c>
      <c r="C2542" s="237" t="str">
        <f t="shared" si="1298"/>
        <v>-2.06745268047778E-07+0.00402799758969721i</v>
      </c>
      <c r="D2542" s="208" t="str">
        <f t="shared" si="1299"/>
        <v>-5.95700754205301+0.0308813148543453i</v>
      </c>
      <c r="E2542" t="str">
        <f t="shared" si="1300"/>
        <v>2870</v>
      </c>
      <c r="F2542" t="str">
        <f t="shared" si="1301"/>
        <v>0.777000777000777</v>
      </c>
      <c r="G2542" t="str">
        <f t="shared" si="1296"/>
        <v>0.777000777000777</v>
      </c>
      <c r="H2542" t="str">
        <f t="shared" si="1302"/>
        <v>9.08946323394155+0.61357381673624i</v>
      </c>
      <c r="I2542" t="str">
        <f t="shared" si="1303"/>
        <v>2387.61041672824i</v>
      </c>
      <c r="J2542" t="str">
        <f t="shared" si="1297"/>
        <v>-4875.13664032992+516.384740576651i</v>
      </c>
      <c r="K2542" t="str">
        <f t="shared" si="1304"/>
        <v>0.0513000569589864-0.484318702083419i</v>
      </c>
      <c r="L2542" t="str">
        <f t="shared" si="1305"/>
        <v>0.0044202270578465-0.0349807154411743i</v>
      </c>
      <c r="M2542" t="str">
        <f t="shared" si="1306"/>
        <v>0.0557202840168329-0.519299417524593i</v>
      </c>
      <c r="N2542" t="str">
        <f t="shared" si="1307"/>
        <v>-2.69642510928513i</v>
      </c>
      <c r="O2542" t="str">
        <f t="shared" si="1308"/>
        <v>-0.902538531961593-0.430609101534805i</v>
      </c>
      <c r="P2542" t="str">
        <f t="shared" si="1309"/>
        <v>1.90253853196159+0.430609101534805i</v>
      </c>
      <c r="Q2542" t="str">
        <f t="shared" si="1310"/>
        <v>-1.90253853196159+2.26581600775032i</v>
      </c>
      <c r="R2542" t="str">
        <f t="shared" si="1311"/>
        <v>-0.302044805258415-0.586052286256487i</v>
      </c>
      <c r="S2542" t="str">
        <f t="shared" si="1312"/>
        <v>0.279682809540677i</v>
      </c>
      <c r="T2542" t="str">
        <f t="shared" si="1313"/>
        <v>0.163908749957951-0.0844767397418401i</v>
      </c>
      <c r="U2542" t="str">
        <f t="shared" si="1314"/>
        <v>0.0001-261.767998506407i</v>
      </c>
      <c r="V2542" t="str">
        <f t="shared" si="1315"/>
        <v>0.00002-0.00419868151228034i</v>
      </c>
      <c r="W2542" t="str">
        <f t="shared" si="1316"/>
        <v>0.0000199993584529559-0.00419861416927484i</v>
      </c>
      <c r="X2542" t="str">
        <f t="shared" si="1317"/>
        <v>0.0000826492236878871-0.00419708189852995i</v>
      </c>
      <c r="Y2542" t="str">
        <f t="shared" si="1318"/>
        <v>0.009+3.82017666676519i</v>
      </c>
      <c r="Z2542" t="str">
        <f t="shared" si="1319"/>
        <v>-0.0131977479775969-0.000291317386520201i</v>
      </c>
      <c r="AA2542" t="str">
        <f t="shared" si="1320"/>
        <v>0.00748478349318322-3.14465309665862i</v>
      </c>
      <c r="AB2542" t="str">
        <f t="shared" si="1321"/>
        <v>1.11590226196989-0.575123567142965i</v>
      </c>
      <c r="AC2542" t="str">
        <f t="shared" si="1322"/>
        <v>0.763517057549981-0.61153344316132i</v>
      </c>
      <c r="AD2542" t="str">
        <f t="shared" si="1323"/>
        <v>1.25789335039971+0.254244856270275i</v>
      </c>
      <c r="AE2542" t="str">
        <f t="shared" si="1324"/>
        <v>-0.0165272934742055-0.00372190574101501i</v>
      </c>
      <c r="AF2542" t="str">
        <f t="shared" si="1325"/>
        <v>-15.0464707759946-0.582692501881895i</v>
      </c>
      <c r="AG2542" t="str">
        <f t="shared" si="1326"/>
        <v>1.00292831550095-0.0143125216118682i</v>
      </c>
      <c r="AH2542" t="str">
        <f t="shared" si="1327"/>
        <v>0.244805228305772+0.0689337961639884i</v>
      </c>
      <c r="AI2542">
        <f t="shared" si="1328"/>
        <v>-11.892201315784144</v>
      </c>
      <c r="AJ2542">
        <f t="shared" si="1329"/>
        <v>15.726491889119018</v>
      </c>
      <c r="AK2542"/>
      <c r="AL2542"/>
      <c r="AM2542"/>
      <c r="AN2542"/>
    </row>
    <row r="2543" spans="1:40" x14ac:dyDescent="0.25">
      <c r="A2543"/>
      <c r="B2543">
        <f t="shared" si="1330"/>
        <v>609000</v>
      </c>
      <c r="C2543" s="237" t="str">
        <f t="shared" si="1298"/>
        <v>-2.06066859095706E-07+0.0040213834721791i</v>
      </c>
      <c r="D2543" s="208" t="str">
        <f t="shared" si="1299"/>
        <v>-5.95700753685188+0.0308306066200398i</v>
      </c>
      <c r="E2543" t="str">
        <f t="shared" si="1300"/>
        <v>2870</v>
      </c>
      <c r="F2543" t="str">
        <f t="shared" si="1301"/>
        <v>0.777000777000777</v>
      </c>
      <c r="G2543" t="str">
        <f t="shared" si="1296"/>
        <v>0.777000777000777</v>
      </c>
      <c r="H2543" t="str">
        <f t="shared" si="1302"/>
        <v>9.08960885712947+0.612576877723762i</v>
      </c>
      <c r="I2543" t="str">
        <f t="shared" si="1303"/>
        <v>2391.53740754523i</v>
      </c>
      <c r="J2543" t="str">
        <f t="shared" si="1297"/>
        <v>-4891.18975421518+517.234057584178i</v>
      </c>
      <c r="K2543" t="str">
        <f t="shared" si="1304"/>
        <v>0.0511335157274936-0.483540719247039i</v>
      </c>
      <c r="L2543" t="str">
        <f t="shared" si="1305"/>
        <v>0.00440594985155178-0.0349250769742108i</v>
      </c>
      <c r="M2543" t="str">
        <f t="shared" si="1306"/>
        <v>0.0555394655790454-0.51846579622125i</v>
      </c>
      <c r="N2543" t="str">
        <f t="shared" si="1307"/>
        <v>-2.70086001900435i</v>
      </c>
      <c r="O2543" t="str">
        <f t="shared" si="1308"/>
        <v>-0.904439362450196-0.426602203054183i</v>
      </c>
      <c r="P2543" t="str">
        <f t="shared" si="1309"/>
        <v>1.9044393624502+0.426602203054183i</v>
      </c>
      <c r="Q2543" t="str">
        <f t="shared" si="1310"/>
        <v>-1.9044393624502+2.27425781595017i</v>
      </c>
      <c r="R2543" t="str">
        <f t="shared" si="1311"/>
        <v>-0.301925702409633-0.584560009389454i</v>
      </c>
      <c r="S2543" t="str">
        <f t="shared" si="1312"/>
        <v>0.280142814161631i</v>
      </c>
      <c r="T2543" t="str">
        <f t="shared" si="1313"/>
        <v>0.163760286076711-0.0845823159407617i</v>
      </c>
      <c r="U2543" t="str">
        <f t="shared" si="1314"/>
        <v>0.0001-261.338165996544i</v>
      </c>
      <c r="V2543" t="str">
        <f t="shared" si="1315"/>
        <v>0.00002-0.00419178712556067i</v>
      </c>
      <c r="W2543" t="str">
        <f t="shared" si="1316"/>
        <v>0.0000199993584529559-0.00419171989313982i</v>
      </c>
      <c r="X2543" t="str">
        <f t="shared" si="1317"/>
        <v>0.0000824436869082821-0.00419019320151918i</v>
      </c>
      <c r="Y2543" t="str">
        <f t="shared" si="1318"/>
        <v>0.009+3.82645985207237i</v>
      </c>
      <c r="Z2543" t="str">
        <f t="shared" si="1319"/>
        <v>-0.0131544051541532-0.000290089001013684i</v>
      </c>
      <c r="AA2543" t="str">
        <f t="shared" si="1320"/>
        <v>0.0074600005877568-3.13947819383044i</v>
      </c>
      <c r="AB2543" t="str">
        <f t="shared" si="1321"/>
        <v>1.11489150945705-0.575842337307566i</v>
      </c>
      <c r="AC2543" t="str">
        <f t="shared" si="1322"/>
        <v>0.763365922703787-0.610015089822811i</v>
      </c>
      <c r="AD2543" t="str">
        <f t="shared" si="1323"/>
        <v>1.2592007237685+0.251896370519071i</v>
      </c>
      <c r="AE2543" t="str">
        <f t="shared" si="1324"/>
        <v>-0.016490964124371-0.00367882719470227i</v>
      </c>
      <c r="AF2543" t="str">
        <f t="shared" si="1325"/>
        <v>-15.0466163939813-0.581746271103722i</v>
      </c>
      <c r="AG2543" t="str">
        <f t="shared" si="1326"/>
        <v>1.00289678481777-0.0143039017220136i</v>
      </c>
      <c r="AH2543" t="str">
        <f t="shared" si="1327"/>
        <v>0.244309195585371+0.0682443440085043i</v>
      </c>
      <c r="AI2543">
        <f t="shared" si="1328"/>
        <v>-11.914900980535482</v>
      </c>
      <c r="AJ2543">
        <f t="shared" si="1329"/>
        <v>15.60695976415469</v>
      </c>
      <c r="AK2543"/>
      <c r="AL2543"/>
      <c r="AM2543"/>
      <c r="AN2543"/>
    </row>
    <row r="2544" spans="1:40" x14ac:dyDescent="0.25">
      <c r="A2544"/>
      <c r="B2544">
        <f t="shared" si="1330"/>
        <v>610000</v>
      </c>
      <c r="C2544" s="237" t="str">
        <f t="shared" si="1298"/>
        <v>-2.05391783845558E-07+0.00401479104029203i</v>
      </c>
      <c r="D2544" s="208" t="str">
        <f t="shared" si="1299"/>
        <v>-5.9570075316763+0.0307800646422389i</v>
      </c>
      <c r="E2544" t="str">
        <f t="shared" si="1300"/>
        <v>2870</v>
      </c>
      <c r="F2544" t="str">
        <f t="shared" si="1301"/>
        <v>0.777000777000777</v>
      </c>
      <c r="G2544" t="str">
        <f t="shared" si="1296"/>
        <v>0.777000777000777</v>
      </c>
      <c r="H2544" t="str">
        <f t="shared" si="1302"/>
        <v>9.08975376971452+0.611583155862889i</v>
      </c>
      <c r="I2544" t="str">
        <f t="shared" si="1303"/>
        <v>2395.46439836222i</v>
      </c>
      <c r="J2544" t="str">
        <f t="shared" si="1297"/>
        <v>-4907.26924955301+518.083374591705i</v>
      </c>
      <c r="K2544" t="str">
        <f t="shared" si="1304"/>
        <v>0.0509677812817232-0.482765203571441i</v>
      </c>
      <c r="L2544" t="str">
        <f t="shared" si="1305"/>
        <v>0.00439174134155426-0.0348696122763219i</v>
      </c>
      <c r="M2544" t="str">
        <f t="shared" si="1306"/>
        <v>0.0553595226232775-0.517634815847763i</v>
      </c>
      <c r="N2544" t="str">
        <f t="shared" si="1307"/>
        <v>-2.70529492872357i</v>
      </c>
      <c r="O2544" t="str">
        <f t="shared" si="1308"/>
        <v>-0.906322404070896-0.422586913994212i</v>
      </c>
      <c r="P2544" t="str">
        <f t="shared" si="1309"/>
        <v>1.9063224040709+0.422586913994212i</v>
      </c>
      <c r="Q2544" t="str">
        <f t="shared" si="1310"/>
        <v>-1.9063224040709+2.28270801472936i</v>
      </c>
      <c r="R2544" t="str">
        <f t="shared" si="1311"/>
        <v>-0.301806285978756-0.583071645971318i</v>
      </c>
      <c r="S2544" t="str">
        <f t="shared" si="1312"/>
        <v>0.280602818782587i</v>
      </c>
      <c r="T2544" t="str">
        <f t="shared" si="1313"/>
        <v>0.163611547411754-0.0846876945719425i</v>
      </c>
      <c r="U2544" t="str">
        <f t="shared" si="1314"/>
        <v>0.0001-260.909742773599i</v>
      </c>
      <c r="V2544" t="str">
        <f t="shared" si="1315"/>
        <v>0.00002-0.00418491534338762i</v>
      </c>
      <c r="W2544" t="str">
        <f t="shared" si="1316"/>
        <v>0.0000199993584529559-0.00418484822118888i</v>
      </c>
      <c r="X2544" t="str">
        <f t="shared" si="1317"/>
        <v>0.000082239159838229-0.00418332707537743i</v>
      </c>
      <c r="Y2544" t="str">
        <f t="shared" si="1318"/>
        <v>0.009+3.83274303737955i</v>
      </c>
      <c r="Z2544" t="str">
        <f t="shared" si="1319"/>
        <v>-0.0131112755530884-0.000288868332220571i</v>
      </c>
      <c r="AA2544" t="str">
        <f t="shared" si="1320"/>
        <v>0.00743534092253084-3.13432031323919i</v>
      </c>
      <c r="AB2544" t="str">
        <f t="shared" si="1321"/>
        <v>1.1138788861974-0.576559762417135i</v>
      </c>
      <c r="AC2544" t="str">
        <f t="shared" si="1322"/>
        <v>0.763216396956012-0.608500565344705i</v>
      </c>
      <c r="AD2544" t="str">
        <f t="shared" si="1323"/>
        <v>1.26049811615646+0.249541355033263i</v>
      </c>
      <c r="AE2544" t="str">
        <f t="shared" si="1324"/>
        <v>-0.0164546535400276-0.00363592345631346i</v>
      </c>
      <c r="AF2544" t="str">
        <f t="shared" si="1325"/>
        <v>-15.0467613013908-0.58080309122065i</v>
      </c>
      <c r="AG2544" t="str">
        <f t="shared" si="1326"/>
        <v>1.00286528347211-0.0142951969192963i</v>
      </c>
      <c r="AH2544" t="str">
        <f t="shared" si="1327"/>
        <v>0.243813145967909+0.0675575713388406i</v>
      </c>
      <c r="AI2544">
        <f t="shared" si="1328"/>
        <v>-11.937598017448632</v>
      </c>
      <c r="AJ2544">
        <f t="shared" si="1329"/>
        <v>15.487386738913443</v>
      </c>
      <c r="AK2544"/>
      <c r="AL2544"/>
      <c r="AM2544"/>
      <c r="AN2544"/>
    </row>
    <row r="2545" spans="1:40" x14ac:dyDescent="0.25">
      <c r="A2545"/>
      <c r="B2545">
        <f t="shared" si="1330"/>
        <v>611000</v>
      </c>
      <c r="C2545" s="237" t="str">
        <f t="shared" si="1298"/>
        <v>-2.0472002049064E-07+0.00400822018755991i</v>
      </c>
      <c r="D2545" s="208" t="str">
        <f t="shared" si="1299"/>
        <v>-5.95700752652611+0.030729688104626i</v>
      </c>
      <c r="E2545" t="str">
        <f t="shared" si="1300"/>
        <v>2870</v>
      </c>
      <c r="F2545" t="str">
        <f t="shared" si="1301"/>
        <v>0.777000777000777</v>
      </c>
      <c r="G2545" t="str">
        <f t="shared" si="1296"/>
        <v>0.777000777000777</v>
      </c>
      <c r="H2545" t="str">
        <f t="shared" si="1302"/>
        <v>9.0898979763045+0.610592635690874i</v>
      </c>
      <c r="I2545" t="str">
        <f t="shared" si="1303"/>
        <v>2399.3913891792i</v>
      </c>
      <c r="J2545" t="str">
        <f t="shared" si="1297"/>
        <v>-4923.3751263434+518.932691599233i</v>
      </c>
      <c r="K2545" t="str">
        <f t="shared" si="1304"/>
        <v>0.0508028484376574-0.481992143479222i</v>
      </c>
      <c r="L2545" t="str">
        <f t="shared" si="1305"/>
        <v>0.00437760109019309-0.0348143205493364i</v>
      </c>
      <c r="M2545" t="str">
        <f t="shared" si="1306"/>
        <v>0.0551804495278505-0.516806464028558i</v>
      </c>
      <c r="N2545" t="str">
        <f t="shared" si="1307"/>
        <v>-2.70972983844279i</v>
      </c>
      <c r="O2545" t="str">
        <f t="shared" si="1308"/>
        <v>-0.908187619787292-0.418563313329171i</v>
      </c>
      <c r="P2545" t="str">
        <f t="shared" si="1309"/>
        <v>1.90818761978729+0.418563313329171i</v>
      </c>
      <c r="Q2545" t="str">
        <f t="shared" si="1310"/>
        <v>-1.90818761978729+2.29116652511362i</v>
      </c>
      <c r="R2545" t="str">
        <f t="shared" si="1311"/>
        <v>-0.301686555259963-0.581587176391674i</v>
      </c>
      <c r="S2545" t="str">
        <f t="shared" si="1312"/>
        <v>0.281062823403541i</v>
      </c>
      <c r="T2545" t="str">
        <f t="shared" si="1313"/>
        <v>0.163462533851937-0.0847928750042536i</v>
      </c>
      <c r="U2545" t="str">
        <f t="shared" si="1314"/>
        <v>0.0001-260.482721917995i</v>
      </c>
      <c r="V2545" t="str">
        <f t="shared" si="1315"/>
        <v>0.00002-0.00417806605477323i</v>
      </c>
      <c r="W2545" t="str">
        <f t="shared" si="1316"/>
        <v>0.0000199993584529559-0.00417799904243581i</v>
      </c>
      <c r="X2545" t="str">
        <f t="shared" si="1317"/>
        <v>0.0000820356358753609-0.00417648340938012i</v>
      </c>
      <c r="Y2545" t="str">
        <f t="shared" si="1318"/>
        <v>0.009+3.83902622268673i</v>
      </c>
      <c r="Z2545" t="str">
        <f t="shared" si="1319"/>
        <v>-0.0130683577777302-0.000287655318080838i</v>
      </c>
      <c r="AA2545" t="str">
        <f t="shared" si="1320"/>
        <v>0.00741080367944623-3.12917937094406i</v>
      </c>
      <c r="AB2545" t="str">
        <f t="shared" si="1321"/>
        <v>1.11286439143427-0.577275838174903i</v>
      </c>
      <c r="AC2545" t="str">
        <f t="shared" si="1322"/>
        <v>0.763068472686587-0.606989851332496i</v>
      </c>
      <c r="AD2545" t="str">
        <f t="shared" si="1323"/>
        <v>1.26178549461797+0.24717985130835i</v>
      </c>
      <c r="AE2545" t="str">
        <f t="shared" si="1324"/>
        <v>-0.0164183616836666-0.00359319404014779i</v>
      </c>
      <c r="AF2545" t="str">
        <f t="shared" si="1325"/>
        <v>-15.0469055028306-0.579862947586248i</v>
      </c>
      <c r="AG2545" t="str">
        <f t="shared" si="1326"/>
        <v>1.00283381178909-0.0142864072470476i</v>
      </c>
      <c r="AH2545" t="str">
        <f t="shared" si="1327"/>
        <v>0.243317080229114+0.0668734708441261i</v>
      </c>
      <c r="AI2545">
        <f t="shared" si="1328"/>
        <v>-11.960292550766376</v>
      </c>
      <c r="AJ2545">
        <f t="shared" si="1329"/>
        <v>15.367772887650302</v>
      </c>
      <c r="AK2545"/>
      <c r="AL2545"/>
      <c r="AM2545"/>
      <c r="AN2545"/>
    </row>
    <row r="2546" spans="1:40" x14ac:dyDescent="0.25">
      <c r="A2546"/>
      <c r="B2546">
        <f t="shared" si="1330"/>
        <v>612000</v>
      </c>
      <c r="C2546" s="237" t="str">
        <f t="shared" si="1298"/>
        <v>-2.04051547402274E-07+0.00400167080820256i</v>
      </c>
      <c r="D2546" s="208" t="str">
        <f t="shared" si="1299"/>
        <v>-5.95700752140115+0.0306794761962196i</v>
      </c>
      <c r="E2546" t="str">
        <f t="shared" si="1300"/>
        <v>2870</v>
      </c>
      <c r="F2546" t="str">
        <f t="shared" si="1301"/>
        <v>0.777000777000777</v>
      </c>
      <c r="G2546" t="str">
        <f t="shared" si="1296"/>
        <v>0.777000777000777</v>
      </c>
      <c r="H2546" t="str">
        <f t="shared" si="1302"/>
        <v>9.09004148147004+0.609605301843324i</v>
      </c>
      <c r="I2546" t="str">
        <f t="shared" si="1303"/>
        <v>2403.31837999619i</v>
      </c>
      <c r="J2546" t="str">
        <f t="shared" si="1297"/>
        <v>-4939.50738458636+519.78200860676i</v>
      </c>
      <c r="K2546" t="str">
        <f t="shared" si="1304"/>
        <v>0.0506387120526978-0.481221527464369i</v>
      </c>
      <c r="L2546" t="str">
        <f t="shared" si="1305"/>
        <v>0.00436352866326829-0.0347592009998654i</v>
      </c>
      <c r="M2546" t="str">
        <f t="shared" si="1306"/>
        <v>0.0550022407159661-0.515980728464234i</v>
      </c>
      <c r="N2546" t="str">
        <f t="shared" si="1307"/>
        <v>-2.71416474816201i</v>
      </c>
      <c r="O2546" t="str">
        <f t="shared" si="1308"/>
        <v>-0.91003497291359-0.414531480196815i</v>
      </c>
      <c r="P2546" t="str">
        <f t="shared" si="1309"/>
        <v>1.91003497291359+0.414531480196815i</v>
      </c>
      <c r="Q2546" t="str">
        <f t="shared" si="1310"/>
        <v>-1.91003497291359+2.29963326796519i</v>
      </c>
      <c r="R2546" t="str">
        <f t="shared" si="1311"/>
        <v>-0.301566509545163-0.580106581169464i</v>
      </c>
      <c r="S2546" t="str">
        <f t="shared" si="1312"/>
        <v>0.281522828024496i</v>
      </c>
      <c r="T2546" t="str">
        <f t="shared" si="1313"/>
        <v>0.163313245286449-0.0848978566046305i</v>
      </c>
      <c r="U2546" t="str">
        <f t="shared" si="1314"/>
        <v>0.0001-260.057096555384i</v>
      </c>
      <c r="V2546" t="str">
        <f t="shared" si="1315"/>
        <v>0.00002-0.00417123914945497i</v>
      </c>
      <c r="W2546" t="str">
        <f t="shared" si="1316"/>
        <v>0.000019999358452956-0.00417117224661987i</v>
      </c>
      <c r="X2546" t="str">
        <f t="shared" si="1317"/>
        <v>0.0000818331084711872-0.00416966209352567i</v>
      </c>
      <c r="Y2546" t="str">
        <f t="shared" si="1318"/>
        <v>0.009+3.84530940799391i</v>
      </c>
      <c r="Z2546" t="str">
        <f t="shared" si="1319"/>
        <v>-0.0130256504428272-0.000286449897137854i</v>
      </c>
      <c r="AA2546" t="str">
        <f t="shared" si="1320"/>
        <v>0.00738638804723866-3.12405528355586i</v>
      </c>
      <c r="AB2546" t="str">
        <f t="shared" si="1321"/>
        <v>1.11184802441324-0.577990560270922i</v>
      </c>
      <c r="AC2546" t="str">
        <f t="shared" si="1322"/>
        <v>0.762922142344307-0.60548292950584i</v>
      </c>
      <c r="AD2546" t="str">
        <f t="shared" si="1323"/>
        <v>1.263062826372+0.244811901011038i</v>
      </c>
      <c r="AE2546" t="str">
        <f t="shared" si="1324"/>
        <v>-0.0163820885197883-0.0035506384635067i</v>
      </c>
      <c r="AF2546" t="str">
        <f t="shared" si="1325"/>
        <v>-15.0470490028712-0.578925825647104i</v>
      </c>
      <c r="AG2546" t="str">
        <f t="shared" si="1326"/>
        <v>1.00280237009368-0.0142775327501774i</v>
      </c>
      <c r="AH2546" t="str">
        <f t="shared" si="1327"/>
        <v>0.242820999165137+0.0661920352619601i</v>
      </c>
      <c r="AI2546">
        <f t="shared" si="1328"/>
        <v>-11.982984704453049</v>
      </c>
      <c r="AJ2546">
        <f t="shared" si="1329"/>
        <v>15.248118284410173</v>
      </c>
      <c r="AK2546"/>
      <c r="AL2546"/>
      <c r="AM2546"/>
      <c r="AN2546"/>
    </row>
    <row r="2547" spans="1:40" x14ac:dyDescent="0.25">
      <c r="A2547"/>
      <c r="B2547">
        <f t="shared" si="1330"/>
        <v>613000</v>
      </c>
      <c r="C2547" s="237" t="str">
        <f t="shared" si="1298"/>
        <v>-2.03386343128052E-07+0.00399514279713005i</v>
      </c>
      <c r="D2547" s="208" t="str">
        <f t="shared" si="1299"/>
        <v>-5.95700751630126+0.0306294281113304i</v>
      </c>
      <c r="E2547" t="str">
        <f t="shared" si="1300"/>
        <v>2870</v>
      </c>
      <c r="F2547" t="str">
        <f t="shared" si="1301"/>
        <v>0.777000777000777</v>
      </c>
      <c r="G2547" t="str">
        <f t="shared" si="1296"/>
        <v>0.777000777000777</v>
      </c>
      <c r="H2547" t="str">
        <f t="shared" si="1302"/>
        <v>9.09018428974485+0.608621139053466i</v>
      </c>
      <c r="I2547" t="str">
        <f t="shared" si="1303"/>
        <v>2407.24537081318i</v>
      </c>
      <c r="J2547" t="str">
        <f t="shared" si="1297"/>
        <v>-4955.66602428187+520.631325614288i</v>
      </c>
      <c r="K2547" t="str">
        <f t="shared" si="1304"/>
        <v>0.0504753670252704-0.480453344091721i</v>
      </c>
      <c r="L2547" t="str">
        <f t="shared" si="1305"/>
        <v>0.00434952363000816-0.0347042528392674i</v>
      </c>
      <c r="M2547" t="str">
        <f t="shared" si="1306"/>
        <v>0.0548248906552786-0.515157596930988i</v>
      </c>
      <c r="N2547" t="str">
        <f t="shared" si="1307"/>
        <v>-2.71859965788123i</v>
      </c>
      <c r="O2547" t="str">
        <f t="shared" si="1308"/>
        <v>-0.911864427115325-0.410491493896817i</v>
      </c>
      <c r="P2547" t="str">
        <f t="shared" si="1309"/>
        <v>1.91186442711532+0.410491493896817i</v>
      </c>
      <c r="Q2547" t="str">
        <f t="shared" si="1310"/>
        <v>-1.91186442711532+2.30810816398441i</v>
      </c>
      <c r="R2547" t="str">
        <f t="shared" si="1311"/>
        <v>-0.301446148123969-0.578629840951937i</v>
      </c>
      <c r="S2547" t="str">
        <f t="shared" si="1312"/>
        <v>0.28198283264545i</v>
      </c>
      <c r="T2547" t="str">
        <f t="shared" si="1313"/>
        <v>0.163163681604813-0.0850026387380567i</v>
      </c>
      <c r="U2547" t="str">
        <f t="shared" si="1314"/>
        <v>0.0001-259.632859856273i</v>
      </c>
      <c r="V2547" t="str">
        <f t="shared" si="1315"/>
        <v>0.00002-0.00416443451788979i</v>
      </c>
      <c r="W2547" t="str">
        <f t="shared" si="1316"/>
        <v>0.0000199993584529559-0.00416436772419974i</v>
      </c>
      <c r="X2547" t="str">
        <f t="shared" si="1317"/>
        <v>0.0000816315711305607-0.00416286301852939i</v>
      </c>
      <c r="Y2547" t="str">
        <f t="shared" si="1318"/>
        <v>0.009+3.85159259330109i</v>
      </c>
      <c r="Z2547" t="str">
        <f t="shared" si="1319"/>
        <v>-0.0129831521744357-0.000285252008531491i</v>
      </c>
      <c r="AA2547" t="str">
        <f t="shared" si="1320"/>
        <v>0.00736209322137061-3.11894796823241i</v>
      </c>
      <c r="AB2547" t="str">
        <f t="shared" si="1321"/>
        <v>1.1108297843822-0.578703924381955i</v>
      </c>
      <c r="AC2547" t="str">
        <f t="shared" si="1322"/>
        <v>0.762777398446241-0.603979781697723i</v>
      </c>
      <c r="AD2547" t="str">
        <f t="shared" si="1323"/>
        <v>1.26433007880296+0.242437545978699i</v>
      </c>
      <c r="AE2547" t="str">
        <f t="shared" si="1324"/>
        <v>-0.0163458340148811-0.0035082562466635i</v>
      </c>
      <c r="AF2547" t="str">
        <f t="shared" si="1325"/>
        <v>-15.0471918060461-0.577991710942136i</v>
      </c>
      <c r="AG2547" t="str">
        <f t="shared" si="1326"/>
        <v>1.00277095871063-0.0142685734751704i</v>
      </c>
      <c r="AH2547" t="str">
        <f t="shared" si="1327"/>
        <v>0.24232490359237+0.0655132573779206i</v>
      </c>
      <c r="AI2547">
        <f t="shared" si="1328"/>
        <v>-12.005674602198475</v>
      </c>
      <c r="AJ2547">
        <f t="shared" si="1329"/>
        <v>15.128423003034021</v>
      </c>
      <c r="AK2547"/>
      <c r="AL2547"/>
      <c r="AM2547"/>
      <c r="AN2547"/>
    </row>
    <row r="2548" spans="1:40" x14ac:dyDescent="0.25">
      <c r="A2548"/>
      <c r="B2548">
        <f t="shared" si="1330"/>
        <v>614000</v>
      </c>
      <c r="C2548" s="237" t="str">
        <f t="shared" si="1298"/>
        <v>-2.0272438639012E-07+0.00398863604993711i</v>
      </c>
      <c r="D2548" s="208" t="str">
        <f t="shared" si="1299"/>
        <v>-5.95700751122625+0.0305795430495179i</v>
      </c>
      <c r="E2548" t="str">
        <f t="shared" si="1300"/>
        <v>2870</v>
      </c>
      <c r="F2548" t="str">
        <f t="shared" si="1301"/>
        <v>0.777000777000777</v>
      </c>
      <c r="G2548" t="str">
        <f t="shared" si="1296"/>
        <v>0.777000777000777</v>
      </c>
      <c r="H2548" t="str">
        <f t="shared" si="1302"/>
        <v>9.09032640562612+0.607640132151332i</v>
      </c>
      <c r="I2548" t="str">
        <f t="shared" si="1303"/>
        <v>2411.17236163017i</v>
      </c>
      <c r="J2548" t="str">
        <f t="shared" si="1297"/>
        <v>-4971.85104542996+521.480642621815i</v>
      </c>
      <c r="K2548" t="str">
        <f t="shared" si="1304"/>
        <v>0.050312808294434-0.479687581996422i</v>
      </c>
      <c r="L2548" t="str">
        <f t="shared" si="1305"/>
        <v>0.00433558556303706-0.0346494752836137i</v>
      </c>
      <c r="M2548" t="str">
        <f t="shared" si="1306"/>
        <v>0.0546483938574711-0.514337057280036i</v>
      </c>
      <c r="N2548" t="str">
        <f t="shared" si="1307"/>
        <v>-2.72303456760045i</v>
      </c>
      <c r="O2548" t="str">
        <f t="shared" si="1308"/>
        <v>-0.913675946410074-0.406443433889214i</v>
      </c>
      <c r="P2548" t="str">
        <f t="shared" si="1309"/>
        <v>1.91367594641007+0.406443433889214i</v>
      </c>
      <c r="Q2548" t="str">
        <f t="shared" si="1310"/>
        <v>-1.91367594641007+2.31659113371124i</v>
      </c>
      <c r="R2548" t="str">
        <f t="shared" si="1311"/>
        <v>-0.301325470283721-0.577156936513627i</v>
      </c>
      <c r="S2548" t="str">
        <f t="shared" si="1312"/>
        <v>0.282442837266406i</v>
      </c>
      <c r="T2548" t="str">
        <f t="shared" si="1313"/>
        <v>0.163013842696896-0.0851072207675683i</v>
      </c>
      <c r="U2548" t="str">
        <f t="shared" si="1314"/>
        <v>0.0001-259.21000503566i</v>
      </c>
      <c r="V2548" t="str">
        <f t="shared" si="1315"/>
        <v>0.00002-0.00415765205124828i</v>
      </c>
      <c r="W2548" t="str">
        <f t="shared" si="1316"/>
        <v>0.0000199993584529559-0.00415758536634775i</v>
      </c>
      <c r="X2548" t="str">
        <f t="shared" si="1317"/>
        <v>0.0000814310174111614-0.00415608607581779i</v>
      </c>
      <c r="Y2548" t="str">
        <f t="shared" si="1318"/>
        <v>0.009+3.85787577860827i</v>
      </c>
      <c r="Z2548" t="str">
        <f t="shared" si="1319"/>
        <v>-0.0129408616098097-0.000284061591991378i</v>
      </c>
      <c r="AA2548" t="str">
        <f t="shared" si="1320"/>
        <v>0.0073379184039646-3.11385734267417i</v>
      </c>
      <c r="AB2548" t="str">
        <f t="shared" si="1321"/>
        <v>1.10980967059133-0.579415926171508i</v>
      </c>
      <c r="AC2548" t="str">
        <f t="shared" si="1322"/>
        <v>0.762634233577065-0.602480389853583i</v>
      </c>
      <c r="AD2548" t="str">
        <f t="shared" si="1323"/>
        <v>1.26558721946172+0.240056828218691i</v>
      </c>
      <c r="AE2548" t="str">
        <f t="shared" si="1324"/>
        <v>-0.0163095981374059-0.0034660469128322i</v>
      </c>
      <c r="AF2548" t="str">
        <f t="shared" si="1325"/>
        <v>-15.0473339168524-0.577060589101814i</v>
      </c>
      <c r="AG2548" t="str">
        <f t="shared" si="1326"/>
        <v>1.00273957796451-0.0142595294700856i</v>
      </c>
      <c r="AH2548" t="str">
        <f t="shared" si="1327"/>
        <v>0.241828794347321+0.064837130025059i</v>
      </c>
      <c r="AI2548">
        <f t="shared" si="1328"/>
        <v>-12.028362367420204</v>
      </c>
      <c r="AJ2548">
        <f t="shared" si="1329"/>
        <v>15.008687117157608</v>
      </c>
      <c r="AK2548"/>
      <c r="AL2548"/>
      <c r="AM2548"/>
      <c r="AN2548"/>
    </row>
    <row r="2549" spans="1:40" x14ac:dyDescent="0.25">
      <c r="A2549"/>
      <c r="B2549">
        <f t="shared" si="1330"/>
        <v>615000</v>
      </c>
      <c r="C2549" s="237" t="str">
        <f t="shared" si="1298"/>
        <v>-2.02065656083473E-07+0.00398215046289747i</v>
      </c>
      <c r="D2549" s="208" t="str">
        <f t="shared" si="1299"/>
        <v>-5.95700750617599+0.0305298202155473i</v>
      </c>
      <c r="E2549" t="str">
        <f t="shared" si="1300"/>
        <v>2870</v>
      </c>
      <c r="F2549" t="str">
        <f t="shared" si="1301"/>
        <v>0.777000777000777</v>
      </c>
      <c r="G2549" t="str">
        <f t="shared" si="1296"/>
        <v>0.777000777000777</v>
      </c>
      <c r="H2549" t="str">
        <f t="shared" si="1302"/>
        <v>9.09046783357495+0.606662266063048i</v>
      </c>
      <c r="I2549" t="str">
        <f t="shared" si="1303"/>
        <v>2415.09935244715i</v>
      </c>
      <c r="J2549" t="str">
        <f t="shared" si="1297"/>
        <v>-4988.0624480306+522.329959629343i</v>
      </c>
      <c r="K2549" t="str">
        <f t="shared" si="1304"/>
        <v>0.0501510308394957-0.478924229883405i</v>
      </c>
      <c r="L2549" t="str">
        <f t="shared" si="1305"/>
        <v>0.00432171403834342-0.0345948675536541i</v>
      </c>
      <c r="M2549" t="str">
        <f t="shared" si="1306"/>
        <v>0.0544727448778391-0.513519097437059i</v>
      </c>
      <c r="N2549" t="str">
        <f t="shared" si="1307"/>
        <v>-2.72746947731967i</v>
      </c>
      <c r="O2549" t="str">
        <f t="shared" si="1308"/>
        <v>-0.915469495168166-0.402387379792834i</v>
      </c>
      <c r="P2549" t="str">
        <f t="shared" si="1309"/>
        <v>1.91546949516817+0.402387379792834i</v>
      </c>
      <c r="Q2549" t="str">
        <f t="shared" si="1310"/>
        <v>-1.91546949516817+2.32508209752684i</v>
      </c>
      <c r="R2549" t="str">
        <f t="shared" si="1311"/>
        <v>-0.301204475309461-0.575687848755333i</v>
      </c>
      <c r="S2549" t="str">
        <f t="shared" si="1312"/>
        <v>0.28290284188736i</v>
      </c>
      <c r="T2549" t="str">
        <f t="shared" si="1313"/>
        <v>0.162863728452904-0.0852116020542377i</v>
      </c>
      <c r="U2549" t="str">
        <f t="shared" si="1314"/>
        <v>0.0001-258.788525352675i</v>
      </c>
      <c r="V2549" t="str">
        <f t="shared" si="1315"/>
        <v>0.00002-0.00415089164140885i</v>
      </c>
      <c r="W2549" t="str">
        <f t="shared" si="1316"/>
        <v>0.0000199993584529559-0.00415082506494407i</v>
      </c>
      <c r="X2549" t="str">
        <f t="shared" si="1317"/>
        <v>0.0000812314409229818-0.0041493311575229i</v>
      </c>
      <c r="Y2549" t="str">
        <f t="shared" si="1318"/>
        <v>0.009+3.86415896391544i</v>
      </c>
      <c r="Z2549" t="str">
        <f t="shared" si="1319"/>
        <v>-0.0128987773972925-0.000282878587830203i</v>
      </c>
      <c r="AA2549" t="str">
        <f t="shared" si="1320"/>
        <v>0.0073138628037368-3.10878332511968i</v>
      </c>
      <c r="AB2549" t="str">
        <f t="shared" si="1321"/>
        <v>1.10878768229316-0.580126561289716i</v>
      </c>
      <c r="AC2549" t="str">
        <f t="shared" si="1322"/>
        <v>0.762492640388486-0.600984736030505i</v>
      </c>
      <c r="AD2549" t="str">
        <f t="shared" si="1323"/>
        <v>1.26683421606645+0.237669789907819i</v>
      </c>
      <c r="AE2549" t="str">
        <f t="shared" si="1324"/>
        <v>-0.0162733808577756-0.00342400998813809i</v>
      </c>
      <c r="AF2549" t="str">
        <f t="shared" si="1325"/>
        <v>-15.0474753397509-0.576132445847501i</v>
      </c>
      <c r="AG2549" t="str">
        <f t="shared" si="1326"/>
        <v>1.00270822817967-0.0142504007845521i</v>
      </c>
      <c r="AH2549" t="str">
        <f t="shared" si="1327"/>
        <v>0.241332672286432+0.0641636460834219i</v>
      </c>
      <c r="AI2549">
        <f t="shared" si="1328"/>
        <v>-12.051048123267424</v>
      </c>
      <c r="AJ2549">
        <f t="shared" si="1329"/>
        <v>14.888910700218684</v>
      </c>
      <c r="AK2549"/>
      <c r="AL2549"/>
      <c r="AM2549"/>
      <c r="AN2549"/>
    </row>
    <row r="2550" spans="1:40" x14ac:dyDescent="0.25">
      <c r="A2550"/>
      <c r="B2550">
        <f t="shared" si="1330"/>
        <v>616000</v>
      </c>
      <c r="C2550" s="237" t="str">
        <f t="shared" si="1298"/>
        <v>-2.0141013127427E-07+0.00397568593295843i</v>
      </c>
      <c r="D2550" s="208" t="str">
        <f t="shared" si="1299"/>
        <v>-5.9570075011503+0.030480258819348i</v>
      </c>
      <c r="E2550" t="str">
        <f t="shared" si="1300"/>
        <v>2870</v>
      </c>
      <c r="F2550" t="str">
        <f t="shared" si="1301"/>
        <v>0.777000777000777</v>
      </c>
      <c r="G2550" t="str">
        <f t="shared" si="1296"/>
        <v>0.777000777000777</v>
      </c>
      <c r="H2550" t="str">
        <f t="shared" si="1302"/>
        <v>9.09060857801659+0.605687525810027i</v>
      </c>
      <c r="I2550" t="str">
        <f t="shared" si="1303"/>
        <v>2419.02634326414i</v>
      </c>
      <c r="J2550" t="str">
        <f t="shared" si="1297"/>
        <v>-5004.30023208381+523.17927663687i</v>
      </c>
      <c r="K2550" t="str">
        <f t="shared" si="1304"/>
        <v>0.0499900296796274-0.478163276526855i</v>
      </c>
      <c r="L2550" t="str">
        <f t="shared" si="1305"/>
        <v>0.00430790863524831-0.0345404288747829i</v>
      </c>
      <c r="M2550" t="str">
        <f t="shared" si="1306"/>
        <v>0.0542979383148757-0.512703705401638i</v>
      </c>
      <c r="N2550" t="str">
        <f t="shared" si="1307"/>
        <v>-2.73190438703888i</v>
      </c>
      <c r="O2550" t="str">
        <f t="shared" si="1308"/>
        <v>-0.917245038113378-0.39832341138375i</v>
      </c>
      <c r="P2550" t="str">
        <f t="shared" si="1309"/>
        <v>1.91724503811338+0.39832341138375i</v>
      </c>
      <c r="Q2550" t="str">
        <f t="shared" si="1310"/>
        <v>-1.91724503811338+2.33358097565513i</v>
      </c>
      <c r="R2550" t="str">
        <f t="shared" si="1311"/>
        <v>-0.301083162483922-0.574222558703113i</v>
      </c>
      <c r="S2550" t="str">
        <f t="shared" si="1312"/>
        <v>0.283362846508316i</v>
      </c>
      <c r="T2550" t="str">
        <f t="shared" si="1313"/>
        <v>0.162713338763403-0.0853157819571699i</v>
      </c>
      <c r="U2550" t="str">
        <f t="shared" si="1314"/>
        <v>0.0001-258.368414110219i</v>
      </c>
      <c r="V2550" t="str">
        <f t="shared" si="1315"/>
        <v>0.00002-0.00414415318095201i</v>
      </c>
      <c r="W2550" t="str">
        <f t="shared" si="1316"/>
        <v>0.0000199993584529559-0.00414408671257093i</v>
      </c>
      <c r="X2550" t="str">
        <f t="shared" si="1317"/>
        <v>0.0000810328353278143-0.00414259815647626i</v>
      </c>
      <c r="Y2550" t="str">
        <f t="shared" si="1318"/>
        <v>0.009+3.87044214922262i</v>
      </c>
      <c r="Z2550" t="str">
        <f t="shared" si="1319"/>
        <v>-0.0128568981962062-0.000281702936937116i</v>
      </c>
      <c r="AA2550" t="str">
        <f t="shared" si="1320"/>
        <v>0.00728992563593164-3.10372583434124i</v>
      </c>
      <c r="AB2550" t="str">
        <f t="shared" si="1321"/>
        <v>1.10776381874265-0.580835825373322i</v>
      </c>
      <c r="AC2550" t="str">
        <f t="shared" si="1322"/>
        <v>0.762352611598619-0.599492802396416i</v>
      </c>
      <c r="AD2550" t="str">
        <f t="shared" si="1323"/>
        <v>1.26807103650357+0.235276473391777i</v>
      </c>
      <c r="AE2550" t="str">
        <f t="shared" si="1324"/>
        <v>-0.0162371821483373-0.00338214500158843i</v>
      </c>
      <c r="AF2550" t="str">
        <f t="shared" si="1325"/>
        <v>-15.0476160791669-0.575207266990679i</v>
      </c>
      <c r="AG2550" t="str">
        <f t="shared" si="1326"/>
        <v>1.00267690968029-0.0142411874697676i</v>
      </c>
      <c r="AH2550" t="str">
        <f t="shared" si="1327"/>
        <v>0.240836538285919+0.063492798479572i</v>
      </c>
      <c r="AI2550">
        <f t="shared" si="1328"/>
        <v>-12.073731992624284</v>
      </c>
      <c r="AJ2550">
        <f t="shared" si="1329"/>
        <v>14.769093825461724</v>
      </c>
      <c r="AK2550"/>
      <c r="AL2550"/>
      <c r="AM2550"/>
      <c r="AN2550"/>
    </row>
    <row r="2551" spans="1:40" x14ac:dyDescent="0.25">
      <c r="A2551"/>
      <c r="B2551">
        <f t="shared" si="1330"/>
        <v>617000</v>
      </c>
      <c r="C2551" s="237" t="str">
        <f t="shared" si="1298"/>
        <v>-2.00757791198183E-07+0.00396924235773542i</v>
      </c>
      <c r="D2551" s="208" t="str">
        <f t="shared" si="1299"/>
        <v>-5.95700749614902+0.0304308580759716i</v>
      </c>
      <c r="E2551" t="str">
        <f t="shared" si="1300"/>
        <v>2870</v>
      </c>
      <c r="F2551" t="str">
        <f t="shared" si="1301"/>
        <v>0.777000777000777</v>
      </c>
      <c r="G2551" t="str">
        <f t="shared" si="1296"/>
        <v>0.777000777000777</v>
      </c>
      <c r="H2551" t="str">
        <f t="shared" si="1302"/>
        <v>9.09074864334081+0.604715896508268i</v>
      </c>
      <c r="I2551" t="str">
        <f t="shared" si="1303"/>
        <v>2422.95333408113i</v>
      </c>
      <c r="J2551" t="str">
        <f t="shared" si="1297"/>
        <v>-5020.56439758959+524.028593644398i</v>
      </c>
      <c r="K2551" t="str">
        <f t="shared" si="1304"/>
        <v>0.0498297998734883-0.477404710769687i</v>
      </c>
      <c r="L2551" t="str">
        <f t="shared" si="1305"/>
        <v>0.00429416893637412-0.034486158477005i</v>
      </c>
      <c r="M2551" t="str">
        <f t="shared" si="1306"/>
        <v>0.0541239688098624-0.511890869246692i</v>
      </c>
      <c r="N2551" t="str">
        <f t="shared" si="1307"/>
        <v>-2.7363392967581i</v>
      </c>
      <c r="O2551" t="str">
        <f t="shared" si="1308"/>
        <v>-0.919002540323641-0.394251608593667i</v>
      </c>
      <c r="P2551" t="str">
        <f t="shared" si="1309"/>
        <v>1.91900254032364+0.394251608593667i</v>
      </c>
      <c r="Q2551" t="str">
        <f t="shared" si="1310"/>
        <v>-1.91900254032364+2.34208768816443i</v>
      </c>
      <c r="R2551" t="str">
        <f t="shared" si="1311"/>
        <v>-0.300961531087536-0.572761047507281i</v>
      </c>
      <c r="S2551" t="str">
        <f t="shared" si="1312"/>
        <v>0.283822851129272i</v>
      </c>
      <c r="T2551" t="str">
        <f t="shared" si="1313"/>
        <v>0.162562673519305-0.0854197598334955i</v>
      </c>
      <c r="U2551" t="str">
        <f t="shared" si="1314"/>
        <v>0.0001-257.949664654612i</v>
      </c>
      <c r="V2551" t="str">
        <f t="shared" si="1315"/>
        <v>0.00002-0.00413743656315468i</v>
      </c>
      <c r="W2551" t="str">
        <f t="shared" si="1316"/>
        <v>0.0000199993584529559-0.00413737020250695i</v>
      </c>
      <c r="X2551" t="str">
        <f t="shared" si="1317"/>
        <v>0.0000808351943387524-0.00413588696620356i</v>
      </c>
      <c r="Y2551" t="str">
        <f t="shared" si="1318"/>
        <v>0.009+3.8767253345298i</v>
      </c>
      <c r="Z2551" t="str">
        <f t="shared" si="1319"/>
        <v>-0.0128152226767471-0.000280534580771225i</v>
      </c>
      <c r="AA2551" t="str">
        <f t="shared" si="1320"/>
        <v>0.00726610612225707-3.09868478964054i</v>
      </c>
      <c r="AB2551" t="str">
        <f t="shared" si="1321"/>
        <v>1.10673807919713-0.581543714045625i</v>
      </c>
      <c r="AC2551" t="str">
        <f t="shared" si="1322"/>
        <v>0.762214139991388-0.59800457122921i</v>
      </c>
      <c r="AD2551" t="str">
        <f t="shared" si="1323"/>
        <v>1.2692976488287+0.232876921184424i</v>
      </c>
      <c r="AE2551" t="str">
        <f t="shared" si="1324"/>
        <v>-0.0162010019833555-0.00334045148504173i</v>
      </c>
      <c r="AF2551" t="str">
        <f t="shared" si="1325"/>
        <v>-15.0477561394898-0.574285038432296i</v>
      </c>
      <c r="AG2551" t="str">
        <f t="shared" si="1326"/>
        <v>1.00264562279032-0.0142318895784959i</v>
      </c>
      <c r="AH2551" t="str">
        <f t="shared" si="1327"/>
        <v>0.240340393241638+0.0628245801860922i</v>
      </c>
      <c r="AI2551">
        <f t="shared" si="1328"/>
        <v>-12.09641409811249</v>
      </c>
      <c r="AJ2551">
        <f t="shared" si="1329"/>
        <v>14.649236565936443</v>
      </c>
      <c r="AK2551"/>
      <c r="AL2551"/>
      <c r="AM2551"/>
      <c r="AN2551"/>
    </row>
    <row r="2552" spans="1:40" x14ac:dyDescent="0.25">
      <c r="A2552"/>
      <c r="B2552">
        <f t="shared" si="1330"/>
        <v>618000</v>
      </c>
      <c r="C2552" s="237" t="str">
        <f t="shared" si="1298"/>
        <v>-2.00108615258735E-07+0.00396281963550649i</v>
      </c>
      <c r="D2552" s="208" t="str">
        <f t="shared" si="1299"/>
        <v>-5.95700749117201+0.0303816172055498i</v>
      </c>
      <c r="E2552" t="str">
        <f t="shared" si="1300"/>
        <v>2870</v>
      </c>
      <c r="F2552" t="str">
        <f t="shared" si="1301"/>
        <v>0.777000777000777</v>
      </c>
      <c r="G2552" t="str">
        <f t="shared" si="1296"/>
        <v>0.777000777000777</v>
      </c>
      <c r="H2552" t="str">
        <f t="shared" si="1302"/>
        <v>9.09088803390231+0.603747363367581i</v>
      </c>
      <c r="I2552" t="str">
        <f t="shared" si="1303"/>
        <v>2426.88032489812i</v>
      </c>
      <c r="J2552" t="str">
        <f t="shared" si="1297"/>
        <v>-5036.85494454793+524.877910651925i</v>
      </c>
      <c r="K2552" t="str">
        <f t="shared" si="1304"/>
        <v>0.0496703365188514-0.476648521523029i</v>
      </c>
      <c r="L2552" t="str">
        <f t="shared" si="1305"/>
        <v>0.00428049452761378-0.0344320555949023i</v>
      </c>
      <c r="M2552" t="str">
        <f t="shared" si="1306"/>
        <v>0.0539508310464652-0.511080577117931i</v>
      </c>
      <c r="N2552" t="str">
        <f t="shared" si="1307"/>
        <v>-2.74077420647732i</v>
      </c>
      <c r="O2552" t="str">
        <f t="shared" si="1308"/>
        <v>-0.920741967231711-0.390172051508407i</v>
      </c>
      <c r="P2552" t="str">
        <f t="shared" si="1309"/>
        <v>1.92074196723171+0.390172051508407i</v>
      </c>
      <c r="Q2552" t="str">
        <f t="shared" si="1310"/>
        <v>-1.92074196723171+2.35060215496891i</v>
      </c>
      <c r="R2552" t="str">
        <f t="shared" si="1311"/>
        <v>-0.300839580398423-0.571303296441435i</v>
      </c>
      <c r="S2552" t="str">
        <f t="shared" si="1312"/>
        <v>0.284282855750226i</v>
      </c>
      <c r="T2552" t="str">
        <f t="shared" si="1313"/>
        <v>0.162411732611889-0.0855235350383634i</v>
      </c>
      <c r="U2552" t="str">
        <f t="shared" si="1314"/>
        <v>0.0001-257.532270375235i</v>
      </c>
      <c r="V2552" t="str">
        <f t="shared" si="1315"/>
        <v>0.00002-0.00413074168198455i</v>
      </c>
      <c r="W2552" t="str">
        <f t="shared" si="1316"/>
        <v>0.0000199993584529559-0.00413067542872154i</v>
      </c>
      <c r="X2552" t="str">
        <f t="shared" si="1317"/>
        <v>0.000080638511719691-0.00412919748091882i</v>
      </c>
      <c r="Y2552" t="str">
        <f t="shared" si="1318"/>
        <v>0.009+3.88300851983698i</v>
      </c>
      <c r="Z2552" t="str">
        <f t="shared" si="1319"/>
        <v>-0.0127737495198788-0.000279373461355158i</v>
      </c>
      <c r="AA2552" t="str">
        <f t="shared" si="1320"/>
        <v>0.00724240349082084-3.09366011084436i</v>
      </c>
      <c r="AB2552" t="str">
        <f t="shared" si="1321"/>
        <v>1.10571046291641-0.582250222916433i</v>
      </c>
      <c r="AC2552" t="str">
        <f t="shared" si="1322"/>
        <v>0.762077218415938-0.596520024915985i</v>
      </c>
      <c r="AD2552" t="str">
        <f t="shared" si="1323"/>
        <v>1.27051402126753+0.23047117596726i</v>
      </c>
      <c r="AE2552" t="str">
        <f t="shared" si="1324"/>
        <v>-0.0161648403389928-0.00329892897317946i</v>
      </c>
      <c r="AF2552" t="str">
        <f t="shared" si="1325"/>
        <v>-15.0478955250743-0.573365746162031i</v>
      </c>
      <c r="AG2552" t="str">
        <f t="shared" si="1326"/>
        <v>1.00261436783348-0.0142225071650644i</v>
      </c>
      <c r="AH2552" t="str">
        <f t="shared" si="1327"/>
        <v>0.239844238068917+0.062158984221127i</v>
      </c>
      <c r="AI2552">
        <f t="shared" si="1328"/>
        <v>-12.119094562094833</v>
      </c>
      <c r="AJ2552">
        <f t="shared" si="1329"/>
        <v>14.52933899450564</v>
      </c>
      <c r="AK2552"/>
      <c r="AL2552"/>
      <c r="AM2552"/>
      <c r="AN2552"/>
    </row>
    <row r="2553" spans="1:40" x14ac:dyDescent="0.25">
      <c r="A2553"/>
      <c r="B2553">
        <f t="shared" si="1330"/>
        <v>619000</v>
      </c>
      <c r="C2553" s="237" t="str">
        <f t="shared" si="1298"/>
        <v>-1.99462583025689E-07+0.00395641766520706i</v>
      </c>
      <c r="D2553" s="208" t="str">
        <f t="shared" si="1299"/>
        <v>-5.9570074862191+0.0303325354332541i</v>
      </c>
      <c r="E2553" t="str">
        <f t="shared" si="1300"/>
        <v>2870</v>
      </c>
      <c r="F2553" t="str">
        <f t="shared" si="1301"/>
        <v>0.777000777000777</v>
      </c>
      <c r="G2553" t="str">
        <f t="shared" si="1296"/>
        <v>0.777000777000777</v>
      </c>
      <c r="H2553" t="str">
        <f t="shared" si="1302"/>
        <v>9.09102675402095+0.602781911690866i</v>
      </c>
      <c r="I2553" t="str">
        <f t="shared" si="1303"/>
        <v>2430.8073157151i</v>
      </c>
      <c r="J2553" t="str">
        <f t="shared" si="1297"/>
        <v>-5053.17187295883+525.727227659452i</v>
      </c>
      <c r="K2553" t="str">
        <f t="shared" si="1304"/>
        <v>0.0495116347522338-0.475894697765708i</v>
      </c>
      <c r="L2553" t="str">
        <f t="shared" si="1305"/>
        <v>0.00426688499810015-0.0343781194676011i</v>
      </c>
      <c r="M2553" t="str">
        <f t="shared" si="1306"/>
        <v>0.053778519750334-0.510272817233309i</v>
      </c>
      <c r="N2553" t="str">
        <f t="shared" si="1307"/>
        <v>-2.74520911619654i</v>
      </c>
      <c r="O2553" t="str">
        <f t="shared" si="1308"/>
        <v>-0.922463284625856-0.386084820366298i</v>
      </c>
      <c r="P2553" t="str">
        <f t="shared" si="1309"/>
        <v>1.92246328462586+0.386084820366298i</v>
      </c>
      <c r="Q2553" t="str">
        <f t="shared" si="1310"/>
        <v>-1.92246328462586+2.35912429583024i</v>
      </c>
      <c r="R2553" t="str">
        <f t="shared" si="1311"/>
        <v>-0.300717309692382-0.569849286901469i</v>
      </c>
      <c r="S2553" t="str">
        <f t="shared" si="1312"/>
        <v>0.284742860371182i</v>
      </c>
      <c r="T2553" t="str">
        <f t="shared" si="1313"/>
        <v>0.162260515932803-0.0856271069249354i</v>
      </c>
      <c r="U2553" t="str">
        <f t="shared" si="1314"/>
        <v>0.0001-257.116224704193i</v>
      </c>
      <c r="V2553" t="str">
        <f t="shared" si="1315"/>
        <v>0.00002-0.00412406843209442i</v>
      </c>
      <c r="W2553" t="str">
        <f t="shared" si="1316"/>
        <v>0.0000199993584529559-0.00412400228586917i</v>
      </c>
      <c r="X2553" t="str">
        <f t="shared" si="1317"/>
        <v>0.0000804427812848326-0.00412252959551888i</v>
      </c>
      <c r="Y2553" t="str">
        <f t="shared" si="1318"/>
        <v>0.009+3.88929170514416i</v>
      </c>
      <c r="Z2553" t="str">
        <f t="shared" si="1319"/>
        <v>-0.0127324774172279-0.00027821952126872i</v>
      </c>
      <c r="AA2553" t="str">
        <f t="shared" si="1320"/>
        <v>0.00721881697606695-3.08865171830026i</v>
      </c>
      <c r="AB2553" t="str">
        <f t="shared" si="1321"/>
        <v>1.10468096916282-0.582955347582028i</v>
      </c>
      <c r="AC2553" t="str">
        <f t="shared" si="1322"/>
        <v>0.761941839786037-0.595039145952237i</v>
      </c>
      <c r="AD2553" t="str">
        <f t="shared" si="1323"/>
        <v>1.27172012221678+0.228059280588808i</v>
      </c>
      <c r="AE2553" t="str">
        <f t="shared" si="1324"/>
        <v>-0.0161286971932932-0.0032575770034772i</v>
      </c>
      <c r="AF2553" t="str">
        <f t="shared" si="1325"/>
        <v>-15.04803424024-0.572449376257612i</v>
      </c>
      <c r="AG2553" t="str">
        <f t="shared" si="1326"/>
        <v>1.00258314513329-0.0142130402853617i</v>
      </c>
      <c r="AH2553" t="str">
        <f t="shared" si="1327"/>
        <v>0.239348073702404+0.061496003647908i</v>
      </c>
      <c r="AI2553">
        <f t="shared" si="1328"/>
        <v>-12.141773506678359</v>
      </c>
      <c r="AJ2553">
        <f t="shared" si="1329"/>
        <v>14.409401183847695</v>
      </c>
      <c r="AK2553"/>
      <c r="AL2553"/>
      <c r="AM2553"/>
      <c r="AN2553"/>
    </row>
    <row r="2554" spans="1:40" x14ac:dyDescent="0.25">
      <c r="A2554"/>
      <c r="B2554">
        <f t="shared" si="1330"/>
        <v>620000</v>
      </c>
      <c r="C2554" s="237" t="str">
        <f t="shared" si="1298"/>
        <v>-1.98819674233435E-07+0.00395003634642457i</v>
      </c>
      <c r="D2554" s="208" t="str">
        <f t="shared" si="1299"/>
        <v>-5.95700748129013+0.030283611989255i</v>
      </c>
      <c r="E2554" t="str">
        <f t="shared" si="1300"/>
        <v>2870</v>
      </c>
      <c r="F2554" t="str">
        <f t="shared" si="1301"/>
        <v>0.777000777000777</v>
      </c>
      <c r="G2554" t="str">
        <f t="shared" si="1296"/>
        <v>0.777000777000777</v>
      </c>
      <c r="H2554" t="str">
        <f t="shared" si="1302"/>
        <v>9.09116480798216+0.601819526873396i</v>
      </c>
      <c r="I2554" t="str">
        <f t="shared" si="1303"/>
        <v>2434.73430653209i</v>
      </c>
      <c r="J2554" t="str">
        <f t="shared" si="1297"/>
        <v>-5069.5151828223+526.576544666979i</v>
      </c>
      <c r="K2554" t="str">
        <f t="shared" si="1304"/>
        <v>0.0493536897485312-0.475143228543749i</v>
      </c>
      <c r="L2554" t="str">
        <f t="shared" si="1305"/>
        <v>0.00425333994017586-0.0343243493387386i</v>
      </c>
      <c r="M2554" t="str">
        <f t="shared" si="1306"/>
        <v>0.0536070296887071-0.509467577882488i</v>
      </c>
      <c r="N2554" t="str">
        <f t="shared" si="1307"/>
        <v>-2.74964402591576i</v>
      </c>
      <c r="O2554" t="str">
        <f t="shared" si="1308"/>
        <v>-0.924166458650532-0.381989995556605i</v>
      </c>
      <c r="P2554" t="str">
        <f t="shared" si="1309"/>
        <v>1.92416645865053+0.381989995556605i</v>
      </c>
      <c r="Q2554" t="str">
        <f t="shared" si="1310"/>
        <v>-1.92416645865053+2.36765403035916i</v>
      </c>
      <c r="R2554" t="str">
        <f t="shared" si="1311"/>
        <v>-0.300594718242877-0.568399000404604i</v>
      </c>
      <c r="S2554" t="str">
        <f t="shared" si="1312"/>
        <v>0.285202864992136i</v>
      </c>
      <c r="T2554" t="str">
        <f t="shared" si="1313"/>
        <v>0.162109023374059-0.0857304748443724i</v>
      </c>
      <c r="U2554" t="str">
        <f t="shared" si="1314"/>
        <v>0.0001-256.70152111596i</v>
      </c>
      <c r="V2554" t="str">
        <f t="shared" si="1315"/>
        <v>0.00002-0.00411741670881685i</v>
      </c>
      <c r="W2554" t="str">
        <f t="shared" si="1316"/>
        <v>0.0000199993584529559-0.00411735066928409i</v>
      </c>
      <c r="X2554" t="str">
        <f t="shared" si="1317"/>
        <v>0.0000802479968982072-0.00411588320557808i</v>
      </c>
      <c r="Y2554" t="str">
        <f t="shared" si="1318"/>
        <v>0.009+3.89557489045134i</v>
      </c>
      <c r="Z2554" t="str">
        <f t="shared" si="1319"/>
        <v>-0.0126914050709813-0.00027707270364264i</v>
      </c>
      <c r="AA2554" t="str">
        <f t="shared" si="1320"/>
        <v>0.00719534581871347-3.0836595328724i</v>
      </c>
      <c r="AB2554" t="str">
        <f t="shared" si="1321"/>
        <v>1.10364959720118-0.583659083625067i</v>
      </c>
      <c r="AC2554" t="str">
        <f t="shared" si="1322"/>
        <v>0.761807997079518-0.593561916941041i</v>
      </c>
      <c r="AD2554" t="str">
        <f t="shared" si="1323"/>
        <v>1.27291592024506+0.225641278063946i</v>
      </c>
      <c r="AE2554" t="str">
        <f t="shared" si="1324"/>
        <v>-0.0160925725261644-0.00321639511617553i</v>
      </c>
      <c r="AF2554" t="str">
        <f t="shared" si="1325"/>
        <v>-15.0481722892723-0.571535914884141i</v>
      </c>
      <c r="AG2554" t="str">
        <f t="shared" si="1326"/>
        <v>1.00255195501305-0.0142034889968351i</v>
      </c>
      <c r="AH2554" t="str">
        <f t="shared" si="1327"/>
        <v>0.238851901095921+0.0608356315742851i</v>
      </c>
      <c r="AI2554">
        <f t="shared" si="1328"/>
        <v>-12.164451053717329</v>
      </c>
      <c r="AJ2554">
        <f t="shared" si="1329"/>
        <v>14.289423206458979</v>
      </c>
      <c r="AK2554"/>
      <c r="AL2554"/>
      <c r="AM2554"/>
      <c r="AN2554"/>
    </row>
    <row r="2555" spans="1:40" x14ac:dyDescent="0.25">
      <c r="A2555"/>
      <c r="B2555">
        <f t="shared" si="1330"/>
        <v>621000</v>
      </c>
      <c r="C2555" s="237" t="str">
        <f t="shared" si="1298"/>
        <v>-1.98179868779397E-07+0.00394367557939324i</v>
      </c>
      <c r="D2555" s="208" t="str">
        <f t="shared" si="1299"/>
        <v>-5.95700747638496+0.0302348461086815i</v>
      </c>
      <c r="E2555" t="str">
        <f t="shared" si="1300"/>
        <v>2870</v>
      </c>
      <c r="F2555" t="str">
        <f t="shared" si="1301"/>
        <v>0.777000777000777</v>
      </c>
      <c r="G2555" t="str">
        <f t="shared" si="1296"/>
        <v>0.777000777000777</v>
      </c>
      <c r="H2555" t="str">
        <f t="shared" si="1302"/>
        <v>9.09130220003723+0.600860194402073i</v>
      </c>
      <c r="I2555" t="str">
        <f t="shared" si="1303"/>
        <v>2438.66129734908i</v>
      </c>
      <c r="J2555" t="str">
        <f t="shared" si="1297"/>
        <v>-5085.88487413833+527.425861674506i</v>
      </c>
      <c r="K2555" t="str">
        <f t="shared" si="1304"/>
        <v>0.0491964967206562-0.474394102969858i</v>
      </c>
      <c r="L2555" t="str">
        <f t="shared" si="1305"/>
        <v>0.00423985894936342-0.0342707444564305i</v>
      </c>
      <c r="M2555" t="str">
        <f t="shared" si="1306"/>
        <v>0.0534363556700196-0.508664847426288i</v>
      </c>
      <c r="N2555" t="str">
        <f t="shared" si="1307"/>
        <v>-2.75407893563498i</v>
      </c>
      <c r="O2555" t="str">
        <f t="shared" si="1308"/>
        <v>-0.925851455807043-0.377887657617946i</v>
      </c>
      <c r="P2555" t="str">
        <f t="shared" si="1309"/>
        <v>1.92585145580704+0.377887657617946i</v>
      </c>
      <c r="Q2555" t="str">
        <f t="shared" si="1310"/>
        <v>-1.92585145580704+2.37619127801703i</v>
      </c>
      <c r="R2555" t="str">
        <f t="shared" si="1311"/>
        <v>-0.300471805321057-0.566952418588441i</v>
      </c>
      <c r="S2555" t="str">
        <f t="shared" si="1312"/>
        <v>0.285662869613092i</v>
      </c>
      <c r="T2555" t="str">
        <f t="shared" si="1313"/>
        <v>0.161957254828057-0.0858336381458395i</v>
      </c>
      <c r="U2555" t="str">
        <f t="shared" si="1314"/>
        <v>0.0001-256.288153127046i</v>
      </c>
      <c r="V2555" t="str">
        <f t="shared" si="1315"/>
        <v>0.00002-0.00411078640815853i</v>
      </c>
      <c r="W2555" t="str">
        <f t="shared" si="1316"/>
        <v>0.0000199993584529559-0.00411072047497462i</v>
      </c>
      <c r="X2555" t="str">
        <f t="shared" si="1317"/>
        <v>0.0000800541524731842-0.00410925820734246i</v>
      </c>
      <c r="Y2555" t="str">
        <f t="shared" si="1318"/>
        <v>0.009+3.90185807575852i</v>
      </c>
      <c r="Z2555" t="str">
        <f t="shared" si="1319"/>
        <v>-0.0126505311937829-0.00027593295215237i</v>
      </c>
      <c r="AA2555" t="str">
        <f t="shared" si="1320"/>
        <v>0.00717198926569061-3.07868347593733i</v>
      </c>
      <c r="AB2555" t="str">
        <f t="shared" si="1321"/>
        <v>1.10261634629894-0.584361426614621i</v>
      </c>
      <c r="AC2555" t="str">
        <f t="shared" si="1322"/>
        <v>0.761675683337673-0.5920883205923i</v>
      </c>
      <c r="AD2555" t="str">
        <f t="shared" si="1323"/>
        <v>1.27410138409389+0.223217211573339i</v>
      </c>
      <c r="AE2555" t="str">
        <f t="shared" si="1324"/>
        <v>-0.016056466319361-0.00317538285425221i</v>
      </c>
      <c r="AF2555" t="str">
        <f t="shared" si="1325"/>
        <v>-15.0483096764222-0.570625348293391i</v>
      </c>
      <c r="AG2555" t="str">
        <f t="shared" si="1326"/>
        <v>1.0025207977958-0.014193853358489i</v>
      </c>
      <c r="AH2555" t="str">
        <f t="shared" si="1327"/>
        <v>0.238355721222319+0.060177861152273i</v>
      </c>
      <c r="AI2555">
        <f t="shared" si="1328"/>
        <v>-12.187127324816121</v>
      </c>
      <c r="AJ2555">
        <f t="shared" si="1329"/>
        <v>14.169405134658826</v>
      </c>
      <c r="AK2555"/>
      <c r="AL2555"/>
      <c r="AM2555"/>
      <c r="AN2555"/>
    </row>
    <row r="2556" spans="1:40" x14ac:dyDescent="0.25">
      <c r="A2556"/>
      <c r="B2556">
        <f t="shared" si="1330"/>
        <v>622000</v>
      </c>
      <c r="C2556" s="237" t="str">
        <f t="shared" si="1298"/>
        <v>-1.97543146722468E-07+0.00393733526498886i</v>
      </c>
      <c r="D2556" s="208" t="str">
        <f t="shared" si="1299"/>
        <v>-5.95700747150342+0.0301862370315813i</v>
      </c>
      <c r="E2556" t="str">
        <f t="shared" si="1300"/>
        <v>2870</v>
      </c>
      <c r="F2556" t="str">
        <f t="shared" si="1301"/>
        <v>0.777000777000777</v>
      </c>
      <c r="G2556" t="str">
        <f t="shared" si="1296"/>
        <v>0.777000777000777</v>
      </c>
      <c r="H2556" t="str">
        <f t="shared" si="1302"/>
        <v>9.09143893440366+0.599903899854746i</v>
      </c>
      <c r="I2556" t="str">
        <f t="shared" si="1303"/>
        <v>2442.58828816606i</v>
      </c>
      <c r="J2556" t="str">
        <f t="shared" si="1297"/>
        <v>-5102.28094690693+528.275178682034i</v>
      </c>
      <c r="K2556" t="str">
        <f t="shared" si="1304"/>
        <v>0.0490400509191807-0.473647310222926i</v>
      </c>
      <c r="L2556" t="str">
        <f t="shared" si="1305"/>
        <v>0.00422644162433565-0.0342173040732388i</v>
      </c>
      <c r="M2556" t="str">
        <f t="shared" si="1306"/>
        <v>0.0532664925435163-0.507864614296165i</v>
      </c>
      <c r="N2556" t="str">
        <f t="shared" si="1307"/>
        <v>-2.7585138453542i</v>
      </c>
      <c r="O2556" t="str">
        <f t="shared" si="1308"/>
        <v>-0.927518242954207-0.373777887236713i</v>
      </c>
      <c r="P2556" t="str">
        <f t="shared" si="1309"/>
        <v>1.92751824295421+0.373777887236713i</v>
      </c>
      <c r="Q2556" t="str">
        <f t="shared" si="1310"/>
        <v>-1.92751824295421+2.38473595811749i</v>
      </c>
      <c r="R2556" t="str">
        <f t="shared" si="1311"/>
        <v>-0.300348570195714-0.565509523209997i</v>
      </c>
      <c r="S2556" t="str">
        <f t="shared" si="1312"/>
        <v>0.286122874234046i</v>
      </c>
      <c r="T2556" t="str">
        <f t="shared" si="1313"/>
        <v>0.161805210187569-0.0859365961764838i</v>
      </c>
      <c r="U2556" t="str">
        <f t="shared" si="1314"/>
        <v>0.0001-255.876114295652i</v>
      </c>
      <c r="V2556" t="str">
        <f t="shared" si="1315"/>
        <v>0.00002-0.00410417742679493i</v>
      </c>
      <c r="W2556" t="str">
        <f t="shared" si="1316"/>
        <v>0.0000199993584529559-0.00410411159961793i</v>
      </c>
      <c r="X2556" t="str">
        <f t="shared" si="1317"/>
        <v>0.0000798612419720039-0.00410265449772478i</v>
      </c>
      <c r="Y2556" t="str">
        <f t="shared" si="1318"/>
        <v>0.009+3.9081412610657i</v>
      </c>
      <c r="Z2556" t="str">
        <f t="shared" si="1319"/>
        <v>-0.012609854508634-0.000274800211012007i</v>
      </c>
      <c r="AA2556" t="str">
        <f t="shared" si="1320"/>
        <v>0.00714874657007984-3.07372346937988i</v>
      </c>
      <c r="AB2556" t="str">
        <f t="shared" si="1321"/>
        <v>1.10158121572608-0.58506237210602i</v>
      </c>
      <c r="AC2556" t="str">
        <f t="shared" si="1322"/>
        <v>0.761544891664728-0.590618339721903i</v>
      </c>
      <c r="AD2556" t="str">
        <f t="shared" si="1323"/>
        <v>1.27527648267846+0.220787124462708i</v>
      </c>
      <c r="AE2556" t="str">
        <f t="shared" si="1324"/>
        <v>-0.0160203785564667-0.00313453976339309i</v>
      </c>
      <c r="AF2556" t="str">
        <f t="shared" si="1325"/>
        <v>-15.0484464059071-0.569717662823165i</v>
      </c>
      <c r="AG2556" t="str">
        <f t="shared" si="1326"/>
        <v>1.00248967380438-0.014184133430881i</v>
      </c>
      <c r="AH2556" t="str">
        <f t="shared" si="1327"/>
        <v>0.237859535073315+0.0595226855775766i</v>
      </c>
      <c r="AI2556">
        <f t="shared" si="1328"/>
        <v>-12.209802441332926</v>
      </c>
      <c r="AJ2556">
        <f t="shared" si="1329"/>
        <v>14.04934704058976</v>
      </c>
      <c r="AK2556"/>
      <c r="AL2556"/>
      <c r="AM2556"/>
      <c r="AN2556"/>
    </row>
    <row r="2557" spans="1:40" x14ac:dyDescent="0.25">
      <c r="A2557"/>
      <c r="B2557">
        <f t="shared" si="1330"/>
        <v>623000</v>
      </c>
      <c r="C2557" s="237" t="str">
        <f t="shared" si="1298"/>
        <v>-1.96909488281454E-07+0.00393101530472367i</v>
      </c>
      <c r="D2557" s="208" t="str">
        <f t="shared" si="1299"/>
        <v>-5.95700746664537+0.0301377840028815i</v>
      </c>
      <c r="E2557" t="str">
        <f t="shared" si="1300"/>
        <v>2870</v>
      </c>
      <c r="F2557" t="str">
        <f t="shared" si="1301"/>
        <v>0.777000777000777</v>
      </c>
      <c r="G2557" t="str">
        <f t="shared" si="1296"/>
        <v>0.777000777000777</v>
      </c>
      <c r="H2557" t="str">
        <f t="shared" si="1302"/>
        <v>9.09157501526546+0.598950628899465i</v>
      </c>
      <c r="I2557" t="str">
        <f t="shared" si="1303"/>
        <v>2446.51527898305i</v>
      </c>
      <c r="J2557" t="str">
        <f t="shared" si="1297"/>
        <v>-5118.70340112808+529.124495689561i</v>
      </c>
      <c r="K2557" t="str">
        <f t="shared" si="1304"/>
        <v>0.0488843476319828-0.472902839547549i</v>
      </c>
      <c r="L2557" t="str">
        <f t="shared" si="1305"/>
        <v>0.00421308756688646-0.0341640274461393i</v>
      </c>
      <c r="M2557" t="str">
        <f t="shared" si="1306"/>
        <v>0.0530974351988693-0.507066866993688i</v>
      </c>
      <c r="N2557" t="str">
        <f t="shared" si="1307"/>
        <v>-2.76294875507342i</v>
      </c>
      <c r="O2557" t="str">
        <f t="shared" si="1308"/>
        <v>-0.929166787308999-0.36966076524548i</v>
      </c>
      <c r="P2557" t="str">
        <f t="shared" si="1309"/>
        <v>1.929166787309+0.36966076524548i</v>
      </c>
      <c r="Q2557" t="str">
        <f t="shared" si="1310"/>
        <v>-1.929166787309+2.39328798982794i</v>
      </c>
      <c r="R2557" t="str">
        <f t="shared" si="1311"/>
        <v>-0.300225012133303-0.56407029614478i</v>
      </c>
      <c r="S2557" t="str">
        <f t="shared" si="1312"/>
        <v>0.286582878855002i</v>
      </c>
      <c r="T2557" t="str">
        <f t="shared" si="1313"/>
        <v>0.161652889345765-0.0860393482814399i</v>
      </c>
      <c r="U2557" t="str">
        <f t="shared" si="1314"/>
        <v>0.0001-255.465398221341i</v>
      </c>
      <c r="V2557" t="str">
        <f t="shared" si="1315"/>
        <v>0.00002-0.00409758966206492i</v>
      </c>
      <c r="W2557" t="str">
        <f t="shared" si="1316"/>
        <v>0.0000199993584529559-0.00409752394055454i</v>
      </c>
      <c r="X2557" t="str">
        <f t="shared" si="1317"/>
        <v>0.0000796692594053029-0.00409607197429887i</v>
      </c>
      <c r="Y2557" t="str">
        <f t="shared" si="1318"/>
        <v>0.009+3.91442444637288i</v>
      </c>
      <c r="Z2557" t="str">
        <f t="shared" si="1319"/>
        <v>-0.0125693737487922-0.000273674424968239i</v>
      </c>
      <c r="AA2557" t="str">
        <f t="shared" si="1320"/>
        <v>0.00712561699105332-3.06877943558898i</v>
      </c>
      <c r="AB2557" t="str">
        <f t="shared" si="1321"/>
        <v>1.10054420475529-0.585761915640896i</v>
      </c>
      <c r="AC2557" t="str">
        <f t="shared" si="1322"/>
        <v>0.761415615227235-0.589151957251033i</v>
      </c>
      <c r="AD2557" t="str">
        <f t="shared" si="1323"/>
        <v>1.27644118508869+0.218351060242329i</v>
      </c>
      <c r="AE2557" t="str">
        <f t="shared" si="1324"/>
        <v>-0.015984309222878-0.00309386539196581i</v>
      </c>
      <c r="AF2557" t="str">
        <f t="shared" si="1325"/>
        <v>-15.0485824819108-0.568812844896584i</v>
      </c>
      <c r="AG2557" t="str">
        <f t="shared" si="1326"/>
        <v>1.00245858336135-0.0141743292761211i</v>
      </c>
      <c r="AH2557" t="str">
        <f t="shared" si="1327"/>
        <v>0.237363343659367+0.0588700980891646i</v>
      </c>
      <c r="AI2557">
        <f t="shared" si="1328"/>
        <v>-12.232476524381859</v>
      </c>
      <c r="AJ2557">
        <f t="shared" si="1329"/>
        <v>13.929248996225621</v>
      </c>
      <c r="AK2557"/>
      <c r="AL2557"/>
      <c r="AM2557"/>
      <c r="AN2557"/>
    </row>
    <row r="2558" spans="1:40" x14ac:dyDescent="0.25">
      <c r="A2558"/>
      <c r="B2558">
        <f t="shared" si="1330"/>
        <v>624000</v>
      </c>
      <c r="C2558" s="237" t="str">
        <f t="shared" si="1298"/>
        <v>-1.96278873833536E-07+0.00392471560074123i</v>
      </c>
      <c r="D2558" s="208" t="str">
        <f t="shared" si="1299"/>
        <v>-5.95700746181066+0.0300894862723494i</v>
      </c>
      <c r="E2558" t="str">
        <f t="shared" si="1300"/>
        <v>2870</v>
      </c>
      <c r="F2558" t="str">
        <f t="shared" si="1301"/>
        <v>0.777000777000777</v>
      </c>
      <c r="G2558" t="str">
        <f t="shared" si="1296"/>
        <v>0.777000777000777</v>
      </c>
      <c r="H2558" t="str">
        <f t="shared" si="1302"/>
        <v>9.09171044677348+0.598000367293823i</v>
      </c>
      <c r="I2558" t="str">
        <f t="shared" si="1303"/>
        <v>2450.44226980004i</v>
      </c>
      <c r="J2558" t="str">
        <f t="shared" si="1297"/>
        <v>-5135.15223680181+529.973812697089i</v>
      </c>
      <c r="K2558" t="str">
        <f t="shared" si="1304"/>
        <v>0.0487293821838958-0.472160680253508i</v>
      </c>
      <c r="L2558" t="str">
        <f t="shared" si="1305"/>
        <v>0.0041997963819019-0.0341109138364904i</v>
      </c>
      <c r="M2558" t="str">
        <f t="shared" si="1306"/>
        <v>0.0529291785657977-0.506271594089998i</v>
      </c>
      <c r="N2558" t="str">
        <f t="shared" si="1307"/>
        <v>-2.76738366479264i</v>
      </c>
      <c r="O2558" t="str">
        <f t="shared" si="1308"/>
        <v>-0.930797056447203-0.365536372621416i</v>
      </c>
      <c r="P2558" t="str">
        <f t="shared" si="1309"/>
        <v>1.9307970564472+0.365536372621416i</v>
      </c>
      <c r="Q2558" t="str">
        <f t="shared" si="1310"/>
        <v>-1.9307970564472+2.40184729217122i</v>
      </c>
      <c r="R2558" t="str">
        <f t="shared" si="1311"/>
        <v>-0.300101130397923-0.562634719385847i</v>
      </c>
      <c r="S2558" t="str">
        <f t="shared" si="1312"/>
        <v>0.287042883475956i</v>
      </c>
      <c r="T2558" t="str">
        <f t="shared" si="1313"/>
        <v>0.161500292196199-0.0861418938038137i</v>
      </c>
      <c r="U2558" t="str">
        <f t="shared" si="1314"/>
        <v>0.0001-255.055998544704i</v>
      </c>
      <c r="V2558" t="str">
        <f t="shared" si="1315"/>
        <v>0.00002-0.00409102301196546i</v>
      </c>
      <c r="W2558" t="str">
        <f t="shared" si="1316"/>
        <v>0.0000199993584529559-0.00409095739578304i</v>
      </c>
      <c r="X2558" t="str">
        <f t="shared" si="1317"/>
        <v>0.000079478198831651-0.00408951053529448i</v>
      </c>
      <c r="Y2558" t="str">
        <f t="shared" si="1318"/>
        <v>0.009+3.92070763168006i</v>
      </c>
      <c r="Z2558" t="str">
        <f t="shared" si="1319"/>
        <v>-0.0125290876576739-0.000272555539294421i</v>
      </c>
      <c r="AA2558" t="str">
        <f t="shared" si="1320"/>
        <v>0.00710259979381445-3.06385129745368i</v>
      </c>
      <c r="AB2558" t="str">
        <f t="shared" si="1321"/>
        <v>1.09950531266189-0.586460052747067i</v>
      </c>
      <c r="AC2558" t="str">
        <f t="shared" si="1322"/>
        <v>0.761287847253562-0.587689156205313i</v>
      </c>
      <c r="AD2558" t="str">
        <f t="shared" si="1323"/>
        <v>1.27759546059002+0.215909062586248i</v>
      </c>
      <c r="AE2558" t="str">
        <f t="shared" si="1324"/>
        <v>-0.0159482583057868-0.00305335929099051i</v>
      </c>
      <c r="AF2558" t="str">
        <f t="shared" si="1325"/>
        <v>-15.0487179085841-0.567910881021474i</v>
      </c>
      <c r="AG2558" t="str">
        <f t="shared" si="1326"/>
        <v>1.00242752678907-0.0141644409578682i</v>
      </c>
      <c r="AH2558" t="str">
        <f t="shared" si="1327"/>
        <v>0.2368671480095+0.0582200919687908i</v>
      </c>
      <c r="AI2558">
        <f t="shared" si="1328"/>
        <v>-12.255149694837195</v>
      </c>
      <c r="AJ2558">
        <f t="shared" si="1329"/>
        <v>13.809111073369696</v>
      </c>
      <c r="AK2558"/>
      <c r="AL2558"/>
      <c r="AM2558"/>
      <c r="AN2558"/>
    </row>
    <row r="2559" spans="1:40" x14ac:dyDescent="0.25">
      <c r="A2559"/>
      <c r="B2559">
        <f t="shared" si="1330"/>
        <v>625000</v>
      </c>
      <c r="C2559" s="237" t="str">
        <f t="shared" si="1298"/>
        <v>-1.9565128391275E-07+0.00391843605581137i</v>
      </c>
      <c r="D2559" s="208" t="str">
        <f t="shared" si="1299"/>
        <v>-5.95700745699914+0.0300413430945538i</v>
      </c>
      <c r="E2559" t="str">
        <f t="shared" si="1300"/>
        <v>2870</v>
      </c>
      <c r="F2559" t="str">
        <f t="shared" si="1301"/>
        <v>0.777000777000777</v>
      </c>
      <c r="G2559" t="str">
        <f t="shared" si="1296"/>
        <v>0.777000777000777</v>
      </c>
      <c r="H2559" t="str">
        <f t="shared" si="1302"/>
        <v>9.09184523304574+0.597053100884223i</v>
      </c>
      <c r="I2559" t="str">
        <f t="shared" si="1303"/>
        <v>2454.36926061703i</v>
      </c>
      <c r="J2559" t="str">
        <f t="shared" si="1297"/>
        <v>-5151.6274539281+530.823129704616i</v>
      </c>
      <c r="K2559" t="str">
        <f t="shared" si="1304"/>
        <v>0.0485751499363633-0.471420821715311i</v>
      </c>
      <c r="L2559" t="str">
        <f t="shared" si="1305"/>
        <v>0.00418656767733157-0.0340579625100009i</v>
      </c>
      <c r="M2559" t="str">
        <f t="shared" si="1306"/>
        <v>0.0527617176136949-0.505478784225312i</v>
      </c>
      <c r="N2559" t="str">
        <f t="shared" si="1307"/>
        <v>-2.77181857451186i</v>
      </c>
      <c r="O2559" t="str">
        <f t="shared" si="1308"/>
        <v>-0.932409018304046-0.361404790484693i</v>
      </c>
      <c r="P2559" t="str">
        <f t="shared" si="1309"/>
        <v>1.93240901830405+0.361404790484693i</v>
      </c>
      <c r="Q2559" t="str">
        <f t="shared" si="1310"/>
        <v>-1.93240901830405+2.41041378402717i</v>
      </c>
      <c r="R2559" t="str">
        <f t="shared" si="1311"/>
        <v>-0.299976924251319-0.561202775042894i</v>
      </c>
      <c r="S2559" t="str">
        <f t="shared" si="1312"/>
        <v>0.287502888096912i</v>
      </c>
      <c r="T2559" t="str">
        <f t="shared" si="1313"/>
        <v>0.161347418632834-0.0862442320846828i</v>
      </c>
      <c r="U2559" t="str">
        <f t="shared" si="1314"/>
        <v>0.0001-254.647908947033i</v>
      </c>
      <c r="V2559" t="str">
        <f t="shared" si="1315"/>
        <v>0.00002-0.00408447737514631i</v>
      </c>
      <c r="W2559" t="str">
        <f t="shared" si="1316"/>
        <v>0.0000199993584529559-0.00408441186395481i</v>
      </c>
      <c r="X2559" t="str">
        <f t="shared" si="1317"/>
        <v>0.0000792880543570898-0.00408297007959193i</v>
      </c>
      <c r="Y2559" t="str">
        <f t="shared" si="1318"/>
        <v>0.009+3.92699081698724i</v>
      </c>
      <c r="Z2559" t="str">
        <f t="shared" si="1319"/>
        <v>-0.0124889949887552-0.000271443499784683i</v>
      </c>
      <c r="AA2559" t="str">
        <f t="shared" si="1320"/>
        <v>0.00707969424953888-3.0589389783591i</v>
      </c>
      <c r="AB2559" t="str">
        <f t="shared" si="1321"/>
        <v>1.09846453872396-0.587156778938544i</v>
      </c>
      <c r="AC2559" t="str">
        <f t="shared" si="1322"/>
        <v>0.761161581033306-0.586229919714128i</v>
      </c>
      <c r="AD2559" t="str">
        <f t="shared" si="1323"/>
        <v>1.27873927862441+0.213461175331752i</v>
      </c>
      <c r="AE2559" t="str">
        <f t="shared" si="1324"/>
        <v>-0.0159122257941645-0.003013021014114i</v>
      </c>
      <c r="AF2559" t="str">
        <f t="shared" si="1325"/>
        <v>-15.0488526900449-0.567011757789669i</v>
      </c>
      <c r="AG2559" t="str">
        <f t="shared" si="1326"/>
        <v>1.0023965044096-0.0141544685413288i</v>
      </c>
      <c r="AH2559" t="str">
        <f t="shared" si="1327"/>
        <v>0.236370949171192+0.0575726605405764i</v>
      </c>
      <c r="AI2559">
        <f t="shared" si="1328"/>
        <v>-12.277822073335116</v>
      </c>
      <c r="AJ2559">
        <f t="shared" si="1329"/>
        <v>13.688933343662395</v>
      </c>
      <c r="AK2559"/>
      <c r="AL2559"/>
      <c r="AM2559"/>
      <c r="AN2559"/>
    </row>
    <row r="2560" spans="1:40" x14ac:dyDescent="0.25">
      <c r="A2560"/>
      <c r="B2560">
        <f t="shared" si="1330"/>
        <v>626000</v>
      </c>
      <c r="C2560" s="237" t="str">
        <f t="shared" si="1298"/>
        <v>-1.9502669920849E-07+0.00391217657332524i</v>
      </c>
      <c r="D2560" s="208" t="str">
        <f t="shared" si="1299"/>
        <v>-5.95700745221065+0.0299933537288269i</v>
      </c>
      <c r="E2560" t="str">
        <f t="shared" si="1300"/>
        <v>2870</v>
      </c>
      <c r="F2560" t="str">
        <f t="shared" si="1301"/>
        <v>0.777000777000777</v>
      </c>
      <c r="G2560" t="str">
        <f t="shared" si="1296"/>
        <v>0.777000777000777</v>
      </c>
      <c r="H2560" t="str">
        <f t="shared" si="1302"/>
        <v>9.09197937816768+0.596108815605222i</v>
      </c>
      <c r="I2560" t="str">
        <f t="shared" si="1303"/>
        <v>2458.29625143401i</v>
      </c>
      <c r="J2560" t="str">
        <f t="shared" si="1297"/>
        <v>-5168.12905250695+531.672446712144i</v>
      </c>
      <c r="K2560" t="str">
        <f t="shared" si="1304"/>
        <v>0.0484216462870964-0.47068325337169i</v>
      </c>
      <c r="L2560" t="str">
        <f t="shared" si="1305"/>
        <v>0.00417340106416033-0.0340051727366993i</v>
      </c>
      <c r="M2560" t="str">
        <f t="shared" si="1306"/>
        <v>0.0525950473512567-0.504688426108389i</v>
      </c>
      <c r="N2560" t="str">
        <f t="shared" si="1307"/>
        <v>-2.77625348423107i</v>
      </c>
      <c r="O2560" t="str">
        <f t="shared" si="1308"/>
        <v>-0.934002641174828-0.357266100096896i</v>
      </c>
      <c r="P2560" t="str">
        <f t="shared" si="1309"/>
        <v>1.93400264117483+0.357266100096896i</v>
      </c>
      <c r="Q2560" t="str">
        <f t="shared" si="1310"/>
        <v>-1.93400264117483+2.41898738413417i</v>
      </c>
      <c r="R2560" t="str">
        <f t="shared" si="1311"/>
        <v>-0.299852392952866-0.559774445341336i</v>
      </c>
      <c r="S2560" t="str">
        <f t="shared" si="1312"/>
        <v>0.287962892717868i</v>
      </c>
      <c r="T2560" t="str">
        <f t="shared" si="1313"/>
        <v>0.161194268550031-0.0863463624630822i</v>
      </c>
      <c r="U2560" t="str">
        <f t="shared" si="1314"/>
        <v>0.0001-254.241123149993i</v>
      </c>
      <c r="V2560" t="str">
        <f t="shared" si="1315"/>
        <v>0.00002-0.00407795265090486i</v>
      </c>
      <c r="W2560" t="str">
        <f t="shared" si="1316"/>
        <v>0.0000199993584529559-0.00407788724436884i</v>
      </c>
      <c r="X2560" t="str">
        <f t="shared" si="1317"/>
        <v>0.0000790988201346812-0.00407645050671704i</v>
      </c>
      <c r="Y2560" t="str">
        <f t="shared" si="1318"/>
        <v>0.009+3.93327400229442i</v>
      </c>
      <c r="Z2560" t="str">
        <f t="shared" si="1319"/>
        <v>-0.0124490945054767-0.00027033825274815i</v>
      </c>
      <c r="AA2560" t="str">
        <f t="shared" si="1320"/>
        <v>0.00705689963531606-3.05404240218238i</v>
      </c>
      <c r="AB2560" t="str">
        <f t="shared" si="1321"/>
        <v>1.09742188222232-0.58785208971543i</v>
      </c>
      <c r="AC2560" t="str">
        <f t="shared" si="1322"/>
        <v>0.76103680991678-0.584774231009807i</v>
      </c>
      <c r="AD2560" t="str">
        <f t="shared" si="1323"/>
        <v>1.27987260881118+0.21100744247864i</v>
      </c>
      <c r="AE2560" t="str">
        <f t="shared" si="1324"/>
        <v>-0.0158762116787449-0.00297285011758176i</v>
      </c>
      <c r="AF2560" t="str">
        <f t="shared" si="1325"/>
        <v>-15.0489868303783-0.566115461876395i</v>
      </c>
      <c r="AG2560" t="str">
        <f t="shared" si="1326"/>
        <v>1.00236551654477-0.0141444120932532i</v>
      </c>
      <c r="AH2560" t="str">
        <f t="shared" si="1327"/>
        <v>0.2358747482102+0.0569277971705498i</v>
      </c>
      <c r="AI2560">
        <f t="shared" si="1328"/>
        <v>-12.300493780277943</v>
      </c>
      <c r="AJ2560">
        <f t="shared" si="1329"/>
        <v>13.568715878581788</v>
      </c>
      <c r="AK2560"/>
      <c r="AL2560"/>
      <c r="AM2560"/>
      <c r="AN2560"/>
    </row>
    <row r="2561" spans="1:40" x14ac:dyDescent="0.25">
      <c r="A2561"/>
      <c r="B2561">
        <f t="shared" si="1330"/>
        <v>627000</v>
      </c>
      <c r="C2561" s="237" t="str">
        <f t="shared" si="1298"/>
        <v>-1.94405100564018E-07+0.00390593705729027i</v>
      </c>
      <c r="D2561" s="208" t="str">
        <f t="shared" si="1299"/>
        <v>-5.95700744744507+0.0299455174392254i</v>
      </c>
      <c r="E2561" t="str">
        <f t="shared" si="1300"/>
        <v>2870</v>
      </c>
      <c r="F2561" t="str">
        <f t="shared" si="1301"/>
        <v>0.777000777000777</v>
      </c>
      <c r="G2561" t="str">
        <f t="shared" si="1296"/>
        <v>0.777000777000777</v>
      </c>
      <c r="H2561" t="str">
        <f t="shared" si="1302"/>
        <v>9.09211288619256+0.595167497478825i</v>
      </c>
      <c r="I2561" t="str">
        <f t="shared" si="1303"/>
        <v>2462.223242251i</v>
      </c>
      <c r="J2561" t="str">
        <f t="shared" si="1297"/>
        <v>-5184.65703253837+532.521763719671i</v>
      </c>
      <c r="K2561" t="str">
        <f t="shared" si="1304"/>
        <v>0.0482688666697354-0.469947964725138i</v>
      </c>
      <c r="L2561" t="str">
        <f t="shared" si="1305"/>
        <v>0.00416029615638022-0.0339525437909024i</v>
      </c>
      <c r="M2561" t="str">
        <f t="shared" si="1306"/>
        <v>0.0524291628261156-0.50390050851604i</v>
      </c>
      <c r="N2561" t="str">
        <f t="shared" si="1307"/>
        <v>-2.78068839395029i</v>
      </c>
      <c r="O2561" t="str">
        <f t="shared" si="1308"/>
        <v>-0.935577893715556-0.353120382859392i</v>
      </c>
      <c r="P2561" t="str">
        <f t="shared" si="1309"/>
        <v>1.93557789371556+0.353120382859392i</v>
      </c>
      <c r="Q2561" t="str">
        <f t="shared" si="1310"/>
        <v>-1.93557789371556+2.4275680110909i</v>
      </c>
      <c r="R2561" t="str">
        <f t="shared" si="1311"/>
        <v>-0.299727535759565-0.558349712621399i</v>
      </c>
      <c r="S2561" t="str">
        <f t="shared" si="1312"/>
        <v>0.288422897338822i</v>
      </c>
      <c r="T2561" t="str">
        <f t="shared" si="1313"/>
        <v>0.161040841842563-0.0864482842759991i</v>
      </c>
      <c r="U2561" t="str">
        <f t="shared" si="1314"/>
        <v>0.0001-253.835634915304i</v>
      </c>
      <c r="V2561" t="str">
        <f t="shared" si="1315"/>
        <v>0.00002-0.00407144873918093i</v>
      </c>
      <c r="W2561" t="str">
        <f t="shared" si="1316"/>
        <v>0.0000199993584529559-0.00407138343696661i</v>
      </c>
      <c r="X2561" t="str">
        <f t="shared" si="1317"/>
        <v>0.0000789104903640575-0.00406995171683597i</v>
      </c>
      <c r="Y2561" t="str">
        <f t="shared" si="1318"/>
        <v>0.009+3.9395571876016i</v>
      </c>
      <c r="Z2561" t="str">
        <f t="shared" si="1319"/>
        <v>-0.0124093849811476-0.000269239745003209i</v>
      </c>
      <c r="AA2561" t="str">
        <f t="shared" si="1320"/>
        <v>0.00703421523409173-3.04916149328883i</v>
      </c>
      <c r="AB2561" t="str">
        <f t="shared" si="1321"/>
        <v>1.09637734244055-0.588545980563889i</v>
      </c>
      <c r="AC2561" t="str">
        <f t="shared" si="1322"/>
        <v>0.760913527314464-0.583322073426898i</v>
      </c>
      <c r="AD2561" t="str">
        <f t="shared" si="1323"/>
        <v>1.28099542094792+0.208547908188562i</v>
      </c>
      <c r="AE2561" t="str">
        <f t="shared" si="1324"/>
        <v>-0.0158402159520083-0.00293284616021118i</v>
      </c>
      <c r="AF2561" t="str">
        <f t="shared" si="1325"/>
        <v>-15.0491203336376-0.5652219800396i</v>
      </c>
      <c r="AG2561" t="str">
        <f t="shared" si="1326"/>
        <v>1.00233456351615-0.0141342716819344i</v>
      </c>
      <c r="AH2561" t="str">
        <f t="shared" si="1327"/>
        <v>0.235378546210441+0.0562854952662142i</v>
      </c>
      <c r="AI2561">
        <f t="shared" si="1328"/>
        <v>-12.323164935836274</v>
      </c>
      <c r="AJ2561">
        <f t="shared" si="1329"/>
        <v>13.448458749446472</v>
      </c>
      <c r="AK2561"/>
      <c r="AL2561"/>
      <c r="AM2561"/>
      <c r="AN2561"/>
    </row>
    <row r="2562" spans="1:40" x14ac:dyDescent="0.25">
      <c r="A2562"/>
      <c r="B2562">
        <f t="shared" si="1330"/>
        <v>628000</v>
      </c>
      <c r="C2562" s="237" t="str">
        <f t="shared" si="1298"/>
        <v>-1.93786468974994E-07+0.00389971741232532i</v>
      </c>
      <c r="D2562" s="208" t="str">
        <f t="shared" si="1299"/>
        <v>-5.95700744270222+0.0298978334944941i</v>
      </c>
      <c r="E2562" t="str">
        <f t="shared" si="1300"/>
        <v>2870</v>
      </c>
      <c r="F2562" t="str">
        <f t="shared" si="1301"/>
        <v>0.777000777000777</v>
      </c>
      <c r="G2562" t="str">
        <f t="shared" si="1296"/>
        <v>0.777000777000777</v>
      </c>
      <c r="H2562" t="str">
        <f t="shared" si="1302"/>
        <v>9.09224576114166+0.594229132613834i</v>
      </c>
      <c r="I2562" t="str">
        <f t="shared" si="1303"/>
        <v>2466.15023306799i</v>
      </c>
      <c r="J2562" t="str">
        <f t="shared" si="1297"/>
        <v>-5201.21139402234+533.371080727199i</v>
      </c>
      <c r="K2562" t="str">
        <f t="shared" si="1304"/>
        <v>0.0481168065535149-0.469214945341427i</v>
      </c>
      <c r="L2562" t="str">
        <f t="shared" si="1305"/>
        <v>0.00414725257096283-0.0339000749511847i</v>
      </c>
      <c r="M2562" t="str">
        <f t="shared" si="1306"/>
        <v>0.0522640591244777-0.503115020292612i</v>
      </c>
      <c r="N2562" t="str">
        <f t="shared" si="1307"/>
        <v>-2.78512330366951i</v>
      </c>
      <c r="O2562" t="str">
        <f t="shared" si="1308"/>
        <v>-0.937134744943543-0.348967720311781i</v>
      </c>
      <c r="P2562" t="str">
        <f t="shared" si="1309"/>
        <v>1.93713474494354+0.348967720311781i</v>
      </c>
      <c r="Q2562" t="str">
        <f t="shared" si="1310"/>
        <v>-1.93713474494354+2.43615558335773i</v>
      </c>
      <c r="R2562" t="str">
        <f t="shared" si="1311"/>
        <v>-0.299602351926044-0.556928559337242i</v>
      </c>
      <c r="S2562" t="str">
        <f t="shared" si="1312"/>
        <v>0.288882901959778i</v>
      </c>
      <c r="T2562" t="str">
        <f t="shared" si="1313"/>
        <v>0.160887138405621-0.0865499968583703i</v>
      </c>
      <c r="U2562" t="str">
        <f t="shared" si="1314"/>
        <v>0.0001-253.431438044419i</v>
      </c>
      <c r="V2562" t="str">
        <f t="shared" si="1315"/>
        <v>0.00002-0.00406496554055166i</v>
      </c>
      <c r="W2562" t="str">
        <f t="shared" si="1316"/>
        <v>0.0000199993584529558-0.00406490034232677i</v>
      </c>
      <c r="X2562" t="str">
        <f t="shared" si="1317"/>
        <v>0.0000787230592909723-0.00406347361074999i</v>
      </c>
      <c r="Y2562" t="str">
        <f t="shared" si="1318"/>
        <v>0.009+3.94584037290878i</v>
      </c>
      <c r="Z2562" t="str">
        <f t="shared" si="1319"/>
        <v>-0.0123698651988506-0.000268147923871853i</v>
      </c>
      <c r="AA2562" t="str">
        <f t="shared" si="1320"/>
        <v>0.00701164033461093-3.04429617652796i</v>
      </c>
      <c r="AB2562" t="str">
        <f t="shared" si="1321"/>
        <v>1.09533091866513-0.589238446956122i</v>
      </c>
      <c r="AC2562" t="str">
        <f t="shared" si="1322"/>
        <v>0.760791726696466-0.581873430401462i</v>
      </c>
      <c r="AD2562" t="str">
        <f t="shared" si="1323"/>
        <v>1.28210768501144+0.206082616784439i</v>
      </c>
      <c r="AE2562" t="str">
        <f t="shared" si="1324"/>
        <v>-0.0158042386081652-0.00289300870336588i</v>
      </c>
      <c r="AF2562" t="str">
        <f t="shared" si="1325"/>
        <v>-15.0492532038439-0.56433129911934i</v>
      </c>
      <c r="AG2562" t="str">
        <f t="shared" si="1326"/>
        <v>1.00230364564503-0.0141240473772054i</v>
      </c>
      <c r="AH2562" t="str">
        <f t="shared" si="1327"/>
        <v>0.234882344273837+0.0556457482761272i</v>
      </c>
      <c r="AI2562">
        <f t="shared" si="1328"/>
        <v>-12.345835659952328</v>
      </c>
      <c r="AJ2562">
        <f t="shared" si="1329"/>
        <v>13.328162027422369</v>
      </c>
      <c r="AK2562"/>
      <c r="AL2562"/>
      <c r="AM2562"/>
      <c r="AN2562"/>
    </row>
    <row r="2563" spans="1:40" x14ac:dyDescent="0.25">
      <c r="A2563"/>
      <c r="B2563">
        <f t="shared" si="1330"/>
        <v>629000</v>
      </c>
      <c r="C2563" s="237" t="str">
        <f t="shared" si="1298"/>
        <v>-1.9317078558803E-07+0.00389351754365583i</v>
      </c>
      <c r="D2563" s="208" t="str">
        <f t="shared" si="1299"/>
        <v>-5.95700743798199+0.029850301168028i</v>
      </c>
      <c r="E2563" t="str">
        <f t="shared" si="1300"/>
        <v>2870</v>
      </c>
      <c r="F2563" t="str">
        <f t="shared" si="1301"/>
        <v>0.777000777000777</v>
      </c>
      <c r="G2563" t="str">
        <f t="shared" si="1296"/>
        <v>0.777000777000777</v>
      </c>
      <c r="H2563" t="str">
        <f t="shared" si="1302"/>
        <v>9.09237800700471+0.593293707205151i</v>
      </c>
      <c r="I2563" t="str">
        <f t="shared" si="1303"/>
        <v>2470.07722388497i</v>
      </c>
      <c r="J2563" t="str">
        <f t="shared" si="1297"/>
        <v>-5217.79213695889+534.220397734726i</v>
      </c>
      <c r="K2563" t="str">
        <f t="shared" si="1304"/>
        <v>0.0479654614429314-0.468484184849132i</v>
      </c>
      <c r="L2563" t="str">
        <f t="shared" si="1305"/>
        <v>0.00413426992783186-0.0338477655003478i</v>
      </c>
      <c r="M2563" t="str">
        <f t="shared" si="1306"/>
        <v>0.0520997313707633-0.50233195034948i</v>
      </c>
      <c r="N2563" t="str">
        <f t="shared" si="1307"/>
        <v>-2.78955821338873i</v>
      </c>
      <c r="O2563" t="str">
        <f t="shared" si="1308"/>
        <v>-0.938673164238027-0.344808194130259i</v>
      </c>
      <c r="P2563" t="str">
        <f t="shared" si="1309"/>
        <v>1.93867316423803+0.344808194130259i</v>
      </c>
      <c r="Q2563" t="str">
        <f t="shared" si="1310"/>
        <v>-1.93867316423803+2.44475001925847i</v>
      </c>
      <c r="R2563" t="str">
        <f t="shared" si="1311"/>
        <v>-0.299476840704547-0.555510968056057i</v>
      </c>
      <c r="S2563" t="str">
        <f t="shared" si="1312"/>
        <v>0.289342906580732i</v>
      </c>
      <c r="T2563" t="str">
        <f t="shared" si="1313"/>
        <v>0.160733158134816-0.0866514995430685i</v>
      </c>
      <c r="U2563" t="str">
        <f t="shared" si="1314"/>
        <v>0.0001-253.028526378212i</v>
      </c>
      <c r="V2563" t="str">
        <f t="shared" si="1315"/>
        <v>0.00002-0.00405850295622647i</v>
      </c>
      <c r="W2563" t="str">
        <f t="shared" si="1316"/>
        <v>0.0000199993584529559-0.00405843786166037i</v>
      </c>
      <c r="X2563" t="str">
        <f t="shared" si="1317"/>
        <v>0.0000785365212068705-0.0040570160898907i</v>
      </c>
      <c r="Y2563" t="str">
        <f t="shared" si="1318"/>
        <v>0.009+3.95212355821596i</v>
      </c>
      <c r="Z2563" t="str">
        <f t="shared" si="1319"/>
        <v>-0.0123305339513502-0.000267062737174122i</v>
      </c>
      <c r="AA2563" t="str">
        <f t="shared" si="1320"/>
        <v>0.00698917423136171-3.0394463772296i</v>
      </c>
      <c r="AB2563" t="str">
        <f t="shared" si="1321"/>
        <v>1.09428261018535-0.58992948435028i</v>
      </c>
      <c r="AC2563" t="str">
        <f t="shared" si="1322"/>
        <v>0.760671401592015-0.580428285470269i</v>
      </c>
      <c r="AD2563" t="str">
        <f t="shared" si="1323"/>
        <v>1.28320937115861+0.20361161274966i</v>
      </c>
      <c r="AE2563" t="str">
        <f t="shared" si="1324"/>
        <v>-0.0157682796431407-0.00285333731092796i</v>
      </c>
      <c r="AF2563" t="str">
        <f t="shared" si="1325"/>
        <v>-15.0493854449867-0.563443406037123i</v>
      </c>
      <c r="AG2563" t="str">
        <f t="shared" si="1326"/>
        <v>1.00227276325243-0.0141137392504362i</v>
      </c>
      <c r="AH2563" t="str">
        <f t="shared" si="1327"/>
        <v>0.234386143520187+0.0550085496894494i</v>
      </c>
      <c r="AI2563">
        <f t="shared" si="1328"/>
        <v>-12.368506072342679</v>
      </c>
      <c r="AJ2563">
        <f t="shared" si="1329"/>
        <v>13.207825783520013</v>
      </c>
      <c r="AK2563"/>
      <c r="AL2563"/>
      <c r="AM2563"/>
      <c r="AN2563"/>
    </row>
    <row r="2564" spans="1:40" x14ac:dyDescent="0.25">
      <c r="A2564"/>
      <c r="B2564">
        <f t="shared" si="1330"/>
        <v>630000</v>
      </c>
      <c r="C2564" s="237" t="str">
        <f t="shared" si="1298"/>
        <v>-1.92558031699245E-07+0.00388733735710896i</v>
      </c>
      <c r="D2564" s="208" t="str">
        <f t="shared" si="1299"/>
        <v>-5.9570074332842+0.0298029197378354i</v>
      </c>
      <c r="E2564" t="str">
        <f t="shared" si="1300"/>
        <v>2870</v>
      </c>
      <c r="F2564" t="str">
        <f t="shared" si="1301"/>
        <v>0.777000777000777</v>
      </c>
      <c r="G2564" t="str">
        <f t="shared" si="1296"/>
        <v>0.777000777000777</v>
      </c>
      <c r="H2564" t="str">
        <f t="shared" si="1302"/>
        <v>9.09250962774+0.592361207533146i</v>
      </c>
      <c r="I2564" t="str">
        <f t="shared" si="1303"/>
        <v>2474.00421470196i</v>
      </c>
      <c r="J2564" t="str">
        <f t="shared" si="1297"/>
        <v>-5234.399261348+535.069714742253i</v>
      </c>
      <c r="K2564" t="str">
        <f t="shared" si="1304"/>
        <v>0.0478148268774182-0.467755672939186i</v>
      </c>
      <c r="L2564" t="str">
        <f t="shared" si="1305"/>
        <v>0.00412134784983601-0.0337956147253905i</v>
      </c>
      <c r="M2564" t="str">
        <f t="shared" si="1306"/>
        <v>0.0519361747272542-0.501551287664576i</v>
      </c>
      <c r="N2564" t="str">
        <f t="shared" si="1307"/>
        <v>-2.79399312310795i</v>
      </c>
      <c r="O2564" t="str">
        <f t="shared" si="1308"/>
        <v>-0.940193121340775-0.340641886126016i</v>
      </c>
      <c r="P2564" t="str">
        <f t="shared" si="1309"/>
        <v>1.94019312134078+0.340641886126016i</v>
      </c>
      <c r="Q2564" t="str">
        <f t="shared" si="1310"/>
        <v>-1.94019312134078+2.45335123698193i</v>
      </c>
      <c r="R2564" t="str">
        <f t="shared" si="1311"/>
        <v>-0.29935100134492-0.554096921457196i</v>
      </c>
      <c r="S2564" t="str">
        <f t="shared" si="1312"/>
        <v>0.289802911201688i</v>
      </c>
      <c r="T2564" t="str">
        <f t="shared" si="1313"/>
        <v>0.160578900926188-0.0867527916608982i</v>
      </c>
      <c r="U2564" t="str">
        <f t="shared" si="1314"/>
        <v>0.0001-252.626893796659i</v>
      </c>
      <c r="V2564" t="str">
        <f t="shared" si="1315"/>
        <v>0.00002-0.00405206088804198i</v>
      </c>
      <c r="W2564" t="str">
        <f t="shared" si="1316"/>
        <v>0.0000199993584529558-0.00405199589680562i</v>
      </c>
      <c r="X2564" t="str">
        <f t="shared" si="1317"/>
        <v>0.0000783508704484436-0.00405057905631475i</v>
      </c>
      <c r="Y2564" t="str">
        <f t="shared" si="1318"/>
        <v>0.009+3.95840674352314i</v>
      </c>
      <c r="Z2564" t="str">
        <f t="shared" si="1319"/>
        <v>-0.0122913900409987-0.000265984133222573i</v>
      </c>
      <c r="AA2564" t="str">
        <f t="shared" si="1320"/>
        <v>0.00696681622451931-3.03461202120013i</v>
      </c>
      <c r="AB2564" t="str">
        <f t="shared" si="1321"/>
        <v>1.09323241629347-0.590619088190435i</v>
      </c>
      <c r="AC2564" t="str">
        <f t="shared" si="1322"/>
        <v>0.760552545588925-0.578986622270156i</v>
      </c>
      <c r="AD2564" t="str">
        <f t="shared" si="1323"/>
        <v>1.28430044972731+0.201134940727563i</v>
      </c>
      <c r="AE2564" t="str">
        <f t="shared" si="1324"/>
        <v>-0.0157323390545583-0.00281383154927373i</v>
      </c>
      <c r="AF2564" t="str">
        <f t="shared" si="1325"/>
        <v>-15.0495170610242-0.562558287795311i</v>
      </c>
      <c r="AG2564" t="str">
        <f t="shared" si="1326"/>
        <v>1.0022419166591-0.0141033473745328i</v>
      </c>
      <c r="AH2564" t="str">
        <f t="shared" si="1327"/>
        <v>0.233889945087016+0.0543738930355469i</v>
      </c>
      <c r="AI2564">
        <f t="shared" si="1328"/>
        <v>-12.391176292501381</v>
      </c>
      <c r="AJ2564">
        <f t="shared" si="1329"/>
        <v>13.087450088604678</v>
      </c>
      <c r="AK2564"/>
      <c r="AL2564"/>
      <c r="AM2564"/>
      <c r="AN2564"/>
    </row>
    <row r="2565" spans="1:40" x14ac:dyDescent="0.25">
      <c r="A2565"/>
      <c r="B2565">
        <f t="shared" si="1330"/>
        <v>631000</v>
      </c>
      <c r="C2565" s="237" t="str">
        <f t="shared" si="1298"/>
        <v>-1.91948188752851E-07+0.00388117675910883i</v>
      </c>
      <c r="D2565" s="208" t="str">
        <f t="shared" si="1299"/>
        <v>-5.95700742860874+0.029755688486501i</v>
      </c>
      <c r="E2565" t="str">
        <f t="shared" si="1300"/>
        <v>2870</v>
      </c>
      <c r="F2565" t="str">
        <f t="shared" si="1301"/>
        <v>0.777000777000777</v>
      </c>
      <c r="G2565" t="str">
        <f t="shared" ref="G2565:G2628" si="1331">IF($C$11=$C$7,$C$24,F2565)</f>
        <v>0.777000777000777</v>
      </c>
      <c r="H2565" t="str">
        <f t="shared" si="1302"/>
        <v>9.0926406272749+0.591431619962976i</v>
      </c>
      <c r="I2565" t="str">
        <f t="shared" si="1303"/>
        <v>2477.93120551895i</v>
      </c>
      <c r="J2565" t="str">
        <f t="shared" ref="J2565:J2628" si="1332">IMSUM(COMPLEX(0,2*PI()*B2565*$C$113*$C$112),COMPLEX(0,2*PI()*B2565*$C$113*$C$111),COMPLEX(0,2*PI()*B2565*$C$28*10^-12*$C$111),COMPLEX(-1*2*PI()*B2565*2*PI()*B2565*$C$113*$C$112*$C$28*10^-12*$C$111,0),COMPLEX(1,0))</f>
        <v>-5251.03276718967+535.919031749781i</v>
      </c>
      <c r="K2565" t="str">
        <f t="shared" si="1304"/>
        <v>0.047664898431019-0.467029399364395i</v>
      </c>
      <c r="L2565" t="str">
        <f t="shared" si="1305"/>
        <v>0.00410848596272214-0.0337436219174782i</v>
      </c>
      <c r="M2565" t="str">
        <f t="shared" si="1306"/>
        <v>0.0517733843937411-0.500773021281873i</v>
      </c>
      <c r="N2565" t="str">
        <f t="shared" si="1307"/>
        <v>-2.79842803282717i</v>
      </c>
      <c r="O2565" t="str">
        <f t="shared" si="1308"/>
        <v>-0.941694586356676-0.336468878243633i</v>
      </c>
      <c r="P2565" t="str">
        <f t="shared" si="1309"/>
        <v>1.94169458635668+0.336468878243633i</v>
      </c>
      <c r="Q2565" t="str">
        <f t="shared" si="1310"/>
        <v>-1.94169458635668+2.46195915458354i</v>
      </c>
      <c r="R2565" t="str">
        <f t="shared" si="1311"/>
        <v>-0.299224833094611-0.552686402331303i</v>
      </c>
      <c r="S2565" t="str">
        <f t="shared" si="1312"/>
        <v>0.290262915822642i</v>
      </c>
      <c r="T2565" t="str">
        <f t="shared" si="1313"/>
        <v>0.16042436667621-0.0868538725405852i</v>
      </c>
      <c r="U2565" t="str">
        <f t="shared" si="1314"/>
        <v>0.0001-252.226534218535i</v>
      </c>
      <c r="V2565" t="str">
        <f t="shared" si="1315"/>
        <v>0.00002-0.00404563923845713i</v>
      </c>
      <c r="W2565" t="str">
        <f t="shared" si="1316"/>
        <v>0.0000199993584529559-0.00404557435022301i</v>
      </c>
      <c r="X2565" t="str">
        <f t="shared" si="1317"/>
        <v>0.0000781661013972073-0.00404416241269908i</v>
      </c>
      <c r="Y2565" t="str">
        <f t="shared" si="1318"/>
        <v>0.009+3.96468992883032i</v>
      </c>
      <c r="Z2565" t="str">
        <f t="shared" si="1319"/>
        <v>-0.0122524322796461-0.000264912060816853i</v>
      </c>
      <c r="AA2565" t="str">
        <f t="shared" si="1320"/>
        <v>0.00694456561989128-3.0297930347186i</v>
      </c>
      <c r="AB2565" t="str">
        <f t="shared" si="1321"/>
        <v>1.09218033628464-0.591307253906503i</v>
      </c>
      <c r="AC2565" t="str">
        <f t="shared" si="1322"/>
        <v>0.760435152333103-0.57754842453722i</v>
      </c>
      <c r="AD2565" t="str">
        <f t="shared" si="1323"/>
        <v>1.28538089123727+0.198652645520595i</v>
      </c>
      <c r="AE2565" t="str">
        <f t="shared" si="1324"/>
        <v>-0.0156964168417241-0.00277449098724589i</v>
      </c>
      <c r="AF2565" t="str">
        <f t="shared" si="1325"/>
        <v>-15.0496480558836-0.561675931476475i</v>
      </c>
      <c r="AG2565" t="str">
        <f t="shared" si="1326"/>
        <v>1.00221110618549-0.0140928718239332i</v>
      </c>
      <c r="AH2565" t="str">
        <f t="shared" si="1327"/>
        <v>0.233393750129445+0.0537417718835406i</v>
      </c>
      <c r="AI2565">
        <f t="shared" si="1328"/>
        <v>-12.413846439702844</v>
      </c>
      <c r="AJ2565">
        <f t="shared" si="1329"/>
        <v>12.967035013392202</v>
      </c>
      <c r="AK2565"/>
      <c r="AL2565"/>
      <c r="AM2565"/>
      <c r="AN2565"/>
    </row>
    <row r="2566" spans="1:40" x14ac:dyDescent="0.25">
      <c r="A2566"/>
      <c r="B2566">
        <f t="shared" si="1330"/>
        <v>632000</v>
      </c>
      <c r="C2566" s="237" t="str">
        <f t="shared" ref="C2566:C2629" si="1333">IMPRODUCT(COMPLEX(-1,0),IMDIV(IMPRODUCT(G2566,COMPLEX($C$100+$C$101,0)),COMPLEX($C$100,2*PI()*B2566*$C$103*$C$102*(2*$C$100+$C$101))))</f>
        <v>-1.91341238339748E-07+0.00387503565667186i</v>
      </c>
      <c r="D2566" s="208" t="str">
        <f t="shared" ref="D2566:D2629" si="1334">IMPRODUCT(COMPLEX($C$106,0),IMSUB(C2566,G2566))</f>
        <v>-5.95700742395545+0.0297086067011509i</v>
      </c>
      <c r="E2566" t="str">
        <f t="shared" ref="E2566:E2629" si="1335">IMDIV(COMPLEX($C$20*10^3,0),COMPLEX(1,2*PI()*B2566*$C$20*1000*$C$29*10^-12))</f>
        <v>2870</v>
      </c>
      <c r="F2566" t="str">
        <f t="shared" ref="F2566:F2629" si="1336">IMDIV(COMPLEX($C$22*1000,0),IMSUM(COMPLEX($C$22*1000,0),E2566))</f>
        <v>0.777000777000777</v>
      </c>
      <c r="G2566" t="str">
        <f t="shared" si="1331"/>
        <v>0.777000777000777</v>
      </c>
      <c r="H2566" t="str">
        <f t="shared" ref="H2566:H2629" si="1337">IMPRODUCT(COMPLEX($C$108,0),IMPRODUCT(COMPLEX(-1,0),D2566),IMDIV(COMPLEX(0,2*PI()*B2566*$C$109*$C$110),COMPLEX(1,2*PI()*B2566*$C$109*$C$110)))</f>
        <v>9.09277100950599+0.590504930943943i</v>
      </c>
      <c r="I2566" t="str">
        <f t="shared" ref="I2566:I2629" si="1338">COMPLEX(0,2*PI()*B2566*$C$113*$C$112*$C$114)</f>
        <v>2481.85819633594i</v>
      </c>
      <c r="J2566" t="str">
        <f t="shared" si="1332"/>
        <v>-5267.69265448391+536.768348757308i</v>
      </c>
      <c r="K2566" t="str">
        <f t="shared" ref="K2566:K2629" si="1339">IMDIV(I2566,J2566)</f>
        <v>0.0475156717120673-0.466305353938994i</v>
      </c>
      <c r="L2566" t="str">
        <f t="shared" ref="L2566:L2629" si="1340">IMDIV(COMPLEX($C$117,0),COMPLEX(1,2*PI()*B2566*$C$115*$C$116))</f>
        <v>0.00409568389510873-0.0336917863719138i</v>
      </c>
      <c r="M2566" t="str">
        <f t="shared" ref="M2566:M2629" si="1341">IMSUM(K2566,L2566)</f>
        <v>0.051611355607176-0.499997140310908i</v>
      </c>
      <c r="N2566" t="str">
        <f t="shared" ref="N2566:N2629" si="1342">COMPLEX(0,-2*PI()*B2566*$C$43)</f>
        <v>-2.80286294254639i</v>
      </c>
      <c r="O2566" t="str">
        <f t="shared" ref="O2566:O2629" si="1343">IMEXP(N2566)</f>
        <v>-0.943177529754327-0.332289252559463i</v>
      </c>
      <c r="P2566" t="str">
        <f t="shared" ref="P2566:P2629" si="1344">IMSUB(COMPLEX(1,0),O2566)</f>
        <v>1.94317752975433+0.332289252559463i</v>
      </c>
      <c r="Q2566" t="str">
        <f t="shared" ref="Q2566:Q2629" si="1345">IMSUM(COMPLEX(0,2*PI()*B2566*$C$43),O2566,COMPLEX(-1,0))</f>
        <v>-1.94317752975433+2.47057368998693i</v>
      </c>
      <c r="R2566" t="str">
        <f t="shared" ref="R2566:R2629" si="1346">IMDIV(P2566,Q2566)</f>
        <v>-0.299098335198669-0.551279393579453i</v>
      </c>
      <c r="S2566" t="str">
        <f t="shared" ref="S2566:S2629" si="1347">IMDIV(COMPLEX(0,2*PI()*B2566*$C$123),COMPLEX($C$124,0))</f>
        <v>0.290722920443597i</v>
      </c>
      <c r="T2566" t="str">
        <f t="shared" ref="T2566:T2629" si="1348">IMPRODUCT(R2566,S2566)</f>
        <v>0.160269555281794-0.086954741508775i</v>
      </c>
      <c r="U2566" t="str">
        <f t="shared" ref="U2566:U2629" si="1349">IMDIV(COMPLEX(1,2*PI()*B2566*$C$16*10^-3*$C$15*10^-6),COMPLEX(0,2*PI()*B2566*$C$15*10^-6))</f>
        <v>0.0001-251.8274416011i</v>
      </c>
      <c r="V2566" t="str">
        <f t="shared" ref="V2566:V2629" si="1350">IMSUM(COMPLEX($C$18*10^-3,0),IMDIV(COMPLEX(1,0),COMPLEX(0,2*PI()*B2566*($C$17*1*10^-6))))</f>
        <v>0.00002-0.00403923791054818i</v>
      </c>
      <c r="W2566" t="str">
        <f t="shared" ref="W2566:W2629" si="1351">IMDIV(IMPRODUCT(U2566,V2566),IMSUM(U2566,V2566))</f>
        <v>0.0000199993584529558-0.0040391731249903i</v>
      </c>
      <c r="X2566" t="str">
        <f t="shared" ref="X2566:X2629" si="1352">IMDIV(IMPRODUCT(COMPLEX($C$19,0),W2566),IMSUM(COMPLEX($C$19,0),W2566))</f>
        <v>0.0000779822084790706-0.00403776606233591i</v>
      </c>
      <c r="Y2566" t="str">
        <f t="shared" ref="Y2566:Y2629" si="1353">COMPLEX($C$13*10^-3,2*PI()*B2566*$C$12*0.000001)</f>
        <v>0.009+3.9709731141375i</v>
      </c>
      <c r="Z2566" t="str">
        <f t="shared" ref="Z2566:Z2629" si="1354">IMPRODUCT(COMPLEX($C$6,0),IMDIV(X2566,IMSUM(X2566,Y2566)))</f>
        <v>-0.0122136594885487-0.000263846469238319i</v>
      </c>
      <c r="AA2566" t="str">
        <f t="shared" ref="AA2566:AA2629" si="1355">IMDIV(COMPLEX($C$6,0),IMSUM(X2566,Y2566))</f>
        <v>0.0069224217288628-3.02498934453301i</v>
      </c>
      <c r="AB2566" t="str">
        <f t="shared" ref="AB2566:AB2629" si="1356">IMPRODUCT(COMPLEX($C$119,0),T2566)</f>
        <v>1.09112636945705-0.59199397691424i</v>
      </c>
      <c r="AC2566" t="str">
        <f t="shared" ref="AC2566:AC2629" si="1357">IMSUM(COMPLEX(1,0),IMPRODUCT(AB2566,M2566))</f>
        <v>0.760319215528013-0.576113676106175i</v>
      </c>
      <c r="AD2566" t="str">
        <f t="shared" ref="AD2566:AD2629" si="1358">IMDIV(AB2566,AC2566)</f>
        <v>1.286450666391+0.196164772089756i</v>
      </c>
      <c r="AE2566" t="str">
        <f t="shared" ref="AE2566:AE2629" si="1359">IMPRODUCT(AD2566,AA2566,X2566)</f>
        <v>-0.0156605130056114-0.00273531519612959i</v>
      </c>
      <c r="AF2566" t="str">
        <f t="shared" ref="AF2566:AF2629" si="1360">IMSUB(D2566,H2566)</f>
        <v>-15.0497784334614-0.560796324242792i</v>
      </c>
      <c r="AG2566" t="str">
        <f t="shared" ref="AG2566:AG2629" si="1361">IMSUM(COMPLEX(1,0),IMPRODUCT(AD2566,AA2566,COMPLEX($C$127,0)))</f>
        <v>1.00218033215179-0.0140823126746063i</v>
      </c>
      <c r="AH2566" t="str">
        <f t="shared" ref="AH2566:AH2629" si="1362">IMDIV(IMPRODUCT(AE2566,AF2566),AG2566)</f>
        <v>0.232897559820044+0.0531121798419114i</v>
      </c>
      <c r="AI2566">
        <f t="shared" ref="AI2566:AI2629" si="1363">20*LOG10(IMABS(AH2566))</f>
        <v>-12.436516633004953</v>
      </c>
      <c r="AJ2566">
        <f t="shared" ref="AJ2566:AJ2629" si="1364">IMARGUMENT(AH2566)*180/PI()</f>
        <v>12.846580628457804</v>
      </c>
      <c r="AK2566"/>
      <c r="AL2566"/>
      <c r="AM2566"/>
      <c r="AN2566"/>
    </row>
    <row r="2567" spans="1:40" x14ac:dyDescent="0.25">
      <c r="A2567"/>
      <c r="B2567">
        <f t="shared" si="1330"/>
        <v>633000</v>
      </c>
      <c r="C2567" s="237" t="str">
        <f t="shared" si="1333"/>
        <v>-1.90737162196127E-07+0.003868913957402i</v>
      </c>
      <c r="D2567" s="208" t="str">
        <f t="shared" si="1334"/>
        <v>-5.9570074193242+0.0296616736734153i</v>
      </c>
      <c r="E2567" t="str">
        <f t="shared" si="1335"/>
        <v>2870</v>
      </c>
      <c r="F2567" t="str">
        <f t="shared" si="1336"/>
        <v>0.777000777000777</v>
      </c>
      <c r="G2567" t="str">
        <f t="shared" si="1331"/>
        <v>0.777000777000777</v>
      </c>
      <c r="H2567" t="str">
        <f t="shared" si="1337"/>
        <v>9.09290077829939+0.589581127008862i</v>
      </c>
      <c r="I2567" t="str">
        <f t="shared" si="1338"/>
        <v>2485.78518715292i</v>
      </c>
      <c r="J2567" t="str">
        <f t="shared" si="1332"/>
        <v>-5284.37892323071+537.617665764836i</v>
      </c>
      <c r="K2567" t="str">
        <f t="shared" si="1339"/>
        <v>0.0473671423628708-0.465583526538191i</v>
      </c>
      <c r="L2567" t="str">
        <f t="shared" si="1340"/>
        <v>0.00408294127845964-0.0336401073881078i</v>
      </c>
      <c r="M2567" t="str">
        <f t="shared" si="1341"/>
        <v>0.0514500836413304-0.499223633926299i</v>
      </c>
      <c r="N2567" t="str">
        <f t="shared" si="1342"/>
        <v>-2.80729785226561i</v>
      </c>
      <c r="O2567" t="str">
        <f t="shared" si="1343"/>
        <v>-0.944641922366615-0.328103091280022i</v>
      </c>
      <c r="P2567" t="str">
        <f t="shared" si="1344"/>
        <v>1.94464192236661+0.328103091280022i</v>
      </c>
      <c r="Q2567" t="str">
        <f t="shared" si="1345"/>
        <v>-1.94464192236661+2.47919476098559i</v>
      </c>
      <c r="R2567" t="str">
        <f t="shared" si="1346"/>
        <v>-0.298971506899727-0.549875878212299i</v>
      </c>
      <c r="S2567" t="str">
        <f t="shared" si="1347"/>
        <v>0.291182925064551i</v>
      </c>
      <c r="T2567" t="str">
        <f t="shared" si="1348"/>
        <v>0.160114466640296-0.0870553978900191i</v>
      </c>
      <c r="U2567" t="str">
        <f t="shared" si="1349"/>
        <v>0.0001-251.429609939803i</v>
      </c>
      <c r="V2567" t="str">
        <f t="shared" si="1350"/>
        <v>0.00002-0.00403285680800386i</v>
      </c>
      <c r="W2567" t="str">
        <f t="shared" si="1351"/>
        <v>0.0000199993584529559-0.00403279212479787i</v>
      </c>
      <c r="X2567" t="str">
        <f t="shared" si="1352"/>
        <v>0.000077799186163924-0.00403138990912806i</v>
      </c>
      <c r="Y2567" t="str">
        <f t="shared" si="1353"/>
        <v>0.009+3.97725629944468i</v>
      </c>
      <c r="Z2567" t="str">
        <f t="shared" si="1354"/>
        <v>-0.0121750704982816-0.00026278730824476i</v>
      </c>
      <c r="AA2567" t="str">
        <f t="shared" si="1355"/>
        <v>0.00690038386834311-3.02020087785659i</v>
      </c>
      <c r="AB2567" t="str">
        <f t="shared" si="1356"/>
        <v>1.09007051511189-0.592679252615145i</v>
      </c>
      <c r="AC2567" t="str">
        <f t="shared" si="1357"/>
        <v>0.760204728934199-0.574682360909601i</v>
      </c>
      <c r="AD2567" t="str">
        <f t="shared" si="1358"/>
        <v>1.28750974607466+0.193671365553828i</v>
      </c>
      <c r="AE2567" t="str">
        <f t="shared" si="1359"/>
        <v>-0.0156246275488456-0.00269630374962617i</v>
      </c>
      <c r="AF2567" t="str">
        <f t="shared" si="1360"/>
        <v>-15.0499081976236-0.559919453335447i</v>
      </c>
      <c r="AG2567" t="str">
        <f t="shared" si="1361"/>
        <v>1.00214959487787-0.0140716700040487i</v>
      </c>
      <c r="AH2567" t="str">
        <f t="shared" si="1362"/>
        <v>0.232401375348711+0.0524851105580757i</v>
      </c>
      <c r="AI2567">
        <f t="shared" si="1363"/>
        <v>-12.459186991251482</v>
      </c>
      <c r="AJ2567">
        <f t="shared" si="1364"/>
        <v>12.726087004235811</v>
      </c>
      <c r="AK2567"/>
      <c r="AL2567"/>
      <c r="AM2567"/>
      <c r="AN2567"/>
    </row>
    <row r="2568" spans="1:40" x14ac:dyDescent="0.25">
      <c r="A2568"/>
      <c r="B2568">
        <f t="shared" si="1330"/>
        <v>634000</v>
      </c>
      <c r="C2568" s="237" t="str">
        <f t="shared" si="1333"/>
        <v>-1.90135942202104E-07+0.00386281156948616i</v>
      </c>
      <c r="D2568" s="208" t="str">
        <f t="shared" si="1334"/>
        <v>-5.95700741471485+0.0296148886993939i</v>
      </c>
      <c r="E2568" t="str">
        <f t="shared" si="1335"/>
        <v>2870</v>
      </c>
      <c r="F2568" t="str">
        <f t="shared" si="1336"/>
        <v>0.777000777000777</v>
      </c>
      <c r="G2568" t="str">
        <f t="shared" si="1331"/>
        <v>0.777000777000777</v>
      </c>
      <c r="H2568" t="str">
        <f t="shared" si="1337"/>
        <v>9.09302993749106+0.588660194773394i</v>
      </c>
      <c r="I2568" t="str">
        <f t="shared" si="1338"/>
        <v>2489.71217796991i</v>
      </c>
      <c r="J2568" t="str">
        <f t="shared" si="1332"/>
        <v>-5301.09157343007+538.466982772363i</v>
      </c>
      <c r="K2568" t="str">
        <f t="shared" si="1339"/>
        <v>0.0472193060593963-0.46486390709772i</v>
      </c>
      <c r="L2568" t="str">
        <f t="shared" si="1340"/>
        <v>0.00407025774705809-0.0335885842695491i</v>
      </c>
      <c r="M2568" t="str">
        <f t="shared" si="1341"/>
        <v>0.0512895638064544-0.498452491367269i</v>
      </c>
      <c r="N2568" t="str">
        <f t="shared" si="1342"/>
        <v>-2.81173276198483i</v>
      </c>
      <c r="O2568" t="str">
        <f t="shared" si="1343"/>
        <v>-0.946087735391293-0.323910476740372i</v>
      </c>
      <c r="P2568" t="str">
        <f t="shared" si="1344"/>
        <v>1.94608773539129+0.323910476740372i</v>
      </c>
      <c r="Q2568" t="str">
        <f t="shared" si="1345"/>
        <v>-1.94608773539129+2.48782228524446i</v>
      </c>
      <c r="R2568" t="str">
        <f t="shared" si="1346"/>
        <v>-0.298844347438005-0.54847583934923i</v>
      </c>
      <c r="S2568" t="str">
        <f t="shared" si="1347"/>
        <v>0.291642929685507i</v>
      </c>
      <c r="T2568" t="str">
        <f t="shared" si="1348"/>
        <v>0.159959100649527-0.0871558410067733i</v>
      </c>
      <c r="U2568" t="str">
        <f t="shared" si="1349"/>
        <v>0.0001-251.033033267974i</v>
      </c>
      <c r="V2568" t="str">
        <f t="shared" si="1350"/>
        <v>0.00002-0.00402649583512058i</v>
      </c>
      <c r="W2568" t="str">
        <f t="shared" si="1351"/>
        <v>0.0000199993584529559-0.00402643125394358i</v>
      </c>
      <c r="X2568" t="str">
        <f t="shared" si="1352"/>
        <v>0.0000776170289652135-0.00402503385758387i</v>
      </c>
      <c r="Y2568" t="str">
        <f t="shared" si="1353"/>
        <v>0.009+3.98353948475186i</v>
      </c>
      <c r="Z2568" t="str">
        <f t="shared" si="1354"/>
        <v>-0.0121366641486486-0.000261734528065127i</v>
      </c>
      <c r="AA2568" t="str">
        <f t="shared" si="1355"/>
        <v>0.00687845136071211-3.01542756236409i</v>
      </c>
      <c r="AB2568" t="str">
        <f t="shared" si="1356"/>
        <v>1.08901277255344-0.593363076396451i</v>
      </c>
      <c r="AC2568" t="str">
        <f t="shared" si="1357"/>
        <v>0.760091686368765-0.573254462977269i</v>
      </c>
      <c r="AD2568" t="str">
        <f t="shared" si="1358"/>
        <v>1.28855810135902+0.191172471188725i</v>
      </c>
      <c r="AE2568" t="str">
        <f t="shared" si="1359"/>
        <v>-0.015588760475689-0.00265745622382845i</v>
      </c>
      <c r="AF2568" t="str">
        <f t="shared" si="1360"/>
        <v>-15.0500373522059-0.559045306074i</v>
      </c>
      <c r="AG2568" t="str">
        <f t="shared" si="1361"/>
        <v>1.00211889468331-0.0140609438912834i</v>
      </c>
      <c r="AH2568" t="str">
        <f t="shared" si="1362"/>
        <v>0.231905197922529+0.0518605577179795i</v>
      </c>
      <c r="AI2568">
        <f t="shared" si="1363"/>
        <v>-12.481857633075252</v>
      </c>
      <c r="AJ2568">
        <f t="shared" si="1364"/>
        <v>12.605554211024034</v>
      </c>
      <c r="AK2568"/>
      <c r="AL2568"/>
      <c r="AM2568"/>
      <c r="AN2568"/>
    </row>
    <row r="2569" spans="1:40" x14ac:dyDescent="0.25">
      <c r="A2569"/>
      <c r="B2569">
        <f t="shared" si="1330"/>
        <v>635000</v>
      </c>
      <c r="C2569" s="237" t="str">
        <f t="shared" si="1333"/>
        <v>-1.89537560380363E-07+0.00385672840168961i</v>
      </c>
      <c r="D2569" s="208" t="str">
        <f t="shared" si="1334"/>
        <v>-5.95700741012725+0.0295682510796204i</v>
      </c>
      <c r="E2569" t="str">
        <f t="shared" si="1335"/>
        <v>2870</v>
      </c>
      <c r="F2569" t="str">
        <f t="shared" si="1336"/>
        <v>0.777000777000777</v>
      </c>
      <c r="G2569" t="str">
        <f t="shared" si="1331"/>
        <v>0.777000777000777</v>
      </c>
      <c r="H2569" t="str">
        <f t="shared" si="1337"/>
        <v>9.09315849088705+0.587742120935447i</v>
      </c>
      <c r="I2569" t="str">
        <f t="shared" si="1338"/>
        <v>2493.6391687869i</v>
      </c>
      <c r="J2569" t="str">
        <f t="shared" si="1332"/>
        <v>-5317.830605082+539.316299779891i</v>
      </c>
      <c r="K2569" t="str">
        <f t="shared" si="1339"/>
        <v>0.0470721585109595-0.464146485613386i</v>
      </c>
      <c r="L2569" t="str">
        <f t="shared" si="1340"/>
        <v>0.00405763293798097-0.0335372163237762i</v>
      </c>
      <c r="M2569" t="str">
        <f t="shared" si="1341"/>
        <v>0.0511297914489405-0.497683701937162i</v>
      </c>
      <c r="N2569" t="str">
        <f t="shared" si="1342"/>
        <v>-2.81616767170405i</v>
      </c>
      <c r="O2569" t="str">
        <f t="shared" si="1343"/>
        <v>-0.947514940391543-0.3197114914025i</v>
      </c>
      <c r="P2569" t="str">
        <f t="shared" si="1344"/>
        <v>1.94751494039154+0.3197114914025i</v>
      </c>
      <c r="Q2569" t="str">
        <f t="shared" si="1345"/>
        <v>-1.94751494039154+2.49645618030155i</v>
      </c>
      <c r="R2569" t="str">
        <f t="shared" si="1346"/>
        <v>-0.298716856051292-0.547079260217533i</v>
      </c>
      <c r="S2569" t="str">
        <f t="shared" si="1347"/>
        <v>0.292102934306463i</v>
      </c>
      <c r="T2569" t="str">
        <f t="shared" si="1348"/>
        <v>0.15980345720775-0.0872560701793837i</v>
      </c>
      <c r="U2569" t="str">
        <f t="shared" si="1349"/>
        <v>0.0001-250.637705656528i</v>
      </c>
      <c r="V2569" t="str">
        <f t="shared" si="1350"/>
        <v>0.00002-0.00402015489679755i</v>
      </c>
      <c r="W2569" t="str">
        <f t="shared" si="1351"/>
        <v>0.0000199993584529558-0.00402009041732821i</v>
      </c>
      <c r="X2569" t="str">
        <f t="shared" si="1352"/>
        <v>0.0000774357314395371-0.00401869781281269i</v>
      </c>
      <c r="Y2569" t="str">
        <f t="shared" si="1353"/>
        <v>0.009+3.98982267005904i</v>
      </c>
      <c r="Z2569" t="str">
        <f t="shared" si="1354"/>
        <v>-0.0120984392885959-0.000260688079394389i</v>
      </c>
      <c r="AA2569" t="str">
        <f t="shared" si="1355"/>
        <v>0.00685662353376792-3.01066932618813i</v>
      </c>
      <c r="AB2569" t="str">
        <f t="shared" si="1356"/>
        <v>1.08795314108908-0.594045443631025i</v>
      </c>
      <c r="AC2569" t="str">
        <f t="shared" si="1357"/>
        <v>0.759980081704912-0.571829966435424i</v>
      </c>
      <c r="AD2569" t="str">
        <f t="shared" si="1358"/>
        <v>1.28959570350021+0.188668134426763i</v>
      </c>
      <c r="AE2569" t="str">
        <f t="shared" si="1359"/>
        <v>-0.0155529117920248-0.00261877219719558i</v>
      </c>
      <c r="AF2569" t="str">
        <f t="shared" si="1360"/>
        <v>-15.0501659010143-0.558173869855827i</v>
      </c>
      <c r="AG2569" t="str">
        <f t="shared" si="1361"/>
        <v>1.00208823188738-0.0140501344168562i</v>
      </c>
      <c r="AH2569" t="str">
        <f t="shared" si="1362"/>
        <v>0.231409028765627+0.0512385150456888i</v>
      </c>
      <c r="AI2569">
        <f t="shared" si="1363"/>
        <v>-12.504528676901208</v>
      </c>
      <c r="AJ2569">
        <f t="shared" si="1364"/>
        <v>12.484982318986239</v>
      </c>
      <c r="AK2569"/>
      <c r="AL2569"/>
      <c r="AM2569"/>
      <c r="AN2569"/>
    </row>
    <row r="2570" spans="1:40" x14ac:dyDescent="0.25">
      <c r="A2570"/>
      <c r="B2570">
        <f t="shared" si="1330"/>
        <v>636000</v>
      </c>
      <c r="C2570" s="237" t="str">
        <f t="shared" si="1333"/>
        <v>-1.88941998894802E-07+0.00385066436335139i</v>
      </c>
      <c r="D2570" s="208" t="str">
        <f t="shared" si="1334"/>
        <v>-5.95700740556128+0.0295217601190273i</v>
      </c>
      <c r="E2570" t="str">
        <f t="shared" si="1335"/>
        <v>2870</v>
      </c>
      <c r="F2570" t="str">
        <f t="shared" si="1336"/>
        <v>0.777000777000777</v>
      </c>
      <c r="G2570" t="str">
        <f t="shared" si="1331"/>
        <v>0.777000777000777</v>
      </c>
      <c r="H2570" t="str">
        <f t="shared" si="1337"/>
        <v>9.09328644226385+0.586826892274516i</v>
      </c>
      <c r="I2570" t="str">
        <f t="shared" si="1338"/>
        <v>2497.56615960389i</v>
      </c>
      <c r="J2570" t="str">
        <f t="shared" si="1332"/>
        <v>-5334.59601818649+540.165616787418i</v>
      </c>
      <c r="K2570" t="str">
        <f t="shared" si="1339"/>
        <v>0.0469256954599181-0.463431252140634i</v>
      </c>
      <c r="L2570" t="str">
        <f t="shared" si="1340"/>
        <v>0.00404506649107341-0.0334860028623482i</v>
      </c>
      <c r="M2570" t="str">
        <f t="shared" si="1341"/>
        <v>0.0509707619509915-0.496917255002982i</v>
      </c>
      <c r="N2570" t="str">
        <f t="shared" si="1342"/>
        <v>-2.82060258142326i</v>
      </c>
      <c r="O2570" t="str">
        <f t="shared" si="1343"/>
        <v>-0.948923509296535-0.315506217853703i</v>
      </c>
      <c r="P2570" t="str">
        <f t="shared" si="1344"/>
        <v>1.94892350929653+0.315506217853703i</v>
      </c>
      <c r="Q2570" t="str">
        <f t="shared" si="1345"/>
        <v>-1.94892350929653+2.50509636356956i</v>
      </c>
      <c r="R2570" t="str">
        <f t="shared" si="1346"/>
        <v>-0.298589031974947-0.545686124151569i</v>
      </c>
      <c r="S2570" t="str">
        <f t="shared" si="1347"/>
        <v>0.292562938927417i</v>
      </c>
      <c r="T2570" t="str">
        <f t="shared" si="1348"/>
        <v>0.159647536213694-0.087356084726083i</v>
      </c>
      <c r="U2570" t="str">
        <f t="shared" si="1349"/>
        <v>0.0001-250.243621213672i</v>
      </c>
      <c r="V2570" t="str">
        <f t="shared" si="1350"/>
        <v>0.00002-0.00401383389853214i</v>
      </c>
      <c r="W2570" t="str">
        <f t="shared" si="1351"/>
        <v>0.0000199993584529558-0.00401376952045063i</v>
      </c>
      <c r="X2570" t="str">
        <f t="shared" si="1352"/>
        <v>0.000077255288186235-0.00401238168051998i</v>
      </c>
      <c r="Y2570" t="str">
        <f t="shared" si="1353"/>
        <v>0.009+3.99610585536622i</v>
      </c>
      <c r="Z2570" t="str">
        <f t="shared" si="1354"/>
        <v>-0.0120603947761258-0.00025964791338842i</v>
      </c>
      <c r="AA2570" t="str">
        <f t="shared" si="1355"/>
        <v>0.00683489972067461-3.00592609791559i</v>
      </c>
      <c r="AB2570" t="str">
        <f t="shared" si="1356"/>
        <v>1.08689162002934-0.594726349677348i</v>
      </c>
      <c r="AC2570" t="str">
        <f t="shared" si="1357"/>
        <v>0.759869908871432-0.57040885550611i</v>
      </c>
      <c r="AD2570" t="str">
        <f t="shared" si="1358"/>
        <v>1.2906225239407+0.186158400855968i</v>
      </c>
      <c r="AE2570" t="str">
        <f t="shared" si="1359"/>
        <v>-0.0155170815053427-0.00258025125052854i</v>
      </c>
      <c r="AF2570" t="str">
        <f t="shared" si="1360"/>
        <v>-15.0502938478251-0.557305132155489i</v>
      </c>
      <c r="AG2570" t="str">
        <f t="shared" si="1361"/>
        <v>1.00205760680905-0.0140392416628339i</v>
      </c>
      <c r="AH2570" t="str">
        <f t="shared" si="1362"/>
        <v>0.23091286911905+0.0506189763029877i</v>
      </c>
      <c r="AI2570">
        <f t="shared" si="1363"/>
        <v>-12.527200240949156</v>
      </c>
      <c r="AJ2570">
        <f t="shared" si="1364"/>
        <v>12.364371398155086</v>
      </c>
      <c r="AK2570"/>
      <c r="AL2570"/>
      <c r="AM2570"/>
      <c r="AN2570"/>
    </row>
    <row r="2571" spans="1:40" x14ac:dyDescent="0.25">
      <c r="A2571"/>
      <c r="B2571">
        <f t="shared" si="1330"/>
        <v>637000</v>
      </c>
      <c r="C2571" s="237" t="str">
        <f t="shared" si="1333"/>
        <v>-1.88349240049214E-07+0.00384461936437989i</v>
      </c>
      <c r="D2571" s="208" t="str">
        <f t="shared" si="1334"/>
        <v>-5.9570074010168+0.0294754151269125i</v>
      </c>
      <c r="E2571" t="str">
        <f t="shared" si="1335"/>
        <v>2870</v>
      </c>
      <c r="F2571" t="str">
        <f t="shared" si="1336"/>
        <v>0.777000777000777</v>
      </c>
      <c r="G2571" t="str">
        <f t="shared" si="1331"/>
        <v>0.777000777000777</v>
      </c>
      <c r="H2571" t="str">
        <f t="shared" si="1337"/>
        <v>9.09341379536857+0.585914495651094i</v>
      </c>
      <c r="I2571" t="str">
        <f t="shared" si="1338"/>
        <v>2501.49315042087i</v>
      </c>
      <c r="J2571" t="str">
        <f t="shared" si="1332"/>
        <v>-5351.38781274355+541.014933794945i</v>
      </c>
      <c r="K2571" t="str">
        <f t="shared" si="1339"/>
        <v>0.0467799126813674-0.462718196794101i</v>
      </c>
      <c r="L2571" t="str">
        <f t="shared" si="1340"/>
        <v>0.00403255804892359-0.0334349432008165i</v>
      </c>
      <c r="M2571" t="str">
        <f t="shared" si="1341"/>
        <v>0.050812470730291-0.496153139994918i</v>
      </c>
      <c r="N2571" t="str">
        <f t="shared" si="1342"/>
        <v>-2.82503749114248i</v>
      </c>
      <c r="O2571" t="str">
        <f t="shared" si="1343"/>
        <v>-0.950313414401991-0.311294738804931i</v>
      </c>
      <c r="P2571" t="str">
        <f t="shared" si="1344"/>
        <v>1.95031341440199+0.311294738804931i</v>
      </c>
      <c r="Q2571" t="str">
        <f t="shared" si="1345"/>
        <v>-1.95031341440199+2.51374275233755i</v>
      </c>
      <c r="R2571" t="str">
        <f t="shared" si="1346"/>
        <v>-0.298460874441896-0.544296414591943i</v>
      </c>
      <c r="S2571" t="str">
        <f t="shared" si="1347"/>
        <v>0.293022943548373i</v>
      </c>
      <c r="T2571" t="str">
        <f t="shared" si="1348"/>
        <v>0.159491337566557-0.0874558839629857i</v>
      </c>
      <c r="U2571" t="str">
        <f t="shared" si="1349"/>
        <v>0.0001-249.850774084608i</v>
      </c>
      <c r="V2571" t="str">
        <f t="shared" si="1350"/>
        <v>0.00002-0.00400753274641514i</v>
      </c>
      <c r="W2571" t="str">
        <f t="shared" si="1351"/>
        <v>0.0000199993584529559-0.00400746846940318i</v>
      </c>
      <c r="X2571" t="str">
        <f t="shared" si="1352"/>
        <v>0.0000770756938469897-0.00400608536700282i</v>
      </c>
      <c r="Y2571" t="str">
        <f t="shared" si="1353"/>
        <v>0.009+4.0023890406734i</v>
      </c>
      <c r="Z2571" t="str">
        <f t="shared" si="1354"/>
        <v>-0.0120225294782108-0.000258613981658959i</v>
      </c>
      <c r="AA2571" t="str">
        <f t="shared" si="1355"/>
        <v>0.00681327925991095-3.001197806584i</v>
      </c>
      <c r="AB2571" t="str">
        <f t="shared" si="1356"/>
        <v>1.08582820868796-0.59540578987948i</v>
      </c>
      <c r="AC2571" t="str">
        <f t="shared" si="1357"/>
        <v>0.759761161852223-0.568991114506485i</v>
      </c>
      <c r="AD2571" t="str">
        <f t="shared" si="1358"/>
        <v>1.29163853431022+0.183643316219362i</v>
      </c>
      <c r="AE2571" t="str">
        <f t="shared" si="1359"/>
        <v>-0.0154812696247251-0.00254189296694577i</v>
      </c>
      <c r="AF2571" t="str">
        <f t="shared" si="1360"/>
        <v>-15.0504211963854-0.556439080524181i</v>
      </c>
      <c r="AG2571" t="str">
        <f t="shared" si="1361"/>
        <v>1.00202701976696-0.0140282657128024i</v>
      </c>
      <c r="AH2571" t="str">
        <f t="shared" si="1362"/>
        <v>0.230416720240648+0.0500019352889838i</v>
      </c>
      <c r="AI2571">
        <f t="shared" si="1363"/>
        <v>-12.549872443235817</v>
      </c>
      <c r="AJ2571">
        <f t="shared" si="1364"/>
        <v>12.243721518435045</v>
      </c>
      <c r="AK2571"/>
      <c r="AL2571"/>
      <c r="AM2571"/>
      <c r="AN2571"/>
    </row>
    <row r="2572" spans="1:40" x14ac:dyDescent="0.25">
      <c r="A2572"/>
      <c r="B2572">
        <f t="shared" si="1330"/>
        <v>638000</v>
      </c>
      <c r="C2572" s="237" t="str">
        <f t="shared" si="1333"/>
        <v>-1.87759266285963E-07+0.00383859331524827i</v>
      </c>
      <c r="D2572" s="208" t="str">
        <f t="shared" si="1334"/>
        <v>-5.95700739649367+0.0294292154169034i</v>
      </c>
      <c r="E2572" t="str">
        <f t="shared" si="1335"/>
        <v>2870</v>
      </c>
      <c r="F2572" t="str">
        <f t="shared" si="1336"/>
        <v>0.777000777000777</v>
      </c>
      <c r="G2572" t="str">
        <f t="shared" si="1331"/>
        <v>0.777000777000777</v>
      </c>
      <c r="H2572" t="str">
        <f t="shared" si="1337"/>
        <v>9.09354055391927+0.58500491800602i</v>
      </c>
      <c r="I2572" t="str">
        <f t="shared" si="1338"/>
        <v>2505.42014123786i</v>
      </c>
      <c r="J2572" t="str">
        <f t="shared" si="1332"/>
        <v>-5368.20598875317+541.864250802472i</v>
      </c>
      <c r="K2572" t="str">
        <f t="shared" si="1339"/>
        <v>0.0466348059828414-0.462007309747198i</v>
      </c>
      <c r="L2572" t="str">
        <f t="shared" si="1340"/>
        <v>0.00402010725683788-0.0333840366586962i</v>
      </c>
      <c r="M2572" t="str">
        <f t="shared" si="1341"/>
        <v>0.0506549132396793-0.495391346405894i</v>
      </c>
      <c r="N2572" t="str">
        <f t="shared" si="1342"/>
        <v>-2.8294724008617i</v>
      </c>
      <c r="O2572" t="str">
        <f t="shared" si="1343"/>
        <v>-0.951684628370707-0.307077137089216i</v>
      </c>
      <c r="P2572" t="str">
        <f t="shared" si="1344"/>
        <v>1.95168462837071+0.307077137089216i</v>
      </c>
      <c r="Q2572" t="str">
        <f t="shared" si="1345"/>
        <v>-1.95168462837071+2.52239526377248i</v>
      </c>
      <c r="R2572" t="str">
        <f t="shared" si="1346"/>
        <v>-0.298332382682614-0.54291011508471i</v>
      </c>
      <c r="S2572" t="str">
        <f t="shared" si="1347"/>
        <v>0.293482948169327i</v>
      </c>
      <c r="T2572" t="str">
        <f t="shared" si="1348"/>
        <v>0.159334861166009-0.0875554672040734i</v>
      </c>
      <c r="U2572" t="str">
        <f t="shared" si="1349"/>
        <v>0.0001-249.459158451246i</v>
      </c>
      <c r="V2572" t="str">
        <f t="shared" si="1350"/>
        <v>0.00002-0.00400125134712608i</v>
      </c>
      <c r="W2572" t="str">
        <f t="shared" si="1351"/>
        <v>0.0000199993584529558-0.00400118717086679i</v>
      </c>
      <c r="X2572" t="str">
        <f t="shared" si="1352"/>
        <v>0.0000768969431054223-0.003999808779145i</v>
      </c>
      <c r="Y2572" t="str">
        <f t="shared" si="1353"/>
        <v>0.009+4.00867222598058i</v>
      </c>
      <c r="Z2572" t="str">
        <f t="shared" si="1354"/>
        <v>-0.0119848422707093-0.000257586236268619i</v>
      </c>
      <c r="AA2572" t="str">
        <f t="shared" si="1355"/>
        <v>0.00679176149521952-2.99648438167802i</v>
      </c>
      <c r="AB2572" t="str">
        <f t="shared" si="1356"/>
        <v>1.08476290638188-0.596083759566959i</v>
      </c>
      <c r="AC2572" t="str">
        <f t="shared" si="1357"/>
        <v>0.759653834685833-0.567576727848136i</v>
      </c>
      <c r="AD2572" t="str">
        <f t="shared" si="1358"/>
        <v>1.29264370642652+0.181122926414231i</v>
      </c>
      <c r="AE2572" t="str">
        <f t="shared" si="1359"/>
        <v>-0.0154454761608299-0.00250369693185858i</v>
      </c>
      <c r="AF2572" t="str">
        <f t="shared" si="1360"/>
        <v>-15.0505479504129-0.555575702589117i</v>
      </c>
      <c r="AG2572" t="str">
        <f t="shared" si="1361"/>
        <v>1.00199647107946-0.0140172066518634i</v>
      </c>
      <c r="AH2572" t="str">
        <f t="shared" si="1362"/>
        <v>0.229920583404891+0.0493873858397i</v>
      </c>
      <c r="AI2572">
        <f t="shared" si="1363"/>
        <v>-12.572545401579681</v>
      </c>
      <c r="AJ2572">
        <f t="shared" si="1364"/>
        <v>12.123032749605059</v>
      </c>
      <c r="AK2572"/>
      <c r="AL2572"/>
      <c r="AM2572"/>
      <c r="AN2572"/>
    </row>
    <row r="2573" spans="1:40" x14ac:dyDescent="0.25">
      <c r="A2573"/>
      <c r="B2573">
        <f t="shared" si="1330"/>
        <v>639000</v>
      </c>
      <c r="C2573" s="237" t="str">
        <f t="shared" si="1333"/>
        <v>-1.87172060184697E-07+0.00383258612699017i</v>
      </c>
      <c r="D2573" s="208" t="str">
        <f t="shared" si="1334"/>
        <v>-5.95700739199175+0.0293831603069246i</v>
      </c>
      <c r="E2573" t="str">
        <f t="shared" si="1335"/>
        <v>2870</v>
      </c>
      <c r="F2573" t="str">
        <f t="shared" si="1336"/>
        <v>0.777000777000777</v>
      </c>
      <c r="G2573" t="str">
        <f t="shared" si="1331"/>
        <v>0.777000777000777</v>
      </c>
      <c r="H2573" t="str">
        <f t="shared" si="1337"/>
        <v>9.09366672160521+0.584098146359908i</v>
      </c>
      <c r="I2573" t="str">
        <f t="shared" si="1338"/>
        <v>2509.34713205485i</v>
      </c>
      <c r="J2573" t="str">
        <f t="shared" si="1332"/>
        <v>-5385.05054621536+542.71356781i</v>
      </c>
      <c r="K2573" t="str">
        <f t="shared" si="1339"/>
        <v>0.0464903712040128-0.461298581231658i</v>
      </c>
      <c r="L2573" t="str">
        <f t="shared" si="1340"/>
        <v>0.00400771376281612-0.0333332825594385i</v>
      </c>
      <c r="M2573" t="str">
        <f t="shared" si="1341"/>
        <v>0.0504980849668289-0.494631863791097i</v>
      </c>
      <c r="N2573" t="str">
        <f t="shared" si="1342"/>
        <v>-2.83390731058092i</v>
      </c>
      <c r="O2573" t="str">
        <f t="shared" si="1343"/>
        <v>-0.953037124233111-0.30285349566i</v>
      </c>
      <c r="P2573" t="str">
        <f t="shared" si="1344"/>
        <v>1.95303712423311+0.30285349566i</v>
      </c>
      <c r="Q2573" t="str">
        <f t="shared" si="1345"/>
        <v>-1.95303712423311+2.53105381492092i</v>
      </c>
      <c r="R2573" t="str">
        <f t="shared" si="1346"/>
        <v>-0.298203555925124-0.541527209280551i</v>
      </c>
      <c r="S2573" t="str">
        <f t="shared" si="1347"/>
        <v>0.293942952790283i</v>
      </c>
      <c r="T2573" t="str">
        <f t="shared" si="1348"/>
        <v>0.159178106912207-0.0876548337611932i</v>
      </c>
      <c r="U2573" t="str">
        <f t="shared" si="1349"/>
        <v>0.0001-249.068768531917i</v>
      </c>
      <c r="V2573" t="str">
        <f t="shared" si="1350"/>
        <v>0.00002-0.0039949896079287i</v>
      </c>
      <c r="W2573" t="str">
        <f t="shared" si="1351"/>
        <v>0.0000199993584529558-0.00399492553210676i</v>
      </c>
      <c r="X2573" t="str">
        <f t="shared" si="1352"/>
        <v>0.0000767190306867102-0.00399355182441281i</v>
      </c>
      <c r="Y2573" t="str">
        <f t="shared" si="1353"/>
        <v>0.009+4.01495541128776i</v>
      </c>
      <c r="Z2573" t="str">
        <f t="shared" si="1354"/>
        <v>-0.0119473320382827-0.000256564629726004i</v>
      </c>
      <c r="AA2573" t="str">
        <f t="shared" si="1355"/>
        <v>0.00677034577555623-2.99178575312586i</v>
      </c>
      <c r="AB2573" t="str">
        <f t="shared" si="1356"/>
        <v>1.08369571243137-0.596760254054792i</v>
      </c>
      <c r="AC2573" t="str">
        <f t="shared" si="1357"/>
        <v>0.759547921464977-0.566165680036435i</v>
      </c>
      <c r="AD2573" t="str">
        <f t="shared" si="1358"/>
        <v>1.29363801229633+0.178597277491459i</v>
      </c>
      <c r="AE2573" t="str">
        <f t="shared" si="1359"/>
        <v>-0.0154097011258786-0.00246566273294807i</v>
      </c>
      <c r="AF2573" t="str">
        <f t="shared" si="1360"/>
        <v>-15.050674113597-0.554714986052983i</v>
      </c>
      <c r="AG2573" t="str">
        <f t="shared" si="1361"/>
        <v>1.00196596106453-0.0140060645666326i</v>
      </c>
      <c r="AH2573" t="str">
        <f t="shared" si="1362"/>
        <v>0.229424459902812+0.0487753218277051i</v>
      </c>
      <c r="AI2573">
        <f t="shared" si="1363"/>
        <v>-12.595219233601041</v>
      </c>
      <c r="AJ2573">
        <f t="shared" si="1364"/>
        <v>12.002305161323005</v>
      </c>
      <c r="AK2573"/>
      <c r="AL2573"/>
      <c r="AM2573"/>
      <c r="AN2573"/>
    </row>
    <row r="2574" spans="1:40" x14ac:dyDescent="0.25">
      <c r="A2574"/>
      <c r="B2574">
        <f t="shared" si="1330"/>
        <v>640000</v>
      </c>
      <c r="C2574" s="237" t="str">
        <f t="shared" si="1333"/>
        <v>-1.86587604461047E-07+0.00382659771119525i</v>
      </c>
      <c r="D2574" s="208" t="str">
        <f t="shared" si="1334"/>
        <v>-5.95700738751092+0.0293372491191636i</v>
      </c>
      <c r="E2574" t="str">
        <f t="shared" si="1335"/>
        <v>2870</v>
      </c>
      <c r="F2574" t="str">
        <f t="shared" si="1336"/>
        <v>0.777000777000777</v>
      </c>
      <c r="G2574" t="str">
        <f t="shared" si="1331"/>
        <v>0.777000777000777</v>
      </c>
      <c r="H2574" t="str">
        <f t="shared" si="1337"/>
        <v>9.09379230208716+0.583194167812505i</v>
      </c>
      <c r="I2574" t="str">
        <f t="shared" si="1338"/>
        <v>2513.27412287183i</v>
      </c>
      <c r="J2574" t="str">
        <f t="shared" si="1332"/>
        <v>-5401.92148513011+543.562884817527i</v>
      </c>
      <c r="K2574" t="str">
        <f t="shared" si="1339"/>
        <v>0.0463466042164009-0.460592001537123i</v>
      </c>
      <c r="L2574" t="str">
        <f t="shared" si="1340"/>
        <v>0.00399537721752731-0.0332826802304024i</v>
      </c>
      <c r="M2574" t="str">
        <f t="shared" si="1341"/>
        <v>0.0503419814339282-0.493874681767525i</v>
      </c>
      <c r="N2574" t="str">
        <f t="shared" si="1342"/>
        <v>-2.83834222030014i</v>
      </c>
      <c r="O2574" t="str">
        <f t="shared" si="1343"/>
        <v>-0.954370875387784-0.298623897589518i</v>
      </c>
      <c r="P2574" t="str">
        <f t="shared" si="1344"/>
        <v>1.95437087538778+0.298623897589518i</v>
      </c>
      <c r="Q2574" t="str">
        <f t="shared" si="1345"/>
        <v>-1.95437087538778+2.53971832271062i</v>
      </c>
      <c r="R2574" t="str">
        <f t="shared" si="1346"/>
        <v>-0.298074393394999-0.540147680933994i</v>
      </c>
      <c r="S2574" t="str">
        <f t="shared" si="1347"/>
        <v>0.294402957411237i</v>
      </c>
      <c r="T2574" t="str">
        <f t="shared" si="1348"/>
        <v>0.159021074705789-0.0877539829440482i</v>
      </c>
      <c r="U2574" t="str">
        <f t="shared" si="1349"/>
        <v>0.0001-248.679598581087i</v>
      </c>
      <c r="V2574" t="str">
        <f t="shared" si="1350"/>
        <v>0.00002-0.00398874743666631i</v>
      </c>
      <c r="W2574" t="str">
        <f t="shared" si="1351"/>
        <v>0.0000199993584529558-0.00398868346096786i</v>
      </c>
      <c r="X2574" t="str">
        <f t="shared" si="1352"/>
        <v>0.0000765419513571861-0.00398731441085011i</v>
      </c>
      <c r="Y2574" t="str">
        <f t="shared" si="1353"/>
        <v>0.009+4.02123859659494i</v>
      </c>
      <c r="Z2574" t="str">
        <f t="shared" si="1354"/>
        <v>-0.0119099976743118-0.000255549114980815i</v>
      </c>
      <c r="AA2574" t="str">
        <f t="shared" si="1355"/>
        <v>0.00674903145504091-2.98710185129589i</v>
      </c>
      <c r="AB2574" t="str">
        <f t="shared" si="1356"/>
        <v>1.08262662615996-0.597435268643389i</v>
      </c>
      <c r="AC2574" t="str">
        <f t="shared" si="1357"/>
        <v>0.759443416336071-0.564757955669819i</v>
      </c>
      <c r="AD2574" t="str">
        <f t="shared" si="1358"/>
        <v>1.29462142411624+0.176066415654692i</v>
      </c>
      <c r="AE2574" t="str">
        <f t="shared" si="1359"/>
        <v>-0.0153739445336402-0.00242778996013991i</v>
      </c>
      <c r="AF2574" t="str">
        <f t="shared" si="1360"/>
        <v>-15.0507996895981-0.553856918693341i</v>
      </c>
      <c r="AG2574" t="str">
        <f t="shared" si="1361"/>
        <v>1.00193549003986-0.0139948395452376i</v>
      </c>
      <c r="AH2574" t="str">
        <f t="shared" si="1362"/>
        <v>0.228928351041814+0.0481657371616944i</v>
      </c>
      <c r="AI2574">
        <f t="shared" si="1363"/>
        <v>-12.617894056727293</v>
      </c>
      <c r="AJ2574">
        <f t="shared" si="1364"/>
        <v>11.881538823124476</v>
      </c>
      <c r="AK2574"/>
      <c r="AL2574"/>
      <c r="AM2574"/>
      <c r="AN2574"/>
    </row>
    <row r="2575" spans="1:40" x14ac:dyDescent="0.25">
      <c r="A2575"/>
      <c r="B2575">
        <f t="shared" si="1330"/>
        <v>641000</v>
      </c>
      <c r="C2575" s="237" t="str">
        <f t="shared" si="1333"/>
        <v>-1.86005881965365E-07+0.00382062798000485i</v>
      </c>
      <c r="D2575" s="208" t="str">
        <f t="shared" si="1334"/>
        <v>-5.95700738305105+0.0292914811800372i</v>
      </c>
      <c r="E2575" t="str">
        <f t="shared" si="1335"/>
        <v>2870</v>
      </c>
      <c r="F2575" t="str">
        <f t="shared" si="1336"/>
        <v>0.777000777000777</v>
      </c>
      <c r="G2575" t="str">
        <f t="shared" si="1331"/>
        <v>0.777000777000777</v>
      </c>
      <c r="H2575" t="str">
        <f t="shared" si="1337"/>
        <v>9.0939172989976+0.58229296954213i</v>
      </c>
      <c r="I2575" t="str">
        <f t="shared" si="1338"/>
        <v>2517.20111368882i</v>
      </c>
      <c r="J2575" t="str">
        <f t="shared" si="1332"/>
        <v>-5418.81880549742+544.412201825054i</v>
      </c>
      <c r="K2575" t="str">
        <f t="shared" si="1339"/>
        <v>0.0462035009230799-0.459887561010725i</v>
      </c>
      <c r="L2575" t="str">
        <f t="shared" si="1340"/>
        <v>0.00398309727428546-0.0332322290028275i</v>
      </c>
      <c r="M2575" t="str">
        <f t="shared" si="1341"/>
        <v>0.0501865981973654-0.493119790013552i</v>
      </c>
      <c r="N2575" t="str">
        <f t="shared" si="1342"/>
        <v>-2.84277713001936i</v>
      </c>
      <c r="O2575" t="str">
        <f t="shared" si="1343"/>
        <v>-0.955685855601985-0.294388426067164i</v>
      </c>
      <c r="P2575" t="str">
        <f t="shared" si="1344"/>
        <v>1.95568585560199+0.294388426067164i</v>
      </c>
      <c r="Q2575" t="str">
        <f t="shared" si="1345"/>
        <v>-1.95568585560199+2.5483887039522i</v>
      </c>
      <c r="R2575" t="str">
        <f t="shared" si="1346"/>
        <v>-0.297944894315342-0.538771513902614i</v>
      </c>
      <c r="S2575" t="str">
        <f t="shared" si="1347"/>
        <v>0.294862962032193i</v>
      </c>
      <c r="T2575" t="str">
        <f t="shared" si="1348"/>
        <v>0.158863764447894-0.0878529140601904i</v>
      </c>
      <c r="U2575" t="str">
        <f t="shared" si="1349"/>
        <v>0.0001-248.291642889072i</v>
      </c>
      <c r="V2575" t="str">
        <f t="shared" si="1350"/>
        <v>0.00002-0.00398252474175733i</v>
      </c>
      <c r="W2575" t="str">
        <f t="shared" si="1351"/>
        <v>0.0000199993584529558-0.00398246086586999i</v>
      </c>
      <c r="X2575" t="str">
        <f t="shared" si="1352"/>
        <v>0.0000763656999239624-0.00398109644707416i</v>
      </c>
      <c r="Y2575" t="str">
        <f t="shared" si="1353"/>
        <v>0.009+4.02752178190211i</v>
      </c>
      <c r="Z2575" t="str">
        <f t="shared" si="1354"/>
        <v>-0.011872838080816-0.000254539645419092i</v>
      </c>
      <c r="AA2575" t="str">
        <f t="shared" si="1355"/>
        <v>0.00672781789290779-2.98243260699309i</v>
      </c>
      <c r="AB2575" t="str">
        <f t="shared" si="1356"/>
        <v>1.0815556468946-0.598108798618516i</v>
      </c>
      <c r="AC2575" t="str">
        <f t="shared" si="1357"/>
        <v>0.75934031349877-0.563353539439213i</v>
      </c>
      <c r="AD2575" t="str">
        <f t="shared" si="1358"/>
        <v>1.29559391427353+0.173530387259751i</v>
      </c>
      <c r="AE2575" t="str">
        <f t="shared" si="1359"/>
        <v>-0.0153382063994176-0.00239007820558263i</v>
      </c>
      <c r="AF2575" t="str">
        <f t="shared" si="1360"/>
        <v>-15.0509246820486-0.553001488362093i</v>
      </c>
      <c r="AG2575" t="str">
        <f t="shared" si="1361"/>
        <v>1.00190505832277-0.0139835316773147i</v>
      </c>
      <c r="AH2575" t="str">
        <f t="shared" si="1362"/>
        <v>0.228432258145582+0.0475586257861388i</v>
      </c>
      <c r="AI2575">
        <f t="shared" si="1363"/>
        <v>-12.640569988194041</v>
      </c>
      <c r="AJ2575">
        <f t="shared" si="1364"/>
        <v>11.760733804431695</v>
      </c>
      <c r="AK2575"/>
      <c r="AL2575"/>
      <c r="AM2575"/>
      <c r="AN2575"/>
    </row>
    <row r="2576" spans="1:40" x14ac:dyDescent="0.25">
      <c r="A2576"/>
      <c r="B2576">
        <f t="shared" si="1330"/>
        <v>642000</v>
      </c>
      <c r="C2576" s="237" t="str">
        <f t="shared" si="1333"/>
        <v>-1.85426875681465E-07+0.00381467684610776i</v>
      </c>
      <c r="D2576" s="208" t="str">
        <f t="shared" si="1334"/>
        <v>-5.95700737861201+0.0292458558201595i</v>
      </c>
      <c r="E2576" t="str">
        <f t="shared" si="1335"/>
        <v>2870</v>
      </c>
      <c r="F2576" t="str">
        <f t="shared" si="1336"/>
        <v>0.777000777000777</v>
      </c>
      <c r="G2576" t="str">
        <f t="shared" si="1331"/>
        <v>0.777000777000777</v>
      </c>
      <c r="H2576" t="str">
        <f t="shared" si="1337"/>
        <v>9.09404171594102+0.581394538805035i</v>
      </c>
      <c r="I2576" t="str">
        <f t="shared" si="1338"/>
        <v>2521.12810450581i</v>
      </c>
      <c r="J2576" t="str">
        <f t="shared" si="1332"/>
        <v>-5435.7425073173+545.261518832582i</v>
      </c>
      <c r="K2576" t="str">
        <f t="shared" si="1339"/>
        <v>0.0460610572583904-0.459185250056652i</v>
      </c>
      <c r="L2576" t="str">
        <f t="shared" si="1340"/>
        <v>0.00397087358902571-0.0331819282118062i</v>
      </c>
      <c r="M2576" t="str">
        <f t="shared" si="1341"/>
        <v>0.0500319308474161-0.492367178268458i</v>
      </c>
      <c r="N2576" t="str">
        <f t="shared" si="1342"/>
        <v>-2.84721203973858i</v>
      </c>
      <c r="O2576" t="str">
        <f t="shared" si="1343"/>
        <v>-0.956982039012167-0.290147164397852i</v>
      </c>
      <c r="P2576" t="str">
        <f t="shared" si="1344"/>
        <v>1.95698203901217+0.290147164397852i</v>
      </c>
      <c r="Q2576" t="str">
        <f t="shared" si="1345"/>
        <v>-1.95698203901217+2.55706487534073i</v>
      </c>
      <c r="R2576" t="str">
        <f t="shared" si="1346"/>
        <v>-0.297815057906781-0.537398692146253i</v>
      </c>
      <c r="S2576" t="str">
        <f t="shared" si="1347"/>
        <v>0.295322966653147i</v>
      </c>
      <c r="T2576" t="str">
        <f t="shared" si="1348"/>
        <v>0.158706176040153-0.0879516264150093i</v>
      </c>
      <c r="U2576" t="str">
        <f t="shared" si="1349"/>
        <v>0.0001-247.904895781769i</v>
      </c>
      <c r="V2576" t="str">
        <f t="shared" si="1350"/>
        <v>0.00002-0.00397632143219073i</v>
      </c>
      <c r="W2576" t="str">
        <f t="shared" si="1351"/>
        <v>0.0000199993584529558-0.00397625765580357i</v>
      </c>
      <c r="X2576" t="str">
        <f t="shared" si="1352"/>
        <v>0.0000761902712345443-0.00397489784227091i</v>
      </c>
      <c r="Y2576" t="str">
        <f t="shared" si="1353"/>
        <v>0.009+4.03380496720929i</v>
      </c>
      <c r="Z2576" t="str">
        <f t="shared" si="1354"/>
        <v>-0.0118358521683717-0.00025353617485845i</v>
      </c>
      <c r="AA2576" t="str">
        <f t="shared" si="1355"/>
        <v>0.00670670445345704-2.97777795145569i</v>
      </c>
      <c r="AB2576" t="str">
        <f t="shared" si="1356"/>
        <v>1.08048277396559-0.598780839251216i</v>
      </c>
      <c r="AC2576" t="str">
        <f t="shared" si="1357"/>
        <v>0.75923860720553-0.561952416127288i</v>
      </c>
      <c r="AD2576" t="str">
        <f t="shared" si="1358"/>
        <v>1.29655545534707+0.170989238813748i</v>
      </c>
      <c r="AE2576" t="str">
        <f t="shared" si="1359"/>
        <v>-0.015302486740033-0.00235252706362248i</v>
      </c>
      <c r="AF2576" t="str">
        <f t="shared" si="1360"/>
        <v>-15.051049094553-0.552148682984876i</v>
      </c>
      <c r="AG2576" t="str">
        <f t="shared" si="1361"/>
        <v>1.00187466623027-0.0139721410540072i</v>
      </c>
      <c r="AH2576" t="str">
        <f t="shared" si="1362"/>
        <v>0.227936182553935+0.046953981680871i</v>
      </c>
      <c r="AI2576">
        <f t="shared" si="1363"/>
        <v>-12.663247145048835</v>
      </c>
      <c r="AJ2576">
        <f t="shared" si="1364"/>
        <v>11.639890174549659</v>
      </c>
      <c r="AK2576"/>
      <c r="AL2576"/>
      <c r="AM2576"/>
      <c r="AN2576"/>
    </row>
    <row r="2577" spans="1:40" x14ac:dyDescent="0.25">
      <c r="A2577"/>
      <c r="B2577">
        <f t="shared" si="1330"/>
        <v>643000</v>
      </c>
      <c r="C2577" s="237" t="str">
        <f t="shared" si="1333"/>
        <v>-1.84850568725373E-07+0.00380874422273588i</v>
      </c>
      <c r="D2577" s="208" t="str">
        <f t="shared" si="1334"/>
        <v>-5.95700737419366+0.0292003723743084i</v>
      </c>
      <c r="E2577" t="str">
        <f t="shared" si="1335"/>
        <v>2870</v>
      </c>
      <c r="F2577" t="str">
        <f t="shared" si="1336"/>
        <v>0.777000777000777</v>
      </c>
      <c r="G2577" t="str">
        <f t="shared" si="1331"/>
        <v>0.777000777000777</v>
      </c>
      <c r="H2577" t="str">
        <f t="shared" si="1337"/>
        <v>9.09416555649415+0.580498862934865i</v>
      </c>
      <c r="I2577" t="str">
        <f t="shared" si="1338"/>
        <v>2525.0550953228i</v>
      </c>
      <c r="J2577" t="str">
        <f t="shared" si="1332"/>
        <v>-5452.69259058974+546.110835840109i</v>
      </c>
      <c r="K2577" t="str">
        <f t="shared" si="1339"/>
        <v>0.045919269187655-0.458485059135743i</v>
      </c>
      <c r="L2577" t="str">
        <f t="shared" si="1340"/>
        <v>0.0039587058202807-0.0331317771962571i</v>
      </c>
      <c r="M2577" t="str">
        <f t="shared" si="1341"/>
        <v>0.0498779750079357-0.491616836332i</v>
      </c>
      <c r="N2577" t="str">
        <f t="shared" si="1342"/>
        <v>-2.8516469494578i</v>
      </c>
      <c r="O2577" t="str">
        <f t="shared" si="1343"/>
        <v>-0.958259400124489-0.285900196000378i</v>
      </c>
      <c r="P2577" t="str">
        <f t="shared" si="1344"/>
        <v>1.95825940012449+0.285900196000378i</v>
      </c>
      <c r="Q2577" t="str">
        <f t="shared" si="1345"/>
        <v>-1.95825940012449+2.56574675345742i</v>
      </c>
      <c r="R2577" t="str">
        <f t="shared" si="1346"/>
        <v>-0.297684883387473-0.536029199726251i</v>
      </c>
      <c r="S2577" t="str">
        <f t="shared" si="1347"/>
        <v>0.295782971274103i</v>
      </c>
      <c r="T2577" t="str">
        <f t="shared" si="1348"/>
        <v>0.15854830938471-0.0880501193117316i</v>
      </c>
      <c r="U2577" t="str">
        <f t="shared" si="1349"/>
        <v>0.0001-247.519351620366i</v>
      </c>
      <c r="V2577" t="str">
        <f t="shared" si="1350"/>
        <v>0.00002-0.00397013741752169i</v>
      </c>
      <c r="W2577" t="str">
        <f t="shared" si="1351"/>
        <v>0.0000199993584529558-0.00397007374032521i</v>
      </c>
      <c r="X2577" t="str">
        <f t="shared" si="1352"/>
        <v>0.0000760156601764568-0.00396871850619074i</v>
      </c>
      <c r="Y2577" t="str">
        <f t="shared" si="1353"/>
        <v>0.009+4.04008815251647i</v>
      </c>
      <c r="Z2577" t="str">
        <f t="shared" si="1354"/>
        <v>-0.0117990388560333-0.000252538657543422i</v>
      </c>
      <c r="AA2577" t="str">
        <f t="shared" si="1355"/>
        <v>0.00668569050600666-2.97313781635177i</v>
      </c>
      <c r="AB2577" t="str">
        <f t="shared" si="1356"/>
        <v>1.07940800670671-0.599451385797807i</v>
      </c>
      <c r="AC2577" t="str">
        <f t="shared" si="1357"/>
        <v>0.759138291761132-0.560554570607878i</v>
      </c>
      <c r="AD2577" t="str">
        <f t="shared" si="1358"/>
        <v>1.29750602010818+0.168443016974442i</v>
      </c>
      <c r="AE2577" t="str">
        <f t="shared" si="1359"/>
        <v>-0.0152667855738142-0.00231513613078154i</v>
      </c>
      <c r="AF2577" t="str">
        <f t="shared" si="1360"/>
        <v>-15.0511729306878-0.551298490560557i</v>
      </c>
      <c r="AG2577" t="str">
        <f t="shared" si="1361"/>
        <v>1.001844314079-0.0139606677679629i</v>
      </c>
      <c r="AH2577" t="str">
        <f t="shared" si="1362"/>
        <v>0.227440125622707+0.0463517988607284i</v>
      </c>
      <c r="AI2577">
        <f t="shared" si="1363"/>
        <v>-12.685925644153516</v>
      </c>
      <c r="AJ2577">
        <f t="shared" si="1364"/>
        <v>11.519008002673615</v>
      </c>
      <c r="AK2577"/>
      <c r="AL2577"/>
      <c r="AM2577"/>
      <c r="AN2577"/>
    </row>
    <row r="2578" spans="1:40" x14ac:dyDescent="0.25">
      <c r="A2578"/>
      <c r="B2578">
        <f t="shared" si="1330"/>
        <v>644000</v>
      </c>
      <c r="C2578" s="237" t="str">
        <f t="shared" si="1333"/>
        <v>-1.84276944344101E-07+0.00380283002366004i</v>
      </c>
      <c r="D2578" s="208" t="str">
        <f t="shared" si="1334"/>
        <v>-5.95700736979586+0.0291550301813937i</v>
      </c>
      <c r="E2578" t="str">
        <f t="shared" si="1335"/>
        <v>2870</v>
      </c>
      <c r="F2578" t="str">
        <f t="shared" si="1336"/>
        <v>0.777000777000777</v>
      </c>
      <c r="G2578" t="str">
        <f t="shared" si="1331"/>
        <v>0.777000777000777</v>
      </c>
      <c r="H2578" t="str">
        <f t="shared" si="1337"/>
        <v>9.09428882420622+0.57960592934203i</v>
      </c>
      <c r="I2578" t="str">
        <f t="shared" si="1338"/>
        <v>2528.98208613978i</v>
      </c>
      <c r="J2578" t="str">
        <f t="shared" si="1332"/>
        <v>-5469.66905531475+546.960152847637i</v>
      </c>
      <c r="K2578" t="str">
        <f t="shared" si="1339"/>
        <v>0.045778132706896-0.457786978765071i</v>
      </c>
      <c r="L2578" t="str">
        <f t="shared" si="1340"/>
        <v>0.00394659362915719-0.0330817752988977i</v>
      </c>
      <c r="M2578" t="str">
        <f t="shared" si="1341"/>
        <v>0.0497247263360532-0.490868754063969i</v>
      </c>
      <c r="N2578" t="str">
        <f t="shared" si="1342"/>
        <v>-2.85608185917702i</v>
      </c>
      <c r="O2578" t="str">
        <f t="shared" si="1343"/>
        <v>-0.959517913815309-0.281647604405783i</v>
      </c>
      <c r="P2578" t="str">
        <f t="shared" si="1344"/>
        <v>1.95951791381531+0.281647604405783i</v>
      </c>
      <c r="Q2578" t="str">
        <f t="shared" si="1345"/>
        <v>-1.95951791381531+2.57443425477124i</v>
      </c>
      <c r="R2578" t="str">
        <f t="shared" si="1346"/>
        <v>-0.297554369973085-0.534663020804674i</v>
      </c>
      <c r="S2578" t="str">
        <f t="shared" si="1347"/>
        <v>0.296242975895059i</v>
      </c>
      <c r="T2578" t="str">
        <f t="shared" si="1348"/>
        <v>0.158390164384218-0.0881483920514061i</v>
      </c>
      <c r="U2578" t="str">
        <f t="shared" si="1349"/>
        <v>0.0001-247.13500480108i</v>
      </c>
      <c r="V2578" t="str">
        <f t="shared" si="1350"/>
        <v>0.00002-0.00396397260786715i</v>
      </c>
      <c r="W2578" t="str">
        <f t="shared" si="1351"/>
        <v>0.0000199993584529558-0.00396390902955333i</v>
      </c>
      <c r="X2578" t="str">
        <f t="shared" si="1352"/>
        <v>0.0000758418616768712-0.00396255834914395i</v>
      </c>
      <c r="Y2578" t="str">
        <f t="shared" si="1353"/>
        <v>0.009+4.04637133782365i</v>
      </c>
      <c r="Z2578" t="str">
        <f t="shared" si="1354"/>
        <v>-0.0117623970712528-0.000251547048140832i</v>
      </c>
      <c r="AA2578" t="str">
        <f t="shared" si="1355"/>
        <v>0.00666477542484485-2.96851213377587i</v>
      </c>
      <c r="AB2578" t="str">
        <f t="shared" si="1356"/>
        <v>1.07833134445522-0.600120433499781i</v>
      </c>
      <c r="AC2578" t="str">
        <f t="shared" si="1357"/>
        <v>0.759039361522258-0.559159987845309i</v>
      </c>
      <c r="AD2578" t="str">
        <f t="shared" si="1358"/>
        <v>1.29844558152149+0.165891768549451i</v>
      </c>
      <c r="AE2578" t="str">
        <f t="shared" si="1359"/>
        <v>-0.0152311029205801-0.00227790500573425i</v>
      </c>
      <c r="AF2578" t="str">
        <f t="shared" si="1360"/>
        <v>-15.0512961940021-0.550450899160636i</v>
      </c>
      <c r="AG2578" t="str">
        <f t="shared" si="1361"/>
        <v>1.00181400218525-0.0139491119133314i</v>
      </c>
      <c r="AH2578" t="str">
        <f t="shared" si="1362"/>
        <v>0.22694408872362+0.0457520713751683i</v>
      </c>
      <c r="AI2578">
        <f t="shared" si="1363"/>
        <v>-12.70860560218707</v>
      </c>
      <c r="AJ2578">
        <f t="shared" si="1364"/>
        <v>11.398087357889489</v>
      </c>
      <c r="AK2578"/>
      <c r="AL2578"/>
      <c r="AM2578"/>
      <c r="AN2578"/>
    </row>
    <row r="2579" spans="1:40" x14ac:dyDescent="0.25">
      <c r="A2579"/>
      <c r="B2579">
        <f t="shared" si="1330"/>
        <v>645000</v>
      </c>
      <c r="C2579" s="237" t="str">
        <f t="shared" si="1333"/>
        <v>-1.83705985914431E-07+0.00379693416318587i</v>
      </c>
      <c r="D2579" s="208" t="str">
        <f t="shared" si="1334"/>
        <v>-5.95700736541852+0.029109828584425i</v>
      </c>
      <c r="E2579" t="str">
        <f t="shared" si="1335"/>
        <v>2870</v>
      </c>
      <c r="F2579" t="str">
        <f t="shared" si="1336"/>
        <v>0.777000777000777</v>
      </c>
      <c r="G2579" t="str">
        <f t="shared" si="1331"/>
        <v>0.777000777000777</v>
      </c>
      <c r="H2579" t="str">
        <f t="shared" si="1337"/>
        <v>9.09441152259932+0.578715725513172i</v>
      </c>
      <c r="I2579" t="str">
        <f t="shared" si="1338"/>
        <v>2532.90907695677i</v>
      </c>
      <c r="J2579" t="str">
        <f t="shared" si="1332"/>
        <v>-5486.67190149232+547.809469855164i</v>
      </c>
      <c r="K2579" t="str">
        <f t="shared" si="1339"/>
        <v>0.0456376438425571-0.457090999517543i</v>
      </c>
      <c r="L2579" t="str">
        <f t="shared" si="1340"/>
        <v>0.00393453667931298-0.0330319218662178i</v>
      </c>
      <c r="M2579" t="str">
        <f t="shared" si="1341"/>
        <v>0.0495721805218701-0.490122921383761i</v>
      </c>
      <c r="N2579" t="str">
        <f t="shared" si="1342"/>
        <v>-2.86051676889623i</v>
      </c>
      <c r="O2579" t="str">
        <f t="shared" si="1343"/>
        <v>-0.960757555331686-0.277389473255713i</v>
      </c>
      <c r="P2579" t="str">
        <f t="shared" si="1344"/>
        <v>1.96075755533169+0.277389473255713i</v>
      </c>
      <c r="Q2579" t="str">
        <f t="shared" si="1345"/>
        <v>-1.96075755533169+2.58312729564052i</v>
      </c>
      <c r="R2579" t="str">
        <f t="shared" si="1346"/>
        <v>-0.297423516876796-0.533300139643564i</v>
      </c>
      <c r="S2579" t="str">
        <f t="shared" si="1347"/>
        <v>0.296702980516013i</v>
      </c>
      <c r="T2579" t="str">
        <f t="shared" si="1348"/>
        <v>0.158231740941851-0.0882464439329001i</v>
      </c>
      <c r="U2579" t="str">
        <f t="shared" si="1349"/>
        <v>0.0001-246.751849754877i</v>
      </c>
      <c r="V2579" t="str">
        <f t="shared" si="1350"/>
        <v>0.00002-0.00395782691390147i</v>
      </c>
      <c r="W2579" t="str">
        <f t="shared" si="1351"/>
        <v>0.0000199993584529558-0.0039577634341637i</v>
      </c>
      <c r="X2579" t="str">
        <f t="shared" si="1352"/>
        <v>0.0000756688707022385-0.00395641728199665i</v>
      </c>
      <c r="Y2579" t="str">
        <f t="shared" si="1353"/>
        <v>0.009+4.05265452313083i</v>
      </c>
      <c r="Z2579" t="str">
        <f t="shared" si="1354"/>
        <v>-0.0117259257498035-0.000250561301735249i</v>
      </c>
      <c r="AA2579" t="str">
        <f t="shared" si="1355"/>
        <v>0.00664395858918311-2.96390083624573i</v>
      </c>
      <c r="AB2579" t="str">
        <f t="shared" si="1356"/>
        <v>1.07725278655192-0.600787977583777i</v>
      </c>
      <c r="AC2579" t="str">
        <f t="shared" si="1357"/>
        <v>0.758941810897037-0.557768652893776i</v>
      </c>
      <c r="AD2579" t="str">
        <f t="shared" si="1358"/>
        <v>1.29937411274584+0.163335540495518i</v>
      </c>
      <c r="AE2579" t="str">
        <f t="shared" si="1359"/>
        <v>-0.0151954388016283-0.00224083328928515i</v>
      </c>
      <c r="AF2579" t="str">
        <f t="shared" si="1360"/>
        <v>-15.0514188880178-0.549605896928747i</v>
      </c>
      <c r="AG2579" t="str">
        <f t="shared" si="1361"/>
        <v>1.00178373086495-0.0139374735857624i</v>
      </c>
      <c r="AH2579" t="str">
        <f t="shared" si="1362"/>
        <v>0.226448073244167+0.045154793307904i</v>
      </c>
      <c r="AI2579">
        <f t="shared" si="1363"/>
        <v>-12.731287135648042</v>
      </c>
      <c r="AJ2579">
        <f t="shared" si="1364"/>
        <v>11.277128309178131</v>
      </c>
      <c r="AK2579"/>
      <c r="AL2579"/>
      <c r="AM2579"/>
      <c r="AN2579"/>
    </row>
    <row r="2580" spans="1:40" x14ac:dyDescent="0.25">
      <c r="A2580"/>
      <c r="B2580">
        <f t="shared" si="1330"/>
        <v>646000</v>
      </c>
      <c r="C2580" s="237" t="str">
        <f t="shared" si="1333"/>
        <v>-1.83137676941705E-07+0.00379105655614957i</v>
      </c>
      <c r="D2580" s="208" t="str">
        <f t="shared" si="1334"/>
        <v>-5.95700736106148+0.02906476693048i</v>
      </c>
      <c r="E2580" t="str">
        <f t="shared" si="1335"/>
        <v>2870</v>
      </c>
      <c r="F2580" t="str">
        <f t="shared" si="1336"/>
        <v>0.777000777000777</v>
      </c>
      <c r="G2580" t="str">
        <f t="shared" si="1331"/>
        <v>0.777000777000777</v>
      </c>
      <c r="H2580" t="str">
        <f t="shared" si="1337"/>
        <v>9.09453365516842+0.577828239010546i</v>
      </c>
      <c r="I2580" t="str">
        <f t="shared" si="1338"/>
        <v>2536.83606777376i</v>
      </c>
      <c r="J2580" t="str">
        <f t="shared" si="1332"/>
        <v>-5503.70112912245+548.658786862692i</v>
      </c>
      <c r="K2580" t="str">
        <f t="shared" si="1339"/>
        <v>0.0454977986512267-0.456397112021482i</v>
      </c>
      <c r="L2580" t="str">
        <f t="shared" si="1340"/>
        <v>0.00392253463693392-0.032982216248453i</v>
      </c>
      <c r="M2580" t="str">
        <f t="shared" si="1341"/>
        <v>0.0494203332881606-0.489379328269935i</v>
      </c>
      <c r="N2580" t="str">
        <f t="shared" si="1342"/>
        <v>-2.86495167861545i</v>
      </c>
      <c r="O2580" t="str">
        <f t="shared" si="1343"/>
        <v>-0.96197830029187-0.273125886300742i</v>
      </c>
      <c r="P2580" t="str">
        <f t="shared" si="1344"/>
        <v>1.96197830029187+0.273125886300742i</v>
      </c>
      <c r="Q2580" t="str">
        <f t="shared" si="1345"/>
        <v>-1.96197830029187+2.59182579231471i</v>
      </c>
      <c r="R2580" t="str">
        <f t="shared" si="1346"/>
        <v>-0.297292323309281-0.531940540604166i</v>
      </c>
      <c r="S2580" t="str">
        <f t="shared" si="1347"/>
        <v>0.297162985136969i</v>
      </c>
      <c r="T2580" t="str">
        <f t="shared" si="1348"/>
        <v>0.158073038961307-0.0883442742528908i</v>
      </c>
      <c r="U2580" t="str">
        <f t="shared" si="1349"/>
        <v>0.0001-246.369880947207i</v>
      </c>
      <c r="V2580" t="str">
        <f t="shared" si="1350"/>
        <v>0.00002-0.00395170024685208i</v>
      </c>
      <c r="W2580" t="str">
        <f t="shared" si="1351"/>
        <v>0.0000199993584529558-0.00395163686538518i</v>
      </c>
      <c r="X2580" t="str">
        <f t="shared" si="1352"/>
        <v>0.0000754966822579209-0.00395029521616616i</v>
      </c>
      <c r="Y2580" t="str">
        <f t="shared" si="1353"/>
        <v>0.009+4.05893770843801i</v>
      </c>
      <c r="Z2580" t="str">
        <f t="shared" si="1354"/>
        <v>-0.0116896238357006-0.000249581373824459i</v>
      </c>
      <c r="AA2580" t="str">
        <f t="shared" si="1355"/>
        <v>0.00662323938310947-2.95930385669892i</v>
      </c>
      <c r="AB2580" t="str">
        <f t="shared" si="1356"/>
        <v>1.07617233234119-0.601454013261524i</v>
      </c>
      <c r="AC2580" t="str">
        <f t="shared" si="1357"/>
        <v>0.758845634344618-0.556380550896707i</v>
      </c>
      <c r="AD2580" t="str">
        <f t="shared" si="1358"/>
        <v>1.30029158713507+0.160774379917739i</v>
      </c>
      <c r="AE2580" t="str">
        <f t="shared" si="1359"/>
        <v>-0.0151597932397194-0.00220392058434594i</v>
      </c>
      <c r="AF2580" t="str">
        <f t="shared" si="1360"/>
        <v>-15.0515410162299-0.548763472080066i</v>
      </c>
      <c r="AG2580" t="str">
        <f t="shared" si="1361"/>
        <v>1.00175350043369-0.0139257528824023i</v>
      </c>
      <c r="AH2580" t="str">
        <f t="shared" si="1362"/>
        <v>0.225952080587472+0.0445599587765265i</v>
      </c>
      <c r="AI2580">
        <f t="shared" si="1363"/>
        <v>-12.753970360857901</v>
      </c>
      <c r="AJ2580">
        <f t="shared" si="1364"/>
        <v>11.156130925416372</v>
      </c>
      <c r="AK2580"/>
      <c r="AL2580"/>
      <c r="AM2580"/>
      <c r="AN2580"/>
    </row>
    <row r="2581" spans="1:40" x14ac:dyDescent="0.25">
      <c r="A2581"/>
      <c r="B2581">
        <f t="shared" si="1330"/>
        <v>647000</v>
      </c>
      <c r="C2581" s="237" t="str">
        <f t="shared" si="1333"/>
        <v>-1.82572001058638E-07+0.00378519711791387i</v>
      </c>
      <c r="D2581" s="208" t="str">
        <f t="shared" si="1334"/>
        <v>-5.95700735672463+0.029019844570673i</v>
      </c>
      <c r="E2581" t="str">
        <f t="shared" si="1335"/>
        <v>2870</v>
      </c>
      <c r="F2581" t="str">
        <f t="shared" si="1336"/>
        <v>0.777000777000777</v>
      </c>
      <c r="G2581" t="str">
        <f t="shared" si="1331"/>
        <v>0.777000777000777</v>
      </c>
      <c r="H2581" t="str">
        <f t="shared" si="1337"/>
        <v>9.09465522538187+0.576943457471482i</v>
      </c>
      <c r="I2581" t="str">
        <f t="shared" si="1338"/>
        <v>2540.76305859075i</v>
      </c>
      <c r="J2581" t="str">
        <f t="shared" si="1332"/>
        <v>-5520.75673820515+549.508103870219i</v>
      </c>
      <c r="K2581" t="str">
        <f t="shared" si="1339"/>
        <v>0.0453585932193647-0.455705306960234i</v>
      </c>
      <c r="L2581" t="str">
        <f t="shared" si="1340"/>
        <v>0.00391058717071133-0.0329326577995586i</v>
      </c>
      <c r="M2581" t="str">
        <f t="shared" si="1341"/>
        <v>0.049269180390076-0.488637964759793i</v>
      </c>
      <c r="N2581" t="str">
        <f t="shared" si="1342"/>
        <v>-2.86938658833467i</v>
      </c>
      <c r="O2581" t="str">
        <f t="shared" si="1343"/>
        <v>-0.963180124685766-0.268856927398779i</v>
      </c>
      <c r="P2581" t="str">
        <f t="shared" si="1344"/>
        <v>1.96318012468577+0.268856927398779i</v>
      </c>
      <c r="Q2581" t="str">
        <f t="shared" si="1345"/>
        <v>-1.96318012468577+2.60052966093589i</v>
      </c>
      <c r="R2581" t="str">
        <f t="shared" si="1346"/>
        <v>-0.297160788478717-0.53058420814621i</v>
      </c>
      <c r="S2581" t="str">
        <f t="shared" si="1347"/>
        <v>0.297622989757923i</v>
      </c>
      <c r="T2581" t="str">
        <f t="shared" si="1348"/>
        <v>0.157914058346815-0.0884418823058575i</v>
      </c>
      <c r="U2581" t="str">
        <f t="shared" si="1349"/>
        <v>0.0001-245.989092877736i</v>
      </c>
      <c r="V2581" t="str">
        <f t="shared" si="1350"/>
        <v>0.00002-0.00394559251849528i</v>
      </c>
      <c r="W2581" t="str">
        <f t="shared" si="1351"/>
        <v>0.0000199993584529558-0.00394552923499548i</v>
      </c>
      <c r="X2581" t="str">
        <f t="shared" si="1352"/>
        <v>0.000075325291387836-0.00394419206361702i</v>
      </c>
      <c r="Y2581" t="str">
        <f t="shared" si="1353"/>
        <v>0.009+4.06522089374519i</v>
      </c>
      <c r="Z2581" t="str">
        <f t="shared" si="1354"/>
        <v>-0.0116534902811261-0.000248607220315037i</v>
      </c>
      <c r="AA2581" t="str">
        <f t="shared" si="1355"/>
        <v>0.00660261719554275-2.95472112848962i</v>
      </c>
      <c r="AB2581" t="str">
        <f t="shared" si="1356"/>
        <v>1.075089981171-0.602118535729787i</v>
      </c>
      <c r="AC2581" t="str">
        <f t="shared" si="1357"/>
        <v>0.758750826374728-0.554995667086121i</v>
      </c>
      <c r="AD2581" t="str">
        <f t="shared" si="1358"/>
        <v>1.30119797823894+0.158208334068766i</v>
      </c>
      <c r="AE2581" t="str">
        <f t="shared" si="1359"/>
        <v>-0.0151241662590649-0.00216716649591305i</v>
      </c>
      <c r="AF2581" t="str">
        <f t="shared" si="1360"/>
        <v>-15.0516625821065-0.547923612900809i</v>
      </c>
      <c r="AG2581" t="str">
        <f t="shared" si="1361"/>
        <v>1.00172331120667-0.0139139499018925i</v>
      </c>
      <c r="AH2581" t="str">
        <f t="shared" si="1362"/>
        <v>0.225456112172176+0.0439675619321402i</v>
      </c>
      <c r="AI2581">
        <f t="shared" si="1363"/>
        <v>-12.77665539396342</v>
      </c>
      <c r="AJ2581">
        <f t="shared" si="1364"/>
        <v>11.035095275379451</v>
      </c>
      <c r="AK2581"/>
      <c r="AL2581"/>
      <c r="AM2581"/>
      <c r="AN2581"/>
    </row>
    <row r="2582" spans="1:40" x14ac:dyDescent="0.25">
      <c r="A2582"/>
      <c r="B2582">
        <f t="shared" si="1330"/>
        <v>648000</v>
      </c>
      <c r="C2582" s="237" t="str">
        <f t="shared" si="1333"/>
        <v>-1.82008942024138E-07+0.00377935576436396i</v>
      </c>
      <c r="D2582" s="208" t="str">
        <f t="shared" si="1334"/>
        <v>-5.95700735240785+0.0289750608601237i</v>
      </c>
      <c r="E2582" t="str">
        <f t="shared" si="1335"/>
        <v>2870</v>
      </c>
      <c r="F2582" t="str">
        <f t="shared" si="1336"/>
        <v>0.777000777000777</v>
      </c>
      <c r="G2582" t="str">
        <f t="shared" si="1331"/>
        <v>0.777000777000777</v>
      </c>
      <c r="H2582" t="str">
        <f t="shared" si="1337"/>
        <v>9.09477623668146+0.576061368607826i</v>
      </c>
      <c r="I2582" t="str">
        <f t="shared" si="1338"/>
        <v>2544.69004940773i</v>
      </c>
      <c r="J2582" t="str">
        <f t="shared" si="1332"/>
        <v>-5537.83872874041+550.357420877747i</v>
      </c>
      <c r="K2582" t="str">
        <f t="shared" si="1339"/>
        <v>0.045220023663033-0.455015575071765i</v>
      </c>
      <c r="L2582" t="str">
        <f t="shared" si="1340"/>
        <v>0.00389869395181957-0.0328832458771834i</v>
      </c>
      <c r="M2582" t="str">
        <f t="shared" si="1341"/>
        <v>0.0491187176148526-0.487898820948948i</v>
      </c>
      <c r="N2582" t="str">
        <f t="shared" si="1342"/>
        <v>-2.87382149805389i</v>
      </c>
      <c r="O2582" t="str">
        <f t="shared" si="1343"/>
        <v>-0.964363004875422-0.264582680513382i</v>
      </c>
      <c r="P2582" t="str">
        <f t="shared" si="1344"/>
        <v>1.96436300487542+0.264582680513382i</v>
      </c>
      <c r="Q2582" t="str">
        <f t="shared" si="1345"/>
        <v>-1.96436300487542+2.60923881754051i</v>
      </c>
      <c r="R2582" t="str">
        <f t="shared" si="1346"/>
        <v>-0.297028911590759-0.529231126827157i</v>
      </c>
      <c r="S2582" t="str">
        <f t="shared" si="1347"/>
        <v>0.298082994378879i</v>
      </c>
      <c r="T2582" t="str">
        <f t="shared" si="1348"/>
        <v>0.157754799003147-0.0885392673840728i</v>
      </c>
      <c r="U2582" t="str">
        <f t="shared" si="1349"/>
        <v>0.0001-245.609480080086i</v>
      </c>
      <c r="V2582" t="str">
        <f t="shared" si="1350"/>
        <v>0.00002-0.00393950364115192i</v>
      </c>
      <c r="W2582" t="str">
        <f t="shared" si="1351"/>
        <v>0.0000199993584529558-0.00393944045531687i</v>
      </c>
      <c r="X2582" t="str">
        <f t="shared" si="1352"/>
        <v>0.0000751546931740972-0.0039381077368566i</v>
      </c>
      <c r="Y2582" t="str">
        <f t="shared" si="1353"/>
        <v>0.009+4.07150407905237i</v>
      </c>
      <c r="Z2582" t="str">
        <f t="shared" si="1354"/>
        <v>-0.0116175240463526-0.000247638797517946i</v>
      </c>
      <c r="AA2582" t="str">
        <f t="shared" si="1355"/>
        <v>0.00658209142018692-2.95015258538541i</v>
      </c>
      <c r="AB2582" t="str">
        <f t="shared" si="1356"/>
        <v>1.07400573239304-0.602781540170309i</v>
      </c>
      <c r="AC2582" t="str">
        <f t="shared" si="1357"/>
        <v>0.758657381547262-0.553613986782047i</v>
      </c>
      <c r="AD2582" t="str">
        <f t="shared" si="1358"/>
        <v>1.30209325980397+0.155637450348125i</v>
      </c>
      <c r="AE2582" t="str">
        <f t="shared" si="1359"/>
        <v>-0.0150885578853134-0.00213057063104644i</v>
      </c>
      <c r="AF2582" t="str">
        <f t="shared" si="1360"/>
        <v>-15.0517835890893-0.547086307747702i</v>
      </c>
      <c r="AG2582" t="str">
        <f t="shared" si="1361"/>
        <v>1.00169316349871-0.0139020647443671i</v>
      </c>
      <c r="AH2582" t="str">
        <f t="shared" si="1362"/>
        <v>0.224960169432323+0.0433775969590132i</v>
      </c>
      <c r="AI2582">
        <f t="shared" si="1363"/>
        <v>-12.799342350938982</v>
      </c>
      <c r="AJ2582">
        <f t="shared" si="1364"/>
        <v>10.914021427746263</v>
      </c>
      <c r="AK2582"/>
      <c r="AL2582"/>
      <c r="AM2582"/>
      <c r="AN2582"/>
    </row>
    <row r="2583" spans="1:40" x14ac:dyDescent="0.25">
      <c r="A2583"/>
      <c r="B2583">
        <f t="shared" si="1330"/>
        <v>649000</v>
      </c>
      <c r="C2583" s="237" t="str">
        <f t="shared" si="1333"/>
        <v>-1.81448483722141E-07+0.00377353241190345i</v>
      </c>
      <c r="D2583" s="208" t="str">
        <f t="shared" si="1334"/>
        <v>-5.957007348111+0.0289304151579265i</v>
      </c>
      <c r="E2583" t="str">
        <f t="shared" si="1335"/>
        <v>2870</v>
      </c>
      <c r="F2583" t="str">
        <f t="shared" si="1336"/>
        <v>0.777000777000777</v>
      </c>
      <c r="G2583" t="str">
        <f t="shared" si="1331"/>
        <v>0.777000777000777</v>
      </c>
      <c r="H2583" t="str">
        <f t="shared" si="1337"/>
        <v>9.09489669248274+0.575181960205354i</v>
      </c>
      <c r="I2583" t="str">
        <f t="shared" si="1338"/>
        <v>2548.61704022472i</v>
      </c>
      <c r="J2583" t="str">
        <f t="shared" si="1332"/>
        <v>-5554.94710072824+551.206737885274i</v>
      </c>
      <c r="K2583" t="str">
        <f t="shared" si="1339"/>
        <v>0.0450820861276275-0.454327907148276i</v>
      </c>
      <c r="L2583" t="str">
        <f t="shared" si="1340"/>
        <v>0.00388685465389381-0.0328339798426438i</v>
      </c>
      <c r="M2583" t="str">
        <f t="shared" si="1341"/>
        <v>0.0489689407815213-0.48716188699092i</v>
      </c>
      <c r="N2583" t="str">
        <f t="shared" si="1342"/>
        <v>-2.87825640777311i</v>
      </c>
      <c r="O2583" t="str">
        <f t="shared" si="1343"/>
        <v>-0.965526917595487-0.260303229712113i</v>
      </c>
      <c r="P2583" t="str">
        <f t="shared" si="1344"/>
        <v>1.96552691759549+0.260303229712113i</v>
      </c>
      <c r="Q2583" t="str">
        <f t="shared" si="1345"/>
        <v>-1.96552691759549+2.617953178061i</v>
      </c>
      <c r="R2583" t="str">
        <f t="shared" si="1346"/>
        <v>-0.296896691848556-0.527881281301471i</v>
      </c>
      <c r="S2583" t="str">
        <f t="shared" si="1347"/>
        <v>0.298542998999833i</v>
      </c>
      <c r="T2583" t="str">
        <f t="shared" si="1348"/>
        <v>0.157595260835616-0.0886364287775972i</v>
      </c>
      <c r="U2583" t="str">
        <f t="shared" si="1349"/>
        <v>0.0001-245.231037121565i</v>
      </c>
      <c r="V2583" t="str">
        <f t="shared" si="1350"/>
        <v>0.00002-0.00393343352768327i</v>
      </c>
      <c r="W2583" t="str">
        <f t="shared" si="1351"/>
        <v>0.0000199993584529558-0.003933370439212i</v>
      </c>
      <c r="X2583" t="str">
        <f t="shared" si="1352"/>
        <v>0.0000749848827366624-0.00393204214893101i</v>
      </c>
      <c r="Y2583" t="str">
        <f t="shared" si="1353"/>
        <v>0.009+4.07778726435955i</v>
      </c>
      <c r="Z2583" t="str">
        <f t="shared" si="1354"/>
        <v>-0.0115817240996685-0.000246676062144192i</v>
      </c>
      <c r="AA2583" t="str">
        <f t="shared" si="1355"/>
        <v>0.00656166145548609-2.945598161564i</v>
      </c>
      <c r="AB2583" t="str">
        <f t="shared" si="1356"/>
        <v>1.07291958536267-0.603443021749772i</v>
      </c>
      <c r="AC2583" t="str">
        <f t="shared" si="1357"/>
        <v>0.758565294471837-0.552235495391881i</v>
      </c>
      <c r="AD2583" t="str">
        <f t="shared" si="1358"/>
        <v>1.30297740577429+0.153061776301359i</v>
      </c>
      <c r="AE2583" t="str">
        <f t="shared" si="1359"/>
        <v>-0.0150529681455369-0.00209413259884678i</v>
      </c>
      <c r="AF2583" t="str">
        <f t="shared" si="1360"/>
        <v>-15.0519040405937-0.546251545047427i</v>
      </c>
      <c r="AG2583" t="str">
        <f t="shared" si="1361"/>
        <v>1.00166305762427-0.0138900975114501i</v>
      </c>
      <c r="AH2583" t="str">
        <f t="shared" si="1362"/>
        <v>0.224464253817223+0.042790058074203i</v>
      </c>
      <c r="AI2583">
        <f t="shared" si="1363"/>
        <v>-12.822031347589935</v>
      </c>
      <c r="AJ2583">
        <f t="shared" si="1364"/>
        <v>10.792909451098943</v>
      </c>
      <c r="AK2583"/>
      <c r="AL2583"/>
      <c r="AM2583"/>
      <c r="AN2583"/>
    </row>
    <row r="2584" spans="1:40" x14ac:dyDescent="0.25">
      <c r="A2584"/>
      <c r="B2584">
        <f t="shared" si="1330"/>
        <v>650000</v>
      </c>
      <c r="C2584" s="237" t="str">
        <f t="shared" si="1333"/>
        <v>-1.80890610160456E-07+0.00376772697745037i</v>
      </c>
      <c r="D2584" s="208" t="str">
        <f t="shared" si="1334"/>
        <v>-5.95700734383397+0.0288859068271195i</v>
      </c>
      <c r="E2584" t="str">
        <f t="shared" si="1335"/>
        <v>2870</v>
      </c>
      <c r="F2584" t="str">
        <f t="shared" si="1336"/>
        <v>0.777000777000777</v>
      </c>
      <c r="G2584" t="str">
        <f t="shared" si="1331"/>
        <v>0.777000777000777</v>
      </c>
      <c r="H2584" t="str">
        <f t="shared" si="1337"/>
        <v>9.09501659617527+0.574305220123256i</v>
      </c>
      <c r="I2584" t="str">
        <f t="shared" si="1338"/>
        <v>2552.54403104171i</v>
      </c>
      <c r="J2584" t="str">
        <f t="shared" si="1332"/>
        <v>-5572.08185416863+552.056054892801i</v>
      </c>
      <c r="K2584" t="str">
        <f t="shared" si="1339"/>
        <v>0.0449447767876139-0.453642294035798i</v>
      </c>
      <c r="L2584" t="str">
        <f t="shared" si="1340"/>
        <v>0.00387506895300814-0.0327848590608984i</v>
      </c>
      <c r="M2584" t="str">
        <f t="shared" si="1341"/>
        <v>0.048819845740622-0.486427153096696i</v>
      </c>
      <c r="N2584" t="str">
        <f t="shared" si="1342"/>
        <v>-2.88269131749233i</v>
      </c>
      <c r="O2584" t="str">
        <f t="shared" si="1343"/>
        <v>-0.96667183995367-0.256018659164888i</v>
      </c>
      <c r="P2584" t="str">
        <f t="shared" si="1344"/>
        <v>1.96667183995367+0.256018659164888i</v>
      </c>
      <c r="Q2584" t="str">
        <f t="shared" si="1345"/>
        <v>-1.96667183995367+2.62667265832744i</v>
      </c>
      <c r="R2584" t="str">
        <f t="shared" si="1346"/>
        <v>-0.296764128452722-0.526534656319897i</v>
      </c>
      <c r="S2584" t="str">
        <f t="shared" si="1347"/>
        <v>0.299003003620789i</v>
      </c>
      <c r="T2584" t="str">
        <f t="shared" si="1348"/>
        <v>0.157435443750089-0.0887333657742695i</v>
      </c>
      <c r="U2584" t="str">
        <f t="shared" si="1349"/>
        <v>0.0001-244.853758602916i</v>
      </c>
      <c r="V2584" t="str">
        <f t="shared" si="1350"/>
        <v>0.00002-0.00392738209148683i</v>
      </c>
      <c r="W2584" t="str">
        <f t="shared" si="1351"/>
        <v>0.0000199993584529559-0.00392731910007978i</v>
      </c>
      <c r="X2584" t="str">
        <f t="shared" si="1352"/>
        <v>0.0000748158552329845-0.00392599521342093i</v>
      </c>
      <c r="Y2584" t="str">
        <f t="shared" si="1353"/>
        <v>0.009+4.08407044966673i</v>
      </c>
      <c r="Z2584" t="str">
        <f t="shared" si="1354"/>
        <v>-0.0115460894173039-0.000245718971300548i</v>
      </c>
      <c r="AA2584" t="str">
        <f t="shared" si="1355"/>
        <v>0.00654132670458013-2.94105779161011i</v>
      </c>
      <c r="AB2584" t="str">
        <f t="shared" si="1356"/>
        <v>1.07183153943903-0.604102975619733i</v>
      </c>
      <c r="AC2584" t="str">
        <f t="shared" si="1357"/>
        <v>0.758474559807397-0.550860178409783i</v>
      </c>
      <c r="AD2584" t="str">
        <f t="shared" si="1358"/>
        <v>1.3038503902925+0.150481359619286i</v>
      </c>
      <c r="AE2584" t="str">
        <f t="shared" si="1359"/>
        <v>-0.0150173970682182-0.00205785201043422i</v>
      </c>
      <c r="AF2584" t="str">
        <f t="shared" si="1360"/>
        <v>-15.0520239400092-0.545419313296136i</v>
      </c>
      <c r="AG2584" t="str">
        <f t="shared" si="1361"/>
        <v>1.00163299389741-0.0138780483062533i</v>
      </c>
      <c r="AH2584" t="str">
        <f t="shared" si="1362"/>
        <v>0.223968366791344+0.0422049395272093i</v>
      </c>
      <c r="AI2584">
        <f t="shared" si="1363"/>
        <v>-12.844722499554759</v>
      </c>
      <c r="AJ2584">
        <f t="shared" si="1364"/>
        <v>10.671759413926921</v>
      </c>
      <c r="AK2584"/>
      <c r="AL2584"/>
      <c r="AM2584"/>
      <c r="AN2584"/>
    </row>
    <row r="2585" spans="1:40" x14ac:dyDescent="0.25">
      <c r="A2585"/>
      <c r="B2585">
        <f t="shared" ref="B2585:B2648" si="1365">B2584+1000</f>
        <v>651000</v>
      </c>
      <c r="C2585" s="237" t="str">
        <f t="shared" si="1333"/>
        <v>-1.80335305469628E-07+0.00376193937843329i</v>
      </c>
      <c r="D2585" s="208" t="str">
        <f t="shared" si="1334"/>
        <v>-5.95700733957663+0.0288415352346552i</v>
      </c>
      <c r="E2585" t="str">
        <f t="shared" si="1335"/>
        <v>2870</v>
      </c>
      <c r="F2585" t="str">
        <f t="shared" si="1336"/>
        <v>0.777000777000777</v>
      </c>
      <c r="G2585" t="str">
        <f t="shared" si="1331"/>
        <v>0.777000777000777</v>
      </c>
      <c r="H2585" t="str">
        <f t="shared" si="1337"/>
        <v>9.09513595112283+0.57343113629355i</v>
      </c>
      <c r="I2585" t="str">
        <f t="shared" si="1338"/>
        <v>2556.47102185869i</v>
      </c>
      <c r="J2585" t="str">
        <f t="shared" si="1332"/>
        <v>-5589.24298906158+552.905371900329i</v>
      </c>
      <c r="K2585" t="str">
        <f t="shared" si="1339"/>
        <v>0.0448080918462654-0.452958726633811i</v>
      </c>
      <c r="L2585" t="str">
        <f t="shared" si="1340"/>
        <v>0.00386333652765376-0.0327358829005224i</v>
      </c>
      <c r="M2585" t="str">
        <f t="shared" si="1341"/>
        <v>0.0486714283739192-0.485694609534333i</v>
      </c>
      <c r="N2585" t="str">
        <f t="shared" si="1342"/>
        <v>-2.88712622721155i</v>
      </c>
      <c r="O2585" t="str">
        <f t="shared" si="1343"/>
        <v>-0.967797749431187-0.251729053142321i</v>
      </c>
      <c r="P2585" t="str">
        <f t="shared" si="1344"/>
        <v>1.96779774943119+0.251729053142321i</v>
      </c>
      <c r="Q2585" t="str">
        <f t="shared" si="1345"/>
        <v>-1.96779774943119+2.63539717406923i</v>
      </c>
      <c r="R2585" t="str">
        <f t="shared" si="1346"/>
        <v>-0.29663122060134-0.52519123672874i</v>
      </c>
      <c r="S2585" t="str">
        <f t="shared" si="1347"/>
        <v>0.299463008241743i</v>
      </c>
      <c r="T2585" t="str">
        <f t="shared" si="1348"/>
        <v>0.15727534765299-0.0888300776596974i</v>
      </c>
      <c r="U2585" t="str">
        <f t="shared" si="1349"/>
        <v>0.0001-244.477639158057i</v>
      </c>
      <c r="V2585" t="str">
        <f t="shared" si="1350"/>
        <v>0.00002-0.00392134924649223i</v>
      </c>
      <c r="W2585" t="str">
        <f t="shared" si="1351"/>
        <v>0.0000199993584529559-0.00392128635185119i</v>
      </c>
      <c r="X2585" t="str">
        <f t="shared" si="1352"/>
        <v>0.0000746476058576666-0.00391996684443753i</v>
      </c>
      <c r="Y2585" t="str">
        <f t="shared" si="1353"/>
        <v>0.009+4.09035363497391i</v>
      </c>
      <c r="Z2585" t="str">
        <f t="shared" si="1354"/>
        <v>-0.0115106189833573-0.00024476748248531i</v>
      </c>
      <c r="AA2585" t="str">
        <f t="shared" si="1355"/>
        <v>0.00652108657526049-2.93653141051233i</v>
      </c>
      <c r="AB2585" t="str">
        <f t="shared" si="1356"/>
        <v>1.07074159398504-0.604761396916559i</v>
      </c>
      <c r="AC2585" t="str">
        <f t="shared" si="1357"/>
        <v>0.758385172261793-0.549488021416069i</v>
      </c>
      <c r="AD2585" t="str">
        <f t="shared" si="1358"/>
        <v>1.30471218770046+0.147896248137192i</v>
      </c>
      <c r="AE2585" t="str">
        <f t="shared" si="1359"/>
        <v>-0.0149818446832369-0.00202172847892662i</v>
      </c>
      <c r="AF2585" t="str">
        <f t="shared" si="1360"/>
        <v>-15.0521432906995-0.544589601058895i</v>
      </c>
      <c r="AG2585" t="str">
        <f t="shared" si="1361"/>
        <v>1.00160297263181-0.0138659172333731i</v>
      </c>
      <c r="AH2585" t="str">
        <f t="shared" si="1362"/>
        <v>0.22347250983418+0.0416222355996157i</v>
      </c>
      <c r="AI2585">
        <f t="shared" si="1363"/>
        <v>-12.867415922308203</v>
      </c>
      <c r="AJ2585">
        <f t="shared" si="1364"/>
        <v>10.550571384628649</v>
      </c>
      <c r="AK2585"/>
      <c r="AL2585"/>
      <c r="AM2585"/>
      <c r="AN2585"/>
    </row>
    <row r="2586" spans="1:40" x14ac:dyDescent="0.25">
      <c r="A2586"/>
      <c r="B2586">
        <f t="shared" si="1365"/>
        <v>652000</v>
      </c>
      <c r="C2586" s="237" t="str">
        <f t="shared" si="1333"/>
        <v>-1.79782553901803E-07+0.00375616953278731i</v>
      </c>
      <c r="D2586" s="208" t="str">
        <f t="shared" si="1334"/>
        <v>-5.95700733533887+0.0287972997513694i</v>
      </c>
      <c r="E2586" t="str">
        <f t="shared" si="1335"/>
        <v>2870</v>
      </c>
      <c r="F2586" t="str">
        <f t="shared" si="1336"/>
        <v>0.777000777000777</v>
      </c>
      <c r="G2586" t="str">
        <f t="shared" si="1331"/>
        <v>0.777000777000777</v>
      </c>
      <c r="H2586" t="str">
        <f t="shared" si="1337"/>
        <v>9.09525476066363+0.57255969672058i</v>
      </c>
      <c r="I2586" t="str">
        <f t="shared" si="1338"/>
        <v>2560.39801267568i</v>
      </c>
      <c r="J2586" t="str">
        <f t="shared" si="1332"/>
        <v>-5606.4305054071+553.754688907856i</v>
      </c>
      <c r="K2586" t="str">
        <f t="shared" si="1339"/>
        <v>0.0446720275354042-0.452277195894861i</v>
      </c>
      <c r="L2586" t="str">
        <f t="shared" si="1340"/>
        <v>0.00385165705871756-0.0326870507336827i</v>
      </c>
      <c r="M2586" t="str">
        <f t="shared" si="1341"/>
        <v>0.0485236845941218-0.484964246628544i</v>
      </c>
      <c r="N2586" t="str">
        <f t="shared" si="1342"/>
        <v>-2.89156113693077i</v>
      </c>
      <c r="O2586" t="str">
        <f t="shared" si="1343"/>
        <v>-0.968904623883211-0.247434496014063i</v>
      </c>
      <c r="P2586" t="str">
        <f t="shared" si="1344"/>
        <v>1.96890462388321+0.247434496014063i</v>
      </c>
      <c r="Q2586" t="str">
        <f t="shared" si="1345"/>
        <v>-1.96890462388321+2.64412664091671i</v>
      </c>
      <c r="R2586" t="str">
        <f t="shared" si="1346"/>
        <v>-0.296497967489954-0.52385100746916i</v>
      </c>
      <c r="S2586" t="str">
        <f t="shared" si="1347"/>
        <v>0.299923012862698i</v>
      </c>
      <c r="T2586" t="str">
        <f t="shared" si="1348"/>
        <v>0.15711497245131-0.0889265637172533i</v>
      </c>
      <c r="U2586" t="str">
        <f t="shared" si="1349"/>
        <v>0.0001-244.102673453827i</v>
      </c>
      <c r="V2586" t="str">
        <f t="shared" si="1350"/>
        <v>0.00002-0.00391533490715713i</v>
      </c>
      <c r="W2586" t="str">
        <f t="shared" si="1351"/>
        <v>0.0000199993584529558-0.00391527210898528i</v>
      </c>
      <c r="X2586" t="str">
        <f t="shared" si="1352"/>
        <v>0.0000744801298421204-0.00391395695661838i</v>
      </c>
      <c r="Y2586" t="str">
        <f t="shared" si="1353"/>
        <v>0.009+4.09663682028109i</v>
      </c>
      <c r="Z2586" t="str">
        <f t="shared" si="1354"/>
        <v>-0.0114753117897233-0.000243821553584123i</v>
      </c>
      <c r="AA2586" t="str">
        <f t="shared" si="1355"/>
        <v>0.00650094047992675-2.93201895365996i</v>
      </c>
      <c r="AB2586" t="str">
        <f t="shared" si="1356"/>
        <v>1.0696497483675-0.605418280761398i</v>
      </c>
      <c r="AC2586" t="str">
        <f t="shared" si="1357"/>
        <v>0.758297126591367-0.548119010076638i</v>
      </c>
      <c r="AD2586" t="str">
        <f t="shared" si="1358"/>
        <v>1.30556277254024+0.145306489834094i</v>
      </c>
      <c r="AE2586" t="str">
        <f t="shared" si="1359"/>
        <v>-0.0149463110218577-0.00198576161941884i</v>
      </c>
      <c r="AF2586" t="str">
        <f t="shared" si="1360"/>
        <v>-15.0522620960025-0.543762396969211i</v>
      </c>
      <c r="AG2586" t="str">
        <f t="shared" si="1361"/>
        <v>1.00157299414074-0.0138537043988894i</v>
      </c>
      <c r="AH2586" t="str">
        <f t="shared" si="1362"/>
        <v>0.222976684440147+0.0410419406047498i</v>
      </c>
      <c r="AI2586">
        <f t="shared" si="1363"/>
        <v>-12.890111731163312</v>
      </c>
      <c r="AJ2586">
        <f t="shared" si="1364"/>
        <v>10.429345431515836</v>
      </c>
      <c r="AK2586"/>
      <c r="AL2586"/>
      <c r="AM2586"/>
      <c r="AN2586"/>
    </row>
    <row r="2587" spans="1:40" x14ac:dyDescent="0.25">
      <c r="A2587"/>
      <c r="B2587">
        <f t="shared" si="1365"/>
        <v>653000</v>
      </c>
      <c r="C2587" s="237" t="str">
        <f t="shared" si="1333"/>
        <v>-1.79232339829618E-07+0.00375041735895022i</v>
      </c>
      <c r="D2587" s="208" t="str">
        <f t="shared" si="1334"/>
        <v>-5.95700733112057+0.0287531997519517i</v>
      </c>
      <c r="E2587" t="str">
        <f t="shared" si="1335"/>
        <v>2870</v>
      </c>
      <c r="F2587" t="str">
        <f t="shared" si="1336"/>
        <v>0.777000777000777</v>
      </c>
      <c r="G2587" t="str">
        <f t="shared" si="1331"/>
        <v>0.777000777000777</v>
      </c>
      <c r="H2587" t="str">
        <f t="shared" si="1337"/>
        <v>9.09537302811064+0.571690889480437i</v>
      </c>
      <c r="I2587" t="str">
        <f t="shared" si="1338"/>
        <v>2564.32500349267i</v>
      </c>
      <c r="J2587" t="str">
        <f t="shared" si="1332"/>
        <v>-5623.64440320519+554.604005915383i</v>
      </c>
      <c r="K2587" t="str">
        <f t="shared" si="1339"/>
        <v>0.0445365801151444-0.451597692824173i</v>
      </c>
      <c r="L2587" t="str">
        <f t="shared" si="1340"/>
        <v>0.00384003022946075-0.0326383619361123i</v>
      </c>
      <c r="M2587" t="str">
        <f t="shared" si="1341"/>
        <v>0.0483766103446052-0.484236054760285i</v>
      </c>
      <c r="N2587" t="str">
        <f t="shared" si="1342"/>
        <v>-2.89599604664999i</v>
      </c>
      <c r="O2587" t="str">
        <f t="shared" si="1343"/>
        <v>-0.969992441539301-0.243135072247149i</v>
      </c>
      <c r="P2587" t="str">
        <f t="shared" si="1344"/>
        <v>1.9699924415393+0.243135072247149i</v>
      </c>
      <c r="Q2587" t="str">
        <f t="shared" si="1345"/>
        <v>-1.9699924415393+2.65286097440284i</v>
      </c>
      <c r="R2587" t="str">
        <f t="shared" si="1346"/>
        <v>-0.296364368311567-0.522513953576466i</v>
      </c>
      <c r="S2587" t="str">
        <f t="shared" si="1347"/>
        <v>0.300383017483654i</v>
      </c>
      <c r="T2587" t="str">
        <f t="shared" si="1348"/>
        <v>0.156954318052613-0.0890228232280655i</v>
      </c>
      <c r="U2587" t="str">
        <f t="shared" si="1349"/>
        <v>0.0001-243.728856189733i</v>
      </c>
      <c r="V2587" t="str">
        <f t="shared" si="1350"/>
        <v>0.00002-0.00390933898846317i</v>
      </c>
      <c r="W2587" t="str">
        <f t="shared" si="1351"/>
        <v>0.0000199993584529559-0.00390927628646507i</v>
      </c>
      <c r="X2587" t="str">
        <f t="shared" si="1352"/>
        <v>0.000074313422454229-0.00390796546512347i</v>
      </c>
      <c r="Y2587" t="str">
        <f t="shared" si="1353"/>
        <v>0.009+4.10292000558827i</v>
      </c>
      <c r="Z2587" t="str">
        <f t="shared" si="1354"/>
        <v>-0.0114401668360208-0.000242881142865845i</v>
      </c>
      <c r="AA2587" t="str">
        <f t="shared" si="1355"/>
        <v>0.00648088783554354-2.92752035683994i</v>
      </c>
      <c r="AB2587" t="str">
        <f t="shared" si="1356"/>
        <v>1.06855600195709-0.606073622260122i</v>
      </c>
      <c r="AC2587" t="str">
        <f t="shared" si="1357"/>
        <v>0.758210417600551-0.546753130142346i</v>
      </c>
      <c r="AD2587" t="str">
        <f t="shared" si="1358"/>
        <v>1.30640211955491+0.142712132831874i</v>
      </c>
      <c r="AE2587" t="str">
        <f t="shared" si="1359"/>
        <v>-0.0149107961167164-0.00194995104896086i</v>
      </c>
      <c r="AF2587" t="str">
        <f t="shared" si="1360"/>
        <v>-15.0523803592312-0.542937689728485i</v>
      </c>
      <c r="AG2587" t="str">
        <f t="shared" si="1361"/>
        <v>1.00154305873709-0.0138414099103625i</v>
      </c>
      <c r="AH2587" t="str">
        <f t="shared" si="1362"/>
        <v>0.222480892118455+0.0404640488873242i</v>
      </c>
      <c r="AI2587">
        <f t="shared" si="1363"/>
        <v>-12.91281004127452</v>
      </c>
      <c r="AJ2587">
        <f t="shared" si="1364"/>
        <v>10.308081622813313</v>
      </c>
      <c r="AK2587"/>
      <c r="AL2587"/>
      <c r="AM2587"/>
      <c r="AN2587"/>
    </row>
    <row r="2588" spans="1:40" x14ac:dyDescent="0.25">
      <c r="A2588"/>
      <c r="B2588">
        <f t="shared" si="1365"/>
        <v>654000</v>
      </c>
      <c r="C2588" s="237" t="str">
        <f t="shared" si="1333"/>
        <v>-1.78684647745095E-07+0.00374468277585869i</v>
      </c>
      <c r="D2588" s="208" t="str">
        <f t="shared" si="1334"/>
        <v>-5.95700732692159+0.0287092346149166i</v>
      </c>
      <c r="E2588" t="str">
        <f t="shared" si="1335"/>
        <v>2870</v>
      </c>
      <c r="F2588" t="str">
        <f t="shared" si="1336"/>
        <v>0.777000777000777</v>
      </c>
      <c r="G2588" t="str">
        <f t="shared" si="1331"/>
        <v>0.777000777000777</v>
      </c>
      <c r="H2588" t="str">
        <f t="shared" si="1337"/>
        <v>9.09549075675167+0.570824702720462i</v>
      </c>
      <c r="I2588" t="str">
        <f t="shared" si="1338"/>
        <v>2568.25199430966i</v>
      </c>
      <c r="J2588" t="str">
        <f t="shared" si="1332"/>
        <v>-5640.88468245583+555.45332292291i</v>
      </c>
      <c r="K2588" t="str">
        <f t="shared" si="1339"/>
        <v>0.0444017458736393-0.450920208479281i</v>
      </c>
      <c r="L2588" t="str">
        <f t="shared" si="1340"/>
        <v>0.00382845572549787-0.0325898158870862i</v>
      </c>
      <c r="M2588" t="str">
        <f t="shared" si="1341"/>
        <v>0.0482302015991372-0.483510024366367i</v>
      </c>
      <c r="N2588" t="str">
        <f t="shared" si="1342"/>
        <v>-2.90043095636921i</v>
      </c>
      <c r="O2588" t="str">
        <f t="shared" si="1343"/>
        <v>-0.971061181003832-0.238830866404329i</v>
      </c>
      <c r="P2588" t="str">
        <f t="shared" si="1344"/>
        <v>1.97106118100383+0.238830866404329i</v>
      </c>
      <c r="Q2588" t="str">
        <f t="shared" si="1345"/>
        <v>-1.97106118100383+2.66160008996488i</v>
      </c>
      <c r="R2588" t="str">
        <f t="shared" si="1346"/>
        <v>-0.296230422256621-0.521180060179415i</v>
      </c>
      <c r="S2588" t="str">
        <f t="shared" si="1347"/>
        <v>0.300843022104608i</v>
      </c>
      <c r="T2588" t="str">
        <f t="shared" si="1348"/>
        <v>0.156793384365037-0.089118855471006i</v>
      </c>
      <c r="U2588" t="str">
        <f t="shared" si="1349"/>
        <v>0.0001-243.356182097699i</v>
      </c>
      <c r="V2588" t="str">
        <f t="shared" si="1350"/>
        <v>0.00002-0.003903361405912i</v>
      </c>
      <c r="W2588" t="str">
        <f t="shared" si="1351"/>
        <v>0.0000199993584529558-0.00390329879979352i</v>
      </c>
      <c r="X2588" t="str">
        <f t="shared" si="1352"/>
        <v>0.0000741474789980104-0.0039019922856311i</v>
      </c>
      <c r="Y2588" t="str">
        <f t="shared" si="1353"/>
        <v>0.009+4.10920319089545i</v>
      </c>
      <c r="Z2588" t="str">
        <f t="shared" si="1354"/>
        <v>-0.0114051831295219-0.000241946208978463i</v>
      </c>
      <c r="AA2588" t="str">
        <f t="shared" si="1355"/>
        <v>0.00646092806359804-2.92303555623384i</v>
      </c>
      <c r="AB2588" t="str">
        <f t="shared" si="1356"/>
        <v>1.06746035412841-0.606727416503241i</v>
      </c>
      <c r="AC2588" t="str">
        <f t="shared" si="1357"/>
        <v>0.758125040141475-0.545390367448433i</v>
      </c>
      <c r="AD2588" t="str">
        <f t="shared" si="1358"/>
        <v>1.30723020368932+0.140113225394512i</v>
      </c>
      <c r="AE2588" t="str">
        <f t="shared" si="1359"/>
        <v>-0.014875300001807-0.00191429638653717i</v>
      </c>
      <c r="AF2588" t="str">
        <f t="shared" si="1360"/>
        <v>-15.0524980836733-0.542115468105545i</v>
      </c>
      <c r="AG2588" t="str">
        <f t="shared" si="1361"/>
        <v>1.00151316673333-0.0138290338768299i</v>
      </c>
      <c r="AH2588" t="str">
        <f t="shared" si="1362"/>
        <v>0.221985134392981+0.0398885548230978i</v>
      </c>
      <c r="AI2588">
        <f t="shared" si="1363"/>
        <v>-12.935510967640587</v>
      </c>
      <c r="AJ2588">
        <f t="shared" si="1364"/>
        <v>10.186780026663117</v>
      </c>
      <c r="AK2588"/>
      <c r="AL2588"/>
      <c r="AM2588"/>
      <c r="AN2588"/>
    </row>
    <row r="2589" spans="1:40" x14ac:dyDescent="0.25">
      <c r="A2589"/>
      <c r="B2589">
        <f t="shared" si="1365"/>
        <v>655000</v>
      </c>
      <c r="C2589" s="237" t="str">
        <f t="shared" si="1333"/>
        <v>-1.78139462258545E-07+0.00373896570294443i</v>
      </c>
      <c r="D2589" s="208" t="str">
        <f t="shared" si="1334"/>
        <v>-5.95700732274183+0.028665403722574i</v>
      </c>
      <c r="E2589" t="str">
        <f t="shared" si="1335"/>
        <v>2870</v>
      </c>
      <c r="F2589" t="str">
        <f t="shared" si="1336"/>
        <v>0.777000777000777</v>
      </c>
      <c r="G2589" t="str">
        <f t="shared" si="1331"/>
        <v>0.777000777000777</v>
      </c>
      <c r="H2589" t="str">
        <f t="shared" si="1337"/>
        <v>9.09560794984973+0.569961124658687i</v>
      </c>
      <c r="I2589" t="str">
        <f t="shared" si="1338"/>
        <v>2572.17898512664i</v>
      </c>
      <c r="J2589" t="str">
        <f t="shared" si="1332"/>
        <v>-5658.15134315904+556.302639930438i</v>
      </c>
      <c r="K2589" t="str">
        <f t="shared" si="1339"/>
        <v>0.0442675211268291-0.450244733969641i</v>
      </c>
      <c r="L2589" t="str">
        <f t="shared" si="1340"/>
        <v>0.0038169332347759-0.0325414119693966i</v>
      </c>
      <c r="M2589" t="str">
        <f t="shared" si="1341"/>
        <v>0.048084454361605-0.482786145939038i</v>
      </c>
      <c r="N2589" t="str">
        <f t="shared" si="1342"/>
        <v>-2.90486586608842i</v>
      </c>
      <c r="O2589" t="str">
        <f t="shared" si="1343"/>
        <v>-0.972110821256417-0.234521963142421i</v>
      </c>
      <c r="P2589" t="str">
        <f t="shared" si="1344"/>
        <v>1.97211082125642+0.234521963142421i</v>
      </c>
      <c r="Q2589" t="str">
        <f t="shared" si="1345"/>
        <v>-1.97211082125642+2.670343902946i</v>
      </c>
      <c r="R2589" t="str">
        <f t="shared" si="1346"/>
        <v>-0.296096128513004-0.519849312499531i</v>
      </c>
      <c r="S2589" t="str">
        <f t="shared" si="1347"/>
        <v>0.301303026725564i</v>
      </c>
      <c r="T2589" t="str">
        <f t="shared" si="1348"/>
        <v>0.156632171297312-0.0892146597226897i</v>
      </c>
      <c r="U2589" t="str">
        <f t="shared" si="1349"/>
        <v>0.0001-242.984645941825i</v>
      </c>
      <c r="V2589" t="str">
        <f t="shared" si="1350"/>
        <v>0.00002-0.00389740207552129i</v>
      </c>
      <c r="W2589" t="str">
        <f t="shared" si="1351"/>
        <v>0.0000199993584529558-0.00389733956498969i</v>
      </c>
      <c r="X2589" t="str">
        <f t="shared" si="1352"/>
        <v>0.0000739822948132906-0.00389603733433412i</v>
      </c>
      <c r="Y2589" t="str">
        <f t="shared" si="1353"/>
        <v>0.009+4.11548637620263i</v>
      </c>
      <c r="Z2589" t="str">
        <f t="shared" si="1354"/>
        <v>-0.0113703596850822-0.000241016710945074i</v>
      </c>
      <c r="AA2589" t="str">
        <f t="shared" si="1355"/>
        <v>0.00644106059005765-2.91856448841476i</v>
      </c>
      <c r="AB2589" t="str">
        <f t="shared" si="1356"/>
        <v>1.06636280426009-0.607379658565899i</v>
      </c>
      <c r="AC2589" t="str">
        <f t="shared" si="1357"/>
        <v>0.758040989113558-0.544030707913953i</v>
      </c>
      <c r="AD2589" t="str">
        <f t="shared" si="1358"/>
        <v>1.30804700009105+0.137509815927304i</v>
      </c>
      <c r="AE2589" t="str">
        <f t="shared" si="1359"/>
        <v>-0.0148398227124705-0.00187879725304641i</v>
      </c>
      <c r="AF2589" t="str">
        <f t="shared" si="1360"/>
        <v>-15.0526152725916-0.541295720936113i</v>
      </c>
      <c r="AG2589" t="str">
        <f t="shared" si="1361"/>
        <v>1.00148331844151-0.0138165764088052i</v>
      </c>
      <c r="AH2589" t="str">
        <f t="shared" si="1362"/>
        <v>0.221489412802182+0.0393154528185411i</v>
      </c>
      <c r="AI2589">
        <f t="shared" si="1363"/>
        <v>-12.958214625106061</v>
      </c>
      <c r="AJ2589">
        <f t="shared" si="1364"/>
        <v>10.06544071112708</v>
      </c>
      <c r="AK2589"/>
      <c r="AL2589"/>
      <c r="AM2589"/>
      <c r="AN2589"/>
    </row>
    <row r="2590" spans="1:40" x14ac:dyDescent="0.25">
      <c r="A2590"/>
      <c r="B2590">
        <f t="shared" si="1365"/>
        <v>656000</v>
      </c>
      <c r="C2590" s="237" t="str">
        <f t="shared" si="1333"/>
        <v>-1.77596768097489E-07+0.00373326606013039i</v>
      </c>
      <c r="D2590" s="208" t="str">
        <f t="shared" si="1334"/>
        <v>-5.95700731858118+0.0286217064609997i</v>
      </c>
      <c r="E2590" t="str">
        <f t="shared" si="1335"/>
        <v>2870</v>
      </c>
      <c r="F2590" t="str">
        <f t="shared" si="1336"/>
        <v>0.777000777000777</v>
      </c>
      <c r="G2590" t="str">
        <f t="shared" si="1331"/>
        <v>0.777000777000777</v>
      </c>
      <c r="H2590" t="str">
        <f t="shared" si="1337"/>
        <v>9.09572461064323+0.569100143583342i</v>
      </c>
      <c r="I2590" t="str">
        <f t="shared" si="1338"/>
        <v>2576.10597594363i</v>
      </c>
      <c r="J2590" t="str">
        <f t="shared" si="1332"/>
        <v>-5675.44438531482+557.151956937965i</v>
      </c>
      <c r="K2590" t="str">
        <f t="shared" si="1339"/>
        <v>0.0441339022181935-0.449571260456272i</v>
      </c>
      <c r="L2590" t="str">
        <f t="shared" si="1340"/>
        <v>0.00380546244755363-0.0324931495693279i</v>
      </c>
      <c r="M2590" t="str">
        <f t="shared" si="1341"/>
        <v>0.0479393646657471-0.4820644100256i</v>
      </c>
      <c r="N2590" t="str">
        <f t="shared" si="1342"/>
        <v>-2.90930077580764i</v>
      </c>
      <c r="O2590" t="str">
        <f t="shared" si="1343"/>
        <v>-0.973141341652322-0.230208447210605i</v>
      </c>
      <c r="P2590" t="str">
        <f t="shared" si="1344"/>
        <v>1.97314134165232+0.230208447210605i</v>
      </c>
      <c r="Q2590" t="str">
        <f t="shared" si="1345"/>
        <v>-1.97314134165232+2.67909232859703i</v>
      </c>
      <c r="R2590" t="str">
        <f t="shared" si="1346"/>
        <v>-0.295961486266032-0.518521695850407i</v>
      </c>
      <c r="S2590" t="str">
        <f t="shared" si="1347"/>
        <v>0.301763031346518i</v>
      </c>
      <c r="T2590" t="str">
        <f t="shared" si="1348"/>
        <v>0.156470678758756-0.0893102352574587i</v>
      </c>
      <c r="U2590" t="str">
        <f t="shared" si="1349"/>
        <v>0.0001-242.614242518133i</v>
      </c>
      <c r="V2590" t="str">
        <f t="shared" si="1350"/>
        <v>0.00002-0.0038914609138208i</v>
      </c>
      <c r="W2590" t="str">
        <f t="shared" si="1351"/>
        <v>0.0000199993584529558-0.00389139849858467i</v>
      </c>
      <c r="X2590" t="str">
        <f t="shared" si="1352"/>
        <v>0.0000738178652753742-0.00389010052793587i</v>
      </c>
      <c r="Y2590" t="str">
        <f t="shared" si="1353"/>
        <v>0.009+4.12176956150981i</v>
      </c>
      <c r="Z2590" t="str">
        <f t="shared" si="1354"/>
        <v>-0.0113356955250708-0.000240092608159895i</v>
      </c>
      <c r="AA2590" t="str">
        <f t="shared" si="1355"/>
        <v>0.00642128484532857-2.9141070903444i</v>
      </c>
      <c r="AB2590" t="str">
        <f t="shared" si="1356"/>
        <v>1.06526335173475-0.608030343507765i</v>
      </c>
      <c r="AC2590" t="str">
        <f t="shared" si="1357"/>
        <v>0.757958259463135-0.542674137541164i</v>
      </c>
      <c r="AD2590" t="str">
        <f t="shared" si="1358"/>
        <v>1.30885248411115+0.134901952975993i</v>
      </c>
      <c r="AE2590" t="str">
        <f t="shared" si="1359"/>
        <v>-0.0148043642853807-0.00184345327128008i</v>
      </c>
      <c r="AF2590" t="str">
        <f t="shared" si="1360"/>
        <v>-15.0527319292244-0.540478437122342i</v>
      </c>
      <c r="AG2590" t="str">
        <f t="shared" si="1361"/>
        <v>1.00145351417329-0.0138040376182749i</v>
      </c>
      <c r="AH2590" t="str">
        <f t="shared" si="1362"/>
        <v>0.220993728898943+0.0387447373104859i</v>
      </c>
      <c r="AI2590">
        <f t="shared" si="1363"/>
        <v>-12.980921128365328</v>
      </c>
      <c r="AJ2590">
        <f t="shared" si="1364"/>
        <v>9.9440637441877051</v>
      </c>
      <c r="AK2590"/>
      <c r="AL2590"/>
      <c r="AM2590"/>
      <c r="AN2590"/>
    </row>
    <row r="2591" spans="1:40" x14ac:dyDescent="0.25">
      <c r="A2591"/>
      <c r="B2591">
        <f t="shared" si="1365"/>
        <v>657000</v>
      </c>
      <c r="C2591" s="237" t="str">
        <f t="shared" si="1333"/>
        <v>-1.77056550105587E-07+0.00372758376782708i</v>
      </c>
      <c r="D2591" s="208" t="str">
        <f t="shared" si="1334"/>
        <v>-5.95700731443951+0.0285781422200076i</v>
      </c>
      <c r="E2591" t="str">
        <f t="shared" si="1335"/>
        <v>2870</v>
      </c>
      <c r="F2591" t="str">
        <f t="shared" si="1336"/>
        <v>0.777000777000777</v>
      </c>
      <c r="G2591" t="str">
        <f t="shared" si="1331"/>
        <v>0.777000777000777</v>
      </c>
      <c r="H2591" t="str">
        <f t="shared" si="1337"/>
        <v>9.0958407423461+0.568241747852301i</v>
      </c>
      <c r="I2591" t="str">
        <f t="shared" si="1338"/>
        <v>2580.03296676062i</v>
      </c>
      <c r="J2591" t="str">
        <f t="shared" si="1332"/>
        <v>-5692.76380892316+558.001273945493i</v>
      </c>
      <c r="K2591" t="str">
        <f t="shared" si="1339"/>
        <v>0.0440008855185055-0.448899779151378i</v>
      </c>
      <c r="L2591" t="str">
        <f t="shared" si="1340"/>
        <v>0.00379404305638123-0.0324450280766337i</v>
      </c>
      <c r="M2591" t="str">
        <f t="shared" si="1341"/>
        <v>0.0477949285748867-0.481344807228012i</v>
      </c>
      <c r="N2591" t="str">
        <f t="shared" si="1342"/>
        <v>-2.91373568552686i</v>
      </c>
      <c r="O2591" t="str">
        <f t="shared" si="1343"/>
        <v>-0.974152721922868-0.225890403448812i</v>
      </c>
      <c r="P2591" t="str">
        <f t="shared" si="1344"/>
        <v>1.97415272192287+0.225890403448812i</v>
      </c>
      <c r="Q2591" t="str">
        <f t="shared" si="1345"/>
        <v>-1.97415272192287+2.68784528207805i</v>
      </c>
      <c r="R2591" t="str">
        <f t="shared" si="1346"/>
        <v>-0.295826494698454-0.51719719563704i</v>
      </c>
      <c r="S2591" t="str">
        <f t="shared" si="1347"/>
        <v>0.302223035967474i</v>
      </c>
      <c r="T2591" t="str">
        <f t="shared" si="1348"/>
        <v>0.15630890665929-0.0894055813473826i</v>
      </c>
      <c r="U2591" t="str">
        <f t="shared" si="1349"/>
        <v>0.0001-242.244966654331i</v>
      </c>
      <c r="V2591" t="str">
        <f t="shared" si="1350"/>
        <v>0.00002-0.00388553783784847i</v>
      </c>
      <c r="W2591" t="str">
        <f t="shared" si="1351"/>
        <v>0.0000199993584529558-0.00388547551761772i</v>
      </c>
      <c r="X2591" t="str">
        <f t="shared" si="1352"/>
        <v>0.0000736541857947197-0.00388418178364628i</v>
      </c>
      <c r="Y2591" t="str">
        <f t="shared" si="1353"/>
        <v>0.009+4.12805274681699i</v>
      </c>
      <c r="Z2591" t="str">
        <f t="shared" si="1354"/>
        <v>-0.0113011896793019-0.000239173860384322i</v>
      </c>
      <c r="AA2591" t="str">
        <f t="shared" si="1355"/>
        <v>0.00640160026421434-2.90966329937i</v>
      </c>
      <c r="AB2591" t="str">
        <f t="shared" si="1356"/>
        <v>1.06416199593914-0.608679466373038i</v>
      </c>
      <c r="AC2591" t="str">
        <f t="shared" si="1357"/>
        <v>0.757876846183041-0.541320642415001i</v>
      </c>
      <c r="AD2591" t="str">
        <f t="shared" si="1358"/>
        <v>1.30964663130504+0.132289685226027i</v>
      </c>
      <c r="AE2591" t="str">
        <f t="shared" si="1359"/>
        <v>-0.0147689247585324-0.00180826406590301i</v>
      </c>
      <c r="AF2591" t="str">
        <f t="shared" si="1360"/>
        <v>-15.0528480567856-0.539663605632293i</v>
      </c>
      <c r="AG2591" t="str">
        <f t="shared" si="1361"/>
        <v>1.00142375423987-0.0137914176186959i</v>
      </c>
      <c r="AH2591" t="str">
        <f t="shared" si="1362"/>
        <v>0.220498084250489+0.0381764027658051i</v>
      </c>
      <c r="AI2591">
        <f t="shared" si="1363"/>
        <v>-13.003630591964065</v>
      </c>
      <c r="AJ2591">
        <f t="shared" si="1364"/>
        <v>9.8226491937529747</v>
      </c>
      <c r="AK2591"/>
      <c r="AL2591"/>
      <c r="AM2591"/>
      <c r="AN2591"/>
    </row>
    <row r="2592" spans="1:40" x14ac:dyDescent="0.25">
      <c r="A2592"/>
      <c r="B2592">
        <f t="shared" si="1365"/>
        <v>658000</v>
      </c>
      <c r="C2592" s="237" t="str">
        <f t="shared" si="1333"/>
        <v>-1.76518793241587E-07+0.00372191874692884i</v>
      </c>
      <c r="D2592" s="208" t="str">
        <f t="shared" si="1334"/>
        <v>-5.95700731031671+0.0285347103931211i</v>
      </c>
      <c r="E2592" t="str">
        <f t="shared" si="1335"/>
        <v>2870</v>
      </c>
      <c r="F2592" t="str">
        <f t="shared" si="1336"/>
        <v>0.777000777000777</v>
      </c>
      <c r="G2592" t="str">
        <f t="shared" si="1331"/>
        <v>0.777000777000777</v>
      </c>
      <c r="H2592" t="str">
        <f t="shared" si="1337"/>
        <v>9.09595634814814+0.567385925892605i</v>
      </c>
      <c r="I2592" t="str">
        <f t="shared" si="1338"/>
        <v>2583.9599575776i</v>
      </c>
      <c r="J2592" t="str">
        <f t="shared" si="1332"/>
        <v>-5710.10961398406+558.85059095302i</v>
      </c>
      <c r="K2592" t="str">
        <f t="shared" si="1339"/>
        <v>0.0438684674255876-0.448230281317985i</v>
      </c>
      <c r="L2592" t="str">
        <f t="shared" si="1340"/>
        <v>0.00378267475608008-0.0323970468845115i</v>
      </c>
      <c r="M2592" t="str">
        <f t="shared" si="1341"/>
        <v>0.0476511421816677-0.480627328202496i</v>
      </c>
      <c r="N2592" t="str">
        <f t="shared" si="1342"/>
        <v>-2.91817059524608i</v>
      </c>
      <c r="O2592" t="str">
        <f t="shared" si="1343"/>
        <v>-0.97514494217583-0.221567916786019i</v>
      </c>
      <c r="P2592" t="str">
        <f t="shared" si="1344"/>
        <v>1.97514494217583+0.221567916786019i</v>
      </c>
      <c r="Q2592" t="str">
        <f t="shared" si="1345"/>
        <v>-1.97514494217583+2.69660267846006i</v>
      </c>
      <c r="R2592" t="str">
        <f t="shared" si="1346"/>
        <v>-0.295691152990433-0.515875797355158i</v>
      </c>
      <c r="S2592" t="str">
        <f t="shared" si="1347"/>
        <v>0.302683040588428i</v>
      </c>
      <c r="T2592" t="str">
        <f t="shared" si="1348"/>
        <v>0.156146854909439-0.0895006972622423i</v>
      </c>
      <c r="U2592" t="str">
        <f t="shared" si="1349"/>
        <v>0.0001-241.876813209567i</v>
      </c>
      <c r="V2592" t="str">
        <f t="shared" si="1350"/>
        <v>0.00002-0.00387963276514657i</v>
      </c>
      <c r="W2592" t="str">
        <f t="shared" si="1351"/>
        <v>0.0000199993584529558-0.00387957053963245i</v>
      </c>
      <c r="X2592" t="str">
        <f t="shared" si="1352"/>
        <v>0.0000734912518166228-0.00387828101917823i</v>
      </c>
      <c r="Y2592" t="str">
        <f t="shared" si="1353"/>
        <v>0.009+4.13433593212417i</v>
      </c>
      <c r="Z2592" t="str">
        <f t="shared" si="1354"/>
        <v>-0.0112668411849671-0.000238260427743062i</v>
      </c>
      <c r="AA2592" t="str">
        <f t="shared" si="1355"/>
        <v>0.00638200628587527-2.90523305322149i</v>
      </c>
      <c r="AB2592" t="str">
        <f t="shared" si="1356"/>
        <v>1.0630587362641-0.609327022190336i</v>
      </c>
      <c r="AC2592" t="str">
        <f t="shared" si="1357"/>
        <v>0.75779674431226-0.53997020870246i</v>
      </c>
      <c r="AD2592" t="str">
        <f t="shared" si="1358"/>
        <v>1.31042941743329+0.129673061501661i</v>
      </c>
      <c r="AE2592" t="str">
        <f t="shared" si="1359"/>
        <v>-0.0147335041712297-0.00177322926343243i</v>
      </c>
      <c r="AF2592" t="str">
        <f t="shared" si="1360"/>
        <v>-15.0529636584649-0.538851215499484i</v>
      </c>
      <c r="AG2592" t="str">
        <f t="shared" si="1361"/>
        <v>1.00139403895206-0.0137787165249935i</v>
      </c>
      <c r="AH2592" t="str">
        <f t="shared" si="1362"/>
        <v>0.220002480438261+0.0376104436810673i</v>
      </c>
      <c r="AI2592">
        <f t="shared" si="1363"/>
        <v>-13.026343130302283</v>
      </c>
      <c r="AJ2592">
        <f t="shared" si="1364"/>
        <v>9.7011971276557656</v>
      </c>
      <c r="AK2592"/>
      <c r="AL2592"/>
      <c r="AM2592"/>
      <c r="AN2592"/>
    </row>
    <row r="2593" spans="1:40" x14ac:dyDescent="0.25">
      <c r="A2593"/>
      <c r="B2593">
        <f t="shared" si="1365"/>
        <v>659000</v>
      </c>
      <c r="C2593" s="237" t="str">
        <f t="shared" si="1333"/>
        <v>-1.75983482578266E-07+0.00371627091881014i</v>
      </c>
      <c r="D2593" s="208" t="str">
        <f t="shared" si="1334"/>
        <v>-5.95700730621266+0.0284914103775444i</v>
      </c>
      <c r="E2593" t="str">
        <f t="shared" si="1335"/>
        <v>2870</v>
      </c>
      <c r="F2593" t="str">
        <f t="shared" si="1336"/>
        <v>0.777000777000777</v>
      </c>
      <c r="G2593" t="str">
        <f t="shared" si="1331"/>
        <v>0.777000777000777</v>
      </c>
      <c r="H2593" t="str">
        <f t="shared" si="1337"/>
        <v>9.09607143121517+0.566532666199914i</v>
      </c>
      <c r="I2593" t="str">
        <f t="shared" si="1338"/>
        <v>2587.88694839459i</v>
      </c>
      <c r="J2593" t="str">
        <f t="shared" si="1332"/>
        <v>-5727.48180049753+559.699907960547i</v>
      </c>
      <c r="K2593" t="str">
        <f t="shared" si="1339"/>
        <v>0.0437366443640719-0.447562758269584i</v>
      </c>
      <c r="L2593" t="str">
        <f t="shared" si="1340"/>
        <v>0.0037713572437227-0.03234920538958i</v>
      </c>
      <c r="M2593" t="str">
        <f t="shared" si="1341"/>
        <v>0.0475080016077946-0.479911963659164i</v>
      </c>
      <c r="N2593" t="str">
        <f t="shared" si="1342"/>
        <v>-2.9226055049653i</v>
      </c>
      <c r="O2593" t="str">
        <f t="shared" si="1343"/>
        <v>-0.976117982895832-0.217241072238588i</v>
      </c>
      <c r="P2593" t="str">
        <f t="shared" si="1344"/>
        <v>1.97611798289583+0.217241072238588i</v>
      </c>
      <c r="Q2593" t="str">
        <f t="shared" si="1345"/>
        <v>-1.97611798289583+2.70536443272671i</v>
      </c>
      <c r="R2593" t="str">
        <f t="shared" si="1346"/>
        <v>-0.295555460319547-0.514557486590548i</v>
      </c>
      <c r="S2593" t="str">
        <f t="shared" si="1347"/>
        <v>0.303143045209384i</v>
      </c>
      <c r="T2593" t="str">
        <f t="shared" si="1348"/>
        <v>0.155984523420345-0.0895955822695287i</v>
      </c>
      <c r="U2593" t="str">
        <f t="shared" si="1349"/>
        <v>0.0001-241.509777074196i</v>
      </c>
      <c r="V2593" t="str">
        <f t="shared" si="1350"/>
        <v>0.00002-0.00387374561375788i</v>
      </c>
      <c r="W2593" t="str">
        <f t="shared" si="1351"/>
        <v>0.0000199993584529558-0.00387368348267292i</v>
      </c>
      <c r="X2593" t="str">
        <f t="shared" si="1352"/>
        <v>0.0000733290588208946-0.00387239815274338i</v>
      </c>
      <c r="Y2593" t="str">
        <f t="shared" si="1353"/>
        <v>0.009+4.14061911743135i</v>
      </c>
      <c r="Z2593" t="str">
        <f t="shared" si="1354"/>
        <v>-0.0112326490865674-0.000237352270720274i</v>
      </c>
      <c r="AA2593" t="str">
        <f t="shared" si="1355"/>
        <v>0.00636250235378799-2.90081629000848i</v>
      </c>
      <c r="AB2593" t="str">
        <f t="shared" si="1356"/>
        <v>1.06195357210468-0.609973005972684i</v>
      </c>
      <c r="AC2593" t="str">
        <f t="shared" si="1357"/>
        <v>0.757717948935519-0.538622822652082i</v>
      </c>
      <c r="AD2593" t="str">
        <f t="shared" si="1358"/>
        <v>1.31120081846248+0.127052130765204i</v>
      </c>
      <c r="AE2593" t="str">
        <f t="shared" si="1359"/>
        <v>-0.014698102564072-0.00173834849221856i</v>
      </c>
      <c r="AF2593" t="str">
        <f t="shared" si="1360"/>
        <v>-15.0530787374278-0.53804125582237i</v>
      </c>
      <c r="AG2593" t="str">
        <f t="shared" si="1361"/>
        <v>1.00136436862021-0.0137659344535583i</v>
      </c>
      <c r="AH2593" t="str">
        <f t="shared" si="1362"/>
        <v>0.219506919057784+0.0370468545822167i</v>
      </c>
      <c r="AI2593">
        <f t="shared" si="1363"/>
        <v>-13.049058857637517</v>
      </c>
      <c r="AJ2593">
        <f t="shared" si="1364"/>
        <v>9.5797076136591954</v>
      </c>
      <c r="AK2593"/>
      <c r="AL2593"/>
      <c r="AM2593"/>
      <c r="AN2593"/>
    </row>
    <row r="2594" spans="1:40" x14ac:dyDescent="0.25">
      <c r="A2594"/>
      <c r="B2594">
        <f t="shared" si="1365"/>
        <v>660000</v>
      </c>
      <c r="C2594" s="237" t="str">
        <f t="shared" si="1333"/>
        <v>-1.75450603301402E-07+0.00371064020532198i</v>
      </c>
      <c r="D2594" s="208" t="str">
        <f t="shared" si="1334"/>
        <v>-5.95700730212725+0.0284482415741352i</v>
      </c>
      <c r="E2594" t="str">
        <f t="shared" si="1335"/>
        <v>2870</v>
      </c>
      <c r="F2594" t="str">
        <f t="shared" si="1336"/>
        <v>0.777000777000777</v>
      </c>
      <c r="G2594" t="str">
        <f t="shared" si="1331"/>
        <v>0.777000777000777</v>
      </c>
      <c r="H2594" t="str">
        <f t="shared" si="1337"/>
        <v>9.09618599468927+0.565681957338038i</v>
      </c>
      <c r="I2594" t="str">
        <f t="shared" si="1338"/>
        <v>2591.81393921158i</v>
      </c>
      <c r="J2594" t="str">
        <f t="shared" si="1332"/>
        <v>-5744.88036846356+560.549224968075i</v>
      </c>
      <c r="K2594" t="str">
        <f t="shared" si="1339"/>
        <v>0.043605412785161-0.446897201369761i</v>
      </c>
      <c r="L2594" t="str">
        <f t="shared" si="1340"/>
        <v>0.00376009021861299-0.0323015029918546i</v>
      </c>
      <c r="M2594" t="str">
        <f t="shared" si="1341"/>
        <v>0.047365503003774-0.479198704361616i</v>
      </c>
      <c r="N2594" t="str">
        <f t="shared" si="1342"/>
        <v>-2.92704041468452i</v>
      </c>
      <c r="O2594" t="str">
        <f t="shared" si="1343"/>
        <v>-0.977071824944727-0.212909954908595i</v>
      </c>
      <c r="P2594" t="str">
        <f t="shared" si="1344"/>
        <v>1.97707182494473+0.212909954908595i</v>
      </c>
      <c r="Q2594" t="str">
        <f t="shared" si="1345"/>
        <v>-1.97707182494473+2.71413045977592i</v>
      </c>
      <c r="R2594" t="str">
        <f t="shared" si="1346"/>
        <v>-0.295419415860782-0.513242249018404i</v>
      </c>
      <c r="S2594" t="str">
        <f t="shared" si="1347"/>
        <v>0.303603049830338i</v>
      </c>
      <c r="T2594" t="str">
        <f t="shared" si="1348"/>
        <v>0.155821912103769-0.0896902356344303i</v>
      </c>
      <c r="U2594" t="str">
        <f t="shared" si="1349"/>
        <v>0.0001-241.143853169538i</v>
      </c>
      <c r="V2594" t="str">
        <f t="shared" si="1350"/>
        <v>0.00002-0.00386787630222188i</v>
      </c>
      <c r="W2594" t="str">
        <f t="shared" si="1351"/>
        <v>0.0000199993584529558-0.00386781426527996i</v>
      </c>
      <c r="X2594" t="str">
        <f t="shared" si="1352"/>
        <v>0.0000731676023215545-0.0038665331030488i</v>
      </c>
      <c r="Y2594" t="str">
        <f t="shared" si="1353"/>
        <v>0.009+4.14690230273853i</v>
      </c>
      <c r="Z2594" t="str">
        <f t="shared" si="1354"/>
        <v>-0.0111986124358478-0.0002364493501558i</v>
      </c>
      <c r="AA2594" t="str">
        <f t="shared" si="1355"/>
        <v>0.00634308791570567-2.89641294821744i</v>
      </c>
      <c r="AB2594" t="str">
        <f t="shared" si="1356"/>
        <v>1.06084650286014-0.610617412717436i</v>
      </c>
      <c r="AC2594" t="str">
        <f t="shared" si="1357"/>
        <v>0.757640455182928-0.537278470593355i</v>
      </c>
      <c r="AD2594" t="str">
        <f t="shared" si="1358"/>
        <v>1.31196081056599+0.124426942116122i</v>
      </c>
      <c r="AE2594" t="str">
        <f t="shared" si="1359"/>
        <v>-0.014662719978944-0.00170362138242432i</v>
      </c>
      <c r="AF2594" t="str">
        <f t="shared" si="1360"/>
        <v>-15.0531932968165-0.537233715763903i</v>
      </c>
      <c r="AG2594" t="str">
        <f t="shared" si="1361"/>
        <v>1.00133474355424-0.0137530715222442i</v>
      </c>
      <c r="AH2594" t="str">
        <f t="shared" si="1362"/>
        <v>0.219011401718597+0.0364856300242423i</v>
      </c>
      <c r="AI2594">
        <f t="shared" si="1363"/>
        <v>-13.071777888085784</v>
      </c>
      <c r="AJ2594">
        <f t="shared" si="1364"/>
        <v>9.4581807194559335</v>
      </c>
      <c r="AK2594"/>
      <c r="AL2594"/>
      <c r="AM2594"/>
      <c r="AN2594"/>
    </row>
    <row r="2595" spans="1:40" x14ac:dyDescent="0.25">
      <c r="A2595"/>
      <c r="B2595">
        <f t="shared" si="1365"/>
        <v>661000</v>
      </c>
      <c r="C2595" s="237" t="str">
        <f t="shared" si="1333"/>
        <v>-1.74920140708749E-07+0.0037050265287883i</v>
      </c>
      <c r="D2595" s="208" t="str">
        <f t="shared" si="1334"/>
        <v>-5.95700729806037+0.028405203387377i</v>
      </c>
      <c r="E2595" t="str">
        <f t="shared" si="1335"/>
        <v>2870</v>
      </c>
      <c r="F2595" t="str">
        <f t="shared" si="1336"/>
        <v>0.777000777000777</v>
      </c>
      <c r="G2595" t="str">
        <f t="shared" si="1331"/>
        <v>0.777000777000777</v>
      </c>
      <c r="H2595" t="str">
        <f t="shared" si="1337"/>
        <v>9.09630004168897+0.564833787938404i</v>
      </c>
      <c r="I2595" t="str">
        <f t="shared" si="1338"/>
        <v>2595.74093002857i</v>
      </c>
      <c r="J2595" t="str">
        <f t="shared" si="1332"/>
        <v>-5762.30531788216+561.398541975602i</v>
      </c>
      <c r="K2595" t="str">
        <f t="shared" si="1339"/>
        <v>0.0434747691663921-0.446233602031848i</v>
      </c>
      <c r="L2595" t="str">
        <f t="shared" si="1340"/>
        <v>0.00374887338226662-0.0322539390947249i</v>
      </c>
      <c r="M2595" t="str">
        <f t="shared" si="1341"/>
        <v>0.0472236425486587-0.478487541126573i</v>
      </c>
      <c r="N2595" t="str">
        <f t="shared" si="1342"/>
        <v>-2.93147532440374i</v>
      </c>
      <c r="O2595" t="str">
        <f t="shared" si="1343"/>
        <v>-0.978006449561976-0.208574649982152i</v>
      </c>
      <c r="P2595" t="str">
        <f t="shared" si="1344"/>
        <v>1.97800644956198+0.208574649982152i</v>
      </c>
      <c r="Q2595" t="str">
        <f t="shared" si="1345"/>
        <v>-1.97800644956198+2.72290067442159i</v>
      </c>
      <c r="R2595" t="str">
        <f t="shared" si="1346"/>
        <v>-0.295283018786516-0.511930070402669i</v>
      </c>
      <c r="S2595" t="str">
        <f t="shared" si="1347"/>
        <v>0.304063054451294i</v>
      </c>
      <c r="T2595" t="str">
        <f t="shared" si="1348"/>
        <v>0.155659020872102-0.0897846566198269i</v>
      </c>
      <c r="U2595" t="str">
        <f t="shared" si="1349"/>
        <v>0.0001-240.779036447648i</v>
      </c>
      <c r="V2595" t="str">
        <f t="shared" si="1350"/>
        <v>0.00002-0.00386202474957102i</v>
      </c>
      <c r="W2595" t="str">
        <f t="shared" si="1351"/>
        <v>0.0000199993584529558-0.00386196280648727i</v>
      </c>
      <c r="X2595" t="str">
        <f t="shared" si="1352"/>
        <v>0.0000730068778665136-0.0038606857892929i</v>
      </c>
      <c r="Y2595" t="str">
        <f t="shared" si="1353"/>
        <v>0.009+4.15318548804571i</v>
      </c>
      <c r="Z2595" t="str">
        <f t="shared" si="1354"/>
        <v>-0.0111647302917305-0.00023555162724139i</v>
      </c>
      <c r="AA2595" t="str">
        <f t="shared" si="1355"/>
        <v>0.00632376242361837-2.8920229667088i</v>
      </c>
      <c r="AB2595" t="str">
        <f t="shared" si="1356"/>
        <v>1.05973752793404-0.611260237406225i</v>
      </c>
      <c r="AC2595" t="str">
        <f t="shared" si="1357"/>
        <v>0.757564258229606-0.535937138936192i</v>
      </c>
      <c r="AD2595" t="str">
        <f t="shared" si="1358"/>
        <v>1.31270937012486+0.121797544790264i</v>
      </c>
      <c r="AE2595" t="str">
        <f t="shared" si="1359"/>
        <v>-0.0146273564590021-0.00166904756600619i</v>
      </c>
      <c r="AF2595" t="str">
        <f t="shared" si="1360"/>
        <v>-15.0533073397493-0.536428584551027i</v>
      </c>
      <c r="AG2595" t="str">
        <f t="shared" si="1361"/>
        <v>1.00130516406362-0.013740127850366i</v>
      </c>
      <c r="AH2595" t="str">
        <f t="shared" si="1362"/>
        <v>0.218515930044095+0.0359267645908589i</v>
      </c>
      <c r="AI2595">
        <f t="shared" si="1363"/>
        <v>-13.094500335625824</v>
      </c>
      <c r="AJ2595">
        <f t="shared" si="1364"/>
        <v>9.3366165126735741</v>
      </c>
      <c r="AK2595"/>
      <c r="AL2595"/>
      <c r="AM2595"/>
      <c r="AN2595"/>
    </row>
    <row r="2596" spans="1:40" x14ac:dyDescent="0.25">
      <c r="A2596"/>
      <c r="B2596">
        <f t="shared" si="1365"/>
        <v>662000</v>
      </c>
      <c r="C2596" s="237" t="str">
        <f t="shared" si="1333"/>
        <v>-1.7439208020902E-07+0.00369942981200233i</v>
      </c>
      <c r="D2596" s="208" t="str">
        <f t="shared" si="1334"/>
        <v>-5.95700729401191+0.0283622952253512i</v>
      </c>
      <c r="E2596" t="str">
        <f t="shared" si="1335"/>
        <v>2870</v>
      </c>
      <c r="F2596" t="str">
        <f t="shared" si="1336"/>
        <v>0.777000777000777</v>
      </c>
      <c r="G2596" t="str">
        <f t="shared" si="1331"/>
        <v>0.777000777000777</v>
      </c>
      <c r="H2596" t="str">
        <f t="shared" si="1337"/>
        <v>9.09641357530948+0.563988146699579i</v>
      </c>
      <c r="I2596" t="str">
        <f t="shared" si="1338"/>
        <v>2599.66792084555i</v>
      </c>
      <c r="J2596" t="str">
        <f t="shared" si="1332"/>
        <v>-5779.75664875332+562.24785898313i</v>
      </c>
      <c r="K2596" t="str">
        <f t="shared" si="1339"/>
        <v>0.0433447100114045-0.445571951718569i</v>
      </c>
      <c r="L2596" t="str">
        <f t="shared" si="1340"/>
        <v>0.00373770643839163-0.0322065131049304i</v>
      </c>
      <c r="M2596" t="str">
        <f t="shared" si="1341"/>
        <v>0.0470824164497961-0.477778464823499i</v>
      </c>
      <c r="N2596" t="str">
        <f t="shared" si="1342"/>
        <v>-2.93591023412296i</v>
      </c>
      <c r="O2596" t="str">
        <f t="shared" si="1343"/>
        <v>-0.978921838365016-0.204235242727736i</v>
      </c>
      <c r="P2596" t="str">
        <f t="shared" si="1344"/>
        <v>1.97892183836502+0.204235242727736i</v>
      </c>
      <c r="Q2596" t="str">
        <f t="shared" si="1345"/>
        <v>-1.97892183836502+2.73167499139522i</v>
      </c>
      <c r="R2596" t="str">
        <f t="shared" si="1346"/>
        <v>-0.295146268266526-0.510620936595397i</v>
      </c>
      <c r="S2596" t="str">
        <f t="shared" si="1347"/>
        <v>0.30452305907225i</v>
      </c>
      <c r="T2596" t="str">
        <f t="shared" si="1348"/>
        <v>0.155495849638368-0.0898788444862815i</v>
      </c>
      <c r="U2596" t="str">
        <f t="shared" si="1349"/>
        <v>0.0001-240.41532189108i</v>
      </c>
      <c r="V2596" t="str">
        <f t="shared" si="1350"/>
        <v>0.00002-0.00385619087532695i</v>
      </c>
      <c r="W2596" t="str">
        <f t="shared" si="1351"/>
        <v>0.0000199993584529558-0.00385612902581785i</v>
      </c>
      <c r="X2596" t="str">
        <f t="shared" si="1352"/>
        <v>0.0000728468810372744-0.00385485613116199i</v>
      </c>
      <c r="Y2596" t="str">
        <f t="shared" si="1353"/>
        <v>0.009+4.15946867335289i</v>
      </c>
      <c r="Z2596" t="str">
        <f t="shared" si="1354"/>
        <v>-0.0111310017202504-0.000234659063517031i</v>
      </c>
      <c r="AA2596" t="str">
        <f t="shared" si="1355"/>
        <v>0.00630452533371425-2.88764628471412i</v>
      </c>
      <c r="AB2596" t="str">
        <f t="shared" si="1356"/>
        <v>1.05862664673423-0.611901475004912i</v>
      </c>
      <c r="AC2596" t="str">
        <f t="shared" si="1357"/>
        <v>0.757489353295311-0.534598814170355i</v>
      </c>
      <c r="AD2596" t="str">
        <f t="shared" si="1358"/>
        <v>1.31344647372855+0.119163988158942i</v>
      </c>
      <c r="AE2596" t="str">
        <f t="shared" si="1359"/>
        <v>-0.014592012048663-0.00163462667669397i</v>
      </c>
      <c r="AF2596" t="str">
        <f t="shared" si="1360"/>
        <v>-15.0534208693214-0.535625851474228i</v>
      </c>
      <c r="AG2596" t="str">
        <f t="shared" si="1361"/>
        <v>1.00127563045737-0.0137271035586962i</v>
      </c>
      <c r="AH2596" t="str">
        <f t="shared" si="1362"/>
        <v>0.218020505671445+0.0353702528941763i</v>
      </c>
      <c r="AI2596">
        <f t="shared" si="1363"/>
        <v>-13.117226314100673</v>
      </c>
      <c r="AJ2596">
        <f t="shared" si="1364"/>
        <v>9.2150150608731103</v>
      </c>
      <c r="AK2596"/>
      <c r="AL2596"/>
      <c r="AM2596"/>
      <c r="AN2596"/>
    </row>
    <row r="2597" spans="1:40" x14ac:dyDescent="0.25">
      <c r="A2597"/>
      <c r="B2597">
        <f t="shared" si="1365"/>
        <v>663000</v>
      </c>
      <c r="C2597" s="237" t="str">
        <f t="shared" si="1333"/>
        <v>-1.73866407320884E-07+0.00369384997822315i</v>
      </c>
      <c r="D2597" s="208" t="str">
        <f t="shared" si="1334"/>
        <v>-5.95700728998175+0.0283195164997108i</v>
      </c>
      <c r="E2597" t="str">
        <f t="shared" si="1335"/>
        <v>2870</v>
      </c>
      <c r="F2597" t="str">
        <f t="shared" si="1336"/>
        <v>0.777000777000777</v>
      </c>
      <c r="G2597" t="str">
        <f t="shared" si="1331"/>
        <v>0.777000777000777</v>
      </c>
      <c r="H2597" t="str">
        <f t="shared" si="1337"/>
        <v>9.09652659862289+0.563145022386778i</v>
      </c>
      <c r="I2597" t="str">
        <f t="shared" si="1338"/>
        <v>2603.59491166254i</v>
      </c>
      <c r="J2597" t="str">
        <f t="shared" si="1332"/>
        <v>-5797.23436107704+563.097175990657i</v>
      </c>
      <c r="K2597" t="str">
        <f t="shared" si="1339"/>
        <v>0.0432152318497079-0.44491224194169i</v>
      </c>
      <c r="L2597" t="str">
        <f t="shared" si="1340"/>
        <v>0.00372658909286922-0.0321592244325384i</v>
      </c>
      <c r="M2597" t="str">
        <f t="shared" si="1341"/>
        <v>0.0469418209425771-0.477071466374228i</v>
      </c>
      <c r="N2597" t="str">
        <f t="shared" si="1342"/>
        <v>-2.94034514384218i</v>
      </c>
      <c r="O2597" t="str">
        <f t="shared" si="1343"/>
        <v>-0.979817973349621-0.199891818494509i</v>
      </c>
      <c r="P2597" t="str">
        <f t="shared" si="1344"/>
        <v>1.97981797334962+0.199891818494509i</v>
      </c>
      <c r="Q2597" t="str">
        <f t="shared" si="1345"/>
        <v>-1.97981797334962+2.74045332534767i</v>
      </c>
      <c r="R2597" t="str">
        <f t="shared" si="1346"/>
        <v>-0.295009163467969-0.509314833536099i</v>
      </c>
      <c r="S2597" t="str">
        <f t="shared" si="1347"/>
        <v>0.304983063693204i</v>
      </c>
      <c r="T2597" t="str">
        <f t="shared" si="1348"/>
        <v>0.155332398316234-0.0899727984920304i</v>
      </c>
      <c r="U2597" t="str">
        <f t="shared" si="1349"/>
        <v>0.0001-240.052704512662i</v>
      </c>
      <c r="V2597" t="str">
        <f t="shared" si="1350"/>
        <v>0.00002-0.00385037459949689i</v>
      </c>
      <c r="W2597" t="str">
        <f t="shared" si="1351"/>
        <v>0.0000199993584529558-0.00385031284328016i</v>
      </c>
      <c r="X2597" t="str">
        <f t="shared" si="1352"/>
        <v>0.0000726876074486205-0.00384904404882634i</v>
      </c>
      <c r="Y2597" t="str">
        <f t="shared" si="1353"/>
        <v>0.009+4.16575185866007i</v>
      </c>
      <c r="Z2597" t="str">
        <f t="shared" si="1354"/>
        <v>-0.0110974257944903-0.000233771620867264i</v>
      </c>
      <c r="AA2597" t="str">
        <f t="shared" si="1355"/>
        <v>0.00628537610634074-2.88328284183325i</v>
      </c>
      <c r="AB2597" t="str">
        <f t="shared" si="1356"/>
        <v>1.05751385867296-0.612541120463518i</v>
      </c>
      <c r="AC2597" t="str">
        <f t="shared" si="1357"/>
        <v>0.757415735644077-0.533263482864941i</v>
      </c>
      <c r="AD2597" t="str">
        <f t="shared" si="1358"/>
        <v>1.31417209817581+0.116526321728174i</v>
      </c>
      <c r="AE2597" t="str">
        <f t="shared" si="1359"/>
        <v>-0.0145566867935916-0.0016003583499724i</v>
      </c>
      <c r="AF2597" t="str">
        <f t="shared" si="1360"/>
        <v>-15.0535338886046-0.534825505887067i</v>
      </c>
      <c r="AG2597" t="str">
        <f t="shared" si="1361"/>
        <v>1.00124614304408-0.0137139987694632i</v>
      </c>
      <c r="AH2597" t="str">
        <f t="shared" si="1362"/>
        <v>0.217525130251454+0.0348160895743937i</v>
      </c>
      <c r="AI2597">
        <f t="shared" si="1363"/>
        <v>-13.139955937220879</v>
      </c>
      <c r="AJ2597">
        <f t="shared" si="1364"/>
        <v>9.093376431555221</v>
      </c>
      <c r="AK2597"/>
      <c r="AL2597"/>
      <c r="AM2597"/>
      <c r="AN2597"/>
    </row>
    <row r="2598" spans="1:40" x14ac:dyDescent="0.25">
      <c r="A2598"/>
      <c r="B2598">
        <f t="shared" si="1365"/>
        <v>664000</v>
      </c>
      <c r="C2598" s="237" t="str">
        <f t="shared" si="1333"/>
        <v>-1.73343107671975E-07+0.00368828695117211i</v>
      </c>
      <c r="D2598" s="208" t="str">
        <f t="shared" si="1334"/>
        <v>-5.95700728596979+0.0282768666256529i</v>
      </c>
      <c r="E2598" t="str">
        <f t="shared" si="1335"/>
        <v>2870</v>
      </c>
      <c r="F2598" t="str">
        <f t="shared" si="1336"/>
        <v>0.777000777000777</v>
      </c>
      <c r="G2598" t="str">
        <f t="shared" si="1331"/>
        <v>0.777000777000777</v>
      </c>
      <c r="H2598" t="str">
        <f t="shared" si="1337"/>
        <v>9.09663911467838+0.562304403831356i</v>
      </c>
      <c r="I2598" t="str">
        <f t="shared" si="1338"/>
        <v>2607.52190247953i</v>
      </c>
      <c r="J2598" t="str">
        <f t="shared" si="1332"/>
        <v>-5814.73845485333+563.946492998185i</v>
      </c>
      <c r="K2598" t="str">
        <f t="shared" si="1339"/>
        <v>0.0430863312364535-0.444254464261666i</v>
      </c>
      <c r="L2598" t="str">
        <f t="shared" si="1340"/>
        <v>0.00371552105373472-0.0321120724909207i</v>
      </c>
      <c r="M2598" t="str">
        <f t="shared" si="1341"/>
        <v>0.0468018522901882-0.476366536752587i</v>
      </c>
      <c r="N2598" t="str">
        <f t="shared" si="1342"/>
        <v>-2.9447800535614i</v>
      </c>
      <c r="O2598" t="str">
        <f t="shared" si="1343"/>
        <v>-0.980694836890256-0.195544462710643i</v>
      </c>
      <c r="P2598" t="str">
        <f t="shared" si="1344"/>
        <v>1.98069483689026+0.195544462710643i</v>
      </c>
      <c r="Q2598" t="str">
        <f t="shared" si="1345"/>
        <v>-1.98069483689026+2.74923559085076i</v>
      </c>
      <c r="R2598" t="str">
        <f t="shared" si="1346"/>
        <v>-0.294871703555385-0.508011747251125i</v>
      </c>
      <c r="S2598" t="str">
        <f t="shared" si="1347"/>
        <v>0.30544306831416i</v>
      </c>
      <c r="T2598" t="str">
        <f t="shared" si="1348"/>
        <v>0.155168666820021-0.0900665178929802i</v>
      </c>
      <c r="U2598" t="str">
        <f t="shared" si="1349"/>
        <v>0.0000999999999999997-239.691179355264i</v>
      </c>
      <c r="V2598" t="str">
        <f t="shared" si="1350"/>
        <v>0.00002-0.00384457584256995i</v>
      </c>
      <c r="W2598" t="str">
        <f t="shared" si="1351"/>
        <v>0.0000199993584529558-0.00384451417936458i</v>
      </c>
      <c r="X2598" t="str">
        <f t="shared" si="1352"/>
        <v>0.0000725290527483205-0.00384324946293671i</v>
      </c>
      <c r="Y2598" t="str">
        <f t="shared" si="1353"/>
        <v>0.009+4.17203504396725i</v>
      </c>
      <c r="Z2598" t="str">
        <f t="shared" si="1354"/>
        <v>-0.0110640015945172-0.000232889261517583i</v>
      </c>
      <c r="AA2598" t="str">
        <f t="shared" si="1355"/>
        <v>0.00626631420596642-2.87893257803157i</v>
      </c>
      <c r="AB2598" t="str">
        <f t="shared" si="1356"/>
        <v>1.05639916316691-0.613179168716202i</v>
      </c>
      <c r="AC2598" t="str">
        <f t="shared" si="1357"/>
        <v>0.757343400583849-0.531931131667828i</v>
      </c>
      <c r="AD2598" t="str">
        <f t="shared" si="1358"/>
        <v>1.31488622047548+0.113884595137769i</v>
      </c>
      <c r="AE2598" t="str">
        <f t="shared" si="1359"/>
        <v>-0.0145213807406896-0.00156624222306141i</v>
      </c>
      <c r="AF2598" t="str">
        <f t="shared" si="1360"/>
        <v>-15.0536464006482-0.534027537205703i</v>
      </c>
      <c r="AG2598" t="str">
        <f t="shared" si="1361"/>
        <v>1.00121670213184-0.0137008136063486i</v>
      </c>
      <c r="AH2598" t="str">
        <f t="shared" si="1362"/>
        <v>0.217029805448483+0.0342642692994775i</v>
      </c>
      <c r="AI2598">
        <f t="shared" si="1363"/>
        <v>-13.162689318566159</v>
      </c>
      <c r="AJ2598">
        <f t="shared" si="1364"/>
        <v>8.9717006921596436</v>
      </c>
      <c r="AK2598"/>
      <c r="AL2598"/>
      <c r="AM2598"/>
      <c r="AN2598"/>
    </row>
    <row r="2599" spans="1:40" x14ac:dyDescent="0.25">
      <c r="A2599"/>
      <c r="B2599">
        <f t="shared" si="1365"/>
        <v>665000</v>
      </c>
      <c r="C2599" s="237" t="str">
        <f t="shared" si="1333"/>
        <v>-1.7282216699791E-07+0.00368274065502938i</v>
      </c>
      <c r="D2599" s="208" t="str">
        <f t="shared" si="1334"/>
        <v>-5.95700728197591+0.0282343450218919i</v>
      </c>
      <c r="E2599" t="str">
        <f t="shared" si="1335"/>
        <v>2870</v>
      </c>
      <c r="F2599" t="str">
        <f t="shared" si="1336"/>
        <v>0.777000777000777</v>
      </c>
      <c r="G2599" t="str">
        <f t="shared" si="1331"/>
        <v>0.777000777000777</v>
      </c>
      <c r="H2599" t="str">
        <f t="shared" si="1337"/>
        <v>9.09675112650242+0.561466279930355i</v>
      </c>
      <c r="I2599" t="str">
        <f t="shared" si="1338"/>
        <v>2611.44889329652i</v>
      </c>
      <c r="J2599" t="str">
        <f t="shared" si="1332"/>
        <v>-5832.26893008218+564.795810005712i</v>
      </c>
      <c r="K2599" t="str">
        <f t="shared" si="1339"/>
        <v>0.042958004752208-0.443598610287302i</v>
      </c>
      <c r="L2599" t="str">
        <f t="shared" si="1340"/>
        <v>0.00370450203115885-0.0320650566967309i</v>
      </c>
      <c r="M2599" t="str">
        <f t="shared" si="1341"/>
        <v>0.0466625067833668-0.475663666984033i</v>
      </c>
      <c r="N2599" t="str">
        <f t="shared" si="1342"/>
        <v>-2.94921496328061i</v>
      </c>
      <c r="O2599" t="str">
        <f t="shared" si="1343"/>
        <v>-0.981552411740424-0.191193260881645i</v>
      </c>
      <c r="P2599" t="str">
        <f t="shared" si="1344"/>
        <v>1.98155241174042+0.191193260881645i</v>
      </c>
      <c r="Q2599" t="str">
        <f t="shared" si="1345"/>
        <v>-1.98155241174042+2.75802170239897i</v>
      </c>
      <c r="R2599" t="str">
        <f t="shared" si="1346"/>
        <v>-0.294733887690678-0.506711663853022i</v>
      </c>
      <c r="S2599" t="str">
        <f t="shared" si="1347"/>
        <v>0.305903072935114i</v>
      </c>
      <c r="T2599" t="str">
        <f t="shared" si="1348"/>
        <v>0.155004655064704-0.0901600019426912i</v>
      </c>
      <c r="U2599" t="str">
        <f t="shared" si="1349"/>
        <v>0.0001-239.330741491572i</v>
      </c>
      <c r="V2599" t="str">
        <f t="shared" si="1350"/>
        <v>0.00002-0.00383879452551346i</v>
      </c>
      <c r="W2599" t="str">
        <f t="shared" si="1351"/>
        <v>0.0000199993584529557-0.00383873295503973i</v>
      </c>
      <c r="X2599" t="str">
        <f t="shared" si="1352"/>
        <v>0.0000723712126168302-0.00383747229462072i</v>
      </c>
      <c r="Y2599" t="str">
        <f t="shared" si="1353"/>
        <v>0.009+4.17831822927442i</v>
      </c>
      <c r="Z2599" t="str">
        <f t="shared" si="1354"/>
        <v>-0.0110307282073197-0.000232011948030866i</v>
      </c>
      <c r="AA2599" t="str">
        <f t="shared" si="1355"/>
        <v>0.00624733910114328-2.87459543363722i</v>
      </c>
      <c r="AB2599" t="str">
        <f t="shared" si="1356"/>
        <v>1.05528255963723-0.613815614681151i</v>
      </c>
      <c r="AC2599" t="str">
        <f t="shared" si="1357"/>
        <v>0.757272343466146-0.530601747305137i</v>
      </c>
      <c r="AD2599" t="str">
        <f t="shared" si="1358"/>
        <v>1.31558881784725+0.111238858160497i</v>
      </c>
      <c r="AE2599" t="str">
        <f t="shared" si="1359"/>
        <v>-0.0144860939380835-0.00153227793489739i</v>
      </c>
      <c r="AF2599" t="str">
        <f t="shared" si="1360"/>
        <v>-15.0537584084783-0.533231934908463i</v>
      </c>
      <c r="AG2599" t="str">
        <f t="shared" si="1361"/>
        <v>1.00118730802829-0.0136875481944843i</v>
      </c>
      <c r="AH2599" t="str">
        <f t="shared" si="1362"/>
        <v>0.216534532940315+0.0337147867648501i</v>
      </c>
      <c r="AI2599">
        <f t="shared" si="1363"/>
        <v>-13.18542657158873</v>
      </c>
      <c r="AJ2599">
        <f t="shared" si="1364"/>
        <v>8.8499879100686645</v>
      </c>
      <c r="AK2599"/>
      <c r="AL2599"/>
      <c r="AM2599"/>
      <c r="AN2599"/>
    </row>
    <row r="2600" spans="1:40" x14ac:dyDescent="0.25">
      <c r="A2600"/>
      <c r="B2600">
        <f t="shared" si="1365"/>
        <v>666000</v>
      </c>
      <c r="C2600" s="237" t="str">
        <f t="shared" si="1333"/>
        <v>-1.72303571141311E-07+0.00367721101443051i</v>
      </c>
      <c r="D2600" s="208" t="str">
        <f t="shared" si="1334"/>
        <v>-5.957007278+0.0281919511106339i</v>
      </c>
      <c r="E2600" t="str">
        <f t="shared" si="1335"/>
        <v>2870</v>
      </c>
      <c r="F2600" t="str">
        <f t="shared" si="1336"/>
        <v>0.777000777000777</v>
      </c>
      <c r="G2600" t="str">
        <f t="shared" si="1331"/>
        <v>0.777000777000777</v>
      </c>
      <c r="H2600" t="str">
        <f t="shared" si="1337"/>
        <v>9.09686263709897+0.560630639645991i</v>
      </c>
      <c r="I2600" t="str">
        <f t="shared" si="1338"/>
        <v>2615.3758841135i</v>
      </c>
      <c r="J2600" t="str">
        <f t="shared" si="1332"/>
        <v>-5849.8257867636+565.64512701324i</v>
      </c>
      <c r="K2600" t="str">
        <f t="shared" si="1339"/>
        <v>0.0428302490027297-0.442944671675409i</v>
      </c>
      <c r="L2600" t="str">
        <f t="shared" si="1340"/>
        <v>0.003693531737429-0.0320181764698821i</v>
      </c>
      <c r="M2600" t="str">
        <f t="shared" si="1341"/>
        <v>0.0465237807401587-0.474962848145291i</v>
      </c>
      <c r="N2600" t="str">
        <f t="shared" si="1342"/>
        <v>-2.95364987299983i</v>
      </c>
      <c r="O2600" t="str">
        <f t="shared" si="1343"/>
        <v>-0.982390681033011-0.186838298588637i</v>
      </c>
      <c r="P2600" t="str">
        <f t="shared" si="1344"/>
        <v>1.98239068103301+0.186838298588637i</v>
      </c>
      <c r="Q2600" t="str">
        <f t="shared" si="1345"/>
        <v>-1.98239068103301+2.76681157441119i</v>
      </c>
      <c r="R2600" t="str">
        <f t="shared" si="1346"/>
        <v>-0.294595715033127-0.505414569539913i</v>
      </c>
      <c r="S2600" t="str">
        <f t="shared" si="1347"/>
        <v>0.30636307755607i</v>
      </c>
      <c r="T2600" t="str">
        <f t="shared" si="1348"/>
        <v>0.154840362965924-0.0902532498923798i</v>
      </c>
      <c r="U2600" t="str">
        <f t="shared" si="1349"/>
        <v>0.0001-238.971386023867i</v>
      </c>
      <c r="V2600" t="str">
        <f t="shared" si="1350"/>
        <v>0.00002-0.00383303056976944i</v>
      </c>
      <c r="W2600" t="str">
        <f t="shared" si="1351"/>
        <v>0.0000199993584529558-0.0038329690917489i</v>
      </c>
      <c r="X2600" t="str">
        <f t="shared" si="1352"/>
        <v>0.0000722140827669988-0.00383171246547932i</v>
      </c>
      <c r="Y2600" t="str">
        <f t="shared" si="1353"/>
        <v>0.009+4.1846014145816i</v>
      </c>
      <c r="Z2600" t="str">
        <f t="shared" si="1354"/>
        <v>-0.0109976047267451-0.000231139643303851i</v>
      </c>
      <c r="AA2600" t="str">
        <f t="shared" si="1355"/>
        <v>0.00622845026446925-2.87027134933837i</v>
      </c>
      <c r="AB2600" t="str">
        <f t="shared" si="1356"/>
        <v>1.05416404750961-0.614450453260594i</v>
      </c>
      <c r="AC2600" t="str">
        <f t="shared" si="1357"/>
        <v>0.757202559685679-0.529275316580719i</v>
      </c>
      <c r="AD2600" t="str">
        <f t="shared" si="1358"/>
        <v>1.31627986772254+0.108589160701219i</v>
      </c>
      <c r="AE2600" t="str">
        <f t="shared" si="1359"/>
        <v>-0.0144508264351136-0.00149846512611443i</v>
      </c>
      <c r="AF2600" t="str">
        <f t="shared" si="1360"/>
        <v>-15.053869915099-0.532438688535357i</v>
      </c>
      <c r="AG2600" t="str">
        <f t="shared" si="1361"/>
        <v>1.00115796104061-0.0136742026604505i</v>
      </c>
      <c r="AH2600" t="str">
        <f t="shared" si="1362"/>
        <v>0.216039314418064+0.0331676366930807i</v>
      </c>
      <c r="AI2600">
        <f t="shared" si="1363"/>
        <v>-13.208167809615114</v>
      </c>
      <c r="AJ2600">
        <f t="shared" si="1364"/>
        <v>8.7282381526086805</v>
      </c>
      <c r="AK2600"/>
      <c r="AL2600"/>
      <c r="AM2600"/>
      <c r="AN2600"/>
    </row>
    <row r="2601" spans="1:40" x14ac:dyDescent="0.25">
      <c r="A2601"/>
      <c r="B2601">
        <f t="shared" si="1365"/>
        <v>667000</v>
      </c>
      <c r="C2601" s="237" t="str">
        <f t="shared" si="1333"/>
        <v>-1.71787306050854E-07+0.00367169795446301i</v>
      </c>
      <c r="D2601" s="208" t="str">
        <f t="shared" si="1334"/>
        <v>-5.95700727404197+0.0281496843175498i</v>
      </c>
      <c r="E2601" t="str">
        <f t="shared" si="1335"/>
        <v>2870</v>
      </c>
      <c r="F2601" t="str">
        <f t="shared" si="1336"/>
        <v>0.777000777000777</v>
      </c>
      <c r="G2601" t="str">
        <f t="shared" si="1331"/>
        <v>0.777000777000777</v>
      </c>
      <c r="H2601" t="str">
        <f t="shared" si="1337"/>
        <v>9.09697364944972+0.559797472005213i</v>
      </c>
      <c r="I2601" t="str">
        <f t="shared" si="1338"/>
        <v>2619.30287493049i</v>
      </c>
      <c r="J2601" t="str">
        <f t="shared" si="1332"/>
        <v>-5867.40902489758+566.494444020767i</v>
      </c>
      <c r="K2601" t="str">
        <f t="shared" si="1339"/>
        <v>0.0427030606187474-0.442292640130468i</v>
      </c>
      <c r="L2601" t="str">
        <f t="shared" si="1340"/>
        <v>0.00368260988693085-0.0319714312335244i</v>
      </c>
      <c r="M2601" t="str">
        <f t="shared" si="1341"/>
        <v>0.0463856705056783-0.474264071363992i</v>
      </c>
      <c r="N2601" t="str">
        <f t="shared" si="1342"/>
        <v>-2.95808478271905i</v>
      </c>
      <c r="O2601" t="str">
        <f t="shared" si="1343"/>
        <v>-0.983209628280605-0.182479661486736i</v>
      </c>
      <c r="P2601" t="str">
        <f t="shared" si="1344"/>
        <v>1.9832096282806+0.182479661486736i</v>
      </c>
      <c r="Q2601" t="str">
        <f t="shared" si="1345"/>
        <v>-1.9832096282806+2.77560512123231i</v>
      </c>
      <c r="R2601" t="str">
        <f t="shared" si="1346"/>
        <v>-0.294457184739355-0.504120450594889i</v>
      </c>
      <c r="S2601" t="str">
        <f t="shared" si="1347"/>
        <v>0.306823082177024i</v>
      </c>
      <c r="T2601" t="str">
        <f t="shared" si="1348"/>
        <v>0.154675790439994-0.0903462609908983i</v>
      </c>
      <c r="U2601" t="str">
        <f t="shared" si="1349"/>
        <v>0.0001-238.613108083801i</v>
      </c>
      <c r="V2601" t="str">
        <f t="shared" si="1350"/>
        <v>0.00002-0.00382728389725104i</v>
      </c>
      <c r="W2601" t="str">
        <f t="shared" si="1351"/>
        <v>0.0000199993584529558-0.00382722251140647i</v>
      </c>
      <c r="X2601" t="str">
        <f t="shared" si="1352"/>
        <v>0.0000720576589437747-0.00382596989758304i</v>
      </c>
      <c r="Y2601" t="str">
        <f t="shared" si="1353"/>
        <v>0.009+4.19088459988878i</v>
      </c>
      <c r="Z2601" t="str">
        <f t="shared" si="1354"/>
        <v>-0.0109646302534374-0.000230272310563634i</v>
      </c>
      <c r="AA2601" t="str">
        <f t="shared" si="1355"/>
        <v>0.00620964717255122-2.86596026618047i</v>
      </c>
      <c r="AB2601" t="str">
        <f t="shared" si="1356"/>
        <v>1.05304362621428-0.615083679340665i</v>
      </c>
      <c r="AC2601" t="str">
        <f t="shared" si="1357"/>
        <v>0.757134044680032-0.527951826375603i</v>
      </c>
      <c r="AD2601" t="str">
        <f t="shared" si="1358"/>
        <v>1.31695934774523+0.105935552796001i</v>
      </c>
      <c r="AE2601" t="str">
        <f t="shared" si="1359"/>
        <v>-0.0144155782823214-0.00146480343902532i</v>
      </c>
      <c r="AF2601" t="str">
        <f t="shared" si="1360"/>
        <v>-15.0539809234917-0.531647787687663i</v>
      </c>
      <c r="AG2601" t="str">
        <f t="shared" si="1361"/>
        <v>1.00112866147549-0.0136607771322729i</v>
      </c>
      <c r="AH2601" t="str">
        <f t="shared" si="1362"/>
        <v>0.215544151586043+0.0326228138335724i</v>
      </c>
      <c r="AI2601">
        <f t="shared" si="1363"/>
        <v>-13.230913145849586</v>
      </c>
      <c r="AJ2601">
        <f t="shared" si="1364"/>
        <v>8.6064514870518529</v>
      </c>
      <c r="AK2601"/>
      <c r="AL2601"/>
      <c r="AM2601"/>
      <c r="AN2601"/>
    </row>
    <row r="2602" spans="1:40" x14ac:dyDescent="0.25">
      <c r="A2602"/>
      <c r="B2602">
        <f t="shared" si="1365"/>
        <v>668000</v>
      </c>
      <c r="C2602" s="237" t="str">
        <f t="shared" si="1333"/>
        <v>-1.71273357780305E-07+0.00366620140066298i</v>
      </c>
      <c r="D2602" s="208" t="str">
        <f t="shared" si="1334"/>
        <v>-5.9570072701017+0.0281075440717495i</v>
      </c>
      <c r="E2602" t="str">
        <f t="shared" si="1335"/>
        <v>2870</v>
      </c>
      <c r="F2602" t="str">
        <f t="shared" si="1336"/>
        <v>0.777000777000777</v>
      </c>
      <c r="G2602" t="str">
        <f t="shared" si="1331"/>
        <v>0.777000777000777</v>
      </c>
      <c r="H2602" t="str">
        <f t="shared" si="1337"/>
        <v>9.09708416651421+0.558966766099194i</v>
      </c>
      <c r="I2602" t="str">
        <f t="shared" si="1338"/>
        <v>2623.22986574748i</v>
      </c>
      <c r="J2602" t="str">
        <f t="shared" si="1332"/>
        <v>-5885.01864448412+567.343761028294i</v>
      </c>
      <c r="K2602" t="str">
        <f t="shared" si="1339"/>
        <v>0.0425764362557395-0.441642507404291i</v>
      </c>
      <c r="L2602" t="str">
        <f t="shared" si="1340"/>
        <v>0.0036717361961301-0.031924820414023i</v>
      </c>
      <c r="M2602" t="str">
        <f t="shared" si="1341"/>
        <v>0.0462481724518696-0.473567327818314i</v>
      </c>
      <c r="N2602" t="str">
        <f t="shared" si="1342"/>
        <v>-2.96251969243827i</v>
      </c>
      <c r="O2602" t="str">
        <f t="shared" si="1343"/>
        <v>-0.984009237375832-0.178117435303324i</v>
      </c>
      <c r="P2602" t="str">
        <f t="shared" si="1344"/>
        <v>1.98400923737583+0.178117435303324i</v>
      </c>
      <c r="Q2602" t="str">
        <f t="shared" si="1345"/>
        <v>-1.98400923737583+2.78440225713495i</v>
      </c>
      <c r="R2602" t="str">
        <f t="shared" si="1346"/>
        <v>-0.294318295963343-0.502829293385387i</v>
      </c>
      <c r="S2602" t="str">
        <f t="shared" si="1347"/>
        <v>0.30728308679798i</v>
      </c>
      <c r="T2602" t="str">
        <f t="shared" si="1348"/>
        <v>0.154510937403909-0.0904390344847375i</v>
      </c>
      <c r="U2602" t="str">
        <f t="shared" si="1349"/>
        <v>0.0001-238.255902832179i</v>
      </c>
      <c r="V2602" t="str">
        <f t="shared" si="1350"/>
        <v>0.00002-0.00382155443033899i</v>
      </c>
      <c r="W2602" t="str">
        <f t="shared" si="1351"/>
        <v>0.0000199993584529558-0.00382149313639442i</v>
      </c>
      <c r="X2602" t="str">
        <f t="shared" si="1352"/>
        <v>0.0000719019369239217-0.00382024451346873i</v>
      </c>
      <c r="Y2602" t="str">
        <f t="shared" si="1353"/>
        <v>0.009+4.19716778519596i</v>
      </c>
      <c r="Z2602" t="str">
        <f t="shared" si="1354"/>
        <v>-0.0109318038947772-0.00022940991336425i</v>
      </c>
      <c r="AA2602" t="str">
        <f t="shared" si="1355"/>
        <v>0.00619092930596856-2.86166212556362i</v>
      </c>
      <c r="AB2602" t="str">
        <f t="shared" si="1356"/>
        <v>1.05192129518615-0.615715287791419i</v>
      </c>
      <c r="AC2602" t="str">
        <f t="shared" si="1357"/>
        <v>0.757066793929297-0.526631263647515i</v>
      </c>
      <c r="AD2602" t="str">
        <f t="shared" si="1358"/>
        <v>1.3176272357725+0.103278084611298i</v>
      </c>
      <c r="AE2602" t="str">
        <f t="shared" si="1359"/>
        <v>-0.0143803495314393-0.00143129251760386i</v>
      </c>
      <c r="AF2602" t="str">
        <f t="shared" si="1360"/>
        <v>-15.0540914366159-0.530859222027445i</v>
      </c>
      <c r="AG2602" t="str">
        <f t="shared" si="1361"/>
        <v>1.00109940963913-0.01364727173942i</v>
      </c>
      <c r="AH2602" t="str">
        <f t="shared" si="1362"/>
        <v>0.215049046161677+0.0320803129622698i</v>
      </c>
      <c r="AI2602">
        <f t="shared" si="1363"/>
        <v>-13.253662693375743</v>
      </c>
      <c r="AJ2602">
        <f t="shared" si="1364"/>
        <v>8.4846279806205267</v>
      </c>
      <c r="AK2602"/>
      <c r="AL2602"/>
      <c r="AM2602"/>
      <c r="AN2602"/>
    </row>
    <row r="2603" spans="1:40" x14ac:dyDescent="0.25">
      <c r="A2603"/>
      <c r="B2603">
        <f t="shared" si="1365"/>
        <v>669000</v>
      </c>
      <c r="C2603" s="237" t="str">
        <f t="shared" si="1333"/>
        <v>-1.70761712487587E-07+0.00366072127901171i</v>
      </c>
      <c r="D2603" s="208" t="str">
        <f t="shared" si="1334"/>
        <v>-5.95700726617908+0.0280655298057565i</v>
      </c>
      <c r="E2603" t="str">
        <f t="shared" si="1335"/>
        <v>2870</v>
      </c>
      <c r="F2603" t="str">
        <f t="shared" si="1336"/>
        <v>0.777000777000777</v>
      </c>
      <c r="G2603" t="str">
        <f t="shared" si="1331"/>
        <v>0.777000777000777</v>
      </c>
      <c r="H2603" t="str">
        <f t="shared" si="1337"/>
        <v>9.0971941912301+0.558138511082904i</v>
      </c>
      <c r="I2603" t="str">
        <f t="shared" si="1338"/>
        <v>2627.15685656446i</v>
      </c>
      <c r="J2603" t="str">
        <f t="shared" si="1332"/>
        <v>-5902.65464552323+568.193078035821i</v>
      </c>
      <c r="K2603" t="str">
        <f t="shared" si="1339"/>
        <v>0.0424503725937177-0.440994265295683i</v>
      </c>
      <c r="L2603" t="str">
        <f t="shared" si="1340"/>
        <v>0.00366091038355442-0.0318783434409359i</v>
      </c>
      <c r="M2603" t="str">
        <f t="shared" si="1341"/>
        <v>0.0461112829772721-0.472872608736619i</v>
      </c>
      <c r="N2603" t="str">
        <f t="shared" si="1342"/>
        <v>-2.96695460215749i</v>
      </c>
      <c r="O2603" t="str">
        <f t="shared" si="1343"/>
        <v>-0.984789492591665-0.173751705836377i</v>
      </c>
      <c r="P2603" t="str">
        <f t="shared" si="1344"/>
        <v>1.98478949259166+0.173751705836377i</v>
      </c>
      <c r="Q2603" t="str">
        <f t="shared" si="1345"/>
        <v>-1.98478949259166+2.79320289632111i</v>
      </c>
      <c r="R2603" t="str">
        <f t="shared" si="1346"/>
        <v>-0.294179047856416-0.501541084362594i</v>
      </c>
      <c r="S2603" t="str">
        <f t="shared" si="1347"/>
        <v>0.307743091418934i</v>
      </c>
      <c r="T2603" t="str">
        <f t="shared" si="1348"/>
        <v>0.154345803775349-0.090531569618012i</v>
      </c>
      <c r="U2603" t="str">
        <f t="shared" si="1349"/>
        <v>0.0001-237.899765458738i</v>
      </c>
      <c r="V2603" t="str">
        <f t="shared" si="1350"/>
        <v>0.00002-0.00381584209187809i</v>
      </c>
      <c r="W2603" t="str">
        <f t="shared" si="1351"/>
        <v>0.0000199993584529558-0.00381578088955878i</v>
      </c>
      <c r="X2603" t="str">
        <f t="shared" si="1352"/>
        <v>0.0000717469125157314-0.00381453623613593i</v>
      </c>
      <c r="Y2603" t="str">
        <f t="shared" si="1353"/>
        <v>0.009+4.20345097050314i</v>
      </c>
      <c r="Z2603" t="str">
        <f t="shared" si="1354"/>
        <v>-0.0108991247648202-0.000228552415583252i</v>
      </c>
      <c r="AA2603" t="str">
        <f t="shared" si="1355"/>
        <v>0.00617229614923674-2.85737686923985i</v>
      </c>
      <c r="AB2603" t="str">
        <f t="shared" si="1356"/>
        <v>1.05079705386477-0.616345273466736i</v>
      </c>
      <c r="AC2603" t="str">
        <f t="shared" si="1357"/>
        <v>0.757000802955742-0.525313615430316i</v>
      </c>
      <c r="AD2603" t="str">
        <f t="shared" si="1358"/>
        <v>1.31828350987561+0.100616806442991i</v>
      </c>
      <c r="AE2603" t="str">
        <f t="shared" si="1359"/>
        <v>-0.0143451402353785-0.00139793200746556i</v>
      </c>
      <c r="AF2603" t="str">
        <f t="shared" si="1360"/>
        <v>-15.0542014574092-0.530072981277148i</v>
      </c>
      <c r="AG2603" t="str">
        <f t="shared" si="1361"/>
        <v>1.00107020583726-0.0136336866128008i</v>
      </c>
      <c r="AH2603" t="str">
        <f t="shared" si="1362"/>
        <v>0.214553999875384+0.03154012888134i</v>
      </c>
      <c r="AI2603">
        <f t="shared" si="1363"/>
        <v>-13.276416565159558</v>
      </c>
      <c r="AJ2603">
        <f t="shared" si="1364"/>
        <v>8.3627677004854011</v>
      </c>
      <c r="AK2603"/>
      <c r="AL2603"/>
      <c r="AM2603"/>
      <c r="AN2603"/>
    </row>
    <row r="2604" spans="1:40" x14ac:dyDescent="0.25">
      <c r="A2604"/>
      <c r="B2604">
        <f t="shared" si="1365"/>
        <v>670000</v>
      </c>
      <c r="C2604" s="237" t="str">
        <f t="shared" si="1333"/>
        <v>-1.70252356433845E-07+0.00365525751593243i</v>
      </c>
      <c r="D2604" s="208" t="str">
        <f t="shared" si="1334"/>
        <v>-5.95700726227402+0.028023640955482i</v>
      </c>
      <c r="E2604" t="str">
        <f t="shared" si="1335"/>
        <v>2870</v>
      </c>
      <c r="F2604" t="str">
        <f t="shared" si="1336"/>
        <v>0.777000777000777</v>
      </c>
      <c r="G2604" t="str">
        <f t="shared" si="1331"/>
        <v>0.777000777000777</v>
      </c>
      <c r="H2604" t="str">
        <f t="shared" si="1337"/>
        <v>9.09730372651332+0.557312696174609i</v>
      </c>
      <c r="I2604" t="str">
        <f t="shared" si="1338"/>
        <v>2631.08384738145i</v>
      </c>
      <c r="J2604" t="str">
        <f t="shared" si="1332"/>
        <v>-5920.3170280149+569.042395043348i</v>
      </c>
      <c r="K2604" t="str">
        <f t="shared" si="1339"/>
        <v>0.0423248663370127-0.440347905650127i</v>
      </c>
      <c r="L2604" t="str">
        <f t="shared" si="1340"/>
        <v>0.00365013216977553-0.0318319997469926i</v>
      </c>
      <c r="M2604" t="str">
        <f t="shared" si="1341"/>
        <v>0.0459749985067882-0.47217990539712i</v>
      </c>
      <c r="N2604" t="str">
        <f t="shared" si="1342"/>
        <v>-2.97138951187671i</v>
      </c>
      <c r="O2604" t="str">
        <f t="shared" si="1343"/>
        <v>-0.98555037858174-0.169382558952771i</v>
      </c>
      <c r="P2604" t="str">
        <f t="shared" si="1344"/>
        <v>1.98555037858174+0.169382558952771i</v>
      </c>
      <c r="Q2604" t="str">
        <f t="shared" si="1345"/>
        <v>-1.98555037858174+2.80200695292394i</v>
      </c>
      <c r="R2604" t="str">
        <f t="shared" si="1346"/>
        <v>-0.29403943956723-0.500255810060837i</v>
      </c>
      <c r="S2604" t="str">
        <f t="shared" si="1347"/>
        <v>0.308203096039889i</v>
      </c>
      <c r="T2604" t="str">
        <f t="shared" si="1348"/>
        <v>0.154180389472693-0.0906238656324541i</v>
      </c>
      <c r="U2604" t="str">
        <f t="shared" si="1349"/>
        <v>0.0001-237.544691181934i</v>
      </c>
      <c r="V2604" t="str">
        <f t="shared" si="1350"/>
        <v>0.00002-0.0038101468051738i</v>
      </c>
      <c r="W2604" t="str">
        <f t="shared" si="1351"/>
        <v>0.0000199993584529558-0.00381008569420626i</v>
      </c>
      <c r="X2604" t="str">
        <f t="shared" si="1352"/>
        <v>0.0000715925815587426-0.00380884498904346i</v>
      </c>
      <c r="Y2604" t="str">
        <f t="shared" si="1353"/>
        <v>0.009+4.20973415581032i</v>
      </c>
      <c r="Z2604" t="str">
        <f t="shared" si="1354"/>
        <v>-0.0108665919842378-0.000227699781418358i</v>
      </c>
      <c r="AA2604" t="str">
        <f t="shared" si="1355"/>
        <v>0.00615374719077158-2.85310443931051i</v>
      </c>
      <c r="AB2604" t="str">
        <f t="shared" si="1356"/>
        <v>1.04967090169448-0.616973631204277i</v>
      </c>
      <c r="AC2604" t="str">
        <f t="shared" si="1357"/>
        <v>0.75693606732347-0.523998868833554i</v>
      </c>
      <c r="AD2604" t="str">
        <f t="shared" si="1358"/>
        <v>1.31892814834071+0.0979517687156322i</v>
      </c>
      <c r="AE2604" t="str">
        <f t="shared" si="1359"/>
        <v>-0.0143099504482187-0.00136472155585091i</v>
      </c>
      <c r="AF2604" t="str">
        <f t="shared" si="1360"/>
        <v>-15.0543109887873-0.529289055219127i</v>
      </c>
      <c r="AG2604" t="str">
        <f t="shared" si="1361"/>
        <v>1.00104105037511-0.0136200218847621i</v>
      </c>
      <c r="AH2604" t="str">
        <f t="shared" si="1362"/>
        <v>0.214059014470474+0.0310022564188958i</v>
      </c>
      <c r="AI2604">
        <f t="shared" si="1363"/>
        <v>-13.299174874051463</v>
      </c>
      <c r="AJ2604">
        <f t="shared" si="1364"/>
        <v>8.2408707137732797</v>
      </c>
      <c r="AK2604"/>
      <c r="AL2604"/>
      <c r="AM2604"/>
      <c r="AN2604"/>
    </row>
    <row r="2605" spans="1:40" x14ac:dyDescent="0.25">
      <c r="A2605"/>
      <c r="B2605">
        <f t="shared" si="1365"/>
        <v>671000</v>
      </c>
      <c r="C2605" s="237" t="str">
        <f t="shared" si="1333"/>
        <v>-1.69745275982523E-07+0.00364981003828697i</v>
      </c>
      <c r="D2605" s="208" t="str">
        <f t="shared" si="1334"/>
        <v>-5.95700725838641+0.0279818769602001i</v>
      </c>
      <c r="E2605" t="str">
        <f t="shared" si="1335"/>
        <v>2870</v>
      </c>
      <c r="F2605" t="str">
        <f t="shared" si="1336"/>
        <v>0.777000777000777</v>
      </c>
      <c r="G2605" t="str">
        <f t="shared" si="1331"/>
        <v>0.777000777000777</v>
      </c>
      <c r="H2605" t="str">
        <f t="shared" si="1337"/>
        <v>9.09741277525829+0.556489310655444i</v>
      </c>
      <c r="I2605" t="str">
        <f t="shared" si="1338"/>
        <v>2635.01083819844i</v>
      </c>
      <c r="J2605" t="str">
        <f t="shared" si="1332"/>
        <v>-5938.00579195914+569.891712050876i</v>
      </c>
      <c r="K2605" t="str">
        <f t="shared" si="1339"/>
        <v>0.0421999142140599-0.439703420359438i</v>
      </c>
      <c r="L2605" t="str">
        <f t="shared" si="1340"/>
        <v>0.00363940127739154-0.031785788768072i</v>
      </c>
      <c r="M2605" t="str">
        <f t="shared" si="1341"/>
        <v>0.0458393154914514-0.47148920912751i</v>
      </c>
      <c r="N2605" t="str">
        <f t="shared" si="1342"/>
        <v>-2.97582442159593i</v>
      </c>
      <c r="O2605" t="str">
        <f t="shared" si="1343"/>
        <v>-0.986291880380652-0.165010080586602i</v>
      </c>
      <c r="P2605" t="str">
        <f t="shared" si="1344"/>
        <v>1.98629188038065+0.165010080586602i</v>
      </c>
      <c r="Q2605" t="str">
        <f t="shared" si="1345"/>
        <v>-1.98629188038065+2.81081434100933i</v>
      </c>
      <c r="R2605" t="str">
        <f t="shared" si="1346"/>
        <v>-0.293899470241774-0.498973457096996i</v>
      </c>
      <c r="S2605" t="str">
        <f t="shared" si="1347"/>
        <v>0.308663100660844i</v>
      </c>
      <c r="T2605" t="str">
        <f t="shared" si="1348"/>
        <v>0.154014694415019-0.0907159217674054i</v>
      </c>
      <c r="U2605" t="str">
        <f t="shared" si="1349"/>
        <v>0.0001-237.190675248726i</v>
      </c>
      <c r="V2605" t="str">
        <f t="shared" si="1350"/>
        <v>0.00002-0.00380446849398874i</v>
      </c>
      <c r="W2605" t="str">
        <f t="shared" si="1351"/>
        <v>0.0000199993584529558-0.00380440747410069i</v>
      </c>
      <c r="X2605" t="str">
        <f t="shared" si="1352"/>
        <v>0.0000714389399234607-0.00380317069610604i</v>
      </c>
      <c r="Y2605" t="str">
        <f t="shared" si="1353"/>
        <v>0.009+4.2160173411175i</v>
      </c>
      <c r="Z2605" t="str">
        <f t="shared" si="1354"/>
        <v>-0.0108342046802582-0.000226851975384132i</v>
      </c>
      <c r="AA2605" t="str">
        <f t="shared" si="1355"/>
        <v>0.00613528192285396-2.84884477822365i</v>
      </c>
      <c r="AB2605" t="str">
        <f t="shared" si="1356"/>
        <v>1.04854283812433-0.617600355825426i</v>
      </c>
      <c r="AC2605" t="str">
        <f t="shared" si="1357"/>
        <v>0.756872582638084-0.52268701104187i</v>
      </c>
      <c r="AD2605" t="str">
        <f t="shared" si="1358"/>
        <v>1.31956112966959+0.0952830219813745i</v>
      </c>
      <c r="AE2605" t="str">
        <f t="shared" si="1359"/>
        <v>-0.014274780225196-0.00133166081160541i</v>
      </c>
      <c r="AF2605" t="str">
        <f t="shared" si="1360"/>
        <v>-15.0544200336447-0.528507433695244i</v>
      </c>
      <c r="AG2605" t="str">
        <f t="shared" si="1361"/>
        <v>1.0010119435574-0.0136062776890857i</v>
      </c>
      <c r="AH2605" t="str">
        <f t="shared" si="1362"/>
        <v>0.213564091703041+0.0304666904286684i</v>
      </c>
      <c r="AI2605">
        <f t="shared" si="1363"/>
        <v>-13.321937732789076</v>
      </c>
      <c r="AJ2605">
        <f t="shared" si="1364"/>
        <v>8.1189370875612994</v>
      </c>
      <c r="AK2605"/>
      <c r="AL2605"/>
      <c r="AM2605"/>
      <c r="AN2605"/>
    </row>
    <row r="2606" spans="1:40" x14ac:dyDescent="0.25">
      <c r="A2606"/>
      <c r="B2606">
        <f t="shared" si="1365"/>
        <v>672000</v>
      </c>
      <c r="C2606" s="237" t="str">
        <f t="shared" si="1333"/>
        <v>-1.6924045759845E-07+0.00364437877337248i</v>
      </c>
      <c r="D2606" s="208" t="str">
        <f t="shared" si="1334"/>
        <v>-5.95700725451614+0.0279402372625224i</v>
      </c>
      <c r="E2606" t="str">
        <f t="shared" si="1335"/>
        <v>2870</v>
      </c>
      <c r="F2606" t="str">
        <f t="shared" si="1336"/>
        <v>0.777000777000777</v>
      </c>
      <c r="G2606" t="str">
        <f t="shared" si="1331"/>
        <v>0.777000777000777</v>
      </c>
      <c r="H2606" t="str">
        <f t="shared" si="1337"/>
        <v>9.09752134033807+0.55566834386893i</v>
      </c>
      <c r="I2606" t="str">
        <f t="shared" si="1338"/>
        <v>2638.93782901543i</v>
      </c>
      <c r="J2606" t="str">
        <f t="shared" si="1332"/>
        <v>-5955.72093735594+570.741029058403i</v>
      </c>
      <c r="K2606" t="str">
        <f t="shared" si="1339"/>
        <v>0.0420755129771899-0.439060801361451i</v>
      </c>
      <c r="L2606" t="str">
        <f t="shared" si="1340"/>
        <v>0.00362871743100938-0.0317397099431812i</v>
      </c>
      <c r="M2606" t="str">
        <f t="shared" si="1341"/>
        <v>0.0457042304081993-0.470800511304632i</v>
      </c>
      <c r="N2606" t="str">
        <f t="shared" si="1342"/>
        <v>-2.98025933131515i</v>
      </c>
      <c r="O2606" t="str">
        <f t="shared" si="1343"/>
        <v>-0.987013983404255-0.160634356737486i</v>
      </c>
      <c r="P2606" t="str">
        <f t="shared" si="1344"/>
        <v>1.98701398340426+0.160634356737486i</v>
      </c>
      <c r="Q2606" t="str">
        <f t="shared" si="1345"/>
        <v>-1.98701398340426+2.81962497457766i</v>
      </c>
      <c r="R2606" t="str">
        <f t="shared" si="1346"/>
        <v>-0.293759139023362-0.497694012169913i</v>
      </c>
      <c r="S2606" t="str">
        <f t="shared" si="1347"/>
        <v>0.309123105281799i</v>
      </c>
      <c r="T2606" t="str">
        <f t="shared" si="1348"/>
        <v>0.153848718522121-0.0908077372598094i</v>
      </c>
      <c r="U2606" t="str">
        <f t="shared" si="1349"/>
        <v>0.0001-236.837712934368i</v>
      </c>
      <c r="V2606" t="str">
        <f t="shared" si="1350"/>
        <v>0.00002-0.00379880708253935i</v>
      </c>
      <c r="W2606" t="str">
        <f t="shared" si="1351"/>
        <v>0.0000199993584529557-0.00379874615345972i</v>
      </c>
      <c r="X2606" t="str">
        <f t="shared" si="1352"/>
        <v>0.0000712859835110829-0.00379751328169081i</v>
      </c>
      <c r="Y2606" t="str">
        <f t="shared" si="1353"/>
        <v>0.009+4.22230052642468i</v>
      </c>
      <c r="Z2606" t="str">
        <f t="shared" si="1354"/>
        <v>-0.010801961986607-0.000226008962308688i</v>
      </c>
      <c r="AA2606" t="str">
        <f t="shared" si="1355"/>
        <v>0.00611689984159447-2.84459782877141i</v>
      </c>
      <c r="AB2606" t="str">
        <f t="shared" si="1356"/>
        <v>1.04741286260829-0.61822544213524i</v>
      </c>
      <c r="AC2606" t="str">
        <f t="shared" si="1357"/>
        <v>0.756810344546358-0.521378029314591i</v>
      </c>
      <c r="AD2606" t="str">
        <f t="shared" si="1358"/>
        <v>1.32018243258051+0.0926106169192798i</v>
      </c>
      <c r="AE2606" t="str">
        <f t="shared" si="1359"/>
        <v>-0.0142396296226924-0.00129874942516397i</v>
      </c>
      <c r="AF2606" t="str">
        <f t="shared" si="1360"/>
        <v>-15.0545285948542-0.527728106606408i</v>
      </c>
      <c r="AG2606" t="str">
        <f t="shared" si="1361"/>
        <v>1.00098288568835-0.0135924541609864i</v>
      </c>
      <c r="AH2606" t="str">
        <f t="shared" si="1362"/>
        <v>0.21306923334185+0.029933425789745i</v>
      </c>
      <c r="AI2606">
        <f t="shared" si="1363"/>
        <v>-13.344705253999747</v>
      </c>
      <c r="AJ2606">
        <f t="shared" si="1364"/>
        <v>7.996966888887588</v>
      </c>
      <c r="AK2606"/>
      <c r="AL2606"/>
      <c r="AM2606"/>
      <c r="AN2606"/>
    </row>
    <row r="2607" spans="1:40" x14ac:dyDescent="0.25">
      <c r="A2607"/>
      <c r="B2607">
        <f t="shared" si="1365"/>
        <v>673000</v>
      </c>
      <c r="C2607" s="237" t="str">
        <f t="shared" si="1333"/>
        <v>-1.68737887846943E-07+0.00363896364891826i</v>
      </c>
      <c r="D2607" s="208" t="str">
        <f t="shared" si="1334"/>
        <v>-5.9570072506631+0.0278987213083733i</v>
      </c>
      <c r="E2607" t="str">
        <f t="shared" si="1335"/>
        <v>2870</v>
      </c>
      <c r="F2607" t="str">
        <f t="shared" si="1336"/>
        <v>0.777000777000777</v>
      </c>
      <c r="G2607" t="str">
        <f t="shared" si="1331"/>
        <v>0.777000777000777</v>
      </c>
      <c r="H2607" t="str">
        <f t="shared" si="1337"/>
        <v>9.0976294246046+0.554849785220548i</v>
      </c>
      <c r="I2607" t="str">
        <f t="shared" si="1338"/>
        <v>2642.86481983241i</v>
      </c>
      <c r="J2607" t="str">
        <f t="shared" si="1332"/>
        <v>-5973.46246420531+571.590346065931i</v>
      </c>
      <c r="K2607" t="str">
        <f t="shared" si="1339"/>
        <v>0.0419516594024195-0.438420040639688i</v>
      </c>
      <c r="L2607" t="str">
        <f t="shared" si="1340"/>
        <v>0.00361808035722751-0.0316937627144345i</v>
      </c>
      <c r="M2607" t="str">
        <f t="shared" si="1341"/>
        <v>0.045569739759647-0.470113803354122i</v>
      </c>
      <c r="N2607" t="str">
        <f t="shared" si="1342"/>
        <v>-2.98469424103437i</v>
      </c>
      <c r="O2607" t="str">
        <f t="shared" si="1343"/>
        <v>-0.987716673449941-0.156255473468878i</v>
      </c>
      <c r="P2607" t="str">
        <f t="shared" si="1344"/>
        <v>1.98771667344994+0.156255473468878i</v>
      </c>
      <c r="Q2607" t="str">
        <f t="shared" si="1345"/>
        <v>-1.98771667344994+2.82843876756549i</v>
      </c>
      <c r="R2607" t="str">
        <f t="shared" si="1346"/>
        <v>-0.29361844505261-0.496417462059805i</v>
      </c>
      <c r="S2607" t="str">
        <f t="shared" si="1347"/>
        <v>0.309583109902755i</v>
      </c>
      <c r="T2607" t="str">
        <f t="shared" si="1348"/>
        <v>0.153682461714507-0.0908993113441982i</v>
      </c>
      <c r="U2607" t="str">
        <f t="shared" si="1349"/>
        <v>0.0001-236.485799542192i</v>
      </c>
      <c r="V2607" t="str">
        <f t="shared" si="1350"/>
        <v>0.00002-0.00379316249549248i</v>
      </c>
      <c r="W2607" t="str">
        <f t="shared" si="1351"/>
        <v>0.0000199993584529557-0.00379310165695142i</v>
      </c>
      <c r="X2607" t="str">
        <f t="shared" si="1352"/>
        <v>0.0000711337082532242-0.00379187267061405i</v>
      </c>
      <c r="Y2607" t="str">
        <f t="shared" si="1353"/>
        <v>0.009+4.22858371173186i</v>
      </c>
      <c r="Z2607" t="str">
        <f t="shared" si="1354"/>
        <v>-0.0107698630434501-0.000225170707330465i</v>
      </c>
      <c r="AA2607" t="str">
        <f t="shared" si="1355"/>
        <v>0.00609860044689898-2.84036353408747i</v>
      </c>
      <c r="AB2607" t="str">
        <f t="shared" si="1356"/>
        <v>1.04628097460517-0.618848884922361i</v>
      </c>
      <c r="AC2607" t="str">
        <f t="shared" si="1357"/>
        <v>0.756749348735919-0.520071910985154i</v>
      </c>
      <c r="AD2607" t="str">
        <f t="shared" si="1358"/>
        <v>1.32079203600894+0.0899346043342687i</v>
      </c>
      <c r="AE2607" t="str">
        <f t="shared" si="1359"/>
        <v>-0.0142044986982244-0.00126598704853152i</v>
      </c>
      <c r="AF2607" t="str">
        <f t="shared" si="1360"/>
        <v>-15.0546366752677-0.526951063912175i</v>
      </c>
      <c r="AG2607" t="str">
        <f t="shared" si="1361"/>
        <v>1.00095387707169-0.0135785514371086i</v>
      </c>
      <c r="AH2607" t="str">
        <f t="shared" si="1362"/>
        <v>0.212574441168233+0.0294024574062513i</v>
      </c>
      <c r="AI2607">
        <f t="shared" si="1363"/>
        <v>-13.367477550203104</v>
      </c>
      <c r="AJ2607">
        <f t="shared" si="1364"/>
        <v>7.8749601847465511</v>
      </c>
      <c r="AK2607"/>
      <c r="AL2607"/>
      <c r="AM2607"/>
      <c r="AN2607"/>
    </row>
    <row r="2608" spans="1:40" x14ac:dyDescent="0.25">
      <c r="A2608"/>
      <c r="B2608">
        <f t="shared" si="1365"/>
        <v>674000</v>
      </c>
      <c r="C2608" s="237" t="str">
        <f t="shared" si="1333"/>
        <v>-1.68237553392905E-07+0.0036335645930825i</v>
      </c>
      <c r="D2608" s="208" t="str">
        <f t="shared" si="1334"/>
        <v>-5.9570072468272+0.0278573285469658i</v>
      </c>
      <c r="E2608" t="str">
        <f t="shared" si="1335"/>
        <v>2870</v>
      </c>
      <c r="F2608" t="str">
        <f t="shared" si="1336"/>
        <v>0.777000777000777</v>
      </c>
      <c r="G2608" t="str">
        <f t="shared" si="1331"/>
        <v>0.777000777000777</v>
      </c>
      <c r="H2608" t="str">
        <f t="shared" si="1337"/>
        <v>9.09773703088884+0.554033624177271i</v>
      </c>
      <c r="I2608" t="str">
        <f t="shared" si="1338"/>
        <v>2646.7918106494i</v>
      </c>
      <c r="J2608" t="str">
        <f t="shared" si="1332"/>
        <v>-5991.23037250724+572.439663073458i</v>
      </c>
      <c r="K2608" t="str">
        <f t="shared" si="1339"/>
        <v>0.041828350289246-0.437781130223054i</v>
      </c>
      <c r="L2608" t="str">
        <f t="shared" si="1340"/>
        <v>0.00360748978461864-0.0316479465270318i</v>
      </c>
      <c r="M2608" t="str">
        <f t="shared" si="1341"/>
        <v>0.0454358400738646-0.469429076750086i</v>
      </c>
      <c r="N2608" t="str">
        <f t="shared" si="1342"/>
        <v>-2.98912915075358i</v>
      </c>
      <c r="O2608" t="str">
        <f t="shared" si="1343"/>
        <v>-0.988399936696926-0.151873516906377i</v>
      </c>
      <c r="P2608" t="str">
        <f t="shared" si="1344"/>
        <v>1.98839993669693+0.151873516906377i</v>
      </c>
      <c r="Q2608" t="str">
        <f t="shared" si="1345"/>
        <v>-1.98839993669693+2.8372556338472i</v>
      </c>
      <c r="R2608" t="str">
        <f t="shared" si="1346"/>
        <v>-0.29347738746746-0.495143793627695i</v>
      </c>
      <c r="S2608" t="str">
        <f t="shared" si="1347"/>
        <v>0.310043114523709i</v>
      </c>
      <c r="T2608" t="str">
        <f t="shared" si="1348"/>
        <v>0.153515923913415-0.0909906432526926i</v>
      </c>
      <c r="U2608" t="str">
        <f t="shared" si="1349"/>
        <v>0.0001-236.134930403406i</v>
      </c>
      <c r="V2608" t="str">
        <f t="shared" si="1350"/>
        <v>0.00002-0.00378753465796208i</v>
      </c>
      <c r="W2608" t="str">
        <f t="shared" si="1351"/>
        <v>0.0000199993584529558-0.00378747390969095i</v>
      </c>
      <c r="X2608" t="str">
        <f t="shared" si="1352"/>
        <v>0.0000709821101116482-0.00378624878813785i</v>
      </c>
      <c r="Y2608" t="str">
        <f t="shared" si="1353"/>
        <v>0.009+4.23486689703904i</v>
      </c>
      <c r="Z2608" t="str">
        <f t="shared" si="1354"/>
        <v>-0.0107379069973357-0.000224337175895015i</v>
      </c>
      <c r="AA2608" t="str">
        <f t="shared" si="1355"/>
        <v>0.00608038324243421-2.8361418376445i</v>
      </c>
      <c r="AB2608" t="str">
        <f t="shared" si="1356"/>
        <v>1.04514717357874-0.619470678959013i</v>
      </c>
      <c r="AC2608" t="str">
        <f t="shared" si="1357"/>
        <v>0.756689590934897-0.51876864346066i</v>
      </c>
      <c r="AD2608" t="str">
        <f t="shared" si="1358"/>
        <v>1.32138991910836+0.0872550351562878i</v>
      </c>
      <c r="AE2608" t="str">
        <f t="shared" si="1359"/>
        <v>-0.0141693875104329-0.00123337333526639i</v>
      </c>
      <c r="AF2608" t="str">
        <f t="shared" si="1360"/>
        <v>-15.054744277716-0.526176295630305i</v>
      </c>
      <c r="AG2608" t="str">
        <f t="shared" si="1361"/>
        <v>1.0009249180106-0.0135645696555242i</v>
      </c>
      <c r="AH2608" t="str">
        <f t="shared" si="1362"/>
        <v>0.212079716976+0.0288737802070763i</v>
      </c>
      <c r="AI2608">
        <f t="shared" si="1363"/>
        <v>-13.390254733812796</v>
      </c>
      <c r="AJ2608">
        <f t="shared" si="1364"/>
        <v>7.7529170420940314</v>
      </c>
      <c r="AK2608"/>
      <c r="AL2608"/>
      <c r="AM2608"/>
      <c r="AN2608"/>
    </row>
    <row r="2609" spans="1:40" x14ac:dyDescent="0.25">
      <c r="A2609"/>
      <c r="B2609">
        <f t="shared" si="1365"/>
        <v>675000</v>
      </c>
      <c r="C2609" s="237" t="str">
        <f t="shared" si="1333"/>
        <v>-1.67739440999946E-07+0.00362818153444911i</v>
      </c>
      <c r="D2609" s="208" t="str">
        <f t="shared" si="1334"/>
        <v>-5.95700724300834+0.0278160584307765i</v>
      </c>
      <c r="E2609" t="str">
        <f t="shared" si="1335"/>
        <v>2870</v>
      </c>
      <c r="F2609" t="str">
        <f t="shared" si="1336"/>
        <v>0.777000777000777</v>
      </c>
      <c r="G2609" t="str">
        <f t="shared" si="1331"/>
        <v>0.777000777000777</v>
      </c>
      <c r="H2609" t="str">
        <f t="shared" si="1337"/>
        <v>9.09784416200101+0.553219850267132i</v>
      </c>
      <c r="I2609" t="str">
        <f t="shared" si="1338"/>
        <v>2650.71880146639i</v>
      </c>
      <c r="J2609" t="str">
        <f t="shared" si="1332"/>
        <v>-6009.02466226173+573.288980080986i</v>
      </c>
      <c r="K2609" t="str">
        <f t="shared" si="1339"/>
        <v>0.0417055824604419-0.437144062185502i</v>
      </c>
      <c r="L2609" t="str">
        <f t="shared" si="1340"/>
        <v>0.00359694544371283-0.0316022608292379i</v>
      </c>
      <c r="M2609" t="str">
        <f t="shared" si="1341"/>
        <v>0.0453025279041547-0.46874632301474i</v>
      </c>
      <c r="N2609" t="str">
        <f t="shared" si="1342"/>
        <v>-2.9935640604728i</v>
      </c>
      <c r="O2609" t="str">
        <f t="shared" si="1343"/>
        <v>-0.989063759706525-0.147488573236005i</v>
      </c>
      <c r="P2609" t="str">
        <f t="shared" si="1344"/>
        <v>1.98906375970653+0.147488573236005i</v>
      </c>
      <c r="Q2609" t="str">
        <f t="shared" si="1345"/>
        <v>-1.98906375970653+2.8460754872368i</v>
      </c>
      <c r="R2609" t="str">
        <f t="shared" si="1346"/>
        <v>-0.293335965403141-0.493872993814821i</v>
      </c>
      <c r="S2609" t="str">
        <f t="shared" si="1347"/>
        <v>0.310503119144665i</v>
      </c>
      <c r="T2609" t="str">
        <f t="shared" si="1348"/>
        <v>0.153349105040816-0.0910817322149868i</v>
      </c>
      <c r="U2609" t="str">
        <f t="shared" si="1349"/>
        <v>0.0001-235.785100876882i</v>
      </c>
      <c r="V2609" t="str">
        <f t="shared" si="1350"/>
        <v>0.00002-0.00378192349550584i</v>
      </c>
      <c r="W2609" t="str">
        <f t="shared" si="1351"/>
        <v>0.0000199993584529557-0.00378186283723716i</v>
      </c>
      <c r="X2609" t="str">
        <f t="shared" si="1352"/>
        <v>0.0000708311850779958-0.00378064155996674i</v>
      </c>
      <c r="Y2609" t="str">
        <f t="shared" si="1353"/>
        <v>0.009+4.24115008234622i</v>
      </c>
      <c r="Z2609" t="str">
        <f t="shared" si="1354"/>
        <v>-0.0107060930011378-0.00022350833375182i</v>
      </c>
      <c r="AA2609" t="str">
        <f t="shared" si="1355"/>
        <v>0.00606224773559368-2.83193268325161i</v>
      </c>
      <c r="AB2609" t="str">
        <f t="shared" si="1356"/>
        <v>1.04401145899779-0.6200908190009i</v>
      </c>
      <c r="AC2609" t="str">
        <f t="shared" si="1357"/>
        <v>0.756631066911634-0.517468214221366i</v>
      </c>
      <c r="AD2609" t="str">
        <f t="shared" si="1358"/>
        <v>1.32197606125104+0.084571960439399i</v>
      </c>
      <c r="AE2609" t="str">
        <f t="shared" si="1359"/>
        <v>-0.0141342961190716-0.00120090794046277i</v>
      </c>
      <c r="AF2609" t="str">
        <f t="shared" si="1360"/>
        <v>-15.0548514050093-0.525403791836356i</v>
      </c>
      <c r="AG2609" t="str">
        <f t="shared" si="1361"/>
        <v>1.00089600880776-0.0135505089557297i</v>
      </c>
      <c r="AH2609" t="str">
        <f t="shared" si="1362"/>
        <v>0.211585062571314+0.0283473891455807i</v>
      </c>
      <c r="AI2609">
        <f t="shared" si="1363"/>
        <v>-13.413036917139774</v>
      </c>
      <c r="AJ2609">
        <f t="shared" si="1364"/>
        <v>7.630837527848878</v>
      </c>
      <c r="AK2609"/>
      <c r="AL2609"/>
      <c r="AM2609"/>
      <c r="AN2609"/>
    </row>
    <row r="2610" spans="1:40" x14ac:dyDescent="0.25">
      <c r="A2610"/>
      <c r="B2610">
        <f t="shared" si="1365"/>
        <v>676000</v>
      </c>
      <c r="C2610" s="237" t="str">
        <f t="shared" si="1333"/>
        <v>-1.67243537529505E-07+0.00362281440202459i</v>
      </c>
      <c r="D2610" s="208" t="str">
        <f t="shared" si="1334"/>
        <v>-5.95700723920642+0.0277749104155219i</v>
      </c>
      <c r="E2610" t="str">
        <f t="shared" si="1335"/>
        <v>2870</v>
      </c>
      <c r="F2610" t="str">
        <f t="shared" si="1336"/>
        <v>0.777000777000777</v>
      </c>
      <c r="G2610" t="str">
        <f t="shared" si="1331"/>
        <v>0.777000777000777</v>
      </c>
      <c r="H2610" t="str">
        <f t="shared" si="1337"/>
        <v>9.09795082073071+0.552408453078786i</v>
      </c>
      <c r="I2610" t="str">
        <f t="shared" si="1338"/>
        <v>2654.64579228338i</v>
      </c>
      <c r="J2610" t="str">
        <f t="shared" si="1332"/>
        <v>-6026.84533346879+574.138297088513i</v>
      </c>
      <c r="K2610" t="str">
        <f t="shared" si="1339"/>
        <v>0.0415833527618533-0.436508828645732i</v>
      </c>
      <c r="L2610" t="str">
        <f t="shared" si="1340"/>
        <v>0.0035864470669806-0.031556705072362i</v>
      </c>
      <c r="M2610" t="str">
        <f t="shared" si="1341"/>
        <v>0.0451697998288339-0.468065533718094i</v>
      </c>
      <c r="N2610" t="str">
        <f t="shared" si="1342"/>
        <v>-2.99799897019202i</v>
      </c>
      <c r="O2610" t="str">
        <f t="shared" si="1343"/>
        <v>-0.989708129422405-0.143100728702562i</v>
      </c>
      <c r="P2610" t="str">
        <f t="shared" si="1344"/>
        <v>1.98970812942241+0.143100728702562i</v>
      </c>
      <c r="Q2610" t="str">
        <f t="shared" si="1345"/>
        <v>-1.98970812942241+2.85489824148946i</v>
      </c>
      <c r="R2610" t="str">
        <f t="shared" si="1346"/>
        <v>-0.293194177992186-0.492605049642092i</v>
      </c>
      <c r="S2610" t="str">
        <f t="shared" si="1347"/>
        <v>0.310963123765619i</v>
      </c>
      <c r="T2610" t="str">
        <f t="shared" si="1348"/>
        <v>0.153182005019423-0.0911725774583431i</v>
      </c>
      <c r="U2610" t="str">
        <f t="shared" si="1349"/>
        <v>0.0001-235.436306348958i</v>
      </c>
      <c r="V2610" t="str">
        <f t="shared" si="1350"/>
        <v>0.00002-0.00377632893412197i</v>
      </c>
      <c r="W2610" t="str">
        <f t="shared" si="1351"/>
        <v>0.0000199993584529557-0.00377626836558949i</v>
      </c>
      <c r="X2610" t="str">
        <f t="shared" si="1352"/>
        <v>0.0000706809291735264-0.00377505091224455i</v>
      </c>
      <c r="Y2610" t="str">
        <f t="shared" si="1353"/>
        <v>0.009+4.2474332676534i</v>
      </c>
      <c r="Z2610" t="str">
        <f t="shared" si="1354"/>
        <v>-0.0106744202140001-0.000222684146951195i</v>
      </c>
      <c r="AA2610" t="str">
        <f t="shared" si="1355"/>
        <v>0.00604419343746429-2.82773601505189i</v>
      </c>
      <c r="AB2610" t="str">
        <f t="shared" si="1356"/>
        <v>1.04287383033614-0.62070929978717i</v>
      </c>
      <c r="AC2610" t="str">
        <f t="shared" si="1357"/>
        <v>0.756573772474347-0.516170610820201i</v>
      </c>
      <c r="AD2610" t="str">
        <f t="shared" si="1358"/>
        <v>1.32255044202879+0.0818854313608394i</v>
      </c>
      <c r="AE2610" t="str">
        <f t="shared" si="1359"/>
        <v>-0.0140992245849966-0.00116859052073337i</v>
      </c>
      <c r="AF2610" t="str">
        <f t="shared" si="1360"/>
        <v>-15.0549580599371-0.524633542663264i</v>
      </c>
      <c r="AG2610" t="str">
        <f t="shared" si="1361"/>
        <v>1.00086714976533-0.0135363694786439i</v>
      </c>
      <c r="AH2610" t="str">
        <f t="shared" si="1362"/>
        <v>0.211090479772595+0.0278232791993104i</v>
      </c>
      <c r="AI2610">
        <f t="shared" si="1363"/>
        <v>-13.435824212394429</v>
      </c>
      <c r="AJ2610">
        <f t="shared" si="1364"/>
        <v>7.5087217088940807</v>
      </c>
      <c r="AK2610"/>
      <c r="AL2610"/>
      <c r="AM2610"/>
      <c r="AN2610"/>
    </row>
    <row r="2611" spans="1:40" x14ac:dyDescent="0.25">
      <c r="A2611"/>
      <c r="B2611">
        <f t="shared" si="1365"/>
        <v>677000</v>
      </c>
      <c r="C2611" s="237" t="str">
        <f t="shared" si="1333"/>
        <v>-1.66749829939987E-07+0.00361746312523491i</v>
      </c>
      <c r="D2611" s="208" t="str">
        <f t="shared" si="1334"/>
        <v>-5.95700723542132+0.0277338839601343i</v>
      </c>
      <c r="E2611" t="str">
        <f t="shared" si="1335"/>
        <v>2870</v>
      </c>
      <c r="F2611" t="str">
        <f t="shared" si="1336"/>
        <v>0.777000777000777</v>
      </c>
      <c r="G2611" t="str">
        <f t="shared" si="1331"/>
        <v>0.777000777000777</v>
      </c>
      <c r="H2611" t="str">
        <f t="shared" si="1337"/>
        <v>9.09805700984711+0.55159942226106i</v>
      </c>
      <c r="I2611" t="str">
        <f t="shared" si="1338"/>
        <v>2658.57278310036i</v>
      </c>
      <c r="J2611" t="str">
        <f t="shared" si="1332"/>
        <v>-6044.69238612841+574.98761409604i</v>
      </c>
      <c r="K2611" t="str">
        <f t="shared" si="1339"/>
        <v>0.0414616580621997-0.43587542176687i</v>
      </c>
      <c r="L2611" t="str">
        <f t="shared" si="1340"/>
        <v>0.00357599438881626-0.0315112787107367i</v>
      </c>
      <c r="M2611" t="str">
        <f t="shared" si="1341"/>
        <v>0.045037652451016-0.467386700477607i</v>
      </c>
      <c r="N2611" t="str">
        <f t="shared" si="1342"/>
        <v>-3.00243387991124i</v>
      </c>
      <c r="O2611" t="str">
        <f t="shared" si="1343"/>
        <v>-0.990333033170849-0.138710069607894i</v>
      </c>
      <c r="P2611" t="str">
        <f t="shared" si="1344"/>
        <v>1.99033303317085+0.138710069607894i</v>
      </c>
      <c r="Q2611" t="str">
        <f t="shared" si="1345"/>
        <v>-1.99033303317085+2.86372381030335i</v>
      </c>
      <c r="R2611" t="str">
        <f t="shared" si="1346"/>
        <v>-0.293052024364406-0.491339948209509i</v>
      </c>
      <c r="S2611" t="str">
        <f t="shared" si="1347"/>
        <v>0.311423128386575i</v>
      </c>
      <c r="T2611" t="str">
        <f t="shared" si="1348"/>
        <v>0.153014623772703-0.0912631782075821i</v>
      </c>
      <c r="U2611" t="str">
        <f t="shared" si="1349"/>
        <v>0.0001-235.088542233228i</v>
      </c>
      <c r="V2611" t="str">
        <f t="shared" si="1350"/>
        <v>0.00002-0.00377075090024586i</v>
      </c>
      <c r="W2611" t="str">
        <f t="shared" si="1351"/>
        <v>0.0000199993584529558-0.00377069042118447i</v>
      </c>
      <c r="X2611" t="str">
        <f t="shared" si="1352"/>
        <v>0.0000705313384488486-0.00376947677155098i</v>
      </c>
      <c r="Y2611" t="str">
        <f t="shared" si="1353"/>
        <v>0.009+4.25371645296058i</v>
      </c>
      <c r="Z2611" t="str">
        <f t="shared" si="1354"/>
        <v>-0.0106428878012801-0.000221864581841161i</v>
      </c>
      <c r="AA2611" t="str">
        <f t="shared" si="1355"/>
        <v>0.00602621986279297-2.82355177751991i</v>
      </c>
      <c r="AB2611" t="str">
        <f t="shared" si="1356"/>
        <v>1.04173428707275-0.621326116040347i</v>
      </c>
      <c r="AC2611" t="str">
        <f t="shared" si="1357"/>
        <v>0.756517703470825-0.51487582088229i</v>
      </c>
      <c r="AD2611" t="str">
        <f t="shared" si="1358"/>
        <v>1.32311304125376+0.0791954992201426i</v>
      </c>
      <c r="AE2611" t="str">
        <f t="shared" si="1359"/>
        <v>-0.014064172970156-0.00113642073419269i</v>
      </c>
      <c r="AF2611" t="str">
        <f t="shared" si="1360"/>
        <v>-15.0550642452684-0.523865538300926i</v>
      </c>
      <c r="AG2611" t="str">
        <f t="shared" si="1361"/>
        <v>1.00083834118492-0.013522151366605i</v>
      </c>
      <c r="AH2611" t="str">
        <f t="shared" si="1362"/>
        <v>0.210595970410422+0.0273014453697196i</v>
      </c>
      <c r="AI2611">
        <f t="shared" si="1363"/>
        <v>-13.45861673168878</v>
      </c>
      <c r="AJ2611">
        <f t="shared" si="1364"/>
        <v>7.3865696520799835</v>
      </c>
      <c r="AK2611"/>
      <c r="AL2611"/>
      <c r="AM2611"/>
      <c r="AN2611"/>
    </row>
    <row r="2612" spans="1:40" x14ac:dyDescent="0.25">
      <c r="A2612"/>
      <c r="B2612">
        <f t="shared" si="1365"/>
        <v>678000</v>
      </c>
      <c r="C2612" s="237" t="str">
        <f t="shared" si="1333"/>
        <v>-1.66258305285899E-07+0.00361212763392238i</v>
      </c>
      <c r="D2612" s="208" t="str">
        <f t="shared" si="1334"/>
        <v>-5.95700723165296+0.0276929785267383i</v>
      </c>
      <c r="E2612" t="str">
        <f t="shared" si="1335"/>
        <v>2870</v>
      </c>
      <c r="F2612" t="str">
        <f t="shared" si="1336"/>
        <v>0.777000777000777</v>
      </c>
      <c r="G2612" t="str">
        <f t="shared" si="1331"/>
        <v>0.777000777000777</v>
      </c>
      <c r="H2612" t="str">
        <f t="shared" si="1337"/>
        <v>9.09816273209918+0.550792747522543i</v>
      </c>
      <c r="I2612" t="str">
        <f t="shared" si="1338"/>
        <v>2662.49977391735i</v>
      </c>
      <c r="J2612" t="str">
        <f t="shared" si="1332"/>
        <v>-6062.5658202406+575.836931103568i</v>
      </c>
      <c r="K2612" t="str">
        <f t="shared" si="1339"/>
        <v>0.0413404952528759-0.435243833756169i</v>
      </c>
      <c r="L2612" t="str">
        <f t="shared" si="1340"/>
        <v>0.00356558714552143-0.0314659812016977i</v>
      </c>
      <c r="M2612" t="str">
        <f t="shared" si="1341"/>
        <v>0.0449060823983973-0.466709814957867i</v>
      </c>
      <c r="N2612" t="str">
        <f t="shared" si="1342"/>
        <v>-3.00686878963046i</v>
      </c>
      <c r="O2612" t="str">
        <f t="shared" si="1343"/>
        <v>-0.990938458661005-0.134316682309205i</v>
      </c>
      <c r="P2612" t="str">
        <f t="shared" si="1344"/>
        <v>1.99093845866101+0.134316682309205i</v>
      </c>
      <c r="Q2612" t="str">
        <f t="shared" si="1345"/>
        <v>-1.99093845866101+2.87255210732126i</v>
      </c>
      <c r="R2612" t="str">
        <f t="shared" si="1346"/>
        <v>-0.2929095036469-0.490077676695613i</v>
      </c>
      <c r="S2612" t="str">
        <f t="shared" si="1347"/>
        <v>0.311883133007529i</v>
      </c>
      <c r="T2612" t="str">
        <f t="shared" si="1348"/>
        <v>0.152846961224879-0.0913535336850754i</v>
      </c>
      <c r="U2612" t="str">
        <f t="shared" si="1349"/>
        <v>0.0001-234.741803970347i</v>
      </c>
      <c r="V2612" t="str">
        <f t="shared" si="1350"/>
        <v>0.00002-0.00376518932074697i</v>
      </c>
      <c r="W2612" t="str">
        <f t="shared" si="1351"/>
        <v>0.0000199993584529557-0.00376512893089275i</v>
      </c>
      <c r="X2612" t="str">
        <f t="shared" si="1352"/>
        <v>0.0000703824089836667-0.00376391906489861i</v>
      </c>
      <c r="Y2612" t="str">
        <f t="shared" si="1353"/>
        <v>0.009+4.25999963826776i</v>
      </c>
      <c r="Z2612" t="str">
        <f t="shared" si="1354"/>
        <v>-0.0106114949344941-0.000221049605064416i</v>
      </c>
      <c r="AA2612" t="str">
        <f t="shared" si="1355"/>
        <v>0.00600832652995375-2.81937991545923i</v>
      </c>
      <c r="AB2612" t="str">
        <f t="shared" si="1356"/>
        <v>1.04059282869171-0.621941262466282i</v>
      </c>
      <c r="AC2612" t="str">
        <f t="shared" si="1357"/>
        <v>0.756462855788111-0.513583832104465i</v>
      </c>
      <c r="AD2612" t="str">
        <f t="shared" si="1358"/>
        <v>1.32366383895916+0.0765022154381616i</v>
      </c>
      <c r="AE2612" t="str">
        <f t="shared" si="1359"/>
        <v>-0.014029141337579-0.0011043982404396i</v>
      </c>
      <c r="AF2612" t="str">
        <f t="shared" si="1360"/>
        <v>-15.0551699637521-0.523099768995805i</v>
      </c>
      <c r="AG2612" t="str">
        <f t="shared" si="1361"/>
        <v>1.0008095833676-0.0135078547633676i</v>
      </c>
      <c r="AH2612" t="str">
        <f t="shared" si="1362"/>
        <v>0.210101536327425+0.026781882681883i</v>
      </c>
      <c r="AI2612">
        <f t="shared" si="1363"/>
        <v>-13.481414587039138</v>
      </c>
      <c r="AJ2612">
        <f t="shared" si="1364"/>
        <v>7.2643814242242506</v>
      </c>
      <c r="AK2612"/>
      <c r="AL2612"/>
      <c r="AM2612"/>
      <c r="AN2612"/>
    </row>
    <row r="2613" spans="1:40" x14ac:dyDescent="0.25">
      <c r="A2613"/>
      <c r="B2613">
        <f t="shared" si="1365"/>
        <v>679000</v>
      </c>
      <c r="C2613" s="237" t="str">
        <f t="shared" si="1333"/>
        <v>-1.65768950717006E-07+0.00360680785834263i</v>
      </c>
      <c r="D2613" s="208" t="str">
        <f t="shared" si="1334"/>
        <v>-5.95700722790125+0.0276521935806268i</v>
      </c>
      <c r="E2613" t="str">
        <f t="shared" si="1335"/>
        <v>2870</v>
      </c>
      <c r="F2613" t="str">
        <f t="shared" si="1336"/>
        <v>0.777000777000777</v>
      </c>
      <c r="G2613" t="str">
        <f t="shared" si="1331"/>
        <v>0.777000777000777</v>
      </c>
      <c r="H2613" t="str">
        <f t="shared" si="1337"/>
        <v>9.09826799021585+0.549988418631132i</v>
      </c>
      <c r="I2613" t="str">
        <f t="shared" si="1338"/>
        <v>2666.42676473434i</v>
      </c>
      <c r="J2613" t="str">
        <f t="shared" si="1332"/>
        <v>-6080.46563580535+576.686248111095i</v>
      </c>
      <c r="K2613" t="str">
        <f t="shared" si="1339"/>
        <v>0.0412198612477554-0.434614056864692i</v>
      </c>
      <c r="L2613" t="str">
        <f t="shared" si="1340"/>
        <v>0.00355522507528869-0.0314208120055638i</v>
      </c>
      <c r="M2613" t="str">
        <f t="shared" si="1341"/>
        <v>0.0447750863230441-0.466034868870256i</v>
      </c>
      <c r="N2613" t="str">
        <f t="shared" si="1342"/>
        <v>-3.01130369934968i</v>
      </c>
      <c r="O2613" t="str">
        <f t="shared" si="1343"/>
        <v>-0.991524393985128-0.129920653217359i</v>
      </c>
      <c r="P2613" t="str">
        <f t="shared" si="1344"/>
        <v>1.99152439398513+0.129920653217359i</v>
      </c>
      <c r="Q2613" t="str">
        <f t="shared" si="1345"/>
        <v>-1.99152439398513+2.88138304613232i</v>
      </c>
      <c r="R2613" t="str">
        <f t="shared" si="1346"/>
        <v>-0.292766614964035-0.488818222356932i</v>
      </c>
      <c r="S2613" t="str">
        <f t="shared" si="1347"/>
        <v>0.312343137628485i</v>
      </c>
      <c r="T2613" t="str">
        <f t="shared" si="1348"/>
        <v>0.152679017300943-0.0914436431107373i</v>
      </c>
      <c r="U2613" t="str">
        <f t="shared" si="1349"/>
        <v>0.0001-234.396087027828i</v>
      </c>
      <c r="V2613" t="str">
        <f t="shared" si="1350"/>
        <v>0.00002-0.00375964412292555i</v>
      </c>
      <c r="W2613" t="str">
        <f t="shared" si="1351"/>
        <v>0.0000199993584529557-0.00375958382201576i</v>
      </c>
      <c r="X2613" t="str">
        <f t="shared" si="1352"/>
        <v>0.000070234136886521-0.00375837771972949i</v>
      </c>
      <c r="Y2613" t="str">
        <f t="shared" si="1353"/>
        <v>0.009+4.26628282357494i</v>
      </c>
      <c r="Z2613" t="str">
        <f t="shared" si="1354"/>
        <v>-0.010580240791263-0.000220239183555296i</v>
      </c>
      <c r="AA2613" t="str">
        <f t="shared" si="1355"/>
        <v>0.00599051296091523-2.81522037400005i</v>
      </c>
      <c r="AB2613" t="str">
        <f t="shared" si="1356"/>
        <v>1.03944945468238-0.622554733754098i</v>
      </c>
      <c r="AC2613" t="str">
        <f t="shared" si="1357"/>
        <v>0.756409225352196-0.512294632254822i</v>
      </c>
      <c r="AD2613" t="str">
        <f t="shared" si="1358"/>
        <v>1.32420281540005+0.0738056315562222i</v>
      </c>
      <c r="AE2613" t="str">
        <f t="shared" si="1359"/>
        <v>-0.0139941297513652-0.0010725227005414i</v>
      </c>
      <c r="AF2613" t="str">
        <f t="shared" si="1360"/>
        <v>-15.0552752181171-0.522336225050505i</v>
      </c>
      <c r="AG2613" t="str">
        <f t="shared" si="1361"/>
        <v>1.00078087661392-0.0134934798141007i</v>
      </c>
      <c r="AH2613" t="str">
        <f t="shared" si="1362"/>
        <v>0.209607179378173+0.0262645861842284i</v>
      </c>
      <c r="AI2613">
        <f t="shared" si="1363"/>
        <v>-13.504217890368867</v>
      </c>
      <c r="AJ2613">
        <f t="shared" si="1364"/>
        <v>7.1421570921168129</v>
      </c>
      <c r="AK2613"/>
      <c r="AL2613"/>
      <c r="AM2613"/>
      <c r="AN2613"/>
    </row>
    <row r="2614" spans="1:40" x14ac:dyDescent="0.25">
      <c r="A2614"/>
      <c r="B2614">
        <f t="shared" si="1365"/>
        <v>680000</v>
      </c>
      <c r="C2614" s="237" t="str">
        <f t="shared" si="1333"/>
        <v>-1.65281753477495E-07+0.00360150372916154i</v>
      </c>
      <c r="D2614" s="208" t="str">
        <f t="shared" si="1334"/>
        <v>-5.95700722416607+0.0276115285902385i</v>
      </c>
      <c r="E2614" t="str">
        <f t="shared" si="1335"/>
        <v>2870</v>
      </c>
      <c r="F2614" t="str">
        <f t="shared" si="1336"/>
        <v>0.777000777000777</v>
      </c>
      <c r="G2614" t="str">
        <f t="shared" si="1331"/>
        <v>0.777000777000777</v>
      </c>
      <c r="H2614" t="str">
        <f t="shared" si="1337"/>
        <v>9.09837278690611+0.549186425413634i</v>
      </c>
      <c r="I2614" t="str">
        <f t="shared" si="1338"/>
        <v>2670.35375555132i</v>
      </c>
      <c r="J2614" t="str">
        <f t="shared" si="1332"/>
        <v>-6098.39183282266+577.535565118623i</v>
      </c>
      <c r="K2614" t="str">
        <f t="shared" si="1339"/>
        <v>0.0410997529829967-0.433986083387012i</v>
      </c>
      <c r="L2614" t="str">
        <f t="shared" si="1340"/>
        <v>0.00354490791818539-0.0313757705856164i</v>
      </c>
      <c r="M2614" t="str">
        <f t="shared" si="1341"/>
        <v>0.0446446609011821-0.465361853972628i</v>
      </c>
      <c r="N2614" t="str">
        <f t="shared" si="1342"/>
        <v>-3.0157386090689i</v>
      </c>
      <c r="O2614" t="str">
        <f t="shared" si="1343"/>
        <v>-0.992090827618812-0.125522068795179i</v>
      </c>
      <c r="P2614" t="str">
        <f t="shared" si="1344"/>
        <v>1.99209082761881+0.125522068795179i</v>
      </c>
      <c r="Q2614" t="str">
        <f t="shared" si="1345"/>
        <v>-1.99209082761881+2.89021654027372i</v>
      </c>
      <c r="R2614" t="str">
        <f t="shared" si="1346"/>
        <v>-0.292623357437443-0.487561572527435i</v>
      </c>
      <c r="S2614" t="str">
        <f t="shared" si="1347"/>
        <v>0.312803142249439i</v>
      </c>
      <c r="T2614" t="str">
        <f t="shared" si="1348"/>
        <v>0.152510791926659-0.0915335057020129i</v>
      </c>
      <c r="U2614" t="str">
        <f t="shared" si="1349"/>
        <v>0.0001-234.051386899846i</v>
      </c>
      <c r="V2614" t="str">
        <f t="shared" si="1350"/>
        <v>0.00002-0.00375411523450948i</v>
      </c>
      <c r="W2614" t="str">
        <f t="shared" si="1351"/>
        <v>0.0000199993584529558-0.00375405502228253i</v>
      </c>
      <c r="X2614" t="str">
        <f t="shared" si="1352"/>
        <v>0.0000700865182945345-0.00375285266391223i</v>
      </c>
      <c r="Y2614" t="str">
        <f t="shared" si="1353"/>
        <v>0.009+4.27256600888212i</v>
      </c>
      <c r="Z2614" t="str">
        <f t="shared" si="1354"/>
        <v>-0.0105491245552583-0.000219433284536801i</v>
      </c>
      <c r="AA2614" t="str">
        <f t="shared" si="1355"/>
        <v>0.00597277868120843-2.81107309859668i</v>
      </c>
      <c r="AB2614" t="str">
        <f t="shared" si="1356"/>
        <v>1.03830416453934-0.623166524576105i</v>
      </c>
      <c r="AC2614" t="str">
        <f t="shared" si="1357"/>
        <v>0.756356808127729-0.511008209172196i</v>
      </c>
      <c r="AD2614" t="str">
        <f t="shared" si="1358"/>
        <v>1.32472995105408+0.0711057992350739i</v>
      </c>
      <c r="AE2614" t="str">
        <f t="shared" si="1359"/>
        <v>-0.0139591382766749-0.00104079377701605i</v>
      </c>
      <c r="AF2614" t="str">
        <f t="shared" si="1360"/>
        <v>-15.0553800110722-0.521574896823396i</v>
      </c>
      <c r="AG2614" t="str">
        <f t="shared" si="1361"/>
        <v>1.00075222122386-0.0134790266653841i</v>
      </c>
      <c r="AH2614" t="str">
        <f t="shared" si="1362"/>
        <v>0.209112901429092+0.0257495509482464i</v>
      </c>
      <c r="AI2614">
        <f t="shared" si="1363"/>
        <v>-13.52702675351007</v>
      </c>
      <c r="AJ2614">
        <f t="shared" si="1364"/>
        <v>7.0198967225170081</v>
      </c>
      <c r="AK2614"/>
      <c r="AL2614"/>
      <c r="AM2614"/>
      <c r="AN2614"/>
    </row>
    <row r="2615" spans="1:40" x14ac:dyDescent="0.25">
      <c r="A2615"/>
      <c r="B2615">
        <f t="shared" si="1365"/>
        <v>681000</v>
      </c>
      <c r="C2615" s="237" t="str">
        <f t="shared" si="1333"/>
        <v>-1.64796700905135E-07+0.00359621517745226i</v>
      </c>
      <c r="D2615" s="208" t="str">
        <f t="shared" si="1334"/>
        <v>-5.95700722044733+0.027570983027134i</v>
      </c>
      <c r="E2615" t="str">
        <f t="shared" si="1335"/>
        <v>2870</v>
      </c>
      <c r="F2615" t="str">
        <f t="shared" si="1336"/>
        <v>0.777000777000777</v>
      </c>
      <c r="G2615" t="str">
        <f t="shared" si="1331"/>
        <v>0.777000777000777</v>
      </c>
      <c r="H2615" t="str">
        <f t="shared" si="1337"/>
        <v>9.09847712485929+0.548386757755315i</v>
      </c>
      <c r="I2615" t="str">
        <f t="shared" si="1338"/>
        <v>2674.28074636831i</v>
      </c>
      <c r="J2615" t="str">
        <f t="shared" si="1332"/>
        <v>-6116.34441129254+578.38488212615i</v>
      </c>
      <c r="K2615" t="str">
        <f t="shared" si="1339"/>
        <v>0.0409801674168508-0.433359905660916i</v>
      </c>
      <c r="L2615" t="str">
        <f t="shared" si="1340"/>
        <v>0.00353463541613768-0.0313308564080797i</v>
      </c>
      <c r="M2615" t="str">
        <f t="shared" si="1341"/>
        <v>0.0445148028329885-0.464690762068996i</v>
      </c>
      <c r="N2615" t="str">
        <f t="shared" si="1342"/>
        <v>-3.02017351878812i</v>
      </c>
      <c r="O2615" t="str">
        <f t="shared" si="1343"/>
        <v>-0.992637748421217-0.121121015555748i</v>
      </c>
      <c r="P2615" t="str">
        <f t="shared" si="1344"/>
        <v>1.99263774842122+0.121121015555748i</v>
      </c>
      <c r="Q2615" t="str">
        <f t="shared" si="1345"/>
        <v>-1.99263774842122+2.89905250323237i</v>
      </c>
      <c r="R2615" t="str">
        <f t="shared" si="1346"/>
        <v>-0.292479730186022-0.486307714617991i</v>
      </c>
      <c r="S2615" t="str">
        <f t="shared" si="1347"/>
        <v>0.313263146870395i</v>
      </c>
      <c r="T2615" t="str">
        <f t="shared" si="1348"/>
        <v>0.152342285028582-0.0916231206738773i</v>
      </c>
      <c r="U2615" t="str">
        <f t="shared" si="1349"/>
        <v>0.0001-233.707699107041i</v>
      </c>
      <c r="V2615" t="str">
        <f t="shared" si="1350"/>
        <v>0.00002-0.00374860258365117i</v>
      </c>
      <c r="W2615" t="str">
        <f t="shared" si="1351"/>
        <v>0.0000199993584529557-0.0037485424598466i</v>
      </c>
      <c r="X2615" t="str">
        <f t="shared" si="1352"/>
        <v>0.0000699395493731597-0.00374734382573865i</v>
      </c>
      <c r="Y2615" t="str">
        <f t="shared" si="1353"/>
        <v>0.009+4.2788491941893i</v>
      </c>
      <c r="Z2615" t="str">
        <f t="shared" si="1354"/>
        <v>-0.0105181454161485-0.000218631875517636i</v>
      </c>
      <c r="AA2615" t="str">
        <f t="shared" si="1355"/>
        <v>0.00595512321989485-2.80693803502527i</v>
      </c>
      <c r="AB2615" t="str">
        <f t="shared" si="1356"/>
        <v>1.03715695776258-0.623776629587799i</v>
      </c>
      <c r="AC2615" t="str">
        <f t="shared" si="1357"/>
        <v>0.756305600117679-0.509724550765782i</v>
      </c>
      <c r="AD2615" t="str">
        <f t="shared" si="1358"/>
        <v>1.3252452266223+0.0684027702541137i</v>
      </c>
      <c r="AE2615" t="str">
        <f t="shared" si="1359"/>
        <v>-0.0139241669797187-0.00100921113381739i</v>
      </c>
      <c r="AF2615" t="str">
        <f t="shared" si="1360"/>
        <v>-15.0554843453066-0.520815774728181i</v>
      </c>
      <c r="AG2615" t="str">
        <f t="shared" si="1361"/>
        <v>1.00072361749686-0.0134644954652073i</v>
      </c>
      <c r="AH2615" t="str">
        <f t="shared" si="1362"/>
        <v>0.208618704358352+0.0252367720682412i</v>
      </c>
      <c r="AI2615">
        <f t="shared" si="1363"/>
        <v>-13.549841288206334</v>
      </c>
      <c r="AJ2615">
        <f t="shared" si="1364"/>
        <v>6.8976003821622118</v>
      </c>
      <c r="AK2615"/>
      <c r="AL2615"/>
      <c r="AM2615"/>
      <c r="AN2615"/>
    </row>
    <row r="2616" spans="1:40" x14ac:dyDescent="0.25">
      <c r="A2616"/>
      <c r="B2616">
        <f t="shared" si="1365"/>
        <v>682000</v>
      </c>
      <c r="C2616" s="237" t="str">
        <f t="shared" si="1333"/>
        <v>-1.64313780430458E-07+0.00359094213469216i</v>
      </c>
      <c r="D2616" s="208" t="str">
        <f t="shared" si="1334"/>
        <v>-5.95700721674494+0.0275305563659732i</v>
      </c>
      <c r="E2616" t="str">
        <f t="shared" si="1335"/>
        <v>2870</v>
      </c>
      <c r="F2616" t="str">
        <f t="shared" si="1336"/>
        <v>0.777000777000777</v>
      </c>
      <c r="G2616" t="str">
        <f t="shared" si="1331"/>
        <v>0.777000777000777</v>
      </c>
      <c r="H2616" t="str">
        <f t="shared" si="1337"/>
        <v>9.09858100674515+0.547589405599515i</v>
      </c>
      <c r="I2616" t="str">
        <f t="shared" si="1338"/>
        <v>2678.2077371853i</v>
      </c>
      <c r="J2616" t="str">
        <f t="shared" si="1332"/>
        <v>-6134.32337121498+579.234199133678i</v>
      </c>
      <c r="K2616" t="str">
        <f t="shared" si="1339"/>
        <v>0.0408611015294711-0.432735516067095i</v>
      </c>
      <c r="L2616" t="str">
        <f t="shared" si="1340"/>
        <v>0.0035244073129146-0.0312860689421011i</v>
      </c>
      <c r="M2616" t="str">
        <f t="shared" si="1341"/>
        <v>0.0443855088423857-0.464021585009196i</v>
      </c>
      <c r="N2616" t="str">
        <f t="shared" si="1342"/>
        <v>-3.02460842850734i</v>
      </c>
      <c r="O2616" t="str">
        <f t="shared" si="1343"/>
        <v>-0.993165145635293-0.116717580060706i</v>
      </c>
      <c r="P2616" t="str">
        <f t="shared" si="1344"/>
        <v>1.99316514563529+0.116717580060706i</v>
      </c>
      <c r="Q2616" t="str">
        <f t="shared" si="1345"/>
        <v>-1.99316514563529+2.90789084844663i</v>
      </c>
      <c r="R2616" t="str">
        <f t="shared" si="1346"/>
        <v>-0.29233573232591-0.485056636115826i</v>
      </c>
      <c r="S2616" t="str">
        <f t="shared" si="1347"/>
        <v>0.313723151491351i</v>
      </c>
      <c r="T2616" t="str">
        <f t="shared" si="1348"/>
        <v>0.15217349653405-0.0917124872388165i</v>
      </c>
      <c r="U2616" t="str">
        <f t="shared" si="1349"/>
        <v>0.0001-233.365019196327i</v>
      </c>
      <c r="V2616" t="str">
        <f t="shared" si="1350"/>
        <v>0.00002-0.0037431060989244i</v>
      </c>
      <c r="W2616" t="str">
        <f t="shared" si="1351"/>
        <v>0.0000199993584529557-0.00374304606328292i</v>
      </c>
      <c r="X2616" t="str">
        <f t="shared" si="1352"/>
        <v>0.000069793226315932-0.00374185113392074i</v>
      </c>
      <c r="Y2616" t="str">
        <f t="shared" si="1353"/>
        <v>0.009+4.28513237949648i</v>
      </c>
      <c r="Z2616" t="str">
        <f t="shared" si="1354"/>
        <v>-0.0104873025695464-0.000217834924289299i</v>
      </c>
      <c r="AA2616" t="str">
        <f t="shared" si="1355"/>
        <v>0.00593754610953488-2.80281512938133i</v>
      </c>
      <c r="AB2616" t="str">
        <f t="shared" si="1356"/>
        <v>1.03600783385742-0.624385043427729i</v>
      </c>
      <c r="AC2616" t="str">
        <f t="shared" si="1357"/>
        <v>0.756255597363089-0.508443645014579i</v>
      </c>
      <c r="AD2616" t="str">
        <f t="shared" si="1358"/>
        <v>1.32574862302979+0.0656965965102701i</v>
      </c>
      <c r="AE2616" t="str">
        <f t="shared" si="1359"/>
        <v>-0.013889215927746-0.000977774436316942i</v>
      </c>
      <c r="AF2616" t="str">
        <f t="shared" si="1360"/>
        <v>-15.0555882234901-0.520058849233542i</v>
      </c>
      <c r="AG2616" t="str">
        <f t="shared" si="1361"/>
        <v>1.00069506573178-0.0134498863629643i</v>
      </c>
      <c r="AH2616" t="str">
        <f t="shared" si="1362"/>
        <v>0.208124590055761+0.0247262446610318i</v>
      </c>
      <c r="AI2616">
        <f t="shared" si="1363"/>
        <v>-13.57266160611549</v>
      </c>
      <c r="AJ2616">
        <f t="shared" si="1364"/>
        <v>6.775268137762251</v>
      </c>
      <c r="AK2616"/>
      <c r="AL2616"/>
      <c r="AM2616"/>
      <c r="AN2616"/>
    </row>
    <row r="2617" spans="1:40" x14ac:dyDescent="0.25">
      <c r="A2617"/>
      <c r="B2617">
        <f t="shared" si="1365"/>
        <v>683000</v>
      </c>
      <c r="C2617" s="237" t="str">
        <f t="shared" si="1333"/>
        <v>-1.63832979575949E-07+0.00358568453275997i</v>
      </c>
      <c r="D2617" s="208" t="str">
        <f t="shared" si="1334"/>
        <v>-5.95700721305881+0.0274902480844931i</v>
      </c>
      <c r="E2617" t="str">
        <f t="shared" si="1335"/>
        <v>2870</v>
      </c>
      <c r="F2617" t="str">
        <f t="shared" si="1336"/>
        <v>0.777000777000777</v>
      </c>
      <c r="G2617" t="str">
        <f t="shared" si="1331"/>
        <v>0.777000777000777</v>
      </c>
      <c r="H2617" t="str">
        <f t="shared" si="1337"/>
        <v>9.09868443521415+0.546794358947204i</v>
      </c>
      <c r="I2617" t="str">
        <f t="shared" si="1338"/>
        <v>2682.13472800229i</v>
      </c>
      <c r="J2617" t="str">
        <f t="shared" si="1332"/>
        <v>-6152.32871258999+580.083516141205i</v>
      </c>
      <c r="K2617" t="str">
        <f t="shared" si="1339"/>
        <v>0.0407425523227242-0.432112907028856i</v>
      </c>
      <c r="L2617" t="str">
        <f t="shared" si="1340"/>
        <v>0.0035142233541124-0.0312414076597314i</v>
      </c>
      <c r="M2617" t="str">
        <f t="shared" si="1341"/>
        <v>0.0442567756768366-0.463354314688587i</v>
      </c>
      <c r="N2617" t="str">
        <f t="shared" si="1342"/>
        <v>-3.02904333822656i</v>
      </c>
      <c r="O2617" t="str">
        <f t="shared" si="1343"/>
        <v>-0.993673008887983-0.112311848918549i</v>
      </c>
      <c r="P2617" t="str">
        <f t="shared" si="1344"/>
        <v>1.99367300888798+0.112311848918549i</v>
      </c>
      <c r="Q2617" t="str">
        <f t="shared" si="1345"/>
        <v>-1.99367300888798+2.91673148930801i</v>
      </c>
      <c r="R2617" t="str">
        <f t="shared" si="1346"/>
        <v>-0.292191362970501-0.483808324584i</v>
      </c>
      <c r="S2617" t="str">
        <f t="shared" si="1347"/>
        <v>0.314183156112305i</v>
      </c>
      <c r="T2617" t="str">
        <f t="shared" si="1348"/>
        <v>0.152004426371208-0.0918016046068281i</v>
      </c>
      <c r="U2617" t="str">
        <f t="shared" si="1349"/>
        <v>0.0001-233.023342740696i</v>
      </c>
      <c r="V2617" t="str">
        <f t="shared" si="1350"/>
        <v>0.00002-0.00373762570932129i</v>
      </c>
      <c r="W2617" t="str">
        <f t="shared" si="1351"/>
        <v>0.0000199993584529557-0.00373756576158476i</v>
      </c>
      <c r="X2617" t="str">
        <f t="shared" si="1352"/>
        <v>0.0000696475453442237-0.00373637451758777i</v>
      </c>
      <c r="Y2617" t="str">
        <f t="shared" si="1353"/>
        <v>0.009+4.29141556480366i</v>
      </c>
      <c r="Z2617" t="str">
        <f t="shared" si="1354"/>
        <v>-0.0104565952169573-0.00021704239892321i</v>
      </c>
      <c r="AA2617" t="str">
        <f t="shared" si="1355"/>
        <v>0.00592004688615671-2.79870432807746i</v>
      </c>
      <c r="AB2617" t="str">
        <f t="shared" si="1356"/>
        <v>1.03485679233465-0.624991760717505i</v>
      </c>
      <c r="AC2617" t="str">
        <f t="shared" si="1357"/>
        <v>0.756206795942732-0.507165479966997i</v>
      </c>
      <c r="AD2617" t="str">
        <f t="shared" si="1358"/>
        <v>1.32624012142653+0.0629873300171659i</v>
      </c>
      <c r="AE2617" t="str">
        <f t="shared" si="1359"/>
        <v>-0.0138542851890368-0.000946483351289031i</v>
      </c>
      <c r="AF2617" t="str">
        <f t="shared" si="1360"/>
        <v>-15.055691648273-0.519304110862711i</v>
      </c>
      <c r="AG2617" t="str">
        <f t="shared" si="1361"/>
        <v>1.00066656622694-0.0134351995094533i</v>
      </c>
      <c r="AH2617" t="str">
        <f t="shared" si="1362"/>
        <v>0.207630560422679+0.0242179638657031i</v>
      </c>
      <c r="AI2617">
        <f t="shared" si="1363"/>
        <v>-13.595487818811311</v>
      </c>
      <c r="AJ2617">
        <f t="shared" si="1364"/>
        <v>6.6529000560059899</v>
      </c>
      <c r="AK2617"/>
      <c r="AL2617"/>
      <c r="AM2617"/>
      <c r="AN2617"/>
    </row>
    <row r="2618" spans="1:40" x14ac:dyDescent="0.25">
      <c r="A2618"/>
      <c r="B2618">
        <f t="shared" si="1365"/>
        <v>684000</v>
      </c>
      <c r="C2618" s="237" t="str">
        <f t="shared" si="1333"/>
        <v>-1.63354285955232E-07+0.00358044230393275i</v>
      </c>
      <c r="D2618" s="208" t="str">
        <f t="shared" si="1334"/>
        <v>-5.95700720938882+0.0274500576634844i</v>
      </c>
      <c r="E2618" t="str">
        <f t="shared" si="1335"/>
        <v>2870</v>
      </c>
      <c r="F2618" t="str">
        <f t="shared" si="1336"/>
        <v>0.777000777000777</v>
      </c>
      <c r="G2618" t="str">
        <f t="shared" si="1331"/>
        <v>0.777000777000777</v>
      </c>
      <c r="H2618" t="str">
        <f t="shared" si="1337"/>
        <v>9.09878741289743+0.546001607856595i</v>
      </c>
      <c r="I2618" t="str">
        <f t="shared" si="1338"/>
        <v>2686.06171881927i</v>
      </c>
      <c r="J2618" t="str">
        <f t="shared" si="1332"/>
        <v>-6170.36043541756+580.932833148733i</v>
      </c>
      <c r="K2618" t="str">
        <f t="shared" si="1339"/>
        <v>0.0406245168200046-0.431492071011821i</v>
      </c>
      <c r="L2618" t="str">
        <f t="shared" si="1340"/>
        <v>0.00350408328713902-0.0311968720359052i</v>
      </c>
      <c r="M2618" t="str">
        <f t="shared" si="1341"/>
        <v>0.0441286001071436-0.462688943047726i</v>
      </c>
      <c r="N2618" t="str">
        <f t="shared" si="1342"/>
        <v>-3.03347824794577i</v>
      </c>
      <c r="O2618" t="str">
        <f t="shared" si="1343"/>
        <v>-0.994161328190432-0.107903908782932i</v>
      </c>
      <c r="P2618" t="str">
        <f t="shared" si="1344"/>
        <v>1.99416132819043+0.107903908782932i</v>
      </c>
      <c r="Q2618" t="str">
        <f t="shared" si="1345"/>
        <v>-1.99416132819043+2.92557433916284i</v>
      </c>
      <c r="R2618" t="str">
        <f t="shared" si="1346"/>
        <v>-0.292046621230419-0.482562767660873i</v>
      </c>
      <c r="S2618" t="str">
        <f t="shared" si="1347"/>
        <v>0.314643160733261i</v>
      </c>
      <c r="T2618" t="str">
        <f t="shared" si="1348"/>
        <v>0.151835074469007-0.0918904719854085i</v>
      </c>
      <c r="U2618" t="str">
        <f t="shared" si="1349"/>
        <v>0.0001-232.682665339028i</v>
      </c>
      <c r="V2618" t="str">
        <f t="shared" si="1350"/>
        <v>0.00002-0.00373216134424918i</v>
      </c>
      <c r="W2618" t="str">
        <f t="shared" si="1351"/>
        <v>0.0000199993584529558-0.00373210148416056i</v>
      </c>
      <c r="X2618" t="str">
        <f t="shared" si="1352"/>
        <v>0.0000695025027069964-0.00373091390628297i</v>
      </c>
      <c r="Y2618" t="str">
        <f t="shared" si="1353"/>
        <v>0.009+4.29769875011084i</v>
      </c>
      <c r="Z2618" t="str">
        <f t="shared" si="1354"/>
        <v>-0.0104260225657266-0.000216254267767844i</v>
      </c>
      <c r="AA2618" t="str">
        <f t="shared" si="1355"/>
        <v>0.00590262508922532-2.79460557784097i</v>
      </c>
      <c r="AB2618" t="str">
        <f t="shared" si="1356"/>
        <v>1.03370383271057-0.625596776061705i</v>
      </c>
      <c r="AC2618" t="str">
        <f t="shared" si="1357"/>
        <v>0.756159191972851-0.505890043740382i</v>
      </c>
      <c r="AD2618" t="str">
        <f t="shared" si="1358"/>
        <v>1.32671970318806+0.0602750229041294i</v>
      </c>
      <c r="AE2618" t="str">
        <f t="shared" si="1359"/>
        <v>-0.01381937483289-0.000915337546894246i</v>
      </c>
      <c r="AF2618" t="str">
        <f t="shared" si="1360"/>
        <v>-15.0557946222862-0.518551550193111i</v>
      </c>
      <c r="AG2618" t="str">
        <f t="shared" si="1361"/>
        <v>1.00063811928007-0.0134204350568723i</v>
      </c>
      <c r="AH2618" t="str">
        <f t="shared" si="1362"/>
        <v>0.207136617371904+0.0237119248433315i</v>
      </c>
      <c r="AI2618">
        <f t="shared" si="1363"/>
        <v>-13.618320037786516</v>
      </c>
      <c r="AJ2618">
        <f t="shared" si="1364"/>
        <v>6.530496203561329</v>
      </c>
      <c r="AK2618"/>
      <c r="AL2618"/>
      <c r="AM2618"/>
      <c r="AN2618"/>
    </row>
    <row r="2619" spans="1:40" x14ac:dyDescent="0.25">
      <c r="A2619"/>
      <c r="B2619">
        <f t="shared" si="1365"/>
        <v>685000</v>
      </c>
      <c r="C2619" s="237" t="str">
        <f t="shared" si="1333"/>
        <v>-1.62877687272279E-07+0.00357521538088302i</v>
      </c>
      <c r="D2619" s="208" t="str">
        <f t="shared" si="1334"/>
        <v>-5.95700720573489+0.0274099845867698i</v>
      </c>
      <c r="E2619" t="str">
        <f t="shared" si="1335"/>
        <v>2870</v>
      </c>
      <c r="F2619" t="str">
        <f t="shared" si="1336"/>
        <v>0.777000777000777</v>
      </c>
      <c r="G2619" t="str">
        <f t="shared" si="1331"/>
        <v>0.777000777000777</v>
      </c>
      <c r="H2619" t="str">
        <f t="shared" si="1337"/>
        <v>9.09888994240721+0.545211142442717i</v>
      </c>
      <c r="I2619" t="str">
        <f t="shared" si="1338"/>
        <v>2689.98870963626i</v>
      </c>
      <c r="J2619" t="str">
        <f t="shared" si="1332"/>
        <v>-6188.41853969769+581.78215015626i</v>
      </c>
      <c r="K2619" t="str">
        <f t="shared" si="1339"/>
        <v>0.0405069920660493-0.430873000523647i</v>
      </c>
      <c r="L2619" t="str">
        <f t="shared" si="1340"/>
        <v>0.00349398686119866-0.0311524615484217i</v>
      </c>
      <c r="M2619" t="str">
        <f t="shared" si="1341"/>
        <v>0.044000978927248-0.462025462072069i</v>
      </c>
      <c r="N2619" t="str">
        <f t="shared" si="1342"/>
        <v>-3.03791315766499i</v>
      </c>
      <c r="O2619" t="str">
        <f t="shared" si="1343"/>
        <v>-0.994630093938188-0.103493846350932i</v>
      </c>
      <c r="P2619" t="str">
        <f t="shared" si="1344"/>
        <v>1.99463009393819+0.103493846350932i</v>
      </c>
      <c r="Q2619" t="str">
        <f t="shared" si="1345"/>
        <v>-1.99463009393819+2.93441931131406i</v>
      </c>
      <c r="R2619" t="str">
        <f t="shared" si="1346"/>
        <v>-0.291901506213524-0.481319953059581i</v>
      </c>
      <c r="S2619" t="str">
        <f t="shared" si="1347"/>
        <v>0.315103165354215i</v>
      </c>
      <c r="T2619" t="str">
        <f t="shared" si="1348"/>
        <v>0.151665440757216-0.0919790885795445i</v>
      </c>
      <c r="U2619" t="str">
        <f t="shared" si="1349"/>
        <v>0.0001-232.342982615905i</v>
      </c>
      <c r="V2619" t="str">
        <f t="shared" si="1350"/>
        <v>0.00002-0.00372671293352765i</v>
      </c>
      <c r="W2619" t="str">
        <f t="shared" si="1351"/>
        <v>0.0000199993584529557-0.00372665316083103i</v>
      </c>
      <c r="X2619" t="str">
        <f t="shared" si="1352"/>
        <v>0.0000693580946805623-0.00372546922996062i</v>
      </c>
      <c r="Y2619" t="str">
        <f t="shared" si="1353"/>
        <v>0.009+4.30398193541802i</v>
      </c>
      <c r="Z2619" t="str">
        <f t="shared" si="1354"/>
        <v>-0.0103955838289888-0.000215470499445926i</v>
      </c>
      <c r="AA2619" t="str">
        <f t="shared" si="1355"/>
        <v>0.00588528026161201-2.7905188257116i</v>
      </c>
      <c r="AB2619" t="str">
        <f t="shared" si="1356"/>
        <v>1.03254895450704-0.626200084047824i</v>
      </c>
      <c r="AC2619" t="str">
        <f t="shared" si="1357"/>
        <v>0.756112781606852-0.504617324520576i</v>
      </c>
      <c r="AD2619" t="str">
        <f t="shared" si="1358"/>
        <v>1.32718734991627+0.0575597274152541i</v>
      </c>
      <c r="AE2619" t="str">
        <f t="shared" si="1359"/>
        <v>-0.0137844849296139-0.000884336692663794i</v>
      </c>
      <c r="AF2619" t="str">
        <f t="shared" si="1360"/>
        <v>-15.0558971481421-0.517801157855947i</v>
      </c>
      <c r="AG2619" t="str">
        <f t="shared" si="1361"/>
        <v>1.00060972518834-0.0134055931588173i</v>
      </c>
      <c r="AH2619" t="str">
        <f t="shared" si="1362"/>
        <v>0.206642762827577+0.0232081227767256i</v>
      </c>
      <c r="AI2619">
        <f t="shared" si="1363"/>
        <v>-13.641158374454946</v>
      </c>
      <c r="AJ2619">
        <f t="shared" si="1364"/>
        <v>6.4080566470780989</v>
      </c>
      <c r="AK2619"/>
      <c r="AL2619"/>
      <c r="AM2619"/>
      <c r="AN2619"/>
    </row>
    <row r="2620" spans="1:40" x14ac:dyDescent="0.25">
      <c r="A2620"/>
      <c r="B2620">
        <f t="shared" si="1365"/>
        <v>686000</v>
      </c>
      <c r="C2620" s="237" t="str">
        <f t="shared" si="1333"/>
        <v>-1.62403171320617E-07+0.00357000369667592i</v>
      </c>
      <c r="D2620" s="208" t="str">
        <f t="shared" si="1334"/>
        <v>-5.95700720209694+0.0273700283411821i</v>
      </c>
      <c r="E2620" t="str">
        <f t="shared" si="1335"/>
        <v>2870</v>
      </c>
      <c r="F2620" t="str">
        <f t="shared" si="1336"/>
        <v>0.777000777000777</v>
      </c>
      <c r="G2620" t="str">
        <f t="shared" si="1331"/>
        <v>0.777000777000777</v>
      </c>
      <c r="H2620" t="str">
        <f t="shared" si="1337"/>
        <v>9.09899202633682+0.544422952877035i</v>
      </c>
      <c r="I2620" t="str">
        <f t="shared" si="1338"/>
        <v>2693.91570045325i</v>
      </c>
      <c r="J2620" t="str">
        <f t="shared" si="1332"/>
        <v>-6206.50302543039+582.631467163786i</v>
      </c>
      <c r="K2620" t="str">
        <f t="shared" si="1339"/>
        <v>0.0403899751267547-0.43025568811372i</v>
      </c>
      <c r="L2620" t="str">
        <f t="shared" si="1340"/>
        <v>0.00348393382727658-0.0311081756779258i</v>
      </c>
      <c r="M2620" t="str">
        <f t="shared" si="1341"/>
        <v>0.0438739089540313-0.461363863791646i</v>
      </c>
      <c r="N2620" t="str">
        <f t="shared" si="1342"/>
        <v>-3.04234806738421i</v>
      </c>
      <c r="O2620" t="str">
        <f t="shared" si="1343"/>
        <v>-0.995079296911382-0.0990817483613941i</v>
      </c>
      <c r="P2620" t="str">
        <f t="shared" si="1344"/>
        <v>1.99507929691138+0.0990817483613941i</v>
      </c>
      <c r="Q2620" t="str">
        <f t="shared" si="1345"/>
        <v>-1.99507929691138+2.94326631902282i</v>
      </c>
      <c r="R2620" t="str">
        <f t="shared" si="1346"/>
        <v>-0.291756017024891-0.480079868567524i</v>
      </c>
      <c r="S2620" t="str">
        <f t="shared" si="1347"/>
        <v>0.315563169975171i</v>
      </c>
      <c r="T2620" t="str">
        <f t="shared" si="1348"/>
        <v>0.151495525166431-0.0920674535917046i</v>
      </c>
      <c r="U2620" t="str">
        <f t="shared" si="1349"/>
        <v>0.0001-232.004290221422i</v>
      </c>
      <c r="V2620" t="str">
        <f t="shared" si="1350"/>
        <v>0.00002-0.00372128040738548i</v>
      </c>
      <c r="W2620" t="str">
        <f t="shared" si="1351"/>
        <v>0.0000199993584529558-0.0037212207218261i</v>
      </c>
      <c r="X2620" t="str">
        <f t="shared" si="1352"/>
        <v>0.0000692143175683463-0.00372004041898314i</v>
      </c>
      <c r="Y2620" t="str">
        <f t="shared" si="1353"/>
        <v>0.009+4.3102651207252i</v>
      </c>
      <c r="Z2620" t="str">
        <f t="shared" si="1354"/>
        <v>-0.0103652782256171-0.000214691062851654i</v>
      </c>
      <c r="AA2620" t="str">
        <f t="shared" si="1355"/>
        <v>0.00586801194956404-2.78644401903921i</v>
      </c>
      <c r="AB2620" t="str">
        <f t="shared" si="1356"/>
        <v>1.03139215725156-0.626801679246211i</v>
      </c>
      <c r="AC2620" t="str">
        <f t="shared" si="1357"/>
        <v>0.756067561035033-0.503347310561463i</v>
      </c>
      <c r="AD2620" t="str">
        <f t="shared" si="1358"/>
        <v>1.3276430434401+0.0548414959084293i</v>
      </c>
      <c r="AE2620" t="str">
        <f t="shared" si="1359"/>
        <v>-0.0137496155505168-0.000853480459483671i</v>
      </c>
      <c r="AF2620" t="str">
        <f t="shared" si="1360"/>
        <v>-15.0559992284338-0.517052924535853i</v>
      </c>
      <c r="AG2620" t="str">
        <f t="shared" si="1361"/>
        <v>1.00058138424832-0.0133906739702789i</v>
      </c>
      <c r="AH2620" t="str">
        <f t="shared" si="1362"/>
        <v>0.206148998725093+0.0227065528701626i</v>
      </c>
      <c r="AI2620">
        <f t="shared" si="1363"/>
        <v>-13.664002940153527</v>
      </c>
      <c r="AJ2620">
        <f t="shared" si="1364"/>
        <v>6.285581453188974</v>
      </c>
      <c r="AK2620"/>
      <c r="AL2620"/>
      <c r="AM2620"/>
      <c r="AN2620"/>
    </row>
    <row r="2621" spans="1:40" x14ac:dyDescent="0.25">
      <c r="A2621"/>
      <c r="B2621">
        <f t="shared" si="1365"/>
        <v>687000</v>
      </c>
      <c r="C2621" s="237" t="str">
        <f t="shared" si="1333"/>
        <v>-1.61930725982549E-07+0.00356480718476627i</v>
      </c>
      <c r="D2621" s="208" t="str">
        <f t="shared" si="1334"/>
        <v>-5.95700719847486+0.0273301884165414i</v>
      </c>
      <c r="E2621" t="str">
        <f t="shared" si="1335"/>
        <v>2870</v>
      </c>
      <c r="F2621" t="str">
        <f t="shared" si="1336"/>
        <v>0.777000777000777</v>
      </c>
      <c r="G2621" t="str">
        <f t="shared" si="1331"/>
        <v>0.777000777000777</v>
      </c>
      <c r="H2621" t="str">
        <f t="shared" si="1337"/>
        <v>9.09909366726084+0.543637029387019i</v>
      </c>
      <c r="I2621" t="str">
        <f t="shared" si="1338"/>
        <v>2697.84269127023i</v>
      </c>
      <c r="J2621" t="str">
        <f t="shared" si="1332"/>
        <v>-6224.61389261565+583.480784171314i</v>
      </c>
      <c r="K2621" t="str">
        <f t="shared" si="1339"/>
        <v>0.0402734630889963-0.429640126372879i</v>
      </c>
      <c r="L2621" t="str">
        <f t="shared" si="1340"/>
        <v>0.00347392393812395-0.0310640139078885i</v>
      </c>
      <c r="M2621" t="str">
        <f t="shared" si="1341"/>
        <v>0.0437473870271202-0.460704140280768i</v>
      </c>
      <c r="N2621" t="str">
        <f t="shared" si="1342"/>
        <v>-3.04678297710343i</v>
      </c>
      <c r="O2621" t="str">
        <f t="shared" si="1343"/>
        <v>-0.995508928274911-0.094667701593191i</v>
      </c>
      <c r="P2621" t="str">
        <f t="shared" si="1344"/>
        <v>1.99550892827491+0.094667701593191i</v>
      </c>
      <c r="Q2621" t="str">
        <f t="shared" si="1345"/>
        <v>-1.99550892827491+2.95211527551024i</v>
      </c>
      <c r="R2621" t="str">
        <f t="shared" si="1346"/>
        <v>-0.291610152766821-0.478842502045854i</v>
      </c>
      <c r="S2621" t="str">
        <f t="shared" si="1347"/>
        <v>0.316023174596125i</v>
      </c>
      <c r="T2621" t="str">
        <f t="shared" si="1348"/>
        <v>0.151325327628082-0.0921555662218318i</v>
      </c>
      <c r="U2621" t="str">
        <f t="shared" si="1349"/>
        <v>0.0001-231.666583830997i</v>
      </c>
      <c r="V2621" t="str">
        <f t="shared" si="1350"/>
        <v>0.00002-0.00371586369645771i</v>
      </c>
      <c r="W2621" t="str">
        <f t="shared" si="1351"/>
        <v>0.0000199993584529558-0.0037158040977819i</v>
      </c>
      <c r="X2621" t="str">
        <f t="shared" si="1352"/>
        <v>0.0000690711677006473-0.00371462740411806i</v>
      </c>
      <c r="Y2621" t="str">
        <f t="shared" si="1353"/>
        <v>0.009+4.31654830603238i</v>
      </c>
      <c r="Z2621" t="str">
        <f t="shared" si="1354"/>
        <v>-0.0103351049801732-0.000213915927147938i</v>
      </c>
      <c r="AA2621" t="str">
        <f t="shared" si="1355"/>
        <v>0.00585081970267481-2.78238110548154i</v>
      </c>
      <c r="AB2621" t="str">
        <f t="shared" si="1356"/>
        <v>1.03023344047729-0.627401556210024i</v>
      </c>
      <c r="AC2621" t="str">
        <f t="shared" si="1357"/>
        <v>0.756023526484287-0.502079990184525i</v>
      </c>
      <c r="AD2621" t="str">
        <f t="shared" si="1358"/>
        <v>1.32808676581627+0.0521203808543447i</v>
      </c>
      <c r="AE2621" t="str">
        <f t="shared" si="1359"/>
        <v>-0.013714766767896-0.000822768519578753i</v>
      </c>
      <c r="AF2621" t="str">
        <f t="shared" si="1360"/>
        <v>-15.0561008657357-0.516306840970478i</v>
      </c>
      <c r="AG2621" t="str">
        <f t="shared" si="1361"/>
        <v>1.000553096756-0.0133756776476397i</v>
      </c>
      <c r="AH2621" t="str">
        <f t="shared" si="1362"/>
        <v>0.205655327010982+0.0222072103491239i</v>
      </c>
      <c r="AI2621">
        <f t="shared" si="1363"/>
        <v>-13.686853846145512</v>
      </c>
      <c r="AJ2621">
        <f t="shared" si="1364"/>
        <v>6.1630706885105058</v>
      </c>
      <c r="AK2621"/>
      <c r="AL2621"/>
      <c r="AM2621"/>
      <c r="AN2621"/>
    </row>
    <row r="2622" spans="1:40" x14ac:dyDescent="0.25">
      <c r="A2622"/>
      <c r="B2622">
        <f t="shared" si="1365"/>
        <v>688000</v>
      </c>
      <c r="C2622" s="237" t="str">
        <f t="shared" si="1333"/>
        <v>-1.61460339228374E-07+0.00355962577899579i</v>
      </c>
      <c r="D2622" s="208" t="str">
        <f t="shared" si="1334"/>
        <v>-5.95700719486856+0.0272904643056344i</v>
      </c>
      <c r="E2622" t="str">
        <f t="shared" si="1335"/>
        <v>2870</v>
      </c>
      <c r="F2622" t="str">
        <f t="shared" si="1336"/>
        <v>0.777000777000777</v>
      </c>
      <c r="G2622" t="str">
        <f t="shared" si="1331"/>
        <v>0.777000777000777</v>
      </c>
      <c r="H2622" t="str">
        <f t="shared" si="1337"/>
        <v>9.09919486773535+0.542853362255781i</v>
      </c>
      <c r="I2622" t="str">
        <f t="shared" si="1338"/>
        <v>2701.76968208722i</v>
      </c>
      <c r="J2622" t="str">
        <f t="shared" si="1332"/>
        <v>-6242.75114125348+584.330101178841i</v>
      </c>
      <c r="K2622" t="str">
        <f t="shared" si="1339"/>
        <v>0.040157453060449-0.429026307933131i</v>
      </c>
      <c r="L2622" t="str">
        <f t="shared" si="1340"/>
        <v>0.003463956948243-0.0310199757245885i</v>
      </c>
      <c r="M2622" t="str">
        <f t="shared" si="1341"/>
        <v>0.043621410008692-0.460046283657719i</v>
      </c>
      <c r="N2622" t="str">
        <f t="shared" si="1342"/>
        <v>-3.05121788682265i</v>
      </c>
      <c r="O2622" t="str">
        <f t="shared" si="1343"/>
        <v>-0.99591897957862-0.0902517928635256i</v>
      </c>
      <c r="P2622" t="str">
        <f t="shared" si="1344"/>
        <v>1.99591897957862+0.0902517928635256i</v>
      </c>
      <c r="Q2622" t="str">
        <f t="shared" si="1345"/>
        <v>-1.99591897957862+2.96096609395912i</v>
      </c>
      <c r="R2622" t="str">
        <f t="shared" si="1346"/>
        <v>-0.291463912538819-0.477607841428958i</v>
      </c>
      <c r="S2622" t="str">
        <f t="shared" si="1347"/>
        <v>0.316483179217081i</v>
      </c>
      <c r="T2622" t="str">
        <f t="shared" si="1348"/>
        <v>0.151154848074444-0.0922434256673347i</v>
      </c>
      <c r="U2622" t="str">
        <f t="shared" si="1349"/>
        <v>0.0001-231.329859145196i</v>
      </c>
      <c r="V2622" t="str">
        <f t="shared" si="1350"/>
        <v>0.00002-0.00371046273178263i</v>
      </c>
      <c r="W2622" t="str">
        <f t="shared" si="1351"/>
        <v>0.0000199993584529557-0.00371040321973781i</v>
      </c>
      <c r="X2622" t="str">
        <f t="shared" si="1352"/>
        <v>0.0000689286414344033-0.00370923011653499i</v>
      </c>
      <c r="Y2622" t="str">
        <f t="shared" si="1353"/>
        <v>0.009+4.32283149133955i</v>
      </c>
      <c r="Z2622" t="str">
        <f t="shared" si="1354"/>
        <v>-0.010305063322857-0.000213145061763686i</v>
      </c>
      <c r="AA2622" t="str">
        <f t="shared" si="1355"/>
        <v>0.00583370307385416-2.77833003300193i</v>
      </c>
      <c r="AB2622" t="str">
        <f t="shared" si="1356"/>
        <v>1.02907280372316-0.627999709475162i</v>
      </c>
      <c r="AC2622" t="str">
        <f t="shared" si="1357"/>
        <v>0.755980674217827-0.500815351778425i</v>
      </c>
      <c r="AD2622" t="str">
        <f t="shared" si="1358"/>
        <v>1.32851849933004+0.0493964348355783i</v>
      </c>
      <c r="AE2622" t="str">
        <f t="shared" si="1359"/>
        <v>-0.0136799386550291-0.000792200546497915i</v>
      </c>
      <c r="AF2622" t="str">
        <f t="shared" si="1360"/>
        <v>-15.0562020626039-0.515562897950147i</v>
      </c>
      <c r="AG2622" t="str">
        <f t="shared" si="1361"/>
        <v>1.00052486300679-0.0133606043486719i</v>
      </c>
      <c r="AH2622" t="str">
        <f t="shared" si="1362"/>
        <v>0.205161749642828+0.0217100904600475i</v>
      </c>
      <c r="AI2622">
        <f t="shared" si="1363"/>
        <v>-13.70971120362209</v>
      </c>
      <c r="AJ2622">
        <f t="shared" si="1364"/>
        <v>6.040524419646971</v>
      </c>
      <c r="AK2622"/>
      <c r="AL2622"/>
      <c r="AM2622"/>
      <c r="AN2622"/>
    </row>
    <row r="2623" spans="1:40" x14ac:dyDescent="0.25">
      <c r="A2623"/>
      <c r="B2623">
        <f t="shared" si="1365"/>
        <v>689000</v>
      </c>
      <c r="C2623" s="237" t="str">
        <f t="shared" si="1333"/>
        <v>-1.60991999115631E-07+0.0035544594135903i</v>
      </c>
      <c r="D2623" s="208" t="str">
        <f t="shared" si="1334"/>
        <v>-5.95700719127795+0.0272508555041923i</v>
      </c>
      <c r="E2623" t="str">
        <f t="shared" si="1335"/>
        <v>2870</v>
      </c>
      <c r="F2623" t="str">
        <f t="shared" si="1336"/>
        <v>0.777000777000777</v>
      </c>
      <c r="G2623" t="str">
        <f t="shared" si="1331"/>
        <v>0.777000777000777</v>
      </c>
      <c r="H2623" t="str">
        <f t="shared" si="1337"/>
        <v>9.09929563029803+0.542071941821655i</v>
      </c>
      <c r="I2623" t="str">
        <f t="shared" si="1338"/>
        <v>2705.69667290421i</v>
      </c>
      <c r="J2623" t="str">
        <f t="shared" si="1332"/>
        <v>-6260.91477134387+585.179418186369i</v>
      </c>
      <c r="K2623" t="str">
        <f t="shared" si="1339"/>
        <v>0.04004194216941-0.428414225467364i</v>
      </c>
      <c r="L2623" t="str">
        <f t="shared" si="1340"/>
        <v>0.00345403261387212-0.0309760606170933i</v>
      </c>
      <c r="M2623" t="str">
        <f t="shared" si="1341"/>
        <v>0.0434959747832821-0.459390286084457i</v>
      </c>
      <c r="N2623" t="str">
        <f t="shared" si="1342"/>
        <v>-3.05565279654187i</v>
      </c>
      <c r="O2623" t="str">
        <f t="shared" si="1343"/>
        <v>-0.996309442757457-0.0858341090262207i</v>
      </c>
      <c r="P2623" t="str">
        <f t="shared" si="1344"/>
        <v>1.99630944275746+0.0858341090262207i</v>
      </c>
      <c r="Q2623" t="str">
        <f t="shared" si="1345"/>
        <v>-1.99630944275746+2.96981868751565i</v>
      </c>
      <c r="R2623" t="str">
        <f t="shared" si="1346"/>
        <v>-0.291317295437589-0.476375874723962i</v>
      </c>
      <c r="S2623" t="str">
        <f t="shared" si="1347"/>
        <v>0.316943183838035i</v>
      </c>
      <c r="T2623" t="str">
        <f t="shared" si="1348"/>
        <v>0.150984086438641-0.0923310311230749i</v>
      </c>
      <c r="U2623" t="str">
        <f t="shared" si="1349"/>
        <v>0.0001-230.994111889544i</v>
      </c>
      <c r="V2623" t="str">
        <f t="shared" si="1350"/>
        <v>0.00002-0.00370507744479891i</v>
      </c>
      <c r="W2623" t="str">
        <f t="shared" si="1351"/>
        <v>0.0000199993584529557-0.00370501801913364i</v>
      </c>
      <c r="X2623" t="str">
        <f t="shared" si="1352"/>
        <v>0.0000687867351529642-0.00370384848780287i</v>
      </c>
      <c r="Y2623" t="str">
        <f t="shared" si="1353"/>
        <v>0.009+4.32911467664673i</v>
      </c>
      <c r="Z2623" t="str">
        <f t="shared" si="1354"/>
        <v>-0.0102751524894584-0.000212378436391127i</v>
      </c>
      <c r="AA2623" t="str">
        <f t="shared" si="1355"/>
        <v>0.00581666161929897-2.77429074986709i</v>
      </c>
      <c r="AB2623" t="str">
        <f t="shared" si="1356"/>
        <v>1.02791024653388-0.628596133560188i</v>
      </c>
      <c r="AC2623" t="str">
        <f t="shared" si="1357"/>
        <v>0.755939000534917-0.499553383798546i</v>
      </c>
      <c r="AD2623" t="str">
        <f t="shared" si="1358"/>
        <v>1.32893822649588+0.0466697105455666i</v>
      </c>
      <c r="AE2623" t="str">
        <f t="shared" si="1359"/>
        <v>-0.0136451312861631-0.000761776215098176i</v>
      </c>
      <c r="AF2623" t="str">
        <f t="shared" si="1360"/>
        <v>-15.056302821576-0.514821086317463i</v>
      </c>
      <c r="AG2623" t="str">
        <f t="shared" si="1361"/>
        <v>1.00049668329548-0.0133454542325334i</v>
      </c>
      <c r="AH2623" t="str">
        <f t="shared" si="1362"/>
        <v>0.20466826858916+0.0212151884700639i</v>
      </c>
      <c r="AI2623">
        <f t="shared" si="1363"/>
        <v>-13.732575123705242</v>
      </c>
      <c r="AJ2623">
        <f t="shared" si="1364"/>
        <v>5.9179427131899773</v>
      </c>
      <c r="AK2623"/>
      <c r="AL2623"/>
      <c r="AM2623"/>
      <c r="AN2623"/>
    </row>
    <row r="2624" spans="1:40" x14ac:dyDescent="0.25">
      <c r="A2624"/>
      <c r="B2624">
        <f t="shared" si="1365"/>
        <v>690000</v>
      </c>
      <c r="C2624" s="237" t="str">
        <f t="shared" si="1333"/>
        <v>-1.60525693788334E-07+0.00354930802315692i</v>
      </c>
      <c r="D2624" s="208" t="str">
        <f t="shared" si="1334"/>
        <v>-5.95700718770295+0.0272113615108697i</v>
      </c>
      <c r="E2624" t="str">
        <f t="shared" si="1335"/>
        <v>2870</v>
      </c>
      <c r="F2624" t="str">
        <f t="shared" si="1336"/>
        <v>0.777000777000777</v>
      </c>
      <c r="G2624" t="str">
        <f t="shared" si="1331"/>
        <v>0.777000777000777</v>
      </c>
      <c r="H2624" t="str">
        <f t="shared" si="1337"/>
        <v>9.09939595746834+0.541292758477816i</v>
      </c>
      <c r="I2624" t="str">
        <f t="shared" si="1338"/>
        <v>2709.6236637212i</v>
      </c>
      <c r="J2624" t="str">
        <f t="shared" si="1332"/>
        <v>-6279.10478288683+586.028735193896i</v>
      </c>
      <c r="K2624" t="str">
        <f t="shared" si="1339"/>
        <v>0.0399269275646223-0.427803871689067i</v>
      </c>
      <c r="L2624" t="str">
        <f t="shared" si="1340"/>
        <v>0.0034441506929713-0.0309322680772407i</v>
      </c>
      <c r="M2624" t="str">
        <f t="shared" si="1341"/>
        <v>0.0433710782575936-0.458736139766308i</v>
      </c>
      <c r="N2624" t="str">
        <f t="shared" si="1342"/>
        <v>-3.06008770626109i</v>
      </c>
      <c r="O2624" t="str">
        <f t="shared" si="1343"/>
        <v>-0.996680310131641-0.0814147369700146i</v>
      </c>
      <c r="P2624" t="str">
        <f t="shared" si="1344"/>
        <v>1.99668031013164+0.0814147369700146i</v>
      </c>
      <c r="Q2624" t="str">
        <f t="shared" si="1345"/>
        <v>-1.99668031013164+2.97867296929108i</v>
      </c>
      <c r="R2624" t="str">
        <f t="shared" si="1346"/>
        <v>-0.291170300557035-0.475146590010228i</v>
      </c>
      <c r="S2624" t="str">
        <f t="shared" si="1347"/>
        <v>0.31740318845899i</v>
      </c>
      <c r="T2624" t="str">
        <f t="shared" si="1348"/>
        <v>0.150813042654663-0.0924183817813654i</v>
      </c>
      <c r="U2624" t="str">
        <f t="shared" si="1349"/>
        <v>0.0001-230.659337814341i</v>
      </c>
      <c r="V2624" t="str">
        <f t="shared" si="1350"/>
        <v>0.00002-0.00369970776734268i</v>
      </c>
      <c r="W2624" t="str">
        <f t="shared" si="1351"/>
        <v>0.0000199993584529557-0.00369964842780659i</v>
      </c>
      <c r="X2624" t="str">
        <f t="shared" si="1352"/>
        <v>0.0000686454452658567-0.00369848244988693i</v>
      </c>
      <c r="Y2624" t="str">
        <f t="shared" si="1353"/>
        <v>0.009+4.33539786195391i</v>
      </c>
      <c r="Z2624" t="str">
        <f t="shared" si="1354"/>
        <v>-0.0102453717213081-0.00021161602098314i</v>
      </c>
      <c r="AA2624" t="str">
        <f t="shared" si="1355"/>
        <v>0.0057996948984644-2.77026320464493i</v>
      </c>
      <c r="AB2624" t="str">
        <f t="shared" si="1356"/>
        <v>1.02674576846003-0.629190822966311i</v>
      </c>
      <c r="AC2624" t="str">
        <f t="shared" si="1357"/>
        <v>0.755898501770581-0.498294074766577i</v>
      </c>
      <c r="AD2624" t="str">
        <f t="shared" si="1358"/>
        <v>1.32934593005825+0.0439402607876344i</v>
      </c>
      <c r="AE2624" t="str">
        <f t="shared" si="1359"/>
        <v>-0.013610344736506-0.00073149520152959i</v>
      </c>
      <c r="AF2624" t="str">
        <f t="shared" si="1360"/>
        <v>-15.0564031451713-0.514081396966946i</v>
      </c>
      <c r="AG2624" t="str">
        <f t="shared" si="1361"/>
        <v>1.00046855791627-0.0133302274597663i</v>
      </c>
      <c r="AH2624" t="str">
        <f t="shared" si="1362"/>
        <v>0.204174885829366+0.0207224996667461i</v>
      </c>
      <c r="AI2624">
        <f t="shared" si="1363"/>
        <v>-13.755445717449629</v>
      </c>
      <c r="AJ2624">
        <f t="shared" si="1364"/>
        <v>5.7953256357206477</v>
      </c>
      <c r="AK2624"/>
      <c r="AL2624"/>
      <c r="AM2624"/>
      <c r="AN2624"/>
    </row>
    <row r="2625" spans="1:40" x14ac:dyDescent="0.25">
      <c r="A2625"/>
      <c r="B2625">
        <f t="shared" si="1365"/>
        <v>691000</v>
      </c>
      <c r="C2625" s="237" t="str">
        <f t="shared" si="1333"/>
        <v>-1.60061411476221E-07+0.00354417154268127i</v>
      </c>
      <c r="D2625" s="208" t="str">
        <f t="shared" si="1334"/>
        <v>-5.95700718414344+0.0271719818272231i</v>
      </c>
      <c r="E2625" t="str">
        <f t="shared" si="1335"/>
        <v>2870</v>
      </c>
      <c r="F2625" t="str">
        <f t="shared" si="1336"/>
        <v>0.777000777000777</v>
      </c>
      <c r="G2625" t="str">
        <f t="shared" si="1331"/>
        <v>0.777000777000777</v>
      </c>
      <c r="H2625" t="str">
        <f t="shared" si="1337"/>
        <v>9.09949585174765+0.540515802671902i</v>
      </c>
      <c r="I2625" t="str">
        <f t="shared" si="1338"/>
        <v>2713.55065453818i</v>
      </c>
      <c r="J2625" t="str">
        <f t="shared" si="1332"/>
        <v>-6297.32117588235+586.878052201424i</v>
      </c>
      <c r="K2625" t="str">
        <f t="shared" si="1339"/>
        <v>0.039812406415102-0.427195239352056i</v>
      </c>
      <c r="L2625" t="str">
        <f t="shared" si="1340"/>
        <v>0.00343431094520757-0.0308885975996201i</v>
      </c>
      <c r="M2625" t="str">
        <f t="shared" si="1341"/>
        <v>0.0432467173603096-0.458083836951676i</v>
      </c>
      <c r="N2625" t="str">
        <f t="shared" si="1342"/>
        <v>-3.06452261598031i</v>
      </c>
      <c r="O2625" t="str">
        <f t="shared" si="1343"/>
        <v>-0.997031574406805-0.0769937636168484i</v>
      </c>
      <c r="P2625" t="str">
        <f t="shared" si="1344"/>
        <v>1.99703157440681+0.0769937636168484i</v>
      </c>
      <c r="Q2625" t="str">
        <f t="shared" si="1345"/>
        <v>-1.99703157440681+2.98752885236346i</v>
      </c>
      <c r="R2625" t="str">
        <f t="shared" si="1346"/>
        <v>-0.29102292698825-0.473919975438863i</v>
      </c>
      <c r="S2625" t="str">
        <f t="shared" si="1347"/>
        <v>0.317863193079946i</v>
      </c>
      <c r="T2625" t="str">
        <f t="shared" si="1348"/>
        <v>0.150641716657367-0.0925054768319571i</v>
      </c>
      <c r="U2625" t="str">
        <f t="shared" si="1349"/>
        <v>0.0001-230.325532694494i</v>
      </c>
      <c r="V2625" t="str">
        <f t="shared" si="1350"/>
        <v>0.00002-0.00369435363164464i</v>
      </c>
      <c r="W2625" t="str">
        <f t="shared" si="1351"/>
        <v>0.0000199993584529557-0.00369429437798843i</v>
      </c>
      <c r="X2625" t="str">
        <f t="shared" si="1352"/>
        <v>0.0000685047682085617-0.00369313193514598i</v>
      </c>
      <c r="Y2625" t="str">
        <f t="shared" si="1353"/>
        <v>0.009+4.34168104726109i</v>
      </c>
      <c r="Z2625" t="str">
        <f t="shared" si="1354"/>
        <v>-0.0102157202652296-0.000210857785750639i</v>
      </c>
      <c r="AA2625" t="str">
        <f t="shared" si="1355"/>
        <v>0.00578280247403486-2.76624734620234i</v>
      </c>
      <c r="AB2625" t="str">
        <f t="shared" si="1356"/>
        <v>1.02557936905814-0.6297837721773i</v>
      </c>
      <c r="AC2625" t="str">
        <f t="shared" si="1357"/>
        <v>0.755859174295344-0.497037413270093i</v>
      </c>
      <c r="AD2625" t="str">
        <f t="shared" si="1358"/>
        <v>1.32974159299229+0.041208138474044i</v>
      </c>
      <c r="AE2625" t="str">
        <f t="shared" si="1359"/>
        <v>-0.0135755790822165-0.000701357183220561i</v>
      </c>
      <c r="AF2625" t="str">
        <f t="shared" si="1360"/>
        <v>-15.0565030358911-0.513343820844679i</v>
      </c>
      <c r="AG2625" t="str">
        <f t="shared" si="1361"/>
        <v>1.00044048716274-0.0133149241922933i</v>
      </c>
      <c r="AH2625" t="str">
        <f t="shared" si="1362"/>
        <v>0.20368160335359+0.0202320193578629i</v>
      </c>
      <c r="AI2625">
        <f t="shared" si="1363"/>
        <v>-13.778323095845149</v>
      </c>
      <c r="AJ2625">
        <f t="shared" si="1364"/>
        <v>5.6726732538126461</v>
      </c>
      <c r="AK2625"/>
      <c r="AL2625"/>
      <c r="AM2625"/>
      <c r="AN2625"/>
    </row>
    <row r="2626" spans="1:40" x14ac:dyDescent="0.25">
      <c r="A2626"/>
      <c r="B2626">
        <f t="shared" si="1365"/>
        <v>692000</v>
      </c>
      <c r="C2626" s="237" t="str">
        <f t="shared" si="1333"/>
        <v>-1.59599140494019E-07+0.00353904990752483i</v>
      </c>
      <c r="D2626" s="208" t="str">
        <f t="shared" si="1334"/>
        <v>-5.95700718059937+0.0271327159576904i</v>
      </c>
      <c r="E2626" t="str">
        <f t="shared" si="1335"/>
        <v>2870</v>
      </c>
      <c r="F2626" t="str">
        <f t="shared" si="1336"/>
        <v>0.777000777000777</v>
      </c>
      <c r="G2626" t="str">
        <f t="shared" si="1331"/>
        <v>0.777000777000777</v>
      </c>
      <c r="H2626" t="str">
        <f t="shared" si="1337"/>
        <v>9.09959531561947+0.539741064905616i</v>
      </c>
      <c r="I2626" t="str">
        <f t="shared" si="1338"/>
        <v>2717.47764535517i</v>
      </c>
      <c r="J2626" t="str">
        <f t="shared" si="1332"/>
        <v>-6315.56395033043+587.727369208951i</v>
      </c>
      <c r="K2626" t="str">
        <f t="shared" si="1339"/>
        <v>0.0396983759099653-0.4265883212502i</v>
      </c>
      <c r="L2626" t="str">
        <f t="shared" si="1340"/>
        <v>0.00342451313194065-0.0308450486815546i</v>
      </c>
      <c r="M2626" t="str">
        <f t="shared" si="1341"/>
        <v>0.0431228890419059-0.457433369931755i</v>
      </c>
      <c r="N2626" t="str">
        <f t="shared" si="1342"/>
        <v>-3.06895752569953i</v>
      </c>
      <c r="O2626" t="str">
        <f t="shared" si="1343"/>
        <v>-0.997363228674148-0.0725712759201598i</v>
      </c>
      <c r="P2626" t="str">
        <f t="shared" si="1344"/>
        <v>1.99736322867415+0.0725712759201598i</v>
      </c>
      <c r="Q2626" t="str">
        <f t="shared" si="1345"/>
        <v>-1.99736322867415+2.99638624977937i</v>
      </c>
      <c r="R2626" t="str">
        <f t="shared" si="1346"/>
        <v>-0.2908751738195-0.472696019232224i</v>
      </c>
      <c r="S2626" t="str">
        <f t="shared" si="1347"/>
        <v>0.3183231977009i</v>
      </c>
      <c r="T2626" t="str">
        <f t="shared" si="1348"/>
        <v>0.150470108382488-0.0925923154620284i</v>
      </c>
      <c r="U2626" t="str">
        <f t="shared" si="1349"/>
        <v>0.0001-229.992692329329i</v>
      </c>
      <c r="V2626" t="str">
        <f t="shared" si="1350"/>
        <v>0.00002-0.00368901497032723i</v>
      </c>
      <c r="W2626" t="str">
        <f t="shared" si="1351"/>
        <v>0.0000199993584529557-0.00368895580230272i</v>
      </c>
      <c r="X2626" t="str">
        <f t="shared" si="1352"/>
        <v>0.0000683647004422871-0.00368779687632938i</v>
      </c>
      <c r="Y2626" t="str">
        <f t="shared" si="1353"/>
        <v>0.009+4.34796423256827i</v>
      </c>
      <c r="Z2626" t="str">
        <f t="shared" si="1354"/>
        <v>-0.0101861973734913-0.000210103701159978i</v>
      </c>
      <c r="AA2626" t="str">
        <f t="shared" si="1355"/>
        <v>0.00576598391189579-2.762243123703i</v>
      </c>
      <c r="AB2626" t="str">
        <f t="shared" si="1356"/>
        <v>1.02441104789066-0.630374975659407i</v>
      </c>
      <c r="AC2626" t="str">
        <f t="shared" si="1357"/>
        <v>0.755821014514961-0.4957833879621i</v>
      </c>
      <c r="AD2626" t="str">
        <f t="shared" si="1358"/>
        <v>1.33012519850445+0.0384733966249261i</v>
      </c>
      <c r="AE2626" t="str">
        <f t="shared" si="1359"/>
        <v>-0.0135408344003936-0.000671361838862048i</v>
      </c>
      <c r="AF2626" t="str">
        <f t="shared" si="1360"/>
        <v>-15.0566024962188-0.512608348947926i</v>
      </c>
      <c r="AG2626" t="str">
        <f t="shared" si="1361"/>
        <v>1.00041247132788-0.0132995445934142i</v>
      </c>
      <c r="AH2626" t="str">
        <f t="shared" si="1362"/>
        <v>0.203188423162619+0.0197437428711168i</v>
      </c>
      <c r="AI2626">
        <f t="shared" si="1363"/>
        <v>-13.801207369820061</v>
      </c>
      <c r="AJ2626">
        <f t="shared" si="1364"/>
        <v>5.549985634030608</v>
      </c>
      <c r="AK2626"/>
      <c r="AL2626"/>
      <c r="AM2626"/>
      <c r="AN2626"/>
    </row>
    <row r="2627" spans="1:40" x14ac:dyDescent="0.25">
      <c r="A2627"/>
      <c r="B2627">
        <f t="shared" si="1365"/>
        <v>693000</v>
      </c>
      <c r="C2627" s="237" t="str">
        <f t="shared" si="1333"/>
        <v>-1.59138869240699E-07+0.00353394305342215i</v>
      </c>
      <c r="D2627" s="208" t="str">
        <f t="shared" si="1334"/>
        <v>-5.95700717707062+0.0270935634095698i</v>
      </c>
      <c r="E2627" t="str">
        <f t="shared" si="1335"/>
        <v>2870</v>
      </c>
      <c r="F2627" t="str">
        <f t="shared" si="1336"/>
        <v>0.777000777000777</v>
      </c>
      <c r="G2627" t="str">
        <f t="shared" si="1331"/>
        <v>0.777000777000777</v>
      </c>
      <c r="H2627" t="str">
        <f t="shared" si="1337"/>
        <v>9.09969435154951+0.538968535734357i</v>
      </c>
      <c r="I2627" t="str">
        <f t="shared" si="1338"/>
        <v>2721.40463617216i</v>
      </c>
      <c r="J2627" t="str">
        <f t="shared" si="1332"/>
        <v>-6333.83310623108+588.576686216479i</v>
      </c>
      <c r="K2627" t="str">
        <f t="shared" si="1339"/>
        <v>0.0395848332582579-0.425983110217137i</v>
      </c>
      <c r="L2627" t="str">
        <f t="shared" si="1340"/>
        <v>0.00341475701620874-0.0308016208230827i</v>
      </c>
      <c r="M2627" t="str">
        <f t="shared" si="1341"/>
        <v>0.0429995902744666-0.45678473104022i</v>
      </c>
      <c r="N2627" t="str">
        <f t="shared" si="1342"/>
        <v>-3.07339243541875i</v>
      </c>
      <c r="O2627" t="str">
        <f t="shared" si="1343"/>
        <v>-0.997675266410562-0.0681473608631694i</v>
      </c>
      <c r="P2627" t="str">
        <f t="shared" si="1344"/>
        <v>1.99767526641056+0.0681473608631694i</v>
      </c>
      <c r="Q2627" t="str">
        <f t="shared" si="1345"/>
        <v>-1.99767526641056+3.00524507455558i</v>
      </c>
      <c r="R2627" t="str">
        <f t="shared" si="1346"/>
        <v>-0.29072704013623-0.471474709683435i</v>
      </c>
      <c r="S2627" t="str">
        <f t="shared" si="1347"/>
        <v>0.318783202321856i</v>
      </c>
      <c r="T2627" t="str">
        <f t="shared" si="1348"/>
        <v>0.150298217766653-0.0926788968561821i</v>
      </c>
      <c r="U2627" t="str">
        <f t="shared" si="1349"/>
        <v>0.0001-229.660812542418i</v>
      </c>
      <c r="V2627" t="str">
        <f t="shared" si="1350"/>
        <v>0.00002-0.0036836917164018i</v>
      </c>
      <c r="W2627" t="str">
        <f t="shared" si="1351"/>
        <v>0.0000199993584529557-0.00368363263376187i</v>
      </c>
      <c r="X2627" t="str">
        <f t="shared" si="1352"/>
        <v>0.000068225238453747-0.00368247720657446i</v>
      </c>
      <c r="Y2627" t="str">
        <f t="shared" si="1353"/>
        <v>0.009+4.35424741787545i</v>
      </c>
      <c r="Z2627" t="str">
        <f t="shared" si="1354"/>
        <v>-0.0101568023037601-0.000209353737930383i</v>
      </c>
      <c r="AA2627" t="str">
        <f t="shared" si="1355"/>
        <v>0.00574923878110546-2.75825048660527i</v>
      </c>
      <c r="AB2627" t="str">
        <f t="shared" si="1356"/>
        <v>1.02324080452616-0.630964427861351i</v>
      </c>
      <c r="AC2627" t="str">
        <f t="shared" si="1357"/>
        <v>0.755784018870147-0.494531987560662i</v>
      </c>
      <c r="AD2627" t="str">
        <f t="shared" si="1358"/>
        <v>1.33049673003335+0.0357360883673867i</v>
      </c>
      <c r="AE2627" t="str">
        <f t="shared" si="1359"/>
        <v>-0.0135061107690692-0.00064150884839388i</v>
      </c>
      <c r="AF2627" t="str">
        <f t="shared" si="1360"/>
        <v>-15.0567015286201-0.511874972324787i</v>
      </c>
      <c r="AG2627" t="str">
        <f t="shared" si="1361"/>
        <v>1.00038451070403-0.0132840888278046i</v>
      </c>
      <c r="AH2627" t="str">
        <f t="shared" si="1362"/>
        <v>0.202695347267823+0.0192576655539167i</v>
      </c>
      <c r="AI2627">
        <f t="shared" si="1363"/>
        <v>-13.824098650241705</v>
      </c>
      <c r="AJ2627">
        <f t="shared" si="1364"/>
        <v>5.4272628429361838</v>
      </c>
      <c r="AK2627"/>
      <c r="AL2627"/>
      <c r="AM2627"/>
      <c r="AN2627"/>
    </row>
    <row r="2628" spans="1:40" x14ac:dyDescent="0.25">
      <c r="A2628"/>
      <c r="B2628">
        <f t="shared" si="1365"/>
        <v>694000</v>
      </c>
      <c r="C2628" s="237" t="str">
        <f t="shared" si="1333"/>
        <v>-1.58680586198753E-07+0.00352885091647817i</v>
      </c>
      <c r="D2628" s="208" t="str">
        <f t="shared" si="1334"/>
        <v>-5.95700717355712+0.0270545236929993i</v>
      </c>
      <c r="E2628" t="str">
        <f t="shared" si="1335"/>
        <v>2870</v>
      </c>
      <c r="F2628" t="str">
        <f t="shared" si="1336"/>
        <v>0.777000777000777</v>
      </c>
      <c r="G2628" t="str">
        <f t="shared" si="1331"/>
        <v>0.777000777000777</v>
      </c>
      <c r="H2628" t="str">
        <f t="shared" si="1337"/>
        <v>9.09979296198586+0.538198205766831i</v>
      </c>
      <c r="I2628" t="str">
        <f t="shared" si="1338"/>
        <v>2725.33162698915i</v>
      </c>
      <c r="J2628" t="str">
        <f t="shared" si="1332"/>
        <v>-6352.12864358429+589.426003224006i</v>
      </c>
      <c r="K2628" t="str">
        <f t="shared" si="1339"/>
        <v>0.0394717756887867-0.425379599126014i</v>
      </c>
      <c r="L2628" t="str">
        <f t="shared" si="1340"/>
        <v>0.00340504236271441-0.0307583135269401i</v>
      </c>
      <c r="M2628" t="str">
        <f t="shared" si="1341"/>
        <v>0.0428768180515011-0.456137912652954i</v>
      </c>
      <c r="N2628" t="str">
        <f t="shared" si="1342"/>
        <v>-3.07782734513796i</v>
      </c>
      <c r="O2628" t="str">
        <f t="shared" si="1343"/>
        <v>-0.997967681478766-0.0637221054571833i</v>
      </c>
      <c r="P2628" t="str">
        <f t="shared" si="1344"/>
        <v>1.99796768147877+0.0637221054571833i</v>
      </c>
      <c r="Q2628" t="str">
        <f t="shared" si="1345"/>
        <v>-1.99796768147877+3.01410523968078i</v>
      </c>
      <c r="R2628" t="str">
        <f t="shared" si="1346"/>
        <v>-0.290578525021053-0.47025603515591i</v>
      </c>
      <c r="S2628" t="str">
        <f t="shared" si="1347"/>
        <v>0.31924320694281i</v>
      </c>
      <c r="T2628" t="str">
        <f t="shared" si="1348"/>
        <v>0.150126044747384-0.0927652201964325i</v>
      </c>
      <c r="U2628" t="str">
        <f t="shared" si="1349"/>
        <v>0.0001-229.329889181406i</v>
      </c>
      <c r="V2628" t="str">
        <f t="shared" si="1350"/>
        <v>0.00002-0.00367838380326577i</v>
      </c>
      <c r="W2628" t="str">
        <f t="shared" si="1351"/>
        <v>0.0000199993584529557-0.00367832480576434i</v>
      </c>
      <c r="X2628" t="str">
        <f t="shared" si="1352"/>
        <v>0.0000680863787549375-0.00367717285940339i</v>
      </c>
      <c r="Y2628" t="str">
        <f t="shared" si="1353"/>
        <v>0.009+4.36053060318263i</v>
      </c>
      <c r="Z2628" t="str">
        <f t="shared" si="1354"/>
        <v>-0.0101275343190532-0.000208607867031414i</v>
      </c>
      <c r="AA2628" t="str">
        <f t="shared" si="1355"/>
        <v>0.00573256665386714-2.75426938466006i</v>
      </c>
      <c r="AB2628" t="str">
        <f t="shared" si="1356"/>
        <v>1.02206863853928-0.631552123214228i</v>
      </c>
      <c r="AC2628" t="str">
        <f t="shared" si="1357"/>
        <v>0.755748183836315-0.493283200848449i</v>
      </c>
      <c r="AD2628" t="str">
        <f t="shared" si="1358"/>
        <v>1.33085617125037+0.0329962669344203i</v>
      </c>
      <c r="AE2628" t="str">
        <f t="shared" si="1359"/>
        <v>-0.0134714082671967-0.000611797892989117i</v>
      </c>
      <c r="AF2628" t="str">
        <f t="shared" si="1360"/>
        <v>-15.056800135543-0.511143682073832i</v>
      </c>
      <c r="AG2628" t="str">
        <f t="shared" si="1361"/>
        <v>1.00035660558291-0.0132685570615118i</v>
      </c>
      <c r="AH2628" t="str">
        <f t="shared" si="1362"/>
        <v>0.202202377691027+0.0187737827731157i</v>
      </c>
      <c r="AI2628">
        <f t="shared" si="1363"/>
        <v>-13.846997047920279</v>
      </c>
      <c r="AJ2628">
        <f t="shared" si="1364"/>
        <v>5.3045049470856842</v>
      </c>
      <c r="AK2628"/>
      <c r="AL2628"/>
      <c r="AM2628"/>
      <c r="AN2628"/>
    </row>
    <row r="2629" spans="1:40" x14ac:dyDescent="0.25">
      <c r="A2629"/>
      <c r="B2629">
        <f t="shared" si="1365"/>
        <v>695000</v>
      </c>
      <c r="C2629" s="237" t="str">
        <f t="shared" si="1333"/>
        <v>-1.58224279933475E-07+0.0035237734331656i</v>
      </c>
      <c r="D2629" s="208" t="str">
        <f t="shared" si="1334"/>
        <v>-5.95700717005877+0.0270155963209363i</v>
      </c>
      <c r="E2629" t="str">
        <f t="shared" si="1335"/>
        <v>2870</v>
      </c>
      <c r="F2629" t="str">
        <f t="shared" si="1336"/>
        <v>0.777000777000777</v>
      </c>
      <c r="G2629" t="str">
        <f t="shared" ref="G2629:G2692" si="1366">IF($C$11=$C$7,$C$24,F2629)</f>
        <v>0.777000777000777</v>
      </c>
      <c r="H2629" t="str">
        <f t="shared" si="1337"/>
        <v>9.09989114935919+0.537430065664695i</v>
      </c>
      <c r="I2629" t="str">
        <f t="shared" si="1338"/>
        <v>2729.25861780613i</v>
      </c>
      <c r="J2629" t="str">
        <f t="shared" ref="J2629:J2692" si="1367">IMSUM(COMPLEX(0,2*PI()*B2629*$C$113*$C$112),COMPLEX(0,2*PI()*B2629*$C$113*$C$111),COMPLEX(0,2*PI()*B2629*$C$28*10^-12*$C$111),COMPLEX(-1*2*PI()*B2629*2*PI()*B2629*$C$113*$C$112*$C$28*10^-12*$C$111,0),COMPLEX(1,0))</f>
        <v>-6370.45056239006+590.275320231534i</v>
      </c>
      <c r="K2629" t="str">
        <f t="shared" si="1339"/>
        <v>0.039359200449952-0.424777780889211i</v>
      </c>
      <c r="L2629" t="str">
        <f t="shared" si="1340"/>
        <v>0.00339536893781067-0.0307151262985422i</v>
      </c>
      <c r="M2629" t="str">
        <f t="shared" si="1341"/>
        <v>0.0427545693877627-0.455492907187753i</v>
      </c>
      <c r="N2629" t="str">
        <f t="shared" si="1342"/>
        <v>-3.08226225485718i</v>
      </c>
      <c r="O2629" t="str">
        <f t="shared" si="1343"/>
        <v>-0.998240468127428-0.0592955967398396i</v>
      </c>
      <c r="P2629" t="str">
        <f t="shared" si="1344"/>
        <v>1.99824046812743+0.0592955967398396i</v>
      </c>
      <c r="Q2629" t="str">
        <f t="shared" si="1345"/>
        <v>-1.99824046812743+3.02296665811734i</v>
      </c>
      <c r="R2629" t="str">
        <f t="shared" si="1346"/>
        <v>-0.290429627553736-0.469039984082862i</v>
      </c>
      <c r="S2629" t="str">
        <f t="shared" si="1347"/>
        <v>0.319703211563766i</v>
      </c>
      <c r="T2629" t="str">
        <f t="shared" si="1348"/>
        <v>0.149953589263109-0.0928512846621978i</v>
      </c>
      <c r="U2629" t="str">
        <f t="shared" si="1349"/>
        <v>0.0001-228.999918117835i</v>
      </c>
      <c r="V2629" t="str">
        <f t="shared" si="1350"/>
        <v>0.00002-0.00367309116469992i</v>
      </c>
      <c r="W2629" t="str">
        <f t="shared" si="1351"/>
        <v>0.0000199993584529557-0.003673032252092i</v>
      </c>
      <c r="X2629" t="str">
        <f t="shared" si="1352"/>
        <v>0.0000679481178829257-0.00367188376872085i</v>
      </c>
      <c r="Y2629" t="str">
        <f t="shared" si="1353"/>
        <v>0.009+4.36681378848981i</v>
      </c>
      <c r="Z2629" t="str">
        <f t="shared" si="1354"/>
        <v>-0.0100983926876937-0.000207866059680473i</v>
      </c>
      <c r="AA2629" t="str">
        <f t="shared" si="1355"/>
        <v>0.0057159671055015-2.75029976790863i</v>
      </c>
      <c r="AB2629" t="str">
        <f t="shared" si="1356"/>
        <v>1.02089454951084-0.63213805613146i</v>
      </c>
      <c r="AC2629" t="str">
        <f t="shared" si="1357"/>
        <v>0.755713505923316-0.492037016672342i</v>
      </c>
      <c r="AD2629" t="str">
        <f t="shared" si="1358"/>
        <v>1.33120350606039+0.0302539856639456i</v>
      </c>
      <c r="AE2629" t="str">
        <f t="shared" si="1359"/>
        <v>-0.0134367269746429-0.000582228655039982i</v>
      </c>
      <c r="AF2629" t="str">
        <f t="shared" si="1360"/>
        <v>-15.056898319418-0.510414469343759i</v>
      </c>
      <c r="AG2629" t="str">
        <f t="shared" si="1361"/>
        <v>1.00032875625563-0.013252949461952i</v>
      </c>
      <c r="AH2629" t="str">
        <f t="shared" si="1362"/>
        <v>0.201709516464428+0.0182920899147776i</v>
      </c>
      <c r="AI2629">
        <f t="shared" si="1363"/>
        <v>-13.869902673610605</v>
      </c>
      <c r="AJ2629">
        <f t="shared" si="1364"/>
        <v>5.1817120130338985</v>
      </c>
      <c r="AK2629"/>
      <c r="AL2629"/>
      <c r="AM2629"/>
      <c r="AN2629"/>
    </row>
    <row r="2630" spans="1:40" x14ac:dyDescent="0.25">
      <c r="A2630"/>
      <c r="B2630">
        <f t="shared" si="1365"/>
        <v>696000</v>
      </c>
      <c r="C2630" s="237" t="str">
        <f t="shared" ref="C2630:C2693" si="1368">IMPRODUCT(COMPLEX(-1,0),IMDIV(IMPRODUCT(G2630,COMPLEX($C$100+$C$101,0)),COMPLEX($C$100,2*PI()*B2630*$C$103*$C$102*(2*$C$100+$C$101))))</f>
        <v>-1.57769939092246E-07+0.00351871054032223i</v>
      </c>
      <c r="D2630" s="208" t="str">
        <f t="shared" ref="D2630:D2693" si="1369">IMPRODUCT(COMPLEX($C$106,0),IMSUB(C2630,G2630))</f>
        <v>-5.95700716657549+0.0269767808091371i</v>
      </c>
      <c r="E2630" t="str">
        <f t="shared" ref="E2630:E2693" si="1370">IMDIV(COMPLEX($C$20*10^3,0),COMPLEX(1,2*PI()*B2630*$C$20*1000*$C$29*10^-12))</f>
        <v>2870</v>
      </c>
      <c r="F2630" t="str">
        <f t="shared" ref="F2630:F2693" si="1371">IMDIV(COMPLEX($C$22*1000,0),IMSUM(COMPLEX($C$22*1000,0),E2630))</f>
        <v>0.777000777000777</v>
      </c>
      <c r="G2630" t="str">
        <f t="shared" si="1366"/>
        <v>0.777000777000777</v>
      </c>
      <c r="H2630" t="str">
        <f t="shared" ref="H2630:H2693" si="1372">IMPRODUCT(COMPLEX($C$108,0),IMPRODUCT(COMPLEX(-1,0),D2630),IMDIV(COMPLEX(0,2*PI()*B2630*$C$109*$C$110),COMPLEX(1,2*PI()*B2630*$C$109*$C$110)))</f>
        <v>9.09998891608283+0.536664106142161i</v>
      </c>
      <c r="I2630" t="str">
        <f t="shared" ref="I2630:I2693" si="1373">COMPLEX(0,2*PI()*B2630*$C$113*$C$112*$C$114)</f>
        <v>2733.18560862312i</v>
      </c>
      <c r="J2630" t="str">
        <f t="shared" si="1367"/>
        <v>-6388.7988626484+591.124637239061i</v>
      </c>
      <c r="K2630" t="str">
        <f t="shared" ref="K2630:K2693" si="1374">IMDIV(I2630,J2630)</f>
        <v>0.0392471048095823-0.424177648458083i</v>
      </c>
      <c r="L2630" t="str">
        <f t="shared" ref="L2630:L2693" si="1375">IMDIV(COMPLEX($C$117,0),COMPLEX(1,2*PI()*B2630*$C$115*$C$116))</f>
        <v>0.00338573650948714-0.0306720586459661i</v>
      </c>
      <c r="M2630" t="str">
        <f t="shared" ref="M2630:M2693" si="1376">IMSUM(K2630,L2630)</f>
        <v>0.0426328413190694-0.454849707104049i</v>
      </c>
      <c r="N2630" t="str">
        <f t="shared" ref="N2630:N2693" si="1377">COMPLEX(0,-2*PI()*B2630*$C$43)</f>
        <v>-3.0866971645764i</v>
      </c>
      <c r="O2630" t="str">
        <f t="shared" ref="O2630:O2693" si="1378">IMEXP(N2630)</f>
        <v>-0.998493620991272-0.054867921773456i</v>
      </c>
      <c r="P2630" t="str">
        <f t="shared" ref="P2630:P2693" si="1379">IMSUB(COMPLEX(1,0),O2630)</f>
        <v>1.99849362099127+0.054867921773456i</v>
      </c>
      <c r="Q2630" t="str">
        <f t="shared" ref="Q2630:Q2693" si="1380">IMSUM(COMPLEX(0,2*PI()*B2630*$C$43),O2630,COMPLEX(-1,0))</f>
        <v>-1.99849362099127+3.03182924280294i</v>
      </c>
      <c r="R2630" t="str">
        <f t="shared" ref="R2630:R2693" si="1381">IMDIV(P2630,Q2630)</f>
        <v>-0.2902803468112-0.467826544966848i</v>
      </c>
      <c r="S2630" t="str">
        <f t="shared" ref="S2630:S2693" si="1382">IMDIV(COMPLEX(0,2*PI()*B2630*$C$123),COMPLEX($C$124,0))</f>
        <v>0.32016321618472i</v>
      </c>
      <c r="T2630" t="str">
        <f t="shared" ref="T2630:T2693" si="1383">IMPRODUCT(R2630,S2630)</f>
        <v>0.149780851253172-0.0929370894302897i</v>
      </c>
      <c r="U2630" t="str">
        <f t="shared" ref="U2630:U2693" si="1384">IMDIV(COMPLEX(1,2*PI()*B2630*$C$16*10^-3*$C$15*10^-6),COMPLEX(0,2*PI()*B2630*$C$15*10^-6))</f>
        <v>0.0001-228.670895246976i</v>
      </c>
      <c r="V2630" t="str">
        <f t="shared" ref="V2630:V2693" si="1385">IMSUM(COMPLEX($C$18*10^-3,0),IMDIV(COMPLEX(1,0),COMPLEX(0,2*PI()*B2630*($C$17*1*10^-6))))</f>
        <v>0.00002-0.00366781373486558i</v>
      </c>
      <c r="W2630" t="str">
        <f t="shared" ref="W2630:W2693" si="1386">IMDIV(IMPRODUCT(U2630,V2630),IMSUM(U2630,V2630))</f>
        <v>0.0000199993584529557-0.00366775490690723i</v>
      </c>
      <c r="X2630" t="str">
        <f t="shared" ref="X2630:X2693" si="1387">IMDIV(IMPRODUCT(COMPLEX($C$19,0),W2630),IMSUM(COMPLEX($C$19,0),W2630))</f>
        <v>0.0000678104523996265-0.00366660986881087i</v>
      </c>
      <c r="Y2630" t="str">
        <f t="shared" ref="Y2630:Y2693" si="1388">COMPLEX($C$13*10^-3,2*PI()*B2630*$C$12*0.000001)</f>
        <v>0.009+4.37309697379699i</v>
      </c>
      <c r="Z2630" t="str">
        <f t="shared" ref="Z2630:Z2693" si="1389">IMPRODUCT(COMPLEX($C$6,0),IMDIV(X2630,IMSUM(X2630,Y2630)))</f>
        <v>-0.0100693766832634-0.000207128287340304i</v>
      </c>
      <c r="AA2630" t="str">
        <f t="shared" ref="AA2630:AA2693" si="1390">IMDIV(COMPLEX($C$6,0),IMSUM(X2630,Y2630))</f>
        <v>0.0056994397144194-2.74634158668062i</v>
      </c>
      <c r="AB2630" t="str">
        <f t="shared" ref="AB2630:AB2693" si="1391">IMPRODUCT(COMPLEX($C$119,0),T2630)</f>
        <v>1.01971853702788-0.632722221008723i</v>
      </c>
      <c r="AC2630" t="str">
        <f t="shared" ref="AC2630:AC2693" si="1392">IMSUM(COMPLEX(1,0),IMPRODUCT(AB2630,M2630))</f>
        <v>0.755679981675182-0.490793423943015i</v>
      </c>
      <c r="AD2630" t="str">
        <f t="shared" ref="AD2630:AD2693" si="1393">IMDIV(AB2630,AC2630)</f>
        <v>1.33153871860243+0.0275092979977796i</v>
      </c>
      <c r="AE2630" t="str">
        <f t="shared" ref="AE2630:AE2693" si="1394">IMPRODUCT(AD2630,AA2630,X2630)</f>
        <v>-0.0134020669721775-0.00055280081814321i</v>
      </c>
      <c r="AF2630" t="str">
        <f t="shared" ref="AF2630:AF2693" si="1395">IMSUB(D2630,H2630)</f>
        <v>-15.0569960826583-0.509687325333024i</v>
      </c>
      <c r="AG2630" t="str">
        <f t="shared" ref="AG2630:AG2693" si="1396">IMSUM(COMPLEX(1,0),IMPRODUCT(AD2630,AA2630,COMPLEX($C$127,0)))</f>
        <v>1.00030096301263-0.0132372661979077i</v>
      </c>
      <c r="AH2630" t="str">
        <f t="shared" ref="AH2630:AH2693" si="1397">IMDIV(IMPRODUCT(AE2630,AF2630),AG2630)</f>
        <v>0.201216765630495+0.0178125823839317i</v>
      </c>
      <c r="AI2630">
        <f t="shared" ref="AI2630:AI2693" si="1398">20*LOG10(IMABS(AH2630))</f>
        <v>-13.89281563801471</v>
      </c>
      <c r="AJ2630">
        <f t="shared" ref="AJ2630:AJ2693" si="1399">IMARGUMENT(AH2630)*180/PI()</f>
        <v>5.0588841073345412</v>
      </c>
      <c r="AK2630"/>
      <c r="AL2630"/>
      <c r="AM2630"/>
      <c r="AN2630"/>
    </row>
    <row r="2631" spans="1:40" x14ac:dyDescent="0.25">
      <c r="A2631"/>
      <c r="B2631">
        <f t="shared" si="1365"/>
        <v>697000</v>
      </c>
      <c r="C2631" s="237" t="str">
        <f t="shared" si="1368"/>
        <v>-1.57317552403825E-07+0.00351366217514833i</v>
      </c>
      <c r="D2631" s="208" t="str">
        <f t="shared" si="1369"/>
        <v>-5.95700716310719+0.0269380766761372i</v>
      </c>
      <c r="E2631" t="str">
        <f t="shared" si="1370"/>
        <v>2870</v>
      </c>
      <c r="F2631" t="str">
        <f t="shared" si="1371"/>
        <v>0.777000777000777</v>
      </c>
      <c r="G2631" t="str">
        <f t="shared" si="1366"/>
        <v>0.777000777000777</v>
      </c>
      <c r="H2631" t="str">
        <f t="shared" si="1372"/>
        <v>9.10008626455297+0.535900317965659i</v>
      </c>
      <c r="I2631" t="str">
        <f t="shared" si="1373"/>
        <v>2737.11259944011i</v>
      </c>
      <c r="J2631" t="str">
        <f t="shared" si="1367"/>
        <v>-6407.17354435931+591.973954246588i</v>
      </c>
      <c r="K2631" t="str">
        <f t="shared" si="1374"/>
        <v>0.0391354860547706-0.423579194822682i</v>
      </c>
      <c r="L2631" t="str">
        <f t="shared" si="1375"/>
        <v>0.0033761448473564-0.030629110079933i</v>
      </c>
      <c r="M2631" t="str">
        <f t="shared" si="1376"/>
        <v>0.042511630902127-0.454208304902615i</v>
      </c>
      <c r="N2631" t="str">
        <f t="shared" si="1377"/>
        <v>-3.09113207429562i</v>
      </c>
      <c r="O2631" t="str">
        <f t="shared" si="1378"/>
        <v>-0.998727135091188-0.0504391676432802i</v>
      </c>
      <c r="P2631" t="str">
        <f t="shared" si="1379"/>
        <v>1.99872713509119+0.0504391676432802i</v>
      </c>
      <c r="Q2631" t="str">
        <f t="shared" si="1380"/>
        <v>-1.99872713509119+3.04069290665234i</v>
      </c>
      <c r="R2631" t="str">
        <f t="shared" si="1381"/>
        <v>-0.290130681867513-0.466615706379292i</v>
      </c>
      <c r="S2631" t="str">
        <f t="shared" si="1382"/>
        <v>0.320623220805676i</v>
      </c>
      <c r="T2631" t="str">
        <f t="shared" si="1383"/>
        <v>0.149607830657844-0.093022633674909i</v>
      </c>
      <c r="U2631" t="str">
        <f t="shared" si="1384"/>
        <v>0.0001-228.342816487655i</v>
      </c>
      <c r="V2631" t="str">
        <f t="shared" si="1385"/>
        <v>0.00002-0.00366255144830192i</v>
      </c>
      <c r="W2631" t="str">
        <f t="shared" si="1386"/>
        <v>0.0000199993584529557-0.00366249270475026i</v>
      </c>
      <c r="X2631" t="str">
        <f t="shared" si="1387"/>
        <v>0.000067673378891594-0.00366135109433442i</v>
      </c>
      <c r="Y2631" t="str">
        <f t="shared" si="1388"/>
        <v>0.009+4.37938015910417i</v>
      </c>
      <c r="Z2631" t="str">
        <f t="shared" si="1389"/>
        <v>-0.0100404855845582-0.000206394521716566i</v>
      </c>
      <c r="AA2631" t="str">
        <f t="shared" si="1390"/>
        <v>0.00568298406209481-2.74239479159186i</v>
      </c>
      <c r="AB2631" t="str">
        <f t="shared" si="1391"/>
        <v>1.01854060068376-0.633304612223919i</v>
      </c>
      <c r="AC2631" t="str">
        <f t="shared" si="1392"/>
        <v>0.755647607669865-0.48955241163454i</v>
      </c>
      <c r="AD2631" t="str">
        <f t="shared" si="1393"/>
        <v>1.33186179325045+0.0247622574806307i</v>
      </c>
      <c r="AE2631" t="str">
        <f t="shared" si="1394"/>
        <v>-0.0133674283414656-0.000523514067085885i</v>
      </c>
      <c r="AF2631" t="str">
        <f t="shared" si="1395"/>
        <v>-15.0570934276602-0.508962241289522i</v>
      </c>
      <c r="AG2631" t="str">
        <f t="shared" si="1396"/>
        <v>1.00027322614374-0.0132215074395246i</v>
      </c>
      <c r="AH2631" t="str">
        <f t="shared" si="1397"/>
        <v>0.200724127241889+0.0173352556043372i</v>
      </c>
      <c r="AI2631">
        <f t="shared" si="1398"/>
        <v>-13.915736051783492</v>
      </c>
      <c r="AJ2631">
        <f t="shared" si="1399"/>
        <v>4.9360212965423038</v>
      </c>
      <c r="AK2631"/>
      <c r="AL2631"/>
      <c r="AM2631"/>
      <c r="AN2631"/>
    </row>
    <row r="2632" spans="1:40" x14ac:dyDescent="0.25">
      <c r="A2632"/>
      <c r="B2632">
        <f t="shared" si="1365"/>
        <v>698000</v>
      </c>
      <c r="C2632" s="237" t="str">
        <f t="shared" si="1368"/>
        <v>-1.56867108677656E-07+0.00350862827520407i</v>
      </c>
      <c r="D2632" s="208" t="str">
        <f t="shared" si="1369"/>
        <v>-5.9570071596538+0.0268994834432312i</v>
      </c>
      <c r="E2632" t="str">
        <f t="shared" si="1370"/>
        <v>2870</v>
      </c>
      <c r="F2632" t="str">
        <f t="shared" si="1371"/>
        <v>0.777000777000777</v>
      </c>
      <c r="G2632" t="str">
        <f t="shared" si="1366"/>
        <v>0.777000777000777</v>
      </c>
      <c r="H2632" t="str">
        <f t="shared" si="1372"/>
        <v>9.10018319714881+0.535138691953441i</v>
      </c>
      <c r="I2632" t="str">
        <f t="shared" si="1373"/>
        <v>2741.03959025709i</v>
      </c>
      <c r="J2632" t="str">
        <f t="shared" si="1367"/>
        <v>-6425.57460752277+592.823271254116i</v>
      </c>
      <c r="K2632" t="str">
        <f t="shared" si="1374"/>
        <v>0.0390243414917117-0.422982413011505i</v>
      </c>
      <c r="L2632" t="str">
        <f t="shared" si="1375"/>
        <v>0.0033665937226404-0.030586280113791i</v>
      </c>
      <c r="M2632" t="str">
        <f t="shared" si="1376"/>
        <v>0.0423909352143521-0.453568693125296i</v>
      </c>
      <c r="N2632" t="str">
        <f t="shared" si="1377"/>
        <v>-3.09556698401484i</v>
      </c>
      <c r="O2632" t="str">
        <f t="shared" si="1378"/>
        <v>-0.998941005834331-0.0460094214557836i</v>
      </c>
      <c r="P2632" t="str">
        <f t="shared" si="1379"/>
        <v>1.99894100583433+0.0460094214557836i</v>
      </c>
      <c r="Q2632" t="str">
        <f t="shared" si="1380"/>
        <v>-1.99894100583433+3.04955756255906i</v>
      </c>
      <c r="R2632" t="str">
        <f t="shared" si="1381"/>
        <v>-0.289980631793877-0.465407456960018i</v>
      </c>
      <c r="S2632" t="str">
        <f t="shared" si="1382"/>
        <v>0.32108322542663i</v>
      </c>
      <c r="T2632" t="str">
        <f t="shared" si="1383"/>
        <v>0.149434527418328-0.09310791656763i</v>
      </c>
      <c r="U2632" t="str">
        <f t="shared" si="1384"/>
        <v>0.0001-228.015677782085i</v>
      </c>
      <c r="V2632" t="str">
        <f t="shared" si="1385"/>
        <v>0.00002-0.00365730423992328i</v>
      </c>
      <c r="W2632" t="str">
        <f t="shared" si="1386"/>
        <v>0.0000199993584529557-0.00365724558053645i</v>
      </c>
      <c r="X2632" t="str">
        <f t="shared" si="1387"/>
        <v>0.0000675368939698079-0.00365610738032656i</v>
      </c>
      <c r="Y2632" t="str">
        <f t="shared" si="1388"/>
        <v>0.009+4.38566334441135i</v>
      </c>
      <c r="Z2632" t="str">
        <f t="shared" si="1389"/>
        <v>-0.0100117186755431-0.0002056647347554i</v>
      </c>
      <c r="AA2632" t="str">
        <f t="shared" si="1390"/>
        <v>0.00566659973303822-2.73845933354238i</v>
      </c>
      <c r="AB2632" t="str">
        <f t="shared" si="1391"/>
        <v>1.0173607400782-0.633885224137066i</v>
      </c>
      <c r="AC2632" t="str">
        <f t="shared" si="1392"/>
        <v>0.755616380518996-0.488313968783983i</v>
      </c>
      <c r="AD2632" t="str">
        <f t="shared" si="1393"/>
        <v>1.33217271461392+0.0220129177590981i</v>
      </c>
      <c r="AE2632" t="str">
        <f t="shared" si="1394"/>
        <v>-0.013332811165057-0.00049436808783141i</v>
      </c>
      <c r="AF2632" t="str">
        <f t="shared" si="1395"/>
        <v>-15.0571903568026-0.50823920851021i</v>
      </c>
      <c r="AG2632" t="str">
        <f t="shared" si="1396"/>
        <v>1.00024554593811-0.0132056733583085i</v>
      </c>
      <c r="AH2632" t="str">
        <f t="shared" si="1397"/>
        <v>0.20023160336135+0.0168601050182477i</v>
      </c>
      <c r="AI2632">
        <f t="shared" si="1398"/>
        <v>-13.938664025519852</v>
      </c>
      <c r="AJ2632">
        <f t="shared" si="1399"/>
        <v>4.8131236472152317</v>
      </c>
      <c r="AK2632"/>
      <c r="AL2632"/>
      <c r="AM2632"/>
      <c r="AN2632"/>
    </row>
    <row r="2633" spans="1:40" x14ac:dyDescent="0.25">
      <c r="A2633"/>
      <c r="B2633">
        <f t="shared" si="1365"/>
        <v>699000</v>
      </c>
      <c r="C2633" s="237" t="str">
        <f t="shared" si="1368"/>
        <v>-1.5641859680317E-07+0.00350360877840692i</v>
      </c>
      <c r="D2633" s="208" t="str">
        <f t="shared" si="1369"/>
        <v>-5.9570071562152+0.0268610006344531i</v>
      </c>
      <c r="E2633" t="str">
        <f t="shared" si="1370"/>
        <v>2870</v>
      </c>
      <c r="F2633" t="str">
        <f t="shared" si="1371"/>
        <v>0.777000777000777</v>
      </c>
      <c r="G2633" t="str">
        <f t="shared" si="1366"/>
        <v>0.777000777000777</v>
      </c>
      <c r="H2633" t="str">
        <f t="shared" si="1372"/>
        <v>9.10027971623259+0.534379218975244i</v>
      </c>
      <c r="I2633" t="str">
        <f t="shared" si="1373"/>
        <v>2744.96658107408i</v>
      </c>
      <c r="J2633" t="str">
        <f t="shared" si="1367"/>
        <v>-6444.00205213881+593.672588261643i</v>
      </c>
      <c r="K2633" t="str">
        <f t="shared" si="1374"/>
        <v>0.0389136684455415-0.422387296091232i</v>
      </c>
      <c r="L2633" t="str">
        <f t="shared" si="1375"/>
        <v>0.00335708290815708-0.0305435682634976i</v>
      </c>
      <c r="M2633" t="str">
        <f t="shared" si="1376"/>
        <v>0.0422707513536986-0.45293086435473i</v>
      </c>
      <c r="N2633" t="str">
        <f t="shared" si="1377"/>
        <v>-3.10000189373406i</v>
      </c>
      <c r="O2633" t="str">
        <f t="shared" si="1378"/>
        <v>-0.999135229014205-0.0415787703369515i</v>
      </c>
      <c r="P2633" t="str">
        <f t="shared" si="1379"/>
        <v>1.99913522901421+0.0415787703369515i</v>
      </c>
      <c r="Q2633" t="str">
        <f t="shared" si="1380"/>
        <v>-1.99913522901421+3.05842312339711i</v>
      </c>
      <c r="R2633" t="str">
        <f t="shared" si="1381"/>
        <v>-0.289830195658631-0.464201785416798i</v>
      </c>
      <c r="S2633" t="str">
        <f t="shared" si="1382"/>
        <v>0.321543230047586i</v>
      </c>
      <c r="T2633" t="str">
        <f t="shared" si="1383"/>
        <v>0.149260941476774-0.0931929372774001i</v>
      </c>
      <c r="U2633" t="str">
        <f t="shared" si="1384"/>
        <v>0.0001-227.689475095702i</v>
      </c>
      <c r="V2633" t="str">
        <f t="shared" si="1385"/>
        <v>0.00002-0.00365207204501638i</v>
      </c>
      <c r="W2633" t="str">
        <f t="shared" si="1386"/>
        <v>0.0000199993584529557-0.00365201346955358i</v>
      </c>
      <c r="X2633" t="str">
        <f t="shared" si="1387"/>
        <v>0.0000674009942694627-0.00365087866219368i</v>
      </c>
      <c r="Y2633" t="str">
        <f t="shared" si="1388"/>
        <v>0.009+4.39194652971853i</v>
      </c>
      <c r="Z2633" t="str">
        <f t="shared" si="1389"/>
        <v>-0.00998307524530745-0.000204938898641033i</v>
      </c>
      <c r="AA2633" t="str">
        <f t="shared" si="1390"/>
        <v>0.00565028631476996-2.73453516371433i</v>
      </c>
      <c r="AB2633" t="str">
        <f t="shared" si="1391"/>
        <v>1.01617895481734-0.634464051090302i</v>
      </c>
      <c r="AC2633" t="str">
        <f t="shared" si="1392"/>
        <v>0.755586296867611-0.487078084491002i</v>
      </c>
      <c r="AD2633" t="str">
        <f t="shared" si="1393"/>
        <v>1.33247146753859+0.0192613325805996i</v>
      </c>
      <c r="AE2633" t="str">
        <f t="shared" si="1394"/>
        <v>-0.0132982155263775-0.000465362567504976i</v>
      </c>
      <c r="AF2633" t="str">
        <f t="shared" si="1395"/>
        <v>-15.0572868724478-0.507518218340791i</v>
      </c>
      <c r="AG2633" t="str">
        <f t="shared" si="1396"/>
        <v>1.00021792268427-0.0131897641271229i</v>
      </c>
      <c r="AH2633" t="str">
        <f t="shared" si="1397"/>
        <v>0.199739196061605+0.0163871260861698i</v>
      </c>
      <c r="AI2633">
        <f t="shared" si="1398"/>
        <v>-13.961599669780963</v>
      </c>
      <c r="AJ2633">
        <f t="shared" si="1399"/>
        <v>4.6901912259143055</v>
      </c>
      <c r="AK2633"/>
      <c r="AL2633"/>
      <c r="AM2633"/>
      <c r="AN2633"/>
    </row>
    <row r="2634" spans="1:40" x14ac:dyDescent="0.25">
      <c r="A2634"/>
      <c r="B2634">
        <f t="shared" si="1365"/>
        <v>700000</v>
      </c>
      <c r="C2634" s="237" t="str">
        <f t="shared" si="1368"/>
        <v>-1.55972005749103E-07+0.00349860362302911i</v>
      </c>
      <c r="D2634" s="208" t="str">
        <f t="shared" si="1369"/>
        <v>-5.95700715279134+0.0268226277765565i</v>
      </c>
      <c r="E2634" t="str">
        <f t="shared" si="1370"/>
        <v>2870</v>
      </c>
      <c r="F2634" t="str">
        <f t="shared" si="1371"/>
        <v>0.777000777000777</v>
      </c>
      <c r="G2634" t="str">
        <f t="shared" si="1366"/>
        <v>0.777000777000777</v>
      </c>
      <c r="H2634" t="str">
        <f t="shared" si="1372"/>
        <v>9.10037582414992+0.533621889951914i</v>
      </c>
      <c r="I2634" t="str">
        <f t="shared" si="1373"/>
        <v>2748.89357189107i</v>
      </c>
      <c r="J2634" t="str">
        <f t="shared" si="1367"/>
        <v>-6462.4558782074+594.52190526917i</v>
      </c>
      <c r="K2634" t="str">
        <f t="shared" si="1374"/>
        <v>0.0388034642601783-0.421793837166463i</v>
      </c>
      <c r="L2634" t="str">
        <f t="shared" si="1375"/>
        <v>0.00334761217830707-0.0305009740476024i</v>
      </c>
      <c r="M2634" t="str">
        <f t="shared" si="1376"/>
        <v>0.0421510764384854-0.452294811214065i</v>
      </c>
      <c r="N2634" t="str">
        <f t="shared" si="1377"/>
        <v>-3.10443680345328i</v>
      </c>
      <c r="O2634" t="str">
        <f t="shared" si="1378"/>
        <v>-0.999309800810753-0.0371473014305659i</v>
      </c>
      <c r="P2634" t="str">
        <f t="shared" si="1379"/>
        <v>1.99930980081075+0.0371473014305659i</v>
      </c>
      <c r="Q2634" t="str">
        <f t="shared" si="1380"/>
        <v>-1.99930980081075+3.06728950202271i</v>
      </c>
      <c r="R2634" t="str">
        <f t="shared" si="1381"/>
        <v>-0.289679372527227-0.462998680524889i</v>
      </c>
      <c r="S2634" t="str">
        <f t="shared" si="1382"/>
        <v>0.322003234668542i</v>
      </c>
      <c r="T2634" t="str">
        <f t="shared" si="1383"/>
        <v>0.149087072776281-0.0932776949705207i</v>
      </c>
      <c r="U2634" t="str">
        <f t="shared" si="1384"/>
        <v>0.0001-227.364204416993i</v>
      </c>
      <c r="V2634" t="str">
        <f t="shared" si="1385"/>
        <v>0.00002-0.00364685479923778i</v>
      </c>
      <c r="W2634" t="str">
        <f t="shared" si="1386"/>
        <v>0.0000199993584529557-0.00364679630745925i</v>
      </c>
      <c r="X2634" t="str">
        <f t="shared" si="1387"/>
        <v>0.0000672656764497645-0.00364566487571117i</v>
      </c>
      <c r="Y2634" t="str">
        <f t="shared" si="1388"/>
        <v>0.009+4.39822971502571i</v>
      </c>
      <c r="Z2634" t="str">
        <f t="shared" si="1389"/>
        <v>-0.00995455458802182-0.000204216985793424i</v>
      </c>
      <c r="AA2634" t="str">
        <f t="shared" si="1390"/>
        <v>0.00563404339779432-2.73062223357i</v>
      </c>
      <c r="AB2634" t="str">
        <f t="shared" si="1391"/>
        <v>1.0149952445138-0.635041087407746i</v>
      </c>
      <c r="AC2634" t="str">
        <f t="shared" si="1392"/>
        <v>0.755557353393939-0.485844747917446i</v>
      </c>
      <c r="AD2634" t="str">
        <f t="shared" si="1393"/>
        <v>1.33275803710707+0.0165075557923748i</v>
      </c>
      <c r="AE2634" t="str">
        <f t="shared" si="1394"/>
        <v>-0.0132636415097204-0.000436497194379977i</v>
      </c>
      <c r="AF2634" t="str">
        <f t="shared" si="1395"/>
        <v>-15.0573829769413-0.506799262175357i</v>
      </c>
      <c r="AG2634" t="str">
        <f t="shared" si="1396"/>
        <v>1.00019035667007-0.0131737799201848i</v>
      </c>
      <c r="AH2634" t="str">
        <f t="shared" si="1397"/>
        <v>0.199246907425291+0.0159163142866352i</v>
      </c>
      <c r="AI2634">
        <f t="shared" si="1398"/>
        <v>-13.984543095079845</v>
      </c>
      <c r="AJ2634">
        <f t="shared" si="1399"/>
        <v>4.5672240992059292</v>
      </c>
      <c r="AK2634"/>
      <c r="AL2634"/>
      <c r="AM2634"/>
      <c r="AN2634"/>
    </row>
    <row r="2635" spans="1:40" x14ac:dyDescent="0.25">
      <c r="A2635"/>
      <c r="B2635">
        <f t="shared" si="1365"/>
        <v>701000</v>
      </c>
      <c r="C2635" s="237" t="str">
        <f t="shared" si="1368"/>
        <v>-1.55527324562818E-07+0.00349361274769508i</v>
      </c>
      <c r="D2635" s="208" t="str">
        <f t="shared" si="1369"/>
        <v>-5.95700714938212+0.0267843643989956i</v>
      </c>
      <c r="E2635" t="str">
        <f t="shared" si="1370"/>
        <v>2870</v>
      </c>
      <c r="F2635" t="str">
        <f t="shared" si="1371"/>
        <v>0.777000777000777</v>
      </c>
      <c r="G2635" t="str">
        <f t="shared" si="1366"/>
        <v>0.777000777000777</v>
      </c>
      <c r="H2635" t="str">
        <f t="shared" si="1372"/>
        <v>9.10047152322978+0.532866695855068i</v>
      </c>
      <c r="I2635" t="str">
        <f t="shared" si="1373"/>
        <v>2752.82056270806i</v>
      </c>
      <c r="J2635" t="str">
        <f t="shared" si="1367"/>
        <v>-6480.93608572856+595.371222276698i</v>
      </c>
      <c r="K2635" t="str">
        <f t="shared" si="1374"/>
        <v>0.0386937262981645-0.421202029379466i</v>
      </c>
      <c r="L2635" t="str">
        <f t="shared" si="1375"/>
        <v>0.00333818130906057-0.0304584969872304i</v>
      </c>
      <c r="M2635" t="str">
        <f t="shared" si="1376"/>
        <v>0.0420319076072251-0.451660526366696i</v>
      </c>
      <c r="N2635" t="str">
        <f t="shared" si="1377"/>
        <v>-3.1088717131725i</v>
      </c>
      <c r="O2635" t="str">
        <f t="shared" si="1378"/>
        <v>-0.999464717790429-0.0327151018964952i</v>
      </c>
      <c r="P2635" t="str">
        <f t="shared" si="1379"/>
        <v>1.99946471779043+0.0327151018964952i</v>
      </c>
      <c r="Q2635" t="str">
        <f t="shared" si="1380"/>
        <v>-1.99946471779043+3.076156611276i</v>
      </c>
      <c r="R2635" t="str">
        <f t="shared" si="1381"/>
        <v>-0.289528161462244-0.461798131126584i</v>
      </c>
      <c r="S2635" t="str">
        <f t="shared" si="1382"/>
        <v>0.322463239289496i</v>
      </c>
      <c r="T2635" t="str">
        <f t="shared" si="1383"/>
        <v>0.148912921260914-0.0933621888106474i</v>
      </c>
      <c r="U2635" t="str">
        <f t="shared" si="1384"/>
        <v>0.0001-227.03986175734i</v>
      </c>
      <c r="V2635" t="str">
        <f t="shared" si="1385"/>
        <v>0.00002-0.00364165243861119i</v>
      </c>
      <c r="W2635" t="str">
        <f t="shared" si="1386"/>
        <v>0.0000199993584529556-0.00364159403027815i</v>
      </c>
      <c r="X2635" t="str">
        <f t="shared" si="1387"/>
        <v>0.0000671309371937204-0.0036404659570204i</v>
      </c>
      <c r="Y2635" t="str">
        <f t="shared" si="1388"/>
        <v>0.009+4.40451290033289i</v>
      </c>
      <c r="Z2635" t="str">
        <f t="shared" si="1389"/>
        <v>-0.00992615600289348-0.000203498968865909i</v>
      </c>
      <c r="AA2635" t="str">
        <f t="shared" si="1390"/>
        <v>0.00561787057557337-2.72672049484973i</v>
      </c>
      <c r="AB2635" t="str">
        <f t="shared" si="1391"/>
        <v>1.01380960878677-0.635616327395508i</v>
      </c>
      <c r="AC2635" t="str">
        <f t="shared" si="1392"/>
        <v>0.755529546809121-0.484613948286978i</v>
      </c>
      <c r="AD2635" t="str">
        <f t="shared" si="1393"/>
        <v>1.3330324086396+0.0137516413404473i</v>
      </c>
      <c r="AE2635" t="str">
        <f t="shared" si="1394"/>
        <v>-0.0132290892002365-0.000407771657864117i</v>
      </c>
      <c r="AF2635" t="str">
        <f t="shared" si="1395"/>
        <v>-15.0574786726119-0.506082331456072i</v>
      </c>
      <c r="AG2635" t="str">
        <f t="shared" si="1396"/>
        <v>1.00016284818269-0.0131577209130628i</v>
      </c>
      <c r="AH2635" t="str">
        <f t="shared" si="1397"/>
        <v>0.198754739544838+0.0154476651159691i</v>
      </c>
      <c r="AI2635">
        <f t="shared" si="1398"/>
        <v>-14.007494411888715</v>
      </c>
      <c r="AJ2635">
        <f t="shared" si="1399"/>
        <v>4.4442223336637916</v>
      </c>
      <c r="AK2635"/>
      <c r="AL2635"/>
      <c r="AM2635"/>
      <c r="AN2635"/>
    </row>
    <row r="2636" spans="1:40" x14ac:dyDescent="0.25">
      <c r="A2636"/>
      <c r="B2636">
        <f t="shared" si="1365"/>
        <v>702000</v>
      </c>
      <c r="C2636" s="237" t="str">
        <f t="shared" si="1368"/>
        <v>-1.55084542369633E-07+0.00348863609137902i</v>
      </c>
      <c r="D2636" s="208" t="str">
        <f t="shared" si="1369"/>
        <v>-5.95700714598745+0.0267462100339058i</v>
      </c>
      <c r="E2636" t="str">
        <f t="shared" si="1370"/>
        <v>2870</v>
      </c>
      <c r="F2636" t="str">
        <f t="shared" si="1371"/>
        <v>0.777000777000777</v>
      </c>
      <c r="G2636" t="str">
        <f t="shared" si="1366"/>
        <v>0.777000777000777</v>
      </c>
      <c r="H2636" t="str">
        <f t="shared" si="1372"/>
        <v>9.10056681578469+0.53211362770672i</v>
      </c>
      <c r="I2636" t="str">
        <f t="shared" si="1373"/>
        <v>2756.74755352504i</v>
      </c>
      <c r="J2636" t="str">
        <f t="shared" si="1367"/>
        <v>-6499.44267470229+596.220539284225i</v>
      </c>
      <c r="K2636" t="str">
        <f t="shared" si="1374"/>
        <v>0.0385844519405109-0.420611865909919i</v>
      </c>
      <c r="L2636" t="str">
        <f t="shared" si="1375"/>
        <v>0.00332879007794423-0.0304161366060648i</v>
      </c>
      <c r="M2636" t="str">
        <f t="shared" si="1376"/>
        <v>0.0419132420184551-0.451028002515984i</v>
      </c>
      <c r="N2636" t="str">
        <f t="shared" si="1377"/>
        <v>-3.11330662289172i</v>
      </c>
      <c r="O2636" t="str">
        <f t="shared" si="1378"/>
        <v>-0.999599976906265-0.0282822589089763i</v>
      </c>
      <c r="P2636" t="str">
        <f t="shared" si="1379"/>
        <v>1.99959997690627+0.0282822589089763i</v>
      </c>
      <c r="Q2636" t="str">
        <f t="shared" si="1380"/>
        <v>-1.99959997690627+3.08502436398274i</v>
      </c>
      <c r="R2636" t="str">
        <f t="shared" si="1381"/>
        <v>-0.289376561523364-0.460600126130766i</v>
      </c>
      <c r="S2636" t="str">
        <f t="shared" si="1382"/>
        <v>0.322923243910452i</v>
      </c>
      <c r="T2636" t="str">
        <f t="shared" si="1383"/>
        <v>0.14873848687571-0.0934464179587772i</v>
      </c>
      <c r="U2636" t="str">
        <f t="shared" si="1384"/>
        <v>0.0001-226.716443150848i</v>
      </c>
      <c r="V2636" t="str">
        <f t="shared" si="1385"/>
        <v>0.00002-0.00363646489952485i</v>
      </c>
      <c r="W2636" t="str">
        <f t="shared" si="1386"/>
        <v>0.0000199993584529556-0.00363640657439958i</v>
      </c>
      <c r="X2636" t="str">
        <f t="shared" si="1387"/>
        <v>0.0000669967732079404-0.0036352818426264i</v>
      </c>
      <c r="Y2636" t="str">
        <f t="shared" si="1388"/>
        <v>0.009+4.41079608564007i</v>
      </c>
      <c r="Z2636" t="str">
        <f t="shared" si="1389"/>
        <v>-0.00989787879412406-0.000202784820742903i</v>
      </c>
      <c r="AA2636" t="str">
        <f t="shared" si="1390"/>
        <v>0.00560176744450145-2.72282989957001i</v>
      </c>
      <c r="AB2636" t="str">
        <f t="shared" si="1391"/>
        <v>1.01262204726205-0.636189765341597i</v>
      </c>
      <c r="AC2636" t="str">
        <f t="shared" si="1392"/>
        <v>0.755502873856985-0.483385674884675i</v>
      </c>
      <c r="AD2636" t="str">
        <f t="shared" si="1393"/>
        <v>1.33329456769467+0.0109936432685698i</v>
      </c>
      <c r="AE2636" t="str">
        <f t="shared" si="1394"/>
        <v>-0.0131945586839264-0.000379185648485592i</v>
      </c>
      <c r="AF2636" t="str">
        <f t="shared" si="1395"/>
        <v>-15.0575739617721-0.505367417672814i</v>
      </c>
      <c r="AG2636" t="str">
        <f t="shared" si="1396"/>
        <v>1.00013539750865-0.0131415872826737i</v>
      </c>
      <c r="AH2636" t="str">
        <f t="shared" si="1397"/>
        <v>0.198262694522398+0.0149811740880586i</v>
      </c>
      <c r="AI2636">
        <f t="shared" si="1398"/>
        <v>-14.030453730640355</v>
      </c>
      <c r="AJ2636">
        <f t="shared" si="1399"/>
        <v>4.3211859958690697</v>
      </c>
      <c r="AK2636"/>
      <c r="AL2636"/>
      <c r="AM2636"/>
      <c r="AN2636"/>
    </row>
    <row r="2637" spans="1:40" x14ac:dyDescent="0.25">
      <c r="A2637"/>
      <c r="B2637">
        <f t="shared" si="1365"/>
        <v>703000</v>
      </c>
      <c r="C2637" s="237" t="str">
        <f t="shared" si="1368"/>
        <v>-1.54643648372154E-07+0.00348367359340232i</v>
      </c>
      <c r="D2637" s="208" t="str">
        <f t="shared" si="1369"/>
        <v>-5.95700714260726+0.0267081642160845i</v>
      </c>
      <c r="E2637" t="str">
        <f t="shared" si="1370"/>
        <v>2870</v>
      </c>
      <c r="F2637" t="str">
        <f t="shared" si="1371"/>
        <v>0.777000777000777</v>
      </c>
      <c r="G2637" t="str">
        <f t="shared" si="1366"/>
        <v>0.777000777000777</v>
      </c>
      <c r="H2637" t="str">
        <f t="shared" si="1372"/>
        <v>9.10066170411092+0.531362676578946i</v>
      </c>
      <c r="I2637" t="str">
        <f t="shared" si="1373"/>
        <v>2760.67454434203i</v>
      </c>
      <c r="J2637" t="str">
        <f t="shared" si="1367"/>
        <v>-6517.97564512858+597.069856291752i</v>
      </c>
      <c r="K2637" t="str">
        <f t="shared" si="1374"/>
        <v>0.0384756385865427-0.420023339974665i</v>
      </c>
      <c r="L2637" t="str">
        <f t="shared" si="1375"/>
        <v>0.00331943826402833-0.0303738924303303i</v>
      </c>
      <c r="M2637" t="str">
        <f t="shared" si="1376"/>
        <v>0.041795076850571-0.450397232404995i</v>
      </c>
      <c r="N2637" t="str">
        <f t="shared" si="1377"/>
        <v>-3.11774153261093i</v>
      </c>
      <c r="O2637" t="str">
        <f t="shared" si="1378"/>
        <v>-0.999715575497931-0.0238488596549132i</v>
      </c>
      <c r="P2637" t="str">
        <f t="shared" si="1379"/>
        <v>1.99971557549793+0.0238488596549132i</v>
      </c>
      <c r="Q2637" t="str">
        <f t="shared" si="1380"/>
        <v>-1.99971557549793+3.09389267295602i</v>
      </c>
      <c r="R2637" t="str">
        <f t="shared" si="1381"/>
        <v>-0.289224571767369-0.459404654512464i</v>
      </c>
      <c r="S2637" t="str">
        <f t="shared" si="1382"/>
        <v>0.323383248531406i</v>
      </c>
      <c r="T2637" t="str">
        <f t="shared" si="1383"/>
        <v>0.148563769566689-0.0935303815732366i</v>
      </c>
      <c r="U2637" t="str">
        <f t="shared" si="1384"/>
        <v>0.0001-226.39394465419i</v>
      </c>
      <c r="V2637" t="str">
        <f t="shared" si="1385"/>
        <v>0.00002-0.00363129211872894i</v>
      </c>
      <c r="W2637" t="str">
        <f t="shared" si="1386"/>
        <v>0.0000199993584529556-0.00363123387657474i</v>
      </c>
      <c r="X2637" t="str">
        <f t="shared" si="1387"/>
        <v>0.0000668631812224335-0.0036301124693952i</v>
      </c>
      <c r="Y2637" t="str">
        <f t="shared" si="1388"/>
        <v>0.009+4.41707927094725i</v>
      </c>
      <c r="Z2637" t="str">
        <f t="shared" si="1389"/>
        <v>-0.00986972227086668-0.000202074514537606i</v>
      </c>
      <c r="AA2637" t="str">
        <f t="shared" si="1390"/>
        <v>0.00558573360387972-2.71895040002144i</v>
      </c>
      <c r="AB2637" t="str">
        <f t="shared" si="1391"/>
        <v>1.01143255957215-0.63676139551584i</v>
      </c>
      <c r="AC2637" t="str">
        <f t="shared" si="1392"/>
        <v>0.755477331313811-0.482159917056658i</v>
      </c>
      <c r="AD2637" t="str">
        <f t="shared" si="1393"/>
        <v>1.33354450006968+0.00823361571723402i</v>
      </c>
      <c r="AE2637" t="str">
        <f t="shared" si="1394"/>
        <v>-0.0131600500476305-0.000350738857880016i</v>
      </c>
      <c r="AF2637" t="str">
        <f t="shared" si="1395"/>
        <v>-15.0576688467182-0.504654512362862i</v>
      </c>
      <c r="AG2637" t="str">
        <f t="shared" si="1396"/>
        <v>1.00010800493381-0.0131253792072792i</v>
      </c>
      <c r="AH2637" t="str">
        <f t="shared" si="1397"/>
        <v>0.197770774469736+0.0145168367341333i</v>
      </c>
      <c r="AI2637">
        <f t="shared" si="1398"/>
        <v>-14.05342116173113</v>
      </c>
      <c r="AJ2637">
        <f t="shared" si="1399"/>
        <v>4.198115152414462</v>
      </c>
      <c r="AK2637"/>
      <c r="AL2637"/>
      <c r="AM2637"/>
      <c r="AN2637"/>
    </row>
    <row r="2638" spans="1:40" x14ac:dyDescent="0.25">
      <c r="A2638"/>
      <c r="B2638">
        <f t="shared" si="1365"/>
        <v>704000</v>
      </c>
      <c r="C2638" s="237" t="str">
        <f t="shared" si="1368"/>
        <v>-1.5420463184962E-07+0.00347872519343115i</v>
      </c>
      <c r="D2638" s="208" t="str">
        <f t="shared" si="1369"/>
        <v>-5.95700713924147+0.0266702264829722i</v>
      </c>
      <c r="E2638" t="str">
        <f t="shared" si="1370"/>
        <v>2870</v>
      </c>
      <c r="F2638" t="str">
        <f t="shared" si="1371"/>
        <v>0.777000777000777</v>
      </c>
      <c r="G2638" t="str">
        <f t="shared" si="1366"/>
        <v>0.777000777000777</v>
      </c>
      <c r="H2638" t="str">
        <f t="shared" si="1372"/>
        <v>9.10075619048851+0.530613833593541i</v>
      </c>
      <c r="I2638" t="str">
        <f t="shared" si="1373"/>
        <v>2764.60153515902i</v>
      </c>
      <c r="J2638" t="str">
        <f t="shared" si="1367"/>
        <v>-6536.53499700743+597.91917329928i</v>
      </c>
      <c r="K2638" t="str">
        <f t="shared" si="1374"/>
        <v>0.0383672836537458-0.419436444827455i</v>
      </c>
      <c r="L2638" t="str">
        <f t="shared" si="1375"/>
        <v>0.00331012564791399-0.0303317639887764i</v>
      </c>
      <c r="M2638" t="str">
        <f t="shared" si="1376"/>
        <v>0.0416774093016598-0.449768208816231i</v>
      </c>
      <c r="N2638" t="str">
        <f t="shared" si="1377"/>
        <v>-3.12217644233015i</v>
      </c>
      <c r="O2638" t="str">
        <f t="shared" si="1378"/>
        <v>-0.99981151129179-0.0194149913321204i</v>
      </c>
      <c r="P2638" t="str">
        <f t="shared" si="1379"/>
        <v>1.99981151129179+0.0194149913321204i</v>
      </c>
      <c r="Q2638" t="str">
        <f t="shared" si="1380"/>
        <v>-1.99981151129179+3.10276145099803i</v>
      </c>
      <c r="R2638" t="str">
        <f t="shared" si="1381"/>
        <v>-0.289072191248145-0.458211705312408i</v>
      </c>
      <c r="S2638" t="str">
        <f t="shared" si="1382"/>
        <v>0.323843253152362i</v>
      </c>
      <c r="T2638" t="str">
        <f t="shared" si="1383"/>
        <v>0.148388769280862-0.093614078809681i</v>
      </c>
      <c r="U2638" t="str">
        <f t="shared" si="1384"/>
        <v>0.0001-226.072362346442i</v>
      </c>
      <c r="V2638" t="str">
        <f t="shared" si="1385"/>
        <v>0.00002-0.00362613403333302i</v>
      </c>
      <c r="W2638" t="str">
        <f t="shared" si="1386"/>
        <v>0.0000199993584529557-0.00362607587391418i</v>
      </c>
      <c r="X2638" t="str">
        <f t="shared" si="1387"/>
        <v>0.0000667301579904068-0.00362495777455111i</v>
      </c>
      <c r="Y2638" t="str">
        <f t="shared" si="1388"/>
        <v>0.009+4.42336245625443i</v>
      </c>
      <c r="Z2638" t="str">
        <f t="shared" si="1389"/>
        <v>-0.00984168574718329-0.000201368023589735i</v>
      </c>
      <c r="AA2638" t="str">
        <f t="shared" si="1390"/>
        <v>0.00556976865589104-2.71508194876682i</v>
      </c>
      <c r="AB2638" t="str">
        <f t="shared" si="1391"/>
        <v>1.01024114535631-0.63733121216988i</v>
      </c>
      <c r="AC2638" t="str">
        <f t="shared" si="1392"/>
        <v>0.755452915988068-0.480936664209692i</v>
      </c>
      <c r="AD2638" t="str">
        <f t="shared" si="1393"/>
        <v>1.33378219180163+0.00547161292253636i</v>
      </c>
      <c r="AE2638" t="str">
        <f t="shared" si="1394"/>
        <v>-0.0131255633790209-0.000322430978776109i</v>
      </c>
      <c r="AF2638" t="str">
        <f t="shared" si="1395"/>
        <v>-15.05776332973-0.503943607110569i</v>
      </c>
      <c r="AG2638" t="str">
        <f t="shared" si="1396"/>
        <v>1.00008067074331-0.0131090968664833i</v>
      </c>
      <c r="AH2638" t="str">
        <f t="shared" si="1397"/>
        <v>0.197278981508146+0.0140546486025277i</v>
      </c>
      <c r="AI2638">
        <f t="shared" si="1398"/>
        <v>-14.076396815522937</v>
      </c>
      <c r="AJ2638">
        <f t="shared" si="1399"/>
        <v>4.0750098699018817</v>
      </c>
      <c r="AK2638"/>
      <c r="AL2638"/>
      <c r="AM2638"/>
      <c r="AN2638"/>
    </row>
    <row r="2639" spans="1:40" x14ac:dyDescent="0.25">
      <c r="A2639"/>
      <c r="B2639">
        <f t="shared" si="1365"/>
        <v>705000</v>
      </c>
      <c r="C2639" s="237" t="str">
        <f t="shared" si="1368"/>
        <v>-1.5376748215725E-07+0.003473790831474i</v>
      </c>
      <c r="D2639" s="208" t="str">
        <f t="shared" si="1369"/>
        <v>-5.95700713588999+0.026632396374634i</v>
      </c>
      <c r="E2639" t="str">
        <f t="shared" si="1370"/>
        <v>2870</v>
      </c>
      <c r="F2639" t="str">
        <f t="shared" si="1371"/>
        <v>0.777000777000777</v>
      </c>
      <c r="G2639" t="str">
        <f t="shared" si="1366"/>
        <v>0.777000777000777</v>
      </c>
      <c r="H2639" t="str">
        <f t="shared" si="1372"/>
        <v>9.10085027718151+0.529867089921654i</v>
      </c>
      <c r="I2639" t="str">
        <f t="shared" si="1373"/>
        <v>2768.52852597601i</v>
      </c>
      <c r="J2639" t="str">
        <f t="shared" si="1367"/>
        <v>-6555.12073033885+598.768490306807i</v>
      </c>
      <c r="K2639" t="str">
        <f t="shared" si="1374"/>
        <v>0.0382593845776149-0.418851173758698i</v>
      </c>
      <c r="L2639" t="str">
        <f t="shared" si="1375"/>
        <v>0.00330085201172045-0.030289750812661i</v>
      </c>
      <c r="M2639" t="str">
        <f t="shared" si="1376"/>
        <v>0.0415602365893354-0.449140924571359i</v>
      </c>
      <c r="N2639" t="str">
        <f t="shared" si="1377"/>
        <v>-3.12661135204937i</v>
      </c>
      <c r="O2639" t="str">
        <f t="shared" si="1378"/>
        <v>-0.999887782400939-0.0149807411476674i</v>
      </c>
      <c r="P2639" t="str">
        <f t="shared" si="1379"/>
        <v>1.99988778240094+0.0149807411476674i</v>
      </c>
      <c r="Q2639" t="str">
        <f t="shared" si="1380"/>
        <v>-1.99988778240094+3.1116306109017i</v>
      </c>
      <c r="R2639" t="str">
        <f t="shared" si="1381"/>
        <v>-0.288919419016657-0.457021267636602i</v>
      </c>
      <c r="S2639" t="str">
        <f t="shared" si="1382"/>
        <v>0.324303257773316i</v>
      </c>
      <c r="T2639" t="str">
        <f t="shared" si="1383"/>
        <v>0.148213485966241-0.0936975088210756i</v>
      </c>
      <c r="U2639" t="str">
        <f t="shared" si="1384"/>
        <v>0.0001-225.751692328929i</v>
      </c>
      <c r="V2639" t="str">
        <f t="shared" si="1385"/>
        <v>0.00002-0.00362099058080347i</v>
      </c>
      <c r="W2639" t="str">
        <f t="shared" si="1386"/>
        <v>0.0000199993584529557-0.00362093250388527i</v>
      </c>
      <c r="X2639" t="str">
        <f t="shared" si="1387"/>
        <v>0.0000665977002880723-0.00361981769567446i</v>
      </c>
      <c r="Y2639" t="str">
        <f t="shared" si="1388"/>
        <v>0.009+4.42964564156161i</v>
      </c>
      <c r="Z2639" t="str">
        <f t="shared" si="1389"/>
        <v>-0.00981376854200366-0.000200665321463308i</v>
      </c>
      <c r="AA2639" t="str">
        <f t="shared" si="1390"/>
        <v>0.00555387220557511-2.71122449863919i</v>
      </c>
      <c r="AB2639" t="str">
        <f t="shared" si="1391"/>
        <v>1.0090478042606-0.637899209537044i</v>
      </c>
      <c r="AC2639" t="str">
        <f t="shared" si="1392"/>
        <v>0.755429624720213-0.479715905810815i</v>
      </c>
      <c r="AD2639" t="str">
        <f t="shared" si="1393"/>
        <v>1.33400762916773+0.00270768921519221i</v>
      </c>
      <c r="AE2639" t="str">
        <f t="shared" si="1394"/>
        <v>-0.0130910987665924-0.000294261704983023i</v>
      </c>
      <c r="AF2639" t="str">
        <f t="shared" si="1395"/>
        <v>-15.0578574130715-0.50323469354702i</v>
      </c>
      <c r="AG2639" t="str">
        <f t="shared" si="1396"/>
        <v>1.00005339522165-0.0130927404412288i</v>
      </c>
      <c r="AH2639" t="str">
        <f t="shared" si="1397"/>
        <v>0.196787317768355+0.0135946052584673i</v>
      </c>
      <c r="AI2639">
        <f t="shared" si="1398"/>
        <v>-14.099380802345706</v>
      </c>
      <c r="AJ2639">
        <f t="shared" si="1399"/>
        <v>3.9518702149466596</v>
      </c>
      <c r="AK2639"/>
      <c r="AL2639"/>
      <c r="AM2639"/>
      <c r="AN2639"/>
    </row>
    <row r="2640" spans="1:40" x14ac:dyDescent="0.25">
      <c r="A2640"/>
      <c r="B2640">
        <f t="shared" si="1365"/>
        <v>706000</v>
      </c>
      <c r="C2640" s="237" t="str">
        <f t="shared" si="1368"/>
        <v>-1.53332188725596E-07+0.00346887044787926i</v>
      </c>
      <c r="D2640" s="208" t="str">
        <f t="shared" si="1369"/>
        <v>-5.95700713255274+0.026594673433741i</v>
      </c>
      <c r="E2640" t="str">
        <f t="shared" si="1370"/>
        <v>2870</v>
      </c>
      <c r="F2640" t="str">
        <f t="shared" si="1371"/>
        <v>0.777000777000777</v>
      </c>
      <c r="G2640" t="str">
        <f t="shared" si="1366"/>
        <v>0.777000777000777</v>
      </c>
      <c r="H2640" t="str">
        <f t="shared" si="1372"/>
        <v>9.10094396643805+0.529122436783475i</v>
      </c>
      <c r="I2640" t="str">
        <f t="shared" si="1373"/>
        <v>2772.45551679299i</v>
      </c>
      <c r="J2640" t="str">
        <f t="shared" si="1367"/>
        <v>-6573.73284512283+599.617807314335i</v>
      </c>
      <c r="K2640" t="str">
        <f t="shared" si="1374"/>
        <v>0.0381519388115043-0.418267520095224i</v>
      </c>
      <c r="L2640" t="str">
        <f t="shared" si="1375"/>
        <v>0.0032916171390726-0.0302478524357339i</v>
      </c>
      <c r="M2640" t="str">
        <f t="shared" si="1376"/>
        <v>0.0414435559505769-0.448515372530958i</v>
      </c>
      <c r="N2640" t="str">
        <f t="shared" si="1377"/>
        <v>-3.13104626176859i</v>
      </c>
      <c r="O2640" t="str">
        <f t="shared" si="1378"/>
        <v>-0.999944387325246-0.0105461963161258i</v>
      </c>
      <c r="P2640" t="str">
        <f t="shared" si="1379"/>
        <v>1.99994438732525+0.0105461963161258i</v>
      </c>
      <c r="Q2640" t="str">
        <f t="shared" si="1380"/>
        <v>-1.99994438732525+3.12050006545246i</v>
      </c>
      <c r="R2640" t="str">
        <f t="shared" si="1381"/>
        <v>-0.288766254120952-0.455833330655889i</v>
      </c>
      <c r="S2640" t="str">
        <f t="shared" si="1382"/>
        <v>0.324763262394272i</v>
      </c>
      <c r="T2640" t="str">
        <f t="shared" si="1383"/>
        <v>0.148037919571853-0.0937806707576938i</v>
      </c>
      <c r="U2640" t="str">
        <f t="shared" si="1384"/>
        <v>0.0001-225.431930725064i</v>
      </c>
      <c r="V2640" t="str">
        <f t="shared" si="1385"/>
        <v>0.00002-0.00361586169896097i</v>
      </c>
      <c r="W2640" t="str">
        <f t="shared" si="1386"/>
        <v>0.0000199993584529557-0.00361580370430972i</v>
      </c>
      <c r="X2640" t="str">
        <f t="shared" si="1387"/>
        <v>0.0000664658049144496-0.00361469217069892i</v>
      </c>
      <c r="Y2640" t="str">
        <f t="shared" si="1388"/>
        <v>0.009+4.43592882686879i</v>
      </c>
      <c r="Z2640" t="str">
        <f t="shared" si="1389"/>
        <v>-0.00978596997908351-0.000199966381944416i</v>
      </c>
      <c r="AA2640" t="str">
        <f t="shared" si="1390"/>
        <v>0.00553804386080383-2.70737800273989i</v>
      </c>
      <c r="AB2640" t="str">
        <f t="shared" si="1391"/>
        <v>1.00785253593799-0.638465381832336i</v>
      </c>
      <c r="AC2640" t="str">
        <f t="shared" si="1392"/>
        <v>0.755407454382426-0.478497631386973i</v>
      </c>
      <c r="AD2640" t="str">
        <f t="shared" si="1393"/>
        <v>1.3342207986861-0.0000581009805319818i</v>
      </c>
      <c r="AE2640" t="str">
        <f t="shared" si="1394"/>
        <v>-0.0130566562996538-0.000266230731377008i</v>
      </c>
      <c r="AF2640" t="str">
        <f t="shared" si="1395"/>
        <v>-15.0579510989908-0.502527763349734i</v>
      </c>
      <c r="AG2640" t="str">
        <f t="shared" si="1396"/>
        <v>1.00002617865259-0.0130763101137942i</v>
      </c>
      <c r="AH2640" t="str">
        <f t="shared" si="1397"/>
        <v>0.196295785390436+0.0131367022838457i</v>
      </c>
      <c r="AI2640">
        <f t="shared" si="1398"/>
        <v>-14.122373232499468</v>
      </c>
      <c r="AJ2640">
        <f t="shared" si="1399"/>
        <v>3.8286962541784706</v>
      </c>
      <c r="AK2640"/>
      <c r="AL2640"/>
      <c r="AM2640"/>
      <c r="AN2640"/>
    </row>
    <row r="2641" spans="1:40" x14ac:dyDescent="0.25">
      <c r="A2641"/>
      <c r="B2641">
        <f t="shared" si="1365"/>
        <v>707000</v>
      </c>
      <c r="C2641" s="237" t="str">
        <f t="shared" si="1368"/>
        <v>-1.52898741059906E-07+0.00346396398333279i</v>
      </c>
      <c r="D2641" s="208" t="str">
        <f t="shared" si="1369"/>
        <v>-5.95700712922964+0.0265570572055514i</v>
      </c>
      <c r="E2641" t="str">
        <f t="shared" si="1370"/>
        <v>2870</v>
      </c>
      <c r="F2641" t="str">
        <f t="shared" si="1371"/>
        <v>0.777000777000777</v>
      </c>
      <c r="G2641" t="str">
        <f t="shared" si="1366"/>
        <v>0.777000777000777</v>
      </c>
      <c r="H2641" t="str">
        <f t="shared" si="1372"/>
        <v>9.10103726049052+0.528379865447868i</v>
      </c>
      <c r="I2641" t="str">
        <f t="shared" si="1373"/>
        <v>2776.38250760998i</v>
      </c>
      <c r="J2641" t="str">
        <f t="shared" si="1367"/>
        <v>-6592.37134135937+600.467124321862i</v>
      </c>
      <c r="K2641" t="str">
        <f t="shared" si="1374"/>
        <v>0.0380449438264792-0.417685477200033i</v>
      </c>
      <c r="L2641" t="str">
        <f t="shared" si="1375"/>
        <v>0.00328242081508855-0.0302060683942205i</v>
      </c>
      <c r="M2641" t="str">
        <f t="shared" si="1376"/>
        <v>0.0413273646415677-0.447891545594254i</v>
      </c>
      <c r="N2641" t="str">
        <f t="shared" si="1377"/>
        <v>-3.13548117148781i</v>
      </c>
      <c r="O2641" t="str">
        <f t="shared" si="1378"/>
        <v>-0.999981324951385-0.00611144405786062i</v>
      </c>
      <c r="P2641" t="str">
        <f t="shared" si="1379"/>
        <v>1.99998132495138+0.00611144405786062i</v>
      </c>
      <c r="Q2641" t="str">
        <f t="shared" si="1380"/>
        <v>-1.99998132495138+3.12936972742995i</v>
      </c>
      <c r="R2641" t="str">
        <f t="shared" si="1381"/>
        <v>-0.288612695606151-0.454647883605517i</v>
      </c>
      <c r="S2641" t="str">
        <f t="shared" si="1382"/>
        <v>0.325223267015228i</v>
      </c>
      <c r="T2641" t="str">
        <f t="shared" si="1383"/>
        <v>0.147862070047745-0.093863563767104i</v>
      </c>
      <c r="U2641" t="str">
        <f t="shared" si="1384"/>
        <v>0.0001-225.113073680191i</v>
      </c>
      <c r="V2641" t="str">
        <f t="shared" si="1385"/>
        <v>0.00002-0.00361074732597799i</v>
      </c>
      <c r="W2641" t="str">
        <f t="shared" si="1386"/>
        <v>0.0000199993584529557-0.00361068941336097i</v>
      </c>
      <c r="X2641" t="str">
        <f t="shared" si="1387"/>
        <v>0.0000663344686911709-0.00360958113790892i</v>
      </c>
      <c r="Y2641" t="str">
        <f t="shared" si="1388"/>
        <v>0.009+4.44221201217597i</v>
      </c>
      <c r="Z2641" t="str">
        <f t="shared" si="1389"/>
        <v>-0.00975828938696323-0.000199271179039048i</v>
      </c>
      <c r="AA2641" t="str">
        <f t="shared" si="1390"/>
        <v>0.00552228323225683-2.70354241443669i</v>
      </c>
      <c r="AB2641" t="str">
        <f t="shared" si="1391"/>
        <v>1.0066553400484-0.63902972325234i</v>
      </c>
      <c r="AC2641" t="str">
        <f t="shared" si="1392"/>
        <v>0.755386401878403-0.477281830524637i</v>
      </c>
      <c r="AD2641" t="str">
        <f t="shared" si="1393"/>
        <v>1.33442168711637-0.0028257031478924i</v>
      </c>
      <c r="AE2641" t="str">
        <f t="shared" si="1394"/>
        <v>-0.0130222360683192-0.000238337753888168i</v>
      </c>
      <c r="AF2641" t="str">
        <f t="shared" si="1395"/>
        <v>-15.0580443897202-0.501822808242317i</v>
      </c>
      <c r="AG2641" t="str">
        <f t="shared" si="1396"/>
        <v>0.999999021319232-0.0130598060677909i</v>
      </c>
      <c r="AH2641" t="str">
        <f t="shared" si="1397"/>
        <v>0.195804386523712+0.0126809352770025i</v>
      </c>
      <c r="AI2641">
        <f t="shared" si="1398"/>
        <v>-14.145374216256892</v>
      </c>
      <c r="AJ2641">
        <f t="shared" si="1399"/>
        <v>3.705488054242096</v>
      </c>
      <c r="AK2641"/>
      <c r="AL2641"/>
      <c r="AM2641"/>
      <c r="AN2641"/>
    </row>
    <row r="2642" spans="1:40" x14ac:dyDescent="0.25">
      <c r="A2642"/>
      <c r="B2642">
        <f t="shared" si="1365"/>
        <v>708000</v>
      </c>
      <c r="C2642" s="237" t="str">
        <f t="shared" si="1368"/>
        <v>-1.52467128739494E-07+0.00345907137885558i</v>
      </c>
      <c r="D2642" s="208" t="str">
        <f t="shared" si="1369"/>
        <v>-5.95700712592062+0.0265195472378928i</v>
      </c>
      <c r="E2642" t="str">
        <f t="shared" si="1370"/>
        <v>2870</v>
      </c>
      <c r="F2642" t="str">
        <f t="shared" si="1371"/>
        <v>0.777000777000777</v>
      </c>
      <c r="G2642" t="str">
        <f t="shared" si="1366"/>
        <v>0.777000777000777</v>
      </c>
      <c r="H2642" t="str">
        <f t="shared" si="1372"/>
        <v>9.10113016155564+0.527639367232062i</v>
      </c>
      <c r="I2642" t="str">
        <f t="shared" si="1373"/>
        <v>2780.30949842697i</v>
      </c>
      <c r="J2642" t="str">
        <f t="shared" si="1367"/>
        <v>-6611.03621904848+601.31644132939i</v>
      </c>
      <c r="K2642" t="str">
        <f t="shared" si="1374"/>
        <v>0.0379383971111675-0.417105038472051i</v>
      </c>
      <c r="L2642" t="str">
        <f t="shared" si="1375"/>
        <v>0.00327326282636731-0.0301643982268058i</v>
      </c>
      <c r="M2642" t="str">
        <f t="shared" si="1376"/>
        <v>0.0412116599375348-0.447269436698857i</v>
      </c>
      <c r="N2642" t="str">
        <f t="shared" si="1377"/>
        <v>-3.13991608120703i</v>
      </c>
      <c r="O2642" t="str">
        <f t="shared" si="1378"/>
        <v>-0.999998594552852-0.00167657159731862i</v>
      </c>
      <c r="P2642" t="str">
        <f t="shared" si="1379"/>
        <v>1.99999859455285+0.00167657159731862i</v>
      </c>
      <c r="Q2642" t="str">
        <f t="shared" si="1380"/>
        <v>-1.99999859455285+3.13823950960971i</v>
      </c>
      <c r="R2642" t="str">
        <f t="shared" si="1381"/>
        <v>-0.288458742514445-0.453464915784729i</v>
      </c>
      <c r="S2642" t="str">
        <f t="shared" si="1382"/>
        <v>0.325683271636182i</v>
      </c>
      <c r="T2642" t="str">
        <f t="shared" si="1383"/>
        <v>0.147685937344996-0.0939461869941635i</v>
      </c>
      <c r="U2642" t="str">
        <f t="shared" si="1384"/>
        <v>0.0001-224.795117361434i</v>
      </c>
      <c r="V2642" t="str">
        <f t="shared" si="1385"/>
        <v>0.00002-0.00360564740037633i</v>
      </c>
      <c r="W2642" t="str">
        <f t="shared" si="1386"/>
        <v>0.0000199993584529557-0.00360558956956182i</v>
      </c>
      <c r="X2642" t="str">
        <f t="shared" si="1387"/>
        <v>0.000066203688462294-0.00360448453593743i</v>
      </c>
      <c r="Y2642" t="str">
        <f t="shared" si="1388"/>
        <v>0.009+4.44849519748315i</v>
      </c>
      <c r="Z2642" t="str">
        <f t="shared" si="1389"/>
        <v>-0.00973072609892813-0.000198579686970929i</v>
      </c>
      <c r="AA2642" t="str">
        <f t="shared" si="1390"/>
        <v>0.00550658993339746-2.69971768736186i</v>
      </c>
      <c r="AB2642" t="str">
        <f t="shared" si="1391"/>
        <v>1.00545621625876-0.639592227975185i</v>
      </c>
      <c r="AC2642" t="str">
        <f t="shared" si="1392"/>
        <v>0.755366464143109-0.476068492869423i</v>
      </c>
      <c r="AD2642" t="str">
        <f t="shared" si="1393"/>
        <v>1.33461028146036-0.00559506267876359i</v>
      </c>
      <c r="AE2642" t="str">
        <f t="shared" si="1394"/>
        <v>-0.0129878381634995-0.000210582469487198i</v>
      </c>
      <c r="AF2642" t="str">
        <f t="shared" si="1395"/>
        <v>-15.0581372874763-0.501119819994169i</v>
      </c>
      <c r="AG2642" t="str">
        <f t="shared" si="1396"/>
        <v>0.999971923503952-0.0130432284881598i</v>
      </c>
      <c r="AH2642" t="str">
        <f t="shared" si="1397"/>
        <v>0.195313123326662+0.0122272998525021i</v>
      </c>
      <c r="AI2642">
        <f t="shared" si="1398"/>
        <v>-14.168383863865714</v>
      </c>
      <c r="AJ2642">
        <f t="shared" si="1399"/>
        <v>3.5822456817978674</v>
      </c>
      <c r="AK2642"/>
      <c r="AL2642"/>
      <c r="AM2642"/>
      <c r="AN2642"/>
    </row>
    <row r="2643" spans="1:40" x14ac:dyDescent="0.25">
      <c r="A2643"/>
      <c r="B2643">
        <f t="shared" si="1365"/>
        <v>709000</v>
      </c>
      <c r="C2643" s="237" t="str">
        <f t="shared" si="1368"/>
        <v>-1.52037341417106E-07+0.00345419257580136i</v>
      </c>
      <c r="D2643" s="208" t="str">
        <f t="shared" si="1369"/>
        <v>-5.95700712262557+0.0264821430811438i</v>
      </c>
      <c r="E2643" t="str">
        <f t="shared" si="1370"/>
        <v>2870</v>
      </c>
      <c r="F2643" t="str">
        <f t="shared" si="1371"/>
        <v>0.777000777000777</v>
      </c>
      <c r="G2643" t="str">
        <f t="shared" si="1366"/>
        <v>0.777000777000777</v>
      </c>
      <c r="H2643" t="str">
        <f t="shared" si="1372"/>
        <v>9.10122267183463+0.526900933501292i</v>
      </c>
      <c r="I2643" t="str">
        <f t="shared" si="1373"/>
        <v>2784.23648924395i</v>
      </c>
      <c r="J2643" t="str">
        <f t="shared" si="1367"/>
        <v>-6629.72747819016+602.165758336917i</v>
      </c>
      <c r="K2643" t="str">
        <f t="shared" si="1374"/>
        <v>0.0378322961716149-0.416526197345896i</v>
      </c>
      <c r="L2643" t="str">
        <f t="shared" si="1375"/>
        <v>0.0032641429609766-0.0301228414746182i</v>
      </c>
      <c r="M2643" t="str">
        <f t="shared" si="1376"/>
        <v>0.0410964391325915-0.446649038820514i</v>
      </c>
      <c r="N2643" t="str">
        <f t="shared" si="1377"/>
        <v>-3.14435099092625i</v>
      </c>
      <c r="O2643" t="str">
        <f t="shared" si="1378"/>
        <v>-0.999996195789981+0.00275833383869118i</v>
      </c>
      <c r="P2643" t="str">
        <f t="shared" si="1379"/>
        <v>1.99999619578998-0.00275833383869118i</v>
      </c>
      <c r="Q2643" t="str">
        <f t="shared" si="1380"/>
        <v>-1.99999619578998+3.14710932476494i</v>
      </c>
      <c r="R2643" t="str">
        <f t="shared" si="1381"/>
        <v>-0.288304393885079-0.452284416556327i</v>
      </c>
      <c r="S2643" t="str">
        <f t="shared" si="1382"/>
        <v>0.326143276257137i</v>
      </c>
      <c r="T2643" t="str">
        <f t="shared" si="1383"/>
        <v>0.147509521415728-0.0940285395810078i</v>
      </c>
      <c r="U2643" t="str">
        <f t="shared" si="1384"/>
        <v>0.0001-224.478057957539i</v>
      </c>
      <c r="V2643" t="str">
        <f t="shared" si="1385"/>
        <v>0.00002-0.0036005618610246i</v>
      </c>
      <c r="W2643" t="str">
        <f t="shared" si="1386"/>
        <v>0.0000199993584529556-0.00360050411178185i</v>
      </c>
      <c r="X2643" t="str">
        <f t="shared" si="1387"/>
        <v>0.0000660734610941075-0.00359940230376324i</v>
      </c>
      <c r="Y2643" t="str">
        <f t="shared" si="1388"/>
        <v>0.009+4.45477838279033i</v>
      </c>
      <c r="Z2643" t="str">
        <f t="shared" si="1389"/>
        <v>-0.00970327945296743-0.000197891880179378i</v>
      </c>
      <c r="AA2643" t="str">
        <f t="shared" si="1390"/>
        <v>0.00549096358044879-2.69590377541032i</v>
      </c>
      <c r="AB2643" t="str">
        <f t="shared" si="1391"/>
        <v>1.00425516424312-0.640152890160469i</v>
      </c>
      <c r="AC2643" t="str">
        <f t="shared" si="1392"/>
        <v>0.755347638142561-0.474857608125759i</v>
      </c>
      <c r="AD2643" t="str">
        <f t="shared" si="1393"/>
        <v>1.33478656896268-0.00836612487463746i</v>
      </c>
      <c r="AE2643" t="str">
        <f t="shared" si="1394"/>
        <v>-0.0129534626768937-0.000182964576173177i</v>
      </c>
      <c r="AF2643" t="str">
        <f t="shared" si="1395"/>
        <v>-15.0582297944602-0.500418790420148i</v>
      </c>
      <c r="AG2643" t="str">
        <f t="shared" si="1396"/>
        <v>0.999944885488426-0.0130265775611681i</v>
      </c>
      <c r="AH2643" t="str">
        <f t="shared" si="1397"/>
        <v>0.194821997966838+0.0117757916409268i</v>
      </c>
      <c r="AI2643">
        <f t="shared" si="1398"/>
        <v>-14.191402285550684</v>
      </c>
      <c r="AJ2643">
        <f t="shared" si="1399"/>
        <v>3.4589692035255242</v>
      </c>
      <c r="AK2643"/>
      <c r="AL2643"/>
      <c r="AM2643"/>
      <c r="AN2643"/>
    </row>
    <row r="2644" spans="1:40" x14ac:dyDescent="0.25">
      <c r="A2644"/>
      <c r="B2644">
        <f t="shared" si="1365"/>
        <v>710000</v>
      </c>
      <c r="C2644" s="237" t="str">
        <f t="shared" si="1368"/>
        <v>-1.51609368818308E-07+0.00344932751585425i</v>
      </c>
      <c r="D2644" s="208" t="str">
        <f t="shared" si="1369"/>
        <v>-5.95700711934446+0.0264448442882159i</v>
      </c>
      <c r="E2644" t="str">
        <f t="shared" si="1370"/>
        <v>2870</v>
      </c>
      <c r="F2644" t="str">
        <f t="shared" si="1371"/>
        <v>0.777000777000777</v>
      </c>
      <c r="G2644" t="str">
        <f t="shared" si="1366"/>
        <v>0.777000777000777</v>
      </c>
      <c r="H2644" t="str">
        <f t="shared" si="1372"/>
        <v>9.10131479351345+0.5261645556685i</v>
      </c>
      <c r="I2644" t="str">
        <f t="shared" si="1373"/>
        <v>2788.16348006094i</v>
      </c>
      <c r="J2644" t="str">
        <f t="shared" si="1367"/>
        <v>-6648.44511878439+603.015075344444i</v>
      </c>
      <c r="K2644" t="str">
        <f t="shared" si="1374"/>
        <v>0.0377266385311412-0.415948947291637i</v>
      </c>
      <c r="L2644" t="str">
        <f t="shared" si="1375"/>
        <v>0.00325506100844085-0.0300813976812135i</v>
      </c>
      <c r="M2644" t="str">
        <f t="shared" si="1376"/>
        <v>0.040981699539582-0.44603034497285i</v>
      </c>
      <c r="N2644" t="str">
        <f t="shared" si="1377"/>
        <v>-3.14878590064547i</v>
      </c>
      <c r="O2644" t="str">
        <f t="shared" si="1378"/>
        <v>-0.999974128709953+0.00719318502270938i</v>
      </c>
      <c r="P2644" t="str">
        <f t="shared" si="1379"/>
        <v>1.99997412870995-0.00719318502270938i</v>
      </c>
      <c r="Q2644" t="str">
        <f t="shared" si="1380"/>
        <v>-1.99997412870995+3.15597908566818i</v>
      </c>
      <c r="R2644" t="str">
        <f t="shared" si="1381"/>
        <v>-0.288149648754349-0.451106375346265i</v>
      </c>
      <c r="S2644" t="str">
        <f t="shared" si="1382"/>
        <v>0.326603280878091i</v>
      </c>
      <c r="T2644" t="str">
        <f t="shared" si="1383"/>
        <v>0.147332822213114-0.0941106206670399i</v>
      </c>
      <c r="U2644" t="str">
        <f t="shared" si="1384"/>
        <v>0.0001-224.161891678726i</v>
      </c>
      <c r="V2644" t="str">
        <f t="shared" si="1385"/>
        <v>0.00002-0.00359549064713584i</v>
      </c>
      <c r="W2644" t="str">
        <f t="shared" si="1386"/>
        <v>0.0000199993584529557-0.00359543297923507i</v>
      </c>
      <c r="X2644" t="str">
        <f t="shared" si="1387"/>
        <v>0.000065943783474946-0.00359433438070862i</v>
      </c>
      <c r="Y2644" t="str">
        <f t="shared" si="1388"/>
        <v>0.009+4.46106156809751i</v>
      </c>
      <c r="Z2644" t="str">
        <f t="shared" si="1389"/>
        <v>-0.0096759487917348-0.000197207733317204i</v>
      </c>
      <c r="AA2644" t="str">
        <f t="shared" si="1390"/>
        <v>0.00547540379237006-2.6921006327378i</v>
      </c>
      <c r="AB2644" t="str">
        <f t="shared" si="1391"/>
        <v>1.00305218368268-0.640711703949188i</v>
      </c>
      <c r="AC2644" t="str">
        <f t="shared" si="1392"/>
        <v>0.755329920873606-0.473649166056496i</v>
      </c>
      <c r="AD2644" t="str">
        <f t="shared" si="1393"/>
        <v>1.33495053711139-0.0111388349477493i</v>
      </c>
      <c r="AE2644" t="str">
        <f t="shared" si="1394"/>
        <v>-0.0129191097009805-0.000155483772960314i</v>
      </c>
      <c r="AF2644" t="str">
        <f t="shared" si="1395"/>
        <v>-15.0583219128579-0.499719711380284i</v>
      </c>
      <c r="AG2644" t="str">
        <f t="shared" si="1396"/>
        <v>0.999917907553614-0.0130098534744063i</v>
      </c>
      <c r="AH2644" t="str">
        <f t="shared" si="1397"/>
        <v>0.19433101262077+0.0113264062886565i</v>
      </c>
      <c r="AI2644">
        <f t="shared" si="1398"/>
        <v>-14.214429591516067</v>
      </c>
      <c r="AJ2644">
        <f t="shared" si="1399"/>
        <v>3.3356586861238848</v>
      </c>
      <c r="AK2644"/>
      <c r="AL2644"/>
      <c r="AM2644"/>
      <c r="AN2644"/>
    </row>
    <row r="2645" spans="1:40" x14ac:dyDescent="0.25">
      <c r="A2645"/>
      <c r="B2645">
        <f t="shared" si="1365"/>
        <v>711000</v>
      </c>
      <c r="C2645" s="237" t="str">
        <f t="shared" si="1368"/>
        <v>-1.51183200740867E-07+0.00344447614102647i</v>
      </c>
      <c r="D2645" s="208" t="str">
        <f t="shared" si="1369"/>
        <v>-5.95700711607717+0.0264076504145363i</v>
      </c>
      <c r="E2645" t="str">
        <f t="shared" si="1370"/>
        <v>2870</v>
      </c>
      <c r="F2645" t="str">
        <f t="shared" si="1371"/>
        <v>0.777000777000777</v>
      </c>
      <c r="G2645" t="str">
        <f t="shared" si="1366"/>
        <v>0.777000777000777</v>
      </c>
      <c r="H2645" t="str">
        <f t="shared" si="1372"/>
        <v>9.10140652876264+0.525430225193967i</v>
      </c>
      <c r="I2645" t="str">
        <f t="shared" si="1373"/>
        <v>2792.09047087793i</v>
      </c>
      <c r="J2645" t="str">
        <f t="shared" si="1367"/>
        <v>-6667.18914083119+603.864392351972i</v>
      </c>
      <c r="K2645" t="str">
        <f t="shared" si="1374"/>
        <v>0.0376214217301955-0.415373281814554i</v>
      </c>
      <c r="L2645" t="str">
        <f t="shared" si="1375"/>
        <v>0.00324601675972919-0.0300400663925596i</v>
      </c>
      <c r="M2645" t="str">
        <f t="shared" si="1376"/>
        <v>0.0408674384899247-0.445413348207114i</v>
      </c>
      <c r="N2645" t="str">
        <f t="shared" si="1377"/>
        <v>-3.15322081036469i</v>
      </c>
      <c r="O2645" t="str">
        <f t="shared" si="1378"/>
        <v>-0.999932393746791+0.0116278947283454i</v>
      </c>
      <c r="P2645" t="str">
        <f t="shared" si="1379"/>
        <v>1.99993239374679-0.0116278947283454i</v>
      </c>
      <c r="Q2645" t="str">
        <f t="shared" si="1380"/>
        <v>-1.99993239374679+3.16484870509304i</v>
      </c>
      <c r="R2645" t="str">
        <f t="shared" si="1381"/>
        <v>-0.287994506155602-0.449930781643235i</v>
      </c>
      <c r="S2645" t="str">
        <f t="shared" si="1382"/>
        <v>0.327063285499047i</v>
      </c>
      <c r="T2645" t="str">
        <f t="shared" si="1383"/>
        <v>0.147155839691391-0.0941924293889267i</v>
      </c>
      <c r="U2645" t="str">
        <f t="shared" si="1384"/>
        <v>0.0001-223.846614756533i</v>
      </c>
      <c r="V2645" t="str">
        <f t="shared" si="1385"/>
        <v>0.00002-0.00359043369826505i</v>
      </c>
      <c r="W2645" t="str">
        <f t="shared" si="1386"/>
        <v>0.0000199993584529557-0.00359037611147746i</v>
      </c>
      <c r="X2645" t="str">
        <f t="shared" si="1387"/>
        <v>0.0000658146525150056-0.00358928070643708i</v>
      </c>
      <c r="Y2645" t="str">
        <f t="shared" si="1388"/>
        <v>0.009+4.46734475340469i</v>
      </c>
      <c r="Z2645" t="str">
        <f t="shared" si="1389"/>
        <v>-0.00964873346250937-0.000196527221248618i</v>
      </c>
      <c r="AA2645" t="str">
        <f t="shared" si="1390"/>
        <v>0.00545991019083314-2.68830821375895i</v>
      </c>
      <c r="AB2645" t="str">
        <f t="shared" si="1391"/>
        <v>1.00184727426589-0.641268663463709i</v>
      </c>
      <c r="AC2645" t="str">
        <f t="shared" si="1392"/>
        <v>0.755313309363688-0.47244315648256i</v>
      </c>
      <c r="AD2645" t="str">
        <f t="shared" si="1393"/>
        <v>1.33510217363864-0.0139131380221507i</v>
      </c>
      <c r="AE2645" t="str">
        <f t="shared" si="1394"/>
        <v>-0.0128847793290105-0.000128139759865354i</v>
      </c>
      <c r="AF2645" t="str">
        <f t="shared" si="1395"/>
        <v>-15.0584136448398-0.499022574779431i</v>
      </c>
      <c r="AG2645" t="str">
        <f t="shared" si="1396"/>
        <v>0.999890989979757-0.012993056416785i</v>
      </c>
      <c r="AH2645" t="str">
        <f t="shared" si="1397"/>
        <v>0.193840169473881+0.0108791394576564i</v>
      </c>
      <c r="AI2645">
        <f t="shared" si="1398"/>
        <v>-14.237465891947725</v>
      </c>
      <c r="AJ2645">
        <f t="shared" si="1399"/>
        <v>3.2123141963121253</v>
      </c>
      <c r="AK2645"/>
      <c r="AL2645"/>
      <c r="AM2645"/>
      <c r="AN2645"/>
    </row>
    <row r="2646" spans="1:40" x14ac:dyDescent="0.25">
      <c r="A2646"/>
      <c r="B2646">
        <f t="shared" si="1365"/>
        <v>712000</v>
      </c>
      <c r="C2646" s="237" t="str">
        <f t="shared" si="1368"/>
        <v>-1.50758827054147E-07+0.00343963839365599i</v>
      </c>
      <c r="D2646" s="208" t="str">
        <f t="shared" si="1369"/>
        <v>-5.95700711282363+0.0263705610180293i</v>
      </c>
      <c r="E2646" t="str">
        <f t="shared" si="1370"/>
        <v>2870</v>
      </c>
      <c r="F2646" t="str">
        <f t="shared" si="1371"/>
        <v>0.777000777000777</v>
      </c>
      <c r="G2646" t="str">
        <f t="shared" si="1366"/>
        <v>0.777000777000777</v>
      </c>
      <c r="H2646" t="str">
        <f t="shared" si="1372"/>
        <v>9.10149787973772+0.524697933585037i</v>
      </c>
      <c r="I2646" t="str">
        <f t="shared" si="1373"/>
        <v>2796.01746169492i</v>
      </c>
      <c r="J2646" t="str">
        <f t="shared" si="1367"/>
        <v>-6685.95954433056+604.713709359499i</v>
      </c>
      <c r="K2646" t="str">
        <f t="shared" si="1374"/>
        <v>0.0375166433262159-0.414799194454906i</v>
      </c>
      <c r="L2646" t="str">
        <f t="shared" si="1375"/>
        <v>0.00323701000724361-0.0299988471570204i</v>
      </c>
      <c r="M2646" t="str">
        <f t="shared" si="1376"/>
        <v>0.0407536533334595-0.444798041611926i</v>
      </c>
      <c r="N2646" t="str">
        <f t="shared" si="1377"/>
        <v>-3.15765572008391i</v>
      </c>
      <c r="O2646" t="str">
        <f t="shared" si="1378"/>
        <v>-0.999870991721354+0.0160623757319896i</v>
      </c>
      <c r="P2646" t="str">
        <f t="shared" si="1379"/>
        <v>1.99987099172135-0.0160623757319896i</v>
      </c>
      <c r="Q2646" t="str">
        <f t="shared" si="1380"/>
        <v>-1.99987099172135+3.1737180958159i</v>
      </c>
      <c r="R2646" t="str">
        <f t="shared" si="1381"/>
        <v>-0.287838965119215-0.448757624998258i</v>
      </c>
      <c r="S2646" t="str">
        <f t="shared" si="1382"/>
        <v>0.327523290120001i</v>
      </c>
      <c r="T2646" t="str">
        <f t="shared" si="1383"/>
        <v>0.146978573805867-0.0942739648805815i</v>
      </c>
      <c r="U2646" t="str">
        <f t="shared" si="1384"/>
        <v>0.0001-223.532223443673i</v>
      </c>
      <c r="V2646" t="str">
        <f t="shared" si="1385"/>
        <v>0.00002-0.00358539095430681i</v>
      </c>
      <c r="W2646" t="str">
        <f t="shared" si="1386"/>
        <v>0.0000199993584529557-0.00358533344840457i</v>
      </c>
      <c r="X2646" t="str">
        <f t="shared" si="1387"/>
        <v>0.0000656860651461558-0.00358424122095064i</v>
      </c>
      <c r="Y2646" t="str">
        <f t="shared" si="1388"/>
        <v>0.009+4.47362793871187i</v>
      </c>
      <c r="Z2646" t="str">
        <f t="shared" si="1389"/>
        <v>-0.00962163281715588-0.000195850319047153i</v>
      </c>
      <c r="AA2646" t="str">
        <f t="shared" si="1390"/>
        <v>0.00544448240019939-2.68452647314555i</v>
      </c>
      <c r="AB2646" t="str">
        <f t="shared" si="1391"/>
        <v>1.00064043568846-0.641823762807653i</v>
      </c>
      <c r="AC2646" t="str">
        <f t="shared" si="1392"/>
        <v>0.755297800670648-0.471239569282571i</v>
      </c>
      <c r="AD2646" t="str">
        <f t="shared" si="1393"/>
        <v>1.33524146652121-0.0166889791348229i</v>
      </c>
      <c r="AE2646" t="str">
        <f t="shared" si="1394"/>
        <v>-0.012850471654996-0.000100932237894726i</v>
      </c>
      <c r="AF2646" t="str">
        <f t="shared" si="1395"/>
        <v>-15.0585049925613-0.498327372567008i</v>
      </c>
      <c r="AG2646" t="str">
        <f t="shared" si="1396"/>
        <v>0.99986413304637-0.0129761865785312i</v>
      </c>
      <c r="AH2646" t="str">
        <f t="shared" si="1397"/>
        <v>0.193349470720377+0.0104339868252611i</v>
      </c>
      <c r="AI2646">
        <f t="shared" si="1398"/>
        <v>-14.260511297016311</v>
      </c>
      <c r="AJ2646">
        <f t="shared" si="1399"/>
        <v>3.0889358008298884</v>
      </c>
      <c r="AK2646"/>
      <c r="AL2646"/>
      <c r="AM2646"/>
      <c r="AN2646"/>
    </row>
    <row r="2647" spans="1:40" x14ac:dyDescent="0.25">
      <c r="A2647"/>
      <c r="B2647">
        <f t="shared" si="1365"/>
        <v>713000</v>
      </c>
      <c r="C2647" s="237" t="str">
        <f t="shared" si="1368"/>
        <v>-0.0000001503362376985+0.00343481421640428i</v>
      </c>
      <c r="D2647" s="208" t="str">
        <f t="shared" si="1369"/>
        <v>-5.95700710958378+0.0263335756590995i</v>
      </c>
      <c r="E2647" t="str">
        <f t="shared" si="1370"/>
        <v>2870</v>
      </c>
      <c r="F2647" t="str">
        <f t="shared" si="1371"/>
        <v>0.777000777000777</v>
      </c>
      <c r="G2647" t="str">
        <f t="shared" si="1366"/>
        <v>0.777000777000777</v>
      </c>
      <c r="H2647" t="str">
        <f t="shared" si="1372"/>
        <v>9.10158884857927+0.523967672395746i</v>
      </c>
      <c r="I2647" t="str">
        <f t="shared" si="1373"/>
        <v>2799.9444525119i</v>
      </c>
      <c r="J2647" t="str">
        <f t="shared" si="1367"/>
        <v>-6704.75632928249+605.563026367027i</v>
      </c>
      <c r="K2647" t="str">
        <f t="shared" si="1374"/>
        <v>0.0374123008934889-0.414226678787698i</v>
      </c>
      <c r="L2647" t="str">
        <f t="shared" si="1375"/>
        <v>0.00322804054480731-0.0299577395253403i</v>
      </c>
      <c r="M2647" t="str">
        <f t="shared" si="1376"/>
        <v>0.0406403414382962-0.444184418313038i</v>
      </c>
      <c r="N2647" t="str">
        <f t="shared" si="1377"/>
        <v>-3.16209062980312i</v>
      </c>
      <c r="O2647" t="str">
        <f t="shared" si="1378"/>
        <v>-0.999789923841323+0.0204965408145219i</v>
      </c>
      <c r="P2647" t="str">
        <f t="shared" si="1379"/>
        <v>1.99978992384132-0.0204965408145219i</v>
      </c>
      <c r="Q2647" t="str">
        <f t="shared" si="1380"/>
        <v>-1.99978992384132+3.18258717061764i</v>
      </c>
      <c r="R2647" t="str">
        <f t="shared" si="1381"/>
        <v>-0.287683024672601-0.44758689502428i</v>
      </c>
      <c r="S2647" t="str">
        <f t="shared" si="1382"/>
        <v>0.327983294740957i</v>
      </c>
      <c r="T2647" t="str">
        <f t="shared" si="1383"/>
        <v>0.146801024512938-0.0943552262731637i</v>
      </c>
      <c r="U2647" t="str">
        <f t="shared" si="1384"/>
        <v>0.0001-223.218714013878i</v>
      </c>
      <c r="V2647" t="str">
        <f t="shared" si="1385"/>
        <v>0.00002-0.00358036235549291i</v>
      </c>
      <c r="W2647" t="str">
        <f t="shared" si="1386"/>
        <v>0.0000199993584529556-0.00358030493024912i</v>
      </c>
      <c r="X2647" t="str">
        <f t="shared" si="1387"/>
        <v>0.0000655580183217602-0.00357921586458769i</v>
      </c>
      <c r="Y2647" t="str">
        <f t="shared" si="1388"/>
        <v>0.009+4.47991112401905i</v>
      </c>
      <c r="Z2647" t="str">
        <f t="shared" si="1389"/>
        <v>-0.00959464621208666-0.000195177001993642i</v>
      </c>
      <c r="AA2647" t="str">
        <f t="shared" si="1390"/>
        <v>0.00542912004749677-2.68075536582466i</v>
      </c>
      <c r="AB2647" t="str">
        <f t="shared" si="1391"/>
        <v>0.999431667653557-0.642376996065893i</v>
      </c>
      <c r="AC2647" t="str">
        <f t="shared" si="1392"/>
        <v>0.755283391882481-0.47003839439255i</v>
      </c>
      <c r="AD2647" t="str">
        <f t="shared" si="1393"/>
        <v>1.33536840398127-0.0194663032366536i</v>
      </c>
      <c r="AE2647" t="str">
        <f t="shared" si="1394"/>
        <v>-0.0128161867737047-0.0000738609090332097i</v>
      </c>
      <c r="AF2647" t="str">
        <f t="shared" si="1395"/>
        <v>-15.058595958163-0.497634096736647i</v>
      </c>
      <c r="AG2647" t="str">
        <f t="shared" si="1396"/>
        <v>0.999837337032237-0.012959244151186i</v>
      </c>
      <c r="AH2647" t="str">
        <f t="shared" si="1397"/>
        <v>0.192858918563189+0.00999094408398396i</v>
      </c>
      <c r="AI2647">
        <f t="shared" si="1398"/>
        <v>-14.283565916878125</v>
      </c>
      <c r="AJ2647">
        <f t="shared" si="1399"/>
        <v>2.9655235664434447</v>
      </c>
      <c r="AK2647"/>
      <c r="AL2647"/>
      <c r="AM2647"/>
      <c r="AN2647"/>
    </row>
    <row r="2648" spans="1:40" x14ac:dyDescent="0.25">
      <c r="A2648"/>
      <c r="B2648">
        <f t="shared" si="1365"/>
        <v>714000</v>
      </c>
      <c r="C2648" s="237" t="str">
        <f t="shared" si="1368"/>
        <v>-1.49915422684679E-07+0.00343000355225404i</v>
      </c>
      <c r="D2648" s="208" t="str">
        <f t="shared" si="1369"/>
        <v>-5.95700710635754+0.0262966939006143i</v>
      </c>
      <c r="E2648" t="str">
        <f t="shared" si="1370"/>
        <v>2870</v>
      </c>
      <c r="F2648" t="str">
        <f t="shared" si="1371"/>
        <v>0.777000777000777</v>
      </c>
      <c r="G2648" t="str">
        <f t="shared" si="1366"/>
        <v>0.777000777000777</v>
      </c>
      <c r="H2648" t="str">
        <f t="shared" si="1372"/>
        <v>9.10167943741293+0.523239433226547i</v>
      </c>
      <c r="I2648" t="str">
        <f t="shared" si="1373"/>
        <v>2803.87144332889i</v>
      </c>
      <c r="J2648" t="str">
        <f t="shared" si="1367"/>
        <v>-6723.57949568698+606.412343374554i</v>
      </c>
      <c r="K2648" t="str">
        <f t="shared" si="1374"/>
        <v>0.0373083920230111-0.413655728422455i</v>
      </c>
      <c r="L2648" t="str">
        <f t="shared" si="1375"/>
        <v>0.00321910816765299-0.0299167430506289i</v>
      </c>
      <c r="M2648" t="str">
        <f t="shared" si="1376"/>
        <v>0.0405275001906641-0.443572471473084i</v>
      </c>
      <c r="N2648" t="str">
        <f t="shared" si="1377"/>
        <v>-3.16652553952234i</v>
      </c>
      <c r="O2648" t="str">
        <f t="shared" si="1378"/>
        <v>-0.999689191701172+0.0249303027630655i</v>
      </c>
      <c r="P2648" t="str">
        <f t="shared" si="1379"/>
        <v>1.99968919170117-0.0249303027630655i</v>
      </c>
      <c r="Q2648" t="str">
        <f t="shared" si="1380"/>
        <v>-1.99968919170117+3.19145584228541i</v>
      </c>
      <c r="R2648" t="str">
        <f t="shared" si="1381"/>
        <v>-0.287526683840193-0.446418581395758i</v>
      </c>
      <c r="S2648" t="str">
        <f t="shared" si="1382"/>
        <v>0.328443299361911i</v>
      </c>
      <c r="T2648" t="str">
        <f t="shared" si="1383"/>
        <v>0.146623191770087-0.094436212695062i</v>
      </c>
      <c r="U2648" t="str">
        <f t="shared" si="1384"/>
        <v>0.0001-222.906082761758i</v>
      </c>
      <c r="V2648" t="str">
        <f t="shared" si="1385"/>
        <v>0.00002-0.00357534784238998i</v>
      </c>
      <c r="W2648" t="str">
        <f t="shared" si="1386"/>
        <v>0.0000199993584529557-0.00357529049757873i</v>
      </c>
      <c r="X2648" t="str">
        <f t="shared" si="1387"/>
        <v>0.0000654305090164987-0.00357420457802077i</v>
      </c>
      <c r="Y2648" t="str">
        <f t="shared" si="1388"/>
        <v>0.009+4.48619430932622i</v>
      </c>
      <c r="Z2648" t="str">
        <f t="shared" si="1389"/>
        <v>-0.00956777300822376-0.000194507245574195i</v>
      </c>
      <c r="AA2648" t="str">
        <f t="shared" si="1390"/>
        <v>0.00541382276239701-2.67699484697689i</v>
      </c>
      <c r="AB2648" t="str">
        <f t="shared" si="1391"/>
        <v>0.998220969871708-0.642928357304438i</v>
      </c>
      <c r="AC2648" t="str">
        <f t="shared" si="1392"/>
        <v>0.755270080117141-0.468839621805491i</v>
      </c>
      <c r="AD2648" t="str">
        <f t="shared" si="1393"/>
        <v>1.33548297448685-0.0222450551936931i</v>
      </c>
      <c r="AE2648" t="str">
        <f t="shared" si="1394"/>
        <v>-0.012781924780651-0.0000469254762300051i</v>
      </c>
      <c r="AF2648" t="str">
        <f t="shared" si="1395"/>
        <v>-15.0586865437705-0.496942739325933i</v>
      </c>
      <c r="AG2648" t="str">
        <f t="shared" si="1396"/>
        <v>0.999810602215407-0.0129422293276004i</v>
      </c>
      <c r="AH2648" t="str">
        <f t="shared" si="1397"/>
        <v>0.192368515213867+0.00955000694128491i</v>
      </c>
      <c r="AI2648">
        <f t="shared" si="1398"/>
        <v>-14.306629861678191</v>
      </c>
      <c r="AJ2648">
        <f t="shared" si="1399"/>
        <v>2.8420775599398982</v>
      </c>
      <c r="AK2648"/>
      <c r="AL2648"/>
      <c r="AM2648"/>
      <c r="AN2648"/>
    </row>
    <row r="2649" spans="1:40" x14ac:dyDescent="0.25">
      <c r="A2649"/>
      <c r="B2649">
        <f t="shared" ref="B2649:B2712" si="1400">B2648+1000</f>
        <v>715000</v>
      </c>
      <c r="C2649" s="237" t="str">
        <f t="shared" si="1368"/>
        <v>-1.4949637209324E-07+0.00342520634450694i</v>
      </c>
      <c r="D2649" s="208" t="str">
        <f t="shared" si="1369"/>
        <v>-5.95700710314481+0.0262599153078866i</v>
      </c>
      <c r="E2649" t="str">
        <f t="shared" si="1370"/>
        <v>2870</v>
      </c>
      <c r="F2649" t="str">
        <f t="shared" si="1371"/>
        <v>0.777000777000777</v>
      </c>
      <c r="G2649" t="str">
        <f t="shared" si="1366"/>
        <v>0.777000777000777</v>
      </c>
      <c r="H2649" t="str">
        <f t="shared" si="1372"/>
        <v>9.10176964834958+0.522513207723949i</v>
      </c>
      <c r="I2649" t="str">
        <f t="shared" si="1373"/>
        <v>2807.79843414588i</v>
      </c>
      <c r="J2649" t="str">
        <f t="shared" si="1367"/>
        <v>-6742.42904354404+607.261660382082i</v>
      </c>
      <c r="K2649" t="str">
        <f t="shared" si="1374"/>
        <v>0.0372049143223503-0.41308633700298i</v>
      </c>
      <c r="L2649" t="str">
        <f t="shared" si="1375"/>
        <v>0.00321021267241144-0.0298758572883458i</v>
      </c>
      <c r="M2649" t="str">
        <f t="shared" si="1376"/>
        <v>0.0404151269947617-0.442962194291326i</v>
      </c>
      <c r="N2649" t="str">
        <f t="shared" si="1377"/>
        <v>-3.17096044924156i</v>
      </c>
      <c r="O2649" t="str">
        <f t="shared" si="1378"/>
        <v>-0.999568797282139+0.0293635743726417i</v>
      </c>
      <c r="P2649" t="str">
        <f t="shared" si="1379"/>
        <v>1.99956879728214-0.0293635743726417i</v>
      </c>
      <c r="Q2649" t="str">
        <f t="shared" si="1380"/>
        <v>-1.99956879728214+3.2003240236142i</v>
      </c>
      <c r="R2649" t="str">
        <f t="shared" si="1381"/>
        <v>-0.287369941643441-0.445252673848285i</v>
      </c>
      <c r="S2649" t="str">
        <f t="shared" si="1382"/>
        <v>0.328903303982867i</v>
      </c>
      <c r="T2649" t="str">
        <f t="shared" si="1383"/>
        <v>0.146445075535907-0.0945169232718914i</v>
      </c>
      <c r="U2649" t="str">
        <f t="shared" si="1384"/>
        <v>0.0001-222.594326002651i</v>
      </c>
      <c r="V2649" t="str">
        <f t="shared" si="1385"/>
        <v>0.00002-0.00357034735589713i</v>
      </c>
      <c r="W2649" t="str">
        <f t="shared" si="1386"/>
        <v>0.0000199993584529556-0.00357029009129343i</v>
      </c>
      <c r="X2649" t="str">
        <f t="shared" si="1387"/>
        <v>0.0000653035342261808-0.00356920730225378i</v>
      </c>
      <c r="Y2649" t="str">
        <f t="shared" si="1388"/>
        <v>0.009+4.4924774946334i</v>
      </c>
      <c r="Z2649" t="str">
        <f t="shared" si="1389"/>
        <v>-0.00954101257095978-0.000193841025478183i</v>
      </c>
      <c r="AA2649" t="str">
        <f t="shared" si="1390"/>
        <v>0.00539859017719313-2.67324487203455i</v>
      </c>
      <c r="AB2649" t="str">
        <f t="shared" si="1391"/>
        <v>0.997008342061014-0.643477840570414i</v>
      </c>
      <c r="AC2649" t="str">
        <f t="shared" si="1392"/>
        <v>0.755257862522318-0.467643241571072i</v>
      </c>
      <c r="AD2649" t="str">
        <f t="shared" si="1393"/>
        <v>1.33558516675253-0.0250251797881277i</v>
      </c>
      <c r="AE2649" t="str">
        <f t="shared" si="1394"/>
        <v>-0.0127476857720862-0.0000201256433877066i</v>
      </c>
      <c r="AF2649" t="str">
        <f t="shared" si="1395"/>
        <v>-15.0587767514944-0.496253292416062i</v>
      </c>
      <c r="AG2649" t="str">
        <f t="shared" si="1396"/>
        <v>0.999783928873186-0.0129251423019326i</v>
      </c>
      <c r="AH2649" t="str">
        <f t="shared" si="1397"/>
        <v>0.191878262892473+0.00911117111938204i</v>
      </c>
      <c r="AI2649">
        <f t="shared" si="1398"/>
        <v>-14.329703241553329</v>
      </c>
      <c r="AJ2649">
        <f t="shared" si="1399"/>
        <v>2.7185978481337525</v>
      </c>
      <c r="AK2649"/>
      <c r="AL2649"/>
      <c r="AM2649"/>
      <c r="AN2649"/>
    </row>
    <row r="2650" spans="1:40" x14ac:dyDescent="0.25">
      <c r="A2650"/>
      <c r="B2650">
        <f t="shared" si="1400"/>
        <v>716000</v>
      </c>
      <c r="C2650" s="237" t="str">
        <f t="shared" si="1368"/>
        <v>-1.49079076073962E-07+0.0034204225367814i</v>
      </c>
      <c r="D2650" s="208" t="str">
        <f t="shared" si="1369"/>
        <v>-5.95700709994554+0.0262232394486574i</v>
      </c>
      <c r="E2650" t="str">
        <f t="shared" si="1370"/>
        <v>2870</v>
      </c>
      <c r="F2650" t="str">
        <f t="shared" si="1371"/>
        <v>0.777000777000777</v>
      </c>
      <c r="G2650" t="str">
        <f t="shared" si="1366"/>
        <v>0.777000777000777</v>
      </c>
      <c r="H2650" t="str">
        <f t="shared" si="1372"/>
        <v>9.10185948348556+0.521788987580251i</v>
      </c>
      <c r="I2650" t="str">
        <f t="shared" si="1373"/>
        <v>2811.72542496287i</v>
      </c>
      <c r="J2650" t="str">
        <f t="shared" si="1367"/>
        <v>-6761.30497285367+608.110977389609i</v>
      </c>
      <c r="K2650" t="str">
        <f t="shared" si="1374"/>
        <v>0.0371018654155104-0.41251849820714i</v>
      </c>
      <c r="L2650" t="str">
        <f t="shared" si="1375"/>
        <v>0.00320135385710007-0.0298350817962851i</v>
      </c>
      <c r="M2650" t="str">
        <f t="shared" si="1376"/>
        <v>0.0403032192726105-0.442353580003425i</v>
      </c>
      <c r="N2650" t="str">
        <f t="shared" si="1377"/>
        <v>-3.17539535896078i</v>
      </c>
      <c r="O2650" t="str">
        <f t="shared" si="1378"/>
        <v>-0.99942874295219+0.0337962684479277i</v>
      </c>
      <c r="P2650" t="str">
        <f t="shared" si="1379"/>
        <v>1.99942874295219-0.0337962684479277i</v>
      </c>
      <c r="Q2650" t="str">
        <f t="shared" si="1380"/>
        <v>-1.99942874295219+3.20919162740871i</v>
      </c>
      <c r="R2650" t="str">
        <f t="shared" si="1381"/>
        <v>-0.287212797100802-0.444089162178176i</v>
      </c>
      <c r="S2650" t="str">
        <f t="shared" si="1382"/>
        <v>0.329363308603821i</v>
      </c>
      <c r="T2650" t="str">
        <f t="shared" si="1383"/>
        <v>0.146266675770103-0.0945973571264781i</v>
      </c>
      <c r="U2650" t="str">
        <f t="shared" si="1384"/>
        <v>0.0001-222.28344007248i</v>
      </c>
      <c r="V2650" t="str">
        <f t="shared" si="1385"/>
        <v>0.00002-0.00356536083724364i</v>
      </c>
      <c r="W2650" t="str">
        <f t="shared" si="1386"/>
        <v>0.0000199993584529556-0.00356530365262346i</v>
      </c>
      <c r="X2650" t="str">
        <f t="shared" si="1387"/>
        <v>0.0000651770909675766-0.00356422397862009i</v>
      </c>
      <c r="Y2650" t="str">
        <f t="shared" si="1388"/>
        <v>0.009+4.49876067994058i</v>
      </c>
      <c r="Z2650" t="str">
        <f t="shared" si="1389"/>
        <v>-0.00951436427012165-0.000193178317596292i</v>
      </c>
      <c r="AA2650" t="str">
        <f t="shared" si="1390"/>
        <v>0.00538342192677727-2.66950539667991i</v>
      </c>
      <c r="AB2650" t="str">
        <f t="shared" si="1391"/>
        <v>0.995793783947145-0.644025439891959i</v>
      </c>
      <c r="AC2650" t="str">
        <f t="shared" si="1392"/>
        <v>0.755246736275236-0.466449243795282i</v>
      </c>
      <c r="AD2650" t="str">
        <f t="shared" si="1393"/>
        <v>1.33567496974002-0.027806621719431i</v>
      </c>
      <c r="AE2650" t="str">
        <f t="shared" si="1394"/>
        <v>-0.012713469844992+6.53888465028732E-06i</v>
      </c>
      <c r="AF2650" t="str">
        <f t="shared" si="1395"/>
        <v>-15.0588665834311-0.495565748131594i</v>
      </c>
      <c r="AG2650" t="str">
        <f t="shared" si="1396"/>
        <v>0.999757317282136-0.0129079832696442i</v>
      </c>
      <c r="AH2650" t="str">
        <f t="shared" si="1397"/>
        <v>0.191388163827525+0.00867443235504227i</v>
      </c>
      <c r="AI2650">
        <f t="shared" si="1398"/>
        <v>-14.352786166633001</v>
      </c>
      <c r="AJ2650">
        <f t="shared" si="1399"/>
        <v>2.5950844978660181</v>
      </c>
      <c r="AK2650"/>
      <c r="AL2650"/>
      <c r="AM2650"/>
      <c r="AN2650"/>
    </row>
    <row r="2651" spans="1:40" x14ac:dyDescent="0.25">
      <c r="A2651"/>
      <c r="B2651">
        <f t="shared" si="1400"/>
        <v>717000</v>
      </c>
      <c r="C2651" s="237" t="str">
        <f t="shared" si="1368"/>
        <v>-1.48663524845266E-07+0.00341565207301039i</v>
      </c>
      <c r="D2651" s="208" t="str">
        <f t="shared" si="1369"/>
        <v>-5.95700709675965+0.0261866658930797i</v>
      </c>
      <c r="E2651" t="str">
        <f t="shared" si="1370"/>
        <v>2870</v>
      </c>
      <c r="F2651" t="str">
        <f t="shared" si="1371"/>
        <v>0.777000777000777</v>
      </c>
      <c r="G2651" t="str">
        <f t="shared" si="1366"/>
        <v>0.777000777000777</v>
      </c>
      <c r="H2651" t="str">
        <f t="shared" si="1372"/>
        <v>9.10194894490268+0.521066764533183i</v>
      </c>
      <c r="I2651" t="str">
        <f t="shared" si="1373"/>
        <v>2815.65241577985i</v>
      </c>
      <c r="J2651" t="str">
        <f t="shared" si="1367"/>
        <v>-6780.20728361585+608.960294397137i</v>
      </c>
      <c r="K2651" t="str">
        <f t="shared" si="1374"/>
        <v>0.0369992429427962-0.411952205746633i</v>
      </c>
      <c r="L2651" t="str">
        <f t="shared" si="1375"/>
        <v>0.00319253152111168-0.0297944161345607i</v>
      </c>
      <c r="M2651" t="str">
        <f t="shared" si="1376"/>
        <v>0.0401917744639079-0.441746621881194i</v>
      </c>
      <c r="N2651" t="str">
        <f t="shared" si="1377"/>
        <v>-3.17983026868i</v>
      </c>
      <c r="O2651" t="str">
        <f t="shared" si="1378"/>
        <v>-0.999269031465969+0.0382282978049579i</v>
      </c>
      <c r="P2651" t="str">
        <f t="shared" si="1379"/>
        <v>1.99926903146597-0.0382282978049579i</v>
      </c>
      <c r="Q2651" t="str">
        <f t="shared" si="1380"/>
        <v>-1.99926903146597+3.21805856648496i</v>
      </c>
      <c r="R2651" t="str">
        <f t="shared" si="1381"/>
        <v>-0.287055249227738-0.442928036242086i</v>
      </c>
      <c r="S2651" t="str">
        <f t="shared" si="1382"/>
        <v>0.329823313224777i</v>
      </c>
      <c r="T2651" t="str">
        <f t="shared" si="1383"/>
        <v>0.146087992433509-0.0946775133788567i</v>
      </c>
      <c r="U2651" t="str">
        <f t="shared" si="1384"/>
        <v>0.0001-221.973421327609i</v>
      </c>
      <c r="V2651" t="str">
        <f t="shared" si="1385"/>
        <v>0.00002-0.00356038822798667i</v>
      </c>
      <c r="W2651" t="str">
        <f t="shared" si="1386"/>
        <v>0.0000199993584529556-0.00356033112312691i</v>
      </c>
      <c r="X2651" t="str">
        <f t="shared" si="1387"/>
        <v>0.0000650511762782374-0.00355925454878007i</v>
      </c>
      <c r="Y2651" t="str">
        <f t="shared" si="1388"/>
        <v>0.009+4.50504386524776i</v>
      </c>
      <c r="Z2651" t="str">
        <f t="shared" si="1389"/>
        <v>-0.00948782747993291-0.000192519098018548i</v>
      </c>
      <c r="AA2651" t="str">
        <f t="shared" si="1390"/>
        <v>0.00536831764861845-2.66577637684347i</v>
      </c>
      <c r="AB2651" t="str">
        <f t="shared" si="1391"/>
        <v>0.994577295263456-0.644571149278207i</v>
      </c>
      <c r="AC2651" t="str">
        <f t="shared" si="1392"/>
        <v>0.755236698582426-0.465257618640098i</v>
      </c>
      <c r="AD2651" t="str">
        <f t="shared" si="1393"/>
        <v>1.33575237265877-0.0305893256054525i</v>
      </c>
      <c r="AE2651" t="str">
        <f t="shared" si="1394"/>
        <v>-0.012679277097072+0.0000330684021116266i</v>
      </c>
      <c r="AF2651" t="str">
        <f t="shared" si="1395"/>
        <v>-15.0589560416623-0.494880098640103i</v>
      </c>
      <c r="AG2651" t="str">
        <f t="shared" si="1396"/>
        <v>0.999730767718063-0.0128907524274976i</v>
      </c>
      <c r="AH2651" t="str">
        <f t="shared" si="1397"/>
        <v>0.190898220255889+0.00823978639938075i</v>
      </c>
      <c r="AI2651">
        <f t="shared" si="1398"/>
        <v>-14.375878747042455</v>
      </c>
      <c r="AJ2651">
        <f t="shared" si="1399"/>
        <v>2.4715375760061993</v>
      </c>
      <c r="AK2651"/>
      <c r="AL2651"/>
      <c r="AM2651"/>
      <c r="AN2651"/>
    </row>
    <row r="2652" spans="1:40" x14ac:dyDescent="0.25">
      <c r="A2652"/>
      <c r="B2652">
        <f t="shared" si="1400"/>
        <v>718000</v>
      </c>
      <c r="C2652" s="237" t="str">
        <f t="shared" si="1368"/>
        <v>-1.48249708693642E-07+0.00341089489743923i</v>
      </c>
      <c r="D2652" s="208" t="str">
        <f t="shared" si="1369"/>
        <v>-5.95700709358706+0.0261501942137008i</v>
      </c>
      <c r="E2652" t="str">
        <f t="shared" si="1370"/>
        <v>2870</v>
      </c>
      <c r="F2652" t="str">
        <f t="shared" si="1371"/>
        <v>0.777000777000777</v>
      </c>
      <c r="G2652" t="str">
        <f t="shared" si="1366"/>
        <v>0.777000777000777</v>
      </c>
      <c r="H2652" t="str">
        <f t="shared" si="1372"/>
        <v>9.10203803466835+0.520346530365635i</v>
      </c>
      <c r="I2652" t="str">
        <f t="shared" si="1373"/>
        <v>2819.57940659684i</v>
      </c>
      <c r="J2652" t="str">
        <f t="shared" si="1367"/>
        <v>-6799.1359758306+609.809611404664i</v>
      </c>
      <c r="K2652" t="str">
        <f t="shared" si="1374"/>
        <v>0.0368970445606797-0.411387453366766i</v>
      </c>
      <c r="L2652" t="str">
        <f t="shared" si="1375"/>
        <v>0.00318374546520327-0.0297538598655908i</v>
      </c>
      <c r="M2652" t="str">
        <f t="shared" si="1376"/>
        <v>0.040080790025883-0.441141313232357i</v>
      </c>
      <c r="N2652" t="str">
        <f t="shared" si="1377"/>
        <v>-3.18426517839922i</v>
      </c>
      <c r="O2652" t="str">
        <f t="shared" si="1378"/>
        <v>-0.999089665964742+0.0426595752728426i</v>
      </c>
      <c r="P2652" t="str">
        <f t="shared" si="1379"/>
        <v>1.99908966596474-0.0426595752728426i</v>
      </c>
      <c r="Q2652" t="str">
        <f t="shared" si="1380"/>
        <v>-1.99908966596474+3.22692475367206i</v>
      </c>
      <c r="R2652" t="str">
        <f t="shared" si="1381"/>
        <v>-0.286897297036704-0.44176928595662i</v>
      </c>
      <c r="S2652" t="str">
        <f t="shared" si="1382"/>
        <v>0.330283317845733i</v>
      </c>
      <c r="T2652" t="str">
        <f t="shared" si="1383"/>
        <v>0.145909025488093-0.0947573911462554i</v>
      </c>
      <c r="U2652" t="str">
        <f t="shared" si="1384"/>
        <v>0.0001-221.664266144701i</v>
      </c>
      <c r="V2652" t="str">
        <f t="shared" si="1385"/>
        <v>0.00002-0.00355542947000897i</v>
      </c>
      <c r="W2652" t="str">
        <f t="shared" si="1386"/>
        <v>0.0000199993584529556-0.00355537244468746i</v>
      </c>
      <c r="X2652" t="str">
        <f t="shared" si="1387"/>
        <v>0.0000649257872163247-0.00355429895471888i</v>
      </c>
      <c r="Y2652" t="str">
        <f t="shared" si="1388"/>
        <v>0.009+4.51132705055494i</v>
      </c>
      <c r="Z2652" t="str">
        <f t="shared" si="1389"/>
        <v>-0.0094614015789772-0.000191863343032399i</v>
      </c>
      <c r="AA2652" t="str">
        <f t="shared" si="1390"/>
        <v>0.0053532769827409-2.66205776870219i</v>
      </c>
      <c r="AB2652" t="str">
        <f t="shared" si="1391"/>
        <v>0.993358875751021-0.645114962719187i</v>
      </c>
      <c r="AC2652" t="str">
        <f t="shared" si="1392"/>
        <v>0.755227746679539-0.464068356323126i</v>
      </c>
      <c r="AD2652" t="str">
        <f t="shared" si="1393"/>
        <v>1.33581736496656-0.0333732359835572i</v>
      </c>
      <c r="AE2652" t="str">
        <f t="shared" si="1394"/>
        <v>-0.0126451076267434+0.0000594632023071914i</v>
      </c>
      <c r="AF2652" t="str">
        <f t="shared" si="1395"/>
        <v>-15.0590451282554-0.494196336151934i</v>
      </c>
      <c r="AG2652" t="str">
        <f t="shared" si="1396"/>
        <v>0.999704280456015-0.0128734499735522i</v>
      </c>
      <c r="AH2652" t="str">
        <f t="shared" si="1397"/>
        <v>0.190408434422699+0.00780722901765678i</v>
      </c>
      <c r="AI2652">
        <f t="shared" si="1398"/>
        <v>-14.398981092904661</v>
      </c>
      <c r="AJ2652">
        <f t="shared" si="1399"/>
        <v>2.3479571494523044</v>
      </c>
      <c r="AK2652"/>
      <c r="AL2652"/>
      <c r="AM2652"/>
      <c r="AN2652"/>
    </row>
    <row r="2653" spans="1:40" x14ac:dyDescent="0.25">
      <c r="A2653"/>
      <c r="B2653">
        <f t="shared" si="1400"/>
        <v>719000</v>
      </c>
      <c r="C2653" s="237" t="str">
        <f t="shared" si="1368"/>
        <v>-1.47837617973081E-07+0.0034061509546234i</v>
      </c>
      <c r="D2653" s="208" t="str">
        <f t="shared" si="1369"/>
        <v>-5.9570070904277+0.0261138239854461i</v>
      </c>
      <c r="E2653" t="str">
        <f t="shared" si="1370"/>
        <v>2870</v>
      </c>
      <c r="F2653" t="str">
        <f t="shared" si="1371"/>
        <v>0.777000777000777</v>
      </c>
      <c r="G2653" t="str">
        <f t="shared" si="1366"/>
        <v>0.777000777000777</v>
      </c>
      <c r="H2653" t="str">
        <f t="shared" si="1372"/>
        <v>9.10212675483574+0.519628276905326i</v>
      </c>
      <c r="I2653" t="str">
        <f t="shared" si="1373"/>
        <v>2823.50639741383i</v>
      </c>
      <c r="J2653" t="str">
        <f t="shared" si="1367"/>
        <v>-6818.09104949792+610.65892841219i</v>
      </c>
      <c r="K2653" t="str">
        <f t="shared" si="1374"/>
        <v>0.0367952679416671-0.410824234846233i</v>
      </c>
      <c r="L2653" t="str">
        <f t="shared" si="1375"/>
        <v>0.00317499549148494-0.0297134125540839i</v>
      </c>
      <c r="M2653" t="str">
        <f t="shared" si="1376"/>
        <v>0.039970263433152-0.440537647400317i</v>
      </c>
      <c r="N2653" t="str">
        <f t="shared" si="1377"/>
        <v>-3.18870008811844i</v>
      </c>
      <c r="O2653" t="str">
        <f t="shared" si="1378"/>
        <v>-0.998890649976342+0.0470900136954786i</v>
      </c>
      <c r="P2653" t="str">
        <f t="shared" si="1379"/>
        <v>1.99889064997634-0.0470900136954786i</v>
      </c>
      <c r="Q2653" t="str">
        <f t="shared" si="1380"/>
        <v>-1.99889064997634+3.23579010181392i</v>
      </c>
      <c r="R2653" t="str">
        <f t="shared" si="1381"/>
        <v>-0.28673893953714-0.44061290129795i</v>
      </c>
      <c r="S2653" t="str">
        <f t="shared" si="1382"/>
        <v>0.330743322466687i</v>
      </c>
      <c r="T2653" t="str">
        <f t="shared" si="1383"/>
        <v>0.14572977489697-0.0948369895430882i</v>
      </c>
      <c r="U2653" t="str">
        <f t="shared" si="1384"/>
        <v>0.0001-221.355970920578i</v>
      </c>
      <c r="V2653" t="str">
        <f t="shared" si="1385"/>
        <v>0.00002-0.00355048450551661i</v>
      </c>
      <c r="W2653" t="str">
        <f t="shared" si="1386"/>
        <v>0.0000199993584529556-0.00355042755951211i</v>
      </c>
      <c r="X2653" t="str">
        <f t="shared" si="1387"/>
        <v>0.0000648009208604357-0.00354935713874411i</v>
      </c>
      <c r="Y2653" t="str">
        <f t="shared" si="1388"/>
        <v>0.009+4.51761023586212i</v>
      </c>
      <c r="Z2653" t="str">
        <f t="shared" si="1389"/>
        <v>-0.00943508595016146-0.000191211029120802i</v>
      </c>
      <c r="AA2653" t="str">
        <f t="shared" si="1390"/>
        <v>0.00533829957170233-2.65834952867779i</v>
      </c>
      <c r="AB2653" t="str">
        <f t="shared" si="1391"/>
        <v>0.992138525158725-0.645656874185766i</v>
      </c>
      <c r="AC2653" t="str">
        <f t="shared" si="1392"/>
        <v>0.755219877831133-0.462881447117275i</v>
      </c>
      <c r="AD2653" t="str">
        <f t="shared" si="1393"/>
        <v>1.33586993637005-0.0361582973117175i</v>
      </c>
      <c r="AE2653" t="str">
        <f t="shared" si="1394"/>
        <v>-0.0126109615331284+0.0000857235776426893i</v>
      </c>
      <c r="AF2653" t="str">
        <f t="shared" si="1395"/>
        <v>-15.0591338452634-0.49351445291988i</v>
      </c>
      <c r="AG2653" t="str">
        <f t="shared" si="1396"/>
        <v>0.99967785577028-0.0128560761071609i</v>
      </c>
      <c r="AH2653" t="str">
        <f t="shared" si="1397"/>
        <v>0.189918808581251+0.00737675598907725i</v>
      </c>
      <c r="AI2653">
        <f t="shared" si="1398"/>
        <v>-14.422093314343417</v>
      </c>
      <c r="AJ2653">
        <f t="shared" si="1399"/>
        <v>2.2243432851329228</v>
      </c>
      <c r="AK2653"/>
      <c r="AL2653"/>
      <c r="AM2653"/>
      <c r="AN2653"/>
    </row>
    <row r="2654" spans="1:40" x14ac:dyDescent="0.25">
      <c r="A2654"/>
      <c r="B2654">
        <f t="shared" si="1400"/>
        <v>720000</v>
      </c>
      <c r="C2654" s="237" t="str">
        <f t="shared" si="1368"/>
        <v>-1.47427243104517E-07+0.00340142018942643i</v>
      </c>
      <c r="D2654" s="208" t="str">
        <f t="shared" si="1369"/>
        <v>-5.95700708728149+0.0260775547856026i</v>
      </c>
      <c r="E2654" t="str">
        <f t="shared" si="1370"/>
        <v>2870</v>
      </c>
      <c r="F2654" t="str">
        <f t="shared" si="1371"/>
        <v>0.777000777000777</v>
      </c>
      <c r="G2654" t="str">
        <f t="shared" si="1366"/>
        <v>0.777000777000777</v>
      </c>
      <c r="H2654" t="str">
        <f t="shared" si="1372"/>
        <v>9.10221510744387+0.518911996024506i</v>
      </c>
      <c r="I2654" t="str">
        <f t="shared" si="1373"/>
        <v>2827.43338823081i</v>
      </c>
      <c r="J2654" t="str">
        <f t="shared" si="1367"/>
        <v>-6837.07250461779+611.508245419718i</v>
      </c>
      <c r="K2654" t="str">
        <f t="shared" si="1374"/>
        <v>0.0366939107741692-0.410262543996894i</v>
      </c>
      <c r="L2654" t="str">
        <f t="shared" si="1375"/>
        <v>0.00316628140340896-0.0296730737670231i</v>
      </c>
      <c r="M2654" t="str">
        <f t="shared" si="1376"/>
        <v>0.0398601921775782-0.439935617763917i</v>
      </c>
      <c r="N2654" t="str">
        <f t="shared" si="1377"/>
        <v>-3.19313499783766i</v>
      </c>
      <c r="O2654" t="str">
        <f t="shared" si="1378"/>
        <v>-0.998671987415093+0.0515195259332673i</v>
      </c>
      <c r="P2654" t="str">
        <f t="shared" si="1379"/>
        <v>1.99867198741509-0.0515195259332673i</v>
      </c>
      <c r="Q2654" t="str">
        <f t="shared" si="1380"/>
        <v>-1.99867198741509+3.24465452377093i</v>
      </c>
      <c r="R2654" t="str">
        <f t="shared" si="1381"/>
        <v>-0.286580175735471-0.439458872301431i</v>
      </c>
      <c r="S2654" t="str">
        <f t="shared" si="1382"/>
        <v>0.331203327087643i</v>
      </c>
      <c r="T2654" t="str">
        <f t="shared" si="1383"/>
        <v>0.145550240624418-0.0949163076809494i</v>
      </c>
      <c r="U2654" t="str">
        <f t="shared" si="1384"/>
        <v>0.0001-221.048532072077i</v>
      </c>
      <c r="V2654" t="str">
        <f t="shared" si="1385"/>
        <v>0.00002-0.00354555327703672i</v>
      </c>
      <c r="W2654" t="str">
        <f t="shared" si="1386"/>
        <v>0.0000199993584529556-0.00354549641012892i</v>
      </c>
      <c r="X2654" t="str">
        <f t="shared" si="1387"/>
        <v>0.0000646765743094349-0.00354442904348364i</v>
      </c>
      <c r="Y2654" t="str">
        <f t="shared" si="1388"/>
        <v>0.009+4.5238934211693i</v>
      </c>
      <c r="Z2654" t="str">
        <f t="shared" si="1389"/>
        <v>-0.00940887998068032-0.000190562132960332i</v>
      </c>
      <c r="AA2654" t="str">
        <f t="shared" si="1390"/>
        <v>0.00532338506057262-2.65465161343501i</v>
      </c>
      <c r="AB2654" t="str">
        <f t="shared" si="1391"/>
        <v>0.990916243243371-0.646196877629617i</v>
      </c>
      <c r="AC2654" t="str">
        <f t="shared" si="1392"/>
        <v>0.755213089330465-0.46169688135044i</v>
      </c>
      <c r="AD2654" t="str">
        <f t="shared" si="1393"/>
        <v>1.33591007682544-0.0389444539696193i</v>
      </c>
      <c r="AE2654" t="str">
        <f t="shared" si="1394"/>
        <v>-0.0125768389160474+0.000111849819630221i</v>
      </c>
      <c r="AF2654" t="str">
        <f t="shared" si="1395"/>
        <v>-15.0592221947254-0.492834441238903i</v>
      </c>
      <c r="AG2654" t="str">
        <f t="shared" si="1396"/>
        <v>0.999651493934373-0.012838631028967i</v>
      </c>
      <c r="AH2654" t="str">
        <f t="shared" si="1397"/>
        <v>0.189429344992944+0.00694836310660258i</v>
      </c>
      <c r="AI2654">
        <f t="shared" si="1398"/>
        <v>-14.445215521484325</v>
      </c>
      <c r="AJ2654">
        <f t="shared" si="1399"/>
        <v>2.1006960500089753</v>
      </c>
      <c r="AK2654"/>
      <c r="AL2654"/>
      <c r="AM2654"/>
      <c r="AN2654"/>
    </row>
    <row r="2655" spans="1:40" x14ac:dyDescent="0.25">
      <c r="A2655"/>
      <c r="B2655">
        <f t="shared" si="1400"/>
        <v>721000</v>
      </c>
      <c r="C2655" s="237" t="str">
        <f t="shared" si="1368"/>
        <v>-1.47018574575264E-07+0.00339670254701773i</v>
      </c>
      <c r="D2655" s="208" t="str">
        <f t="shared" si="1369"/>
        <v>-5.95700708414837+0.0260413861938026i</v>
      </c>
      <c r="E2655" t="str">
        <f t="shared" si="1370"/>
        <v>2870</v>
      </c>
      <c r="F2655" t="str">
        <f t="shared" si="1371"/>
        <v>0.777000777000777</v>
      </c>
      <c r="G2655" t="str">
        <f t="shared" si="1366"/>
        <v>0.777000777000777</v>
      </c>
      <c r="H2655" t="str">
        <f t="shared" si="1372"/>
        <v>9.10230309451777+0.518197679639668i</v>
      </c>
      <c r="I2655" t="str">
        <f t="shared" si="1373"/>
        <v>2831.3603790478i</v>
      </c>
      <c r="J2655" t="str">
        <f t="shared" si="1367"/>
        <v>-6856.08034119024+612.357562427245i</v>
      </c>
      <c r="K2655" t="str">
        <f t="shared" si="1374"/>
        <v>0.0365929707623695-0.409702374663559i</v>
      </c>
      <c r="L2655" t="str">
        <f t="shared" si="1375"/>
        <v>0.00315760300575886-0.0296328430736523i</v>
      </c>
      <c r="M2655" t="str">
        <f t="shared" si="1376"/>
        <v>0.0397505737681284-0.439335217737211i</v>
      </c>
      <c r="N2655" t="str">
        <f t="shared" si="1377"/>
        <v>-3.19756990755688i</v>
      </c>
      <c r="O2655" t="str">
        <f t="shared" si="1378"/>
        <v>-0.998433682581735+0.055948024864825i</v>
      </c>
      <c r="P2655" t="str">
        <f t="shared" si="1379"/>
        <v>1.99843368258174-0.055948024864825i</v>
      </c>
      <c r="Q2655" t="str">
        <f t="shared" si="1380"/>
        <v>-1.99843368258174+3.25351793242171i</v>
      </c>
      <c r="R2655" t="str">
        <f t="shared" si="1381"/>
        <v>-0.286421004635092-0.438307189061232i</v>
      </c>
      <c r="S2655" t="str">
        <f t="shared" si="1382"/>
        <v>0.331663331708597i</v>
      </c>
      <c r="T2655" t="str">
        <f t="shared" si="1383"/>
        <v>0.145370422635878-0.0949953446685981i</v>
      </c>
      <c r="U2655" t="str">
        <f t="shared" si="1384"/>
        <v>0.0001-220.741946035916i</v>
      </c>
      <c r="V2655" t="str">
        <f t="shared" si="1385"/>
        <v>0.00002-0.00354063572741531i</v>
      </c>
      <c r="W2655" t="str">
        <f t="shared" si="1386"/>
        <v>0.0000199993584529557-0.00354057893938481i</v>
      </c>
      <c r="X2655" t="str">
        <f t="shared" si="1387"/>
        <v>0.0000645527446822859-0.00353951461188339i</v>
      </c>
      <c r="Y2655" t="str">
        <f t="shared" si="1388"/>
        <v>0.009+4.53017660647648i</v>
      </c>
      <c r="Z2655" t="str">
        <f t="shared" si="1389"/>
        <v>-0.00938278306198012-0.000189916631419318i</v>
      </c>
      <c r="AA2655" t="str">
        <f t="shared" si="1390"/>
        <v>0.0053085330969125-2.65096397987999i</v>
      </c>
      <c r="AB2655" t="str">
        <f t="shared" si="1391"/>
        <v>0.989692029769678-0.646734966983108i</v>
      </c>
      <c r="AC2655" t="str">
        <f t="shared" si="1392"/>
        <v>0.755207378499297-0.460514649405134i</v>
      </c>
      <c r="AD2655" t="str">
        <f t="shared" si="1393"/>
        <v>1.33593777653898-0.0417316502598401i</v>
      </c>
      <c r="AE2655" t="str">
        <f t="shared" si="1394"/>
        <v>-0.0125427398760103+0.00013784221890041i</v>
      </c>
      <c r="AF2655" t="str">
        <f t="shared" si="1395"/>
        <v>-15.0593101786661-0.492156293445865i</v>
      </c>
      <c r="AG2655" t="str">
        <f t="shared" si="1396"/>
        <v>0.999625195221037-0.0128211149409009i</v>
      </c>
      <c r="AH2655" t="str">
        <f t="shared" si="1397"/>
        <v>0.188940045927166+0.00652204617674296i</v>
      </c>
      <c r="AI2655">
        <f t="shared" si="1398"/>
        <v>-14.468347824458313</v>
      </c>
      <c r="AJ2655">
        <f t="shared" si="1399"/>
        <v>1.9770155110727172</v>
      </c>
      <c r="AK2655"/>
      <c r="AL2655"/>
      <c r="AM2655"/>
      <c r="AN2655"/>
    </row>
    <row r="2656" spans="1:40" x14ac:dyDescent="0.25">
      <c r="A2656"/>
      <c r="B2656">
        <f t="shared" si="1400"/>
        <v>722000</v>
      </c>
      <c r="C2656" s="237" t="str">
        <f t="shared" si="1368"/>
        <v>-1.46611602938468E-07+0.00339199797287048i</v>
      </c>
      <c r="D2656" s="208" t="str">
        <f t="shared" si="1369"/>
        <v>-5.95700708102825+0.026005317792007i</v>
      </c>
      <c r="E2656" t="str">
        <f t="shared" si="1370"/>
        <v>2870</v>
      </c>
      <c r="F2656" t="str">
        <f t="shared" si="1371"/>
        <v>0.777000777000777</v>
      </c>
      <c r="G2656" t="str">
        <f t="shared" si="1366"/>
        <v>0.777000777000777</v>
      </c>
      <c r="H2656" t="str">
        <f t="shared" si="1372"/>
        <v>9.1023907180685+0.517485319711223i</v>
      </c>
      <c r="I2656" t="str">
        <f t="shared" si="1373"/>
        <v>2835.28736986479i</v>
      </c>
      <c r="J2656" t="str">
        <f t="shared" si="1367"/>
        <v>-6875.11455921524+613.206879434773i</v>
      </c>
      <c r="K2656" t="str">
        <f t="shared" si="1374"/>
        <v>0.0364924456260975-0.409143720723767i</v>
      </c>
      <c r="L2656" t="str">
        <f t="shared" si="1375"/>
        <v>0.00314896010463873-0.0295927200454611i</v>
      </c>
      <c r="M2656" t="str">
        <f t="shared" si="1376"/>
        <v>0.0396414057307362-0.438736440769228i</v>
      </c>
      <c r="N2656" t="str">
        <f t="shared" si="1377"/>
        <v>-3.2020048172761i</v>
      </c>
      <c r="O2656" t="str">
        <f t="shared" si="1378"/>
        <v>-0.998175740163342+0.0603754233886995i</v>
      </c>
      <c r="P2656" t="str">
        <f t="shared" si="1379"/>
        <v>1.99817574016334-0.0603754233886995i</v>
      </c>
      <c r="Q2656" t="str">
        <f t="shared" si="1380"/>
        <v>-1.99817574016334+3.2623802406648i</v>
      </c>
      <c r="R2656" t="str">
        <f t="shared" si="1381"/>
        <v>-0.286261425236362-0.43715784172995i</v>
      </c>
      <c r="S2656" t="str">
        <f t="shared" si="1382"/>
        <v>0.332123336329553i</v>
      </c>
      <c r="T2656" t="str">
        <f t="shared" si="1383"/>
        <v>0.145190320897978-0.0950740996119534i</v>
      </c>
      <c r="U2656" t="str">
        <f t="shared" si="1384"/>
        <v>0.0001-220.436209268553i</v>
      </c>
      <c r="V2656" t="str">
        <f t="shared" si="1385"/>
        <v>0.00002-0.00353573179981503i</v>
      </c>
      <c r="W2656" t="str">
        <f t="shared" si="1386"/>
        <v>0.0000199993584529556-0.00353567509044332i</v>
      </c>
      <c r="X2656" t="str">
        <f t="shared" si="1387"/>
        <v>0.0000644294291178828-0.00353461378720511i</v>
      </c>
      <c r="Y2656" t="str">
        <f t="shared" si="1388"/>
        <v>0.009+4.53645979178366i</v>
      </c>
      <c r="Z2656" t="str">
        <f t="shared" si="1389"/>
        <v>-0.00935679458972364-0.000189274501555994i</v>
      </c>
      <c r="AA2656" t="str">
        <f t="shared" si="1390"/>
        <v>0.00529374333075268-2.64728658515849i</v>
      </c>
      <c r="AB2656" t="str">
        <f t="shared" si="1391"/>
        <v>0.988465884510448-0.647271136159275i</v>
      </c>
      <c r="AC2656" t="str">
        <f t="shared" si="1392"/>
        <v>0.755202742687695-0.459334741718205i</v>
      </c>
      <c r="AD2656" t="str">
        <f t="shared" si="1393"/>
        <v>1.3359530259676-0.0445198304088998i</v>
      </c>
      <c r="AE2656" t="str">
        <f t="shared" si="1394"/>
        <v>-0.0125086645142086+0.000163701065213167i</v>
      </c>
      <c r="AF2656" t="str">
        <f t="shared" si="1395"/>
        <v>-15.0593977990968-0.491480001919216i</v>
      </c>
      <c r="AG2656" t="str">
        <f t="shared" si="1396"/>
        <v>0.999598959902235-0.0128035280461765i</v>
      </c>
      <c r="AH2656" t="str">
        <f t="shared" si="1397"/>
        <v>0.188450913661225+0.00609780101937514i</v>
      </c>
      <c r="AI2656">
        <f t="shared" si="1398"/>
        <v>-14.49149033340306</v>
      </c>
      <c r="AJ2656">
        <f t="shared" si="1399"/>
        <v>1.8533017353518926</v>
      </c>
      <c r="AK2656"/>
      <c r="AL2656"/>
      <c r="AM2656"/>
      <c r="AN2656"/>
    </row>
    <row r="2657" spans="1:40" x14ac:dyDescent="0.25">
      <c r="A2657"/>
      <c r="B2657">
        <f t="shared" si="1400"/>
        <v>723000</v>
      </c>
      <c r="C2657" s="237" t="str">
        <f t="shared" si="1368"/>
        <v>-1.4620631881256E-07+0.00338730641275952i</v>
      </c>
      <c r="D2657" s="208" t="str">
        <f t="shared" si="1369"/>
        <v>-5.95700707792107+0.0259693491644897i</v>
      </c>
      <c r="E2657" t="str">
        <f t="shared" si="1370"/>
        <v>2870</v>
      </c>
      <c r="F2657" t="str">
        <f t="shared" si="1371"/>
        <v>0.777000777000777</v>
      </c>
      <c r="G2657" t="str">
        <f t="shared" si="1366"/>
        <v>0.777000777000777</v>
      </c>
      <c r="H2657" t="str">
        <f t="shared" si="1372"/>
        <v>9.10247798009338+0.516774908243232i</v>
      </c>
      <c r="I2657" t="str">
        <f t="shared" si="1373"/>
        <v>2839.21436068178i</v>
      </c>
      <c r="J2657" t="str">
        <f t="shared" si="1367"/>
        <v>-6894.17515869281+614.0561964423i</v>
      </c>
      <c r="K2657" t="str">
        <f t="shared" si="1374"/>
        <v>0.0363923331006997-0.408586576087574i</v>
      </c>
      <c r="L2657" t="str">
        <f t="shared" si="1375"/>
        <v>0.00314035250746247-0.0295527042561708i</v>
      </c>
      <c r="M2657" t="str">
        <f t="shared" si="1376"/>
        <v>0.0395326856081622-0.438139280343745i</v>
      </c>
      <c r="N2657" t="str">
        <f t="shared" si="1377"/>
        <v>-3.20643972699531i</v>
      </c>
      <c r="O2657" t="str">
        <f t="shared" si="1378"/>
        <v>-0.997898165233226+0.0648016344250706i</v>
      </c>
      <c r="P2657" t="str">
        <f t="shared" si="1379"/>
        <v>1.99789816523323-0.0648016344250706i</v>
      </c>
      <c r="Q2657" t="str">
        <f t="shared" si="1380"/>
        <v>-1.99789816523323+3.27124136142038i</v>
      </c>
      <c r="R2657" t="str">
        <f t="shared" si="1381"/>
        <v>-0.286101436536605-0.436010820518256i</v>
      </c>
      <c r="S2657" t="str">
        <f t="shared" si="1382"/>
        <v>0.332583340950507i</v>
      </c>
      <c r="T2657" t="str">
        <f t="shared" si="1383"/>
        <v>0.145009935378533-0.0951525716140836i</v>
      </c>
      <c r="U2657" t="str">
        <f t="shared" si="1384"/>
        <v>0.0001-220.131318246052i</v>
      </c>
      <c r="V2657" t="str">
        <f t="shared" si="1385"/>
        <v>0.00002-0.00353084143771293i</v>
      </c>
      <c r="W2657" t="str">
        <f t="shared" si="1386"/>
        <v>0.0000199993584529556-0.00353078480678244i</v>
      </c>
      <c r="X2657" t="str">
        <f t="shared" si="1387"/>
        <v>0.000064306624774887-0.0035297265130242i</v>
      </c>
      <c r="Y2657" t="str">
        <f t="shared" si="1388"/>
        <v>0.009+4.54274297709084i</v>
      </c>
      <c r="Z2657" t="str">
        <f t="shared" si="1389"/>
        <v>-0.00933091396375501-0.000188635720616676i</v>
      </c>
      <c r="AA2657" t="str">
        <f t="shared" si="1390"/>
        <v>0.00527901541457291-2.6436193866543i</v>
      </c>
      <c r="AB2657" t="str">
        <f t="shared" si="1391"/>
        <v>0.987237807246562-0.647805379051743i</v>
      </c>
      <c r="AC2657" t="str">
        <f t="shared" si="1392"/>
        <v>0.755199179273832-0.458157148780474i</v>
      </c>
      <c r="AD2657" t="str">
        <f t="shared" si="1393"/>
        <v>1.33595581581941-0.0473089385684741i</v>
      </c>
      <c r="AE2657" t="str">
        <f t="shared" si="1394"/>
        <v>-0.0124746129325075+0.000189426647469869i</v>
      </c>
      <c r="AF2657" t="str">
        <f t="shared" si="1395"/>
        <v>-15.0594850580144-0.490805559078742i</v>
      </c>
      <c r="AG2657" t="str">
        <f t="shared" si="1396"/>
        <v>0.999572788249143-0.0127858705492875i</v>
      </c>
      <c r="AH2657" t="str">
        <f t="shared" si="1397"/>
        <v>0.187961950480243+0.00567562346753874i</v>
      </c>
      <c r="AI2657">
        <f t="shared" si="1398"/>
        <v>-14.514643158466198</v>
      </c>
      <c r="AJ2657">
        <f t="shared" si="1399"/>
        <v>1.7295547899076076</v>
      </c>
      <c r="AK2657"/>
      <c r="AL2657"/>
      <c r="AM2657"/>
      <c r="AN2657"/>
    </row>
    <row r="2658" spans="1:40" x14ac:dyDescent="0.25">
      <c r="A2658"/>
      <c r="B2658">
        <f t="shared" si="1400"/>
        <v>724000</v>
      </c>
      <c r="C2658" s="237" t="str">
        <f t="shared" si="1368"/>
        <v>-1.45802712880719E-07+0.00338262781275929i</v>
      </c>
      <c r="D2658" s="208" t="str">
        <f t="shared" si="1369"/>
        <v>-5.95700707482676+0.0259334798978212i</v>
      </c>
      <c r="E2658" t="str">
        <f t="shared" si="1370"/>
        <v>2870</v>
      </c>
      <c r="F2658" t="str">
        <f t="shared" si="1371"/>
        <v>0.777000777000777</v>
      </c>
      <c r="G2658" t="str">
        <f t="shared" si="1366"/>
        <v>0.777000777000777</v>
      </c>
      <c r="H2658" t="str">
        <f t="shared" si="1372"/>
        <v>9.10256488257603+0.516066437283082i</v>
      </c>
      <c r="I2658" t="str">
        <f t="shared" si="1373"/>
        <v>2843.14135149876i</v>
      </c>
      <c r="J2658" t="str">
        <f t="shared" si="1367"/>
        <v>-6913.26213962295+614.905513449828i</v>
      </c>
      <c r="K2658" t="str">
        <f t="shared" si="1374"/>
        <v>0.0362926309369143-0.408030934697335i</v>
      </c>
      <c r="L2658" t="str">
        <f t="shared" si="1375"/>
        <v>0.00313178002294334-0.0295127952817199i</v>
      </c>
      <c r="M2658" t="str">
        <f t="shared" si="1376"/>
        <v>0.0394244109598576-0.437543729979055i</v>
      </c>
      <c r="N2658" t="str">
        <f t="shared" si="1377"/>
        <v>-3.21087463671453i</v>
      </c>
      <c r="O2658" t="str">
        <f t="shared" si="1378"/>
        <v>-0.99760096325084+0.0692265709175046i</v>
      </c>
      <c r="P2658" t="str">
        <f t="shared" si="1379"/>
        <v>1.99760096325084-0.0692265709175046i</v>
      </c>
      <c r="Q2658" t="str">
        <f t="shared" si="1380"/>
        <v>-1.99760096325084+3.28010120763203i</v>
      </c>
      <c r="R2658" t="str">
        <f t="shared" si="1381"/>
        <v>-0.285941037530088-0.434866115694504i</v>
      </c>
      <c r="S2658" t="str">
        <f t="shared" si="1382"/>
        <v>0.333043345571463i</v>
      </c>
      <c r="T2658" t="str">
        <f t="shared" si="1383"/>
        <v>0.144829266046564-0.0952307597751958i</v>
      </c>
      <c r="U2658" t="str">
        <f t="shared" si="1384"/>
        <v>0.0001-219.827269463944i</v>
      </c>
      <c r="V2658" t="str">
        <f t="shared" si="1385"/>
        <v>0.00002-0.00352596458489841i</v>
      </c>
      <c r="W2658" t="str">
        <f t="shared" si="1386"/>
        <v>0.0000199993584529556-0.00352590803219246i</v>
      </c>
      <c r="X2658" t="str">
        <f t="shared" si="1387"/>
        <v>0.0000641843288315628-0.00352485273322757i</v>
      </c>
      <c r="Y2658" t="str">
        <f t="shared" si="1388"/>
        <v>0.009+4.54902616239802i</v>
      </c>
      <c r="Z2658" t="str">
        <f t="shared" si="1389"/>
        <v>-0.00930514058806526-0.000188000266033955i</v>
      </c>
      <c r="AA2658" t="str">
        <f t="shared" si="1390"/>
        <v>0.00526434900328165-2.63996234198758i</v>
      </c>
      <c r="AB2658" t="str">
        <f t="shared" si="1391"/>
        <v>0.986007797767114-0.64833768953466i</v>
      </c>
      <c r="AC2658" t="str">
        <f t="shared" si="1392"/>
        <v>0.755196685663797-0.456981861136436i</v>
      </c>
      <c r="AD2658" t="str">
        <f t="shared" si="1393"/>
        <v>1.33594613705434-0.0500989188164693i</v>
      </c>
      <c r="AE2658" t="str">
        <f t="shared" si="1394"/>
        <v>-0.0124405852334389+0.000215019253724065i</v>
      </c>
      <c r="AF2658" t="str">
        <f t="shared" si="1395"/>
        <v>-15.0595719574028-0.490132957385261i</v>
      </c>
      <c r="AG2658" t="str">
        <f t="shared" si="1396"/>
        <v>0.999546680532148-0.0127681426560049i</v>
      </c>
      <c r="AH2658" t="str">
        <f t="shared" si="1397"/>
        <v>0.187473158677095+0.00525550936725486i</v>
      </c>
      <c r="AI2658">
        <f t="shared" si="1398"/>
        <v>-14.537806409806382</v>
      </c>
      <c r="AJ2658">
        <f t="shared" si="1399"/>
        <v>1.6057747418380088</v>
      </c>
      <c r="AK2658"/>
      <c r="AL2658"/>
      <c r="AM2658"/>
      <c r="AN2658"/>
    </row>
    <row r="2659" spans="1:40" x14ac:dyDescent="0.25">
      <c r="A2659"/>
      <c r="B2659">
        <f t="shared" si="1400"/>
        <v>725000</v>
      </c>
      <c r="C2659" s="237" t="str">
        <f t="shared" si="1368"/>
        <v>-1.45400775890331E-07+0.00337796211924176i</v>
      </c>
      <c r="D2659" s="208" t="str">
        <f t="shared" si="1369"/>
        <v>-5.95700707174524+0.0258977095808535i</v>
      </c>
      <c r="E2659" t="str">
        <f t="shared" si="1370"/>
        <v>2870</v>
      </c>
      <c r="F2659" t="str">
        <f t="shared" si="1371"/>
        <v>0.777000777000777</v>
      </c>
      <c r="G2659" t="str">
        <f t="shared" si="1366"/>
        <v>0.777000777000777</v>
      </c>
      <c r="H2659" t="str">
        <f t="shared" si="1372"/>
        <v>9.10265142748649+0.515359898921226i</v>
      </c>
      <c r="I2659" t="str">
        <f t="shared" si="1373"/>
        <v>2847.06834231575i</v>
      </c>
      <c r="J2659" t="str">
        <f t="shared" si="1367"/>
        <v>-6932.37550200565+615.754830457355i</v>
      </c>
      <c r="K2659" t="str">
        <f t="shared" si="1374"/>
        <v>0.0361933369007461-0.407476790527502i</v>
      </c>
      <c r="L2659" t="str">
        <f t="shared" si="1375"/>
        <v>0.00312324246108337-0.0294729927002499i</v>
      </c>
      <c r="M2659" t="str">
        <f t="shared" si="1376"/>
        <v>0.0393165793618295-0.436949783227752i</v>
      </c>
      <c r="N2659" t="str">
        <f t="shared" si="1377"/>
        <v>-3.21530954643375i</v>
      </c>
      <c r="O2659" t="str">
        <f t="shared" si="1378"/>
        <v>-0.997284140061668+0.0736501458346068i</v>
      </c>
      <c r="P2659" t="str">
        <f t="shared" si="1379"/>
        <v>1.99728414006167-0.0736501458346068i</v>
      </c>
      <c r="Q2659" t="str">
        <f t="shared" si="1380"/>
        <v>-1.99728414006167+3.28895969226836i</v>
      </c>
      <c r="R2659" t="str">
        <f t="shared" si="1381"/>
        <v>-0.285780227208029-0.433723717584393i</v>
      </c>
      <c r="S2659" t="str">
        <f t="shared" si="1382"/>
        <v>0.333503350192417i</v>
      </c>
      <c r="T2659" t="str">
        <f t="shared" si="1383"/>
        <v>0.144648312872305-0.0953086631926278i</v>
      </c>
      <c r="U2659" t="str">
        <f t="shared" si="1384"/>
        <v>0.0001-219.524059437097i</v>
      </c>
      <c r="V2659" t="str">
        <f t="shared" si="1385"/>
        <v>0.00002-0.00352110118547096i</v>
      </c>
      <c r="W2659" t="str">
        <f t="shared" si="1386"/>
        <v>0.0000199993584529557-0.00352104471077378i</v>
      </c>
      <c r="X2659" t="str">
        <f t="shared" si="1387"/>
        <v>0.000064062538485615-0.00351999239201149i</v>
      </c>
      <c r="Y2659" t="str">
        <f t="shared" si="1388"/>
        <v>0.009+4.5553093477052i</v>
      </c>
      <c r="Z2659" t="str">
        <f t="shared" si="1389"/>
        <v>-0.00927947387075773-0.000187368115424904i</v>
      </c>
      <c r="AA2659" t="str">
        <f t="shared" si="1390"/>
        <v>0.00524974375419543-2.63631540901317i</v>
      </c>
      <c r="AB2659" t="str">
        <f t="shared" si="1391"/>
        <v>0.984775855869454-0.648868061462637i</v>
      </c>
      <c r="AC2659" t="str">
        <f t="shared" si="1392"/>
        <v>0.755195259291394-0.455808869383934i</v>
      </c>
      <c r="AD2659" t="str">
        <f t="shared" si="1393"/>
        <v>1.33592398088461-0.0528897151581897i</v>
      </c>
      <c r="AE2659" t="str">
        <f t="shared" si="1394"/>
        <v>-0.0124065815201919+0.000240479171192956i</v>
      </c>
      <c r="AF2659" t="str">
        <f t="shared" si="1395"/>
        <v>-15.0596584992317-0.489462189340372i</v>
      </c>
      <c r="AG2659" t="str">
        <f t="shared" si="1396"/>
        <v>0.99952063702084-0.0127503445733718i</v>
      </c>
      <c r="AH2659" t="str">
        <f t="shared" si="1397"/>
        <v>0.186984540552289+0.00483745457733177i</v>
      </c>
      <c r="AI2659">
        <f t="shared" si="1398"/>
        <v>-14.56098019759715</v>
      </c>
      <c r="AJ2659">
        <f t="shared" si="1399"/>
        <v>1.4819616582781108</v>
      </c>
      <c r="AK2659"/>
      <c r="AL2659"/>
      <c r="AM2659"/>
      <c r="AN2659"/>
    </row>
    <row r="2660" spans="1:40" x14ac:dyDescent="0.25">
      <c r="A2660"/>
      <c r="B2660">
        <f t="shared" si="1400"/>
        <v>726000</v>
      </c>
      <c r="C2660" s="237" t="str">
        <f t="shared" si="1368"/>
        <v>-1.45000498652462E-07+0.00337330927887433i</v>
      </c>
      <c r="D2660" s="208" t="str">
        <f t="shared" si="1369"/>
        <v>-5.95700706867645+0.0258620378047032i</v>
      </c>
      <c r="E2660" t="str">
        <f t="shared" si="1370"/>
        <v>2870</v>
      </c>
      <c r="F2660" t="str">
        <f t="shared" si="1371"/>
        <v>0.777000777000777</v>
      </c>
      <c r="G2660" t="str">
        <f t="shared" si="1366"/>
        <v>0.777000777000777</v>
      </c>
      <c r="H2660" t="str">
        <f t="shared" si="1372"/>
        <v>9.10273761678137+0.514655285290858i</v>
      </c>
      <c r="I2660" t="str">
        <f t="shared" si="1373"/>
        <v>2850.99533313274i</v>
      </c>
      <c r="J2660" t="str">
        <f t="shared" si="1367"/>
        <v>-6951.51524584091+616.604147464883i</v>
      </c>
      <c r="K2660" t="str">
        <f t="shared" si="1374"/>
        <v>0.0360944487733424-0.406924137584403i</v>
      </c>
      <c r="L2660" t="str">
        <f t="shared" si="1375"/>
        <v>0.00311473963316311-0.0294332960920915i</v>
      </c>
      <c r="M2660" t="str">
        <f t="shared" si="1376"/>
        <v>0.0392091884065055-0.436357433676494i</v>
      </c>
      <c r="N2660" t="str">
        <f t="shared" si="1377"/>
        <v>-3.21974445615297i</v>
      </c>
      <c r="O2660" t="str">
        <f t="shared" si="1378"/>
        <v>-0.996947701897114+0.0780722721717708i</v>
      </c>
      <c r="P2660" t="str">
        <f t="shared" si="1379"/>
        <v>1.99694770189711-0.0780722721717708i</v>
      </c>
      <c r="Q2660" t="str">
        <f t="shared" si="1380"/>
        <v>-1.99694770189711+3.29781672832474i</v>
      </c>
      <c r="R2660" t="str">
        <f t="shared" si="1381"/>
        <v>-0.285619004558582-0.432583616570591i</v>
      </c>
      <c r="S2660" t="str">
        <f t="shared" si="1382"/>
        <v>0.333963354813373i</v>
      </c>
      <c r="T2660" t="str">
        <f t="shared" si="1383"/>
        <v>0.144467075827216-0.0953862809608401i</v>
      </c>
      <c r="U2660" t="str">
        <f t="shared" si="1384"/>
        <v>0.0001-219.22168469958i</v>
      </c>
      <c r="V2660" t="str">
        <f t="shared" si="1385"/>
        <v>0.00002-0.00351625118383808i</v>
      </c>
      <c r="W2660" t="str">
        <f t="shared" si="1386"/>
        <v>0.0000199993584529556-0.00351619478693475i</v>
      </c>
      <c r="X2660" t="str">
        <f t="shared" si="1387"/>
        <v>0.0000639412509540273-0.00351514543387938i</v>
      </c>
      <c r="Y2660" t="str">
        <f t="shared" si="1388"/>
        <v>0.009+4.56159253301238i</v>
      </c>
      <c r="Z2660" t="str">
        <f t="shared" si="1389"/>
        <v>-0.00925391322401408-0.000186739246589318i</v>
      </c>
      <c r="AA2660" t="str">
        <f t="shared" si="1390"/>
        <v>0.00523519932701889-2.63267854581905i</v>
      </c>
      <c r="AB2660" t="str">
        <f t="shared" si="1391"/>
        <v>0.983541981359281-0.649396488670699i</v>
      </c>
      <c r="AC2660" t="str">
        <f t="shared" si="1392"/>
        <v>0.755194897617951-0.454638164173843i</v>
      </c>
      <c r="AD2660" t="str">
        <f t="shared" si="1393"/>
        <v>1.3358893387754-0.0556812715274896i</v>
      </c>
      <c r="AE2660" t="str">
        <f t="shared" si="1394"/>
        <v>-0.0123726018966073+0.000265806686268533i</v>
      </c>
      <c r="AF2660" t="str">
        <f t="shared" si="1395"/>
        <v>-15.0597446854578-0.488793247486155i</v>
      </c>
      <c r="AG2660" t="str">
        <f t="shared" si="1396"/>
        <v>0.999494657984007-0.0127324765097022i</v>
      </c>
      <c r="AH2660" t="str">
        <f t="shared" si="1397"/>
        <v>0.186496098413916+0.00442145496917839i</v>
      </c>
      <c r="AI2660">
        <f t="shared" si="1398"/>
        <v>-14.584164632027537</v>
      </c>
      <c r="AJ2660">
        <f t="shared" si="1399"/>
        <v>1.3581156064008595</v>
      </c>
      <c r="AK2660"/>
      <c r="AL2660"/>
      <c r="AM2660"/>
      <c r="AN2660"/>
    </row>
    <row r="2661" spans="1:40" x14ac:dyDescent="0.25">
      <c r="A2661"/>
      <c r="B2661">
        <f t="shared" si="1400"/>
        <v>727000</v>
      </c>
      <c r="C2661" s="237" t="str">
        <f t="shared" si="1368"/>
        <v>-1.44601872041332E-07+0.00336866923861788i</v>
      </c>
      <c r="D2661" s="208" t="str">
        <f t="shared" si="1369"/>
        <v>-5.95700706562031+0.0258264641627371i</v>
      </c>
      <c r="E2661" t="str">
        <f t="shared" si="1370"/>
        <v>2870</v>
      </c>
      <c r="F2661" t="str">
        <f t="shared" si="1371"/>
        <v>0.777000777000777</v>
      </c>
      <c r="G2661" t="str">
        <f t="shared" si="1366"/>
        <v>0.777000777000777</v>
      </c>
      <c r="H2661" t="str">
        <f t="shared" si="1372"/>
        <v>9.10282345240389+0.513952588567661i</v>
      </c>
      <c r="I2661" t="str">
        <f t="shared" si="1373"/>
        <v>2854.92232394972i</v>
      </c>
      <c r="J2661" t="str">
        <f t="shared" si="1367"/>
        <v>-6970.68137112874+617.45346447241i</v>
      </c>
      <c r="K2661" t="str">
        <f t="shared" si="1374"/>
        <v>0.0359959643508699-0.406372969906034i</v>
      </c>
      <c r="L2661" t="str">
        <f t="shared" si="1375"/>
        <v>0.00310627135173128-0.0293937050397502i</v>
      </c>
      <c r="M2661" t="str">
        <f t="shared" si="1376"/>
        <v>0.0391022357026012-0.435766674945784i</v>
      </c>
      <c r="N2661" t="str">
        <f t="shared" si="1377"/>
        <v>-3.22417936587219i</v>
      </c>
      <c r="O2661" t="str">
        <f t="shared" si="1378"/>
        <v>-0.996591655374375+0.082492862952883i</v>
      </c>
      <c r="P2661" t="str">
        <f t="shared" si="1379"/>
        <v>1.99659165537437-0.082492862952883i</v>
      </c>
      <c r="Q2661" t="str">
        <f t="shared" si="1380"/>
        <v>-1.99659165537437+3.30667222882507i</v>
      </c>
      <c r="R2661" t="str">
        <f t="shared" si="1381"/>
        <v>-0.285457368566832-0.431445803092382i</v>
      </c>
      <c r="S2661" t="str">
        <f t="shared" si="1382"/>
        <v>0.334423359434328i</v>
      </c>
      <c r="T2661" t="str">
        <f t="shared" si="1383"/>
        <v>0.144285554883996-0.0954636121714031i</v>
      </c>
      <c r="U2661" t="str">
        <f t="shared" si="1384"/>
        <v>0.0001-218.920141804533i</v>
      </c>
      <c r="V2661" t="str">
        <f t="shared" si="1385"/>
        <v>0.00002-0.00351141452471313i</v>
      </c>
      <c r="W2661" t="str">
        <f t="shared" si="1386"/>
        <v>0.0000199993584529556-0.00351135820538965i</v>
      </c>
      <c r="X2661" t="str">
        <f t="shared" si="1387"/>
        <v>0.0000638204634729069-0.00351031180363985i</v>
      </c>
      <c r="Y2661" t="str">
        <f t="shared" si="1388"/>
        <v>0.009+4.56787571831956i</v>
      </c>
      <c r="Z2661" t="str">
        <f t="shared" si="1389"/>
        <v>-0.0092284580640608-0.00018611363750797i</v>
      </c>
      <c r="AA2661" t="str">
        <f t="shared" si="1390"/>
        <v>0.0052207153838246-2.62905171072465i</v>
      </c>
      <c r="AB2661" t="str">
        <f t="shared" si="1391"/>
        <v>0.982306174050726-0.649922964974193i</v>
      </c>
      <c r="AC2661" t="str">
        <f t="shared" si="1392"/>
        <v>0.755195598132143-0.453469736209754i</v>
      </c>
      <c r="AD2661" t="str">
        <f t="shared" si="1393"/>
        <v>1.3358422024453-0.0584735317879038i</v>
      </c>
      <c r="AE2661" t="str">
        <f t="shared" si="1394"/>
        <v>-0.0123386464671681+0.000291002084528445i</v>
      </c>
      <c r="AF2661" t="str">
        <f t="shared" si="1395"/>
        <v>-15.0598305180242-0.488126124404924i</v>
      </c>
      <c r="AG2661" t="str">
        <f t="shared" si="1396"/>
        <v>0.99946874368963-0.0127145386745755i</v>
      </c>
      <c r="AH2661" t="str">
        <f t="shared" si="1397"/>
        <v>0.186007834577532+0.0040075064266192i</v>
      </c>
      <c r="AI2661">
        <f t="shared" si="1398"/>
        <v>-14.607359823305837</v>
      </c>
      <c r="AJ2661">
        <f t="shared" si="1399"/>
        <v>1.2342366534187392</v>
      </c>
      <c r="AK2661"/>
      <c r="AL2661"/>
      <c r="AM2661"/>
      <c r="AN2661"/>
    </row>
    <row r="2662" spans="1:40" x14ac:dyDescent="0.25">
      <c r="A2662"/>
      <c r="B2662">
        <f t="shared" si="1400"/>
        <v>728000</v>
      </c>
      <c r="C2662" s="237" t="str">
        <f t="shared" si="1368"/>
        <v>-1.44204886993796E-07+0.00336404194572472i</v>
      </c>
      <c r="D2662" s="208" t="str">
        <f t="shared" si="1369"/>
        <v>-5.95700706257676+0.0257909882505562i</v>
      </c>
      <c r="E2662" t="str">
        <f t="shared" si="1370"/>
        <v>2870</v>
      </c>
      <c r="F2662" t="str">
        <f t="shared" si="1371"/>
        <v>0.777000777000777</v>
      </c>
      <c r="G2662" t="str">
        <f t="shared" si="1366"/>
        <v>0.777000777000777</v>
      </c>
      <c r="H2662" t="str">
        <f t="shared" si="1372"/>
        <v>9.10290893628407+0.51325180096949i</v>
      </c>
      <c r="I2662" t="str">
        <f t="shared" si="1373"/>
        <v>2858.84931476671i</v>
      </c>
      <c r="J2662" t="str">
        <f t="shared" si="1367"/>
        <v>-6989.87387786913+618.302781479937i</v>
      </c>
      <c r="K2662" t="str">
        <f t="shared" si="1374"/>
        <v>0.0358978814443945-0.405823281561864i</v>
      </c>
      <c r="L2662" t="str">
        <f t="shared" si="1375"/>
        <v>0.00309783743059463-0.0293542191278928i</v>
      </c>
      <c r="M2662" t="str">
        <f t="shared" si="1376"/>
        <v>0.0389957188749891-0.435177500689757i</v>
      </c>
      <c r="N2662" t="str">
        <f t="shared" si="1377"/>
        <v>-3.22861427559141i</v>
      </c>
      <c r="O2662" t="str">
        <f t="shared" si="1378"/>
        <v>-0.996216007496313+0.0869118312320315i</v>
      </c>
      <c r="P2662" t="str">
        <f t="shared" si="1379"/>
        <v>1.99621600749631-0.0869118312320315i</v>
      </c>
      <c r="Q2662" t="str">
        <f t="shared" si="1380"/>
        <v>-1.99621600749631+3.31552610682344i</v>
      </c>
      <c r="R2662" t="str">
        <f t="shared" si="1381"/>
        <v>-0.285295318214784-0.430310267645309i</v>
      </c>
      <c r="S2662" t="str">
        <f t="shared" si="1382"/>
        <v>0.334883364055283i</v>
      </c>
      <c r="T2662" t="str">
        <f t="shared" si="1383"/>
        <v>0.14410375001659-0.0955406559129893i</v>
      </c>
      <c r="U2662" t="str">
        <f t="shared" si="1384"/>
        <v>0.0001-218.619427324032i</v>
      </c>
      <c r="V2662" t="str">
        <f t="shared" si="1385"/>
        <v>0.00002-0.00350659115311325i</v>
      </c>
      <c r="W2662" t="str">
        <f t="shared" si="1386"/>
        <v>0.0000199993584529556-0.00350653491115651i</v>
      </c>
      <c r="X2662" t="str">
        <f t="shared" si="1387"/>
        <v>0.0000637001732973239-0.00350549144640449i</v>
      </c>
      <c r="Y2662" t="str">
        <f t="shared" si="1388"/>
        <v>0.009+4.57415890362674i</v>
      </c>
      <c r="Z2662" t="str">
        <f t="shared" si="1389"/>
        <v>-0.00920310781113571-0.000185491266340871i</v>
      </c>
      <c r="AA2662" t="str">
        <f t="shared" si="1390"/>
        <v>0.00520629158903345-2.62543486227928i</v>
      </c>
      <c r="AB2662" t="str">
        <f t="shared" si="1391"/>
        <v>0.981068433766406-0.650447484168737i</v>
      </c>
      <c r="AC2662" t="str">
        <f t="shared" si="1392"/>
        <v>0.755197358349789-0.452303576247667i</v>
      </c>
      <c r="AD2662" t="str">
        <f t="shared" si="1393"/>
        <v>1.33578256386687-0.0612664397338129i</v>
      </c>
      <c r="AE2662" t="str">
        <f t="shared" si="1394"/>
        <v>-0.0123047153369925+0.000316065650747009i</v>
      </c>
      <c r="AF2662" t="str">
        <f t="shared" si="1395"/>
        <v>-15.0599159988608-0.487460812718934i</v>
      </c>
      <c r="AG2662" t="str">
        <f t="shared" si="1396"/>
        <v>0.999442894404879-0.0126965312788337i</v>
      </c>
      <c r="AH2662" t="str">
        <f t="shared" si="1397"/>
        <v>0.185519751366089+0.00359560484570865i</v>
      </c>
      <c r="AI2662">
        <f t="shared" si="1398"/>
        <v>-14.630565881661131</v>
      </c>
      <c r="AJ2662">
        <f t="shared" si="1399"/>
        <v>1.1103248665843197</v>
      </c>
      <c r="AK2662"/>
      <c r="AL2662"/>
      <c r="AM2662"/>
      <c r="AN2662"/>
    </row>
    <row r="2663" spans="1:40" x14ac:dyDescent="0.25">
      <c r="A2663"/>
      <c r="B2663">
        <f t="shared" si="1400"/>
        <v>729000</v>
      </c>
      <c r="C2663" s="237" t="str">
        <f t="shared" si="1368"/>
        <v>-1.43809534508826E-07+0.00335942734773652i</v>
      </c>
      <c r="D2663" s="208" t="str">
        <f t="shared" si="1369"/>
        <v>-5.95700705954572+0.02575560966598i</v>
      </c>
      <c r="E2663" t="str">
        <f t="shared" si="1370"/>
        <v>2870</v>
      </c>
      <c r="F2663" t="str">
        <f t="shared" si="1371"/>
        <v>0.777000777000777</v>
      </c>
      <c r="G2663" t="str">
        <f t="shared" si="1366"/>
        <v>0.777000777000777</v>
      </c>
      <c r="H2663" t="str">
        <f t="shared" si="1372"/>
        <v>9.10299407033878+0.512552914756117i</v>
      </c>
      <c r="I2663" t="str">
        <f t="shared" si="1373"/>
        <v>2862.7763055837i</v>
      </c>
      <c r="J2663" t="str">
        <f t="shared" si="1367"/>
        <v>-7009.09276606208+619.152098487465i</v>
      </c>
      <c r="K2663" t="str">
        <f t="shared" si="1374"/>
        <v>0.0358001978797597-0.405275066652616i</v>
      </c>
      <c r="L2663" t="str">
        <f t="shared" si="1375"/>
        <v>0.00308943768480786-0.0293148379433334i</v>
      </c>
      <c r="M2663" t="str">
        <f t="shared" si="1376"/>
        <v>0.0388896355645676-0.434589904595949i</v>
      </c>
      <c r="N2663" t="str">
        <f t="shared" si="1377"/>
        <v>-3.23304918531063i</v>
      </c>
      <c r="O2663" t="str">
        <f t="shared" si="1378"/>
        <v>-0.995820765651319+0.0913290900952151i</v>
      </c>
      <c r="P2663" t="str">
        <f t="shared" si="1379"/>
        <v>1.99582076565132-0.0913290900952151i</v>
      </c>
      <c r="Q2663" t="str">
        <f t="shared" si="1380"/>
        <v>-1.99582076565132+3.32437827540585i</v>
      </c>
      <c r="R2663" t="str">
        <f t="shared" si="1381"/>
        <v>-0.285132852481363-0.429177000780827i</v>
      </c>
      <c r="S2663" t="str">
        <f t="shared" si="1382"/>
        <v>0.335343368676238i</v>
      </c>
      <c r="T2663" t="str">
        <f t="shared" si="1383"/>
        <v>0.143921661200207-0.0956174112713651i</v>
      </c>
      <c r="U2663" t="str">
        <f t="shared" si="1384"/>
        <v>0.0001-218.319537848965i</v>
      </c>
      <c r="V2663" t="str">
        <f t="shared" si="1385"/>
        <v>0.00002-0.00350178101435726i</v>
      </c>
      <c r="W2663" t="str">
        <f t="shared" si="1386"/>
        <v>0.0000199993584529557-0.00350172484955501i</v>
      </c>
      <c r="X2663" t="str">
        <f t="shared" si="1387"/>
        <v>0.0000635803777011558-0.00350068430758581i</v>
      </c>
      <c r="Y2663" t="str">
        <f t="shared" si="1388"/>
        <v>0.009+4.58044208893392i</v>
      </c>
      <c r="Z2663" t="str">
        <f t="shared" si="1389"/>
        <v>-0.0091778618894549-0.00018487211142557i</v>
      </c>
      <c r="AA2663" t="str">
        <f t="shared" si="1390"/>
        <v>0.00519192760939501-2.6218279592606i</v>
      </c>
      <c r="AB2663" t="str">
        <f t="shared" si="1391"/>
        <v>0.979828760337542-0.650970040030165i</v>
      </c>
      <c r="AC2663" t="str">
        <f t="shared" si="1392"/>
        <v>0.755200175813679-0.451139675095684i</v>
      </c>
      <c r="AD2663" t="str">
        <f t="shared" si="1393"/>
        <v>1.33571041526723-0.0640599390915951i</v>
      </c>
      <c r="AE2663" t="str">
        <f t="shared" si="1394"/>
        <v>-0.0122708086118268+0.000340997668905976i</v>
      </c>
      <c r="AF2663" t="str">
        <f t="shared" si="1395"/>
        <v>-15.0600011298845-0.486797305090137i</v>
      </c>
      <c r="AG2663" t="str">
        <f t="shared" si="1396"/>
        <v>0.999417110396104-0.0126784545345785i</v>
      </c>
      <c r="AH2663" t="str">
        <f t="shared" si="1397"/>
        <v>0.185031851109849+0.00318574613454975i</v>
      </c>
      <c r="AI2663">
        <f t="shared" si="1398"/>
        <v>-14.653782917345591</v>
      </c>
      <c r="AJ2663">
        <f t="shared" si="1399"/>
        <v>0.986380313191763</v>
      </c>
      <c r="AK2663"/>
      <c r="AL2663"/>
      <c r="AM2663"/>
      <c r="AN2663"/>
    </row>
    <row r="2664" spans="1:40" x14ac:dyDescent="0.25">
      <c r="A2664"/>
      <c r="B2664">
        <f t="shared" si="1400"/>
        <v>730000</v>
      </c>
      <c r="C2664" s="237" t="str">
        <f t="shared" si="1368"/>
        <v>-1.43415805647004E-07+0.00335482539248249i</v>
      </c>
      <c r="D2664" s="208" t="str">
        <f t="shared" si="1369"/>
        <v>-5.95700705652714+0.0257203280090324i</v>
      </c>
      <c r="E2664" t="str">
        <f t="shared" si="1370"/>
        <v>2870</v>
      </c>
      <c r="F2664" t="str">
        <f t="shared" si="1371"/>
        <v>0.777000777000777</v>
      </c>
      <c r="G2664" t="str">
        <f t="shared" si="1366"/>
        <v>0.777000777000777</v>
      </c>
      <c r="H2664" t="str">
        <f t="shared" si="1372"/>
        <v>9.10307885647189+0.511855922228926i</v>
      </c>
      <c r="I2664" t="str">
        <f t="shared" si="1373"/>
        <v>2866.70329640069i</v>
      </c>
      <c r="J2664" t="str">
        <f t="shared" si="1367"/>
        <v>-7028.3380357076+620.001415494992i</v>
      </c>
      <c r="K2664" t="str">
        <f t="shared" si="1374"/>
        <v>0.0357029114974673-0.404728319310069i</v>
      </c>
      <c r="L2664" t="str">
        <f t="shared" si="1375"/>
        <v>0.00308107193066365-0.02927556107502i</v>
      </c>
      <c r="M2664" t="str">
        <f t="shared" si="1376"/>
        <v>0.0387839834281309-0.434003880385089i</v>
      </c>
      <c r="N2664" t="str">
        <f t="shared" si="1377"/>
        <v>-3.23748409502985i</v>
      </c>
      <c r="O2664" t="str">
        <f t="shared" si="1378"/>
        <v>-0.995405937613164+0.095744552662056i</v>
      </c>
      <c r="P2664" t="str">
        <f t="shared" si="1379"/>
        <v>1.99540593761316-0.095744552662056i</v>
      </c>
      <c r="Q2664" t="str">
        <f t="shared" si="1380"/>
        <v>-1.99540593761316+3.33322864769191i</v>
      </c>
      <c r="R2664" t="str">
        <f t="shared" si="1381"/>
        <v>-0.284969970342398-0.428045993105952i</v>
      </c>
      <c r="S2664" t="str">
        <f t="shared" si="1382"/>
        <v>0.335803373297192i</v>
      </c>
      <c r="T2664" t="str">
        <f t="shared" si="1383"/>
        <v>0.143739288411325-0.095693877329378i</v>
      </c>
      <c r="U2664" t="str">
        <f t="shared" si="1384"/>
        <v>0.0001-218.020469988898i</v>
      </c>
      <c r="V2664" t="str">
        <f t="shared" si="1385"/>
        <v>0.00002-0.00349698405406362i</v>
      </c>
      <c r="W2664" t="str">
        <f t="shared" si="1386"/>
        <v>0.0000199993584529556-0.00349692796620447i</v>
      </c>
      <c r="X2664" t="str">
        <f t="shared" si="1387"/>
        <v>0.0000634610739769334-0.00349589033289519i</v>
      </c>
      <c r="Y2664" t="str">
        <f t="shared" si="1388"/>
        <v>0.009+4.5867252742411i</v>
      </c>
      <c r="Z2664" t="str">
        <f t="shared" si="1389"/>
        <v>-0.00915271972717997-0.000184256151275459i</v>
      </c>
      <c r="AA2664" t="str">
        <f t="shared" si="1390"/>
        <v>0.00517762311396799-2.61823096067294i</v>
      </c>
      <c r="AB2664" t="str">
        <f t="shared" si="1391"/>
        <v>0.978587153603994-0.651490626314438i</v>
      </c>
      <c r="AC2664" t="str">
        <f t="shared" si="1392"/>
        <v>0.755204048093381-0.449978023613694i</v>
      </c>
      <c r="AD2664" t="str">
        <f t="shared" si="1393"/>
        <v>1.33562574912851-0.0668539735207957i</v>
      </c>
      <c r="AE2664" t="str">
        <f t="shared" si="1394"/>
        <v>-0.0122369263980364+0.000365798422205333i</v>
      </c>
      <c r="AF2664" t="str">
        <f t="shared" si="1395"/>
        <v>-15.060085912999-0.486135594219894i</v>
      </c>
      <c r="AG2664" t="str">
        <f t="shared" si="1396"/>
        <v>0.999391391928832-0.0126603086551661i</v>
      </c>
      <c r="AH2664" t="str">
        <f t="shared" si="1397"/>
        <v>0.184544136146283+0.00277792621311008i</v>
      </c>
      <c r="AI2664">
        <f t="shared" si="1398"/>
        <v>-14.677011040637503</v>
      </c>
      <c r="AJ2664">
        <f t="shared" si="1399"/>
        <v>0.86240306057711114</v>
      </c>
      <c r="AK2664"/>
      <c r="AL2664"/>
      <c r="AM2664"/>
      <c r="AN2664"/>
    </row>
    <row r="2665" spans="1:40" x14ac:dyDescent="0.25">
      <c r="A2665"/>
      <c r="B2665">
        <f t="shared" si="1400"/>
        <v>731000</v>
      </c>
      <c r="C2665" s="237" t="str">
        <f t="shared" si="1368"/>
        <v>-1.43023691530015E-07+0.00335023602807723i</v>
      </c>
      <c r="D2665" s="208" t="str">
        <f t="shared" si="1369"/>
        <v>-5.95700705352093+0.0256851428819254i</v>
      </c>
      <c r="E2665" t="str">
        <f t="shared" si="1370"/>
        <v>2870</v>
      </c>
      <c r="F2665" t="str">
        <f t="shared" si="1371"/>
        <v>0.777000777000777</v>
      </c>
      <c r="G2665" t="str">
        <f t="shared" si="1366"/>
        <v>0.777000777000777</v>
      </c>
      <c r="H2665" t="str">
        <f t="shared" si="1372"/>
        <v>9.10316329657429+0.511160815730657i</v>
      </c>
      <c r="I2665" t="str">
        <f t="shared" si="1373"/>
        <v>2870.63028721767i</v>
      </c>
      <c r="J2665" t="str">
        <f t="shared" si="1367"/>
        <v>-7047.60968680569+620.85073250252i</v>
      </c>
      <c r="K2665" t="str">
        <f t="shared" si="1374"/>
        <v>0.0356060201525602-0.404183033696853i</v>
      </c>
      <c r="L2665" t="str">
        <f t="shared" si="1375"/>
        <v>0.00307273998568271-0.0292363881140207i</v>
      </c>
      <c r="M2665" t="str">
        <f t="shared" si="1376"/>
        <v>0.0386787601382429-0.433419421810874i</v>
      </c>
      <c r="N2665" t="str">
        <f t="shared" si="1377"/>
        <v>-3.24191900474907i</v>
      </c>
      <c r="O2665" t="str">
        <f t="shared" si="1378"/>
        <v>-0.994971531540849+0.100158132087505i</v>
      </c>
      <c r="P2665" t="str">
        <f t="shared" si="1379"/>
        <v>1.99497153154085-0.100158132087505i</v>
      </c>
      <c r="Q2665" t="str">
        <f t="shared" si="1380"/>
        <v>-1.99497153154085+3.34207713683657i</v>
      </c>
      <c r="R2665" t="str">
        <f t="shared" si="1381"/>
        <v>-0.284806670770627-0.426917235282919i</v>
      </c>
      <c r="S2665" t="str">
        <f t="shared" si="1382"/>
        <v>0.336263377918148i</v>
      </c>
      <c r="T2665" t="str">
        <f t="shared" si="1383"/>
        <v>0.143556631627711-0.0957700531669529i</v>
      </c>
      <c r="U2665" t="str">
        <f t="shared" si="1384"/>
        <v>0.0001-217.72222037195i</v>
      </c>
      <c r="V2665" t="str">
        <f t="shared" si="1385"/>
        <v>0.00002-0.00349220021814835i</v>
      </c>
      <c r="W2665" t="str">
        <f t="shared" si="1386"/>
        <v>0.0000199993584529556-0.0034921442070218i</v>
      </c>
      <c r="X2665" t="str">
        <f t="shared" si="1387"/>
        <v>0.0000633422594356896-0.0034911094683409i</v>
      </c>
      <c r="Y2665" t="str">
        <f t="shared" si="1388"/>
        <v>0.009+4.59300845954828i</v>
      </c>
      <c r="Z2665" t="str">
        <f t="shared" si="1389"/>
        <v>-0.00912768075638592-0.000183643364578104i</v>
      </c>
      <c r="AA2665" t="str">
        <f t="shared" si="1390"/>
        <v>0.0051633777741013-2.61464382574586i</v>
      </c>
      <c r="AB2665" t="str">
        <f t="shared" si="1391"/>
        <v>0.977343613414399-0.652009236757621i</v>
      </c>
      <c r="AC2665" t="str">
        <f t="shared" si="1392"/>
        <v>0.755208972785062-0.448818612713086i</v>
      </c>
      <c r="AD2665" t="str">
        <f t="shared" si="1393"/>
        <v>1.33552855818848-0.0696484866152808i</v>
      </c>
      <c r="AE2665" t="str">
        <f t="shared" si="1394"/>
        <v>-0.0122030688026006+0.000390468193073824i</v>
      </c>
      <c r="AF2665" t="str">
        <f t="shared" si="1395"/>
        <v>-15.0601703500952-0.485475672848732i</v>
      </c>
      <c r="AG2665" t="str">
        <f t="shared" si="1396"/>
        <v>0.999365739267762-0.0126420938552057i</v>
      </c>
      <c r="AH2665" t="str">
        <f t="shared" si="1397"/>
        <v>0.184056608820015+0.00237214101304566i</v>
      </c>
      <c r="AI2665">
        <f t="shared" si="1398"/>
        <v>-14.700250361842206</v>
      </c>
      <c r="AJ2665">
        <f t="shared" si="1399"/>
        <v>0.73839317612029165</v>
      </c>
      <c r="AK2665"/>
      <c r="AL2665"/>
      <c r="AM2665"/>
      <c r="AN2665"/>
    </row>
    <row r="2666" spans="1:40" x14ac:dyDescent="0.25">
      <c r="A2666"/>
      <c r="B2666">
        <f t="shared" si="1400"/>
        <v>732000</v>
      </c>
      <c r="C2666" s="237" t="str">
        <f t="shared" si="1368"/>
        <v>-1.42633183340146E-07+0.0033456592029189i</v>
      </c>
      <c r="D2666" s="208" t="str">
        <f t="shared" si="1369"/>
        <v>-5.95700705052703+0.0256500538890449i</v>
      </c>
      <c r="E2666" t="str">
        <f t="shared" si="1370"/>
        <v>2870</v>
      </c>
      <c r="F2666" t="str">
        <f t="shared" si="1371"/>
        <v>0.777000777000777</v>
      </c>
      <c r="G2666" t="str">
        <f t="shared" si="1366"/>
        <v>0.777000777000777</v>
      </c>
      <c r="H2666" t="str">
        <f t="shared" si="1372"/>
        <v>9.10324739252413+0.510467587645111i</v>
      </c>
      <c r="I2666" t="str">
        <f t="shared" si="1373"/>
        <v>2874.55727803466i</v>
      </c>
      <c r="J2666" t="str">
        <f t="shared" si="1367"/>
        <v>-7066.90771935634+621.700049510047i</v>
      </c>
      <c r="K2666" t="str">
        <f t="shared" si="1374"/>
        <v>0.035509521714505-0.403639204006258i</v>
      </c>
      <c r="L2666" t="str">
        <f t="shared" si="1375"/>
        <v>0.00306444166860406-0.0291973186535102i</v>
      </c>
      <c r="M2666" t="str">
        <f t="shared" si="1376"/>
        <v>0.0385739633831091-0.432836522659768i</v>
      </c>
      <c r="N2666" t="str">
        <f t="shared" si="1377"/>
        <v>-3.24635391446829i</v>
      </c>
      <c r="O2666" t="str">
        <f t="shared" si="1378"/>
        <v>-0.994517555978441+0.104569741563552i</v>
      </c>
      <c r="P2666" t="str">
        <f t="shared" si="1379"/>
        <v>1.99451755597844-0.104569741563552i</v>
      </c>
      <c r="Q2666" t="str">
        <f t="shared" si="1380"/>
        <v>-1.99451755597844+3.35092365603184i</v>
      </c>
      <c r="R2666" t="str">
        <f t="shared" si="1381"/>
        <v>-0.284642952735674-0.425790718028832i</v>
      </c>
      <c r="S2666" t="str">
        <f t="shared" si="1382"/>
        <v>0.336723382539102i</v>
      </c>
      <c r="T2666" t="str">
        <f t="shared" si="1383"/>
        <v>0.143373690828421-0.0958459378610739i</v>
      </c>
      <c r="U2666" t="str">
        <f t="shared" si="1384"/>
        <v>0.0001-217.424785644666i</v>
      </c>
      <c r="V2666" t="str">
        <f t="shared" si="1385"/>
        <v>0.00002-0.00348742945282301i</v>
      </c>
      <c r="W2666" t="str">
        <f t="shared" si="1386"/>
        <v>0.0000199993584529556-0.00348737351821941i</v>
      </c>
      <c r="X2666" t="str">
        <f t="shared" si="1387"/>
        <v>0.0000632239314068048-0.00348634166022596i</v>
      </c>
      <c r="Y2666" t="str">
        <f t="shared" si="1388"/>
        <v>0.009+4.59929164485546i</v>
      </c>
      <c r="Z2666" t="str">
        <f t="shared" si="1389"/>
        <v>-0.00910274441302864-0.000183033730193588i</v>
      </c>
      <c r="AA2666" t="str">
        <f t="shared" si="1390"/>
        <v>0.00514919126341475-2.61106651393251i</v>
      </c>
      <c r="AB2666" t="str">
        <f t="shared" si="1391"/>
        <v>0.976098139626168-0.652525865075757i</v>
      </c>
      <c r="AC2666" t="str">
        <f t="shared" si="1392"/>
        <v>0.755214947511313-0.447661433356423i</v>
      </c>
      <c r="AD2666" t="str">
        <f t="shared" si="1393"/>
        <v>1.33541883544094-0.072443421904436i</v>
      </c>
      <c r="AE2666" t="str">
        <f t="shared" si="1394"/>
        <v>-0.0121692359331024+0.000415007263179748i</v>
      </c>
      <c r="AF2666" t="str">
        <f t="shared" si="1395"/>
        <v>-15.0602544430512-0.484817533756066i</v>
      </c>
      <c r="AG2666" t="str">
        <f t="shared" si="1396"/>
        <v>0.999340152676758-0.0126238103505537i</v>
      </c>
      <c r="AH2666" t="str">
        <f t="shared" si="1397"/>
        <v>0.183569271482698+0.00196838647751626i</v>
      </c>
      <c r="AI2666">
        <f t="shared" si="1398"/>
        <v>-14.723500991296234</v>
      </c>
      <c r="AJ2666">
        <f t="shared" si="1399"/>
        <v>0.61435072724432205</v>
      </c>
      <c r="AK2666"/>
      <c r="AL2666"/>
      <c r="AM2666"/>
      <c r="AN2666"/>
    </row>
    <row r="2667" spans="1:40" x14ac:dyDescent="0.25">
      <c r="A2667"/>
      <c r="B2667">
        <f t="shared" si="1400"/>
        <v>733000</v>
      </c>
      <c r="C2667" s="237" t="str">
        <f t="shared" si="1368"/>
        <v>-1.42244272319793E-07+0.00334109486568728i</v>
      </c>
      <c r="D2667" s="208" t="str">
        <f t="shared" si="1369"/>
        <v>-5.95700704754538+0.0256150606369358i</v>
      </c>
      <c r="E2667" t="str">
        <f t="shared" si="1370"/>
        <v>2870</v>
      </c>
      <c r="F2667" t="str">
        <f t="shared" si="1371"/>
        <v>0.777000777000777</v>
      </c>
      <c r="G2667" t="str">
        <f t="shared" si="1366"/>
        <v>0.777000777000777</v>
      </c>
      <c r="H2667" t="str">
        <f t="shared" si="1372"/>
        <v>9.10333114618681+0.509776230396883i</v>
      </c>
      <c r="I2667" t="str">
        <f t="shared" si="1373"/>
        <v>2878.48426885165i</v>
      </c>
      <c r="J2667" t="str">
        <f t="shared" si="1367"/>
        <v>-7086.23213335955+622.549366517575i</v>
      </c>
      <c r="K2667" t="str">
        <f t="shared" si="1374"/>
        <v>0.0354134140670755-0.403096824462021i</v>
      </c>
      <c r="L2667" t="str">
        <f t="shared" si="1375"/>
        <v>0.00305617679937526-0.0291583522887569i</v>
      </c>
      <c r="M2667" t="str">
        <f t="shared" si="1376"/>
        <v>0.0384695908664508-0.432255176750778i</v>
      </c>
      <c r="N2667" t="str">
        <f t="shared" si="1377"/>
        <v>-3.2507888241875i</v>
      </c>
      <c r="O2667" t="str">
        <f t="shared" si="1378"/>
        <v>-0.994044019854913+0.108979294320923i</v>
      </c>
      <c r="P2667" t="str">
        <f t="shared" si="1379"/>
        <v>1.99404401985491-0.108979294320923i</v>
      </c>
      <c r="Q2667" t="str">
        <f t="shared" si="1380"/>
        <v>-1.99404401985491+3.35976811850842i</v>
      </c>
      <c r="R2667" t="str">
        <f t="shared" si="1381"/>
        <v>-0.284478815204058-0.424666432115342i</v>
      </c>
      <c r="S2667" t="str">
        <f t="shared" si="1382"/>
        <v>0.337183387160058i</v>
      </c>
      <c r="T2667" t="str">
        <f t="shared" si="1383"/>
        <v>0.143190465993828-0.0959215304857845i</v>
      </c>
      <c r="U2667" t="str">
        <f t="shared" si="1384"/>
        <v>0.0001-217.12816247189i</v>
      </c>
      <c r="V2667" t="str">
        <f t="shared" si="1385"/>
        <v>0.00002-0.00348267170459269i</v>
      </c>
      <c r="W2667" t="str">
        <f t="shared" si="1386"/>
        <v>0.0000199993584529556-0.00348261584630325i</v>
      </c>
      <c r="X2667" t="str">
        <f t="shared" si="1387"/>
        <v>0.000063106087237859-0.00348158685514622i</v>
      </c>
      <c r="Y2667" t="str">
        <f t="shared" si="1388"/>
        <v>0.009+4.60557483016264i</v>
      </c>
      <c r="Z2667" t="str">
        <f t="shared" si="1389"/>
        <v>-0.0090779101369134-0.000182427227152874i</v>
      </c>
      <c r="AA2667" t="str">
        <f t="shared" si="1390"/>
        <v>0.00513506325778037-2.60749898490815i</v>
      </c>
      <c r="AB2667" t="str">
        <f t="shared" si="1391"/>
        <v>0.97485073210568-0.653040504964869i</v>
      </c>
      <c r="AC2667" t="str">
        <f t="shared" si="1392"/>
        <v>0.755221969920959-0.446506476557185i</v>
      </c>
      <c r="AD2667" t="str">
        <f t="shared" si="1393"/>
        <v>1.33529657413641-0.0752387228542745i</v>
      </c>
      <c r="AE2667" t="str">
        <f t="shared" si="1394"/>
        <v>-0.0121354278977235+0.000439415913440798i</v>
      </c>
      <c r="AF2667" t="str">
        <f t="shared" si="1395"/>
        <v>-15.0603381937322-0.484161169759947i</v>
      </c>
      <c r="AG2667" t="str">
        <f t="shared" si="1396"/>
        <v>0.999314632418846-0.0126054583583122i</v>
      </c>
      <c r="AH2667" t="str">
        <f t="shared" si="1397"/>
        <v>0.183082126492965+0.00156665856101991i</v>
      </c>
      <c r="AI2667">
        <f t="shared" si="1398"/>
        <v>-14.746763039367911</v>
      </c>
      <c r="AJ2667">
        <f t="shared" si="1399"/>
        <v>0.49027578141965938</v>
      </c>
      <c r="AK2667"/>
      <c r="AL2667"/>
      <c r="AM2667"/>
      <c r="AN2667"/>
    </row>
    <row r="2668" spans="1:40" x14ac:dyDescent="0.25">
      <c r="A2668"/>
      <c r="B2668">
        <f t="shared" si="1400"/>
        <v>734000</v>
      </c>
      <c r="C2668" s="237" t="str">
        <f t="shared" si="1368"/>
        <v>-1.41856949770966E-07+0.00333654296534178i</v>
      </c>
      <c r="D2668" s="208" t="str">
        <f t="shared" si="1369"/>
        <v>-5.95700704457591+0.025580162734287i</v>
      </c>
      <c r="E2668" t="str">
        <f t="shared" si="1370"/>
        <v>2870</v>
      </c>
      <c r="F2668" t="str">
        <f t="shared" si="1371"/>
        <v>0.777000777000777</v>
      </c>
      <c r="G2668" t="str">
        <f t="shared" si="1366"/>
        <v>0.777000777000777</v>
      </c>
      <c r="H2668" t="str">
        <f t="shared" si="1372"/>
        <v>9.10341455941513+0.509086736451103i</v>
      </c>
      <c r="I2668" t="str">
        <f t="shared" si="1373"/>
        <v>2882.41125966864i</v>
      </c>
      <c r="J2668" t="str">
        <f t="shared" si="1367"/>
        <v>-7105.58292881532+623.398683525101i</v>
      </c>
      <c r="K2668" t="str">
        <f t="shared" si="1374"/>
        <v>0.0353176951082384-0.402555889318137i</v>
      </c>
      <c r="L2668" t="str">
        <f t="shared" si="1375"/>
        <v>0.0030479451991428-0.0291194886171089i</v>
      </c>
      <c r="M2668" t="str">
        <f t="shared" si="1376"/>
        <v>0.0383656403073812-0.431675377935246i</v>
      </c>
      <c r="N2668" t="str">
        <f t="shared" si="1377"/>
        <v>-3.25522373390672i</v>
      </c>
      <c r="O2668" t="str">
        <f t="shared" si="1378"/>
        <v>-0.993550932483955+0.113386703630824i</v>
      </c>
      <c r="P2668" t="str">
        <f t="shared" si="1379"/>
        <v>1.99355093248395-0.113386703630824i</v>
      </c>
      <c r="Q2668" t="str">
        <f t="shared" si="1380"/>
        <v>-1.99355093248395+3.36861043753754i</v>
      </c>
      <c r="R2668" t="str">
        <f t="shared" si="1381"/>
        <v>-0.284314257139174-0.42354436836829i</v>
      </c>
      <c r="S2668" t="str">
        <f t="shared" si="1382"/>
        <v>0.337643391781012i</v>
      </c>
      <c r="T2668" t="str">
        <f t="shared" si="1383"/>
        <v>0.143006957105616-0.0959968301121695i</v>
      </c>
      <c r="U2668" t="str">
        <f t="shared" si="1384"/>
        <v>0.0001-216.832347536642i</v>
      </c>
      <c r="V2668" t="str">
        <f t="shared" si="1385"/>
        <v>0.00002-0.00347792692025402i</v>
      </c>
      <c r="W2668" t="str">
        <f t="shared" si="1386"/>
        <v>0.0000199993584529556-0.00347787113807083i</v>
      </c>
      <c r="X2668" t="str">
        <f t="shared" si="1387"/>
        <v>0.0000629887242944838-0.00347684499998838i</v>
      </c>
      <c r="Y2668" t="str">
        <f t="shared" si="1388"/>
        <v>0.009+4.61185801546982i</v>
      </c>
      <c r="Z2668" t="str">
        <f t="shared" si="1389"/>
        <v>-0.00905317737166343-0.000181823834656195i</v>
      </c>
      <c r="AA2668" t="str">
        <f t="shared" si="1390"/>
        <v>0.0051209934353037-2.60394119856861i</v>
      </c>
      <c r="AB2668" t="str">
        <f t="shared" si="1391"/>
        <v>0.973601390728237-0.653553150100837i</v>
      </c>
      <c r="AC2668" t="str">
        <f t="shared" si="1392"/>
        <v>0.755230037688896-0.445353733379418i</v>
      </c>
      <c r="AD2668" t="str">
        <f t="shared" si="1393"/>
        <v>1.33516176778242-0.0780343328687192i</v>
      </c>
      <c r="AE2668" t="str">
        <f t="shared" si="1394"/>
        <v>-0.0121016448052349+0.000463694424035395i</v>
      </c>
      <c r="AF2668" t="str">
        <f t="shared" si="1395"/>
        <v>-15.060421603991-0.483506573716816i</v>
      </c>
      <c r="AG2668" t="str">
        <f t="shared" si="1396"/>
        <v>0.999289178756205-0.012587038096823i</v>
      </c>
      <c r="AH2668" t="str">
        <f t="shared" si="1397"/>
        <v>0.182595176216318+0.00116695322920093i</v>
      </c>
      <c r="AI2668">
        <f t="shared" si="1398"/>
        <v>-14.770036616460926</v>
      </c>
      <c r="AJ2668">
        <f t="shared" si="1399"/>
        <v>0.366168406160087</v>
      </c>
      <c r="AK2668"/>
      <c r="AL2668"/>
      <c r="AM2668"/>
      <c r="AN2668"/>
    </row>
    <row r="2669" spans="1:40" x14ac:dyDescent="0.25">
      <c r="A2669"/>
      <c r="B2669">
        <f t="shared" si="1400"/>
        <v>735000</v>
      </c>
      <c r="C2669" s="237" t="str">
        <f t="shared" si="1368"/>
        <v>-1.41471207054805E-07+0.00333200345111959i</v>
      </c>
      <c r="D2669" s="208" t="str">
        <f t="shared" si="1369"/>
        <v>-5.95700704161855+0.0255453597919169i</v>
      </c>
      <c r="E2669" t="str">
        <f t="shared" si="1370"/>
        <v>2870</v>
      </c>
      <c r="F2669" t="str">
        <f t="shared" si="1371"/>
        <v>0.777000777000777</v>
      </c>
      <c r="G2669" t="str">
        <f t="shared" si="1366"/>
        <v>0.777000777000777</v>
      </c>
      <c r="H2669" t="str">
        <f t="shared" si="1372"/>
        <v>9.10349763404941+0.508399098313141i</v>
      </c>
      <c r="I2669" t="str">
        <f t="shared" si="1373"/>
        <v>2886.33825048562i</v>
      </c>
      <c r="J2669" t="str">
        <f t="shared" si="1367"/>
        <v>-7124.96010572366+624.248000532628i</v>
      </c>
      <c r="K2669" t="str">
        <f t="shared" si="1374"/>
        <v>0.0352223627500393-0.402016392858659i</v>
      </c>
      <c r="L2669" t="str">
        <f t="shared" si="1375"/>
        <v>0.00303974669024261-0.0290807272379817i</v>
      </c>
      <c r="M2669" t="str">
        <f t="shared" si="1376"/>
        <v>0.0382621094402819-0.431097120096641i</v>
      </c>
      <c r="N2669" t="str">
        <f t="shared" si="1377"/>
        <v>-3.25965864362594i</v>
      </c>
      <c r="O2669" t="str">
        <f t="shared" si="1378"/>
        <v>-0.993038303563804+0.117791882806594i</v>
      </c>
      <c r="P2669" t="str">
        <f t="shared" si="1379"/>
        <v>1.9930383035638-0.117791882806594i</v>
      </c>
      <c r="Q2669" t="str">
        <f t="shared" si="1380"/>
        <v>-1.9930383035638+3.37745052643253i</v>
      </c>
      <c r="R2669" t="str">
        <f t="shared" si="1381"/>
        <v>-0.284149277501294-0.422424517667392i</v>
      </c>
      <c r="S2669" t="str">
        <f t="shared" si="1382"/>
        <v>0.338103396401968i</v>
      </c>
      <c r="T2669" t="str">
        <f t="shared" si="1383"/>
        <v>0.142823164146808-0.0960718358083528i</v>
      </c>
      <c r="U2669" t="str">
        <f t="shared" si="1384"/>
        <v>0.0001-216.537337539993i</v>
      </c>
      <c r="V2669" t="str">
        <f t="shared" si="1385"/>
        <v>0.00002-0.00347319504689313i</v>
      </c>
      <c r="W2669" t="str">
        <f t="shared" si="1386"/>
        <v>0.0000199993584529556-0.00347313934060908i</v>
      </c>
      <c r="X2669" t="str">
        <f t="shared" si="1387"/>
        <v>0.0000628718399602109-0.00347211604192785i</v>
      </c>
      <c r="Y2669" t="str">
        <f t="shared" si="1388"/>
        <v>0.009+4.618141200777i</v>
      </c>
      <c r="Z2669" t="str">
        <f t="shared" si="1389"/>
        <v>-0.00902854556468821-0.000181223532071434i</v>
      </c>
      <c r="AA2669" t="str">
        <f t="shared" si="1390"/>
        <v>0.00510698147630537-2.60039311502881i</v>
      </c>
      <c r="AB2669" t="str">
        <f t="shared" si="1391"/>
        <v>0.97235011537826-0.654063794139383i</v>
      </c>
      <c r="AC2669" t="str">
        <f t="shared" si="1392"/>
        <v>0.755239148515903-0.444203194937491i</v>
      </c>
      <c r="AD2669" t="str">
        <f t="shared" si="1393"/>
        <v>1.33501441014425-0.0808301952906911i</v>
      </c>
      <c r="AE2669" t="str">
        <f t="shared" si="1394"/>
        <v>-0.0120678867649913+0.000487843074412048i</v>
      </c>
      <c r="AF2669" t="str">
        <f t="shared" si="1395"/>
        <v>-15.060504675668-0.482853738521224i</v>
      </c>
      <c r="AG2669" t="str">
        <f t="shared" si="1396"/>
        <v>0.999263791950165-0.0125685497856666i</v>
      </c>
      <c r="AH2669" t="str">
        <f t="shared" si="1397"/>
        <v>0.182108423025064+0.00076926645869106i</v>
      </c>
      <c r="AI2669">
        <f t="shared" si="1398"/>
        <v>-14.793321833015646</v>
      </c>
      <c r="AJ2669">
        <f t="shared" si="1399"/>
        <v>0.24202866902828712</v>
      </c>
      <c r="AK2669"/>
      <c r="AL2669"/>
      <c r="AM2669"/>
      <c r="AN2669"/>
    </row>
    <row r="2670" spans="1:40" x14ac:dyDescent="0.25">
      <c r="A2670"/>
      <c r="B2670">
        <f t="shared" si="1400"/>
        <v>736000</v>
      </c>
      <c r="C2670" s="237" t="str">
        <f t="shared" si="1368"/>
        <v>-0.0000001410870355911+0.00332747627253382i</v>
      </c>
      <c r="D2670" s="208" t="str">
        <f t="shared" si="1369"/>
        <v>-5.95700703867324+0.0255106514227593i</v>
      </c>
      <c r="E2670" t="str">
        <f t="shared" si="1370"/>
        <v>2870</v>
      </c>
      <c r="F2670" t="str">
        <f t="shared" si="1371"/>
        <v>0.777000777000777</v>
      </c>
      <c r="G2670" t="str">
        <f t="shared" si="1366"/>
        <v>0.777000777000777</v>
      </c>
      <c r="H2670" t="str">
        <f t="shared" si="1372"/>
        <v>9.10358037191752+0.507713308528366i</v>
      </c>
      <c r="I2670" t="str">
        <f t="shared" si="1373"/>
        <v>2890.26524130261i</v>
      </c>
      <c r="J2670" t="str">
        <f t="shared" si="1367"/>
        <v>-7144.36366408457+625.097317540156i</v>
      </c>
      <c r="K2670" t="str">
        <f t="shared" si="1374"/>
        <v>0.0351274149184906-0.401478329397509i</v>
      </c>
      <c r="L2670" t="str">
        <f t="shared" si="1375"/>
        <v>0.00303158109619056-0.0290420677528446i</v>
      </c>
      <c r="M2670" t="str">
        <f t="shared" si="1376"/>
        <v>0.0381589960146812-0.430520397150354i</v>
      </c>
      <c r="N2670" t="str">
        <f t="shared" si="1377"/>
        <v>-3.26409355334516i</v>
      </c>
      <c r="O2670" t="str">
        <f t="shared" si="1378"/>
        <v>-0.992506143177047+0.122194745205441i</v>
      </c>
      <c r="P2670" t="str">
        <f t="shared" si="1379"/>
        <v>1.99250614317705-0.122194745205441i</v>
      </c>
      <c r="Q2670" t="str">
        <f t="shared" si="1380"/>
        <v>-1.99250614317705+3.3862882985506i</v>
      </c>
      <c r="R2670" t="str">
        <f t="shared" si="1381"/>
        <v>-0.283983875247555-0.421306870945901i</v>
      </c>
      <c r="S2670" t="str">
        <f t="shared" si="1382"/>
        <v>0.338563401022924i</v>
      </c>
      <c r="T2670" t="str">
        <f t="shared" si="1383"/>
        <v>0.14263908710177-0.096146546639482i</v>
      </c>
      <c r="U2670" t="str">
        <f t="shared" si="1384"/>
        <v>0.0001-216.243129200945i</v>
      </c>
      <c r="V2670" t="str">
        <f t="shared" si="1385"/>
        <v>0.00002-0.00346847603188376i</v>
      </c>
      <c r="W2670" t="str">
        <f t="shared" si="1386"/>
        <v>0.0000199993584529556-0.00346842040129262i</v>
      </c>
      <c r="X2670" t="str">
        <f t="shared" si="1387"/>
        <v>0.0000627554316363323-0.00346739992842703i</v>
      </c>
      <c r="Y2670" t="str">
        <f t="shared" si="1388"/>
        <v>0.009+4.62442438608418i</v>
      </c>
      <c r="Z2670" t="str">
        <f t="shared" si="1389"/>
        <v>-0.00900401416715335-0.000180626298932563i</v>
      </c>
      <c r="AA2670" t="str">
        <f t="shared" si="1390"/>
        <v>0.00509302706330268-2.59685469462123i</v>
      </c>
      <c r="AB2670" t="str">
        <f t="shared" si="1391"/>
        <v>0.97109690594931-0.654572430715966i</v>
      </c>
      <c r="AC2670" t="str">
        <f t="shared" si="1392"/>
        <v>0.755249300128479-0.443054852395788i</v>
      </c>
      <c r="AD2670" t="str">
        <f t="shared" si="1393"/>
        <v>1.33485449524525-0.0836262534033225i</v>
      </c>
      <c r="AE2670" t="str">
        <f t="shared" si="1394"/>
        <v>-0.0120341538869224+0.000511862143299827i</v>
      </c>
      <c r="AF2670" t="str">
        <f t="shared" si="1395"/>
        <v>-15.0605874105908-0.482202657105607i</v>
      </c>
      <c r="AG2670" t="str">
        <f t="shared" si="1396"/>
        <v>0.9992384722612-0.0125499936456561i</v>
      </c>
      <c r="AH2670" t="str">
        <f t="shared" si="1397"/>
        <v>0.181621869298211+0.000373594236931557i</v>
      </c>
      <c r="AI2670">
        <f t="shared" si="1398"/>
        <v>-14.816618799512405</v>
      </c>
      <c r="AJ2670">
        <f t="shared" si="1399"/>
        <v>0.11785663763512069</v>
      </c>
      <c r="AK2670"/>
      <c r="AL2670"/>
      <c r="AM2670"/>
      <c r="AN2670"/>
    </row>
    <row r="2671" spans="1:40" x14ac:dyDescent="0.25">
      <c r="A2671"/>
      <c r="B2671">
        <f t="shared" si="1400"/>
        <v>737000</v>
      </c>
      <c r="C2671" s="237" t="str">
        <f t="shared" si="1368"/>
        <v>-1.40704426857809E-07+0.00332296137937155i</v>
      </c>
      <c r="D2671" s="208" t="str">
        <f t="shared" si="1369"/>
        <v>-5.9570070357399+0.0254760372418486i</v>
      </c>
      <c r="E2671" t="str">
        <f t="shared" si="1370"/>
        <v>2870</v>
      </c>
      <c r="F2671" t="str">
        <f t="shared" si="1371"/>
        <v>0.777000777000777</v>
      </c>
      <c r="G2671" t="str">
        <f t="shared" si="1366"/>
        <v>0.777000777000777</v>
      </c>
      <c r="H2671" t="str">
        <f t="shared" si="1372"/>
        <v>9.10366277483505+0.507029359681856i</v>
      </c>
      <c r="I2671" t="str">
        <f t="shared" si="1373"/>
        <v>2894.1922321196i</v>
      </c>
      <c r="J2671" t="str">
        <f t="shared" si="1367"/>
        <v>-7163.79360389804+625.946634547683i</v>
      </c>
      <c r="K2671" t="str">
        <f t="shared" si="1374"/>
        <v>0.0350328495534586-0.400941693278281i</v>
      </c>
      <c r="L2671" t="str">
        <f t="shared" si="1375"/>
        <v>0.00302344824167313-0.0290035097652076i</v>
      </c>
      <c r="M2671" t="str">
        <f t="shared" si="1376"/>
        <v>0.0380562977951317-0.429945203043489i</v>
      </c>
      <c r="N2671" t="str">
        <f t="shared" si="1377"/>
        <v>-3.26852846306438i</v>
      </c>
      <c r="O2671" t="str">
        <f t="shared" si="1378"/>
        <v>-0.991954461790424+0.126595204230141i</v>
      </c>
      <c r="P2671" t="str">
        <f t="shared" si="1379"/>
        <v>1.99195446179042-0.126595204230141i</v>
      </c>
      <c r="Q2671" t="str">
        <f t="shared" si="1380"/>
        <v>-1.99195446179042+3.39512366729452i</v>
      </c>
      <c r="R2671" t="str">
        <f t="shared" si="1381"/>
        <v>-0.28381804933195-0.420191419190279i</v>
      </c>
      <c r="S2671" t="str">
        <f t="shared" si="1382"/>
        <v>0.339023405643878i</v>
      </c>
      <c r="T2671" t="str">
        <f t="shared" si="1383"/>
        <v>0.142454725956223-0.0962209616677199i</v>
      </c>
      <c r="U2671" t="str">
        <f t="shared" si="1384"/>
        <v>0.0001-215.949719256303i</v>
      </c>
      <c r="V2671" t="str">
        <f t="shared" si="1385"/>
        <v>0.00002-0.00346376982288527i</v>
      </c>
      <c r="W2671" t="str">
        <f t="shared" si="1386"/>
        <v>0.0000199993584529556-0.00346371426778163i</v>
      </c>
      <c r="X2671" t="str">
        <f t="shared" si="1387"/>
        <v>0.0000626394967417518-0.00346269660723317i</v>
      </c>
      <c r="Y2671" t="str">
        <f t="shared" si="1388"/>
        <v>0.009+4.63070757139135i</v>
      </c>
      <c r="Z2671" t="str">
        <f t="shared" si="1389"/>
        <v>-0.00897958263394933-0.000180032114938066i</v>
      </c>
      <c r="AA2671" t="str">
        <f t="shared" si="1390"/>
        <v>0.00507912988099161-2.59332589789443i</v>
      </c>
      <c r="AB2671" t="str">
        <f t="shared" si="1391"/>
        <v>0.969841762344176-0.655079053445726i</v>
      </c>
      <c r="AC2671" t="str">
        <f t="shared" si="1392"/>
        <v>0.755260490278666-0.441908696968405i</v>
      </c>
      <c r="AD2671" t="str">
        <f t="shared" si="1393"/>
        <v>1.33468201736741-0.0864224504311715i</v>
      </c>
      <c r="AE2671" t="str">
        <f t="shared" si="1394"/>
        <v>-0.0120004462815261+0.000535751908718636i</v>
      </c>
      <c r="AF2671" t="str">
        <f t="shared" si="1395"/>
        <v>-15.060669810575-0.481553322440007i</v>
      </c>
      <c r="AG2671" t="str">
        <f t="shared" si="1396"/>
        <v>0.999213219948921-0.0125313698988346i</v>
      </c>
      <c r="AH2671" t="str">
        <f t="shared" si="1397"/>
        <v>0.181135517421392-0.0000200674380006092i</v>
      </c>
      <c r="AI2671">
        <f t="shared" si="1398"/>
        <v>-14.839927626473395</v>
      </c>
      <c r="AJ2671">
        <f t="shared" si="1399"/>
        <v>-6.3476203603763121E-3</v>
      </c>
      <c r="AK2671"/>
      <c r="AL2671"/>
      <c r="AM2671"/>
      <c r="AN2671"/>
    </row>
    <row r="2672" spans="1:40" x14ac:dyDescent="0.25">
      <c r="A2672"/>
      <c r="B2672">
        <f t="shared" si="1400"/>
        <v>738000</v>
      </c>
      <c r="C2672" s="237" t="str">
        <f t="shared" si="1368"/>
        <v>-1.40323372390589E-07+0.00331845872169203i</v>
      </c>
      <c r="D2672" s="208" t="str">
        <f t="shared" si="1369"/>
        <v>-5.95700703281848+0.0254415168663056i</v>
      </c>
      <c r="E2672" t="str">
        <f t="shared" si="1370"/>
        <v>2870</v>
      </c>
      <c r="F2672" t="str">
        <f t="shared" si="1371"/>
        <v>0.777000777000777</v>
      </c>
      <c r="G2672" t="str">
        <f t="shared" si="1366"/>
        <v>0.777000777000777</v>
      </c>
      <c r="H2672" t="str">
        <f t="shared" si="1372"/>
        <v>9.10374484460541+0.506347244398159i</v>
      </c>
      <c r="I2672" t="str">
        <f t="shared" si="1373"/>
        <v>2898.11922293658i</v>
      </c>
      <c r="J2672" t="str">
        <f t="shared" si="1367"/>
        <v>-7183.24992516407+626.795951555211i</v>
      </c>
      <c r="K2672" t="str">
        <f t="shared" si="1374"/>
        <v>0.0349386646085541-0.400406478874045i</v>
      </c>
      <c r="L2672" t="str">
        <f t="shared" si="1375"/>
        <v>0.00301534795253816-0.0289650528806091i</v>
      </c>
      <c r="M2672" t="str">
        <f t="shared" si="1376"/>
        <v>0.0379540125610923-0.429371531754654i</v>
      </c>
      <c r="N2672" t="str">
        <f t="shared" si="1377"/>
        <v>-3.2729633727836i</v>
      </c>
      <c r="O2672" t="str">
        <f t="shared" si="1378"/>
        <v>-0.991383270254619+0.130993173330741i</v>
      </c>
      <c r="P2672" t="str">
        <f t="shared" si="1379"/>
        <v>1.99138327025462-0.130993173330741i</v>
      </c>
      <c r="Q2672" t="str">
        <f t="shared" si="1380"/>
        <v>-1.99138327025462+3.40395654611434i</v>
      </c>
      <c r="R2672" t="str">
        <f t="shared" si="1381"/>
        <v>-0.283651798705331-0.419078153439881i</v>
      </c>
      <c r="S2672" t="str">
        <f t="shared" si="1382"/>
        <v>0.339483410264834i</v>
      </c>
      <c r="T2672" t="str">
        <f t="shared" si="1383"/>
        <v>0.14227008069726-0.09629507995224i</v>
      </c>
      <c r="U2672" t="str">
        <f t="shared" si="1384"/>
        <v>0.0001-215.657104460563i</v>
      </c>
      <c r="V2672" t="str">
        <f t="shared" si="1385"/>
        <v>0.00002-0.00345907636784071i</v>
      </c>
      <c r="W2672" t="str">
        <f t="shared" si="1386"/>
        <v>0.0000199993584529555-0.00345902088802002i</v>
      </c>
      <c r="X2672" t="str">
        <f t="shared" si="1387"/>
        <v>0.000062524032712844-0.0034580060263766i</v>
      </c>
      <c r="Y2672" t="str">
        <f t="shared" si="1388"/>
        <v>0.009+4.63699075669853i</v>
      </c>
      <c r="Z2672" t="str">
        <f t="shared" si="1389"/>
        <v>-0.00895525042366171-0.000179440959949385i</v>
      </c>
      <c r="AA2672" t="str">
        <f t="shared" si="1390"/>
        <v>0.00506528961622879-2.58980668561162i</v>
      </c>
      <c r="AB2672" t="str">
        <f t="shared" si="1391"/>
        <v>0.968584684474986-0.65558365592345i</v>
      </c>
      <c r="AC2672" t="str">
        <f t="shared" si="1392"/>
        <v>0.755272716743877-0.440764719918888i</v>
      </c>
      <c r="AD2672" t="str">
        <f t="shared" si="1393"/>
        <v>1.33449697105187-0.0892187295413981i</v>
      </c>
      <c r="AE2672" t="str">
        <f t="shared" si="1394"/>
        <v>-0.0119667640598619+0.000559512647989072i</v>
      </c>
      <c r="AF2672" t="str">
        <f t="shared" si="1395"/>
        <v>-15.0607518774239-0.480905727531853i</v>
      </c>
      <c r="AG2672" t="str">
        <f t="shared" si="1396"/>
        <v>0.999188035272076-0.0125126787684717i</v>
      </c>
      <c r="AH2672" t="str">
        <f t="shared" si="1397"/>
        <v>0.180649369786791-0.000411722557559375i</v>
      </c>
      <c r="AI2672">
        <f t="shared" si="1398"/>
        <v>-14.863248424464546</v>
      </c>
      <c r="AJ2672">
        <f t="shared" si="1399"/>
        <v>-0.1305840372491659</v>
      </c>
      <c r="AK2672"/>
      <c r="AL2672"/>
      <c r="AM2672"/>
      <c r="AN2672"/>
    </row>
    <row r="2673" spans="1:40" x14ac:dyDescent="0.25">
      <c r="A2673"/>
      <c r="B2673">
        <f t="shared" si="1400"/>
        <v>739000</v>
      </c>
      <c r="C2673" s="237" t="str">
        <f t="shared" si="1368"/>
        <v>-1.3994386378233E-07+0.00331396824982485i</v>
      </c>
      <c r="D2673" s="208" t="str">
        <f t="shared" si="1369"/>
        <v>-5.95700702990892+0.0254070899153239i</v>
      </c>
      <c r="E2673" t="str">
        <f t="shared" si="1370"/>
        <v>2870</v>
      </c>
      <c r="F2673" t="str">
        <f t="shared" si="1371"/>
        <v>0.777000777000777</v>
      </c>
      <c r="G2673" t="str">
        <f t="shared" si="1366"/>
        <v>0.777000777000777</v>
      </c>
      <c r="H2673" t="str">
        <f t="shared" si="1372"/>
        <v>9.10382658301987+0.505666955341011i</v>
      </c>
      <c r="I2673" t="str">
        <f t="shared" si="1373"/>
        <v>2902.04621375357i</v>
      </c>
      <c r="J2673" t="str">
        <f t="shared" si="1367"/>
        <v>-7202.73262788267+627.645268562738i</v>
      </c>
      <c r="K2673" t="str">
        <f t="shared" si="1374"/>
        <v>0.0348448580510219-0.399872680587169i</v>
      </c>
      <c r="L2673" t="str">
        <f t="shared" si="1375"/>
        <v>0.00300728005578562-0.0289266967066027i</v>
      </c>
      <c r="M2673" t="str">
        <f t="shared" si="1376"/>
        <v>0.0378521381068075-0.428799377293772i</v>
      </c>
      <c r="N2673" t="str">
        <f t="shared" si="1377"/>
        <v>-3.27739828250282i</v>
      </c>
      <c r="O2673" t="str">
        <f t="shared" si="1378"/>
        <v>-0.990792579804052+0.135388566006262i</v>
      </c>
      <c r="P2673" t="str">
        <f t="shared" si="1379"/>
        <v>1.99079257980405-0.135388566006262i</v>
      </c>
      <c r="Q2673" t="str">
        <f t="shared" si="1380"/>
        <v>-1.99079257980405+3.41278684850908i</v>
      </c>
      <c r="R2673" t="str">
        <f t="shared" si="1381"/>
        <v>-0.283485122315389-0.417967064786623i</v>
      </c>
      <c r="S2673" t="str">
        <f t="shared" si="1382"/>
        <v>0.339943414885788i</v>
      </c>
      <c r="T2673" t="str">
        <f t="shared" si="1383"/>
        <v>0.142085151313354-0.0963689005492086i</v>
      </c>
      <c r="U2673" t="str">
        <f t="shared" si="1384"/>
        <v>0.0001-215.365281585785i</v>
      </c>
      <c r="V2673" t="str">
        <f t="shared" si="1385"/>
        <v>0.00002-0.00345439561497489i</v>
      </c>
      <c r="W2673" t="str">
        <f t="shared" si="1386"/>
        <v>0.0000199993584529556-0.0034543402102334i</v>
      </c>
      <c r="X2673" t="str">
        <f t="shared" si="1387"/>
        <v>0.0000624090370033104-0.00345332813416864i</v>
      </c>
      <c r="Y2673" t="str">
        <f t="shared" si="1388"/>
        <v>0.009+4.64327394200571i</v>
      </c>
      <c r="Z2673" t="str">
        <f t="shared" si="1389"/>
        <v>-0.00893101699854062-0.000178852813989396i</v>
      </c>
      <c r="AA2673" t="str">
        <f t="shared" si="1390"/>
        <v>0.00505150595801371-2.58629701874914i</v>
      </c>
      <c r="AB2673" t="str">
        <f t="shared" si="1391"/>
        <v>0.967325672263262-0.65608623172345i</v>
      </c>
      <c r="AC2673" t="str">
        <f t="shared" si="1392"/>
        <v>0.755285977326737-0.439622912559937i</v>
      </c>
      <c r="AD2673" t="str">
        <f t="shared" si="1393"/>
        <v>1.33429935109932-0.0920150338449475i</v>
      </c>
      <c r="AE2673" t="str">
        <f t="shared" si="1394"/>
        <v>-0.0119331073335423+0.000583144637742179i</v>
      </c>
      <c r="AF2673" t="str">
        <f t="shared" si="1395"/>
        <v>-15.0608336129288-0.480259865425687i</v>
      </c>
      <c r="AG2673" t="str">
        <f t="shared" si="1396"/>
        <v>0.999162918488539-0.0124939204790588i</v>
      </c>
      <c r="AH2673" t="str">
        <f t="shared" si="1397"/>
        <v>0.180163428793041-0.000801375102896859i</v>
      </c>
      <c r="AI2673">
        <f t="shared" si="1398"/>
        <v>-14.886581304098694</v>
      </c>
      <c r="AJ2673">
        <f t="shared" si="1399"/>
        <v>-0.25485254527104206</v>
      </c>
      <c r="AK2673"/>
      <c r="AL2673"/>
      <c r="AM2673"/>
      <c r="AN2673"/>
    </row>
    <row r="2674" spans="1:40" x14ac:dyDescent="0.25">
      <c r="A2674"/>
      <c r="B2674">
        <f t="shared" si="1400"/>
        <v>740000</v>
      </c>
      <c r="C2674" s="237" t="str">
        <f t="shared" si="1368"/>
        <v>-1.39565892682684E-07+0.00330948991436805i</v>
      </c>
      <c r="D2674" s="208" t="str">
        <f t="shared" si="1369"/>
        <v>-5.95700702701114+0.0253727560101551i</v>
      </c>
      <c r="E2674" t="str">
        <f t="shared" si="1370"/>
        <v>2870</v>
      </c>
      <c r="F2674" t="str">
        <f t="shared" si="1371"/>
        <v>0.777000777000777</v>
      </c>
      <c r="G2674" t="str">
        <f t="shared" si="1366"/>
        <v>0.777000777000777</v>
      </c>
      <c r="H2674" t="str">
        <f t="shared" si="1372"/>
        <v>9.10390799185769+0.504988485213094i</v>
      </c>
      <c r="I2674" t="str">
        <f t="shared" si="1373"/>
        <v>2905.97320457056i</v>
      </c>
      <c r="J2674" t="str">
        <f t="shared" si="1367"/>
        <v>-7222.24171205383+628.494585570266i</v>
      </c>
      <c r="K2674" t="str">
        <f t="shared" si="1374"/>
        <v>0.0347514278616329-0.399340292849117i</v>
      </c>
      <c r="L2674" t="str">
        <f t="shared" si="1375"/>
        <v>0.00299924437955855-0.0288884408527447i</v>
      </c>
      <c r="M2674" t="str">
        <f t="shared" si="1376"/>
        <v>0.0377506722411914-0.428228733701862i</v>
      </c>
      <c r="N2674" t="str">
        <f t="shared" si="1377"/>
        <v>-3.28183319222204i</v>
      </c>
      <c r="O2674" t="str">
        <f t="shared" si="1378"/>
        <v>-0.990182402056654+0.139781295806396i</v>
      </c>
      <c r="P2674" t="str">
        <f t="shared" si="1379"/>
        <v>1.99018240205665-0.139781295806396i</v>
      </c>
      <c r="Q2674" t="str">
        <f t="shared" si="1380"/>
        <v>-1.99018240205665+3.42161448802844i</v>
      </c>
      <c r="R2674" t="str">
        <f t="shared" si="1381"/>
        <v>-0.283318019106658-0.416858144374672i</v>
      </c>
      <c r="S2674" t="str">
        <f t="shared" si="1382"/>
        <v>0.340403419506744i</v>
      </c>
      <c r="T2674" t="str">
        <f t="shared" si="1383"/>
        <v>0.141899937794374-0.0964424225117834i</v>
      </c>
      <c r="U2674" t="str">
        <f t="shared" si="1384"/>
        <v>0.0001-215.07424742148i</v>
      </c>
      <c r="V2674" t="str">
        <f t="shared" si="1385"/>
        <v>0.00002-0.00344972751279249i</v>
      </c>
      <c r="W2674" t="str">
        <f t="shared" si="1386"/>
        <v>0.0000199993584529556-0.00344967218292729i</v>
      </c>
      <c r="X2674" t="str">
        <f t="shared" si="1387"/>
        <v>0.0000622945070840413-0.00344866287919985i</v>
      </c>
      <c r="Y2674" t="str">
        <f t="shared" si="1388"/>
        <v>0.009+4.64955712731289i</v>
      </c>
      <c r="Z2674" t="str">
        <f t="shared" si="1389"/>
        <v>-0.00890688182447141-0.000178267657240888i</v>
      </c>
      <c r="AA2674" t="str">
        <f t="shared" si="1390"/>
        <v>0.00503777859747119-2.58279685849507i</v>
      </c>
      <c r="AB2674" t="str">
        <f t="shared" si="1391"/>
        <v>0.966064725640033-0.656586774399559i</v>
      </c>
      <c r="AC2674" t="str">
        <f t="shared" si="1392"/>
        <v>0.7553002698549-0.438483266253127i</v>
      </c>
      <c r="AD2674" t="str">
        <f t="shared" si="1393"/>
        <v>1.33408915257059-0.0948113063977838i</v>
      </c>
      <c r="AE2674" t="str">
        <f t="shared" si="1394"/>
        <v>-0.0118994762147269+0.000606648153929571i</v>
      </c>
      <c r="AF2674" t="str">
        <f t="shared" si="1395"/>
        <v>-15.0609150188688-0.479615729202939i</v>
      </c>
      <c r="AG2674" t="str">
        <f t="shared" si="1396"/>
        <v>0.999137869855307-0.0124750952563063i</v>
      </c>
      <c r="AH2674" t="str">
        <f t="shared" si="1397"/>
        <v>0.179677696845148-0.00118902904503334i</v>
      </c>
      <c r="AI2674">
        <f t="shared" si="1398"/>
        <v>-14.909926376037568</v>
      </c>
      <c r="AJ2674">
        <f t="shared" si="1399"/>
        <v>-0.37915307661480863</v>
      </c>
      <c r="AK2674"/>
      <c r="AL2674"/>
      <c r="AM2674"/>
      <c r="AN2674"/>
    </row>
    <row r="2675" spans="1:40" x14ac:dyDescent="0.25">
      <c r="A2675"/>
      <c r="B2675">
        <f t="shared" si="1400"/>
        <v>741000</v>
      </c>
      <c r="C2675" s="237" t="str">
        <f t="shared" si="1368"/>
        <v>-1.39189450797614E-07+0.00330502366618638i</v>
      </c>
      <c r="D2675" s="208" t="str">
        <f t="shared" si="1369"/>
        <v>-5.95700702412508+0.0253385147740956i</v>
      </c>
      <c r="E2675" t="str">
        <f t="shared" si="1370"/>
        <v>2870</v>
      </c>
      <c r="F2675" t="str">
        <f t="shared" si="1371"/>
        <v>0.777000777000777</v>
      </c>
      <c r="G2675" t="str">
        <f t="shared" si="1366"/>
        <v>0.777000777000777</v>
      </c>
      <c r="H2675" t="str">
        <f t="shared" si="1372"/>
        <v>9.10398907288626+0.50431182675576i</v>
      </c>
      <c r="I2675" t="str">
        <f t="shared" si="1373"/>
        <v>2909.90019538755i</v>
      </c>
      <c r="J2675" t="str">
        <f t="shared" si="1367"/>
        <v>-7241.77717767755+629.343902577793i</v>
      </c>
      <c r="K2675" t="str">
        <f t="shared" si="1374"/>
        <v>0.0346583720345759-0.398809310120272i</v>
      </c>
      <c r="L2675" t="str">
        <f t="shared" si="1375"/>
        <v>0.00299124075313403-0.0288502849305815i</v>
      </c>
      <c r="M2675" t="str">
        <f t="shared" si="1376"/>
        <v>0.0376496127877099-0.427659595050853i</v>
      </c>
      <c r="N2675" t="str">
        <f t="shared" si="1377"/>
        <v>-3.28626810194126i</v>
      </c>
      <c r="O2675" t="str">
        <f t="shared" si="1378"/>
        <v>-0.98955274901364+0.144171276333214i</v>
      </c>
      <c r="P2675" t="str">
        <f t="shared" si="1379"/>
        <v>1.98955274901364-0.144171276333214i</v>
      </c>
      <c r="Q2675" t="str">
        <f t="shared" si="1380"/>
        <v>-1.98955274901364+3.43043937827447i</v>
      </c>
      <c r="R2675" t="str">
        <f t="shared" si="1381"/>
        <v>-0.283150488020503-0.415751383400131i</v>
      </c>
      <c r="S2675" t="str">
        <f t="shared" si="1382"/>
        <v>0.340863424127698i</v>
      </c>
      <c r="T2675" t="str">
        <f t="shared" si="1383"/>
        <v>0.141714440131596-0.0965156448900974i</v>
      </c>
      <c r="U2675" t="str">
        <f t="shared" si="1384"/>
        <v>0.0001-214.783998774488i</v>
      </c>
      <c r="V2675" t="str">
        <f t="shared" si="1385"/>
        <v>0.00002-0.00344507201007617i</v>
      </c>
      <c r="W2675" t="str">
        <f t="shared" si="1386"/>
        <v>0.0000199993584529556-0.00344501675488518i</v>
      </c>
      <c r="X2675" t="str">
        <f t="shared" si="1387"/>
        <v>0.0000621804404429759-0.00344401021033811i</v>
      </c>
      <c r="Y2675" t="str">
        <f t="shared" si="1388"/>
        <v>0.009+4.65584031262007i</v>
      </c>
      <c r="Z2675" t="str">
        <f t="shared" si="1389"/>
        <v>-0.00888284437094512-0.000177685470045064i</v>
      </c>
      <c r="AA2675" t="str">
        <f t="shared" si="1390"/>
        <v>0.00502410722783392-2.57930616624777i</v>
      </c>
      <c r="AB2675" t="str">
        <f t="shared" si="1391"/>
        <v>0.964801844545905-0.657085277485016i</v>
      </c>
      <c r="AC2675" t="str">
        <f t="shared" si="1392"/>
        <v>0.755315592180902-0.437345772408634i</v>
      </c>
      <c r="AD2675" t="str">
        <f t="shared" si="1393"/>
        <v>1.33386637078703-0.0976074902020623i</v>
      </c>
      <c r="AE2675" t="str">
        <f t="shared" si="1394"/>
        <v>-0.011865870816115+0.000630023471832872i</v>
      </c>
      <c r="AF2675" t="str">
        <f t="shared" si="1395"/>
        <v>-15.0609960970113-0.478973311981664i</v>
      </c>
      <c r="AG2675" t="str">
        <f t="shared" si="1396"/>
        <v>0.999112889628494-0.0124562033271391i</v>
      </c>
      <c r="AH2675" t="str">
        <f t="shared" si="1397"/>
        <v>0.179192176354417-0.00157468834501879i</v>
      </c>
      <c r="AI2675">
        <f t="shared" si="1398"/>
        <v>-14.933283750993647</v>
      </c>
      <c r="AJ2675">
        <f t="shared" si="1399"/>
        <v>-0.50348556341619999</v>
      </c>
      <c r="AK2675"/>
      <c r="AL2675"/>
      <c r="AM2675"/>
      <c r="AN2675"/>
    </row>
    <row r="2676" spans="1:40" x14ac:dyDescent="0.25">
      <c r="A2676"/>
      <c r="B2676">
        <f t="shared" si="1400"/>
        <v>742000</v>
      </c>
      <c r="C2676" s="237" t="str">
        <f t="shared" si="1368"/>
        <v>-1.38814529888931E-07+0.00330056945640944i</v>
      </c>
      <c r="D2676" s="208" t="str">
        <f t="shared" si="1369"/>
        <v>-5.95700702125069+0.0253043658324724i</v>
      </c>
      <c r="E2676" t="str">
        <f t="shared" si="1370"/>
        <v>2870</v>
      </c>
      <c r="F2676" t="str">
        <f t="shared" si="1371"/>
        <v>0.777000777000777</v>
      </c>
      <c r="G2676" t="str">
        <f t="shared" si="1366"/>
        <v>0.777000777000777</v>
      </c>
      <c r="H2676" t="str">
        <f t="shared" si="1372"/>
        <v>9.10406982786109+0.503636972748803i</v>
      </c>
      <c r="I2676" t="str">
        <f t="shared" si="1373"/>
        <v>2913.82718620453i</v>
      </c>
      <c r="J2676" t="str">
        <f t="shared" si="1367"/>
        <v>-7261.33902475384+630.193219585321i</v>
      </c>
      <c r="K2676" t="str">
        <f t="shared" si="1374"/>
        <v>0.0345656885773513-0.398279726889742i</v>
      </c>
      <c r="L2676" t="str">
        <f t="shared" si="1375"/>
        <v>0.00298326900691423-0.0288122285536369i</v>
      </c>
      <c r="M2676" t="str">
        <f t="shared" si="1376"/>
        <v>0.0375489575842655-0.427091955443379i</v>
      </c>
      <c r="N2676" t="str">
        <f t="shared" si="1377"/>
        <v>-3.29070301166047i</v>
      </c>
      <c r="O2676" t="str">
        <f t="shared" si="1378"/>
        <v>-0.988903633059275+0.148558421242846i</v>
      </c>
      <c r="P2676" t="str">
        <f t="shared" si="1379"/>
        <v>1.98890363305927-0.148558421242846i</v>
      </c>
      <c r="Q2676" t="str">
        <f t="shared" si="1380"/>
        <v>-1.98890363305927+3.43926143290332i</v>
      </c>
      <c r="R2676" t="str">
        <f t="shared" si="1381"/>
        <v>-0.282982527995107-0.414646773110718i</v>
      </c>
      <c r="S2676" t="str">
        <f t="shared" si="1382"/>
        <v>0.341323428748654i</v>
      </c>
      <c r="T2676" t="str">
        <f t="shared" si="1383"/>
        <v>0.141528658317715-0.0965885667312519i</v>
      </c>
      <c r="U2676" t="str">
        <f t="shared" si="1384"/>
        <v>0.0001-214.494532468862i</v>
      </c>
      <c r="V2676" t="str">
        <f t="shared" si="1385"/>
        <v>0.00002-0.00344042905588469i</v>
      </c>
      <c r="W2676" t="str">
        <f t="shared" si="1386"/>
        <v>0.0000199993584529556-0.00344037387516663i</v>
      </c>
      <c r="X2676" t="str">
        <f t="shared" si="1387"/>
        <v>0.0000620668345849641-0.00343937007672668i</v>
      </c>
      <c r="Y2676" t="str">
        <f t="shared" si="1388"/>
        <v>0.009+4.66212349792725i</v>
      </c>
      <c r="Z2676" t="str">
        <f t="shared" si="1389"/>
        <v>-0.00885890411102905-0.000177106232900057i</v>
      </c>
      <c r="AA2676" t="str">
        <f t="shared" si="1390"/>
        <v>0.00501049154442512-2.57582490361445i</v>
      </c>
      <c r="AB2676" t="str">
        <f t="shared" si="1391"/>
        <v>0.963537028931144-0.657581734492419i</v>
      </c>
      <c r="AC2676" t="str">
        <f t="shared" si="1392"/>
        <v>0.755331942181989-0.43621042248495i</v>
      </c>
      <c r="AD2676" t="str">
        <f t="shared" si="1393"/>
        <v>1.33363100133101-0.100403528207366i</v>
      </c>
      <c r="AE2676" t="str">
        <f t="shared" si="1394"/>
        <v>-0.0118322912509377+0.000653270866073589i</v>
      </c>
      <c r="AF2676" t="str">
        <f t="shared" si="1395"/>
        <v>-15.0610768491118-0.478332606916331i</v>
      </c>
      <c r="AG2676" t="str">
        <f t="shared" si="1396"/>
        <v>0.999087978063327-0.0124372449196931i</v>
      </c>
      <c r="AH2676" t="str">
        <f t="shared" si="1397"/>
        <v>0.178706869738351-0.00195835695410023i</v>
      </c>
      <c r="AI2676">
        <f t="shared" si="1398"/>
        <v>-14.956653539733358</v>
      </c>
      <c r="AJ2676">
        <f t="shared" si="1399"/>
        <v>-0.62784993775816755</v>
      </c>
      <c r="AK2676"/>
      <c r="AL2676"/>
      <c r="AM2676"/>
      <c r="AN2676"/>
    </row>
    <row r="2677" spans="1:40" x14ac:dyDescent="0.25">
      <c r="A2677"/>
      <c r="B2677">
        <f t="shared" si="1400"/>
        <v>743000</v>
      </c>
      <c r="C2677" s="237" t="str">
        <f t="shared" si="1368"/>
        <v>-1.38441121773852E-07+0.00329612723642996i</v>
      </c>
      <c r="D2677" s="208" t="str">
        <f t="shared" si="1369"/>
        <v>-5.95700701838789+0.0252703088126297i</v>
      </c>
      <c r="E2677" t="str">
        <f t="shared" si="1370"/>
        <v>2870</v>
      </c>
      <c r="F2677" t="str">
        <f t="shared" si="1371"/>
        <v>0.777000777000777</v>
      </c>
      <c r="G2677" t="str">
        <f t="shared" si="1366"/>
        <v>0.777000777000777</v>
      </c>
      <c r="H2677" t="str">
        <f t="shared" si="1372"/>
        <v>9.10415025852604+0.502963916010171i</v>
      </c>
      <c r="I2677" t="str">
        <f t="shared" si="1373"/>
        <v>2917.75417702152i</v>
      </c>
      <c r="J2677" t="str">
        <f t="shared" si="1367"/>
        <v>-7280.92725328269+631.042536592848i</v>
      </c>
      <c r="K2677" t="str">
        <f t="shared" si="1374"/>
        <v>0.0344733755106658-0.397751537675185i</v>
      </c>
      <c r="L2677" t="str">
        <f t="shared" si="1375"/>
        <v>0.00297532897241757-0.0287742713374003i</v>
      </c>
      <c r="M2677" t="str">
        <f t="shared" si="1376"/>
        <v>0.0374487044830834-0.426525809012585i</v>
      </c>
      <c r="N2677" t="str">
        <f t="shared" si="1377"/>
        <v>-3.29513792137969i</v>
      </c>
      <c r="O2677" t="str">
        <f t="shared" si="1378"/>
        <v>-0.988235066960623+0.152942644247227i</v>
      </c>
      <c r="P2677" t="str">
        <f t="shared" si="1379"/>
        <v>1.98823506696062-0.152942644247227i</v>
      </c>
      <c r="Q2677" t="str">
        <f t="shared" si="1380"/>
        <v>-1.98823506696062+3.44808056562692i</v>
      </c>
      <c r="R2677" t="str">
        <f t="shared" si="1381"/>
        <v>-0.28281413796548-0.413544304805464i</v>
      </c>
      <c r="S2677" t="str">
        <f t="shared" si="1382"/>
        <v>0.341783433369608i</v>
      </c>
      <c r="T2677" t="str">
        <f t="shared" si="1383"/>
        <v>0.141342592346859-0.0966611870793078i</v>
      </c>
      <c r="U2677" t="str">
        <f t="shared" si="1384"/>
        <v>0.0001-214.205845345754i</v>
      </c>
      <c r="V2677" t="str">
        <f t="shared" si="1385"/>
        <v>0.00002-0.00343579859955107i</v>
      </c>
      <c r="W2677" t="str">
        <f t="shared" si="1386"/>
        <v>0.0000199993584529555-0.00343574349310549i</v>
      </c>
      <c r="X2677" t="str">
        <f t="shared" si="1387"/>
        <v>0.0000619536870316312-0.00343474242778247i</v>
      </c>
      <c r="Y2677" t="str">
        <f t="shared" si="1388"/>
        <v>0.009+4.66840668323443i</v>
      </c>
      <c r="Z2677" t="str">
        <f t="shared" si="1389"/>
        <v>-0.00883506052133828-0.000176529926459465i</v>
      </c>
      <c r="AA2677" t="str">
        <f t="shared" si="1390"/>
        <v>0.00499693124464152-2.57235303240977i</v>
      </c>
      <c r="AB2677" t="str">
        <f t="shared" si="1391"/>
        <v>0.962270278755775-0.658076138913669i</v>
      </c>
      <c r="AC2677" t="str">
        <f t="shared" si="1392"/>
        <v>0.755349317759948-0.435077207988619i</v>
      </c>
      <c r="AD2677" t="str">
        <f t="shared" si="1393"/>
        <v>1.33338304004639-0.103199363311908i</v>
      </c>
      <c r="AE2677" t="str">
        <f t="shared" si="1394"/>
        <v>-0.011798737632952+0.000676390610622598i</v>
      </c>
      <c r="AF2677" t="str">
        <f t="shared" si="1395"/>
        <v>-15.0611572769139-0.477693607197541i</v>
      </c>
      <c r="AG2677" t="str">
        <f t="shared" si="1396"/>
        <v>0.999063135414141-0.0124182202633112i</v>
      </c>
      <c r="AH2677" t="str">
        <f t="shared" si="1397"/>
        <v>0.178221779420579-0.0023400388138828i</v>
      </c>
      <c r="AI2677">
        <f t="shared" si="1398"/>
        <v>-14.980035853078885</v>
      </c>
      <c r="AJ2677">
        <f t="shared" si="1399"/>
        <v>-0.75224613166957455</v>
      </c>
      <c r="AK2677"/>
      <c r="AL2677"/>
      <c r="AM2677"/>
      <c r="AN2677"/>
    </row>
    <row r="2678" spans="1:40" x14ac:dyDescent="0.25">
      <c r="A2678"/>
      <c r="B2678">
        <f t="shared" si="1400"/>
        <v>744000</v>
      </c>
      <c r="C2678" s="237" t="str">
        <f t="shared" si="1368"/>
        <v>-1.38069218324545E-07+0.00329169695790197i</v>
      </c>
      <c r="D2678" s="208" t="str">
        <f t="shared" si="1369"/>
        <v>-5.95700701553663+0.0252363433439151i</v>
      </c>
      <c r="E2678" t="str">
        <f t="shared" si="1370"/>
        <v>2870</v>
      </c>
      <c r="F2678" t="str">
        <f t="shared" si="1371"/>
        <v>0.777000777000777</v>
      </c>
      <c r="G2678" t="str">
        <f t="shared" si="1366"/>
        <v>0.777000777000777</v>
      </c>
      <c r="H2678" t="str">
        <f t="shared" si="1372"/>
        <v>9.10423036661326+0.502292649395752i</v>
      </c>
      <c r="I2678" t="str">
        <f t="shared" si="1373"/>
        <v>2921.68116783851i</v>
      </c>
      <c r="J2678" t="str">
        <f t="shared" si="1367"/>
        <v>-7300.54186326411+631.891853600376i</v>
      </c>
      <c r="K2678" t="str">
        <f t="shared" si="1374"/>
        <v>0.0343814308683271-0.397224737022617i</v>
      </c>
      <c r="L2678" t="str">
        <f t="shared" si="1375"/>
        <v>0.00296742048226996-0.0287364128993135i</v>
      </c>
      <c r="M2678" t="str">
        <f t="shared" si="1376"/>
        <v>0.0373488513505971-0.425961149921931i</v>
      </c>
      <c r="N2678" t="str">
        <f t="shared" si="1377"/>
        <v>-3.29957283109891i</v>
      </c>
      <c r="O2678" t="str">
        <f t="shared" si="1378"/>
        <v>-0.987547063867304+0.15732385911573i</v>
      </c>
      <c r="P2678" t="str">
        <f t="shared" si="1379"/>
        <v>1.9875470638673-0.15732385911573i</v>
      </c>
      <c r="Q2678" t="str">
        <f t="shared" si="1380"/>
        <v>-1.9875470638673+3.45689669021464i</v>
      </c>
      <c r="R2678" t="str">
        <f t="shared" si="1381"/>
        <v>-0.282645316863434-0.412443969834404i</v>
      </c>
      <c r="S2678" t="str">
        <f t="shared" si="1382"/>
        <v>0.342243437990564i</v>
      </c>
      <c r="T2678" t="str">
        <f t="shared" si="1383"/>
        <v>0.141156242214603-0.096733504975274i</v>
      </c>
      <c r="U2678" t="str">
        <f t="shared" si="1384"/>
        <v>0.0001-213.9179342633i</v>
      </c>
      <c r="V2678" t="str">
        <f t="shared" si="1385"/>
        <v>0.00002-0.0034311805906807i</v>
      </c>
      <c r="W2678" t="str">
        <f t="shared" si="1386"/>
        <v>0.0000199993584529555-0.00343112555830794i</v>
      </c>
      <c r="X2678" t="str">
        <f t="shared" si="1387"/>
        <v>0.0000618409953212409-0.00343012721319408i</v>
      </c>
      <c r="Y2678" t="str">
        <f t="shared" si="1388"/>
        <v>0.009+4.67468986854161i</v>
      </c>
      <c r="Z2678" t="str">
        <f t="shared" si="1389"/>
        <v>-0.00881131308200665-0.00017595653153089i</v>
      </c>
      <c r="AA2678" t="str">
        <f t="shared" si="1390"/>
        <v>0.00498342602793639-2.56889051465444i</v>
      </c>
      <c r="AB2678" t="str">
        <f t="shared" si="1391"/>
        <v>0.96100159398967-0.658568484219885i</v>
      </c>
      <c r="AC2678" t="str">
        <f t="shared" si="1392"/>
        <v>0.755367716840962-0.433946120473965i</v>
      </c>
      <c r="AD2678" t="str">
        <f t="shared" si="1393"/>
        <v>1.33312248303895-0.105994938363733i</v>
      </c>
      <c r="AE2678" t="str">
        <f t="shared" si="1394"/>
        <v>-0.0117652100764326+0.00069938297880947i</v>
      </c>
      <c r="AF2678" t="str">
        <f t="shared" si="1395"/>
        <v>-15.0612373821499-0.477056306051837i</v>
      </c>
      <c r="AG2678" t="str">
        <f t="shared" si="1396"/>
        <v>0.999038361934369-0.0123991295885393i</v>
      </c>
      <c r="AH2678" t="str">
        <f t="shared" si="1397"/>
        <v>0.177736907830767-0.00271973785648914i</v>
      </c>
      <c r="AI2678">
        <f t="shared" si="1398"/>
        <v>-15.003430801910799</v>
      </c>
      <c r="AJ2678">
        <f t="shared" si="1399"/>
        <v>-0.87667407712383516</v>
      </c>
      <c r="AK2678"/>
      <c r="AL2678"/>
      <c r="AM2678"/>
      <c r="AN2678"/>
    </row>
    <row r="2679" spans="1:40" x14ac:dyDescent="0.25">
      <c r="A2679"/>
      <c r="B2679">
        <f t="shared" si="1400"/>
        <v>745000</v>
      </c>
      <c r="C2679" s="237" t="str">
        <f t="shared" si="1368"/>
        <v>-1.37698811467692E-07+0.00328727857273909i</v>
      </c>
      <c r="D2679" s="208" t="str">
        <f t="shared" si="1369"/>
        <v>-5.95700701269684+0.0252024690576664i</v>
      </c>
      <c r="E2679" t="str">
        <f t="shared" si="1370"/>
        <v>2870</v>
      </c>
      <c r="F2679" t="str">
        <f t="shared" si="1371"/>
        <v>0.777000777000777</v>
      </c>
      <c r="G2679" t="str">
        <f t="shared" si="1366"/>
        <v>0.777000777000777</v>
      </c>
      <c r="H2679" t="str">
        <f t="shared" si="1372"/>
        <v>9.10431015384344+0.501623165799092i</v>
      </c>
      <c r="I2679" t="str">
        <f t="shared" si="1373"/>
        <v>2925.6081586555i</v>
      </c>
      <c r="J2679" t="str">
        <f t="shared" si="1367"/>
        <v>-7320.18285469809+632.741170607903i</v>
      </c>
      <c r="K2679" t="str">
        <f t="shared" si="1374"/>
        <v>0.0342898526971408-0.396699319506235i</v>
      </c>
      <c r="L2679" t="str">
        <f t="shared" si="1375"/>
        <v>0.0029595433701961-0.0286986528587594i</v>
      </c>
      <c r="M2679" t="str">
        <f t="shared" si="1376"/>
        <v>0.0372493960673369-0.425397972364994i</v>
      </c>
      <c r="N2679" t="str">
        <f t="shared" si="1377"/>
        <v>-3.30400774081813i</v>
      </c>
      <c r="O2679" t="str">
        <f t="shared" si="1378"/>
        <v>-0.986839637311235+0.161701979676905i</v>
      </c>
      <c r="P2679" t="str">
        <f t="shared" si="1379"/>
        <v>1.98683963731124-0.161701979676905i</v>
      </c>
      <c r="Q2679" t="str">
        <f t="shared" si="1380"/>
        <v>-1.98683963731124+3.46570972049503i</v>
      </c>
      <c r="R2679" t="str">
        <f t="shared" si="1381"/>
        <v>-0.282476063617592-0.411345759598276i</v>
      </c>
      <c r="S2679" t="str">
        <f t="shared" si="1382"/>
        <v>0.34270344261152i</v>
      </c>
      <c r="T2679" t="str">
        <f t="shared" si="1383"/>
        <v>0.14096960791798-0.0968055194570995i</v>
      </c>
      <c r="U2679" t="str">
        <f t="shared" si="1384"/>
        <v>0.0001-213.630796096504i</v>
      </c>
      <c r="V2679" t="str">
        <f t="shared" si="1385"/>
        <v>0.00002-0.0034265749791496i</v>
      </c>
      <c r="W2679" t="str">
        <f t="shared" si="1386"/>
        <v>0.0000199993584529556-0.00342652002065083i</v>
      </c>
      <c r="X2679" t="str">
        <f t="shared" si="1387"/>
        <v>0.0000617287570085648-0.00342552438292012i</v>
      </c>
      <c r="Y2679" t="str">
        <f t="shared" si="1388"/>
        <v>0.009+4.68097305384879i</v>
      </c>
      <c r="Z2679" t="str">
        <f t="shared" si="1389"/>
        <v>-0.00878766127665878-0.000175386029074516i</v>
      </c>
      <c r="AA2679" t="str">
        <f t="shared" si="1390"/>
        <v>0.00496997559580277-2.56543731257382i</v>
      </c>
      <c r="AB2679" t="str">
        <f t="shared" si="1391"/>
        <v>0.959730974612632-0.659058763861358i</v>
      </c>
      <c r="AC2679" t="str">
        <f t="shared" si="1392"/>
        <v>0.755387137375436-0.432817151542814i</v>
      </c>
      <c r="AD2679" t="str">
        <f t="shared" si="1393"/>
        <v>1.3328493266769-0.108790196161972i</v>
      </c>
      <c r="AE2679" t="str">
        <f t="shared" si="1394"/>
        <v>-0.0117317086961664+0.000722248243332173i</v>
      </c>
      <c r="AF2679" t="str">
        <f t="shared" si="1395"/>
        <v>-15.0613171665403-0.476420696741426i</v>
      </c>
      <c r="AG2679" t="str">
        <f t="shared" si="1396"/>
        <v>0.999013657876544-0.0123799731271232i</v>
      </c>
      <c r="AH2679" t="str">
        <f t="shared" si="1397"/>
        <v>0.177252257404547-0.00309745800472287i</v>
      </c>
      <c r="AI2679">
        <f t="shared" si="1398"/>
        <v>-15.02683849716983</v>
      </c>
      <c r="AJ2679">
        <f t="shared" si="1399"/>
        <v>-1.0011337060392496</v>
      </c>
      <c r="AK2679"/>
      <c r="AL2679"/>
      <c r="AM2679"/>
      <c r="AN2679"/>
    </row>
    <row r="2680" spans="1:40" x14ac:dyDescent="0.25">
      <c r="A2680"/>
      <c r="B2680">
        <f t="shared" si="1400"/>
        <v>746000</v>
      </c>
      <c r="C2680" s="237" t="str">
        <f t="shared" si="1368"/>
        <v>-1.37329893184051E-07+0.00328287203311279i</v>
      </c>
      <c r="D2680" s="208" t="str">
        <f t="shared" si="1369"/>
        <v>-5.95700700986847+0.0251686855871981i</v>
      </c>
      <c r="E2680" t="str">
        <f t="shared" si="1370"/>
        <v>2870</v>
      </c>
      <c r="F2680" t="str">
        <f t="shared" si="1371"/>
        <v>0.777000777000777</v>
      </c>
      <c r="G2680" t="str">
        <f t="shared" si="1366"/>
        <v>0.777000777000777</v>
      </c>
      <c r="H2680" t="str">
        <f t="shared" si="1372"/>
        <v>9.10438962192578+0.500955458151179i</v>
      </c>
      <c r="I2680" t="str">
        <f t="shared" si="1373"/>
        <v>2929.53514947248i</v>
      </c>
      <c r="J2680" t="str">
        <f t="shared" si="1367"/>
        <v>-7339.85022758464+633.59048761543i</v>
      </c>
      <c r="K2680" t="str">
        <f t="shared" si="1374"/>
        <v>0.0341986390568073-0.396175279728235i</v>
      </c>
      <c r="L2680" t="str">
        <f t="shared" si="1375"/>
        <v>0.00295169747101084-0.0286609908370494i</v>
      </c>
      <c r="M2680" t="str">
        <f t="shared" si="1376"/>
        <v>0.0371503365278181-0.424836270565284i</v>
      </c>
      <c r="N2680" t="str">
        <f t="shared" si="1377"/>
        <v>-3.30844265053735i</v>
      </c>
      <c r="O2680" t="str">
        <f t="shared" si="1378"/>
        <v>-0.986112801206357+0.166076919820159i</v>
      </c>
      <c r="P2680" t="str">
        <f t="shared" si="1379"/>
        <v>1.98611280120636-0.166076919820159i</v>
      </c>
      <c r="Q2680" t="str">
        <f t="shared" si="1380"/>
        <v>-1.98611280120636+3.47451957035751i</v>
      </c>
      <c r="R2680" t="str">
        <f t="shared" si="1381"/>
        <v>-0.282306377153362-0.410249665548209i</v>
      </c>
      <c r="S2680" t="str">
        <f t="shared" si="1382"/>
        <v>0.343163447232474i</v>
      </c>
      <c r="T2680" t="str">
        <f t="shared" si="1383"/>
        <v>0.140782689455493-0.0968772295596586i</v>
      </c>
      <c r="U2680" t="str">
        <f t="shared" si="1384"/>
        <v>0.0001-213.344427737125i</v>
      </c>
      <c r="V2680" t="str">
        <f t="shared" si="1385"/>
        <v>0.00002-0.00342198171510248i</v>
      </c>
      <c r="W2680" t="str">
        <f t="shared" si="1386"/>
        <v>0.0000199993584529556-0.00342192683027964i</v>
      </c>
      <c r="X2680" t="str">
        <f t="shared" si="1387"/>
        <v>0.0000616169696647443-0.0034209338871872i</v>
      </c>
      <c r="Y2680" t="str">
        <f t="shared" si="1388"/>
        <v>0.009+4.68725623915597i</v>
      </c>
      <c r="Z2680" t="str">
        <f t="shared" si="1389"/>
        <v>-0.00876410459238145-0.000174818400201666i</v>
      </c>
      <c r="AA2680" t="str">
        <f t="shared" si="1390"/>
        <v>0.00495657965175681-2.56199338859655i</v>
      </c>
      <c r="AB2680" t="str">
        <f t="shared" si="1391"/>
        <v>0.958458420614467-0.659546971267444i</v>
      </c>
      <c r="AC2680" t="str">
        <f t="shared" si="1392"/>
        <v>0.755407577337859-0.431690292844231i</v>
      </c>
      <c r="AD2680" t="str">
        <f t="shared" si="1393"/>
        <v>1.33256356759119-0.111585079458039i</v>
      </c>
      <c r="AE2680" t="str">
        <f t="shared" si="1394"/>
        <v>-0.0116982336074434+0.000744986676266132i</v>
      </c>
      <c r="AF2680" t="str">
        <f t="shared" si="1395"/>
        <v>-15.0613966317942-0.475786772563981i</v>
      </c>
      <c r="AG2680" t="str">
        <f t="shared" si="1396"/>
        <v>0.998989023492287-0.0123607511120029i</v>
      </c>
      <c r="AH2680" t="str">
        <f t="shared" si="1397"/>
        <v>0.176767830583407-0.00347320317222473i</v>
      </c>
      <c r="AI2680">
        <f t="shared" si="1398"/>
        <v>-15.050259049860554</v>
      </c>
      <c r="AJ2680">
        <f t="shared" si="1399"/>
        <v>-1.1256249502776319</v>
      </c>
      <c r="AK2680"/>
      <c r="AL2680"/>
      <c r="AM2680"/>
      <c r="AN2680"/>
    </row>
    <row r="2681" spans="1:40" x14ac:dyDescent="0.25">
      <c r="A2681"/>
      <c r="B2681">
        <f t="shared" si="1400"/>
        <v>747000</v>
      </c>
      <c r="C2681" s="237" t="str">
        <f t="shared" si="1368"/>
        <v>-1.36962455508017E-07+0.00327847729145061i</v>
      </c>
      <c r="D2681" s="208" t="str">
        <f t="shared" si="1369"/>
        <v>-5.95700700705145+0.025134992567788i</v>
      </c>
      <c r="E2681" t="str">
        <f t="shared" si="1370"/>
        <v>2870</v>
      </c>
      <c r="F2681" t="str">
        <f t="shared" si="1371"/>
        <v>0.777000777000777</v>
      </c>
      <c r="G2681" t="str">
        <f t="shared" si="1366"/>
        <v>0.777000777000777</v>
      </c>
      <c r="H2681" t="str">
        <f t="shared" si="1372"/>
        <v>9.10446877255816+0.500289519420168i</v>
      </c>
      <c r="I2681" t="str">
        <f t="shared" si="1373"/>
        <v>2933.46214028947i</v>
      </c>
      <c r="J2681" t="str">
        <f t="shared" si="1367"/>
        <v>-7359.54398192375+634.439804622957i</v>
      </c>
      <c r="K2681" t="str">
        <f t="shared" si="1374"/>
        <v>0.0341077880198204-0.395652612318639i</v>
      </c>
      <c r="L2681" t="str">
        <f t="shared" si="1375"/>
        <v>0.00294388262061069-0.0286234264574111i</v>
      </c>
      <c r="M2681" t="str">
        <f t="shared" si="1376"/>
        <v>0.0370516706404311-0.42427603877605i</v>
      </c>
      <c r="N2681" t="str">
        <f t="shared" si="1377"/>
        <v>-3.31287756025657i</v>
      </c>
      <c r="O2681" t="str">
        <f t="shared" si="1378"/>
        <v>-0.985366569848368+0.170448593497455i</v>
      </c>
      <c r="P2681" t="str">
        <f t="shared" si="1379"/>
        <v>1.98536656984837-0.170448593497455i</v>
      </c>
      <c r="Q2681" t="str">
        <f t="shared" si="1380"/>
        <v>-1.98536656984837+3.48332615375402i</v>
      </c>
      <c r="R2681" t="str">
        <f t="shared" si="1381"/>
        <v>-0.282136256392955-0.409155679185439i</v>
      </c>
      <c r="S2681" t="str">
        <f t="shared" si="1382"/>
        <v>0.343623451853429i</v>
      </c>
      <c r="T2681" t="str">
        <f t="shared" si="1383"/>
        <v>0.140595486827135-0.0969486343147513i</v>
      </c>
      <c r="U2681" t="str">
        <f t="shared" si="1384"/>
        <v>0.0001-213.058826093568i</v>
      </c>
      <c r="V2681" t="str">
        <f t="shared" si="1385"/>
        <v>0.00002-0.00341740074895107i</v>
      </c>
      <c r="W2681" t="str">
        <f t="shared" si="1386"/>
        <v>0.0000199993584529556-0.00341734593760691i</v>
      </c>
      <c r="X2681" t="str">
        <f t="shared" si="1387"/>
        <v>0.0000615056308771653-0.00341635567648835i</v>
      </c>
      <c r="Y2681" t="str">
        <f t="shared" si="1388"/>
        <v>0.009+4.69353942446315i</v>
      </c>
      <c r="Z2681" t="str">
        <f t="shared" si="1389"/>
        <v>-0.00874064251969636-0.000174253626173423i</v>
      </c>
      <c r="AA2681" t="str">
        <f t="shared" si="1390"/>
        <v>0.00494323790132132-2.55855870535319i</v>
      </c>
      <c r="AB2681" t="str">
        <f t="shared" si="1391"/>
        <v>0.957183931995128-0.66003309984657i</v>
      </c>
      <c r="AC2681" t="str">
        <f t="shared" si="1392"/>
        <v>0.755429034726616-0.430565536074275i</v>
      </c>
      <c r="AD2681" t="str">
        <f t="shared" si="1393"/>
        <v>1.33226520267613-0.114379530956853i</v>
      </c>
      <c r="AE2681" t="str">
        <f t="shared" si="1394"/>
        <v>-0.0116647849260521+0.00076759854907341i</v>
      </c>
      <c r="AF2681" t="str">
        <f t="shared" si="1395"/>
        <v>-15.0614757796096-0.47515452685238i</v>
      </c>
      <c r="AG2681" t="str">
        <f t="shared" si="1396"/>
        <v>0.998964459032306-0.0123414637773109i</v>
      </c>
      <c r="AH2681" t="str">
        <f t="shared" si="1397"/>
        <v>0.176283629814644-0.00384697726362753i</v>
      </c>
      <c r="AI2681">
        <f t="shared" si="1398"/>
        <v>-15.073692571052026</v>
      </c>
      <c r="AJ2681">
        <f t="shared" si="1399"/>
        <v>-1.2501477416426638</v>
      </c>
      <c r="AK2681"/>
      <c r="AL2681"/>
      <c r="AM2681"/>
      <c r="AN2681"/>
    </row>
    <row r="2682" spans="1:40" x14ac:dyDescent="0.25">
      <c r="A2682"/>
      <c r="B2682">
        <f t="shared" si="1400"/>
        <v>748000</v>
      </c>
      <c r="C2682" s="237" t="str">
        <f t="shared" si="1368"/>
        <v>-1.36596490527198E-07+0.00327409430043452i</v>
      </c>
      <c r="D2682" s="208" t="str">
        <f t="shared" si="1369"/>
        <v>-5.95700700424572+0.0251013896366647i</v>
      </c>
      <c r="E2682" t="str">
        <f t="shared" si="1370"/>
        <v>2870</v>
      </c>
      <c r="F2682" t="str">
        <f t="shared" si="1371"/>
        <v>0.777000777000777</v>
      </c>
      <c r="G2682" t="str">
        <f t="shared" si="1366"/>
        <v>0.777000777000777</v>
      </c>
      <c r="H2682" t="str">
        <f t="shared" si="1372"/>
        <v>9.10454760742714+0.499625342611154i</v>
      </c>
      <c r="I2682" t="str">
        <f t="shared" si="1373"/>
        <v>2937.38913110646i</v>
      </c>
      <c r="J2682" t="str">
        <f t="shared" si="1367"/>
        <v>-7379.26411771542+635.289121630485i</v>
      </c>
      <c r="K2682" t="str">
        <f t="shared" si="1374"/>
        <v>0.0340172976713662-0.39513131193511i</v>
      </c>
      <c r="L2682" t="str">
        <f t="shared" si="1375"/>
        <v>0.00293609865596534-0.0285859593449772i</v>
      </c>
      <c r="M2682" t="str">
        <f t="shared" si="1376"/>
        <v>0.0369533963273315-0.423717271280087i</v>
      </c>
      <c r="N2682" t="str">
        <f t="shared" si="1377"/>
        <v>-3.31731246997579i</v>
      </c>
      <c r="O2682" t="str">
        <f t="shared" si="1378"/>
        <v>-0.984600957914439+0.174816914725002i</v>
      </c>
      <c r="P2682" t="str">
        <f t="shared" si="1379"/>
        <v>1.98460095791444-0.174816914725002i</v>
      </c>
      <c r="Q2682" t="str">
        <f t="shared" si="1380"/>
        <v>-1.98460095791444+3.49212938470079i</v>
      </c>
      <c r="R2682" t="str">
        <f t="shared" si="1381"/>
        <v>-0.281965700255355-0.408063792060999i</v>
      </c>
      <c r="S2682" t="str">
        <f t="shared" si="1382"/>
        <v>0.344083456474383i</v>
      </c>
      <c r="T2682" t="str">
        <f t="shared" si="1383"/>
        <v>0.140408000034392-0.0970197327510824i</v>
      </c>
      <c r="U2682" t="str">
        <f t="shared" si="1384"/>
        <v>0.0001-212.773988090769i</v>
      </c>
      <c r="V2682" t="str">
        <f t="shared" si="1385"/>
        <v>0.00002-0.00341283203137225i</v>
      </c>
      <c r="W2682" t="str">
        <f t="shared" si="1386"/>
        <v>0.0000199993584529556-0.00341277729331031i</v>
      </c>
      <c r="X2682" t="str">
        <f t="shared" si="1387"/>
        <v>0.0000613947382493241-0.00341178970158112i</v>
      </c>
      <c r="Y2682" t="str">
        <f t="shared" si="1388"/>
        <v>0.009+4.69982260977033i</v>
      </c>
      <c r="Z2682" t="str">
        <f t="shared" si="1389"/>
        <v>-0.00871727455253218-0.000173691688399214i</v>
      </c>
      <c r="AA2682" t="str">
        <f t="shared" si="1390"/>
        <v>0.00492995005200954-2.55513322567485i</v>
      </c>
      <c r="AB2682" t="str">
        <f t="shared" si="1391"/>
        <v>0.955907508764733-0.66051714298609i</v>
      </c>
      <c r="AC2682" t="str">
        <f t="shared" si="1392"/>
        <v>0.75545150756387-0.4294428729757i</v>
      </c>
      <c r="AD2682" t="str">
        <f t="shared" si="1393"/>
        <v>1.33195422908967-0.117173493318109i</v>
      </c>
      <c r="AE2682" t="str">
        <f t="shared" si="1394"/>
        <v>-0.011631362768271+0.000790084132612192i</v>
      </c>
      <c r="AF2682" t="str">
        <f t="shared" si="1395"/>
        <v>-15.0615546116729-0.474523952974489i</v>
      </c>
      <c r="AG2682" t="str">
        <f t="shared" si="1396"/>
        <v>0.998939964746389-0.0123221113583665i</v>
      </c>
      <c r="AH2682" t="str">
        <f t="shared" si="1397"/>
        <v>0.175799657551257-0.00421878417471778i</v>
      </c>
      <c r="AI2682">
        <f t="shared" si="1398"/>
        <v>-15.097139171881329</v>
      </c>
      <c r="AJ2682">
        <f t="shared" si="1399"/>
        <v>-1.3747020118811817</v>
      </c>
      <c r="AK2682"/>
      <c r="AL2682"/>
      <c r="AM2682"/>
      <c r="AN2682"/>
    </row>
    <row r="2683" spans="1:40" x14ac:dyDescent="0.25">
      <c r="A2683"/>
      <c r="B2683">
        <f t="shared" si="1400"/>
        <v>749000</v>
      </c>
      <c r="C2683" s="237" t="str">
        <f t="shared" si="1368"/>
        <v>-1.36231990381986E-07+0.0032697230129992i</v>
      </c>
      <c r="D2683" s="208" t="str">
        <f t="shared" si="1369"/>
        <v>-5.95700700145122+0.0250678764329939i</v>
      </c>
      <c r="E2683" t="str">
        <f t="shared" si="1370"/>
        <v>2870</v>
      </c>
      <c r="F2683" t="str">
        <f t="shared" si="1371"/>
        <v>0.777000777000777</v>
      </c>
      <c r="G2683" t="str">
        <f t="shared" si="1366"/>
        <v>0.777000777000777</v>
      </c>
      <c r="H2683" t="str">
        <f t="shared" si="1372"/>
        <v>9.10462612820817+0.498962920765938i</v>
      </c>
      <c r="I2683" t="str">
        <f t="shared" si="1373"/>
        <v>2941.31612192344i</v>
      </c>
      <c r="J2683" t="str">
        <f t="shared" si="1367"/>
        <v>-7399.01063495966+636.138438638013i</v>
      </c>
      <c r="K2683" t="str">
        <f t="shared" si="1374"/>
        <v>0.033927166109223-0.394611373262775i</v>
      </c>
      <c r="L2683" t="str">
        <f t="shared" si="1375"/>
        <v>0.00292834541510926-0.0285485891267728i</v>
      </c>
      <c r="M2683" t="str">
        <f t="shared" si="1376"/>
        <v>0.0368555115243323-0.423159962389548i</v>
      </c>
      <c r="N2683" t="str">
        <f t="shared" si="1377"/>
        <v>-3.32174737969501i</v>
      </c>
      <c r="O2683" t="str">
        <f t="shared" si="1378"/>
        <v>-0.983815980462926+0.179181797584945i</v>
      </c>
      <c r="P2683" t="str">
        <f t="shared" si="1379"/>
        <v>1.98381598046293-0.179181797584945i</v>
      </c>
      <c r="Q2683" t="str">
        <f t="shared" si="1380"/>
        <v>-1.98381598046293+3.50092917727995i</v>
      </c>
      <c r="R2683" t="str">
        <f t="shared" si="1381"/>
        <v>-0.281794707656327-0.406973995775436i</v>
      </c>
      <c r="S2683" t="str">
        <f t="shared" si="1382"/>
        <v>0.344543461095339i</v>
      </c>
      <c r="T2683" t="str">
        <f t="shared" si="1383"/>
        <v>0.140220229080269-0.0970905238942601i</v>
      </c>
      <c r="U2683" t="str">
        <f t="shared" si="1384"/>
        <v>0.0001-212.489910670087i</v>
      </c>
      <c r="V2683" t="str">
        <f t="shared" si="1385"/>
        <v>0.00002-0.00340827551330634i</v>
      </c>
      <c r="W2683" t="str">
        <f t="shared" si="1386"/>
        <v>0.0000199993584529556-0.00340822084833095i</v>
      </c>
      <c r="X2683" t="str">
        <f t="shared" si="1387"/>
        <v>0.0000612842894007004-0.00340723591348587i</v>
      </c>
      <c r="Y2683" t="str">
        <f t="shared" si="1388"/>
        <v>0.009+4.70610579507751i</v>
      </c>
      <c r="Z2683" t="str">
        <f t="shared" si="1389"/>
        <v>-0.0086940001881975-0.000173132568435452i</v>
      </c>
      <c r="AA2683" t="str">
        <f t="shared" si="1390"/>
        <v>0.00491671581330891-2.55171691259187i</v>
      </c>
      <c r="AB2683" t="str">
        <f t="shared" si="1391"/>
        <v>0.954629150943739-0.660999094052275i</v>
      </c>
      <c r="AC2683" t="str">
        <f t="shared" si="1392"/>
        <v>0.755474993895385-0.428322295337736i</v>
      </c>
      <c r="AD2683" t="str">
        <f t="shared" si="1393"/>
        <v>1.33163064425391-0.119966909157448i</v>
      </c>
      <c r="AE2683" t="str">
        <f t="shared" si="1394"/>
        <v>-0.0115979672508627+0.00081244369714529i</v>
      </c>
      <c r="AF2683" t="str">
        <f t="shared" si="1395"/>
        <v>-15.0616331296594-0.473895044332944i</v>
      </c>
      <c r="AG2683" t="str">
        <f t="shared" si="1396"/>
        <v>0.9989155408834-0.0123026940916729i</v>
      </c>
      <c r="AH2683" t="str">
        <f t="shared" si="1397"/>
        <v>0.175315916251872-0.00458862779258108i</v>
      </c>
      <c r="AI2683">
        <f t="shared" si="1398"/>
        <v>-15.120598963555612</v>
      </c>
      <c r="AJ2683">
        <f t="shared" si="1399"/>
        <v>-1.4992876926794687</v>
      </c>
      <c r="AK2683"/>
      <c r="AL2683"/>
      <c r="AM2683"/>
      <c r="AN2683"/>
    </row>
    <row r="2684" spans="1:40" x14ac:dyDescent="0.25">
      <c r="A2684"/>
      <c r="B2684">
        <f t="shared" si="1400"/>
        <v>750000</v>
      </c>
      <c r="C2684" s="237" t="str">
        <f t="shared" si="1368"/>
        <v>-1.35868947265134E-07+0.00326536338233031i</v>
      </c>
      <c r="D2684" s="208" t="str">
        <f t="shared" si="1369"/>
        <v>-5.95700699866789+0.0250344525978657i</v>
      </c>
      <c r="E2684" t="str">
        <f t="shared" si="1370"/>
        <v>2870</v>
      </c>
      <c r="F2684" t="str">
        <f t="shared" si="1371"/>
        <v>0.777000777000777</v>
      </c>
      <c r="G2684" t="str">
        <f t="shared" si="1366"/>
        <v>0.777000777000777</v>
      </c>
      <c r="H2684" t="str">
        <f t="shared" si="1372"/>
        <v>9.10470433656559+0.498302246962765i</v>
      </c>
      <c r="I2684" t="str">
        <f t="shared" si="1373"/>
        <v>2945.24311274043i</v>
      </c>
      <c r="J2684" t="str">
        <f t="shared" si="1367"/>
        <v>-7418.78353365646+636.98775564554i</v>
      </c>
      <c r="K2684" t="str">
        <f t="shared" si="1374"/>
        <v>0.0338373914436628-0.394092791014061i</v>
      </c>
      <c r="L2684" t="str">
        <f t="shared" si="1375"/>
        <v>0.00292062273713346-0.028511315431704i</v>
      </c>
      <c r="M2684" t="str">
        <f t="shared" si="1376"/>
        <v>0.0367580141807963-0.422604106445765i</v>
      </c>
      <c r="N2684" t="str">
        <f t="shared" si="1377"/>
        <v>-3.32618228941423i</v>
      </c>
      <c r="O2684" t="str">
        <f t="shared" si="1378"/>
        <v>-0.983011652933072+0.183543156227058i</v>
      </c>
      <c r="P2684" t="str">
        <f t="shared" si="1379"/>
        <v>1.98301165293307-0.183543156227058i</v>
      </c>
      <c r="Q2684" t="str">
        <f t="shared" si="1380"/>
        <v>-1.98301165293307+3.50972544564129i</v>
      </c>
      <c r="R2684" t="str">
        <f t="shared" si="1381"/>
        <v>-0.281623277508398-0.40588628197851i</v>
      </c>
      <c r="S2684" t="str">
        <f t="shared" si="1382"/>
        <v>0.345003465716293i</v>
      </c>
      <c r="T2684" t="str">
        <f t="shared" si="1383"/>
        <v>0.140032173969286-0.0971610067667786i</v>
      </c>
      <c r="U2684" t="str">
        <f t="shared" si="1384"/>
        <v>0.0001-212.206590789194i</v>
      </c>
      <c r="V2684" t="str">
        <f t="shared" si="1385"/>
        <v>0.00002-0.00340373114595526i</v>
      </c>
      <c r="W2684" t="str">
        <f t="shared" si="1386"/>
        <v>0.0000199993584529556-0.00340367655387152i</v>
      </c>
      <c r="X2684" t="str">
        <f t="shared" si="1387"/>
        <v>0.0000611742819666274-0.00340269426348392i</v>
      </c>
      <c r="Y2684" t="str">
        <f t="shared" si="1388"/>
        <v>0.009+4.71238898038469i</v>
      </c>
      <c r="Z2684" t="str">
        <f t="shared" si="1389"/>
        <v>-0.00867081892735334-0.000172576247984158i</v>
      </c>
      <c r="AA2684" t="str">
        <f t="shared" si="1390"/>
        <v>0.00490353489666503-2.54830972933244i</v>
      </c>
      <c r="AB2684" t="str">
        <f t="shared" si="1391"/>
        <v>0.953348858562919-0.661478946390199i</v>
      </c>
      <c r="AC2684" t="str">
        <f t="shared" si="1392"/>
        <v>0.755499491790386-0.427203794995781i</v>
      </c>
      <c r="AD2684" t="str">
        <f t="shared" si="1393"/>
        <v>1.33129444585546-0.122759721047799i</v>
      </c>
      <c r="AE2684" t="str">
        <f t="shared" si="1394"/>
        <v>-0.0115645984910659+0.000834677512349989i</v>
      </c>
      <c r="AF2684" t="str">
        <f t="shared" si="1395"/>
        <v>-15.0617113352335-0.473267794364899i</v>
      </c>
      <c r="AG2684" t="str">
        <f t="shared" si="1396"/>
        <v>0.998891187691269-0.0122832122149119i</v>
      </c>
      <c r="AH2684" t="str">
        <f t="shared" si="1397"/>
        <v>0.174832408380654-0.00495651199576949i</v>
      </c>
      <c r="AI2684">
        <f t="shared" si="1398"/>
        <v>-15.144072057354727</v>
      </c>
      <c r="AJ2684">
        <f t="shared" si="1399"/>
        <v>-1.6239047156672402</v>
      </c>
      <c r="AK2684"/>
      <c r="AL2684"/>
      <c r="AM2684"/>
      <c r="AN2684"/>
    </row>
    <row r="2685" spans="1:40" x14ac:dyDescent="0.25">
      <c r="A2685"/>
      <c r="B2685">
        <f t="shared" si="1400"/>
        <v>751000</v>
      </c>
      <c r="C2685" s="237" t="str">
        <f t="shared" si="1368"/>
        <v>-1.35507353421342E-07+0.00326101536186287i</v>
      </c>
      <c r="D2685" s="208" t="str">
        <f t="shared" si="1369"/>
        <v>-5.95700699589567+0.025001117774282i</v>
      </c>
      <c r="E2685" t="str">
        <f t="shared" si="1370"/>
        <v>2870</v>
      </c>
      <c r="F2685" t="str">
        <f t="shared" si="1371"/>
        <v>0.777000777000777</v>
      </c>
      <c r="G2685" t="str">
        <f t="shared" si="1366"/>
        <v>0.777000777000777</v>
      </c>
      <c r="H2685" t="str">
        <f t="shared" si="1372"/>
        <v>9.10478223415273+0.497643314316112i</v>
      </c>
      <c r="I2685" t="str">
        <f t="shared" si="1373"/>
        <v>2949.17010355742i</v>
      </c>
      <c r="J2685" t="str">
        <f t="shared" si="1367"/>
        <v>-7438.58281380583+637.837072653067i</v>
      </c>
      <c r="K2685" t="str">
        <f t="shared" si="1374"/>
        <v>0.0337479717973528-0.39357555992851i</v>
      </c>
      <c r="L2685" t="str">
        <f t="shared" si="1375"/>
        <v>0.00291293046217718-0.0284741378905464i</v>
      </c>
      <c r="M2685" t="str">
        <f t="shared" si="1376"/>
        <v>0.03666090225953-0.422049697819056i</v>
      </c>
      <c r="N2685" t="str">
        <f t="shared" si="1377"/>
        <v>-3.33061719913345i</v>
      </c>
      <c r="O2685" t="str">
        <f t="shared" si="1378"/>
        <v>-0.982187991144707+0.187900904870428i</v>
      </c>
      <c r="P2685" t="str">
        <f t="shared" si="1379"/>
        <v>1.98218799114471-0.187900904870428i</v>
      </c>
      <c r="Q2685" t="str">
        <f t="shared" si="1380"/>
        <v>-1.98218799114471+3.51851810400388i</v>
      </c>
      <c r="R2685" t="str">
        <f t="shared" si="1381"/>
        <v>-0.281451408720867-0.40480064236892i</v>
      </c>
      <c r="S2685" t="str">
        <f t="shared" si="1382"/>
        <v>0.345463470337249i</v>
      </c>
      <c r="T2685" t="str">
        <f t="shared" si="1383"/>
        <v>0.139843834707515-0.0972311803880182i</v>
      </c>
      <c r="U2685" t="str">
        <f t="shared" si="1384"/>
        <v>0.0001-211.924025421964i</v>
      </c>
      <c r="V2685" t="str">
        <f t="shared" si="1385"/>
        <v>0.00002-0.00339919888078088i</v>
      </c>
      <c r="W2685" t="str">
        <f t="shared" si="1386"/>
        <v>0.0000199993584529555-0.00339914436139468i</v>
      </c>
      <c r="X2685" t="str">
        <f t="shared" si="1387"/>
        <v>0.0000610647135981679-0.00339816470311597i</v>
      </c>
      <c r="Y2685" t="str">
        <f t="shared" si="1388"/>
        <v>0.009+4.71867216569187i</v>
      </c>
      <c r="Z2685" t="str">
        <f t="shared" si="1389"/>
        <v>-0.00864773027398699-0.000172022708891629i</v>
      </c>
      <c r="AA2685" t="str">
        <f t="shared" si="1390"/>
        <v>0.004890407015466-2.54491163932134i</v>
      </c>
      <c r="AB2685" t="str">
        <f t="shared" si="1391"/>
        <v>0.952066631663611-0.661956693323734i</v>
      </c>
      <c r="AC2685" t="str">
        <f t="shared" si="1392"/>
        <v>0.755524999341396-0.426087363831217i</v>
      </c>
      <c r="AD2685" t="str">
        <f t="shared" si="1393"/>
        <v>1.33094563184595-0.125551871520476i</v>
      </c>
      <c r="AE2685" t="str">
        <f t="shared" si="1394"/>
        <v>-0.0115312566065903+0.000856785847325726i</v>
      </c>
      <c r="AF2685" t="str">
        <f t="shared" si="1395"/>
        <v>-15.0617892300484-0.47264219654183i</v>
      </c>
      <c r="AG2685" t="str">
        <f t="shared" si="1396"/>
        <v>0.998866905416997-0.0122636659669418i</v>
      </c>
      <c r="AH2685" t="str">
        <f t="shared" si="1397"/>
        <v>0.174349136407241-0.0053224406544329i</v>
      </c>
      <c r="AI2685">
        <f t="shared" si="1398"/>
        <v>-15.167558564632859</v>
      </c>
      <c r="AJ2685">
        <f t="shared" si="1399"/>
        <v>-1.7485530124101307</v>
      </c>
      <c r="AK2685"/>
      <c r="AL2685"/>
      <c r="AM2685"/>
      <c r="AN2685"/>
    </row>
    <row r="2686" spans="1:40" x14ac:dyDescent="0.25">
      <c r="A2686"/>
      <c r="B2686">
        <f t="shared" si="1400"/>
        <v>752000</v>
      </c>
      <c r="C2686" s="237" t="str">
        <f t="shared" si="1368"/>
        <v>-1.35147201146837E-07+0.00325667890527959i</v>
      </c>
      <c r="D2686" s="208" t="str">
        <f t="shared" si="1369"/>
        <v>-5.9570069931345+0.0249678716071435i</v>
      </c>
      <c r="E2686" t="str">
        <f t="shared" si="1370"/>
        <v>2870</v>
      </c>
      <c r="F2686" t="str">
        <f t="shared" si="1371"/>
        <v>0.777000777000777</v>
      </c>
      <c r="G2686" t="str">
        <f t="shared" si="1366"/>
        <v>0.777000777000777</v>
      </c>
      <c r="H2686" t="str">
        <f t="shared" si="1372"/>
        <v>9.10485982261203+0.496986115976427i</v>
      </c>
      <c r="I2686" t="str">
        <f t="shared" si="1373"/>
        <v>2953.09709437441i</v>
      </c>
      <c r="J2686" t="str">
        <f t="shared" si="1367"/>
        <v>-7458.40847540775+638.686389660594i</v>
      </c>
      <c r="K2686" t="str">
        <f t="shared" si="1374"/>
        <v>0.0336589053052585-0.393059674772612i</v>
      </c>
      <c r="L2686" t="str">
        <f t="shared" si="1375"/>
        <v>0.00290526843141978-0.0284370561359331i</v>
      </c>
      <c r="M2686" t="str">
        <f t="shared" si="1376"/>
        <v>0.0365641737366783-0.421496730908545i</v>
      </c>
      <c r="N2686" t="str">
        <f t="shared" si="1377"/>
        <v>-3.33505210885266i</v>
      </c>
      <c r="O2686" t="str">
        <f t="shared" si="1378"/>
        <v>-0.981345011297935+0.192254957805138i</v>
      </c>
      <c r="P2686" t="str">
        <f t="shared" si="1379"/>
        <v>1.98134501129794-0.192254957805138i</v>
      </c>
      <c r="Q2686" t="str">
        <f t="shared" si="1380"/>
        <v>-1.98134501129794+3.5273070666578i</v>
      </c>
      <c r="R2686" t="str">
        <f t="shared" si="1381"/>
        <v>-0.28127910019978-0.403717068694004i</v>
      </c>
      <c r="S2686" t="str">
        <f t="shared" si="1382"/>
        <v>0.345923474958203i</v>
      </c>
      <c r="T2686" t="str">
        <f t="shared" si="1383"/>
        <v>0.139655211302569-0.0973010437742245i</v>
      </c>
      <c r="U2686" t="str">
        <f t="shared" si="1384"/>
        <v>0.0001-211.642211558371i</v>
      </c>
      <c r="V2686" t="str">
        <f t="shared" si="1385"/>
        <v>0.00002-0.00339467866950325i</v>
      </c>
      <c r="W2686" t="str">
        <f t="shared" si="1386"/>
        <v>0.0000199993584529555-0.00339462422262125i</v>
      </c>
      <c r="X2686" t="str">
        <f t="shared" si="1387"/>
        <v>0.0000609555819619877-0.00339364718418025i</v>
      </c>
      <c r="Y2686" t="str">
        <f t="shared" si="1388"/>
        <v>0.009+4.72495535099905i</v>
      </c>
      <c r="Z2686" t="str">
        <f t="shared" si="1389"/>
        <v>-0.00862473373538484-0.000171471933147095i</v>
      </c>
      <c r="AA2686" t="str">
        <f t="shared" si="1390"/>
        <v>0.00487733188502647-2.54152260617856i</v>
      </c>
      <c r="AB2686" t="str">
        <f t="shared" si="1391"/>
        <v>0.950782470297646-0.66243232815541i</v>
      </c>
      <c r="AC2686" t="str">
        <f t="shared" si="1392"/>
        <v>0.755551514664109-0.424972993771075i</v>
      </c>
      <c r="AD2686" t="str">
        <f t="shared" si="1393"/>
        <v>1.33058420044231-0.128343303066581i</v>
      </c>
      <c r="AE2686" t="str">
        <f t="shared" si="1394"/>
        <v>-0.0114979417156082+0.000878768970604239i</v>
      </c>
      <c r="AF2686" t="str">
        <f t="shared" si="1395"/>
        <v>-15.0618668157465-0.472018244369284i</v>
      </c>
      <c r="AG2686" t="str">
        <f t="shared" si="1396"/>
        <v>0.998842694306637-0.0122440555877914i</v>
      </c>
      <c r="AH2686" t="str">
        <f t="shared" si="1397"/>
        <v>0.173866102806641-0.0056864176304914i</v>
      </c>
      <c r="AI2686">
        <f t="shared" si="1398"/>
        <v>-15.191058596821911</v>
      </c>
      <c r="AJ2686">
        <f t="shared" si="1399"/>
        <v>-1.8732325144163462</v>
      </c>
      <c r="AK2686"/>
      <c r="AL2686"/>
      <c r="AM2686"/>
      <c r="AN2686"/>
    </row>
    <row r="2687" spans="1:40" x14ac:dyDescent="0.25">
      <c r="A2687"/>
      <c r="B2687">
        <f t="shared" si="1400"/>
        <v>753000</v>
      </c>
      <c r="C2687" s="237" t="str">
        <f t="shared" si="1368"/>
        <v>-1.34788482788969E-07+0.00325235396650923i</v>
      </c>
      <c r="D2687" s="208" t="str">
        <f t="shared" si="1369"/>
        <v>-5.95700699038433+0.0249347137432374i</v>
      </c>
      <c r="E2687" t="str">
        <f t="shared" si="1370"/>
        <v>2870</v>
      </c>
      <c r="F2687" t="str">
        <f t="shared" si="1371"/>
        <v>0.777000777000777</v>
      </c>
      <c r="G2687" t="str">
        <f t="shared" si="1366"/>
        <v>0.777000777000777</v>
      </c>
      <c r="H2687" t="str">
        <f t="shared" si="1372"/>
        <v>9.10493710357511+0.496330645129923i</v>
      </c>
      <c r="I2687" t="str">
        <f t="shared" si="1373"/>
        <v>2957.02408519139i</v>
      </c>
      <c r="J2687" t="str">
        <f t="shared" si="1367"/>
        <v>-7478.26051846225+639.535706668122i</v>
      </c>
      <c r="K2687" t="str">
        <f t="shared" si="1374"/>
        <v>0.0335701901145469-0.392545130339634i</v>
      </c>
      <c r="L2687" t="str">
        <f t="shared" si="1375"/>
        <v>0.00289763648707268-0.0284000698023434i</v>
      </c>
      <c r="M2687" t="str">
        <f t="shared" si="1376"/>
        <v>0.0364678266016196-0.420945200141977i</v>
      </c>
      <c r="N2687" t="str">
        <f t="shared" si="1377"/>
        <v>-3.33948701857188i</v>
      </c>
      <c r="O2687" t="str">
        <f t="shared" si="1378"/>
        <v>-0.980482729972811+0.196605229393988i</v>
      </c>
      <c r="P2687" t="str">
        <f t="shared" si="1379"/>
        <v>1.98048272997281-0.196605229393988i</v>
      </c>
      <c r="Q2687" t="str">
        <f t="shared" si="1380"/>
        <v>-1.98048272997281+3.53609224796587i</v>
      </c>
      <c r="R2687" t="str">
        <f t="shared" si="1381"/>
        <v>-0.281106350847931-0.402635552749456i</v>
      </c>
      <c r="S2687" t="str">
        <f t="shared" si="1382"/>
        <v>0.346383479579159i</v>
      </c>
      <c r="T2687" t="str">
        <f t="shared" si="1383"/>
        <v>0.139466303763635-0.0973705959385062i</v>
      </c>
      <c r="U2687" t="str">
        <f t="shared" si="1384"/>
        <v>0.0001-211.361146204376i</v>
      </c>
      <c r="V2687" t="str">
        <f t="shared" si="1385"/>
        <v>0.00002-0.00339017046409886i</v>
      </c>
      <c r="W2687" t="str">
        <f t="shared" si="1386"/>
        <v>0.0000199993584529555-0.00339011608952851i</v>
      </c>
      <c r="X2687" t="str">
        <f t="shared" si="1387"/>
        <v>0.0000608468847402308-0.00338914165873087i</v>
      </c>
      <c r="Y2687" t="str">
        <f t="shared" si="1388"/>
        <v>0.009+4.73123853630623i</v>
      </c>
      <c r="Z2687" t="str">
        <f t="shared" si="1389"/>
        <v>-0.00860182882210647-0.000170923902881401i</v>
      </c>
      <c r="AA2687" t="str">
        <f t="shared" si="1390"/>
        <v>0.0048643092225723-2.53814259371805i</v>
      </c>
      <c r="AB2687" t="str">
        <f t="shared" si="1391"/>
        <v>0.949496374527568-0.662905844166403i</v>
      </c>
      <c r="AC2687" t="str">
        <f t="shared" si="1392"/>
        <v>0.755579035897225-0.423860676787849i</v>
      </c>
      <c r="AD2687" t="str">
        <f t="shared" si="1393"/>
        <v>1.33021015012727-0.131133958138127i</v>
      </c>
      <c r="AE2687" t="str">
        <f t="shared" si="1394"/>
        <v>-0.0114646539367486+0.000900627150157235i</v>
      </c>
      <c r="AF2687" t="str">
        <f t="shared" si="1395"/>
        <v>-15.0619440939594-0.471395931386686i</v>
      </c>
      <c r="AG2687" t="str">
        <f t="shared" si="1396"/>
        <v>0.998818554605302-0.012224381318657i</v>
      </c>
      <c r="AH2687" t="str">
        <f t="shared" si="1397"/>
        <v>0.173383310059163-0.00604844677776713i</v>
      </c>
      <c r="AI2687">
        <f t="shared" si="1398"/>
        <v>-15.214572265433306</v>
      </c>
      <c r="AJ2687">
        <f t="shared" si="1399"/>
        <v>-1.9979431531302014</v>
      </c>
      <c r="AK2687"/>
      <c r="AL2687"/>
      <c r="AM2687"/>
      <c r="AN2687"/>
    </row>
    <row r="2688" spans="1:40" x14ac:dyDescent="0.25">
      <c r="A2688"/>
      <c r="B2688">
        <f t="shared" si="1400"/>
        <v>754000</v>
      </c>
      <c r="C2688" s="237" t="str">
        <f t="shared" si="1368"/>
        <v>-1.34431190745798E-07+0.00324804049972493i</v>
      </c>
      <c r="D2688" s="208" t="str">
        <f t="shared" si="1369"/>
        <v>-5.95700698764509+0.0249016438312245i</v>
      </c>
      <c r="E2688" t="str">
        <f t="shared" si="1370"/>
        <v>2870</v>
      </c>
      <c r="F2688" t="str">
        <f t="shared" si="1371"/>
        <v>0.777000777000777</v>
      </c>
      <c r="G2688" t="str">
        <f t="shared" si="1366"/>
        <v>0.777000777000777</v>
      </c>
      <c r="H2688" t="str">
        <f t="shared" si="1372"/>
        <v>9.10501407866284+0.495676894998314i</v>
      </c>
      <c r="I2688" t="str">
        <f t="shared" si="1373"/>
        <v>2960.95107600838i</v>
      </c>
      <c r="J2688" t="str">
        <f t="shared" si="1367"/>
        <v>-7498.13894296931+640.385023675649i</v>
      </c>
      <c r="K2688" t="str">
        <f t="shared" si="1374"/>
        <v>0.0334818243844917-0.392031921449451i</v>
      </c>
      <c r="L2688" t="str">
        <f t="shared" si="1375"/>
        <v>0.00289003447237131-0.0283631785260915i</v>
      </c>
      <c r="M2688" t="str">
        <f t="shared" si="1376"/>
        <v>0.036371858856863-0.420395099975542i</v>
      </c>
      <c r="N2688" t="str">
        <f t="shared" si="1377"/>
        <v>-3.3439219282911i</v>
      </c>
      <c r="O2688" t="str">
        <f t="shared" si="1378"/>
        <v>-0.979601164129025+0.200951634074121i</v>
      </c>
      <c r="P2688" t="str">
        <f t="shared" si="1379"/>
        <v>1.97960116412902-0.200951634074121i</v>
      </c>
      <c r="Q2688" t="str">
        <f t="shared" si="1380"/>
        <v>-1.97960116412902+3.54487356236522i</v>
      </c>
      <c r="R2688" t="str">
        <f t="shared" si="1381"/>
        <v>-0.280933159564861-0.401556086379061i</v>
      </c>
      <c r="S2688" t="str">
        <f t="shared" si="1382"/>
        <v>0.346843484200115i</v>
      </c>
      <c r="T2688" t="str">
        <f t="shared" si="1383"/>
        <v>0.139277112101476-0.0974398358908233i</v>
      </c>
      <c r="U2688" t="str">
        <f t="shared" si="1384"/>
        <v>0.0001-211.080826381824i</v>
      </c>
      <c r="V2688" t="str">
        <f t="shared" si="1385"/>
        <v>0.00002-0.00338567421679899i</v>
      </c>
      <c r="W2688" t="str">
        <f t="shared" si="1386"/>
        <v>0.0000199993584529555-0.00338561991434848i</v>
      </c>
      <c r="X2688" t="str">
        <f t="shared" si="1387"/>
        <v>0.0000607386196303969-0.00338464807907608i</v>
      </c>
      <c r="Y2688" t="str">
        <f t="shared" si="1388"/>
        <v>0.009+4.73752172161341i</v>
      </c>
      <c r="Z2688" t="str">
        <f t="shared" si="1389"/>
        <v>-0.00857901504795838-0.000170378600365709i</v>
      </c>
      <c r="AA2688" t="str">
        <f t="shared" si="1390"/>
        <v>0.00485133874722508-2.53477156594643i</v>
      </c>
      <c r="AB2688" t="str">
        <f t="shared" si="1391"/>
        <v>0.948208344426654-0.66337723461645i</v>
      </c>
      <c r="AC2688" t="str">
        <f t="shared" si="1392"/>
        <v>0.755607561202305-0.422750404899212i</v>
      </c>
      <c r="AD2688" t="str">
        <f t="shared" si="1393"/>
        <v>1.32982347964972-0.133923779149373i</v>
      </c>
      <c r="AE2688" t="str">
        <f t="shared" si="1394"/>
        <v>-0.0114313933890905+0.000922360653405751i</v>
      </c>
      <c r="AF2688" t="str">
        <f t="shared" si="1395"/>
        <v>-15.0620210663079-0.47077525116709i</v>
      </c>
      <c r="AG2688" t="str">
        <f t="shared" si="1396"/>
        <v>0.99879448655715-0.0122046434018981i</v>
      </c>
      <c r="AH2688" t="str">
        <f t="shared" si="1397"/>
        <v>0.172900760650334-0.00640853194214297i</v>
      </c>
      <c r="AI2688">
        <f t="shared" si="1398"/>
        <v>-15.238099682060435</v>
      </c>
      <c r="AJ2688">
        <f t="shared" si="1399"/>
        <v>-2.1226848599350037</v>
      </c>
      <c r="AK2688"/>
      <c r="AL2688"/>
      <c r="AM2688"/>
      <c r="AN2688"/>
    </row>
    <row r="2689" spans="1:40" x14ac:dyDescent="0.25">
      <c r="A2689"/>
      <c r="B2689">
        <f t="shared" si="1400"/>
        <v>755000</v>
      </c>
      <c r="C2689" s="237" t="str">
        <f t="shared" si="1368"/>
        <v>-1.34075317465698E-07+0.00324373845934265i</v>
      </c>
      <c r="D2689" s="208" t="str">
        <f t="shared" si="1369"/>
        <v>-5.95700698491672+0.024868661521627i</v>
      </c>
      <c r="E2689" t="str">
        <f t="shared" si="1370"/>
        <v>2870</v>
      </c>
      <c r="F2689" t="str">
        <f t="shared" si="1371"/>
        <v>0.777000777000777</v>
      </c>
      <c r="G2689" t="str">
        <f t="shared" si="1366"/>
        <v>0.777000777000777</v>
      </c>
      <c r="H2689" t="str">
        <f t="shared" si="1372"/>
        <v>9.10509074948541+0.495024858838617i</v>
      </c>
      <c r="I2689" t="str">
        <f t="shared" si="1373"/>
        <v>2964.87806682537i</v>
      </c>
      <c r="J2689" t="str">
        <f t="shared" si="1367"/>
        <v>-7518.04374892893+641.234340683176i</v>
      </c>
      <c r="K2689" t="str">
        <f t="shared" si="1374"/>
        <v>0.0333938062863784-0.391520042948376i</v>
      </c>
      <c r="L2689" t="str">
        <f t="shared" si="1375"/>
        <v>0.00288246223156717-0.0283263819453148i</v>
      </c>
      <c r="M2689" t="str">
        <f t="shared" si="1376"/>
        <v>0.0362762685179456-0.419846424893691i</v>
      </c>
      <c r="N2689" t="str">
        <f t="shared" si="1377"/>
        <v>-3.34835683801032i</v>
      </c>
      <c r="O2689" t="str">
        <f t="shared" si="1378"/>
        <v>-0.978700331105558+0.205294086358745i</v>
      </c>
      <c r="P2689" t="str">
        <f t="shared" si="1379"/>
        <v>1.97870033110556-0.205294086358745i</v>
      </c>
      <c r="Q2689" t="str">
        <f t="shared" si="1380"/>
        <v>-1.97870033110556+3.55365092436907i</v>
      </c>
      <c r="R2689" t="str">
        <f t="shared" si="1381"/>
        <v>-0.28075952524684-0.400478661474402i</v>
      </c>
      <c r="S2689" t="str">
        <f t="shared" si="1382"/>
        <v>0.347303488821069i</v>
      </c>
      <c r="T2689" t="str">
        <f t="shared" si="1383"/>
        <v>0.139087636328452-0.0975087626379745i</v>
      </c>
      <c r="U2689" t="str">
        <f t="shared" si="1384"/>
        <v>0.0001-210.801249128338i</v>
      </c>
      <c r="V2689" t="str">
        <f t="shared" si="1385"/>
        <v>0.00002-0.003381189880088i</v>
      </c>
      <c r="W2689" t="str">
        <f t="shared" si="1386"/>
        <v>0.0000199993584529555-0.00338113564956629i</v>
      </c>
      <c r="X2689" t="str">
        <f t="shared" si="1387"/>
        <v>0.0000606307843452199-0.00338016639777667i</v>
      </c>
      <c r="Y2689" t="str">
        <f t="shared" si="1388"/>
        <v>0.009+4.74380490692059i</v>
      </c>
      <c r="Z2689" t="str">
        <f t="shared" si="1389"/>
        <v>-0.00855629192996834-0.000169836008010194i</v>
      </c>
      <c r="AA2689" t="str">
        <f t="shared" si="1390"/>
        <v>0.0048384201799868-2.53140948706164i</v>
      </c>
      <c r="AB2689" t="str">
        <f t="shared" si="1391"/>
        <v>0.94691838007905-0.663846492743767i</v>
      </c>
      <c r="AC2689" t="str">
        <f t="shared" si="1392"/>
        <v>0.75563708876364-0.421642170167784i</v>
      </c>
      <c r="AD2689" t="str">
        <f t="shared" si="1393"/>
        <v>1.32942418802508-0.136712708478025i</v>
      </c>
      <c r="AE2689" t="str">
        <f t="shared" si="1394"/>
        <v>-0.0113981601921559+0.000943969747228265i</v>
      </c>
      <c r="AF2689" t="str">
        <f t="shared" si="1395"/>
        <v>-15.0620977344021-0.47015619731699i</v>
      </c>
      <c r="AG2689" t="str">
        <f t="shared" si="1396"/>
        <v>0.998770490405385-0.0121848420810329i</v>
      </c>
      <c r="AH2689" t="str">
        <f t="shared" si="1397"/>
        <v>0.172418457070812-0.00676667696170194i</v>
      </c>
      <c r="AI2689">
        <f t="shared" si="1398"/>
        <v>-15.261640958381351</v>
      </c>
      <c r="AJ2689">
        <f t="shared" si="1399"/>
        <v>-2.2474575661500951</v>
      </c>
      <c r="AK2689"/>
      <c r="AL2689"/>
      <c r="AM2689"/>
      <c r="AN2689"/>
    </row>
    <row r="2690" spans="1:40" x14ac:dyDescent="0.25">
      <c r="A2690"/>
      <c r="B2690">
        <f t="shared" si="1400"/>
        <v>756000</v>
      </c>
      <c r="C2690" s="237" t="str">
        <f t="shared" si="1368"/>
        <v>-1.33720855446954E-07+0.00323944780001953i</v>
      </c>
      <c r="D2690" s="208" t="str">
        <f t="shared" si="1369"/>
        <v>-5.95700698219918+0.0248357664668164i</v>
      </c>
      <c r="E2690" t="str">
        <f t="shared" si="1370"/>
        <v>2870</v>
      </c>
      <c r="F2690" t="str">
        <f t="shared" si="1371"/>
        <v>0.777000777000777</v>
      </c>
      <c r="G2690" t="str">
        <f t="shared" si="1366"/>
        <v>0.777000777000777</v>
      </c>
      <c r="H2690" t="str">
        <f t="shared" si="1372"/>
        <v>9.1051671176425+0.494374529942896i</v>
      </c>
      <c r="I2690" t="str">
        <f t="shared" si="1373"/>
        <v>2968.80505764235i</v>
      </c>
      <c r="J2690" t="str">
        <f t="shared" si="1367"/>
        <v>-7537.97493634112+642.083657690704i</v>
      </c>
      <c r="K2690" t="str">
        <f t="shared" si="1374"/>
        <v>0.0333061340034102-0.391009489708991i</v>
      </c>
      <c r="L2690" t="str">
        <f t="shared" si="1375"/>
        <v>0.00287491960992002-0.0282896796999631i</v>
      </c>
      <c r="M2690" t="str">
        <f t="shared" si="1376"/>
        <v>0.0361810536133302-0.419299169408954i</v>
      </c>
      <c r="N2690" t="str">
        <f t="shared" si="1377"/>
        <v>-3.35279174772954i</v>
      </c>
      <c r="O2690" t="str">
        <f t="shared" si="1378"/>
        <v>-0.977780248620347+0.209632500838808i</v>
      </c>
      <c r="P2690" t="str">
        <f t="shared" si="1379"/>
        <v>1.97778024862035-0.209632500838808i</v>
      </c>
      <c r="Q2690" t="str">
        <f t="shared" si="1380"/>
        <v>-1.97778024862035+3.56242424856835i</v>
      </c>
      <c r="R2690" t="str">
        <f t="shared" si="1381"/>
        <v>-0.28058544678687-0.399403269974588i</v>
      </c>
      <c r="S2690" t="str">
        <f t="shared" si="1382"/>
        <v>0.347763493442025i</v>
      </c>
      <c r="T2690" t="str">
        <f t="shared" si="1383"/>
        <v>0.138897876458531-0.0975773751835933i</v>
      </c>
      <c r="U2690" t="str">
        <f t="shared" si="1384"/>
        <v>0.0001-210.522411497216i</v>
      </c>
      <c r="V2690" t="str">
        <f t="shared" si="1385"/>
        <v>0.00002-0.00337671740670165i</v>
      </c>
      <c r="W2690" t="str">
        <f t="shared" si="1386"/>
        <v>0.0000199993584529555-0.00337666324791845i</v>
      </c>
      <c r="X2690" t="str">
        <f t="shared" si="1387"/>
        <v>0.0000605233766125465-0.0033756965676442i</v>
      </c>
      <c r="Y2690" t="str">
        <f t="shared" si="1388"/>
        <v>0.009+4.75008809222777i</v>
      </c>
      <c r="Z2690" t="str">
        <f t="shared" si="1389"/>
        <v>-0.00853365898835961-0.00016929610836278i</v>
      </c>
      <c r="AA2690" t="str">
        <f t="shared" si="1390"/>
        <v>0.00482555324372488-2.52805632145176i</v>
      </c>
      <c r="AB2690" t="str">
        <f t="shared" si="1391"/>
        <v>0.945626481579853-0.664313611765023i</v>
      </c>
      <c r="AC2690" t="str">
        <f t="shared" si="1392"/>
        <v>0.755667616788089-0.420535964700879i</v>
      </c>
      <c r="AD2690" t="str">
        <f t="shared" si="1393"/>
        <v>1.32901227453578-0.139500688466544i</v>
      </c>
      <c r="AE2690" t="str">
        <f t="shared" si="1394"/>
        <v>-0.0113649544659038+0.000965454697969601i</v>
      </c>
      <c r="AF2690" t="str">
        <f t="shared" si="1395"/>
        <v>-15.0621740998417-0.46953876347608i</v>
      </c>
      <c r="AG2690" t="str">
        <f t="shared" si="1396"/>
        <v>0.998746566392247-0.0121649776007353i</v>
      </c>
      <c r="AH2690" t="str">
        <f t="shared" si="1397"/>
        <v>0.171936401816316-0.00712288566687833i</v>
      </c>
      <c r="AI2690">
        <f t="shared" si="1398"/>
        <v>-15.285196206160593</v>
      </c>
      <c r="AJ2690">
        <f t="shared" si="1399"/>
        <v>-2.3722612030319801</v>
      </c>
      <c r="AK2690"/>
      <c r="AL2690"/>
      <c r="AM2690"/>
      <c r="AN2690"/>
    </row>
    <row r="2691" spans="1:40" x14ac:dyDescent="0.25">
      <c r="A2691"/>
      <c r="B2691">
        <f t="shared" si="1400"/>
        <v>757000</v>
      </c>
      <c r="C2691" s="237" t="str">
        <f t="shared" si="1368"/>
        <v>-1.33367797237363E-07+0.00323516847665229i</v>
      </c>
      <c r="D2691" s="208" t="str">
        <f t="shared" si="1369"/>
        <v>-5.9570069794924+0.0248029583210009i</v>
      </c>
      <c r="E2691" t="str">
        <f t="shared" si="1370"/>
        <v>2870</v>
      </c>
      <c r="F2691" t="str">
        <f t="shared" si="1371"/>
        <v>0.777000777000777</v>
      </c>
      <c r="G2691" t="str">
        <f t="shared" si="1366"/>
        <v>0.777000777000777</v>
      </c>
      <c r="H2691" t="str">
        <f t="shared" si="1372"/>
        <v>9.10524318472328+0.493725901638057i</v>
      </c>
      <c r="I2691" t="str">
        <f t="shared" si="1373"/>
        <v>2972.73204845934i</v>
      </c>
      <c r="J2691" t="str">
        <f t="shared" si="1367"/>
        <v>-7557.93250520587+642.932974698231i</v>
      </c>
      <c r="K2691" t="str">
        <f t="shared" si="1374"/>
        <v>0.033218805730616-0.39050025662999i</v>
      </c>
      <c r="L2691" t="str">
        <f t="shared" si="1375"/>
        <v>0.00286740645369003-0.028253071431787i</v>
      </c>
      <c r="M2691" t="str">
        <f t="shared" si="1376"/>
        <v>0.036086212184306-0.418753328061777i</v>
      </c>
      <c r="N2691" t="str">
        <f t="shared" si="1377"/>
        <v>-3.35722665744876i</v>
      </c>
      <c r="O2691" t="str">
        <f t="shared" si="1378"/>
        <v>-0.976840934769935+0.213966792184673i</v>
      </c>
      <c r="P2691" t="str">
        <f t="shared" si="1379"/>
        <v>1.97684093476993-0.213966792184673i</v>
      </c>
      <c r="Q2691" t="str">
        <f t="shared" si="1380"/>
        <v>-1.97684093476993+3.57119344963343i</v>
      </c>
      <c r="R2691" t="str">
        <f t="shared" si="1381"/>
        <v>-0.280410923074667-0.398329903865981i</v>
      </c>
      <c r="S2691" t="str">
        <f t="shared" si="1382"/>
        <v>0.348223498062979i</v>
      </c>
      <c r="T2691" t="str">
        <f t="shared" si="1383"/>
        <v>0.138707832507302-0.0976456725281294i</v>
      </c>
      <c r="U2691" t="str">
        <f t="shared" si="1384"/>
        <v>0.0001-210.244310557325i</v>
      </c>
      <c r="V2691" t="str">
        <f t="shared" si="1385"/>
        <v>0.00002-0.00337225674962543i</v>
      </c>
      <c r="W2691" t="str">
        <f t="shared" si="1386"/>
        <v>0.0000199993584529555-0.00337220266239121i</v>
      </c>
      <c r="X2691" t="str">
        <f t="shared" si="1387"/>
        <v>0.0000604163941752168-0.00337123854173942i</v>
      </c>
      <c r="Y2691" t="str">
        <f t="shared" si="1388"/>
        <v>0.009+4.75637127753495i</v>
      </c>
      <c r="Z2691" t="str">
        <f t="shared" si="1389"/>
        <v>-0.00851111574652579-0.000168758884107868i</v>
      </c>
      <c r="AA2691" t="str">
        <f t="shared" si="1390"/>
        <v>0.00481273766315711-2.5247120336937i</v>
      </c>
      <c r="AB2691" t="str">
        <f t="shared" si="1391"/>
        <v>0.944332649035193-0.664778584875207i</v>
      </c>
      <c r="AC2691" t="str">
        <f t="shared" si="1392"/>
        <v>0.75569914350496-0.41943178065027i</v>
      </c>
      <c r="AD2691" t="str">
        <f t="shared" si="1393"/>
        <v>1.32858773873146-0.142287661423358i</v>
      </c>
      <c r="AE2691" t="str">
        <f t="shared" si="1394"/>
        <v>-0.0113317763307226+0.000986815771448956i</v>
      </c>
      <c r="AF2691" t="str">
        <f t="shared" si="1395"/>
        <v>-15.0622501642157-0.468922943317056i</v>
      </c>
      <c r="AG2691" t="str">
        <f t="shared" si="1396"/>
        <v>0.998722714759011-0.0121450502068289i</v>
      </c>
      <c r="AH2691" t="str">
        <f t="shared" si="1397"/>
        <v>0.171454597387529-0.00747716188059608i</v>
      </c>
      <c r="AI2691">
        <f t="shared" si="1398"/>
        <v>-15.30876553725243</v>
      </c>
      <c r="AJ2691">
        <f t="shared" si="1399"/>
        <v>-2.4970957017720194</v>
      </c>
      <c r="AK2691"/>
      <c r="AL2691"/>
      <c r="AM2691"/>
      <c r="AN2691"/>
    </row>
    <row r="2692" spans="1:40" x14ac:dyDescent="0.25">
      <c r="A2692"/>
      <c r="B2692">
        <f t="shared" si="1400"/>
        <v>758000</v>
      </c>
      <c r="C2692" s="237" t="str">
        <f t="shared" si="1368"/>
        <v>-1.33016135433853E-07+0.00323090044437567i</v>
      </c>
      <c r="D2692" s="208" t="str">
        <f t="shared" si="1369"/>
        <v>-5.95700697679633+0.0247702367402135i</v>
      </c>
      <c r="E2692" t="str">
        <f t="shared" si="1370"/>
        <v>2870</v>
      </c>
      <c r="F2692" t="str">
        <f t="shared" si="1371"/>
        <v>0.777000777000777</v>
      </c>
      <c r="G2692" t="str">
        <f t="shared" si="1366"/>
        <v>0.777000777000777</v>
      </c>
      <c r="H2692" t="str">
        <f t="shared" si="1372"/>
        <v>9.10531895230648+0.493078967285605i</v>
      </c>
      <c r="I2692" t="str">
        <f t="shared" si="1373"/>
        <v>2976.65903927633i</v>
      </c>
      <c r="J2692" t="str">
        <f t="shared" si="1367"/>
        <v>-7577.91645552318+643.782291705759i</v>
      </c>
      <c r="K2692" t="str">
        <f t="shared" si="1374"/>
        <v>0.0331318196747578-0.389992338636003i</v>
      </c>
      <c r="L2692" t="str">
        <f t="shared" si="1375"/>
        <v>0.00285992261013007-0.028216556784327i</v>
      </c>
      <c r="M2692" t="str">
        <f t="shared" si="1376"/>
        <v>0.0359917422848879-0.41820889542033i</v>
      </c>
      <c r="N2692" t="str">
        <f t="shared" si="1377"/>
        <v>-3.36166156716798i</v>
      </c>
      <c r="O2692" t="str">
        <f t="shared" si="1378"/>
        <v>-0.975882408029116+0.218296875147798i</v>
      </c>
      <c r="P2692" t="str">
        <f t="shared" si="1379"/>
        <v>1.97588240802912-0.218296875147798i</v>
      </c>
      <c r="Q2692" t="str">
        <f t="shared" si="1380"/>
        <v>-1.97588240802912+3.57995844231578i</v>
      </c>
      <c r="R2692" t="str">
        <f t="shared" si="1381"/>
        <v>-0.280235952996671-0.397258555181931i</v>
      </c>
      <c r="S2692" t="str">
        <f t="shared" si="1382"/>
        <v>0.348683502683935i</v>
      </c>
      <c r="T2692" t="str">
        <f t="shared" si="1383"/>
        <v>0.138517504491995-0.0977136536688498i</v>
      </c>
      <c r="U2692" t="str">
        <f t="shared" si="1384"/>
        <v>0.0001-209.966943393002i</v>
      </c>
      <c r="V2692" t="str">
        <f t="shared" si="1385"/>
        <v>0.00002-0.00336780786209294i</v>
      </c>
      <c r="W2692" t="str">
        <f t="shared" si="1386"/>
        <v>0.0000199993584529555-0.00336775384621894i</v>
      </c>
      <c r="X2692" t="str">
        <f t="shared" si="1387"/>
        <v>0.000060309834790946-0.00336679227337061i</v>
      </c>
      <c r="Y2692" t="str">
        <f t="shared" si="1388"/>
        <v>0.009+4.76265446284213i</v>
      </c>
      <c r="Z2692" t="str">
        <f t="shared" si="1389"/>
        <v>-0.00848866173100561-0.000168224318065085i</v>
      </c>
      <c r="AA2692" t="str">
        <f t="shared" si="1390"/>
        <v>0.00479997316483681-2.52137658855193i</v>
      </c>
      <c r="AB2692" t="str">
        <f t="shared" si="1391"/>
        <v>0.943036882562374-0.665241405247644i</v>
      </c>
      <c r="AC2692" t="str">
        <f t="shared" si="1392"/>
        <v>0.755731667165844-0.418329610211952i</v>
      </c>
      <c r="AD2692" t="str">
        <f t="shared" si="1393"/>
        <v>1.32815058042955-0.145073569624167i</v>
      </c>
      <c r="AE2692" t="str">
        <f t="shared" si="1394"/>
        <v>-0.0112986259074245+0.00100805323296854i</v>
      </c>
      <c r="AF2692" t="str">
        <f t="shared" si="1395"/>
        <v>-15.0623259291028-0.468308730545392i</v>
      </c>
      <c r="AG2692" t="str">
        <f t="shared" si="1396"/>
        <v>0.998698935745978-0.0121250601462844i</v>
      </c>
      <c r="AH2692" t="str">
        <f t="shared" si="1397"/>
        <v>0.170973046290029-0.00782950941841546i</v>
      </c>
      <c r="AI2692">
        <f t="shared" si="1398"/>
        <v>-15.332349063602651</v>
      </c>
      <c r="AJ2692">
        <f t="shared" si="1399"/>
        <v>-2.6219609934969359</v>
      </c>
      <c r="AK2692"/>
      <c r="AL2692"/>
      <c r="AM2692"/>
      <c r="AN2692"/>
    </row>
    <row r="2693" spans="1:40" x14ac:dyDescent="0.25">
      <c r="A2693"/>
      <c r="B2693">
        <f t="shared" si="1400"/>
        <v>759000</v>
      </c>
      <c r="C2693" s="237" t="str">
        <f t="shared" si="1368"/>
        <v>-1.32665862682084E-07+0.00322664365856085i</v>
      </c>
      <c r="D2693" s="208" t="str">
        <f t="shared" si="1369"/>
        <v>-5.95700697411091+0.0247376013822999i</v>
      </c>
      <c r="E2693" t="str">
        <f t="shared" si="1370"/>
        <v>2870</v>
      </c>
      <c r="F2693" t="str">
        <f t="shared" si="1371"/>
        <v>0.777000777000777</v>
      </c>
      <c r="G2693" t="str">
        <f t="shared" ref="G2693:G2756" si="1401">IF($C$11=$C$7,$C$24,F2693)</f>
        <v>0.777000777000777</v>
      </c>
      <c r="H2693" t="str">
        <f t="shared" si="1372"/>
        <v>9.10539442196056+0.492433720281437i</v>
      </c>
      <c r="I2693" t="str">
        <f t="shared" si="1373"/>
        <v>2980.58603009332i</v>
      </c>
      <c r="J2693" t="str">
        <f t="shared" ref="J2693:J2756" si="1402">IMSUM(COMPLEX(0,2*PI()*B2693*$C$113*$C$112),COMPLEX(0,2*PI()*B2693*$C$113*$C$111),COMPLEX(0,2*PI()*B2693*$C$28*10^-12*$C$111),COMPLEX(-1*2*PI()*B2693*2*PI()*B2693*$C$113*$C$112*$C$28*10^-12*$C$111,0),COMPLEX(1,0))</f>
        <v>-7597.92678729306+644.631608713286i</v>
      </c>
      <c r="K2693" t="str">
        <f t="shared" si="1374"/>
        <v>0.0330451740542394-0.389485730677439i</v>
      </c>
      <c r="L2693" t="str">
        <f t="shared" si="1375"/>
        <v>0.00285246792747809-0.0281801354029026i</v>
      </c>
      <c r="M2693" t="str">
        <f t="shared" si="1376"/>
        <v>0.0358976419817175-0.417665866080342i</v>
      </c>
      <c r="N2693" t="str">
        <f t="shared" si="1377"/>
        <v>-3.3660964768872i</v>
      </c>
      <c r="O2693" t="str">
        <f t="shared" si="1378"/>
        <v>-0.97490468725057+0.222622664562414i</v>
      </c>
      <c r="P2693" t="str">
        <f t="shared" si="1379"/>
        <v>1.97490468725057-0.222622664562414i</v>
      </c>
      <c r="Q2693" t="str">
        <f t="shared" si="1380"/>
        <v>-1.97490468725057+3.58871914144961i</v>
      </c>
      <c r="R2693" t="str">
        <f t="shared" si="1381"/>
        <v>-0.28006053543602-0.396189216002496i</v>
      </c>
      <c r="S2693" t="str">
        <f t="shared" si="1382"/>
        <v>0.349143507304889i</v>
      </c>
      <c r="T2693" t="str">
        <f t="shared" si="1383"/>
        <v>0.138326892431486-0.0977813175998172i</v>
      </c>
      <c r="U2693" t="str">
        <f t="shared" si="1384"/>
        <v>0.0001-209.690307103946i</v>
      </c>
      <c r="V2693" t="str">
        <f t="shared" si="1385"/>
        <v>0.00002-0.00336337069758425i</v>
      </c>
      <c r="W2693" t="str">
        <f t="shared" si="1386"/>
        <v>0.0000199993584529555-0.00336331675288243i</v>
      </c>
      <c r="X2693" t="str">
        <f t="shared" si="1387"/>
        <v>0.0000602036962322062-0.00336235771609191i</v>
      </c>
      <c r="Y2693" t="str">
        <f t="shared" si="1388"/>
        <v>0.009+4.76893764814931i</v>
      </c>
      <c r="Z2693" t="str">
        <f t="shared" si="1389"/>
        <v>-0.00846629647145803-0.000167692393188048i</v>
      </c>
      <c r="AA2693" t="str">
        <f t="shared" si="1390"/>
        <v>0.00478725947713815-2.5180499509773i</v>
      </c>
      <c r="AB2693" t="str">
        <f t="shared" si="1391"/>
        <v>0.941739182289903-0.665702066033841i</v>
      </c>
      <c r="AC2693" t="str">
        <f t="shared" si="1392"/>
        <v>0.755765186044501-0.417229445625878i</v>
      </c>
      <c r="AD2693" t="str">
        <f t="shared" si="1393"/>
        <v>1.32770079971546-0.147858355313213i</v>
      </c>
      <c r="AE2693" t="str">
        <f t="shared" si="1394"/>
        <v>-0.0112655033172383+0.00102916734732187i</v>
      </c>
      <c r="AF2693" t="str">
        <f t="shared" si="1395"/>
        <v>-15.0624013960715-0.467696118899137i</v>
      </c>
      <c r="AG2693" t="str">
        <f t="shared" si="1396"/>
        <v>0.998675229592475-0.0121050076672146i</v>
      </c>
      <c r="AH2693" t="str">
        <f t="shared" si="1397"/>
        <v>0.170491751034206-0.00817993208867513i</v>
      </c>
      <c r="AI2693">
        <f t="shared" si="1398"/>
        <v>-15.355946897251087</v>
      </c>
      <c r="AJ2693">
        <f t="shared" si="1399"/>
        <v>-2.746857009268405</v>
      </c>
      <c r="AK2693"/>
      <c r="AL2693"/>
      <c r="AM2693"/>
      <c r="AN2693"/>
    </row>
    <row r="2694" spans="1:40" x14ac:dyDescent="0.25">
      <c r="A2694"/>
      <c r="B2694">
        <f t="shared" si="1400"/>
        <v>760000</v>
      </c>
      <c r="C2694" s="237" t="str">
        <f t="shared" ref="C2694:C2757" si="1403">IMPRODUCT(COMPLEX(-1,0),IMDIV(IMPRODUCT(G2694,COMPLEX($C$100+$C$101,0)),COMPLEX($C$100,2*PI()*B2694*$C$103*$C$102*(2*$C$100+$C$101))))</f>
        <v>-1.32316971676069E-07+0.00322239807481392i</v>
      </c>
      <c r="D2694" s="208" t="str">
        <f t="shared" ref="D2694:D2757" si="1404">IMPRODUCT(COMPLEX($C$106,0),IMSUB(C2694,G2694))</f>
        <v>-5.95700697143608+0.0247050519069067i</v>
      </c>
      <c r="E2694" t="str">
        <f t="shared" ref="E2694:E2757" si="1405">IMDIV(COMPLEX($C$20*10^3,0),COMPLEX(1,2*PI()*B2694*$C$20*1000*$C$29*10^-12))</f>
        <v>2870</v>
      </c>
      <c r="F2694" t="str">
        <f t="shared" ref="F2694:F2757" si="1406">IMDIV(COMPLEX($C$22*1000,0),IMSUM(COMPLEX($C$22*1000,0),E2694))</f>
        <v>0.777000777000777</v>
      </c>
      <c r="G2694" t="str">
        <f t="shared" si="1401"/>
        <v>0.777000777000777</v>
      </c>
      <c r="H2694" t="str">
        <f t="shared" ref="H2694:H2757" si="1407">IMPRODUCT(COMPLEX($C$108,0),IMPRODUCT(COMPLEX(-1,0),D2694),IMDIV(COMPLEX(0,2*PI()*B2694*$C$109*$C$110),COMPLEX(1,2*PI()*B2694*$C$109*$C$110)))</f>
        <v>9.10546959524368+0.491790154055607i</v>
      </c>
      <c r="I2694" t="str">
        <f t="shared" ref="I2694:I2757" si="1408">COMPLEX(0,2*PI()*B2694*$C$113*$C$112*$C$114)</f>
        <v>2984.5130209103i</v>
      </c>
      <c r="J2694" t="str">
        <f t="shared" si="1402"/>
        <v>-7617.9635005155+645.480925720814i</v>
      </c>
      <c r="K2694" t="str">
        <f t="shared" ref="K2694:K2757" si="1409">IMDIV(I2694,J2694)</f>
        <v>0.0329588670990164-0.388980427730324i</v>
      </c>
      <c r="L2694" t="str">
        <f t="shared" ref="L2694:L2757" si="1410">IMDIV(COMPLEX($C$117,0),COMPLEX(1,2*PI()*B2694*$C$115*$C$116))</f>
        <v>0.00284504225494949-0.028143806934601i</v>
      </c>
      <c r="M2694" t="str">
        <f t="shared" ref="M2694:M2757" si="1411">IMSUM(K2694,L2694)</f>
        <v>0.0358039093539659-0.417124234664925i</v>
      </c>
      <c r="N2694" t="str">
        <f t="shared" ref="N2694:N2757" si="1412">COMPLEX(0,-2*PI()*B2694*$C$43)</f>
        <v>-3.37053138660642i</v>
      </c>
      <c r="O2694" t="str">
        <f t="shared" ref="O2694:O2757" si="1413">IMEXP(N2694)</f>
        <v>-0.97390779166449+0.2269440753472i</v>
      </c>
      <c r="P2694" t="str">
        <f t="shared" ref="P2694:P2757" si="1414">IMSUB(COMPLEX(1,0),O2694)</f>
        <v>1.97390779166449-0.2269440753472i</v>
      </c>
      <c r="Q2694" t="str">
        <f t="shared" ref="Q2694:Q2757" si="1415">IMSUM(COMPLEX(0,2*PI()*B2694*$C$43),O2694,COMPLEX(-1,0))</f>
        <v>-1.97390779166449+3.59747546195362i</v>
      </c>
      <c r="R2694" t="str">
        <f t="shared" ref="R2694:R2757" si="1416">IMDIV(P2694,Q2694)</f>
        <v>-0.279884669272556-0.395121878454185i</v>
      </c>
      <c r="S2694" t="str">
        <f t="shared" ref="S2694:S2757" si="1417">IMDIV(COMPLEX(0,2*PI()*B2694*$C$123),COMPLEX($C$124,0))</f>
        <v>0.349603511925845i</v>
      </c>
      <c r="T2694" t="str">
        <f t="shared" ref="T2694:T2757" si="1418">IMPRODUCT(R2694,S2694)</f>
        <v>0.13813599634632-0.0978486633118892i</v>
      </c>
      <c r="U2694" t="str">
        <f t="shared" ref="U2694:U2757" si="1419">IMDIV(COMPLEX(1,2*PI()*B2694*$C$16*10^-3*$C$15*10^-6),COMPLEX(0,2*PI()*B2694*$C$15*10^-6))</f>
        <v>0.0001-209.414398805125i</v>
      </c>
      <c r="V2694" t="str">
        <f t="shared" ref="V2694:V2757" si="1420">IMSUM(COMPLEX($C$18*10^-3,0),IMDIV(COMPLEX(1,0),COMPLEX(0,2*PI()*B2694*($C$17*1*10^-6))))</f>
        <v>0.00002-0.00335894520982427i</v>
      </c>
      <c r="W2694" t="str">
        <f t="shared" ref="W2694:W2757" si="1421">IMDIV(IMPRODUCT(U2694,V2694),IMSUM(U2694,V2694))</f>
        <v>0.0000199993584529555-0.00335889133610735i</v>
      </c>
      <c r="X2694" t="str">
        <f t="shared" ref="X2694:X2757" si="1422">IMDIV(IMPRODUCT(COMPLEX($C$19,0),W2694),IMSUM(COMPLEX($C$19,0),W2694))</f>
        <v>0.0000600979762861111-0.00335793482370178i</v>
      </c>
      <c r="Y2694" t="str">
        <f t="shared" ref="Y2694:Y2757" si="1423">COMPLEX($C$13*10^-3,2*PI()*B2694*$C$12*0.000001)</f>
        <v>0.009+4.77522083345649i</v>
      </c>
      <c r="Z2694" t="str">
        <f t="shared" ref="Z2694:Z2757" si="1424">IMPRODUCT(COMPLEX($C$6,0),IMDIV(X2694,IMSUM(X2694,Y2694)))</f>
        <v>-0.00844401950063768-0.000167163092563144i</v>
      </c>
      <c r="AA2694" t="str">
        <f t="shared" ref="AA2694:AA2757" si="1425">IMDIV(COMPLEX($C$6,0),IMSUM(X2694,Y2694))</f>
        <v>0.00477459633024165-2.51473208610575i</v>
      </c>
      <c r="AB2694" t="str">
        <f t="shared" ref="AB2694:AB2757" si="1426">IMPRODUCT(COMPLEX($C$119,0),T2694)</f>
        <v>0.940439548357654-0.666160560363487i</v>
      </c>
      <c r="AC2694" t="str">
        <f t="shared" ref="AC2694:AC2757" si="1427">IMSUM(COMPLEX(1,0),IMPRODUCT(AB2694,M2694))</f>
        <v>0.755799698436705-0.416131279175756i</v>
      </c>
      <c r="AD2694" t="str">
        <f t="shared" ref="AD2694:AD2757" si="1428">IMDIV(AB2694,AC2694)</f>
        <v>1.32723839694305-0.150641960704528i</v>
      </c>
      <c r="AE2694" t="str">
        <f t="shared" ref="AE2694:AE2757" si="1429">IMPRODUCT(AD2694,AA2694,X2694)</f>
        <v>-0.0112324086818034+0.00105015837880178i</v>
      </c>
      <c r="AF2694" t="str">
        <f t="shared" ref="AF2694:AF2757" si="1430">IMSUB(D2694,H2694)</f>
        <v>-15.0624765666798-0.4670851021487i</v>
      </c>
      <c r="AG2694" t="str">
        <f t="shared" ref="AG2694:AG2757" si="1431">IMSUM(COMPLEX(1,0),IMPRODUCT(AD2694,AA2694,COMPLEX($C$127,0)))</f>
        <v>0.998651596536844-0.0120848930188704i</v>
      </c>
      <c r="AH2694" t="str">
        <f t="shared" ref="AH2694:AH2757" si="1432">IMDIV(IMPRODUCT(AE2694,AF2694),AG2694)</f>
        <v>0.170010714135176-0.00852843369262927i</v>
      </c>
      <c r="AI2694">
        <f t="shared" ref="AI2694:AI2757" si="1433">20*LOG10(IMABS(AH2694))</f>
        <v>-15.379559150334355</v>
      </c>
      <c r="AJ2694">
        <f t="shared" ref="AJ2694:AJ2757" si="1434">IMARGUMENT(AH2694)*180/PI()</f>
        <v>-2.871783680081474</v>
      </c>
      <c r="AK2694"/>
      <c r="AL2694"/>
      <c r="AM2694"/>
      <c r="AN2694"/>
    </row>
    <row r="2695" spans="1:40" x14ac:dyDescent="0.25">
      <c r="A2695"/>
      <c r="B2695">
        <f t="shared" si="1400"/>
        <v>761000</v>
      </c>
      <c r="C2695" s="237" t="str">
        <f t="shared" si="1403"/>
        <v>-1.31969455157792E-07+0.00321816364897427i</v>
      </c>
      <c r="D2695" s="208" t="str">
        <f t="shared" si="1404"/>
        <v>-5.95700696877178+0.0246725879754694i</v>
      </c>
      <c r="E2695" t="str">
        <f t="shared" si="1405"/>
        <v>2870</v>
      </c>
      <c r="F2695" t="str">
        <f t="shared" si="1406"/>
        <v>0.777000777000777</v>
      </c>
      <c r="G2695" t="str">
        <f t="shared" si="1401"/>
        <v>0.777000777000777</v>
      </c>
      <c r="H2695" t="str">
        <f t="shared" si="1407"/>
        <v>9.10554447370389+0.491148262072109i</v>
      </c>
      <c r="I2695" t="str">
        <f t="shared" si="1408"/>
        <v>2988.44001172729i</v>
      </c>
      <c r="J2695" t="str">
        <f t="shared" si="1402"/>
        <v>-7638.02659519051+646.330242728341i</v>
      </c>
      <c r="K2695" t="str">
        <f t="shared" si="1409"/>
        <v>0.0328728970505065-0.388476424796141i</v>
      </c>
      <c r="L2695" t="str">
        <f t="shared" si="1410"/>
        <v>0.00283764544272961-0.0281075710282667i</v>
      </c>
      <c r="M2695" t="str">
        <f t="shared" si="1411"/>
        <v>0.0357105424932361-0.416583995824408i</v>
      </c>
      <c r="N2695" t="str">
        <f t="shared" si="1412"/>
        <v>-3.37496629632564i</v>
      </c>
      <c r="O2695" t="str">
        <f t="shared" si="1413"/>
        <v>-0.972891740878212+0.231261022506955i</v>
      </c>
      <c r="P2695" t="str">
        <f t="shared" si="1414"/>
        <v>1.97289174087821-0.231261022506955i</v>
      </c>
      <c r="Q2695" t="str">
        <f t="shared" si="1415"/>
        <v>-1.97289174087821+3.6062273188326i</v>
      </c>
      <c r="R2695" t="str">
        <f t="shared" si="1416"/>
        <v>-0.279708353382817-0.394056534709694i</v>
      </c>
      <c r="S2695" t="str">
        <f t="shared" si="1417"/>
        <v>0.350063516546799i</v>
      </c>
      <c r="T2695" t="str">
        <f t="shared" si="1418"/>
        <v>0.137944816258721-0.0979156897927037i</v>
      </c>
      <c r="U2695" t="str">
        <f t="shared" si="1419"/>
        <v>0.0001-209.13921562667i</v>
      </c>
      <c r="V2695" t="str">
        <f t="shared" si="1420"/>
        <v>0.00002-0.00335453135278114i</v>
      </c>
      <c r="W2695" t="str">
        <f t="shared" si="1421"/>
        <v>0.0000199993584529555-0.00335447754986256i</v>
      </c>
      <c r="X2695" t="str">
        <f t="shared" si="1422"/>
        <v>0.0000599926727542993-0.00335352355024133i</v>
      </c>
      <c r="Y2695" t="str">
        <f t="shared" si="1423"/>
        <v>0.009+4.78150401876367i</v>
      </c>
      <c r="Z2695" t="str">
        <f t="shared" si="1424"/>
        <v>-0.00842183035437037-0.000166636399408303i</v>
      </c>
      <c r="AA2695" t="str">
        <f t="shared" si="1425"/>
        <v>0.00476198345611968-2.51142295925712i</v>
      </c>
      <c r="AB2695" t="str">
        <f t="shared" si="1426"/>
        <v>0.939137980916928-0.66661688134435i</v>
      </c>
      <c r="AC2695" t="str">
        <f t="shared" si="1427"/>
        <v>0.755835202660111-0.415035103188796i</v>
      </c>
      <c r="AD2695" t="str">
        <f t="shared" si="1428"/>
        <v>1.32676337273493-0.153424327983226i</v>
      </c>
      <c r="AE2695" t="str">
        <f t="shared" si="1429"/>
        <v>-0.0111993421231626+0.00107102659120864i</v>
      </c>
      <c r="AF2695" t="str">
        <f t="shared" si="1430"/>
        <v>-15.0625514424757-0.46647567409664i</v>
      </c>
      <c r="AG2695" t="str">
        <f t="shared" si="1431"/>
        <v>0.99862803681644-0.0120647164516363i</v>
      </c>
      <c r="AH2695" t="str">
        <f t="shared" si="1432"/>
        <v>0.169529938112703-0.00887501802458836i</v>
      </c>
      <c r="AI2695">
        <f t="shared" si="1433"/>
        <v>-15.403185935088121</v>
      </c>
      <c r="AJ2695">
        <f t="shared" si="1434"/>
        <v>-2.9967409368645161</v>
      </c>
      <c r="AK2695"/>
      <c r="AL2695"/>
      <c r="AM2695"/>
      <c r="AN2695"/>
    </row>
    <row r="2696" spans="1:40" x14ac:dyDescent="0.25">
      <c r="A2696"/>
      <c r="B2696">
        <f t="shared" si="1400"/>
        <v>762000</v>
      </c>
      <c r="C2696" s="237" t="str">
        <f t="shared" si="1403"/>
        <v>-1.31623305916832E-07+0.00321394033711315i</v>
      </c>
      <c r="D2696" s="208" t="str">
        <f t="shared" si="1404"/>
        <v>-5.95700696611797+0.0246402092512008i</v>
      </c>
      <c r="E2696" t="str">
        <f t="shared" si="1405"/>
        <v>2870</v>
      </c>
      <c r="F2696" t="str">
        <f t="shared" si="1406"/>
        <v>0.777000777000777</v>
      </c>
      <c r="G2696" t="str">
        <f t="shared" si="1401"/>
        <v>0.777000777000777</v>
      </c>
      <c r="H2696" t="str">
        <f t="shared" si="1407"/>
        <v>9.10561905887914+0.490508037828674i</v>
      </c>
      <c r="I2696" t="str">
        <f t="shared" si="1408"/>
        <v>2992.36700254428i</v>
      </c>
      <c r="J2696" t="str">
        <f t="shared" si="1402"/>
        <v>-7658.11607131808+647.179559735869i</v>
      </c>
      <c r="K2696" t="str">
        <f t="shared" si="1409"/>
        <v>0.0327872621615008-0.387973716901665i</v>
      </c>
      <c r="L2696" t="str">
        <f t="shared" si="1410"/>
        <v>0.00283027734196631-0.0280714273344904i</v>
      </c>
      <c r="M2696" t="str">
        <f t="shared" si="1411"/>
        <v>0.0356175395034671-0.416045144236155i</v>
      </c>
      <c r="N2696" t="str">
        <f t="shared" si="1412"/>
        <v>-3.37940120604485i</v>
      </c>
      <c r="O2696" t="str">
        <f t="shared" si="1413"/>
        <v>-0.971856554875822+0.23557342113426i</v>
      </c>
      <c r="P2696" t="str">
        <f t="shared" si="1414"/>
        <v>1.97185655487582-0.23557342113426i</v>
      </c>
      <c r="Q2696" t="str">
        <f t="shared" si="1415"/>
        <v>-1.97185655487582+3.61497462717911i</v>
      </c>
      <c r="R2696" t="str">
        <f t="shared" si="1416"/>
        <v>-0.279531586640028-0.392993176987644i</v>
      </c>
      <c r="S2696" t="str">
        <f t="shared" si="1417"/>
        <v>0.350523521167755i</v>
      </c>
      <c r="T2696" t="str">
        <f t="shared" si="1418"/>
        <v>0.137753352192612-0.097982396026672i</v>
      </c>
      <c r="U2696" t="str">
        <f t="shared" si="1419"/>
        <v>0.0001-208.864754713774i</v>
      </c>
      <c r="V2696" t="str">
        <f t="shared" si="1420"/>
        <v>0.00002-0.00335012908066463i</v>
      </c>
      <c r="W2696" t="str">
        <f t="shared" si="1421"/>
        <v>0.0000199993584529555-0.00335007534835857i</v>
      </c>
      <c r="X2696" t="str">
        <f t="shared" si="1422"/>
        <v>0.000059887783452821-0.00334912384999273i</v>
      </c>
      <c r="Y2696" t="str">
        <f t="shared" si="1423"/>
        <v>0.009+4.78778720407084i</v>
      </c>
      <c r="Z2696" t="str">
        <f t="shared" si="1424"/>
        <v>-0.00839972857152888-0.000166112297071818i</v>
      </c>
      <c r="AA2696" t="str">
        <f t="shared" si="1425"/>
        <v>0.00474942058852222-2.50812253593394i</v>
      </c>
      <c r="AB2696" t="str">
        <f t="shared" si="1426"/>
        <v>0.937834480130595-0.66707102206223i</v>
      </c>
      <c r="AC2696" t="str">
        <f t="shared" si="1427"/>
        <v>0.755871697054125-0.413940910035492i</v>
      </c>
      <c r="AD2696" t="str">
        <f t="shared" si="1428"/>
        <v>1.32627572798285-0.156205399306766i</v>
      </c>
      <c r="AE2696" t="str">
        <f t="shared" si="1429"/>
        <v>-0.0111663037637567+0.00109177224785829i</v>
      </c>
      <c r="AF2696" t="str">
        <f t="shared" si="1430"/>
        <v>-15.0626260249971-0.465867828577473i</v>
      </c>
      <c r="AG2696" t="str">
        <f t="shared" si="1431"/>
        <v>0.998604550667626-0.0120444782170269i</v>
      </c>
      <c r="AH2696" t="str">
        <f t="shared" si="1432"/>
        <v>0.169049425491123-0.00921968887205456i</v>
      </c>
      <c r="AI2696">
        <f t="shared" si="1433"/>
        <v>-15.426827363849355</v>
      </c>
      <c r="AJ2696">
        <f t="shared" si="1434"/>
        <v>-3.1217287104777411</v>
      </c>
      <c r="AK2696"/>
      <c r="AL2696"/>
      <c r="AM2696"/>
      <c r="AN2696"/>
    </row>
    <row r="2697" spans="1:40" x14ac:dyDescent="0.25">
      <c r="A2697"/>
      <c r="B2697">
        <f t="shared" si="1400"/>
        <v>763000</v>
      </c>
      <c r="C2697" s="237" t="str">
        <f t="shared" si="1403"/>
        <v>-1.31278516789985E-07+0.00320972809553209i</v>
      </c>
      <c r="D2697" s="208" t="str">
        <f t="shared" si="1404"/>
        <v>-5.95700696347459+0.0246079153990794i</v>
      </c>
      <c r="E2697" t="str">
        <f t="shared" si="1405"/>
        <v>2870</v>
      </c>
      <c r="F2697" t="str">
        <f t="shared" si="1406"/>
        <v>0.777000777000777</v>
      </c>
      <c r="G2697" t="str">
        <f t="shared" si="1401"/>
        <v>0.777000777000777</v>
      </c>
      <c r="H2697" t="str">
        <f t="shared" si="1407"/>
        <v>9.10569335229738+0.489869474856528i</v>
      </c>
      <c r="I2697" t="str">
        <f t="shared" si="1408"/>
        <v>2996.29399336127i</v>
      </c>
      <c r="J2697" t="str">
        <f t="shared" si="1402"/>
        <v>-7678.23192889822+648.028876743396i</v>
      </c>
      <c r="K2697" t="str">
        <f t="shared" si="1409"/>
        <v>0.0327019606960757-0.38747229909881i</v>
      </c>
      <c r="L2697" t="str">
        <f t="shared" si="1410"/>
        <v>0.00282293780476254-0.0280353755055984i</v>
      </c>
      <c r="M2697" t="str">
        <f t="shared" si="1411"/>
        <v>0.0355248985008382-0.415507674604408i</v>
      </c>
      <c r="N2697" t="str">
        <f t="shared" si="1412"/>
        <v>-3.38383611576407i</v>
      </c>
      <c r="O2697" t="str">
        <f t="shared" si="1413"/>
        <v>-0.970802254017759+0.239881186411187i</v>
      </c>
      <c r="P2697" t="str">
        <f t="shared" si="1414"/>
        <v>1.97080225401776-0.239881186411187i</v>
      </c>
      <c r="Q2697" t="str">
        <f t="shared" si="1415"/>
        <v>-1.97080225401776+3.62371730217526i</v>
      </c>
      <c r="R2697" t="str">
        <f t="shared" si="1416"/>
        <v>-0.279354367914089-0.391931797552313i</v>
      </c>
      <c r="S2697" t="str">
        <f t="shared" si="1417"/>
        <v>0.350983525788711i</v>
      </c>
      <c r="T2697" t="str">
        <f t="shared" si="1418"/>
        <v>0.137561604173618-0.0980487809949637i</v>
      </c>
      <c r="U2697" t="str">
        <f t="shared" si="1419"/>
        <v>0.0001-208.5910132266i</v>
      </c>
      <c r="V2697" t="str">
        <f t="shared" si="1420"/>
        <v>0.00002-0.00334573834792457i</v>
      </c>
      <c r="W2697" t="str">
        <f t="shared" si="1421"/>
        <v>0.0000199993584529555-0.00334568468604596i</v>
      </c>
      <c r="X2697" t="str">
        <f t="shared" si="1422"/>
        <v>0.000059783306212025-0.00334473567747771i</v>
      </c>
      <c r="Y2697" t="str">
        <f t="shared" si="1423"/>
        <v>0.009+4.79407038937802i</v>
      </c>
      <c r="Z2697" t="str">
        <f t="shared" si="1424"/>
        <v>-0.00837771369400908-0.000165590769031145i</v>
      </c>
      <c r="AA2697" t="str">
        <f t="shared" si="1425"/>
        <v>0.00473690746296265-2.50483078182021i</v>
      </c>
      <c r="AB2697" t="str">
        <f t="shared" si="1426"/>
        <v>0.936529046173113-0.667522975580859i</v>
      </c>
      <c r="AC2697" t="str">
        <f t="shared" si="1427"/>
        <v>0.755909179979769-0.412848692129362i</v>
      </c>
      <c r="AD2697" t="str">
        <f t="shared" si="1428"/>
        <v>1.32577546384797-0.158985116806282i</v>
      </c>
      <c r="AE2697" t="str">
        <f t="shared" si="1429"/>
        <v>-0.0111332937264168+0.00111239561159041i</v>
      </c>
      <c r="AF2697" t="str">
        <f t="shared" si="1430"/>
        <v>-15.062700315772-0.465261559457449i</v>
      </c>
      <c r="AG2697" t="str">
        <f t="shared" si="1431"/>
        <v>0.998581138325766-0.0120241785676811i</v>
      </c>
      <c r="AH2697" t="str">
        <f t="shared" si="1432"/>
        <v>0.168569178799254-0.0095624500158654i</v>
      </c>
      <c r="AI2697">
        <f t="shared" si="1433"/>
        <v>-15.450483549059243</v>
      </c>
      <c r="AJ2697">
        <f t="shared" si="1434"/>
        <v>-3.2467469317151814</v>
      </c>
      <c r="AK2697"/>
      <c r="AL2697"/>
      <c r="AM2697"/>
      <c r="AN2697"/>
    </row>
    <row r="2698" spans="1:40" x14ac:dyDescent="0.25">
      <c r="A2698"/>
      <c r="B2698">
        <f t="shared" si="1400"/>
        <v>764000</v>
      </c>
      <c r="C2698" s="237" t="str">
        <f t="shared" si="1403"/>
        <v>-1.30935080660897E-07+0.00320552688076139i</v>
      </c>
      <c r="D2698" s="208" t="str">
        <f t="shared" si="1404"/>
        <v>-5.95700696084158+0.0245757060858373i</v>
      </c>
      <c r="E2698" t="str">
        <f t="shared" si="1405"/>
        <v>2870</v>
      </c>
      <c r="F2698" t="str">
        <f t="shared" si="1406"/>
        <v>0.777000777000777</v>
      </c>
      <c r="G2698" t="str">
        <f t="shared" si="1401"/>
        <v>0.777000777000777</v>
      </c>
      <c r="H2698" t="str">
        <f t="shared" si="1407"/>
        <v>9.10576735547661+0.489232566720201i</v>
      </c>
      <c r="I2698" t="str">
        <f t="shared" si="1408"/>
        <v>3000.22098417825i</v>
      </c>
      <c r="J2698" t="str">
        <f t="shared" si="1402"/>
        <v>-7698.37416793092+648.878193750923i</v>
      </c>
      <c r="K2698" t="str">
        <f t="shared" si="1409"/>
        <v>0.0326169909295059-0.386972166464468i</v>
      </c>
      <c r="L2698" t="str">
        <f t="shared" si="1410"/>
        <v>0.00281562668416905-0.0279994151956419i</v>
      </c>
      <c r="M2698" t="str">
        <f t="shared" si="1411"/>
        <v>0.035432617613675-0.41497158166011i</v>
      </c>
      <c r="N2698" t="str">
        <f t="shared" si="1412"/>
        <v>-3.38827102548329i</v>
      </c>
      <c r="O2698" t="str">
        <f t="shared" si="1413"/>
        <v>-0.969728859040429+0.244184233610911i</v>
      </c>
      <c r="P2698" t="str">
        <f t="shared" si="1414"/>
        <v>1.96972885904043-0.244184233610911i</v>
      </c>
      <c r="Q2698" t="str">
        <f t="shared" si="1415"/>
        <v>-1.96972885904043+3.6324552590942i</v>
      </c>
      <c r="R2698" t="str">
        <f t="shared" si="1416"/>
        <v>-0.27917669607158-0.390872388713394i</v>
      </c>
      <c r="S2698" t="str">
        <f t="shared" si="1417"/>
        <v>0.351443530409665i</v>
      </c>
      <c r="T2698" t="str">
        <f t="shared" si="1418"/>
        <v>0.137369572229094-0.0981148436755021i</v>
      </c>
      <c r="U2698" t="str">
        <f t="shared" si="1419"/>
        <v>0.0001-208.317988340177i</v>
      </c>
      <c r="V2698" t="str">
        <f t="shared" si="1420"/>
        <v>0.00002-0.00334135910924927i</v>
      </c>
      <c r="W2698" t="str">
        <f t="shared" si="1421"/>
        <v>0.0000199993584529556-0.00334130551761375i</v>
      </c>
      <c r="X2698" t="str">
        <f t="shared" si="1422"/>
        <v>0.0000596792388764456-0.0033403589874559i</v>
      </c>
      <c r="Y2698" t="str">
        <f t="shared" si="1423"/>
        <v>0.009+4.8003535746852i</v>
      </c>
      <c r="Z2698" t="str">
        <f t="shared" si="1424"/>
        <v>-0.00835578526670606-0.000165071798891731i</v>
      </c>
      <c r="AA2698" t="str">
        <f t="shared" si="1425"/>
        <v>0.00472444381670383-2.50154766278021i</v>
      </c>
      <c r="AB2698" t="str">
        <f t="shared" si="1426"/>
        <v>0.935221679230715-0.667972734941866i</v>
      </c>
      <c r="AC2698" t="str">
        <f t="shared" si="1427"/>
        <v>0.755947649819545-0.41175844192675i</v>
      </c>
      <c r="AD2698" t="str">
        <f t="shared" si="1428"/>
        <v>1.32526258176127-0.161763422587815i</v>
      </c>
      <c r="AE2698" t="str">
        <f t="shared" si="1429"/>
        <v>-0.0111003121343591+0.00113289694477598i</v>
      </c>
      <c r="AF2698" t="str">
        <f t="shared" si="1430"/>
        <v>-15.0627743163182-0.464656860634364i</v>
      </c>
      <c r="AG2698" t="str">
        <f t="shared" si="1431"/>
        <v>0.998557800025222-0.0120038177573592i</v>
      </c>
      <c r="AH2698" t="str">
        <f t="shared" si="1432"/>
        <v>0.168089200570324-0.00990330523032122i</v>
      </c>
      <c r="AI2698">
        <f t="shared" si="1433"/>
        <v>-15.474154603265244</v>
      </c>
      <c r="AJ2698">
        <f t="shared" si="1434"/>
        <v>-3.3717955313013177</v>
      </c>
      <c r="AK2698"/>
      <c r="AL2698"/>
      <c r="AM2698"/>
      <c r="AN2698"/>
    </row>
    <row r="2699" spans="1:40" x14ac:dyDescent="0.25">
      <c r="A2699"/>
      <c r="B2699">
        <f t="shared" si="1400"/>
        <v>765000</v>
      </c>
      <c r="C2699" s="237" t="str">
        <f t="shared" si="1403"/>
        <v>-1.30592990459697E-07+0.00320133664955866i</v>
      </c>
      <c r="D2699" s="208" t="str">
        <f t="shared" si="1404"/>
        <v>-5.95700695821888+0.0245435809799497i</v>
      </c>
      <c r="E2699" t="str">
        <f t="shared" si="1405"/>
        <v>2870</v>
      </c>
      <c r="F2699" t="str">
        <f t="shared" si="1406"/>
        <v>0.777000777000777</v>
      </c>
      <c r="G2699" t="str">
        <f t="shared" si="1401"/>
        <v>0.777000777000777</v>
      </c>
      <c r="H2699" t="str">
        <f t="shared" si="1407"/>
        <v>9.105841069925+0.488597307017293i</v>
      </c>
      <c r="I2699" t="str">
        <f t="shared" si="1408"/>
        <v>3004.14797499524i</v>
      </c>
      <c r="J2699" t="str">
        <f t="shared" si="1402"/>
        <v>-7718.54278841618+649.727510758451i</v>
      </c>
      <c r="K2699" t="str">
        <f t="shared" si="1409"/>
        <v>0.0325323511481783-0.386473314100357i</v>
      </c>
      <c r="L2699" t="str">
        <f t="shared" si="1410"/>
        <v>0.00280834383417714-0.0279635460603866i</v>
      </c>
      <c r="M2699" t="str">
        <f t="shared" si="1411"/>
        <v>0.0353406949823554-0.414436860160744i</v>
      </c>
      <c r="N2699" t="str">
        <f t="shared" si="1412"/>
        <v>-3.39270593520251i</v>
      </c>
      <c r="O2699" t="str">
        <f t="shared" si="1413"/>
        <v>-0.968636391055785+0.248482478099413i</v>
      </c>
      <c r="P2699" t="str">
        <f t="shared" si="1414"/>
        <v>1.96863639105579-0.248482478099413i</v>
      </c>
      <c r="Q2699" t="str">
        <f t="shared" si="1415"/>
        <v>-1.96863639105579+3.64118841330192i</v>
      </c>
      <c r="R2699" t="str">
        <f t="shared" si="1416"/>
        <v>-0.278998569975745-0.389814942825734i</v>
      </c>
      <c r="S2699" t="str">
        <f t="shared" si="1417"/>
        <v>0.351903535030621i</v>
      </c>
      <c r="T2699" t="str">
        <f t="shared" si="1418"/>
        <v>0.137177256388135-0.0981805830429528i</v>
      </c>
      <c r="U2699" t="str">
        <f t="shared" si="1419"/>
        <v>0.0001-208.045677244308i</v>
      </c>
      <c r="V2699" t="str">
        <f t="shared" si="1420"/>
        <v>0.00002-0.00333699131956398i</v>
      </c>
      <c r="W2699" t="str">
        <f t="shared" si="1421"/>
        <v>0.0000199993584529555-0.00333693779798789i</v>
      </c>
      <c r="X2699" t="str">
        <f t="shared" si="1422"/>
        <v>0.0000595755793046914-0.00333599373492328i</v>
      </c>
      <c r="Y2699" t="str">
        <f t="shared" si="1423"/>
        <v>0.009+4.80663675999238i</v>
      </c>
      <c r="Z2699" t="str">
        <f t="shared" si="1424"/>
        <v>-0.00833394283749058-0.000164555370385853i</v>
      </c>
      <c r="AA2699" t="str">
        <f t="shared" si="1425"/>
        <v>0.00471202938874409-2.49827314485732i</v>
      </c>
      <c r="AB2699" t="str">
        <f t="shared" si="1426"/>
        <v>0.933912379501482-0.668420293164704i</v>
      </c>
      <c r="AC2699" t="str">
        <f t="shared" si="1427"/>
        <v>0.755987104977304-0.410670151926594i</v>
      </c>
      <c r="AD2699" t="str">
        <f t="shared" si="1428"/>
        <v>1.32473708342383-0.164540258733621i</v>
      </c>
      <c r="AE2699" t="str">
        <f t="shared" si="1429"/>
        <v>-0.0110673591111775+0.00115327650932522i</v>
      </c>
      <c r="AF2699" t="str">
        <f t="shared" si="1430"/>
        <v>-15.0628480281439-0.464053726037343i</v>
      </c>
      <c r="AG2699" t="str">
        <f t="shared" si="1431"/>
        <v>0.998534535999347-0.0119833960409379i</v>
      </c>
      <c r="AH2699" t="str">
        <f t="shared" si="1432"/>
        <v>0.167609493341887-0.0102422582833216i</v>
      </c>
      <c r="AI2699">
        <f t="shared" si="1433"/>
        <v>-15.497840639123767</v>
      </c>
      <c r="AJ2699">
        <f t="shared" si="1434"/>
        <v>-3.4968744398913412</v>
      </c>
      <c r="AK2699"/>
      <c r="AL2699"/>
      <c r="AM2699"/>
      <c r="AN2699"/>
    </row>
    <row r="2700" spans="1:40" x14ac:dyDescent="0.25">
      <c r="A2700"/>
      <c r="B2700">
        <f t="shared" si="1400"/>
        <v>766000</v>
      </c>
      <c r="C2700" s="237" t="str">
        <f t="shared" si="1403"/>
        <v>-1.3025223916263E-07+0.00319715735890733i</v>
      </c>
      <c r="D2700" s="208" t="str">
        <f t="shared" si="1404"/>
        <v>-5.95700695560646+0.0245115397516229i</v>
      </c>
      <c r="E2700" t="str">
        <f t="shared" si="1405"/>
        <v>2870</v>
      </c>
      <c r="F2700" t="str">
        <f t="shared" si="1406"/>
        <v>0.777000777000777</v>
      </c>
      <c r="G2700" t="str">
        <f t="shared" si="1401"/>
        <v>0.777000777000777</v>
      </c>
      <c r="H2700" t="str">
        <f t="shared" si="1407"/>
        <v>9.10591449714097+0.487963689378284i</v>
      </c>
      <c r="I2700" t="str">
        <f t="shared" si="1408"/>
        <v>3008.07496581223i</v>
      </c>
      <c r="J2700" t="str">
        <f t="shared" si="1402"/>
        <v>-7738.73779035401+650.576827765977i</v>
      </c>
      <c r="K2700" t="str">
        <f t="shared" si="1409"/>
        <v>0.0324480396495054-0.385975737132863i</v>
      </c>
      <c r="L2700" t="str">
        <f t="shared" si="1410"/>
        <v>0.00280108910971145-0.0279277677573021i</v>
      </c>
      <c r="M2700" t="str">
        <f t="shared" si="1411"/>
        <v>0.0352491287592168-0.413903504890165i</v>
      </c>
      <c r="N2700" t="str">
        <f t="shared" si="1412"/>
        <v>-3.39714084492173i</v>
      </c>
      <c r="O2700" t="str">
        <f t="shared" si="1413"/>
        <v>-0.967524871550914+0.252775835337135i</v>
      </c>
      <c r="P2700" t="str">
        <f t="shared" si="1414"/>
        <v>1.96752487155091-0.252775835337135i</v>
      </c>
      <c r="Q2700" t="str">
        <f t="shared" si="1415"/>
        <v>-1.96752487155091+3.64991668025887i</v>
      </c>
      <c r="R2700" t="str">
        <f t="shared" si="1416"/>
        <v>-0.278819988486485-0.388759452289079i</v>
      </c>
      <c r="S2700" t="str">
        <f t="shared" si="1417"/>
        <v>0.352363539651575i</v>
      </c>
      <c r="T2700" t="str">
        <f t="shared" si="1418"/>
        <v>0.136984656681587-0.0982459980687092i</v>
      </c>
      <c r="U2700" t="str">
        <f t="shared" si="1419"/>
        <v>0.0001-207.774077143467i</v>
      </c>
      <c r="V2700" t="str">
        <f t="shared" si="1420"/>
        <v>0.00002-0.0033326349340293i</v>
      </c>
      <c r="W2700" t="str">
        <f t="shared" si="1421"/>
        <v>0.0000199993584529555-0.00333258148232975i</v>
      </c>
      <c r="X2700" t="str">
        <f t="shared" si="1422"/>
        <v>0.0000594723253693377-0.00333163987511078i</v>
      </c>
      <c r="Y2700" t="str">
        <f t="shared" si="1423"/>
        <v>0.009+4.81291994529956i</v>
      </c>
      <c r="Z2700" t="str">
        <f t="shared" si="1424"/>
        <v>-0.00831218595718608-0.000164041467371473i</v>
      </c>
      <c r="AA2700" t="str">
        <f t="shared" si="1425"/>
        <v>0.00469966391980361-2.49500719427289i</v>
      </c>
      <c r="AB2700" t="str">
        <f t="shared" si="1426"/>
        <v>0.932601147195417-0.668865643246546i</v>
      </c>
      <c r="AC2700" t="str">
        <f t="shared" si="1427"/>
        <v>0.756027543878124-0.409583814670186i</v>
      </c>
      <c r="AD2700" t="str">
        <f t="shared" si="1428"/>
        <v>1.32419897080716-0.167315567303467i</v>
      </c>
      <c r="AE2700" t="str">
        <f t="shared" si="1429"/>
        <v>-0.0110344347808381+0.0011735345666955i</v>
      </c>
      <c r="AF2700" t="str">
        <f t="shared" si="1430"/>
        <v>-15.0629214527474-0.463452149626661i</v>
      </c>
      <c r="AG2700" t="str">
        <f t="shared" si="1431"/>
        <v>0.998511346480483-0.0119629136744059i</v>
      </c>
      <c r="AH2700" t="str">
        <f t="shared" si="1432"/>
        <v>0.167130059655741-0.0105793129365008i</v>
      </c>
      <c r="AI2700">
        <f t="shared" si="1433"/>
        <v>-15.521541769402734</v>
      </c>
      <c r="AJ2700">
        <f t="shared" si="1434"/>
        <v>-3.6219835880715023</v>
      </c>
      <c r="AK2700"/>
      <c r="AL2700"/>
      <c r="AM2700"/>
      <c r="AN2700"/>
    </row>
    <row r="2701" spans="1:40" x14ac:dyDescent="0.25">
      <c r="A2701"/>
      <c r="B2701">
        <f t="shared" si="1400"/>
        <v>767000</v>
      </c>
      <c r="C2701" s="237" t="str">
        <f t="shared" si="1403"/>
        <v>-1.29912819791698E-07+0.00319298896601512i</v>
      </c>
      <c r="D2701" s="208" t="str">
        <f t="shared" si="1404"/>
        <v>-5.95700695300425+0.0244795820727826i</v>
      </c>
      <c r="E2701" t="str">
        <f t="shared" si="1405"/>
        <v>2870</v>
      </c>
      <c r="F2701" t="str">
        <f t="shared" si="1406"/>
        <v>0.777000777000777</v>
      </c>
      <c r="G2701" t="str">
        <f t="shared" si="1401"/>
        <v>0.777000777000777</v>
      </c>
      <c r="H2701" t="str">
        <f t="shared" si="1407"/>
        <v>9.1059876386132+0.487331707466303i</v>
      </c>
      <c r="I2701" t="str">
        <f t="shared" si="1408"/>
        <v>3012.00195662921i</v>
      </c>
      <c r="J2701" t="str">
        <f t="shared" si="1402"/>
        <v>-7758.9591737444+651.426144773505i</v>
      </c>
      <c r="K2701" t="str">
        <f t="shared" si="1409"/>
        <v>0.0323640547418417-0.385479430712883i</v>
      </c>
      <c r="L2701" t="str">
        <f t="shared" si="1410"/>
        <v>0.00279386236662285-0.0278920799455517i</v>
      </c>
      <c r="M2701" t="str">
        <f t="shared" si="1411"/>
        <v>0.0351579171084646-0.413371510658435i</v>
      </c>
      <c r="N2701" t="str">
        <f t="shared" si="1412"/>
        <v>-3.40157575464095i</v>
      </c>
      <c r="O2701" t="str">
        <f t="shared" si="1413"/>
        <v>-0.96639432238762+0.257064220880645i</v>
      </c>
      <c r="P2701" t="str">
        <f t="shared" si="1414"/>
        <v>1.96639432238762-0.257064220880645i</v>
      </c>
      <c r="Q2701" t="str">
        <f t="shared" si="1415"/>
        <v>-1.96639432238762+3.6586399755216i</v>
      </c>
      <c r="R2701" t="str">
        <f t="shared" si="1416"/>
        <v>-0.278640950460367-0.387705909547833i</v>
      </c>
      <c r="S2701" t="str">
        <f t="shared" si="1417"/>
        <v>0.35282354427253i</v>
      </c>
      <c r="T2701" t="str">
        <f t="shared" si="1418"/>
        <v>0.136791773142071-0.0983110877208931i</v>
      </c>
      <c r="U2701" t="str">
        <f t="shared" si="1419"/>
        <v>0.0001-207.503185256709i</v>
      </c>
      <c r="V2701" t="str">
        <f t="shared" si="1420"/>
        <v>0.00002-0.00332828990803969i</v>
      </c>
      <c r="W2701" t="str">
        <f t="shared" si="1421"/>
        <v>0.0000199993584529555-0.00332823652603447i</v>
      </c>
      <c r="X2701" t="str">
        <f t="shared" si="1422"/>
        <v>0.0000593694749568129-0.00332729736348253i</v>
      </c>
      <c r="Y2701" t="str">
        <f t="shared" si="1423"/>
        <v>0.009+4.81920313060674i</v>
      </c>
      <c r="Z2701" t="str">
        <f t="shared" si="1424"/>
        <v>-0.00829051417954499-0.000163530073831087i</v>
      </c>
      <c r="AA2701" t="str">
        <f t="shared" si="1425"/>
        <v>0.00468734715231063-2.49174977742499i</v>
      </c>
      <c r="AB2701" t="str">
        <f t="shared" si="1426"/>
        <v>0.931287982534605-0.669308778162293i</v>
      </c>
      <c r="AC2701" t="str">
        <f t="shared" si="1427"/>
        <v>0.756068964968162-0.408499422740974i</v>
      </c>
      <c r="AD2701" t="str">
        <f t="shared" si="1428"/>
        <v>1.32364824615357-0.17008929033593i</v>
      </c>
      <c r="AE2701" t="str">
        <f t="shared" si="1429"/>
        <v>-0.0110015392676725+0.00119367137789889i</v>
      </c>
      <c r="AF2701" t="str">
        <f t="shared" si="1430"/>
        <v>-15.0629945916174-0.46285212539352i</v>
      </c>
      <c r="AG2701" t="str">
        <f t="shared" si="1431"/>
        <v>0.998488231699951-0.01194237091486i</v>
      </c>
      <c r="AH2701" t="str">
        <f t="shared" si="1432"/>
        <v>0.166650902057858-0.0109144729453566i</v>
      </c>
      <c r="AI2701">
        <f t="shared" si="1433"/>
        <v>-15.545258106983553</v>
      </c>
      <c r="AJ2701">
        <f t="shared" si="1434"/>
        <v>-3.7471229063573657</v>
      </c>
      <c r="AK2701"/>
      <c r="AL2701"/>
      <c r="AM2701"/>
      <c r="AN2701"/>
    </row>
    <row r="2702" spans="1:40" x14ac:dyDescent="0.25">
      <c r="A2702"/>
      <c r="B2702">
        <f t="shared" si="1400"/>
        <v>768000</v>
      </c>
      <c r="C2702" s="237" t="str">
        <f t="shared" si="1403"/>
        <v>-1.29574725414306E-07+0.0031888314283127i</v>
      </c>
      <c r="D2702" s="208" t="str">
        <f t="shared" si="1404"/>
        <v>-5.95700695041218+0.024447707617064i</v>
      </c>
      <c r="E2702" t="str">
        <f t="shared" si="1405"/>
        <v>2870</v>
      </c>
      <c r="F2702" t="str">
        <f t="shared" si="1406"/>
        <v>0.777000777000777</v>
      </c>
      <c r="G2702" t="str">
        <f t="shared" si="1401"/>
        <v>0.777000777000777</v>
      </c>
      <c r="H2702" t="str">
        <f t="shared" si="1407"/>
        <v>9.10606049582075+0.486701354976936i</v>
      </c>
      <c r="I2702" t="str">
        <f t="shared" si="1408"/>
        <v>3015.9289474462i</v>
      </c>
      <c r="J2702" t="str">
        <f t="shared" si="1402"/>
        <v>-7779.20693858735+652.275461781032i</v>
      </c>
      <c r="K2702" t="str">
        <f t="shared" si="1409"/>
        <v>0.0322803947443992-0.384984390015683i</v>
      </c>
      <c r="L2702" t="str">
        <f t="shared" si="1410"/>
        <v>0.00278666346168136-0.0278564822859817i</v>
      </c>
      <c r="M2702" t="str">
        <f t="shared" si="1411"/>
        <v>0.0350670582060806-0.412840872301665i</v>
      </c>
      <c r="N2702" t="str">
        <f t="shared" si="1412"/>
        <v>-3.40601066436017i</v>
      </c>
      <c r="O2702" t="str">
        <f t="shared" si="1413"/>
        <v>-0.965244765801985+0.261347550384295i</v>
      </c>
      <c r="P2702" t="str">
        <f t="shared" si="1414"/>
        <v>1.96524476580199-0.261347550384295i</v>
      </c>
      <c r="Q2702" t="str">
        <f t="shared" si="1415"/>
        <v>-1.96524476580199+3.66735821474446i</v>
      </c>
      <c r="R2702" t="str">
        <f t="shared" si="1416"/>
        <v>-0.278461454750595-0.386654307090801i</v>
      </c>
      <c r="S2702" t="str">
        <f t="shared" si="1417"/>
        <v>0.353283548893485i</v>
      </c>
      <c r="T2702" t="str">
        <f t="shared" si="1418"/>
        <v>0.13659860580399-0.0983758509643328i</v>
      </c>
      <c r="U2702" t="str">
        <f t="shared" si="1419"/>
        <v>0.0001-207.232998817572i</v>
      </c>
      <c r="V2702" t="str">
        <f t="shared" si="1420"/>
        <v>0.00002-0.00332395619722194i</v>
      </c>
      <c r="W2702" t="str">
        <f t="shared" si="1421"/>
        <v>0.0000199993584529555-0.00332390288472956i</v>
      </c>
      <c r="X2702" t="str">
        <f t="shared" si="1422"/>
        <v>0.0000592670259672946-0.00332296615573451i</v>
      </c>
      <c r="Y2702" t="str">
        <f t="shared" si="1423"/>
        <v>0.009+4.82548631591392i</v>
      </c>
      <c r="Z2702" t="str">
        <f t="shared" si="1424"/>
        <v>-0.00826892706122632-0.000163021173870614i</v>
      </c>
      <c r="AA2702" t="str">
        <f t="shared" si="1425"/>
        <v>0.00467507883038807-2.48850086088732i</v>
      </c>
      <c r="AB2702" t="str">
        <f t="shared" si="1426"/>
        <v>0.929972885753264-0.669749690864424i</v>
      </c>
      <c r="AC2702" t="str">
        <f t="shared" si="1427"/>
        <v>0.756111366714547-0.407416968764321i</v>
      </c>
      <c r="AD2702" t="str">
        <f t="shared" si="1428"/>
        <v>1.3230849119764-0.172861369849682i</v>
      </c>
      <c r="AE2702" t="str">
        <f t="shared" si="1429"/>
        <v>-0.0109686726963717+0.0012136872035098i</v>
      </c>
      <c r="AF2702" t="str">
        <f t="shared" si="1430"/>
        <v>-15.0630674462329-0.462253647359872i</v>
      </c>
      <c r="AG2702" t="str">
        <f t="shared" si="1431"/>
        <v>0.998465191888051-0.0119217680205001i</v>
      </c>
      <c r="AH2702" t="str">
        <f t="shared" si="1432"/>
        <v>0.166172023098294-0.0112477420593823i</v>
      </c>
      <c r="AI2702">
        <f t="shared" si="1433"/>
        <v>-15.568989764864163</v>
      </c>
      <c r="AJ2702">
        <f t="shared" si="1434"/>
        <v>-3.8722923251939725</v>
      </c>
      <c r="AK2702"/>
      <c r="AL2702"/>
      <c r="AM2702"/>
      <c r="AN2702"/>
    </row>
    <row r="2703" spans="1:40" x14ac:dyDescent="0.25">
      <c r="A2703"/>
      <c r="B2703">
        <f t="shared" si="1400"/>
        <v>769000</v>
      </c>
      <c r="C2703" s="237" t="str">
        <f t="shared" si="1403"/>
        <v>-1.29237949142902E-07+0.0031846847034521i</v>
      </c>
      <c r="D2703" s="208" t="str">
        <f t="shared" si="1404"/>
        <v>-5.95700694783023+0.0244159160597994i</v>
      </c>
      <c r="E2703" t="str">
        <f t="shared" si="1405"/>
        <v>2870</v>
      </c>
      <c r="F2703" t="str">
        <f t="shared" si="1406"/>
        <v>0.777000777000777</v>
      </c>
      <c r="G2703" t="str">
        <f t="shared" si="1401"/>
        <v>0.777000777000777</v>
      </c>
      <c r="H2703" t="str">
        <f t="shared" si="1407"/>
        <v>9.1061330702332+0.48607262563801i</v>
      </c>
      <c r="I2703" t="str">
        <f t="shared" si="1408"/>
        <v>3019.85593826319i</v>
      </c>
      <c r="J2703" t="str">
        <f t="shared" si="1402"/>
        <v>-7799.48108488288+653.12477878856i</v>
      </c>
      <c r="K2703" t="str">
        <f t="shared" si="1409"/>
        <v>0.0321970579871634-0.384490610240734i</v>
      </c>
      <c r="L2703" t="str">
        <f t="shared" si="1410"/>
        <v>0.00277949225256918-0.0278209744411117i</v>
      </c>
      <c r="M2703" t="str">
        <f t="shared" si="1411"/>
        <v>0.0349765502397326-0.412311584681846i</v>
      </c>
      <c r="N2703" t="str">
        <f t="shared" si="1412"/>
        <v>-3.41044557407939i</v>
      </c>
      <c r="O2703" t="str">
        <f t="shared" si="1413"/>
        <v>-0.964076224403939+0.26562573960188i</v>
      </c>
      <c r="P2703" t="str">
        <f t="shared" si="1414"/>
        <v>1.96407622440394-0.26562573960188i</v>
      </c>
      <c r="Q2703" t="str">
        <f t="shared" si="1415"/>
        <v>-1.96407622440394+3.67607131368127i</v>
      </c>
      <c r="R2703" t="str">
        <f t="shared" si="1416"/>
        <v>-0.278281500207012-0.385604637450946i</v>
      </c>
      <c r="S2703" t="str">
        <f t="shared" si="1417"/>
        <v>0.35374355351444i</v>
      </c>
      <c r="T2703" t="str">
        <f t="shared" si="1418"/>
        <v>0.136405154703545-0.0984402867605578i</v>
      </c>
      <c r="U2703" t="str">
        <f t="shared" si="1419"/>
        <v>0.0001-206.963515073986i</v>
      </c>
      <c r="V2703" t="str">
        <f t="shared" si="1420"/>
        <v>0.00002-0.00331963375743361i</v>
      </c>
      <c r="W2703" t="str">
        <f t="shared" si="1421"/>
        <v>0.0000199993584529555-0.0033195805142733i</v>
      </c>
      <c r="X2703" t="str">
        <f t="shared" si="1422"/>
        <v>0.0000591649763145995-0.00331864620779298i</v>
      </c>
      <c r="Y2703" t="str">
        <f t="shared" si="1423"/>
        <v>0.009+4.8317695012211i</v>
      </c>
      <c r="Z2703" t="str">
        <f t="shared" si="1424"/>
        <v>-0.0082474241617727-0.000162514751718265i</v>
      </c>
      <c r="AA2703" t="str">
        <f t="shared" si="1425"/>
        <v>0.00466285869984001-2.48526041140802i</v>
      </c>
      <c r="AB2703" t="str">
        <f t="shared" si="1426"/>
        <v>0.928655857097853-0.670188374282958i</v>
      </c>
      <c r="AC2703" t="str">
        <f t="shared" si="1427"/>
        <v>0.756154747605248-0.406336445407286i</v>
      </c>
      <c r="AD2703" t="str">
        <f t="shared" si="1428"/>
        <v>1.32250897106031-0.175631747844815i</v>
      </c>
      <c r="AE2703" t="str">
        <f t="shared" si="1429"/>
        <v>-0.0109358351919788+0.00123358230367265i</v>
      </c>
      <c r="AF2703" t="str">
        <f t="shared" si="1430"/>
        <v>-15.0631400180634-0.461656709578211i</v>
      </c>
      <c r="AG2703" t="str">
        <f t="shared" si="1431"/>
        <v>0.998442227274054-0.0119011052506242i</v>
      </c>
      <c r="AH2703" t="str">
        <f t="shared" si="1432"/>
        <v>0.165693425331097-0.0115791240221981i</v>
      </c>
      <c r="AI2703">
        <f t="shared" si="1433"/>
        <v>-15.59273685616213</v>
      </c>
      <c r="AJ2703">
        <f t="shared" si="1434"/>
        <v>-3.9974917749563059</v>
      </c>
      <c r="AK2703"/>
      <c r="AL2703"/>
      <c r="AM2703"/>
      <c r="AN2703"/>
    </row>
    <row r="2704" spans="1:40" x14ac:dyDescent="0.25">
      <c r="A2704"/>
      <c r="B2704">
        <f t="shared" si="1400"/>
        <v>770000</v>
      </c>
      <c r="C2704" s="237" t="str">
        <f t="shared" si="1403"/>
        <v>-1.2890248413463E-07+0.00318054874930536i</v>
      </c>
      <c r="D2704" s="208" t="str">
        <f t="shared" si="1404"/>
        <v>-5.95700694525834+0.0243842070780078i</v>
      </c>
      <c r="E2704" t="str">
        <f t="shared" si="1405"/>
        <v>2870</v>
      </c>
      <c r="F2704" t="str">
        <f t="shared" si="1406"/>
        <v>0.777000777000777</v>
      </c>
      <c r="G2704" t="str">
        <f t="shared" si="1401"/>
        <v>0.777000777000777</v>
      </c>
      <c r="H2704" t="str">
        <f t="shared" si="1407"/>
        <v>9.10620536331058+0.485445513209396i</v>
      </c>
      <c r="I2704" t="str">
        <f t="shared" si="1408"/>
        <v>3023.78292908018i</v>
      </c>
      <c r="J2704" t="str">
        <f t="shared" si="1402"/>
        <v>-7819.78161263096+653.974095796087i</v>
      </c>
      <c r="K2704" t="str">
        <f t="shared" si="1409"/>
        <v>0.0321140428108117-0.38399808661157i</v>
      </c>
      <c r="L2704" t="str">
        <f t="shared" si="1410"/>
        <v>0.00277234859787374-0.027785556075124i</v>
      </c>
      <c r="M2704" t="str">
        <f t="shared" si="1411"/>
        <v>0.0348863914086854-0.411783642686694i</v>
      </c>
      <c r="N2704" t="str">
        <f t="shared" si="1412"/>
        <v>-3.41488048379861i</v>
      </c>
      <c r="O2704" t="str">
        <f t="shared" si="1413"/>
        <v>-0.962888721176813+0.269898704388299i</v>
      </c>
      <c r="P2704" t="str">
        <f t="shared" si="1414"/>
        <v>1.96288872117681-0.269898704388299i</v>
      </c>
      <c r="Q2704" t="str">
        <f t="shared" si="1415"/>
        <v>-1.96288872117681+3.68477918818691i</v>
      </c>
      <c r="R2704" t="str">
        <f t="shared" si="1416"/>
        <v>-0.278101085676103-0.384556893205153i</v>
      </c>
      <c r="S2704" t="str">
        <f t="shared" si="1417"/>
        <v>0.354203558135394i</v>
      </c>
      <c r="T2704" t="str">
        <f t="shared" si="1418"/>
        <v>0.136211419878758-0.0985043940677917i</v>
      </c>
      <c r="U2704" t="str">
        <f t="shared" si="1419"/>
        <v>0.0001-206.694731288176i</v>
      </c>
      <c r="V2704" t="str">
        <f t="shared" si="1420"/>
        <v>0.00002-0.00331532254476162i</v>
      </c>
      <c r="W2704" t="str">
        <f t="shared" si="1421"/>
        <v>0.0000199993584529555-0.00331526937075328i</v>
      </c>
      <c r="X2704" t="str">
        <f t="shared" si="1422"/>
        <v>0.0000590633239260786-0.00331433747581298i</v>
      </c>
      <c r="Y2704" t="str">
        <f t="shared" si="1423"/>
        <v>0.009+4.83805268652828i</v>
      </c>
      <c r="Z2704" t="str">
        <f t="shared" si="1424"/>
        <v>-0.0082260050435881-0.000162010791723456i</v>
      </c>
      <c r="AA2704" t="str">
        <f t="shared" si="1425"/>
        <v>0.00465068650813858-2.48202839590858i</v>
      </c>
      <c r="AB2704" t="str">
        <f t="shared" si="1426"/>
        <v>0.92733689682723-0.67062482132541i</v>
      </c>
      <c r="AC2704" t="str">
        <f t="shared" si="1427"/>
        <v>0.75619910614894-0.40525784537843i</v>
      </c>
      <c r="AD2704" t="str">
        <f t="shared" si="1428"/>
        <v>1.32192042646169-0.178400366304108i</v>
      </c>
      <c r="AE2704" t="str">
        <f t="shared" si="1429"/>
        <v>-0.0109030268798846+0.00125335693810909i</v>
      </c>
      <c r="AF2704" t="str">
        <f t="shared" si="1430"/>
        <v>-15.0632123085689-0.461061306131388i</v>
      </c>
      <c r="AG2704" t="str">
        <f t="shared" si="1431"/>
        <v>0.998419338086195-0.0118803828656257i</v>
      </c>
      <c r="AH2704" t="str">
        <f t="shared" si="1432"/>
        <v>0.165215111314262-0.0119086225716743i</v>
      </c>
      <c r="AI2704">
        <f t="shared" si="1433"/>
        <v>-15.616499494115416</v>
      </c>
      <c r="AJ2704">
        <f t="shared" si="1434"/>
        <v>-4.122721185946264</v>
      </c>
      <c r="AK2704"/>
      <c r="AL2704"/>
      <c r="AM2704"/>
      <c r="AN2704"/>
    </row>
    <row r="2705" spans="1:40" x14ac:dyDescent="0.25">
      <c r="A2705"/>
      <c r="B2705">
        <f t="shared" si="1400"/>
        <v>771000</v>
      </c>
      <c r="C2705" s="237" t="str">
        <f t="shared" si="1403"/>
        <v>-1.28568323590984E-07+0.00317642352396311i</v>
      </c>
      <c r="D2705" s="208" t="str">
        <f t="shared" si="1404"/>
        <v>-5.95700694269644+0.0243525803503839i</v>
      </c>
      <c r="E2705" t="str">
        <f t="shared" si="1405"/>
        <v>2870</v>
      </c>
      <c r="F2705" t="str">
        <f t="shared" si="1406"/>
        <v>0.777000777000777</v>
      </c>
      <c r="G2705" t="str">
        <f t="shared" si="1401"/>
        <v>0.777000777000777</v>
      </c>
      <c r="H2705" t="str">
        <f t="shared" si="1407"/>
        <v>9.10627737650355+0.484820011482787i</v>
      </c>
      <c r="I2705" t="str">
        <f t="shared" si="1408"/>
        <v>3027.70991989716i</v>
      </c>
      <c r="J2705" t="str">
        <f t="shared" si="1402"/>
        <v>-7840.10852183161+654.823412803615i</v>
      </c>
      <c r="K2705" t="str">
        <f t="shared" si="1409"/>
        <v>0.0320313475666309-0.383506814375631i</v>
      </c>
      <c r="L2705" t="str">
        <f t="shared" si="1410"/>
        <v>0.00276523235708079-0.0277502268538534i</v>
      </c>
      <c r="M2705" t="str">
        <f t="shared" si="1411"/>
        <v>0.0347965799237117-0.411257041229484i</v>
      </c>
      <c r="N2705" t="str">
        <f t="shared" si="1412"/>
        <v>-3.41931539351783i</v>
      </c>
      <c r="O2705" t="str">
        <f t="shared" si="1413"/>
        <v>-0.961682279476885+0.274166360701204i</v>
      </c>
      <c r="P2705" t="str">
        <f t="shared" si="1414"/>
        <v>1.96168227947688-0.274166360701204i</v>
      </c>
      <c r="Q2705" t="str">
        <f t="shared" si="1415"/>
        <v>-1.96168227947688+3.69348175421903i</v>
      </c>
      <c r="R2705" t="str">
        <f t="shared" si="1416"/>
        <v>-0.277920210000978-0.38351106697398i</v>
      </c>
      <c r="S2705" t="str">
        <f t="shared" si="1417"/>
        <v>0.35466356275635i</v>
      </c>
      <c r="T2705" t="str">
        <f t="shared" si="1418"/>
        <v>0.136017401369481-0.0985681718409398i</v>
      </c>
      <c r="U2705" t="str">
        <f t="shared" si="1419"/>
        <v>0.0001-206.42664473657i</v>
      </c>
      <c r="V2705" t="str">
        <f t="shared" si="1420"/>
        <v>0.00002-0.00331102251552068i</v>
      </c>
      <c r="W2705" t="str">
        <f t="shared" si="1421"/>
        <v>0.0000199993584529554-0.00331096941048495i</v>
      </c>
      <c r="X2705" t="str">
        <f t="shared" si="1422"/>
        <v>0.0000589620667425126-0.00331003991617689i</v>
      </c>
      <c r="Y2705" t="str">
        <f t="shared" si="1423"/>
        <v>0.009+4.84433587183546i</v>
      </c>
      <c r="Z2705" t="str">
        <f t="shared" si="1424"/>
        <v>-0.00820466927191536-0.000161509278355703i</v>
      </c>
      <c r="AA2705" t="str">
        <f t="shared" si="1425"/>
        <v>0.00463856200441075-2.4788047814827i</v>
      </c>
      <c r="AB2705" t="str">
        <f t="shared" si="1426"/>
        <v>0.926016005212708-0.671059024876701i</v>
      </c>
      <c r="AC2705" t="str">
        <f t="shared" si="1427"/>
        <v>0.756244440874885-0.404181161427575i</v>
      </c>
      <c r="AD2705" t="str">
        <f t="shared" si="1428"/>
        <v>1.32131928150886-0.181167167194378i</v>
      </c>
      <c r="AE2705" t="str">
        <f t="shared" si="1429"/>
        <v>-0.0108702478858204+0.0012730113661257i</v>
      </c>
      <c r="AF2705" t="str">
        <f t="shared" si="1430"/>
        <v>-15.0632843192-0.460467431132403i</v>
      </c>
      <c r="AG2705" t="str">
        <f t="shared" si="1431"/>
        <v>0.998396524551675-0.0118596011269877i</v>
      </c>
      <c r="AH2705" t="str">
        <f t="shared" si="1432"/>
        <v>0.164737083609627-0.012236241440064i</v>
      </c>
      <c r="AI2705">
        <f t="shared" si="1433"/>
        <v>-15.640277792086126</v>
      </c>
      <c r="AJ2705">
        <f t="shared" si="1434"/>
        <v>-4.247980488394643</v>
      </c>
      <c r="AK2705"/>
      <c r="AL2705"/>
      <c r="AM2705"/>
      <c r="AN2705"/>
    </row>
    <row r="2706" spans="1:40" x14ac:dyDescent="0.25">
      <c r="A2706"/>
      <c r="B2706">
        <f t="shared" si="1400"/>
        <v>772000</v>
      </c>
      <c r="C2706" s="237" t="str">
        <f t="shared" si="1403"/>
        <v>-1.28235460757457E-07+0.00317230898573309i</v>
      </c>
      <c r="D2706" s="208" t="str">
        <f t="shared" si="1404"/>
        <v>-5.95700694014449+0.024321035557287i</v>
      </c>
      <c r="E2706" t="str">
        <f t="shared" si="1405"/>
        <v>2870</v>
      </c>
      <c r="F2706" t="str">
        <f t="shared" si="1406"/>
        <v>0.777000777000777</v>
      </c>
      <c r="G2706" t="str">
        <f t="shared" si="1401"/>
        <v>0.777000777000777</v>
      </c>
      <c r="H2706" t="str">
        <f t="shared" si="1407"/>
        <v>9.10634911125342+0.484196114281528i</v>
      </c>
      <c r="I2706" t="str">
        <f t="shared" si="1408"/>
        <v>3031.63691071415i</v>
      </c>
      <c r="J2706" t="str">
        <f t="shared" si="1402"/>
        <v>-7860.46181248482+655.672729811142i</v>
      </c>
      <c r="K2706" t="str">
        <f t="shared" si="1409"/>
        <v>0.0319489706164367-0.383016788804128i</v>
      </c>
      <c r="L2706" t="str">
        <f t="shared" si="1410"/>
        <v>0.00275814339056757-0.0277149864447774i</v>
      </c>
      <c r="M2706" t="str">
        <f t="shared" si="1411"/>
        <v>0.0347071140070043-0.410731775248905i</v>
      </c>
      <c r="N2706" t="str">
        <f t="shared" si="1412"/>
        <v>-3.42375030323704i</v>
      </c>
      <c r="O2706" t="str">
        <f t="shared" si="1413"/>
        <v>-0.960456923032926+0.278428624602651i</v>
      </c>
      <c r="P2706" t="str">
        <f t="shared" si="1414"/>
        <v>1.96045692303293-0.278428624602651i</v>
      </c>
      <c r="Q2706" t="str">
        <f t="shared" si="1415"/>
        <v>-1.96045692303293+3.70217892783969i</v>
      </c>
      <c r="R2706" t="str">
        <f t="shared" si="1416"/>
        <v>-0.277738872021368-0.382467151421428i</v>
      </c>
      <c r="S2706" t="str">
        <f t="shared" si="1417"/>
        <v>0.355123567377306i</v>
      </c>
      <c r="T2706" t="str">
        <f t="shared" si="1418"/>
        <v>0.135823099217414-0.0986316190315772i</v>
      </c>
      <c r="U2706" t="str">
        <f t="shared" si="1419"/>
        <v>0.0001-206.159252709709i</v>
      </c>
      <c r="V2706" t="str">
        <f t="shared" si="1420"/>
        <v>0.00002-0.00330673362625187i</v>
      </c>
      <c r="W2706" t="str">
        <f t="shared" si="1421"/>
        <v>0.0000199993584529555-0.00330668059001008i</v>
      </c>
      <c r="X2706" t="str">
        <f t="shared" si="1422"/>
        <v>0.0000588612027180063-0.00330575348549294i</v>
      </c>
      <c r="Y2706" t="str">
        <f t="shared" si="1423"/>
        <v>0.009+4.85061905714264i</v>
      </c>
      <c r="Z2706" t="str">
        <f t="shared" si="1424"/>
        <v>-0.0081834164148143-0.000161010196203551i</v>
      </c>
      <c r="AA2706" t="str">
        <f t="shared" si="1425"/>
        <v>0.00462648493942523-2.4755895353951i</v>
      </c>
      <c r="AB2706" t="str">
        <f t="shared" si="1426"/>
        <v>0.924693182538184-0.67149097779908i</v>
      </c>
      <c r="AC2706" t="str">
        <f t="shared" si="1427"/>
        <v>0.756290750332813-0.403106386345615i</v>
      </c>
      <c r="AD2706" t="str">
        <f t="shared" si="1428"/>
        <v>1.32070553980238-0.183932092467738i</v>
      </c>
      <c r="AE2706" t="str">
        <f t="shared" si="1429"/>
        <v>-0.0108374983358513+0.00129254584662093i</v>
      </c>
      <c r="AF2706" t="str">
        <f t="shared" si="1430"/>
        <v>-15.0633560513979-0.459875078724241i</v>
      </c>
      <c r="AG2706" t="str">
        <f t="shared" si="1431"/>
        <v>0.998373786896649-0.0118387602972782i</v>
      </c>
      <c r="AH2706" t="str">
        <f t="shared" si="1432"/>
        <v>0.16425934478279-0.0125619843541225i</v>
      </c>
      <c r="AI2706">
        <f t="shared" si="1433"/>
        <v>-15.664071863563269</v>
      </c>
      <c r="AJ2706">
        <f t="shared" si="1434"/>
        <v>-4.3732696124585271</v>
      </c>
      <c r="AK2706"/>
      <c r="AL2706"/>
      <c r="AM2706"/>
      <c r="AN2706"/>
    </row>
    <row r="2707" spans="1:40" x14ac:dyDescent="0.25">
      <c r="A2707"/>
      <c r="B2707">
        <f t="shared" si="1400"/>
        <v>773000</v>
      </c>
      <c r="C2707" s="237" t="str">
        <f t="shared" si="1403"/>
        <v>-1.27903888923207E-07+0.0031682050931388i</v>
      </c>
      <c r="D2707" s="208" t="str">
        <f t="shared" si="1404"/>
        <v>-5.95700693760244+0.0242895723807308i</v>
      </c>
      <c r="E2707" t="str">
        <f t="shared" si="1405"/>
        <v>2870</v>
      </c>
      <c r="F2707" t="str">
        <f t="shared" si="1406"/>
        <v>0.777000777000777</v>
      </c>
      <c r="G2707" t="str">
        <f t="shared" si="1401"/>
        <v>0.777000777000777</v>
      </c>
      <c r="H2707" t="str">
        <f t="shared" si="1407"/>
        <v>9.10642056899228+0.48357381546038i</v>
      </c>
      <c r="I2707" t="str">
        <f t="shared" si="1408"/>
        <v>3035.56390153114i</v>
      </c>
      <c r="J2707" t="str">
        <f t="shared" si="1402"/>
        <v>-7880.8414845906+656.522046818669i</v>
      </c>
      <c r="K2707" t="str">
        <f t="shared" si="1409"/>
        <v>0.0318669103324926-0.382528005191881i</v>
      </c>
      <c r="L2707" t="str">
        <f t="shared" si="1410"/>
        <v>0.00275108155959626-0.0276798345170071i</v>
      </c>
      <c r="M2707" t="str">
        <f t="shared" si="1411"/>
        <v>0.0346179918920889-0.410207839708888i</v>
      </c>
      <c r="N2707" t="str">
        <f t="shared" si="1412"/>
        <v>-3.42818521295626i</v>
      </c>
      <c r="O2707" t="str">
        <f t="shared" si="1413"/>
        <v>-0.959212675945722+0.282685412260779i</v>
      </c>
      <c r="P2707" t="str">
        <f t="shared" si="1414"/>
        <v>1.95921267594572-0.282685412260779i</v>
      </c>
      <c r="Q2707" t="str">
        <f t="shared" si="1415"/>
        <v>-1.95921267594572+3.71087062521704i</v>
      </c>
      <c r="R2707" t="str">
        <f t="shared" si="1416"/>
        <v>-0.277557070573615-0.381425139254686i</v>
      </c>
      <c r="S2707" t="str">
        <f t="shared" si="1417"/>
        <v>0.35558357199826i</v>
      </c>
      <c r="T2707" t="str">
        <f t="shared" si="1418"/>
        <v>0.135628513466115-0.0986947345879392i</v>
      </c>
      <c r="U2707" t="str">
        <f t="shared" si="1419"/>
        <v>0.0001-205.892552512154i</v>
      </c>
      <c r="V2707" t="str">
        <f t="shared" si="1420"/>
        <v>0.00002-0.00330245583372114i</v>
      </c>
      <c r="W2707" t="str">
        <f t="shared" si="1421"/>
        <v>0.0000199993584529554-0.00330240286609528i</v>
      </c>
      <c r="X2707" t="str">
        <f t="shared" si="1422"/>
        <v>0.0000587607298198845-0.00330147814059367i</v>
      </c>
      <c r="Y2707" t="str">
        <f t="shared" si="1423"/>
        <v>0.009+4.85690224244982i</v>
      </c>
      <c r="Z2707" t="str">
        <f t="shared" si="1424"/>
        <v>-0.00816224604313955-0.000160513529973497i</v>
      </c>
      <c r="AA2707" t="str">
        <f t="shared" si="1425"/>
        <v>0.00461445506557973-2.47238262508052i</v>
      </c>
      <c r="AB2707" t="str">
        <f t="shared" si="1426"/>
        <v>0.923368429100205-0.671920672932061i</v>
      </c>
      <c r="AC2707" t="str">
        <f t="shared" si="1427"/>
        <v>0.756338033092799-0.402033512964274i</v>
      </c>
      <c r="AD2707" t="str">
        <f t="shared" si="1428"/>
        <v>1.32007920521525-0.186695084062979i</v>
      </c>
      <c r="AE2707" t="str">
        <f t="shared" si="1429"/>
        <v>-0.0108047783563706+0.00131196063809295i</v>
      </c>
      <c r="AF2707" t="str">
        <f t="shared" si="1430"/>
        <v>-15.0634275065947-0.459284243079649i</v>
      </c>
      <c r="AG2707" t="str">
        <f t="shared" si="1431"/>
        <v>0.998351125346224-0.011817860640146i</v>
      </c>
      <c r="AH2707" t="str">
        <f t="shared" si="1432"/>
        <v>0.16378189740304-0.0128858550352418i</v>
      </c>
      <c r="AI2707">
        <f t="shared" si="1433"/>
        <v>-15.687881822164707</v>
      </c>
      <c r="AJ2707">
        <f t="shared" si="1434"/>
        <v>-4.4985884882239153</v>
      </c>
      <c r="AK2707"/>
      <c r="AL2707"/>
      <c r="AM2707"/>
      <c r="AN2707"/>
    </row>
    <row r="2708" spans="1:40" x14ac:dyDescent="0.25">
      <c r="A2708"/>
      <c r="B2708">
        <f t="shared" si="1400"/>
        <v>774000</v>
      </c>
      <c r="C2708" s="237" t="str">
        <f t="shared" si="1403"/>
        <v>-1.27573601420716E-07+0.00316411180491809i</v>
      </c>
      <c r="D2708" s="208" t="str">
        <f t="shared" si="1404"/>
        <v>-5.95700693507023+0.024258190504372i</v>
      </c>
      <c r="E2708" t="str">
        <f t="shared" si="1405"/>
        <v>2870</v>
      </c>
      <c r="F2708" t="str">
        <f t="shared" si="1406"/>
        <v>0.777000777000777</v>
      </c>
      <c r="G2708" t="str">
        <f t="shared" si="1401"/>
        <v>0.777000777000777</v>
      </c>
      <c r="H2708" t="str">
        <f t="shared" si="1407"/>
        <v>9.10649175114303+0.482953108905348i</v>
      </c>
      <c r="I2708" t="str">
        <f t="shared" si="1408"/>
        <v>3039.49089234813i</v>
      </c>
      <c r="J2708" t="str">
        <f t="shared" si="1402"/>
        <v>-7901.24753814894+657.371363826197i</v>
      </c>
      <c r="K2708" t="str">
        <f t="shared" si="1409"/>
        <v>0.0317851650974306-0.382040458857181i</v>
      </c>
      <c r="L2708" t="str">
        <f t="shared" si="1410"/>
        <v>0.00274404672630695-0.0276447707412754i</v>
      </c>
      <c r="M2708" t="str">
        <f t="shared" si="1411"/>
        <v>0.0345292118237376-0.409685229598456i</v>
      </c>
      <c r="N2708" t="str">
        <f t="shared" si="1412"/>
        <v>-3.43262012267548i</v>
      </c>
      <c r="O2708" t="str">
        <f t="shared" si="1413"/>
        <v>-0.957949562687615+0.286936639951412i</v>
      </c>
      <c r="P2708" t="str">
        <f t="shared" si="1414"/>
        <v>1.95794956268761-0.286936639951412i</v>
      </c>
      <c r="Q2708" t="str">
        <f t="shared" si="1415"/>
        <v>-1.95794956268761+3.71955676262689i</v>
      </c>
      <c r="R2708" t="str">
        <f t="shared" si="1416"/>
        <v>-0.277374804490677-0.380385023223923i</v>
      </c>
      <c r="S2708" t="str">
        <f t="shared" si="1417"/>
        <v>0.356043576619216i</v>
      </c>
      <c r="T2708" t="str">
        <f t="shared" si="1418"/>
        <v>0.135433644161029-0.0987575174549164i</v>
      </c>
      <c r="U2708" t="str">
        <f t="shared" si="1419"/>
        <v>0.0001-205.626541462397i</v>
      </c>
      <c r="V2708" t="str">
        <f t="shared" si="1420"/>
        <v>0.00002-0.00329818909491789i</v>
      </c>
      <c r="W2708" t="str">
        <f t="shared" si="1421"/>
        <v>0.0000199993584529555-0.00329813619573068i</v>
      </c>
      <c r="X2708" t="str">
        <f t="shared" si="1422"/>
        <v>0.0000586606460285935-0.00329721383853465i</v>
      </c>
      <c r="Y2708" t="str">
        <f t="shared" si="1423"/>
        <v>0.009+4.863185427757i</v>
      </c>
      <c r="Z2708" t="str">
        <f t="shared" si="1424"/>
        <v>-0.0081411577305193-0.000160019264488937i</v>
      </c>
      <c r="AA2708" t="str">
        <f t="shared" si="1425"/>
        <v>0.00460247213688809-2.46918401814254i</v>
      </c>
      <c r="AB2708" t="str">
        <f t="shared" si="1426"/>
        <v>0.922041745208163-0.672348103092384i</v>
      </c>
      <c r="AC2708" t="str">
        <f t="shared" si="1427"/>
        <v>0.756386287745132-0.400962534155932i</v>
      </c>
      <c r="AD2708" t="str">
        <f t="shared" si="1428"/>
        <v>1.31944028189335-0.18945608390682i</v>
      </c>
      <c r="AE2708" t="str">
        <f t="shared" si="1429"/>
        <v>-0.0107720880740943+0.00133125599864627i</v>
      </c>
      <c r="AF2708" t="str">
        <f t="shared" si="1430"/>
        <v>-15.0634986862133-0.458694918400976i</v>
      </c>
      <c r="AG2708" t="str">
        <f t="shared" si="1431"/>
        <v>0.998328540124452-0.0117969024203167i</v>
      </c>
      <c r="AH2708" t="str">
        <f t="shared" si="1432"/>
        <v>0.163304744043283-0.0132078571995645i</v>
      </c>
      <c r="AI2708">
        <f t="shared" si="1433"/>
        <v>-15.711707781639486</v>
      </c>
      <c r="AJ2708">
        <f t="shared" si="1434"/>
        <v>-4.6239370457017568</v>
      </c>
      <c r="AK2708"/>
      <c r="AL2708"/>
      <c r="AM2708"/>
      <c r="AN2708"/>
    </row>
    <row r="2709" spans="1:40" x14ac:dyDescent="0.25">
      <c r="A2709"/>
      <c r="B2709">
        <f t="shared" si="1400"/>
        <v>775000</v>
      </c>
      <c r="C2709" s="237" t="str">
        <f t="shared" si="1403"/>
        <v>-1.27244591625452E-07+0.00316002908002177i</v>
      </c>
      <c r="D2709" s="208" t="str">
        <f t="shared" si="1404"/>
        <v>-5.95700693254783+0.0242268896135002i</v>
      </c>
      <c r="E2709" t="str">
        <f t="shared" si="1405"/>
        <v>2870</v>
      </c>
      <c r="F2709" t="str">
        <f t="shared" si="1406"/>
        <v>0.777000777000777</v>
      </c>
      <c r="G2709" t="str">
        <f t="shared" si="1401"/>
        <v>0.777000777000777</v>
      </c>
      <c r="H2709" t="str">
        <f t="shared" si="1407"/>
        <v>9.10656265911943+0.482333988533471i</v>
      </c>
      <c r="I2709" t="str">
        <f t="shared" si="1408"/>
        <v>3043.41788316511i</v>
      </c>
      <c r="J2709" t="str">
        <f t="shared" si="1402"/>
        <v>-7921.67997315984+658.220680833724i</v>
      </c>
      <c r="K2709" t="str">
        <f t="shared" si="1409"/>
        <v>0.0317037333041721-0.381554145141642i</v>
      </c>
      <c r="L2709" t="str">
        <f t="shared" si="1410"/>
        <v>0.00273703875371124-0.0276097947899286i</v>
      </c>
      <c r="M2709" t="str">
        <f t="shared" si="1411"/>
        <v>0.0344407720578833-0.409163939931571i</v>
      </c>
      <c r="N2709" t="str">
        <f t="shared" si="1412"/>
        <v>-3.4370550323947i</v>
      </c>
      <c r="O2709" t="str">
        <f t="shared" si="1413"/>
        <v>-0.956667608102012+0.291182224059737i</v>
      </c>
      <c r="P2709" t="str">
        <f t="shared" si="1414"/>
        <v>1.95666760810201-0.291182224059737i</v>
      </c>
      <c r="Q2709" t="str">
        <f t="shared" si="1415"/>
        <v>-1.95666760810201+3.72823725645444i</v>
      </c>
      <c r="R2709" t="str">
        <f t="shared" si="1416"/>
        <v>-0.277192072602108-0.379346796122037i</v>
      </c>
      <c r="S2709" t="str">
        <f t="shared" si="1417"/>
        <v>0.35650358124017i</v>
      </c>
      <c r="T2709" t="str">
        <f t="shared" si="1418"/>
        <v>0.135238491349491-0.0988199665740367i</v>
      </c>
      <c r="U2709" t="str">
        <f t="shared" si="1419"/>
        <v>0.0001-205.361216892768i</v>
      </c>
      <c r="V2709" t="str">
        <f t="shared" si="1420"/>
        <v>0.00002-0.00329393336705348i</v>
      </c>
      <c r="W2709" t="str">
        <f t="shared" si="1421"/>
        <v>0.0000199993584529555-0.00329388053612831i</v>
      </c>
      <c r="X2709" t="str">
        <f t="shared" si="1422"/>
        <v>0.0000585609493375945-0.00329296053659287i</v>
      </c>
      <c r="Y2709" t="str">
        <f t="shared" si="1423"/>
        <v>0.009+4.86946861306418i</v>
      </c>
      <c r="Z2709" t="str">
        <f t="shared" si="1424"/>
        <v>-0.00812015105333337-0.000159527384689117i</v>
      </c>
      <c r="AA2709" t="str">
        <f t="shared" si="1425"/>
        <v>0.00459053590896759-2.46599368235252i</v>
      </c>
      <c r="AB2709" t="str">
        <f t="shared" si="1426"/>
        <v>0.920713131184318-0.672773261073896i</v>
      </c>
      <c r="AC2709" t="str">
        <f t="shared" si="1427"/>
        <v>0.756435512900212-0.399893442833394i</v>
      </c>
      <c r="AD2709" t="str">
        <f t="shared" si="1428"/>
        <v>1.31878877425553-0.192215033915256i</v>
      </c>
      <c r="AE2709" t="str">
        <f t="shared" si="1429"/>
        <v>-0.0107394276160537+0.00135043218599913i</v>
      </c>
      <c r="AF2709" t="str">
        <f t="shared" si="1430"/>
        <v>-15.0635695916673-0.458107098919971i</v>
      </c>
      <c r="AG2709" t="str">
        <f t="shared" si="1431"/>
        <v>0.99830603145433-0.0117758859035869i</v>
      </c>
      <c r="AH2709" t="str">
        <f t="shared" si="1432"/>
        <v>0.162827887279946-0.0135279945581106i</v>
      </c>
      <c r="AI2709">
        <f t="shared" si="1433"/>
        <v>-15.735549855871252</v>
      </c>
      <c r="AJ2709">
        <f t="shared" si="1434"/>
        <v>-4.7493152148294282</v>
      </c>
      <c r="AK2709"/>
      <c r="AL2709"/>
      <c r="AM2709"/>
      <c r="AN2709"/>
    </row>
    <row r="2710" spans="1:40" x14ac:dyDescent="0.25">
      <c r="A2710"/>
      <c r="B2710">
        <f t="shared" si="1400"/>
        <v>776000</v>
      </c>
      <c r="C2710" s="237" t="str">
        <f t="shared" si="1403"/>
        <v>-1.26916852955541E-07+0.00315595687761223i</v>
      </c>
      <c r="D2710" s="208" t="str">
        <f t="shared" si="1404"/>
        <v>-5.95700693003517+0.0241956693950271i</v>
      </c>
      <c r="E2710" t="str">
        <f t="shared" si="1405"/>
        <v>2870</v>
      </c>
      <c r="F2710" t="str">
        <f t="shared" si="1406"/>
        <v>0.777000777000777</v>
      </c>
      <c r="G2710" t="str">
        <f t="shared" si="1401"/>
        <v>0.777000777000777</v>
      </c>
      <c r="H2710" t="str">
        <f t="shared" si="1407"/>
        <v>9.10663329432623+0.48171644829262i</v>
      </c>
      <c r="I2710" t="str">
        <f t="shared" si="1408"/>
        <v>3047.3448739821i</v>
      </c>
      <c r="J2710" t="str">
        <f t="shared" si="1402"/>
        <v>-7942.13878962331+659.069997841252i</v>
      </c>
      <c r="K2710" t="str">
        <f t="shared" si="1409"/>
        <v>0.0316226133558502-0.381069059410062i</v>
      </c>
      <c r="L2710" t="str">
        <f t="shared" si="1410"/>
        <v>0.00273005750568559-0.0275749063369166i</v>
      </c>
      <c r="M2710" t="str">
        <f t="shared" si="1411"/>
        <v>0.0343526708615358-0.408643965746979i</v>
      </c>
      <c r="N2710" t="str">
        <f t="shared" si="1412"/>
        <v>-3.44148994211392i</v>
      </c>
      <c r="O2710" t="str">
        <f t="shared" si="1413"/>
        <v>-0.955366837402898+0.295422081081942i</v>
      </c>
      <c r="P2710" t="str">
        <f t="shared" si="1414"/>
        <v>1.9553668374029-0.295422081081942i</v>
      </c>
      <c r="Q2710" t="str">
        <f t="shared" si="1415"/>
        <v>-1.9553668374029+3.73691202319586i</v>
      </c>
      <c r="R2710" t="str">
        <f t="shared" si="1416"/>
        <v>-0.277008873734062-0.378310450784431i</v>
      </c>
      <c r="S2710" t="str">
        <f t="shared" si="1417"/>
        <v>0.356963585861126i</v>
      </c>
      <c r="T2710" t="str">
        <f t="shared" si="1418"/>
        <v>0.13504305508075-0.0988820808834626i</v>
      </c>
      <c r="U2710" t="str">
        <f t="shared" si="1419"/>
        <v>0.0001-205.09657614935i</v>
      </c>
      <c r="V2710" t="str">
        <f t="shared" si="1420"/>
        <v>0.00002-0.00328968860755985i</v>
      </c>
      <c r="W2710" t="str">
        <f t="shared" si="1421"/>
        <v>0.0000199993584529554-0.00328963584472079i</v>
      </c>
      <c r="X2710" t="str">
        <f t="shared" si="1422"/>
        <v>0.0000584616377532666-0.00328871819226542i</v>
      </c>
      <c r="Y2710" t="str">
        <f t="shared" si="1423"/>
        <v>0.009+4.87575179837136i</v>
      </c>
      <c r="Z2710" t="str">
        <f t="shared" si="1424"/>
        <v>-0.00809922559069224-0.000159037875628092i</v>
      </c>
      <c r="AA2710" t="str">
        <f t="shared" si="1425"/>
        <v>0.00457864613902648-2.46281158564849i</v>
      </c>
      <c r="AB2710" t="str">
        <f t="shared" si="1426"/>
        <v>0.919382587363961-0.673196139647534i</v>
      </c>
      <c r="AC2710" t="str">
        <f t="shared" si="1427"/>
        <v>0.756485707188416-0.398826231949696i</v>
      </c>
      <c r="AD2710" t="str">
        <f t="shared" si="1428"/>
        <v>1.318124686994-0.194971875994888i</v>
      </c>
      <c r="AE2710" t="str">
        <f t="shared" si="1429"/>
        <v>-0.0107067971095905+0.0013694894574906i</v>
      </c>
      <c r="AF2710" t="str">
        <f t="shared" si="1430"/>
        <v>-15.0636402243614-0.457520778897593i</v>
      </c>
      <c r="AG2710" t="str">
        <f t="shared" si="1431"/>
        <v>0.998283599557788-0.011754811356821i</v>
      </c>
      <c r="AH2710" t="str">
        <f t="shared" si="1432"/>
        <v>0.162351329692914-0.0138462708168998i</v>
      </c>
      <c r="AI2710">
        <f t="shared" si="1433"/>
        <v>-15.759408158879975</v>
      </c>
      <c r="AJ2710">
        <f t="shared" si="1434"/>
        <v>-4.8747229254701949</v>
      </c>
      <c r="AK2710"/>
      <c r="AL2710"/>
      <c r="AM2710"/>
      <c r="AN2710"/>
    </row>
    <row r="2711" spans="1:40" x14ac:dyDescent="0.25">
      <c r="A2711"/>
      <c r="B2711">
        <f t="shared" si="1400"/>
        <v>777000</v>
      </c>
      <c r="C2711" s="237" t="str">
        <f t="shared" si="1403"/>
        <v>-1.26590378871438E-07+0.00315189515706214i</v>
      </c>
      <c r="D2711" s="208" t="str">
        <f t="shared" si="1404"/>
        <v>-5.9570069275322+0.0241645295374764i</v>
      </c>
      <c r="E2711" t="str">
        <f t="shared" si="1405"/>
        <v>2870</v>
      </c>
      <c r="F2711" t="str">
        <f t="shared" si="1406"/>
        <v>0.777000777000777</v>
      </c>
      <c r="G2711" t="str">
        <f t="shared" si="1401"/>
        <v>0.777000777000777</v>
      </c>
      <c r="H2711" t="str">
        <f t="shared" si="1407"/>
        <v>9.10670365815916+0.481100482161326i</v>
      </c>
      <c r="I2711" t="str">
        <f t="shared" si="1408"/>
        <v>3051.27186479909i</v>
      </c>
      <c r="J2711" t="str">
        <f t="shared" si="1402"/>
        <v>-7962.62398753934+659.919314848779i</v>
      </c>
      <c r="K2711" t="str">
        <f t="shared" si="1409"/>
        <v>0.0315418036657309-0.380585197050275i</v>
      </c>
      <c r="L2711" t="str">
        <f t="shared" si="1410"/>
        <v>0.00272310284696472-0.0275401050577822i</v>
      </c>
      <c r="M2711" t="str">
        <f t="shared" si="1411"/>
        <v>0.0342649065126956-0.408125302108057i</v>
      </c>
      <c r="N2711" t="str">
        <f t="shared" si="1412"/>
        <v>-3.44592485183314i</v>
      </c>
      <c r="O2711" t="str">
        <f t="shared" si="1413"/>
        <v>-0.95404727617434+0.299656127626855i</v>
      </c>
      <c r="P2711" t="str">
        <f t="shared" si="1414"/>
        <v>1.95404727617434-0.299656127626855i</v>
      </c>
      <c r="Q2711" t="str">
        <f t="shared" si="1415"/>
        <v>-1.95404727617434+3.74558097945999i</v>
      </c>
      <c r="R2711" t="str">
        <f t="shared" si="1416"/>
        <v>-0.276825206709277-0.377275980088785i</v>
      </c>
      <c r="S2711" t="str">
        <f t="shared" si="1417"/>
        <v>0.35742359048208i</v>
      </c>
      <c r="T2711" t="str">
        <f t="shared" si="1418"/>
        <v>0.134847335405979-0.0989438593179738i</v>
      </c>
      <c r="U2711" t="str">
        <f t="shared" si="1419"/>
        <v>0.0001-204.832616591886i</v>
      </c>
      <c r="V2711" t="str">
        <f t="shared" si="1420"/>
        <v>0.00002-0.00328545477408809i</v>
      </c>
      <c r="W2711" t="str">
        <f t="shared" si="1421"/>
        <v>0.0000199993584529555-0.0032854020791599i</v>
      </c>
      <c r="X2711" t="str">
        <f t="shared" si="1422"/>
        <v>0.0000583627092948067-0.00328448676326808i</v>
      </c>
      <c r="Y2711" t="str">
        <f t="shared" si="1423"/>
        <v>0.009+4.88203498367854i</v>
      </c>
      <c r="Z2711" t="str">
        <f t="shared" si="1424"/>
        <v>-0.00807838092441592-0.00015855072247371i</v>
      </c>
      <c r="AA2711" t="str">
        <f t="shared" si="1425"/>
        <v>0.00456680258585149-2.4596376961341i</v>
      </c>
      <c r="AB2711" t="str">
        <f t="shared" si="1426"/>
        <v>0.91805011409548-0.673616731561204i</v>
      </c>
      <c r="AC2711" t="str">
        <f t="shared" si="1427"/>
        <v>0.756536869259993-0.397760894497886i</v>
      </c>
      <c r="AD2711" t="str">
        <f t="shared" si="1428"/>
        <v>1.31744802507444-0.197726552044238i</v>
      </c>
      <c r="AE2711" t="str">
        <f t="shared" si="1429"/>
        <v>-0.0106741966823496+0.00138842807008759i</v>
      </c>
      <c r="AF2711" t="str">
        <f t="shared" si="1430"/>
        <v>-15.0637105856914-0.45693595262385i</v>
      </c>
      <c r="AG2711" t="str">
        <f t="shared" si="1431"/>
        <v>0.998261244655689-0.0117336790479448i</v>
      </c>
      <c r="AH2711" t="str">
        <f t="shared" si="1432"/>
        <v>0.161875073865438-0.0141626896770722i</v>
      </c>
      <c r="AI2711">
        <f t="shared" si="1433"/>
        <v>-15.783282804825223</v>
      </c>
      <c r="AJ2711">
        <f t="shared" si="1434"/>
        <v>-5.0001601074133104</v>
      </c>
      <c r="AK2711"/>
      <c r="AL2711"/>
      <c r="AM2711"/>
      <c r="AN2711"/>
    </row>
    <row r="2712" spans="1:40" x14ac:dyDescent="0.25">
      <c r="A2712"/>
      <c r="B2712">
        <f t="shared" si="1400"/>
        <v>778000</v>
      </c>
      <c r="C2712" s="237" t="str">
        <f t="shared" si="1403"/>
        <v>-1.26265162875594E-07+0.003147843877953i</v>
      </c>
      <c r="D2712" s="208" t="str">
        <f t="shared" si="1404"/>
        <v>-5.95700692503888+0.024133469730973i</v>
      </c>
      <c r="E2712" t="str">
        <f t="shared" si="1405"/>
        <v>2870</v>
      </c>
      <c r="F2712" t="str">
        <f t="shared" si="1406"/>
        <v>0.777000777000777</v>
      </c>
      <c r="G2712" t="str">
        <f t="shared" si="1401"/>
        <v>0.777000777000777</v>
      </c>
      <c r="H2712" t="str">
        <f t="shared" si="1407"/>
        <v>9.10677375200508+0.480486084148559i</v>
      </c>
      <c r="I2712" t="str">
        <f t="shared" si="1408"/>
        <v>3055.19885561607i</v>
      </c>
      <c r="J2712" t="str">
        <f t="shared" si="1402"/>
        <v>-7983.13556690794+660.768631856307i</v>
      </c>
      <c r="K2712" t="str">
        <f t="shared" si="1409"/>
        <v>0.0314613026571373-0.380102553473008i</v>
      </c>
      <c r="L2712" t="str">
        <f t="shared" si="1410"/>
        <v>0.00271617464313542-0.0275053906296534i</v>
      </c>
      <c r="M2712" t="str">
        <f t="shared" si="1411"/>
        <v>0.0341774773002727-0.407607944102661i</v>
      </c>
      <c r="N2712" t="str">
        <f t="shared" si="1412"/>
        <v>-3.45035976155236i</v>
      </c>
      <c r="O2712" t="str">
        <f t="shared" si="1413"/>
        <v>-0.952708950369987+0.303884280417592i</v>
      </c>
      <c r="P2712" t="str">
        <f t="shared" si="1414"/>
        <v>1.95270895036999-0.303884280417592i</v>
      </c>
      <c r="Q2712" t="str">
        <f t="shared" si="1415"/>
        <v>-1.95270895036999+3.75424404196995i</v>
      </c>
      <c r="R2712" t="str">
        <f t="shared" si="1416"/>
        <v>-0.27664107034708-0.376243376954827i</v>
      </c>
      <c r="S2712" t="str">
        <f t="shared" si="1417"/>
        <v>0.357883595103036i</v>
      </c>
      <c r="T2712" t="str">
        <f t="shared" si="1418"/>
        <v>0.1346513323783-0.0990053008089649i</v>
      </c>
      <c r="U2712" t="str">
        <f t="shared" si="1419"/>
        <v>0.0001-204.569335593696i</v>
      </c>
      <c r="V2712" t="str">
        <f t="shared" si="1420"/>
        <v>0.00002-0.00328123182450699i</v>
      </c>
      <c r="W2712" t="str">
        <f t="shared" si="1421"/>
        <v>0.0000199993584529555-0.0032811791973151i</v>
      </c>
      <c r="X2712" t="str">
        <f t="shared" si="1422"/>
        <v>0.0000582641619941286-0.0032802662075338i</v>
      </c>
      <c r="Y2712" t="str">
        <f t="shared" si="1423"/>
        <v>0.009+4.88831816898572i</v>
      </c>
      <c r="Z2712" t="str">
        <f t="shared" si="1424"/>
        <v>-0.0080576166390127-0.000158065910506583i</v>
      </c>
      <c r="AA2712" t="str">
        <f t="shared" si="1425"/>
        <v>0.00455500500979549-2.45647198207752i</v>
      </c>
      <c r="AB2712" t="str">
        <f t="shared" si="1426"/>
        <v>0.916715711740535-0.674035029539764i</v>
      </c>
      <c r="AC2712" t="str">
        <f t="shared" si="1427"/>
        <v>0.756588997784936-0.396697423510851i</v>
      </c>
      <c r="AD2712" t="str">
        <f t="shared" si="1428"/>
        <v>1.3167587937364-0.200479003955054i</v>
      </c>
      <c r="AE2712" t="str">
        <f t="shared" si="1429"/>
        <v>-0.0106416264622743+0.00140724828039144i</v>
      </c>
      <c r="AF2712" t="str">
        <f t="shared" si="1430"/>
        <v>-15.063780677044-0.456352614417586i</v>
      </c>
      <c r="AG2712" t="str">
        <f t="shared" si="1431"/>
        <v>0.998238966967824-0.0117124892459428i</v>
      </c>
      <c r="AH2712" t="str">
        <f t="shared" si="1432"/>
        <v>0.161399122384067-0.0144772548350014i</v>
      </c>
      <c r="AI2712">
        <f t="shared" si="1433"/>
        <v>-15.807173908008199</v>
      </c>
      <c r="AJ2712">
        <f t="shared" si="1434"/>
        <v>-5.1256266903711705</v>
      </c>
      <c r="AK2712"/>
      <c r="AL2712"/>
      <c r="AM2712"/>
      <c r="AN2712"/>
    </row>
    <row r="2713" spans="1:40" x14ac:dyDescent="0.25">
      <c r="A2713"/>
      <c r="B2713">
        <f t="shared" ref="B2713:B2776" si="1435">B2712+1000</f>
        <v>779000</v>
      </c>
      <c r="C2713" s="237" t="str">
        <f t="shared" si="1403"/>
        <v>-1.25941198512141E-07+0.00314380300007387i</v>
      </c>
      <c r="D2713" s="208" t="str">
        <f t="shared" si="1404"/>
        <v>-5.95700692255514+0.024102489667233i</v>
      </c>
      <c r="E2713" t="str">
        <f t="shared" si="1405"/>
        <v>2870</v>
      </c>
      <c r="F2713" t="str">
        <f t="shared" si="1406"/>
        <v>0.777000777000777</v>
      </c>
      <c r="G2713" t="str">
        <f t="shared" si="1401"/>
        <v>0.777000777000777</v>
      </c>
      <c r="H2713" t="str">
        <f t="shared" si="1407"/>
        <v>9.10684357724196+0.479873248293562i</v>
      </c>
      <c r="I2713" t="str">
        <f t="shared" si="1408"/>
        <v>3059.12584643306i</v>
      </c>
      <c r="J2713" t="str">
        <f t="shared" si="1402"/>
        <v>-8003.6735277291+661.617948863834i</v>
      </c>
      <c r="K2713" t="str">
        <f t="shared" si="1409"/>
        <v>0.0313811087633732-0.379621124111748i</v>
      </c>
      <c r="L2713" t="str">
        <f t="shared" si="1410"/>
        <v>0.00270927276062977-0.0274707627312317i</v>
      </c>
      <c r="M2713" t="str">
        <f t="shared" si="1411"/>
        <v>0.034090381524003-0.40709188684298i</v>
      </c>
      <c r="N2713" t="str">
        <f t="shared" si="1412"/>
        <v>-3.45479467127158i</v>
      </c>
      <c r="O2713" t="str">
        <f t="shared" si="1413"/>
        <v>-0.951351886312555+0.308106456293184i</v>
      </c>
      <c r="P2713" t="str">
        <f t="shared" si="1414"/>
        <v>1.95135188631255-0.308106456293184i</v>
      </c>
      <c r="Q2713" t="str">
        <f t="shared" si="1415"/>
        <v>-1.95135188631255+3.76290112756476i</v>
      </c>
      <c r="R2713" t="str">
        <f t="shared" si="1416"/>
        <v>-0.276456463463368-0.375212634344114i</v>
      </c>
      <c r="S2713" t="str">
        <f t="shared" si="1417"/>
        <v>0.35834359972399i</v>
      </c>
      <c r="T2713" t="str">
        <f t="shared" si="1418"/>
        <v>0.134455046052791-0.099066404284427i</v>
      </c>
      <c r="U2713" t="str">
        <f t="shared" si="1419"/>
        <v>0.0001-204.306730541586i</v>
      </c>
      <c r="V2713" t="str">
        <f t="shared" si="1420"/>
        <v>0.00002-0.00327701971690172i</v>
      </c>
      <c r="W2713" t="str">
        <f t="shared" si="1421"/>
        <v>0.0000199993584529555-0.00327696715727221i</v>
      </c>
      <c r="X2713" t="str">
        <f t="shared" si="1422"/>
        <v>0.0000581659938957677-0.00327605648321146i</v>
      </c>
      <c r="Y2713" t="str">
        <f t="shared" si="1423"/>
        <v>0.009+4.8946013542929i</v>
      </c>
      <c r="Z2713" t="str">
        <f t="shared" si="1424"/>
        <v>-0.00803693232165898-0.00015758342511909i</v>
      </c>
      <c r="AA2713" t="str">
        <f t="shared" si="1425"/>
        <v>0.00454325317276539-2.45331441191043i</v>
      </c>
      <c r="AB2713" t="str">
        <f t="shared" si="1426"/>
        <v>0.915379380674101-0.674451026284904i</v>
      </c>
      <c r="AC2713" t="str">
        <f t="shared" si="1427"/>
        <v>0.75664209145288-0.395635812061086i</v>
      </c>
      <c r="AD2713" t="str">
        <f t="shared" si="1428"/>
        <v>1.31605699849341-0.203229173613673i</v>
      </c>
      <c r="AE2713" t="str">
        <f t="shared" si="1429"/>
        <v>-0.0106090865775993+0.00142595034464523i</v>
      </c>
      <c r="AF2713" t="str">
        <f t="shared" si="1430"/>
        <v>-15.0638504997971-0.455770758626329i</v>
      </c>
      <c r="AG2713" t="str">
        <f t="shared" si="1431"/>
        <v>0.998216766712904-0.011691242220852i</v>
      </c>
      <c r="AH2713" t="str">
        <f t="shared" si="1432"/>
        <v>0.160923477838563-0.0147899699824204i</v>
      </c>
      <c r="AI2713">
        <f t="shared" si="1433"/>
        <v>-15.831081582874644</v>
      </c>
      <c r="AJ2713">
        <f t="shared" si="1434"/>
        <v>-5.2511226039818419</v>
      </c>
      <c r="AK2713"/>
      <c r="AL2713"/>
      <c r="AM2713"/>
      <c r="AN2713"/>
    </row>
    <row r="2714" spans="1:40" x14ac:dyDescent="0.25">
      <c r="A2714"/>
      <c r="B2714">
        <f t="shared" si="1435"/>
        <v>780000</v>
      </c>
      <c r="C2714" s="237" t="str">
        <f t="shared" si="1403"/>
        <v>-1.25618479366569E-07+0.00313977248342002i</v>
      </c>
      <c r="D2714" s="208" t="str">
        <f t="shared" si="1404"/>
        <v>-5.95700692008096+0.0240715890395535i</v>
      </c>
      <c r="E2714" t="str">
        <f t="shared" si="1405"/>
        <v>2870</v>
      </c>
      <c r="F2714" t="str">
        <f t="shared" si="1406"/>
        <v>0.777000777000777</v>
      </c>
      <c r="G2714" t="str">
        <f t="shared" si="1401"/>
        <v>0.777000777000777</v>
      </c>
      <c r="H2714" t="str">
        <f t="shared" si="1407"/>
        <v>9.10691313523911+0.479261968665639i</v>
      </c>
      <c r="I2714" t="str">
        <f t="shared" si="1408"/>
        <v>3063.05283725005i</v>
      </c>
      <c r="J2714" t="str">
        <f t="shared" si="1402"/>
        <v>-8024.23787000282+662.467265871362i</v>
      </c>
      <c r="K2714" t="str">
        <f t="shared" si="1409"/>
        <v>0.0313012204276472-0.379140904422595i</v>
      </c>
      <c r="L2714" t="str">
        <f t="shared" si="1410"/>
        <v>0.00270239706671901-0.0274362210427841i</v>
      </c>
      <c r="M2714" t="str">
        <f t="shared" si="1411"/>
        <v>0.0340036174943662-0.406577125465379i</v>
      </c>
      <c r="N2714" t="str">
        <f t="shared" si="1412"/>
        <v>-3.4592295809908i</v>
      </c>
      <c r="O2714" t="str">
        <f t="shared" si="1413"/>
        <v>-0.949976110693311+0.312322572210223i</v>
      </c>
      <c r="P2714" t="str">
        <f t="shared" si="1414"/>
        <v>1.94997611069331-0.312322572210223i</v>
      </c>
      <c r="Q2714" t="str">
        <f t="shared" si="1415"/>
        <v>-1.94997611069331+3.77155215320102i</v>
      </c>
      <c r="R2714" t="str">
        <f t="shared" si="1416"/>
        <v>-0.276271384870616-0.374183745259808i</v>
      </c>
      <c r="S2714" t="str">
        <f t="shared" si="1417"/>
        <v>0.358803604344946i</v>
      </c>
      <c r="T2714" t="str">
        <f t="shared" si="1418"/>
        <v>0.13425847648651-0.0991271686689468i</v>
      </c>
      <c r="U2714" t="str">
        <f t="shared" si="1419"/>
        <v>0.0001-204.044798835763i</v>
      </c>
      <c r="V2714" t="str">
        <f t="shared" si="1420"/>
        <v>0.00002-0.00327281840957237i</v>
      </c>
      <c r="W2714" t="str">
        <f t="shared" si="1421"/>
        <v>0.0000199993584529554-0.00327276591733202i</v>
      </c>
      <c r="X2714" t="str">
        <f t="shared" si="1422"/>
        <v>0.0000580682030567837-0.0032718575486644i</v>
      </c>
      <c r="Y2714" t="str">
        <f t="shared" si="1423"/>
        <v>0.009+4.90088453960008i</v>
      </c>
      <c r="Z2714" t="str">
        <f t="shared" si="1424"/>
        <v>-0.00801632756217835-0.000157103251814387i</v>
      </c>
      <c r="AA2714" t="str">
        <f t="shared" si="1425"/>
        <v>0.00453154683820993-2.45016495422692i</v>
      </c>
      <c r="AB2714" t="str">
        <f t="shared" si="1426"/>
        <v>0.914041121284632-0.674864714475133i</v>
      </c>
      <c r="AC2714" t="str">
        <f t="shared" si="1427"/>
        <v>0.756696148972971-0.394576053260515i</v>
      </c>
      <c r="AD2714" t="str">
        <f t="shared" si="1428"/>
        <v>1.31534264513327-0.205977002902346i</v>
      </c>
      <c r="AE2714" t="str">
        <f t="shared" si="1429"/>
        <v>-0.0105765771568453+0.00144453451874039i</v>
      </c>
      <c r="AF2714" t="str">
        <f t="shared" si="1430"/>
        <v>-15.0639200553201-0.455190379626086i</v>
      </c>
      <c r="AG2714" t="str">
        <f t="shared" si="1431"/>
        <v>0.998194644108558-0.0116699382437578i</v>
      </c>
      <c r="AH2714" t="str">
        <f t="shared" si="1432"/>
        <v>0.160448142821827-0.0151008388065352i</v>
      </c>
      <c r="AI2714">
        <f t="shared" si="1433"/>
        <v>-15.855005944017206</v>
      </c>
      <c r="AJ2714">
        <f t="shared" si="1434"/>
        <v>-5.3766477778073645</v>
      </c>
      <c r="AK2714"/>
      <c r="AL2714"/>
      <c r="AM2714"/>
      <c r="AN2714"/>
    </row>
    <row r="2715" spans="1:40" x14ac:dyDescent="0.25">
      <c r="A2715"/>
      <c r="B2715">
        <f t="shared" si="1435"/>
        <v>781000</v>
      </c>
      <c r="C2715" s="237" t="str">
        <f t="shared" si="1403"/>
        <v>-1.25296999065405E-07+0.00313575228819161i</v>
      </c>
      <c r="D2715" s="208" t="str">
        <f t="shared" si="1404"/>
        <v>-5.95700691761628+0.0240407675428024i</v>
      </c>
      <c r="E2715" t="str">
        <f t="shared" si="1405"/>
        <v>2870</v>
      </c>
      <c r="F2715" t="str">
        <f t="shared" si="1406"/>
        <v>0.777000777000777</v>
      </c>
      <c r="G2715" t="str">
        <f t="shared" si="1401"/>
        <v>0.777000777000777</v>
      </c>
      <c r="H2715" t="str">
        <f t="shared" si="1407"/>
        <v>9.10698242735704+0.478652239363983i</v>
      </c>
      <c r="I2715" t="str">
        <f t="shared" si="1408"/>
        <v>3066.97982806704i</v>
      </c>
      <c r="J2715" t="str">
        <f t="shared" si="1402"/>
        <v>-8044.82859372911+663.316582878889i</v>
      </c>
      <c r="K2715" t="str">
        <f t="shared" si="1409"/>
        <v>0.0312216361029976-0.378661889884125i</v>
      </c>
      <c r="L2715" t="str">
        <f t="shared" si="1410"/>
        <v>0.00269554742950718-0.0274017652461328i</v>
      </c>
      <c r="M2715" t="str">
        <f t="shared" si="1411"/>
        <v>0.0339171835325048-0.406063655130258i</v>
      </c>
      <c r="N2715" t="str">
        <f t="shared" si="1412"/>
        <v>-3.46366449071001i</v>
      </c>
      <c r="O2715" t="str">
        <f t="shared" si="1413"/>
        <v>-0.948581650571553+0.316532545244478i</v>
      </c>
      <c r="P2715" t="str">
        <f t="shared" si="1414"/>
        <v>1.94858165057155-0.316532545244478i</v>
      </c>
      <c r="Q2715" t="str">
        <f t="shared" si="1415"/>
        <v>-1.94858165057155+3.78019703595449i</v>
      </c>
      <c r="R2715" t="str">
        <f t="shared" si="1416"/>
        <v>-0.276085833377858-0.373156702746455i</v>
      </c>
      <c r="S2715" t="str">
        <f t="shared" si="1417"/>
        <v>0.359263608965902i</v>
      </c>
      <c r="T2715" t="str">
        <f t="shared" si="1418"/>
        <v>0.134061623738508-0.099187592883688i</v>
      </c>
      <c r="U2715" t="str">
        <f t="shared" si="1419"/>
        <v>0.0001-203.783537889751i</v>
      </c>
      <c r="V2715" t="str">
        <f t="shared" si="1420"/>
        <v>0.00002-0.00326862786103258i</v>
      </c>
      <c r="W2715" t="str">
        <f t="shared" si="1421"/>
        <v>0.0000199993584529554-0.00326857543600883i</v>
      </c>
      <c r="X2715" t="str">
        <f t="shared" si="1422"/>
        <v>0.000057970787546662-0.00326766936246903i</v>
      </c>
      <c r="Y2715" t="str">
        <f t="shared" si="1423"/>
        <v>0.009+4.90716772490726i</v>
      </c>
      <c r="Z2715" t="str">
        <f t="shared" si="1424"/>
        <v>-0.00799580195302126-0.000156625376205407i</v>
      </c>
      <c r="AA2715" t="str">
        <f t="shared" si="1425"/>
        <v>0.00451988577110772-2.44702357778244i</v>
      </c>
      <c r="AB2715" t="str">
        <f t="shared" si="1426"/>
        <v>0.912700933974151-0.675276086765659i</v>
      </c>
      <c r="AC2715" t="str">
        <f t="shared" si="1427"/>
        <v>0.756751169073769-0.393518140260287i</v>
      </c>
      <c r="AD2715" t="str">
        <f t="shared" si="1428"/>
        <v>1.31461573971829-0.208722433700553i</v>
      </c>
      <c r="AE2715" t="str">
        <f t="shared" si="1429"/>
        <v>-0.0105440983288128+0.0014630010582233i</v>
      </c>
      <c r="AF2715" t="str">
        <f t="shared" si="1430"/>
        <v>-15.0639893449733-0.454611471821181i</v>
      </c>
      <c r="AG2715" t="str">
        <f t="shared" si="1431"/>
        <v>0.998172599371327-0.0116485775867894i</v>
      </c>
      <c r="AH2715" t="str">
        <f t="shared" si="1432"/>
        <v>0.159973119929812-0.0154098649901392i</v>
      </c>
      <c r="AI2715">
        <f t="shared" si="1433"/>
        <v>-15.878947106178536</v>
      </c>
      <c r="AJ2715">
        <f t="shared" si="1434"/>
        <v>-5.5022021413331288</v>
      </c>
      <c r="AK2715"/>
      <c r="AL2715"/>
      <c r="AM2715"/>
      <c r="AN2715"/>
    </row>
    <row r="2716" spans="1:40" x14ac:dyDescent="0.25">
      <c r="A2716"/>
      <c r="B2716">
        <f t="shared" si="1435"/>
        <v>782000</v>
      </c>
      <c r="C2716" s="237" t="str">
        <f t="shared" si="1403"/>
        <v>-1.24976751275904E-07+0.00313174237479238i</v>
      </c>
      <c r="D2716" s="208" t="str">
        <f t="shared" si="1404"/>
        <v>-5.95700691516105+0.0240100248734083i</v>
      </c>
      <c r="E2716" t="str">
        <f t="shared" si="1405"/>
        <v>2870</v>
      </c>
      <c r="F2716" t="str">
        <f t="shared" si="1406"/>
        <v>0.777000777000777</v>
      </c>
      <c r="G2716" t="str">
        <f t="shared" si="1401"/>
        <v>0.777000777000777</v>
      </c>
      <c r="H2716" t="str">
        <f t="shared" si="1407"/>
        <v>9.10705145494764+0.478044054517477i</v>
      </c>
      <c r="I2716" t="str">
        <f t="shared" si="1408"/>
        <v>3070.90681888402i</v>
      </c>
      <c r="J2716" t="str">
        <f t="shared" si="1402"/>
        <v>-8065.44569890797+664.165899886417i</v>
      </c>
      <c r="K2716" t="str">
        <f t="shared" si="1409"/>
        <v>0.0311423542522189-0.378184075997251i</v>
      </c>
      <c r="L2716" t="str">
        <f t="shared" si="1410"/>
        <v>0.00268872371792501-0.027367395024647i</v>
      </c>
      <c r="M2716" t="str">
        <f t="shared" si="1411"/>
        <v>0.0338310779701439-0.405551471021898i</v>
      </c>
      <c r="N2716" t="str">
        <f t="shared" si="1412"/>
        <v>-3.46809940042923i</v>
      </c>
      <c r="O2716" t="str">
        <f t="shared" si="1413"/>
        <v>-0.947168533374064+0.320736292592567i</v>
      </c>
      <c r="P2716" t="str">
        <f t="shared" si="1414"/>
        <v>1.94716853337406-0.320736292592567i</v>
      </c>
      <c r="Q2716" t="str">
        <f t="shared" si="1415"/>
        <v>-1.94716853337406+3.7888356930218i</v>
      </c>
      <c r="R2716" t="str">
        <f t="shared" si="1416"/>
        <v>-0.275899807790688-0.372131499889766i</v>
      </c>
      <c r="S2716" t="str">
        <f t="shared" si="1417"/>
        <v>0.359723613586856i</v>
      </c>
      <c r="T2716" t="str">
        <f t="shared" si="1418"/>
        <v>0.133864487869843-0.0992476758463853i</v>
      </c>
      <c r="U2716" t="str">
        <f t="shared" si="1419"/>
        <v>0.0001-203.522945130301i</v>
      </c>
      <c r="V2716" t="str">
        <f t="shared" si="1420"/>
        <v>0.00002-0.00326444803000824i</v>
      </c>
      <c r="W2716" t="str">
        <f t="shared" si="1421"/>
        <v>0.0000199993584529555-0.00326439567202919i</v>
      </c>
      <c r="X2716" t="str">
        <f t="shared" si="1422"/>
        <v>0.0000578737454472218-0.00326349188341356i</v>
      </c>
      <c r="Y2716" t="str">
        <f t="shared" si="1423"/>
        <v>0.009+4.91345091021444i</v>
      </c>
      <c r="Z2716" t="str">
        <f t="shared" si="1424"/>
        <v>-0.00797535508924512-0.000156149784013898i</v>
      </c>
      <c r="AA2716" t="str">
        <f t="shared" si="1425"/>
        <v>0.00450826973795542-2.44389025149282i</v>
      </c>
      <c r="AB2716" t="str">
        <f t="shared" si="1426"/>
        <v>0.911358819158346-0.675685135788344i</v>
      </c>
      <c r="AC2716" t="str">
        <f t="shared" si="1427"/>
        <v>0.75680715050313-0.39246206625057i</v>
      </c>
      <c r="AD2716" t="str">
        <f t="shared" si="1428"/>
        <v>1.31387628858542-0.21146540788639i</v>
      </c>
      <c r="AE2716" t="str">
        <f t="shared" si="1429"/>
        <v>-0.0105116502225761+0.00148135021830242i</v>
      </c>
      <c r="AF2716" t="str">
        <f t="shared" si="1430"/>
        <v>-15.0640583701087-0.454034029644069i</v>
      </c>
      <c r="AG2716" t="str">
        <f t="shared" si="1431"/>
        <v>0.998150632716656-0.0116271605231145i</v>
      </c>
      <c r="AH2716" t="str">
        <f t="shared" si="1432"/>
        <v>0.159498411761455-0.0157170522117344i</v>
      </c>
      <c r="AI2716">
        <f t="shared" si="1433"/>
        <v>-15.902905184253308</v>
      </c>
      <c r="AJ2716">
        <f t="shared" si="1434"/>
        <v>-5.6277856239694479</v>
      </c>
      <c r="AK2716"/>
      <c r="AL2716"/>
      <c r="AM2716"/>
      <c r="AN2716"/>
    </row>
    <row r="2717" spans="1:40" x14ac:dyDescent="0.25">
      <c r="A2717"/>
      <c r="B2717">
        <f t="shared" si="1435"/>
        <v>783000</v>
      </c>
      <c r="C2717" s="237" t="str">
        <f t="shared" si="1403"/>
        <v>-1.2465772970573E-07+0.00312774270382835i</v>
      </c>
      <c r="D2717" s="208" t="str">
        <f t="shared" si="1404"/>
        <v>-5.95700691271522+0.0239793607293507i</v>
      </c>
      <c r="E2717" t="str">
        <f t="shared" si="1405"/>
        <v>2870</v>
      </c>
      <c r="F2717" t="str">
        <f t="shared" si="1406"/>
        <v>0.777000777000777</v>
      </c>
      <c r="G2717" t="str">
        <f t="shared" si="1401"/>
        <v>0.777000777000777</v>
      </c>
      <c r="H2717" t="str">
        <f t="shared" si="1407"/>
        <v>9.10712021935423+0.477437408284519i</v>
      </c>
      <c r="I2717" t="str">
        <f t="shared" si="1408"/>
        <v>3074.83380970101i</v>
      </c>
      <c r="J2717" t="str">
        <f t="shared" si="1402"/>
        <v>-8086.08918553939+665.015216893943i</v>
      </c>
      <c r="K2717" t="str">
        <f t="shared" si="1409"/>
        <v>0.0310633733477881-0.377707458285095i</v>
      </c>
      <c r="L2717" t="str">
        <f t="shared" si="1410"/>
        <v>0.00268192580172348-0.0273331100632325i</v>
      </c>
      <c r="M2717" t="str">
        <f t="shared" si="1411"/>
        <v>0.0337452991495116-0.405040568348328i</v>
      </c>
      <c r="N2717" t="str">
        <f t="shared" si="1412"/>
        <v>-3.47253431014845i</v>
      </c>
      <c r="O2717" t="str">
        <f t="shared" si="1413"/>
        <v>-0.945736786894588+0.324933731573532i</v>
      </c>
      <c r="P2717" t="str">
        <f t="shared" si="1414"/>
        <v>1.94573678689459-0.324933731573532i</v>
      </c>
      <c r="Q2717" t="str">
        <f t="shared" si="1415"/>
        <v>-1.94573678689459+3.79746804172198i</v>
      </c>
      <c r="R2717" t="str">
        <f t="shared" si="1416"/>
        <v>-0.275713306911252-0.371108129816405i</v>
      </c>
      <c r="S2717" t="str">
        <f t="shared" si="1417"/>
        <v>0.360183618207812i</v>
      </c>
      <c r="T2717" t="str">
        <f t="shared" si="1418"/>
        <v>0.133667068943607-0.0993074164713357i</v>
      </c>
      <c r="U2717" t="str">
        <f t="shared" si="1419"/>
        <v>0.0001-203.263017997312i</v>
      </c>
      <c r="V2717" t="str">
        <f t="shared" si="1420"/>
        <v>0.00002-0.00326027887543607i</v>
      </c>
      <c r="W2717" t="str">
        <f t="shared" si="1421"/>
        <v>0.0000199993584529555-0.00326022658433047i</v>
      </c>
      <c r="X2717" t="str">
        <f t="shared" si="1422"/>
        <v>0.0000577770748525189-0.00325932507049652i</v>
      </c>
      <c r="Y2717" t="str">
        <f t="shared" si="1423"/>
        <v>0.009+4.91973409552162i</v>
      </c>
      <c r="Z2717" t="str">
        <f t="shared" si="1424"/>
        <v>-0.00795498656849395-0.000155676461069455i</v>
      </c>
      <c r="AA2717" t="str">
        <f t="shared" si="1425"/>
        <v>0.00449669850675592-2.4407649444332i</v>
      </c>
      <c r="AB2717" t="str">
        <f t="shared" si="1426"/>
        <v>0.910014777266751-0.676091854151645i</v>
      </c>
      <c r="AC2717" t="str">
        <f t="shared" si="1427"/>
        <v>0.756864092028086-0.391407824460397i</v>
      </c>
      <c r="AD2717" t="str">
        <f t="shared" si="1428"/>
        <v>1.31312429834658-0.214205867337818i</v>
      </c>
      <c r="AE2717" t="str">
        <f t="shared" si="1429"/>
        <v>-0.0104792329674776+0.00149958225385403i</v>
      </c>
      <c r="AF2717" t="str">
        <f t="shared" si="1430"/>
        <v>-15.0641271320695-0.453458047555168i</v>
      </c>
      <c r="AG2717" t="str">
        <f t="shared" si="1431"/>
        <v>0.998128744358897-0.0116056873269355i</v>
      </c>
      <c r="AH2717" t="str">
        <f t="shared" si="1432"/>
        <v>0.159024020918593-0.0160224041456326i</v>
      </c>
      <c r="AI2717">
        <f t="shared" si="1433"/>
        <v>-15.926880293291246</v>
      </c>
      <c r="AJ2717">
        <f t="shared" si="1434"/>
        <v>-5.7533981550469537</v>
      </c>
      <c r="AK2717"/>
      <c r="AL2717"/>
      <c r="AM2717"/>
      <c r="AN2717"/>
    </row>
    <row r="2718" spans="1:40" x14ac:dyDescent="0.25">
      <c r="A2718"/>
      <c r="B2718">
        <f t="shared" si="1435"/>
        <v>784000</v>
      </c>
      <c r="C2718" s="237" t="str">
        <f t="shared" si="1403"/>
        <v>-1.24339928102656E-07+0.00312375323610652i</v>
      </c>
      <c r="D2718" s="208" t="str">
        <f t="shared" si="1404"/>
        <v>-5.95700691027874+0.02394877481015i</v>
      </c>
      <c r="E2718" t="str">
        <f t="shared" si="1405"/>
        <v>2870</v>
      </c>
      <c r="F2718" t="str">
        <f t="shared" si="1406"/>
        <v>0.777000777000777</v>
      </c>
      <c r="G2718" t="str">
        <f t="shared" si="1401"/>
        <v>0.777000777000777</v>
      </c>
      <c r="H2718" t="str">
        <f t="shared" si="1407"/>
        <v>9.10718872191163+0.476832294852822i</v>
      </c>
      <c r="I2718" t="str">
        <f t="shared" si="1408"/>
        <v>3078.760800518i</v>
      </c>
      <c r="J2718" t="str">
        <f t="shared" si="1402"/>
        <v>-8106.75905362337+665.86453390147i</v>
      </c>
      <c r="K2718" t="str">
        <f t="shared" si="1409"/>
        <v>0.0309846918717913-0.377232032292838i</v>
      </c>
      <c r="L2718" t="str">
        <f t="shared" si="1410"/>
        <v>0.0026751535514679-0.0272989100483227i</v>
      </c>
      <c r="M2718" t="str">
        <f t="shared" si="1411"/>
        <v>0.0336598454232592-0.404530942341161i</v>
      </c>
      <c r="N2718" t="str">
        <f t="shared" si="1412"/>
        <v>-3.47696921986767i</v>
      </c>
      <c r="O2718" t="str">
        <f t="shared" si="1413"/>
        <v>-0.944286439293278+0.329124779630496i</v>
      </c>
      <c r="P2718" t="str">
        <f t="shared" si="1414"/>
        <v>1.94428643929328-0.329124779630496i</v>
      </c>
      <c r="Q2718" t="str">
        <f t="shared" si="1415"/>
        <v>-1.94428643929328+3.80609399949817i</v>
      </c>
      <c r="R2718" t="str">
        <f t="shared" si="1416"/>
        <v>-0.275526329538239-0.370086585693772i</v>
      </c>
      <c r="S2718" t="str">
        <f t="shared" si="1417"/>
        <v>0.360643622828766i</v>
      </c>
      <c r="T2718" t="str">
        <f t="shared" si="1418"/>
        <v>0.133469367024931-0.099366813669383i</v>
      </c>
      <c r="U2718" t="str">
        <f t="shared" si="1419"/>
        <v>0.0001-203.003753943744i</v>
      </c>
      <c r="V2718" t="str">
        <f t="shared" si="1420"/>
        <v>0.00002-0.0032561203564623i</v>
      </c>
      <c r="W2718" t="str">
        <f t="shared" si="1421"/>
        <v>0.0000199993584529555-0.00325606813205957i</v>
      </c>
      <c r="X2718" t="str">
        <f t="shared" si="1422"/>
        <v>0.0000576807738687543-0.00325516888292556i</v>
      </c>
      <c r="Y2718" t="str">
        <f t="shared" si="1423"/>
        <v>0.009+4.92601728082879i</v>
      </c>
      <c r="Z2718" t="str">
        <f t="shared" si="1424"/>
        <v>-0.00793469599097892-0.00015520539330856i</v>
      </c>
      <c r="AA2718" t="str">
        <f t="shared" si="1425"/>
        <v>0.00448517184700667-2.43764762583701i</v>
      </c>
      <c r="AB2718" t="str">
        <f t="shared" si="1426"/>
        <v>0.908668808742783-0.676496234440511i</v>
      </c>
      <c r="AC2718" t="str">
        <f t="shared" si="1427"/>
        <v>0.756921992434752-0.390355408157423i</v>
      </c>
      <c r="AD2718" t="str">
        <f t="shared" si="1428"/>
        <v>1.31235977588874-0.216943753934103i</v>
      </c>
      <c r="AE2718" t="str">
        <f t="shared" si="1429"/>
        <v>-0.0104468466931216+0.0015176974194297i</v>
      </c>
      <c r="AF2718" t="str">
        <f t="shared" si="1430"/>
        <v>-15.0641956321904-0.452883520042672i</v>
      </c>
      <c r="AG2718" t="str">
        <f t="shared" si="1431"/>
        <v>0.998106934511296-0.0115841582734833i</v>
      </c>
      <c r="AH2718" t="str">
        <f t="shared" si="1432"/>
        <v>0.158549950005878-0.0163259244620819i</v>
      </c>
      <c r="AI2718">
        <f t="shared" si="1433"/>
        <v>-15.950872548500064</v>
      </c>
      <c r="AJ2718">
        <f t="shared" si="1434"/>
        <v>-5.8790396638214357</v>
      </c>
      <c r="AK2718"/>
      <c r="AL2718"/>
      <c r="AM2718"/>
      <c r="AN2718"/>
    </row>
    <row r="2719" spans="1:40" x14ac:dyDescent="0.25">
      <c r="A2719"/>
      <c r="B2719">
        <f t="shared" si="1435"/>
        <v>785000</v>
      </c>
      <c r="C2719" s="237" t="str">
        <f t="shared" si="1403"/>
        <v>-1.24023340254248E-07+0.00311977393263363i</v>
      </c>
      <c r="D2719" s="208" t="str">
        <f t="shared" si="1404"/>
        <v>-5.95700690785157+0.0239182668168578i</v>
      </c>
      <c r="E2719" t="str">
        <f t="shared" si="1405"/>
        <v>2870</v>
      </c>
      <c r="F2719" t="str">
        <f t="shared" si="1406"/>
        <v>0.777000777000777</v>
      </c>
      <c r="G2719" t="str">
        <f t="shared" si="1401"/>
        <v>0.777000777000777</v>
      </c>
      <c r="H2719" t="str">
        <f t="shared" si="1407"/>
        <v>9.10725696394621+0.47622870843925i</v>
      </c>
      <c r="I2719" t="str">
        <f t="shared" si="1408"/>
        <v>3082.68779133498i</v>
      </c>
      <c r="J2719" t="str">
        <f t="shared" si="1402"/>
        <v>-8127.45530315991+666.713850908998i</v>
      </c>
      <c r="K2719" t="str">
        <f t="shared" si="1409"/>
        <v>0.0309063083158517-0.376757793587596i</v>
      </c>
      <c r="L2719" t="str">
        <f t="shared" si="1410"/>
        <v>0.00266840683853172-0.0272647946678702i</v>
      </c>
      <c r="M2719" t="str">
        <f t="shared" si="1411"/>
        <v>0.0335747151543834-0.404022588255466i</v>
      </c>
      <c r="N2719" t="str">
        <f t="shared" si="1412"/>
        <v>-3.48140412958689i</v>
      </c>
      <c r="O2719" t="str">
        <f t="shared" si="1413"/>
        <v>-0.942817519096138+0.333309354332284i</v>
      </c>
      <c r="P2719" t="str">
        <f t="shared" si="1414"/>
        <v>1.94281751909614-0.333309354332284i</v>
      </c>
      <c r="Q2719" t="str">
        <f t="shared" si="1415"/>
        <v>-1.94281751909614+3.81471348391917i</v>
      </c>
      <c r="R2719" t="str">
        <f t="shared" si="1416"/>
        <v>-0.275338874466883-0.369066860729795i</v>
      </c>
      <c r="S2719" t="str">
        <f t="shared" si="1417"/>
        <v>0.361103627449722i</v>
      </c>
      <c r="T2719" t="str">
        <f t="shared" si="1418"/>
        <v>0.13327138218101-0.0994258663479151i</v>
      </c>
      <c r="U2719" t="str">
        <f t="shared" si="1419"/>
        <v>0.0000999999999999998-202.745150435535i</v>
      </c>
      <c r="V2719" t="str">
        <f t="shared" si="1420"/>
        <v>0.00002-0.00325197243244133i</v>
      </c>
      <c r="W2719" t="str">
        <f t="shared" si="1421"/>
        <v>0.0000199993584529555-0.00325192027457152i</v>
      </c>
      <c r="X2719" t="str">
        <f t="shared" si="1422"/>
        <v>0.0000575848406141796-0.00325102328011599i</v>
      </c>
      <c r="Y2719" t="str">
        <f t="shared" si="1423"/>
        <v>0.009+4.93230046613597i</v>
      </c>
      <c r="Z2719" t="str">
        <f t="shared" si="1424"/>
        <v>-0.00791448295945837-0.000154736566773642i</v>
      </c>
      <c r="AA2719" t="str">
        <f t="shared" si="1425"/>
        <v>0.00447368952968811-2.43453826509495i</v>
      </c>
      <c r="AB2719" t="str">
        <f t="shared" si="1426"/>
        <v>0.90732091404391-0.676898269216362i</v>
      </c>
      <c r="AC2719" t="str">
        <f t="shared" si="1427"/>
        <v>0.756980850528199-0.38930481064777i</v>
      </c>
      <c r="AD2719" t="str">
        <f t="shared" si="1428"/>
        <v>1.31158272837425-0.219679009557118i</v>
      </c>
      <c r="AE2719" t="str">
        <f t="shared" si="1429"/>
        <v>-0.010414491529369+0.00153569596926226i</v>
      </c>
      <c r="AF2719" t="str">
        <f t="shared" si="1430"/>
        <v>-15.0642638717978-0.452310441622392i</v>
      </c>
      <c r="AG2719" t="str">
        <f t="shared" si="1431"/>
        <v>0.998085203385994-0.0115625736390139i</v>
      </c>
      <c r="AH2719" t="str">
        <f t="shared" si="1432"/>
        <v>0.158076201630717-0.0166276168273707i</v>
      </c>
      <c r="AI2719">
        <f t="shared" si="1433"/>
        <v>-15.97488206524719</v>
      </c>
      <c r="AJ2719">
        <f t="shared" si="1434"/>
        <v>-6.0047100794701818</v>
      </c>
      <c r="AK2719"/>
      <c r="AL2719"/>
      <c r="AM2719"/>
      <c r="AN2719"/>
    </row>
    <row r="2720" spans="1:40" x14ac:dyDescent="0.25">
      <c r="A2720"/>
      <c r="B2720">
        <f t="shared" si="1435"/>
        <v>786000</v>
      </c>
      <c r="C2720" s="237" t="str">
        <f t="shared" si="1403"/>
        <v>-1.23707959987571E-07+0.0031158047546148i</v>
      </c>
      <c r="D2720" s="208" t="str">
        <f t="shared" si="1404"/>
        <v>-5.95700690543365+0.0238878364520468i</v>
      </c>
      <c r="E2720" t="str">
        <f t="shared" si="1405"/>
        <v>2870</v>
      </c>
      <c r="F2720" t="str">
        <f t="shared" si="1406"/>
        <v>0.777000777000777</v>
      </c>
      <c r="G2720" t="str">
        <f t="shared" si="1401"/>
        <v>0.777000777000777</v>
      </c>
      <c r="H2720" t="str">
        <f t="shared" si="1407"/>
        <v>9.10732494677597+0.475626643289617i</v>
      </c>
      <c r="I2720" t="str">
        <f t="shared" si="1408"/>
        <v>3086.61478215197i</v>
      </c>
      <c r="J2720" t="str">
        <f t="shared" si="1402"/>
        <v>-8148.17793414902+667.563167916525i</v>
      </c>
      <c r="K2720" t="str">
        <f t="shared" si="1409"/>
        <v>0.0308282211810577-0.376284737758285i</v>
      </c>
      <c r="L2720" t="str">
        <f t="shared" si="1410"/>
        <v>0.0026616855350905-0.0272307636113366i</v>
      </c>
      <c r="M2720" t="str">
        <f t="shared" si="1411"/>
        <v>0.0334899067161482-0.403515501369622i</v>
      </c>
      <c r="N2720" t="str">
        <f t="shared" si="1412"/>
        <v>-3.48583903930611i</v>
      </c>
      <c r="O2720" t="str">
        <f t="shared" si="1413"/>
        <v>-0.941330055194466+0.33748737337504i</v>
      </c>
      <c r="P2720" t="str">
        <f t="shared" si="1414"/>
        <v>1.94133005519447-0.33748737337504i</v>
      </c>
      <c r="Q2720" t="str">
        <f t="shared" si="1415"/>
        <v>-1.94133005519447+3.82332641268115i</v>
      </c>
      <c r="R2720" t="str">
        <f t="shared" si="1416"/>
        <v>-0.275150940488945-0.368048948172715i</v>
      </c>
      <c r="S2720" t="str">
        <f t="shared" si="1417"/>
        <v>0.361563632070676i</v>
      </c>
      <c r="T2720" t="str">
        <f t="shared" si="1418"/>
        <v>0.133073114481119-0.0994845734108454i</v>
      </c>
      <c r="U2720" t="str">
        <f t="shared" si="1419"/>
        <v>0.0001-202.487204951521i</v>
      </c>
      <c r="V2720" t="str">
        <f t="shared" si="1420"/>
        <v>0.00002-0.00324783506293441i</v>
      </c>
      <c r="W2720" t="str">
        <f t="shared" si="1421"/>
        <v>0.0000199993584529554-0.00324778297142823i</v>
      </c>
      <c r="X2720" t="str">
        <f t="shared" si="1422"/>
        <v>0.0000574892732190067-0.00324688822168955i</v>
      </c>
      <c r="Y2720" t="str">
        <f t="shared" si="1423"/>
        <v>0.009+4.93858365144315i</v>
      </c>
      <c r="Z2720" t="str">
        <f t="shared" si="1424"/>
        <v>-0.00789434707921865-0.000154269967612139i</v>
      </c>
      <c r="AA2720" t="str">
        <f t="shared" si="1425"/>
        <v>0.00446225132725228-2.43143683175405i</v>
      </c>
      <c r="AB2720" t="str">
        <f t="shared" si="1426"/>
        <v>0.905971093641761-0.677297951016963i</v>
      </c>
      <c r="AC2720" t="str">
        <f t="shared" si="1427"/>
        <v>0.757040665132362-0.388256025275836i</v>
      </c>
      <c r="AD2720" t="str">
        <f t="shared" si="1428"/>
        <v>1.31079316324088-0.222411576092653i</v>
      </c>
      <c r="AE2720" t="str">
        <f t="shared" si="1429"/>
        <v>-0.0103821676063308+0.00155357815727207i</v>
      </c>
      <c r="AF2720" t="str">
        <f t="shared" si="1430"/>
        <v>-15.0643318522096-0.45173880683757i</v>
      </c>
      <c r="AG2720" t="str">
        <f t="shared" si="1431"/>
        <v>0.998063551194016-0.0115409337008025i</v>
      </c>
      <c r="AH2720" t="str">
        <f t="shared" si="1432"/>
        <v>0.157602778403179-0.0169274849039364i</v>
      </c>
      <c r="AI2720">
        <f t="shared" si="1433"/>
        <v>-15.998908959063263</v>
      </c>
      <c r="AJ2720">
        <f t="shared" si="1434"/>
        <v>-6.1304093310915357</v>
      </c>
      <c r="AK2720"/>
      <c r="AL2720"/>
      <c r="AM2720"/>
      <c r="AN2720"/>
    </row>
    <row r="2721" spans="1:40" x14ac:dyDescent="0.25">
      <c r="A2721"/>
      <c r="B2721">
        <f t="shared" si="1435"/>
        <v>787000</v>
      </c>
      <c r="C2721" s="237" t="str">
        <f t="shared" si="1403"/>
        <v>-1.23393781168879E-07+0.0031118456634524i</v>
      </c>
      <c r="D2721" s="208" t="str">
        <f t="shared" si="1404"/>
        <v>-5.95700690302495+0.0238574834198017i</v>
      </c>
      <c r="E2721" t="str">
        <f t="shared" si="1405"/>
        <v>2870</v>
      </c>
      <c r="F2721" t="str">
        <f t="shared" si="1406"/>
        <v>0.777000777000777</v>
      </c>
      <c r="G2721" t="str">
        <f t="shared" si="1401"/>
        <v>0.777000777000777</v>
      </c>
      <c r="H2721" t="str">
        <f t="shared" si="1407"/>
        <v>9.1073926717106+0.475026093678528i</v>
      </c>
      <c r="I2721" t="str">
        <f t="shared" si="1408"/>
        <v>3090.54177296896i</v>
      </c>
      <c r="J2721" t="str">
        <f t="shared" si="1402"/>
        <v>-8168.9269465907+668.412484924053i</v>
      </c>
      <c r="K2721" t="str">
        <f t="shared" si="1409"/>
        <v>0.0307504289778924-0.375812860415483i</v>
      </c>
      <c r="L2721" t="str">
        <f t="shared" si="1410"/>
        <v>0.00265498951411613-0.027196816569685i</v>
      </c>
      <c r="M2721" t="str">
        <f t="shared" si="1411"/>
        <v>0.0334054184920085-0.403009676985168i</v>
      </c>
      <c r="N2721" t="str">
        <f t="shared" si="1412"/>
        <v>-3.49027394902533i</v>
      </c>
      <c r="O2721" t="str">
        <f t="shared" si="1413"/>
        <v>-0.939824076844286+0.341658754583848i</v>
      </c>
      <c r="P2721" t="str">
        <f t="shared" si="1414"/>
        <v>1.93982407684429-0.341658754583848i</v>
      </c>
      <c r="Q2721" t="str">
        <f t="shared" si="1415"/>
        <v>-1.93982407684429+3.83193270360918i</v>
      </c>
      <c r="R2721" t="str">
        <f t="shared" si="1416"/>
        <v>-0.274962526392719-0.36703284131088i</v>
      </c>
      <c r="S2721" t="str">
        <f t="shared" si="1417"/>
        <v>0.362023636691631i</v>
      </c>
      <c r="T2721" t="str">
        <f t="shared" si="1418"/>
        <v>0.132874563996627-0.0995429337586107i</v>
      </c>
      <c r="U2721" t="str">
        <f t="shared" si="1419"/>
        <v>0.0001-202.229914983349i</v>
      </c>
      <c r="V2721" t="str">
        <f t="shared" si="1420"/>
        <v>0.00002-0.00324370820770831i</v>
      </c>
      <c r="W2721" t="str">
        <f t="shared" si="1421"/>
        <v>0.0000199993584529554-0.00324365618239712i</v>
      </c>
      <c r="X2721" t="str">
        <f t="shared" si="1422"/>
        <v>0.0000573940698253156-0.00324276366747308i</v>
      </c>
      <c r="Y2721" t="str">
        <f t="shared" si="1423"/>
        <v>0.009+4.94486683675033i</v>
      </c>
      <c r="Z2721" t="str">
        <f t="shared" si="1424"/>
        <v>-0.00787428795805477-0.000153805582075572i</v>
      </c>
      <c r="AA2721" t="str">
        <f t="shared" si="1425"/>
        <v>0.00445085701361143-2.42834329551658i</v>
      </c>
      <c r="AB2721" t="str">
        <f t="shared" si="1426"/>
        <v>0.904619348022222-0.677695272356412i</v>
      </c>
      <c r="AC2721" t="str">
        <f t="shared" si="1427"/>
        <v>0.757101435089917-0.387209045424091i</v>
      </c>
      <c r="AD2721" t="str">
        <f t="shared" si="1428"/>
        <v>1.30999108820213-0.225141395431848i</v>
      </c>
      <c r="AE2721" t="str">
        <f t="shared" si="1429"/>
        <v>-0.0103498750543628+0.00157134423707391i</v>
      </c>
      <c r="AF2721" t="str">
        <f t="shared" si="1430"/>
        <v>-15.0643995747355-0.451168610258726i</v>
      </c>
      <c r="AG2721" t="str">
        <f t="shared" si="1431"/>
        <v>0.998041978145275-0.0115192387371393i</v>
      </c>
      <c r="AH2721" t="str">
        <f t="shared" si="1432"/>
        <v>0.157129682935921-0.0172255323504826i</v>
      </c>
      <c r="AI2721">
        <f t="shared" si="1433"/>
        <v>-16.022953345644556</v>
      </c>
      <c r="AJ2721">
        <f t="shared" si="1434"/>
        <v>-6.2561373477072317</v>
      </c>
      <c r="AK2721"/>
      <c r="AL2721"/>
      <c r="AM2721"/>
      <c r="AN2721"/>
    </row>
    <row r="2722" spans="1:40" x14ac:dyDescent="0.25">
      <c r="A2722"/>
      <c r="B2722">
        <f t="shared" si="1435"/>
        <v>788000</v>
      </c>
      <c r="C2722" s="237" t="str">
        <f t="shared" si="1403"/>
        <v>-1.23080797703323E-07+0.00310789662074468i</v>
      </c>
      <c r="D2722" s="208" t="str">
        <f t="shared" si="1404"/>
        <v>-5.95700690062541+0.0238272074257092i</v>
      </c>
      <c r="E2722" t="str">
        <f t="shared" si="1405"/>
        <v>2870</v>
      </c>
      <c r="F2722" t="str">
        <f t="shared" si="1406"/>
        <v>0.777000777000777</v>
      </c>
      <c r="G2722" t="str">
        <f t="shared" si="1401"/>
        <v>0.777000777000777</v>
      </c>
      <c r="H2722" t="str">
        <f t="shared" si="1407"/>
        <v>9.10746014005152+0.474427053909175i</v>
      </c>
      <c r="I2722" t="str">
        <f t="shared" si="1408"/>
        <v>3094.46876378595i</v>
      </c>
      <c r="J2722" t="str">
        <f t="shared" si="1402"/>
        <v>-8189.70234048493+669.26180193158i</v>
      </c>
      <c r="K2722" t="str">
        <f t="shared" si="1409"/>
        <v>0.0306729302261629-0.375342157191302i</v>
      </c>
      <c r="L2722" t="str">
        <f t="shared" si="1410"/>
        <v>0.00264831864937058-0.0271629532353695i</v>
      </c>
      <c r="M2722" t="str">
        <f t="shared" si="1411"/>
        <v>0.0333212488755335-0.402505110426671i</v>
      </c>
      <c r="N2722" t="str">
        <f t="shared" si="1412"/>
        <v>-3.49470885874455i</v>
      </c>
      <c r="O2722" t="str">
        <f t="shared" si="1413"/>
        <v>-0.938299613665769+0.345823415914348i</v>
      </c>
      <c r="P2722" t="str">
        <f t="shared" si="1414"/>
        <v>1.93829961366577-0.345823415914348i</v>
      </c>
      <c r="Q2722" t="str">
        <f t="shared" si="1415"/>
        <v>-1.93829961366577+3.8405322746589i</v>
      </c>
      <c r="R2722" t="str">
        <f t="shared" si="1416"/>
        <v>-0.274773630963018-0.366018533472541i</v>
      </c>
      <c r="S2722" t="str">
        <f t="shared" si="1417"/>
        <v>0.362483641312585i</v>
      </c>
      <c r="T2722" t="str">
        <f t="shared" si="1418"/>
        <v>0.132675730801019-0.0996009462881552i</v>
      </c>
      <c r="U2722" t="str">
        <f t="shared" si="1419"/>
        <v>0.0001-201.9732780354i</v>
      </c>
      <c r="V2722" t="str">
        <f t="shared" si="1420"/>
        <v>0.00002-0.00323959182673406i</v>
      </c>
      <c r="W2722" t="str">
        <f t="shared" si="1421"/>
        <v>0.0000199993584529554-0.00323953986744986i</v>
      </c>
      <c r="X2722" t="str">
        <f t="shared" si="1422"/>
        <v>0.0000572992285869651-0.0032386495774972i</v>
      </c>
      <c r="Y2722" t="str">
        <f t="shared" si="1423"/>
        <v>0.009+4.95115002205751i</v>
      </c>
      <c r="Z2722" t="str">
        <f t="shared" si="1424"/>
        <v>-0.00785430520625123-0.000153343396518631i</v>
      </c>
      <c r="AA2722" t="str">
        <f t="shared" si="1425"/>
        <v>0.00443950636412678-2.42525762623912i</v>
      </c>
      <c r="AB2722" t="str">
        <f t="shared" si="1426"/>
        <v>0.903265677685583-0.678090225725027i</v>
      </c>
      <c r="AC2722" t="str">
        <f t="shared" si="1427"/>
        <v>0.757163159262191-0.386163864512908i</v>
      </c>
      <c r="AD2722" t="str">
        <f t="shared" si="1428"/>
        <v>1.30917651124733-0.227868409472476i</v>
      </c>
      <c r="AE2722" t="str">
        <f t="shared" si="1429"/>
        <v>-0.0103176140040595+0.00158899446198277i</v>
      </c>
      <c r="AF2722" t="str">
        <f t="shared" si="1430"/>
        <v>-15.0644670406769-0.450599846483466i</v>
      </c>
      <c r="AG2722" t="str">
        <f t="shared" si="1431"/>
        <v>0.998020484448557-0.0114974890273241i</v>
      </c>
      <c r="AH2722" t="str">
        <f t="shared" si="1432"/>
        <v>0.156656917844113-0.0175217628220806i</v>
      </c>
      <c r="AI2722">
        <f t="shared" si="1433"/>
        <v>-16.047015340855573</v>
      </c>
      <c r="AJ2722">
        <f t="shared" si="1434"/>
        <v>-6.3818940582595305</v>
      </c>
      <c r="AK2722"/>
      <c r="AL2722"/>
      <c r="AM2722"/>
      <c r="AN2722"/>
    </row>
    <row r="2723" spans="1:40" x14ac:dyDescent="0.25">
      <c r="A2723"/>
      <c r="B2723">
        <f t="shared" si="1435"/>
        <v>789000</v>
      </c>
      <c r="C2723" s="237" t="str">
        <f t="shared" si="1403"/>
        <v>-1.22769003534653E-07+0.00310395758828458i</v>
      </c>
      <c r="D2723" s="208" t="str">
        <f t="shared" si="1404"/>
        <v>-5.95700689823498+0.0237970081768485i</v>
      </c>
      <c r="E2723" t="str">
        <f t="shared" si="1405"/>
        <v>2870</v>
      </c>
      <c r="F2723" t="str">
        <f t="shared" si="1406"/>
        <v>0.777000777000777</v>
      </c>
      <c r="G2723" t="str">
        <f t="shared" si="1401"/>
        <v>0.777000777000777</v>
      </c>
      <c r="H2723" t="str">
        <f t="shared" si="1407"/>
        <v>9.10752735309196+0.473829518313183i</v>
      </c>
      <c r="I2723" t="str">
        <f t="shared" si="1408"/>
        <v>3098.39575460293i</v>
      </c>
      <c r="J2723" t="str">
        <f t="shared" si="1402"/>
        <v>-8210.50411583174+670.111118939108i</v>
      </c>
      <c r="K2723" t="str">
        <f t="shared" si="1409"/>
        <v>0.0305957234549299-0.374872623739255i</v>
      </c>
      <c r="L2723" t="str">
        <f t="shared" si="1410"/>
        <v>0.00264167281540026-0.0271291733023271i</v>
      </c>
      <c r="M2723" t="str">
        <f t="shared" si="1411"/>
        <v>0.0332373962703302-0.402001797041582i</v>
      </c>
      <c r="N2723" t="str">
        <f t="shared" si="1412"/>
        <v>-3.49914376846377i</v>
      </c>
      <c r="O2723" t="str">
        <f t="shared" si="1413"/>
        <v>-0.936756695642656+0.349981275454347i</v>
      </c>
      <c r="P2723" t="str">
        <f t="shared" si="1414"/>
        <v>1.93675669564266-0.349981275454347i</v>
      </c>
      <c r="Q2723" t="str">
        <f t="shared" si="1415"/>
        <v>-1.93675669564266+3.84912504391812i</v>
      </c>
      <c r="R2723" t="str">
        <f t="shared" si="1416"/>
        <v>-0.274584252981172-0.365006018025644i</v>
      </c>
      <c r="S2723" t="str">
        <f t="shared" si="1417"/>
        <v>0.362943645933541i</v>
      </c>
      <c r="T2723" t="str">
        <f t="shared" si="1418"/>
        <v>0.132476614969911-0.0996586098929243i</v>
      </c>
      <c r="U2723" t="str">
        <f t="shared" si="1419"/>
        <v>0.0001-201.717291624709i</v>
      </c>
      <c r="V2723" t="str">
        <f t="shared" si="1420"/>
        <v>0.00002-0.0032354858801856i</v>
      </c>
      <c r="W2723" t="str">
        <f t="shared" si="1421"/>
        <v>0.0000199993584529555-0.00323543398676103i</v>
      </c>
      <c r="X2723" t="str">
        <f t="shared" si="1422"/>
        <v>0.0000572047476695023-0.00323454591199502i</v>
      </c>
      <c r="Y2723" t="str">
        <f t="shared" si="1423"/>
        <v>0.009+4.95743320736469i</v>
      </c>
      <c r="Z2723" t="str">
        <f t="shared" si="1424"/>
        <v>-0.00783439843656299-0.00015288339739826i</v>
      </c>
      <c r="AA2723" t="str">
        <f t="shared" si="1425"/>
        <v>0.00442819915559731-2.42217979393158i</v>
      </c>
      <c r="AB2723" t="str">
        <f t="shared" si="1426"/>
        <v>0.901910083146643-0.678482803589306i</v>
      </c>
      <c r="AC2723" t="str">
        <f t="shared" si="1427"/>
        <v>0.75722583652904-0.385120476000376i</v>
      </c>
      <c r="AD2723" t="str">
        <f t="shared" si="1428"/>
        <v>1.30834944064185-0.230592560120329i</v>
      </c>
      <c r="AE2723" t="str">
        <f t="shared" si="1429"/>
        <v>-0.0102853845862486+0.00160652908502033i</v>
      </c>
      <c r="AF2723" t="str">
        <f t="shared" si="1430"/>
        <v>-15.0645342513269-0.450032510136334i</v>
      </c>
      <c r="AG2723" t="str">
        <f t="shared" si="1431"/>
        <v>0.997999070311525-0.0114756848516619i</v>
      </c>
      <c r="AH2723" t="str">
        <f t="shared" si="1432"/>
        <v>0.156184485745358-0.0178161799702797i</v>
      </c>
      <c r="AI2723">
        <f t="shared" si="1433"/>
        <v>-16.071095060731846</v>
      </c>
      <c r="AJ2723">
        <f t="shared" si="1434"/>
        <v>-6.5076793916120605</v>
      </c>
      <c r="AK2723"/>
      <c r="AL2723"/>
      <c r="AM2723"/>
      <c r="AN2723"/>
    </row>
    <row r="2724" spans="1:40" x14ac:dyDescent="0.25">
      <c r="A2724"/>
      <c r="B2724">
        <f t="shared" si="1435"/>
        <v>790000</v>
      </c>
      <c r="C2724" s="237" t="str">
        <f t="shared" si="1403"/>
        <v>-1.22458392644926E-07+0.00310002852805852i</v>
      </c>
      <c r="D2724" s="208" t="str">
        <f t="shared" si="1404"/>
        <v>-5.95700689585364+0.023766885381782i</v>
      </c>
      <c r="E2724" t="str">
        <f t="shared" si="1405"/>
        <v>2870</v>
      </c>
      <c r="F2724" t="str">
        <f t="shared" si="1406"/>
        <v>0.777000777000777</v>
      </c>
      <c r="G2724" t="str">
        <f t="shared" si="1401"/>
        <v>0.777000777000777</v>
      </c>
      <c r="H2724" t="str">
        <f t="shared" si="1407"/>
        <v>9.10759431211706+0.473233481250417i</v>
      </c>
      <c r="I2724" t="str">
        <f t="shared" si="1408"/>
        <v>3102.32274541992i</v>
      </c>
      <c r="J2724" t="str">
        <f t="shared" si="1402"/>
        <v>-8231.3322726311+670.960435946635i</v>
      </c>
      <c r="K2724" t="str">
        <f t="shared" si="1409"/>
        <v>0.0305188072024398-0.374404255734133i</v>
      </c>
      <c r="L2724" t="str">
        <f t="shared" si="1410"/>
        <v>0.00263505188753013-0.0270954764659689i</v>
      </c>
      <c r="M2724" t="str">
        <f t="shared" si="1411"/>
        <v>0.0331538590899699-0.401499732200102i</v>
      </c>
      <c r="N2724" t="str">
        <f t="shared" si="1412"/>
        <v>-3.50357867818298i</v>
      </c>
      <c r="O2724" t="str">
        <f t="shared" si="1413"/>
        <v>-0.935195353121667+0.354132251425426i</v>
      </c>
      <c r="P2724" t="str">
        <f t="shared" si="1414"/>
        <v>1.93519535312167-0.354132251425426i</v>
      </c>
      <c r="Q2724" t="str">
        <f t="shared" si="1415"/>
        <v>-1.93519535312167+3.85771092960841i</v>
      </c>
      <c r="R2724" t="str">
        <f t="shared" si="1416"/>
        <v>-0.27439439122502-0.363995288377634i</v>
      </c>
      <c r="S2724" t="str">
        <f t="shared" si="1417"/>
        <v>0.363403650554497i</v>
      </c>
      <c r="T2724" t="str">
        <f t="shared" si="1418"/>
        <v>0.132277216581069-0.0997159234628511i</v>
      </c>
      <c r="U2724" t="str">
        <f t="shared" si="1419"/>
        <v>0.0001-201.46195328088i</v>
      </c>
      <c r="V2724" t="str">
        <f t="shared" si="1420"/>
        <v>0.00002-0.00323139032843853i</v>
      </c>
      <c r="W2724" t="str">
        <f t="shared" si="1421"/>
        <v>0.0000199993584529555-0.00323133850070687i</v>
      </c>
      <c r="X2724" t="str">
        <f t="shared" si="1422"/>
        <v>0.0000571106252500741-0.00323045263140088i</v>
      </c>
      <c r="Y2724" t="str">
        <f t="shared" si="1423"/>
        <v>0.009+4.96371639267187i</v>
      </c>
      <c r="Z2724" t="str">
        <f t="shared" si="1424"/>
        <v>-0.00781456726419694-0.000152425571272763i</v>
      </c>
      <c r="AA2724" t="str">
        <f t="shared" si="1425"/>
        <v>0.00441693516624887-2.41910976875618i</v>
      </c>
      <c r="AB2724" t="str">
        <f t="shared" si="1426"/>
        <v>0.900552564934839-0.678872998391837i</v>
      </c>
      <c r="AC2724" t="str">
        <f t="shared" si="1427"/>
        <v>0.757289465788758-0.384078873382121i</v>
      </c>
      <c r="AD2724" t="str">
        <f t="shared" si="1428"/>
        <v>1.30750988492724-0.233313789290556i</v>
      </c>
      <c r="AE2724" t="str">
        <f t="shared" si="1429"/>
        <v>-0.0102531869319847+0.0016239483589209i</v>
      </c>
      <c r="AF2724" t="str">
        <f t="shared" si="1430"/>
        <v>-15.0646012079707-0.449466595868635i</v>
      </c>
      <c r="AG2724" t="str">
        <f t="shared" si="1431"/>
        <v>0.997977735940708-0.0114538264914575i</v>
      </c>
      <c r="AH2724" t="str">
        <f t="shared" si="1432"/>
        <v>0.155712389259608-0.0181087874432118i</v>
      </c>
      <c r="AI2724">
        <f t="shared" si="1433"/>
        <v>-16.095192621483033</v>
      </c>
      <c r="AJ2724">
        <f t="shared" si="1434"/>
        <v>-6.6334932765492098</v>
      </c>
      <c r="AK2724"/>
      <c r="AL2724"/>
      <c r="AM2724"/>
      <c r="AN2724"/>
    </row>
    <row r="2725" spans="1:40" x14ac:dyDescent="0.25">
      <c r="A2725"/>
      <c r="B2725">
        <f t="shared" si="1435"/>
        <v>791000</v>
      </c>
      <c r="C2725" s="237" t="str">
        <f t="shared" si="1403"/>
        <v>-1.22148959054214E-07+0.00309610940224512i</v>
      </c>
      <c r="D2725" s="208" t="str">
        <f t="shared" si="1404"/>
        <v>-5.95700689348131+0.0237368387505459i</v>
      </c>
      <c r="E2725" t="str">
        <f t="shared" si="1405"/>
        <v>2870</v>
      </c>
      <c r="F2725" t="str">
        <f t="shared" si="1406"/>
        <v>0.777000777000777</v>
      </c>
      <c r="G2725" t="str">
        <f t="shared" si="1401"/>
        <v>0.777000777000777</v>
      </c>
      <c r="H2725" t="str">
        <f t="shared" si="1407"/>
        <v>9.10766101840381+0.47263893710881i</v>
      </c>
      <c r="I2725" t="str">
        <f t="shared" si="1408"/>
        <v>3106.24973623691i</v>
      </c>
      <c r="J2725" t="str">
        <f t="shared" si="1402"/>
        <v>-8252.18681088303+671.809752954163i</v>
      </c>
      <c r="K2725" t="str">
        <f t="shared" si="1409"/>
        <v>0.0304421800160551-0.373937048871866i</v>
      </c>
      <c r="L2725" t="str">
        <f t="shared" si="1410"/>
        <v>0.00262845574185787-0.0270618624231707i</v>
      </c>
      <c r="M2725" t="str">
        <f t="shared" si="1411"/>
        <v>0.033070635757913-0.400998911295037i</v>
      </c>
      <c r="N2725" t="str">
        <f t="shared" si="1412"/>
        <v>-3.5080135879022i</v>
      </c>
      <c r="O2725" t="str">
        <f t="shared" si="1413"/>
        <v>-0.93361561681189+0.35827626218458i</v>
      </c>
      <c r="P2725" t="str">
        <f t="shared" si="1414"/>
        <v>1.93361561681189-0.35827626218458i</v>
      </c>
      <c r="Q2725" t="str">
        <f t="shared" si="1415"/>
        <v>-1.93361561681189+3.86628985008678i</v>
      </c>
      <c r="R2725" t="str">
        <f t="shared" si="1416"/>
        <v>-0.274204044468903-0.36298633797524i</v>
      </c>
      <c r="S2725" t="str">
        <f t="shared" si="1417"/>
        <v>0.363863655175451i</v>
      </c>
      <c r="T2725" t="str">
        <f t="shared" si="1418"/>
        <v>0.132077535714422-0.0997728858843469i</v>
      </c>
      <c r="U2725" t="str">
        <f t="shared" si="1419"/>
        <v>0.0001-201.207260546012i</v>
      </c>
      <c r="V2725" t="str">
        <f t="shared" si="1420"/>
        <v>0.00002-0.00322730513206884i</v>
      </c>
      <c r="W2725" t="str">
        <f t="shared" si="1421"/>
        <v>0.0000199993584529554-0.00322725336986398i</v>
      </c>
      <c r="X2725" t="str">
        <f t="shared" si="1422"/>
        <v>0.0000570168595173399-0.00322636969634904i</v>
      </c>
      <c r="Y2725" t="str">
        <f t="shared" si="1423"/>
        <v>0.009+4.96999957797905i</v>
      </c>
      <c r="Z2725" t="str">
        <f t="shared" si="1424"/>
        <v>-0.007794811306793-0.000151969904800915i</v>
      </c>
      <c r="AA2725" t="str">
        <f t="shared" si="1425"/>
        <v>0.00440571417572302-2.41604752102654i</v>
      </c>
      <c r="AB2725" t="str">
        <f t="shared" si="1426"/>
        <v>0.899193123594333-0.679260802551229i</v>
      </c>
      <c r="AC2725" t="str">
        <f t="shared" si="1427"/>
        <v>0.757354045957972-0.383039050191111i</v>
      </c>
      <c r="AD2725" t="str">
        <f t="shared" si="1428"/>
        <v>1.30665785292134-0.236032038909058i</v>
      </c>
      <c r="AE2725" t="str">
        <f t="shared" si="1429"/>
        <v>-0.0102210211725441+0.00164125253613791i</v>
      </c>
      <c r="AF2725" t="str">
        <f t="shared" si="1430"/>
        <v>-15.0646679118851-0.448902098358264i</v>
      </c>
      <c r="AG2725" t="str">
        <f t="shared" si="1431"/>
        <v>0.997956481541502-0.0114319142290104i</v>
      </c>
      <c r="AH2725" t="str">
        <f t="shared" si="1432"/>
        <v>0.155240631009097-0.0183995888857008i</v>
      </c>
      <c r="AI2725">
        <f t="shared" si="1433"/>
        <v>-16.119308139495036</v>
      </c>
      <c r="AJ2725">
        <f t="shared" si="1434"/>
        <v>-6.7593356417769153</v>
      </c>
      <c r="AK2725"/>
      <c r="AL2725"/>
      <c r="AM2725"/>
      <c r="AN2725"/>
    </row>
    <row r="2726" spans="1:40" x14ac:dyDescent="0.25">
      <c r="A2726"/>
      <c r="B2726">
        <f t="shared" si="1435"/>
        <v>792000</v>
      </c>
      <c r="C2726" s="237" t="str">
        <f t="shared" si="1403"/>
        <v>-1.21840696820317E-07+0.00309220017321402i</v>
      </c>
      <c r="D2726" s="208" t="str">
        <f t="shared" si="1404"/>
        <v>-5.95700689111797+0.0237068679946408i</v>
      </c>
      <c r="E2726" t="str">
        <f t="shared" si="1405"/>
        <v>2870</v>
      </c>
      <c r="F2726" t="str">
        <f t="shared" si="1406"/>
        <v>0.777000777000777</v>
      </c>
      <c r="G2726" t="str">
        <f t="shared" si="1401"/>
        <v>0.777000777000777</v>
      </c>
      <c r="H2726" t="str">
        <f t="shared" si="1407"/>
        <v>9.10772747322129+0.472045880304201i</v>
      </c>
      <c r="I2726" t="str">
        <f t="shared" si="1408"/>
        <v>3110.1767270539i</v>
      </c>
      <c r="J2726" t="str">
        <f t="shared" si="1402"/>
        <v>-8273.06773058753+672.65906996169i</v>
      </c>
      <c r="K2726" t="str">
        <f t="shared" si="1409"/>
        <v>0.0303658404521866-0.3734709988694i</v>
      </c>
      <c r="L2726" t="str">
        <f t="shared" si="1410"/>
        <v>0.00262188425524838-0.027028330872266i</v>
      </c>
      <c r="M2726" t="str">
        <f t="shared" si="1411"/>
        <v>0.032987724707435-0.400499329741666i</v>
      </c>
      <c r="N2726" t="str">
        <f t="shared" si="1412"/>
        <v>-3.51244849762142i</v>
      </c>
      <c r="O2726" t="str">
        <f t="shared" si="1413"/>
        <v>-0.932017517784203+0.362413226225772i</v>
      </c>
      <c r="P2726" t="str">
        <f t="shared" si="1414"/>
        <v>1.9320175177842-0.362413226225772i</v>
      </c>
      <c r="Q2726" t="str">
        <f t="shared" si="1415"/>
        <v>-1.9320175177842+3.87486172384719i</v>
      </c>
      <c r="R2726" t="str">
        <f t="shared" si="1416"/>
        <v>-0.274013211483662-0.361979160304295i</v>
      </c>
      <c r="S2726" t="str">
        <f t="shared" si="1417"/>
        <v>0.364323659796407i</v>
      </c>
      <c r="T2726" t="str">
        <f t="shared" si="1418"/>
        <v>0.131877572452091-0.0998294960402946i</v>
      </c>
      <c r="U2726" t="str">
        <f t="shared" si="1419"/>
        <v>0.0001-200.953210974615i</v>
      </c>
      <c r="V2726" t="str">
        <f t="shared" si="1420"/>
        <v>0.00002-0.00322323025185158i</v>
      </c>
      <c r="W2726" t="str">
        <f t="shared" si="1421"/>
        <v>0.0000199993584529554-0.00322317855500806i</v>
      </c>
      <c r="X2726" t="str">
        <f t="shared" si="1422"/>
        <v>0.0000569234486713836-0.00322229706767248i</v>
      </c>
      <c r="Y2726" t="str">
        <f t="shared" si="1423"/>
        <v>0.009+4.97628276328623i</v>
      </c>
      <c r="Z2726" t="str">
        <f t="shared" si="1424"/>
        <v>-0.00777513018440597-0.000151516384741079i</v>
      </c>
      <c r="AA2726" t="str">
        <f t="shared" si="1425"/>
        <v>0.00439453596506635-2.41299302120667i</v>
      </c>
      <c r="AB2726" t="str">
        <f t="shared" si="1426"/>
        <v>0.897831759684211-0.679646208462071i</v>
      </c>
      <c r="AC2726" t="str">
        <f t="shared" si="1427"/>
        <v>0.757419575971531-0.382000999997506i</v>
      </c>
      <c r="AD2726" t="str">
        <f t="shared" si="1428"/>
        <v>1.30579335371853-0.238747250913793i</v>
      </c>
      <c r="AE2726" t="str">
        <f t="shared" si="1429"/>
        <v>-0.010188887439419+0.00165844186884942i</v>
      </c>
      <c r="AF2726" t="str">
        <f t="shared" si="1430"/>
        <v>-15.0647343643393-0.44833901230956i</v>
      </c>
      <c r="AG2726" t="str">
        <f t="shared" si="1431"/>
        <v>0.997935307318158-0.0114099483476105i</v>
      </c>
      <c r="AH2726" t="str">
        <f t="shared" si="1432"/>
        <v>0.154769213618263-0.0186885879393603i</v>
      </c>
      <c r="AI2726">
        <f t="shared" si="1433"/>
        <v>-16.143441731332832</v>
      </c>
      <c r="AJ2726">
        <f t="shared" si="1434"/>
        <v>-6.8852064159200514</v>
      </c>
      <c r="AK2726"/>
      <c r="AL2726"/>
      <c r="AM2726"/>
      <c r="AN2726"/>
    </row>
    <row r="2727" spans="1:40" x14ac:dyDescent="0.25">
      <c r="A2727"/>
      <c r="B2727">
        <f t="shared" si="1435"/>
        <v>793000</v>
      </c>
      <c r="C2727" s="237" t="str">
        <f t="shared" si="1403"/>
        <v>-1.21533600038481E-07+0.0030883008035247i</v>
      </c>
      <c r="D2727" s="208" t="str">
        <f t="shared" si="1404"/>
        <v>-5.95700688876356+0.0236769728270227i</v>
      </c>
      <c r="E2727" t="str">
        <f t="shared" si="1405"/>
        <v>2870</v>
      </c>
      <c r="F2727" t="str">
        <f t="shared" si="1406"/>
        <v>0.777000777000777</v>
      </c>
      <c r="G2727" t="str">
        <f t="shared" si="1401"/>
        <v>0.777000777000777</v>
      </c>
      <c r="H2727" t="str">
        <f t="shared" si="1407"/>
        <v>9.10779367783057+0.471454305280143i</v>
      </c>
      <c r="I2727" t="str">
        <f t="shared" si="1408"/>
        <v>3114.10371787088i</v>
      </c>
      <c r="J2727" t="str">
        <f t="shared" si="1402"/>
        <v>-8293.97503174459+673.508386969217i</v>
      </c>
      <c r="K2727" t="str">
        <f t="shared" si="1409"/>
        <v>0.030289787076226-0.37300610146457i</v>
      </c>
      <c r="L2727" t="str">
        <f t="shared" si="1410"/>
        <v>0.0026153373053278-0.0269948815130351i</v>
      </c>
      <c r="M2727" t="str">
        <f t="shared" si="1411"/>
        <v>0.0329051243815538-0.400000982977605i</v>
      </c>
      <c r="N2727" t="str">
        <f t="shared" si="1412"/>
        <v>-3.51688340734064i</v>
      </c>
      <c r="O2727" t="str">
        <f t="shared" si="1413"/>
        <v>-0.930401087470644+0.366543062181572i</v>
      </c>
      <c r="P2727" t="str">
        <f t="shared" si="1414"/>
        <v>1.93040108747064-0.366543062181572i</v>
      </c>
      <c r="Q2727" t="str">
        <f t="shared" si="1415"/>
        <v>-1.93040108747064+3.88342646952221i</v>
      </c>
      <c r="R2727" t="str">
        <f t="shared" si="1416"/>
        <v>-0.27382189103663-0.36097374888953i</v>
      </c>
      <c r="S2727" t="str">
        <f t="shared" si="1417"/>
        <v>0.364783664417361i</v>
      </c>
      <c r="T2727" t="str">
        <f t="shared" si="1418"/>
        <v>0.131677326878395-0.0998857528100332i</v>
      </c>
      <c r="U2727" t="str">
        <f t="shared" si="1419"/>
        <v>0.0001-200.699802133538i</v>
      </c>
      <c r="V2727" t="str">
        <f t="shared" si="1420"/>
        <v>0.00002-0.00321916564875971i</v>
      </c>
      <c r="W2727" t="str">
        <f t="shared" si="1421"/>
        <v>0.0000199993584529554-0.00321911401711269i</v>
      </c>
      <c r="X2727" t="str">
        <f t="shared" si="1422"/>
        <v>0.0000568303909236284-0.00321823470640158i</v>
      </c>
      <c r="Y2727" t="str">
        <f t="shared" si="1423"/>
        <v>0.009+4.98256594859341i</v>
      </c>
      <c r="Z2727" t="str">
        <f t="shared" si="1424"/>
        <v>-0.007755523519487-0.000151064997950336i</v>
      </c>
      <c r="AA2727" t="str">
        <f t="shared" si="1425"/>
        <v>0.00438340031671966-2.40994623991007i</v>
      </c>
      <c r="AB2727" t="str">
        <f t="shared" si="1426"/>
        <v>0.896468473778522-0.680029208494824i</v>
      </c>
      <c r="AC2727" t="str">
        <f t="shared" si="1427"/>
        <v>0.757486054782412-0.380964716408454i</v>
      </c>
      <c r="AD2727" t="str">
        <f t="shared" si="1428"/>
        <v>1.30491639668981-0.241459367256192i</v>
      </c>
      <c r="AE2727" t="str">
        <f t="shared" si="1429"/>
        <v>-0.0101567858643117+0.00167551660896454i</v>
      </c>
      <c r="AF2727" t="str">
        <f t="shared" si="1430"/>
        <v>-15.0648005665941-0.44777733245312i</v>
      </c>
      <c r="AG2727" t="str">
        <f t="shared" si="1431"/>
        <v>0.997914213473786-0.0113879291315328i</v>
      </c>
      <c r="AH2727" t="str">
        <f t="shared" si="1432"/>
        <v>0.154298139713659-0.0189757882427022i</v>
      </c>
      <c r="AI2727">
        <f t="shared" si="1433"/>
        <v>-16.167593513743817</v>
      </c>
      <c r="AJ2727">
        <f t="shared" si="1434"/>
        <v>-7.0111055275246423</v>
      </c>
      <c r="AK2727"/>
      <c r="AL2727"/>
      <c r="AM2727"/>
      <c r="AN2727"/>
    </row>
    <row r="2728" spans="1:40" x14ac:dyDescent="0.25">
      <c r="A2728"/>
      <c r="B2728">
        <f t="shared" si="1435"/>
        <v>794000</v>
      </c>
      <c r="C2728" s="237" t="str">
        <f t="shared" si="1403"/>
        <v>-1.21227662841108E-07+0.00308441125592524i</v>
      </c>
      <c r="D2728" s="208" t="str">
        <f t="shared" si="1404"/>
        <v>-5.95700688641804+0.0236471529620935i</v>
      </c>
      <c r="E2728" t="str">
        <f t="shared" si="1405"/>
        <v>2870</v>
      </c>
      <c r="F2728" t="str">
        <f t="shared" si="1406"/>
        <v>0.777000777000777</v>
      </c>
      <c r="G2728" t="str">
        <f t="shared" si="1401"/>
        <v>0.777000777000777</v>
      </c>
      <c r="H2728" t="str">
        <f t="shared" si="1407"/>
        <v>9.10785963348485+0.47086420650775i</v>
      </c>
      <c r="I2728" t="str">
        <f t="shared" si="1408"/>
        <v>3118.03070868787i</v>
      </c>
      <c r="J2728" t="str">
        <f t="shared" si="1402"/>
        <v>-8314.90871435421+674.357703976745i</v>
      </c>
      <c r="K2728" t="str">
        <f t="shared" si="1409"/>
        <v>0.0302140184624797-0.372542352415974i</v>
      </c>
      <c r="L2728" t="str">
        <f t="shared" si="1410"/>
        <v>0.00260881477047806-0.0269615140466979i</v>
      </c>
      <c r="M2728" t="str">
        <f t="shared" si="1411"/>
        <v>0.0328228332329578-0.399503866462672i</v>
      </c>
      <c r="N2728" t="str">
        <f t="shared" si="1412"/>
        <v>-3.52131831705986i</v>
      </c>
      <c r="O2728" t="str">
        <f t="shared" si="1413"/>
        <v>-0.928766357663797+0.370665688824747i</v>
      </c>
      <c r="P2728" t="str">
        <f t="shared" si="1414"/>
        <v>1.9287663576638-0.370665688824747i</v>
      </c>
      <c r="Q2728" t="str">
        <f t="shared" si="1415"/>
        <v>-1.9287663576638+3.89198400588461i</v>
      </c>
      <c r="R2728" t="str">
        <f t="shared" si="1416"/>
        <v>-0.273630081891626-0.359970097294377i</v>
      </c>
      <c r="S2728" t="str">
        <f t="shared" si="1417"/>
        <v>0.365243669038317i</v>
      </c>
      <c r="T2728" t="str">
        <f t="shared" si="1418"/>
        <v>0.131476799079878-0.0999416550693526i</v>
      </c>
      <c r="U2728" t="str">
        <f t="shared" si="1419"/>
        <v>0.0001-200.447031601883i</v>
      </c>
      <c r="V2728" t="str">
        <f t="shared" si="1420"/>
        <v>0.00002-0.00321511128396278i</v>
      </c>
      <c r="W2728" t="str">
        <f t="shared" si="1421"/>
        <v>0.0000199993584529554-0.00321505971734805i</v>
      </c>
      <c r="X2728" t="str">
        <f t="shared" si="1422"/>
        <v>0.0000567376844967503-0.00321418257376296i</v>
      </c>
      <c r="Y2728" t="str">
        <f t="shared" si="1423"/>
        <v>0.009+4.98884913390059i</v>
      </c>
      <c r="Z2728" t="str">
        <f t="shared" si="1424"/>
        <v>-0.0077359909368657-0.000150615731383622i</v>
      </c>
      <c r="AA2728" t="str">
        <f t="shared" si="1425"/>
        <v>0.0043723070145073-2.40690714789873i</v>
      </c>
      <c r="AB2728" t="str">
        <f t="shared" si="1426"/>
        <v>0.895103266466463-0.680409794995787i</v>
      </c>
      <c r="AC2728" t="str">
        <f t="shared" si="1427"/>
        <v>0.757553481361614-0.379930193067937i</v>
      </c>
      <c r="AD2728" t="str">
        <f t="shared" si="1428"/>
        <v>1.30402699148291-0.244168329902491i</v>
      </c>
      <c r="AE2728" t="str">
        <f t="shared" si="1429"/>
        <v>-0.010124716579129+0.00169247700812912i</v>
      </c>
      <c r="AF2728" t="str">
        <f t="shared" si="1430"/>
        <v>-15.0648665199029-0.447217053545656i</v>
      </c>
      <c r="AG2728" t="str">
        <f t="shared" si="1431"/>
        <v>0.997893200210342-0.0113658568660318i</v>
      </c>
      <c r="AH2728" t="str">
        <f t="shared" si="1432"/>
        <v>0.153827411923889-0.0192611934312374i</v>
      </c>
      <c r="AI2728">
        <f t="shared" si="1433"/>
        <v>-16.191763603659886</v>
      </c>
      <c r="AJ2728">
        <f t="shared" si="1434"/>
        <v>-7.137032905056512</v>
      </c>
      <c r="AK2728"/>
      <c r="AL2728"/>
      <c r="AM2728"/>
      <c r="AN2728"/>
    </row>
    <row r="2729" spans="1:40" x14ac:dyDescent="0.25">
      <c r="A2729"/>
      <c r="B2729">
        <f t="shared" si="1435"/>
        <v>795000</v>
      </c>
      <c r="C2729" s="237" t="str">
        <f t="shared" si="1403"/>
        <v>-1.20922879397482E-07+0.00308053149335113i</v>
      </c>
      <c r="D2729" s="208" t="str">
        <f t="shared" si="1404"/>
        <v>-5.95700688408137+0.023617408115692i</v>
      </c>
      <c r="E2729" t="str">
        <f t="shared" si="1405"/>
        <v>2870</v>
      </c>
      <c r="F2729" t="str">
        <f t="shared" si="1406"/>
        <v>0.777000777000777</v>
      </c>
      <c r="G2729" t="str">
        <f t="shared" si="1401"/>
        <v>0.777000777000777</v>
      </c>
      <c r="H2729" t="str">
        <f t="shared" si="1407"/>
        <v>9.10792534142951+0.470275578485514i</v>
      </c>
      <c r="I2729" t="str">
        <f t="shared" si="1408"/>
        <v>3121.95769950486i</v>
      </c>
      <c r="J2729" t="str">
        <f t="shared" si="1402"/>
        <v>-8335.8687784164+675.207020984272i</v>
      </c>
      <c r="K2729" t="str">
        <f t="shared" si="1409"/>
        <v>0.0301385331941015-0.372079747502847i</v>
      </c>
      <c r="L2729" t="str">
        <f t="shared" si="1410"/>
        <v>0.0026023165298313-0.0269282281759053i</v>
      </c>
      <c r="M2729" t="str">
        <f t="shared" si="1411"/>
        <v>0.0327408497239328-0.399007975678752i</v>
      </c>
      <c r="N2729" t="str">
        <f t="shared" si="1412"/>
        <v>-3.52575322677908i</v>
      </c>
      <c r="O2729" t="str">
        <f t="shared" si="1413"/>
        <v>-0.927113360516169+0.37478102506986i</v>
      </c>
      <c r="P2729" t="str">
        <f t="shared" si="1414"/>
        <v>1.92711336051617-0.37478102506986i</v>
      </c>
      <c r="Q2729" t="str">
        <f t="shared" si="1415"/>
        <v>-1.92711336051617+3.90053425184894i</v>
      </c>
      <c r="R2729" t="str">
        <f t="shared" si="1416"/>
        <v>-0.27343778280895-0.358968199120778i</v>
      </c>
      <c r="S2729" t="str">
        <f t="shared" si="1417"/>
        <v>0.365703673659271i</v>
      </c>
      <c r="T2729" t="str">
        <f t="shared" si="1418"/>
        <v>0.131275989145321-0.0999972016904789i</v>
      </c>
      <c r="U2729" t="str">
        <f t="shared" si="1419"/>
        <v>0.0001-200.194896970938i</v>
      </c>
      <c r="V2729" t="str">
        <f t="shared" si="1420"/>
        <v>0.00002-0.00321106711882572i</v>
      </c>
      <c r="W2729" t="str">
        <f t="shared" si="1421"/>
        <v>0.0000199993584529554-0.00321101561707967i</v>
      </c>
      <c r="X2729" t="str">
        <f t="shared" si="1422"/>
        <v>0.0000566453276245933-0.00321014063117814i</v>
      </c>
      <c r="Y2729" t="str">
        <f t="shared" si="1423"/>
        <v>0.009+4.99513231920777i</v>
      </c>
      <c r="Z2729" t="str">
        <f t="shared" si="1424"/>
        <v>-0.00771653206373195-0.000150168572092872i</v>
      </c>
      <c r="AA2729" t="str">
        <f t="shared" si="1425"/>
        <v>0.00436125584362662-2.40387571608225i</v>
      </c>
      <c r="AB2729" t="str">
        <f t="shared" si="1426"/>
        <v>0.893736138352463-0.680787960286996i</v>
      </c>
      <c r="AC2729" t="str">
        <f t="shared" si="1427"/>
        <v>0.757621854698065-0.378897423656581i</v>
      </c>
      <c r="AD2729" t="str">
        <f t="shared" si="1428"/>
        <v>1.30312514802247-0.246874080835116i</v>
      </c>
      <c r="AE2729" t="str">
        <f t="shared" si="1429"/>
        <v>-0.0100926797159766+0.00170932331773168i</v>
      </c>
      <c r="AF2729" t="str">
        <f t="shared" si="1430"/>
        <v>-15.0649322255109-0.446658170369822i</v>
      </c>
      <c r="AG2729" t="str">
        <f t="shared" si="1431"/>
        <v>0.997872267728628-0.0113437318373374i</v>
      </c>
      <c r="AH2729" t="str">
        <f t="shared" si="1432"/>
        <v>0.153357032879526-0.0195448071375758i</v>
      </c>
      <c r="AI2729">
        <f t="shared" si="1433"/>
        <v>-16.215952118200466</v>
      </c>
      <c r="AJ2729">
        <f t="shared" si="1434"/>
        <v>-7.2629884769008193</v>
      </c>
      <c r="AK2729"/>
      <c r="AL2729"/>
      <c r="AM2729"/>
      <c r="AN2729"/>
    </row>
    <row r="2730" spans="1:40" x14ac:dyDescent="0.25">
      <c r="A2730"/>
      <c r="B2730">
        <f t="shared" si="1435"/>
        <v>796000</v>
      </c>
      <c r="C2730" s="237" t="str">
        <f t="shared" si="1403"/>
        <v>-1.20619243913489E-07+0.00307666147892415i</v>
      </c>
      <c r="D2730" s="208" t="str">
        <f t="shared" si="1404"/>
        <v>-5.9570068817535+0.0235877380050852i</v>
      </c>
      <c r="E2730" t="str">
        <f t="shared" si="1405"/>
        <v>2870</v>
      </c>
      <c r="F2730" t="str">
        <f t="shared" si="1406"/>
        <v>0.777000777000777</v>
      </c>
      <c r="G2730" t="str">
        <f t="shared" si="1401"/>
        <v>0.777000777000777</v>
      </c>
      <c r="H2730" t="str">
        <f t="shared" si="1407"/>
        <v>9.10799080290215+0.469688415739146i</v>
      </c>
      <c r="I2730" t="str">
        <f t="shared" si="1408"/>
        <v>3125.88469032184i</v>
      </c>
      <c r="J2730" t="str">
        <f t="shared" si="1402"/>
        <v>-8356.85522393115+676.0563379918i</v>
      </c>
      <c r="K2730" t="str">
        <f t="shared" si="1409"/>
        <v>0.0300633298630276-0.371618282524932i</v>
      </c>
      <c r="L2730" t="str">
        <f t="shared" si="1410"/>
        <v>0.00259584246326426-0.02689502360473i</v>
      </c>
      <c r="M2730" t="str">
        <f t="shared" si="1411"/>
        <v>0.0326591723262919-0.398513306129662i</v>
      </c>
      <c r="N2730" t="str">
        <f t="shared" si="1412"/>
        <v>-3.5301881364983i</v>
      </c>
      <c r="O2730" t="str">
        <f t="shared" si="1413"/>
        <v>-0.925442128539557+0.378888989974866i</v>
      </c>
      <c r="P2730" t="str">
        <f t="shared" si="1414"/>
        <v>1.92544212853956-0.378888989974866i</v>
      </c>
      <c r="Q2730" t="str">
        <f t="shared" si="1415"/>
        <v>-1.92544212853956+3.90907712647317i</v>
      </c>
      <c r="R2730" t="str">
        <f t="shared" si="1416"/>
        <v>-0.273244992545375-0.357968048008996i</v>
      </c>
      <c r="S2730" t="str">
        <f t="shared" si="1417"/>
        <v>0.366163678280227i</v>
      </c>
      <c r="T2730" t="str">
        <f t="shared" si="1418"/>
        <v>0.131074897165767-0.100052391542068i</v>
      </c>
      <c r="U2730" t="str">
        <f t="shared" si="1419"/>
        <v>0.0001-199.94339584409i</v>
      </c>
      <c r="V2730" t="str">
        <f t="shared" si="1420"/>
        <v>0.00002-0.00320703311490759i</v>
      </c>
      <c r="W2730" t="str">
        <f t="shared" si="1421"/>
        <v>0.0000199993584529554-0.00320698167786725i</v>
      </c>
      <c r="X2730" t="str">
        <f t="shared" si="1422"/>
        <v>0.0000565533185520858-0.00320610884026243i</v>
      </c>
      <c r="Y2730" t="str">
        <f t="shared" si="1423"/>
        <v>0.009+5.00141550451495i</v>
      </c>
      <c r="Z2730" t="str">
        <f t="shared" si="1424"/>
        <v>-0.00769714652961828-0.000149723507226173i</v>
      </c>
      <c r="AA2730" t="str">
        <f t="shared" si="1425"/>
        <v>0.00435024659063749-2.40085191551683i</v>
      </c>
      <c r="AB2730" t="str">
        <f t="shared" si="1426"/>
        <v>0.892367090056347-0.681163696666182i</v>
      </c>
      <c r="AC2730" t="str">
        <f t="shared" si="1427"/>
        <v>0.757691173798519-0.377866401891496i</v>
      </c>
      <c r="AD2730" t="str">
        <f t="shared" si="1428"/>
        <v>1.30221087651013-0.249576562054045i</v>
      </c>
      <c r="AE2730" t="str">
        <f t="shared" si="1429"/>
        <v>-0.0100606754071533+0.00172605578890919i</v>
      </c>
      <c r="AF2730" t="str">
        <f t="shared" si="1430"/>
        <v>-15.0649976846556-0.446100677734061i</v>
      </c>
      <c r="AG2730" t="str">
        <f t="shared" si="1431"/>
        <v>0.997851416228288-0.011321554332649i</v>
      </c>
      <c r="AH2730" t="str">
        <f t="shared" si="1432"/>
        <v>0.152887005213028-0.0198266329915279i</v>
      </c>
      <c r="AI2730">
        <f t="shared" si="1433"/>
        <v>-16.240159174675711</v>
      </c>
      <c r="AJ2730">
        <f t="shared" si="1434"/>
        <v>-7.3889721713627052</v>
      </c>
      <c r="AK2730"/>
      <c r="AL2730"/>
      <c r="AM2730"/>
      <c r="AN2730"/>
    </row>
    <row r="2731" spans="1:40" x14ac:dyDescent="0.25">
      <c r="A2731"/>
      <c r="B2731">
        <f t="shared" si="1435"/>
        <v>797000</v>
      </c>
      <c r="C2731" s="237" t="str">
        <f t="shared" si="1403"/>
        <v>-1.20316750631342E-07+0.00307280117595115i</v>
      </c>
      <c r="D2731" s="208" t="str">
        <f t="shared" si="1404"/>
        <v>-5.95700687943438+0.0235581423489588i</v>
      </c>
      <c r="E2731" t="str">
        <f t="shared" si="1405"/>
        <v>2870</v>
      </c>
      <c r="F2731" t="str">
        <f t="shared" si="1406"/>
        <v>0.777000777000777</v>
      </c>
      <c r="G2731" t="str">
        <f t="shared" si="1401"/>
        <v>0.777000777000777</v>
      </c>
      <c r="H2731" t="str">
        <f t="shared" si="1407"/>
        <v>9.10805601913265+0.469102712821395i</v>
      </c>
      <c r="I2731" t="str">
        <f t="shared" si="1408"/>
        <v>3129.81168113883i</v>
      </c>
      <c r="J2731" t="str">
        <f t="shared" si="1402"/>
        <v>-8377.86805089846+676.905654999327i</v>
      </c>
      <c r="K2731" t="str">
        <f t="shared" si="1409"/>
        <v>0.0299884070699116-0.37115795330237i</v>
      </c>
      <c r="L2731" t="str">
        <f t="shared" si="1410"/>
        <v>0.00258939245139299-0.0268619000386597i</v>
      </c>
      <c r="M2731" t="str">
        <f t="shared" si="1411"/>
        <v>0.0325777995213046-0.39801985334103i</v>
      </c>
      <c r="N2731" t="str">
        <f t="shared" si="1412"/>
        <v>-3.53462304621752i</v>
      </c>
      <c r="O2731" t="str">
        <f t="shared" si="1413"/>
        <v>-0.923752694604405+0.3829895027427i</v>
      </c>
      <c r="P2731" t="str">
        <f t="shared" si="1414"/>
        <v>1.92375269460441-0.3829895027427i</v>
      </c>
      <c r="Q2731" t="str">
        <f t="shared" si="1415"/>
        <v>-1.92375269460441+3.91761254896022i</v>
      </c>
      <c r="R2731" t="str">
        <f t="shared" si="1416"/>
        <v>-0.273051709854147-0.356969637637423i</v>
      </c>
      <c r="S2731" t="str">
        <f t="shared" si="1417"/>
        <v>0.366623682901181i</v>
      </c>
      <c r="T2731" t="str">
        <f t="shared" si="1418"/>
        <v>0.130873523234532-0.100107223489192i</v>
      </c>
      <c r="U2731" t="str">
        <f t="shared" si="1419"/>
        <v>0.0001-199.692525836757i</v>
      </c>
      <c r="V2731" t="str">
        <f t="shared" si="1420"/>
        <v>0.00002-0.00320300923396041i</v>
      </c>
      <c r="W2731" t="str">
        <f t="shared" si="1421"/>
        <v>0.0000199993584529554-0.00320295786146341i</v>
      </c>
      <c r="X2731" t="str">
        <f t="shared" si="1422"/>
        <v>0.0000564616555351569-0.00320208716282364i</v>
      </c>
      <c r="Y2731" t="str">
        <f t="shared" si="1423"/>
        <v>0.009+5.00769868982213i</v>
      </c>
      <c r="Z2731" t="str">
        <f t="shared" si="1424"/>
        <v>-0.00767783396638219-0.000149280524026933i</v>
      </c>
      <c r="AA2731" t="str">
        <f t="shared" si="1425"/>
        <v>0.00433927904345196-2.39783571740445i</v>
      </c>
      <c r="AB2731" t="str">
        <f t="shared" si="1426"/>
        <v>0.890996122213419-0.681536996406675i</v>
      </c>
      <c r="AC2731" t="str">
        <f t="shared" si="1427"/>
        <v>0.757761437687458-0.3768371215261i</v>
      </c>
      <c r="AD2731" t="str">
        <f t="shared" si="1428"/>
        <v>1.30128418742462-0.252275715578176i</v>
      </c>
      <c r="AE2731" t="str">
        <f t="shared" si="1429"/>
        <v>-0.0100287037851456+0.00174267467255278i</v>
      </c>
      <c r="AF2731" t="str">
        <f t="shared" si="1430"/>
        <v>-15.065062898567-0.445544570472436i</v>
      </c>
      <c r="AG2731" t="str">
        <f t="shared" si="1431"/>
        <v>0.9978306459078-0.0112993246401307i</v>
      </c>
      <c r="AH2731" t="str">
        <f t="shared" si="1432"/>
        <v>0.152417331558677-0.0201066746202032i</v>
      </c>
      <c r="AI2731">
        <f t="shared" si="1433"/>
        <v>-16.264384890588413</v>
      </c>
      <c r="AJ2731">
        <f t="shared" si="1434"/>
        <v>-7.5149839166660444</v>
      </c>
      <c r="AK2731"/>
      <c r="AL2731"/>
      <c r="AM2731"/>
      <c r="AN2731"/>
    </row>
    <row r="2732" spans="1:40" x14ac:dyDescent="0.25">
      <c r="A2732"/>
      <c r="B2732">
        <f t="shared" si="1435"/>
        <v>798000</v>
      </c>
      <c r="C2732" s="237" t="str">
        <f t="shared" si="1403"/>
        <v>-1.20015393829306E-07+0.00306895054792289i</v>
      </c>
      <c r="D2732" s="208" t="str">
        <f t="shared" si="1404"/>
        <v>-5.95700687712398+0.0235286208674088i</v>
      </c>
      <c r="E2732" t="str">
        <f t="shared" si="1405"/>
        <v>2870</v>
      </c>
      <c r="F2732" t="str">
        <f t="shared" si="1406"/>
        <v>0.777000777000777</v>
      </c>
      <c r="G2732" t="str">
        <f t="shared" si="1401"/>
        <v>0.777000777000777</v>
      </c>
      <c r="H2732" t="str">
        <f t="shared" si="1407"/>
        <v>9.10812099134327+0.468518464311903i</v>
      </c>
      <c r="I2732" t="str">
        <f t="shared" si="1408"/>
        <v>3133.73867195582i</v>
      </c>
      <c r="J2732" t="str">
        <f t="shared" si="1402"/>
        <v>-8398.90725931834+677.754972006854i</v>
      </c>
      <c r="K2732" t="str">
        <f t="shared" si="1409"/>
        <v>0.0299137634240594-0.370698755675559i</v>
      </c>
      <c r="L2732" t="str">
        <f t="shared" si="1410"/>
        <v>0.00258296637556715-0.0268288571845867i</v>
      </c>
      <c r="M2732" t="str">
        <f t="shared" si="1411"/>
        <v>0.0324967297996266-0.397527612860146i</v>
      </c>
      <c r="N2732" t="str">
        <f t="shared" si="1412"/>
        <v>-3.53905795593674i</v>
      </c>
      <c r="O2732" t="str">
        <f t="shared" si="1413"/>
        <v>-0.922045091939163+0.387082482722869i</v>
      </c>
      <c r="P2732" t="str">
        <f t="shared" si="1414"/>
        <v>1.92204509193916-0.387082482722869i</v>
      </c>
      <c r="Q2732" t="str">
        <f t="shared" si="1415"/>
        <v>-1.92204509193916+3.92614043865961i</v>
      </c>
      <c r="R2732" t="str">
        <f t="shared" si="1416"/>
        <v>-0.272857933484971-0.355972961722391i</v>
      </c>
      <c r="S2732" t="str">
        <f t="shared" si="1417"/>
        <v>0.367083687522137i</v>
      </c>
      <c r="T2732" t="str">
        <f t="shared" si="1418"/>
        <v>0.130671867447232-0.100161696393333i</v>
      </c>
      <c r="U2732" t="str">
        <f t="shared" si="1419"/>
        <v>0.0001-199.44228457631i</v>
      </c>
      <c r="V2732" t="str">
        <f t="shared" si="1420"/>
        <v>0.00002-0.00319899543792787i</v>
      </c>
      <c r="W2732" t="str">
        <f t="shared" si="1421"/>
        <v>0.0000199993584529554-0.00319894412981246i</v>
      </c>
      <c r="X2732" t="str">
        <f t="shared" si="1422"/>
        <v>0.0000563703368406532-0.00319807556086087i</v>
      </c>
      <c r="Y2732" t="str">
        <f t="shared" si="1423"/>
        <v>0.009+5.01398187512931i</v>
      </c>
      <c r="Z2732" t="str">
        <f t="shared" si="1424"/>
        <v>-0.00765859400818852-0.000148839609833044i</v>
      </c>
      <c r="AA2732" t="str">
        <f t="shared" si="1425"/>
        <v>0.00432835299132393-2.39482709309187i</v>
      </c>
      <c r="AB2732" t="str">
        <f t="shared" si="1426"/>
        <v>0.889623235474639-0.681907851757367i</v>
      </c>
      <c r="AC2732" t="str">
        <f t="shared" si="1427"/>
        <v>0.757832645406993-0.375809576349956i</v>
      </c>
      <c r="AD2732" t="str">
        <f t="shared" si="1428"/>
        <v>1.30034509152193-0.254971483446708i</v>
      </c>
      <c r="AE2732" t="str">
        <f t="shared" si="1429"/>
        <v>-0.00999676498262194+0.00175918021931346i</v>
      </c>
      <c r="AF2732" t="str">
        <f t="shared" si="1430"/>
        <v>-15.0651278684673-0.444989843444494i</v>
      </c>
      <c r="AG2732" t="str">
        <f t="shared" si="1431"/>
        <v>0.997809956964474-0.0112770430489063i</v>
      </c>
      <c r="AH2732" t="str">
        <f t="shared" si="1432"/>
        <v>0.151948014552485-0.0203849356481089i</v>
      </c>
      <c r="AI2732">
        <f t="shared" si="1433"/>
        <v>-16.28862938363779</v>
      </c>
      <c r="AJ2732">
        <f t="shared" si="1434"/>
        <v>-7.6410236409542467</v>
      </c>
      <c r="AK2732"/>
      <c r="AL2732"/>
      <c r="AM2732"/>
      <c r="AN2732"/>
    </row>
    <row r="2733" spans="1:40" x14ac:dyDescent="0.25">
      <c r="A2733"/>
      <c r="B2733">
        <f t="shared" si="1435"/>
        <v>799000</v>
      </c>
      <c r="C2733" s="237" t="str">
        <f t="shared" si="1403"/>
        <v>-1.19715167821431E-07+0.00306510955851294i</v>
      </c>
      <c r="D2733" s="208" t="str">
        <f t="shared" si="1404"/>
        <v>-5.95700687482225+0.0234991732819326i</v>
      </c>
      <c r="E2733" t="str">
        <f t="shared" si="1405"/>
        <v>2870</v>
      </c>
      <c r="F2733" t="str">
        <f t="shared" si="1406"/>
        <v>0.777000777000777</v>
      </c>
      <c r="G2733" t="str">
        <f t="shared" si="1401"/>
        <v>0.777000777000777</v>
      </c>
      <c r="H2733" t="str">
        <f t="shared" si="1407"/>
        <v>9.10818572074863+0.467935664817014i</v>
      </c>
      <c r="I2733" t="str">
        <f t="shared" si="1408"/>
        <v>3137.66566277281i</v>
      </c>
      <c r="J2733" t="str">
        <f t="shared" si="1402"/>
        <v>-8419.97284919078+678.604289014381i</v>
      </c>
      <c r="K2733" t="str">
        <f t="shared" si="1409"/>
        <v>0.0298393975433657-0.370240685505047i</v>
      </c>
      <c r="L2733" t="str">
        <f t="shared" si="1410"/>
        <v>0.00257656411786481-0.0267958947508011i</v>
      </c>
      <c r="M2733" t="str">
        <f t="shared" si="1411"/>
        <v>0.0324159616612305-0.397036580255848i</v>
      </c>
      <c r="N2733" t="str">
        <f t="shared" si="1412"/>
        <v>-3.54349286565596i</v>
      </c>
      <c r="O2733" t="str">
        <f t="shared" si="1413"/>
        <v>-0.920319354129629+0.39116784941304i</v>
      </c>
      <c r="P2733" t="str">
        <f t="shared" si="1414"/>
        <v>1.92031935412963-0.39116784941304i</v>
      </c>
      <c r="Q2733" t="str">
        <f t="shared" si="1415"/>
        <v>-1.92031935412963+3.934660715069i</v>
      </c>
      <c r="R2733" t="str">
        <f t="shared" si="1416"/>
        <v>-0.272663662184015-0.354978014017991i</v>
      </c>
      <c r="S2733" t="str">
        <f t="shared" si="1417"/>
        <v>0.367543692143093i</v>
      </c>
      <c r="T2733" t="str">
        <f t="shared" si="1418"/>
        <v>0.130469929901795-0.10021580911237i</v>
      </c>
      <c r="U2733" t="str">
        <f t="shared" si="1419"/>
        <v>0.0001-199.192669701997i</v>
      </c>
      <c r="V2733" t="str">
        <f t="shared" si="1420"/>
        <v>0.00002-0.00319499168894423i</v>
      </c>
      <c r="W2733" t="str">
        <f t="shared" si="1421"/>
        <v>0.0000199993584529554-0.00319494044504926i</v>
      </c>
      <c r="X2733" t="str">
        <f t="shared" si="1422"/>
        <v>0.0000562793607462582-0.00319407399656338i</v>
      </c>
      <c r="Y2733" t="str">
        <f t="shared" si="1423"/>
        <v>0.009+5.02026506043649i</v>
      </c>
      <c r="Z2733" t="str">
        <f t="shared" si="1424"/>
        <v>-0.0076394262914923-0.000148400752076063i</v>
      </c>
      <c r="AA2733" t="str">
        <f t="shared" si="1425"/>
        <v>0.00431746822483897-2.39182601406975i</v>
      </c>
      <c r="AB2733" t="str">
        <f t="shared" si="1426"/>
        <v>0.888248430506706-0.682276254942616i</v>
      </c>
      <c r="AC2733" t="str">
        <f t="shared" si="1427"/>
        <v>0.75790479601677-0.374783760188595i</v>
      </c>
      <c r="AD2733" t="str">
        <f t="shared" si="1428"/>
        <v>1.29939359983536-0.257663807720521i</v>
      </c>
      <c r="AE2733" t="str">
        <f t="shared" si="1429"/>
        <v>-0.00996485913242757+0.00177557267960777i</v>
      </c>
      <c r="AF2733" t="str">
        <f t="shared" si="1430"/>
        <v>-15.0651925955709-0.444436491535081i</v>
      </c>
      <c r="AG2733" t="str">
        <f t="shared" si="1431"/>
        <v>0.997789349594447-0.0112547098490542i</v>
      </c>
      <c r="AH2733" t="str">
        <f t="shared" si="1432"/>
        <v>0.151479056832126-0.0206614196972465i</v>
      </c>
      <c r="AI2733">
        <f t="shared" si="1433"/>
        <v>-16.312892771721831</v>
      </c>
      <c r="AJ2733">
        <f t="shared" si="1434"/>
        <v>-7.7670912722894432</v>
      </c>
      <c r="AK2733"/>
      <c r="AL2733"/>
      <c r="AM2733"/>
      <c r="AN2733"/>
    </row>
    <row r="2734" spans="1:40" x14ac:dyDescent="0.25">
      <c r="A2734"/>
      <c r="B2734">
        <f t="shared" si="1435"/>
        <v>800000</v>
      </c>
      <c r="C2734" s="237" t="str">
        <f t="shared" si="1403"/>
        <v>-1.19416066957283E-07+0.00306127817157647i</v>
      </c>
      <c r="D2734" s="208" t="str">
        <f t="shared" si="1404"/>
        <v>-5.95700687252914+0.0234697993154196i</v>
      </c>
      <c r="E2734" t="str">
        <f t="shared" si="1405"/>
        <v>2870</v>
      </c>
      <c r="F2734" t="str">
        <f t="shared" si="1406"/>
        <v>0.777000777000777</v>
      </c>
      <c r="G2734" t="str">
        <f t="shared" si="1401"/>
        <v>0.777000777000777</v>
      </c>
      <c r="H2734" t="str">
        <f t="shared" si="1407"/>
        <v>9.10825020855584+0.467354308969637i</v>
      </c>
      <c r="I2734" t="str">
        <f t="shared" si="1408"/>
        <v>3141.59265358979i</v>
      </c>
      <c r="J2734" t="str">
        <f t="shared" si="1402"/>
        <v>-8441.06482051579+679.453606021909i</v>
      </c>
      <c r="K2734" t="str">
        <f t="shared" si="1409"/>
        <v>0.0297653080542503-0.369783738671402i</v>
      </c>
      <c r="L2734" t="str">
        <f t="shared" si="1410"/>
        <v>0.00257018556108705-0.026763012446982i</v>
      </c>
      <c r="M2734" t="str">
        <f t="shared" si="1411"/>
        <v>0.0323354936153374-0.396546751118384i</v>
      </c>
      <c r="N2734" t="str">
        <f t="shared" si="1412"/>
        <v>-3.54792777537517i</v>
      </c>
      <c r="O2734" t="str">
        <f t="shared" si="1413"/>
        <v>-0.918575515118295+0.395245522460609i</v>
      </c>
      <c r="P2734" t="str">
        <f t="shared" si="1414"/>
        <v>1.9185755151183-0.395245522460609i</v>
      </c>
      <c r="Q2734" t="str">
        <f t="shared" si="1415"/>
        <v>-1.9185755151183+3.94317329783578i</v>
      </c>
      <c r="R2734" t="str">
        <f t="shared" si="1416"/>
        <v>-0.272468894693896-0.353984788315884i</v>
      </c>
      <c r="S2734" t="str">
        <f t="shared" si="1417"/>
        <v>0.368003696764047i</v>
      </c>
      <c r="T2734" t="str">
        <f t="shared" si="1418"/>
        <v>0.130267710698484-0.100269560500568i</v>
      </c>
      <c r="U2734" t="str">
        <f t="shared" si="1419"/>
        <v>0.0001-198.943678864869i</v>
      </c>
      <c r="V2734" t="str">
        <f t="shared" si="1420"/>
        <v>0.00002-0.00319099794933305i</v>
      </c>
      <c r="W2734" t="str">
        <f t="shared" si="1421"/>
        <v>0.0000199993584529554-0.00319094676949797i</v>
      </c>
      <c r="X2734" t="str">
        <f t="shared" si="1422"/>
        <v>0.00005618872554041-0.00319008243230933i</v>
      </c>
      <c r="Y2734" t="str">
        <f t="shared" si="1423"/>
        <v>0.009+5.02654824574367i</v>
      </c>
      <c r="Z2734" t="str">
        <f t="shared" si="1424"/>
        <v>-0.00762033045502148-0.000147963938280407i</v>
      </c>
      <c r="AA2734" t="str">
        <f t="shared" si="1425"/>
        <v>0.00430662453590427-2.38883245197176i</v>
      </c>
      <c r="AB2734" t="str">
        <f t="shared" si="1426"/>
        <v>0.886871707992219-0.682642198162179i</v>
      </c>
      <c r="AC2734" t="str">
        <f t="shared" si="1427"/>
        <v>0.757977888593882-0.37375966690336i</v>
      </c>
      <c r="AD2734" t="str">
        <f t="shared" si="1428"/>
        <v>1.29842972367558-0.260352630483532i</v>
      </c>
      <c r="AE2734" t="str">
        <f t="shared" si="1429"/>
        <v>-0.00993298636757815+0.00179185230362323i</v>
      </c>
      <c r="AF2734" t="str">
        <f t="shared" si="1430"/>
        <v>-15.065257081085-0.443884509654217i</v>
      </c>
      <c r="AG2734" t="str">
        <f t="shared" si="1431"/>
        <v>0.997768823992676-0.0112323253316015i</v>
      </c>
      <c r="AH2734" t="str">
        <f t="shared" si="1432"/>
        <v>0.151010461036858-0.0209361303872089i</v>
      </c>
      <c r="AI2734">
        <f t="shared" si="1433"/>
        <v>-16.337175172940231</v>
      </c>
      <c r="AJ2734">
        <f t="shared" si="1434"/>
        <v>-7.8931867386527106</v>
      </c>
      <c r="AK2734"/>
      <c r="AL2734"/>
      <c r="AM2734"/>
      <c r="AN2734"/>
    </row>
    <row r="2735" spans="1:40" x14ac:dyDescent="0.25">
      <c r="A2735"/>
      <c r="B2735">
        <f t="shared" si="1435"/>
        <v>801000</v>
      </c>
      <c r="C2735" s="237" t="str">
        <f t="shared" si="1403"/>
        <v>-1.19118085621673E-07+0.00305745635114916i</v>
      </c>
      <c r="D2735" s="208" t="str">
        <f t="shared" si="1404"/>
        <v>-5.95700687024462+0.0234404986921436i</v>
      </c>
      <c r="E2735" t="str">
        <f t="shared" si="1405"/>
        <v>2870</v>
      </c>
      <c r="F2735" t="str">
        <f t="shared" si="1406"/>
        <v>0.777000777000777</v>
      </c>
      <c r="G2735" t="str">
        <f t="shared" si="1401"/>
        <v>0.777000777000777</v>
      </c>
      <c r="H2735" t="str">
        <f t="shared" si="1407"/>
        <v>9.10831445596453+0.466774391429058i</v>
      </c>
      <c r="I2735" t="str">
        <f t="shared" si="1408"/>
        <v>3145.51964440678i</v>
      </c>
      <c r="J2735" t="str">
        <f t="shared" si="1402"/>
        <v>-8462.18317329336+680.302923029436i</v>
      </c>
      <c r="K2735" t="str">
        <f t="shared" si="1409"/>
        <v>0.0296914935915955-0.369327911075101i</v>
      </c>
      <c r="L2735" t="str">
        <f t="shared" si="1410"/>
        <v>0.00256383058875259-0.0267302099841891i</v>
      </c>
      <c r="M2735" t="str">
        <f t="shared" si="1411"/>
        <v>0.0322553241803481-0.39605812105929i</v>
      </c>
      <c r="N2735" t="str">
        <f t="shared" si="1412"/>
        <v>-3.55236268509439i</v>
      </c>
      <c r="O2735" t="str">
        <f t="shared" si="1413"/>
        <v>-0.916813609203661+0.399315421664323i</v>
      </c>
      <c r="P2735" t="str">
        <f t="shared" si="1414"/>
        <v>1.91681360920366-0.399315421664323i</v>
      </c>
      <c r="Q2735" t="str">
        <f t="shared" si="1415"/>
        <v>-1.91681360920366+3.95167810675871i</v>
      </c>
      <c r="R2735" t="str">
        <f t="shared" si="1416"/>
        <v>-0.272273629753677-0.352993278445113i</v>
      </c>
      <c r="S2735" t="str">
        <f t="shared" si="1417"/>
        <v>0.368463701385003i</v>
      </c>
      <c r="T2735" t="str">
        <f t="shared" si="1418"/>
        <v>0.130065209939913-0.10032294940857i</v>
      </c>
      <c r="U2735" t="str">
        <f t="shared" si="1419"/>
        <v>0.0001-198.695309727709i</v>
      </c>
      <c r="V2735" t="str">
        <f t="shared" si="1420"/>
        <v>0.00002-0.00318701418160604i</v>
      </c>
      <c r="W2735" t="str">
        <f t="shared" si="1421"/>
        <v>0.0000199993584529553-0.0031869630656709i</v>
      </c>
      <c r="X2735" t="str">
        <f t="shared" si="1422"/>
        <v>0.0000560984295222209-0.00318610083066465i</v>
      </c>
      <c r="Y2735" t="str">
        <f t="shared" si="1423"/>
        <v>0.009+5.03283143105085i</v>
      </c>
      <c r="Z2735" t="str">
        <f t="shared" si="1424"/>
        <v>-0.00760130613975989-0.000147529156062534i</v>
      </c>
      <c r="AA2735" t="str">
        <f t="shared" si="1425"/>
        <v>0.00429582171773855-2.38584637857365i</v>
      </c>
      <c r="AB2735" t="str">
        <f t="shared" si="1426"/>
        <v>0.885493068629781-0.683005673591153i</v>
      </c>
      <c r="AC2735" t="str">
        <f t="shared" si="1427"/>
        <v>0.758051922232758-0.372737290391236i</v>
      </c>
      <c r="AD2735" t="str">
        <f t="shared" si="1428"/>
        <v>1.2974534746308-0.263037893844098i</v>
      </c>
      <c r="AE2735" t="str">
        <f t="shared" si="1429"/>
        <v>-0.00990114682125518+0.00180801934132397i</v>
      </c>
      <c r="AF2735" t="str">
        <f t="shared" si="1430"/>
        <v>-15.0653213262092-0.443333892736914i</v>
      </c>
      <c r="AG2735" t="str">
        <f t="shared" si="1431"/>
        <v>0.997748380352938-0.0112098897885198i</v>
      </c>
      <c r="AH2735" t="str">
        <f t="shared" si="1432"/>
        <v>0.150542229807449-0.0212090713352748i</v>
      </c>
      <c r="AI2735">
        <f t="shared" si="1433"/>
        <v>-16.361476705597088</v>
      </c>
      <c r="AJ2735">
        <f t="shared" si="1434"/>
        <v>-8.0193099679434603</v>
      </c>
      <c r="AK2735"/>
      <c r="AL2735"/>
      <c r="AM2735"/>
      <c r="AN2735"/>
    </row>
    <row r="2736" spans="1:40" x14ac:dyDescent="0.25">
      <c r="A2736"/>
      <c r="B2736">
        <f t="shared" si="1435"/>
        <v>802000</v>
      </c>
      <c r="C2736" s="237" t="str">
        <f t="shared" si="1403"/>
        <v>-1.18821218234402E-07+0.00305364406144605i</v>
      </c>
      <c r="D2736" s="208" t="str">
        <f t="shared" si="1404"/>
        <v>-5.95700686796863+0.0234112711377531i</v>
      </c>
      <c r="E2736" t="str">
        <f t="shared" si="1405"/>
        <v>2870</v>
      </c>
      <c r="F2736" t="str">
        <f t="shared" si="1406"/>
        <v>0.777000777000777</v>
      </c>
      <c r="G2736" t="str">
        <f t="shared" si="1401"/>
        <v>0.777000777000777</v>
      </c>
      <c r="H2736" t="str">
        <f t="shared" si="1407"/>
        <v>9.10837846416684+0.466195906880798i</v>
      </c>
      <c r="I2736" t="str">
        <f t="shared" si="1408"/>
        <v>3149.44663522377i</v>
      </c>
      <c r="J2736" t="str">
        <f t="shared" si="1402"/>
        <v>-8483.3279075235+681.152240036963i</v>
      </c>
      <c r="K2736" t="str">
        <f t="shared" si="1409"/>
        <v>0.0296179527986833-0.368873198636401i</v>
      </c>
      <c r="L2736" t="str">
        <f t="shared" si="1410"/>
        <v>0.0025574990850928-0.026697487074856i</v>
      </c>
      <c r="M2736" t="str">
        <f t="shared" si="1411"/>
        <v>0.0321754518837761-0.395570685711257i</v>
      </c>
      <c r="N2736" t="str">
        <f t="shared" si="1412"/>
        <v>-3.55679759481361i</v>
      </c>
      <c r="O2736" t="str">
        <f t="shared" si="1413"/>
        <v>-0.91503367103959+0.4033774669758i</v>
      </c>
      <c r="P2736" t="str">
        <f t="shared" si="1414"/>
        <v>1.91503367103959-0.4033774669758i</v>
      </c>
      <c r="Q2736" t="str">
        <f t="shared" si="1415"/>
        <v>-1.91503367103959+3.96017506178941i</v>
      </c>
      <c r="R2736" t="str">
        <f t="shared" si="1416"/>
        <v>-0.272077866098868-0.352003478271938i</v>
      </c>
      <c r="S2736" t="str">
        <f t="shared" si="1417"/>
        <v>0.368923706005957i</v>
      </c>
      <c r="T2736" t="str">
        <f t="shared" si="1418"/>
        <v>0.129862427731071-0.100375974683387i</v>
      </c>
      <c r="U2736" t="str">
        <f t="shared" si="1419"/>
        <v>0.0001-198.447559964957i</v>
      </c>
      <c r="V2736" t="str">
        <f t="shared" si="1420"/>
        <v>0.00002-0.00318304034846191i</v>
      </c>
      <c r="W2736" t="str">
        <f t="shared" si="1421"/>
        <v>0.0000199993584529555-0.00318298929626739i</v>
      </c>
      <c r="X2736" t="str">
        <f t="shared" si="1422"/>
        <v>0.0000560084710013998-0.00318212915438188i</v>
      </c>
      <c r="Y2736" t="str">
        <f t="shared" si="1423"/>
        <v>0.009+5.03911461635803i</v>
      </c>
      <c r="Z2736" t="str">
        <f t="shared" si="1424"/>
        <v>-0.00758235298893041-0.000147096393130164i</v>
      </c>
      <c r="AA2736" t="str">
        <f t="shared" si="1425"/>
        <v>0.00428505956486216-2.38286776579239i</v>
      </c>
      <c r="AB2736" t="str">
        <f t="shared" si="1426"/>
        <v>0.884112513134165-0.683366673379907i</v>
      </c>
      <c r="AC2736" t="str">
        <f t="shared" si="1427"/>
        <v>0.758126896045082-0.371716624584696i</v>
      </c>
      <c r="AD2736" t="str">
        <f t="shared" si="1428"/>
        <v>1.29646486456677-0.265719539936376i</v>
      </c>
      <c r="AE2736" t="str">
        <f t="shared" si="1429"/>
        <v>-0.00986934062679994+0.00182407404245603i</v>
      </c>
      <c r="AF2736" t="str">
        <f t="shared" si="1430"/>
        <v>-15.0653853321355-0.442784635743045i</v>
      </c>
      <c r="AG2736" t="str">
        <f t="shared" si="1431"/>
        <v>0.99772801886782-0.0111874035127193i</v>
      </c>
      <c r="AH2736" t="str">
        <f t="shared" si="1432"/>
        <v>0.150074365786093-0.0214802461565022i</v>
      </c>
      <c r="AI2736">
        <f t="shared" si="1433"/>
        <v>-16.385797488204247</v>
      </c>
      <c r="AJ2736">
        <f t="shared" si="1434"/>
        <v>-8.1454608879793842</v>
      </c>
      <c r="AK2736"/>
      <c r="AL2736"/>
      <c r="AM2736"/>
      <c r="AN2736"/>
    </row>
    <row r="2737" spans="1:40" x14ac:dyDescent="0.25">
      <c r="A2737"/>
      <c r="B2737">
        <f t="shared" si="1435"/>
        <v>803000</v>
      </c>
      <c r="C2737" s="237" t="str">
        <f t="shared" si="1403"/>
        <v>-1.18525459249992E-07+0.00304984126686048i</v>
      </c>
      <c r="D2737" s="208" t="str">
        <f t="shared" si="1404"/>
        <v>-5.95700686570114+0.0233821163792637i</v>
      </c>
      <c r="E2737" t="str">
        <f t="shared" si="1405"/>
        <v>2870</v>
      </c>
      <c r="F2737" t="str">
        <f t="shared" si="1406"/>
        <v>0.777000777000777</v>
      </c>
      <c r="G2737" t="str">
        <f t="shared" si="1401"/>
        <v>0.777000777000777</v>
      </c>
      <c r="H2737" t="str">
        <f t="shared" si="1407"/>
        <v>9.10844223434763+0.465618850036443i</v>
      </c>
      <c r="I2737" t="str">
        <f t="shared" si="1408"/>
        <v>3153.37362604075i</v>
      </c>
      <c r="J2737" t="str">
        <f t="shared" si="1402"/>
        <v>-8504.4990232062+682.001557044491i</v>
      </c>
      <c r="K2737" t="str">
        <f t="shared" si="1409"/>
        <v>0.0295446843271341-0.368419597295224i</v>
      </c>
      <c r="L2737" t="str">
        <f t="shared" si="1410"/>
        <v>0.00255119093504616-0.02666484343278i</v>
      </c>
      <c r="M2737" t="str">
        <f t="shared" si="1411"/>
        <v>0.0320958752621803-0.395084440728004i</v>
      </c>
      <c r="N2737" t="str">
        <f t="shared" si="1412"/>
        <v>-3.56123250453283i</v>
      </c>
      <c r="O2737" t="str">
        <f t="shared" si="1413"/>
        <v>-0.9132357356346+0.40743157850114i</v>
      </c>
      <c r="P2737" t="str">
        <f t="shared" si="1414"/>
        <v>1.9132357356346-0.40743157850114i</v>
      </c>
      <c r="Q2737" t="str">
        <f t="shared" si="1415"/>
        <v>-1.9132357356346+3.96866408303397i</v>
      </c>
      <c r="R2737" t="str">
        <f t="shared" si="1416"/>
        <v>-0.271881602461409-0.351015381699643i</v>
      </c>
      <c r="S2737" t="str">
        <f t="shared" si="1417"/>
        <v>0.369383710626913i</v>
      </c>
      <c r="T2737" t="str">
        <f t="shared" si="1418"/>
        <v>0.129659364179336-0.100428635168387i</v>
      </c>
      <c r="U2737" t="str">
        <f t="shared" si="1419"/>
        <v>0.0001-198.200427262634i</v>
      </c>
      <c r="V2737" t="str">
        <f t="shared" si="1420"/>
        <v>0.00002-0.00317907641278512i</v>
      </c>
      <c r="W2737" t="str">
        <f t="shared" si="1421"/>
        <v>0.0000199993584529554-0.00317902542417244i</v>
      </c>
      <c r="X2737" t="str">
        <f t="shared" si="1422"/>
        <v>0.0000559188482981672-0.00317816736639888i</v>
      </c>
      <c r="Y2737" t="str">
        <f t="shared" si="1423"/>
        <v>0.009+5.04539780166521i</v>
      </c>
      <c r="Z2737" t="str">
        <f t="shared" si="1424"/>
        <v>-0.00756347064797802-0.000146665637281471i</v>
      </c>
      <c r="AA2737" t="str">
        <f t="shared" si="1425"/>
        <v>0.00427433787308732-2.37989658568529i</v>
      </c>
      <c r="AB2737" t="str">
        <f t="shared" si="1426"/>
        <v>0.882730042236407-0.683725189654011i</v>
      </c>
      <c r="AC2737" t="str">
        <f t="shared" si="1427"/>
        <v>0.758202809159695-0.370697663451524i</v>
      </c>
      <c r="AD2737" t="str">
        <f t="shared" si="1428"/>
        <v>1.2954639056269-0.268397510921743i</v>
      </c>
      <c r="AE2737" t="str">
        <f t="shared" si="1429"/>
        <v>-0.0098375679177081+0.00184001665655305i</v>
      </c>
      <c r="AF2737" t="str">
        <f t="shared" si="1430"/>
        <v>-15.0654491000488-0.442236733657179i</v>
      </c>
      <c r="AG2737" t="str">
        <f t="shared" si="1431"/>
        <v>0.997707739728721-0.011164866798044i</v>
      </c>
      <c r="AH2737" t="str">
        <f t="shared" si="1432"/>
        <v>0.149606871616341-0.0217496584638261i</v>
      </c>
      <c r="AI2737">
        <f t="shared" si="1433"/>
        <v>-16.410137639483732</v>
      </c>
      <c r="AJ2737">
        <f t="shared" si="1434"/>
        <v>-8.2716394264975932</v>
      </c>
      <c r="AK2737"/>
      <c r="AL2737"/>
      <c r="AM2737"/>
      <c r="AN2737"/>
    </row>
    <row r="2738" spans="1:40" x14ac:dyDescent="0.25">
      <c r="A2738"/>
      <c r="B2738">
        <f t="shared" si="1435"/>
        <v>804000</v>
      </c>
      <c r="C2738" s="237" t="str">
        <f t="shared" si="1403"/>
        <v>-1.18230803157433E-07+0.00304604793196289i</v>
      </c>
      <c r="D2738" s="208" t="str">
        <f t="shared" si="1404"/>
        <v>-5.95700686344212+0.0233530341450488i</v>
      </c>
      <c r="E2738" t="str">
        <f t="shared" si="1405"/>
        <v>2870</v>
      </c>
      <c r="F2738" t="str">
        <f t="shared" si="1406"/>
        <v>0.777000777000777</v>
      </c>
      <c r="G2738" t="str">
        <f t="shared" si="1401"/>
        <v>0.777000777000777</v>
      </c>
      <c r="H2738" t="str">
        <f t="shared" si="1407"/>
        <v>9.1085057676844+0.465043215633483i</v>
      </c>
      <c r="I2738" t="str">
        <f t="shared" si="1408"/>
        <v>3157.30061685774i</v>
      </c>
      <c r="J2738" t="str">
        <f t="shared" si="1402"/>
        <v>-8525.69652034146+682.850874052018i</v>
      </c>
      <c r="K2738" t="str">
        <f t="shared" si="1409"/>
        <v>0.029471686836845-0.367967103011047i</v>
      </c>
      <c r="L2738" t="str">
        <f t="shared" si="1410"/>
        <v>0.00254490602425326-0.0266322787731157i</v>
      </c>
      <c r="M2738" t="str">
        <f t="shared" si="1411"/>
        <v>0.0320165928610983-0.394599381784163i</v>
      </c>
      <c r="N2738" t="str">
        <f t="shared" si="1412"/>
        <v>-3.56566741425205i</v>
      </c>
      <c r="O2738" t="str">
        <f t="shared" si="1413"/>
        <v>-0.911419838351192+0.411477676502489i</v>
      </c>
      <c r="P2738" t="str">
        <f t="shared" si="1414"/>
        <v>1.91141983835119-0.411477676502489i</v>
      </c>
      <c r="Q2738" t="str">
        <f t="shared" si="1415"/>
        <v>-1.91141983835119+3.97714509075454i</v>
      </c>
      <c r="R2738" t="str">
        <f t="shared" si="1416"/>
        <v>-0.271684837569677-0.350028982668364i</v>
      </c>
      <c r="S2738" t="str">
        <f t="shared" si="1417"/>
        <v>0.369843715247867i</v>
      </c>
      <c r="T2738" t="str">
        <f t="shared" si="1418"/>
        <v>0.129456019394499-0.100480929703283i</v>
      </c>
      <c r="U2738" t="str">
        <f t="shared" si="1419"/>
        <v>0.0001-197.953909318278i</v>
      </c>
      <c r="V2738" t="str">
        <f t="shared" si="1420"/>
        <v>0.00002-0.00317512233764484i</v>
      </c>
      <c r="W2738" t="str">
        <f t="shared" si="1421"/>
        <v>0.0000199993584529554-0.00317507141245585i</v>
      </c>
      <c r="X2738" t="str">
        <f t="shared" si="1422"/>
        <v>0.0000558295597431847-0.0031742154298379i</v>
      </c>
      <c r="Y2738" t="str">
        <f t="shared" si="1423"/>
        <v>0.009+5.05168098697239i</v>
      </c>
      <c r="Z2738" t="str">
        <f t="shared" si="1424"/>
        <v>-0.00754465876455361-0.000146236876404319i</v>
      </c>
      <c r="AA2738" t="str">
        <f t="shared" si="1425"/>
        <v>0.00426365643950826-2.37693281044911i</v>
      </c>
      <c r="AB2738" t="str">
        <f t="shared" si="1426"/>
        <v>0.881345656683973-0.684081214514149i</v>
      </c>
      <c r="AC2738" t="str">
        <f t="shared" si="1427"/>
        <v>0.758279660722506-0.369680400994678i</v>
      </c>
      <c r="AD2738" t="str">
        <f t="shared" si="1428"/>
        <v>1.29445061023227-0.271071748990111i</v>
      </c>
      <c r="AE2738" t="str">
        <f t="shared" si="1429"/>
        <v>-0.00980582882762444+0.00185584743294109i</v>
      </c>
      <c r="AF2738" t="str">
        <f t="shared" si="1430"/>
        <v>-15.0655126311265-0.441690181488434i</v>
      </c>
      <c r="AG2738" t="str">
        <f t="shared" si="1431"/>
        <v>0.997687543125841-0.0111422799392659i</v>
      </c>
      <c r="AH2738" t="str">
        <f t="shared" si="1432"/>
        <v>0.149139749943022-0.0220173118681424i</v>
      </c>
      <c r="AI2738">
        <f t="shared" si="1433"/>
        <v>-16.43449727837087</v>
      </c>
      <c r="AJ2738">
        <f t="shared" si="1434"/>
        <v>-8.3978455111514609</v>
      </c>
      <c r="AK2738"/>
      <c r="AL2738"/>
      <c r="AM2738"/>
      <c r="AN2738"/>
    </row>
    <row r="2739" spans="1:40" x14ac:dyDescent="0.25">
      <c r="A2739"/>
      <c r="B2739">
        <f t="shared" si="1435"/>
        <v>805000</v>
      </c>
      <c r="C2739" s="237" t="str">
        <f t="shared" si="1403"/>
        <v>-1.17937244479921E-07+0.00304226402149978i</v>
      </c>
      <c r="D2739" s="208" t="str">
        <f t="shared" si="1404"/>
        <v>-5.9570068611915+0.0233240241648317i</v>
      </c>
      <c r="E2739" t="str">
        <f t="shared" si="1405"/>
        <v>2870</v>
      </c>
      <c r="F2739" t="str">
        <f t="shared" si="1406"/>
        <v>0.777000777000777</v>
      </c>
      <c r="G2739" t="str">
        <f t="shared" si="1401"/>
        <v>0.777000777000777</v>
      </c>
      <c r="H2739" t="str">
        <f t="shared" si="1407"/>
        <v>9.10856906534734+0.464468998435166i</v>
      </c>
      <c r="I2739" t="str">
        <f t="shared" si="1408"/>
        <v>3161.22760767473i</v>
      </c>
      <c r="J2739" t="str">
        <f t="shared" si="1402"/>
        <v>-8546.92039892929+683.700191059546i</v>
      </c>
      <c r="K2739" t="str">
        <f t="shared" si="1409"/>
        <v>0.0293989589959292-0.367515711762773i</v>
      </c>
      <c r="L2739" t="str">
        <f t="shared" si="1410"/>
        <v>0.00253864423905172-0.0265997928123665i</v>
      </c>
      <c r="M2739" t="str">
        <f t="shared" si="1411"/>
        <v>0.0319376032349809-0.394115504575139i</v>
      </c>
      <c r="N2739" t="str">
        <f t="shared" si="1412"/>
        <v>-3.57010232397127i</v>
      </c>
      <c r="O2739" t="str">
        <f t="shared" si="1413"/>
        <v>-0.909586014905144+0.415515681399606i</v>
      </c>
      <c r="P2739" t="str">
        <f t="shared" si="1414"/>
        <v>1.90958601490514-0.415515681399606i</v>
      </c>
      <c r="Q2739" t="str">
        <f t="shared" si="1415"/>
        <v>-1.90958601490514+3.98561800537088i</v>
      </c>
      <c r="R2739" t="str">
        <f t="shared" si="1416"/>
        <v>-0.271487570148469-0.349044275154912i</v>
      </c>
      <c r="S2739" t="str">
        <f t="shared" si="1417"/>
        <v>0.370303719868823i</v>
      </c>
      <c r="T2739" t="str">
        <f t="shared" si="1418"/>
        <v>0.129252393488781-0.100532857124126i</v>
      </c>
      <c r="U2739" t="str">
        <f t="shared" si="1419"/>
        <v>0.0001-197.708003840864i</v>
      </c>
      <c r="V2739" t="str">
        <f t="shared" si="1420"/>
        <v>0.00002-0.00317117808629372i</v>
      </c>
      <c r="W2739" t="str">
        <f t="shared" si="1421"/>
        <v>0.0000199993584529554-0.00317112722437086i</v>
      </c>
      <c r="X2739" t="str">
        <f t="shared" si="1422"/>
        <v>0.0000557406036774719-0.00317027330800426i</v>
      </c>
      <c r="Y2739" t="str">
        <f t="shared" si="1423"/>
        <v>0.009+5.05796417227957i</v>
      </c>
      <c r="Z2739" t="str">
        <f t="shared" si="1424"/>
        <v>-0.00752591698849716-0.000145810098475481i</v>
      </c>
      <c r="AA2739" t="str">
        <f t="shared" si="1425"/>
        <v>0.00425301506249161-2.37397641241916i</v>
      </c>
      <c r="AB2739" t="str">
        <f t="shared" si="1426"/>
        <v>0.87995935724087-0.684434740036074i</v>
      </c>
      <c r="AC2739" t="str">
        <f t="shared" si="1427"/>
        <v>0.758357449896396-0.36866483125211i</v>
      </c>
      <c r="AD2739" t="str">
        <f t="shared" si="1428"/>
        <v>1.29342499108175-0.273742196361387i</v>
      </c>
      <c r="AE2739" t="str">
        <f t="shared" si="1429"/>
        <v>-0.00977412349033726+0.00187156662074441i</v>
      </c>
      <c r="AF2739" t="str">
        <f t="shared" si="1430"/>
        <v>-15.0655759265388-0.441144974270334i</v>
      </c>
      <c r="AG2739" t="str">
        <f t="shared" si="1431"/>
        <v>0.997667429248179-0.0111196432320802i</v>
      </c>
      <c r="AH2739" t="str">
        <f t="shared" si="1432"/>
        <v>0.148673003412166-0.0222832099784079i</v>
      </c>
      <c r="AI2739">
        <f t="shared" si="1433"/>
        <v>-16.458876524017196</v>
      </c>
      <c r="AJ2739">
        <f t="shared" si="1434"/>
        <v>-8.5240790695137871</v>
      </c>
      <c r="AK2739"/>
      <c r="AL2739"/>
      <c r="AM2739"/>
      <c r="AN2739"/>
    </row>
    <row r="2740" spans="1:40" x14ac:dyDescent="0.25">
      <c r="A2740"/>
      <c r="B2740">
        <f t="shared" si="1435"/>
        <v>806000</v>
      </c>
      <c r="C2740" s="237" t="str">
        <f t="shared" si="1403"/>
        <v>-1.17644777774609E-07+0.00303848950039262i</v>
      </c>
      <c r="D2740" s="208" t="str">
        <f t="shared" si="1404"/>
        <v>-5.95700685894926+0.0232950861696768i</v>
      </c>
      <c r="E2740" t="str">
        <f t="shared" si="1405"/>
        <v>2870</v>
      </c>
      <c r="F2740" t="str">
        <f t="shared" si="1406"/>
        <v>0.777000777000777</v>
      </c>
      <c r="G2740" t="str">
        <f t="shared" si="1401"/>
        <v>0.777000777000777</v>
      </c>
      <c r="H2740" t="str">
        <f t="shared" si="1407"/>
        <v>9.1086321284995+0.463896193230326i</v>
      </c>
      <c r="I2740" t="str">
        <f t="shared" si="1408"/>
        <v>3165.15459849172i</v>
      </c>
      <c r="J2740" t="str">
        <f t="shared" si="1402"/>
        <v>-8568.17065896968+684.549508067073i</v>
      </c>
      <c r="K2740" t="str">
        <f t="shared" si="1409"/>
        <v>0.0293264994806557-0.367065419548623i</v>
      </c>
      <c r="L2740" t="str">
        <f t="shared" si="1410"/>
        <v>0.00253240546647097-0.0265673852683765i</v>
      </c>
      <c r="M2740" t="str">
        <f t="shared" si="1411"/>
        <v>0.0318589049471267-0.393632804816999i</v>
      </c>
      <c r="N2740" t="str">
        <f t="shared" si="1412"/>
        <v>-3.57453723369049i</v>
      </c>
      <c r="O2740" t="str">
        <f t="shared" si="1413"/>
        <v>-0.907734301364816+0.419545513771426i</v>
      </c>
      <c r="P2740" t="str">
        <f t="shared" si="1414"/>
        <v>1.90773430136482-0.419545513771426i</v>
      </c>
      <c r="Q2740" t="str">
        <f t="shared" si="1415"/>
        <v>-1.90773430136482+3.99408274746192i</v>
      </c>
      <c r="R2740" t="str">
        <f t="shared" si="1416"/>
        <v>-0.271289798919008-0.348061253172602i</v>
      </c>
      <c r="S2740" t="str">
        <f t="shared" si="1417"/>
        <v>0.370763724489777i</v>
      </c>
      <c r="T2740" t="str">
        <f t="shared" si="1418"/>
        <v>0.129048486576853-0.100584416263294i</v>
      </c>
      <c r="U2740" t="str">
        <f t="shared" si="1419"/>
        <v>0.0001-197.462708550738i</v>
      </c>
      <c r="V2740" t="str">
        <f t="shared" si="1420"/>
        <v>0.00002-0.00316724362216681i</v>
      </c>
      <c r="W2740" t="str">
        <f t="shared" si="1421"/>
        <v>0.0000199993584529554-0.0031671928233531i</v>
      </c>
      <c r="X2740" t="str">
        <f t="shared" si="1422"/>
        <v>0.0000556519784523311-0.00316634096438531i</v>
      </c>
      <c r="Y2740" t="str">
        <f t="shared" si="1423"/>
        <v>0.009+5.06424735758675i</v>
      </c>
      <c r="Z2740" t="str">
        <f t="shared" si="1424"/>
        <v>-0.00750724497182171-0.000145385291559872i</v>
      </c>
      <c r="AA2740" t="str">
        <f t="shared" si="1425"/>
        <v>0.00424241354166686-2.37102736406853i</v>
      </c>
      <c r="AB2740" t="str">
        <f t="shared" si="1426"/>
        <v>0.878571144687787-0.684785758270534i</v>
      </c>
      <c r="AC2740" t="str">
        <f t="shared" si="1427"/>
        <v>0.758436175861131-0.367650948296622i</v>
      </c>
      <c r="AD2740" t="str">
        <f t="shared" si="1428"/>
        <v>1.29238706115198-0.276408795286827i</v>
      </c>
      <c r="AE2740" t="str">
        <f t="shared" si="1429"/>
        <v>-0.00974245203977312+0.00188717446889054i</v>
      </c>
      <c r="AF2740" t="str">
        <f t="shared" si="1430"/>
        <v>-15.0656389874488-0.440601107060649i</v>
      </c>
      <c r="AG2740" t="str">
        <f t="shared" si="1431"/>
        <v>0.997647398283532-0.0110969569730997i</v>
      </c>
      <c r="AH2740" t="str">
        <f t="shared" si="1432"/>
        <v>0.148206634670932-0.0225473564017273i</v>
      </c>
      <c r="AI2740">
        <f t="shared" si="1433"/>
        <v>-16.48327549579319</v>
      </c>
      <c r="AJ2740">
        <f t="shared" si="1434"/>
        <v>-8.6503400290751671</v>
      </c>
      <c r="AK2740"/>
      <c r="AL2740"/>
      <c r="AM2740"/>
      <c r="AN2740"/>
    </row>
    <row r="2741" spans="1:40" x14ac:dyDescent="0.25">
      <c r="A2741"/>
      <c r="B2741">
        <f t="shared" si="1435"/>
        <v>807000</v>
      </c>
      <c r="C2741" s="237" t="str">
        <f t="shared" si="1403"/>
        <v>-1.17353397632349E-07+0.00303472433373673i</v>
      </c>
      <c r="D2741" s="208" t="str">
        <f t="shared" si="1404"/>
        <v>-5.95700685671534+0.0232662198919816i</v>
      </c>
      <c r="E2741" t="str">
        <f t="shared" si="1405"/>
        <v>2870</v>
      </c>
      <c r="F2741" t="str">
        <f t="shared" si="1406"/>
        <v>0.777000777000777</v>
      </c>
      <c r="G2741" t="str">
        <f t="shared" si="1401"/>
        <v>0.777000777000777</v>
      </c>
      <c r="H2741" t="str">
        <f t="shared" si="1407"/>
        <v>9.10869495829671+0.463324794833242i</v>
      </c>
      <c r="I2741" t="str">
        <f t="shared" si="1408"/>
        <v>3169.0815893087i</v>
      </c>
      <c r="J2741" t="str">
        <f t="shared" si="1402"/>
        <v>-8589.44730046264+685.398825074601i</v>
      </c>
      <c r="K2741" t="str">
        <f t="shared" si="1409"/>
        <v>0.0292543069753896-0.366616222386018i</v>
      </c>
      <c r="L2741" t="str">
        <f t="shared" si="1410"/>
        <v>0.00252618959422748-0.0265350558603236i</v>
      </c>
      <c r="M2741" t="str">
        <f t="shared" si="1411"/>
        <v>0.0317804965696171-0.393151278246342i</v>
      </c>
      <c r="N2741" t="str">
        <f t="shared" si="1412"/>
        <v>-3.57897214340971i</v>
      </c>
      <c r="O2741" t="str">
        <f t="shared" si="1413"/>
        <v>-0.905864734150434+0.423567094357629i</v>
      </c>
      <c r="P2741" t="str">
        <f t="shared" si="1414"/>
        <v>1.90586473415043-0.423567094357629i</v>
      </c>
      <c r="Q2741" t="str">
        <f t="shared" si="1415"/>
        <v>-1.90586473415043+4.00253923776734i</v>
      </c>
      <c r="R2741" t="str">
        <f t="shared" si="1416"/>
        <v>-0.271091522598925-0.34707991077107i</v>
      </c>
      <c r="S2741" t="str">
        <f t="shared" si="1417"/>
        <v>0.371223729110732i</v>
      </c>
      <c r="T2741" t="str">
        <f t="shared" si="1418"/>
        <v>0.128844298775857-0.100635605949479i</v>
      </c>
      <c r="U2741" t="str">
        <f t="shared" si="1419"/>
        <v>0.0001-197.218021179548i</v>
      </c>
      <c r="V2741" t="str">
        <f t="shared" si="1420"/>
        <v>0.00002-0.00316331890888035i</v>
      </c>
      <c r="W2741" t="str">
        <f t="shared" si="1421"/>
        <v>0.0000199993584529554-0.00316326817301938i</v>
      </c>
      <c r="X2741" t="str">
        <f t="shared" si="1422"/>
        <v>0.0000555636824292696-0.00316241836264919i</v>
      </c>
      <c r="Y2741" t="str">
        <f t="shared" si="1423"/>
        <v>0.009+5.07053054289393i</v>
      </c>
      <c r="Z2741" t="str">
        <f t="shared" si="1424"/>
        <v>-0.00748864236869684-0.000144962443809794i</v>
      </c>
      <c r="AA2741" t="str">
        <f t="shared" si="1425"/>
        <v>0.00423185167791678-2.36808563800713i</v>
      </c>
      <c r="AB2741" t="str">
        <f t="shared" si="1426"/>
        <v>0.877181019822235-0.685134261243182i</v>
      </c>
      <c r="AC2741" t="str">
        <f t="shared" si="1427"/>
        <v>0.758515837813274-0.366638746235708i</v>
      </c>
      <c r="AD2741" t="str">
        <f t="shared" si="1428"/>
        <v>1.29133683369746-0.279071488050412i</v>
      </c>
      <c r="AE2741" t="str">
        <f t="shared" si="1429"/>
        <v>-0.00971081460999106+0.00190267122611521i</v>
      </c>
      <c r="AF2741" t="str">
        <f t="shared" si="1430"/>
        <v>-15.065701815012-0.44005857494126i</v>
      </c>
      <c r="AG2741" t="str">
        <f t="shared" si="1431"/>
        <v>0.997627450418483-0.0110742214598497i</v>
      </c>
      <c r="AH2741" t="str">
        <f t="shared" si="1432"/>
        <v>0.147740646367519-0.0228097547434394i</v>
      </c>
      <c r="AI2741">
        <f t="shared" si="1433"/>
        <v>-16.507694313292006</v>
      </c>
      <c r="AJ2741">
        <f t="shared" si="1434"/>
        <v>-8.7766283172434179</v>
      </c>
      <c r="AK2741"/>
      <c r="AL2741"/>
      <c r="AM2741"/>
      <c r="AN2741"/>
    </row>
    <row r="2742" spans="1:40" x14ac:dyDescent="0.25">
      <c r="A2742"/>
      <c r="B2742">
        <f t="shared" si="1435"/>
        <v>808000</v>
      </c>
      <c r="C2742" s="237" t="str">
        <f t="shared" si="1403"/>
        <v>-1.17063098677446E-07+0.00303096848680025i</v>
      </c>
      <c r="D2742" s="208" t="str">
        <f t="shared" si="1404"/>
        <v>-5.95700685448972+0.0232374250654686i</v>
      </c>
      <c r="E2742" t="str">
        <f t="shared" si="1405"/>
        <v>2870</v>
      </c>
      <c r="F2742" t="str">
        <f t="shared" si="1406"/>
        <v>0.777000777000777</v>
      </c>
      <c r="G2742" t="str">
        <f t="shared" si="1401"/>
        <v>0.777000777000777</v>
      </c>
      <c r="H2742" t="str">
        <f t="shared" si="1407"/>
        <v>9.10875755588776+0.462754798083467i</v>
      </c>
      <c r="I2742" t="str">
        <f t="shared" si="1408"/>
        <v>3173.00858012569i</v>
      </c>
      <c r="J2742" t="str">
        <f t="shared" si="1402"/>
        <v>-8610.75032340816+686.248142082128i</v>
      </c>
      <c r="K2742" t="str">
        <f t="shared" si="1409"/>
        <v>0.0291823801725331-0.366168116311471i</v>
      </c>
      <c r="L2742" t="str">
        <f t="shared" si="1410"/>
        <v>0.00251999651071946-0.0265028043087106i</v>
      </c>
      <c r="M2742" t="str">
        <f t="shared" si="1411"/>
        <v>0.0317023766832526-0.392670920620182i</v>
      </c>
      <c r="N2742" t="str">
        <f t="shared" si="1412"/>
        <v>-3.58340705312893i</v>
      </c>
      <c r="O2742" t="str">
        <f t="shared" si="1413"/>
        <v>-0.903977350033379+0.427580344060189i</v>
      </c>
      <c r="P2742" t="str">
        <f t="shared" si="1414"/>
        <v>1.90397735003338-0.427580344060189i</v>
      </c>
      <c r="Q2742" t="str">
        <f t="shared" si="1415"/>
        <v>-1.90397735003338+4.01098739718912i</v>
      </c>
      <c r="R2742" t="str">
        <f t="shared" si="1416"/>
        <v>-0.270892739902269-0.346100242036119i</v>
      </c>
      <c r="S2742" t="str">
        <f t="shared" si="1417"/>
        <v>0.371683733731688i</v>
      </c>
      <c r="T2742" t="str">
        <f t="shared" si="1418"/>
        <v>0.128639830205426-0.100686425007682i</v>
      </c>
      <c r="U2742" t="str">
        <f t="shared" si="1419"/>
        <v>0.0000999999999999998-196.973939470167i</v>
      </c>
      <c r="V2742" t="str">
        <f t="shared" si="1420"/>
        <v>0.00002-0.00315940391023075i</v>
      </c>
      <c r="W2742" t="str">
        <f t="shared" si="1421"/>
        <v>0.0000199993584529554-0.00315935323716672i</v>
      </c>
      <c r="X2742" t="str">
        <f t="shared" si="1422"/>
        <v>0.0000554757139799271-0.00315850546664388i</v>
      </c>
      <c r="Y2742" t="str">
        <f t="shared" si="1423"/>
        <v>0.009+5.07681372820111i</v>
      </c>
      <c r="Z2742" t="str">
        <f t="shared" si="1424"/>
        <v>-0.0074701088354331-0.000144541543464187i</v>
      </c>
      <c r="AA2742" t="str">
        <f t="shared" si="1425"/>
        <v>0.00422132927336805-2.36515120698088i</v>
      </c>
      <c r="AB2742" t="str">
        <f t="shared" si="1426"/>
        <v>0.875788983458684-0.685480240954542i</v>
      </c>
      <c r="AC2742" t="str">
        <f t="shared" si="1427"/>
        <v>0.758596434966086-0.365628219211402i</v>
      </c>
      <c r="AD2742" t="str">
        <f t="shared" si="1428"/>
        <v>1.29027432225057-0.281730216970268i</v>
      </c>
      <c r="AE2742" t="str">
        <f t="shared" si="1429"/>
        <v>-0.00967921133517781+0.00191805714096778i</v>
      </c>
      <c r="AF2742" t="str">
        <f t="shared" si="1430"/>
        <v>-15.0657644103775-0.439517373017998i</v>
      </c>
      <c r="AG2742" t="str">
        <f t="shared" si="1431"/>
        <v>0.997607585838406-0.0110514369907624i</v>
      </c>
      <c r="AH2742" t="str">
        <f t="shared" si="1432"/>
        <v>0.147275041151114-0.0230704086072116i</v>
      </c>
      <c r="AI2742">
        <f t="shared" si="1433"/>
        <v>-16.532133096331009</v>
      </c>
      <c r="AJ2742">
        <f t="shared" si="1434"/>
        <v>-8.9029438613443528</v>
      </c>
      <c r="AK2742"/>
      <c r="AL2742"/>
      <c r="AM2742"/>
      <c r="AN2742"/>
    </row>
    <row r="2743" spans="1:40" x14ac:dyDescent="0.25">
      <c r="A2743"/>
      <c r="B2743">
        <f t="shared" si="1435"/>
        <v>809000</v>
      </c>
      <c r="C2743" s="237" t="str">
        <f t="shared" si="1403"/>
        <v>-1.1677387556741E-07+0.00302722192502302i</v>
      </c>
      <c r="D2743" s="208" t="str">
        <f t="shared" si="1404"/>
        <v>-5.95700685227234+0.0232087014251765i</v>
      </c>
      <c r="E2743" t="str">
        <f t="shared" si="1405"/>
        <v>2870</v>
      </c>
      <c r="F2743" t="str">
        <f t="shared" si="1406"/>
        <v>0.777000777000777</v>
      </c>
      <c r="G2743" t="str">
        <f t="shared" si="1401"/>
        <v>0.777000777000777</v>
      </c>
      <c r="H2743" t="str">
        <f t="shared" si="1407"/>
        <v>9.10881992241433+0.462186197845693i</v>
      </c>
      <c r="I2743" t="str">
        <f t="shared" si="1408"/>
        <v>3176.93557094268i</v>
      </c>
      <c r="J2743" t="str">
        <f t="shared" si="1402"/>
        <v>-8632.07972780625+687.097459089656i</v>
      </c>
      <c r="K2743" t="str">
        <f t="shared" si="1409"/>
        <v>0.0291107177724664-0.365721097380462i</v>
      </c>
      <c r="L2743" t="str">
        <f t="shared" si="1410"/>
        <v>0.00251382610502208-0.0264706303353579i</v>
      </c>
      <c r="M2743" t="str">
        <f t="shared" si="1411"/>
        <v>0.0316245438774885-0.39219172771582i</v>
      </c>
      <c r="N2743" t="str">
        <f t="shared" si="1412"/>
        <v>-3.58784196284815i</v>
      </c>
      <c r="O2743" t="str">
        <f t="shared" si="1413"/>
        <v>-0.902072186135463+0.431585183944939i</v>
      </c>
      <c r="P2743" t="str">
        <f t="shared" si="1414"/>
        <v>1.90207218613546-0.431585183944939i</v>
      </c>
      <c r="Q2743" t="str">
        <f t="shared" si="1415"/>
        <v>-1.90207218613546+4.01942714679309i</v>
      </c>
      <c r="R2743" t="str">
        <f t="shared" si="1416"/>
        <v>-0.270693449539486-0.345122241089533i</v>
      </c>
      <c r="S2743" t="str">
        <f t="shared" si="1417"/>
        <v>0.372143738352642i</v>
      </c>
      <c r="T2743" t="str">
        <f t="shared" si="1418"/>
        <v>0.128435080987701-0.100736872259197i</v>
      </c>
      <c r="U2743" t="str">
        <f t="shared" si="1419"/>
        <v>0.0000999999999999998-196.730461176632i</v>
      </c>
      <c r="V2743" t="str">
        <f t="shared" si="1420"/>
        <v>0.00002-0.00315549859019338i</v>
      </c>
      <c r="W2743" t="str">
        <f t="shared" si="1421"/>
        <v>0.0000199993584529554-0.00315544797977104i</v>
      </c>
      <c r="X2743" t="str">
        <f t="shared" si="1422"/>
        <v>0.0000553880714859964-0.00315460224039591i</v>
      </c>
      <c r="Y2743" t="str">
        <f t="shared" si="1423"/>
        <v>0.009+5.08309691350828i</v>
      </c>
      <c r="Z2743" t="str">
        <f t="shared" si="1424"/>
        <v>-0.00745164403046573-0.000144122578847882i</v>
      </c>
      <c r="AA2743" t="str">
        <f t="shared" si="1425"/>
        <v>0.004210846131382-2.36222404387091i</v>
      </c>
      <c r="AB2743" t="str">
        <f t="shared" si="1426"/>
        <v>0.874395036428678-0.685823689379902i</v>
      </c>
      <c r="AC2743" t="str">
        <f t="shared" si="1427"/>
        <v>0.758677966549455-0.364619361400116i</v>
      </c>
      <c r="AD2743" t="str">
        <f t="shared" si="1428"/>
        <v>1.28919954062154-0.284384924400051i</v>
      </c>
      <c r="AE2743" t="str">
        <f t="shared" si="1429"/>
        <v>-0.00964764234964164+0.0019333324618162i</v>
      </c>
      <c r="AF2743" t="str">
        <f t="shared" si="1430"/>
        <v>-15.0658267746867-0.438977496420516i</v>
      </c>
      <c r="AG2743" t="str">
        <f t="shared" si="1431"/>
        <v>0.997587804727453-0.0110286038651714i</v>
      </c>
      <c r="AH2743" t="str">
        <f t="shared" si="1432"/>
        <v>0.146809821671785-0.0233293215951241i</v>
      </c>
      <c r="AI2743">
        <f t="shared" si="1433"/>
        <v>-16.556591964956603</v>
      </c>
      <c r="AJ2743">
        <f t="shared" si="1434"/>
        <v>-9.0292865886222486</v>
      </c>
      <c r="AK2743"/>
      <c r="AL2743"/>
      <c r="AM2743"/>
      <c r="AN2743"/>
    </row>
    <row r="2744" spans="1:40" x14ac:dyDescent="0.25">
      <c r="A2744"/>
      <c r="B2744">
        <f t="shared" si="1435"/>
        <v>810000</v>
      </c>
      <c r="C2744" s="237" t="str">
        <f t="shared" si="1403"/>
        <v>-1.16485722992707E-07+0.00302348461401558i</v>
      </c>
      <c r="D2744" s="208" t="str">
        <f t="shared" si="1404"/>
        <v>-5.95700685006317+0.0231800487074528i</v>
      </c>
      <c r="E2744" t="str">
        <f t="shared" si="1405"/>
        <v>2870</v>
      </c>
      <c r="F2744" t="str">
        <f t="shared" si="1406"/>
        <v>0.777000777000777</v>
      </c>
      <c r="G2744" t="str">
        <f t="shared" si="1401"/>
        <v>0.777000777000777</v>
      </c>
      <c r="H2744" t="str">
        <f t="shared" si="1407"/>
        <v>9.10888205901112+0.46161898900958i</v>
      </c>
      <c r="I2744" t="str">
        <f t="shared" si="1408"/>
        <v>3180.86256175967i</v>
      </c>
      <c r="J2744" t="str">
        <f t="shared" si="1402"/>
        <v>-8653.43551365689+687.946776097183i</v>
      </c>
      <c r="K2744" t="str">
        <f t="shared" si="1409"/>
        <v>0.0290393184834896-0.365275161667337i</v>
      </c>
      <c r="L2744" t="str">
        <f t="shared" si="1410"/>
        <v>0.00250767826688257-0.0264385336633961i</v>
      </c>
      <c r="M2744" t="str">
        <f t="shared" si="1411"/>
        <v>0.0315469967503722-0.391713695330733i</v>
      </c>
      <c r="N2744" t="str">
        <f t="shared" si="1412"/>
        <v>-3.59227687256736i</v>
      </c>
      <c r="O2744" t="str">
        <f t="shared" si="1413"/>
        <v>-0.900149279928199+0.43558153524311i</v>
      </c>
      <c r="P2744" t="str">
        <f t="shared" si="1414"/>
        <v>1.9001492799282-0.43558153524311i</v>
      </c>
      <c r="Q2744" t="str">
        <f t="shared" si="1415"/>
        <v>-1.9001492799282+4.02785840781047i</v>
      </c>
      <c r="R2744" t="str">
        <f t="shared" si="1416"/>
        <v>-0.270493650217431-0.344145902088926i</v>
      </c>
      <c r="S2744" t="str">
        <f t="shared" si="1417"/>
        <v>0.372603742973598i</v>
      </c>
      <c r="T2744" t="str">
        <f t="shared" si="1418"/>
        <v>0.128230051247359-0.100786946521606i</v>
      </c>
      <c r="U2744" t="str">
        <f t="shared" si="1419"/>
        <v>0.0001-196.487584064068i</v>
      </c>
      <c r="V2744" t="str">
        <f t="shared" si="1420"/>
        <v>0.00002-0.00315160291292153i</v>
      </c>
      <c r="W2744" t="str">
        <f t="shared" si="1421"/>
        <v>0.0000199993584529553-0.00315155236498621i</v>
      </c>
      <c r="X2744" t="str">
        <f t="shared" si="1422"/>
        <v>0.0000553007533391523-0.00315070864810939i</v>
      </c>
      <c r="Y2744" t="str">
        <f t="shared" si="1423"/>
        <v>0.009+5.08938009881546i</v>
      </c>
      <c r="Z2744" t="str">
        <f t="shared" si="1424"/>
        <v>-0.00743324761433909-0.000143705538370864i</v>
      </c>
      <c r="AA2744" t="str">
        <f t="shared" si="1425"/>
        <v>0.0042004020565452-2.35930412169264i</v>
      </c>
      <c r="AB2744" t="str">
        <f t="shared" si="1426"/>
        <v>0.872999179581027-0.686164598469277i</v>
      </c>
      <c r="AC2744" t="str">
        <f t="shared" si="1427"/>
        <v>0.758760431809791-0.363612167012513i</v>
      </c>
      <c r="AD2744" t="str">
        <f t="shared" si="1428"/>
        <v>1.28811250289859-0.287035552730304i</v>
      </c>
      <c r="AE2744" t="str">
        <f t="shared" si="1429"/>
        <v>-0.00961610778780796+0.00194849743685175i</v>
      </c>
      <c r="AF2744" t="str">
        <f t="shared" si="1430"/>
        <v>-15.0658889090743-0.438438940302127i</v>
      </c>
      <c r="AG2744" t="str">
        <f t="shared" si="1431"/>
        <v>0.997568107268554-0.0110057223833068i</v>
      </c>
      <c r="AH2744" t="str">
        <f t="shared" si="1432"/>
        <v>0.146344990580434-0.023586497307754i</v>
      </c>
      <c r="AI2744">
        <f t="shared" si="1433"/>
        <v>-16.581071039445597</v>
      </c>
      <c r="AJ2744">
        <f t="shared" si="1434"/>
        <v>-9.1556564262371172</v>
      </c>
      <c r="AK2744"/>
      <c r="AL2744"/>
      <c r="AM2744"/>
      <c r="AN2744"/>
    </row>
    <row r="2745" spans="1:40" x14ac:dyDescent="0.25">
      <c r="A2745"/>
      <c r="B2745">
        <f t="shared" si="1435"/>
        <v>811000</v>
      </c>
      <c r="C2745" s="237" t="str">
        <f t="shared" si="1403"/>
        <v>-1.16198635676517E-07+0.00301975651955805i</v>
      </c>
      <c r="D2745" s="208" t="str">
        <f t="shared" si="1404"/>
        <v>-5.95700684786217+0.0231514666499451i</v>
      </c>
      <c r="E2745" t="str">
        <f t="shared" si="1405"/>
        <v>2870</v>
      </c>
      <c r="F2745" t="str">
        <f t="shared" si="1406"/>
        <v>0.777000777000777</v>
      </c>
      <c r="G2745" t="str">
        <f t="shared" si="1401"/>
        <v>0.777000777000777</v>
      </c>
      <c r="H2745" t="str">
        <f t="shared" si="1407"/>
        <v>9.1089439668059+0.461053166489627i</v>
      </c>
      <c r="I2745" t="str">
        <f t="shared" si="1408"/>
        <v>3184.78955257665i</v>
      </c>
      <c r="J2745" t="str">
        <f t="shared" si="1402"/>
        <v>-8674.8176809601+688.796093104711i</v>
      </c>
      <c r="K2745" t="str">
        <f t="shared" si="1409"/>
        <v>0.028968181021765-0.364830305265186i</v>
      </c>
      <c r="L2745" t="str">
        <f t="shared" si="1410"/>
        <v>0.00250155288671525-0.0264065140172578i</v>
      </c>
      <c r="M2745" t="str">
        <f t="shared" si="1411"/>
        <v>0.0314697339084802-0.391236819282444i</v>
      </c>
      <c r="N2745" t="str">
        <f t="shared" si="1412"/>
        <v>-3.59671178228658i</v>
      </c>
      <c r="O2745" t="str">
        <f t="shared" si="1413"/>
        <v>-0.898208669232053+0.439569319352914i</v>
      </c>
      <c r="P2745" t="str">
        <f t="shared" si="1414"/>
        <v>1.89820866923205-0.439569319352914i</v>
      </c>
      <c r="Q2745" t="str">
        <f t="shared" si="1415"/>
        <v>-1.89820866923205+4.03628110163949i</v>
      </c>
      <c r="R2745" t="str">
        <f t="shared" si="1416"/>
        <v>-0.270293340639344-0.343171219227553i</v>
      </c>
      <c r="S2745" t="str">
        <f t="shared" si="1417"/>
        <v>0.373063747594552i</v>
      </c>
      <c r="T2745" t="str">
        <f t="shared" si="1418"/>
        <v>0.128024741111623-0.100836646608764i</v>
      </c>
      <c r="U2745" t="str">
        <f t="shared" si="1419"/>
        <v>0.0001-196.245305908626i</v>
      </c>
      <c r="V2745" t="str">
        <f t="shared" si="1420"/>
        <v>0.00002-0.00314771684274531i</v>
      </c>
      <c r="W2745" t="str">
        <f t="shared" si="1421"/>
        <v>0.0000199993584529553-0.00314766635714292i</v>
      </c>
      <c r="X2745" t="str">
        <f t="shared" si="1422"/>
        <v>0.0000552137579409772-0.00314682465416489i</v>
      </c>
      <c r="Y2745" t="str">
        <f t="shared" si="1423"/>
        <v>0.009+5.09566328412264i</v>
      </c>
      <c r="Z2745" t="str">
        <f t="shared" si="1424"/>
        <v>-0.00741491924969116-0.000143290410527551i</v>
      </c>
      <c r="AA2745" t="str">
        <f t="shared" si="1425"/>
        <v>0.00418999685466047-2.35639141359502i</v>
      </c>
      <c r="AB2745" t="str">
        <f t="shared" si="1426"/>
        <v>0.871601413781874-0.686502960147308i</v>
      </c>
      <c r="AC2745" t="str">
        <f t="shared" si="1427"/>
        <v>0.758843830009955-0.362606630293321i</v>
      </c>
      <c r="AD2745" t="str">
        <f t="shared" si="1428"/>
        <v>1.28701322344779-0.289682044389917i</v>
      </c>
      <c r="AE2745" t="str">
        <f t="shared" si="1429"/>
        <v>-0.00958460778421318+0.00196355231409446i</v>
      </c>
      <c r="AF2745" t="str">
        <f t="shared" si="1430"/>
        <v>-15.0659508146681-0.437901699839682i</v>
      </c>
      <c r="AG2745" t="str">
        <f t="shared" si="1431"/>
        <v>0.997548493643412-0.0109827928462891i</v>
      </c>
      <c r="AH2745" t="str">
        <f t="shared" si="1432"/>
        <v>0.145880550528703-0.0238419393442678i</v>
      </c>
      <c r="AI2745">
        <f t="shared" si="1433"/>
        <v>-16.605570440309208</v>
      </c>
      <c r="AJ2745">
        <f t="shared" si="1434"/>
        <v>-9.28205330126832</v>
      </c>
      <c r="AK2745"/>
      <c r="AL2745"/>
      <c r="AM2745"/>
      <c r="AN2745"/>
    </row>
    <row r="2746" spans="1:40" x14ac:dyDescent="0.25">
      <c r="A2746"/>
      <c r="B2746">
        <f t="shared" si="1435"/>
        <v>812000</v>
      </c>
      <c r="C2746" s="237" t="str">
        <f t="shared" si="1403"/>
        <v>-1.15912608374495E-07+0.00301603760759914i</v>
      </c>
      <c r="D2746" s="208" t="str">
        <f t="shared" si="1404"/>
        <v>-5.95700684566929+0.0231229549915934i</v>
      </c>
      <c r="E2746" t="str">
        <f t="shared" si="1405"/>
        <v>2870</v>
      </c>
      <c r="F2746" t="str">
        <f t="shared" si="1406"/>
        <v>0.777000777000777</v>
      </c>
      <c r="G2746" t="str">
        <f t="shared" si="1401"/>
        <v>0.777000777000777</v>
      </c>
      <c r="H2746" t="str">
        <f t="shared" si="1407"/>
        <v>9.10900564691948+0.460488725224994i</v>
      </c>
      <c r="I2746" t="str">
        <f t="shared" si="1408"/>
        <v>3188.71654339364i</v>
      </c>
      <c r="J2746" t="str">
        <f t="shared" si="1402"/>
        <v>-8696.22622971588+689.645410112238i</v>
      </c>
      <c r="K2746" t="str">
        <f t="shared" si="1409"/>
        <v>0.0288973041112599-0.364386524285744i</v>
      </c>
      <c r="L2746" t="str">
        <f t="shared" si="1410"/>
        <v>0.00249544985559693-0.0263745711226711i</v>
      </c>
      <c r="M2746" t="str">
        <f t="shared" si="1411"/>
        <v>0.0313927539668568-0.390761095408415i</v>
      </c>
      <c r="N2746" t="str">
        <f t="shared" si="1412"/>
        <v>-3.6011466920058i</v>
      </c>
      <c r="O2746" t="str">
        <f t="shared" si="1413"/>
        <v>-0.89625039221572+0.443548457841044i</v>
      </c>
      <c r="P2746" t="str">
        <f t="shared" si="1414"/>
        <v>1.89625039221572-0.443548457841044i</v>
      </c>
      <c r="Q2746" t="str">
        <f t="shared" si="1415"/>
        <v>-1.89625039221572+4.04469514984684i</v>
      </c>
      <c r="R2746" t="str">
        <f t="shared" si="1416"/>
        <v>-0.270092519504862-0.342198186734173i</v>
      </c>
      <c r="S2746" t="str">
        <f t="shared" si="1417"/>
        <v>0.373523752215508i</v>
      </c>
      <c r="T2746" t="str">
        <f t="shared" si="1418"/>
        <v>0.127819150710291-0.100885971330796i</v>
      </c>
      <c r="U2746" t="str">
        <f t="shared" si="1419"/>
        <v>0.0001-196.003624497408i</v>
      </c>
      <c r="V2746" t="str">
        <f t="shared" si="1420"/>
        <v>0.00002-0.00314384034417049i</v>
      </c>
      <c r="W2746" t="str">
        <f t="shared" si="1421"/>
        <v>0.0000199993584529554-0.00314378992074752i</v>
      </c>
      <c r="X2746" t="str">
        <f t="shared" si="1422"/>
        <v>0.0000551270837028863-0.0031429502231183i</v>
      </c>
      <c r="Y2746" t="str">
        <f t="shared" si="1423"/>
        <v>0.009+5.10194646942982i</v>
      </c>
      <c r="Z2746" t="str">
        <f t="shared" si="1424"/>
        <v>-0.00739665860123785-0.000142877183896067i</v>
      </c>
      <c r="AA2746" t="str">
        <f t="shared" si="1425"/>
        <v>0.00417963033273773-2.35348589285966i</v>
      </c>
      <c r="AB2746" t="str">
        <f t="shared" si="1426"/>
        <v>0.870201739914893-0.686838766313242i</v>
      </c>
      <c r="AC2746" t="str">
        <f t="shared" si="1427"/>
        <v>0.758928160429152-0.361602745521223i</v>
      </c>
      <c r="AD2746" t="str">
        <f t="shared" si="1428"/>
        <v>1.28590171691321-0.292324341847482i</v>
      </c>
      <c r="AE2746" t="str">
        <f t="shared" si="1429"/>
        <v>-0.00955314247350004+0.00197849734139769i</v>
      </c>
      <c r="AF2746" t="str">
        <f t="shared" si="1430"/>
        <v>-15.0660124925888-0.437365770233401i</v>
      </c>
      <c r="AG2746" t="str">
        <f t="shared" si="1431"/>
        <v>0.997528964032499-0.0109598155561245i</v>
      </c>
      <c r="AH2746" t="str">
        <f t="shared" si="1432"/>
        <v>0.145416504168907-0.0240956513025008i</v>
      </c>
      <c r="AI2746">
        <f t="shared" si="1433"/>
        <v>-16.630090288295687</v>
      </c>
      <c r="AJ2746">
        <f t="shared" si="1434"/>
        <v>-9.4084771407119554</v>
      </c>
      <c r="AK2746"/>
      <c r="AL2746"/>
      <c r="AM2746"/>
      <c r="AN2746"/>
    </row>
    <row r="2747" spans="1:40" x14ac:dyDescent="0.25">
      <c r="A2747"/>
      <c r="B2747">
        <f t="shared" si="1435"/>
        <v>813000</v>
      </c>
      <c r="C2747" s="237" t="str">
        <f t="shared" si="1403"/>
        <v>-1.15627635874527E-07+0.0030123278442551i</v>
      </c>
      <c r="D2747" s="208" t="str">
        <f t="shared" si="1404"/>
        <v>-5.9570068434845+0.0230945134726224i</v>
      </c>
      <c r="E2747" t="str">
        <f t="shared" si="1405"/>
        <v>2870</v>
      </c>
      <c r="F2747" t="str">
        <f t="shared" si="1406"/>
        <v>0.777000777000777</v>
      </c>
      <c r="G2747" t="str">
        <f t="shared" si="1401"/>
        <v>0.777000777000777</v>
      </c>
      <c r="H2747" t="str">
        <f t="shared" si="1407"/>
        <v>9.10906710046589+0.459925660179381i</v>
      </c>
      <c r="I2747" t="str">
        <f t="shared" si="1408"/>
        <v>3192.64353421063i</v>
      </c>
      <c r="J2747" t="str">
        <f t="shared" si="1402"/>
        <v>-8717.66115992422+690.494727119764i</v>
      </c>
      <c r="K2747" t="str">
        <f t="shared" si="1409"/>
        <v>0.0288266864836901-0.36394381485927i</v>
      </c>
      <c r="L2747" t="str">
        <f t="shared" si="1410"/>
        <v>0.00248936906526183-0.0263427047066509i</v>
      </c>
      <c r="M2747" t="str">
        <f t="shared" si="1411"/>
        <v>0.0313160555489519-0.390286519565921i</v>
      </c>
      <c r="N2747" t="str">
        <f t="shared" si="1412"/>
        <v>-3.60558160172502i</v>
      </c>
      <c r="O2747" t="str">
        <f t="shared" si="1413"/>
        <v>-0.89427448739536+0.447518872444242i</v>
      </c>
      <c r="P2747" t="str">
        <f t="shared" si="1414"/>
        <v>1.89427448739536-0.447518872444242i</v>
      </c>
      <c r="Q2747" t="str">
        <f t="shared" si="1415"/>
        <v>-1.89427448739536+4.05310047416926i</v>
      </c>
      <c r="R2747" t="str">
        <f t="shared" si="1416"/>
        <v>-0.269891185510004-0.341226798872866i</v>
      </c>
      <c r="S2747" t="str">
        <f t="shared" si="1417"/>
        <v>0.373983756836462i</v>
      </c>
      <c r="T2747" t="str">
        <f t="shared" si="1418"/>
        <v>0.127613280175754-0.100934919494078i</v>
      </c>
      <c r="U2747" t="str">
        <f t="shared" si="1419"/>
        <v>0.0001-195.762537628408i</v>
      </c>
      <c r="V2747" t="str">
        <f t="shared" si="1420"/>
        <v>0.00002-0.00313997338187754i</v>
      </c>
      <c r="W2747" t="str">
        <f t="shared" si="1421"/>
        <v>0.0000199993584529554-0.00313992302048101i</v>
      </c>
      <c r="X2747" t="str">
        <f t="shared" si="1422"/>
        <v>0.0000550407290460564-0.00313908531969979i</v>
      </c>
      <c r="Y2747" t="str">
        <f t="shared" si="1423"/>
        <v>0.009+5.108229654737i</v>
      </c>
      <c r="Z2747" t="str">
        <f t="shared" si="1424"/>
        <v>-0.00737846533575772-0.000142465847137524i</v>
      </c>
      <c r="AA2747" t="str">
        <f t="shared" si="1425"/>
        <v>0.00416930229898491-2.35058753290004i</v>
      </c>
      <c r="AB2747" t="str">
        <f t="shared" si="1426"/>
        <v>0.868800158881411-0.687172008840805i</v>
      </c>
      <c r="AC2747" t="str">
        <f t="shared" si="1427"/>
        <v>0.759013422362868-0.360600507008689i</v>
      </c>
      <c r="AD2747" t="str">
        <f t="shared" si="1428"/>
        <v>1.28477799821679-0.294962387612681i</v>
      </c>
      <c r="AE2747" t="str">
        <f t="shared" si="1429"/>
        <v>-0.00952171199041172+0.00199333276645289i</v>
      </c>
      <c r="AF2747" t="str">
        <f t="shared" si="1430"/>
        <v>-15.0660739439504-0.436831146706759i</v>
      </c>
      <c r="AG2747" t="str">
        <f t="shared" si="1431"/>
        <v>0.997509518615051-0.0109367908156987i</v>
      </c>
      <c r="AH2747" t="str">
        <f t="shared" si="1432"/>
        <v>0.144952854153955-0.0243476367790408i</v>
      </c>
      <c r="AI2747">
        <f t="shared" si="1433"/>
        <v>-16.654630704393558</v>
      </c>
      <c r="AJ2747">
        <f t="shared" si="1434"/>
        <v>-9.5349278714809618</v>
      </c>
      <c r="AK2747"/>
      <c r="AL2747"/>
      <c r="AM2747"/>
      <c r="AN2747"/>
    </row>
    <row r="2748" spans="1:40" x14ac:dyDescent="0.25">
      <c r="A2748"/>
      <c r="B2748">
        <f t="shared" si="1435"/>
        <v>814000</v>
      </c>
      <c r="C2748" s="237" t="str">
        <f t="shared" si="1403"/>
        <v>-1.15343712996497E-07+0.00300862719580867i</v>
      </c>
      <c r="D2748" s="208" t="str">
        <f t="shared" si="1404"/>
        <v>-5.95700684130776+0.0230661418345331i</v>
      </c>
      <c r="E2748" t="str">
        <f t="shared" si="1405"/>
        <v>2870</v>
      </c>
      <c r="F2748" t="str">
        <f t="shared" si="1406"/>
        <v>0.777000777000777</v>
      </c>
      <c r="G2748" t="str">
        <f t="shared" si="1401"/>
        <v>0.777000777000777</v>
      </c>
      <c r="H2748" t="str">
        <f t="shared" si="1407"/>
        <v>9.10912832855236+0.459363966340857i</v>
      </c>
      <c r="I2748" t="str">
        <f t="shared" si="1408"/>
        <v>3196.57052502762i</v>
      </c>
      <c r="J2748" t="str">
        <f t="shared" si="1402"/>
        <v>-8739.12247158513+691.344044127292i</v>
      </c>
      <c r="K2748" t="str">
        <f t="shared" si="1409"/>
        <v>0.028756326878463-0.36350217313444i</v>
      </c>
      <c r="L2748" t="str">
        <f t="shared" si="1410"/>
        <v>0.00248331040809705-0.0263109144974919i</v>
      </c>
      <c r="M2748" t="str">
        <f t="shared" si="1411"/>
        <v>0.03123963728656-0.389813087631932i</v>
      </c>
      <c r="N2748" t="str">
        <f t="shared" si="1412"/>
        <v>-3.61001651144424i</v>
      </c>
      <c r="O2748" t="str">
        <f t="shared" si="1413"/>
        <v>-0.892280993633844+0.451480485070839i</v>
      </c>
      <c r="P2748" t="str">
        <f t="shared" si="1414"/>
        <v>1.89228099363384-0.451480485070839i</v>
      </c>
      <c r="Q2748" t="str">
        <f t="shared" si="1415"/>
        <v>-1.89228099363384+4.06149699651508i</v>
      </c>
      <c r="R2748" t="str">
        <f t="shared" si="1416"/>
        <v>-0.269689337347169-0.340257049942879i</v>
      </c>
      <c r="S2748" t="str">
        <f t="shared" si="1417"/>
        <v>0.374443761457418i</v>
      </c>
      <c r="T2748" t="str">
        <f t="shared" si="1418"/>
        <v>0.127407129643016-0.100983489901232i</v>
      </c>
      <c r="U2748" t="str">
        <f t="shared" si="1419"/>
        <v>0.0001-195.522043110437i</v>
      </c>
      <c r="V2748" t="str">
        <f t="shared" si="1420"/>
        <v>0.00002-0.00313611592072045i</v>
      </c>
      <c r="W2748" t="str">
        <f t="shared" si="1421"/>
        <v>0.0000199993584529553-0.00313606562119798i</v>
      </c>
      <c r="X2748" t="str">
        <f t="shared" si="1422"/>
        <v>0.0000549546924013549-0.00313522990881276i</v>
      </c>
      <c r="Y2748" t="str">
        <f t="shared" si="1423"/>
        <v>0.009+5.11451284004418i</v>
      </c>
      <c r="Z2748" t="str">
        <f t="shared" si="1424"/>
        <v>-0.00736033912207685-0.000142056388995323i</v>
      </c>
      <c r="AA2748" t="str">
        <f t="shared" si="1425"/>
        <v>0.00415901256279916-2.34769630726067i</v>
      </c>
      <c r="AB2748" t="str">
        <f t="shared" si="1426"/>
        <v>0.867396671600545-0.687502679578163i</v>
      </c>
      <c r="AC2748" t="str">
        <f t="shared" si="1427"/>
        <v>0.75909961512278-0.359599909101829i</v>
      </c>
      <c r="AD2748" t="str">
        <f t="shared" si="1428"/>
        <v>1.2836420825584-0.297596124237715i</v>
      </c>
      <c r="AE2748" t="str">
        <f t="shared" si="1429"/>
        <v>-0.009490316469787+0.00200805883679461i</v>
      </c>
      <c r="AF2748" t="str">
        <f t="shared" si="1430"/>
        <v>-15.0661351698601-0.436297824506324i</v>
      </c>
      <c r="AG2748" t="str">
        <f t="shared" si="1431"/>
        <v>0.997490157569063-0.0109137189287717i</v>
      </c>
      <c r="AH2748" t="str">
        <f t="shared" si="1432"/>
        <v>0.144489603137273-0.0245978993693141i</v>
      </c>
      <c r="AI2748">
        <f t="shared" si="1433"/>
        <v>-16.679191809834755</v>
      </c>
      <c r="AJ2748">
        <f t="shared" si="1434"/>
        <v>-9.6614054204063784</v>
      </c>
      <c r="AK2748"/>
      <c r="AL2748"/>
      <c r="AM2748"/>
      <c r="AN2748"/>
    </row>
    <row r="2749" spans="1:40" x14ac:dyDescent="0.25">
      <c r="A2749"/>
      <c r="B2749">
        <f t="shared" si="1435"/>
        <v>815000</v>
      </c>
      <c r="C2749" s="237" t="str">
        <f t="shared" si="1403"/>
        <v>-1.15060834592047E-07+0.00300493562870808i</v>
      </c>
      <c r="D2749" s="208" t="str">
        <f t="shared" si="1404"/>
        <v>-5.95700683913903+0.0230378398200953i</v>
      </c>
      <c r="E2749" t="str">
        <f t="shared" si="1405"/>
        <v>2870</v>
      </c>
      <c r="F2749" t="str">
        <f t="shared" si="1406"/>
        <v>0.777000777000777</v>
      </c>
      <c r="G2749" t="str">
        <f t="shared" si="1401"/>
        <v>0.777000777000777</v>
      </c>
      <c r="H2749" t="str">
        <f t="shared" si="1407"/>
        <v>9.10918933227931+0.458803638721735i</v>
      </c>
      <c r="I2749" t="str">
        <f t="shared" si="1408"/>
        <v>3200.4975158446i</v>
      </c>
      <c r="J2749" t="str">
        <f t="shared" si="1402"/>
        <v>-8760.6101646986+692.193361134819i</v>
      </c>
      <c r="K2749" t="str">
        <f t="shared" si="1409"/>
        <v>0.0286862240426221-0.363061595278244i</v>
      </c>
      <c r="L2749" t="str">
        <f t="shared" si="1410"/>
        <v>0.00247727377713773-0.0262792002247612i</v>
      </c>
      <c r="M2749" t="str">
        <f t="shared" si="1411"/>
        <v>0.0311634978197598-0.389340795503005i</v>
      </c>
      <c r="N2749" t="str">
        <f t="shared" si="1412"/>
        <v>-3.61445142116346i</v>
      </c>
      <c r="O2749" t="str">
        <f t="shared" si="1413"/>
        <v>-0.890269950139989+0.455433217802283i</v>
      </c>
      <c r="P2749" t="str">
        <f t="shared" si="1414"/>
        <v>1.89026995013999-0.455433217802283i</v>
      </c>
      <c r="Q2749" t="str">
        <f t="shared" si="1415"/>
        <v>-1.89026995013999+4.06988463896574i</v>
      </c>
      <c r="R2749" t="str">
        <f t="shared" si="1416"/>
        <v>-0.269486973705136-0.339288934278471i</v>
      </c>
      <c r="S2749" t="str">
        <f t="shared" si="1417"/>
        <v>0.374903766078372i</v>
      </c>
      <c r="T2749" t="str">
        <f t="shared" si="1418"/>
        <v>0.127200699249716-0.101031681351119i</v>
      </c>
      <c r="U2749" t="str">
        <f t="shared" si="1419"/>
        <v>0.0001-195.282138763062i</v>
      </c>
      <c r="V2749" t="str">
        <f t="shared" si="1420"/>
        <v>0.00002-0.0031322679257257i</v>
      </c>
      <c r="W2749" t="str">
        <f t="shared" si="1421"/>
        <v>0.0000199993584529553-0.00313221768792545i</v>
      </c>
      <c r="X2749" t="str">
        <f t="shared" si="1422"/>
        <v>0.0000548689722092661-0.00313138395553273i</v>
      </c>
      <c r="Y2749" t="str">
        <f t="shared" si="1423"/>
        <v>0.009+5.12079602535136i</v>
      </c>
      <c r="Z2749" t="str">
        <f t="shared" si="1424"/>
        <v>-0.00734227963105366-0.000141648798294448i</v>
      </c>
      <c r="AA2749" t="str">
        <f t="shared" si="1425"/>
        <v>0.0041487609347579-2.34481218961631i</v>
      </c>
      <c r="AB2749" t="str">
        <f t="shared" si="1426"/>
        <v>0.865991279009351-0.687830770347876i</v>
      </c>
      <c r="AC2749" t="str">
        <f t="shared" si="1427"/>
        <v>0.759186738036652-0.358600946180265i</v>
      </c>
      <c r="AD2749" t="str">
        <f t="shared" si="1428"/>
        <v>1.28249398541584-0.300225494318703i</v>
      </c>
      <c r="AE2749" t="str">
        <f t="shared" si="1429"/>
        <v>-0.00945895604655514+0.00202267579980522i</v>
      </c>
      <c r="AF2749" t="str">
        <f t="shared" si="1430"/>
        <v>-15.0661961714183-0.43576579890164i</v>
      </c>
      <c r="AG2749" t="str">
        <f t="shared" si="1431"/>
        <v>0.997470881071286-0.0108906001999727i</v>
      </c>
      <c r="AH2749" t="str">
        <f t="shared" si="1432"/>
        <v>0.144026753772737-0.0248464426676665i</v>
      </c>
      <c r="AI2749">
        <f t="shared" si="1433"/>
        <v>-16.703773726097261</v>
      </c>
      <c r="AJ2749">
        <f t="shared" si="1434"/>
        <v>-9.7879097142363829</v>
      </c>
      <c r="AK2749"/>
      <c r="AL2749"/>
      <c r="AM2749"/>
      <c r="AN2749"/>
    </row>
    <row r="2750" spans="1:40" x14ac:dyDescent="0.25">
      <c r="A2750"/>
      <c r="B2750">
        <f t="shared" si="1435"/>
        <v>816000</v>
      </c>
      <c r="C2750" s="237" t="str">
        <f t="shared" si="1403"/>
        <v>-1.14778995544347E-07+0.00300125310956603i</v>
      </c>
      <c r="D2750" s="208" t="str">
        <f t="shared" si="1404"/>
        <v>-5.95700683697825+0.0230096071733396i</v>
      </c>
      <c r="E2750" t="str">
        <f t="shared" si="1405"/>
        <v>2870</v>
      </c>
      <c r="F2750" t="str">
        <f t="shared" si="1406"/>
        <v>0.777000777000777</v>
      </c>
      <c r="G2750" t="str">
        <f t="shared" si="1401"/>
        <v>0.777000777000777</v>
      </c>
      <c r="H2750" t="str">
        <f t="shared" si="1407"/>
        <v>9.10925011274048+0.458244672358399i</v>
      </c>
      <c r="I2750" t="str">
        <f t="shared" si="1408"/>
        <v>3204.42450666159i</v>
      </c>
      <c r="J2750" t="str">
        <f t="shared" si="1402"/>
        <v>-8782.12423926463+693.042678142347i</v>
      </c>
      <c r="K2750" t="str">
        <f t="shared" si="1409"/>
        <v>0.0286163767307924-0.362622077475872i</v>
      </c>
      <c r="L2750" t="str">
        <f t="shared" si="1410"/>
        <v>0.0024712590660626-0.0262475616192916i</v>
      </c>
      <c r="M2750" t="str">
        <f t="shared" si="1411"/>
        <v>0.031087635796855-0.388869639095164i</v>
      </c>
      <c r="N2750" t="str">
        <f t="shared" si="1412"/>
        <v>-3.61888633088268i</v>
      </c>
      <c r="O2750" t="str">
        <f t="shared" si="1413"/>
        <v>-0.888241396467786+0.459376992894679i</v>
      </c>
      <c r="P2750" t="str">
        <f t="shared" si="1414"/>
        <v>1.88824139646779-0.459376992894679i</v>
      </c>
      <c r="Q2750" t="str">
        <f t="shared" si="1415"/>
        <v>-1.88824139646779+4.07826332377736i</v>
      </c>
      <c r="R2750" t="str">
        <f t="shared" si="1416"/>
        <v>-0.269284093269048-0.338322446248742i</v>
      </c>
      <c r="S2750" t="str">
        <f t="shared" si="1417"/>
        <v>0.375363770699328i</v>
      </c>
      <c r="T2750" t="str">
        <f t="shared" si="1418"/>
        <v>0.126993989136149-0.101079492638819i</v>
      </c>
      <c r="U2750" t="str">
        <f t="shared" si="1419"/>
        <v>0.0001-195.042822416539i</v>
      </c>
      <c r="V2750" t="str">
        <f t="shared" si="1420"/>
        <v>0.00002-0.00312842936209123i</v>
      </c>
      <c r="W2750" t="str">
        <f t="shared" si="1421"/>
        <v>0.0000199993584529554-0.00312837918586195i</v>
      </c>
      <c r="X2750" t="str">
        <f t="shared" si="1422"/>
        <v>0.0000547835669198236-0.00312754742510635i</v>
      </c>
      <c r="Y2750" t="str">
        <f t="shared" si="1423"/>
        <v>0.009+5.12707921065854i</v>
      </c>
      <c r="Z2750" t="str">
        <f t="shared" si="1424"/>
        <v>-0.0073242865355641-0.000141243063940775i</v>
      </c>
      <c r="AA2750" t="str">
        <f t="shared" si="1425"/>
        <v>0.00413854722661011-2.34193515377116i</v>
      </c>
      <c r="AB2750" t="str">
        <f t="shared" si="1426"/>
        <v>0.864583982062967-0.688156272946766i</v>
      </c>
      <c r="AC2750" t="str">
        <f t="shared" si="1427"/>
        <v>0.759274790448286-0.357603612656976i</v>
      </c>
      <c r="AD2750" t="str">
        <f t="shared" si="1428"/>
        <v>1.28133372254472-0.302850440497041i</v>
      </c>
      <c r="AE2750" t="str">
        <f t="shared" si="1429"/>
        <v>-0.00942763085573013+0.00203718390271928i</v>
      </c>
      <c r="AF2750" t="str">
        <f t="shared" si="1430"/>
        <v>-15.0662569497187-0.435235065185059i</v>
      </c>
      <c r="AG2750" t="str">
        <f t="shared" si="1431"/>
        <v>0.997451689297223-0.0108674349347937i</v>
      </c>
      <c r="AH2750" t="str">
        <f t="shared" si="1432"/>
        <v>0.143564308714587-0.0250932702674408i</v>
      </c>
      <c r="AI2750">
        <f t="shared" si="1433"/>
        <v>-16.728376574908864</v>
      </c>
      <c r="AJ2750">
        <f t="shared" si="1434"/>
        <v>-9.9144406796355931</v>
      </c>
      <c r="AK2750"/>
      <c r="AL2750"/>
      <c r="AM2750"/>
      <c r="AN2750"/>
    </row>
    <row r="2751" spans="1:40" x14ac:dyDescent="0.25">
      <c r="A2751"/>
      <c r="B2751">
        <f t="shared" si="1435"/>
        <v>817000</v>
      </c>
      <c r="C2751" s="237" t="str">
        <f t="shared" si="1403"/>
        <v>-1.14498190767863E-07+0.00299757960515868i</v>
      </c>
      <c r="D2751" s="208" t="str">
        <f t="shared" si="1404"/>
        <v>-5.95700683482542+0.0229814436395499i</v>
      </c>
      <c r="E2751" t="str">
        <f t="shared" si="1405"/>
        <v>2870</v>
      </c>
      <c r="F2751" t="str">
        <f t="shared" si="1406"/>
        <v>0.777000777000777</v>
      </c>
      <c r="G2751" t="str">
        <f t="shared" si="1401"/>
        <v>0.777000777000777</v>
      </c>
      <c r="H2751" t="str">
        <f t="shared" si="1407"/>
        <v>9.10931067102304+0.457687062311193i</v>
      </c>
      <c r="I2751" t="str">
        <f t="shared" si="1408"/>
        <v>3208.35149747858i</v>
      </c>
      <c r="J2751" t="str">
        <f t="shared" si="1402"/>
        <v>-8803.66469528323+693.891995149874i</v>
      </c>
      <c r="K2751" t="str">
        <f t="shared" si="1409"/>
        <v>0.0285467837051239-0.362183615930609i</v>
      </c>
      <c r="L2751" t="str">
        <f t="shared" si="1410"/>
        <v>0.00246526616918908-0.0262159984131728i</v>
      </c>
      <c r="M2751" t="str">
        <f t="shared" si="1411"/>
        <v>0.031012049874313-0.388399614343782i</v>
      </c>
      <c r="N2751" t="str">
        <f t="shared" si="1412"/>
        <v>-3.6233212406019i</v>
      </c>
      <c r="O2751" t="str">
        <f t="shared" si="1413"/>
        <v>-0.886195372515624+0.463311732780312i</v>
      </c>
      <c r="P2751" t="str">
        <f t="shared" si="1414"/>
        <v>1.88619537251562-0.463311732780312i</v>
      </c>
      <c r="Q2751" t="str">
        <f t="shared" si="1415"/>
        <v>-1.88619537251562+4.08663297338221i</v>
      </c>
      <c r="R2751" t="str">
        <f t="shared" si="1416"/>
        <v>-0.269080694720417-0.337357580257487i</v>
      </c>
      <c r="S2751" t="str">
        <f t="shared" si="1417"/>
        <v>0.375823775320284i</v>
      </c>
      <c r="T2751" t="str">
        <f t="shared" si="1418"/>
        <v>0.126786999445284-0.101126922555632i</v>
      </c>
      <c r="U2751" t="str">
        <f t="shared" si="1419"/>
        <v>0.0001-194.804091911745i</v>
      </c>
      <c r="V2751" t="str">
        <f t="shared" si="1420"/>
        <v>0.00002-0.00312460019518537i</v>
      </c>
      <c r="W2751" t="str">
        <f t="shared" si="1421"/>
        <v>0.0000199993584529554-0.00312455008037632i</v>
      </c>
      <c r="X2751" t="str">
        <f t="shared" si="1422"/>
        <v>0.0000546984749925364-0.00312372028295026i</v>
      </c>
      <c r="Y2751" t="str">
        <f t="shared" si="1423"/>
        <v>0.009+5.13336239596572i</v>
      </c>
      <c r="Z2751" t="str">
        <f t="shared" si="1424"/>
        <v>-0.00730635951048655-0.00014083917492038i</v>
      </c>
      <c r="AA2751" t="str">
        <f t="shared" si="1425"/>
        <v>0.00412837125126755-2.33906517365804i</v>
      </c>
      <c r="AB2751" t="str">
        <f t="shared" si="1426"/>
        <v>0.863174781734735-0.688479179145918i</v>
      </c>
      <c r="AC2751" t="str">
        <f t="shared" si="1427"/>
        <v>0.759363771717409-0.356607902978149i</v>
      </c>
      <c r="AD2751" t="str">
        <f t="shared" si="1428"/>
        <v>1.28016130997851-0.305470905460899i</v>
      </c>
      <c r="AE2751" t="str">
        <f t="shared" si="1429"/>
        <v>-0.0093963410324057+0.00205158339262881i</v>
      </c>
      <c r="AF2751" t="str">
        <f t="shared" si="1430"/>
        <v>-15.0663175058485-0.434705618671643i</v>
      </c>
      <c r="AG2751" t="str">
        <f t="shared" si="1431"/>
        <v>0.997432582421123-0.0108442234395846i</v>
      </c>
      <c r="AH2751" t="str">
        <f t="shared" si="1432"/>
        <v>0.143102270617358-0.0253383857610666i</v>
      </c>
      <c r="AI2751">
        <f t="shared" si="1433"/>
        <v>-16.753000478249838</v>
      </c>
      <c r="AJ2751">
        <f t="shared" si="1434"/>
        <v>-10.040998243188373</v>
      </c>
      <c r="AK2751"/>
      <c r="AL2751"/>
      <c r="AM2751"/>
      <c r="AN2751"/>
    </row>
    <row r="2752" spans="1:40" x14ac:dyDescent="0.25">
      <c r="A2752"/>
      <c r="B2752">
        <f t="shared" si="1435"/>
        <v>818000</v>
      </c>
      <c r="C2752" s="237" t="str">
        <f t="shared" si="1403"/>
        <v>-1.14218415208127E-07+0.00299391508242466i</v>
      </c>
      <c r="D2752" s="208" t="str">
        <f t="shared" si="1404"/>
        <v>-5.95700683268047+0.0229533489652557i</v>
      </c>
      <c r="E2752" t="str">
        <f t="shared" si="1405"/>
        <v>2870</v>
      </c>
      <c r="F2752" t="str">
        <f t="shared" si="1406"/>
        <v>0.777000777000777</v>
      </c>
      <c r="G2752" t="str">
        <f t="shared" si="1401"/>
        <v>0.777000777000777</v>
      </c>
      <c r="H2752" t="str">
        <f t="shared" si="1407"/>
        <v>9.10937100820745+0.457130803664243i</v>
      </c>
      <c r="I2752" t="str">
        <f t="shared" si="1408"/>
        <v>3212.27848829556i</v>
      </c>
      <c r="J2752" t="str">
        <f t="shared" si="1402"/>
        <v>-8825.23153275439+694.741312157402i</v>
      </c>
      <c r="K2752" t="str">
        <f t="shared" si="1409"/>
        <v>0.0284774437352388-0.361746206863726i</v>
      </c>
      <c r="L2752" t="str">
        <f t="shared" si="1410"/>
        <v>0.00245929498146887-0.0261845103397455i</v>
      </c>
      <c r="M2752" t="str">
        <f t="shared" si="1411"/>
        <v>0.0309367387167077-0.387930717203471i</v>
      </c>
      <c r="N2752" t="str">
        <f t="shared" si="1412"/>
        <v>-3.62775615032112i</v>
      </c>
      <c r="O2752" t="str">
        <f t="shared" si="1413"/>
        <v>-0.884131918525504+0.467237360069175i</v>
      </c>
      <c r="P2752" t="str">
        <f t="shared" si="1414"/>
        <v>1.8841319185255-0.467237360069175i</v>
      </c>
      <c r="Q2752" t="str">
        <f t="shared" si="1415"/>
        <v>-1.8841319185255+4.0949935103903i</v>
      </c>
      <c r="R2752" t="str">
        <f t="shared" si="1416"/>
        <v>-0.268876776737119-0.336394330743041i</v>
      </c>
      <c r="S2752" t="str">
        <f t="shared" si="1417"/>
        <v>0.376283779941238i</v>
      </c>
      <c r="T2752" t="str">
        <f t="shared" si="1418"/>
        <v>0.126579730322794-0.101173969889059i</v>
      </c>
      <c r="U2752" t="str">
        <f t="shared" si="1419"/>
        <v>0.0001-194.565945100117i</v>
      </c>
      <c r="V2752" t="str">
        <f t="shared" si="1420"/>
        <v>0.00002-0.00312078039054578i</v>
      </c>
      <c r="W2752" t="str">
        <f t="shared" si="1421"/>
        <v>0.0000199993584529553-0.00312073033700679i</v>
      </c>
      <c r="X2752" t="str">
        <f t="shared" si="1422"/>
        <v>0.0000546136948963231-0.00311990249465014i</v>
      </c>
      <c r="Y2752" t="str">
        <f t="shared" si="1423"/>
        <v>0.009+5.1396455812729i</v>
      </c>
      <c r="Z2752" t="str">
        <f t="shared" si="1424"/>
        <v>-0.00728849823268745-0.000140437120298867i</v>
      </c>
      <c r="AA2752" t="str">
        <f t="shared" si="1425"/>
        <v>0.00411823282279624-2.33620222333765i</v>
      </c>
      <c r="AB2752" t="str">
        <f t="shared" si="1426"/>
        <v>0.861763679016409-0.688799480690554i</v>
      </c>
      <c r="AC2752" t="str">
        <f t="shared" si="1427"/>
        <v>0.759453681219614-0.355613811623065i</v>
      </c>
      <c r="AD2752" t="str">
        <f t="shared" si="1428"/>
        <v>1.27897676402848-0.308086831946494i</v>
      </c>
      <c r="AE2752" t="str">
        <f t="shared" si="1429"/>
        <v>-0.00936508671175044+0.00206587451648697i</v>
      </c>
      <c r="AF2752" t="str">
        <f t="shared" si="1430"/>
        <v>-15.0663778408879-0.434177454698987i</v>
      </c>
      <c r="AG2752" t="str">
        <f t="shared" si="1431"/>
        <v>0.997413560615979-0.0108209660215473i</v>
      </c>
      <c r="AH2752" t="str">
        <f t="shared" si="1432"/>
        <v>0.142640642135799-0.025581792740125i</v>
      </c>
      <c r="AI2752">
        <f t="shared" si="1433"/>
        <v>-16.777645558356603</v>
      </c>
      <c r="AJ2752">
        <f t="shared" si="1434"/>
        <v>-10.167582331393605</v>
      </c>
      <c r="AK2752"/>
      <c r="AL2752"/>
      <c r="AM2752"/>
      <c r="AN2752"/>
    </row>
    <row r="2753" spans="1:40" x14ac:dyDescent="0.25">
      <c r="A2753"/>
      <c r="B2753">
        <f t="shared" si="1435"/>
        <v>819000</v>
      </c>
      <c r="C2753" s="237" t="str">
        <f t="shared" si="1403"/>
        <v>-1.13939663841509E-07+0.00299025950846407i</v>
      </c>
      <c r="D2753" s="208" t="str">
        <f t="shared" si="1404"/>
        <v>-5.95700683054338+0.0229253228982245i</v>
      </c>
      <c r="E2753" t="str">
        <f t="shared" si="1405"/>
        <v>2870</v>
      </c>
      <c r="F2753" t="str">
        <f t="shared" si="1406"/>
        <v>0.777000777000777</v>
      </c>
      <c r="G2753" t="str">
        <f t="shared" si="1401"/>
        <v>0.777000777000777</v>
      </c>
      <c r="H2753" t="str">
        <f t="shared" si="1407"/>
        <v>9.10943112536767+0.456575891525338i</v>
      </c>
      <c r="I2753" t="str">
        <f t="shared" si="1408"/>
        <v>3216.20547911255i</v>
      </c>
      <c r="J2753" t="str">
        <f t="shared" si="1402"/>
        <v>-8846.82475167812+695.590629164929i</v>
      </c>
      <c r="K2753" t="str">
        <f t="shared" si="1409"/>
        <v>0.0284083555981768-0.361309846514384i</v>
      </c>
      <c r="L2753" t="str">
        <f t="shared" si="1410"/>
        <v>0.00245334539848335-0.0261530971335936i</v>
      </c>
      <c r="M2753" t="str">
        <f t="shared" si="1411"/>
        <v>0.0308617009966601-0.387462943647978i</v>
      </c>
      <c r="N2753" t="str">
        <f t="shared" si="1412"/>
        <v>-3.63219106004034i</v>
      </c>
      <c r="O2753" t="str">
        <f t="shared" si="1413"/>
        <v>-0.882051075082248+0.471153797550493i</v>
      </c>
      <c r="P2753" t="str">
        <f t="shared" si="1414"/>
        <v>1.88205107508225-0.471153797550493i</v>
      </c>
      <c r="Q2753" t="str">
        <f t="shared" si="1415"/>
        <v>-1.88205107508225+4.10334485759083i</v>
      </c>
      <c r="R2753" t="str">
        <f t="shared" si="1416"/>
        <v>-0.268672337993384-0.335432692178121i</v>
      </c>
      <c r="S2753" t="str">
        <f t="shared" si="1417"/>
        <v>0.376743784562194i</v>
      </c>
      <c r="T2753" t="str">
        <f t="shared" si="1418"/>
        <v>0.126372181917071-0.1012206334228i</v>
      </c>
      <c r="U2753" t="str">
        <f t="shared" si="1419"/>
        <v>0.0001-194.328379843584i</v>
      </c>
      <c r="V2753" t="str">
        <f t="shared" si="1420"/>
        <v>0.00002-0.00311696991387844i</v>
      </c>
      <c r="W2753" t="str">
        <f t="shared" si="1421"/>
        <v>0.0000199993584529553-0.00311691992145992i</v>
      </c>
      <c r="X2753" t="str">
        <f t="shared" si="1422"/>
        <v>0.0000545292251094418-0.00311609402595968i</v>
      </c>
      <c r="Y2753" t="str">
        <f t="shared" si="1423"/>
        <v>0.009+5.14592876658008i</v>
      </c>
      <c r="Z2753" t="str">
        <f t="shared" si="1424"/>
        <v>-0.0072707023810066-0.000140036889220686i</v>
      </c>
      <c r="AA2753" t="str">
        <f t="shared" si="1425"/>
        <v>0.00410813175640786-2.33334627699774i</v>
      </c>
      <c r="AB2753" t="str">
        <f t="shared" si="1426"/>
        <v>0.860350674918251-0.689117169300018i</v>
      </c>
      <c r="AC2753" t="str">
        <f t="shared" si="1427"/>
        <v>0.759544518346255-0.354621333103952i</v>
      </c>
      <c r="AD2753" t="str">
        <f t="shared" si="1428"/>
        <v>1.27778010128364-0.310698162739592i</v>
      </c>
      <c r="AE2753" t="str">
        <f t="shared" si="1429"/>
        <v>-0.00933386802900244+0.00208005752111327i</v>
      </c>
      <c r="AF2753" t="str">
        <f t="shared" si="1430"/>
        <v>-15.0664379559111-0.433650568627113i</v>
      </c>
      <c r="AG2753" t="str">
        <f t="shared" si="1431"/>
        <v>0.997394624053522-0.0107976629887304i</v>
      </c>
      <c r="AH2753" t="str">
        <f t="shared" si="1432"/>
        <v>0.142179425924816-0.0258234947954387i</v>
      </c>
      <c r="AI2753">
        <f t="shared" si="1433"/>
        <v>-16.802311937723694</v>
      </c>
      <c r="AJ2753">
        <f t="shared" si="1434"/>
        <v>-10.294192870667965</v>
      </c>
      <c r="AK2753"/>
      <c r="AL2753"/>
      <c r="AM2753"/>
      <c r="AN2753"/>
    </row>
    <row r="2754" spans="1:40" x14ac:dyDescent="0.25">
      <c r="A2754"/>
      <c r="B2754">
        <f t="shared" si="1435"/>
        <v>820000</v>
      </c>
      <c r="C2754" s="237" t="str">
        <f t="shared" si="1403"/>
        <v>-1.13661931674992E-07+0.00298661285053749i</v>
      </c>
      <c r="D2754" s="208" t="str">
        <f t="shared" si="1404"/>
        <v>-5.95700682841411+0.0228973651874541i</v>
      </c>
      <c r="E2754" t="str">
        <f t="shared" si="1405"/>
        <v>2870</v>
      </c>
      <c r="F2754" t="str">
        <f t="shared" si="1406"/>
        <v>0.777000777000777</v>
      </c>
      <c r="G2754" t="str">
        <f t="shared" si="1401"/>
        <v>0.777000777000777</v>
      </c>
      <c r="H2754" t="str">
        <f t="shared" si="1407"/>
        <v>9.10949102357117+0.456022321025782i</v>
      </c>
      <c r="I2754" t="str">
        <f t="shared" si="1408"/>
        <v>3220.13246992954i</v>
      </c>
      <c r="J2754" t="str">
        <f t="shared" si="1402"/>
        <v>-8868.44435205441+696.439946172457i</v>
      </c>
      <c r="K2754" t="str">
        <f t="shared" si="1409"/>
        <v>0.0283395180783418-0.360874531139514i</v>
      </c>
      <c r="L2754" t="str">
        <f t="shared" si="1410"/>
        <v>0.00244741731643904-0.0261217585305368i</v>
      </c>
      <c r="M2754" t="str">
        <f t="shared" si="1411"/>
        <v>0.0307869353947808-0.386996289670051i</v>
      </c>
      <c r="N2754" t="str">
        <f t="shared" si="1412"/>
        <v>-3.63662596975955i</v>
      </c>
      <c r="O2754" t="str">
        <f t="shared" si="1413"/>
        <v>-0.879952883112705+0.475060968194228i</v>
      </c>
      <c r="P2754" t="str">
        <f t="shared" si="1414"/>
        <v>1.87995288311271-0.475060968194228i</v>
      </c>
      <c r="Q2754" t="str">
        <f t="shared" si="1415"/>
        <v>-1.87995288311271+4.11168693795378i</v>
      </c>
      <c r="R2754" t="str">
        <f t="shared" si="1416"/>
        <v>-0.268467377159794-0.334472659069674i</v>
      </c>
      <c r="S2754" t="str">
        <f t="shared" si="1417"/>
        <v>0.377203789183148i</v>
      </c>
      <c r="T2754" t="str">
        <f t="shared" si="1418"/>
        <v>0.126164354379244-0.101266911936736i</v>
      </c>
      <c r="U2754" t="str">
        <f t="shared" si="1419"/>
        <v>0.0001-194.091394014507i</v>
      </c>
      <c r="V2754" t="str">
        <f t="shared" si="1420"/>
        <v>0.00002-0.00311316873105664i</v>
      </c>
      <c r="W2754" t="str">
        <f t="shared" si="1421"/>
        <v>0.0000199993584529554-0.0031131187996095i</v>
      </c>
      <c r="X2754" t="str">
        <f t="shared" si="1422"/>
        <v>0.0000544450641194206-0.00311229484279944i</v>
      </c>
      <c r="Y2754" t="str">
        <f t="shared" si="1423"/>
        <v>0.009+5.15221195188726i</v>
      </c>
      <c r="Z2754" t="str">
        <f t="shared" si="1424"/>
        <v>-0.00725297163624253-0.000139638470908471i</v>
      </c>
      <c r="AA2754" t="str">
        <f t="shared" si="1425"/>
        <v>0.00409806786845125-2.33049730895236i</v>
      </c>
      <c r="AB2754" t="str">
        <f t="shared" si="1426"/>
        <v>0.858935770469158-0.689432236667654i</v>
      </c>
      <c r="AC2754" t="str">
        <f t="shared" si="1427"/>
        <v>0.759636282504394-0.353630461965817i</v>
      </c>
      <c r="AD2754" t="str">
        <f t="shared" si="1428"/>
        <v>1.27657133861066-0.313304840676916i</v>
      </c>
      <c r="AE2754" t="str">
        <f t="shared" si="1429"/>
        <v>-0.00930268511946363+0.00209413265319799i</v>
      </c>
      <c r="AF2754" t="str">
        <f t="shared" si="1430"/>
        <v>-15.0664978519853-0.433124955838328i</v>
      </c>
      <c r="AG2754" t="str">
        <f t="shared" si="1431"/>
        <v>0.997375772904217-0.0107743146500228i</v>
      </c>
      <c r="AH2754" t="str">
        <f t="shared" si="1432"/>
        <v>0.141718624639367-0.0260634955171481i</v>
      </c>
      <c r="AI2754">
        <f t="shared" si="1433"/>
        <v>-16.826999739108743</v>
      </c>
      <c r="AJ2754">
        <f t="shared" si="1434"/>
        <v>-10.420829787347532</v>
      </c>
      <c r="AK2754"/>
      <c r="AL2754"/>
      <c r="AM2754"/>
      <c r="AN2754"/>
    </row>
    <row r="2755" spans="1:40" x14ac:dyDescent="0.25">
      <c r="A2755"/>
      <c r="B2755">
        <f t="shared" si="1435"/>
        <v>821000</v>
      </c>
      <c r="C2755" s="237" t="str">
        <f t="shared" si="1403"/>
        <v>-1.1338521374595E-07+0.00298297507606501i</v>
      </c>
      <c r="D2755" s="208" t="str">
        <f t="shared" si="1404"/>
        <v>-5.9570068262926+0.0228694755831651i</v>
      </c>
      <c r="E2755" t="str">
        <f t="shared" si="1405"/>
        <v>2870</v>
      </c>
      <c r="F2755" t="str">
        <f t="shared" si="1406"/>
        <v>0.777000777000777</v>
      </c>
      <c r="G2755" t="str">
        <f t="shared" si="1401"/>
        <v>0.777000777000777</v>
      </c>
      <c r="H2755" t="str">
        <f t="shared" si="1407"/>
        <v>9.10955070387888+0.455470087320246i</v>
      </c>
      <c r="I2755" t="str">
        <f t="shared" si="1408"/>
        <v>3224.05946074653i</v>
      </c>
      <c r="J2755" t="str">
        <f t="shared" si="1402"/>
        <v>-8890.09033388326+697.289263179984i</v>
      </c>
      <c r="K2755" t="str">
        <f t="shared" si="1409"/>
        <v>0.0282709299674485-0.360440257013725i</v>
      </c>
      <c r="L2755" t="str">
        <f t="shared" si="1410"/>
        <v>0.00244151063216328-0.0260904942676247i</v>
      </c>
      <c r="M2755" t="str">
        <f t="shared" si="1411"/>
        <v>0.0307124405996118-0.38653075128135i</v>
      </c>
      <c r="N2755" t="str">
        <f t="shared" si="1412"/>
        <v>-3.64106087947877i</v>
      </c>
      <c r="O2755" t="str">
        <f t="shared" si="1413"/>
        <v>-0.877837383884929+0.478958795152636i</v>
      </c>
      <c r="P2755" t="str">
        <f t="shared" si="1414"/>
        <v>1.87783738388493-0.478958795152636i</v>
      </c>
      <c r="Q2755" t="str">
        <f t="shared" si="1415"/>
        <v>-1.87783738388493+4.12001967463141i</v>
      </c>
      <c r="R2755" t="str">
        <f t="shared" si="1416"/>
        <v>-0.26826189290328-0.333514225958726i</v>
      </c>
      <c r="S2755" t="str">
        <f t="shared" si="1417"/>
        <v>0.377663793804104i</v>
      </c>
      <c r="T2755" t="str">
        <f t="shared" si="1418"/>
        <v>0.125956247863212-0.101312804206923i</v>
      </c>
      <c r="U2755" t="str">
        <f t="shared" si="1419"/>
        <v>0.0001-193.854985495609i</v>
      </c>
      <c r="V2755" t="str">
        <f t="shared" si="1420"/>
        <v>0.00002-0.00310937680811991i</v>
      </c>
      <c r="W2755" t="str">
        <f t="shared" si="1421"/>
        <v>0.0000199993584529553-0.00310932693749564i</v>
      </c>
      <c r="X2755" t="str">
        <f t="shared" si="1422"/>
        <v>0.0000543612104229913-0.00310850491125601i</v>
      </c>
      <c r="Y2755" t="str">
        <f t="shared" si="1423"/>
        <v>0.009+5.15849513719444i</v>
      </c>
      <c r="Z2755" t="str">
        <f t="shared" si="1424"/>
        <v>-0.00723530568113858-0.000139241854662379i</v>
      </c>
      <c r="AA2755" t="str">
        <f t="shared" si="1425"/>
        <v>0.00408804097640408-2.32765529364107i</v>
      </c>
      <c r="AB2755" t="str">
        <f t="shared" si="1426"/>
        <v>0.857518966716885-0.689744674460766i</v>
      </c>
      <c r="AC2755" t="str">
        <f t="shared" si="1427"/>
        <v>0.759728973116703-0.352641192786359i</v>
      </c>
      <c r="AD2755" t="str">
        <f t="shared" si="1428"/>
        <v>1.27535049315386-0.315906808647471i</v>
      </c>
      <c r="AE2755" t="str">
        <f t="shared" si="1429"/>
        <v>-0.00927153811849556+0.00210810015930608i</v>
      </c>
      <c r="AF2755" t="str">
        <f t="shared" si="1430"/>
        <v>-15.0665575301715-0.432600611737081i</v>
      </c>
      <c r="AG2755" t="str">
        <f t="shared" si="1431"/>
        <v>0.99735700733726-0.0107509213151492i</v>
      </c>
      <c r="AH2755" t="str">
        <f t="shared" si="1432"/>
        <v>0.141258240934416-0.0263017984947802i</v>
      </c>
      <c r="AI2755">
        <f t="shared" si="1433"/>
        <v>-16.851709085534083</v>
      </c>
      <c r="AJ2755">
        <f t="shared" si="1434"/>
        <v>-10.547493007682782</v>
      </c>
      <c r="AK2755"/>
      <c r="AL2755"/>
      <c r="AM2755"/>
      <c r="AN2755"/>
    </row>
    <row r="2756" spans="1:40" x14ac:dyDescent="0.25">
      <c r="A2756"/>
      <c r="B2756">
        <f t="shared" si="1435"/>
        <v>822000</v>
      </c>
      <c r="C2756" s="237" t="str">
        <f t="shared" si="1403"/>
        <v>-1.13109505121925E-07+0.00297934615262528i</v>
      </c>
      <c r="D2756" s="208" t="str">
        <f t="shared" si="1404"/>
        <v>-5.95700682417883+0.0228416538367938i</v>
      </c>
      <c r="E2756" t="str">
        <f t="shared" si="1405"/>
        <v>2870</v>
      </c>
      <c r="F2756" t="str">
        <f t="shared" si="1406"/>
        <v>0.777000777000777</v>
      </c>
      <c r="G2756" t="str">
        <f t="shared" si="1401"/>
        <v>0.777000777000777</v>
      </c>
      <c r="H2756" t="str">
        <f t="shared" si="1407"/>
        <v>9.10961016734539+0.454919185586641i</v>
      </c>
      <c r="I2756" t="str">
        <f t="shared" si="1408"/>
        <v>3227.98645156351i</v>
      </c>
      <c r="J2756" t="str">
        <f t="shared" si="1402"/>
        <v>-8911.76269716468+698.138580187512i</v>
      </c>
      <c r="K2756" t="str">
        <f t="shared" si="1409"/>
        <v>0.0282025900644703-0.360007020429194i</v>
      </c>
      <c r="L2756" t="str">
        <f t="shared" si="1410"/>
        <v>0.00243562524309957-0.026059304083128i</v>
      </c>
      <c r="M2756" t="str">
        <f t="shared" si="1411"/>
        <v>0.0306382153075699-0.386066324512322i</v>
      </c>
      <c r="N2756" t="str">
        <f t="shared" si="1412"/>
        <v>-3.64549578919799i</v>
      </c>
      <c r="O2756" t="str">
        <f t="shared" si="1413"/>
        <v>-0.875704619007391+0.482847201761717i</v>
      </c>
      <c r="P2756" t="str">
        <f t="shared" si="1414"/>
        <v>1.87570461900739-0.482847201761717i</v>
      </c>
      <c r="Q2756" t="str">
        <f t="shared" si="1415"/>
        <v>-1.87570461900739+4.12834299095971i</v>
      </c>
      <c r="R2756" t="str">
        <f t="shared" si="1416"/>
        <v>-0.268055883887117-0.332557387420239i</v>
      </c>
      <c r="S2756" t="str">
        <f t="shared" si="1417"/>
        <v>0.378123798425058i</v>
      </c>
      <c r="T2756" t="str">
        <f t="shared" si="1418"/>
        <v>0.125747862525654-0.101358309005583i</v>
      </c>
      <c r="U2756" t="str">
        <f t="shared" si="1419"/>
        <v>0.0001-193.619152179921i</v>
      </c>
      <c r="V2756" t="str">
        <f t="shared" si="1420"/>
        <v>0.00002-0.00310559411127304i</v>
      </c>
      <c r="W2756" t="str">
        <f t="shared" si="1421"/>
        <v>0.0000199993584529554-0.00310554430132365i</v>
      </c>
      <c r="X2756" t="str">
        <f t="shared" si="1422"/>
        <v>0.0000542776625260217-0.00310472419758082i</v>
      </c>
      <c r="Y2756" t="str">
        <f t="shared" si="1423"/>
        <v>0.009+5.16477832250162i</v>
      </c>
      <c r="Z2756" t="str">
        <f t="shared" si="1424"/>
        <v>-0.00721770420036823-0.000138847029859434i</v>
      </c>
      <c r="AA2756" t="str">
        <f t="shared" si="1425"/>
        <v>0.00407805089886442-2.3248202056282i</v>
      </c>
      <c r="AB2756" t="str">
        <f t="shared" si="1426"/>
        <v>0.856100264728114-0.690054474320555i</v>
      </c>
      <c r="AC2756" t="str">
        <f t="shared" si="1427"/>
        <v>0.759822589621388-0.351653520175794i</v>
      </c>
      <c r="AD2756" t="str">
        <f t="shared" si="1428"/>
        <v>1.27411758233507-0.318504009594064i</v>
      </c>
      <c r="AE2756" t="str">
        <f t="shared" si="1429"/>
        <v>-0.00924042716151331+0.00212196028588229i</v>
      </c>
      <c r="AF2756" t="str">
        <f t="shared" si="1430"/>
        <v>-15.0666169915242-0.432077531749847i</v>
      </c>
      <c r="AG2756" t="str">
        <f t="shared" si="1431"/>
        <v>0.997338327520572-0.0107274832946632i</v>
      </c>
      <c r="AH2756" t="str">
        <f t="shared" si="1432"/>
        <v>0.140798277464836-0.0265384073173357i</v>
      </c>
      <c r="AI2756">
        <f t="shared" si="1433"/>
        <v>-16.876440100291159</v>
      </c>
      <c r="AJ2756">
        <f t="shared" si="1434"/>
        <v>-10.674182457844665</v>
      </c>
      <c r="AK2756"/>
      <c r="AL2756"/>
      <c r="AM2756"/>
      <c r="AN2756"/>
    </row>
    <row r="2757" spans="1:40" x14ac:dyDescent="0.25">
      <c r="A2757"/>
      <c r="B2757">
        <f t="shared" si="1435"/>
        <v>823000</v>
      </c>
      <c r="C2757" s="237" t="str">
        <f t="shared" si="1403"/>
        <v>-1.12834800900405E-07+0.0029757260479545i</v>
      </c>
      <c r="D2757" s="208" t="str">
        <f t="shared" si="1404"/>
        <v>-5.95700682207277+0.0228138997009845i</v>
      </c>
      <c r="E2757" t="str">
        <f t="shared" si="1405"/>
        <v>2870</v>
      </c>
      <c r="F2757" t="str">
        <f t="shared" si="1406"/>
        <v>0.777000777000777</v>
      </c>
      <c r="G2757" t="str">
        <f t="shared" ref="G2757:G2820" si="1436">IF($C$11=$C$7,$C$24,F2757)</f>
        <v>0.777000777000777</v>
      </c>
      <c r="H2757" t="str">
        <f t="shared" si="1407"/>
        <v>9.10966941501895+0.454369611025966i</v>
      </c>
      <c r="I2757" t="str">
        <f t="shared" si="1408"/>
        <v>3231.9134423805i</v>
      </c>
      <c r="J2757" t="str">
        <f t="shared" ref="J2757:J2820" si="1437">IMSUM(COMPLEX(0,2*PI()*B2757*$C$113*$C$112),COMPLEX(0,2*PI()*B2757*$C$113*$C$111),COMPLEX(0,2*PI()*B2757*$C$28*10^-12*$C$111),COMPLEX(-1*2*PI()*B2757*2*PI()*B2757*$C$113*$C$112*$C$28*10^-12*$C$111,0),COMPLEX(1,0))</f>
        <v>-8933.46144189866+698.987897195039i</v>
      </c>
      <c r="K2757" t="str">
        <f t="shared" si="1409"/>
        <v>0.0281344971755871-0.359574817695568i</v>
      </c>
      <c r="L2757" t="str">
        <f t="shared" si="1410"/>
        <v>0.00242976104730331-0.0260281877165327i</v>
      </c>
      <c r="M2757" t="str">
        <f t="shared" si="1411"/>
        <v>0.0305642582228904-0.385603005412101i</v>
      </c>
      <c r="N2757" t="str">
        <f t="shared" si="1412"/>
        <v>-3.64993069891721i</v>
      </c>
      <c r="O2757" t="str">
        <f t="shared" si="1413"/>
        <v>-0.873554630428147+0.486726111542768i</v>
      </c>
      <c r="P2757" t="str">
        <f t="shared" si="1414"/>
        <v>1.87355463042815-0.486726111542768i</v>
      </c>
      <c r="Q2757" t="str">
        <f t="shared" si="1415"/>
        <v>-1.87355463042815+4.13665681045998i</v>
      </c>
      <c r="R2757" t="str">
        <f t="shared" si="1416"/>
        <v>-0.26784934877092-0.331602138062958i</v>
      </c>
      <c r="S2757" t="str">
        <f t="shared" si="1417"/>
        <v>0.378583803046014i</v>
      </c>
      <c r="T2757" t="str">
        <f t="shared" si="1418"/>
        <v>0.125539198526064-0.101403425101093i</v>
      </c>
      <c r="U2757" t="str">
        <f t="shared" si="1419"/>
        <v>0.0001-193.383891970711i</v>
      </c>
      <c r="V2757" t="str">
        <f t="shared" si="1420"/>
        <v>0.00002-0.00310182060688511i</v>
      </c>
      <c r="W2757" t="str">
        <f t="shared" si="1421"/>
        <v>0.0000199993584529553-0.00310177085746315i</v>
      </c>
      <c r="X2757" t="str">
        <f t="shared" si="1422"/>
        <v>0.0000541944189434497-0.00310095266818929i</v>
      </c>
      <c r="Y2757" t="str">
        <f t="shared" si="1423"/>
        <v>0.009+5.1710615078088i</v>
      </c>
      <c r="Z2757" t="str">
        <f t="shared" si="1424"/>
        <v>-0.00720016688052144-0.00013845398595288i</v>
      </c>
      <c r="AA2757" t="str">
        <f t="shared" si="1425"/>
        <v>0.00406809745554263-2.32199201960206i</v>
      </c>
      <c r="AB2757" t="str">
        <f t="shared" si="1426"/>
        <v>0.854679665588691-0.690361627862046i</v>
      </c>
      <c r="AC2757" t="str">
        <f t="shared" si="1427"/>
        <v>0.759917131472111-0.350667438776759i</v>
      </c>
      <c r="AD2757" t="str">
        <f t="shared" si="1428"/>
        <v>1.27287262385364-0.321096386514602i</v>
      </c>
      <c r="AE2757" t="str">
        <f t="shared" si="1429"/>
        <v>-0.00920935238398141+0.00213571327925471i</v>
      </c>
      <c r="AF2757" t="str">
        <f t="shared" si="1430"/>
        <v>-15.0666762370917-0.431555711324981i</v>
      </c>
      <c r="AG2757" t="str">
        <f t="shared" si="1431"/>
        <v>0.997319733620798-0.0107040008999428i</v>
      </c>
      <c r="AH2757" t="str">
        <f t="shared" si="1432"/>
        <v>0.140338736885356-0.0267733255733526i</v>
      </c>
      <c r="AI2757">
        <f t="shared" si="1433"/>
        <v>-16.901192906942619</v>
      </c>
      <c r="AJ2757">
        <f t="shared" si="1434"/>
        <v>-10.800898063918687</v>
      </c>
      <c r="AK2757"/>
      <c r="AL2757"/>
      <c r="AM2757"/>
      <c r="AN2757"/>
    </row>
    <row r="2758" spans="1:40" x14ac:dyDescent="0.25">
      <c r="A2758"/>
      <c r="B2758">
        <f t="shared" si="1435"/>
        <v>824000</v>
      </c>
      <c r="C2758" s="237" t="str">
        <f t="shared" ref="C2758:C2821" si="1438">IMPRODUCT(COMPLEX(-1,0),IMDIV(IMPRODUCT(G2758,COMPLEX($C$100+$C$101,0)),COMPLEX($C$100,2*PI()*B2758*$C$103*$C$102*(2*$C$100+$C$101))))</f>
        <v>-1.12561096208609E-07+0.0029721147299455i</v>
      </c>
      <c r="D2758" s="208" t="str">
        <f t="shared" ref="D2758:D2821" si="1439">IMPRODUCT(COMPLEX($C$106,0),IMSUB(C2758,G2758))</f>
        <v>-5.95700681997436+0.0227862129295822i</v>
      </c>
      <c r="E2758" t="str">
        <f t="shared" ref="E2758:E2821" si="1440">IMDIV(COMPLEX($C$20*10^3,0),COMPLEX(1,2*PI()*B2758*$C$20*1000*$C$29*10^-12))</f>
        <v>2870</v>
      </c>
      <c r="F2758" t="str">
        <f t="shared" ref="F2758:F2821" si="1441">IMDIV(COMPLEX($C$22*1000,0),IMSUM(COMPLEX($C$22*1000,0),E2758))</f>
        <v>0.777000777000777</v>
      </c>
      <c r="G2758" t="str">
        <f t="shared" si="1436"/>
        <v>0.777000777000777</v>
      </c>
      <c r="H2758" t="str">
        <f t="shared" ref="H2758:H2821" si="1442">IMPRODUCT(COMPLEX($C$108,0),IMPRODUCT(COMPLEX(-1,0),D2758),IMDIV(COMPLEX(0,2*PI()*B2758*$C$109*$C$110),COMPLEX(1,2*PI()*B2758*$C$109*$C$110)))</f>
        <v>9.10972844794138+0.453821358862186i</v>
      </c>
      <c r="I2758" t="str">
        <f t="shared" ref="I2758:I2821" si="1443">COMPLEX(0,2*PI()*B2758*$C$113*$C$112*$C$114)</f>
        <v>3235.84043319749i</v>
      </c>
      <c r="J2758" t="str">
        <f t="shared" si="1437"/>
        <v>-8955.18656808521+699.837214202566i</v>
      </c>
      <c r="K2758" t="str">
        <f t="shared" ref="K2758:K2821" si="1444">IMDIV(I2758,J2758)</f>
        <v>0.0280666501141332-0.359143645139858i</v>
      </c>
      <c r="L2758" t="str">
        <f t="shared" ref="L2758:L2821" si="1445">IMDIV(COMPLEX($C$117,0),COMPLEX(1,2*PI()*B2758*$C$115*$C$116))</f>
        <v>0.0024239179434374-0.0259971449085328i</v>
      </c>
      <c r="M2758" t="str">
        <f t="shared" ref="M2758:M2821" si="1446">IMSUM(K2758,L2758)</f>
        <v>0.0304905680575706-0.385140790048391i</v>
      </c>
      <c r="N2758" t="str">
        <f t="shared" ref="N2758:N2821" si="1447">COMPLEX(0,-2*PI()*B2758*$C$43)</f>
        <v>-3.65436560863643i</v>
      </c>
      <c r="O2758" t="str">
        <f t="shared" ref="O2758:O2821" si="1448">IMEXP(N2758)</f>
        <v>-0.871387460434016+0.49059544820387i</v>
      </c>
      <c r="P2758" t="str">
        <f t="shared" ref="P2758:P2821" si="1449">IMSUB(COMPLEX(1,0),O2758)</f>
        <v>1.87138746043402-0.49059544820387i</v>
      </c>
      <c r="Q2758" t="str">
        <f t="shared" ref="Q2758:Q2821" si="1450">IMSUM(COMPLEX(0,2*PI()*B2758*$C$43),O2758,COMPLEX(-1,0))</f>
        <v>-1.87138746043402+4.1449610568403i</v>
      </c>
      <c r="R2758" t="str">
        <f t="shared" ref="R2758:R2821" si="1451">IMDIV(P2758,Q2758)</f>
        <v>-0.267642286210638-0.330648472529266i</v>
      </c>
      <c r="S2758" t="str">
        <f t="shared" ref="S2758:S2821" si="1452">IMDIV(COMPLEX(0,2*PI()*B2758*$C$123),COMPLEX($C$124,0))</f>
        <v>0.379043807666968i</v>
      </c>
      <c r="T2758" t="str">
        <f t="shared" ref="T2758:T2821" si="1453">IMPRODUCT(R2758,S2758)</f>
        <v>0.12533025602676-0.101448151257973i</v>
      </c>
      <c r="U2758" t="str">
        <f t="shared" ref="U2758:U2821" si="1454">IMDIV(COMPLEX(1,2*PI()*B2758*$C$16*10^-3*$C$15*10^-6),COMPLEX(0,2*PI()*B2758*$C$15*10^-6))</f>
        <v>0.0001-193.149202781426i</v>
      </c>
      <c r="V2758" t="str">
        <f t="shared" ref="V2758:V2821" si="1455">IMSUM(COMPLEX($C$18*10^-3,0),IMDIV(COMPLEX(1,0),COMPLEX(0,2*PI()*B2758*($C$17*1*10^-6))))</f>
        <v>0.00002-0.0030980562614884i</v>
      </c>
      <c r="W2758" t="str">
        <f t="shared" ref="W2758:W2821" si="1456">IMDIV(IMPRODUCT(U2758,V2758),IMSUM(U2758,V2758))</f>
        <v>0.0000199993584529554-0.00309800657244699i</v>
      </c>
      <c r="X2758" t="str">
        <f t="shared" ref="X2758:X2821" si="1457">IMDIV(IMPRODUCT(COMPLEX($C$19,0),W2758),IMSUM(COMPLEX($C$19,0),W2758))</f>
        <v>0.0000541114781992169-0.00309719028965977i</v>
      </c>
      <c r="Y2758" t="str">
        <f t="shared" ref="Y2758:Y2821" si="1458">COMPLEX($C$13*10^-3,2*PI()*B2758*$C$12*0.000001)</f>
        <v>0.009+5.17734469311598i</v>
      </c>
      <c r="Z2758" t="str">
        <f t="shared" ref="Z2758:Z2821" si="1459">IMPRODUCT(COMPLEX($C$6,0),IMDIV(X2758,IMSUM(X2758,Y2758)))</f>
        <v>-0.00718269341009045-0.000138062712471539i</v>
      </c>
      <c r="AA2758" t="str">
        <f t="shared" ref="AA2758:AA2821" si="1460">IMDIV(COMPLEX($C$6,0),IMSUM(X2758,Y2758))</f>
        <v>0.00405818046725302-2.3191707103742i</v>
      </c>
      <c r="AB2758" t="str">
        <f t="shared" ref="AB2758:AB2821" si="1461">IMPRODUCT(COMPLEX($C$119,0),T2758)</f>
        <v>0.853257170403689-0.690666126674003i</v>
      </c>
      <c r="AC2758" t="str">
        <f t="shared" ref="AC2758:AC2821" si="1462">IMSUM(COMPLEX(1,0),IMPRODUCT(AB2758,M2758))</f>
        <v>0.760012598137916-0.349682943264144i</v>
      </c>
      <c r="AD2758" t="str">
        <f t="shared" ref="AD2758:AD2821" si="1463">IMDIV(AB2758,AC2758)</f>
        <v>1.27161563568627-0.323683882463591i</v>
      </c>
      <c r="AE2758" t="str">
        <f t="shared" ref="AE2758:AE2821" si="1464">IMPRODUCT(AD2758,AA2758,X2758)</f>
        <v>-0.00917831392140798+0.00214935938563966i</v>
      </c>
      <c r="AF2758" t="str">
        <f t="shared" ref="AF2758:AF2821" si="1465">IMSUB(D2758,H2758)</f>
        <v>-15.0667352679157-0.431035145932604i</v>
      </c>
      <c r="AG2758" t="str">
        <f t="shared" ref="AG2758:AG2821" si="1466">IMSUM(COMPLEX(1,0),IMPRODUCT(AD2758,AA2758,COMPLEX($C$127,0)))</f>
        <v>0.997301225803299-0.0106804744431836i</v>
      </c>
      <c r="AH2758" t="str">
        <f t="shared" ref="AH2758:AH2821" si="1467">IMDIV(IMPRODUCT(AE2758,AF2758),AG2758)</f>
        <v>0.13987962185047-0.0270065568509884i</v>
      </c>
      <c r="AI2758">
        <f t="shared" ref="AI2758:AI2821" si="1468">20*LOG10(IMABS(AH2758))</f>
        <v>-16.925967629326458</v>
      </c>
      <c r="AJ2758">
        <f t="shared" ref="AJ2758:AJ2821" si="1469">IMARGUMENT(AH2758)*180/PI()</f>
        <v>-10.927639751909387</v>
      </c>
      <c r="AK2758"/>
      <c r="AL2758"/>
      <c r="AM2758"/>
      <c r="AN2758"/>
    </row>
    <row r="2759" spans="1:40" x14ac:dyDescent="0.25">
      <c r="A2759"/>
      <c r="B2759">
        <f t="shared" si="1435"/>
        <v>825000</v>
      </c>
      <c r="C2759" s="237" t="str">
        <f t="shared" si="1438"/>
        <v>-1.12288386203273E-07+0.00296851216664679i</v>
      </c>
      <c r="D2759" s="208" t="str">
        <f t="shared" si="1439"/>
        <v>-5.95700681788359+0.0227585932776254i</v>
      </c>
      <c r="E2759" t="str">
        <f t="shared" si="1440"/>
        <v>2870</v>
      </c>
      <c r="F2759" t="str">
        <f t="shared" si="1441"/>
        <v>0.777000777000777</v>
      </c>
      <c r="G2759" t="str">
        <f t="shared" si="1436"/>
        <v>0.777000777000777</v>
      </c>
      <c r="H2759" t="str">
        <f t="shared" si="1442"/>
        <v>9.10978726714837+0.453274424342075i</v>
      </c>
      <c r="I2759" t="str">
        <f t="shared" si="1443"/>
        <v>3239.76742401447i</v>
      </c>
      <c r="J2759" t="str">
        <f t="shared" si="1437"/>
        <v>-8976.93807572432+700.686531210094i</v>
      </c>
      <c r="K2759" t="str">
        <f t="shared" si="1444"/>
        <v>0.0279990477005463-0.358713499106338i</v>
      </c>
      <c r="L2759" t="str">
        <f t="shared" si="1445"/>
        <v>0.00241809583076789-0.025966175401023i</v>
      </c>
      <c r="M2759" t="str">
        <f t="shared" si="1446"/>
        <v>0.0304171435313142-0.384679674507361i</v>
      </c>
      <c r="N2759" t="str">
        <f t="shared" si="1447"/>
        <v>-3.65880051835565i</v>
      </c>
      <c r="O2759" t="str">
        <f t="shared" si="1448"/>
        <v>-0.869203151649746+0.494455135641393i</v>
      </c>
      <c r="P2759" t="str">
        <f t="shared" si="1449"/>
        <v>1.86920315164975-0.494455135641393i</v>
      </c>
      <c r="Q2759" t="str">
        <f t="shared" si="1450"/>
        <v>-1.86920315164975+4.15325565399704i</v>
      </c>
      <c r="R2759" t="str">
        <f t="shared" si="1451"/>
        <v>-0.267434694858551-0.329696385495039i</v>
      </c>
      <c r="S2759" t="str">
        <f t="shared" si="1452"/>
        <v>0.379503812287924i</v>
      </c>
      <c r="T2759" t="str">
        <f t="shared" si="1453"/>
        <v>0.125121035192916-0.101492486236878i</v>
      </c>
      <c r="U2759" t="str">
        <f t="shared" si="1454"/>
        <v>0.0001-192.915082535631i</v>
      </c>
      <c r="V2759" t="str">
        <f t="shared" si="1455"/>
        <v>0.00002-0.0030943010417775i</v>
      </c>
      <c r="W2759" t="str">
        <f t="shared" si="1456"/>
        <v>0.0000199993584529553-0.00309425141297024i</v>
      </c>
      <c r="X2759" t="str">
        <f t="shared" si="1457"/>
        <v>0.0000540288388262014-0.00309343702873248i</v>
      </c>
      <c r="Y2759" t="str">
        <f t="shared" si="1458"/>
        <v>0.009+5.18362787842316i</v>
      </c>
      <c r="Z2759" t="str">
        <f t="shared" si="1459"/>
        <v>-0.00716528347945584-0.000137673199019173i</v>
      </c>
      <c r="AA2759" t="str">
        <f t="shared" si="1460"/>
        <v>0.00404829975590583-2.31635625287866i</v>
      </c>
      <c r="AB2759" t="str">
        <f t="shared" si="1461"/>
        <v>0.851832780297623-0.69096796231888i</v>
      </c>
      <c r="AC2759" t="str">
        <f t="shared" si="1462"/>
        <v>0.76010898910315-0.348700028344983i</v>
      </c>
      <c r="AD2759" t="str">
        <f t="shared" si="1463"/>
        <v>1.27034663608696-0.3262664405535i</v>
      </c>
      <c r="AE2759" t="str">
        <f t="shared" si="1464"/>
        <v>-0.00914731190933978+0.00216289885114552i</v>
      </c>
      <c r="AF2759" t="str">
        <f t="shared" si="1465"/>
        <v>-15.066794085032-0.43051583106445i</v>
      </c>
      <c r="AG2759" t="str">
        <f t="shared" si="1466"/>
        <v>0.997282804232152-0.0106569042373937i</v>
      </c>
      <c r="AH2759" t="str">
        <f t="shared" si="1467"/>
        <v>0.139420935014365-0.0272381047380893i</v>
      </c>
      <c r="AI2759">
        <f t="shared" si="1468"/>
        <v>-16.95076439155924</v>
      </c>
      <c r="AJ2759">
        <f t="shared" si="1469"/>
        <v>-11.054407447738731</v>
      </c>
      <c r="AK2759"/>
      <c r="AL2759"/>
      <c r="AM2759"/>
      <c r="AN2759"/>
    </row>
    <row r="2760" spans="1:40" x14ac:dyDescent="0.25">
      <c r="A2760"/>
      <c r="B2760">
        <f t="shared" si="1435"/>
        <v>826000</v>
      </c>
      <c r="C2760" s="237" t="str">
        <f t="shared" si="1438"/>
        <v>-1.12016666070427E-07+0.0029649183262616i</v>
      </c>
      <c r="D2760" s="208" t="str">
        <f t="shared" si="1439"/>
        <v>-5.9570068158004+0.0227310405013389i</v>
      </c>
      <c r="E2760" t="str">
        <f t="shared" si="1440"/>
        <v>2870</v>
      </c>
      <c r="F2760" t="str">
        <f t="shared" si="1441"/>
        <v>0.777000777000777</v>
      </c>
      <c r="G2760" t="str">
        <f t="shared" si="1436"/>
        <v>0.777000777000777</v>
      </c>
      <c r="H2760" t="str">
        <f t="shared" si="1442"/>
        <v>9.10984587366923+0.452728802735103i</v>
      </c>
      <c r="I2760" t="str">
        <f t="shared" si="1443"/>
        <v>3243.69441483146i</v>
      </c>
      <c r="J2760" t="str">
        <f t="shared" si="1437"/>
        <v>-8998.71596481599+701.535848217621i</v>
      </c>
      <c r="K2760" t="str">
        <f t="shared" si="1444"/>
        <v>0.0279316887623165-0.35828437595645i</v>
      </c>
      <c r="L2760" t="str">
        <f t="shared" si="1445"/>
        <v>0.00241229460915985-0.0259352789370931i</v>
      </c>
      <c r="M2760" t="str">
        <f t="shared" si="1446"/>
        <v>0.0303439833714764-0.384219654893543i</v>
      </c>
      <c r="N2760" t="str">
        <f t="shared" si="1447"/>
        <v>-3.66323542807487i</v>
      </c>
      <c r="O2760" t="str">
        <f t="shared" si="1448"/>
        <v>-0.867001747037179+0.498305097941492i</v>
      </c>
      <c r="P2760" t="str">
        <f t="shared" si="1449"/>
        <v>1.86700174703718-0.498305097941492i</v>
      </c>
      <c r="Q2760" t="str">
        <f t="shared" si="1450"/>
        <v>-1.86700174703718+4.16154052601636i</v>
      </c>
      <c r="R2760" t="str">
        <f t="shared" si="1451"/>
        <v>-0.267226573363265-0.328745871669502i</v>
      </c>
      <c r="S2760" t="str">
        <f t="shared" si="1452"/>
        <v>0.379963816908879i</v>
      </c>
      <c r="T2760" t="str">
        <f t="shared" si="1453"/>
        <v>0.12491153619258-0.101536428794587i</v>
      </c>
      <c r="U2760" t="str">
        <f t="shared" si="1454"/>
        <v>0.0001-192.681529166943i</v>
      </c>
      <c r="V2760" t="str">
        <f t="shared" si="1455"/>
        <v>0.00002-0.00309055491460829i</v>
      </c>
      <c r="W2760" t="str">
        <f t="shared" si="1456"/>
        <v>0.0000199993584529553-0.00309050534588935i</v>
      </c>
      <c r="X2760" t="str">
        <f t="shared" si="1457"/>
        <v>0.0000539464993661577-0.00308969285230874i</v>
      </c>
      <c r="Y2760" t="str">
        <f t="shared" si="1458"/>
        <v>0.009+5.18991106373034i</v>
      </c>
      <c r="Z2760" t="str">
        <f t="shared" si="1459"/>
        <v>-0.00714793678087331-0.000137285435273864i</v>
      </c>
      <c r="AA2760" t="str">
        <f t="shared" si="1460"/>
        <v>0.00403845514449918-2.31354862217123i</v>
      </c>
      <c r="AB2760" t="str">
        <f t="shared" si="1461"/>
        <v>0.850406496414576-0.69126712633274i</v>
      </c>
      <c r="AC2760" t="str">
        <f t="shared" si="1462"/>
        <v>0.760206303867383-0.347718688758324i</v>
      </c>
      <c r="AD2760" t="str">
        <f t="shared" si="1463"/>
        <v>1.26906564358687-0.328844003956176i</v>
      </c>
      <c r="AE2760" t="str">
        <f t="shared" si="1464"/>
        <v>-0.00911634648335755+0.00217633192177706i</v>
      </c>
      <c r="AF2760" t="str">
        <f t="shared" si="1465"/>
        <v>-15.0668526894696-0.429997762233764i</v>
      </c>
      <c r="AG2760" t="str">
        <f t="shared" si="1466"/>
        <v>0.997264469070142-0.0106332905963876i</v>
      </c>
      <c r="AH2760" t="str">
        <f t="shared" si="1467"/>
        <v>0.138962679030852-0.0274679728222621i</v>
      </c>
      <c r="AI2760">
        <f t="shared" si="1468"/>
        <v>-16.975583318039046</v>
      </c>
      <c r="AJ2760">
        <f t="shared" si="1469"/>
        <v>-11.181201077245632</v>
      </c>
      <c r="AK2760"/>
      <c r="AL2760"/>
      <c r="AM2760"/>
      <c r="AN2760"/>
    </row>
    <row r="2761" spans="1:40" x14ac:dyDescent="0.25">
      <c r="A2761"/>
      <c r="B2761">
        <f t="shared" si="1435"/>
        <v>827000</v>
      </c>
      <c r="C2761" s="237" t="str">
        <f t="shared" si="1438"/>
        <v>-1.11745931025195E-07+0.00296133317714696i</v>
      </c>
      <c r="D2761" s="208" t="str">
        <f t="shared" si="1439"/>
        <v>-5.95700681372476+0.0227035543581267i</v>
      </c>
      <c r="E2761" t="str">
        <f t="shared" si="1440"/>
        <v>2870</v>
      </c>
      <c r="F2761" t="str">
        <f t="shared" si="1441"/>
        <v>0.777000777000777</v>
      </c>
      <c r="G2761" t="str">
        <f t="shared" si="1436"/>
        <v>0.777000777000777</v>
      </c>
      <c r="H2761" t="str">
        <f t="shared" si="1442"/>
        <v>9.10990426852719+0.452184489333277i</v>
      </c>
      <c r="I2761" t="str">
        <f t="shared" si="1443"/>
        <v>3247.62140564845i</v>
      </c>
      <c r="J2761" t="str">
        <f t="shared" si="1437"/>
        <v>-9020.52023536023+702.385165225149i</v>
      </c>
      <c r="K2761" t="str">
        <f t="shared" si="1444"/>
        <v>0.0278645721339361-0.357856272068694i</v>
      </c>
      <c r="L2761" t="str">
        <f t="shared" si="1445"/>
        <v>0.00240651417907283-0.0259044552610194i</v>
      </c>
      <c r="M2761" t="str">
        <f t="shared" si="1446"/>
        <v>0.0302710863130089-0.383760727329713i</v>
      </c>
      <c r="N2761" t="str">
        <f t="shared" si="1447"/>
        <v>-3.66767033779409i</v>
      </c>
      <c r="O2761" t="str">
        <f t="shared" si="1448"/>
        <v>-0.864783289894404+0.502145259381598i</v>
      </c>
      <c r="P2761" t="str">
        <f t="shared" si="1449"/>
        <v>1.8647832898944-0.502145259381598i</v>
      </c>
      <c r="Q2761" t="str">
        <f t="shared" si="1450"/>
        <v>-1.8647832898944+4.16981559717569i</v>
      </c>
      <c r="R2761" t="str">
        <f t="shared" si="1451"/>
        <v>-0.267017920369711-0.32779692579509i</v>
      </c>
      <c r="S2761" t="str">
        <f t="shared" si="1452"/>
        <v>0.380423821529833i</v>
      </c>
      <c r="T2761" t="str">
        <f t="shared" si="1453"/>
        <v>0.124701759196699-0.101579977683994i</v>
      </c>
      <c r="U2761" t="str">
        <f t="shared" si="1454"/>
        <v>0.0001-192.448540618979i</v>
      </c>
      <c r="V2761" t="str">
        <f t="shared" si="1455"/>
        <v>0.00002-0.00308681784699691i</v>
      </c>
      <c r="W2761" t="str">
        <f t="shared" si="1456"/>
        <v>0.0000199993584529553-0.00308676833822099i</v>
      </c>
      <c r="X2761" t="str">
        <f t="shared" si="1457"/>
        <v>0.0000538644583696467-0.00308595772744974i</v>
      </c>
      <c r="Y2761" t="str">
        <f t="shared" si="1458"/>
        <v>0.009+5.19619424903752i</v>
      </c>
      <c r="Z2761" t="str">
        <f t="shared" si="1459"/>
        <v>-0.00713065300845936-0.000136899410987378i</v>
      </c>
      <c r="AA2761" t="str">
        <f t="shared" si="1460"/>
        <v>0.00402864645711102-2.3107477934287i</v>
      </c>
      <c r="AB2761" t="str">
        <f t="shared" si="1461"/>
        <v>0.848978319918367-0.691563610225198i</v>
      </c>
      <c r="AC2761" t="str">
        <f t="shared" si="1462"/>
        <v>0.760304541945338-0.346738919275093i</v>
      </c>
      <c r="AD2761" t="str">
        <f t="shared" si="1463"/>
        <v>1.26777267699425-0.331416515904274i</v>
      </c>
      <c r="AE2761" t="str">
        <f t="shared" si="1464"/>
        <v>-0.00908541777907041+0.00218965884343953i</v>
      </c>
      <c r="AF2761" t="str">
        <f t="shared" si="1465"/>
        <v>-15.066911082252-0.42948093497515i</v>
      </c>
      <c r="AG2761" t="str">
        <f t="shared" si="1466"/>
        <v>0.997246220478761-0.0106096338347808i</v>
      </c>
      <c r="AH2761" t="str">
        <f t="shared" si="1467"/>
        <v>0.138504856553289-0.0276961646909487i</v>
      </c>
      <c r="AI2761">
        <f t="shared" si="1468"/>
        <v>-17.000424533448957</v>
      </c>
      <c r="AJ2761">
        <f t="shared" si="1469"/>
        <v>-11.308020566187507</v>
      </c>
      <c r="AK2761"/>
      <c r="AL2761"/>
      <c r="AM2761"/>
      <c r="AN2761"/>
    </row>
    <row r="2762" spans="1:40" x14ac:dyDescent="0.25">
      <c r="A2762"/>
      <c r="B2762">
        <f t="shared" si="1435"/>
        <v>828000</v>
      </c>
      <c r="C2762" s="237" t="str">
        <f t="shared" si="1438"/>
        <v>-1.11476176311573E-07+0.00295775668781274i</v>
      </c>
      <c r="D2762" s="208" t="str">
        <f t="shared" si="1439"/>
        <v>-5.95700681165664+0.0226761346065643i</v>
      </c>
      <c r="E2762" t="str">
        <f t="shared" si="1440"/>
        <v>2870</v>
      </c>
      <c r="F2762" t="str">
        <f t="shared" si="1441"/>
        <v>0.777000777000777</v>
      </c>
      <c r="G2762" t="str">
        <f t="shared" si="1436"/>
        <v>0.777000777000777</v>
      </c>
      <c r="H2762" t="str">
        <f t="shared" si="1442"/>
        <v>9.10996245273932+0.451641479451037i</v>
      </c>
      <c r="I2762" t="str">
        <f t="shared" si="1443"/>
        <v>3251.54839646544i</v>
      </c>
      <c r="J2762" t="str">
        <f t="shared" si="1437"/>
        <v>-9042.35088735703+703.234482232676i</v>
      </c>
      <c r="K2762" t="str">
        <f t="shared" si="1444"/>
        <v>0.0277976966568492-0.357429183838538i</v>
      </c>
      <c r="L2762" t="str">
        <f t="shared" si="1445"/>
        <v>0.00240075444155689-0.0258737041182591i</v>
      </c>
      <c r="M2762" t="str">
        <f t="shared" si="1446"/>
        <v>0.0301984510984061-0.383302887956797i</v>
      </c>
      <c r="N2762" t="str">
        <f t="shared" si="1447"/>
        <v>-3.67210524751331i</v>
      </c>
      <c r="O2762" t="str">
        <f t="shared" si="1448"/>
        <v>-0.862547823854904+0.505975544431911i</v>
      </c>
      <c r="P2762" t="str">
        <f t="shared" si="1449"/>
        <v>1.8625478238549-0.505975544431911i</v>
      </c>
      <c r="Q2762" t="str">
        <f t="shared" si="1450"/>
        <v>-1.8625478238549+4.17808079194522i</v>
      </c>
      <c r="R2762" t="str">
        <f t="shared" si="1451"/>
        <v>-0.266808734519139-0.326849542647308i</v>
      </c>
      <c r="S2762" t="str">
        <f t="shared" si="1452"/>
        <v>0.380883826150789i</v>
      </c>
      <c r="T2762" t="str">
        <f t="shared" si="1453"/>
        <v>0.124491704379142-0.1016231316541i</v>
      </c>
      <c r="U2762" t="str">
        <f t="shared" si="1454"/>
        <v>0.0001-192.216114845284i</v>
      </c>
      <c r="V2762" t="str">
        <f t="shared" si="1455"/>
        <v>0.00002-0.0030830898061189i</v>
      </c>
      <c r="W2762" t="str">
        <f t="shared" si="1456"/>
        <v>0.0000199993584529553-0.00308304035714122i</v>
      </c>
      <c r="X2762" t="str">
        <f t="shared" si="1457"/>
        <v>0.000053782714395976-0.00308223162137578i</v>
      </c>
      <c r="Y2762" t="str">
        <f t="shared" si="1458"/>
        <v>0.009+5.2024774343447i</v>
      </c>
      <c r="Z2762" t="str">
        <f t="shared" si="1459"/>
        <v>-0.0071134318581784-0.000136515115984556i</v>
      </c>
      <c r="AA2762" t="str">
        <f t="shared" si="1460"/>
        <v>0.00401887351889134-2.30795374194812i</v>
      </c>
      <c r="AB2762" t="str">
        <f t="shared" si="1461"/>
        <v>0.84754825199271-0.691857405479366i</v>
      </c>
      <c r="AC2762" t="str">
        <f t="shared" si="1462"/>
        <v>0.760403702866804-0.34576071469798i</v>
      </c>
      <c r="AD2762" t="str">
        <f t="shared" si="1463"/>
        <v>1.26646775539435-0.33398391969266i</v>
      </c>
      <c r="AE2762" t="str">
        <f t="shared" si="1464"/>
        <v>-0.00905452593211167+0.0022028798619427i</v>
      </c>
      <c r="AF2762" t="str">
        <f t="shared" si="1465"/>
        <v>-15.066969264396-0.428965344844473i</v>
      </c>
      <c r="AG2762" t="str">
        <f t="shared" si="1466"/>
        <v>0.997228058618201-0.0105859342679836i</v>
      </c>
      <c r="AH2762" t="str">
        <f t="shared" si="1467"/>
        <v>0.138047470234512-0.0279226839314927i</v>
      </c>
      <c r="AI2762">
        <f t="shared" si="1468"/>
        <v>-17.025288162760145</v>
      </c>
      <c r="AJ2762">
        <f t="shared" si="1469"/>
        <v>-11.434865840238409</v>
      </c>
      <c r="AK2762"/>
      <c r="AL2762"/>
      <c r="AM2762"/>
      <c r="AN2762"/>
    </row>
    <row r="2763" spans="1:40" x14ac:dyDescent="0.25">
      <c r="A2763"/>
      <c r="B2763">
        <f t="shared" si="1435"/>
        <v>829000</v>
      </c>
      <c r="C2763" s="237" t="str">
        <f t="shared" si="1438"/>
        <v>-1.11207397202226E-07+0.00295418882692079i</v>
      </c>
      <c r="D2763" s="208" t="str">
        <f t="shared" si="1439"/>
        <v>-5.957006809596+0.0226487810063927i</v>
      </c>
      <c r="E2763" t="str">
        <f t="shared" si="1440"/>
        <v>2870</v>
      </c>
      <c r="F2763" t="str">
        <f t="shared" si="1441"/>
        <v>0.777000777000777</v>
      </c>
      <c r="G2763" t="str">
        <f t="shared" si="1436"/>
        <v>0.777000777000777</v>
      </c>
      <c r="H2763" t="str">
        <f t="shared" si="1442"/>
        <v>9.11002042731656+0.451099768425088i</v>
      </c>
      <c r="I2763" t="str">
        <f t="shared" si="1443"/>
        <v>3255.47538728242i</v>
      </c>
      <c r="J2763" t="str">
        <f t="shared" si="1437"/>
        <v>-9064.2079208064+704.083799240204i</v>
      </c>
      <c r="K2763" t="str">
        <f t="shared" si="1444"/>
        <v>0.0277310611794024-0.357003107678313i</v>
      </c>
      <c r="L2763" t="str">
        <f t="shared" si="1445"/>
        <v>0.00239501529824826-0.0258430252554433i</v>
      </c>
      <c r="M2763" t="str">
        <f t="shared" si="1446"/>
        <v>0.0301260764776507-0.382846132933756i</v>
      </c>
      <c r="N2763" t="str">
        <f t="shared" si="1447"/>
        <v>-3.67654015723253i</v>
      </c>
      <c r="O2763" t="str">
        <f t="shared" si="1448"/>
        <v>-0.860295392886704+0.509795877756884i</v>
      </c>
      <c r="P2763" t="str">
        <f t="shared" si="1449"/>
        <v>1.8602953928867-0.509795877756884i</v>
      </c>
      <c r="Q2763" t="str">
        <f t="shared" si="1450"/>
        <v>-1.8602953928867+4.18633603498941i</v>
      </c>
      <c r="R2763" t="str">
        <f t="shared" si="1451"/>
        <v>-0.266599014449111-0.325903717034587i</v>
      </c>
      <c r="S2763" t="str">
        <f t="shared" si="1452"/>
        <v>0.381343830771743i</v>
      </c>
      <c r="T2763" t="str">
        <f t="shared" si="1453"/>
        <v>0.12428137191672-0.101665889449995i</v>
      </c>
      <c r="U2763" t="str">
        <f t="shared" si="1454"/>
        <v>0.0001-191.984249809283i</v>
      </c>
      <c r="V2763" t="str">
        <f t="shared" si="1455"/>
        <v>0.00002-0.00307937075930814i</v>
      </c>
      <c r="W2763" t="str">
        <f t="shared" si="1456"/>
        <v>0.0000199993584529553-0.00307932136998443i</v>
      </c>
      <c r="X2763" t="str">
        <f t="shared" si="1457"/>
        <v>0.0000537012660131339-0.00307851450146515i</v>
      </c>
      <c r="Y2763" t="str">
        <f t="shared" si="1458"/>
        <v>0.009+5.20876061965188i</v>
      </c>
      <c r="Z2763" t="str">
        <f t="shared" si="1459"/>
        <v>-0.00709627302782893-0.0001361325401627i</v>
      </c>
      <c r="AA2763" t="str">
        <f t="shared" si="1460"/>
        <v>0.00400913615605421-2.30516644314611i</v>
      </c>
      <c r="AB2763" t="str">
        <f t="shared" si="1461"/>
        <v>0.846116293841344-0.692148503551729i</v>
      </c>
      <c r="AC2763" t="str">
        <f t="shared" si="1462"/>
        <v>0.760503786176585-0.344784069861291i</v>
      </c>
      <c r="AD2763" t="str">
        <f t="shared" si="1463"/>
        <v>1.26515089814918-0.336546158679819i</v>
      </c>
      <c r="AE2763" t="str">
        <f t="shared" si="1464"/>
        <v>-0.00902367107813267+0.00221599522300487i</v>
      </c>
      <c r="AF2763" t="str">
        <f t="shared" si="1465"/>
        <v>-15.0670272369126-0.428450987418695i</v>
      </c>
      <c r="AG2763" t="str">
        <f t="shared" si="1466"/>
        <v>0.997209983647354-0.0105621922121954i</v>
      </c>
      <c r="AH2763" t="str">
        <f t="shared" si="1467"/>
        <v>0.137590522726747-0.0281475341312115i</v>
      </c>
      <c r="AI2763">
        <f t="shared" si="1468"/>
        <v>-17.050174331236047</v>
      </c>
      <c r="AJ2763">
        <f t="shared" si="1469"/>
        <v>-11.561736824991209</v>
      </c>
      <c r="AK2763"/>
      <c r="AL2763"/>
      <c r="AM2763"/>
      <c r="AN2763"/>
    </row>
    <row r="2764" spans="1:40" x14ac:dyDescent="0.25">
      <c r="A2764"/>
      <c r="B2764">
        <f t="shared" si="1435"/>
        <v>830000</v>
      </c>
      <c r="C2764" s="237" t="str">
        <f t="shared" si="1438"/>
        <v>-1.10939588998281E-07+0.00295062956328397i</v>
      </c>
      <c r="D2764" s="208" t="str">
        <f t="shared" si="1439"/>
        <v>-5.95700680754281+0.0226214933185104i</v>
      </c>
      <c r="E2764" t="str">
        <f t="shared" si="1440"/>
        <v>2870</v>
      </c>
      <c r="F2764" t="str">
        <f t="shared" si="1441"/>
        <v>0.777000777000777</v>
      </c>
      <c r="G2764" t="str">
        <f t="shared" si="1436"/>
        <v>0.777000777000777</v>
      </c>
      <c r="H2764" t="str">
        <f t="shared" si="1442"/>
        <v>9.11007819326385+0.450559351614303i</v>
      </c>
      <c r="I2764" t="str">
        <f t="shared" si="1443"/>
        <v>3259.40237809941i</v>
      </c>
      <c r="J2764" t="str">
        <f t="shared" si="1437"/>
        <v>-9086.09133570833+704.93311624773i</v>
      </c>
      <c r="K2764" t="str">
        <f t="shared" si="1444"/>
        <v>0.0276646645567956-0.356578040017123i</v>
      </c>
      <c r="L2764" t="str">
        <f t="shared" si="1445"/>
        <v>0.00238929665136527-0.02581241842037i</v>
      </c>
      <c r="M2764" t="str">
        <f t="shared" si="1446"/>
        <v>0.0300539612081609-0.382390458437493i</v>
      </c>
      <c r="N2764" t="str">
        <f t="shared" si="1447"/>
        <v>-3.68097506695174i</v>
      </c>
      <c r="O2764" t="str">
        <f t="shared" si="1448"/>
        <v>-0.858026041291502+0.513606184216695i</v>
      </c>
      <c r="P2764" t="str">
        <f t="shared" si="1449"/>
        <v>1.8580260412915-0.513606184216695i</v>
      </c>
      <c r="Q2764" t="str">
        <f t="shared" si="1450"/>
        <v>-1.8580260412915+4.19458125116843i</v>
      </c>
      <c r="R2764" t="str">
        <f t="shared" si="1451"/>
        <v>-0.266388758793504-0.324959443798152i</v>
      </c>
      <c r="S2764" t="str">
        <f t="shared" si="1452"/>
        <v>0.381803835392699i</v>
      </c>
      <c r="T2764" t="str">
        <f t="shared" si="1453"/>
        <v>0.124070761989213-0.10170824981286i</v>
      </c>
      <c r="U2764" t="str">
        <f t="shared" si="1454"/>
        <v>0.0001-191.752943484211i</v>
      </c>
      <c r="V2764" t="str">
        <f t="shared" si="1455"/>
        <v>0.00002-0.00307566067405596i</v>
      </c>
      <c r="W2764" t="str">
        <f t="shared" si="1456"/>
        <v>0.0000199993584529553-0.00307561134424248i</v>
      </c>
      <c r="X2764" t="str">
        <f t="shared" si="1457"/>
        <v>0.0000536201117977292-0.00307480633525333i</v>
      </c>
      <c r="Y2764" t="str">
        <f t="shared" si="1458"/>
        <v>0.009+5.21504380495906i</v>
      </c>
      <c r="Z2764" t="str">
        <f t="shared" si="1459"/>
        <v>-0.00707917621703063-0.000135751673490966i</v>
      </c>
      <c r="AA2764" t="str">
        <f t="shared" si="1460"/>
        <v>0.00399943419587007-2.30238587255808i</v>
      </c>
      <c r="AB2764" t="str">
        <f t="shared" si="1461"/>
        <v>0.844682446688226-0.692436895872157i</v>
      </c>
      <c r="AC2764" t="str">
        <f t="shared" si="1462"/>
        <v>0.760604791434394-0.343808979630855i</v>
      </c>
      <c r="AD2764" t="str">
        <f t="shared" si="1463"/>
        <v>1.26382212489749-0.339103176289285i</v>
      </c>
      <c r="AE2764" t="str">
        <f t="shared" si="1464"/>
        <v>-0.00899285335279881+0.00222900517225691i</v>
      </c>
      <c r="AF2764" t="str">
        <f t="shared" si="1465"/>
        <v>-15.0670850008067-0.427937858295793i</v>
      </c>
      <c r="AG2764" t="str">
        <f t="shared" si="1466"/>
        <v>0.997191995723805-0.0105384079843988i</v>
      </c>
      <c r="AH2764" t="str">
        <f t="shared" si="1467"/>
        <v>0.13713401668155-0.0283707188774649i</v>
      </c>
      <c r="AI2764">
        <f t="shared" si="1468"/>
        <v>-17.075083164434922</v>
      </c>
      <c r="AJ2764">
        <f t="shared" si="1469"/>
        <v>-11.688633445956535</v>
      </c>
      <c r="AK2764"/>
      <c r="AL2764"/>
      <c r="AM2764"/>
      <c r="AN2764"/>
    </row>
    <row r="2765" spans="1:40" x14ac:dyDescent="0.25">
      <c r="A2765"/>
      <c r="B2765">
        <f t="shared" si="1435"/>
        <v>831000</v>
      </c>
      <c r="C2765" s="237" t="str">
        <f t="shared" si="1438"/>
        <v>-1.1067274702912E-07+0.00294707886586525i</v>
      </c>
      <c r="D2765" s="208" t="str">
        <f t="shared" si="1439"/>
        <v>-5.95700680549702+0.0225942713049669i</v>
      </c>
      <c r="E2765" t="str">
        <f t="shared" si="1440"/>
        <v>2870</v>
      </c>
      <c r="F2765" t="str">
        <f t="shared" si="1441"/>
        <v>0.777000777000777</v>
      </c>
      <c r="G2765" t="str">
        <f t="shared" si="1436"/>
        <v>0.777000777000777</v>
      </c>
      <c r="H2765" t="str">
        <f t="shared" si="1442"/>
        <v>9.11013575158006+0.45002022439956i</v>
      </c>
      <c r="I2765" t="str">
        <f t="shared" si="1443"/>
        <v>3263.3293689164i</v>
      </c>
      <c r="J2765" t="str">
        <f t="shared" si="1437"/>
        <v>-9108.00113206282+705.782433255258i</v>
      </c>
      <c r="K2765" t="str">
        <f t="shared" si="1444"/>
        <v>0.0275985056510333-0.356153977300739i</v>
      </c>
      <c r="L2765" t="str">
        <f t="shared" si="1445"/>
        <v>0.00238359840370428-0.0257818833619984i</v>
      </c>
      <c r="M2765" t="str">
        <f t="shared" si="1446"/>
        <v>0.0299821040547376-0.381935860662737i</v>
      </c>
      <c r="N2765" t="str">
        <f t="shared" si="1447"/>
        <v>-3.68540997667096i</v>
      </c>
      <c r="O2765" t="str">
        <f t="shared" si="1448"/>
        <v>-0.855739813703785+0.51740638886876i</v>
      </c>
      <c r="P2765" t="str">
        <f t="shared" si="1449"/>
        <v>1.85573981370379-0.51740638886876i</v>
      </c>
      <c r="Q2765" t="str">
        <f t="shared" si="1450"/>
        <v>-1.85573981370379+4.20281636553972i</v>
      </c>
      <c r="R2765" t="str">
        <f t="shared" si="1451"/>
        <v>-0.2661779661825-0.324016717811878i</v>
      </c>
      <c r="S2765" t="str">
        <f t="shared" si="1452"/>
        <v>0.382263840013653i</v>
      </c>
      <c r="T2765" t="str">
        <f t="shared" si="1453"/>
        <v>0.123859874779389-0.101750211479947i</v>
      </c>
      <c r="U2765" t="str">
        <f t="shared" si="1454"/>
        <v>0.0001-191.522193853063i</v>
      </c>
      <c r="V2765" t="str">
        <f t="shared" si="1455"/>
        <v>0.00002-0.00307195951801016i</v>
      </c>
      <c r="W2765" t="str">
        <f t="shared" si="1456"/>
        <v>0.0000199993584529553-0.00307191024756369i</v>
      </c>
      <c r="X2765" t="str">
        <f t="shared" si="1457"/>
        <v>0.0000535392503349275-0.00307110709043196i</v>
      </c>
      <c r="Y2765" t="str">
        <f t="shared" si="1458"/>
        <v>0.009+5.22132699026624i</v>
      </c>
      <c r="Z2765" t="str">
        <f t="shared" si="1459"/>
        <v>-0.00706214112721105-0.000135372506009771i</v>
      </c>
      <c r="AA2765" t="str">
        <f t="shared" si="1460"/>
        <v>0.00398976746665807-2.29961200583757i</v>
      </c>
      <c r="AB2765" t="str">
        <f t="shared" si="1461"/>
        <v>0.843246711777652-0.692722573843775i</v>
      </c>
      <c r="AC2765" t="str">
        <f t="shared" si="1462"/>
        <v>0.760706718214804-0.34283543890387i</v>
      </c>
      <c r="AD2765" t="str">
        <f t="shared" si="1463"/>
        <v>1.26248145555457-0.341654916011058i</v>
      </c>
      <c r="AE2765" t="str">
        <f t="shared" si="1464"/>
        <v>-0.00896207289178417+0.00224190995524624i</v>
      </c>
      <c r="AF2765" t="str">
        <f t="shared" si="1465"/>
        <v>-15.0671425570771-0.427425953094593i</v>
      </c>
      <c r="AG2765" t="str">
        <f t="shared" si="1466"/>
        <v>0.997174095003829-0.0105145819023537i</v>
      </c>
      <c r="AH2765" t="str">
        <f t="shared" si="1467"/>
        <v>0.136677954749729-0.0285922417577241i</v>
      </c>
      <c r="AI2765">
        <f t="shared" si="1468"/>
        <v>-17.100014788213503</v>
      </c>
      <c r="AJ2765">
        <f t="shared" si="1469"/>
        <v>-11.815555628563667</v>
      </c>
      <c r="AK2765"/>
      <c r="AL2765"/>
      <c r="AM2765"/>
      <c r="AN2765"/>
    </row>
    <row r="2766" spans="1:40" x14ac:dyDescent="0.25">
      <c r="A2766"/>
      <c r="B2766">
        <f t="shared" si="1435"/>
        <v>832000</v>
      </c>
      <c r="C2766" s="237" t="str">
        <f t="shared" si="1438"/>
        <v>-1.10406866652175E-07+0.00294353670377683i</v>
      </c>
      <c r="D2766" s="208" t="str">
        <f t="shared" si="1439"/>
        <v>-5.95700680345861+0.0225671147289557i</v>
      </c>
      <c r="E2766" t="str">
        <f t="shared" si="1440"/>
        <v>2870</v>
      </c>
      <c r="F2766" t="str">
        <f t="shared" si="1441"/>
        <v>0.777000777000777</v>
      </c>
      <c r="G2766" t="str">
        <f t="shared" si="1436"/>
        <v>0.777000777000777</v>
      </c>
      <c r="H2766" t="str">
        <f t="shared" si="1442"/>
        <v>9.11019310325816+0.44948238218364i</v>
      </c>
      <c r="I2766" t="str">
        <f t="shared" si="1443"/>
        <v>3267.25635973339i</v>
      </c>
      <c r="J2766" t="str">
        <f t="shared" si="1437"/>
        <v>-9129.93730986988+706.631750262785i</v>
      </c>
      <c r="K2766" t="str">
        <f t="shared" si="1444"/>
        <v>0.0275325833308755-0.355730915991506i</v>
      </c>
      <c r="L2766" t="str">
        <f t="shared" si="1445"/>
        <v>0.00237792045863546-0.0257514198304409i</v>
      </c>
      <c r="M2766" t="str">
        <f t="shared" si="1446"/>
        <v>0.029910503789511-0.381482335821947i</v>
      </c>
      <c r="N2766" t="str">
        <f t="shared" si="1447"/>
        <v>-3.68984488639018i</v>
      </c>
      <c r="O2766" t="str">
        <f t="shared" si="1448"/>
        <v>-0.85343675508998+0.521196416969156i</v>
      </c>
      <c r="P2766" t="str">
        <f t="shared" si="1449"/>
        <v>1.85343675508998-0.521196416969156i</v>
      </c>
      <c r="Q2766" t="str">
        <f t="shared" si="1450"/>
        <v>-1.85343675508998+4.21104130335934i</v>
      </c>
      <c r="R2766" t="str">
        <f t="shared" si="1451"/>
        <v>-0.265966635242582-0.323075533982164i</v>
      </c>
      <c r="S2766" t="str">
        <f t="shared" si="1452"/>
        <v>0.382723844634609i</v>
      </c>
      <c r="T2766" t="str">
        <f t="shared" si="1453"/>
        <v>0.123648710473033-0.101791773184572i</v>
      </c>
      <c r="U2766" t="str">
        <f t="shared" si="1454"/>
        <v>0.0001-191.291998908528i</v>
      </c>
      <c r="V2766" t="str">
        <f t="shared" si="1455"/>
        <v>0.00002-0.00306826725897409i</v>
      </c>
      <c r="W2766" t="str">
        <f t="shared" si="1456"/>
        <v>0.0000199993584529553-0.00306821804775193i</v>
      </c>
      <c r="X2766" t="str">
        <f t="shared" si="1457"/>
        <v>0.00005345868021839-0.00306741673484789i</v>
      </c>
      <c r="Y2766" t="str">
        <f t="shared" si="1458"/>
        <v>0.009+5.22761017557342i</v>
      </c>
      <c r="Z2766" t="str">
        <f t="shared" si="1459"/>
        <v>-0.00704516746159249-0.00013499502783019i</v>
      </c>
      <c r="AA2766" t="str">
        <f t="shared" si="1460"/>
        <v>0.00398013579777829-2.29684481875552i</v>
      </c>
      <c r="AB2766" t="str">
        <f t="shared" si="1461"/>
        <v>0.84180909037446-0.693005528842909i</v>
      </c>
      <c r="AC2766" t="str">
        <f t="shared" si="1462"/>
        <v>0.760809566107173-0.341863442608805i</v>
      </c>
      <c r="AD2766" t="str">
        <f t="shared" si="1463"/>
        <v>1.26112891031213-0.344201321402977i</v>
      </c>
      <c r="AE2766" t="str">
        <f t="shared" si="1464"/>
        <v>-0.00893132983076662+0.00225470981744036i</v>
      </c>
      <c r="AF2766" t="str">
        <f t="shared" si="1465"/>
        <v>-15.0671999067168-0.426915267454684i</v>
      </c>
      <c r="AG2766" t="str">
        <f t="shared" si="1466"/>
        <v>0.997156281642387-0.0104907142845917i</v>
      </c>
      <c r="AH2766" t="str">
        <f t="shared" si="1467"/>
        <v>0.136222339581269-0.0288121063596338i</v>
      </c>
      <c r="AI2766">
        <f t="shared" si="1468"/>
        <v>-17.124969328730579</v>
      </c>
      <c r="AJ2766">
        <f t="shared" si="1469"/>
        <v>-11.942503298158726</v>
      </c>
      <c r="AK2766"/>
      <c r="AL2766"/>
      <c r="AM2766"/>
      <c r="AN2766"/>
    </row>
    <row r="2767" spans="1:40" x14ac:dyDescent="0.25">
      <c r="A2767"/>
      <c r="B2767">
        <f t="shared" si="1435"/>
        <v>833000</v>
      </c>
      <c r="C2767" s="237" t="str">
        <f t="shared" si="1438"/>
        <v>-1.10141943252729E-07+0.00294000304627922i</v>
      </c>
      <c r="D2767" s="208" t="str">
        <f t="shared" si="1439"/>
        <v>-5.95700680142752+0.0225400233548074i</v>
      </c>
      <c r="E2767" t="str">
        <f t="shared" si="1440"/>
        <v>2870</v>
      </c>
      <c r="F2767" t="str">
        <f t="shared" si="1441"/>
        <v>0.777000777000777</v>
      </c>
      <c r="G2767" t="str">
        <f t="shared" si="1436"/>
        <v>0.777000777000777</v>
      </c>
      <c r="H2767" t="str">
        <f t="shared" si="1442"/>
        <v>9.11025024928512+0.448945820391076i</v>
      </c>
      <c r="I2767" t="str">
        <f t="shared" si="1443"/>
        <v>3271.18335055037i</v>
      </c>
      <c r="J2767" t="str">
        <f t="shared" si="1437"/>
        <v>-9151.89986912951+707.481067270312i</v>
      </c>
      <c r="K2767" t="str">
        <f t="shared" si="1444"/>
        <v>0.0274668964717906-0.355308852568248i</v>
      </c>
      <c r="L2767" t="str">
        <f t="shared" si="1445"/>
        <v>0.00237226272009881-0.0257210275769577i</v>
      </c>
      <c r="M2767" t="str">
        <f t="shared" si="1446"/>
        <v>0.0298391591918894-0.381029880145206i</v>
      </c>
      <c r="N2767" t="str">
        <f t="shared" si="1447"/>
        <v>-3.6942797961094i</v>
      </c>
      <c r="O2767" t="str">
        <f t="shared" si="1448"/>
        <v>-0.851116910747544+0.524976193974123i</v>
      </c>
      <c r="P2767" t="str">
        <f t="shared" si="1449"/>
        <v>1.85111691074754-0.524976193974123i</v>
      </c>
      <c r="Q2767" t="str">
        <f t="shared" si="1450"/>
        <v>-1.85111691074754+4.21925599008352i</v>
      </c>
      <c r="R2767" t="str">
        <f t="shared" si="1451"/>
        <v>-0.265754764596541-0.322135887247801i</v>
      </c>
      <c r="S2767" t="str">
        <f t="shared" si="1452"/>
        <v>0.383183849255563i</v>
      </c>
      <c r="T2767" t="str">
        <f t="shared" si="1453"/>
        <v>0.123437269258968-0.101832933656109i</v>
      </c>
      <c r="U2767" t="str">
        <f t="shared" si="1454"/>
        <v>0.0001-191.062356652935i</v>
      </c>
      <c r="V2767" t="str">
        <f t="shared" si="1455"/>
        <v>0.00002-0.00306458386490569i</v>
      </c>
      <c r="W2767" t="str">
        <f t="shared" si="1456"/>
        <v>0.0000199993584529553-0.00306453471276565i</v>
      </c>
      <c r="X2767" t="str">
        <f t="shared" si="1457"/>
        <v>0.0000533784000502116-0.00306373523650231i</v>
      </c>
      <c r="Y2767" t="str">
        <f t="shared" si="1458"/>
        <v>0.009+5.2338933608806i</v>
      </c>
      <c r="Z2767" t="str">
        <f t="shared" si="1459"/>
        <v>-0.00702825492517921-0.00013461922913337i</v>
      </c>
      <c r="AA2767" t="str">
        <f t="shared" si="1460"/>
        <v>0.00397053901962428-2.29408428719951i</v>
      </c>
      <c r="AB2767" t="str">
        <f t="shared" si="1461"/>
        <v>0.840369583764171-0.693285752219047i</v>
      </c>
      <c r="AC2767" t="str">
        <f t="shared" si="1462"/>
        <v>0.760913334715558-0.340892985705272i</v>
      </c>
      <c r="AD2767" t="str">
        <f t="shared" si="1463"/>
        <v>1.25976450963813-0.346742336092186i</v>
      </c>
      <c r="AE2767" t="str">
        <f t="shared" si="1464"/>
        <v>-0.00890062430542281+0.00226740500423099i</v>
      </c>
      <c r="AF2767" t="str">
        <f t="shared" si="1465"/>
        <v>-15.0672570507126-0.426405797036269i</v>
      </c>
      <c r="AG2767" t="str">
        <f t="shared" si="1466"/>
        <v>0.997138555793122-0.0104668054504097i</v>
      </c>
      <c r="AH2767" t="str">
        <f t="shared" si="1467"/>
        <v>0.135767173825259-0.029030316271083i</v>
      </c>
      <c r="AI2767">
        <f t="shared" si="1468"/>
        <v>-17.149946912450343</v>
      </c>
      <c r="AJ2767">
        <f t="shared" si="1469"/>
        <v>-12.069476380006614</v>
      </c>
      <c r="AK2767"/>
      <c r="AL2767"/>
      <c r="AM2767"/>
      <c r="AN2767"/>
    </row>
    <row r="2768" spans="1:40" x14ac:dyDescent="0.25">
      <c r="A2768"/>
      <c r="B2768">
        <f t="shared" si="1435"/>
        <v>834000</v>
      </c>
      <c r="C2768" s="237" t="str">
        <f t="shared" si="1438"/>
        <v>-1.09877972243716E-07+0.00293647786278037i</v>
      </c>
      <c r="D2768" s="208" t="str">
        <f t="shared" si="1439"/>
        <v>-5.95700679940374+0.0225129969479828i</v>
      </c>
      <c r="E2768" t="str">
        <f t="shared" si="1440"/>
        <v>2870</v>
      </c>
      <c r="F2768" t="str">
        <f t="shared" si="1441"/>
        <v>0.777000777000777</v>
      </c>
      <c r="G2768" t="str">
        <f t="shared" si="1436"/>
        <v>0.777000777000777</v>
      </c>
      <c r="H2768" t="str">
        <f t="shared" si="1442"/>
        <v>9.11030719064212+0.448410534468039i</v>
      </c>
      <c r="I2768" t="str">
        <f t="shared" si="1443"/>
        <v>3275.11034136736i</v>
      </c>
      <c r="J2768" t="str">
        <f t="shared" si="1437"/>
        <v>-9173.88880984169+708.33038427784i</v>
      </c>
      <c r="K2768" t="str">
        <f t="shared" si="1444"/>
        <v>0.0274014439559078-0.354887783526176i</v>
      </c>
      <c r="L2768" t="str">
        <f t="shared" si="1445"/>
        <v>0.00236662509260018-0.0256907063539498i</v>
      </c>
      <c r="M2768" t="str">
        <f t="shared" si="1446"/>
        <v>0.029768069048508-0.380578489880126i</v>
      </c>
      <c r="N2768" t="str">
        <f t="shared" si="1447"/>
        <v>-3.69871470582862i</v>
      </c>
      <c r="O2768" t="str">
        <f t="shared" si="1448"/>
        <v>-0.848780326304088+0.528745645541527i</v>
      </c>
      <c r="P2768" t="str">
        <f t="shared" si="1449"/>
        <v>1.84878032630409-0.528745645541527i</v>
      </c>
      <c r="Q2768" t="str">
        <f t="shared" si="1450"/>
        <v>-1.84878032630409+4.22746035137015i</v>
      </c>
      <c r="R2768" t="str">
        <f t="shared" si="1451"/>
        <v>-0.265542352863458-0.321197772579828i</v>
      </c>
      <c r="S2768" t="str">
        <f t="shared" si="1452"/>
        <v>0.383643853876519i</v>
      </c>
      <c r="T2768" t="str">
        <f t="shared" si="1453"/>
        <v>0.123225551329079-0.101873691619976i</v>
      </c>
      <c r="U2768" t="str">
        <f t="shared" si="1454"/>
        <v>0.0001-190.833265098196i</v>
      </c>
      <c r="V2768" t="str">
        <f t="shared" si="1455"/>
        <v>0.00002-0.0030609093039166i</v>
      </c>
      <c r="W2768" t="str">
        <f t="shared" si="1456"/>
        <v>0.0000199993584529553-0.003060860210717i</v>
      </c>
      <c r="X2768" t="str">
        <f t="shared" si="1457"/>
        <v>0.0000532984084408619-0.00306006256354975i</v>
      </c>
      <c r="Y2768" t="str">
        <f t="shared" si="1458"/>
        <v>0.009+5.24017654618777i</v>
      </c>
      <c r="Z2768" t="str">
        <f t="shared" si="1459"/>
        <v>-0.00701140322474447-0.000134245100169955i</v>
      </c>
      <c r="AA2768" t="str">
        <f t="shared" si="1460"/>
        <v>0.00396097696361556-2.29133038717315i</v>
      </c>
      <c r="AB2768" t="str">
        <f t="shared" si="1461"/>
        <v>0.83892819325315-0.693563235294748i</v>
      </c>
      <c r="AC2768" t="str">
        <f t="shared" si="1462"/>
        <v>0.76101802365865-0.339924063183907i</v>
      </c>
      <c r="AD2768" t="str">
        <f t="shared" si="1463"/>
        <v>1.25838827427664-0.349277903776527i</v>
      </c>
      <c r="AE2768" t="str">
        <f t="shared" si="1464"/>
        <v>-0.0088699564514235+0.00227999576093777i</v>
      </c>
      <c r="AF2768" t="str">
        <f t="shared" si="1465"/>
        <v>-15.0673139900459-0.425897537520056i</v>
      </c>
      <c r="AG2768" t="str">
        <f t="shared" si="1466"/>
        <v>0.997120917608357-0.0104428557198644i</v>
      </c>
      <c r="AH2768" t="str">
        <f t="shared" si="1467"/>
        <v>0.135312460129821-0.0292468750802702i</v>
      </c>
      <c r="AI2768">
        <f t="shared" si="1468"/>
        <v>-17.174947666145748</v>
      </c>
      <c r="AJ2768">
        <f t="shared" si="1469"/>
        <v>-12.196474799290842</v>
      </c>
      <c r="AK2768"/>
      <c r="AL2768"/>
      <c r="AM2768"/>
      <c r="AN2768"/>
    </row>
    <row r="2769" spans="1:40" x14ac:dyDescent="0.25">
      <c r="A2769"/>
      <c r="B2769">
        <f t="shared" si="1435"/>
        <v>835000</v>
      </c>
      <c r="C2769" s="237" t="str">
        <f t="shared" si="1438"/>
        <v>-1.09614949065518E-07+0.00293296112283477i</v>
      </c>
      <c r="D2769" s="208" t="str">
        <f t="shared" si="1439"/>
        <v>-5.95700679738724+0.0224860352750666i</v>
      </c>
      <c r="E2769" t="str">
        <f t="shared" si="1440"/>
        <v>2870</v>
      </c>
      <c r="F2769" t="str">
        <f t="shared" si="1441"/>
        <v>0.777000777000777</v>
      </c>
      <c r="G2769" t="str">
        <f t="shared" si="1436"/>
        <v>0.777000777000777</v>
      </c>
      <c r="H2769" t="str">
        <f t="shared" si="1442"/>
        <v>9.11036392830445+0.447876519882207i</v>
      </c>
      <c r="I2769" t="str">
        <f t="shared" si="1443"/>
        <v>3279.03733218435i</v>
      </c>
      <c r="J2769" t="str">
        <f t="shared" si="1437"/>
        <v>-9195.90413200644+709.179701285367i</v>
      </c>
      <c r="K2769" t="str">
        <f t="shared" si="1444"/>
        <v>0.0273362246719691-0.354467705376784i</v>
      </c>
      <c r="L2769" t="str">
        <f t="shared" si="1445"/>
        <v>0.00236100748120719-0.0256604559149522i</v>
      </c>
      <c r="M2769" t="str">
        <f t="shared" si="1446"/>
        <v>0.0296972321531763-0.380128161291736i</v>
      </c>
      <c r="N2769" t="str">
        <f t="shared" si="1447"/>
        <v>-3.70314961554784i</v>
      </c>
      <c r="O2769" t="str">
        <f t="shared" si="1448"/>
        <v>-0.846427047716468+0.532504697532317i</v>
      </c>
      <c r="P2769" t="str">
        <f t="shared" si="1449"/>
        <v>1.84642704771647-0.532504697532317i</v>
      </c>
      <c r="Q2769" t="str">
        <f t="shared" si="1450"/>
        <v>-1.84642704771647+4.23565431308016i</v>
      </c>
      <c r="R2769" t="str">
        <f t="shared" si="1451"/>
        <v>-0.265329398658709-0.320261184981413i</v>
      </c>
      <c r="S2769" t="str">
        <f t="shared" si="1452"/>
        <v>0.384103858497475i</v>
      </c>
      <c r="T2769" t="str">
        <f t="shared" si="1453"/>
        <v>0.123013556878334-0.101914045797625i</v>
      </c>
      <c r="U2769" t="str">
        <f t="shared" si="1454"/>
        <v>0.0001-190.604722265743i</v>
      </c>
      <c r="V2769" t="str">
        <f t="shared" si="1455"/>
        <v>0.00002-0.00305724354427119i</v>
      </c>
      <c r="W2769" t="str">
        <f t="shared" si="1456"/>
        <v>0.0000199993584529553-0.00305719450987087i</v>
      </c>
      <c r="X2769" t="str">
        <f t="shared" si="1457"/>
        <v>0.0000532187040091232-0.00305639868429725i</v>
      </c>
      <c r="Y2769" t="str">
        <f t="shared" si="1458"/>
        <v>0.009+5.24645973149495i</v>
      </c>
      <c r="Z2769" t="str">
        <f t="shared" si="1459"/>
        <v>-0.00699461206881797-0.0001338726312595i</v>
      </c>
      <c r="AA2769" t="str">
        <f t="shared" si="1460"/>
        <v>0.00395144946219001-2.28858309479531i</v>
      </c>
      <c r="AB2769" t="str">
        <f t="shared" si="1461"/>
        <v>0.837484920168753-0.693837969365564i</v>
      </c>
      <c r="AC2769" t="str">
        <f t="shared" si="1462"/>
        <v>0.761123632569712-0.338956670066242i</v>
      </c>
      <c r="AD2769" t="str">
        <f t="shared" si="1463"/>
        <v>1.2570002252476-0.351807968225972i</v>
      </c>
      <c r="AE2769" t="str">
        <f t="shared" si="1464"/>
        <v>-0.00883932640442825+0.00229248233281204i</v>
      </c>
      <c r="AF2769" t="str">
        <f t="shared" si="1465"/>
        <v>-15.0673707256917-0.42539048460714i</v>
      </c>
      <c r="AG2769" t="str">
        <f t="shared" si="1466"/>
        <v>0.997103367239087-0.0104188654137659i</v>
      </c>
      <c r="AH2769" t="str">
        <f t="shared" si="1467"/>
        <v>0.134858201142028-0.0294617863757668i</v>
      </c>
      <c r="AI2769">
        <f t="shared" si="1468"/>
        <v>-17.199971716902532</v>
      </c>
      <c r="AJ2769">
        <f t="shared" si="1469"/>
        <v>-12.323498481113964</v>
      </c>
      <c r="AK2769"/>
      <c r="AL2769"/>
      <c r="AM2769"/>
      <c r="AN2769"/>
    </row>
    <row r="2770" spans="1:40" x14ac:dyDescent="0.25">
      <c r="A2770"/>
      <c r="B2770">
        <f t="shared" si="1435"/>
        <v>836000</v>
      </c>
      <c r="C2770" s="237" t="str">
        <f t="shared" si="1438"/>
        <v>-1.09352869185775E-07+0.0029294527961426i</v>
      </c>
      <c r="D2770" s="208" t="str">
        <f t="shared" si="1439"/>
        <v>-5.95700679537795+0.0224591381037599i</v>
      </c>
      <c r="E2770" t="str">
        <f t="shared" si="1440"/>
        <v>2870</v>
      </c>
      <c r="F2770" t="str">
        <f t="shared" si="1441"/>
        <v>0.777000777000777</v>
      </c>
      <c r="G2770" t="str">
        <f t="shared" si="1436"/>
        <v>0.777000777000777</v>
      </c>
      <c r="H2770" t="str">
        <f t="shared" si="1442"/>
        <v>9.11042046324156+0.447343772122629i</v>
      </c>
      <c r="I2770" t="str">
        <f t="shared" si="1443"/>
        <v>3282.96432300133i</v>
      </c>
      <c r="J2770" t="str">
        <f t="shared" si="1437"/>
        <v>-9217.94583562376+710.029018292895i</v>
      </c>
      <c r="K2770" t="str">
        <f t="shared" si="1444"/>
        <v>0.0272712375152833-0.354048614647764i</v>
      </c>
      <c r="L2770" t="str">
        <f t="shared" si="1445"/>
        <v>0.00235540979154548-0.0256302760146288i</v>
      </c>
      <c r="M2770" t="str">
        <f t="shared" si="1446"/>
        <v>0.0296266473068288-0.379678890662393i</v>
      </c>
      <c r="N2770" t="str">
        <f t="shared" si="1447"/>
        <v>-3.70758452526706i</v>
      </c>
      <c r="O2770" t="str">
        <f t="shared" si="1448"/>
        <v>-0.844057121269891+0.536253276011984i</v>
      </c>
      <c r="P2770" t="str">
        <f t="shared" si="1449"/>
        <v>1.84405712126989-0.536253276011984i</v>
      </c>
      <c r="Q2770" t="str">
        <f t="shared" si="1450"/>
        <v>-1.84405712126989+4.24383780127904i</v>
      </c>
      <c r="R2770" t="str">
        <f t="shared" si="1451"/>
        <v>-0.265115900593961-0.319326119487716i</v>
      </c>
      <c r="S2770" t="str">
        <f t="shared" si="1452"/>
        <v>0.384563863118429i</v>
      </c>
      <c r="T2770" t="str">
        <f t="shared" si="1453"/>
        <v>0.122801286104813-0.101953994906535i</v>
      </c>
      <c r="U2770" t="str">
        <f t="shared" si="1454"/>
        <v>0.0001-190.376726186478i</v>
      </c>
      <c r="V2770" t="str">
        <f t="shared" si="1455"/>
        <v>0.00002-0.0030535865543857i</v>
      </c>
      <c r="W2770" t="str">
        <f t="shared" si="1456"/>
        <v>0.0000199993584529553-0.00305353757864399i</v>
      </c>
      <c r="X2770" t="str">
        <f t="shared" si="1457"/>
        <v>0.000053139285382032-0.00305274356720334i</v>
      </c>
      <c r="Y2770" t="str">
        <f t="shared" si="1458"/>
        <v>0.009+5.25274291680213i</v>
      </c>
      <c r="Z2770" t="str">
        <f t="shared" si="1459"/>
        <v>-0.006977881167673-0.000133501812789898i</v>
      </c>
      <c r="AA2770" t="str">
        <f t="shared" si="1460"/>
        <v>0.00394195634879668-2.28584238629945i</v>
      </c>
      <c r="AB2770" t="str">
        <f t="shared" si="1461"/>
        <v>0.836039765859523-0.694109945700005i</v>
      </c>
      <c r="AC2770" t="str">
        <f t="shared" si="1462"/>
        <v>0.761230161096492-0.337990801404607i</v>
      </c>
      <c r="AD2770" t="str">
        <f t="shared" si="1463"/>
        <v>1.25560038384673-0.354332473284023i</v>
      </c>
      <c r="AE2770" t="str">
        <f t="shared" si="1464"/>
        <v>-0.00880873430008083+0.00230486496504035i</v>
      </c>
      <c r="AF2770" t="str">
        <f t="shared" si="1465"/>
        <v>-15.0674272586195-0.424884634018869i</v>
      </c>
      <c r="AG2770" t="str">
        <f t="shared" si="1466"/>
        <v>0.99708590483498-0.010394834853672i</v>
      </c>
      <c r="AH2770" t="str">
        <f t="shared" si="1467"/>
        <v>0.134404399507842-0.0296750537465803i</v>
      </c>
      <c r="AI2770">
        <f t="shared" si="1468"/>
        <v>-17.225019192122073</v>
      </c>
      <c r="AJ2770">
        <f t="shared" si="1469"/>
        <v>-12.450547350496519</v>
      </c>
      <c r="AK2770"/>
      <c r="AL2770"/>
      <c r="AM2770"/>
      <c r="AN2770"/>
    </row>
    <row r="2771" spans="1:40" x14ac:dyDescent="0.25">
      <c r="A2771"/>
      <c r="B2771">
        <f t="shared" si="1435"/>
        <v>837000</v>
      </c>
      <c r="C2771" s="237" t="str">
        <f t="shared" si="1438"/>
        <v>-1.09091728099182E-07+0.00292595285254882i</v>
      </c>
      <c r="D2771" s="208" t="str">
        <f t="shared" si="1439"/>
        <v>-5.95700679337587+0.0224323052028743i</v>
      </c>
      <c r="E2771" t="str">
        <f t="shared" si="1440"/>
        <v>2870</v>
      </c>
      <c r="F2771" t="str">
        <f t="shared" si="1441"/>
        <v>0.777000777000777</v>
      </c>
      <c r="G2771" t="str">
        <f t="shared" si="1436"/>
        <v>0.777000777000777</v>
      </c>
      <c r="H2771" t="str">
        <f t="shared" si="1442"/>
        <v>9.11047679641724+0.446812286699619i</v>
      </c>
      <c r="I2771" t="str">
        <f t="shared" si="1443"/>
        <v>3286.89131381832i</v>
      </c>
      <c r="J2771" t="str">
        <f t="shared" si="1437"/>
        <v>-9240.01392069364+710.878335300422i</v>
      </c>
      <c r="K2771" t="str">
        <f t="shared" si="1444"/>
        <v>0.0272064813876791-0.353630507882912i</v>
      </c>
      <c r="L2771" t="str">
        <f t="shared" si="1445"/>
        <v>0.00234983192979453-0.0256001664087644i</v>
      </c>
      <c r="M2771" t="str">
        <f t="shared" si="1446"/>
        <v>0.0295563133174736-0.379230674291676i</v>
      </c>
      <c r="N2771" t="str">
        <f t="shared" si="1447"/>
        <v>-3.71201943498628i</v>
      </c>
      <c r="O2771" t="str">
        <f t="shared" si="1448"/>
        <v>-0.841670593576998+0.539991307252018i</v>
      </c>
      <c r="P2771" t="str">
        <f t="shared" si="1449"/>
        <v>1.841670593577-0.539991307252018i</v>
      </c>
      <c r="Q2771" t="str">
        <f t="shared" si="1450"/>
        <v>-1.841670593577+4.2520107422383i</v>
      </c>
      <c r="R2771" t="str">
        <f t="shared" si="1451"/>
        <v>-0.264901857277165-0.318392571165767i</v>
      </c>
      <c r="S2771" t="str">
        <f t="shared" si="1452"/>
        <v>0.385023867739385i</v>
      </c>
      <c r="T2771" t="str">
        <f t="shared" si="1453"/>
        <v>0.122588739209731-0.101993537660201i</v>
      </c>
      <c r="U2771" t="str">
        <f t="shared" si="1454"/>
        <v>0.0001-190.149274900711i</v>
      </c>
      <c r="V2771" t="str">
        <f t="shared" si="1455"/>
        <v>0.00002-0.00304993830282729i</v>
      </c>
      <c r="W2771" t="str">
        <f t="shared" si="1456"/>
        <v>0.0000199993584529553-0.00304988938560402i</v>
      </c>
      <c r="X2771" t="str">
        <f t="shared" si="1457"/>
        <v>0.0000530601511948196-0.00304909718087724i</v>
      </c>
      <c r="Y2771" t="str">
        <f t="shared" si="1458"/>
        <v>0.009+5.25902610210931i</v>
      </c>
      <c r="Z2771" t="str">
        <f t="shared" si="1459"/>
        <v>-0.00696121023331426-0.000133132635216822i</v>
      </c>
      <c r="AA2771" t="str">
        <f t="shared" si="1460"/>
        <v>0.0039324974578884-2.28310823803297i</v>
      </c>
      <c r="AB2771" t="str">
        <f t="shared" si="1461"/>
        <v>0.834592731695346-0.694379155539454i</v>
      </c>
      <c r="AC2771" t="str">
        <f t="shared" si="1462"/>
        <v>0.761337608901162-0.337026452282005i</v>
      </c>
      <c r="AD2771" t="str">
        <f t="shared" si="1463"/>
        <v>1.25418877164531-0.356851362869135i</v>
      </c>
      <c r="AE2771" t="str">
        <f t="shared" si="1464"/>
        <v>-0.00877818027400463+0.00231714390274827i</v>
      </c>
      <c r="AF2771" t="str">
        <f t="shared" si="1465"/>
        <v>-15.0674835897931-0.424379981496745i</v>
      </c>
      <c r="AG2771" t="str">
        <f t="shared" si="1466"/>
        <v>0.997068530544368-0.0103707643618825i</v>
      </c>
      <c r="AH2771" t="str">
        <f t="shared" si="1467"/>
        <v>0.133951057872037-0.029886680782219i</v>
      </c>
      <c r="AI2771">
        <f t="shared" si="1468"/>
        <v>-17.250090219525141</v>
      </c>
      <c r="AJ2771">
        <f t="shared" si="1469"/>
        <v>-12.577621332378257</v>
      </c>
      <c r="AK2771"/>
      <c r="AL2771"/>
      <c r="AM2771"/>
      <c r="AN2771"/>
    </row>
    <row r="2772" spans="1:40" x14ac:dyDescent="0.25">
      <c r="A2772"/>
      <c r="B2772">
        <f t="shared" si="1435"/>
        <v>838000</v>
      </c>
      <c r="C2772" s="237" t="str">
        <f t="shared" si="1438"/>
        <v>-1.08831521327301E-07+0.00292246126204234i</v>
      </c>
      <c r="D2772" s="208" t="str">
        <f t="shared" si="1439"/>
        <v>-5.95700679138095+0.0224055363423246i</v>
      </c>
      <c r="E2772" t="str">
        <f t="shared" si="1440"/>
        <v>2870</v>
      </c>
      <c r="F2772" t="str">
        <f t="shared" si="1441"/>
        <v>0.777000777000777</v>
      </c>
      <c r="G2772" t="str">
        <f t="shared" si="1436"/>
        <v>0.777000777000777</v>
      </c>
      <c r="H2772" t="str">
        <f t="shared" si="1442"/>
        <v>9.11053292878951+0.44628205914461i</v>
      </c>
      <c r="I2772" t="str">
        <f t="shared" si="1443"/>
        <v>3290.81830463531i</v>
      </c>
      <c r="J2772" t="str">
        <f t="shared" si="1437"/>
        <v>-9262.10838721608+711.72765230795i</v>
      </c>
      <c r="K2772" t="str">
        <f t="shared" si="1444"/>
        <v>0.0271419551974594-0.353213381642027i</v>
      </c>
      <c r="L2772" t="str">
        <f t="shared" si="1445"/>
        <v>0.00234427380268392-0.0255701268542591i</v>
      </c>
      <c r="M2772" t="str">
        <f t="shared" si="1446"/>
        <v>0.0294862290001433-0.378783508496286i</v>
      </c>
      <c r="N2772" t="str">
        <f t="shared" si="1447"/>
        <v>-3.7164543447055i</v>
      </c>
      <c r="O2772" t="str">
        <f t="shared" si="1448"/>
        <v>-0.839267511576953+0.543718717731355i</v>
      </c>
      <c r="P2772" t="str">
        <f t="shared" si="1449"/>
        <v>1.83926751157695-0.543718717731355i</v>
      </c>
      <c r="Q2772" t="str">
        <f t="shared" si="1450"/>
        <v>-1.83926751157695+4.26017306243685i</v>
      </c>
      <c r="R2772" t="str">
        <f t="shared" si="1451"/>
        <v>-0.264687267312559-0.317460535114335i</v>
      </c>
      <c r="S2772" t="str">
        <f t="shared" si="1452"/>
        <v>0.385483872360339i</v>
      </c>
      <c r="T2772" t="str">
        <f t="shared" si="1453"/>
        <v>0.122375916397459-0.102032672768121i</v>
      </c>
      <c r="U2772" t="str">
        <f t="shared" si="1454"/>
        <v>0.0001-189.922366458109i</v>
      </c>
      <c r="V2772" t="str">
        <f t="shared" si="1455"/>
        <v>0.00002-0.00304629875831318i</v>
      </c>
      <c r="W2772" t="str">
        <f t="shared" si="1456"/>
        <v>0.0000199993584529553-0.00304624989946872i</v>
      </c>
      <c r="X2772" t="str">
        <f t="shared" si="1457"/>
        <v>0.0000529813000908547-0.00304545949407796i</v>
      </c>
      <c r="Y2772" t="str">
        <f t="shared" si="1458"/>
        <v>0.009+5.26530928741649i</v>
      </c>
      <c r="Z2772" t="str">
        <f t="shared" si="1459"/>
        <v>-0.00694459897946526-0.000132765089063164i</v>
      </c>
      <c r="AA2772" t="str">
        <f t="shared" si="1460"/>
        <v>0.00392307262491443-2.28038062645646i</v>
      </c>
      <c r="AB2772" t="str">
        <f t="shared" si="1461"/>
        <v>0.833143819067594-0.694645590098082i</v>
      </c>
      <c r="AC2772" t="str">
        <f t="shared" si="1462"/>
        <v>0.761445975660257-0.33606361781199i</v>
      </c>
      <c r="AD2772" t="str">
        <f t="shared" si="1463"/>
        <v>1.25276541048993-0.359364580976137i</v>
      </c>
      <c r="AE2772" t="str">
        <f t="shared" si="1464"/>
        <v>-0.00874766446179718+0.00232931939100389i</v>
      </c>
      <c r="AF2772" t="str">
        <f t="shared" si="1465"/>
        <v>-15.0675397201705-0.423876522802285i</v>
      </c>
      <c r="AG2772" t="str">
        <f t="shared" si="1466"/>
        <v>0.997051244514249-0.0103466542614321i</v>
      </c>
      <c r="AH2772" t="str">
        <f t="shared" si="1467"/>
        <v>0.133498178878122-0.0300966710727527i</v>
      </c>
      <c r="AI2772">
        <f t="shared" si="1468"/>
        <v>-17.275184927155731</v>
      </c>
      <c r="AJ2772">
        <f t="shared" si="1469"/>
        <v>-12.704720351618093</v>
      </c>
      <c r="AK2772"/>
      <c r="AL2772"/>
      <c r="AM2772"/>
      <c r="AN2772"/>
    </row>
    <row r="2773" spans="1:40" x14ac:dyDescent="0.25">
      <c r="A2773"/>
      <c r="B2773">
        <f t="shared" si="1435"/>
        <v>839000</v>
      </c>
      <c r="C2773" s="237" t="str">
        <f t="shared" si="1438"/>
        <v>-1.08572244418367E-07+0.00291897799475515i</v>
      </c>
      <c r="D2773" s="208" t="str">
        <f t="shared" si="1439"/>
        <v>-5.95700678939316+0.0223788312931228i</v>
      </c>
      <c r="E2773" t="str">
        <f t="shared" si="1440"/>
        <v>2870</v>
      </c>
      <c r="F2773" t="str">
        <f t="shared" si="1441"/>
        <v>0.777000777000777</v>
      </c>
      <c r="G2773" t="str">
        <f t="shared" si="1436"/>
        <v>0.777000777000777</v>
      </c>
      <c r="H2773" t="str">
        <f t="shared" si="1442"/>
        <v>9.11058886131072+0.445753085010049i</v>
      </c>
      <c r="I2773" t="str">
        <f t="shared" si="1443"/>
        <v>3294.7452954523i</v>
      </c>
      <c r="J2773" t="str">
        <f t="shared" si="1437"/>
        <v>-9284.22923519109+712.576969315477i</v>
      </c>
      <c r="K2773" t="str">
        <f t="shared" si="1444"/>
        <v>0.0270776578593554-0.352797232500831i</v>
      </c>
      <c r="L2773" t="str">
        <f t="shared" si="1445"/>
        <v>0.00233873531748948-0.0255401571091222i</v>
      </c>
      <c r="M2773" t="str">
        <f t="shared" si="1446"/>
        <v>0.0294163931768449-0.378337389609953i</v>
      </c>
      <c r="N2773" t="str">
        <f t="shared" si="1447"/>
        <v>-3.72088925442472i</v>
      </c>
      <c r="O2773" t="str">
        <f t="shared" si="1448"/>
        <v>-0.836847922534514+0.547435434137824i</v>
      </c>
      <c r="P2773" t="str">
        <f t="shared" si="1449"/>
        <v>1.83684792253451-0.547435434137824i</v>
      </c>
      <c r="Q2773" t="str">
        <f t="shared" si="1450"/>
        <v>-1.83684792253451+4.26832468856254i</v>
      </c>
      <c r="R2773" t="str">
        <f t="shared" si="1451"/>
        <v>-0.264472129300657-0.316530006463805i</v>
      </c>
      <c r="S2773" t="str">
        <f t="shared" si="1452"/>
        <v>0.385943876981295i</v>
      </c>
      <c r="T2773" t="str">
        <f t="shared" si="1453"/>
        <v>0.122162817875555-0.102071398935794i</v>
      </c>
      <c r="U2773" t="str">
        <f t="shared" si="1454"/>
        <v>0.0001-189.695998917635i</v>
      </c>
      <c r="V2773" t="str">
        <f t="shared" si="1455"/>
        <v>0.00002-0.00304266788970971i</v>
      </c>
      <c r="W2773" t="str">
        <f t="shared" si="1456"/>
        <v>0.0000199993584529552-0.00304261908910488i</v>
      </c>
      <c r="X2773" t="str">
        <f t="shared" si="1457"/>
        <v>0.0000529027307215819-0.00304183047571325i</v>
      </c>
      <c r="Y2773" t="str">
        <f t="shared" si="1458"/>
        <v>0.009+5.27159247272367i</v>
      </c>
      <c r="Z2773" t="str">
        <f t="shared" si="1459"/>
        <v>-0.00692804712155588-0.000132399164918467i</v>
      </c>
      <c r="AA2773" t="str">
        <f t="shared" si="1460"/>
        <v>0.00391368168631338-2.27765952814307i</v>
      </c>
      <c r="AB2773" t="str">
        <f t="shared" si="1461"/>
        <v>0.831693029389337-0.694909240562837i</v>
      </c>
      <c r="AC2773" t="str">
        <f t="shared" si="1462"/>
        <v>0.761555261064579-0.335102293138575i</v>
      </c>
      <c r="AD2773" t="str">
        <f t="shared" si="1463"/>
        <v>1.25133032250238-0.361872071677654i</v>
      </c>
      <c r="AE2773" t="str">
        <f t="shared" si="1464"/>
        <v>-0.00871718699902563+0.00234139167482136i</v>
      </c>
      <c r="AF2773" t="str">
        <f t="shared" si="1465"/>
        <v>-15.0675956507039-0.423374253716926i</v>
      </c>
      <c r="AG2773" t="str">
        <f t="shared" si="1466"/>
        <v>0.997034046890279-0.0103225048760858i</v>
      </c>
      <c r="AH2773" t="str">
        <f t="shared" si="1467"/>
        <v>0.13304576516827-0.0303050282088736i</v>
      </c>
      <c r="AI2773">
        <f t="shared" si="1468"/>
        <v>-17.300303443384557</v>
      </c>
      <c r="AJ2773">
        <f t="shared" si="1469"/>
        <v>-12.831844332993956</v>
      </c>
      <c r="AK2773"/>
      <c r="AL2773"/>
      <c r="AM2773"/>
      <c r="AN2773"/>
    </row>
    <row r="2774" spans="1:40" x14ac:dyDescent="0.25">
      <c r="A2774"/>
      <c r="B2774">
        <f t="shared" si="1435"/>
        <v>840000</v>
      </c>
      <c r="C2774" s="237" t="str">
        <f t="shared" si="1438"/>
        <v>-1.08313892947099E-07+0.00291550302096147i</v>
      </c>
      <c r="D2774" s="208" t="str">
        <f t="shared" si="1439"/>
        <v>-5.95700678741247+0.0223521898273713i</v>
      </c>
      <c r="E2774" t="str">
        <f t="shared" si="1440"/>
        <v>2870</v>
      </c>
      <c r="F2774" t="str">
        <f t="shared" si="1441"/>
        <v>0.777000777000777</v>
      </c>
      <c r="G2774" t="str">
        <f t="shared" si="1436"/>
        <v>0.777000777000777</v>
      </c>
      <c r="H2774" t="str">
        <f t="shared" si="1442"/>
        <v>9.11064459492759+0.445225359869255i</v>
      </c>
      <c r="I2774" t="str">
        <f t="shared" si="1443"/>
        <v>3298.67228626928i</v>
      </c>
      <c r="J2774" t="str">
        <f t="shared" si="1437"/>
        <v>-9306.37646461866+713.426286323005i</v>
      </c>
      <c r="K2774" t="str">
        <f t="shared" si="1444"/>
        <v>0.0270135882944815-0.352382057050866i</v>
      </c>
      <c r="L2774" t="str">
        <f t="shared" si="1445"/>
        <v>0.0023332163820294-0.0255102569324654i</v>
      </c>
      <c r="M2774" t="str">
        <f t="shared" si="1446"/>
        <v>0.0293468046765109-0.377892313983331i</v>
      </c>
      <c r="N2774" t="str">
        <f t="shared" si="1447"/>
        <v>-3.72532416414393i</v>
      </c>
      <c r="O2774" t="str">
        <f t="shared" si="1448"/>
        <v>-0.834411874039112+0.551141383369583i</v>
      </c>
      <c r="P2774" t="str">
        <f t="shared" si="1449"/>
        <v>1.83441187403911-0.551141383369583i</v>
      </c>
      <c r="Q2774" t="str">
        <f t="shared" si="1450"/>
        <v>-1.83441187403911+4.27646554751351i</v>
      </c>
      <c r="R2774" t="str">
        <f t="shared" si="1451"/>
        <v>-0.264256441838255-0.315600980376056i</v>
      </c>
      <c r="S2774" t="str">
        <f t="shared" si="1452"/>
        <v>0.386403881602249i</v>
      </c>
      <c r="T2774" t="str">
        <f t="shared" si="1453"/>
        <v>0.121949443854783-0.102109714864701i</v>
      </c>
      <c r="U2774" t="str">
        <f t="shared" si="1454"/>
        <v>0.0001-189.470170347495i</v>
      </c>
      <c r="V2774" t="str">
        <f t="shared" si="1455"/>
        <v>0.00002-0.00303904566603148i</v>
      </c>
      <c r="W2774" t="str">
        <f t="shared" si="1456"/>
        <v>0.0000199993584529553-0.00303899692352764i</v>
      </c>
      <c r="X2774" t="str">
        <f t="shared" si="1457"/>
        <v>0.0000528244417464685-0.00303821009483894i</v>
      </c>
      <c r="Y2774" t="str">
        <f t="shared" si="1458"/>
        <v>0.009+5.27787565803085i</v>
      </c>
      <c r="Z2774" t="str">
        <f t="shared" si="1459"/>
        <v>-0.00691155437671056-0.00013203485343839i</v>
      </c>
      <c r="AA2774" t="str">
        <f t="shared" si="1460"/>
        <v>0.00390432447950605-2.27494491977784i</v>
      </c>
      <c r="AB2774" t="str">
        <f t="shared" si="1461"/>
        <v>0.83024036409547-0.695170098093309i</v>
      </c>
      <c r="AC2774" t="str">
        <f t="shared" si="1462"/>
        <v>0.761665464819165-0.334142473436096i</v>
      </c>
      <c r="AD2774" t="str">
        <f t="shared" si="1463"/>
        <v>1.24988353007937-0.36437377912551i</v>
      </c>
      <c r="AE2774" t="str">
        <f t="shared" si="1464"/>
        <v>-0.00868674802122216+0.0023533609991644i</v>
      </c>
      <c r="AF2774" t="str">
        <f t="shared" si="1465"/>
        <v>-15.0676513823401-0.422873170041884i</v>
      </c>
      <c r="AG2774" t="str">
        <f t="shared" si="1466"/>
        <v>0.997016937816771-0.0102983165303316i</v>
      </c>
      <c r="AH2774" t="str">
        <f t="shared" si="1467"/>
        <v>0.132593819383249-0.0305117557819583i</v>
      </c>
      <c r="AI2774">
        <f t="shared" si="1468"/>
        <v>-17.325445896912409</v>
      </c>
      <c r="AJ2774">
        <f t="shared" si="1469"/>
        <v>-12.958993201203262</v>
      </c>
      <c r="AK2774"/>
      <c r="AL2774"/>
      <c r="AM2774"/>
      <c r="AN2774"/>
    </row>
    <row r="2775" spans="1:40" x14ac:dyDescent="0.25">
      <c r="A2775"/>
      <c r="B2775">
        <f t="shared" si="1435"/>
        <v>841000</v>
      </c>
      <c r="C2775" s="237" t="str">
        <f t="shared" si="1438"/>
        <v>-1.08056462514508E-07+0.0029120363110769i</v>
      </c>
      <c r="D2775" s="208" t="str">
        <f t="shared" si="1439"/>
        <v>-5.95700678543884+0.0223256117182562i</v>
      </c>
      <c r="E2775" t="str">
        <f t="shared" si="1440"/>
        <v>2870</v>
      </c>
      <c r="F2775" t="str">
        <f t="shared" si="1441"/>
        <v>0.777000777000777</v>
      </c>
      <c r="G2775" t="str">
        <f t="shared" si="1436"/>
        <v>0.777000777000777</v>
      </c>
      <c r="H2775" t="str">
        <f t="shared" si="1442"/>
        <v>9.11070013058124+0.444698879316318i</v>
      </c>
      <c r="I2775" t="str">
        <f t="shared" si="1443"/>
        <v>3302.59927708627i</v>
      </c>
      <c r="J2775" t="str">
        <f t="shared" si="1437"/>
        <v>-9328.5500754988+714.275603330532i</v>
      </c>
      <c r="K2775" t="str">
        <f t="shared" si="1444"/>
        <v>0.0269497454302901-0.351967851899416i</v>
      </c>
      <c r="L2775" t="str">
        <f t="shared" si="1445"/>
        <v>0.00232771690466058-0.0254804260844976i</v>
      </c>
      <c r="M2775" t="str">
        <f t="shared" si="1446"/>
        <v>0.0292774623349507-0.377448277983914i</v>
      </c>
      <c r="N2775" t="str">
        <f t="shared" si="1447"/>
        <v>-3.72975907386315i</v>
      </c>
      <c r="O2775" t="str">
        <f t="shared" si="1448"/>
        <v>-0.831959414003893+0.554836492536585i</v>
      </c>
      <c r="P2775" t="str">
        <f t="shared" si="1449"/>
        <v>1.83195941400389-0.554836492536585i</v>
      </c>
      <c r="Q2775" t="str">
        <f t="shared" si="1450"/>
        <v>-1.83195941400389+4.28459556639973i</v>
      </c>
      <c r="R2775" t="str">
        <f t="shared" si="1451"/>
        <v>-0.264040203518417-0.314673452044327i</v>
      </c>
      <c r="S2775" t="str">
        <f t="shared" si="1452"/>
        <v>0.386863886223205i</v>
      </c>
      <c r="T2775" t="str">
        <f t="shared" si="1453"/>
        <v>0.12173579454914-0.102147619252301i</v>
      </c>
      <c r="U2775" t="str">
        <f t="shared" si="1454"/>
        <v>0.0001-189.244878825084i</v>
      </c>
      <c r="V2775" t="str">
        <f t="shared" si="1455"/>
        <v>0.00002-0.00303543205644048i</v>
      </c>
      <c r="W2775" t="str">
        <f t="shared" si="1456"/>
        <v>0.0000199993584529553-0.00303538337189946i</v>
      </c>
      <c r="X2775" t="str">
        <f t="shared" si="1457"/>
        <v>0.0000527464318329435-0.0030345983206579i</v>
      </c>
      <c r="Y2775" t="str">
        <f t="shared" si="1458"/>
        <v>0.009+5.28415884333803i</v>
      </c>
      <c r="Z2775" t="str">
        <f t="shared" si="1459"/>
        <v>-0.00689512046373586-0.000131672145344154i</v>
      </c>
      <c r="AA2775" t="str">
        <f t="shared" si="1460"/>
        <v>0.00389500084288825-2.27223677815699i</v>
      </c>
      <c r="AB2775" t="str">
        <f t="shared" si="1461"/>
        <v>0.828785824642899-0.695428153821708i</v>
      </c>
      <c r="AC2775" t="str">
        <f t="shared" si="1462"/>
        <v>0.761776586643187-0.33318415390912i</v>
      </c>
      <c r="AD2775" t="str">
        <f t="shared" si="1463"/>
        <v>1.24842505589235-0.366869647552157i</v>
      </c>
      <c r="AE2775" t="str">
        <f t="shared" si="1464"/>
        <v>-0.00865634766387879+0.0023652276089497i</v>
      </c>
      <c r="AF2775" t="str">
        <f t="shared" si="1465"/>
        <v>-15.0677069160201-0.422373267598062i</v>
      </c>
      <c r="AG2775" t="str">
        <f t="shared" si="1466"/>
        <v>0.996999917436689-0.010274089549375i</v>
      </c>
      <c r="AH2775" t="str">
        <f t="shared" si="1467"/>
        <v>0.132142344162342-0.0307168573841253i</v>
      </c>
      <c r="AI2775">
        <f t="shared" si="1468"/>
        <v>-17.350612416774275</v>
      </c>
      <c r="AJ2775">
        <f t="shared" si="1469"/>
        <v>-13.086166880862892</v>
      </c>
      <c r="AK2775"/>
      <c r="AL2775"/>
      <c r="AM2775"/>
      <c r="AN2775"/>
    </row>
    <row r="2776" spans="1:40" x14ac:dyDescent="0.25">
      <c r="A2776"/>
      <c r="B2776">
        <f t="shared" si="1435"/>
        <v>842000</v>
      </c>
      <c r="C2776" s="237" t="str">
        <f t="shared" si="1438"/>
        <v>-1.07799948747713E-07+0.00290857783565757i</v>
      </c>
      <c r="D2776" s="208" t="str">
        <f t="shared" si="1439"/>
        <v>-5.95700678347224+0.0222990967400414i</v>
      </c>
      <c r="E2776" t="str">
        <f t="shared" si="1440"/>
        <v>2870</v>
      </c>
      <c r="F2776" t="str">
        <f t="shared" si="1441"/>
        <v>0.777000777000777</v>
      </c>
      <c r="G2776" t="str">
        <f t="shared" si="1436"/>
        <v>0.777000777000777</v>
      </c>
      <c r="H2776" t="str">
        <f t="shared" si="1442"/>
        <v>9.11075546920725+0.44417363896596i</v>
      </c>
      <c r="I2776" t="str">
        <f t="shared" si="1443"/>
        <v>3306.52626790326i</v>
      </c>
      <c r="J2776" t="str">
        <f t="shared" si="1437"/>
        <v>-9350.7500678315+715.12492033806i</v>
      </c>
      <c r="K2776" t="str">
        <f t="shared" si="1444"/>
        <v>0.0268861282005276-0.351554613669404i</v>
      </c>
      <c r="L2776" t="str">
        <f t="shared" si="1445"/>
        <v>0.00232223679427467-0.0254506643265174i</v>
      </c>
      <c r="M2776" t="str">
        <f t="shared" si="1446"/>
        <v>0.0292083649948023-0.377005277995921i</v>
      </c>
      <c r="N2776" t="str">
        <f t="shared" si="1447"/>
        <v>-3.73419398358237i</v>
      </c>
      <c r="O2776" t="str">
        <f t="shared" si="1448"/>
        <v>-0.829490590664807+0.558520688961967i</v>
      </c>
      <c r="P2776" t="str">
        <f t="shared" si="1449"/>
        <v>1.82949059066481-0.558520688961967i</v>
      </c>
      <c r="Q2776" t="str">
        <f t="shared" si="1450"/>
        <v>-1.82949059066481+4.29271467254434i</v>
      </c>
      <c r="R2776" t="str">
        <f t="shared" si="1451"/>
        <v>-0.263823412930484-0.313747416693114i</v>
      </c>
      <c r="S2776" t="str">
        <f t="shared" si="1452"/>
        <v>0.387323890844159i</v>
      </c>
      <c r="T2776" t="str">
        <f t="shared" si="1453"/>
        <v>0.121521870175881-0.10218511079202i</v>
      </c>
      <c r="U2776" t="str">
        <f t="shared" si="1454"/>
        <v>0.0001-189.02012243693i</v>
      </c>
      <c r="V2776" t="str">
        <f t="shared" si="1455"/>
        <v>0.00002-0.00303182703024518i</v>
      </c>
      <c r="W2776" t="str">
        <f t="shared" si="1456"/>
        <v>0.0000199993584529553-0.0030317784035293i</v>
      </c>
      <c r="X2776" t="str">
        <f t="shared" si="1457"/>
        <v>0.0000526686996563428-0.00303099512251922i</v>
      </c>
      <c r="Y2776" t="str">
        <f t="shared" si="1458"/>
        <v>0.009+5.29044202864521i</v>
      </c>
      <c r="Z2776" t="str">
        <f t="shared" si="1459"/>
        <v>-0.0068787451031086-0.000131311031422002i</v>
      </c>
      <c r="AA2776" t="str">
        <f t="shared" si="1460"/>
        <v>0.00388571061582391-2.2695350801873i</v>
      </c>
      <c r="AB2776" t="str">
        <f t="shared" si="1461"/>
        <v>0.827329412510713-0.695683398852787i</v>
      </c>
      <c r="AC2776" t="str">
        <f t="shared" si="1462"/>
        <v>0.761888626269906-0.33222732979232i</v>
      </c>
      <c r="AD2776" t="str">
        <f t="shared" si="1463"/>
        <v>1.24695492288723-0.369359621272103i</v>
      </c>
      <c r="AE2776" t="str">
        <f t="shared" si="1464"/>
        <v>-0.00862598606244257+0.00237699174905046i</v>
      </c>
      <c r="AF2776" t="str">
        <f t="shared" si="1465"/>
        <v>-15.0677622526795-0.421874542225919i</v>
      </c>
      <c r="AG2776" t="str">
        <f t="shared" si="1466"/>
        <v>0.996982985891644-0.0102498242591326i</v>
      </c>
      <c r="AH2776" t="str">
        <f t="shared" si="1467"/>
        <v>0.13169134214328-0.0309203366082974i</v>
      </c>
      <c r="AI2776">
        <f t="shared" si="1468"/>
        <v>-17.375803132342629</v>
      </c>
      <c r="AJ2776">
        <f t="shared" si="1469"/>
        <v>-13.213365296510355</v>
      </c>
      <c r="AK2776"/>
      <c r="AL2776"/>
      <c r="AM2776"/>
      <c r="AN2776"/>
    </row>
    <row r="2777" spans="1:40" x14ac:dyDescent="0.25">
      <c r="A2777"/>
      <c r="B2777">
        <f t="shared" ref="B2777:B2840" si="1470">B2776+1000</f>
        <v>843000</v>
      </c>
      <c r="C2777" s="237" t="str">
        <f t="shared" si="1438"/>
        <v>-1.07544347299753E-07+0.00290512756539935i</v>
      </c>
      <c r="D2777" s="208" t="str">
        <f t="shared" si="1439"/>
        <v>-5.95700678151262+0.0222726446680617i</v>
      </c>
      <c r="E2777" t="str">
        <f t="shared" si="1440"/>
        <v>2870</v>
      </c>
      <c r="F2777" t="str">
        <f t="shared" si="1441"/>
        <v>0.777000777000777</v>
      </c>
      <c r="G2777" t="str">
        <f t="shared" si="1436"/>
        <v>0.777000777000777</v>
      </c>
      <c r="H2777" t="str">
        <f t="shared" si="1442"/>
        <v>9.11081061173564+0.443649634453424i</v>
      </c>
      <c r="I2777" t="str">
        <f t="shared" si="1443"/>
        <v>3310.45325872024i</v>
      </c>
      <c r="J2777" t="str">
        <f t="shared" si="1437"/>
        <v>-9372.97644161676+715.974237345587i</v>
      </c>
      <c r="K2777" t="str">
        <f t="shared" si="1444"/>
        <v>0.0268227355451895-0.351142338999311i</v>
      </c>
      <c r="L2777" t="str">
        <f t="shared" si="1445"/>
        <v>0.00231677596029445-0.0254209714209079i</v>
      </c>
      <c r="M2777" t="str">
        <f t="shared" si="1446"/>
        <v>0.029139511505484-0.376563310420219i</v>
      </c>
      <c r="N2777" t="str">
        <f t="shared" si="1447"/>
        <v>-3.73862889330159i</v>
      </c>
      <c r="O2777" t="str">
        <f t="shared" si="1448"/>
        <v>-0.82700545257964+0.562193900183509i</v>
      </c>
      <c r="P2777" t="str">
        <f t="shared" si="1449"/>
        <v>1.82700545257964-0.562193900183509i</v>
      </c>
      <c r="Q2777" t="str">
        <f t="shared" si="1450"/>
        <v>-1.82700545257964+4.3008227934851i</v>
      </c>
      <c r="R2777" t="str">
        <f t="shared" si="1451"/>
        <v>-0.263606068660061-0.312822869578034i</v>
      </c>
      <c r="S2777" t="str">
        <f t="shared" si="1452"/>
        <v>0.387783895465115i</v>
      </c>
      <c r="T2777" t="str">
        <f t="shared" si="1453"/>
        <v>0.121307670955546-0.102222188173243i</v>
      </c>
      <c r="U2777" t="str">
        <f t="shared" si="1454"/>
        <v>0.0001-188.795899278642i</v>
      </c>
      <c r="V2777" t="str">
        <f t="shared" si="1455"/>
        <v>0.00002-0.0030282305568997i</v>
      </c>
      <c r="W2777" t="str">
        <f t="shared" si="1456"/>
        <v>0.0000199993584529553-0.00302818198787177i</v>
      </c>
      <c r="X2777" t="str">
        <f t="shared" si="1457"/>
        <v>0.0000525912438998533-0.00302740046991736i</v>
      </c>
      <c r="Y2777" t="str">
        <f t="shared" si="1458"/>
        <v>0.009+5.29672521395239i</v>
      </c>
      <c r="Z2777" t="str">
        <f t="shared" si="1459"/>
        <v>-0.006862428016964-0.00013095150252267i</v>
      </c>
      <c r="AA2777" t="str">
        <f t="shared" si="1460"/>
        <v>0.00387645363863806-2.26683980288545i</v>
      </c>
      <c r="AB2777" t="str">
        <f t="shared" si="1461"/>
        <v>0.825871129200363-0.695935824263787i</v>
      </c>
      <c r="AC2777" t="str">
        <f t="shared" si="1462"/>
        <v>0.762001583446586-0.331271996350386i</v>
      </c>
      <c r="AD2777" t="str">
        <f t="shared" si="1463"/>
        <v>1.24547315428424-0.371843644683312i</v>
      </c>
      <c r="AE2777" t="str">
        <f t="shared" si="1464"/>
        <v>-0.0085956633523115+0.0023886536642996i</v>
      </c>
      <c r="AF2777" t="str">
        <f t="shared" si="1465"/>
        <v>-15.0678173932483-0.421376989785362i</v>
      </c>
      <c r="AG2777" t="str">
        <f t="shared" si="1466"/>
        <v>0.996966143321896-0.0102255209862266i</v>
      </c>
      <c r="AH2777" t="str">
        <f t="shared" si="1467"/>
        <v>0.13124081596217-0.0311221970482558i</v>
      </c>
      <c r="AI2777">
        <f t="shared" si="1468"/>
        <v>-17.401018173331135</v>
      </c>
      <c r="AJ2777">
        <f t="shared" si="1469"/>
        <v>-13.340588372602301</v>
      </c>
      <c r="AK2777"/>
      <c r="AL2777"/>
      <c r="AM2777"/>
      <c r="AN2777"/>
    </row>
    <row r="2778" spans="1:40" x14ac:dyDescent="0.25">
      <c r="A2778"/>
      <c r="B2778">
        <f t="shared" si="1470"/>
        <v>844000</v>
      </c>
      <c r="C2778" s="237" t="str">
        <f t="shared" si="1438"/>
        <v>-1.07289653849406E-07+0.00290168547113697i</v>
      </c>
      <c r="D2778" s="208" t="str">
        <f t="shared" si="1439"/>
        <v>-5.95700677955997+0.0222462552787168i</v>
      </c>
      <c r="E2778" t="str">
        <f t="shared" si="1440"/>
        <v>2870</v>
      </c>
      <c r="F2778" t="str">
        <f t="shared" si="1441"/>
        <v>0.777000777000777</v>
      </c>
      <c r="G2778" t="str">
        <f t="shared" si="1436"/>
        <v>0.777000777000777</v>
      </c>
      <c r="H2778" t="str">
        <f t="shared" si="1442"/>
        <v>9.11086555909104+0.443126861434351i</v>
      </c>
      <c r="I2778" t="str">
        <f t="shared" si="1443"/>
        <v>3314.38024953723i</v>
      </c>
      <c r="J2778" t="str">
        <f t="shared" si="1437"/>
        <v>-9395.22919685459+716.823554353114i</v>
      </c>
      <c r="K2778" t="str">
        <f t="shared" si="1444"/>
        <v>0.0267595664104771-0.350731024543086i</v>
      </c>
      <c r="L2778" t="str">
        <f t="shared" si="1445"/>
        <v>0.00231133431267015-0.0253913471311302i</v>
      </c>
      <c r="M2778" t="str">
        <f t="shared" si="1446"/>
        <v>0.0290709007231472-0.376122371674216i</v>
      </c>
      <c r="N2778" t="str">
        <f t="shared" si="1447"/>
        <v>-3.74306380302081i</v>
      </c>
      <c r="O2778" t="str">
        <f t="shared" si="1448"/>
        <v>-0.824504048627062+0.565856053955053i</v>
      </c>
      <c r="P2778" t="str">
        <f t="shared" si="1449"/>
        <v>1.82450404862706-0.565856053955053i</v>
      </c>
      <c r="Q2778" t="str">
        <f t="shared" si="1450"/>
        <v>-1.82450404862706+4.30891985697586i</v>
      </c>
      <c r="R2778" t="str">
        <f t="shared" si="1451"/>
        <v>-0.263388169289022-0.311899805985716i</v>
      </c>
      <c r="S2778" t="str">
        <f t="shared" si="1452"/>
        <v>0.388243900086071i</v>
      </c>
      <c r="T2778" t="str">
        <f t="shared" si="1453"/>
        <v>0.121093197111983-0.1022588500813i</v>
      </c>
      <c r="U2778" t="str">
        <f t="shared" si="1454"/>
        <v>0.0001-188.572207454852i</v>
      </c>
      <c r="V2778" t="str">
        <f t="shared" si="1455"/>
        <v>0.00002-0.0030246426060029i</v>
      </c>
      <c r="W2778" t="str">
        <f t="shared" si="1456"/>
        <v>0.0000199993584529553-0.00302459409452624i</v>
      </c>
      <c r="X2778" t="str">
        <f t="shared" si="1457"/>
        <v>0.0000525140632544561-0.00302381433249129i</v>
      </c>
      <c r="Y2778" t="str">
        <f t="shared" si="1458"/>
        <v>0.009+5.30300839925957i</v>
      </c>
      <c r="Z2778" t="str">
        <f t="shared" si="1459"/>
        <v>-0.00684616892908392-0.000130593549560851i</v>
      </c>
      <c r="AA2778" t="str">
        <f t="shared" si="1460"/>
        <v>0.0038672297526099-2.26415092337733i</v>
      </c>
      <c r="AB2778" t="str">
        <f t="shared" si="1461"/>
        <v>0.824410976235822-0.696185421104343i</v>
      </c>
      <c r="AC2778" t="str">
        <f t="shared" si="1462"/>
        <v>0.762115457934446-0.3303181488779i</v>
      </c>
      <c r="AD2778" t="str">
        <f t="shared" si="1463"/>
        <v>1.24397977357762-0.374321662268625i</v>
      </c>
      <c r="AE2778" t="str">
        <f t="shared" si="1464"/>
        <v>-0.00856537966882912+0.0024002135994931i</v>
      </c>
      <c r="AF2778" t="str">
        <f t="shared" si="1465"/>
        <v>-15.067872338651-0.420880606155634i</v>
      </c>
      <c r="AG2778" t="str">
        <f t="shared" si="1466"/>
        <v>0.996949389866342-0.0102011800579779i</v>
      </c>
      <c r="AH2778" t="str">
        <f t="shared" si="1467"/>
        <v>0.130790768253419-0.031322442298699i</v>
      </c>
      <c r="AI2778">
        <f t="shared" si="1468"/>
        <v>-17.426257669798584</v>
      </c>
      <c r="AJ2778">
        <f t="shared" si="1469"/>
        <v>-13.467836033515788</v>
      </c>
      <c r="AK2778"/>
      <c r="AL2778"/>
      <c r="AM2778"/>
      <c r="AN2778"/>
    </row>
    <row r="2779" spans="1:40" x14ac:dyDescent="0.25">
      <c r="A2779"/>
      <c r="B2779">
        <f t="shared" si="1470"/>
        <v>845000</v>
      </c>
      <c r="C2779" s="237" t="str">
        <f t="shared" si="1438"/>
        <v>-1.07035864101001E-07+0.00289825152384322i</v>
      </c>
      <c r="D2779" s="208" t="str">
        <f t="shared" si="1439"/>
        <v>-5.95700677761425+0.0222199283494647i</v>
      </c>
      <c r="E2779" t="str">
        <f t="shared" si="1440"/>
        <v>2870</v>
      </c>
      <c r="F2779" t="str">
        <f t="shared" si="1441"/>
        <v>0.777000777000777</v>
      </c>
      <c r="G2779" t="str">
        <f t="shared" si="1436"/>
        <v>0.777000777000777</v>
      </c>
      <c r="H2779" t="str">
        <f t="shared" si="1442"/>
        <v>9.11092031219257+0.442605315584668i</v>
      </c>
      <c r="I2779" t="str">
        <f t="shared" si="1443"/>
        <v>3318.30724035422i</v>
      </c>
      <c r="J2779" t="str">
        <f t="shared" si="1437"/>
        <v>-9417.50833354498+717.672871360641i</v>
      </c>
      <c r="K2779" t="str">
        <f t="shared" si="1444"/>
        <v>0.026696619748754-0.350320666970053i</v>
      </c>
      <c r="L2779" t="str">
        <f t="shared" si="1445"/>
        <v>0.00230591176187569-0.0253617912217174i</v>
      </c>
      <c r="M2779" t="str">
        <f t="shared" si="1446"/>
        <v>0.0290025315106297-0.37568245819177i</v>
      </c>
      <c r="N2779" t="str">
        <f t="shared" si="1447"/>
        <v>-3.74749871274003i</v>
      </c>
      <c r="O2779" t="str">
        <f t="shared" si="1448"/>
        <v>-0.821986428005666+0.569507078247924i</v>
      </c>
      <c r="P2779" t="str">
        <f t="shared" si="1449"/>
        <v>1.82198642800567-0.569507078247924i</v>
      </c>
      <c r="Q2779" t="str">
        <f t="shared" si="1450"/>
        <v>-1.82198642800567+4.31700579098795i</v>
      </c>
      <c r="R2779" t="str">
        <f t="shared" si="1451"/>
        <v>-0.263169713395504-0.310978221233678i</v>
      </c>
      <c r="S2779" t="str">
        <f t="shared" si="1452"/>
        <v>0.388703904707024i</v>
      </c>
      <c r="T2779" t="str">
        <f t="shared" si="1453"/>
        <v>0.120878448872375-0.102295095197461i</v>
      </c>
      <c r="U2779" t="str">
        <f t="shared" si="1454"/>
        <v>0.0001-188.349045079166i</v>
      </c>
      <c r="V2779" t="str">
        <f t="shared" si="1455"/>
        <v>0.00002-0.00302106314729757i</v>
      </c>
      <c r="W2779" t="str">
        <f t="shared" si="1456"/>
        <v>0.0000199993584529553-0.00302101469323597i</v>
      </c>
      <c r="X2779" t="str">
        <f t="shared" si="1457"/>
        <v>0.0000524371564188715-0.00302023668002356i</v>
      </c>
      <c r="Y2779" t="str">
        <f t="shared" si="1458"/>
        <v>0.009+5.30929158456675i</v>
      </c>
      <c r="Z2779" t="str">
        <f t="shared" si="1459"/>
        <v>-0.00682996756488492-0.000130237163514674i</v>
      </c>
      <c r="AA2779" t="str">
        <f t="shared" si="1460"/>
        <v>0.00385803879996603-2.26146841889744i</v>
      </c>
      <c r="AB2779" t="str">
        <f t="shared" si="1461"/>
        <v>0.822948955163768-0.696432180396448i</v>
      </c>
      <c r="AC2779" t="str">
        <f t="shared" si="1462"/>
        <v>0.762230249508585-0.329365782699238i</v>
      </c>
      <c r="AD2779" t="str">
        <f t="shared" si="1463"/>
        <v>1.24247480453535-0.376793618597191i</v>
      </c>
      <c r="AE2779" t="str">
        <f t="shared" si="1464"/>
        <v>-0.00853513514727969+0.0024116717993933i</v>
      </c>
      <c r="AF2779" t="str">
        <f t="shared" si="1465"/>
        <v>-15.0679270898068-0.420385387235203i</v>
      </c>
      <c r="AG2779" t="str">
        <f t="shared" si="1466"/>
        <v>0.996932725662517-0.0101768018024i</v>
      </c>
      <c r="AH2779" t="str">
        <f t="shared" si="1467"/>
        <v>0.130341201649662-0.0315210759552998i</v>
      </c>
      <c r="AI2779">
        <f t="shared" si="1468"/>
        <v>-17.451521752152612</v>
      </c>
      <c r="AJ2779">
        <f t="shared" si="1469"/>
        <v>-13.595108203548712</v>
      </c>
      <c r="AK2779"/>
      <c r="AL2779"/>
      <c r="AM2779"/>
      <c r="AN2779"/>
    </row>
    <row r="2780" spans="1:40" x14ac:dyDescent="0.25">
      <c r="A2780"/>
      <c r="B2780">
        <f t="shared" si="1470"/>
        <v>846000</v>
      </c>
      <c r="C2780" s="237" t="str">
        <f t="shared" si="1438"/>
        <v>-1.06782973784244E-07+0.00289482569462814i</v>
      </c>
      <c r="D2780" s="208" t="str">
        <f t="shared" si="1439"/>
        <v>-5.95700677567543+0.0221936636588157i</v>
      </c>
      <c r="E2780" t="str">
        <f t="shared" si="1440"/>
        <v>2870</v>
      </c>
      <c r="F2780" t="str">
        <f t="shared" si="1441"/>
        <v>0.777000777000777</v>
      </c>
      <c r="G2780" t="str">
        <f t="shared" si="1436"/>
        <v>0.777000777000777</v>
      </c>
      <c r="H2780" t="str">
        <f t="shared" si="1442"/>
        <v>9.11097487195398+0.442084992600457i</v>
      </c>
      <c r="I2780" t="str">
        <f t="shared" si="1443"/>
        <v>3322.23423117121i</v>
      </c>
      <c r="J2780" t="str">
        <f t="shared" si="1437"/>
        <v>-9439.81385168794+718.522188368168i</v>
      </c>
      <c r="K2780" t="str">
        <f t="shared" si="1444"/>
        <v>0.0266338945185028-0.349911262964828i</v>
      </c>
      <c r="L2780" t="str">
        <f t="shared" si="1445"/>
        <v>0.00230050821890521-0.0253323034582692i</v>
      </c>
      <c r="M2780" t="str">
        <f t="shared" si="1446"/>
        <v>0.028934402737408-0.375243566423097i</v>
      </c>
      <c r="N2780" t="str">
        <f t="shared" si="1447"/>
        <v>-3.75193362245925i</v>
      </c>
      <c r="O2780" t="str">
        <f t="shared" si="1448"/>
        <v>-0.819452640233001+0.573146901252344i</v>
      </c>
      <c r="P2780" t="str">
        <f t="shared" si="1449"/>
        <v>1.819452640233-0.573146901252344i</v>
      </c>
      <c r="Q2780" t="str">
        <f t="shared" si="1450"/>
        <v>-1.819452640233+4.32508052371159i</v>
      </c>
      <c r="R2780" t="str">
        <f t="shared" si="1451"/>
        <v>-0.262950699553901-0.310058110670211i</v>
      </c>
      <c r="S2780" t="str">
        <f t="shared" si="1452"/>
        <v>0.38916390932798i</v>
      </c>
      <c r="T2780" t="str">
        <f t="shared" si="1453"/>
        <v>0.120663426467267-0.102330922198923i</v>
      </c>
      <c r="U2780" t="str">
        <f t="shared" si="1454"/>
        <v>0.0001-188.126410274108i</v>
      </c>
      <c r="V2780" t="str">
        <f t="shared" si="1455"/>
        <v>0.00002-0.00301749215066955i</v>
      </c>
      <c r="W2780" t="str">
        <f t="shared" si="1456"/>
        <v>0.0000199993584529552-0.00301744375388726i</v>
      </c>
      <c r="X2780" t="str">
        <f t="shared" si="1457"/>
        <v>0.0000523605220995035-0.00301666748243953i</v>
      </c>
      <c r="Y2780" t="str">
        <f t="shared" si="1458"/>
        <v>0.009+5.31557476987393i</v>
      </c>
      <c r="Z2780" t="str">
        <f t="shared" si="1459"/>
        <v>-0.00681382365140693-0.000129882335425183i</v>
      </c>
      <c r="AA2780" t="str">
        <f t="shared" si="1460"/>
        <v>0.0038488806238736-2.25879226678822i</v>
      </c>
      <c r="AB2780" t="str">
        <f t="shared" si="1461"/>
        <v>0.821485067553766-0.696676093134366i</v>
      </c>
      <c r="AC2780" t="str">
        <f t="shared" si="1462"/>
        <v>0.762345957957918-0.328414893168468i</v>
      </c>
      <c r="AD2780" t="str">
        <f t="shared" si="1463"/>
        <v>1.24095827119897-0.379259458325859i</v>
      </c>
      <c r="AE2780" t="str">
        <f t="shared" si="1464"/>
        <v>-0.00850492992288405+0.002423028508732i</v>
      </c>
      <c r="AF2780" t="str">
        <f t="shared" si="1465"/>
        <v>-15.0679816476294-0.419891328941641i</v>
      </c>
      <c r="AG2780" t="str">
        <f t="shared" si="1466"/>
        <v>0.996916150846594-0.0101523865481935i</v>
      </c>
      <c r="AH2780" t="str">
        <f t="shared" si="1467"/>
        <v>0.129892118781693-0.031718101614758i</v>
      </c>
      <c r="AI2780">
        <f t="shared" si="1468"/>
        <v>-17.476810551153324</v>
      </c>
      <c r="AJ2780">
        <f t="shared" si="1469"/>
        <v>-13.722404806918517</v>
      </c>
      <c r="AK2780"/>
      <c r="AL2780"/>
      <c r="AM2780"/>
      <c r="AN2780"/>
    </row>
    <row r="2781" spans="1:40" x14ac:dyDescent="0.25">
      <c r="A2781"/>
      <c r="B2781">
        <f t="shared" si="1470"/>
        <v>847000</v>
      </c>
      <c r="C2781" s="237" t="str">
        <f t="shared" si="1438"/>
        <v>-1.06530978654031E-07+0.00289140795473822i</v>
      </c>
      <c r="D2781" s="208" t="str">
        <f t="shared" si="1439"/>
        <v>-5.95700677374346+0.0221674609863264i</v>
      </c>
      <c r="E2781" t="str">
        <f t="shared" si="1440"/>
        <v>2870</v>
      </c>
      <c r="F2781" t="str">
        <f t="shared" si="1441"/>
        <v>0.777000777000777</v>
      </c>
      <c r="G2781" t="str">
        <f t="shared" si="1436"/>
        <v>0.777000777000777</v>
      </c>
      <c r="H2781" t="str">
        <f t="shared" si="1442"/>
        <v>9.11102923928362+0.441565888197845i</v>
      </c>
      <c r="I2781" t="str">
        <f t="shared" si="1443"/>
        <v>3326.16122198819i</v>
      </c>
      <c r="J2781" t="str">
        <f t="shared" si="1437"/>
        <v>-9462.14575128346+719.371505375696i</v>
      </c>
      <c r="K2781" t="str">
        <f t="shared" si="1444"/>
        <v>0.0265713896842822-0.349502809227232i</v>
      </c>
      <c r="L2781" t="str">
        <f t="shared" si="1445"/>
        <v>0.00229512359526923-0.025302883607445i</v>
      </c>
      <c r="M2781" t="str">
        <f t="shared" si="1446"/>
        <v>0.0288665132795514-0.374805692834677i</v>
      </c>
      <c r="N2781" t="str">
        <f t="shared" si="1447"/>
        <v>-3.75636853217847i</v>
      </c>
      <c r="O2781" t="str">
        <f t="shared" si="1448"/>
        <v>-0.816902735144599+0.576775451378848i</v>
      </c>
      <c r="P2781" t="str">
        <f t="shared" si="1449"/>
        <v>1.8169027351446-0.576775451378848i</v>
      </c>
      <c r="Q2781" t="str">
        <f t="shared" si="1450"/>
        <v>-1.8169027351446+4.33314398355732i</v>
      </c>
      <c r="R2781" t="str">
        <f t="shared" si="1451"/>
        <v>-0.262731126334869-0.309139469674268i</v>
      </c>
      <c r="S2781" t="str">
        <f t="shared" si="1452"/>
        <v>0.389623913948934i</v>
      </c>
      <c r="T2781" t="str">
        <f t="shared" si="1453"/>
        <v>0.120448130130586-0.102366329758803i</v>
      </c>
      <c r="U2781" t="str">
        <f t="shared" si="1454"/>
        <v>0.0001-187.904301171069i</v>
      </c>
      <c r="V2781" t="str">
        <f t="shared" si="1455"/>
        <v>0.00002-0.00301392958614692i</v>
      </c>
      <c r="W2781" t="str">
        <f t="shared" si="1456"/>
        <v>0.0000199993584529552-0.00301388124650872i</v>
      </c>
      <c r="X2781" t="str">
        <f t="shared" si="1457"/>
        <v>0.0000522841590103887-0.00301310670980658i</v>
      </c>
      <c r="Y2781" t="str">
        <f t="shared" si="1458"/>
        <v>0.009+5.32185795518111i</v>
      </c>
      <c r="Z2781" t="str">
        <f t="shared" si="1459"/>
        <v>-0.00679773691730176-0.000129529056395824i</v>
      </c>
      <c r="AA2781" t="str">
        <f t="shared" si="1460"/>
        <v>0.00383975506843359-2.25612244449938i</v>
      </c>
      <c r="AB2781" t="str">
        <f t="shared" si="1461"/>
        <v>0.82001931499841-0.696917150284586i</v>
      </c>
      <c r="AC2781" t="str">
        <f t="shared" si="1462"/>
        <v>0.762462583085107-0.327465475669233i</v>
      </c>
      <c r="AD2781" t="str">
        <f t="shared" si="1463"/>
        <v>1.23943019788325-0.381719126200647i</v>
      </c>
      <c r="AE2781" t="str">
        <f t="shared" si="1464"/>
        <v>-0.00847476413079459+0.002434283972214i</v>
      </c>
      <c r="AF2781" t="str">
        <f t="shared" si="1465"/>
        <v>-15.0680360130271-0.419398427211519i</v>
      </c>
      <c r="AG2781" t="str">
        <f t="shared" si="1466"/>
        <v>0.996899665553371-0.010127934624739i</v>
      </c>
      <c r="AH2781" t="str">
        <f t="shared" si="1467"/>
        <v>0.12944352227839-0.0319135228748621i</v>
      </c>
      <c r="AI2781">
        <f t="shared" si="1468"/>
        <v>-17.502124197917166</v>
      </c>
      <c r="AJ2781">
        <f t="shared" si="1469"/>
        <v>-13.849725767765548</v>
      </c>
      <c r="AK2781"/>
      <c r="AL2781"/>
      <c r="AM2781"/>
      <c r="AN2781"/>
    </row>
    <row r="2782" spans="1:40" x14ac:dyDescent="0.25">
      <c r="A2782"/>
      <c r="B2782">
        <f t="shared" si="1470"/>
        <v>848000</v>
      </c>
      <c r="C2782" s="237" t="str">
        <f t="shared" si="1438"/>
        <v>-1.06279874490274E-07+0.00288799827555555i</v>
      </c>
      <c r="D2782" s="208" t="str">
        <f t="shared" si="1439"/>
        <v>-5.95700677181833+0.0221413201125926i</v>
      </c>
      <c r="E2782" t="str">
        <f t="shared" si="1440"/>
        <v>2870</v>
      </c>
      <c r="F2782" t="str">
        <f t="shared" si="1441"/>
        <v>0.777000777000777</v>
      </c>
      <c r="G2782" t="str">
        <f t="shared" si="1436"/>
        <v>0.777000777000777</v>
      </c>
      <c r="H2782" t="str">
        <f t="shared" si="1442"/>
        <v>9.11108341508458+0.4410479981129i</v>
      </c>
      <c r="I2782" t="str">
        <f t="shared" si="1443"/>
        <v>3330.08821280518i</v>
      </c>
      <c r="J2782" t="str">
        <f t="shared" si="1437"/>
        <v>-9484.50403233155+720.220822383223i</v>
      </c>
      <c r="K2782" t="str">
        <f t="shared" si="1444"/>
        <v>0.0265091042166853-0.349095302472201i</v>
      </c>
      <c r="L2782" t="str">
        <f t="shared" si="1445"/>
        <v>0.00228975780299122-0.0252735314369583i</v>
      </c>
      <c r="M2782" t="str">
        <f t="shared" si="1446"/>
        <v>0.0287988620196765-0.374368833909159i</v>
      </c>
      <c r="N2782" t="str">
        <f t="shared" si="1447"/>
        <v>-3.76080344189769i</v>
      </c>
      <c r="O2782" t="str">
        <f t="shared" si="1448"/>
        <v>-0.814336762892992+0.580392657259689i</v>
      </c>
      <c r="P2782" t="str">
        <f t="shared" si="1449"/>
        <v>1.81433676289299-0.580392657259689i</v>
      </c>
      <c r="Q2782" t="str">
        <f t="shared" si="1450"/>
        <v>-1.81433676289299+4.34119609915738i</v>
      </c>
      <c r="R2782" t="str">
        <f t="shared" si="1451"/>
        <v>-0.262510992305319-0.308222293655347i</v>
      </c>
      <c r="S2782" t="str">
        <f t="shared" si="1452"/>
        <v>0.39008391856989i</v>
      </c>
      <c r="T2782" t="str">
        <f t="shared" si="1453"/>
        <v>0.120232560099677-0.102401316546129i</v>
      </c>
      <c r="U2782" t="str">
        <f t="shared" si="1454"/>
        <v>0.0001-187.682715910254i</v>
      </c>
      <c r="V2782" t="str">
        <f t="shared" si="1455"/>
        <v>0.00002-0.00301037542389911i</v>
      </c>
      <c r="W2782" t="str">
        <f t="shared" si="1456"/>
        <v>0.0000199993584529552-0.00301032714127022i</v>
      </c>
      <c r="X2782" t="str">
        <f t="shared" si="1457"/>
        <v>0.000052208065873137-0.00300955433233309i</v>
      </c>
      <c r="Y2782" t="str">
        <f t="shared" si="1458"/>
        <v>0.009+5.32814114048829i</v>
      </c>
      <c r="Z2782" t="str">
        <f t="shared" si="1459"/>
        <v>-0.00678170709282134-0.000129177317591927i</v>
      </c>
      <c r="AA2782" t="str">
        <f t="shared" si="1460"/>
        <v>0.00383066197867414-2.25345892958734i</v>
      </c>
      <c r="AB2782" t="str">
        <f t="shared" si="1461"/>
        <v>0.81855169911356-0.697155342785756i</v>
      </c>
      <c r="AC2782" t="str">
        <f t="shared" si="1462"/>
        <v>0.7625801247065-0.326517525614671i</v>
      </c>
      <c r="AD2782" t="str">
        <f t="shared" si="1463"/>
        <v>1.23789060917596-0.384172567058103i</v>
      </c>
      <c r="AE2782" t="str">
        <f t="shared" si="1464"/>
        <v>-0.00844463790609052+0.00244543843451973i</v>
      </c>
      <c r="AF2782" t="str">
        <f t="shared" si="1465"/>
        <v>-15.0680901869029-0.418906678000307i</v>
      </c>
      <c r="AG2782" t="str">
        <f t="shared" si="1466"/>
        <v>0.996883269916278-0.0101034463620916i</v>
      </c>
      <c r="AH2782" t="str">
        <f t="shared" si="1467"/>
        <v>0.128995414766645-0.0321073433345347i</v>
      </c>
      <c r="AI2782">
        <f t="shared" si="1468"/>
        <v>-17.527462823920793</v>
      </c>
      <c r="AJ2782">
        <f t="shared" si="1469"/>
        <v>-13.977071010149544</v>
      </c>
      <c r="AK2782"/>
      <c r="AL2782"/>
      <c r="AM2782"/>
      <c r="AN2782"/>
    </row>
    <row r="2783" spans="1:40" x14ac:dyDescent="0.25">
      <c r="A2783"/>
      <c r="B2783">
        <f t="shared" si="1470"/>
        <v>849000</v>
      </c>
      <c r="C2783" s="237" t="str">
        <f t="shared" si="1438"/>
        <v>-1.06029657097725E-07+0.00288459662859708i</v>
      </c>
      <c r="D2783" s="208" t="str">
        <f t="shared" si="1439"/>
        <v>-5.9570067699+0.0221152408192443i</v>
      </c>
      <c r="E2783" t="str">
        <f t="shared" si="1440"/>
        <v>2870</v>
      </c>
      <c r="F2783" t="str">
        <f t="shared" si="1441"/>
        <v>0.777000777000777</v>
      </c>
      <c r="G2783" t="str">
        <f t="shared" si="1436"/>
        <v>0.777000777000777</v>
      </c>
      <c r="H2783" t="str">
        <f t="shared" si="1442"/>
        <v>9.11113740025463+0.44053131810149i</v>
      </c>
      <c r="I2783" t="str">
        <f t="shared" si="1443"/>
        <v>3334.01520362216i</v>
      </c>
      <c r="J2783" t="str">
        <f t="shared" si="1437"/>
        <v>-9506.88869483219+721.070139390751i</v>
      </c>
      <c r="K2783" t="str">
        <f t="shared" si="1444"/>
        <v>0.0264470370922966-0.348688739429705i</v>
      </c>
      <c r="L2783" t="str">
        <f t="shared" si="1445"/>
        <v>0.00228441075460402-0.0252442467155712i</v>
      </c>
      <c r="M2783" t="str">
        <f t="shared" si="1446"/>
        <v>0.0287314478469006-0.373932986145276i</v>
      </c>
      <c r="N2783" t="str">
        <f t="shared" si="1447"/>
        <v>-3.7652383516169i</v>
      </c>
      <c r="O2783" t="str">
        <f t="shared" si="1448"/>
        <v>-0.811754773946734+0.583998447750237i</v>
      </c>
      <c r="P2783" t="str">
        <f t="shared" si="1449"/>
        <v>1.81175477394673-0.583998447750237i</v>
      </c>
      <c r="Q2783" t="str">
        <f t="shared" si="1450"/>
        <v>-1.81175477394673+4.34923679936714i</v>
      </c>
      <c r="R2783" t="str">
        <f t="shared" si="1451"/>
        <v>-0.262290296028414-0.30730657805338i</v>
      </c>
      <c r="S2783" t="str">
        <f t="shared" si="1452"/>
        <v>0.390543923190844i</v>
      </c>
      <c r="T2783" t="str">
        <f t="shared" si="1453"/>
        <v>0.12001671661532-0.102435881225825i</v>
      </c>
      <c r="U2783" t="str">
        <f t="shared" si="1454"/>
        <v>0.0001-187.46165264063i</v>
      </c>
      <c r="V2783" t="str">
        <f t="shared" si="1455"/>
        <v>0.00002-0.0030068296342361i</v>
      </c>
      <c r="W2783" t="str">
        <f t="shared" si="1456"/>
        <v>0.0000199993584529553-0.00300678140848224i</v>
      </c>
      <c r="X2783" t="str">
        <f t="shared" si="1457"/>
        <v>0.0000521322414168828-0.0030060103203678i</v>
      </c>
      <c r="Y2783" t="str">
        <f t="shared" si="1458"/>
        <v>0.009+5.33442432579547i</v>
      </c>
      <c r="Z2783" t="str">
        <f t="shared" si="1459"/>
        <v>-0.00676573390980689-0.000128827110240214i</v>
      </c>
      <c r="AA2783" t="str">
        <f t="shared" si="1460"/>
        <v>0.00382160120054399-2.25080169971454i</v>
      </c>
      <c r="AB2783" t="str">
        <f t="shared" si="1461"/>
        <v>0.817082221538462-0.697390661548586i</v>
      </c>
      <c r="AC2783" t="str">
        <f t="shared" si="1462"/>
        <v>0.76269858265207-0.325571038447292i</v>
      </c>
      <c r="AD2783" t="str">
        <f t="shared" si="1463"/>
        <v>1.23633952993753-0.386619725826741i</v>
      </c>
      <c r="AE2783" t="str">
        <f t="shared" si="1464"/>
        <v>-0.0084145513837732+0.00245649214030863i</v>
      </c>
      <c r="AF2783" t="str">
        <f t="shared" si="1465"/>
        <v>-15.0681441701546-0.418416077282246i</v>
      </c>
      <c r="AG2783" t="str">
        <f t="shared" si="1466"/>
        <v>0.996866964067364-0.0100789220909741i</v>
      </c>
      <c r="AH2783" t="str">
        <f t="shared" si="1467"/>
        <v>0.128547798871288-0.0322995665938911i</v>
      </c>
      <c r="AI2783">
        <f t="shared" si="1468"/>
        <v>-17.552826561005073</v>
      </c>
      <c r="AJ2783">
        <f t="shared" si="1469"/>
        <v>-14.104440458052499</v>
      </c>
      <c r="AK2783"/>
      <c r="AL2783"/>
      <c r="AM2783"/>
      <c r="AN2783"/>
    </row>
    <row r="2784" spans="1:40" x14ac:dyDescent="0.25">
      <c r="A2784"/>
      <c r="B2784">
        <f t="shared" si="1470"/>
        <v>850000</v>
      </c>
      <c r="C2784" s="237" t="str">
        <f t="shared" si="1438"/>
        <v>-0.0000001057803223058+0.00288120298551377i</v>
      </c>
      <c r="D2784" s="208" t="str">
        <f t="shared" si="1439"/>
        <v>-5.95700676798843+0.0220892228889389i</v>
      </c>
      <c r="E2784" t="str">
        <f t="shared" si="1440"/>
        <v>2870</v>
      </c>
      <c r="F2784" t="str">
        <f t="shared" si="1441"/>
        <v>0.777000777000777</v>
      </c>
      <c r="G2784" t="str">
        <f t="shared" si="1436"/>
        <v>0.777000777000777</v>
      </c>
      <c r="H2784" t="str">
        <f t="shared" si="1442"/>
        <v>9.11119119568626+0.440015843939192i</v>
      </c>
      <c r="I2784" t="str">
        <f t="shared" si="1443"/>
        <v>3337.94219443916i</v>
      </c>
      <c r="J2784" t="str">
        <f t="shared" si="1437"/>
        <v>-9529.29973878541+721.919456398278i</v>
      </c>
      <c r="K2784" t="str">
        <f t="shared" si="1444"/>
        <v>0.026385187293651-0.348283116844657i</v>
      </c>
      <c r="L2784" t="str">
        <f t="shared" si="1445"/>
        <v>0.00227908236314624-0.0252150292130879i</v>
      </c>
      <c r="M2784" t="str">
        <f t="shared" si="1446"/>
        <v>0.0286642696567972-0.373498146057745i</v>
      </c>
      <c r="N2784" t="str">
        <f t="shared" si="1447"/>
        <v>-3.76967326133612i</v>
      </c>
      <c r="O2784" t="str">
        <f t="shared" si="1448"/>
        <v>-0.809156819089385+0.587592751930407i</v>
      </c>
      <c r="P2784" t="str">
        <f t="shared" si="1449"/>
        <v>1.80915681908938-0.587592751930407i</v>
      </c>
      <c r="Q2784" t="str">
        <f t="shared" si="1450"/>
        <v>-1.80915681908938+4.35726601326653i</v>
      </c>
      <c r="R2784" t="str">
        <f t="shared" si="1451"/>
        <v>-0.262069036063571-0.306392318338616i</v>
      </c>
      <c r="S2784" t="str">
        <f t="shared" si="1452"/>
        <v>0.3910039278118i</v>
      </c>
      <c r="T2784" t="str">
        <f t="shared" si="1453"/>
        <v>0.119800599921762-0.102470022458709i</v>
      </c>
      <c r="U2784" t="str">
        <f t="shared" si="1454"/>
        <v>0.0001-187.241109519877i</v>
      </c>
      <c r="V2784" t="str">
        <f t="shared" si="1455"/>
        <v>0.00002-0.00300329218760759i</v>
      </c>
      <c r="W2784" t="str">
        <f t="shared" si="1456"/>
        <v>0.0000199993584529552-0.00300324401859492i</v>
      </c>
      <c r="X2784" t="str">
        <f t="shared" si="1457"/>
        <v>0.000052056684378228-0.00300247464439884i</v>
      </c>
      <c r="Y2784" t="str">
        <f t="shared" si="1458"/>
        <v>0.009+5.34070751110265i</v>
      </c>
      <c r="Z2784" t="str">
        <f t="shared" si="1459"/>
        <v>-0.00674981710167722-0.000128478425628281i</v>
      </c>
      <c r="AA2784" t="str">
        <f t="shared" si="1460"/>
        <v>0.0038125725809058-2.24815073264881i</v>
      </c>
      <c r="AB2784" t="str">
        <f t="shared" si="1461"/>
        <v>0.815610883935969-0.69762309745583i</v>
      </c>
      <c r="AC2784" t="str">
        <f t="shared" si="1462"/>
        <v>0.762817956765345-0.324626009638887i</v>
      </c>
      <c r="AD2784" t="str">
        <f t="shared" si="1463"/>
        <v>1.23477698530084-0.389060547528482i</v>
      </c>
      <c r="AE2784" t="str">
        <f t="shared" si="1464"/>
        <v>-0.00838450469876158+0.00246744533422216i</v>
      </c>
      <c r="AF2784" t="str">
        <f t="shared" si="1465"/>
        <v>-15.0681979636747-0.417926621050253i</v>
      </c>
      <c r="AG2784" t="str">
        <f t="shared" si="1466"/>
        <v>0.996850748137303-0.0100543621427708i</v>
      </c>
      <c r="AH2784" t="str">
        <f t="shared" si="1467"/>
        <v>0.12810067721502-0.0324901962542908i</v>
      </c>
      <c r="AI2784">
        <f t="shared" si="1468"/>
        <v>-17.578215541378718</v>
      </c>
      <c r="AJ2784">
        <f t="shared" si="1469"/>
        <v>-14.231834035378059</v>
      </c>
      <c r="AK2784"/>
      <c r="AL2784"/>
      <c r="AM2784"/>
      <c r="AN2784"/>
    </row>
    <row r="2785" spans="1:40" x14ac:dyDescent="0.25">
      <c r="A2785"/>
      <c r="B2785">
        <f t="shared" si="1470"/>
        <v>851000</v>
      </c>
      <c r="C2785" s="237" t="str">
        <f t="shared" si="1438"/>
        <v>-1.05531865968402E-07+0.00287781731808984i</v>
      </c>
      <c r="D2785" s="208" t="str">
        <f t="shared" si="1439"/>
        <v>-5.9570067660836+0.0220632661053554i</v>
      </c>
      <c r="E2785" t="str">
        <f t="shared" si="1440"/>
        <v>2870</v>
      </c>
      <c r="F2785" t="str">
        <f t="shared" si="1441"/>
        <v>0.777000777000777</v>
      </c>
      <c r="G2785" t="str">
        <f t="shared" si="1436"/>
        <v>0.777000777000777</v>
      </c>
      <c r="H2785" t="str">
        <f t="shared" si="1442"/>
        <v>9.11124480226682+0.439501571421162i</v>
      </c>
      <c r="I2785" t="str">
        <f t="shared" si="1443"/>
        <v>3341.86918525614i</v>
      </c>
      <c r="J2785" t="str">
        <f t="shared" si="1437"/>
        <v>-9551.73716419119+722.768773405806i</v>
      </c>
      <c r="K2785" t="str">
        <f t="shared" si="1444"/>
        <v>0.0263235538091919-0.347878431476831i</v>
      </c>
      <c r="L2785" t="str">
        <f t="shared" si="1445"/>
        <v>0.00227377254215897-0.0251858787003498i</v>
      </c>
      <c r="M2785" t="str">
        <f t="shared" si="1446"/>
        <v>0.0285973263513509-0.373064310177181i</v>
      </c>
      <c r="N2785" t="str">
        <f t="shared" si="1447"/>
        <v>-3.77410817105534i</v>
      </c>
      <c r="O2785" t="str">
        <f t="shared" si="1448"/>
        <v>-0.806542949418544+0.591175499106007i</v>
      </c>
      <c r="P2785" t="str">
        <f t="shared" si="1449"/>
        <v>1.80654294941854-0.591175499106007i</v>
      </c>
      <c r="Q2785" t="str">
        <f t="shared" si="1450"/>
        <v>-1.80654294941854+4.36528367016135i</v>
      </c>
      <c r="R2785" t="str">
        <f t="shared" si="1451"/>
        <v>-0.261847210966453-0.305479510011521i</v>
      </c>
      <c r="S2785" t="str">
        <f t="shared" si="1452"/>
        <v>0.391463932432754i</v>
      </c>
      <c r="T2785" t="str">
        <f t="shared" si="1453"/>
        <v>0.119584210266741-0.102503738901477i</v>
      </c>
      <c r="U2785" t="str">
        <f t="shared" si="1454"/>
        <v>0.0001-187.021084714331i</v>
      </c>
      <c r="V2785" t="str">
        <f t="shared" si="1455"/>
        <v>0.00002-0.00299976305460217i</v>
      </c>
      <c r="W2785" t="str">
        <f t="shared" si="1456"/>
        <v>0.0000199993584529552-0.00299971494219736i</v>
      </c>
      <c r="X2785" t="str">
        <f t="shared" si="1457"/>
        <v>0.0000519813935011941-0.00299894727505305i</v>
      </c>
      <c r="Y2785" t="str">
        <f t="shared" si="1458"/>
        <v>0.009+5.34699069640983i</v>
      </c>
      <c r="Z2785" t="str">
        <f t="shared" si="1459"/>
        <v>-0.00673395640341806-0.000128131255104124i</v>
      </c>
      <c r="AA2785" t="str">
        <f t="shared" si="1460"/>
        <v>0.00380357596752973-2.24550600626282i</v>
      </c>
      <c r="AB2785" t="str">
        <f t="shared" si="1461"/>
        <v>0.814137687992697-0.69785264136218i</v>
      </c>
      <c r="AC2785" t="str">
        <f t="shared" si="1462"/>
        <v>0.762938246903356-0.323682434690427i</v>
      </c>
      <c r="AD2785" t="str">
        <f t="shared" si="1463"/>
        <v>1.23320300067085-0.391494977280037i</v>
      </c>
      <c r="AE2785" t="str">
        <f t="shared" si="1464"/>
        <v>-0.00835449798588769+0.00247829826088679i</v>
      </c>
      <c r="AF2785" t="str">
        <f t="shared" si="1465"/>
        <v>-15.0682515683504-0.417438305315807i</v>
      </c>
      <c r="AG2785" t="str">
        <f t="shared" si="1466"/>
        <v>0.99683462225538-0.0100297668495217i</v>
      </c>
      <c r="AH2785" t="str">
        <f t="shared" si="1467"/>
        <v>0.127654052418342-0.0326792359183889i</v>
      </c>
      <c r="AI2785">
        <f t="shared" si="1468"/>
        <v>-17.603629897622159</v>
      </c>
      <c r="AJ2785">
        <f t="shared" si="1469"/>
        <v>-14.359251665951566</v>
      </c>
      <c r="AK2785"/>
      <c r="AL2785"/>
      <c r="AM2785"/>
      <c r="AN2785"/>
    </row>
    <row r="2786" spans="1:40" x14ac:dyDescent="0.25">
      <c r="A2786"/>
      <c r="B2786">
        <f t="shared" si="1470"/>
        <v>852000</v>
      </c>
      <c r="C2786" s="237" t="str">
        <f t="shared" si="1438"/>
        <v>-1.05284283963752E-07+0.00287443959824199i</v>
      </c>
      <c r="D2786" s="208" t="str">
        <f t="shared" si="1439"/>
        <v>-5.95700676418547+0.0220373702531886i</v>
      </c>
      <c r="E2786" t="str">
        <f t="shared" si="1440"/>
        <v>2870</v>
      </c>
      <c r="F2786" t="str">
        <f t="shared" si="1441"/>
        <v>0.777000777000777</v>
      </c>
      <c r="G2786" t="str">
        <f t="shared" si="1436"/>
        <v>0.777000777000777</v>
      </c>
      <c r="H2786" t="str">
        <f t="shared" si="1442"/>
        <v>9.11129822087842+0.438988496362036i</v>
      </c>
      <c r="I2786" t="str">
        <f t="shared" si="1443"/>
        <v>3345.79617607313i</v>
      </c>
      <c r="J2786" t="str">
        <f t="shared" si="1437"/>
        <v>-9574.20097104953+723.618090413333i</v>
      </c>
      <c r="K2786" t="str">
        <f t="shared" si="1444"/>
        <v>0.0262621356332307-0.347474680100782i</v>
      </c>
      <c r="L2786" t="str">
        <f t="shared" si="1445"/>
        <v>0.00226848120568205-0.0251567949492288i</v>
      </c>
      <c r="M2786" t="str">
        <f t="shared" si="1446"/>
        <v>0.0285306168389127-0.372631475050011i</v>
      </c>
      <c r="N2786" t="str">
        <f t="shared" si="1447"/>
        <v>-3.77854308077456i</v>
      </c>
      <c r="O2786" t="str">
        <f t="shared" si="1448"/>
        <v>-0.803913216344825+0.594746618810161i</v>
      </c>
      <c r="P2786" t="str">
        <f t="shared" si="1449"/>
        <v>1.80391321634483-0.594746618810161i</v>
      </c>
      <c r="Q2786" t="str">
        <f t="shared" si="1450"/>
        <v>-1.80391321634483+4.37328969958472i</v>
      </c>
      <c r="R2786" t="str">
        <f t="shared" si="1451"/>
        <v>-0.261624819288974-0.304568148602665i</v>
      </c>
      <c r="S2786" t="str">
        <f t="shared" si="1452"/>
        <v>0.39192393705371i</v>
      </c>
      <c r="T2786" t="str">
        <f t="shared" si="1453"/>
        <v>0.119367547901516-0.1025370292067i</v>
      </c>
      <c r="U2786" t="str">
        <f t="shared" si="1454"/>
        <v>0.0001-186.801576398938i</v>
      </c>
      <c r="V2786" t="str">
        <f t="shared" si="1455"/>
        <v>0.00002-0.00299624220594653i</v>
      </c>
      <c r="W2786" t="str">
        <f t="shared" si="1456"/>
        <v>0.0000199993584529552-0.0029961941500167i</v>
      </c>
      <c r="X2786" t="str">
        <f t="shared" si="1457"/>
        <v>0.0000519063675371655-0.00299542818309504i</v>
      </c>
      <c r="Y2786" t="str">
        <f t="shared" si="1458"/>
        <v>0.009+5.35327388171701i</v>
      </c>
      <c r="Z2786" t="str">
        <f t="shared" si="1459"/>
        <v>-0.00671815155157067-0.000127785590075624i</v>
      </c>
      <c r="AA2786" t="str">
        <f t="shared" si="1460"/>
        <v>0.00379461120908698-2.24286749853337i</v>
      </c>
      <c r="AB2786" t="str">
        <f t="shared" si="1461"/>
        <v>0.812662635419236-0.698079284094246i</v>
      </c>
      <c r="AC2786" t="str">
        <f t="shared" si="1462"/>
        <v>0.763059452936553-0.322740309131975i</v>
      </c>
      <c r="AD2786" t="str">
        <f t="shared" si="1463"/>
        <v>1.23161760172435-0.39392296029434i</v>
      </c>
      <c r="AE2786" t="str">
        <f t="shared" si="1464"/>
        <v>-0.00832453137989171+0.00248905116491685i</v>
      </c>
      <c r="AF2786" t="str">
        <f t="shared" si="1465"/>
        <v>-15.0683049850639-0.416951126108847i</v>
      </c>
      <c r="AG2786" t="str">
        <f t="shared" si="1466"/>
        <v>0.996818586549499-0.0100051365439155i</v>
      </c>
      <c r="AH2786" t="str">
        <f t="shared" si="1467"/>
        <v>0.127207927099477-0.0328666891901858i</v>
      </c>
      <c r="AI2786">
        <f t="shared" si="1468"/>
        <v>-17.629069762691906</v>
      </c>
      <c r="AJ2786">
        <f t="shared" si="1469"/>
        <v>-14.486693273520537</v>
      </c>
      <c r="AK2786"/>
      <c r="AL2786"/>
      <c r="AM2786"/>
      <c r="AN2786"/>
    </row>
    <row r="2787" spans="1:40" x14ac:dyDescent="0.25">
      <c r="A2787"/>
      <c r="B2787">
        <f t="shared" si="1470"/>
        <v>853000</v>
      </c>
      <c r="C2787" s="237" t="str">
        <f t="shared" si="1438"/>
        <v>-1.05037572194219E-07+0.00287106979801862i</v>
      </c>
      <c r="D2787" s="208" t="str">
        <f t="shared" si="1439"/>
        <v>-5.95700676229401+0.0220115351181428i</v>
      </c>
      <c r="E2787" t="str">
        <f t="shared" si="1440"/>
        <v>2870</v>
      </c>
      <c r="F2787" t="str">
        <f t="shared" si="1441"/>
        <v>0.777000777000777</v>
      </c>
      <c r="G2787" t="str">
        <f t="shared" si="1436"/>
        <v>0.777000777000777</v>
      </c>
      <c r="H2787" t="str">
        <f t="shared" si="1442"/>
        <v>9.11135145239804+0.4384766145958i</v>
      </c>
      <c r="I2787" t="str">
        <f t="shared" si="1443"/>
        <v>3349.72316689012i</v>
      </c>
      <c r="J2787" t="str">
        <f t="shared" si="1437"/>
        <v>-9596.69115936043+724.46740742086i</v>
      </c>
      <c r="K2787" t="str">
        <f t="shared" si="1444"/>
        <v>0.0262009317659055-0.347071859505755i</v>
      </c>
      <c r="L2787" t="str">
        <f t="shared" si="1445"/>
        <v>0.00226320826825076-0.0251277777326219i</v>
      </c>
      <c r="M2787" t="str">
        <f t="shared" si="1446"/>
        <v>0.0284641400341563-0.372199637238377i</v>
      </c>
      <c r="N2787" t="str">
        <f t="shared" si="1447"/>
        <v>-3.78297799049378i</v>
      </c>
      <c r="O2787" t="str">
        <f t="shared" si="1448"/>
        <v>-0.801267671590848+0.598306040804688i</v>
      </c>
      <c r="P2787" t="str">
        <f t="shared" si="1449"/>
        <v>1.80126767159085-0.598306040804688i</v>
      </c>
      <c r="Q2787" t="str">
        <f t="shared" si="1450"/>
        <v>-1.80126767159085+4.38128403129847i</v>
      </c>
      <c r="R2787" t="str">
        <f t="shared" si="1451"/>
        <v>-0.261401859579288-0.303658229672605i</v>
      </c>
      <c r="S2787" t="str">
        <f t="shared" si="1452"/>
        <v>0.392383941674666i</v>
      </c>
      <c r="T2787" t="str">
        <f t="shared" si="1453"/>
        <v>0.119150613080888-0.102569892022809i</v>
      </c>
      <c r="U2787" t="str">
        <f t="shared" si="1454"/>
        <v>0.0001-186.582582757204i</v>
      </c>
      <c r="V2787" t="str">
        <f t="shared" si="1455"/>
        <v>0.00002-0.00299272961250463i</v>
      </c>
      <c r="W2787" t="str">
        <f t="shared" si="1456"/>
        <v>0.0000199993584529552-0.00299268161291737i</v>
      </c>
      <c r="X2787" t="str">
        <f t="shared" si="1457"/>
        <v>0.0000518316052448405-0.00299191733942646i</v>
      </c>
      <c r="Y2787" t="str">
        <f t="shared" si="1458"/>
        <v>0.009+5.35955706702419i</v>
      </c>
      <c r="Z2787" t="str">
        <f t="shared" si="1459"/>
        <v>-0.00670240228422104-0.00012744142201008i</v>
      </c>
      <c r="AA2787" t="str">
        <f t="shared" si="1460"/>
        <v>0.00378567815514337-2.24023518754085i</v>
      </c>
      <c r="AB2787" t="str">
        <f t="shared" si="1461"/>
        <v>0.811185727950288-0.698303016450451i</v>
      </c>
      <c r="AC2787" t="str">
        <f t="shared" si="1462"/>
        <v>0.763181574748764-0.321799628522565i</v>
      </c>
      <c r="AD2787" t="str">
        <f t="shared" si="1463"/>
        <v>1.23002081440962-0.396344441881983i</v>
      </c>
      <c r="AE2787" t="str">
        <f t="shared" si="1464"/>
        <v>-0.00829460501541769+0.00249970429091776i</v>
      </c>
      <c r="AF2787" t="str">
        <f t="shared" si="1465"/>
        <v>-15.0683582146921-0.416465079477657i</v>
      </c>
      <c r="AG2787" t="str">
        <f t="shared" si="1466"/>
        <v>0.996802641146171-0.00998047155928394i</v>
      </c>
      <c r="AH2787" t="str">
        <f t="shared" si="1467"/>
        <v>0.126762303874306-0.033052559675082i</v>
      </c>
      <c r="AI2787">
        <f t="shared" si="1468"/>
        <v>-17.654535269924001</v>
      </c>
      <c r="AJ2787">
        <f t="shared" si="1469"/>
        <v>-14.614158781756078</v>
      </c>
      <c r="AK2787"/>
      <c r="AL2787"/>
      <c r="AM2787"/>
      <c r="AN2787"/>
    </row>
    <row r="2788" spans="1:40" x14ac:dyDescent="0.25">
      <c r="A2788"/>
      <c r="B2788">
        <f t="shared" si="1470"/>
        <v>854000</v>
      </c>
      <c r="C2788" s="237" t="str">
        <f t="shared" si="1438"/>
        <v>-1.04791726586148E-07+0.00286770788959901i</v>
      </c>
      <c r="D2788" s="208" t="str">
        <f t="shared" si="1439"/>
        <v>-5.9570067604092+0.0219857604869258i</v>
      </c>
      <c r="E2788" t="str">
        <f t="shared" si="1440"/>
        <v>2870</v>
      </c>
      <c r="F2788" t="str">
        <f t="shared" si="1441"/>
        <v>0.777000777000777</v>
      </c>
      <c r="G2788" t="str">
        <f t="shared" si="1436"/>
        <v>0.777000777000777</v>
      </c>
      <c r="H2788" t="str">
        <f t="shared" si="1442"/>
        <v>9.1114044976976+0.437965921975701i</v>
      </c>
      <c r="I2788" t="str">
        <f t="shared" si="1443"/>
        <v>3353.6501577071i</v>
      </c>
      <c r="J2788" t="str">
        <f t="shared" si="1437"/>
        <v>-9619.2077291239+725.316724428388i</v>
      </c>
      <c r="K2788" t="str">
        <f t="shared" si="1444"/>
        <v>0.026139941213141-0.346669966495604i</v>
      </c>
      <c r="L2788" t="str">
        <f t="shared" si="1445"/>
        <v>0.00225795364489243-0.0250988268244457i</v>
      </c>
      <c r="M2788" t="str">
        <f t="shared" si="1446"/>
        <v>0.0283978948580334-0.37176879332005i</v>
      </c>
      <c r="N2788" t="str">
        <f t="shared" si="1447"/>
        <v>-3.787412900213i</v>
      </c>
      <c r="O2788" t="str">
        <f t="shared" si="1448"/>
        <v>-0.798606367190226+0.601853695081479i</v>
      </c>
      <c r="P2788" t="str">
        <f t="shared" si="1449"/>
        <v>1.79860636719023-0.601853695081479i</v>
      </c>
      <c r="Q2788" t="str">
        <f t="shared" si="1450"/>
        <v>-1.79860636719023+4.38926659529448i</v>
      </c>
      <c r="R2788" t="str">
        <f t="shared" si="1451"/>
        <v>-0.2611783303818-0.302749748811796i</v>
      </c>
      <c r="S2788" t="str">
        <f t="shared" si="1452"/>
        <v>0.39284394629562i</v>
      </c>
      <c r="T2788" t="str">
        <f t="shared" si="1453"/>
        <v>0.118933406063234-0.102602325994088i</v>
      </c>
      <c r="U2788" t="str">
        <f t="shared" si="1454"/>
        <v>0.0001-186.364101981142i</v>
      </c>
      <c r="V2788" t="str">
        <f t="shared" si="1455"/>
        <v>0.00002-0.00298922524527687i</v>
      </c>
      <c r="W2788" t="str">
        <f t="shared" si="1456"/>
        <v>0.0000199993584529553-0.00298917730190025i</v>
      </c>
      <c r="X2788" t="str">
        <f t="shared" si="1457"/>
        <v>0.0000517571053901789-0.00298841471508518i</v>
      </c>
      <c r="Y2788" t="str">
        <f t="shared" si="1458"/>
        <v>0.009+5.36584025233137i</v>
      </c>
      <c r="Z2788" t="str">
        <f t="shared" si="1459"/>
        <v>-0.00668670834098905-0.000127098742433714i</v>
      </c>
      <c r="AA2788" t="str">
        <f t="shared" si="1460"/>
        <v>0.00377677665615294-2.23760905146857i</v>
      </c>
      <c r="AB2788" t="str">
        <f t="shared" si="1461"/>
        <v>0.809706967344902-0.698523829200986i</v>
      </c>
      <c r="AC2788" t="str">
        <f t="shared" si="1462"/>
        <v>0.763304612237126-0.320860388450132i</v>
      </c>
      <c r="AD2788" t="str">
        <f t="shared" si="1463"/>
        <v>1.22841266494611-0.398759367452582i</v>
      </c>
      <c r="AE2788" t="str">
        <f t="shared" si="1464"/>
        <v>-0.00826471902700861+0.00251025788348839i</v>
      </c>
      <c r="AF2788" t="str">
        <f t="shared" si="1465"/>
        <v>-15.0684112581068-0.415980161488775i</v>
      </c>
      <c r="AG2788" t="str">
        <f t="shared" si="1466"/>
        <v>0.996786786170512-0.00995577222959471i</v>
      </c>
      <c r="AH2788" t="str">
        <f t="shared" si="1467"/>
        <v>0.126317185356292-0.03323685097992i</v>
      </c>
      <c r="AI2788">
        <f t="shared" si="1468"/>
        <v>-17.680026553038427</v>
      </c>
      <c r="AJ2788">
        <f t="shared" si="1469"/>
        <v>-14.741648114250568</v>
      </c>
      <c r="AK2788"/>
      <c r="AL2788"/>
      <c r="AM2788"/>
      <c r="AN2788"/>
    </row>
    <row r="2789" spans="1:40" x14ac:dyDescent="0.25">
      <c r="A2789"/>
      <c r="B2789">
        <f t="shared" si="1470"/>
        <v>855000</v>
      </c>
      <c r="C2789" s="237" t="str">
        <f t="shared" si="1438"/>
        <v>-1.04546743089691E-07+0.00286435384529263i</v>
      </c>
      <c r="D2789" s="208" t="str">
        <f t="shared" si="1439"/>
        <v>-5.95700675853099+0.0219600461472435i</v>
      </c>
      <c r="E2789" t="str">
        <f t="shared" si="1440"/>
        <v>2870</v>
      </c>
      <c r="F2789" t="str">
        <f t="shared" si="1441"/>
        <v>0.777000777000777</v>
      </c>
      <c r="G2789" t="str">
        <f t="shared" si="1436"/>
        <v>0.777000777000777</v>
      </c>
      <c r="H2789" t="str">
        <f t="shared" si="1442"/>
        <v>9.11145735764389+0.43745641437411i</v>
      </c>
      <c r="I2789" t="str">
        <f t="shared" si="1443"/>
        <v>3357.57714852409i</v>
      </c>
      <c r="J2789" t="str">
        <f t="shared" si="1437"/>
        <v>-9641.75068033993+726.166041435915i</v>
      </c>
      <c r="K2789" t="str">
        <f t="shared" si="1444"/>
        <v>0.0260791629866086-0.346268997888715i</v>
      </c>
      <c r="L2789" t="str">
        <f t="shared" si="1445"/>
        <v>0.00225271725112296-0.0250699419996302i</v>
      </c>
      <c r="M2789" t="str">
        <f t="shared" si="1446"/>
        <v>0.0283318802377316-0.371338939888345i</v>
      </c>
      <c r="N2789" t="str">
        <f t="shared" si="1447"/>
        <v>-3.79184780993222i</v>
      </c>
      <c r="O2789" t="str">
        <f t="shared" si="1448"/>
        <v>-0.795929355486535+0.605389511863881i</v>
      </c>
      <c r="P2789" t="str">
        <f t="shared" si="1449"/>
        <v>1.79592935548653-0.605389511863881i</v>
      </c>
      <c r="Q2789" t="str">
        <f t="shared" si="1450"/>
        <v>-1.79592935548653+4.3972373217961i</v>
      </c>
      <c r="R2789" t="str">
        <f t="shared" si="1451"/>
        <v>-0.260954230237149-0.301842701640471i</v>
      </c>
      <c r="S2789" t="str">
        <f t="shared" si="1452"/>
        <v>0.393303950916576i</v>
      </c>
      <c r="T2789" t="str">
        <f t="shared" si="1453"/>
        <v>0.118715927110531-0.102634329760665i</v>
      </c>
      <c r="U2789" t="str">
        <f t="shared" si="1454"/>
        <v>0.0001-186.146132271222i</v>
      </c>
      <c r="V2789" t="str">
        <f t="shared" si="1455"/>
        <v>0.00002-0.00298572907539935i</v>
      </c>
      <c r="W2789" t="str">
        <f t="shared" si="1456"/>
        <v>0.0000199993584529553-0.00298568118810188i</v>
      </c>
      <c r="X2789" t="str">
        <f t="shared" si="1457"/>
        <v>0.0000516828667463506-0.00298492028124446i</v>
      </c>
      <c r="Y2789" t="str">
        <f t="shared" si="1458"/>
        <v>0.009+5.37212343763855i</v>
      </c>
      <c r="Z2789" t="str">
        <f t="shared" si="1459"/>
        <v>-0.00667106946301762-0.0001267575429312i</v>
      </c>
      <c r="AA2789" t="str">
        <f t="shared" si="1460"/>
        <v>0.00376790656345174-2.23498906860222i</v>
      </c>
      <c r="AB2789" t="str">
        <f t="shared" si="1461"/>
        <v>0.808226355386636-0.698741713087746i</v>
      </c>
      <c r="AC2789" t="str">
        <f t="shared" si="1462"/>
        <v>0.763428565312023-0.319922584531404i</v>
      </c>
      <c r="AD2789" t="str">
        <f t="shared" si="1463"/>
        <v>1.22679317982412-0.40116768251623i</v>
      </c>
      <c r="AE2789" t="str">
        <f t="shared" si="1464"/>
        <v>-0.00823487354910211+0.0025207121872243i</v>
      </c>
      <c r="AF2789" t="str">
        <f t="shared" si="1465"/>
        <v>-15.0684641161749-0.415496368226866i</v>
      </c>
      <c r="AG2789" t="str">
        <f t="shared" si="1466"/>
        <v>0.996771021746246-0.00993103888944572i</v>
      </c>
      <c r="AH2789" t="str">
        <f t="shared" si="1467"/>
        <v>0.125872574156411-0.033419566713039i</v>
      </c>
      <c r="AI2789">
        <f t="shared" si="1468"/>
        <v>-17.705543746142919</v>
      </c>
      <c r="AJ2789">
        <f t="shared" si="1469"/>
        <v>-14.869161194520256</v>
      </c>
      <c r="AK2789"/>
      <c r="AL2789"/>
      <c r="AM2789"/>
      <c r="AN2789"/>
    </row>
    <row r="2790" spans="1:40" x14ac:dyDescent="0.25">
      <c r="A2790"/>
      <c r="B2790">
        <f t="shared" si="1470"/>
        <v>856000</v>
      </c>
      <c r="C2790" s="237" t="str">
        <f t="shared" si="1438"/>
        <v>-1.04302617678645E-07+0.00286100763753834i</v>
      </c>
      <c r="D2790" s="208" t="str">
        <f t="shared" si="1439"/>
        <v>-5.95700675665936+0.0219343918877939i</v>
      </c>
      <c r="E2790" t="str">
        <f t="shared" si="1440"/>
        <v>2870</v>
      </c>
      <c r="F2790" t="str">
        <f t="shared" si="1441"/>
        <v>0.777000777000777</v>
      </c>
      <c r="G2790" t="str">
        <f t="shared" si="1436"/>
        <v>0.777000777000777</v>
      </c>
      <c r="H2790" t="str">
        <f t="shared" si="1442"/>
        <v>9.11151003309872+0.436948087682441i</v>
      </c>
      <c r="I2790" t="str">
        <f t="shared" si="1443"/>
        <v>3361.50413934108i</v>
      </c>
      <c r="J2790" t="str">
        <f t="shared" si="1437"/>
        <v>-9664.32001300853+727.015358443443i</v>
      </c>
      <c r="K2790" t="str">
        <f t="shared" si="1444"/>
        <v>0.0260185961036863-0.345868950517917i</v>
      </c>
      <c r="L2790" t="str">
        <f t="shared" si="1445"/>
        <v>0.00224749900294364-0.0250411230341146i</v>
      </c>
      <c r="M2790" t="str">
        <f t="shared" si="1446"/>
        <v>0.0282660951066299-0.370910073552032i</v>
      </c>
      <c r="N2790" t="str">
        <f t="shared" si="1447"/>
        <v>-3.79628271965144i</v>
      </c>
      <c r="O2790" t="str">
        <f t="shared" si="1448"/>
        <v>-0.793236689132293+0.608913421608063i</v>
      </c>
      <c r="P2790" t="str">
        <f t="shared" si="1449"/>
        <v>1.79323668913229-0.608913421608063i</v>
      </c>
      <c r="Q2790" t="str">
        <f t="shared" si="1450"/>
        <v>-1.79323668913229+4.4051961412595i</v>
      </c>
      <c r="R2790" t="str">
        <f t="shared" si="1451"/>
        <v>-0.260729557682223-0.300937083808546i</v>
      </c>
      <c r="S2790" t="str">
        <f t="shared" si="1452"/>
        <v>0.39376395553753i</v>
      </c>
      <c r="T2790" t="str">
        <f t="shared" si="1453"/>
        <v>0.118498176488382-0.102665901958503i</v>
      </c>
      <c r="U2790" t="str">
        <f t="shared" si="1454"/>
        <v>0.0001-185.928671836326i</v>
      </c>
      <c r="V2790" t="str">
        <f t="shared" si="1455"/>
        <v>0.00002-0.00298224107414304i</v>
      </c>
      <c r="W2790" t="str">
        <f t="shared" si="1456"/>
        <v>0.0000199993584529552-0.00298219324279369i</v>
      </c>
      <c r="X2790" t="str">
        <f t="shared" si="1457"/>
        <v>0.0000516088880936861-0.0029814340092122i</v>
      </c>
      <c r="Y2790" t="str">
        <f t="shared" si="1458"/>
        <v>0.009+5.37840662294573i</v>
      </c>
      <c r="Z2790" t="str">
        <f t="shared" si="1459"/>
        <v>-0.00665548539296204-0.000126417815145185i</v>
      </c>
      <c r="AA2790" t="str">
        <f t="shared" si="1460"/>
        <v>0.00375906772925156-2.23237521732922i</v>
      </c>
      <c r="AB2790" t="str">
        <f t="shared" si="1461"/>
        <v>0.806743893883734-0.698956658824272i</v>
      </c>
      <c r="AC2790" t="str">
        <f t="shared" si="1462"/>
        <v>0.763553433897017-0.318986212411808i</v>
      </c>
      <c r="AD2790" t="str">
        <f t="shared" si="1463"/>
        <v>1.22516238580446-0.403569332684914i</v>
      </c>
      <c r="AE2790" t="str">
        <f t="shared" si="1464"/>
        <v>-0.00820506871602573+0.00253106744672042i</v>
      </c>
      <c r="AF2790" t="str">
        <f t="shared" si="1465"/>
        <v>-15.0685167897581-0.415013695794647i</v>
      </c>
      <c r="AG2790" t="str">
        <f t="shared" si="1466"/>
        <v>0.996755347995692-0.00990627187405836i</v>
      </c>
      <c r="AH2790" t="str">
        <f t="shared" si="1467"/>
        <v>0.125428472883079-0.0336007104843213i</v>
      </c>
      <c r="AI2790">
        <f t="shared" si="1468"/>
        <v>-17.731086983737168</v>
      </c>
      <c r="AJ2790">
        <f t="shared" si="1469"/>
        <v>-14.996697946005179</v>
      </c>
      <c r="AK2790"/>
      <c r="AL2790"/>
      <c r="AM2790"/>
      <c r="AN2790"/>
    </row>
    <row r="2791" spans="1:40" x14ac:dyDescent="0.25">
      <c r="A2791"/>
      <c r="B2791">
        <f t="shared" si="1470"/>
        <v>857000</v>
      </c>
      <c r="C2791" s="237" t="str">
        <f t="shared" si="1438"/>
        <v>-1.0405934635028E-07+0.00285766923890363i</v>
      </c>
      <c r="D2791" s="208" t="str">
        <f t="shared" si="1439"/>
        <v>-5.95700675479428+0.0219087974982612i</v>
      </c>
      <c r="E2791" t="str">
        <f t="shared" si="1440"/>
        <v>2870</v>
      </c>
      <c r="F2791" t="str">
        <f t="shared" si="1441"/>
        <v>0.777000777000777</v>
      </c>
      <c r="G2791" t="str">
        <f t="shared" si="1436"/>
        <v>0.777000777000777</v>
      </c>
      <c r="H2791" t="str">
        <f t="shared" si="1442"/>
        <v>9.11156252491886+0.436440937811011i</v>
      </c>
      <c r="I2791" t="str">
        <f t="shared" si="1443"/>
        <v>3365.43113015807i</v>
      </c>
      <c r="J2791" t="str">
        <f t="shared" si="1437"/>
        <v>-9686.91572712969+727.86467545097i</v>
      </c>
      <c r="K2791" t="str">
        <f t="shared" si="1444"/>
        <v>0.0259582395874194-0.345469821230405i</v>
      </c>
      <c r="L2791" t="str">
        <f t="shared" si="1445"/>
        <v>0.00224229881683758-0.0250123697048396i</v>
      </c>
      <c r="M2791" t="str">
        <f t="shared" si="1446"/>
        <v>0.028200538404257-0.370482190935245i</v>
      </c>
      <c r="N2791" t="str">
        <f t="shared" si="1447"/>
        <v>-3.80071762937066i</v>
      </c>
      <c r="O2791" t="str">
        <f t="shared" si="1448"/>
        <v>-0.790528421087915+0.612425355004386i</v>
      </c>
      <c r="P2791" t="str">
        <f t="shared" si="1449"/>
        <v>1.79052842108791-0.612425355004386i</v>
      </c>
      <c r="Q2791" t="str">
        <f t="shared" si="1450"/>
        <v>-1.79052842108791+4.41314298437505i</v>
      </c>
      <c r="R2791" t="str">
        <f t="shared" si="1451"/>
        <v>-0.260504311250142-0.30003289099551i</v>
      </c>
      <c r="S2791" t="str">
        <f t="shared" si="1452"/>
        <v>0.394223960158486i</v>
      </c>
      <c r="T2791" t="str">
        <f t="shared" si="1453"/>
        <v>0.118280154466049-0.10269704121939i</v>
      </c>
      <c r="U2791" t="str">
        <f t="shared" si="1454"/>
        <v>0.0001-185.711718893693i</v>
      </c>
      <c r="V2791" t="str">
        <f t="shared" si="1455"/>
        <v>0.00002-0.002978761212913i</v>
      </c>
      <c r="W2791" t="str">
        <f t="shared" si="1456"/>
        <v>0.0000199993584529552-0.00297871343738122i</v>
      </c>
      <c r="X2791" t="str">
        <f t="shared" si="1457"/>
        <v>0.0000515351682196271-0.00297795587043017i</v>
      </c>
      <c r="Y2791" t="str">
        <f t="shared" si="1458"/>
        <v>0.009+5.38468980825291i</v>
      </c>
      <c r="Z2791" t="str">
        <f t="shared" si="1459"/>
        <v>-0.00663995587497956-0.000126079550775828i</v>
      </c>
      <c r="AA2791" t="str">
        <f t="shared" si="1460"/>
        <v>0.00375026000663374-2.22976747613815i</v>
      </c>
      <c r="AB2791" t="str">
        <f t="shared" si="1461"/>
        <v>0.805259584669351-0.699168657095681i</v>
      </c>
      <c r="AC2791" t="str">
        <f t="shared" si="1462"/>
        <v>0.763679217928803-0.318051267765386i</v>
      </c>
      <c r="AD2791" t="str">
        <f t="shared" si="1463"/>
        <v>1.22352030991812-0.405964263673899i</v>
      </c>
      <c r="AE2791" t="str">
        <f t="shared" si="1464"/>
        <v>-0.00817530466199268+0.00254132390657368i</v>
      </c>
      <c r="AF2791" t="str">
        <f t="shared" si="1465"/>
        <v>-15.0685692797131-0.41453214031275i</v>
      </c>
      <c r="AG2791" t="str">
        <f t="shared" si="1466"/>
        <v>0.99673976503977-0.0098814715192713i</v>
      </c>
      <c r="AH2791" t="str">
        <f t="shared" si="1467"/>
        <v>0.124984884142084-0.0337802859052374i</v>
      </c>
      <c r="AI2791">
        <f t="shared" si="1468"/>
        <v>-17.756656400716761</v>
      </c>
      <c r="AJ2791">
        <f t="shared" si="1469"/>
        <v>-15.124258292068317</v>
      </c>
      <c r="AK2791"/>
      <c r="AL2791"/>
      <c r="AM2791"/>
      <c r="AN2791"/>
    </row>
    <row r="2792" spans="1:40" x14ac:dyDescent="0.25">
      <c r="A2792"/>
      <c r="B2792">
        <f t="shared" si="1470"/>
        <v>858000</v>
      </c>
      <c r="C2792" s="237" t="str">
        <f t="shared" si="1438"/>
        <v>-1.03816925125179E-07+0.00285433862208388i</v>
      </c>
      <c r="D2792" s="208" t="str">
        <f t="shared" si="1439"/>
        <v>-5.95700675293572+0.0218832627693098i</v>
      </c>
      <c r="E2792" t="str">
        <f t="shared" si="1440"/>
        <v>2870</v>
      </c>
      <c r="F2792" t="str">
        <f t="shared" si="1441"/>
        <v>0.777000777000777</v>
      </c>
      <c r="G2792" t="str">
        <f t="shared" si="1436"/>
        <v>0.777000777000777</v>
      </c>
      <c r="H2792" t="str">
        <f t="shared" si="1442"/>
        <v>9.11161483395615+0.435934960688963i</v>
      </c>
      <c r="I2792" t="str">
        <f t="shared" si="1443"/>
        <v>3369.35812097505i</v>
      </c>
      <c r="J2792" t="str">
        <f t="shared" si="1437"/>
        <v>-9709.53782270342+728.713992458498i</v>
      </c>
      <c r="K2792" t="str">
        <f t="shared" si="1444"/>
        <v>0.0258980924664815-0.345071606887656i</v>
      </c>
      <c r="L2792" t="str">
        <f t="shared" si="1445"/>
        <v>0.00223711660976659-0.0249836817897435i</v>
      </c>
      <c r="M2792" t="str">
        <f t="shared" si="1446"/>
        <v>0.0281352090762481-0.370055288677399i</v>
      </c>
      <c r="N2792" t="str">
        <f t="shared" si="1447"/>
        <v>-3.80515253908988i</v>
      </c>
      <c r="O2792" t="str">
        <f t="shared" si="1448"/>
        <v>-0.787804604620679+0.615925242978769i</v>
      </c>
      <c r="P2792" t="str">
        <f t="shared" si="1449"/>
        <v>1.78780460462068-0.615925242978769i</v>
      </c>
      <c r="Q2792" t="str">
        <f t="shared" si="1450"/>
        <v>-1.78780460462068+4.42107778206865i</v>
      </c>
      <c r="R2792" t="str">
        <f t="shared" si="1451"/>
        <v>-0.260278489470268-0.299130118910331i</v>
      </c>
      <c r="S2792" t="str">
        <f t="shared" si="1452"/>
        <v>0.39468396477944i</v>
      </c>
      <c r="T2792" t="str">
        <f t="shared" si="1453"/>
        <v>0.118061861316475-0.102727746170929i</v>
      </c>
      <c r="U2792" t="str">
        <f t="shared" si="1454"/>
        <v>0.0001-185.495271668876i</v>
      </c>
      <c r="V2792" t="str">
        <f t="shared" si="1455"/>
        <v>0.00002-0.0029752894632476i</v>
      </c>
      <c r="W2792" t="str">
        <f t="shared" si="1456"/>
        <v>0.0000199993584529553-0.00297524174340328i</v>
      </c>
      <c r="X2792" t="str">
        <f t="shared" si="1457"/>
        <v>0.0000514617059186745-0.00297448583647317i</v>
      </c>
      <c r="Y2792" t="str">
        <f t="shared" si="1458"/>
        <v>0.009+5.39097299356008i</v>
      </c>
      <c r="Z2792" t="str">
        <f t="shared" si="1459"/>
        <v>-0.00662448065471862-0.000125742741580327i</v>
      </c>
      <c r="AA2792" t="str">
        <f t="shared" si="1460"/>
        <v>0.00374148324954299-2.22716582361815i</v>
      </c>
      <c r="AB2792" t="str">
        <f t="shared" si="1461"/>
        <v>0.803773429601701-0.699377698558598i</v>
      </c>
      <c r="AC2792" t="str">
        <f t="shared" si="1462"/>
        <v>0.76380591735714-0.317117746294692i</v>
      </c>
      <c r="AD2792" t="str">
        <f t="shared" si="1463"/>
        <v>1.22186697946589-0.408352421303164i</v>
      </c>
      <c r="AE2792" t="str">
        <f t="shared" si="1464"/>
        <v>-0.00814558152109686+0.0025514818113858i</v>
      </c>
      <c r="AF2792" t="str">
        <f t="shared" si="1465"/>
        <v>-15.0686215868919-0.414051697919653i</v>
      </c>
      <c r="AG2792" t="str">
        <f t="shared" si="1466"/>
        <v>0.99672427299799-0.00985663816153383i</v>
      </c>
      <c r="AH2792" t="str">
        <f t="shared" si="1467"/>
        <v>0.124541810536515-0.0339582965888948i</v>
      </c>
      <c r="AI2792">
        <f t="shared" si="1468"/>
        <v>-17.782252132377284</v>
      </c>
      <c r="AJ2792">
        <f t="shared" si="1469"/>
        <v>-15.251842155996933</v>
      </c>
      <c r="AK2792"/>
      <c r="AL2792"/>
      <c r="AM2792"/>
      <c r="AN2792"/>
    </row>
    <row r="2793" spans="1:40" x14ac:dyDescent="0.25">
      <c r="A2793"/>
      <c r="B2793">
        <f t="shared" si="1470"/>
        <v>859000</v>
      </c>
      <c r="C2793" s="237" t="str">
        <f t="shared" si="1438"/>
        <v>-1.03575350047078E-07+0.00285101575990164i</v>
      </c>
      <c r="D2793" s="208" t="str">
        <f t="shared" si="1439"/>
        <v>-5.95700675108364+0.0218577874925792i</v>
      </c>
      <c r="E2793" t="str">
        <f t="shared" si="1440"/>
        <v>2870</v>
      </c>
      <c r="F2793" t="str">
        <f t="shared" si="1441"/>
        <v>0.777000777000777</v>
      </c>
      <c r="G2793" t="str">
        <f t="shared" si="1436"/>
        <v>0.777000777000777</v>
      </c>
      <c r="H2793" t="str">
        <f t="shared" si="1442"/>
        <v>9.11166696105747+0.435430152264127i</v>
      </c>
      <c r="I2793" t="str">
        <f t="shared" si="1443"/>
        <v>3373.28511179204i</v>
      </c>
      <c r="J2793" t="str">
        <f t="shared" si="1437"/>
        <v>-9732.18629972971+729.563309466025i</v>
      </c>
      <c r="K2793" t="str">
        <f t="shared" si="1444"/>
        <v>0.0258381537751359-0.344674304365353i</v>
      </c>
      <c r="L2793" t="str">
        <f t="shared" si="1445"/>
        <v>0.00223195229916776-0.0249550590677556i</v>
      </c>
      <c r="M2793" t="str">
        <f t="shared" si="1446"/>
        <v>0.0280701060743037-0.369629363433109i</v>
      </c>
      <c r="N2793" t="str">
        <f t="shared" si="1447"/>
        <v>-3.80958744880909i</v>
      </c>
      <c r="O2793" t="str">
        <f t="shared" si="1448"/>
        <v>-0.785065293303682+0.619413016694034i</v>
      </c>
      <c r="P2793" t="str">
        <f t="shared" si="1449"/>
        <v>1.78506529330368-0.619413016694034i</v>
      </c>
      <c r="Q2793" t="str">
        <f t="shared" si="1450"/>
        <v>-1.78506529330368+4.42900046550312i</v>
      </c>
      <c r="R2793" t="str">
        <f t="shared" si="1451"/>
        <v>-0.260052090868196-0.29822876329135i</v>
      </c>
      <c r="S2793" t="str">
        <f t="shared" si="1452"/>
        <v>0.395143969400396i</v>
      </c>
      <c r="T2793" t="str">
        <f t="shared" si="1453"/>
        <v>0.117843297316315-0.102758015436531i</v>
      </c>
      <c r="U2793" t="str">
        <f t="shared" si="1454"/>
        <v>0.0001-185.279328395687i</v>
      </c>
      <c r="V2793" t="str">
        <f t="shared" si="1455"/>
        <v>0.00002-0.00297182579681774i</v>
      </c>
      <c r="W2793" t="str">
        <f t="shared" si="1456"/>
        <v>0.0000199993584529552-0.00297177813253122i</v>
      </c>
      <c r="X2793" t="str">
        <f t="shared" si="1457"/>
        <v>0.0000513884999923405-0.00297102387904831i</v>
      </c>
      <c r="Y2793" t="str">
        <f t="shared" si="1458"/>
        <v>0.009+5.39725617886726i</v>
      </c>
      <c r="Z2793" t="str">
        <f t="shared" si="1459"/>
        <v>-0.00660905947930855-0.000125407379372466i</v>
      </c>
      <c r="AA2793" t="str">
        <f t="shared" si="1460"/>
        <v>0.00373273731278136-2.22457023845834i</v>
      </c>
      <c r="AB2793" t="str">
        <f t="shared" si="1461"/>
        <v>0.802285430564271-0.699583773841108i</v>
      </c>
      <c r="AC2793" t="str">
        <f t="shared" si="1462"/>
        <v>0.763933532144787-0.316185643730711i</v>
      </c>
      <c r="AD2793" t="str">
        <f t="shared" si="1463"/>
        <v>1.22020242201802-0.410733751498812i</v>
      </c>
      <c r="AE2793" t="str">
        <f t="shared" si="1464"/>
        <v>-0.00811589942730874+0.00256154140576597i</v>
      </c>
      <c r="AF2793" t="str">
        <f t="shared" si="1465"/>
        <v>-15.0686737121411-0.413572364771548i</v>
      </c>
      <c r="AG2793" t="str">
        <f t="shared" si="1466"/>
        <v>0.996708871988455-0.00983177213789959i</v>
      </c>
      <c r="AH2793" t="str">
        <f t="shared" si="1467"/>
        <v>0.124099254666689-0.0341347461500819i</v>
      </c>
      <c r="AI2793">
        <f t="shared" si="1468"/>
        <v>-17.807874314418662</v>
      </c>
      <c r="AJ2793">
        <f t="shared" si="1469"/>
        <v>-15.379449461002487</v>
      </c>
      <c r="AK2793"/>
      <c r="AL2793"/>
      <c r="AM2793"/>
      <c r="AN2793"/>
    </row>
    <row r="2794" spans="1:40" x14ac:dyDescent="0.25">
      <c r="A2794"/>
      <c r="B2794">
        <f t="shared" si="1470"/>
        <v>860000</v>
      </c>
      <c r="C2794" s="237" t="str">
        <f t="shared" si="1438"/>
        <v>-1.03334617182696E-07+0.00284770062530584i</v>
      </c>
      <c r="D2794" s="208" t="str">
        <f t="shared" si="1439"/>
        <v>-5.95700674923802+0.0218323714606781i</v>
      </c>
      <c r="E2794" t="str">
        <f t="shared" si="1440"/>
        <v>2870</v>
      </c>
      <c r="F2794" t="str">
        <f t="shared" si="1441"/>
        <v>0.777000777000777</v>
      </c>
      <c r="G2794" t="str">
        <f t="shared" si="1436"/>
        <v>0.777000777000777</v>
      </c>
      <c r="H2794" t="str">
        <f t="shared" si="1442"/>
        <v>9.11171890706483+0.434926508502946i</v>
      </c>
      <c r="I2794" t="str">
        <f t="shared" si="1443"/>
        <v>3377.21210260903i</v>
      </c>
      <c r="J2794" t="str">
        <f t="shared" si="1437"/>
        <v>-9754.86115820856+730.412626473553i</v>
      </c>
      <c r="K2794" t="str">
        <f t="shared" si="1444"/>
        <v>0.0257784225531965-0.344277910553302i</v>
      </c>
      <c r="L2794" t="str">
        <f t="shared" si="1445"/>
        <v>0.00222680580295041-0.0249265013187922i</v>
      </c>
      <c r="M2794" t="str">
        <f t="shared" si="1446"/>
        <v>0.0280052283561469-0.369204411872094i</v>
      </c>
      <c r="N2794" t="str">
        <f t="shared" si="1447"/>
        <v>-3.81402235852831i</v>
      </c>
      <c r="O2794" t="str">
        <f t="shared" si="1448"/>
        <v>-0.78231054101476+0.622888607551297i</v>
      </c>
      <c r="P2794" t="str">
        <f t="shared" si="1449"/>
        <v>1.78231054101476-0.622888607551297i</v>
      </c>
      <c r="Q2794" t="str">
        <f t="shared" si="1450"/>
        <v>-1.78231054101476+4.43691096607961i</v>
      </c>
      <c r="R2794" t="str">
        <f t="shared" si="1451"/>
        <v>-0.259825113965758-0.297328819906177i</v>
      </c>
      <c r="S2794" t="str">
        <f t="shared" si="1452"/>
        <v>0.39560397402135i</v>
      </c>
      <c r="T2794" t="str">
        <f t="shared" si="1453"/>
        <v>0.117624462745962-0.102787847635404i</v>
      </c>
      <c r="U2794" t="str">
        <f t="shared" si="1454"/>
        <v>0.0001-185.063887316158i</v>
      </c>
      <c r="V2794" t="str">
        <f t="shared" si="1455"/>
        <v>0.00002-0.0029683701854261i</v>
      </c>
      <c r="W2794" t="str">
        <f t="shared" si="1456"/>
        <v>0.0000199993584529552-0.00296832257656821i</v>
      </c>
      <c r="X2794" t="str">
        <f t="shared" si="1457"/>
        <v>0.0000513155492491013-0.00296756996999424i</v>
      </c>
      <c r="Y2794" t="str">
        <f t="shared" si="1458"/>
        <v>0.009+5.40353936417444i</v>
      </c>
      <c r="Z2794" t="str">
        <f t="shared" si="1459"/>
        <v>-0.00659369209734934-0.000125073456022153i</v>
      </c>
      <c r="AA2794" t="str">
        <f t="shared" si="1460"/>
        <v>0.00372402205200211-2.22198069944721i</v>
      </c>
      <c r="AB2794" t="str">
        <f t="shared" si="1461"/>
        <v>0.800795589465997-0.699786873542682i</v>
      </c>
      <c r="AC2794" t="str">
        <f t="shared" si="1462"/>
        <v>0.764062062267453-0.315254955832757i</v>
      </c>
      <c r="AD2794" t="str">
        <f t="shared" si="1463"/>
        <v>1.21852666541385-0.413108200294489i</v>
      </c>
      <c r="AE2794" t="str">
        <f t="shared" si="1464"/>
        <v>-0.00808625851447065+0.00257150293433351i</v>
      </c>
      <c r="AF2794" t="str">
        <f t="shared" si="1465"/>
        <v>-15.0687256563028-0.413094137042268i</v>
      </c>
      <c r="AG2794" t="str">
        <f t="shared" si="1466"/>
        <v>0.996693562127854-0.00980687378601995i</v>
      </c>
      <c r="AH2794" t="str">
        <f t="shared" si="1467"/>
        <v>0.123657219130081-0.0343096382053162i</v>
      </c>
      <c r="AI2794">
        <f t="shared" si="1468"/>
        <v>-17.833523082949245</v>
      </c>
      <c r="AJ2794">
        <f t="shared" si="1469"/>
        <v>-15.50708013022232</v>
      </c>
      <c r="AK2794"/>
      <c r="AL2794"/>
      <c r="AM2794"/>
      <c r="AN2794"/>
    </row>
    <row r="2795" spans="1:40" x14ac:dyDescent="0.25">
      <c r="A2795"/>
      <c r="B2795">
        <f t="shared" si="1470"/>
        <v>861000</v>
      </c>
      <c r="C2795" s="237" t="str">
        <f t="shared" si="1438"/>
        <v>-1.03094722621585E-07+0.00284439319137109i</v>
      </c>
      <c r="D2795" s="208" t="str">
        <f t="shared" si="1439"/>
        <v>-5.95700674739884+0.0218070144671784i</v>
      </c>
      <c r="E2795" t="str">
        <f t="shared" si="1440"/>
        <v>2870</v>
      </c>
      <c r="F2795" t="str">
        <f t="shared" si="1441"/>
        <v>0.777000777000777</v>
      </c>
      <c r="G2795" t="str">
        <f t="shared" si="1436"/>
        <v>0.777000777000777</v>
      </c>
      <c r="H2795" t="str">
        <f t="shared" si="1442"/>
        <v>9.11177067281539+0.434424025390337i</v>
      </c>
      <c r="I2795" t="str">
        <f t="shared" si="1443"/>
        <v>3381.13909342601i</v>
      </c>
      <c r="J2795" t="str">
        <f t="shared" si="1437"/>
        <v>-9777.56239813998+731.26194348108i</v>
      </c>
      <c r="K2795" t="str">
        <f t="shared" si="1444"/>
        <v>0.02571889784599-0.34388242235535i</v>
      </c>
      <c r="L2795" t="str">
        <f t="shared" si="1445"/>
        <v>0.00222167703949264-0.0248980083237494i</v>
      </c>
      <c r="M2795" t="str">
        <f t="shared" si="1446"/>
        <v>0.0279405748854826-0.368780430679099i</v>
      </c>
      <c r="N2795" t="str">
        <f t="shared" si="1447"/>
        <v>-3.81845726824753i</v>
      </c>
      <c r="O2795" t="str">
        <f t="shared" si="1448"/>
        <v>-0.779540401935467+0.626351947191266i</v>
      </c>
      <c r="P2795" t="str">
        <f t="shared" si="1449"/>
        <v>1.77954040193547-0.626351947191266i</v>
      </c>
      <c r="Q2795" t="str">
        <f t="shared" si="1450"/>
        <v>-1.77954040193547+4.4448092154388i</v>
      </c>
      <c r="R2795" t="str">
        <f t="shared" si="1451"/>
        <v>-0.25959755728102-0.296430284551609i</v>
      </c>
      <c r="S2795" t="str">
        <f t="shared" si="1452"/>
        <v>0.396063978642306i</v>
      </c>
      <c r="T2795" t="str">
        <f t="shared" si="1453"/>
        <v>0.117405357889581-0.102817241382545i</v>
      </c>
      <c r="U2795" t="str">
        <f t="shared" si="1454"/>
        <v>0.0001-184.848946680483i</v>
      </c>
      <c r="V2795" t="str">
        <f t="shared" si="1455"/>
        <v>0.00002-0.00296492260100633i</v>
      </c>
      <c r="W2795" t="str">
        <f t="shared" si="1456"/>
        <v>0.0000199993584529552-0.00296487504744829i</v>
      </c>
      <c r="X2795" t="str">
        <f t="shared" si="1457"/>
        <v>0.0000512428525043441-0.00296412408128029i</v>
      </c>
      <c r="Y2795" t="str">
        <f t="shared" si="1458"/>
        <v>0.009+5.40982254948162i</v>
      </c>
      <c r="Z2795" t="str">
        <f t="shared" si="1459"/>
        <v>-0.00657837825890106-0.000124740963454973i</v>
      </c>
      <c r="AA2795" t="str">
        <f t="shared" si="1460"/>
        <v>0.00371533732370386-2.2193971854721i</v>
      </c>
      <c r="AB2795" t="str">
        <f t="shared" si="1461"/>
        <v>0.799303908241493-0.699986988234124i</v>
      </c>
      <c r="AC2795" t="str">
        <f t="shared" si="1462"/>
        <v>0.764191507713735-0.314325678388404i</v>
      </c>
      <c r="AD2795" t="str">
        <f t="shared" si="1463"/>
        <v>1.21683973776142-0.415475713832763i</v>
      </c>
      <c r="AE2795" t="str">
        <f t="shared" si="1464"/>
        <v>-0.00805665891629224+0.00258136664172019i</v>
      </c>
      <c r="AF2795" t="str">
        <f t="shared" si="1465"/>
        <v>-15.0687774202142-0.412617010923159i</v>
      </c>
      <c r="AG2795" t="str">
        <f t="shared" si="1466"/>
        <v>0.99667834353146-0.0097819434441377i</v>
      </c>
      <c r="AH2795" t="str">
        <f t="shared" si="1467"/>
        <v>0.123215706521252-0.0344829763728825i</v>
      </c>
      <c r="AI2795">
        <f t="shared" si="1468"/>
        <v>-17.85919857449024</v>
      </c>
      <c r="AJ2795">
        <f t="shared" si="1469"/>
        <v>-15.634734086717684</v>
      </c>
      <c r="AK2795"/>
      <c r="AL2795"/>
      <c r="AM2795"/>
      <c r="AN2795"/>
    </row>
    <row r="2796" spans="1:40" x14ac:dyDescent="0.25">
      <c r="A2796"/>
      <c r="B2796">
        <f t="shared" si="1470"/>
        <v>862000</v>
      </c>
      <c r="C2796" s="237" t="str">
        <f t="shared" si="1438"/>
        <v>-1.02855662475962E-07+0.00284109343129695i</v>
      </c>
      <c r="D2796" s="208" t="str">
        <f t="shared" si="1439"/>
        <v>-5.95700674556603+0.02178171630661i</v>
      </c>
      <c r="E2796" t="str">
        <f t="shared" si="1440"/>
        <v>2870</v>
      </c>
      <c r="F2796" t="str">
        <f t="shared" si="1441"/>
        <v>0.777000777000777</v>
      </c>
      <c r="G2796" t="str">
        <f t="shared" si="1436"/>
        <v>0.777000777000777</v>
      </c>
      <c r="H2796" t="str">
        <f t="shared" si="1442"/>
        <v>9.11182225914141+0.433922698929606i</v>
      </c>
      <c r="I2796" t="str">
        <f t="shared" si="1443"/>
        <v>3385.066084243i</v>
      </c>
      <c r="J2796" t="str">
        <f t="shared" si="1437"/>
        <v>-9800.29001952396+732.111260488606i</v>
      </c>
      <c r="K2796" t="str">
        <f t="shared" si="1444"/>
        <v>0.0256595787043182-0.343487836689316i</v>
      </c>
      <c r="L2796" t="str">
        <f t="shared" si="1445"/>
        <v>0.00221656592763824-0.0248695798644989i</v>
      </c>
      <c r="M2796" t="str">
        <f t="shared" si="1446"/>
        <v>0.0278761446319564-0.368357416553815i</v>
      </c>
      <c r="N2796" t="str">
        <f t="shared" si="1447"/>
        <v>-3.82289217796675i</v>
      </c>
      <c r="O2796" t="str">
        <f t="shared" si="1448"/>
        <v>-0.776754930549984+0.62980296749562i</v>
      </c>
      <c r="P2796" t="str">
        <f t="shared" si="1449"/>
        <v>1.77675493054998-0.62980296749562i</v>
      </c>
      <c r="Q2796" t="str">
        <f t="shared" si="1450"/>
        <v>-1.77675493054998+4.45269514546237i</v>
      </c>
      <c r="R2796" t="str">
        <f t="shared" si="1451"/>
        <v>-0.259369419328282-0.295533153053514i</v>
      </c>
      <c r="S2796" t="str">
        <f t="shared" si="1452"/>
        <v>0.396523983263262i</v>
      </c>
      <c r="T2796" t="str">
        <f t="shared" si="1453"/>
        <v>0.117185983035131-0.10284619528873i</v>
      </c>
      <c r="U2796" t="str">
        <f t="shared" si="1454"/>
        <v>0.0001-184.634504746978i</v>
      </c>
      <c r="V2796" t="str">
        <f t="shared" si="1455"/>
        <v>0.00002-0.00296148301562233i</v>
      </c>
      <c r="W2796" t="str">
        <f t="shared" si="1456"/>
        <v>0.0000199993584529551-0.00296143551723585i</v>
      </c>
      <c r="X2796" t="str">
        <f t="shared" si="1457"/>
        <v>0.000051170408580324-0.00296068618500587i</v>
      </c>
      <c r="Y2796" t="str">
        <f t="shared" si="1458"/>
        <v>0.009+5.4161057347888i</v>
      </c>
      <c r="Z2796" t="str">
        <f t="shared" si="1459"/>
        <v>-0.00656311771547411-0.000124409893651735i</v>
      </c>
      <c r="AA2796" t="str">
        <f t="shared" si="1460"/>
        <v>0.00370668298522452-2.21681967551854i</v>
      </c>
      <c r="AB2796" t="str">
        <f t="shared" si="1461"/>
        <v>0.797810388851205-0.700184108457498i</v>
      </c>
      <c r="AC2796" t="str">
        <f t="shared" si="1462"/>
        <v>0.764321868485053-0.313397807213383i</v>
      </c>
      <c r="AD2796" t="str">
        <f t="shared" si="1463"/>
        <v>1.21514166743711-0.417836238366559i</v>
      </c>
      <c r="AE2796" t="str">
        <f t="shared" si="1464"/>
        <v>-0.00802710076634627+0.00259113277257298i</v>
      </c>
      <c r="AF2796" t="str">
        <f t="shared" si="1465"/>
        <v>-15.0688290047074-0.412140982622996i</v>
      </c>
      <c r="AG2796" t="str">
        <f t="shared" si="1466"/>
        <v>0.996663216313127-0.00975698145108033i</v>
      </c>
      <c r="AH2796" t="str">
        <f t="shared" si="1467"/>
        <v>0.122774719431785-0.0346547642728805i</v>
      </c>
      <c r="AI2796">
        <f t="shared" si="1468"/>
        <v>-17.884900925979487</v>
      </c>
      <c r="AJ2796">
        <f t="shared" si="1469"/>
        <v>-15.762411253475127</v>
      </c>
      <c r="AK2796"/>
      <c r="AL2796"/>
      <c r="AM2796"/>
      <c r="AN2796"/>
    </row>
    <row r="2797" spans="1:40" x14ac:dyDescent="0.25">
      <c r="A2797"/>
      <c r="B2797">
        <f t="shared" si="1470"/>
        <v>863000</v>
      </c>
      <c r="C2797" s="237" t="str">
        <f t="shared" si="1438"/>
        <v>-1.02617432880559E-07+0.00283780131840719i</v>
      </c>
      <c r="D2797" s="208" t="str">
        <f t="shared" si="1439"/>
        <v>-5.95700674373961+0.0217564767744551i</v>
      </c>
      <c r="E2797" t="str">
        <f t="shared" si="1440"/>
        <v>2870</v>
      </c>
      <c r="F2797" t="str">
        <f t="shared" si="1441"/>
        <v>0.777000777000777</v>
      </c>
      <c r="G2797" t="str">
        <f t="shared" si="1436"/>
        <v>0.777000777000777</v>
      </c>
      <c r="H2797" t="str">
        <f t="shared" si="1442"/>
        <v>9.11187366687047+0.433422525142344i</v>
      </c>
      <c r="I2797" t="str">
        <f t="shared" si="1443"/>
        <v>3388.99307505999i</v>
      </c>
      <c r="J2797" t="str">
        <f t="shared" si="1437"/>
        <v>-9823.04402236051+732.960577496134i</v>
      </c>
      <c r="K2797" t="str">
        <f t="shared" si="1444"/>
        <v>0.0256004641844203-0.343094150486901i</v>
      </c>
      <c r="L2797" t="str">
        <f t="shared" si="1445"/>
        <v>0.0022114723866935-0.0248412157238819i</v>
      </c>
      <c r="M2797" t="str">
        <f t="shared" si="1446"/>
        <v>0.0278119365711138-0.367935366210783i</v>
      </c>
      <c r="N2797" t="str">
        <f t="shared" si="1447"/>
        <v>-3.82732708768597i</v>
      </c>
      <c r="O2797" t="str">
        <f t="shared" si="1448"/>
        <v>-0.773954181644054+0.63324160058834i</v>
      </c>
      <c r="P2797" t="str">
        <f t="shared" si="1449"/>
        <v>1.77395418164405-0.63324160058834i</v>
      </c>
      <c r="Q2797" t="str">
        <f t="shared" si="1450"/>
        <v>-1.77395418164405+4.46056868827431i</v>
      </c>
      <c r="R2797" t="str">
        <f t="shared" si="1451"/>
        <v>-0.259140698618074-0.294637421266751i</v>
      </c>
      <c r="S2797" t="str">
        <f t="shared" si="1452"/>
        <v>0.396983987884216i</v>
      </c>
      <c r="T2797" t="str">
        <f t="shared" si="1453"/>
        <v>0.116966338474397-0.102874707960505i</v>
      </c>
      <c r="U2797" t="str">
        <f t="shared" si="1454"/>
        <v>0.0001-184.420559782034i</v>
      </c>
      <c r="V2797" t="str">
        <f t="shared" si="1455"/>
        <v>0.00002-0.00295805140146749i</v>
      </c>
      <c r="W2797" t="str">
        <f t="shared" si="1456"/>
        <v>0.0000199993584529553-0.00295800395812473i</v>
      </c>
      <c r="X2797" t="str">
        <f t="shared" si="1457"/>
        <v>0.0000510982163061144-0.00295725625339962i</v>
      </c>
      <c r="Y2797" t="str">
        <f t="shared" si="1458"/>
        <v>0.009+5.42238892009598i</v>
      </c>
      <c r="Z2797" t="str">
        <f t="shared" si="1459"/>
        <v>-0.00654791022001888-0.000124080238648038i</v>
      </c>
      <c r="AA2797" t="str">
        <f t="shared" si="1460"/>
        <v>0.00369805889473545-2.21424814866976i</v>
      </c>
      <c r="AB2797" t="str">
        <f t="shared" si="1461"/>
        <v>0.796315033281626-0.700378224726072i</v>
      </c>
      <c r="AC2797" t="str">
        <f t="shared" si="1462"/>
        <v>0.764453144595608-0.312471338151498i</v>
      </c>
      <c r="AD2797" t="str">
        <f t="shared" si="1463"/>
        <v>1.21343248308521-0.420189720260568i</v>
      </c>
      <c r="AE2797" t="str">
        <f t="shared" si="1464"/>
        <v>-0.0079975841980639+0.00260080157155655i</v>
      </c>
      <c r="AF2797" t="str">
        <f t="shared" si="1465"/>
        <v>-15.0688804106101-0.411666048367889i</v>
      </c>
      <c r="AG2797" t="str">
        <f t="shared" si="1466"/>
        <v>0.996648180585289-0.00973198814625358i</v>
      </c>
      <c r="AH2797" t="str">
        <f t="shared" si="1467"/>
        <v>0.122334260450208-0.0348250055272676i</v>
      </c>
      <c r="AI2797">
        <f t="shared" si="1468"/>
        <v>-17.910630274776178</v>
      </c>
      <c r="AJ2797">
        <f t="shared" si="1469"/>
        <v>-15.89011155340779</v>
      </c>
      <c r="AK2797"/>
      <c r="AL2797"/>
      <c r="AM2797"/>
      <c r="AN2797"/>
    </row>
    <row r="2798" spans="1:40" x14ac:dyDescent="0.25">
      <c r="A2798"/>
      <c r="B2798">
        <f t="shared" si="1470"/>
        <v>864000</v>
      </c>
      <c r="C2798" s="237" t="str">
        <f t="shared" si="1438"/>
        <v>-1.0238002999246E-07+0.00283451682614909i</v>
      </c>
      <c r="D2798" s="208" t="str">
        <f t="shared" si="1439"/>
        <v>-5.95700674191952+0.021731295667143i</v>
      </c>
      <c r="E2798" t="str">
        <f t="shared" si="1440"/>
        <v>2870</v>
      </c>
      <c r="F2798" t="str">
        <f t="shared" si="1441"/>
        <v>0.777000777000777</v>
      </c>
      <c r="G2798" t="str">
        <f t="shared" si="1436"/>
        <v>0.777000777000777</v>
      </c>
      <c r="H2798" t="str">
        <f t="shared" si="1442"/>
        <v>9.11192489682528+0.432923500068306i</v>
      </c>
      <c r="I2798" t="str">
        <f t="shared" si="1443"/>
        <v>3392.92006587698i</v>
      </c>
      <c r="J2798" t="str">
        <f t="shared" si="1437"/>
        <v>-9845.82440664962+733.809894503661i</v>
      </c>
      <c r="K2798" t="str">
        <f t="shared" si="1444"/>
        <v>0.0255415533479354-0.342701360693619i</v>
      </c>
      <c r="L2798" t="str">
        <f t="shared" si="1445"/>
        <v>0.00220639633642403-0.0248129156857044i</v>
      </c>
      <c r="M2798" t="str">
        <f t="shared" si="1446"/>
        <v>0.0277479496843594-0.367514276379323i</v>
      </c>
      <c r="N2798" t="str">
        <f t="shared" si="1447"/>
        <v>-3.83176199740519i</v>
      </c>
      <c r="O2798" t="str">
        <f t="shared" si="1448"/>
        <v>-0.771138210303905+0.63666777883704i</v>
      </c>
      <c r="P2798" t="str">
        <f t="shared" si="1449"/>
        <v>1.77113821030391-0.63666777883704i</v>
      </c>
      <c r="Q2798" t="str">
        <f t="shared" si="1450"/>
        <v>-1.77113821030391+4.46842977624223i</v>
      </c>
      <c r="R2798" t="str">
        <f t="shared" si="1451"/>
        <v>-0.258911393657163-0.293743085075064i</v>
      </c>
      <c r="S2798" t="str">
        <f t="shared" si="1452"/>
        <v>0.397443992505171i</v>
      </c>
      <c r="T2798" t="str">
        <f t="shared" si="1453"/>
        <v>0.11674642450302-0.102902778000181i</v>
      </c>
      <c r="U2798" t="str">
        <f t="shared" si="1454"/>
        <v>0.0001-184.207110060064i</v>
      </c>
      <c r="V2798" t="str">
        <f t="shared" si="1455"/>
        <v>0.00002-0.00295462773086394i</v>
      </c>
      <c r="W2798" t="str">
        <f t="shared" si="1456"/>
        <v>0.0000199993584529552-0.00295458034243747i</v>
      </c>
      <c r="X2798" t="str">
        <f t="shared" si="1457"/>
        <v>0.0000510262745175574-0.00295383425881866i</v>
      </c>
      <c r="Y2798" t="str">
        <f t="shared" si="1458"/>
        <v>0.009+5.42867210540316i</v>
      </c>
      <c r="Z2798" t="str">
        <f t="shared" si="1459"/>
        <v>-0.00653275552691578-0.000123751990533815i</v>
      </c>
      <c r="AA2798" t="str">
        <f t="shared" si="1460"/>
        <v>0.00368946491123564-2.21168258410609i</v>
      </c>
      <c r="AB2798" t="str">
        <f t="shared" si="1461"/>
        <v>0.794817843545499-0.700569327524282i</v>
      </c>
      <c r="AC2798" t="str">
        <f t="shared" si="1462"/>
        <v>0.764585336072296-0.311546267074547i</v>
      </c>
      <c r="AD2798" t="str">
        <f t="shared" si="1463"/>
        <v>1.21171221361761-0.422536105992662i</v>
      </c>
      <c r="AE2798" t="str">
        <f t="shared" si="1464"/>
        <v>-0.00796810934473078+0.00261037328335571i</v>
      </c>
      <c r="AF2798" t="str">
        <f t="shared" si="1465"/>
        <v>-15.0689316387448-0.411192204401163i</v>
      </c>
      <c r="AG2798" t="str">
        <f t="shared" si="1466"/>
        <v>0.996633236458951-0.00970696386963546i</v>
      </c>
      <c r="AH2798" t="str">
        <f t="shared" si="1467"/>
        <v>0.12189433216193-0.0349937037598995i</v>
      </c>
      <c r="AI2798">
        <f t="shared" si="1468"/>
        <v>-17.936386758664817</v>
      </c>
      <c r="AJ2798">
        <f t="shared" si="1469"/>
        <v>-16.017834909354448</v>
      </c>
      <c r="AK2798"/>
      <c r="AL2798"/>
      <c r="AM2798"/>
      <c r="AN2798"/>
    </row>
    <row r="2799" spans="1:40" x14ac:dyDescent="0.25">
      <c r="A2799"/>
      <c r="B2799">
        <f t="shared" si="1470"/>
        <v>865000</v>
      </c>
      <c r="C2799" s="237" t="str">
        <f t="shared" si="1438"/>
        <v>-1.02143449990955E-07+0.00283123992809271i</v>
      </c>
      <c r="D2799" s="208" t="str">
        <f t="shared" si="1439"/>
        <v>-5.95700674010574+0.0217061727820441i</v>
      </c>
      <c r="E2799" t="str">
        <f t="shared" si="1440"/>
        <v>2870</v>
      </c>
      <c r="F2799" t="str">
        <f t="shared" si="1441"/>
        <v>0.777000777000777</v>
      </c>
      <c r="G2799" t="str">
        <f t="shared" si="1436"/>
        <v>0.777000777000777</v>
      </c>
      <c r="H2799" t="str">
        <f t="shared" si="1442"/>
        <v>9.11197594982389+0.43242561976533i</v>
      </c>
      <c r="I2799" t="str">
        <f t="shared" si="1443"/>
        <v>3396.84705669396i</v>
      </c>
      <c r="J2799" t="str">
        <f t="shared" si="1437"/>
        <v>-9868.63117239129+734.659211511189i</v>
      </c>
      <c r="K2799" t="str">
        <f t="shared" si="1444"/>
        <v>0.0254828452618658-0.342309464268716i</v>
      </c>
      <c r="L2799" t="str">
        <f t="shared" si="1445"/>
        <v>0.00220133769705179-0.0247846795347318i</v>
      </c>
      <c r="M2799" t="str">
        <f t="shared" si="1446"/>
        <v>0.0276841829589176-0.367094143803448i</v>
      </c>
      <c r="N2799" t="str">
        <f t="shared" si="1447"/>
        <v>-3.83619690712441i</v>
      </c>
      <c r="O2799" t="str">
        <f t="shared" si="1448"/>
        <v>-0.768307071915165+0.640081434854305i</v>
      </c>
      <c r="P2799" t="str">
        <f t="shared" si="1449"/>
        <v>1.76830707191517-0.640081434854305i</v>
      </c>
      <c r="Q2799" t="str">
        <f t="shared" si="1450"/>
        <v>-1.76830707191517+4.47627834197872i</v>
      </c>
      <c r="R2799" t="str">
        <f t="shared" si="1451"/>
        <v>-0.258681502948538-0.292850140390992i</v>
      </c>
      <c r="S2799" t="str">
        <f t="shared" si="1452"/>
        <v>0.397903997126126i</v>
      </c>
      <c r="T2799" t="str">
        <f t="shared" si="1453"/>
        <v>0.116526241420523-0.102930404005817i</v>
      </c>
      <c r="U2799" t="str">
        <f t="shared" si="1454"/>
        <v>0.0001-183.994153863463i</v>
      </c>
      <c r="V2799" t="str">
        <f t="shared" si="1455"/>
        <v>0.00002-0.00295121197626179i</v>
      </c>
      <c r="W2799" t="str">
        <f t="shared" si="1456"/>
        <v>0.0000199993584529552-0.00295116464262466i</v>
      </c>
      <c r="X2799" t="str">
        <f t="shared" si="1457"/>
        <v>0.0000509545820572216-0.0029504201737479i</v>
      </c>
      <c r="Y2799" t="str">
        <f t="shared" si="1458"/>
        <v>0.009+5.43495529071034i</v>
      </c>
      <c r="Z2799" t="str">
        <f t="shared" si="1459"/>
        <v>-0.00651765339196537-0.00012342514145292i</v>
      </c>
      <c r="AA2799" t="str">
        <f t="shared" si="1460"/>
        <v>0.00368090089454583-2.20912296110438i</v>
      </c>
      <c r="AB2799" t="str">
        <f t="shared" si="1461"/>
        <v>0.793318821681999-0.700757407307615i</v>
      </c>
      <c r="AC2799" t="str">
        <f t="shared" si="1462"/>
        <v>0.764718442954684-0.310622589882234i</v>
      </c>
      <c r="AD2799" t="str">
        <f t="shared" si="1463"/>
        <v>1.20998088821325-0.424875342155259i</v>
      </c>
      <c r="AE2799" t="str">
        <f t="shared" si="1464"/>
        <v>-0.00793867633948175+0.00261984815267763i</v>
      </c>
      <c r="AF2799" t="str">
        <f t="shared" si="1465"/>
        <v>-15.0689826899296-0.410719446983286i</v>
      </c>
      <c r="AG2799" t="str">
        <f t="shared" si="1466"/>
        <v>0.996618384043693-0.00968190896176846i</v>
      </c>
      <c r="AH2799" t="str">
        <f t="shared" si="1467"/>
        <v>0.121454937149165-0.0351608625965706i</v>
      </c>
      <c r="AI2799">
        <f t="shared" si="1468"/>
        <v>-17.96217051585997</v>
      </c>
      <c r="AJ2799">
        <f t="shared" si="1469"/>
        <v>-16.145581244080333</v>
      </c>
      <c r="AK2799"/>
      <c r="AL2799"/>
      <c r="AM2799"/>
      <c r="AN2799"/>
    </row>
    <row r="2800" spans="1:40" x14ac:dyDescent="0.25">
      <c r="A2800"/>
      <c r="B2800">
        <f t="shared" si="1470"/>
        <v>866000</v>
      </c>
      <c r="C2800" s="237" t="str">
        <f t="shared" si="1438"/>
        <v>-1.01907689077375E-07+0.0028279705979302i</v>
      </c>
      <c r="D2800" s="208" t="str">
        <f t="shared" si="1439"/>
        <v>-5.95700673829824+0.0216811079174649i</v>
      </c>
      <c r="E2800" t="str">
        <f t="shared" si="1440"/>
        <v>2870</v>
      </c>
      <c r="F2800" t="str">
        <f t="shared" si="1441"/>
        <v>0.777000777000777</v>
      </c>
      <c r="G2800" t="str">
        <f t="shared" si="1436"/>
        <v>0.777000777000777</v>
      </c>
      <c r="H2800" t="str">
        <f t="shared" si="1442"/>
        <v>9.11202682667963+0.431928880309214i</v>
      </c>
      <c r="I2800" t="str">
        <f t="shared" si="1443"/>
        <v>3400.77404751095i</v>
      </c>
      <c r="J2800" t="str">
        <f t="shared" si="1437"/>
        <v>-9891.46431958554+735.508528518716i</v>
      </c>
      <c r="K2800" t="str">
        <f t="shared" si="1444"/>
        <v>0.0254243389985402-0.341918458185095i</v>
      </c>
      <c r="L2800" t="str">
        <f t="shared" si="1445"/>
        <v>0.0021962963892517-0.0247565070566831i</v>
      </c>
      <c r="M2800" t="str">
        <f t="shared" si="1446"/>
        <v>0.0276206353877919-0.366674965241778i</v>
      </c>
      <c r="N2800" t="str">
        <f t="shared" si="1447"/>
        <v>-3.84063181684363i</v>
      </c>
      <c r="O2800" t="str">
        <f t="shared" si="1448"/>
        <v>-0.765460822161772+0.64348250149901i</v>
      </c>
      <c r="P2800" t="str">
        <f t="shared" si="1449"/>
        <v>1.76546082216177-0.64348250149901i</v>
      </c>
      <c r="Q2800" t="str">
        <f t="shared" si="1450"/>
        <v>-1.76546082216177+4.48411431834264i</v>
      </c>
      <c r="R2800" t="str">
        <f t="shared" si="1451"/>
        <v>-0.258451024991428-0.291958583155777i</v>
      </c>
      <c r="S2800" t="str">
        <f t="shared" si="1452"/>
        <v>0.398364001747081i</v>
      </c>
      <c r="T2800" t="str">
        <f t="shared" si="1453"/>
        <v>0.116305789530343-0.10295758457122i</v>
      </c>
      <c r="U2800" t="str">
        <f t="shared" si="1454"/>
        <v>0.0001-183.781689482558i</v>
      </c>
      <c r="V2800" t="str">
        <f t="shared" si="1455"/>
        <v>0.00002-0.00294780411023839i</v>
      </c>
      <c r="W2800" t="str">
        <f t="shared" si="1456"/>
        <v>0.0000199993584529552-0.00294775683126406i</v>
      </c>
      <c r="X2800" t="str">
        <f t="shared" si="1457"/>
        <v>0.0000508831377743505-0.00294701397079921i</v>
      </c>
      <c r="Y2800" t="str">
        <f t="shared" si="1458"/>
        <v>0.009+5.44123847601752i</v>
      </c>
      <c r="Z2800" t="str">
        <f t="shared" si="1459"/>
        <v>-0.0065026035723784-0.000123099683602674i</v>
      </c>
      <c r="AA2800" t="str">
        <f t="shared" si="1460"/>
        <v>0.00367236670530288-2.20656925903745i</v>
      </c>
      <c r="AB2800" t="str">
        <f t="shared" si="1461"/>
        <v>0.791817969756947-0.70094245450261i</v>
      </c>
      <c r="AC2800" t="str">
        <f t="shared" si="1462"/>
        <v>0.764852465294927-0.309700302502084i</v>
      </c>
      <c r="AD2800" t="str">
        <f t="shared" si="1463"/>
        <v>1.20823853631784-0.427207375456787i</v>
      </c>
      <c r="AE2800" t="str">
        <f t="shared" si="1464"/>
        <v>-0.0079092853152971+0.00262922642425442i</v>
      </c>
      <c r="AF2800" t="str">
        <f t="shared" si="1465"/>
        <v>-15.0690335649779-0.410247772391749i</v>
      </c>
      <c r="AG2800" t="str">
        <f t="shared" si="1466"/>
        <v>0.996603623447662-0.00965682376375416i</v>
      </c>
      <c r="AH2800" t="str">
        <f t="shared" si="1467"/>
        <v>0.121016077990867-0.0353264856650561i</v>
      </c>
      <c r="AI2800">
        <f t="shared" si="1468"/>
        <v>-17.98798168501034</v>
      </c>
      <c r="AJ2800">
        <f t="shared" si="1469"/>
        <v>-16.27335048027761</v>
      </c>
      <c r="AK2800"/>
      <c r="AL2800"/>
      <c r="AM2800"/>
      <c r="AN2800"/>
    </row>
    <row r="2801" spans="1:40" x14ac:dyDescent="0.25">
      <c r="A2801"/>
      <c r="B2801">
        <f t="shared" si="1470"/>
        <v>867000</v>
      </c>
      <c r="C2801" s="237" t="str">
        <f t="shared" si="1438"/>
        <v>-1.01672743474949E-07+0.00282470880947507i</v>
      </c>
      <c r="D2801" s="208" t="str">
        <f t="shared" si="1439"/>
        <v>-5.95700673649699+0.0216561008726422i</v>
      </c>
      <c r="E2801" t="str">
        <f t="shared" si="1440"/>
        <v>2870</v>
      </c>
      <c r="F2801" t="str">
        <f t="shared" si="1441"/>
        <v>0.777000777000777</v>
      </c>
      <c r="G2801" t="str">
        <f t="shared" si="1436"/>
        <v>0.777000777000777</v>
      </c>
      <c r="H2801" t="str">
        <f t="shared" si="1442"/>
        <v>9.11207752820117+0.431433277793628i</v>
      </c>
      <c r="I2801" t="str">
        <f t="shared" si="1443"/>
        <v>3404.70103832794i</v>
      </c>
      <c r="J2801" t="str">
        <f t="shared" si="1437"/>
        <v>-9914.32384823234+736.357845526244i</v>
      </c>
      <c r="K2801" t="str">
        <f t="shared" si="1444"/>
        <v>0.0253660336355776-0.34152833942924i</v>
      </c>
      <c r="L2801" t="str">
        <f t="shared" si="1445"/>
        <v>0.00219127233414882-0.0247283980382262i</v>
      </c>
      <c r="M2801" t="str">
        <f t="shared" si="1446"/>
        <v>0.0275573059697264-0.366256737467466i</v>
      </c>
      <c r="N2801" t="str">
        <f t="shared" si="1447"/>
        <v>-3.84506672656285i</v>
      </c>
      <c r="O2801" t="str">
        <f t="shared" si="1448"/>
        <v>-0.762599517024884+0.646870911877643i</v>
      </c>
      <c r="P2801" t="str">
        <f t="shared" si="1449"/>
        <v>1.76259951702488-0.646870911877643i</v>
      </c>
      <c r="Q2801" t="str">
        <f t="shared" si="1450"/>
        <v>-1.76259951702488+4.49193763844049i</v>
      </c>
      <c r="R2801" t="str">
        <f t="shared" si="1451"/>
        <v>-0.258219958281288-0.291068409339276i</v>
      </c>
      <c r="S2801" t="str">
        <f t="shared" si="1452"/>
        <v>0.398824006368035i</v>
      </c>
      <c r="T2801" t="str">
        <f t="shared" si="1453"/>
        <v>0.116085069139861-0.10298431828593i</v>
      </c>
      <c r="U2801" t="str">
        <f t="shared" si="1454"/>
        <v>0.0001-183.569715215566i</v>
      </c>
      <c r="V2801" t="str">
        <f t="shared" si="1455"/>
        <v>0.00002-0.00294440410549763i</v>
      </c>
      <c r="W2801" t="str">
        <f t="shared" si="1456"/>
        <v>0.0000199993584529552-0.00294435688106001i</v>
      </c>
      <c r="X2801" t="str">
        <f t="shared" si="1457"/>
        <v>0.0000508119405248204-0.00294361562271082i</v>
      </c>
      <c r="Y2801" t="str">
        <f t="shared" si="1458"/>
        <v>0.009+5.4475216613247i</v>
      </c>
      <c r="Z2801" t="str">
        <f t="shared" si="1459"/>
        <v>-0.00648760582676624-0.000122775609233455i</v>
      </c>
      <c r="AA2801" t="str">
        <f t="shared" si="1460"/>
        <v>0.00366386220495395-2.20402145737356i</v>
      </c>
      <c r="AB2801" t="str">
        <f t="shared" si="1461"/>
        <v>0.790315289863012-0.701124459506756i</v>
      </c>
      <c r="AC2801" t="str">
        <f t="shared" si="1462"/>
        <v>0.764987403157723-0.308779400889368i</v>
      </c>
      <c r="AD2801" t="str">
        <f t="shared" si="1463"/>
        <v>1.20648518764336-0.429532152723037i</v>
      </c>
      <c r="AE2801" t="str">
        <f t="shared" si="1464"/>
        <v>-0.00787993640499814+0.00263850834284536i</v>
      </c>
      <c r="AF2801" t="str">
        <f t="shared" si="1465"/>
        <v>-15.0690842646982-0.409777176920986i</v>
      </c>
      <c r="AG2801" t="str">
        <f t="shared" si="1466"/>
        <v>0.996588954777572-0.00963170861724601i</v>
      </c>
      <c r="AH2801" t="str">
        <f t="shared" si="1467"/>
        <v>0.120577757262658-0.0354905765951501i</v>
      </c>
      <c r="AI2801">
        <f t="shared" si="1468"/>
        <v>-18.013820405203344</v>
      </c>
      <c r="AJ2801">
        <f t="shared" si="1469"/>
        <v>-16.401142540565413</v>
      </c>
      <c r="AK2801"/>
      <c r="AL2801"/>
      <c r="AM2801"/>
      <c r="AN2801"/>
    </row>
    <row r="2802" spans="1:40" x14ac:dyDescent="0.25">
      <c r="A2802"/>
      <c r="B2802">
        <f t="shared" si="1470"/>
        <v>868000</v>
      </c>
      <c r="C2802" s="237" t="str">
        <f t="shared" si="1438"/>
        <v>-1.01438609428647E-07+0.00282145453666151i</v>
      </c>
      <c r="D2802" s="208" t="str">
        <f t="shared" si="1439"/>
        <v>-5.95700673470196+0.0216311514477383i</v>
      </c>
      <c r="E2802" t="str">
        <f t="shared" si="1440"/>
        <v>2870</v>
      </c>
      <c r="F2802" t="str">
        <f t="shared" si="1441"/>
        <v>0.777000777000777</v>
      </c>
      <c r="G2802" t="str">
        <f t="shared" si="1436"/>
        <v>0.777000777000777</v>
      </c>
      <c r="H2802" t="str">
        <f t="shared" si="1442"/>
        <v>9.11212805519255+0.430938808330003i</v>
      </c>
      <c r="I2802" t="str">
        <f t="shared" si="1443"/>
        <v>3408.62802914493i</v>
      </c>
      <c r="J2802" t="str">
        <f t="shared" si="1437"/>
        <v>-9937.20975833171+737.207162533771i</v>
      </c>
      <c r="K2802" t="str">
        <f t="shared" si="1444"/>
        <v>0.0253079282558506-0.341139105001135i</v>
      </c>
      <c r="L2802" t="str">
        <f t="shared" si="1445"/>
        <v>0.00218626545331516-0.0247003522669724i</v>
      </c>
      <c r="M2802" t="str">
        <f t="shared" si="1446"/>
        <v>0.0274941937091658-0.365839457268107i</v>
      </c>
      <c r="N2802" t="str">
        <f t="shared" si="1447"/>
        <v>-3.84950163628206i</v>
      </c>
      <c r="O2802" t="str">
        <f t="shared" si="1448"/>
        <v>-0.759723212781777+0.650246599345613i</v>
      </c>
      <c r="P2802" t="str">
        <f t="shared" si="1449"/>
        <v>1.75972321278178-0.650246599345613i</v>
      </c>
      <c r="Q2802" t="str">
        <f t="shared" si="1450"/>
        <v>-1.75972321278178+4.49974823562767i</v>
      </c>
      <c r="R2802" t="str">
        <f t="shared" si="1451"/>
        <v>-0.257988301309805-0.290179614939866i</v>
      </c>
      <c r="S2802" t="str">
        <f t="shared" si="1452"/>
        <v>0.399284010988991i</v>
      </c>
      <c r="T2802" t="str">
        <f t="shared" si="1453"/>
        <v>0.115864080560431-0.103010603735215i</v>
      </c>
      <c r="U2802" t="str">
        <f t="shared" si="1454"/>
        <v>0.0001-183.358229368543i</v>
      </c>
      <c r="V2802" t="str">
        <f t="shared" si="1455"/>
        <v>0.00002-0.00294101193486917i</v>
      </c>
      <c r="W2802" t="str">
        <f t="shared" si="1456"/>
        <v>0.0000199993584529552-0.0029409647648426i</v>
      </c>
      <c r="X2802" t="str">
        <f t="shared" si="1457"/>
        <v>0.000050740989171092-0.00294022510234646i</v>
      </c>
      <c r="Y2802" t="str">
        <f t="shared" si="1458"/>
        <v>0.009+5.45380484663188i</v>
      </c>
      <c r="Z2802" t="str">
        <f t="shared" si="1459"/>
        <v>-0.00647265991513099-0.000122452910648266i</v>
      </c>
      <c r="AA2802" t="str">
        <f t="shared" si="1460"/>
        <v>0.00365538725575094-2.20147953567585i</v>
      </c>
      <c r="AB2802" t="str">
        <f t="shared" si="1461"/>
        <v>0.788810784119916-0.70130341268846i</v>
      </c>
      <c r="AC2802" t="str">
        <f t="shared" si="1462"/>
        <v>0.765123256620254-0.307859881027016i</v>
      </c>
      <c r="AD2802" t="str">
        <f t="shared" si="1463"/>
        <v>1.20472087216767-0.431849620898599i</v>
      </c>
      <c r="AE2802" t="str">
        <f t="shared" si="1464"/>
        <v>-0.00785062974124272+0.00264769415323923i</v>
      </c>
      <c r="AF2802" t="str">
        <f t="shared" si="1465"/>
        <v>-15.0691347898945-0.409307656882265i</v>
      </c>
      <c r="AG2802" t="str">
        <f t="shared" si="1466"/>
        <v>0.996574378138699-0.00960656386444314i</v>
      </c>
      <c r="AH2802" t="str">
        <f t="shared" si="1467"/>
        <v>0.120139977536761-0.0356531390187061i</v>
      </c>
      <c r="AI2802">
        <f t="shared" si="1468"/>
        <v>-18.039686815969389</v>
      </c>
      <c r="AJ2802">
        <f t="shared" si="1469"/>
        <v>-16.528957347490554</v>
      </c>
      <c r="AK2802"/>
      <c r="AL2802"/>
      <c r="AM2802"/>
      <c r="AN2802"/>
    </row>
    <row r="2803" spans="1:40" x14ac:dyDescent="0.25">
      <c r="A2803"/>
      <c r="B2803">
        <f t="shared" si="1470"/>
        <v>869000</v>
      </c>
      <c r="C2803" s="237" t="str">
        <f t="shared" si="1438"/>
        <v>-1.01205283205033E-07+0.0028182077535437i</v>
      </c>
      <c r="D2803" s="208" t="str">
        <f t="shared" si="1439"/>
        <v>-5.95700673291313+0.021606259443835i</v>
      </c>
      <c r="E2803" t="str">
        <f t="shared" si="1440"/>
        <v>2870</v>
      </c>
      <c r="F2803" t="str">
        <f t="shared" si="1441"/>
        <v>0.777000777000777</v>
      </c>
      <c r="G2803" t="str">
        <f t="shared" si="1436"/>
        <v>0.777000777000777</v>
      </c>
      <c r="H2803" t="str">
        <f t="shared" si="1442"/>
        <v>9.11217840845321+0.430445468047445i</v>
      </c>
      <c r="I2803" t="str">
        <f t="shared" si="1443"/>
        <v>3412.55501996191i</v>
      </c>
      <c r="J2803" t="str">
        <f t="shared" si="1437"/>
        <v>-9960.12204988364+738.056479541299i</v>
      </c>
      <c r="K2803" t="str">
        <f t="shared" si="1444"/>
        <v>0.0252500219474501-0.340750751914198i</v>
      </c>
      <c r="L2803" t="str">
        <f t="shared" si="1445"/>
        <v>0.00218127566876668-0.0246723695314714i</v>
      </c>
      <c r="M2803" t="str">
        <f t="shared" si="1446"/>
        <v>0.0274312976162168-0.365423121445669i</v>
      </c>
      <c r="N2803" t="str">
        <f t="shared" si="1447"/>
        <v>-3.85393654600128i</v>
      </c>
      <c r="O2803" t="str">
        <f t="shared" si="1448"/>
        <v>-0.756831966004718+0.653609497508591i</v>
      </c>
      <c r="P2803" t="str">
        <f t="shared" si="1449"/>
        <v>1.75683196600472-0.653609497508591i</v>
      </c>
      <c r="Q2803" t="str">
        <f t="shared" si="1450"/>
        <v>-1.75683196600472+4.50754604350987i</v>
      </c>
      <c r="R2803" t="str">
        <f t="shared" si="1451"/>
        <v>-0.257756052564891-0.289292195984347i</v>
      </c>
      <c r="S2803" t="str">
        <f t="shared" si="1452"/>
        <v>0.399744015609945i</v>
      </c>
      <c r="T2803" t="str">
        <f t="shared" si="1453"/>
        <v>0.115642824107402-0.103036439500058i</v>
      </c>
      <c r="U2803" t="str">
        <f t="shared" si="1454"/>
        <v>0.0001-183.147230255346i</v>
      </c>
      <c r="V2803" t="str">
        <f t="shared" si="1455"/>
        <v>0.00002-0.00293762757130776i</v>
      </c>
      <c r="W2803" t="str">
        <f t="shared" si="1456"/>
        <v>0.0000199993584529552-0.00293758045556703i</v>
      </c>
      <c r="X2803" t="str">
        <f t="shared" si="1457"/>
        <v>0.0000506702825821669-0.00293684238269477i</v>
      </c>
      <c r="Y2803" t="str">
        <f t="shared" si="1458"/>
        <v>0.009+5.46008803193906i</v>
      </c>
      <c r="Z2803" t="str">
        <f t="shared" si="1459"/>
        <v>-0.00645776559885611-0.000122131580202313i</v>
      </c>
      <c r="AA2803" t="str">
        <f t="shared" si="1460"/>
        <v>0.00364694172074482-2.19894347360174i</v>
      </c>
      <c r="AB2803" t="str">
        <f t="shared" si="1461"/>
        <v>0.787304454674576-0.701479304386953i</v>
      </c>
      <c r="AC2803" t="str">
        <f t="shared" si="1462"/>
        <v>0.765260025772135-0.306941738925519i</v>
      </c>
      <c r="AD2803" t="str">
        <f t="shared" si="1463"/>
        <v>1.20294562013398-0.434159727048284i</v>
      </c>
      <c r="AE2803" t="str">
        <f t="shared" si="1464"/>
        <v>-0.00782136545652044+0.00265678410025675i</v>
      </c>
      <c r="AF2803" t="str">
        <f t="shared" si="1465"/>
        <v>-15.0691851413663-0.40883920860361i</v>
      </c>
      <c r="AG2803" t="str">
        <f t="shared" si="1466"/>
        <v>0.99655989363488-0.0095813898480827i</v>
      </c>
      <c r="AH2803" t="str">
        <f t="shared" si="1467"/>
        <v>0.119702741381925-0.0358141765696782i</v>
      </c>
      <c r="AI2803">
        <f t="shared" si="1468"/>
        <v>-18.065581057286696</v>
      </c>
      <c r="AJ2803">
        <f t="shared" si="1469"/>
        <v>-16.65679482352995</v>
      </c>
      <c r="AK2803"/>
      <c r="AL2803"/>
      <c r="AM2803"/>
      <c r="AN2803"/>
    </row>
    <row r="2804" spans="1:40" x14ac:dyDescent="0.25">
      <c r="A2804"/>
      <c r="B2804">
        <f t="shared" si="1470"/>
        <v>870000</v>
      </c>
      <c r="C2804" s="237" t="str">
        <f t="shared" si="1438"/>
        <v>-1.00972761092116E-07+0.00281496843429509i</v>
      </c>
      <c r="D2804" s="208" t="str">
        <f t="shared" si="1439"/>
        <v>-5.95700673113046+0.021581424662929i</v>
      </c>
      <c r="E2804" t="str">
        <f t="shared" si="1440"/>
        <v>2870</v>
      </c>
      <c r="F2804" t="str">
        <f t="shared" si="1441"/>
        <v>0.777000777000777</v>
      </c>
      <c r="G2804" t="str">
        <f t="shared" si="1436"/>
        <v>0.777000777000777</v>
      </c>
      <c r="H2804" t="str">
        <f t="shared" si="1442"/>
        <v>9.11222858877801+0.42995325309261i</v>
      </c>
      <c r="I2804" t="str">
        <f t="shared" si="1443"/>
        <v>3416.4820107789i</v>
      </c>
      <c r="J2804" t="str">
        <f t="shared" si="1437"/>
        <v>-9983.06072288813+738.905796548826i</v>
      </c>
      <c r="K2804" t="str">
        <f t="shared" si="1444"/>
        <v>0.0251923138036499-0.340363277195202i</v>
      </c>
      <c r="L2804" t="str">
        <f t="shared" si="1445"/>
        <v>0.00217630290296041-0.0246444496212064i</v>
      </c>
      <c r="M2804" t="str">
        <f t="shared" si="1446"/>
        <v>0.0273686167066103-0.365007726816408i</v>
      </c>
      <c r="N2804" t="str">
        <f t="shared" si="1447"/>
        <v>-3.8583714557205i</v>
      </c>
      <c r="O2804" t="str">
        <f t="shared" si="1448"/>
        <v>-0.753925833559889+0.656959540223769i</v>
      </c>
      <c r="P2804" t="str">
        <f t="shared" si="1449"/>
        <v>1.75392583355989-0.656959540223769i</v>
      </c>
      <c r="Q2804" t="str">
        <f t="shared" si="1450"/>
        <v>-1.75392583355989+4.51533099594427i</v>
      </c>
      <c r="R2804" t="str">
        <f t="shared" si="1451"/>
        <v>-0.257523210530693-0.288406148527876i</v>
      </c>
      <c r="S2804" t="str">
        <f t="shared" si="1452"/>
        <v>0.400204020230901i</v>
      </c>
      <c r="T2804" t="str">
        <f t="shared" si="1453"/>
        <v>0.115421300100166-0.103061824157152i</v>
      </c>
      <c r="U2804" t="str">
        <f t="shared" si="1454"/>
        <v>0.0001-182.936716197581i</v>
      </c>
      <c r="V2804" t="str">
        <f t="shared" si="1455"/>
        <v>0.00002-0.00293425098789246i</v>
      </c>
      <c r="W2804" t="str">
        <f t="shared" si="1456"/>
        <v>0.0000199993584529552-0.00293420392631278i</v>
      </c>
      <c r="X2804" t="str">
        <f t="shared" si="1457"/>
        <v>0.0000505998196335403-0.00293346743686844i</v>
      </c>
      <c r="Y2804" t="str">
        <f t="shared" si="1458"/>
        <v>0.009+5.46637121724624i</v>
      </c>
      <c r="Z2804" t="str">
        <f t="shared" si="1459"/>
        <v>-0.00644292264069655-0.000121811610302598i</v>
      </c>
      <c r="AA2804" t="str">
        <f t="shared" si="1460"/>
        <v>0.00363852546378006-2.19641325090247i</v>
      </c>
      <c r="AB2804" t="str">
        <f t="shared" si="1461"/>
        <v>0.785796303701436-0.701652124912262i</v>
      </c>
      <c r="AC2804" t="str">
        <f t="shared" si="1462"/>
        <v>0.765397710715349-0.306024970622899i</v>
      </c>
      <c r="AD2804" t="str">
        <f t="shared" si="1463"/>
        <v>1.20115946205055-0.436462418358426i</v>
      </c>
      <c r="AE2804" t="str">
        <f t="shared" si="1464"/>
        <v>-0.00779214368314918+0.00266577842875209i</v>
      </c>
      <c r="AF2804" t="str">
        <f t="shared" si="1465"/>
        <v>-15.0692353199085-0.408371828429681i</v>
      </c>
      <c r="AG2804" t="str">
        <f t="shared" si="1466"/>
        <v>0.996545501368509-0.00955618691143476i</v>
      </c>
      <c r="AH2804" t="str">
        <f t="shared" si="1467"/>
        <v>0.119266051363365-0.0359736928841477i</v>
      </c>
      <c r="AI2804">
        <f t="shared" si="1468"/>
        <v>-18.091503269585402</v>
      </c>
      <c r="AJ2804">
        <f t="shared" si="1469"/>
        <v>-16.784654891085054</v>
      </c>
      <c r="AK2804"/>
      <c r="AL2804"/>
      <c r="AM2804"/>
      <c r="AN2804"/>
    </row>
    <row r="2805" spans="1:40" x14ac:dyDescent="0.25">
      <c r="A2805"/>
      <c r="B2805">
        <f t="shared" si="1470"/>
        <v>871000</v>
      </c>
      <c r="C2805" s="237" t="str">
        <f t="shared" si="1438"/>
        <v>-1.00741039399199E-07+0.00281173655320776i</v>
      </c>
      <c r="D2805" s="208" t="str">
        <f t="shared" si="1439"/>
        <v>-5.95700672935393+0.0215566469079262i</v>
      </c>
      <c r="E2805" t="str">
        <f t="shared" si="1440"/>
        <v>2870</v>
      </c>
      <c r="F2805" t="str">
        <f t="shared" si="1441"/>
        <v>0.777000777000777</v>
      </c>
      <c r="G2805" t="str">
        <f t="shared" si="1436"/>
        <v>0.777000777000777</v>
      </c>
      <c r="H2805" t="str">
        <f t="shared" si="1442"/>
        <v>9.1122785969573+0.429462159629634i</v>
      </c>
      <c r="I2805" t="str">
        <f t="shared" si="1443"/>
        <v>3420.40900159589i</v>
      </c>
      <c r="J2805" t="str">
        <f t="shared" si="1437"/>
        <v>-10006.0257773452+739.755113556353i</v>
      </c>
      <c r="K2805" t="str">
        <f t="shared" si="1444"/>
        <v>0.0251348029228707-0.339976677884197i</v>
      </c>
      <c r="L2805" t="str">
        <f t="shared" si="1445"/>
        <v>0.00217134707879123-0.0246165923265886i</v>
      </c>
      <c r="M2805" t="str">
        <f t="shared" si="1446"/>
        <v>0.0273061500016619-0.364593270210786i</v>
      </c>
      <c r="N2805" t="str">
        <f t="shared" si="1447"/>
        <v>-3.86280636543972i</v>
      </c>
      <c r="O2805" t="str">
        <f t="shared" si="1448"/>
        <v>-0.751004872606241+0.660296661601195i</v>
      </c>
      <c r="P2805" t="str">
        <f t="shared" si="1449"/>
        <v>1.75100487260624-0.660296661601195i</v>
      </c>
      <c r="Q2805" t="str">
        <f t="shared" si="1450"/>
        <v>-1.75100487260624+4.52310302704092i</v>
      </c>
      <c r="R2805" t="str">
        <f t="shared" si="1451"/>
        <v>-0.257289773687588-0.287521468653858i</v>
      </c>
      <c r="S2805" t="str">
        <f t="shared" si="1452"/>
        <v>0.400664024851857i</v>
      </c>
      <c r="T2805" t="str">
        <f t="shared" si="1453"/>
        <v>0.115199508862172-0.103086756278892i</v>
      </c>
      <c r="U2805" t="str">
        <f t="shared" si="1454"/>
        <v>0.0001-182.726685524564i</v>
      </c>
      <c r="V2805" t="str">
        <f t="shared" si="1455"/>
        <v>0.00002-0.00293088215782599i</v>
      </c>
      <c r="W2805" t="str">
        <f t="shared" si="1456"/>
        <v>0.0000199993584529551-0.00293083515028299i</v>
      </c>
      <c r="X2805" t="str">
        <f t="shared" si="1457"/>
        <v>0.0000505295992071581-0.00293010023810361i</v>
      </c>
      <c r="Y2805" t="str">
        <f t="shared" si="1458"/>
        <v>0.009+5.47265440255342i</v>
      </c>
      <c r="Z2805" t="str">
        <f t="shared" si="1459"/>
        <v>-0.00642813080476967-0.0001214929934075i</v>
      </c>
      <c r="AA2805" t="str">
        <f t="shared" si="1460"/>
        <v>0.00363013834948919-2.1938888474225i</v>
      </c>
      <c r="AB2805" t="str">
        <f t="shared" si="1461"/>
        <v>0.784286333402559-0.701821864545153i</v>
      </c>
      <c r="AC2805" t="str">
        <f t="shared" si="1462"/>
        <v>0.765536311564195-0.305109572184582i</v>
      </c>
      <c r="AD2805" t="str">
        <f t="shared" si="1463"/>
        <v>1.19936242869014-0.438757642138412i</v>
      </c>
      <c r="AE2805" t="str">
        <f t="shared" si="1464"/>
        <v>-0.00776296455327025+0.00267467738361597i</v>
      </c>
      <c r="AF2805" t="str">
        <f t="shared" si="1465"/>
        <v>-15.0692853263112-0.407905512721708i</v>
      </c>
      <c r="AG2805" t="str">
        <f t="shared" si="1466"/>
        <v>0.996531201440533-0.00953095539829467i</v>
      </c>
      <c r="AH2805" t="str">
        <f t="shared" si="1467"/>
        <v>0.118829910042684-0.0361316916003727i</v>
      </c>
      <c r="AI2805">
        <f t="shared" si="1468"/>
        <v>-18.117453593752497</v>
      </c>
      <c r="AJ2805">
        <f t="shared" si="1469"/>
        <v>-16.912537472489017</v>
      </c>
      <c r="AK2805"/>
      <c r="AL2805"/>
      <c r="AM2805"/>
      <c r="AN2805"/>
    </row>
    <row r="2806" spans="1:40" x14ac:dyDescent="0.25">
      <c r="A2806"/>
      <c r="B2806">
        <f t="shared" si="1470"/>
        <v>872000</v>
      </c>
      <c r="C2806" s="237" t="str">
        <f t="shared" si="1438"/>
        <v>-1.00510114456739E-07+0.00280851208469171i</v>
      </c>
      <c r="D2806" s="208" t="str">
        <f t="shared" si="1439"/>
        <v>-5.9570067275835+0.0215319259826365i</v>
      </c>
      <c r="E2806" t="str">
        <f t="shared" si="1440"/>
        <v>2870</v>
      </c>
      <c r="F2806" t="str">
        <f t="shared" si="1441"/>
        <v>0.777000777000777</v>
      </c>
      <c r="G2806" t="str">
        <f t="shared" si="1436"/>
        <v>0.777000777000777</v>
      </c>
      <c r="H2806" t="str">
        <f t="shared" si="1442"/>
        <v>9.11232843377688+0.428972183840009i</v>
      </c>
      <c r="I2806" t="str">
        <f t="shared" si="1443"/>
        <v>3424.33599241287i</v>
      </c>
      <c r="J2806" t="str">
        <f t="shared" si="1437"/>
        <v>-10029.0172132548+740.604430563881i</v>
      </c>
      <c r="K2806" t="str">
        <f t="shared" si="1444"/>
        <v>0.0250774884086463-0.339590951034445i</v>
      </c>
      <c r="L2806" t="str">
        <f t="shared" si="1445"/>
        <v>0.0021664081195891-0.024588797438952i</v>
      </c>
      <c r="M2806" t="str">
        <f t="shared" si="1446"/>
        <v>0.0272438965282354-0.364179748473397i</v>
      </c>
      <c r="N2806" t="str">
        <f t="shared" si="1447"/>
        <v>-3.86724127515894i</v>
      </c>
      <c r="O2806" t="str">
        <f t="shared" si="1448"/>
        <v>-0.74806914059438+0.663620796005058i</v>
      </c>
      <c r="P2806" t="str">
        <f t="shared" si="1449"/>
        <v>1.74806914059438-0.663620796005058i</v>
      </c>
      <c r="Q2806" t="str">
        <f t="shared" si="1450"/>
        <v>-1.74806914059438+4.530862071164i</v>
      </c>
      <c r="R2806" t="str">
        <f t="shared" si="1451"/>
        <v>-0.257055740512182-0.286638152473874i</v>
      </c>
      <c r="S2806" t="str">
        <f t="shared" si="1452"/>
        <v>0.401124029472811i</v>
      </c>
      <c r="T2806" t="str">
        <f t="shared" si="1453"/>
        <v>0.114977450720962-0.103111234433364i</v>
      </c>
      <c r="U2806" t="str">
        <f t="shared" si="1454"/>
        <v>0.0001-182.517136573274i</v>
      </c>
      <c r="V2806" t="str">
        <f t="shared" si="1455"/>
        <v>0.00002-0.002927521054434i</v>
      </c>
      <c r="W2806" t="str">
        <f t="shared" si="1456"/>
        <v>0.0000199993584529552-0.00292747410080376i</v>
      </c>
      <c r="X2806" t="str">
        <f t="shared" si="1457"/>
        <v>0.0000504596201913729-0.00292674075975914i</v>
      </c>
      <c r="Y2806" t="str">
        <f t="shared" si="1458"/>
        <v>0.009+5.4789375878606i</v>
      </c>
      <c r="Z2806" t="str">
        <f t="shared" si="1459"/>
        <v>-0.00641338985654566-0.000121175722026372i</v>
      </c>
      <c r="AA2806" t="str">
        <f t="shared" si="1460"/>
        <v>0.00362178024328725-2.191370243099i</v>
      </c>
      <c r="AB2806" t="str">
        <f t="shared" si="1461"/>
        <v>0.782774546007873-0.701988513537053i</v>
      </c>
      <c r="AC2806" t="str">
        <f t="shared" si="1462"/>
        <v>0.765675828445237-0.304195539703338i</v>
      </c>
      <c r="AD2806" t="str">
        <f t="shared" si="1463"/>
        <v>1.19755455108954-0.441045345822009i</v>
      </c>
      <c r="AE2806" t="str">
        <f t="shared" si="1464"/>
        <v>-0.00773382819884408+0.0026834812097773i</v>
      </c>
      <c r="AF2806" t="str">
        <f t="shared" si="1465"/>
        <v>-15.0693351613604-0.407440257857373i</v>
      </c>
      <c r="AG2806" t="str">
        <f t="shared" si="1466"/>
        <v>0.996516993950453-0.00950569565297635i</v>
      </c>
      <c r="AH2806" t="str">
        <f t="shared" si="1467"/>
        <v>0.118394319977812-0.03628817635882i</v>
      </c>
      <c r="AI2806">
        <f t="shared" si="1468"/>
        <v>-18.143432171135959</v>
      </c>
      <c r="AJ2806">
        <f t="shared" si="1469"/>
        <v>-17.04044249000421</v>
      </c>
      <c r="AK2806"/>
      <c r="AL2806"/>
      <c r="AM2806"/>
      <c r="AN2806"/>
    </row>
    <row r="2807" spans="1:40" x14ac:dyDescent="0.25">
      <c r="A2807"/>
      <c r="B2807">
        <f t="shared" si="1470"/>
        <v>873000</v>
      </c>
      <c r="C2807" s="237" t="str">
        <f t="shared" si="1438"/>
        <v>-1.00279982616193E-07+0.00280529500327417i</v>
      </c>
      <c r="D2807" s="208" t="str">
        <f t="shared" si="1439"/>
        <v>-5.95700672581916+0.0215072616917686i</v>
      </c>
      <c r="E2807" t="str">
        <f t="shared" si="1440"/>
        <v>2870</v>
      </c>
      <c r="F2807" t="str">
        <f t="shared" si="1441"/>
        <v>0.777000777000777</v>
      </c>
      <c r="G2807" t="str">
        <f t="shared" si="1436"/>
        <v>0.777000777000777</v>
      </c>
      <c r="H2807" t="str">
        <f t="shared" si="1442"/>
        <v>9.11237810001815+0.428483321922508i</v>
      </c>
      <c r="I2807" t="str">
        <f t="shared" si="1443"/>
        <v>3428.26298322986i</v>
      </c>
      <c r="J2807" t="str">
        <f t="shared" si="1437"/>
        <v>-10052.035030617+741.453747571408i</v>
      </c>
      <c r="K2807" t="str">
        <f t="shared" si="1444"/>
        <v>0.0250203693695875-0.339206093712336i</v>
      </c>
      <c r="L2807" t="str">
        <f t="shared" si="1445"/>
        <v>0.00216148594911606-0.0245610647505491i</v>
      </c>
      <c r="M2807" t="str">
        <f t="shared" si="1446"/>
        <v>0.0271818553187036-0.363767158462885i</v>
      </c>
      <c r="N2807" t="str">
        <f t="shared" si="1447"/>
        <v>-3.87167618487816i</v>
      </c>
      <c r="O2807" t="str">
        <f t="shared" si="1448"/>
        <v>-0.745118695265433+0.666931878054978i</v>
      </c>
      <c r="P2807" t="str">
        <f t="shared" si="1449"/>
        <v>1.74511869526543-0.666931878054978i</v>
      </c>
      <c r="Q2807" t="str">
        <f t="shared" si="1450"/>
        <v>-1.74511869526543+4.53860806293314i</v>
      </c>
      <c r="R2807" t="str">
        <f t="shared" si="1451"/>
        <v>-0.256821109477312-0.285756196127586i</v>
      </c>
      <c r="S2807" t="str">
        <f t="shared" si="1452"/>
        <v>0.401584034093767i</v>
      </c>
      <c r="T2807" t="str">
        <f t="shared" si="1453"/>
        <v>0.114755126008206-0.103135257184336i</v>
      </c>
      <c r="U2807" t="str">
        <f t="shared" si="1454"/>
        <v>0.0001-182.308067688311i</v>
      </c>
      <c r="V2807" t="str">
        <f t="shared" si="1455"/>
        <v>0.00002-0.00292416765116432i</v>
      </c>
      <c r="W2807" t="str">
        <f t="shared" si="1456"/>
        <v>0.0000199993584529552-0.00292412075132333i</v>
      </c>
      <c r="X2807" t="str">
        <f t="shared" si="1457"/>
        <v>0.0000503898814808973-0.00292338897531583i</v>
      </c>
      <c r="Y2807" t="str">
        <f t="shared" si="1458"/>
        <v>0.009+5.48522077316778i</v>
      </c>
      <c r="Z2807" t="str">
        <f t="shared" si="1459"/>
        <v>-0.00639869956283815-0.000120859788719125i</v>
      </c>
      <c r="AA2807" t="str">
        <f t="shared" si="1460"/>
        <v>0.00361345101136636-2.18885741796131i</v>
      </c>
      <c r="AB2807" t="str">
        <f t="shared" si="1461"/>
        <v>0.781260943775412-0.702152062109996i</v>
      </c>
      <c r="AC2807" t="str">
        <f t="shared" si="1462"/>
        <v>0.765816261497249-0.303282869299217i</v>
      </c>
      <c r="AD2807" t="str">
        <f t="shared" si="1463"/>
        <v>1.19573586054914-0.44332547696874i</v>
      </c>
      <c r="AE2807" t="str">
        <f t="shared" si="1464"/>
        <v>-0.00770473475164595+0.00269219015220505i</v>
      </c>
      <c r="AF2807" t="str">
        <f t="shared" si="1465"/>
        <v>-15.0693848258373-0.406976060230739i</v>
      </c>
      <c r="AG2807" t="str">
        <f t="shared" si="1466"/>
        <v>0.996502878996316-0.009480408020306i</v>
      </c>
      <c r="AH2807" t="str">
        <f t="shared" si="1467"/>
        <v>0.117959283722928-0.0364431508021941i</v>
      </c>
      <c r="AI2807">
        <f t="shared" si="1468"/>
        <v>-18.169439143550147</v>
      </c>
      <c r="AJ2807">
        <f t="shared" si="1469"/>
        <v>-17.168369865821095</v>
      </c>
      <c r="AK2807"/>
      <c r="AL2807"/>
      <c r="AM2807"/>
      <c r="AN2807"/>
    </row>
    <row r="2808" spans="1:40" x14ac:dyDescent="0.25">
      <c r="A2808"/>
      <c r="B2808">
        <f t="shared" si="1470"/>
        <v>874000</v>
      </c>
      <c r="C2808" s="237" t="str">
        <f t="shared" si="1438"/>
        <v>-1.00050640249884E-07+0.00280208528359898i</v>
      </c>
      <c r="D2808" s="208" t="str">
        <f t="shared" si="1439"/>
        <v>-5.95700672406087+0.0214826538409255i</v>
      </c>
      <c r="E2808" t="str">
        <f t="shared" si="1440"/>
        <v>2870</v>
      </c>
      <c r="F2808" t="str">
        <f t="shared" si="1441"/>
        <v>0.777000777000777</v>
      </c>
      <c r="G2808" t="str">
        <f t="shared" si="1436"/>
        <v>0.777000777000777</v>
      </c>
      <c r="H2808" t="str">
        <f t="shared" si="1442"/>
        <v>9.11242759645798+0.427995570093063i</v>
      </c>
      <c r="I2808" t="str">
        <f t="shared" si="1443"/>
        <v>3432.18997404685i</v>
      </c>
      <c r="J2808" t="str">
        <f t="shared" si="1437"/>
        <v>-10075.0792294318+742.303064578936i</v>
      </c>
      <c r="K2808" t="str">
        <f t="shared" si="1444"/>
        <v>0.0249634449193488-0.338822102997327i</v>
      </c>
      <c r="L2808" t="str">
        <f t="shared" si="1445"/>
        <v>0.0021565804915633-0.024533394054545i</v>
      </c>
      <c r="M2808" t="str">
        <f t="shared" si="1446"/>
        <v>0.0271200254109121-0.363355497051872i</v>
      </c>
      <c r="N2808" t="str">
        <f t="shared" si="1447"/>
        <v>-3.87611109459738i</v>
      </c>
      <c r="O2808" t="str">
        <f t="shared" si="1448"/>
        <v>-0.742153594649915+0.670229842627296i</v>
      </c>
      <c r="P2808" t="str">
        <f t="shared" si="1449"/>
        <v>1.74215359464992-0.670229842627296i</v>
      </c>
      <c r="Q2808" t="str">
        <f t="shared" si="1450"/>
        <v>-1.74215359464992+4.54634093722468i</v>
      </c>
      <c r="R2808" t="str">
        <f t="shared" si="1451"/>
        <v>-0.256585879052046-0.284875595782662i</v>
      </c>
      <c r="S2808" t="str">
        <f t="shared" si="1452"/>
        <v>0.402044038714721i</v>
      </c>
      <c r="T2808" t="str">
        <f t="shared" si="1453"/>
        <v>0.114532535059724-0.103158823091252i</v>
      </c>
      <c r="U2808" t="str">
        <f t="shared" si="1454"/>
        <v>0.0001-182.099477221848i</v>
      </c>
      <c r="V2808" t="str">
        <f t="shared" si="1455"/>
        <v>0.00002-0.00292082192158632i</v>
      </c>
      <c r="W2808" t="str">
        <f t="shared" si="1456"/>
        <v>0.0000199993584529551-0.00292077507541149i</v>
      </c>
      <c r="X2808" t="str">
        <f t="shared" si="1457"/>
        <v>0.0000503203819767628-0.00292004485837581i</v>
      </c>
      <c r="Y2808" t="str">
        <f t="shared" si="1458"/>
        <v>0.009+5.49150395847496i</v>
      </c>
      <c r="Z2808" t="str">
        <f t="shared" si="1459"/>
        <v>-0.00638405969179518-0.000120545186095843i</v>
      </c>
      <c r="AA2808" t="str">
        <f t="shared" si="1460"/>
        <v>0.00360515052069038-2.18635035213038i</v>
      </c>
      <c r="AB2808" t="str">
        <f t="shared" si="1461"/>
        <v>0.779745528991462-0.702312500456574i</v>
      </c>
      <c r="AC2808" t="str">
        <f t="shared" si="1462"/>
        <v>0.765957610871152-0.302371557119451i</v>
      </c>
      <c r="AD2808" t="str">
        <f t="shared" si="1463"/>
        <v>1.19390638863242-0.445597983265348i</v>
      </c>
      <c r="AE2808" t="str">
        <f t="shared" si="1464"/>
        <v>-0.00767568434326163+0.00270080445591082i</v>
      </c>
      <c r="AF2808" t="str">
        <f t="shared" si="1465"/>
        <v>-15.0694343205188-0.406512916252137i</v>
      </c>
      <c r="AG2808" t="str">
        <f t="shared" si="1466"/>
        <v>0.996488856674717-0.00945509284561489i</v>
      </c>
      <c r="AH2808" t="str">
        <f t="shared" si="1467"/>
        <v>0.117524803828399-0.0365966185754815i</v>
      </c>
      <c r="AI2808">
        <f t="shared" si="1468"/>
        <v>-18.195474653279771</v>
      </c>
      <c r="AJ2808">
        <f t="shared" si="1469"/>
        <v>-17.296319522061836</v>
      </c>
      <c r="AK2808"/>
      <c r="AL2808"/>
      <c r="AM2808"/>
      <c r="AN2808"/>
    </row>
    <row r="2809" spans="1:40" x14ac:dyDescent="0.25">
      <c r="A2809"/>
      <c r="B2809">
        <f t="shared" si="1470"/>
        <v>875000</v>
      </c>
      <c r="C2809" s="237" t="str">
        <f t="shared" si="1438"/>
        <v>-9.98220837508479E-08+0.00279888290042587i</v>
      </c>
      <c r="D2809" s="208" t="str">
        <f t="shared" si="1439"/>
        <v>-5.9570067223086+0.0214581022365983i</v>
      </c>
      <c r="E2809" t="str">
        <f t="shared" si="1440"/>
        <v>2870</v>
      </c>
      <c r="F2809" t="str">
        <f t="shared" si="1441"/>
        <v>0.777000777000777</v>
      </c>
      <c r="G2809" t="str">
        <f t="shared" si="1436"/>
        <v>0.777000777000777</v>
      </c>
      <c r="H2809" t="str">
        <f t="shared" si="1442"/>
        <v>9.11247692386886+0.427508924584695i</v>
      </c>
      <c r="I2809" t="str">
        <f t="shared" si="1443"/>
        <v>3436.11696486384i</v>
      </c>
      <c r="J2809" t="str">
        <f t="shared" si="1437"/>
        <v>-10098.1498096991+743.152381586463i</v>
      </c>
      <c r="K2809" t="str">
        <f t="shared" si="1444"/>
        <v>0.0249067141765943-0.338438975981863i</v>
      </c>
      <c r="L2809" t="str">
        <f t="shared" si="1445"/>
        <v>0.00215169167154838-0.0245057851450136i</v>
      </c>
      <c r="M2809" t="str">
        <f t="shared" si="1446"/>
        <v>0.0270584058481427-0.362944761126877i</v>
      </c>
      <c r="N2809" t="str">
        <f t="shared" si="1447"/>
        <v>-3.8805460043166i</v>
      </c>
      <c r="O2809" t="str">
        <f t="shared" si="1448"/>
        <v>-0.739173897066588+0.673514624856353i</v>
      </c>
      <c r="P2809" t="str">
        <f t="shared" si="1449"/>
        <v>1.73917389706659-0.673514624856353i</v>
      </c>
      <c r="Q2809" t="str">
        <f t="shared" si="1450"/>
        <v>-1.73917389706659+4.55406062917295i</v>
      </c>
      <c r="R2809" t="str">
        <f t="shared" si="1451"/>
        <v>-0.256350047701685-0.283996347634687i</v>
      </c>
      <c r="S2809" t="str">
        <f t="shared" si="1452"/>
        <v>0.402504043335677i</v>
      </c>
      <c r="T2809" t="str">
        <f t="shared" si="1453"/>
        <v>0.114309678215526-0.103181930709222i</v>
      </c>
      <c r="U2809" t="str">
        <f t="shared" si="1454"/>
        <v>0.0001-181.891363533595i</v>
      </c>
      <c r="V2809" t="str">
        <f t="shared" si="1455"/>
        <v>0.00002-0.00291748383939022i</v>
      </c>
      <c r="W2809" t="str">
        <f t="shared" si="1456"/>
        <v>0.0000199993584529552-0.00291743704675891i</v>
      </c>
      <c r="X2809" t="str">
        <f t="shared" si="1457"/>
        <v>0.0000502511205862771-0.00291670838266189i</v>
      </c>
      <c r="Y2809" t="str">
        <f t="shared" si="1458"/>
        <v>0.009+5.49778714378214i</v>
      </c>
      <c r="Z2809" t="str">
        <f t="shared" si="1459"/>
        <v>-0.00636947001289009-0.000120231906816379i</v>
      </c>
      <c r="AA2809" t="str">
        <f t="shared" si="1460"/>
        <v>0.00359687863898954-2.18384902581832i</v>
      </c>
      <c r="AB2809" t="str">
        <f t="shared" si="1461"/>
        <v>0.778228303970834-0.702469818739875i</v>
      </c>
      <c r="AC2809" t="str">
        <f t="shared" si="1462"/>
        <v>0.76609987672997-0.301461599338404i</v>
      </c>
      <c r="AD2809" t="str">
        <f t="shared" si="1463"/>
        <v>1.1920661671655-0.447862812527118i</v>
      </c>
      <c r="AE2809" t="str">
        <f t="shared" si="1464"/>
        <v>-0.00764667710508374+0.00270932436595049i</v>
      </c>
      <c r="AF2809" t="str">
        <f t="shared" si="1465"/>
        <v>-15.0694836461775-0.406050822348097i</v>
      </c>
      <c r="AG2809" t="str">
        <f t="shared" si="1466"/>
        <v>0.996474927080793-0.00942975047473333i</v>
      </c>
      <c r="AH2809" t="str">
        <f t="shared" si="1467"/>
        <v>0.117090882840713-0.036748583325979i</v>
      </c>
      <c r="AI2809">
        <f t="shared" si="1468"/>
        <v>-18.22153884308462</v>
      </c>
      <c r="AJ2809">
        <f t="shared" si="1469"/>
        <v>-17.424291380778023</v>
      </c>
      <c r="AK2809"/>
      <c r="AL2809"/>
      <c r="AM2809"/>
      <c r="AN2809"/>
    </row>
    <row r="2810" spans="1:40" x14ac:dyDescent="0.25">
      <c r="A2810"/>
      <c r="B2810">
        <f t="shared" si="1470"/>
        <v>876000</v>
      </c>
      <c r="C2810" s="237" t="str">
        <f t="shared" si="1438"/>
        <v>-9.95943095326995E-08+0.00279568782862985i</v>
      </c>
      <c r="D2810" s="208" t="str">
        <f t="shared" si="1439"/>
        <v>-5.95700672056234+0.0214336066861622i</v>
      </c>
      <c r="E2810" t="str">
        <f t="shared" si="1440"/>
        <v>2870</v>
      </c>
      <c r="F2810" t="str">
        <f t="shared" si="1441"/>
        <v>0.777000777000777</v>
      </c>
      <c r="G2810" t="str">
        <f t="shared" si="1436"/>
        <v>0.777000777000777</v>
      </c>
      <c r="H2810" t="str">
        <f t="shared" si="1442"/>
        <v>9.11252608301895+0.427023381647395i</v>
      </c>
      <c r="I2810" t="str">
        <f t="shared" si="1443"/>
        <v>3440.04395568082i</v>
      </c>
      <c r="J2810" t="str">
        <f t="shared" si="1437"/>
        <v>-10121.2467714189+744.001698593991i</v>
      </c>
      <c r="K2810" t="str">
        <f t="shared" si="1444"/>
        <v>0.024850176264963-0.338056709771306i</v>
      </c>
      <c r="L2810" t="str">
        <f t="shared" si="1445"/>
        <v>0.0021468194141122-0.0244782378169313i</v>
      </c>
      <c r="M2810" t="str">
        <f t="shared" si="1446"/>
        <v>0.0269969956790752-0.362534947588237i</v>
      </c>
      <c r="N2810" t="str">
        <f t="shared" si="1447"/>
        <v>-3.88498091403582i</v>
      </c>
      <c r="O2810" t="str">
        <f t="shared" si="1448"/>
        <v>-0.736179661121312+0.676786160135763i</v>
      </c>
      <c r="P2810" t="str">
        <f t="shared" si="1449"/>
        <v>1.73617966112131-0.676786160135763i</v>
      </c>
      <c r="Q2810" t="str">
        <f t="shared" si="1450"/>
        <v>-1.73617966112131+4.56176707417158i</v>
      </c>
      <c r="R2810" t="str">
        <f t="shared" si="1451"/>
        <v>-0.25611361388776-0.283118447907086i</v>
      </c>
      <c r="S2810" t="str">
        <f t="shared" si="1452"/>
        <v>0.402964047956631i</v>
      </c>
      <c r="T2810" t="str">
        <f t="shared" si="1453"/>
        <v>0.114086555819838-0.103204578589013i</v>
      </c>
      <c r="U2810" t="str">
        <f t="shared" si="1454"/>
        <v>0.0001-181.683724990748i</v>
      </c>
      <c r="V2810" t="str">
        <f t="shared" si="1455"/>
        <v>0.00002-0.00291415337838635i</v>
      </c>
      <c r="W2810" t="str">
        <f t="shared" si="1456"/>
        <v>0.0000199993584529552-0.00291410663917631i</v>
      </c>
      <c r="X2810" t="str">
        <f t="shared" si="1457"/>
        <v>0.0000501820962229778-0.00291337952201669i</v>
      </c>
      <c r="Y2810" t="str">
        <f t="shared" si="1458"/>
        <v>0.009+5.50407032908932i</v>
      </c>
      <c r="Z2810" t="str">
        <f t="shared" si="1459"/>
        <v>-0.00635493029691211-0.000119919943589954i</v>
      </c>
      <c r="AA2810" t="str">
        <f t="shared" si="1460"/>
        <v>0.00358863523475516-2.18135341932782i</v>
      </c>
      <c r="AB2810" t="str">
        <f t="shared" si="1461"/>
        <v>0.776709271057044-0.70262400709342i</v>
      </c>
      <c r="AC2810" t="str">
        <f t="shared" si="1462"/>
        <v>0.766243059248775-0.300552992157479i</v>
      </c>
      <c r="AD2810" t="str">
        <f t="shared" si="1463"/>
        <v>1.19021522823659-0.450119912699315i</v>
      </c>
      <c r="AE2810" t="str">
        <f t="shared" si="1464"/>
        <v>-0.00761771316830647+0.00271775012742627i</v>
      </c>
      <c r="AF2810" t="str">
        <f t="shared" si="1465"/>
        <v>-15.0695328035813-0.405589774961233i</v>
      </c>
      <c r="AG2810" t="str">
        <f t="shared" si="1466"/>
        <v>0.996461090308223-0.00940438125398319i</v>
      </c>
      <c r="AH2810" t="str">
        <f t="shared" si="1467"/>
        <v>0.1166575233024-0.0368990487033272i</v>
      </c>
      <c r="AI2810">
        <f t="shared" si="1468"/>
        <v>-18.247631856205036</v>
      </c>
      <c r="AJ2810">
        <f t="shared" si="1469"/>
        <v>-17.552285363952667</v>
      </c>
      <c r="AK2810"/>
      <c r="AL2810"/>
      <c r="AM2810"/>
      <c r="AN2810"/>
    </row>
    <row r="2811" spans="1:40" x14ac:dyDescent="0.25">
      <c r="A2811"/>
      <c r="B2811">
        <f t="shared" si="1470"/>
        <v>877000</v>
      </c>
      <c r="C2811" s="237" t="str">
        <f t="shared" si="1438"/>
        <v>-9.93673140294876E-08+0.00279250004320049i</v>
      </c>
      <c r="D2811" s="208" t="str">
        <f t="shared" si="1439"/>
        <v>-5.95700671882203+0.0214091669978704i</v>
      </c>
      <c r="E2811" t="str">
        <f t="shared" si="1440"/>
        <v>2870</v>
      </c>
      <c r="F2811" t="str">
        <f t="shared" si="1441"/>
        <v>0.777000777000777</v>
      </c>
      <c r="G2811" t="str">
        <f t="shared" si="1436"/>
        <v>0.777000777000777</v>
      </c>
      <c r="H2811" t="str">
        <f t="shared" si="1442"/>
        <v>9.11257507467193+0.426538937548037i</v>
      </c>
      <c r="I2811" t="str">
        <f t="shared" si="1443"/>
        <v>3443.97094649781i</v>
      </c>
      <c r="J2811" t="str">
        <f t="shared" si="1437"/>
        <v>-10144.3701145914+744.851015601517i</v>
      </c>
      <c r="K2811" t="str">
        <f t="shared" si="1444"/>
        <v>0.0247938303130348-0.337675301483858i</v>
      </c>
      <c r="L2811" t="str">
        <f t="shared" si="1445"/>
        <v>0.00214196364471628-0.0244507518661731i</v>
      </c>
      <c r="M2811" t="str">
        <f t="shared" si="1446"/>
        <v>0.0269357939577511-0.362126053350031i</v>
      </c>
      <c r="N2811" t="str">
        <f t="shared" si="1447"/>
        <v>-3.88941582375504i</v>
      </c>
      <c r="O2811" t="str">
        <f t="shared" si="1448"/>
        <v>-0.733170945705893+0.680044384119689i</v>
      </c>
      <c r="P2811" t="str">
        <f t="shared" si="1449"/>
        <v>1.73317094570589-0.680044384119689i</v>
      </c>
      <c r="Q2811" t="str">
        <f t="shared" si="1450"/>
        <v>-1.73317094570589+4.56946020787473i</v>
      </c>
      <c r="R2811" t="str">
        <f t="shared" si="1451"/>
        <v>-0.25587657606804-0.282241892851038i</v>
      </c>
      <c r="S2811" t="str">
        <f t="shared" si="1452"/>
        <v>0.403424052577587i</v>
      </c>
      <c r="T2811" t="str">
        <f t="shared" si="1453"/>
        <v>0.113863168221135-0.103226765277046i</v>
      </c>
      <c r="U2811" t="str">
        <f t="shared" si="1454"/>
        <v>0.0001-181.476559967954i</v>
      </c>
      <c r="V2811" t="str">
        <f t="shared" si="1455"/>
        <v>0.00002-0.0029108305125045i</v>
      </c>
      <c r="W2811" t="str">
        <f t="shared" si="1456"/>
        <v>0.0000199993584529552-0.00291078382659391i</v>
      </c>
      <c r="X2811" t="str">
        <f t="shared" si="1457"/>
        <v>0.0000501133078065932-0.00291005825040216i</v>
      </c>
      <c r="Y2811" t="str">
        <f t="shared" si="1458"/>
        <v>0.009+5.5103535143965i</v>
      </c>
      <c r="Z2811" t="str">
        <f t="shared" si="1459"/>
        <v>-0.00634044031595771-0.000119609289174779i</v>
      </c>
      <c r="AA2811" t="str">
        <f t="shared" si="1460"/>
        <v>0.00358042017723435-2.17886351305163i</v>
      </c>
      <c r="AB2811" t="str">
        <f t="shared" si="1461"/>
        <v>0.775188432622533-0.70277505562114i</v>
      </c>
      <c r="AC2811" t="str">
        <f t="shared" si="1462"/>
        <v>0.766387158614621-0.299645731805052i</v>
      </c>
      <c r="AD2811" t="str">
        <f t="shared" si="1463"/>
        <v>1.18835360419557-0.452369231858593i</v>
      </c>
      <c r="AE2811" t="str">
        <f t="shared" si="1464"/>
        <v>-0.00758879266392239+0.00272608198548893i</v>
      </c>
      <c r="AF2811" t="str">
        <f t="shared" si="1465"/>
        <v>-15.069581793494-0.405129770550167i</v>
      </c>
      <c r="AG2811" t="str">
        <f t="shared" si="1466"/>
        <v>0.996447346449224-0.00937898553017176i</v>
      </c>
      <c r="AH2811" t="str">
        <f t="shared" si="1467"/>
        <v>0.11622472775198-0.0370480183595486i</v>
      </c>
      <c r="AI2811">
        <f t="shared" si="1468"/>
        <v>-18.273753836365483</v>
      </c>
      <c r="AJ2811">
        <f t="shared" si="1469"/>
        <v>-17.680301393500852</v>
      </c>
      <c r="AK2811"/>
      <c r="AL2811"/>
      <c r="AM2811"/>
      <c r="AN2811"/>
    </row>
    <row r="2812" spans="1:40" x14ac:dyDescent="0.25">
      <c r="A2812"/>
      <c r="B2812">
        <f t="shared" si="1470"/>
        <v>878000</v>
      </c>
      <c r="C2812" s="237" t="str">
        <f t="shared" si="1438"/>
        <v>-9.91410936955575E-08+0.00278931951924133i</v>
      </c>
      <c r="D2812" s="208" t="str">
        <f t="shared" si="1439"/>
        <v>-5.95700671708768+0.0213847829808502i</v>
      </c>
      <c r="E2812" t="str">
        <f t="shared" si="1440"/>
        <v>2870</v>
      </c>
      <c r="F2812" t="str">
        <f t="shared" si="1441"/>
        <v>0.777000777000777</v>
      </c>
      <c r="G2812" t="str">
        <f t="shared" si="1436"/>
        <v>0.777000777000777</v>
      </c>
      <c r="H2812" t="str">
        <f t="shared" si="1442"/>
        <v>9.11262389958729+0.426055588570297i</v>
      </c>
      <c r="I2812" t="str">
        <f t="shared" si="1443"/>
        <v>3447.8979373148i</v>
      </c>
      <c r="J2812" t="str">
        <f t="shared" si="1437"/>
        <v>-10167.5198392164+745.700332609046i</v>
      </c>
      <c r="K2812" t="str">
        <f t="shared" si="1444"/>
        <v>0.0247376754542997-0.337294748250509i</v>
      </c>
      <c r="L2812" t="str">
        <f t="shared" si="1445"/>
        <v>0.00213712428923987-0.0244233270895072i</v>
      </c>
      <c r="M2812" t="str">
        <f t="shared" si="1446"/>
        <v>0.0268747997435396-0.361718075340016i</v>
      </c>
      <c r="N2812" t="str">
        <f t="shared" si="1447"/>
        <v>-3.89385073347425i</v>
      </c>
      <c r="O2812" t="str">
        <f t="shared" si="1448"/>
        <v>-0.730147809996932+0.683289232724097i</v>
      </c>
      <c r="P2812" t="str">
        <f t="shared" si="1449"/>
        <v>1.73014780999693-0.683289232724097i</v>
      </c>
      <c r="Q2812" t="str">
        <f t="shared" si="1450"/>
        <v>-1.73014780999693+4.57713996619835i</v>
      </c>
      <c r="R2812" t="str">
        <f t="shared" si="1451"/>
        <v>-0.255638932696528-0.281366678745404i</v>
      </c>
      <c r="S2812" t="str">
        <f t="shared" si="1452"/>
        <v>0.403884057198541i</v>
      </c>
      <c r="T2812" t="str">
        <f t="shared" si="1453"/>
        <v>0.113639515772172-0.103248489315378i</v>
      </c>
      <c r="U2812" t="str">
        <f t="shared" si="1454"/>
        <v>0.0001-181.269866847261i</v>
      </c>
      <c r="V2812" t="str">
        <f t="shared" si="1455"/>
        <v>0.00002-0.00290751521579322i</v>
      </c>
      <c r="W2812" t="str">
        <f t="shared" si="1456"/>
        <v>0.0000199993584529551-0.00290746858306066i</v>
      </c>
      <c r="X2812" t="str">
        <f t="shared" si="1457"/>
        <v>0.0000500447542629975-0.00290674454189874i</v>
      </c>
      <c r="Y2812" t="str">
        <f t="shared" si="1458"/>
        <v>0.009+5.51663669970368i</v>
      </c>
      <c r="Z2812" t="str">
        <f t="shared" si="1459"/>
        <v>-0.00632599984342144-0.000119299936377659i</v>
      </c>
      <c r="AA2812" t="str">
        <f t="shared" si="1460"/>
        <v>0.00357223333642487-2.17637928747208i</v>
      </c>
      <c r="AB2812" t="str">
        <f t="shared" si="1461"/>
        <v>0.773665791068882-0.702922954397258i</v>
      </c>
      <c r="AC2812" t="str">
        <f t="shared" si="1462"/>
        <v>0.766532175026509-0.29873981453641i</v>
      </c>
      <c r="AD2812" t="str">
        <f t="shared" si="1463"/>
        <v>1.18648132765338-0.454610718214303i</v>
      </c>
      <c r="AE2812" t="str">
        <f t="shared" si="1464"/>
        <v>-0.00755991572271732+0.00273432018533906i</v>
      </c>
      <c r="AF2812" t="str">
        <f t="shared" si="1465"/>
        <v>-15.069630616675-0.404670805589447i</v>
      </c>
      <c r="AG2812" t="str">
        <f t="shared" si="1466"/>
        <v>0.996433695594546-0.00935356365058441i</v>
      </c>
      <c r="AH2812" t="str">
        <f t="shared" si="1467"/>
        <v>0.115792498723876-0.0371954959490698i</v>
      </c>
      <c r="AI2812">
        <f t="shared" si="1468"/>
        <v>-18.299904927780876</v>
      </c>
      <c r="AJ2812">
        <f t="shared" si="1469"/>
        <v>-17.808339391268532</v>
      </c>
      <c r="AK2812"/>
      <c r="AL2812"/>
      <c r="AM2812"/>
      <c r="AN2812"/>
    </row>
    <row r="2813" spans="1:40" x14ac:dyDescent="0.25">
      <c r="A2813"/>
      <c r="B2813">
        <f t="shared" si="1470"/>
        <v>879000</v>
      </c>
      <c r="C2813" s="237" t="str">
        <f t="shared" si="1438"/>
        <v>-9.8915645005411E-08+0.0027861462319692i</v>
      </c>
      <c r="D2813" s="208" t="str">
        <f t="shared" si="1439"/>
        <v>-5.95700671535924+0.0213604544450972i</v>
      </c>
      <c r="E2813" t="str">
        <f t="shared" si="1440"/>
        <v>2870</v>
      </c>
      <c r="F2813" t="str">
        <f t="shared" si="1441"/>
        <v>0.777000777000777</v>
      </c>
      <c r="G2813" t="str">
        <f t="shared" si="1436"/>
        <v>0.777000777000777</v>
      </c>
      <c r="H2813" t="str">
        <f t="shared" si="1442"/>
        <v>9.11267255852015+0.425573331014531i</v>
      </c>
      <c r="I2813" t="str">
        <f t="shared" si="1443"/>
        <v>3451.82492813179i</v>
      </c>
      <c r="J2813" t="str">
        <f t="shared" si="1437"/>
        <v>-10190.695945294+746.549649616572i</v>
      </c>
      <c r="K2813" t="str">
        <f t="shared" si="1444"/>
        <v>0.0246817108271216-0.336915047214944i</v>
      </c>
      <c r="L2813" t="str">
        <f t="shared" si="1445"/>
        <v>0.00213230127397718-0.0243959632845903i</v>
      </c>
      <c r="M2813" t="str">
        <f t="shared" si="1446"/>
        <v>0.0268140121010988-0.361311010499534i</v>
      </c>
      <c r="N2813" t="str">
        <f t="shared" si="1447"/>
        <v>-3.89828564319347i</v>
      </c>
      <c r="O2813" t="str">
        <f t="shared" si="1448"/>
        <v>-0.727110313454633+0.686520642128047i</v>
      </c>
      <c r="P2813" t="str">
        <f t="shared" si="1449"/>
        <v>1.72711031345463-0.686520642128047i</v>
      </c>
      <c r="Q2813" t="str">
        <f t="shared" si="1450"/>
        <v>-1.72711031345463+4.58480628532152i</v>
      </c>
      <c r="R2813" t="str">
        <f t="shared" si="1451"/>
        <v>-0.255400682223458-0.280492801896637i</v>
      </c>
      <c r="S2813" t="str">
        <f t="shared" si="1452"/>
        <v>0.404344061819497i</v>
      </c>
      <c r="T2813" t="str">
        <f t="shared" si="1453"/>
        <v>0.113415598830018-0.103269749241704i</v>
      </c>
      <c r="U2813" t="str">
        <f t="shared" si="1454"/>
        <v>0.0001-181.063644018083i</v>
      </c>
      <c r="V2813" t="str">
        <f t="shared" si="1455"/>
        <v>0.00002-0.00290420746241916i</v>
      </c>
      <c r="W2813" t="str">
        <f t="shared" si="1456"/>
        <v>0.0000199993584529552-0.00290416088274366i</v>
      </c>
      <c r="X2813" t="str">
        <f t="shared" si="1457"/>
        <v>0.0000499764345241717-0.00290343837070481i</v>
      </c>
      <c r="Y2813" t="str">
        <f t="shared" si="1458"/>
        <v>0.009+5.52291988501086i</v>
      </c>
      <c r="Z2813" t="str">
        <f t="shared" si="1459"/>
        <v>-0.00631160865398716-0.00011899187805362i</v>
      </c>
      <c r="AA2813" t="str">
        <f t="shared" si="1460"/>
        <v>0.00356407458306985-2.17390072316052i</v>
      </c>
      <c r="AB2813" t="str">
        <f t="shared" si="1461"/>
        <v>0.772141348827043-0.703067693466299i</v>
      </c>
      <c r="AC2813" t="str">
        <f t="shared" si="1462"/>
        <v>0.766678108695322-0.297835236633669i</v>
      </c>
      <c r="AD2813" t="str">
        <f t="shared" si="1463"/>
        <v>1.18459843148158-0.456844320109967i</v>
      </c>
      <c r="AE2813" t="str">
        <f t="shared" si="1464"/>
        <v>-0.00753108247526676+0.00274246497222958i</v>
      </c>
      <c r="AF2813" t="str">
        <f t="shared" si="1465"/>
        <v>-15.0696792738794-0.404212876569434i</v>
      </c>
      <c r="AG2813" t="str">
        <f t="shared" si="1466"/>
        <v>0.996420137833473-0.0093281159629781i</v>
      </c>
      <c r="AH2813" t="str">
        <f t="shared" si="1467"/>
        <v>0.115360838748365-0.0373414851287623i</v>
      </c>
      <c r="AI2813">
        <f t="shared" si="1468"/>
        <v>-18.326085275159965</v>
      </c>
      <c r="AJ2813">
        <f t="shared" si="1469"/>
        <v>-17.936399279034571</v>
      </c>
      <c r="AK2813"/>
      <c r="AL2813"/>
      <c r="AM2813"/>
      <c r="AN2813"/>
    </row>
    <row r="2814" spans="1:40" x14ac:dyDescent="0.25">
      <c r="A2814"/>
      <c r="B2814">
        <f t="shared" si="1470"/>
        <v>880000</v>
      </c>
      <c r="C2814" s="237" t="str">
        <f t="shared" si="1438"/>
        <v>-9.86909644535697E-08+0.00278298015671356i</v>
      </c>
      <c r="D2814" s="208" t="str">
        <f t="shared" si="1439"/>
        <v>-5.95700671363668+0.0213361812014706i</v>
      </c>
      <c r="E2814" t="str">
        <f t="shared" si="1440"/>
        <v>2870</v>
      </c>
      <c r="F2814" t="str">
        <f t="shared" si="1441"/>
        <v>0.777000777000777</v>
      </c>
      <c r="G2814" t="str">
        <f t="shared" si="1436"/>
        <v>0.777000777000777</v>
      </c>
      <c r="H2814" t="str">
        <f t="shared" si="1442"/>
        <v>9.11272105222135+0.42509216119771i</v>
      </c>
      <c r="I2814" t="str">
        <f t="shared" si="1443"/>
        <v>3455.75191894877i</v>
      </c>
      <c r="J2814" t="str">
        <f t="shared" si="1437"/>
        <v>-10213.8984328241+747.398966624099i</v>
      </c>
      <c r="K2814" t="str">
        <f t="shared" si="1444"/>
        <v>0.0246259355747078-0.336536195533488i</v>
      </c>
      <c r="L2814" t="str">
        <f t="shared" si="1445"/>
        <v>0.00212749452563467-0.0243686602499634i</v>
      </c>
      <c r="M2814" t="str">
        <f t="shared" si="1446"/>
        <v>0.0267534301003425-0.360904855783451i</v>
      </c>
      <c r="N2814" t="str">
        <f t="shared" si="1447"/>
        <v>-3.90272055291269i</v>
      </c>
      <c r="O2814" t="str">
        <f t="shared" si="1448"/>
        <v>-0.724058515821677+0.689738548774904i</v>
      </c>
      <c r="P2814" t="str">
        <f t="shared" si="1449"/>
        <v>1.72405851582168-0.689738548774904i</v>
      </c>
      <c r="Q2814" t="str">
        <f t="shared" si="1450"/>
        <v>-1.72405851582168+4.59245910168759i</v>
      </c>
      <c r="R2814" t="str">
        <f t="shared" si="1451"/>
        <v>-0.255161823095309-0.27962025863872i</v>
      </c>
      <c r="S2814" t="str">
        <f t="shared" si="1452"/>
        <v>0.404804066440453i</v>
      </c>
      <c r="T2814" t="str">
        <f t="shared" si="1453"/>
        <v>0.113191417756085-0.103290543589341i</v>
      </c>
      <c r="U2814" t="str">
        <f t="shared" si="1454"/>
        <v>0.0001-180.857889877154i</v>
      </c>
      <c r="V2814" t="str">
        <f t="shared" si="1455"/>
        <v>0.00002-0.00290090722666641i</v>
      </c>
      <c r="W2814" t="str">
        <f t="shared" si="1456"/>
        <v>0.0000199993584529551-0.00290086069992737i</v>
      </c>
      <c r="X2814" t="str">
        <f t="shared" si="1457"/>
        <v>0.0000499083475281585-0.00290013971113594i</v>
      </c>
      <c r="Y2814" t="str">
        <f t="shared" si="1458"/>
        <v>0.009+5.52920307031804i</v>
      </c>
      <c r="Z2814" t="str">
        <f t="shared" si="1459"/>
        <v>-0.00629726652361925-0.000118685107105517i</v>
      </c>
      <c r="AA2814" t="str">
        <f t="shared" si="1460"/>
        <v>0.00355594378865282-2.17142780077689i</v>
      </c>
      <c r="AB2814" t="str">
        <f t="shared" si="1461"/>
        <v>0.770615108357532-0.703209262842981i</v>
      </c>
      <c r="AC2814" t="str">
        <f t="shared" si="1462"/>
        <v>0.766824959843778-0.296931994405707i</v>
      </c>
      <c r="AD2814" t="str">
        <f t="shared" si="1463"/>
        <v>1.18270494881176-0.459069986024608i</v>
      </c>
      <c r="AE2814" t="str">
        <f t="shared" si="1464"/>
        <v>-0.00750229305193137+0.00275051659146717i</v>
      </c>
      <c r="AF2814" t="str">
        <f t="shared" si="1465"/>
        <v>-15.069727765858-0.403755979996239i</v>
      </c>
      <c r="AG2814" t="str">
        <f t="shared" si="1466"/>
        <v>0.996406673253821-0.00930264281557448i</v>
      </c>
      <c r="AH2814" t="str">
        <f t="shared" si="1467"/>
        <v>0.114929750351493-0.0374859895579669i</v>
      </c>
      <c r="AI2814">
        <f t="shared" si="1468"/>
        <v>-18.352295023711559</v>
      </c>
      <c r="AJ2814">
        <f t="shared" si="1469"/>
        <v>-18.064480978510993</v>
      </c>
      <c r="AK2814"/>
      <c r="AL2814"/>
      <c r="AM2814"/>
      <c r="AN2814"/>
    </row>
    <row r="2815" spans="1:40" x14ac:dyDescent="0.25">
      <c r="A2815"/>
      <c r="B2815">
        <f t="shared" si="1470"/>
        <v>881000</v>
      </c>
      <c r="C2815" s="237" t="str">
        <f t="shared" si="1438"/>
        <v>-9.84670485544398E-08+0.00277982126891592i</v>
      </c>
      <c r="D2815" s="208" t="str">
        <f t="shared" si="1439"/>
        <v>-5.95700671191999+0.0213119630616887i</v>
      </c>
      <c r="E2815" t="str">
        <f t="shared" si="1440"/>
        <v>2870</v>
      </c>
      <c r="F2815" t="str">
        <f t="shared" si="1441"/>
        <v>0.777000777000777</v>
      </c>
      <c r="G2815" t="str">
        <f t="shared" si="1436"/>
        <v>0.777000777000777</v>
      </c>
      <c r="H2815" t="str">
        <f t="shared" si="1442"/>
        <v>9.11276938143757+0.424612075453304i</v>
      </c>
      <c r="I2815" t="str">
        <f t="shared" si="1443"/>
        <v>3459.67890976576i</v>
      </c>
      <c r="J2815" t="str">
        <f t="shared" si="1437"/>
        <v>-10237.1273018068+748.248283631627i</v>
      </c>
      <c r="K2815" t="str">
        <f t="shared" si="1444"/>
        <v>0.0245703488450747-0.336158190375031i</v>
      </c>
      <c r="L2815" t="str">
        <f t="shared" si="1445"/>
        <v>0.00212270397132816-0.024341417785046i</v>
      </c>
      <c r="M2815" t="str">
        <f t="shared" si="1446"/>
        <v>0.0266930528164029-0.360499608160077i</v>
      </c>
      <c r="N2815" t="str">
        <f t="shared" si="1447"/>
        <v>-3.90715546263191i</v>
      </c>
      <c r="O2815" t="str">
        <f t="shared" si="1448"/>
        <v>-0.720992477122014+0.692942889373621i</v>
      </c>
      <c r="P2815" t="str">
        <f t="shared" si="1449"/>
        <v>1.72099247712201-0.692942889373621i</v>
      </c>
      <c r="Q2815" t="str">
        <f t="shared" si="1450"/>
        <v>-1.72099247712201+4.60009835200553i</v>
      </c>
      <c r="R2815" t="str">
        <f t="shared" si="1451"/>
        <v>-0.25492235375479-0.278749045333072i</v>
      </c>
      <c r="S2815" t="str">
        <f t="shared" si="1452"/>
        <v>0.405264071061407i</v>
      </c>
      <c r="T2815" t="str">
        <f t="shared" si="1453"/>
        <v>0.112966972916161-0.103310870887222i</v>
      </c>
      <c r="U2815" t="str">
        <f t="shared" si="1454"/>
        <v>0.0001-180.652602828485i</v>
      </c>
      <c r="V2815" t="str">
        <f t="shared" si="1455"/>
        <v>0.00002-0.0028976144829358i</v>
      </c>
      <c r="W2815" t="str">
        <f t="shared" si="1456"/>
        <v>0.0000199993584529551-0.00289756800901307i</v>
      </c>
      <c r="X2815" t="str">
        <f t="shared" si="1457"/>
        <v>0.0000498404922190247-0.00289684853762429i</v>
      </c>
      <c r="Y2815" t="str">
        <f t="shared" si="1458"/>
        <v>0.009+5.53548625562521i</v>
      </c>
      <c r="Z2815" t="str">
        <f t="shared" si="1459"/>
        <v>-0.00628297322955389-0.000118379616483669i</v>
      </c>
      <c r="AA2815" t="str">
        <f t="shared" si="1460"/>
        <v>0.00354784082539243-2.16896050106913i</v>
      </c>
      <c r="AB2815" t="str">
        <f t="shared" si="1461"/>
        <v>0.769087072150662-0.703347652512178i</v>
      </c>
      <c r="AC2815" t="str">
        <f t="shared" si="1462"/>
        <v>0.76697272870638-0.296030084188095i</v>
      </c>
      <c r="AD2815" t="str">
        <f t="shared" si="1463"/>
        <v>1.18080091303505-0.461287664574154i</v>
      </c>
      <c r="AE2815" t="str">
        <f t="shared" si="1464"/>
        <v>-0.00747354758285296+0.00275847528841419i</v>
      </c>
      <c r="AF2815" t="str">
        <f t="shared" si="1465"/>
        <v>-15.0697760933576-0.403300112391615i</v>
      </c>
      <c r="AG2815" t="str">
        <f t="shared" si="1466"/>
        <v>0.996393301941931-0.00927714455705301i</v>
      </c>
      <c r="AH2815" t="str">
        <f t="shared" si="1467"/>
        <v>0.114499236055024-0.0376290128985268i</v>
      </c>
      <c r="AI2815">
        <f t="shared" si="1468"/>
        <v>-18.378534319148272</v>
      </c>
      <c r="AJ2815">
        <f t="shared" si="1469"/>
        <v>-18.192584411342484</v>
      </c>
      <c r="AK2815"/>
      <c r="AL2815"/>
      <c r="AM2815"/>
      <c r="AN2815"/>
    </row>
    <row r="2816" spans="1:40" x14ac:dyDescent="0.25">
      <c r="A2816"/>
      <c r="B2816">
        <f t="shared" si="1470"/>
        <v>882000</v>
      </c>
      <c r="C2816" s="237" t="str">
        <f t="shared" si="1438"/>
        <v>-9.82438938421747E-08+0.00277666954412913i</v>
      </c>
      <c r="D2816" s="208" t="str">
        <f t="shared" si="1439"/>
        <v>-5.95700671020915+0.0212877998383233i</v>
      </c>
      <c r="E2816" t="str">
        <f t="shared" si="1440"/>
        <v>2870</v>
      </c>
      <c r="F2816" t="str">
        <f t="shared" si="1441"/>
        <v>0.777000777000777</v>
      </c>
      <c r="G2816" t="str">
        <f t="shared" si="1436"/>
        <v>0.777000777000777</v>
      </c>
      <c r="H2816" t="str">
        <f t="shared" si="1442"/>
        <v>9.11281754691121+0.424133070131213i</v>
      </c>
      <c r="I2816" t="str">
        <f t="shared" si="1443"/>
        <v>3463.60590058275i</v>
      </c>
      <c r="J2816" t="str">
        <f t="shared" si="1437"/>
        <v>-10260.3825522421+749.097600639154i</v>
      </c>
      <c r="K2816" t="str">
        <f t="shared" si="1444"/>
        <v>0.0245149497910165-0.335781028920959i</v>
      </c>
      <c r="L2816" t="str">
        <f t="shared" si="1445"/>
        <v>0.00211792953858017-0.0243142356901319i</v>
      </c>
      <c r="M2816" t="str">
        <f t="shared" si="1446"/>
        <v>0.0266328793295967-0.360095264611091i</v>
      </c>
      <c r="N2816" t="str">
        <f t="shared" si="1447"/>
        <v>-3.91159037235113i</v>
      </c>
      <c r="O2816" t="str">
        <f t="shared" si="1448"/>
        <v>-0.717912257659697+0.696133600899969i</v>
      </c>
      <c r="P2816" t="str">
        <f t="shared" si="1449"/>
        <v>1.7179122576597-0.696133600899969i</v>
      </c>
      <c r="Q2816" t="str">
        <f t="shared" si="1450"/>
        <v>-1.7179122576597+4.6077239732511i</v>
      </c>
      <c r="R2816" t="str">
        <f t="shared" si="1451"/>
        <v>-0.25468227264086-0.277879158368492i</v>
      </c>
      <c r="S2816" t="str">
        <f t="shared" si="1452"/>
        <v>0.405724075682363i</v>
      </c>
      <c r="T2816" t="str">
        <f t="shared" si="1453"/>
        <v>0.112742264680449-0.103330729659897i</v>
      </c>
      <c r="U2816" t="str">
        <f t="shared" si="1454"/>
        <v>0.0001-180.447781283328i</v>
      </c>
      <c r="V2816" t="str">
        <f t="shared" si="1455"/>
        <v>0.00002-0.00289432920574427i</v>
      </c>
      <c r="W2816" t="str">
        <f t="shared" si="1456"/>
        <v>0.0000199993584529551-0.00289428278451808i</v>
      </c>
      <c r="X2816" t="str">
        <f t="shared" si="1457"/>
        <v>0.000049772867546817-0.00289356482471786i</v>
      </c>
      <c r="Y2816" t="str">
        <f t="shared" si="1458"/>
        <v>0.009+5.54176944093239i</v>
      </c>
      <c r="Z2816" t="str">
        <f t="shared" si="1459"/>
        <v>-0.00626872855029031-0.00011807539918548i</v>
      </c>
      <c r="AA2816" t="str">
        <f t="shared" si="1460"/>
        <v>0.00353976556623755-2.16649880487272i</v>
      </c>
      <c r="AB2816" t="str">
        <f t="shared" si="1461"/>
        <v>0.767557242726799-0.703482852428922i</v>
      </c>
      <c r="AC2816" t="str">
        <f t="shared" si="1462"/>
        <v>0.767121415529343-0.295129502343046i</v>
      </c>
      <c r="AD2816" t="str">
        <f t="shared" si="1463"/>
        <v>1.17888635780163-0.463497304512836i</v>
      </c>
      <c r="AE2816" t="str">
        <f t="shared" si="1464"/>
        <v>-0.00744484619795058+0.00276634130849047i</v>
      </c>
      <c r="AF2816" t="str">
        <f t="shared" si="1465"/>
        <v>-15.0698242571204-0.40284527029289i</v>
      </c>
      <c r="AG2816" t="str">
        <f t="shared" si="1466"/>
        <v>0.99638002398267-0.00925162153654469i</v>
      </c>
      <c r="AH2816" t="str">
        <f t="shared" si="1467"/>
        <v>0.114069298376362-0.037770558814815i</v>
      </c>
      <c r="AI2816">
        <f t="shared" si="1468"/>
        <v>-18.404803307692269</v>
      </c>
      <c r="AJ2816">
        <f t="shared" si="1469"/>
        <v>-18.320709499107611</v>
      </c>
      <c r="AK2816"/>
      <c r="AL2816"/>
      <c r="AM2816"/>
      <c r="AN2816"/>
    </row>
    <row r="2817" spans="1:40" x14ac:dyDescent="0.25">
      <c r="A2817"/>
      <c r="B2817">
        <f t="shared" si="1470"/>
        <v>883000</v>
      </c>
      <c r="C2817" s="237" t="str">
        <f t="shared" si="1438"/>
        <v>-9.80214968705424E-08+0.00277352495801679i</v>
      </c>
      <c r="D2817" s="208" t="str">
        <f t="shared" si="1439"/>
        <v>-5.9570067085041+0.0212636913447954i</v>
      </c>
      <c r="E2817" t="str">
        <f t="shared" si="1440"/>
        <v>2870</v>
      </c>
      <c r="F2817" t="str">
        <f t="shared" si="1441"/>
        <v>0.777000777000777</v>
      </c>
      <c r="G2817" t="str">
        <f t="shared" si="1436"/>
        <v>0.777000777000777</v>
      </c>
      <c r="H2817" t="str">
        <f t="shared" si="1442"/>
        <v>9.1128655493805+0.423655141597646i</v>
      </c>
      <c r="I2817" t="str">
        <f t="shared" si="1443"/>
        <v>3467.53289139973i</v>
      </c>
      <c r="J2817" t="str">
        <f t="shared" si="1437"/>
        <v>-10283.6641841299+749.946917646682i</v>
      </c>
      <c r="K2817" t="str">
        <f t="shared" si="1444"/>
        <v>0.0244597375700737-0.33540470836509i</v>
      </c>
      <c r="L2817" t="str">
        <f t="shared" si="1445"/>
        <v>0.0021131711553172-0.0242871137663844i</v>
      </c>
      <c r="M2817" t="str">
        <f t="shared" si="1446"/>
        <v>0.0265729087253909-0.359691822131474i</v>
      </c>
      <c r="N2817" t="str">
        <f t="shared" si="1447"/>
        <v>-3.91602528207035i</v>
      </c>
      <c r="O2817" t="str">
        <f t="shared" si="1448"/>
        <v>-0.714817918017688+0.699310620597784i</v>
      </c>
      <c r="P2817" t="str">
        <f t="shared" si="1449"/>
        <v>1.71481791801769-0.699310620597784i</v>
      </c>
      <c r="Q2817" t="str">
        <f t="shared" si="1450"/>
        <v>-1.71481791801769+4.61533590266813i</v>
      </c>
      <c r="R2817" t="str">
        <f t="shared" si="1451"/>
        <v>-0.254441578188712-0.277010594161064i</v>
      </c>
      <c r="S2817" t="str">
        <f t="shared" si="1452"/>
        <v>0.406184080303317i</v>
      </c>
      <c r="T2817" t="str">
        <f t="shared" si="1453"/>
        <v>0.112517293423587-0.103350118427506i</v>
      </c>
      <c r="U2817" t="str">
        <f t="shared" si="1454"/>
        <v>0.0001-180.243423660131i</v>
      </c>
      <c r="V2817" t="str">
        <f t="shared" si="1455"/>
        <v>0.00002-0.00289105136972418i</v>
      </c>
      <c r="W2817" t="str">
        <f t="shared" si="1456"/>
        <v>0.0000199993584529551-0.00289100500107518i</v>
      </c>
      <c r="X2817" t="str">
        <f t="shared" si="1457"/>
        <v>0.0000497054724675235-0.00289028854707991i</v>
      </c>
      <c r="Y2817" t="str">
        <f t="shared" si="1458"/>
        <v>0.009+5.54805262623957i</v>
      </c>
      <c r="Z2817" t="str">
        <f t="shared" si="1459"/>
        <v>-0.0062545322655823-0.000117772448255069i</v>
      </c>
      <c r="AA2817" t="str">
        <f t="shared" si="1460"/>
        <v>0.00353171788486218-2.1640426931102i</v>
      </c>
      <c r="AB2817" t="str">
        <f t="shared" si="1461"/>
        <v>0.766025622636505-0.703614852518223i</v>
      </c>
      <c r="AC2817" t="str">
        <f t="shared" si="1462"/>
        <v>0.767271020570583-0.294230245259317i</v>
      </c>
      <c r="AD2817" t="str">
        <f t="shared" si="1463"/>
        <v>1.17696131701999-0.465698854734515i</v>
      </c>
      <c r="AE2817" t="str">
        <f t="shared" si="1464"/>
        <v>-0.00741618902691541+0.00277411489717479i</v>
      </c>
      <c r="AF2817" t="str">
        <f t="shared" si="1465"/>
        <v>-15.0698722578846-0.402391450252851i</v>
      </c>
      <c r="AG2817" t="str">
        <f t="shared" si="1466"/>
        <v>0.996366839459429-0.00922607410362379i</v>
      </c>
      <c r="AH2817" t="str">
        <f t="shared" si="1467"/>
        <v>0.11363993982848-0.0379106309737621i</v>
      </c>
      <c r="AI2817">
        <f t="shared" si="1468"/>
        <v>-18.431102136080586</v>
      </c>
      <c r="AJ2817">
        <f t="shared" si="1469"/>
        <v>-18.448856163319597</v>
      </c>
      <c r="AK2817"/>
      <c r="AL2817"/>
      <c r="AM2817"/>
      <c r="AN2817"/>
    </row>
    <row r="2818" spans="1:40" x14ac:dyDescent="0.25">
      <c r="A2818"/>
      <c r="B2818">
        <f t="shared" si="1470"/>
        <v>884000</v>
      </c>
      <c r="C2818" s="237" t="str">
        <f t="shared" si="1438"/>
        <v>-9.77998542127929E-08+0.00277038748635265i</v>
      </c>
      <c r="D2818" s="208" t="str">
        <f t="shared" si="1439"/>
        <v>-5.95700670680484+0.0212396373953703i</v>
      </c>
      <c r="E2818" t="str">
        <f t="shared" si="1440"/>
        <v>2870</v>
      </c>
      <c r="F2818" t="str">
        <f t="shared" si="1441"/>
        <v>0.777000777000777</v>
      </c>
      <c r="G2818" t="str">
        <f t="shared" si="1436"/>
        <v>0.777000777000777</v>
      </c>
      <c r="H2818" t="str">
        <f t="shared" si="1442"/>
        <v>9.11291338957953+0.423178286235062i</v>
      </c>
      <c r="I2818" t="str">
        <f t="shared" si="1443"/>
        <v>3471.45988221672i</v>
      </c>
      <c r="J2818" t="str">
        <f t="shared" si="1437"/>
        <v>-10306.9721974703+750.796234654209i</v>
      </c>
      <c r="K2818" t="str">
        <f t="shared" si="1444"/>
        <v>0.0244047113444994-0.335029225913598i</v>
      </c>
      <c r="L2818" t="str">
        <f t="shared" si="1445"/>
        <v>0.00210842874986701-0.0242600518158316i</v>
      </c>
      <c r="M2818" t="str">
        <f t="shared" si="1446"/>
        <v>0.0265131400943664-0.35928927772943i</v>
      </c>
      <c r="N2818" t="str">
        <f t="shared" si="1447"/>
        <v>-3.92046019178957i</v>
      </c>
      <c r="O2818" t="str">
        <f t="shared" si="1448"/>
        <v>-0.711709519056673+0.702473885980197i</v>
      </c>
      <c r="P2818" t="str">
        <f t="shared" si="1449"/>
        <v>1.71170951905667-0.702473885980197i</v>
      </c>
      <c r="Q2818" t="str">
        <f t="shared" si="1450"/>
        <v>-1.71170951905667+4.62293407776977i</v>
      </c>
      <c r="R2818" t="str">
        <f t="shared" si="1451"/>
        <v>-0.254200268829787-0.276143349154099i</v>
      </c>
      <c r="S2818" t="str">
        <f t="shared" si="1452"/>
        <v>0.406644084924272i</v>
      </c>
      <c r="T2818" t="str">
        <f t="shared" si="1453"/>
        <v>0.112292059524692-0.103369035705793i</v>
      </c>
      <c r="U2818" t="str">
        <f t="shared" si="1454"/>
        <v>0.0001-180.039528384497i</v>
      </c>
      <c r="V2818" t="str">
        <f t="shared" si="1455"/>
        <v>0.00002-0.00288778094962268i</v>
      </c>
      <c r="W2818" t="str">
        <f t="shared" si="1456"/>
        <v>0.0000199993584529551-0.00288773463343192i</v>
      </c>
      <c r="X2818" t="str">
        <f t="shared" si="1457"/>
        <v>0.0000496383059430326-0.00288701967948829i</v>
      </c>
      <c r="Y2818" t="str">
        <f t="shared" si="1458"/>
        <v>0.009+5.55433581154675i</v>
      </c>
      <c r="Z2818" t="str">
        <f t="shared" si="1459"/>
        <v>-0.00624038415642967-0.00011747075678291i</v>
      </c>
      <c r="AA2818" t="str">
        <f t="shared" si="1460"/>
        <v>0.00352369765566056-2.16159214679065i</v>
      </c>
      <c r="AB2818" t="str">
        <f t="shared" si="1461"/>
        <v>0.764492214460836-0.703743642675162i</v>
      </c>
      <c r="AC2818" t="str">
        <f t="shared" si="1462"/>
        <v>0.767421544099616-0.293332309352173i</v>
      </c>
      <c r="AD2818" t="str">
        <f t="shared" si="1463"/>
        <v>1.17502582485661-0.467892264274144i</v>
      </c>
      <c r="AE2818" t="str">
        <f t="shared" si="1464"/>
        <v>-0.00738757619920804+0.002781796300007i</v>
      </c>
      <c r="AF2818" t="str">
        <f t="shared" si="1465"/>
        <v>-15.0699200963844-0.401938648839692i</v>
      </c>
      <c r="AG2818" t="str">
        <f t="shared" si="1466"/>
        <v>0.996353748454118-0.00920050260830274i</v>
      </c>
      <c r="AH2818" t="str">
        <f t="shared" si="1467"/>
        <v>0.113211162919869-0.0380492330448896i</v>
      </c>
      <c r="AI2818">
        <f t="shared" si="1468"/>
        <v>-18.457430951568984</v>
      </c>
      <c r="AJ2818">
        <f t="shared" si="1469"/>
        <v>-18.577024325426876</v>
      </c>
      <c r="AK2818"/>
      <c r="AL2818"/>
      <c r="AM2818"/>
      <c r="AN2818"/>
    </row>
    <row r="2819" spans="1:40" x14ac:dyDescent="0.25">
      <c r="A2819"/>
      <c r="B2819">
        <f t="shared" si="1470"/>
        <v>885000</v>
      </c>
      <c r="C2819" s="237" t="str">
        <f t="shared" si="1438"/>
        <v>-9.75789624615245E-08+0.00276725710501993i</v>
      </c>
      <c r="D2819" s="208" t="str">
        <f t="shared" si="1439"/>
        <v>-5.95700670511133+0.0212156378051528i</v>
      </c>
      <c r="E2819" t="str">
        <f t="shared" si="1440"/>
        <v>2870</v>
      </c>
      <c r="F2819" t="str">
        <f t="shared" si="1441"/>
        <v>0.777000777000777</v>
      </c>
      <c r="G2819" t="str">
        <f t="shared" si="1436"/>
        <v>0.777000777000777</v>
      </c>
      <c r="H2819" t="str">
        <f t="shared" si="1442"/>
        <v>9.11296106823828+0.422702500442055i</v>
      </c>
      <c r="I2819" t="str">
        <f t="shared" si="1443"/>
        <v>3475.38687303371i</v>
      </c>
      <c r="J2819" t="str">
        <f t="shared" si="1437"/>
        <v>-10330.3065922633+751.645551661737i</v>
      </c>
      <c r="K2819" t="str">
        <f t="shared" si="1444"/>
        <v>0.0243498702812295-0.334654578784952i</v>
      </c>
      <c r="L2819" t="str">
        <f t="shared" si="1445"/>
        <v>0.0021037022509561-0.0242330496413622i</v>
      </c>
      <c r="M2819" t="str">
        <f t="shared" si="1446"/>
        <v>0.0264535725321856-0.358887628426314i</v>
      </c>
      <c r="N2819" t="str">
        <f t="shared" si="1447"/>
        <v>-3.92489510150879i</v>
      </c>
      <c r="O2819" t="str">
        <f t="shared" si="1448"/>
        <v>-0.708587121913861+0.705623334830865i</v>
      </c>
      <c r="P2819" t="str">
        <f t="shared" si="1449"/>
        <v>1.70858712191386-0.705623334830865i</v>
      </c>
      <c r="Q2819" t="str">
        <f t="shared" si="1450"/>
        <v>-1.70858712191386+4.63051843633966i</v>
      </c>
      <c r="R2819" t="str">
        <f t="shared" si="1451"/>
        <v>-0.253958342991773-0.275277419818059i</v>
      </c>
      <c r="S2819" t="str">
        <f t="shared" si="1452"/>
        <v>0.407104089545226i</v>
      </c>
      <c r="T2819" t="str">
        <f t="shared" si="1453"/>
        <v>0.11206656336739-0.10338748000608i</v>
      </c>
      <c r="U2819" t="str">
        <f t="shared" si="1454"/>
        <v>0.0001-179.836093889147i</v>
      </c>
      <c r="V2819" t="str">
        <f t="shared" si="1455"/>
        <v>0.00002-0.00288451792030107i</v>
      </c>
      <c r="W2819" t="str">
        <f t="shared" si="1456"/>
        <v>0.0000199993584529552-0.00288447165645003i</v>
      </c>
      <c r="X2819" t="str">
        <f t="shared" si="1457"/>
        <v>0.0000495713669410938-0.0028837581968348i</v>
      </c>
      <c r="Y2819" t="str">
        <f t="shared" si="1458"/>
        <v>0.009+5.56061899685393i</v>
      </c>
      <c r="Z2819" t="str">
        <f t="shared" si="1459"/>
        <v>-0.00622628400506982-0.000117170317905463i</v>
      </c>
      <c r="AA2819" t="str">
        <f t="shared" si="1460"/>
        <v>0.00351570475374213-2.15914714700919i</v>
      </c>
      <c r="AB2819" t="str">
        <f t="shared" si="1461"/>
        <v>0.762957020811544-0.703869212764715i</v>
      </c>
      <c r="AC2819" t="str">
        <f t="shared" si="1462"/>
        <v>0.767572986397553-0.292435691063305i</v>
      </c>
      <c r="AD2819" t="str">
        <f t="shared" si="1463"/>
        <v>1.17307991573524-0.470077482309045i</v>
      </c>
      <c r="AE2819" t="str">
        <f t="shared" si="1464"/>
        <v>-0.00735900784405333+0.00278938576258909i</v>
      </c>
      <c r="AF2819" t="str">
        <f t="shared" si="1465"/>
        <v>-15.0699677733496-0.401486862636902i</v>
      </c>
      <c r="AG2819" t="str">
        <f t="shared" si="1466"/>
        <v>0.996340751047164-0.00917490740102399i</v>
      </c>
      <c r="AH2819" t="str">
        <f t="shared" si="1467"/>
        <v>0.112782970154459-0.0381863687003282i</v>
      </c>
      <c r="AI2819">
        <f t="shared" si="1468"/>
        <v>-18.483789901938081</v>
      </c>
      <c r="AJ2819">
        <f t="shared" si="1469"/>
        <v>-18.705213906811402</v>
      </c>
      <c r="AK2819"/>
      <c r="AL2819"/>
      <c r="AM2819"/>
      <c r="AN2819"/>
    </row>
    <row r="2820" spans="1:40" x14ac:dyDescent="0.25">
      <c r="A2820"/>
      <c r="B2820">
        <f t="shared" si="1470"/>
        <v>886000</v>
      </c>
      <c r="C2820" s="237" t="str">
        <f t="shared" si="1438"/>
        <v>-9.73588182285536E-08+0.00276413379001073i</v>
      </c>
      <c r="D2820" s="208" t="str">
        <f t="shared" si="1439"/>
        <v>-5.95700670342356+0.0211916923900823i</v>
      </c>
      <c r="E2820" t="str">
        <f t="shared" si="1440"/>
        <v>2870</v>
      </c>
      <c r="F2820" t="str">
        <f t="shared" si="1441"/>
        <v>0.777000777000777</v>
      </c>
      <c r="G2820" t="str">
        <f t="shared" si="1436"/>
        <v>0.777000777000777</v>
      </c>
      <c r="H2820" t="str">
        <f t="shared" si="1442"/>
        <v>9.11300858608262+0.42222778063328i</v>
      </c>
      <c r="I2820" t="str">
        <f t="shared" si="1443"/>
        <v>3479.3138638507i</v>
      </c>
      <c r="J2820" t="str">
        <f t="shared" si="1437"/>
        <v>-10353.6673685088+752.494868669264i</v>
      </c>
      <c r="K2820" t="str">
        <f t="shared" si="1444"/>
        <v>0.024295213551851-0.33428076420985i</v>
      </c>
      <c r="L2820" t="str">
        <f t="shared" si="1445"/>
        <v>0.00209899158770678-0.02420610704672i</v>
      </c>
      <c r="M2820" t="str">
        <f t="shared" si="1446"/>
        <v>0.0263942051395578-0.35848687125657i</v>
      </c>
      <c r="N2820" t="str">
        <f t="shared" si="1447"/>
        <v>-3.92933001122801i</v>
      </c>
      <c r="O2820" t="str">
        <f t="shared" si="1448"/>
        <v>-0.705450788001784+0.708758905205192i</v>
      </c>
      <c r="P2820" t="str">
        <f t="shared" si="1449"/>
        <v>1.70545078800178-0.708758905205192i</v>
      </c>
      <c r="Q2820" t="str">
        <f t="shared" si="1450"/>
        <v>-1.70545078800178+4.6380889164332i</v>
      </c>
      <c r="R2820" t="str">
        <f t="shared" si="1451"/>
        <v>-0.253715799098605-0.27441280265048i</v>
      </c>
      <c r="S2820" t="str">
        <f t="shared" si="1452"/>
        <v>0.407564094166182i</v>
      </c>
      <c r="T2820" t="str">
        <f t="shared" si="1453"/>
        <v>0.111840805339846-0.103405449835272i</v>
      </c>
      <c r="U2820" t="str">
        <f t="shared" si="1454"/>
        <v>0.0001-179.633118613877i</v>
      </c>
      <c r="V2820" t="str">
        <f t="shared" si="1455"/>
        <v>0.00002-0.00288126225673414i</v>
      </c>
      <c r="W2820" t="str">
        <f t="shared" si="1456"/>
        <v>0.0000199993584529551-0.00288121604510465i</v>
      </c>
      <c r="X2820" t="str">
        <f t="shared" si="1457"/>
        <v>0.0000495046544352756-0.00288050407412449i</v>
      </c>
      <c r="Y2820" t="str">
        <f t="shared" si="1458"/>
        <v>0.009+5.56690218216111i</v>
      </c>
      <c r="Z2820" t="str">
        <f t="shared" si="1459"/>
        <v>-0.00621223159496928-0.000116871124804817i</v>
      </c>
      <c r="AA2820" t="str">
        <f t="shared" si="1460"/>
        <v>0.00350773905492677-2.15670767494653i</v>
      </c>
      <c r="AB2820" t="str">
        <f t="shared" si="1461"/>
        <v>0.761420044331284-0.703991552621786i</v>
      </c>
      <c r="AC2820" t="str">
        <f t="shared" si="1462"/>
        <v>0.767725347757012-0.291540386860776i</v>
      </c>
      <c r="AD2820" t="str">
        <f t="shared" si="1463"/>
        <v>1.17112362433636-0.47225445816037i</v>
      </c>
      <c r="AE2820" t="str">
        <f t="shared" si="1464"/>
        <v>-0.00733048409043655+0.00279688353058726i</v>
      </c>
      <c r="AF2820" t="str">
        <f t="shared" si="1465"/>
        <v>-15.0700152895062-0.401036088243198i</v>
      </c>
      <c r="AG2820" t="str">
        <f t="shared" si="1466"/>
        <v>0.996327847317512-0.00914928883265352i</v>
      </c>
      <c r="AH2820" t="str">
        <f t="shared" si="1467"/>
        <v>0.112355364031551-0.0383220416148522i</v>
      </c>
      <c r="AI2820">
        <f t="shared" si="1468"/>
        <v>-18.51017913549844</v>
      </c>
      <c r="AJ2820">
        <f t="shared" si="1469"/>
        <v>-18.833424828792918</v>
      </c>
      <c r="AK2820"/>
      <c r="AL2820"/>
      <c r="AM2820"/>
      <c r="AN2820"/>
    </row>
    <row r="2821" spans="1:40" x14ac:dyDescent="0.25">
      <c r="A2821"/>
      <c r="B2821">
        <f t="shared" si="1470"/>
        <v>887000</v>
      </c>
      <c r="C2821" s="237" t="str">
        <f t="shared" si="1438"/>
        <v>-9.71394181447864E-08+0.00276101751742543i</v>
      </c>
      <c r="D2821" s="208" t="str">
        <f t="shared" si="1439"/>
        <v>-5.9570067017415+0.0211678009669283i</v>
      </c>
      <c r="E2821" t="str">
        <f t="shared" si="1440"/>
        <v>2870</v>
      </c>
      <c r="F2821" t="str">
        <f t="shared" si="1441"/>
        <v>0.777000777000777</v>
      </c>
      <c r="G2821" t="str">
        <f t="shared" ref="G2821:G2884" si="1471">IF($C$11=$C$7,$C$24,F2821)</f>
        <v>0.777000777000777</v>
      </c>
      <c r="H2821" t="str">
        <f t="shared" si="1442"/>
        <v>9.11305594383434+0.421754123239351i</v>
      </c>
      <c r="I2821" t="str">
        <f t="shared" si="1443"/>
        <v>3483.24085466768i</v>
      </c>
      <c r="J2821" t="str">
        <f t="shared" ref="J2821:J2884" si="1472">IMSUM(COMPLEX(0,2*PI()*B2821*$C$113*$C$112),COMPLEX(0,2*PI()*B2821*$C$113*$C$111),COMPLEX(0,2*PI()*B2821*$C$28*10^-12*$C$111),COMPLEX(-1*2*PI()*B2821*2*PI()*B2821*$C$113*$C$112*$C$28*10^-12*$C$111,0),COMPLEX(1,0))</f>
        <v>-10377.0545262069+753.344185676792i</v>
      </c>
      <c r="K2821" t="str">
        <f t="shared" si="1444"/>
        <v>0.0242407403325699-0.333907779431143i</v>
      </c>
      <c r="L2821" t="str">
        <f t="shared" si="1445"/>
        <v>0.00209429668963478-0.0241792238364999i</v>
      </c>
      <c r="M2821" t="str">
        <f t="shared" si="1446"/>
        <v>0.0263350370222047-0.358087003267643i</v>
      </c>
      <c r="N2821" t="str">
        <f t="shared" si="1447"/>
        <v>-3.93376492094723i</v>
      </c>
      <c r="O2821" t="str">
        <f t="shared" si="1448"/>
        <v>-0.702300579007084+0.711880535431553i</v>
      </c>
      <c r="P2821" t="str">
        <f t="shared" si="1449"/>
        <v>1.70230057900708-0.711880535431553i</v>
      </c>
      <c r="Q2821" t="str">
        <f t="shared" si="1450"/>
        <v>-1.70230057900708+4.64564545637878i</v>
      </c>
      <c r="R2821" t="str">
        <f t="shared" si="1451"/>
        <v>-0.253472635570467-0.273549494175908i</v>
      </c>
      <c r="S2821" t="str">
        <f t="shared" si="1452"/>
        <v>0.408024098787136i</v>
      </c>
      <c r="T2821" t="str">
        <f t="shared" si="1453"/>
        <v>0.111614785834802-0.10342294369584i</v>
      </c>
      <c r="U2821" t="str">
        <f t="shared" si="1454"/>
        <v>0.0001-179.430601005519i</v>
      </c>
      <c r="V2821" t="str">
        <f t="shared" si="1455"/>
        <v>0.00002-0.00287801393400952i</v>
      </c>
      <c r="W2821" t="str">
        <f t="shared" si="1456"/>
        <v>0.0000199993584529551-0.00287796777448385i</v>
      </c>
      <c r="X2821" t="str">
        <f t="shared" si="1457"/>
        <v>0.0000494381674049304-0.00287725728647512i</v>
      </c>
      <c r="Y2821" t="str">
        <f t="shared" si="1458"/>
        <v>0.009+5.57318536746829i</v>
      </c>
      <c r="Z2821" t="str">
        <f t="shared" si="1459"/>
        <v>-0.00619822671081551-0.000116573170708335i</v>
      </c>
      <c r="AA2821" t="str">
        <f t="shared" si="1460"/>
        <v>0.00349980043573985-2.15427371186846i</v>
      </c>
      <c r="AB2821" t="str">
        <f t="shared" si="1461"/>
        <v>0.75988128769387-0.704110652051093i</v>
      </c>
      <c r="AC2821" t="str">
        <f t="shared" si="1462"/>
        <v>0.767878628482097-0.29064639323895i</v>
      </c>
      <c r="AD2821" t="str">
        <f t="shared" si="1463"/>
        <v>1.1691569855966-0.474423141294407i</v>
      </c>
      <c r="AE2821" t="str">
        <f t="shared" si="1464"/>
        <v>-0.00730200506709948+0.0028042898497332i</v>
      </c>
      <c r="AF2821" t="str">
        <f t="shared" si="1465"/>
        <v>-15.0700626455758-0.400586322272423i</v>
      </c>
      <c r="AG2821" t="str">
        <f t="shared" si="1466"/>
        <v>0.996315037342617-0.00912364725447381i</v>
      </c>
      <c r="AH2821" t="str">
        <f t="shared" si="1467"/>
        <v>0.111928347045757-0.0384562554659005i</v>
      </c>
      <c r="AI2821">
        <f t="shared" si="1468"/>
        <v>-18.536598801095412</v>
      </c>
      <c r="AJ2821">
        <f t="shared" si="1469"/>
        <v>-18.961657012626333</v>
      </c>
      <c r="AK2821"/>
      <c r="AL2821"/>
      <c r="AM2821"/>
      <c r="AN2821"/>
    </row>
    <row r="2822" spans="1:40" x14ac:dyDescent="0.25">
      <c r="A2822"/>
      <c r="B2822">
        <f t="shared" si="1470"/>
        <v>888000</v>
      </c>
      <c r="C2822" s="237" t="str">
        <f t="shared" ref="C2822:C2885" si="1473">IMPRODUCT(COMPLEX(-1,0),IMDIV(IMPRODUCT(G2822,COMPLEX($C$100+$C$101,0)),COMPLEX($C$100,2*PI()*B2822*$C$103*$C$102*(2*$C$100+$C$101))))</f>
        <v>-9.6920758860087E-08+0.00275790826347205i</v>
      </c>
      <c r="D2822" s="208" t="str">
        <f t="shared" ref="D2822:D2885" si="1474">IMPRODUCT(COMPLEX($C$106,0),IMSUB(C2822,G2822))</f>
        <v>-5.95700670006511+0.0211439633532857i</v>
      </c>
      <c r="E2822" t="str">
        <f t="shared" ref="E2822:E2885" si="1475">IMDIV(COMPLEX($C$20*10^3,0),COMPLEX(1,2*PI()*B2822*$C$20*1000*$C$29*10^-12))</f>
        <v>2870</v>
      </c>
      <c r="F2822" t="str">
        <f t="shared" ref="F2822:F2885" si="1476">IMDIV(COMPLEX($C$22*1000,0),IMSUM(COMPLEX($C$22*1000,0),E2822))</f>
        <v>0.777000777000777</v>
      </c>
      <c r="G2822" t="str">
        <f t="shared" si="1471"/>
        <v>0.777000777000777</v>
      </c>
      <c r="H2822" t="str">
        <f t="shared" ref="H2822:H2885" si="1477">IMPRODUCT(COMPLEX($C$108,0),IMPRODUCT(COMPLEX(-1,0),D2822),IMDIV(COMPLEX(0,2*PI()*B2822*$C$109*$C$110),COMPLEX(1,2*PI()*B2822*$C$109*$C$110)))</f>
        <v>9.11310314221119+0.421281524706767i</v>
      </c>
      <c r="I2822" t="str">
        <f t="shared" ref="I2822:I2885" si="1478">COMPLEX(0,2*PI()*B2822*$C$113*$C$112*$C$114)</f>
        <v>3487.16784548467i</v>
      </c>
      <c r="J2822" t="str">
        <f t="shared" si="1472"/>
        <v>-10400.4680653575+754.193502684319i</v>
      </c>
      <c r="K2822" t="str">
        <f t="shared" ref="K2822:K2885" si="1479">IMDIV(I2822,J2822)</f>
        <v>0.0241864498041821-0.333535621703783i</v>
      </c>
      <c r="L2822" t="str">
        <f t="shared" ref="L2822:L2885" si="1480">IMDIV(COMPLEX($C$117,0),COMPLEX(1,2*PI()*B2822*$C$115*$C$116))</f>
        <v>0.00208961748664652-0.0241523998161432i</v>
      </c>
      <c r="M2822" t="str">
        <f t="shared" ref="M2822:M2885" si="1481">IMSUM(K2822,L2822)</f>
        <v>0.0262760672908286-0.357688021519926i</v>
      </c>
      <c r="N2822" t="str">
        <f t="shared" ref="N2822:N2885" si="1482">COMPLEX(0,-2*PI()*B2822*$C$43)</f>
        <v>-3.93819983066644i</v>
      </c>
      <c r="O2822" t="str">
        <f t="shared" ref="O2822:O2885" si="1483">IMEXP(N2822)</f>
        <v>-0.699136556889316+0.714988164112492i</v>
      </c>
      <c r="P2822" t="str">
        <f t="shared" ref="P2822:P2885" si="1484">IMSUB(COMPLEX(1,0),O2822)</f>
        <v>1.69913655688932-0.714988164112492i</v>
      </c>
      <c r="Q2822" t="str">
        <f t="shared" ref="Q2822:Q2885" si="1485">IMSUM(COMPLEX(0,2*PI()*B2822*$C$43),O2822,COMPLEX(-1,0))</f>
        <v>-1.69913655688932+4.65318799477893i</v>
      </c>
      <c r="R2822" t="str">
        <f t="shared" ref="R2822:R2885" si="1486">IMDIV(P2822,Q2822)</f>
        <v>-0.253228850823802-0.272687490945831i</v>
      </c>
      <c r="S2822" t="str">
        <f t="shared" ref="S2822:S2885" si="1487">IMDIV(COMPLEX(0,2*PI()*B2822*$C$123),COMPLEX($C$124,0))</f>
        <v>0.408484103408092i</v>
      </c>
      <c r="T2822" t="str">
        <f t="shared" ref="T2822:T2885" si="1488">IMPRODUCT(R2822,S2822)</f>
        <v>0.11138850524961-0.103439960085822i</v>
      </c>
      <c r="U2822" t="str">
        <f t="shared" ref="U2822:U2885" si="1489">IMDIV(COMPLEX(1,2*PI()*B2822*$C$16*10^-3*$C$15*10^-6),COMPLEX(0,2*PI()*B2822*$C$15*10^-6))</f>
        <v>0.0001-179.2285395179i</v>
      </c>
      <c r="V2822" t="str">
        <f t="shared" ref="V2822:V2885" si="1490">IMSUM(COMPLEX($C$18*10^-3,0),IMDIV(COMPLEX(1,0),COMPLEX(0,2*PI()*B2822*($C$17*1*10^-6))))</f>
        <v>0.00002-0.00287477292732708i</v>
      </c>
      <c r="W2822" t="str">
        <f t="shared" ref="W2822:W2885" si="1491">IMDIV(IMPRODUCT(U2822,V2822),IMSUM(U2822,V2822))</f>
        <v>0.0000199993584529551-0.00287472681978789i</v>
      </c>
      <c r="X2822" t="str">
        <f t="shared" ref="X2822:X2885" si="1492">IMDIV(IMPRODUCT(COMPLEX($C$19,0),W2822),IMSUM(COMPLEX($C$19,0),W2822))</f>
        <v>0.0000493719048351518-0.00287401780911646i</v>
      </c>
      <c r="Y2822" t="str">
        <f t="shared" ref="Y2822:Y2885" si="1493">COMPLEX($C$13*10^-3,2*PI()*B2822*$C$12*0.000001)</f>
        <v>0.009+5.57946855277547i</v>
      </c>
      <c r="Z2822" t="str">
        <f t="shared" ref="Z2822:Z2885" si="1494">IMPRODUCT(COMPLEX($C$6,0),IMDIV(X2822,IMSUM(X2822,Y2822)))</f>
        <v>-0.00618426913850854-0.000116276448888299i</v>
      </c>
      <c r="AA2822" t="str">
        <f t="shared" ref="AA2822:AA2885" si="1495">IMDIV(COMPLEX($C$6,0),IMSUM(X2822,Y2822))</f>
        <v>0.00349188877340744-2.15184523912536i</v>
      </c>
      <c r="AB2822" t="str">
        <f t="shared" ref="AB2822:AB2885" si="1496">IMPRODUCT(COMPLEX($C$119,0),T2822)</f>
        <v>0.758340753604504-0.704226500827174i</v>
      </c>
      <c r="AC2822" t="str">
        <f t="shared" ref="AC2822:AC2885" si="1497">IMSUM(COMPLEX(1,0),IMPRODUCT(AB2822,M2822))</f>
        <v>0.768032828888317-0.289753706718444i</v>
      </c>
      <c r="AD2822" t="str">
        <f t="shared" ref="AD2822:AD2885" si="1498">IMDIV(AB2822,AC2822)</f>
        <v>1.16718003470821-0.476583481323992i</v>
      </c>
      <c r="AE2822" t="str">
        <f t="shared" ref="AE2822:AE2885" si="1499">IMPRODUCT(AD2822,AA2822,X2822)</f>
        <v>-0.00727357090253648+0.00281160496582573i</v>
      </c>
      <c r="AF2822" t="str">
        <f t="shared" ref="AF2822:AF2885" si="1500">IMSUB(D2822,H2822)</f>
        <v>-15.0701098422763-0.400137561353481i</v>
      </c>
      <c r="AG2822" t="str">
        <f t="shared" ref="AG2822:AG2885" si="1501">IMSUM(COMPLEX(1,0),IMPRODUCT(AD2822,AA2822,COMPLEX($C$127,0)))</f>
        <v>0.996302321198447-0.00909798301817736i</v>
      </c>
      <c r="AH2822" t="str">
        <f t="shared" ref="AH2822:AH2885" si="1502">IMDIV(IMPRODUCT(AE2822,AF2822),AG2822)</f>
        <v>0.111501921686934-0.0385890139336039i</v>
      </c>
      <c r="AI2822">
        <f t="shared" ref="AI2822:AI2885" si="1503">20*LOG10(IMABS(AH2822))</f>
        <v>-18.56304904811433</v>
      </c>
      <c r="AJ2822">
        <f t="shared" ref="AJ2822:AJ2885" si="1504">IMARGUMENT(AH2822)*180/PI()</f>
        <v>-19.089910379503088</v>
      </c>
      <c r="AK2822"/>
      <c r="AL2822"/>
      <c r="AM2822"/>
      <c r="AN2822"/>
    </row>
    <row r="2823" spans="1:40" x14ac:dyDescent="0.25">
      <c r="A2823"/>
      <c r="B2823">
        <f t="shared" si="1470"/>
        <v>889000</v>
      </c>
      <c r="C2823" s="237" t="str">
        <f t="shared" si="1473"/>
        <v>-9.67028370431515E-08+0.00275480600446567i</v>
      </c>
      <c r="D2823" s="208" t="str">
        <f t="shared" si="1474"/>
        <v>-5.95700669839438+0.0211201793675701i</v>
      </c>
      <c r="E2823" t="str">
        <f t="shared" si="1475"/>
        <v>2870</v>
      </c>
      <c r="F2823" t="str">
        <f t="shared" si="1476"/>
        <v>0.777000777000777</v>
      </c>
      <c r="G2823" t="str">
        <f t="shared" si="1471"/>
        <v>0.777000777000777</v>
      </c>
      <c r="H2823" t="str">
        <f t="shared" si="1477"/>
        <v>9.11315018192692+0.420809981497809i</v>
      </c>
      <c r="I2823" t="str">
        <f t="shared" si="1478"/>
        <v>3491.09483630166i</v>
      </c>
      <c r="J2823" t="str">
        <f t="shared" si="1472"/>
        <v>-10423.9079859607+755.042819691847i</v>
      </c>
      <c r="K2823" t="str">
        <f t="shared" si="1479"/>
        <v>0.024132341152041-0.33316428829474i</v>
      </c>
      <c r="L2823" t="str">
        <f t="shared" si="1480"/>
        <v>0.00208495390903655-0.0241256347919329i</v>
      </c>
      <c r="M2823" t="str">
        <f t="shared" si="1481"/>
        <v>0.0262172950610776-0.357289923086673i</v>
      </c>
      <c r="N2823" t="str">
        <f t="shared" si="1482"/>
        <v>-3.94263474038566i</v>
      </c>
      <c r="O2823" t="str">
        <f t="shared" si="1483"/>
        <v>-0.695958783879692+0.718081730125965i</v>
      </c>
      <c r="P2823" t="str">
        <f t="shared" si="1484"/>
        <v>1.69595878387969-0.718081730125965i</v>
      </c>
      <c r="Q2823" t="str">
        <f t="shared" si="1485"/>
        <v>-1.69595878387969+4.66071647051163i</v>
      </c>
      <c r="R2823" t="str">
        <f t="shared" si="1486"/>
        <v>-0.252984443271299-0.271826789538593i</v>
      </c>
      <c r="S2823" t="str">
        <f t="shared" si="1487"/>
        <v>0.408944108029048i</v>
      </c>
      <c r="T2823" t="str">
        <f t="shared" si="1488"/>
        <v>0.11116196398626-0.103456497498807i</v>
      </c>
      <c r="U2823" t="str">
        <f t="shared" si="1489"/>
        <v>0.0001-179.026932611806i</v>
      </c>
      <c r="V2823" t="str">
        <f t="shared" si="1490"/>
        <v>0.00002-0.00287153921199825i</v>
      </c>
      <c r="W2823" t="str">
        <f t="shared" si="1491"/>
        <v>0.0000199993584529551-0.00287149315632857i</v>
      </c>
      <c r="X2823" t="str">
        <f t="shared" si="1492"/>
        <v>0.0000493058657167365-0.00287078561738963i</v>
      </c>
      <c r="Y2823" t="str">
        <f t="shared" si="1493"/>
        <v>0.009+5.58575173808265i</v>
      </c>
      <c r="Z2823" t="str">
        <f t="shared" si="1494"/>
        <v>-0.00617035866515276-0.000115980952661557i</v>
      </c>
      <c r="AA2823" t="str">
        <f t="shared" si="1495"/>
        <v>0.00348400394585158-2.14942223815175i</v>
      </c>
      <c r="AB2823" t="str">
        <f t="shared" si="1496"/>
        <v>0.756798444799961-0.704339088694275i</v>
      </c>
      <c r="AC2823" t="str">
        <f t="shared" si="1497"/>
        <v>0.76818794930257-0.28886232384604i</v>
      </c>
      <c r="AD2823" t="str">
        <f t="shared" si="1498"/>
        <v>1.16519280711831-0.478735428009869i</v>
      </c>
      <c r="AE2823" t="str">
        <f t="shared" si="1499"/>
        <v>-0.00724518172498956+0.00281882912473234i</v>
      </c>
      <c r="AF2823" t="str">
        <f t="shared" si="1500"/>
        <v>-15.0701568803213-0.399689802130239i</v>
      </c>
      <c r="AG2823" t="str">
        <f t="shared" si="1501"/>
        <v>0.996289698959479-0.00907229647585864i</v>
      </c>
      <c r="AH2823" t="str">
        <f t="shared" si="1502"/>
        <v>0.111076090440108-0.03872032070081i</v>
      </c>
      <c r="AI2823">
        <f t="shared" si="1503"/>
        <v>-18.589530026486454</v>
      </c>
      <c r="AJ2823">
        <f t="shared" si="1504"/>
        <v>-19.218184850553449</v>
      </c>
      <c r="AK2823"/>
      <c r="AL2823"/>
      <c r="AM2823"/>
      <c r="AN2823"/>
    </row>
    <row r="2824" spans="1:40" x14ac:dyDescent="0.25">
      <c r="A2824"/>
      <c r="B2824">
        <f t="shared" si="1470"/>
        <v>890000</v>
      </c>
      <c r="C2824" s="237" t="str">
        <f t="shared" si="1473"/>
        <v>-9.64856493813813E-08+0.00275171071682782i</v>
      </c>
      <c r="D2824" s="208" t="str">
        <f t="shared" si="1474"/>
        <v>-5.95700669672927+0.0210964488290133i</v>
      </c>
      <c r="E2824" t="str">
        <f t="shared" si="1475"/>
        <v>2870</v>
      </c>
      <c r="F2824" t="str">
        <f t="shared" si="1476"/>
        <v>0.777000777000777</v>
      </c>
      <c r="G2824" t="str">
        <f t="shared" si="1471"/>
        <v>0.777000777000777</v>
      </c>
      <c r="H2824" t="str">
        <f t="shared" si="1477"/>
        <v>9.11319706369128+0.420339490090461i</v>
      </c>
      <c r="I2824" t="str">
        <f t="shared" si="1478"/>
        <v>3495.02182711864i</v>
      </c>
      <c r="J2824" t="str">
        <f t="shared" si="1472"/>
        <v>-10447.3742880165+755.892136699374i</v>
      </c>
      <c r="K2824" t="str">
        <f t="shared" si="1479"/>
        <v>0.0240784135660282-0.33279377648295i</v>
      </c>
      <c r="L2824" t="str">
        <f t="shared" si="1480"/>
        <v>0.00208030588748508-0.0240989285709899i</v>
      </c>
      <c r="M2824" t="str">
        <f t="shared" si="1481"/>
        <v>0.0261587194535133-0.35689270505394i</v>
      </c>
      <c r="N2824" t="str">
        <f t="shared" si="1482"/>
        <v>-3.94706965010488i</v>
      </c>
      <c r="O2824" t="str">
        <f t="shared" si="1483"/>
        <v>-0.692767322479905+0.721161172626496i</v>
      </c>
      <c r="P2824" t="str">
        <f t="shared" si="1484"/>
        <v>1.6927673224799-0.721161172626496i</v>
      </c>
      <c r="Q2824" t="str">
        <f t="shared" si="1485"/>
        <v>-1.6927673224799+4.66823082273138i</v>
      </c>
      <c r="R2824" t="str">
        <f t="shared" si="1486"/>
        <v>-0.252739411321916-0.270967386559356i</v>
      </c>
      <c r="S2824" t="str">
        <f t="shared" si="1487"/>
        <v>0.409404112650002i</v>
      </c>
      <c r="T2824" t="str">
        <f t="shared" si="1488"/>
        <v>0.110935162451423-0.103472554423933i</v>
      </c>
      <c r="U2824" t="str">
        <f t="shared" si="1489"/>
        <v>0.0001-178.825778754939i</v>
      </c>
      <c r="V2824" t="str">
        <f t="shared" si="1490"/>
        <v>0.00002-0.00286831276344544i</v>
      </c>
      <c r="W2824" t="str">
        <f t="shared" si="1491"/>
        <v>0.0000199993584529551-0.00286826675952873i</v>
      </c>
      <c r="X2824" t="str">
        <f t="shared" si="1492"/>
        <v>0.000049240049046148-0.00286756068674659i</v>
      </c>
      <c r="Y2824" t="str">
        <f t="shared" si="1493"/>
        <v>0.009+5.59203492338983i</v>
      </c>
      <c r="Z2824" t="str">
        <f t="shared" si="1494"/>
        <v>-0.00615649507904904-0.000115686675389186i</v>
      </c>
      <c r="AA2824" t="str">
        <f t="shared" si="1495"/>
        <v>0.00347614583168553-2.14700469046581i</v>
      </c>
      <c r="AB2824" t="str">
        <f t="shared" si="1496"/>
        <v>0.755254364048886-0.704448405366344i</v>
      </c>
      <c r="AC2824" t="str">
        <f t="shared" si="1497"/>
        <v>0.768343990063067-0.287972241194653i</v>
      </c>
      <c r="AD2824" t="str">
        <f t="shared" si="1498"/>
        <v>1.16319533852844-0.480878931262035i</v>
      </c>
      <c r="AE2824" t="str">
        <f t="shared" si="1499"/>
        <v>-0.00721683766244554+0.00282596257239053i</v>
      </c>
      <c r="AF2824" t="str">
        <f t="shared" si="1500"/>
        <v>-15.0702037604205-0.399243041261448i</v>
      </c>
      <c r="AG2824" t="str">
        <f t="shared" si="1501"/>
        <v>0.996277170698695-0.00904658798000834i</v>
      </c>
      <c r="AH2824" t="str">
        <f t="shared" si="1502"/>
        <v>0.110650855785417-0.0388501794531054i</v>
      </c>
      <c r="AI2824">
        <f t="shared" si="1503"/>
        <v>-18.616041886693719</v>
      </c>
      <c r="AJ2824">
        <f t="shared" si="1504"/>
        <v>-19.346480346844825</v>
      </c>
      <c r="AK2824"/>
      <c r="AL2824"/>
      <c r="AM2824"/>
      <c r="AN2824"/>
    </row>
    <row r="2825" spans="1:40" x14ac:dyDescent="0.25">
      <c r="A2825"/>
      <c r="B2825">
        <f t="shared" si="1470"/>
        <v>891000</v>
      </c>
      <c r="C2825" s="237" t="str">
        <f t="shared" si="1473"/>
        <v>-9.62691925807558E-08+0.00274862237708587i</v>
      </c>
      <c r="D2825" s="208" t="str">
        <f t="shared" si="1474"/>
        <v>-5.95700669506977+0.0210727715576583i</v>
      </c>
      <c r="E2825" t="str">
        <f t="shared" si="1475"/>
        <v>2870</v>
      </c>
      <c r="F2825" t="str">
        <f t="shared" si="1476"/>
        <v>0.777000777000777</v>
      </c>
      <c r="G2825" t="str">
        <f t="shared" si="1471"/>
        <v>0.777000777000777</v>
      </c>
      <c r="H2825" t="str">
        <f t="shared" si="1477"/>
        <v>9.11324378821009+0.419870046978328i</v>
      </c>
      <c r="I2825" t="str">
        <f t="shared" si="1478"/>
        <v>3498.94881793563i</v>
      </c>
      <c r="J2825" t="str">
        <f t="shared" si="1472"/>
        <v>-10470.8669715248+756.741453706901i</v>
      </c>
      <c r="K2825" t="str">
        <f t="shared" si="1479"/>
        <v>0.0240246662405242-0.33242408355925i</v>
      </c>
      <c r="L2825" t="str">
        <f t="shared" si="1480"/>
        <v>0.00207567335305522-0.0240722809612674i</v>
      </c>
      <c r="M2825" t="str">
        <f t="shared" si="1481"/>
        <v>0.0261003395935794-0.356496364520517i</v>
      </c>
      <c r="N2825" t="str">
        <f t="shared" si="1482"/>
        <v>-3.9515045598241i</v>
      </c>
      <c r="O2825" t="str">
        <f t="shared" si="1483"/>
        <v>-0.689562235460868+0.724226431046403i</v>
      </c>
      <c r="P2825" t="str">
        <f t="shared" si="1484"/>
        <v>1.68956223546087-0.724226431046403i</v>
      </c>
      <c r="Q2825" t="str">
        <f t="shared" si="1485"/>
        <v>-1.68956223546087+4.6757309908705i</v>
      </c>
      <c r="R2825" t="str">
        <f t="shared" si="1486"/>
        <v>-0.25249375338087-0.270109278640013i</v>
      </c>
      <c r="S2825" t="str">
        <f t="shared" si="1487"/>
        <v>0.409864117270958i</v>
      </c>
      <c r="T2825" t="str">
        <f t="shared" si="1488"/>
        <v>0.110708101056484-0.103488129345881i</v>
      </c>
      <c r="U2825" t="str">
        <f t="shared" si="1489"/>
        <v>0.0001-178.62507642188i</v>
      </c>
      <c r="V2825" t="str">
        <f t="shared" si="1490"/>
        <v>0.00002-0.0028650935572014i</v>
      </c>
      <c r="W2825" t="str">
        <f t="shared" si="1491"/>
        <v>0.0000199993584529551-0.00286504760492149i</v>
      </c>
      <c r="X2825" t="str">
        <f t="shared" si="1492"/>
        <v>0.0000491744538254761-0.0028643429927494i</v>
      </c>
      <c r="Y2825" t="str">
        <f t="shared" si="1493"/>
        <v>0.009+5.59831810869701i</v>
      </c>
      <c r="Z2825" t="str">
        <f t="shared" si="1494"/>
        <v>-0.00614267816968633-0.000115393610476137i</v>
      </c>
      <c r="AA2825" t="str">
        <f t="shared" si="1495"/>
        <v>0.00346831431020901-2.14459257766888i</v>
      </c>
      <c r="AB2825" t="str">
        <f t="shared" si="1496"/>
        <v>0.753708514152017-0.704554440526982i</v>
      </c>
      <c r="AC2825" t="str">
        <f t="shared" si="1497"/>
        <v>0.768500951519284-0.287083455363273i</v>
      </c>
      <c r="AD2825" t="str">
        <f t="shared" si="1498"/>
        <v>1.16118766489393-0.48301394114111i</v>
      </c>
      <c r="AE2825" t="str">
        <f t="shared" si="1499"/>
        <v>-0.00718853884263157+0.00283300555480919i</v>
      </c>
      <c r="AF2825" t="str">
        <f t="shared" si="1500"/>
        <v>-15.0702504832799-0.39879727542067i</v>
      </c>
      <c r="AG2825" t="str">
        <f t="shared" si="1501"/>
        <v>0.996264736487582-0.0090208578835061i</v>
      </c>
      <c r="AH2825" t="str">
        <f t="shared" si="1502"/>
        <v>0.110226220198051-0.038978593878839i</v>
      </c>
      <c r="AI2825">
        <f t="shared" si="1503"/>
        <v>-18.642584779773731</v>
      </c>
      <c r="AJ2825">
        <f t="shared" si="1504"/>
        <v>-19.47479678938144</v>
      </c>
      <c r="AK2825"/>
      <c r="AL2825"/>
      <c r="AM2825"/>
      <c r="AN2825"/>
    </row>
    <row r="2826" spans="1:40" x14ac:dyDescent="0.25">
      <c r="A2826"/>
      <c r="B2826">
        <f t="shared" si="1470"/>
        <v>892000</v>
      </c>
      <c r="C2826" s="237" t="str">
        <f t="shared" si="1473"/>
        <v>-9.60534633657086E-08+0.00274554096187247i</v>
      </c>
      <c r="D2826" s="208" t="str">
        <f t="shared" si="1474"/>
        <v>-5.95700669341584+0.0210491473743556i</v>
      </c>
      <c r="E2826" t="str">
        <f t="shared" si="1475"/>
        <v>2870</v>
      </c>
      <c r="F2826" t="str">
        <f t="shared" si="1476"/>
        <v>0.777000777000777</v>
      </c>
      <c r="G2826" t="str">
        <f t="shared" si="1471"/>
        <v>0.777000777000777</v>
      </c>
      <c r="H2826" t="str">
        <f t="shared" si="1477"/>
        <v>9.11329035618516+0.419401648670534i</v>
      </c>
      <c r="I2826" t="str">
        <f t="shared" si="1478"/>
        <v>3502.87580875262i</v>
      </c>
      <c r="J2826" t="str">
        <f t="shared" si="1472"/>
        <v>-10494.3860364857+757.590770714429i</v>
      </c>
      <c r="K2826" t="str">
        <f t="shared" si="1479"/>
        <v>0.023971098374376-0.332055206826301i</v>
      </c>
      <c r="L2826" t="str">
        <f t="shared" si="1480"/>
        <v>0.00207105623719061-0.0240456917715472i</v>
      </c>
      <c r="M2826" t="str">
        <f t="shared" si="1481"/>
        <v>0.0260421546115666-0.356100898597848i</v>
      </c>
      <c r="N2826" t="str">
        <f t="shared" si="1482"/>
        <v>-3.95593946954332i</v>
      </c>
      <c r="O2826" t="str">
        <f t="shared" si="1483"/>
        <v>-0.686343585861489+0.727277445096982i</v>
      </c>
      <c r="P2826" t="str">
        <f t="shared" si="1484"/>
        <v>1.68634358586149-0.727277445096982i</v>
      </c>
      <c r="Q2826" t="str">
        <f t="shared" si="1485"/>
        <v>-1.68634358586149+4.6832169146403i</v>
      </c>
      <c r="R2826" t="str">
        <f t="shared" si="1486"/>
        <v>-0.252247467849638-0.269252462439123i</v>
      </c>
      <c r="S2826" t="str">
        <f t="shared" si="1487"/>
        <v>0.410324121891912i</v>
      </c>
      <c r="T2826" t="str">
        <f t="shared" si="1488"/>
        <v>0.110480780217568-0.103503220744861i</v>
      </c>
      <c r="U2826" t="str">
        <f t="shared" si="1489"/>
        <v>0.0001-178.424824094053i</v>
      </c>
      <c r="V2826" t="str">
        <f t="shared" si="1490"/>
        <v>0.00002-0.00286188156890857i</v>
      </c>
      <c r="W2826" t="str">
        <f t="shared" si="1491"/>
        <v>0.0000199993584529551-0.00286183566814969i</v>
      </c>
      <c r="X2826" t="str">
        <f t="shared" si="1492"/>
        <v>0.0000491090790623999-0.00286113251106965i</v>
      </c>
      <c r="Y2826" t="str">
        <f t="shared" si="1493"/>
        <v>0.009+5.60460129400419i</v>
      </c>
      <c r="Z2826" t="str">
        <f t="shared" si="1494"/>
        <v>-0.00612890772773389-0.000115101751370901i</v>
      </c>
      <c r="AA2826" t="str">
        <f t="shared" si="1495"/>
        <v>0.00346050926140363-2.14218588144504i</v>
      </c>
      <c r="AB2826" t="str">
        <f t="shared" si="1496"/>
        <v>0.752160897942362-0.704657183829353i</v>
      </c>
      <c r="AC2826" t="str">
        <f t="shared" si="1497"/>
        <v>0.768658834031928-0.286195962976874i</v>
      </c>
      <c r="AD2826" t="str">
        <f t="shared" si="1498"/>
        <v>1.15916982242314-0.485140407859725i</v>
      </c>
      <c r="AE2826" t="str">
        <f t="shared" si="1499"/>
        <v>-0.00716028539301054+0.00283995831807024i</v>
      </c>
      <c r="AF2826" t="str">
        <f t="shared" si="1500"/>
        <v>-15.070297049601-0.398352501296178i</v>
      </c>
      <c r="AG2826" t="str">
        <f t="shared" si="1501"/>
        <v>0.996252396396127-0.00899510653961267i</v>
      </c>
      <c r="AH2826" t="str">
        <f t="shared" si="1502"/>
        <v>0.109802186148166-0.0391055676691468i</v>
      </c>
      <c r="AI2826">
        <f t="shared" si="1503"/>
        <v>-18.669158857326529</v>
      </c>
      <c r="AJ2826">
        <f t="shared" si="1504"/>
        <v>-19.603134099109152</v>
      </c>
      <c r="AK2826"/>
      <c r="AL2826"/>
      <c r="AM2826"/>
      <c r="AN2826"/>
    </row>
    <row r="2827" spans="1:40" x14ac:dyDescent="0.25">
      <c r="A2827"/>
      <c r="B2827">
        <f t="shared" si="1470"/>
        <v>893000</v>
      </c>
      <c r="C2827" s="237" t="str">
        <f t="shared" si="1473"/>
        <v>-9.58384584790029E-08+0.00274246644792492i</v>
      </c>
      <c r="D2827" s="208" t="str">
        <f t="shared" si="1474"/>
        <v>-5.95700669176747+0.0210255761007577i</v>
      </c>
      <c r="E2827" t="str">
        <f t="shared" si="1475"/>
        <v>2870</v>
      </c>
      <c r="F2827" t="str">
        <f t="shared" si="1476"/>
        <v>0.777000777000777</v>
      </c>
      <c r="G2827" t="str">
        <f t="shared" si="1471"/>
        <v>0.777000777000777</v>
      </c>
      <c r="H2827" t="str">
        <f t="shared" si="1477"/>
        <v>9.11333676831449+0.418934291691658i</v>
      </c>
      <c r="I2827" t="str">
        <f t="shared" si="1478"/>
        <v>3506.80279956961i</v>
      </c>
      <c r="J2827" t="str">
        <f t="shared" si="1472"/>
        <v>-10517.9314828992+758.440087721956i</v>
      </c>
      <c r="K2827" t="str">
        <f t="shared" si="1479"/>
        <v>0.0239177091708698-0.331687143598536i</v>
      </c>
      <c r="L2827" t="str">
        <f t="shared" si="1480"/>
        <v>0.00206645447171284-0.024019160811435i</v>
      </c>
      <c r="M2827" t="str">
        <f t="shared" si="1481"/>
        <v>0.0259841636425826-0.355706304409971i</v>
      </c>
      <c r="N2827" t="str">
        <f t="shared" si="1482"/>
        <v>-3.96037437926254i</v>
      </c>
      <c r="O2827" t="str">
        <f t="shared" si="1483"/>
        <v>-0.68311143698743+0.730314154769691i</v>
      </c>
      <c r="P2827" t="str">
        <f t="shared" si="1484"/>
        <v>1.68311143698743-0.730314154769691i</v>
      </c>
      <c r="Q2827" t="str">
        <f t="shared" si="1485"/>
        <v>-1.68311143698743+4.69068853403223i</v>
      </c>
      <c r="R2827" t="str">
        <f t="shared" si="1486"/>
        <v>-0.25200055312597-0.268396934641856i</v>
      </c>
      <c r="S2827" t="str">
        <f t="shared" si="1487"/>
        <v>0.410784126512868i</v>
      </c>
      <c r="T2827" t="str">
        <f t="shared" si="1488"/>
        <v>0.110253200355586-0.103517827096611i</v>
      </c>
      <c r="U2827" t="str">
        <f t="shared" si="1489"/>
        <v>0.0001-178.225020259681i</v>
      </c>
      <c r="V2827" t="str">
        <f t="shared" si="1490"/>
        <v>0.00002-0.00285867677431852i</v>
      </c>
      <c r="W2827" t="str">
        <f t="shared" si="1491"/>
        <v>0.0000199993584529551-0.0028586309249653i</v>
      </c>
      <c r="X2827" t="str">
        <f t="shared" si="1492"/>
        <v>0.0000490439237701509-0.00285792921748788i</v>
      </c>
      <c r="Y2827" t="str">
        <f t="shared" si="1493"/>
        <v>0.009+5.61088447931137i</v>
      </c>
      <c r="Z2827" t="str">
        <f t="shared" si="1494"/>
        <v>-0.00611518354503331-0.00011481109156517i</v>
      </c>
      <c r="AA2827" t="str">
        <f t="shared" si="1495"/>
        <v>0.00345273056592822-2.13978458356061i</v>
      </c>
      <c r="AB2827" t="str">
        <f t="shared" si="1496"/>
        <v>0.750611518285512-0.704756624896173i</v>
      </c>
      <c r="AC2827" t="str">
        <f t="shared" si="1497"/>
        <v>0.768817637972876-0.285309760686393i</v>
      </c>
      <c r="AD2827" t="str">
        <f t="shared" si="1498"/>
        <v>1.157141847577-0.487258281783832i</v>
      </c>
      <c r="AE2827" t="str">
        <f t="shared" si="1499"/>
        <v>-0.00713207744077811+0.00284682110832965i</v>
      </c>
      <c r="AF2827" t="str">
        <f t="shared" si="1500"/>
        <v>-15.070343460082-0.3979087155909i</v>
      </c>
      <c r="AG2827" t="str">
        <f t="shared" si="1501"/>
        <v>0.99624015049282-0.00896933430196406i</v>
      </c>
      <c r="AH2827" t="str">
        <f t="shared" si="1502"/>
        <v>0.10937875610084-0.0392311045179709i</v>
      </c>
      <c r="AI2827">
        <f t="shared" si="1503"/>
        <v>-18.695764271518662</v>
      </c>
      <c r="AJ2827">
        <f t="shared" si="1504"/>
        <v>-19.731492196911201</v>
      </c>
      <c r="AK2827"/>
      <c r="AL2827"/>
      <c r="AM2827"/>
      <c r="AN2827"/>
    </row>
    <row r="2828" spans="1:40" x14ac:dyDescent="0.25">
      <c r="A2828"/>
      <c r="B2828">
        <f t="shared" si="1470"/>
        <v>894000</v>
      </c>
      <c r="C2828" s="237" t="str">
        <f t="shared" si="1473"/>
        <v>-9.56241746816099E-08+0.00273939881208461i</v>
      </c>
      <c r="D2828" s="208" t="str">
        <f t="shared" si="1474"/>
        <v>-5.95700669012463+0.0210020575593154i</v>
      </c>
      <c r="E2828" t="str">
        <f t="shared" si="1475"/>
        <v>2870</v>
      </c>
      <c r="F2828" t="str">
        <f t="shared" si="1476"/>
        <v>0.777000777000777</v>
      </c>
      <c r="G2828" t="str">
        <f t="shared" si="1471"/>
        <v>0.777000777000777</v>
      </c>
      <c r="H2828" t="str">
        <f t="shared" si="1477"/>
        <v>9.11338302529212+0.418467972581624i</v>
      </c>
      <c r="I2828" t="str">
        <f t="shared" si="1478"/>
        <v>3510.72979038659i</v>
      </c>
      <c r="J2828" t="str">
        <f t="shared" si="1472"/>
        <v>-10541.5033107653+759.289404729484i</v>
      </c>
      <c r="K2828" t="str">
        <f t="shared" si="1479"/>
        <v>0.0238644978377006-0.33131989120209i</v>
      </c>
      <c r="L2828" t="str">
        <f t="shared" si="1480"/>
        <v>0.00206186798881907-0.0239926878913565i</v>
      </c>
      <c r="M2828" t="str">
        <f t="shared" si="1481"/>
        <v>0.0259263658265197-0.355312579093446i</v>
      </c>
      <c r="N2828" t="str">
        <f t="shared" si="1482"/>
        <v>-3.96480928898176i</v>
      </c>
      <c r="O2828" t="str">
        <f t="shared" si="1483"/>
        <v>-0.679865852409862+0.733336500337337i</v>
      </c>
      <c r="P2828" t="str">
        <f t="shared" si="1484"/>
        <v>1.67986585240986-0.733336500337337i</v>
      </c>
      <c r="Q2828" t="str">
        <f t="shared" si="1485"/>
        <v>-1.67986585240986+4.6981457893191i</v>
      </c>
      <c r="R2828" t="str">
        <f t="shared" si="1486"/>
        <v>-0.251753007603887-0.267542691959923i</v>
      </c>
      <c r="S2828" t="str">
        <f t="shared" si="1487"/>
        <v>0.411244131133822i</v>
      </c>
      <c r="T2828" t="str">
        <f t="shared" si="1488"/>
        <v>0.110025361896262-0.103531946872387i</v>
      </c>
      <c r="U2828" t="str">
        <f t="shared" si="1489"/>
        <v>0.0001-178.025663413753i</v>
      </c>
      <c r="V2828" t="str">
        <f t="shared" si="1490"/>
        <v>0.00002-0.00285547914929132i</v>
      </c>
      <c r="W2828" t="str">
        <f t="shared" si="1491"/>
        <v>0.0000199993584529551-0.00285543335122874i</v>
      </c>
      <c r="X2828" t="str">
        <f t="shared" si="1492"/>
        <v>0.0000489789869674743-0.00285473308789289i</v>
      </c>
      <c r="Y2828" t="str">
        <f t="shared" si="1493"/>
        <v>0.009+5.61716766461855i</v>
      </c>
      <c r="Z2828" t="str">
        <f t="shared" si="1494"/>
        <v>-0.00610150541459057-0.000114521624593501i</v>
      </c>
      <c r="AA2828" t="str">
        <f t="shared" si="1495"/>
        <v>0.00344497810511424-2.13738866586368i</v>
      </c>
      <c r="AB2828" t="str">
        <f t="shared" si="1496"/>
        <v>0.749060378079827-0.704852753319646i</v>
      </c>
      <c r="AC2828" t="str">
        <f t="shared" si="1497"/>
        <v>0.768977363725129-0.28442484516865i</v>
      </c>
      <c r="AD2828" t="str">
        <f t="shared" si="1498"/>
        <v>1.15510377706826-0.489367513434109i</v>
      </c>
      <c r="AE2828" t="str">
        <f t="shared" si="1499"/>
        <v>-0.00710391511285777+0.002853594171819i</v>
      </c>
      <c r="AF2828" t="str">
        <f t="shared" si="1500"/>
        <v>-15.0703897154167-0.397465915022309i</v>
      </c>
      <c r="AG2828" t="str">
        <f t="shared" si="1501"/>
        <v>0.996227998844646-0.0089435415245636i</v>
      </c>
      <c r="AH2828" t="str">
        <f t="shared" si="1502"/>
        <v>0.10895593251599-0.0393552081220827i</v>
      </c>
      <c r="AI2828">
        <f t="shared" si="1503"/>
        <v>-18.722401175089864</v>
      </c>
      <c r="AJ2828">
        <f t="shared" si="1504"/>
        <v>-19.859871003612572</v>
      </c>
      <c r="AK2828"/>
      <c r="AL2828"/>
      <c r="AM2828"/>
      <c r="AN2828"/>
    </row>
    <row r="2829" spans="1:40" x14ac:dyDescent="0.25">
      <c r="A2829"/>
      <c r="B2829">
        <f t="shared" si="1470"/>
        <v>895000</v>
      </c>
      <c r="C2829" s="237" t="str">
        <f t="shared" si="1473"/>
        <v>-9.54106087525848E-08+0.00273633803129643i</v>
      </c>
      <c r="D2829" s="208" t="str">
        <f t="shared" si="1474"/>
        <v>-5.9570066884873+0.0209785915732726i</v>
      </c>
      <c r="E2829" t="str">
        <f t="shared" si="1475"/>
        <v>2870</v>
      </c>
      <c r="F2829" t="str">
        <f t="shared" si="1476"/>
        <v>0.777000777000777</v>
      </c>
      <c r="G2829" t="str">
        <f t="shared" si="1471"/>
        <v>0.777000777000777</v>
      </c>
      <c r="H2829" t="str">
        <f t="shared" si="1477"/>
        <v>9.11342912780829+0.418002687895641i</v>
      </c>
      <c r="I2829" t="str">
        <f t="shared" si="1478"/>
        <v>3514.65678120358i</v>
      </c>
      <c r="J2829" t="str">
        <f t="shared" si="1472"/>
        <v>-10565.1015200838+760.13872173701i</v>
      </c>
      <c r="K2829" t="str">
        <f t="shared" si="1479"/>
        <v>0.0238114635869442-0.330953446974751i</v>
      </c>
      <c r="L2829" t="str">
        <f t="shared" si="1480"/>
        <v>0.00205729672107937-0.0239662728225523i</v>
      </c>
      <c r="M2829" t="str">
        <f t="shared" si="1481"/>
        <v>0.0258687603080236-0.354919719797303i</v>
      </c>
      <c r="N2829" t="str">
        <f t="shared" si="1482"/>
        <v>-3.96924419870098i</v>
      </c>
      <c r="O2829" t="str">
        <f t="shared" si="1483"/>
        <v>-0.676606895964214+0.736344422355239i</v>
      </c>
      <c r="P2829" t="str">
        <f t="shared" si="1484"/>
        <v>1.67660689596421-0.736344422355239i</v>
      </c>
      <c r="Q2829" t="str">
        <f t="shared" si="1485"/>
        <v>-1.67660689596421+4.70558862105622i</v>
      </c>
      <c r="R2829" t="str">
        <f t="shared" si="1486"/>
        <v>-0.251504829673686-0.266689731131516i</v>
      </c>
      <c r="S2829" t="str">
        <f t="shared" si="1487"/>
        <v>0.411704135754778i</v>
      </c>
      <c r="T2829" t="str">
        <f t="shared" si="1488"/>
        <v>0.109797265270175-0.103545578538958i</v>
      </c>
      <c r="U2829" t="str">
        <f t="shared" si="1489"/>
        <v>0.0001-177.826752057984i</v>
      </c>
      <c r="V2829" t="str">
        <f t="shared" si="1490"/>
        <v>0.00002-0.00285228866979491i</v>
      </c>
      <c r="W2829" t="str">
        <f t="shared" si="1491"/>
        <v>0.0000199993584529551-0.00285224292290837i</v>
      </c>
      <c r="X2829" t="str">
        <f t="shared" si="1492"/>
        <v>0.0000489142676785942-0.00285154409828124i</v>
      </c>
      <c r="Y2829" t="str">
        <f t="shared" si="1493"/>
        <v>0.009+5.62345084992573i</v>
      </c>
      <c r="Z2829" t="str">
        <f t="shared" si="1494"/>
        <v>-0.00608787313056838-0.000114233344032986i</v>
      </c>
      <c r="AA2829" t="str">
        <f t="shared" si="1495"/>
        <v>0.00343725176096126-2.1349981102837i</v>
      </c>
      <c r="AB2829" t="str">
        <f t="shared" si="1496"/>
        <v>0.747507480256718-0.704945558661429i</v>
      </c>
      <c r="AC2829" t="str">
        <f t="shared" si="1497"/>
        <v>0.769138011682748-0.283541213126321i</v>
      </c>
      <c r="AD2829" t="str">
        <f t="shared" si="1498"/>
        <v>1.15305564786094-0.49146805348726i</v>
      </c>
      <c r="AE2829" t="str">
        <f t="shared" si="1499"/>
        <v>-0.00707579853589795+0.00286027775484655i</v>
      </c>
      <c r="AF2829" t="str">
        <f t="shared" si="1500"/>
        <v>-15.0704358162956-0.397024096322368i</v>
      </c>
      <c r="AG2829" t="str">
        <f t="shared" si="1501"/>
        <v>0.996215941517087-0.00891772856177584i</v>
      </c>
      <c r="AH2829" t="str">
        <f t="shared" si="1502"/>
        <v>0.108533717848328-0.0394778821811021i</v>
      </c>
      <c r="AI2829">
        <f t="shared" si="1503"/>
        <v>-18.74906972135722</v>
      </c>
      <c r="AJ2829">
        <f t="shared" si="1504"/>
        <v>-19.988270439976361</v>
      </c>
      <c r="AK2829"/>
      <c r="AL2829"/>
      <c r="AM2829"/>
      <c r="AN2829"/>
    </row>
    <row r="2830" spans="1:40" x14ac:dyDescent="0.25">
      <c r="A2830"/>
      <c r="B2830">
        <f t="shared" si="1470"/>
        <v>896000</v>
      </c>
      <c r="C2830" s="237" t="str">
        <f t="shared" si="1473"/>
        <v>-9.51977574889468E-08+0.0027332840826082i</v>
      </c>
      <c r="D2830" s="208" t="str">
        <f t="shared" si="1474"/>
        <v>-5.95700668685543+0.0209551779666629i</v>
      </c>
      <c r="E2830" t="str">
        <f t="shared" si="1475"/>
        <v>2870</v>
      </c>
      <c r="F2830" t="str">
        <f t="shared" si="1476"/>
        <v>0.777000777000777</v>
      </c>
      <c r="G2830" t="str">
        <f t="shared" si="1471"/>
        <v>0.777000777000777</v>
      </c>
      <c r="H2830" t="str">
        <f t="shared" si="1477"/>
        <v>9.11347507654932+0.417538434204097i</v>
      </c>
      <c r="I2830" t="str">
        <f t="shared" si="1478"/>
        <v>3518.58377202057i</v>
      </c>
      <c r="J2830" t="str">
        <f t="shared" si="1472"/>
        <v>-10588.726110855+760.988038744538i</v>
      </c>
      <c r="K2830" t="str">
        <f t="shared" si="1479"/>
        <v>0.0237586056350248-0.330587808265863i</v>
      </c>
      <c r="L2830" t="str">
        <f t="shared" si="1480"/>
        <v>0.00205274060143442-0.0239399154170739i</v>
      </c>
      <c r="M2830" t="str">
        <f t="shared" si="1481"/>
        <v>0.0258113462364592-0.354527723682937i</v>
      </c>
      <c r="N2830" t="str">
        <f t="shared" si="1482"/>
        <v>-3.9736791084202i</v>
      </c>
      <c r="O2830" t="str">
        <f t="shared" si="1483"/>
        <v>-0.67333463174892+0.739337861662411i</v>
      </c>
      <c r="P2830" t="str">
        <f t="shared" si="1484"/>
        <v>1.67333463174892-0.739337861662411i</v>
      </c>
      <c r="Q2830" t="str">
        <f t="shared" si="1485"/>
        <v>-1.67333463174892+4.71301697008261i</v>
      </c>
      <c r="R2830" t="str">
        <f t="shared" si="1486"/>
        <v>-0.251256017721942-0.265838048921244i</v>
      </c>
      <c r="S2830" t="str">
        <f t="shared" si="1487"/>
        <v>0.412164140375732i</v>
      </c>
      <c r="T2830" t="str">
        <f t="shared" si="1488"/>
        <v>0.109568910912786-0.103558720558594i</v>
      </c>
      <c r="U2830" t="str">
        <f t="shared" si="1489"/>
        <v>0.0001-177.628284700776i</v>
      </c>
      <c r="V2830" t="str">
        <f t="shared" si="1490"/>
        <v>0.00002-0.00284910531190452i</v>
      </c>
      <c r="W2830" t="str">
        <f t="shared" si="1491"/>
        <v>0.0000199993584529551-0.0028490596160798i</v>
      </c>
      <c r="X2830" t="str">
        <f t="shared" si="1492"/>
        <v>0.0000488497649331751-0.00284836222475656i</v>
      </c>
      <c r="Y2830" t="str">
        <f t="shared" si="1493"/>
        <v>0.009+5.62973403523291i</v>
      </c>
      <c r="Z2830" t="str">
        <f t="shared" si="1494"/>
        <v>-0.00607428648827827-0.000113946243502923i</v>
      </c>
      <c r="AA2830" t="str">
        <f t="shared" si="1495"/>
        <v>0.00342955141613241-2.13261289883099i</v>
      </c>
      <c r="AB2830" t="str">
        <f t="shared" si="1496"/>
        <v>0.745952827780835-0.705035030452547i</v>
      </c>
      <c r="AC2830" t="str">
        <f t="shared" si="1497"/>
        <v>0.769299582250845-0.282658861287833i</v>
      </c>
      <c r="AD2830" t="str">
        <f t="shared" si="1498"/>
        <v>1.15099749716954-0.493559852777423i</v>
      </c>
      <c r="AE2830" t="str">
        <f t="shared" si="1499"/>
        <v>-0.00704772783626689+0.00286687210379878i</v>
      </c>
      <c r="AF2830" t="str">
        <f t="shared" si="1500"/>
        <v>-15.0704817634048-0.396583256237434i</v>
      </c>
      <c r="AG2830" t="str">
        <f t="shared" si="1501"/>
        <v>0.99620397857412-0.00889189576831831i</v>
      </c>
      <c r="AH2830" t="str">
        <f t="shared" si="1502"/>
        <v>0.10811211454727-0.0395991303975199i</v>
      </c>
      <c r="AI2830">
        <f t="shared" si="1503"/>
        <v>-18.775770064222538</v>
      </c>
      <c r="AJ2830">
        <f t="shared" si="1504"/>
        <v>-20.116690426709848</v>
      </c>
      <c r="AK2830"/>
      <c r="AL2830"/>
      <c r="AM2830"/>
      <c r="AN2830"/>
    </row>
    <row r="2831" spans="1:40" x14ac:dyDescent="0.25">
      <c r="A2831"/>
      <c r="B2831">
        <f t="shared" si="1470"/>
        <v>897000</v>
      </c>
      <c r="C2831" s="237" t="str">
        <f t="shared" si="1473"/>
        <v>-9.49856177055601E-08+0.00273023694317009i</v>
      </c>
      <c r="D2831" s="208" t="str">
        <f t="shared" si="1474"/>
        <v>-5.95700668522903+0.020931816564304i</v>
      </c>
      <c r="E2831" t="str">
        <f t="shared" si="1475"/>
        <v>2870</v>
      </c>
      <c r="F2831" t="str">
        <f t="shared" si="1476"/>
        <v>0.777000777000777</v>
      </c>
      <c r="G2831" t="str">
        <f t="shared" si="1471"/>
        <v>0.777000777000777</v>
      </c>
      <c r="H2831" t="str">
        <f t="shared" si="1477"/>
        <v>9.11352087219787+0.417075208092499i</v>
      </c>
      <c r="I2831" t="str">
        <f t="shared" si="1478"/>
        <v>3522.51076283756i</v>
      </c>
      <c r="J2831" t="str">
        <f t="shared" si="1472"/>
        <v>-10612.3770830787+761.837355752065i</v>
      </c>
      <c r="K2831" t="str">
        <f t="shared" si="1479"/>
        <v>0.0237059232026909-0.330222972436304i</v>
      </c>
      <c r="L2831" t="str">
        <f t="shared" si="1480"/>
        <v>0.002048199563193-0.0239136154877795i</v>
      </c>
      <c r="M2831" t="str">
        <f t="shared" si="1481"/>
        <v>0.0257541227658839-0.354136587924083i</v>
      </c>
      <c r="N2831" t="str">
        <f t="shared" si="1482"/>
        <v>-3.97811401813942i</v>
      </c>
      <c r="O2831" t="str">
        <f t="shared" si="1483"/>
        <v>-0.670049124124156+0.742316759382713i</v>
      </c>
      <c r="P2831" t="str">
        <f t="shared" si="1484"/>
        <v>1.67004912412416-0.742316759382713i</v>
      </c>
      <c r="Q2831" t="str">
        <f t="shared" si="1485"/>
        <v>-1.67004912412416+4.72043077752213i</v>
      </c>
      <c r="R2831" t="str">
        <f t="shared" si="1486"/>
        <v>-0.251006570131515-0.264987642120074i</v>
      </c>
      <c r="S2831" t="str">
        <f t="shared" si="1487"/>
        <v>0.412624144996688i</v>
      </c>
      <c r="T2831" t="str">
        <f t="shared" si="1488"/>
        <v>0.109340299264484-0.103571371389068i</v>
      </c>
      <c r="U2831" t="str">
        <f t="shared" si="1489"/>
        <v>0.0001-177.430259857185i</v>
      </c>
      <c r="V2831" t="str">
        <f t="shared" si="1490"/>
        <v>0.00002-0.00284592905180206i</v>
      </c>
      <c r="W2831" t="str">
        <f t="shared" si="1491"/>
        <v>0.0000199993584529551-0.00284588340692531i</v>
      </c>
      <c r="X2831" t="str">
        <f t="shared" si="1492"/>
        <v>0.0000487854777662854-0.00284518744352896i</v>
      </c>
      <c r="Y2831" t="str">
        <f t="shared" si="1493"/>
        <v>0.009+5.63601722054009i</v>
      </c>
      <c r="Z2831" t="str">
        <f t="shared" si="1494"/>
        <v>-0.00606074528417291-0.000113660316664487i</v>
      </c>
      <c r="AA2831" t="str">
        <f t="shared" si="1495"/>
        <v>0.0034218769539499-2.13023301359627i</v>
      </c>
      <c r="AB2831" t="str">
        <f t="shared" si="1496"/>
        <v>0.744396423650376-0.705121158193411i</v>
      </c>
      <c r="AC2831" t="str">
        <f t="shared" si="1497"/>
        <v>0.769462075845485-0.28177778640737i</v>
      </c>
      <c r="AD2831" t="str">
        <f t="shared" si="1498"/>
        <v>1.14892936245853-0.495642862297477i</v>
      </c>
      <c r="AE2831" t="str">
        <f t="shared" si="1499"/>
        <v>-0.00701970314004954+0.00287337746514123i</v>
      </c>
      <c r="AF2831" t="str">
        <f t="shared" si="1500"/>
        <v>-15.0705275574269-0.396143391528195i</v>
      </c>
      <c r="AG2831" t="str">
        <f t="shared" si="1501"/>
        <v>0.996192110078209-0.00886604349925552i</v>
      </c>
      <c r="AH2831" t="str">
        <f t="shared" si="1502"/>
        <v>0.107691125056892-0.0397189564767136i</v>
      </c>
      <c r="AI2831">
        <f t="shared" si="1503"/>
        <v>-18.802502358176628</v>
      </c>
      <c r="AJ2831">
        <f t="shared" si="1504"/>
        <v>-20.245130884459922</v>
      </c>
      <c r="AK2831"/>
      <c r="AL2831"/>
      <c r="AM2831"/>
      <c r="AN2831"/>
    </row>
    <row r="2832" spans="1:40" x14ac:dyDescent="0.25">
      <c r="A2832"/>
      <c r="B2832">
        <f t="shared" si="1470"/>
        <v>898000</v>
      </c>
      <c r="C2832" s="237" t="str">
        <f t="shared" si="1473"/>
        <v>-9.47741862350125E-08+0.00272719659023404i</v>
      </c>
      <c r="D2832" s="208" t="str">
        <f t="shared" si="1474"/>
        <v>-5.95700668360805+0.0209085071917943i</v>
      </c>
      <c r="E2832" t="str">
        <f t="shared" si="1475"/>
        <v>2870</v>
      </c>
      <c r="F2832" t="str">
        <f t="shared" si="1476"/>
        <v>0.777000777000777</v>
      </c>
      <c r="G2832" t="str">
        <f t="shared" si="1471"/>
        <v>0.777000777000777</v>
      </c>
      <c r="H2832" t="str">
        <f t="shared" si="1477"/>
        <v>9.11356651543267+0.416613006161362i</v>
      </c>
      <c r="I2832" t="str">
        <f t="shared" si="1478"/>
        <v>3526.43775365454i</v>
      </c>
      <c r="J2832" t="str">
        <f t="shared" si="1472"/>
        <v>-10636.054436755+762.686672759593i</v>
      </c>
      <c r="K2832" t="str">
        <f t="shared" si="1479"/>
        <v>0.0236534155149831-0.329858936858395i</v>
      </c>
      <c r="L2832" t="str">
        <f t="shared" si="1480"/>
        <v>0.00204367354002958-0.0238873728483294i</v>
      </c>
      <c r="M2832" t="str">
        <f t="shared" si="1481"/>
        <v>0.0256970890550127-0.353746309706724i</v>
      </c>
      <c r="N2832" t="str">
        <f t="shared" si="1482"/>
        <v>-3.98254892785863i</v>
      </c>
      <c r="O2832" t="str">
        <f t="shared" si="1483"/>
        <v>-0.666750437710579+0.745281056926011i</v>
      </c>
      <c r="P2832" t="str">
        <f t="shared" si="1484"/>
        <v>1.66675043771058-0.745281056926011i</v>
      </c>
      <c r="Q2832" t="str">
        <f t="shared" si="1485"/>
        <v>-1.66675043771058+4.72782998478464i</v>
      </c>
      <c r="R2832" t="str">
        <f t="shared" si="1486"/>
        <v>-0.250756485281548-0.26413850754527i</v>
      </c>
      <c r="S2832" t="str">
        <f t="shared" si="1487"/>
        <v>0.413084149617644i</v>
      </c>
      <c r="T2832" t="str">
        <f t="shared" si="1488"/>
        <v>0.109111430770612-0.103583529483638i</v>
      </c>
      <c r="U2832" t="str">
        <f t="shared" si="1489"/>
        <v>0.0001-177.232676048881i</v>
      </c>
      <c r="V2832" t="str">
        <f t="shared" si="1490"/>
        <v>0.00002-0.00284275986577555i</v>
      </c>
      <c r="W2832" t="str">
        <f t="shared" si="1491"/>
        <v>0.0000199993584529551-0.0028427142717333i</v>
      </c>
      <c r="X2832" t="str">
        <f t="shared" si="1492"/>
        <v>0.0000487214052183633-0.00284201973091452i</v>
      </c>
      <c r="Y2832" t="str">
        <f t="shared" si="1493"/>
        <v>0.009+5.64230040584727i</v>
      </c>
      <c r="Z2832" t="str">
        <f t="shared" si="1494"/>
        <v>-0.00604724931583867-0.000113375557220414i</v>
      </c>
      <c r="AA2832" t="str">
        <f t="shared" si="1495"/>
        <v>0.00341422825839063-2.12785843675026i</v>
      </c>
      <c r="AB2832" t="str">
        <f t="shared" si="1496"/>
        <v>0.742838270897268-0.705203931353693i</v>
      </c>
      <c r="AC2832" t="str">
        <f t="shared" si="1497"/>
        <v>0.769625492893676-0.280897985264773i</v>
      </c>
      <c r="AD2832" t="str">
        <f t="shared" si="1498"/>
        <v>1.14685128144158-0.497717033200393i</v>
      </c>
      <c r="AE2832" t="str">
        <f t="shared" si="1499"/>
        <v>-0.0069917245730435+0.00287979408541995i</v>
      </c>
      <c r="AF2832" t="str">
        <f t="shared" si="1500"/>
        <v>-15.0705731990407-0.395704498969568i</v>
      </c>
      <c r="AG2832" t="str">
        <f t="shared" si="1501"/>
        <v>0.996180336090314-0.00884017210999135i</v>
      </c>
      <c r="AH2832" t="str">
        <f t="shared" si="1502"/>
        <v>0.107270751815857-0.0398373641269689i</v>
      </c>
      <c r="AI2832">
        <f t="shared" si="1503"/>
        <v>-18.829266758305579</v>
      </c>
      <c r="AJ2832">
        <f t="shared" si="1504"/>
        <v>-20.373591733816379</v>
      </c>
      <c r="AK2832"/>
      <c r="AL2832"/>
      <c r="AM2832"/>
      <c r="AN2832"/>
    </row>
    <row r="2833" spans="1:40" x14ac:dyDescent="0.25">
      <c r="A2833"/>
      <c r="B2833">
        <f t="shared" si="1470"/>
        <v>899000</v>
      </c>
      <c r="C2833" s="237" t="str">
        <f t="shared" si="1473"/>
        <v>-9.45634599274983E-08+0.00272416300115322i</v>
      </c>
      <c r="D2833" s="208" t="str">
        <f t="shared" si="1474"/>
        <v>-5.95700668199249+0.020885249675508i</v>
      </c>
      <c r="E2833" t="str">
        <f t="shared" si="1475"/>
        <v>2870</v>
      </c>
      <c r="F2833" t="str">
        <f t="shared" si="1476"/>
        <v>0.777000777000777</v>
      </c>
      <c r="G2833" t="str">
        <f t="shared" si="1471"/>
        <v>0.777000777000777</v>
      </c>
      <c r="H2833" t="str">
        <f t="shared" si="1477"/>
        <v>9.11361200692881+0.416151825026158i</v>
      </c>
      <c r="I2833" t="str">
        <f t="shared" si="1478"/>
        <v>3530.36474447153i</v>
      </c>
      <c r="J2833" t="str">
        <f t="shared" si="1472"/>
        <v>-10659.7581718839+763.53598976712i</v>
      </c>
      <c r="K2833" t="str">
        <f t="shared" si="1479"/>
        <v>0.0236010818012078-0.329495698915854i</v>
      </c>
      <c r="L2833" t="str">
        <f t="shared" si="1480"/>
        <v>0.00203916246598204-0.0238611873131824i</v>
      </c>
      <c r="M2833" t="str">
        <f t="shared" si="1481"/>
        <v>0.0256402442671898-0.353356886229036i</v>
      </c>
      <c r="N2833" t="str">
        <f t="shared" si="1482"/>
        <v>-3.98698383757785i</v>
      </c>
      <c r="O2833" t="str">
        <f t="shared" si="1483"/>
        <v>-0.663438637388032+0.748230695989353i</v>
      </c>
      <c r="P2833" t="str">
        <f t="shared" si="1484"/>
        <v>1.66343863738803-0.748230695989353i</v>
      </c>
      <c r="Q2833" t="str">
        <f t="shared" si="1485"/>
        <v>-1.66343863738803+4.7352145335672i</v>
      </c>
      <c r="R2833" t="str">
        <f t="shared" si="1486"/>
        <v>-0.25050576154748-0.263290642040336i</v>
      </c>
      <c r="S2833" t="str">
        <f t="shared" si="1487"/>
        <v>0.413544154238598i</v>
      </c>
      <c r="T2833" t="str">
        <f t="shared" si="1488"/>
        <v>0.108882305881508-0.103595193291049i</v>
      </c>
      <c r="U2833" t="str">
        <f t="shared" si="1489"/>
        <v>0.0001-177.03553180411i</v>
      </c>
      <c r="V2833" t="str">
        <f t="shared" si="1490"/>
        <v>0.00002-0.00283959773021852i</v>
      </c>
      <c r="W2833" t="str">
        <f t="shared" si="1491"/>
        <v>0.0000199993584529551-0.0028395521868977i</v>
      </c>
      <c r="X2833" t="str">
        <f t="shared" si="1492"/>
        <v>0.0000486575463351796-0.00283885906333464i</v>
      </c>
      <c r="Y2833" t="str">
        <f t="shared" si="1493"/>
        <v>0.009+5.64858359115445i</v>
      </c>
      <c r="Z2833" t="str">
        <f t="shared" si="1494"/>
        <v>-0.00603379838198792-0.000113091958914676i</v>
      </c>
      <c r="AA2833" t="str">
        <f t="shared" si="1495"/>
        <v>0.00340660521408174-2.12548915054319i</v>
      </c>
      <c r="AB2833" t="str">
        <f t="shared" si="1496"/>
        <v>0.741278372587445-0.70528333937234i</v>
      </c>
      <c r="AC2833" t="str">
        <f t="shared" si="1497"/>
        <v>0.7697898338333-0.280019454665513i</v>
      </c>
      <c r="AD2833" t="str">
        <f t="shared" si="1498"/>
        <v>1.1447632920809-0.499782316800593i</v>
      </c>
      <c r="AE2833" t="str">
        <f t="shared" si="1499"/>
        <v>-0.0069637922607548+0.00288612221126255i</v>
      </c>
      <c r="AF2833" t="str">
        <f t="shared" si="1500"/>
        <v>-15.0706186889213-0.39526657535065i</v>
      </c>
      <c r="AG2833" t="str">
        <f t="shared" si="1501"/>
        <v>0.996168656669876-0.00881428195626184i</v>
      </c>
      <c r="AH2833" t="str">
        <f t="shared" si="1502"/>
        <v>0.106850997257349-0.0399543570594976i</v>
      </c>
      <c r="AI2833">
        <f t="shared" si="1503"/>
        <v>-18.856063420296632</v>
      </c>
      <c r="AJ2833">
        <f t="shared" si="1504"/>
        <v>-20.502072895312711</v>
      </c>
      <c r="AK2833"/>
      <c r="AL2833"/>
      <c r="AM2833"/>
      <c r="AN2833"/>
    </row>
    <row r="2834" spans="1:40" x14ac:dyDescent="0.25">
      <c r="A2834"/>
      <c r="B2834">
        <f t="shared" si="1470"/>
        <v>900000</v>
      </c>
      <c r="C2834" s="237" t="str">
        <f t="shared" si="1473"/>
        <v>-9.43534356507021E-08+0.00272113615338144i</v>
      </c>
      <c r="D2834" s="208" t="str">
        <f t="shared" si="1474"/>
        <v>-5.9570066803823+0.020862043842591i</v>
      </c>
      <c r="E2834" t="str">
        <f t="shared" si="1475"/>
        <v>2870</v>
      </c>
      <c r="F2834" t="str">
        <f t="shared" si="1476"/>
        <v>0.777000777000777</v>
      </c>
      <c r="G2834" t="str">
        <f t="shared" si="1471"/>
        <v>0.777000777000777</v>
      </c>
      <c r="H2834" t="str">
        <f t="shared" si="1477"/>
        <v>9.11365734735755+0.415691661317201i</v>
      </c>
      <c r="I2834" t="str">
        <f t="shared" si="1478"/>
        <v>3534.29173528852i</v>
      </c>
      <c r="J2834" t="str">
        <f t="shared" si="1472"/>
        <v>-10683.4882884653+764.385306774647i</v>
      </c>
      <c r="K2834" t="str">
        <f t="shared" si="1479"/>
        <v>0.0235489212949088-0.32913325600373i</v>
      </c>
      <c r="L2834" t="str">
        <f t="shared" si="1480"/>
        <v>0.00203466627544906-0.0238350586975908i</v>
      </c>
      <c r="M2834" t="str">
        <f t="shared" si="1481"/>
        <v>0.0255835875703579-0.352968314701321i</v>
      </c>
      <c r="N2834" t="str">
        <f t="shared" si="1482"/>
        <v>-3.99141874729707i</v>
      </c>
      <c r="O2834" t="str">
        <f t="shared" si="1483"/>
        <v>-0.660113788294311+0.751165618558074i</v>
      </c>
      <c r="P2834" t="str">
        <f t="shared" si="1484"/>
        <v>1.66011378829431-0.751165618558074i</v>
      </c>
      <c r="Q2834" t="str">
        <f t="shared" si="1485"/>
        <v>-1.66011378829431+4.74258436585514i</v>
      </c>
      <c r="R2834" t="str">
        <f t="shared" si="1486"/>
        <v>-0.250254397301048-0.262444042474958i</v>
      </c>
      <c r="S2834" t="str">
        <f t="shared" si="1487"/>
        <v>0.414004158859554i</v>
      </c>
      <c r="T2834" t="str">
        <f t="shared" si="1488"/>
        <v>0.108652925052546-0.103606361255525i</v>
      </c>
      <c r="U2834" t="str">
        <f t="shared" si="1489"/>
        <v>0.0001-176.838825657661i</v>
      </c>
      <c r="V2834" t="str">
        <f t="shared" si="1490"/>
        <v>0.00002-0.00283644262162938i</v>
      </c>
      <c r="W2834" t="str">
        <f t="shared" si="1491"/>
        <v>0.000019999358452955-0.00283639712891727i</v>
      </c>
      <c r="X2834" t="str">
        <f t="shared" si="1492"/>
        <v>0.0000485939001678011-0.0028357054173154i</v>
      </c>
      <c r="Y2834" t="str">
        <f t="shared" si="1493"/>
        <v>0.009+5.65486677646163i</v>
      </c>
      <c r="Z2834" t="str">
        <f t="shared" si="1494"/>
        <v>-0.0060203922824514-0.000112809515532159i</v>
      </c>
      <c r="AA2834" t="str">
        <f t="shared" si="1495"/>
        <v>0.00339900770629624-2.12312513730439i</v>
      </c>
      <c r="AB2834" t="str">
        <f t="shared" si="1496"/>
        <v>0.739716731821123-0.705359371657521i</v>
      </c>
      <c r="AC2834" t="str">
        <f t="shared" si="1497"/>
        <v>0.769955099113067-0.279142191440644i</v>
      </c>
      <c r="AD2834" t="str">
        <f t="shared" si="1498"/>
        <v>1.14266543258662-0.501838664575268i</v>
      </c>
      <c r="AE2834" t="str">
        <f t="shared" si="1499"/>
        <v>-0.00693590632839453+0.00289236208937922i</v>
      </c>
      <c r="AF2834" t="str">
        <f t="shared" si="1500"/>
        <v>-15.0706640277399-0.39482961747461i</v>
      </c>
      <c r="AG2834" t="str">
        <f t="shared" si="1501"/>
        <v>0.996157071874828-0.00878837339412879i</v>
      </c>
      <c r="AH2834" t="str">
        <f t="shared" si="1502"/>
        <v>0.106431863809014-0.0400699389884523i</v>
      </c>
      <c r="AI2834">
        <f t="shared" si="1503"/>
        <v>-18.882892500443692</v>
      </c>
      <c r="AJ2834">
        <f t="shared" si="1504"/>
        <v>-20.630574289424505</v>
      </c>
      <c r="AK2834"/>
      <c r="AL2834"/>
      <c r="AM2834"/>
      <c r="AN2834"/>
    </row>
    <row r="2835" spans="1:40" x14ac:dyDescent="0.25">
      <c r="A2835"/>
      <c r="B2835">
        <f t="shared" si="1470"/>
        <v>901000</v>
      </c>
      <c r="C2835" s="237" t="str">
        <f t="shared" si="1473"/>
        <v>-9.41441102896801E-08+0.00271811602447262i</v>
      </c>
      <c r="D2835" s="208" t="str">
        <f t="shared" si="1474"/>
        <v>-5.95700667877747+0.0208388895209568i</v>
      </c>
      <c r="E2835" t="str">
        <f t="shared" si="1475"/>
        <v>2870</v>
      </c>
      <c r="F2835" t="str">
        <f t="shared" si="1476"/>
        <v>0.777000777000777</v>
      </c>
      <c r="G2835" t="str">
        <f t="shared" si="1471"/>
        <v>0.777000777000777</v>
      </c>
      <c r="H2835" t="str">
        <f t="shared" si="1477"/>
        <v>9.11370253738654+0.4152325116796i</v>
      </c>
      <c r="I2835" t="str">
        <f t="shared" si="1478"/>
        <v>3538.2187261055i</v>
      </c>
      <c r="J2835" t="str">
        <f t="shared" si="1472"/>
        <v>-10707.2447864993+765.234623782175i</v>
      </c>
      <c r="K2835" t="str">
        <f t="shared" si="1479"/>
        <v>0.0234969332338383-0.328771605528335i</v>
      </c>
      <c r="L2835" t="str">
        <f t="shared" si="1480"/>
        <v>0.00203018490318795-0.0238089868175964i</v>
      </c>
      <c r="M2835" t="str">
        <f t="shared" si="1481"/>
        <v>0.0255271181370262-0.352580592345931i</v>
      </c>
      <c r="N2835" t="str">
        <f t="shared" si="1482"/>
        <v>-3.99585365701629i</v>
      </c>
      <c r="O2835" t="str">
        <f t="shared" si="1483"/>
        <v>-0.656775955823849+0.754085766906968i</v>
      </c>
      <c r="P2835" t="str">
        <f t="shared" si="1484"/>
        <v>1.65677595582385-0.754085766906968i</v>
      </c>
      <c r="Q2835" t="str">
        <f t="shared" si="1485"/>
        <v>-1.65677595582385+4.74993942392326i</v>
      </c>
      <c r="R2835" t="str">
        <f t="shared" si="1486"/>
        <v>-0.250002390910284-0.261598705744945i</v>
      </c>
      <c r="S2835" t="str">
        <f t="shared" si="1487"/>
        <v>0.414464163480508i</v>
      </c>
      <c r="T2835" t="str">
        <f t="shared" si="1488"/>
        <v>0.108423288744162-0.103617031816758i</v>
      </c>
      <c r="U2835" t="str">
        <f t="shared" si="1489"/>
        <v>0.0001-176.642556150827i</v>
      </c>
      <c r="V2835" t="str">
        <f t="shared" si="1490"/>
        <v>0.00002-0.00283329451661093i</v>
      </c>
      <c r="W2835" t="str">
        <f t="shared" si="1491"/>
        <v>0.000019999358452955-0.00283324907439519i</v>
      </c>
      <c r="X2835" t="str">
        <f t="shared" si="1492"/>
        <v>0.0000485304657725583-0.0028325587694871i</v>
      </c>
      <c r="Y2835" t="str">
        <f t="shared" si="1493"/>
        <v>0.009+5.66114996176881i</v>
      </c>
      <c r="Z2835" t="str">
        <f t="shared" si="1494"/>
        <v>-0.00600703081817099-0.000112528220898362i</v>
      </c>
      <c r="AA2835" t="str">
        <f t="shared" si="1495"/>
        <v>0.00339143562094862-2.12076637944181i</v>
      </c>
      <c r="AB2835" t="str">
        <f t="shared" si="1496"/>
        <v>0.738153351732983-0.705432017586548i</v>
      </c>
      <c r="AC2835" t="str">
        <f t="shared" si="1497"/>
        <v>0.770121289192479-0.278266192446722i</v>
      </c>
      <c r="AD2835" t="str">
        <f t="shared" si="1498"/>
        <v>1.14055774141602-0.503886028165743i</v>
      </c>
      <c r="AE2835" t="str">
        <f t="shared" si="1499"/>
        <v>-0.00690806690087456+0.00289851396656399i</v>
      </c>
      <c r="AF2835" t="str">
        <f t="shared" si="1500"/>
        <v>-15.070709216164-0.394393622158643i</v>
      </c>
      <c r="AG2835" t="str">
        <f t="shared" si="1501"/>
        <v>0.996145581761582-0.00876244677997184i</v>
      </c>
      <c r="AH2835" t="str">
        <f t="shared" si="1502"/>
        <v>0.10601335389289-0.0401841136309468i</v>
      </c>
      <c r="AI2835">
        <f t="shared" si="1503"/>
        <v>-18.909754155653566</v>
      </c>
      <c r="AJ2835">
        <f t="shared" si="1504"/>
        <v>-20.759095836572769</v>
      </c>
      <c r="AK2835"/>
      <c r="AL2835"/>
      <c r="AM2835"/>
      <c r="AN2835"/>
    </row>
    <row r="2836" spans="1:40" x14ac:dyDescent="0.25">
      <c r="A2836"/>
      <c r="B2836">
        <f t="shared" si="1470"/>
        <v>902000</v>
      </c>
      <c r="C2836" s="237" t="str">
        <f t="shared" si="1473"/>
        <v>-9.39354807467461E-08+0.0027151025920802i</v>
      </c>
      <c r="D2836" s="208" t="str">
        <f t="shared" si="1474"/>
        <v>-5.95700667717798+0.0208157865392815i</v>
      </c>
      <c r="E2836" t="str">
        <f t="shared" si="1475"/>
        <v>2870</v>
      </c>
      <c r="F2836" t="str">
        <f t="shared" si="1476"/>
        <v>0.777000777000777</v>
      </c>
      <c r="G2836" t="str">
        <f t="shared" si="1471"/>
        <v>0.777000777000777</v>
      </c>
      <c r="H2836" t="str">
        <f t="shared" si="1477"/>
        <v>9.11374757767969+0.414774372773147i</v>
      </c>
      <c r="I2836" t="str">
        <f t="shared" si="1478"/>
        <v>3542.14571692249i</v>
      </c>
      <c r="J2836" t="str">
        <f t="shared" si="1472"/>
        <v>-10731.0276659858+766.083940789702i</v>
      </c>
      <c r="K2836" t="str">
        <f t="shared" si="1479"/>
        <v>0.0234451168599309-0.328410744907199i</v>
      </c>
      <c r="L2836" t="str">
        <f t="shared" si="1480"/>
        <v>0.00202571828431225-0.0237829714900267i</v>
      </c>
      <c r="M2836" t="str">
        <f t="shared" si="1481"/>
        <v>0.0254708351442431-0.352193716397226i</v>
      </c>
      <c r="N2836" t="str">
        <f t="shared" si="1482"/>
        <v>-4.00028856673551i</v>
      </c>
      <c r="O2836" t="str">
        <f t="shared" si="1483"/>
        <v>-0.653425205626445+0.756991083601411i</v>
      </c>
      <c r="P2836" t="str">
        <f t="shared" si="1484"/>
        <v>1.65342520562645-0.756991083601411i</v>
      </c>
      <c r="Q2836" t="str">
        <f t="shared" si="1485"/>
        <v>-1.65342520562645+4.75727965033692i</v>
      </c>
      <c r="R2836" t="str">
        <f t="shared" si="1486"/>
        <v>-0.249749740739532-0.260754628772177i</v>
      </c>
      <c r="S2836" t="str">
        <f t="shared" si="1487"/>
        <v>0.414924168101464i</v>
      </c>
      <c r="T2836" t="str">
        <f t="shared" si="1488"/>
        <v>0.108193397421902-0.103627203409907i</v>
      </c>
      <c r="U2836" t="str">
        <f t="shared" si="1489"/>
        <v>0.0001-176.446721831369i</v>
      </c>
      <c r="V2836" t="str">
        <f t="shared" si="1490"/>
        <v>0.00002-0.00283015339186967i</v>
      </c>
      <c r="W2836" t="str">
        <f t="shared" si="1491"/>
        <v>0.0000199993584529551-0.00283010800003836i</v>
      </c>
      <c r="X2836" t="str">
        <f t="shared" si="1492"/>
        <v>0.000048467242211008-0.00282941909658361i</v>
      </c>
      <c r="Y2836" t="str">
        <f t="shared" si="1493"/>
        <v>0.009+5.66743314707599i</v>
      </c>
      <c r="Z2836" t="str">
        <f t="shared" si="1494"/>
        <v>-0.00599371379119223-0.000112248068879073i</v>
      </c>
      <c r="AA2836" t="str">
        <f t="shared" si="1495"/>
        <v>0.00338388884459067-2.11841285944164i</v>
      </c>
      <c r="AB2836" t="str">
        <f t="shared" si="1496"/>
        <v>0.736588235492495-0.705501266505875i</v>
      </c>
      <c r="AC2836" t="str">
        <f t="shared" si="1497"/>
        <v>0.770288404541764-0.277391454565803i</v>
      </c>
      <c r="AD2836" t="str">
        <f t="shared" si="1498"/>
        <v>1.13844025727288-0.505924359378766i</v>
      </c>
      <c r="AE2836" t="str">
        <f t="shared" si="1499"/>
        <v>-0.00688027410280403+0.00290457808969552i</v>
      </c>
      <c r="AF2836" t="str">
        <f t="shared" si="1500"/>
        <v>-15.0707542548577-0.393958586233865i</v>
      </c>
      <c r="AG2836" t="str">
        <f t="shared" si="1501"/>
        <v>0.996134186385036-0.00873650247048195i</v>
      </c>
      <c r="AH2836" t="str">
        <f t="shared" si="1502"/>
        <v>0.105595469925355-0.0402968847070698i</v>
      </c>
      <c r="AI2836">
        <f t="shared" si="1503"/>
        <v>-18.936648543451064</v>
      </c>
      <c r="AJ2836">
        <f t="shared" si="1504"/>
        <v>-20.88763745712123</v>
      </c>
      <c r="AK2836"/>
      <c r="AL2836"/>
      <c r="AM2836"/>
      <c r="AN2836"/>
    </row>
    <row r="2837" spans="1:40" x14ac:dyDescent="0.25">
      <c r="A2837"/>
      <c r="B2837">
        <f t="shared" si="1470"/>
        <v>903000</v>
      </c>
      <c r="C2837" s="237" t="str">
        <f t="shared" si="1473"/>
        <v>-9.37275439413573E-08+0.00271209583395662i</v>
      </c>
      <c r="D2837" s="208" t="str">
        <f t="shared" si="1474"/>
        <v>-5.9570066755838+0.0207927347270008i</v>
      </c>
      <c r="E2837" t="str">
        <f t="shared" si="1475"/>
        <v>2870</v>
      </c>
      <c r="F2837" t="str">
        <f t="shared" si="1476"/>
        <v>0.777000777000777</v>
      </c>
      <c r="G2837" t="str">
        <f t="shared" si="1471"/>
        <v>0.777000777000777</v>
      </c>
      <c r="H2837" t="str">
        <f t="shared" si="1477"/>
        <v>9.11379246889727+0.414317241272263i</v>
      </c>
      <c r="I2837" t="str">
        <f t="shared" si="1478"/>
        <v>3546.07270773948i</v>
      </c>
      <c r="J2837" t="str">
        <f t="shared" si="1472"/>
        <v>-10754.8369269249+766.93325779723i</v>
      </c>
      <c r="K2837" t="str">
        <f t="shared" si="1479"/>
        <v>0.0233934714192746-0.328050671568992i</v>
      </c>
      <c r="L2837" t="str">
        <f t="shared" si="1480"/>
        <v>0.00202126635428934-0.0237570125324901i</v>
      </c>
      <c r="M2837" t="str">
        <f t="shared" si="1481"/>
        <v>0.0254147377735639-0.351807684101482i</v>
      </c>
      <c r="N2837" t="str">
        <f t="shared" si="1482"/>
        <v>-4.00472347645473i</v>
      </c>
      <c r="O2837" t="str">
        <f t="shared" si="1483"/>
        <v>-0.650061603605967+0.759881511498496i</v>
      </c>
      <c r="P2837" t="str">
        <f t="shared" si="1484"/>
        <v>1.65006160360597-0.759881511498496i</v>
      </c>
      <c r="Q2837" t="str">
        <f t="shared" si="1485"/>
        <v>-1.65006160360597+4.76460498795323i</v>
      </c>
      <c r="R2837" t="str">
        <f t="shared" si="1486"/>
        <v>-0.249496445149442-0.259911808504544i</v>
      </c>
      <c r="S2837" t="str">
        <f t="shared" si="1487"/>
        <v>0.415384172722418i</v>
      </c>
      <c r="T2837" t="str">
        <f t="shared" si="1488"/>
        <v>0.107963251556448-0.103636874465585i</v>
      </c>
      <c r="U2837" t="str">
        <f t="shared" si="1489"/>
        <v>0.0001-176.251321253483i</v>
      </c>
      <c r="V2837" t="str">
        <f t="shared" si="1490"/>
        <v>0.00002-0.00282701922421533i</v>
      </c>
      <c r="W2837" t="str">
        <f t="shared" si="1491"/>
        <v>0.0000199993584529551-0.00282697388265685i</v>
      </c>
      <c r="X2837" t="str">
        <f t="shared" si="1492"/>
        <v>0.0000484042285498989-0.0028262863754418i</v>
      </c>
      <c r="Y2837" t="str">
        <f t="shared" si="1493"/>
        <v>0.009+5.67371633238317i</v>
      </c>
      <c r="Z2837" t="str">
        <f t="shared" si="1494"/>
        <v>-0.00598044100465694-0.000111969053380065i</v>
      </c>
      <c r="AA2837" t="str">
        <f t="shared" si="1495"/>
        <v>0.0033763672644071-2.11606455986782i</v>
      </c>
      <c r="AB2837" t="str">
        <f t="shared" si="1496"/>
        <v>0.735021386304096-0.705567107731005i</v>
      </c>
      <c r="AC2837" t="str">
        <f t="shared" si="1497"/>
        <v>0.770456445641854-0.27651797470534i</v>
      </c>
      <c r="AD2837" t="str">
        <f t="shared" si="1498"/>
        <v>1.13631301910671-0.507953610187888i</v>
      </c>
      <c r="AE2837" t="str">
        <f t="shared" si="1499"/>
        <v>-0.00685252805848501+0.00291055470573835i</v>
      </c>
      <c r="AF2837" t="str">
        <f t="shared" si="1500"/>
        <v>-15.0707991444811-0.393524506545262i</v>
      </c>
      <c r="AG2837" t="str">
        <f t="shared" si="1501"/>
        <v>0.996122885798566-0.00871054082265359i</v>
      </c>
      <c r="AH2837" t="str">
        <f t="shared" si="1502"/>
        <v>0.105178214317044-0.0404082559399015i</v>
      </c>
      <c r="AI2837">
        <f t="shared" si="1503"/>
        <v>-18.963575821986385</v>
      </c>
      <c r="AJ2837">
        <f t="shared" si="1504"/>
        <v>-21.016199071380903</v>
      </c>
      <c r="AK2837"/>
      <c r="AL2837"/>
      <c r="AM2837"/>
      <c r="AN2837"/>
    </row>
    <row r="2838" spans="1:40" x14ac:dyDescent="0.25">
      <c r="A2838"/>
      <c r="B2838">
        <f t="shared" si="1470"/>
        <v>904000</v>
      </c>
      <c r="C2838" s="237" t="str">
        <f t="shared" si="1473"/>
        <v>-9.3520296809999E-08+0.00270909572795276i</v>
      </c>
      <c r="D2838" s="208" t="str">
        <f t="shared" si="1474"/>
        <v>-5.9570066739949+0.0207697339143045i</v>
      </c>
      <c r="E2838" t="str">
        <f t="shared" si="1475"/>
        <v>2870</v>
      </c>
      <c r="F2838" t="str">
        <f t="shared" si="1476"/>
        <v>0.777000777000777</v>
      </c>
      <c r="G2838" t="str">
        <f t="shared" si="1471"/>
        <v>0.777000777000777</v>
      </c>
      <c r="H2838" t="str">
        <f t="shared" si="1477"/>
        <v>9.1138372116959+0.413861113865896i</v>
      </c>
      <c r="I2838" t="str">
        <f t="shared" si="1478"/>
        <v>3549.99969855647i</v>
      </c>
      <c r="J2838" t="str">
        <f t="shared" si="1472"/>
        <v>-10778.6725693166+767.782574804757i</v>
      </c>
      <c r="K2838" t="str">
        <f t="shared" si="1479"/>
        <v>0.0233419961620844-0.327691382953477i</v>
      </c>
      <c r="L2838" t="str">
        <f t="shared" si="1480"/>
        <v>0.0020168290489383-0.023731109763373i</v>
      </c>
      <c r="M2838" t="str">
        <f t="shared" si="1481"/>
        <v>0.0253588252110227-0.35142249271685i</v>
      </c>
      <c r="N2838" t="str">
        <f t="shared" si="1482"/>
        <v>-4.00915838617395i</v>
      </c>
      <c r="O2838" t="str">
        <f t="shared" si="1483"/>
        <v>-0.646685215919058+0.762756993748154i</v>
      </c>
      <c r="P2838" t="str">
        <f t="shared" si="1484"/>
        <v>1.64668521591906-0.762756993748154i</v>
      </c>
      <c r="Q2838" t="str">
        <f t="shared" si="1485"/>
        <v>-1.64668521591906+4.7719153799221i</v>
      </c>
      <c r="R2838" t="str">
        <f t="shared" si="1486"/>
        <v>-0.249242502496985-0.259070241915896i</v>
      </c>
      <c r="S2838" t="str">
        <f t="shared" si="1487"/>
        <v>0.415844177343373i</v>
      </c>
      <c r="T2838" t="str">
        <f t="shared" si="1488"/>
        <v>0.107732851623664-0.103646043409862i</v>
      </c>
      <c r="U2838" t="str">
        <f t="shared" si="1489"/>
        <v>0.0001-176.05635297776i</v>
      </c>
      <c r="V2838" t="str">
        <f t="shared" si="1490"/>
        <v>0.00002-0.00282389199056022i</v>
      </c>
      <c r="W2838" t="str">
        <f t="shared" si="1491"/>
        <v>0.000019999358452955-0.00282384669916335i</v>
      </c>
      <c r="X2838" t="str">
        <f t="shared" si="1492"/>
        <v>0.0000483414238611378-0.00282316058300096i</v>
      </c>
      <c r="Y2838" t="str">
        <f t="shared" si="1493"/>
        <v>0.009+5.67999951769035i</v>
      </c>
      <c r="Z2838" t="str">
        <f t="shared" si="1494"/>
        <v>-0.00596721226279596-0.000111691168346788i</v>
      </c>
      <c r="AA2838" t="str">
        <f t="shared" si="1495"/>
        <v>0.00336887076821135-2.11372146336164i</v>
      </c>
      <c r="AB2838" t="str">
        <f t="shared" si="1496"/>
        <v>0.733452807407501-0.705629530546511i</v>
      </c>
      <c r="AC2838" t="str">
        <f t="shared" si="1497"/>
        <v>0.770625412984305-0.275645749798181i</v>
      </c>
      <c r="AD2838" t="str">
        <f t="shared" si="1498"/>
        <v>1.13417606611211-0.509973732734781i</v>
      </c>
      <c r="AE2838" t="str">
        <f t="shared" si="1499"/>
        <v>-0.00682482889190917+0.00291644406174378i</v>
      </c>
      <c r="AF2838" t="str">
        <f t="shared" si="1500"/>
        <v>-15.0708438856908-0.393091379951592i</v>
      </c>
      <c r="AG2838" t="str">
        <f t="shared" si="1501"/>
        <v>0.996111680054026-0.00868456219377827i</v>
      </c>
      <c r="AH2838" t="str">
        <f t="shared" si="1502"/>
        <v>0.104761589472801-0.0405182310555296i</v>
      </c>
      <c r="AI2838">
        <f t="shared" si="1503"/>
        <v>-18.990536150039986</v>
      </c>
      <c r="AJ2838">
        <f t="shared" si="1504"/>
        <v>-21.144780599608421</v>
      </c>
      <c r="AK2838"/>
      <c r="AL2838"/>
      <c r="AM2838"/>
      <c r="AN2838"/>
    </row>
    <row r="2839" spans="1:40" x14ac:dyDescent="0.25">
      <c r="A2839"/>
      <c r="B2839">
        <f t="shared" si="1470"/>
        <v>905000</v>
      </c>
      <c r="C2839" s="237" t="str">
        <f t="shared" si="1473"/>
        <v>-9.33137363060726E-08+0.00270610225201739i</v>
      </c>
      <c r="D2839" s="208" t="str">
        <f t="shared" si="1474"/>
        <v>-5.95700667241127+0.0207467839321333i</v>
      </c>
      <c r="E2839" t="str">
        <f t="shared" si="1475"/>
        <v>2870</v>
      </c>
      <c r="F2839" t="str">
        <f t="shared" si="1476"/>
        <v>0.777000777000777</v>
      </c>
      <c r="G2839" t="str">
        <f t="shared" si="1471"/>
        <v>0.777000777000777</v>
      </c>
      <c r="H2839" t="str">
        <f t="shared" si="1477"/>
        <v>9.11388180672862+0.413405987257455i</v>
      </c>
      <c r="I2839" t="str">
        <f t="shared" si="1478"/>
        <v>3553.92668937345i</v>
      </c>
      <c r="J2839" t="str">
        <f t="shared" si="1472"/>
        <v>-10802.5345931609+768.631891812285i</v>
      </c>
      <c r="K2839" t="str">
        <f t="shared" si="1479"/>
        <v>0.0232906903426753-0.327332876511445i</v>
      </c>
      <c r="L2839" t="str">
        <f t="shared" si="1480"/>
        <v>0.00201240630442742-0.0237052630018338i</v>
      </c>
      <c r="M2839" t="str">
        <f t="shared" si="1481"/>
        <v>0.0253030966471027-0.351038139513279i</v>
      </c>
      <c r="N2839" t="str">
        <f t="shared" si="1482"/>
        <v>-4.01359329589317i</v>
      </c>
      <c r="O2839" t="str">
        <f t="shared" si="1483"/>
        <v>-0.643296108973835+0.765617473794273i</v>
      </c>
      <c r="P2839" t="str">
        <f t="shared" si="1484"/>
        <v>1.64329610897384-0.765617473794273i</v>
      </c>
      <c r="Q2839" t="str">
        <f t="shared" si="1485"/>
        <v>-1.64329610897384+4.77921076968744i</v>
      </c>
      <c r="R2839" t="str">
        <f t="shared" si="1486"/>
        <v>-0.24898791113545-0.258229926005993i</v>
      </c>
      <c r="S2839" t="str">
        <f t="shared" si="1487"/>
        <v>0.416304181964327i</v>
      </c>
      <c r="T2839" t="str">
        <f t="shared" si="1488"/>
        <v>0.107502198104634-0.10365470866425i</v>
      </c>
      <c r="U2839" t="str">
        <f t="shared" si="1489"/>
        <v>0.0001-175.861815571155i</v>
      </c>
      <c r="V2839" t="str">
        <f t="shared" si="1490"/>
        <v>0.00002-0.00282077166791872i</v>
      </c>
      <c r="W2839" t="str">
        <f t="shared" si="1491"/>
        <v>0.000019999358452955-0.00282072642657262i</v>
      </c>
      <c r="X2839" t="str">
        <f t="shared" si="1492"/>
        <v>0.0000482788272217561-0.00282004169630231i</v>
      </c>
      <c r="Y2839" t="str">
        <f t="shared" si="1493"/>
        <v>0.009+5.68628270299753i</v>
      </c>
      <c r="Z2839" t="str">
        <f t="shared" si="1494"/>
        <v>-0.00595402737092203-0.000111414407764071i</v>
      </c>
      <c r="AA2839" t="str">
        <f t="shared" si="1495"/>
        <v>0.00336139924444135-2.1113835526413i</v>
      </c>
      <c r="AB2839" t="str">
        <f t="shared" si="1496"/>
        <v>0.731882502077963-0.705688524205938i</v>
      </c>
      <c r="AC2839" t="str">
        <f t="shared" si="1497"/>
        <v>0.770795307071278-0.274774776802506i</v>
      </c>
      <c r="AD2839" t="str">
        <f t="shared" si="1498"/>
        <v>1.13202943772803-0.511984679330511i</v>
      </c>
      <c r="AE2839" t="str">
        <f t="shared" si="1499"/>
        <v>-0.00679717672675405+0.00292224640485063i</v>
      </c>
      <c r="AF2839" t="str">
        <f t="shared" si="1500"/>
        <v>-15.0708884791399-0.392659203325322i</v>
      </c>
      <c r="AG2839" t="str">
        <f t="shared" si="1501"/>
        <v>0.996100569201749-0.00865856694143721i</v>
      </c>
      <c r="AH2839" t="str">
        <f t="shared" si="1502"/>
        <v>0.104345597791612-0.0406268137830602i</v>
      </c>
      <c r="AI2839">
        <f t="shared" si="1503"/>
        <v>-19.017529687029043</v>
      </c>
      <c r="AJ2839">
        <f t="shared" si="1504"/>
        <v>-21.273381962005686</v>
      </c>
      <c r="AK2839"/>
      <c r="AL2839"/>
      <c r="AM2839"/>
      <c r="AN2839"/>
    </row>
    <row r="2840" spans="1:40" x14ac:dyDescent="0.25">
      <c r="A2840"/>
      <c r="B2840">
        <f t="shared" si="1470"/>
        <v>906000</v>
      </c>
      <c r="C2840" s="237" t="str">
        <f t="shared" si="1473"/>
        <v>-9.31078593997847E-08+0.00270311538419665i</v>
      </c>
      <c r="D2840" s="208" t="str">
        <f t="shared" si="1474"/>
        <v>-5.95700667083288+0.0207238846121743i</v>
      </c>
      <c r="E2840" t="str">
        <f t="shared" si="1475"/>
        <v>2870</v>
      </c>
      <c r="F2840" t="str">
        <f t="shared" si="1476"/>
        <v>0.777000777000777</v>
      </c>
      <c r="G2840" t="str">
        <f t="shared" si="1471"/>
        <v>0.777000777000777</v>
      </c>
      <c r="H2840" t="str">
        <f t="shared" si="1477"/>
        <v>9.11392625464489+0.412951858164736i</v>
      </c>
      <c r="I2840" t="str">
        <f t="shared" si="1478"/>
        <v>3557.85368019044i</v>
      </c>
      <c r="J2840" t="str">
        <f t="shared" si="1472"/>
        <v>-10826.4229984577+769.481208819812i</v>
      </c>
      <c r="K2840" t="str">
        <f t="shared" si="1479"/>
        <v>0.023239553219436-0.326975149704663i</v>
      </c>
      <c r="L2840" t="str">
        <f t="shared" si="1480"/>
        <v>0.00200799805727204-0.0236794720678007i</v>
      </c>
      <c r="M2840" t="str">
        <f t="shared" si="1481"/>
        <v>0.025247551276708-0.350654621772464i</v>
      </c>
      <c r="N2840" t="str">
        <f t="shared" si="1482"/>
        <v>-4.01802820561239i</v>
      </c>
      <c r="O2840" t="str">
        <f t="shared" si="1483"/>
        <v>-0.63989434942858+0.768462895375811i</v>
      </c>
      <c r="P2840" t="str">
        <f t="shared" si="1484"/>
        <v>1.63989434942858-0.768462895375811i</v>
      </c>
      <c r="Q2840" t="str">
        <f t="shared" si="1485"/>
        <v>-1.63989434942858+4.7864911009882i</v>
      </c>
      <c r="R2840" t="str">
        <f t="shared" si="1486"/>
        <v>-0.248732669414455-0.257390857800441i</v>
      </c>
      <c r="S2840" t="str">
        <f t="shared" si="1487"/>
        <v>0.416764186585283i</v>
      </c>
      <c r="T2840" t="str">
        <f t="shared" si="1488"/>
        <v>0.107271291485689-0.103662868645701i</v>
      </c>
      <c r="U2840" t="str">
        <f t="shared" si="1489"/>
        <v>0.0000999999999999998-175.667707606948i</v>
      </c>
      <c r="V2840" t="str">
        <f t="shared" si="1490"/>
        <v>0.00002-0.00281765823340668i</v>
      </c>
      <c r="W2840" t="str">
        <f t="shared" si="1491"/>
        <v>0.0000199993584529551-0.00281761304200087i</v>
      </c>
      <c r="X2840" t="str">
        <f t="shared" si="1492"/>
        <v>0.0000482164377138742-0.00281692969248834i</v>
      </c>
      <c r="Y2840" t="str">
        <f t="shared" si="1493"/>
        <v>0.009+5.6925658883047i</v>
      </c>
      <c r="Z2840" t="str">
        <f t="shared" si="1494"/>
        <v>-0.00594088613542249-0.000111138765655813i</v>
      </c>
      <c r="AA2840" t="str">
        <f t="shared" si="1495"/>
        <v>0.00335395258215539-2.10905081050149i</v>
      </c>
      <c r="AB2840" t="str">
        <f t="shared" si="1496"/>
        <v>0.730310473626458-0.705744077931784i</v>
      </c>
      <c r="AC2840" t="str">
        <f t="shared" si="1497"/>
        <v>0.770966128415475-0.27390505270177i</v>
      </c>
      <c r="AD2840" t="str">
        <f t="shared" si="1498"/>
        <v>1.129873173637-0.513986402456942i</v>
      </c>
      <c r="AE2840" t="str">
        <f t="shared" si="1499"/>
        <v>-0.00676957168637878+0.00292796198228649i</v>
      </c>
      <c r="AF2840" t="str">
        <f t="shared" si="1500"/>
        <v>-15.0709329254778-0.392227973552562i</v>
      </c>
      <c r="AG2840" t="str">
        <f t="shared" si="1501"/>
        <v>0.996089553290542-0.00863255542349388i</v>
      </c>
      <c r="AH2840" t="str">
        <f t="shared" si="1502"/>
        <v>0.103930241666543-0.0407340078546362i</v>
      </c>
      <c r="AI2840">
        <f t="shared" si="1503"/>
        <v>-19.044556593013386</v>
      </c>
      <c r="AJ2840">
        <f t="shared" si="1504"/>
        <v>-21.402003078722483</v>
      </c>
      <c r="AK2840"/>
      <c r="AL2840"/>
      <c r="AM2840"/>
      <c r="AN2840"/>
    </row>
    <row r="2841" spans="1:40" x14ac:dyDescent="0.25">
      <c r="A2841"/>
      <c r="B2841">
        <f t="shared" ref="B2841:B2904" si="1505">B2840+1000</f>
        <v>907000</v>
      </c>
      <c r="C2841" s="237" t="str">
        <f t="shared" si="1473"/>
        <v>-9.2902663078034E-08+0.00270013510263349i</v>
      </c>
      <c r="D2841" s="208" t="str">
        <f t="shared" si="1474"/>
        <v>-5.95700666925971+0.0207010357868568i</v>
      </c>
      <c r="E2841" t="str">
        <f t="shared" si="1475"/>
        <v>2870</v>
      </c>
      <c r="F2841" t="str">
        <f t="shared" si="1476"/>
        <v>0.777000777000777</v>
      </c>
      <c r="G2841" t="str">
        <f t="shared" si="1471"/>
        <v>0.777000777000777</v>
      </c>
      <c r="H2841" t="str">
        <f t="shared" si="1477"/>
        <v>9.11397055609057+0.412498723319826i</v>
      </c>
      <c r="I2841" t="str">
        <f t="shared" si="1478"/>
        <v>3561.78067100743i</v>
      </c>
      <c r="J2841" t="str">
        <f t="shared" si="1472"/>
        <v>-10850.337785207+770.33052582734i</v>
      </c>
      <c r="K2841" t="str">
        <f t="shared" si="1479"/>
        <v>0.0231885840548007-0.326618200005807i</v>
      </c>
      <c r="L2841" t="str">
        <f t="shared" si="1480"/>
        <v>0.00200360424433227-0.0236537367819663i</v>
      </c>
      <c r="M2841" t="str">
        <f t="shared" si="1481"/>
        <v>0.025192188299133-0.350271936787773i</v>
      </c>
      <c r="N2841" t="str">
        <f t="shared" si="1482"/>
        <v>-4.0224631153316i</v>
      </c>
      <c r="O2841" t="str">
        <f t="shared" si="1483"/>
        <v>-0.636480004190442+0.771293202527894i</v>
      </c>
      <c r="P2841" t="str">
        <f t="shared" si="1484"/>
        <v>1.63648000419044-0.771293202527894i</v>
      </c>
      <c r="Q2841" t="str">
        <f t="shared" si="1485"/>
        <v>-1.63648000419044+4.79375631785949i</v>
      </c>
      <c r="R2841" t="str">
        <f t="shared" si="1486"/>
        <v>-0.248476775679952-0.256553034350657i</v>
      </c>
      <c r="S2841" t="str">
        <f t="shared" si="1487"/>
        <v>0.417224191206239i</v>
      </c>
      <c r="T2841" t="str">
        <f t="shared" si="1488"/>
        <v>0.107040132258459-0.103670521766602i</v>
      </c>
      <c r="U2841" t="str">
        <f t="shared" si="1489"/>
        <v>0.0001-175.474027664714i</v>
      </c>
      <c r="V2841" t="str">
        <f t="shared" si="1490"/>
        <v>0.00002-0.00281455166424085i</v>
      </c>
      <c r="W2841" t="str">
        <f t="shared" si="1491"/>
        <v>0.0000199993584529551-0.00281450652266521i</v>
      </c>
      <c r="X2841" t="str">
        <f t="shared" si="1492"/>
        <v>0.000048154254424668-0.00281382454880228i</v>
      </c>
      <c r="Y2841" t="str">
        <f t="shared" si="1493"/>
        <v>0.009+5.69884907361188i</v>
      </c>
      <c r="Z2841" t="str">
        <f t="shared" si="1494"/>
        <v>-0.00592778836375211-0.000110864236084687i</v>
      </c>
      <c r="AA2841" t="str">
        <f t="shared" si="1495"/>
        <v>0.00334653067102794-2.10672321981296i</v>
      </c>
      <c r="AB2841" t="str">
        <f t="shared" si="1496"/>
        <v>0.728736725400037-0.705796180915466i</v>
      </c>
      <c r="AC2841" t="str">
        <f t="shared" si="1497"/>
        <v>0.771137877540098-0.273036574504682i</v>
      </c>
      <c r="AD2841" t="str">
        <f t="shared" si="1498"/>
        <v>1.12770731376441-0.515978854767984i</v>
      </c>
      <c r="AE2841" t="str">
        <f t="shared" si="1499"/>
        <v>-0.00674201389382053+0.00293359104136819i</v>
      </c>
      <c r="AF2841" t="str">
        <f t="shared" si="1500"/>
        <v>-15.0709772253503-0.391797687532969i</v>
      </c>
      <c r="AG2841" t="str">
        <f t="shared" si="1501"/>
        <v>0.996078632367685-0.00860652799808694i</v>
      </c>
      <c r="AH2841" t="str">
        <f t="shared" si="1502"/>
        <v>0.103515523484669-0.040839817005445i</v>
      </c>
      <c r="AI2841">
        <f t="shared" si="1503"/>
        <v>-19.071617028702448</v>
      </c>
      <c r="AJ2841">
        <f t="shared" si="1504"/>
        <v>-21.530643869856068</v>
      </c>
      <c r="AK2841"/>
      <c r="AL2841"/>
      <c r="AM2841"/>
      <c r="AN2841"/>
    </row>
    <row r="2842" spans="1:40" x14ac:dyDescent="0.25">
      <c r="A2842"/>
      <c r="B2842">
        <f t="shared" si="1505"/>
        <v>908000</v>
      </c>
      <c r="C2842" s="237" t="str">
        <f t="shared" si="1473"/>
        <v>-9.2698144344302E-08+0.00269716138556713i</v>
      </c>
      <c r="D2842" s="208" t="str">
        <f t="shared" si="1474"/>
        <v>-5.95700666769173+0.020678237289348i</v>
      </c>
      <c r="E2842" t="str">
        <f t="shared" si="1475"/>
        <v>2870</v>
      </c>
      <c r="F2842" t="str">
        <f t="shared" si="1476"/>
        <v>0.777000777000777</v>
      </c>
      <c r="G2842" t="str">
        <f t="shared" si="1471"/>
        <v>0.777000777000777</v>
      </c>
      <c r="H2842" t="str">
        <f t="shared" si="1477"/>
        <v>9.11401471170801+0.412046579469043i</v>
      </c>
      <c r="I2842" t="str">
        <f t="shared" si="1478"/>
        <v>3565.70766182442i</v>
      </c>
      <c r="J2842" t="str">
        <f t="shared" si="1472"/>
        <v>-10874.278953409+771.179842834867i</v>
      </c>
      <c r="K2842" t="str">
        <f t="shared" si="1479"/>
        <v>0.023137782115223-0.326262024898398i</v>
      </c>
      <c r="L2842" t="str">
        <f t="shared" si="1480"/>
        <v>0.00199922480281073-0.0236280569657842i</v>
      </c>
      <c r="M2842" t="str">
        <f t="shared" si="1481"/>
        <v>0.0251370069180337-0.349890081864182i</v>
      </c>
      <c r="N2842" t="str">
        <f t="shared" si="1482"/>
        <v>-4.02689802505082i</v>
      </c>
      <c r="O2842" t="str">
        <f t="shared" si="1483"/>
        <v>-0.633053140414087+0.774108339582943i</v>
      </c>
      <c r="P2842" t="str">
        <f t="shared" si="1484"/>
        <v>1.63305314041409-0.774108339582943i</v>
      </c>
      <c r="Q2842" t="str">
        <f t="shared" si="1485"/>
        <v>-1.63305314041409+4.80100636463376i</v>
      </c>
      <c r="R2842" t="str">
        <f t="shared" si="1486"/>
        <v>-0.248220228274232-0.255716452733803i</v>
      </c>
      <c r="S2842" t="str">
        <f t="shared" si="1487"/>
        <v>0.417684195827193i</v>
      </c>
      <c r="T2842" t="str">
        <f t="shared" si="1488"/>
        <v>0.106808720919901-0.103677666434765i</v>
      </c>
      <c r="U2842" t="str">
        <f t="shared" si="1489"/>
        <v>0.0001-175.280774330281i</v>
      </c>
      <c r="V2842" t="str">
        <f t="shared" si="1490"/>
        <v>0.00002-0.00281145193773838i</v>
      </c>
      <c r="W2842" t="str">
        <f t="shared" si="1491"/>
        <v>0.000019999358452955-0.00281140684588314i</v>
      </c>
      <c r="X2842" t="str">
        <f t="shared" si="1492"/>
        <v>0.0000480922764463369-0.00281072624258759i</v>
      </c>
      <c r="Y2842" t="str">
        <f t="shared" si="1493"/>
        <v>0.009+5.70513225891906i</v>
      </c>
      <c r="Z2842" t="str">
        <f t="shared" si="1494"/>
        <v>-0.00591473386442629-0.00011059081315185i</v>
      </c>
      <c r="AA2842" t="str">
        <f t="shared" si="1495"/>
        <v>0.00333913340134557-2.1044007635221i</v>
      </c>
      <c r="AB2842" t="str">
        <f t="shared" si="1496"/>
        <v>0.727161260782019-0.70584482231726i</v>
      </c>
      <c r="AC2842" t="str">
        <f t="shared" si="1497"/>
        <v>0.771310554978809-0.27216933924513i</v>
      </c>
      <c r="AD2842" t="str">
        <f t="shared" si="1498"/>
        <v>1.1255318982778-0.517961989090959i</v>
      </c>
      <c r="AE2842" t="str">
        <f t="shared" si="1499"/>
        <v>-0.00671450347179104+0.00293913382950301i</v>
      </c>
      <c r="AF2842" t="str">
        <f t="shared" si="1500"/>
        <v>-15.0710213793997-0.391368342179695i</v>
      </c>
      <c r="AG2842" t="str">
        <f t="shared" si="1501"/>
        <v>0.996067806478931-0.00858048502362331i</v>
      </c>
      <c r="AH2842" t="str">
        <f t="shared" si="1502"/>
        <v>0.103101445627021-0.0409442449737363i</v>
      </c>
      <c r="AI2842">
        <f t="shared" si="1503"/>
        <v>-19.098711155460663</v>
      </c>
      <c r="AJ2842">
        <f t="shared" si="1504"/>
        <v>-21.65930425545249</v>
      </c>
      <c r="AK2842"/>
      <c r="AL2842"/>
      <c r="AM2842"/>
      <c r="AN2842"/>
    </row>
    <row r="2843" spans="1:40" x14ac:dyDescent="0.25">
      <c r="A2843"/>
      <c r="B2843">
        <f t="shared" si="1505"/>
        <v>909000</v>
      </c>
      <c r="C2843" s="237" t="str">
        <f t="shared" si="1473"/>
        <v>-9.24943002185445E-08+0.00269419421133258i</v>
      </c>
      <c r="D2843" s="208" t="str">
        <f t="shared" si="1474"/>
        <v>-5.95700666612893+0.0206554889535498i</v>
      </c>
      <c r="E2843" t="str">
        <f t="shared" si="1475"/>
        <v>2870</v>
      </c>
      <c r="F2843" t="str">
        <f t="shared" si="1476"/>
        <v>0.777000777000777</v>
      </c>
      <c r="G2843" t="str">
        <f t="shared" si="1471"/>
        <v>0.777000777000777</v>
      </c>
      <c r="H2843" t="str">
        <f t="shared" si="1477"/>
        <v>9.11405872213603+0.411595423372847i</v>
      </c>
      <c r="I2843" t="str">
        <f t="shared" si="1478"/>
        <v>3569.6346526414i</v>
      </c>
      <c r="J2843" t="str">
        <f t="shared" si="1472"/>
        <v>-10898.2465030635+772.029159842393i</v>
      </c>
      <c r="K2843" t="str">
        <f t="shared" si="1479"/>
        <v>0.0230871466711517-0.325906621876767i</v>
      </c>
      <c r="L2843" t="str">
        <f t="shared" si="1480"/>
        <v>0.00199485967025044-0.0236024324414656i</v>
      </c>
      <c r="M2843" t="str">
        <f t="shared" si="1481"/>
        <v>0.0250820063414021-0.349509054318233i</v>
      </c>
      <c r="N2843" t="str">
        <f t="shared" si="1482"/>
        <v>-4.03133293477004i</v>
      </c>
      <c r="O2843" t="str">
        <f t="shared" si="1483"/>
        <v>-0.629613825500422+0.776908251171735i</v>
      </c>
      <c r="P2843" t="str">
        <f t="shared" si="1484"/>
        <v>1.62961382550042-0.776908251171735i</v>
      </c>
      <c r="Q2843" t="str">
        <f t="shared" si="1485"/>
        <v>-1.62961382550042+4.80824118594177i</v>
      </c>
      <c r="R2843" t="str">
        <f t="shared" si="1486"/>
        <v>-0.247963025535928-0.254881110052743i</v>
      </c>
      <c r="S2843" t="str">
        <f t="shared" si="1487"/>
        <v>0.418144200448149i</v>
      </c>
      <c r="T2843" t="str">
        <f t="shared" si="1488"/>
        <v>0.106577057972341-0.103684301053425i</v>
      </c>
      <c r="U2843" t="str">
        <f t="shared" si="1489"/>
        <v>0.0001-175.087946195705i</v>
      </c>
      <c r="V2843" t="str">
        <f t="shared" si="1490"/>
        <v>0.00002-0.00280835903131622i</v>
      </c>
      <c r="W2843" t="str">
        <f t="shared" si="1491"/>
        <v>0.0000199993584529551-0.00280831398907202i</v>
      </c>
      <c r="X2843" t="str">
        <f t="shared" si="1492"/>
        <v>0.0000480305028760713-0.0028076347512874i</v>
      </c>
      <c r="Y2843" t="str">
        <f t="shared" si="1493"/>
        <v>0.009+5.71141544422624i</v>
      </c>
      <c r="Z2843" t="str">
        <f t="shared" si="1494"/>
        <v>-0.00590172244701391-0.000110318490996646i</v>
      </c>
      <c r="AA2843" t="str">
        <f t="shared" si="1495"/>
        <v>0.00333176066400287-2.10208342465053i</v>
      </c>
      <c r="AB2843" t="str">
        <f t="shared" si="1496"/>
        <v>0.725584083192274-0.705889991266275i</v>
      </c>
      <c r="AC2843" t="str">
        <f t="shared" si="1497"/>
        <v>0.771484161275668-0.271303343982167i</v>
      </c>
      <c r="AD2843" t="str">
        <f t="shared" si="1498"/>
        <v>1.12334696758602-0.519935758427881i</v>
      </c>
      <c r="AE2843" t="str">
        <f t="shared" si="1499"/>
        <v>-0.00668704054267237+0.00294459059418928i</v>
      </c>
      <c r="AF2843" t="str">
        <f t="shared" si="1500"/>
        <v>-15.071065388265-0.390939934419297i</v>
      </c>
      <c r="AG2843" t="str">
        <f t="shared" si="1501"/>
        <v>0.996057075668503-0.00855442685877032i</v>
      </c>
      <c r="AH2843" t="str">
        <f t="shared" si="1502"/>
        <v>0.10268801046852-0.041047295500832i</v>
      </c>
      <c r="AI2843">
        <f t="shared" si="1503"/>
        <v>-19.125839135314099</v>
      </c>
      <c r="AJ2843">
        <f t="shared" si="1504"/>
        <v>-21.787984155506965</v>
      </c>
      <c r="AK2843"/>
      <c r="AL2843"/>
      <c r="AM2843"/>
      <c r="AN2843"/>
    </row>
    <row r="2844" spans="1:40" x14ac:dyDescent="0.25">
      <c r="A2844"/>
      <c r="B2844">
        <f t="shared" si="1505"/>
        <v>910000</v>
      </c>
      <c r="C2844" s="237" t="str">
        <f t="shared" si="1473"/>
        <v>-9.22911277370814E-08+0.00269123355836006i</v>
      </c>
      <c r="D2844" s="208" t="str">
        <f t="shared" si="1474"/>
        <v>-5.95700666457127+0.0206327906140938i</v>
      </c>
      <c r="E2844" t="str">
        <f t="shared" si="1475"/>
        <v>2870</v>
      </c>
      <c r="F2844" t="str">
        <f t="shared" si="1476"/>
        <v>0.777000777000777</v>
      </c>
      <c r="G2844" t="str">
        <f t="shared" si="1471"/>
        <v>0.777000777000777</v>
      </c>
      <c r="H2844" t="str">
        <f t="shared" si="1477"/>
        <v>9.11410258800998+0.411145251805772i</v>
      </c>
      <c r="I2844" t="str">
        <f t="shared" si="1478"/>
        <v>3573.56164345839i</v>
      </c>
      <c r="J2844" t="str">
        <f t="shared" si="1472"/>
        <v>-10922.2404341705+772.878476849921i</v>
      </c>
      <c r="K2844" t="str">
        <f t="shared" si="1479"/>
        <v>0.0230366769970029-0.325551988445977i</v>
      </c>
      <c r="L2844" t="str">
        <f t="shared" si="1480"/>
        <v>0.00199050878453244-0.0235768630319737i</v>
      </c>
      <c r="M2844" t="str">
        <f t="shared" si="1481"/>
        <v>0.0250271857815353-0.349128851477951i</v>
      </c>
      <c r="N2844" t="str">
        <f t="shared" si="1482"/>
        <v>-4.03576784448926i</v>
      </c>
      <c r="O2844" t="str">
        <f t="shared" si="1483"/>
        <v>-0.626162127095241+0.77969288222451i</v>
      </c>
      <c r="P2844" t="str">
        <f t="shared" si="1484"/>
        <v>1.62616212709524-0.77969288222451i</v>
      </c>
      <c r="Q2844" t="str">
        <f t="shared" si="1485"/>
        <v>-1.62616212709524+4.81546072671377i</v>
      </c>
      <c r="R2844" t="str">
        <f t="shared" si="1486"/>
        <v>-0.247705165800031-0.254047003436001i</v>
      </c>
      <c r="S2844" t="str">
        <f t="shared" si="1487"/>
        <v>0.418604205069103i</v>
      </c>
      <c r="T2844" t="str">
        <f t="shared" si="1488"/>
        <v>0.106345143923515-0.103690424021232i</v>
      </c>
      <c r="U2844" t="str">
        <f t="shared" si="1489"/>
        <v>0.0001-174.895541859226i</v>
      </c>
      <c r="V2844" t="str">
        <f t="shared" si="1490"/>
        <v>0.00002-0.0028052729224906i</v>
      </c>
      <c r="W2844" t="str">
        <f t="shared" si="1491"/>
        <v>0.000019999358452955-0.00280522792974837i</v>
      </c>
      <c r="X2844" t="str">
        <f t="shared" si="1492"/>
        <v>0.0000479689328160155-0.00280455005244386i</v>
      </c>
      <c r="Y2844" t="str">
        <f t="shared" si="1493"/>
        <v>0.009+5.71769862953342i</v>
      </c>
      <c r="Z2844" t="str">
        <f t="shared" si="1494"/>
        <v>-0.00588875392213021-0.000110047263796311i</v>
      </c>
      <c r="AA2844" t="str">
        <f t="shared" si="1495"/>
        <v>0.00332441235049839-2.0997711862947i</v>
      </c>
      <c r="AB2844" t="str">
        <f t="shared" si="1496"/>
        <v>0.724005196087504-0.705931676860409i</v>
      </c>
      <c r="AC2844" t="str">
        <f t="shared" si="1497"/>
        <v>0.7716586969851-0.270438585799955i</v>
      </c>
      <c r="AD2844" t="str">
        <f t="shared" si="1498"/>
        <v>1.12115256233857-0.521900115956767i</v>
      </c>
      <c r="AE2844" t="str">
        <f t="shared" si="1499"/>
        <v>-0.00665962522851361+0.00294996158301704i</v>
      </c>
      <c r="AF2844" t="str">
        <f t="shared" si="1500"/>
        <v>-15.0711092525812-0.390512461191678i</v>
      </c>
      <c r="AG2844" t="str">
        <f t="shared" si="1501"/>
        <v>0.996046439979091-0.00852835386244938i</v>
      </c>
      <c r="AH2844" t="str">
        <f t="shared" si="1502"/>
        <v>0.102275220377912-0.0411489723311332i</v>
      </c>
      <c r="AI2844">
        <f t="shared" si="1503"/>
        <v>-19.153001130957154</v>
      </c>
      <c r="AJ2844">
        <f t="shared" si="1504"/>
        <v>-21.916683489962921</v>
      </c>
      <c r="AK2844"/>
      <c r="AL2844"/>
      <c r="AM2844"/>
      <c r="AN2844"/>
    </row>
    <row r="2845" spans="1:40" x14ac:dyDescent="0.25">
      <c r="A2845"/>
      <c r="B2845">
        <f t="shared" si="1505"/>
        <v>911000</v>
      </c>
      <c r="C2845" s="237" t="str">
        <f t="shared" si="1473"/>
        <v>-9.20886239524897E-08+0.0026882794051745i</v>
      </c>
      <c r="D2845" s="208" t="str">
        <f t="shared" si="1474"/>
        <v>-5.95700666301874+0.0206101421063378i</v>
      </c>
      <c r="E2845" t="str">
        <f t="shared" si="1475"/>
        <v>2870</v>
      </c>
      <c r="F2845" t="str">
        <f t="shared" si="1476"/>
        <v>0.777000777000777</v>
      </c>
      <c r="G2845" t="str">
        <f t="shared" si="1471"/>
        <v>0.777000777000777</v>
      </c>
      <c r="H2845" t="str">
        <f t="shared" si="1477"/>
        <v>9.11414630996173+0.410696061556342i</v>
      </c>
      <c r="I2845" t="str">
        <f t="shared" si="1478"/>
        <v>3577.48863427538i</v>
      </c>
      <c r="J2845" t="str">
        <f t="shared" si="1472"/>
        <v>-10946.2607467301+773.727793857448i</v>
      </c>
      <c r="K2845" t="str">
        <f t="shared" si="1479"/>
        <v>0.0229863723711337-0.32519812212177i</v>
      </c>
      <c r="L2845" t="str">
        <f t="shared" si="1480"/>
        <v>0.00198617208387369-0.0235513485610212i</v>
      </c>
      <c r="M2845" t="str">
        <f t="shared" si="1481"/>
        <v>0.0249725444550074-0.348749470682791i</v>
      </c>
      <c r="N2845" t="str">
        <f t="shared" si="1482"/>
        <v>-4.04020275420848i</v>
      </c>
      <c r="O2845" t="str">
        <f t="shared" si="1483"/>
        <v>-0.6226981130879+0.782462177972053i</v>
      </c>
      <c r="P2845" t="str">
        <f t="shared" si="1484"/>
        <v>1.6226981130879-0.782462177972053i</v>
      </c>
      <c r="Q2845" t="str">
        <f t="shared" si="1485"/>
        <v>-1.6226981130879+4.82266493218053i</v>
      </c>
      <c r="R2845" t="str">
        <f t="shared" si="1486"/>
        <v>-0.247446647397886-0.253214130037701i</v>
      </c>
      <c r="S2845" t="str">
        <f t="shared" si="1487"/>
        <v>0.419064209690059i</v>
      </c>
      <c r="T2845" t="str">
        <f t="shared" si="1488"/>
        <v>0.106112979286605-0.10369603373225i</v>
      </c>
      <c r="U2845" t="str">
        <f t="shared" si="1489"/>
        <v>0.0001-174.703559925242i</v>
      </c>
      <c r="V2845" t="str">
        <f t="shared" si="1490"/>
        <v>0.00002-0.00280219358887645i</v>
      </c>
      <c r="W2845" t="str">
        <f t="shared" si="1491"/>
        <v>0.000019999358452955-0.00280214864552756i</v>
      </c>
      <c r="X2845" t="str">
        <f t="shared" si="1492"/>
        <v>0.0000479075653732412-0.0028014721236978i</v>
      </c>
      <c r="Y2845" t="str">
        <f t="shared" si="1493"/>
        <v>0.009+5.7239818148406i</v>
      </c>
      <c r="Z2845" t="str">
        <f t="shared" si="1494"/>
        <v>-0.00587582810143034-0.000109777125765696i</v>
      </c>
      <c r="AA2845" t="str">
        <f t="shared" si="1495"/>
        <v>0.00331708835293066-2.09746403162544i</v>
      </c>
      <c r="AB2845" t="str">
        <f t="shared" si="1496"/>
        <v>0.722424602961489-0.705969868166338i</v>
      </c>
      <c r="AC2845" t="str">
        <f t="shared" si="1497"/>
        <v>0.771834162671837-0.269575061807724i</v>
      </c>
      <c r="AD2845" t="str">
        <f t="shared" si="1498"/>
        <v>1.11894872342479-0.523855015032985i</v>
      </c>
      <c r="AE2845" t="str">
        <f t="shared" si="1499"/>
        <v>-0.00663225765102727+0.00295524704366927i</v>
      </c>
      <c r="AF2845" t="str">
        <f t="shared" si="1500"/>
        <v>-15.0711529729805-0.390085919450004i</v>
      </c>
      <c r="AG2845" t="str">
        <f t="shared" si="1501"/>
        <v>0.996035899451854-0.0085022663938282i</v>
      </c>
      <c r="AH2845" t="str">
        <f t="shared" si="1502"/>
        <v>0.101863077717716-0.0412492792121418i</v>
      </c>
      <c r="AI2845">
        <f t="shared" si="1503"/>
        <v>-19.18019730575795</v>
      </c>
      <c r="AJ2845">
        <f t="shared" si="1504"/>
        <v>-22.04540217871596</v>
      </c>
      <c r="AK2845"/>
      <c r="AL2845"/>
      <c r="AM2845"/>
      <c r="AN2845"/>
    </row>
    <row r="2846" spans="1:40" x14ac:dyDescent="0.25">
      <c r="A2846"/>
      <c r="B2846">
        <f t="shared" si="1505"/>
        <v>912000</v>
      </c>
      <c r="C2846" s="237" t="str">
        <f t="shared" si="1473"/>
        <v>-9.18867859334973E-08+0.00268533173039504i</v>
      </c>
      <c r="D2846" s="208" t="str">
        <f t="shared" si="1474"/>
        <v>-5.95700666147132+0.020587543266362i</v>
      </c>
      <c r="E2846" t="str">
        <f t="shared" si="1475"/>
        <v>2870</v>
      </c>
      <c r="F2846" t="str">
        <f t="shared" si="1476"/>
        <v>0.777000777000777</v>
      </c>
      <c r="G2846" t="str">
        <f t="shared" si="1471"/>
        <v>0.777000777000777</v>
      </c>
      <c r="H2846" t="str">
        <f t="shared" si="1477"/>
        <v>9.1141898886197+0.410247849427006i</v>
      </c>
      <c r="I2846" t="str">
        <f t="shared" si="1478"/>
        <v>3581.41562509236i</v>
      </c>
      <c r="J2846" t="str">
        <f t="shared" si="1472"/>
        <v>-10970.3074407423+774.577110864976i</v>
      </c>
      <c r="K2846" t="str">
        <f t="shared" si="1479"/>
        <v>0.0229362320758182-0.324845020430513i</v>
      </c>
      <c r="L2846" t="str">
        <f t="shared" si="1480"/>
        <v>0.00198184950682492-0.0235258888530658i</v>
      </c>
      <c r="M2846" t="str">
        <f t="shared" si="1481"/>
        <v>0.0249180815826431-0.348370909283579i</v>
      </c>
      <c r="N2846" t="str">
        <f t="shared" si="1482"/>
        <v>-4.0446376639277i</v>
      </c>
      <c r="O2846" t="str">
        <f t="shared" si="1483"/>
        <v>-0.619221851609986+0.78521608394677i</v>
      </c>
      <c r="P2846" t="str">
        <f t="shared" si="1484"/>
        <v>1.61922185160999-0.78521608394677i</v>
      </c>
      <c r="Q2846" t="str">
        <f t="shared" si="1485"/>
        <v>-1.61922185160999+4.82985374787447i</v>
      </c>
      <c r="R2846" t="str">
        <f t="shared" si="1486"/>
        <v>-0.247187468657206-0.252382487037528i</v>
      </c>
      <c r="S2846" t="str">
        <f t="shared" si="1487"/>
        <v>0.419524214311013i</v>
      </c>
      <c r="T2846" t="str">
        <f t="shared" si="1488"/>
        <v>0.105880564580278-0.103701128575943i</v>
      </c>
      <c r="U2846" t="str">
        <f t="shared" si="1489"/>
        <v>0.0001-174.511999004271i</v>
      </c>
      <c r="V2846" t="str">
        <f t="shared" si="1490"/>
        <v>0.00002-0.00279912100818689i</v>
      </c>
      <c r="W2846" t="str">
        <f t="shared" si="1491"/>
        <v>0.0000199993584529551-0.00279907611412301i</v>
      </c>
      <c r="X2846" t="str">
        <f t="shared" si="1492"/>
        <v>0.0000478463996597092-0.00279840094278796i</v>
      </c>
      <c r="Y2846" t="str">
        <f t="shared" si="1493"/>
        <v>0.009+5.73026500014778i</v>
      </c>
      <c r="Z2846" t="str">
        <f t="shared" si="1494"/>
        <v>-0.00586294479760201-0.000109508071156968i</v>
      </c>
      <c r="AA2846" t="str">
        <f t="shared" si="1495"/>
        <v>0.00330978856399416-2.09516194388757i</v>
      </c>
      <c r="AB2846" t="str">
        <f t="shared" si="1496"/>
        <v>0.720842307345349-0.706004554219418i</v>
      </c>
      <c r="AC2846" t="str">
        <f t="shared" si="1497"/>
        <v>0.772010558910886-0.268712769139729i</v>
      </c>
      <c r="AD2846" t="str">
        <f t="shared" si="1498"/>
        <v>1.11673549197304-0.525800409190493i</v>
      </c>
      <c r="AE2846" t="str">
        <f t="shared" si="1499"/>
        <v>-0.00660493793158485+0.00296044722392191i</v>
      </c>
      <c r="AF2846" t="str">
        <f t="shared" si="1500"/>
        <v>-15.071196550091-0.389660306160644i</v>
      </c>
      <c r="AG2846" t="str">
        <f t="shared" si="1501"/>
        <v>0.996025454126417-0.00847616481231337i</v>
      </c>
      <c r="AH2846" t="str">
        <f t="shared" si="1502"/>
        <v>0.101451584844145-0.0413482198944572i</v>
      </c>
      <c r="AI2846">
        <f t="shared" si="1503"/>
        <v>-19.20742782376643</v>
      </c>
      <c r="AJ2846">
        <f t="shared" si="1504"/>
        <v>-22.174140141611392</v>
      </c>
      <c r="AK2846"/>
      <c r="AL2846"/>
      <c r="AM2846"/>
      <c r="AN2846"/>
    </row>
    <row r="2847" spans="1:40" x14ac:dyDescent="0.25">
      <c r="A2847"/>
      <c r="B2847">
        <f t="shared" si="1505"/>
        <v>913000</v>
      </c>
      <c r="C2847" s="237" t="str">
        <f t="shared" si="1473"/>
        <v>-9.16856107648759E-08+0.00268239051273445i</v>
      </c>
      <c r="D2847" s="208" t="str">
        <f t="shared" si="1474"/>
        <v>-5.95700665992898+0.0205649939309641i</v>
      </c>
      <c r="E2847" t="str">
        <f t="shared" si="1475"/>
        <v>2870</v>
      </c>
      <c r="F2847" t="str">
        <f t="shared" si="1476"/>
        <v>0.777000777000777</v>
      </c>
      <c r="G2847" t="str">
        <f t="shared" si="1471"/>
        <v>0.777000777000777</v>
      </c>
      <c r="H2847" t="str">
        <f t="shared" si="1477"/>
        <v>9.11423332460888+0.409800612234047i</v>
      </c>
      <c r="I2847" t="str">
        <f t="shared" si="1478"/>
        <v>3585.34261590935i</v>
      </c>
      <c r="J2847" t="str">
        <f t="shared" si="1472"/>
        <v>-10994.3805162071+775.426427872503i</v>
      </c>
      <c r="K2847" t="str">
        <f t="shared" si="1479"/>
        <v>0.0228862553972213-0.324492680909144i</v>
      </c>
      <c r="L2847" t="str">
        <f t="shared" si="1480"/>
        <v>0.00197754099226841-0.0235004837333062i</v>
      </c>
      <c r="M2847" t="str">
        <f t="shared" si="1481"/>
        <v>0.0248637963894897-0.34799316464245i</v>
      </c>
      <c r="N2847" t="str">
        <f t="shared" si="1482"/>
        <v>-4.04907257364692i</v>
      </c>
      <c r="O2847" t="str">
        <f t="shared" si="1483"/>
        <v>-0.615733411033972+0.787954545983758i</v>
      </c>
      <c r="P2847" t="str">
        <f t="shared" si="1484"/>
        <v>1.61573341103397-0.787954545983758i</v>
      </c>
      <c r="Q2847" t="str">
        <f t="shared" si="1485"/>
        <v>-1.61573341103397+4.83702711963068i</v>
      </c>
      <c r="R2847" t="str">
        <f t="shared" si="1486"/>
        <v>-0.246927627902074-0.251552071640675i</v>
      </c>
      <c r="S2847" t="str">
        <f t="shared" si="1487"/>
        <v>0.419984218931969i</v>
      </c>
      <c r="T2847" t="str">
        <f t="shared" si="1488"/>
        <v>0.105647900328728-0.103705706937176i</v>
      </c>
      <c r="U2847" t="str">
        <f t="shared" si="1489"/>
        <v>0.0001-174.320857712919i</v>
      </c>
      <c r="V2847" t="str">
        <f t="shared" si="1490"/>
        <v>0.00002-0.00279605515823269i</v>
      </c>
      <c r="W2847" t="str">
        <f t="shared" si="1491"/>
        <v>0.000019999358452955-0.00279601031334586i</v>
      </c>
      <c r="X2847" t="str">
        <f t="shared" si="1492"/>
        <v>0.0000477854347922411-0.0027953364875506i</v>
      </c>
      <c r="Y2847" t="str">
        <f t="shared" si="1493"/>
        <v>0.009+5.73654818545496i</v>
      </c>
      <c r="Z2847" t="str">
        <f t="shared" si="1494"/>
        <v>-0.00585010382435898-0.000109240094259339i</v>
      </c>
      <c r="AA2847" t="str">
        <f t="shared" si="1495"/>
        <v>0.00330251287697541-2.09286490639951i</v>
      </c>
      <c r="AB2847" t="str">
        <f t="shared" si="1496"/>
        <v>0.719258312807835-0.706035724023698i</v>
      </c>
      <c r="AC2847" t="str">
        <f t="shared" si="1497"/>
        <v>0.772187886287472-0.267851704955219i</v>
      </c>
      <c r="AD2847" t="str">
        <f t="shared" si="1498"/>
        <v>1.11451290934998-0.527736252143168i</v>
      </c>
      <c r="AE2847" t="str">
        <f t="shared" si="1499"/>
        <v>-0.00657766619121397+0.00296556237164498i</v>
      </c>
      <c r="AF2847" t="str">
        <f t="shared" si="1500"/>
        <v>-15.0712399845379-0.389235618303083i</v>
      </c>
      <c r="AG2847" t="str">
        <f t="shared" si="1501"/>
        <v>0.996015104040868-0.00845004947754363i</v>
      </c>
      <c r="AH2847" t="str">
        <f t="shared" si="1502"/>
        <v>0.101040744107061-0.0414457981317943i</v>
      </c>
      <c r="AI2847">
        <f t="shared" si="1503"/>
        <v>-19.234692849719501</v>
      </c>
      <c r="AJ2847">
        <f t="shared" si="1504"/>
        <v>-22.302897298445675</v>
      </c>
      <c r="AK2847"/>
      <c r="AL2847"/>
      <c r="AM2847"/>
      <c r="AN2847"/>
    </row>
    <row r="2848" spans="1:40" x14ac:dyDescent="0.25">
      <c r="A2848"/>
      <c r="B2848">
        <f t="shared" si="1505"/>
        <v>914000</v>
      </c>
      <c r="C2848" s="237" t="str">
        <f t="shared" si="1473"/>
        <v>-9.14850955473358E-08+0.0026794557309987i</v>
      </c>
      <c r="D2848" s="208" t="str">
        <f t="shared" si="1474"/>
        <v>-5.95700665839169+0.0205424939376567i</v>
      </c>
      <c r="E2848" t="str">
        <f t="shared" si="1475"/>
        <v>2870</v>
      </c>
      <c r="F2848" t="str">
        <f t="shared" si="1476"/>
        <v>0.777000777000777</v>
      </c>
      <c r="G2848" t="str">
        <f t="shared" si="1471"/>
        <v>0.777000777000777</v>
      </c>
      <c r="H2848" t="str">
        <f t="shared" si="1477"/>
        <v>9.11427661855087+0.409354346807524i</v>
      </c>
      <c r="I2848" t="str">
        <f t="shared" si="1478"/>
        <v>3589.26960672634i</v>
      </c>
      <c r="J2848" t="str">
        <f t="shared" si="1472"/>
        <v>-11018.4799731244+776.275744880031i</v>
      </c>
      <c r="K2848" t="str">
        <f t="shared" si="1479"/>
        <v>0.0228364416253738-0.324141101105114i</v>
      </c>
      <c r="L2848" t="str">
        <f t="shared" si="1480"/>
        <v>0.00197324647941598-0.0234751330276788i</v>
      </c>
      <c r="M2848" t="str">
        <f t="shared" si="1481"/>
        <v>0.0248096881047898-0.347616234132793i</v>
      </c>
      <c r="N2848" t="str">
        <f t="shared" si="1482"/>
        <v>-4.05350748336614i</v>
      </c>
      <c r="O2848" t="str">
        <f t="shared" si="1483"/>
        <v>-0.612232859971874+0.790677510221873i</v>
      </c>
      <c r="P2848" t="str">
        <f t="shared" si="1484"/>
        <v>1.61223285997187-0.790677510221873i</v>
      </c>
      <c r="Q2848" t="str">
        <f t="shared" si="1485"/>
        <v>-1.61223285997187+4.84418499358801i</v>
      </c>
      <c r="R2848" t="str">
        <f t="shared" si="1486"/>
        <v>-0.246667123452957-0.250722881077809i</v>
      </c>
      <c r="S2848" t="str">
        <f t="shared" si="1487"/>
        <v>0.420444223552923i</v>
      </c>
      <c r="T2848" t="str">
        <f t="shared" si="1488"/>
        <v>0.105414987061711-0.103709767196211i</v>
      </c>
      <c r="U2848" t="str">
        <f t="shared" si="1489"/>
        <v>0.0001-174.130134673846i</v>
      </c>
      <c r="V2848" t="str">
        <f t="shared" si="1490"/>
        <v>0.00002-0.00279299601692171i</v>
      </c>
      <c r="W2848" t="str">
        <f t="shared" si="1491"/>
        <v>0.000019999358452955-0.00279295122110433i</v>
      </c>
      <c r="X2848" t="str">
        <f t="shared" si="1492"/>
        <v>0.0000477246698924864-0.00279227873591893i</v>
      </c>
      <c r="Y2848" t="str">
        <f t="shared" si="1493"/>
        <v>0.009+5.74283137076214i</v>
      </c>
      <c r="Z2848" t="str">
        <f t="shared" si="1494"/>
        <v>-0.00583730499643434-0.000108973189398778i</v>
      </c>
      <c r="AA2848" t="str">
        <f t="shared" si="1495"/>
        <v>0.00329526118574904-2.09057290255285i</v>
      </c>
      <c r="AB2848" t="str">
        <f t="shared" si="1496"/>
        <v>0.717672622955562-0.706063366551889i</v>
      </c>
      <c r="AC2848" t="str">
        <f t="shared" si="1497"/>
        <v>0.772366145396984-0.266991866438387i</v>
      </c>
      <c r="AD2848" t="str">
        <f t="shared" si="1498"/>
        <v>1.11228101715974-0.529662497786145i</v>
      </c>
      <c r="AE2848" t="str">
        <f t="shared" si="1499"/>
        <v>-0.0065504425505943+0.00297059273480334i</v>
      </c>
      <c r="AF2848" t="str">
        <f t="shared" si="1500"/>
        <v>-15.0712832769426-0.388811852869867i</v>
      </c>
      <c r="AG2848" t="str">
        <f t="shared" si="1501"/>
        <v>0.996004849231758-0.00842392074938224i</v>
      </c>
      <c r="AH2848" t="str">
        <f t="shared" si="1502"/>
        <v>0.100630557849903-0.0415420176809934i</v>
      </c>
      <c r="AI2848">
        <f t="shared" si="1503"/>
        <v>-19.261992549048333</v>
      </c>
      <c r="AJ2848">
        <f t="shared" si="1504"/>
        <v>-22.431673568969675</v>
      </c>
      <c r="AK2848"/>
      <c r="AL2848"/>
      <c r="AM2848"/>
      <c r="AN2848"/>
    </row>
    <row r="2849" spans="1:40" x14ac:dyDescent="0.25">
      <c r="A2849"/>
      <c r="B2849">
        <f t="shared" si="1505"/>
        <v>915000</v>
      </c>
      <c r="C2849" s="237" t="str">
        <f t="shared" si="1473"/>
        <v>-9.1285237397422E-08+0.00267652736408639i</v>
      </c>
      <c r="D2849" s="208" t="str">
        <f t="shared" si="1474"/>
        <v>-5.95700665685944+0.0205200431246623i</v>
      </c>
      <c r="E2849" t="str">
        <f t="shared" si="1475"/>
        <v>2870</v>
      </c>
      <c r="F2849" t="str">
        <f t="shared" si="1476"/>
        <v>0.777000777000777</v>
      </c>
      <c r="G2849" t="str">
        <f t="shared" si="1471"/>
        <v>0.777000777000777</v>
      </c>
      <c r="H2849" t="str">
        <f t="shared" si="1477"/>
        <v>9.1143197710639+0.408909049991186i</v>
      </c>
      <c r="I2849" t="str">
        <f t="shared" si="1478"/>
        <v>3593.19659754333i</v>
      </c>
      <c r="J2849" t="str">
        <f t="shared" si="1472"/>
        <v>-11042.6058114943+777.125061887558i</v>
      </c>
      <c r="K2849" t="str">
        <f t="shared" si="1479"/>
        <v>0.0227867900541463-0.323790278576325i</v>
      </c>
      <c r="L2849" t="str">
        <f t="shared" si="1480"/>
        <v>0.00196896590780669-0.0234498365628532i</v>
      </c>
      <c r="M2849" t="str">
        <f t="shared" si="1481"/>
        <v>0.024755755961953-0.347240115139178i</v>
      </c>
      <c r="N2849" t="str">
        <f t="shared" si="1482"/>
        <v>-4.05794239308536i</v>
      </c>
      <c r="O2849" t="str">
        <f t="shared" si="1483"/>
        <v>-0.608720267273902+0.793384923104787i</v>
      </c>
      <c r="P2849" t="str">
        <f t="shared" si="1484"/>
        <v>1.6087202672739-0.793384923104787i</v>
      </c>
      <c r="Q2849" t="str">
        <f t="shared" si="1485"/>
        <v>-1.6087202672739+4.85132731619015i</v>
      </c>
      <c r="R2849" t="str">
        <f t="shared" si="1486"/>
        <v>-0.246405953626705-0.249894912605017i</v>
      </c>
      <c r="S2849" t="str">
        <f t="shared" si="1487"/>
        <v>0.420904228173879i</v>
      </c>
      <c r="T2849" t="str">
        <f t="shared" si="1488"/>
        <v>0.105181825314594-0.103713307728697i</v>
      </c>
      <c r="U2849" t="str">
        <f t="shared" si="1489"/>
        <v>0.0001-173.939828515733i</v>
      </c>
      <c r="V2849" t="str">
        <f t="shared" si="1490"/>
        <v>0.00002-0.00278994356225841i</v>
      </c>
      <c r="W2849" t="str">
        <f t="shared" si="1491"/>
        <v>0.0000199993584529551-0.00278989881540323i</v>
      </c>
      <c r="X2849" t="str">
        <f t="shared" si="1492"/>
        <v>0.0000476641040868907-0.0027892276659226i</v>
      </c>
      <c r="Y2849" t="str">
        <f t="shared" si="1493"/>
        <v>0.009+5.74911455606932i</v>
      </c>
      <c r="Z2849" t="str">
        <f t="shared" si="1494"/>
        <v>-0.00582454812957374-0.000108707350937738i</v>
      </c>
      <c r="AA2849" t="str">
        <f t="shared" si="1495"/>
        <v>0.00328803338477388-2.08828591581196i</v>
      </c>
      <c r="AB2849" t="str">
        <f t="shared" si="1496"/>
        <v>0.716085241433346-0.706087470745293i</v>
      </c>
      <c r="AC2849" t="str">
        <f t="shared" si="1497"/>
        <v>0.772545336844954-0.266133250798344i</v>
      </c>
      <c r="AD2849" t="str">
        <f t="shared" si="1498"/>
        <v>1.11003985724315-0.531579100197018i</v>
      </c>
      <c r="AE2849" t="str">
        <f t="shared" si="1499"/>
        <v>-0.00652326713005417+0.00297553856145683i</v>
      </c>
      <c r="AF2849" t="str">
        <f t="shared" si="1500"/>
        <v>-15.0713264279233-0.388389006866524i</v>
      </c>
      <c r="AG2849" t="str">
        <f t="shared" si="1501"/>
        <v>0.9959946897341-0.00839777898790996i</v>
      </c>
      <c r="AH2849" t="str">
        <f t="shared" si="1502"/>
        <v>0.100221028409632-0.0416368823020216i</v>
      </c>
      <c r="AI2849">
        <f t="shared" si="1503"/>
        <v>-19.289327087884839</v>
      </c>
      <c r="AJ2849">
        <f t="shared" si="1504"/>
        <v>-22.560468872884677</v>
      </c>
      <c r="AK2849"/>
      <c r="AL2849"/>
      <c r="AM2849"/>
      <c r="AN2849"/>
    </row>
    <row r="2850" spans="1:40" x14ac:dyDescent="0.25">
      <c r="A2850"/>
      <c r="B2850">
        <f t="shared" si="1505"/>
        <v>916000</v>
      </c>
      <c r="C2850" s="237" t="str">
        <f t="shared" si="1473"/>
        <v>-9.10860334474108E-08+0.00267360539098828i</v>
      </c>
      <c r="D2850" s="208" t="str">
        <f t="shared" si="1474"/>
        <v>-5.95700665533221+0.0204976413309102i</v>
      </c>
      <c r="E2850" t="str">
        <f t="shared" si="1475"/>
        <v>2870</v>
      </c>
      <c r="F2850" t="str">
        <f t="shared" si="1476"/>
        <v>0.777000777000777</v>
      </c>
      <c r="G2850" t="str">
        <f t="shared" si="1471"/>
        <v>0.777000777000777</v>
      </c>
      <c r="H2850" t="str">
        <f t="shared" si="1477"/>
        <v>9.11436278276283+0.408464718642406i</v>
      </c>
      <c r="I2850" t="str">
        <f t="shared" si="1478"/>
        <v>3597.12358836031i</v>
      </c>
      <c r="J2850" t="str">
        <f t="shared" si="1472"/>
        <v>-11066.7580313167+777.974378895086i</v>
      </c>
      <c r="K2850" t="str">
        <f t="shared" si="1479"/>
        <v>0.0227372999812257-0.323440210891083i</v>
      </c>
      <c r="L2850" t="str">
        <f t="shared" si="1480"/>
        <v>0.00196469921730484-0.0234245941662285i</v>
      </c>
      <c r="M2850" t="str">
        <f t="shared" si="1481"/>
        <v>0.0247019991985305-0.346864805057311i</v>
      </c>
      <c r="N2850" t="str">
        <f t="shared" si="1482"/>
        <v>-4.06237730280457i</v>
      </c>
      <c r="O2850" t="str">
        <f t="shared" si="1483"/>
        <v>-0.605195702027115+0.796076731382036i</v>
      </c>
      <c r="P2850" t="str">
        <f t="shared" si="1484"/>
        <v>1.60519570202712-0.796076731382036i</v>
      </c>
      <c r="Q2850" t="str">
        <f t="shared" si="1485"/>
        <v>-1.60519570202712+4.85845403418661i</v>
      </c>
      <c r="R2850" t="str">
        <f t="shared" si="1486"/>
        <v>-0.246144116736566-0.249068163503766i</v>
      </c>
      <c r="S2850" t="str">
        <f t="shared" si="1487"/>
        <v>0.421364232794833i</v>
      </c>
      <c r="T2850" t="str">
        <f t="shared" si="1488"/>
        <v>0.104948415628382-0.103716326905665i</v>
      </c>
      <c r="U2850" t="str">
        <f t="shared" si="1489"/>
        <v>0.0001-173.749937873248i</v>
      </c>
      <c r="V2850" t="str">
        <f t="shared" si="1490"/>
        <v>0.00002-0.00278689777234328i</v>
      </c>
      <c r="W2850" t="str">
        <f t="shared" si="1491"/>
        <v>0.000019999358452955-0.00278685307434341i</v>
      </c>
      <c r="X2850" t="str">
        <f t="shared" si="1492"/>
        <v>0.0000476037365066641-0.00278618325568713i</v>
      </c>
      <c r="Y2850" t="str">
        <f t="shared" si="1493"/>
        <v>0.009+5.7553977413765i</v>
      </c>
      <c r="Z2850" t="str">
        <f t="shared" si="1494"/>
        <v>-0.0058118330405288-0.000108442573274875i</v>
      </c>
      <c r="AA2850" t="str">
        <f t="shared" si="1495"/>
        <v>0.00328082936908915-2.08600392971361i</v>
      </c>
      <c r="AB2850" t="str">
        <f t="shared" si="1496"/>
        <v>0.714496171924388-0.706108025513777i</v>
      </c>
      <c r="AC2850" t="str">
        <f t="shared" si="1497"/>
        <v>0.77272546124699-0.265275855269065i</v>
      </c>
      <c r="AD2850" t="str">
        <f t="shared" si="1498"/>
        <v>1.10778947167689-0.533486013637203i</v>
      </c>
      <c r="AE2850" t="str">
        <f t="shared" si="1499"/>
        <v>-0.00649614004956667+0.00298040009976124i</v>
      </c>
      <c r="AF2850" t="str">
        <f t="shared" si="1500"/>
        <v>-15.071369438095-0.387967077311496i</v>
      </c>
      <c r="AG2850" t="str">
        <f t="shared" si="1501"/>
        <v>0.995984625581367-0.00837162455341752i</v>
      </c>
      <c r="AH2850" t="str">
        <f t="shared" si="1502"/>
        <v>0.0998121581166689-0.0417303957579873i</v>
      </c>
      <c r="AI2850">
        <f t="shared" si="1503"/>
        <v>-19.316696633068233</v>
      </c>
      <c r="AJ2850">
        <f t="shared" si="1504"/>
        <v>-22.689283129846565</v>
      </c>
      <c r="AK2850"/>
      <c r="AL2850"/>
      <c r="AM2850"/>
      <c r="AN2850"/>
    </row>
    <row r="2851" spans="1:40" x14ac:dyDescent="0.25">
      <c r="A2851"/>
      <c r="B2851">
        <f t="shared" si="1505"/>
        <v>917000</v>
      </c>
      <c r="C2851" s="237" t="str">
        <f t="shared" si="1473"/>
        <v>-9.08874808452057E-08+0.00267068979078676i</v>
      </c>
      <c r="D2851" s="208" t="str">
        <f t="shared" si="1474"/>
        <v>-5.95700665380998+0.0204752883960318i</v>
      </c>
      <c r="E2851" t="str">
        <f t="shared" si="1475"/>
        <v>2870</v>
      </c>
      <c r="F2851" t="str">
        <f t="shared" si="1476"/>
        <v>0.777000777000777</v>
      </c>
      <c r="G2851" t="str">
        <f t="shared" si="1471"/>
        <v>0.777000777000777</v>
      </c>
      <c r="H2851" t="str">
        <f t="shared" si="1477"/>
        <v>9.1144056542592+0.408021349632106i</v>
      </c>
      <c r="I2851" t="str">
        <f t="shared" si="1478"/>
        <v>3601.0505791773i</v>
      </c>
      <c r="J2851" t="str">
        <f t="shared" si="1472"/>
        <v>-11090.9366325917+778.823695902613i</v>
      </c>
      <c r="K2851" t="str">
        <f t="shared" si="1479"/>
        <v>0.0226879707080894-0.32309089562804i</v>
      </c>
      <c r="L2851" t="str">
        <f t="shared" si="1480"/>
        <v>0.00196044634809785-0.0233994056659298i</v>
      </c>
      <c r="M2851" t="str">
        <f t="shared" si="1481"/>
        <v>0.0246484170561873-0.34649030129397i</v>
      </c>
      <c r="N2851" t="str">
        <f t="shared" si="1482"/>
        <v>-4.06681221252379i</v>
      </c>
      <c r="O2851" t="str">
        <f t="shared" si="1483"/>
        <v>-0.601659233554029+0.798752882110092i</v>
      </c>
      <c r="P2851" t="str">
        <f t="shared" si="1484"/>
        <v>1.60165923355403-0.798752882110092i</v>
      </c>
      <c r="Q2851" t="str">
        <f t="shared" si="1485"/>
        <v>-1.60165923355403+4.86556509463388i</v>
      </c>
      <c r="R2851" t="str">
        <f t="shared" si="1486"/>
        <v>-0.245881611092188-0.248242631080856i</v>
      </c>
      <c r="S2851" t="str">
        <f t="shared" si="1487"/>
        <v>0.421824237415789i</v>
      </c>
      <c r="T2851" t="str">
        <f t="shared" si="1488"/>
        <v>0.104714758549771-0.103718823093528i</v>
      </c>
      <c r="U2851" t="str">
        <f t="shared" si="1489"/>
        <v>0.0001-173.560461387018i</v>
      </c>
      <c r="V2851" t="str">
        <f t="shared" si="1490"/>
        <v>0.00002-0.00278385862537235i</v>
      </c>
      <c r="W2851" t="str">
        <f t="shared" si="1491"/>
        <v>0.0000199993584529551-0.00278381397612123i</v>
      </c>
      <c r="X2851" t="str">
        <f t="shared" si="1492"/>
        <v>0.0000475435662877505-0.00278314548343338i</v>
      </c>
      <c r="Y2851" t="str">
        <f t="shared" si="1493"/>
        <v>0.009+5.76168092668368i</v>
      </c>
      <c r="Z2851" t="str">
        <f t="shared" si="1494"/>
        <v>-0.00579915954705036-0.00010817885084478i</v>
      </c>
      <c r="AA2851" t="str">
        <f t="shared" si="1495"/>
        <v>0.00327364903431054-2.08372692786652i</v>
      </c>
      <c r="AB2851" t="str">
        <f t="shared" si="1496"/>
        <v>0.712905418150632-0.706125019735766i</v>
      </c>
      <c r="AC2851" t="str">
        <f t="shared" si="1497"/>
        <v>0.772906519228736-0.264419677109372i</v>
      </c>
      <c r="AD2851" t="str">
        <f t="shared" si="1498"/>
        <v>1.1055299027727-0.535383192553189i</v>
      </c>
      <c r="AE2851" t="str">
        <f t="shared" si="1499"/>
        <v>-0.00646906142874596+0.00298517759796863i</v>
      </c>
      <c r="AF2851" t="str">
        <f t="shared" si="1500"/>
        <v>-15.0714123080692-0.387546061236074i</v>
      </c>
      <c r="AG2851" t="str">
        <f t="shared" si="1501"/>
        <v>0.995974656805491-0.00834545780639832i</v>
      </c>
      <c r="AH2851" t="str">
        <f t="shared" si="1502"/>
        <v>0.0994039492948255-0.0418225618151424i</v>
      </c>
      <c r="AI2851">
        <f t="shared" si="1503"/>
        <v>-19.344101352152634</v>
      </c>
      <c r="AJ2851">
        <f t="shared" si="1504"/>
        <v>-22.818116259465693</v>
      </c>
      <c r="AK2851"/>
      <c r="AL2851"/>
      <c r="AM2851"/>
      <c r="AN2851"/>
    </row>
    <row r="2852" spans="1:40" x14ac:dyDescent="0.25">
      <c r="A2852"/>
      <c r="B2852">
        <f t="shared" si="1505"/>
        <v>918000</v>
      </c>
      <c r="C2852" s="237" t="str">
        <f t="shared" si="1473"/>
        <v>-9.06895767542359E-08+0.00266778054265537i</v>
      </c>
      <c r="D2852" s="208" t="str">
        <f t="shared" si="1474"/>
        <v>-5.95700665229272+0.0204529841603578i</v>
      </c>
      <c r="E2852" t="str">
        <f t="shared" si="1475"/>
        <v>2870</v>
      </c>
      <c r="F2852" t="str">
        <f t="shared" si="1476"/>
        <v>0.777000777000777</v>
      </c>
      <c r="G2852" t="str">
        <f t="shared" si="1471"/>
        <v>0.777000777000777</v>
      </c>
      <c r="H2852" t="str">
        <f t="shared" si="1477"/>
        <v>9.11444838616121+0.407578939844672i</v>
      </c>
      <c r="I2852" t="str">
        <f t="shared" si="1478"/>
        <v>3604.97756999429i</v>
      </c>
      <c r="J2852" t="str">
        <f t="shared" si="1472"/>
        <v>-11115.1416153193+779.673012910141i</v>
      </c>
      <c r="K2852" t="str">
        <f t="shared" si="1479"/>
        <v>0.0226388015399815-0.322742330376138i</v>
      </c>
      <c r="L2852" t="str">
        <f t="shared" si="1480"/>
        <v>0.00195620724069417-0.0233742708908041i</v>
      </c>
      <c r="M2852" t="str">
        <f t="shared" si="1481"/>
        <v>0.0245950087806757-0.346116601266942i</v>
      </c>
      <c r="N2852" t="str">
        <f t="shared" si="1482"/>
        <v>-4.07124712224301i</v>
      </c>
      <c r="O2852" t="str">
        <f t="shared" si="1483"/>
        <v>-0.598110931411298+0.801413322653367i</v>
      </c>
      <c r="P2852" t="str">
        <f t="shared" si="1484"/>
        <v>1.5981109314113-0.801413322653367i</v>
      </c>
      <c r="Q2852" t="str">
        <f t="shared" si="1485"/>
        <v>-1.5981109314113+4.87266044489638i</v>
      </c>
      <c r="R2852" t="str">
        <f t="shared" si="1486"/>
        <v>-0.245618434999631-0.247418312668387i</v>
      </c>
      <c r="S2852" t="str">
        <f t="shared" si="1487"/>
        <v>0.422284242036745i</v>
      </c>
      <c r="T2852" t="str">
        <f t="shared" si="1488"/>
        <v>0.10448085463118-0.103720794654071i</v>
      </c>
      <c r="U2852" t="str">
        <f t="shared" si="1489"/>
        <v>0.0001-173.37139770359i</v>
      </c>
      <c r="V2852" t="str">
        <f t="shared" si="1490"/>
        <v>0.00002-0.00278082609963665i</v>
      </c>
      <c r="W2852" t="str">
        <f t="shared" si="1491"/>
        <v>0.000019999358452955-0.00278078149902807i</v>
      </c>
      <c r="X2852" t="str">
        <f t="shared" si="1492"/>
        <v>0.000047483592570796-0.00278011432747712i</v>
      </c>
      <c r="Y2852" t="str">
        <f t="shared" si="1493"/>
        <v>0.009+5.76796411199086i</v>
      </c>
      <c r="Z2852" t="str">
        <f t="shared" si="1494"/>
        <v>-0.00578652746788229-0.000107916178117704i</v>
      </c>
      <c r="AA2852" t="str">
        <f t="shared" si="1495"/>
        <v>0.00326649227662653-2.08145489395105i</v>
      </c>
      <c r="AB2852" t="str">
        <f t="shared" si="1496"/>
        <v>0.711312983872985-0.706138442258176i</v>
      </c>
      <c r="AC2852" t="str">
        <f t="shared" si="1497"/>
        <v>0.773088511425832-0.263564713602877i</v>
      </c>
      <c r="AD2852" t="str">
        <f t="shared" si="1498"/>
        <v>1.10326119307656-0.537270591577834i</v>
      </c>
      <c r="AE2852" t="str">
        <f t="shared" si="1499"/>
        <v>-0.00644203138684421+0.0029898713044281i</v>
      </c>
      <c r="AF2852" t="str">
        <f t="shared" si="1500"/>
        <v>-15.0714550384539-0.387125955684314i</v>
      </c>
      <c r="AG2852" t="str">
        <f t="shared" si="1501"/>
        <v>0.995964783436861-0.00831927910754145i</v>
      </c>
      <c r="AH2852" t="str">
        <f t="shared" si="1502"/>
        <v>0.0989964042612557-0.0419133842428929i</v>
      </c>
      <c r="AI2852">
        <f t="shared" si="1503"/>
        <v>-19.371541413412924</v>
      </c>
      <c r="AJ2852">
        <f t="shared" si="1504"/>
        <v>-22.946968181307184</v>
      </c>
      <c r="AK2852"/>
      <c r="AL2852"/>
      <c r="AM2852"/>
      <c r="AN2852"/>
    </row>
    <row r="2853" spans="1:40" x14ac:dyDescent="0.25">
      <c r="A2853"/>
      <c r="B2853">
        <f t="shared" si="1505"/>
        <v>919000</v>
      </c>
      <c r="C2853" s="237" t="str">
        <f t="shared" si="1473"/>
        <v>-9.04923183533562E-08+0.00266487762585831i</v>
      </c>
      <c r="D2853" s="208" t="str">
        <f t="shared" si="1474"/>
        <v>-5.9570066507804+0.0204307284649137i</v>
      </c>
      <c r="E2853" t="str">
        <f t="shared" si="1475"/>
        <v>2870</v>
      </c>
      <c r="F2853" t="str">
        <f t="shared" si="1476"/>
        <v>0.777000777000777</v>
      </c>
      <c r="G2853" t="str">
        <f t="shared" si="1471"/>
        <v>0.777000777000777</v>
      </c>
      <c r="H2853" t="str">
        <f t="shared" si="1477"/>
        <v>9.11449097907375+0.407137486177907i</v>
      </c>
      <c r="I2853" t="str">
        <f t="shared" si="1478"/>
        <v>3608.90456081127i</v>
      </c>
      <c r="J2853" t="str">
        <f t="shared" si="1472"/>
        <v>-11139.3729794993+780.522329917668i</v>
      </c>
      <c r="K2853" t="str">
        <f t="shared" si="1479"/>
        <v>0.0225897917858892-0.322394512734559i</v>
      </c>
      <c r="L2853" t="str">
        <f t="shared" si="1480"/>
        <v>0.00195198183592133-0.023349189670417i</v>
      </c>
      <c r="M2853" t="str">
        <f t="shared" si="1481"/>
        <v>0.0245417736218105-0.345743702404976i</v>
      </c>
      <c r="N2853" t="str">
        <f t="shared" si="1482"/>
        <v>-4.07568203196223i</v>
      </c>
      <c r="O2853" t="str">
        <f t="shared" si="1483"/>
        <v>-0.59455086538832+0.804058000685274i</v>
      </c>
      <c r="P2853" t="str">
        <f t="shared" si="1484"/>
        <v>1.59455086538832-0.804058000685274i</v>
      </c>
      <c r="Q2853" t="str">
        <f t="shared" si="1485"/>
        <v>-1.59455086538832+4.8797400326475i</v>
      </c>
      <c r="R2853" t="str">
        <f t="shared" si="1486"/>
        <v>-0.245354586761377-0.246595205623713i</v>
      </c>
      <c r="S2853" t="str">
        <f t="shared" si="1487"/>
        <v>0.422744246657699i</v>
      </c>
      <c r="T2853" t="str">
        <f t="shared" si="1488"/>
        <v>0.104246704430797-0.103722239944449i</v>
      </c>
      <c r="U2853" t="str">
        <f t="shared" si="1489"/>
        <v>0.0001-173.182745475403i</v>
      </c>
      <c r="V2853" t="str">
        <f t="shared" si="1490"/>
        <v>0.00002-0.00277780017352171i</v>
      </c>
      <c r="W2853" t="str">
        <f t="shared" si="1491"/>
        <v>0.0000199993584529549-0.00277775562144983i</v>
      </c>
      <c r="X2853" t="str">
        <f t="shared" si="1492"/>
        <v>0.0000474238145011201-0.00277708976622846i</v>
      </c>
      <c r="Y2853" t="str">
        <f t="shared" si="1493"/>
        <v>0.009+5.77424729729804i</v>
      </c>
      <c r="Z2853" t="str">
        <f t="shared" si="1494"/>
        <v>-0.00577393662275473-0.000107654549599293i</v>
      </c>
      <c r="AA2853" t="str">
        <f t="shared" si="1495"/>
        <v>0.00325935899279451-2.07918781171872i</v>
      </c>
      <c r="AB2853" t="str">
        <f t="shared" si="1496"/>
        <v>0.70971887289163-0.706148281896404i</v>
      </c>
      <c r="AC2853" t="str">
        <f t="shared" si="1497"/>
        <v>0.773271438483857-0.262710962057971i</v>
      </c>
      <c r="AD2853" t="str">
        <f t="shared" si="1498"/>
        <v>1.10098338536786-0.539148165531624i</v>
      </c>
      <c r="AE2853" t="str">
        <f t="shared" si="1499"/>
        <v>-0.00641505004274757+0.002994481467586i</v>
      </c>
      <c r="AF2853" t="str">
        <f t="shared" si="1500"/>
        <v>-15.0714976298542-0.386706757712993i</v>
      </c>
      <c r="AG2853" t="str">
        <f t="shared" si="1501"/>
        <v>0.995955005504323-0.00829308881772406i</v>
      </c>
      <c r="AH2853" t="str">
        <f t="shared" si="1502"/>
        <v>0.0985895253263905-0.0420028668138027i</v>
      </c>
      <c r="AI2853">
        <f t="shared" si="1503"/>
        <v>-19.399016985852072</v>
      </c>
      <c r="AJ2853">
        <f t="shared" si="1504"/>
        <v>-23.075838814891387</v>
      </c>
      <c r="AK2853"/>
      <c r="AL2853"/>
      <c r="AM2853"/>
      <c r="AN2853"/>
    </row>
    <row r="2854" spans="1:40" x14ac:dyDescent="0.25">
      <c r="A2854"/>
      <c r="B2854">
        <f t="shared" si="1505"/>
        <v>920000</v>
      </c>
      <c r="C2854" s="237" t="str">
        <f t="shared" si="1473"/>
        <v>-9.02957028367444E-08+0.00266198101974992i</v>
      </c>
      <c r="D2854" s="208" t="str">
        <f t="shared" si="1474"/>
        <v>-5.95700664927302+0.0204085211514161i</v>
      </c>
      <c r="E2854" t="str">
        <f t="shared" si="1475"/>
        <v>2870</v>
      </c>
      <c r="F2854" t="str">
        <f t="shared" si="1476"/>
        <v>0.777000777000777</v>
      </c>
      <c r="G2854" t="str">
        <f t="shared" si="1471"/>
        <v>0.777000777000777</v>
      </c>
      <c r="H2854" t="str">
        <f t="shared" si="1477"/>
        <v>9.11453343359852+0.406696985542935i</v>
      </c>
      <c r="I2854" t="str">
        <f t="shared" si="1478"/>
        <v>3612.83155162826i</v>
      </c>
      <c r="J2854" t="str">
        <f t="shared" si="1472"/>
        <v>-11163.6307251321+781.371646925195i</v>
      </c>
      <c r="K2854" t="str">
        <f t="shared" si="1479"/>
        <v>0.0225409407585154-0.322047440312658i</v>
      </c>
      <c r="L2854" t="str">
        <f t="shared" si="1480"/>
        <v>0.00194777007492371-0.0233241618350483i</v>
      </c>
      <c r="M2854" t="str">
        <f t="shared" si="1481"/>
        <v>0.0244887108334391-0.345371602147706i</v>
      </c>
      <c r="N2854" t="str">
        <f t="shared" si="1482"/>
        <v>-4.08011694168145i</v>
      </c>
      <c r="O2854" t="str">
        <f t="shared" si="1483"/>
        <v>-0.59097910550587+0.806686864189248i</v>
      </c>
      <c r="P2854" t="str">
        <f t="shared" si="1484"/>
        <v>1.59097910550587-0.806686864189248i</v>
      </c>
      <c r="Q2854" t="str">
        <f t="shared" si="1485"/>
        <v>-1.59097910550587+4.8868038058707i</v>
      </c>
      <c r="R2854" t="str">
        <f t="shared" si="1486"/>
        <v>-0.245090064676332-0.2457733073294i</v>
      </c>
      <c r="S2854" t="str">
        <f t="shared" si="1487"/>
        <v>0.423204251278655i</v>
      </c>
      <c r="T2854" t="str">
        <f t="shared" si="1488"/>
        <v>0.104012308512618-0.103723157317184i</v>
      </c>
      <c r="U2854" t="str">
        <f t="shared" si="1489"/>
        <v>0.0001-172.994503360756i</v>
      </c>
      <c r="V2854" t="str">
        <f t="shared" si="1490"/>
        <v>0.00002-0.00277478082550701i</v>
      </c>
      <c r="W2854" t="str">
        <f t="shared" si="1491"/>
        <v>0.0000199993584529549-0.00277473632186631i</v>
      </c>
      <c r="X2854" t="str">
        <f t="shared" si="1492"/>
        <v>0.0000473642312286822-0.00277407177819124i</v>
      </c>
      <c r="Y2854" t="str">
        <f t="shared" si="1493"/>
        <v>0.009+5.78053048260522i</v>
      </c>
      <c r="Z2854" t="str">
        <f t="shared" si="1494"/>
        <v>-0.00576138683237759-0.000107393959830316i</v>
      </c>
      <c r="AA2854" t="str">
        <f t="shared" si="1495"/>
        <v>0.00325224908013708-2.07692566499188i</v>
      </c>
      <c r="AB2854" t="str">
        <f t="shared" si="1496"/>
        <v>0.708123089046292-0.706154527434304i</v>
      </c>
      <c r="AC2854" t="str">
        <f t="shared" si="1497"/>
        <v>0.773455301058295-0.261858419807763i</v>
      </c>
      <c r="AD2854" t="str">
        <f t="shared" si="1498"/>
        <v>1.09869652265856-0.541015869423991i</v>
      </c>
      <c r="AE2854" t="str">
        <f t="shared" si="1499"/>
        <v>-0.00638811751497257+0.0029990083359866i</v>
      </c>
      <c r="AF2854" t="str">
        <f t="shared" si="1500"/>
        <v>-15.0715400828715-0.386288464391519i</v>
      </c>
      <c r="AG2854" t="str">
        <f t="shared" si="1501"/>
        <v>0.995945323035178-0.00826688729800426i</v>
      </c>
      <c r="AH2854" t="str">
        <f t="shared" si="1502"/>
        <v>0.0981833147938724-0.0420910133035992i</v>
      </c>
      <c r="AI2854">
        <f t="shared" si="1503"/>
        <v>-19.42652823920854</v>
      </c>
      <c r="AJ2854">
        <f t="shared" si="1504"/>
        <v>-23.204728079695812</v>
      </c>
      <c r="AK2854"/>
      <c r="AL2854"/>
      <c r="AM2854"/>
      <c r="AN2854"/>
    </row>
    <row r="2855" spans="1:40" x14ac:dyDescent="0.25">
      <c r="A2855"/>
      <c r="B2855">
        <f t="shared" si="1505"/>
        <v>921000</v>
      </c>
      <c r="C2855" s="237" t="str">
        <f t="shared" si="1473"/>
        <v>-9.00997274138024E-08+0.0026590907037742i</v>
      </c>
      <c r="D2855" s="208" t="str">
        <f t="shared" si="1474"/>
        <v>-5.95700664777053+0.0203863620622689i</v>
      </c>
      <c r="E2855" t="str">
        <f t="shared" si="1475"/>
        <v>2870</v>
      </c>
      <c r="F2855" t="str">
        <f t="shared" si="1476"/>
        <v>0.777000777000777</v>
      </c>
      <c r="G2855" t="str">
        <f t="shared" si="1471"/>
        <v>0.777000777000777</v>
      </c>
      <c r="H2855" t="str">
        <f t="shared" si="1477"/>
        <v>9.11457575033388+0.406257434864142i</v>
      </c>
      <c r="I2855" t="str">
        <f t="shared" si="1478"/>
        <v>3616.75854244525i</v>
      </c>
      <c r="J2855" t="str">
        <f t="shared" si="1472"/>
        <v>-11187.9148522174+782.220963932723i</v>
      </c>
      <c r="K2855" t="str">
        <f t="shared" si="1479"/>
        <v>0.0224922477742599-0.321701110729933i</v>
      </c>
      <c r="L2855" t="str">
        <f t="shared" si="1480"/>
        <v>0.00194357189916063-0.0232991872156889i</v>
      </c>
      <c r="M2855" t="str">
        <f t="shared" si="1481"/>
        <v>0.0244358196734205-0.345000297945622i</v>
      </c>
      <c r="N2855" t="str">
        <f t="shared" si="1482"/>
        <v>-4.08455185140067i</v>
      </c>
      <c r="O2855" t="str">
        <f t="shared" si="1483"/>
        <v>-0.58739572201472+0.809299861459772i</v>
      </c>
      <c r="P2855" t="str">
        <f t="shared" si="1484"/>
        <v>1.58739572201472-0.809299861459772i</v>
      </c>
      <c r="Q2855" t="str">
        <f t="shared" si="1485"/>
        <v>-1.58739572201472+4.89385171286044i</v>
      </c>
      <c r="R2855" t="str">
        <f t="shared" si="1486"/>
        <v>-0.244824867039843-0.244952615193193i</v>
      </c>
      <c r="S2855" t="str">
        <f t="shared" si="1487"/>
        <v>0.423664255899609i</v>
      </c>
      <c r="T2855" t="str">
        <f t="shared" si="1488"/>
        <v>0.103777667446487-0.103723545120156i</v>
      </c>
      <c r="U2855" t="str">
        <f t="shared" si="1489"/>
        <v>0.0001-172.806670023773i</v>
      </c>
      <c r="V2855" t="str">
        <f t="shared" si="1490"/>
        <v>0.00002-0.00277176803416552i</v>
      </c>
      <c r="W2855" t="str">
        <f t="shared" si="1491"/>
        <v>0.000019999358452955-0.00277172357885086i</v>
      </c>
      <c r="X2855" t="str">
        <f t="shared" si="1492"/>
        <v>0.0000473048419080546-0.00277106034196274i</v>
      </c>
      <c r="Y2855" t="str">
        <f t="shared" si="1493"/>
        <v>0.009+5.7868136679124i</v>
      </c>
      <c r="Z2855" t="str">
        <f t="shared" si="1494"/>
        <v>-0.00574887791843456-0.000107134403386412i</v>
      </c>
      <c r="AA2855" t="str">
        <f t="shared" si="1495"/>
        <v>0.00324516243653837-2.07466843766331i</v>
      </c>
      <c r="AB2855" t="str">
        <f t="shared" si="1496"/>
        <v>0.706525636216508-0.706157167624128i</v>
      </c>
      <c r="AC2855" t="str">
        <f t="shared" si="1497"/>
        <v>0.773640099814475-0.261007084210072i</v>
      </c>
      <c r="AD2855" t="str">
        <f t="shared" si="1498"/>
        <v>1.09640064819234-0.54287365845453i</v>
      </c>
      <c r="AE2855" t="str">
        <f t="shared" si="1499"/>
        <v>-0.00636123392166302+0.00300345215827248i</v>
      </c>
      <c r="AF2855" t="str">
        <f t="shared" si="1500"/>
        <v>-15.0715823981044-0.385871072801873i</v>
      </c>
      <c r="AG2855" t="str">
        <f t="shared" si="1501"/>
        <v>0.995935736055179-0.00824067490961365i</v>
      </c>
      <c r="AH2855" t="str">
        <f t="shared" si="1502"/>
        <v>0.0977777749605081-0.0421778274911808i</v>
      </c>
      <c r="AI2855">
        <f t="shared" si="1503"/>
        <v>-19.454075343962344</v>
      </c>
      <c r="AJ2855">
        <f t="shared" si="1504"/>
        <v>-23.333635895154451</v>
      </c>
      <c r="AK2855"/>
      <c r="AL2855"/>
      <c r="AM2855"/>
      <c r="AN2855"/>
    </row>
    <row r="2856" spans="1:40" x14ac:dyDescent="0.25">
      <c r="A2856"/>
      <c r="B2856">
        <f t="shared" si="1505"/>
        <v>922000</v>
      </c>
      <c r="C2856" s="237" t="str">
        <f t="shared" si="1473"/>
        <v>-8.99043893090582E-08+0.00265620665746436i</v>
      </c>
      <c r="D2856" s="208" t="str">
        <f t="shared" si="1474"/>
        <v>-5.95700664627294+0.0203642510405601i</v>
      </c>
      <c r="E2856" t="str">
        <f t="shared" si="1475"/>
        <v>2870</v>
      </c>
      <c r="F2856" t="str">
        <f t="shared" si="1476"/>
        <v>0.777000777000777</v>
      </c>
      <c r="G2856" t="str">
        <f t="shared" si="1471"/>
        <v>0.777000777000777</v>
      </c>
      <c r="H2856" t="str">
        <f t="shared" si="1477"/>
        <v>9.11461792987506+0.405818831079104i</v>
      </c>
      <c r="I2856" t="str">
        <f t="shared" si="1478"/>
        <v>3620.68553326224i</v>
      </c>
      <c r="J2856" t="str">
        <f t="shared" si="1472"/>
        <v>-11212.2253607552+783.07028094025i</v>
      </c>
      <c r="K2856" t="str">
        <f t="shared" si="1479"/>
        <v>0.0224437121531916-0.321355521615952i</v>
      </c>
      <c r="L2856" t="str">
        <f t="shared" si="1480"/>
        <v>0.0019393872504043-0.0232742656440365i</v>
      </c>
      <c r="M2856" t="str">
        <f t="shared" si="1481"/>
        <v>0.0243830994035959-0.344629787259988i</v>
      </c>
      <c r="N2856" t="str">
        <f t="shared" si="1482"/>
        <v>-4.08898676111989i</v>
      </c>
      <c r="O2856" t="str">
        <f t="shared" si="1483"/>
        <v>-0.583800785394262+0.811896941103391i</v>
      </c>
      <c r="P2856" t="str">
        <f t="shared" si="1484"/>
        <v>1.58380078539426-0.811896941103391i</v>
      </c>
      <c r="Q2856" t="str">
        <f t="shared" si="1485"/>
        <v>-1.58380078539426+4.90088370222328i</v>
      </c>
      <c r="R2856" t="str">
        <f t="shared" si="1486"/>
        <v>-0.244558992143698-0.244133126647969i</v>
      </c>
      <c r="S2856" t="str">
        <f t="shared" si="1487"/>
        <v>0.424124260520564i</v>
      </c>
      <c r="T2856" t="str">
        <f t="shared" si="1488"/>
        <v>0.103542781808143-0.1037234016966i</v>
      </c>
      <c r="U2856" t="str">
        <f t="shared" si="1489"/>
        <v>0.0001-172.619244134377i</v>
      </c>
      <c r="V2856" t="str">
        <f t="shared" si="1490"/>
        <v>0.00002-0.00276876177816317i</v>
      </c>
      <c r="W2856" t="str">
        <f t="shared" si="1491"/>
        <v>0.000019999358452955-0.0027687173710697i</v>
      </c>
      <c r="X2856" t="str">
        <f t="shared" si="1492"/>
        <v>0.0000472456456983892-0.00276805543623294i</v>
      </c>
      <c r="Y2856" t="str">
        <f t="shared" si="1493"/>
        <v>0.009+5.79309685321958i</v>
      </c>
      <c r="Z2856" t="str">
        <f t="shared" si="1494"/>
        <v>-0.00573640970357629-0.000106875874877813i</v>
      </c>
      <c r="AA2856" t="str">
        <f t="shared" si="1495"/>
        <v>0.00323809896044031-2.07241611369584i</v>
      </c>
      <c r="AB2856" t="str">
        <f t="shared" si="1496"/>
        <v>0.704926518321951-0.706156191186503i</v>
      </c>
      <c r="AC2856" t="str">
        <f t="shared" si="1497"/>
        <v>0.773825835427547-0.260156952647383i</v>
      </c>
      <c r="AD2856" t="str">
        <f t="shared" si="1498"/>
        <v>1.09409580544376-0.54472148801426i</v>
      </c>
      <c r="AE2856" t="str">
        <f t="shared" si="1499"/>
        <v>-0.00633439938058597+0.00300781318318457i</v>
      </c>
      <c r="AF2856" t="str">
        <f t="shared" si="1500"/>
        <v>-15.071624576148-0.385454580038544i</v>
      </c>
      <c r="AG2856" t="str">
        <f t="shared" si="1501"/>
        <v>0.995926244588536-0.00821445201395014i</v>
      </c>
      <c r="AH2856" t="str">
        <f t="shared" si="1502"/>
        <v>0.0973729081161953-0.0422633131586133i</v>
      </c>
      <c r="AI2856">
        <f t="shared" si="1503"/>
        <v>-19.481658471343412</v>
      </c>
      <c r="AJ2856">
        <f t="shared" si="1504"/>
        <v>-23.46256218065739</v>
      </c>
      <c r="AK2856"/>
      <c r="AL2856"/>
      <c r="AM2856"/>
      <c r="AN2856"/>
    </row>
    <row r="2857" spans="1:40" x14ac:dyDescent="0.25">
      <c r="A2857"/>
      <c r="B2857">
        <f t="shared" si="1505"/>
        <v>923000</v>
      </c>
      <c r="C2857" s="237" t="str">
        <f t="shared" si="1473"/>
        <v>-8.9709685762066E-08+0.00265332886044227i</v>
      </c>
      <c r="D2857" s="208" t="str">
        <f t="shared" si="1474"/>
        <v>-5.95700664478022+0.0203421879300574i</v>
      </c>
      <c r="E2857" t="str">
        <f t="shared" si="1475"/>
        <v>2870</v>
      </c>
      <c r="F2857" t="str">
        <f t="shared" si="1476"/>
        <v>0.777000777000777</v>
      </c>
      <c r="G2857" t="str">
        <f t="shared" si="1471"/>
        <v>0.777000777000777</v>
      </c>
      <c r="H2857" t="str">
        <f t="shared" si="1477"/>
        <v>9.11465997281398+0.405381171138516i</v>
      </c>
      <c r="I2857" t="str">
        <f t="shared" si="1478"/>
        <v>3624.61252407922i</v>
      </c>
      <c r="J2857" t="str">
        <f t="shared" si="1472"/>
        <v>-11236.5622507456+783.919597947778i</v>
      </c>
      <c r="K2857" t="str">
        <f t="shared" si="1479"/>
        <v>0.0223953332190259-0.321010670610302i</v>
      </c>
      <c r="L2857" t="str">
        <f t="shared" si="1480"/>
        <v>0.00193521607073783-0.0232493969524926i</v>
      </c>
      <c r="M2857" t="str">
        <f t="shared" si="1481"/>
        <v>0.0243305492897637-0.344260067562795i</v>
      </c>
      <c r="N2857" t="str">
        <f t="shared" si="1482"/>
        <v>-4.09342167083911i</v>
      </c>
      <c r="O2857" t="str">
        <f t="shared" si="1483"/>
        <v>-0.580194366351118+0.814478052039725i</v>
      </c>
      <c r="P2857" t="str">
        <f t="shared" si="1484"/>
        <v>1.58019436635112-0.814478052039725i</v>
      </c>
      <c r="Q2857" t="str">
        <f t="shared" si="1485"/>
        <v>-1.58019436635112+4.90789972287883i</v>
      </c>
      <c r="R2857" t="str">
        <f t="shared" si="1486"/>
        <v>-0.244292438276145-0.243314839151709i</v>
      </c>
      <c r="S2857" t="str">
        <f t="shared" si="1487"/>
        <v>0.424584265141519i</v>
      </c>
      <c r="T2857" t="str">
        <f t="shared" si="1488"/>
        <v>0.103307652179255-0.103722725385107i</v>
      </c>
      <c r="U2857" t="str">
        <f t="shared" si="1489"/>
        <v>0.0001-172.432224368251i</v>
      </c>
      <c r="V2857" t="str">
        <f t="shared" si="1490"/>
        <v>0.00002-0.00276576203625834i</v>
      </c>
      <c r="W2857" t="str">
        <f t="shared" si="1491"/>
        <v>0.0000199993584529551-0.00276571767728159i</v>
      </c>
      <c r="X2857" t="str">
        <f t="shared" si="1492"/>
        <v>0.0000471866417633916-0.00276505703978421i</v>
      </c>
      <c r="Y2857" t="str">
        <f t="shared" si="1493"/>
        <v>0.009+5.79938003852676i</v>
      </c>
      <c r="Z2857" t="str">
        <f t="shared" si="1494"/>
        <v>-0.00572398201141448-0.000106618368949101i</v>
      </c>
      <c r="AA2857" t="str">
        <f t="shared" si="1495"/>
        <v>0.00323105855083897-2.07016867712196i</v>
      </c>
      <c r="AB2857" t="str">
        <f t="shared" si="1496"/>
        <v>0.703325739322663-0.70615158681044i</v>
      </c>
      <c r="AC2857" t="str">
        <f t="shared" si="1497"/>
        <v>0.774012508582413-0.259308022526809i</v>
      </c>
      <c r="AD2857" t="str">
        <f t="shared" si="1498"/>
        <v>1.09178203811737-0.546559313686974i</v>
      </c>
      <c r="AE2857" t="str">
        <f t="shared" si="1499"/>
        <v>-0.00630761400912852+0.00301209165956329i</v>
      </c>
      <c r="AF2857" t="str">
        <f t="shared" si="1500"/>
        <v>-15.0716666175942-0.385038983208459i</v>
      </c>
      <c r="AG2857" t="str">
        <f t="shared" si="1501"/>
        <v>0.995916848657907-0.00818821897257031i</v>
      </c>
      <c r="AH2857" t="str">
        <f t="shared" si="1502"/>
        <v>0.0969687165438714-0.0423474740911469i</v>
      </c>
      <c r="AI2857">
        <f t="shared" si="1503"/>
        <v>-19.509277793337752</v>
      </c>
      <c r="AJ2857">
        <f t="shared" si="1504"/>
        <v>-23.591506855556325</v>
      </c>
      <c r="AK2857"/>
      <c r="AL2857"/>
      <c r="AM2857"/>
      <c r="AN2857"/>
    </row>
    <row r="2858" spans="1:40" x14ac:dyDescent="0.25">
      <c r="A2858"/>
      <c r="B2858">
        <f t="shared" si="1505"/>
        <v>924000</v>
      </c>
      <c r="C2858" s="237" t="str">
        <f t="shared" si="1473"/>
        <v>-8.95156140273092E-08+0.00265045729241804i</v>
      </c>
      <c r="D2858" s="208" t="str">
        <f t="shared" si="1474"/>
        <v>-5.95700664329233+0.020320172575205i</v>
      </c>
      <c r="E2858" t="str">
        <f t="shared" si="1475"/>
        <v>2870</v>
      </c>
      <c r="F2858" t="str">
        <f t="shared" si="1476"/>
        <v>0.777000777000777</v>
      </c>
      <c r="G2858" t="str">
        <f t="shared" si="1471"/>
        <v>0.777000777000777</v>
      </c>
      <c r="H2858" t="str">
        <f t="shared" si="1477"/>
        <v>9.11470187973942+0.404944452006113i</v>
      </c>
      <c r="I2858" t="str">
        <f t="shared" si="1478"/>
        <v>3628.53951489621i</v>
      </c>
      <c r="J2858" t="str">
        <f t="shared" si="1472"/>
        <v>-11260.9255221886+784.768914955305i</v>
      </c>
      <c r="K2858" t="str">
        <f t="shared" si="1479"/>
        <v>0.0223471102991019-0.320666555362546i</v>
      </c>
      <c r="L2858" t="str">
        <f t="shared" si="1480"/>
        <v>0.00193105830255329-0.0232245809741587i</v>
      </c>
      <c r="M2858" t="str">
        <f t="shared" si="1481"/>
        <v>0.0242781686016552-0.343891136336705i</v>
      </c>
      <c r="N2858" t="str">
        <f t="shared" si="1482"/>
        <v>-4.09785658055833i</v>
      </c>
      <c r="O2858" t="str">
        <f t="shared" si="1483"/>
        <v>-0.576576535817753+0.817043143502471i</v>
      </c>
      <c r="P2858" t="str">
        <f t="shared" si="1484"/>
        <v>1.57657653581775-0.817043143502471i</v>
      </c>
      <c r="Q2858" t="str">
        <f t="shared" si="1485"/>
        <v>-1.57657653581775+4.9148997240608i</v>
      </c>
      <c r="R2858" t="str">
        <f t="shared" si="1486"/>
        <v>-0.244025203721891-0.242497750187452i</v>
      </c>
      <c r="S2858" t="str">
        <f t="shared" si="1487"/>
        <v>0.425044269762474i</v>
      </c>
      <c r="T2858" t="str">
        <f t="shared" si="1488"/>
        <v>0.103072279147468-0.10372151451961i</v>
      </c>
      <c r="U2858" t="str">
        <f t="shared" si="1489"/>
        <v>0.0001-172.245609406813i</v>
      </c>
      <c r="V2858" t="str">
        <f t="shared" si="1490"/>
        <v>0.00002-0.00276276878730135i</v>
      </c>
      <c r="W2858" t="str">
        <f t="shared" si="1491"/>
        <v>0.000019999358452955-0.00276272447633718i</v>
      </c>
      <c r="X2858" t="str">
        <f t="shared" si="1492"/>
        <v>0.0000471278292712876-0.00276206513149067i</v>
      </c>
      <c r="Y2858" t="str">
        <f t="shared" si="1493"/>
        <v>0.009+5.80566322383394i</v>
      </c>
      <c r="Z2858" t="str">
        <f t="shared" si="1494"/>
        <v>-0.0057115946665154-0.000106361880278934i</v>
      </c>
      <c r="AA2858" t="str">
        <f t="shared" si="1495"/>
        <v>0.00322404110728097-2.06792611204345i</v>
      </c>
      <c r="AB2858" t="str">
        <f t="shared" si="1496"/>
        <v>0.701723303219372-0.706143343153238i</v>
      </c>
      <c r="AC2858" t="str">
        <f t="shared" si="1497"/>
        <v>0.774200119973703-0.258460291280067i</v>
      </c>
      <c r="AD2858" t="str">
        <f t="shared" si="1498"/>
        <v>1.08945939014686-0.548387091250384i</v>
      </c>
      <c r="AE2858" t="str">
        <f t="shared" si="1499"/>
        <v>-0.00628087792429403+0.00301628783634803i</v>
      </c>
      <c r="AF2858" t="str">
        <f t="shared" si="1500"/>
        <v>-15.0717085230317-0.384624279430908i</v>
      </c>
      <c r="AG2858" t="str">
        <f t="shared" si="1501"/>
        <v>0.995907548284403-0.00816197614718227i</v>
      </c>
      <c r="AH2858" t="str">
        <f t="shared" si="1502"/>
        <v>0.0965652025194489-0.0424303140772054i</v>
      </c>
      <c r="AI2858">
        <f t="shared" si="1503"/>
        <v>-19.536933482695588</v>
      </c>
      <c r="AJ2858">
        <f t="shared" si="1504"/>
        <v>-23.720469839159513</v>
      </c>
      <c r="AK2858"/>
      <c r="AL2858"/>
      <c r="AM2858"/>
      <c r="AN2858"/>
    </row>
    <row r="2859" spans="1:40" x14ac:dyDescent="0.25">
      <c r="A2859"/>
      <c r="B2859">
        <f t="shared" si="1505"/>
        <v>925000</v>
      </c>
      <c r="C2859" s="237" t="str">
        <f t="shared" si="1473"/>
        <v>-8.93221713741048E-08+0.00264759193318952i</v>
      </c>
      <c r="D2859" s="208" t="str">
        <f t="shared" si="1474"/>
        <v>-5.95700664180927+0.0202982048211197i</v>
      </c>
      <c r="E2859" t="str">
        <f t="shared" si="1475"/>
        <v>2870</v>
      </c>
      <c r="F2859" t="str">
        <f t="shared" si="1476"/>
        <v>0.777000777000777</v>
      </c>
      <c r="G2859" t="str">
        <f t="shared" si="1471"/>
        <v>0.777000777000777</v>
      </c>
      <c r="H2859" t="str">
        <f t="shared" si="1477"/>
        <v>9.11474365123701+0.40450867065862i</v>
      </c>
      <c r="I2859" t="str">
        <f t="shared" si="1478"/>
        <v>3632.4665057132i</v>
      </c>
      <c r="J2859" t="str">
        <f t="shared" si="1472"/>
        <v>-11285.3151750841+785.618231962833i</v>
      </c>
      <c r="K2859" t="str">
        <f t="shared" si="1479"/>
        <v>0.0222990427243594-0.320323173532164i</v>
      </c>
      <c r="L2859" t="str">
        <f t="shared" si="1480"/>
        <v>0.00192691388854964-0.0231998175428321i</v>
      </c>
      <c r="M2859" t="str">
        <f t="shared" si="1481"/>
        <v>0.024225956612909-0.343522991074996i</v>
      </c>
      <c r="N2859" t="str">
        <f t="shared" si="1482"/>
        <v>-4.10229149027755i</v>
      </c>
      <c r="O2859" t="str">
        <f t="shared" si="1483"/>
        <v>-0.572947364951073+0.819592165040407i</v>
      </c>
      <c r="P2859" t="str">
        <f t="shared" si="1484"/>
        <v>1.57294736495107-0.819592165040407i</v>
      </c>
      <c r="Q2859" t="str">
        <f t="shared" si="1485"/>
        <v>-1.57294736495107+4.92188365531796i</v>
      </c>
      <c r="R2859" t="str">
        <f t="shared" si="1486"/>
        <v>-0.243757286762123-0.241681857263268i</v>
      </c>
      <c r="S2859" t="str">
        <f t="shared" si="1487"/>
        <v>0.42550427438343i</v>
      </c>
      <c r="T2859" t="str">
        <f t="shared" si="1488"/>
        <v>0.102836663306447-0.103719767429391i</v>
      </c>
      <c r="U2859" t="str">
        <f t="shared" si="1489"/>
        <v>0.0001-172.059397937184i</v>
      </c>
      <c r="V2859" t="str">
        <f t="shared" si="1490"/>
        <v>0.00002-0.00275978201023399i</v>
      </c>
      <c r="W2859" t="str">
        <f t="shared" si="1491"/>
        <v>0.000019999358452955-0.00275973774717859i</v>
      </c>
      <c r="X2859" t="str">
        <f t="shared" si="1492"/>
        <v>0.0000470692073947967-0.00275907969031777i</v>
      </c>
      <c r="Y2859" t="str">
        <f t="shared" si="1493"/>
        <v>0.009+5.81194640914112i</v>
      </c>
      <c r="Z2859" t="str">
        <f t="shared" si="1494"/>
        <v>-0.00569924749439381-0.000106106403579808i</v>
      </c>
      <c r="AA2859" t="str">
        <f t="shared" si="1495"/>
        <v>0.00321704652985983-2.06568840263099i</v>
      </c>
      <c r="AB2859" t="str">
        <f t="shared" si="1496"/>
        <v>0.700119214053793-0.706131448840532i</v>
      </c>
      <c r="AC2859" t="str">
        <f t="shared" si="1497"/>
        <v>0.774388670305711-0.257613756363456i</v>
      </c>
      <c r="AD2859" t="str">
        <f t="shared" si="1498"/>
        <v>1.08712790569423-0.550204776677454i</v>
      </c>
      <c r="AE2859" t="str">
        <f t="shared" si="1499"/>
        <v>-0.00625419124269911+0.00302040196257802i</v>
      </c>
      <c r="AF2859" t="str">
        <f t="shared" si="1500"/>
        <v>-15.0717502930463-0.3842104658375i</v>
      </c>
      <c r="AG2859" t="str">
        <f t="shared" si="1501"/>
        <v>0.995898343487582-0.00813572389963853i</v>
      </c>
      <c r="AH2859" t="str">
        <f t="shared" si="1502"/>
        <v>0.0961623683117652-0.042511836908399i</v>
      </c>
      <c r="AI2859">
        <f t="shared" si="1503"/>
        <v>-19.564625712937694</v>
      </c>
      <c r="AJ2859">
        <f t="shared" si="1504"/>
        <v>-23.849451050735567</v>
      </c>
      <c r="AK2859"/>
      <c r="AL2859"/>
      <c r="AM2859"/>
      <c r="AN2859"/>
    </row>
    <row r="2860" spans="1:40" x14ac:dyDescent="0.25">
      <c r="A2860"/>
      <c r="B2860">
        <f t="shared" si="1505"/>
        <v>926000</v>
      </c>
      <c r="C2860" s="237" t="str">
        <f t="shared" si="1473"/>
        <v>-8.91293550865054E-08+0.00264473276264182i</v>
      </c>
      <c r="D2860" s="208" t="str">
        <f t="shared" si="1474"/>
        <v>-5.95700664033101+0.0202762845135873i</v>
      </c>
      <c r="E2860" t="str">
        <f t="shared" si="1475"/>
        <v>2870</v>
      </c>
      <c r="F2860" t="str">
        <f t="shared" si="1476"/>
        <v>0.777000777000777</v>
      </c>
      <c r="G2860" t="str">
        <f t="shared" si="1471"/>
        <v>0.777000777000777</v>
      </c>
      <c r="H2860" t="str">
        <f t="shared" si="1477"/>
        <v>9.11478528788919+0.40407382408566i</v>
      </c>
      <c r="I2860" t="str">
        <f t="shared" si="1478"/>
        <v>3636.39349653019i</v>
      </c>
      <c r="J2860" t="str">
        <f t="shared" si="1472"/>
        <v>-11309.7312094322+786.467548970359i</v>
      </c>
      <c r="K2860" t="str">
        <f t="shared" si="1479"/>
        <v>0.0222511298293143-0.319980522788498i</v>
      </c>
      <c r="L2860" t="str">
        <f t="shared" si="1480"/>
        <v>0.00192278277173083-0.023175106493003i</v>
      </c>
      <c r="M2860" t="str">
        <f t="shared" si="1481"/>
        <v>0.0241739126010451-0.343155629281501i</v>
      </c>
      <c r="N2860" t="str">
        <f t="shared" si="1482"/>
        <v>-4.10672639999677i</v>
      </c>
      <c r="O2860" t="str">
        <f t="shared" si="1483"/>
        <v>-0.569306925131036+0.822125066518376i</v>
      </c>
      <c r="P2860" t="str">
        <f t="shared" si="1484"/>
        <v>1.56930692513104-0.822125066518376i</v>
      </c>
      <c r="Q2860" t="str">
        <f t="shared" si="1485"/>
        <v>-1.56930692513104+4.92885146651515i</v>
      </c>
      <c r="R2860" t="str">
        <f t="shared" si="1486"/>
        <v>-0.24348868567451-0.240867157912219i</v>
      </c>
      <c r="S2860" t="str">
        <f t="shared" si="1487"/>
        <v>0.425964279004384i</v>
      </c>
      <c r="T2860" t="str">
        <f t="shared" si="1488"/>
        <v>0.102600805255913-0.103717482439068i</v>
      </c>
      <c r="U2860" t="str">
        <f t="shared" si="1489"/>
        <v>0.0001-171.873588652155i</v>
      </c>
      <c r="V2860" t="str">
        <f t="shared" si="1490"/>
        <v>0.00002-0.00275680168408903i</v>
      </c>
      <c r="W2860" t="str">
        <f t="shared" si="1491"/>
        <v>0.000019999358452955-0.00275675746883892i</v>
      </c>
      <c r="X2860" t="str">
        <f t="shared" si="1492"/>
        <v>0.0000470107753111021-0.00275610069532179i</v>
      </c>
      <c r="Y2860" t="str">
        <f t="shared" si="1493"/>
        <v>0.009+5.8182295944483i</v>
      </c>
      <c r="Z2860" t="str">
        <f t="shared" si="1494"/>
        <v>-0.00568694032150676-0.00010585193359779i</v>
      </c>
      <c r="AA2860" t="str">
        <f t="shared" si="1495"/>
        <v>0.00321007471921242-2.06345553312381i</v>
      </c>
      <c r="AB2860" t="str">
        <f t="shared" si="1496"/>
        <v>0.698513475908866-0.706115892466204i</v>
      </c>
      <c r="AC2860" t="str">
        <f t="shared" si="1497"/>
        <v>0.774578160292364-0.256768415257802i</v>
      </c>
      <c r="AD2860" t="str">
        <f t="shared" si="1498"/>
        <v>1.08478762914881-0.552012326137633i</v>
      </c>
      <c r="AE2860" t="str">
        <f t="shared" si="1499"/>
        <v>-0.00622755408056958+0.00302443428739249i</v>
      </c>
      <c r="AF2860" t="str">
        <f t="shared" si="1500"/>
        <v>-15.0717919282202-0.383797539572073i</v>
      </c>
      <c r="AG2860" t="str">
        <f t="shared" si="1501"/>
        <v>0.995889234285455-0.008109462591928i</v>
      </c>
      <c r="AH2860" t="str">
        <f t="shared" si="1502"/>
        <v>0.0957602161825109-0.0425920463795221i</v>
      </c>
      <c r="AI2860">
        <f t="shared" si="1503"/>
        <v>-19.592354658363906</v>
      </c>
      <c r="AJ2860">
        <f t="shared" si="1504"/>
        <v>-23.97845040951486</v>
      </c>
      <c r="AK2860"/>
      <c r="AL2860"/>
      <c r="AM2860"/>
      <c r="AN2860"/>
    </row>
    <row r="2861" spans="1:40" x14ac:dyDescent="0.25">
      <c r="A2861"/>
      <c r="B2861">
        <f t="shared" si="1505"/>
        <v>927000</v>
      </c>
      <c r="C2861" s="237" t="str">
        <f t="shared" si="1473"/>
        <v>-8.89371624632048E-08+0.00264187976074684i</v>
      </c>
      <c r="D2861" s="208" t="str">
        <f t="shared" si="1474"/>
        <v>-5.95700663885753+0.0202544114990591i</v>
      </c>
      <c r="E2861" t="str">
        <f t="shared" si="1475"/>
        <v>2870</v>
      </c>
      <c r="F2861" t="str">
        <f t="shared" si="1476"/>
        <v>0.777000777000777</v>
      </c>
      <c r="G2861" t="str">
        <f t="shared" si="1471"/>
        <v>0.777000777000777</v>
      </c>
      <c r="H2861" t="str">
        <f t="shared" si="1477"/>
        <v>9.11482679027533+0.403639909289707i</v>
      </c>
      <c r="I2861" t="str">
        <f t="shared" si="1478"/>
        <v>3640.32048734717i</v>
      </c>
      <c r="J2861" t="str">
        <f t="shared" si="1472"/>
        <v>-11334.1736252328+787.316865977887i</v>
      </c>
      <c r="K2861" t="str">
        <f t="shared" si="1479"/>
        <v>0.0222033709520377-0.31963860081071i</v>
      </c>
      <c r="L2861" t="str">
        <f t="shared" si="1480"/>
        <v>0.00191866489540384-0.0231504476598504i</v>
      </c>
      <c r="M2861" t="str">
        <f t="shared" si="1481"/>
        <v>0.0241220358474415-0.34278904847056i</v>
      </c>
      <c r="N2861" t="str">
        <f t="shared" si="1482"/>
        <v>-4.11116130971598i</v>
      </c>
      <c r="O2861" t="str">
        <f t="shared" si="1483"/>
        <v>-0.565655287959247+0.824641798118275i</v>
      </c>
      <c r="P2861" t="str">
        <f t="shared" si="1484"/>
        <v>1.56565528795925-0.824641798118275i</v>
      </c>
      <c r="Q2861" t="str">
        <f t="shared" si="1485"/>
        <v>-1.56565528795925+4.93580310783426i</v>
      </c>
      <c r="R2861" t="str">
        <f t="shared" si="1486"/>
        <v>-0.243219398733214-0.240053649692323i</v>
      </c>
      <c r="S2861" t="str">
        <f t="shared" si="1487"/>
        <v>0.42642428362534i</v>
      </c>
      <c r="T2861" t="str">
        <f t="shared" si="1488"/>
        <v>0.102364705601697-0.103714657868597i</v>
      </c>
      <c r="U2861" t="str">
        <f t="shared" si="1489"/>
        <v>0.0001-171.688180250157i</v>
      </c>
      <c r="V2861" t="str">
        <f t="shared" si="1490"/>
        <v>0.00002-0.00275382778798969i</v>
      </c>
      <c r="W2861" t="str">
        <f t="shared" si="1491"/>
        <v>0.000019999358452955-0.00275378362044174i</v>
      </c>
      <c r="X2861" t="str">
        <f t="shared" si="1492"/>
        <v>0.0000469525322018218-0.00275312812564932i</v>
      </c>
      <c r="Y2861" t="str">
        <f t="shared" si="1493"/>
        <v>0.009+5.82451277975548i</v>
      </c>
      <c r="Z2861" t="str">
        <f t="shared" si="1494"/>
        <v>-0.00567467297524757-0.000105598465112277i</v>
      </c>
      <c r="AA2861" t="str">
        <f t="shared" si="1495"/>
        <v>0.00320312557651547-2.0612274878293i</v>
      </c>
      <c r="AB2861" t="str">
        <f t="shared" si="1496"/>
        <v>0.696906092909133-0.706096662592396i</v>
      </c>
      <c r="AC2861" t="str">
        <f t="shared" si="1497"/>
        <v>0.774768590657169-0.25592426546847i</v>
      </c>
      <c r="AD2861" t="str">
        <f t="shared" si="1498"/>
        <v>1.08243860512648-0.553809695998054i</v>
      </c>
      <c r="AE2861" t="str">
        <f t="shared" si="1499"/>
        <v>-0.00620096655373759+0.00302838506003059i</v>
      </c>
      <c r="AF2861" t="str">
        <f t="shared" si="1500"/>
        <v>-15.0718334291329-0.383385497790648i</v>
      </c>
      <c r="AG2861" t="str">
        <f t="shared" si="1501"/>
        <v>0.995880220694476-0.00808319258616941i</v>
      </c>
      <c r="AH2861" t="str">
        <f t="shared" si="1502"/>
        <v>0.0953587483861853-0.0426709462885529i</v>
      </c>
      <c r="AI2861">
        <f t="shared" si="1503"/>
        <v>-19.620120494059616</v>
      </c>
      <c r="AJ2861">
        <f t="shared" si="1504"/>
        <v>-24.107467834686194</v>
      </c>
      <c r="AK2861"/>
      <c r="AL2861"/>
      <c r="AM2861"/>
      <c r="AN2861"/>
    </row>
    <row r="2862" spans="1:40" x14ac:dyDescent="0.25">
      <c r="A2862"/>
      <c r="B2862">
        <f t="shared" si="1505"/>
        <v>928000</v>
      </c>
      <c r="C2862" s="237" t="str">
        <f t="shared" si="1473"/>
        <v>-8.87455908174442E-08+0.00263903290756282i</v>
      </c>
      <c r="D2862" s="208" t="str">
        <f t="shared" si="1474"/>
        <v>-5.95700663738882+0.0202325856246483i</v>
      </c>
      <c r="E2862" t="str">
        <f t="shared" si="1475"/>
        <v>2870</v>
      </c>
      <c r="F2862" t="str">
        <f t="shared" si="1476"/>
        <v>0.777000777000777</v>
      </c>
      <c r="G2862" t="str">
        <f t="shared" si="1471"/>
        <v>0.777000777000777</v>
      </c>
      <c r="H2862" t="str">
        <f t="shared" si="1477"/>
        <v>9.11486815897167+0.403206923285998i</v>
      </c>
      <c r="I2862" t="str">
        <f t="shared" si="1478"/>
        <v>3644.24747816416i</v>
      </c>
      <c r="J2862" t="str">
        <f t="shared" si="1472"/>
        <v>-11358.6424224861+788.166182985414i</v>
      </c>
      <c r="K2862" t="str">
        <f t="shared" si="1479"/>
        <v>0.0221557654341307-0.319297405287719i</v>
      </c>
      <c r="L2862" t="str">
        <f t="shared" si="1480"/>
        <v>0.00191456020317685-0.0231258408792394i</v>
      </c>
      <c r="M2862" t="str">
        <f t="shared" si="1481"/>
        <v>0.0240703256373076-0.342423246166958i</v>
      </c>
      <c r="N2862" t="str">
        <f t="shared" si="1482"/>
        <v>-4.1155962194352i</v>
      </c>
      <c r="O2862" t="str">
        <f t="shared" si="1483"/>
        <v>-0.56199252525752+0.82714231034005i</v>
      </c>
      <c r="P2862" t="str">
        <f t="shared" si="1484"/>
        <v>1.56199252525752-0.82714231034005i</v>
      </c>
      <c r="Q2862" t="str">
        <f t="shared" si="1485"/>
        <v>-1.56199252525752+4.94273852977525i</v>
      </c>
      <c r="R2862" t="str">
        <f t="shared" si="1486"/>
        <v>-0.242949424208904-0.23924133018652i</v>
      </c>
      <c r="S2862" t="str">
        <f t="shared" si="1487"/>
        <v>0.426884288246294i</v>
      </c>
      <c r="T2862" t="str">
        <f t="shared" si="1488"/>
        <v>0.102128364955769-0.103711292033265i</v>
      </c>
      <c r="U2862" t="str">
        <f t="shared" si="1489"/>
        <v>0.0001-171.503171435232i</v>
      </c>
      <c r="V2862" t="str">
        <f t="shared" si="1490"/>
        <v>0.00002-0.00275086030114918i</v>
      </c>
      <c r="W2862" t="str">
        <f t="shared" si="1491"/>
        <v>0.000019999358452955-0.0027508161812006i</v>
      </c>
      <c r="X2862" t="str">
        <f t="shared" si="1492"/>
        <v>0.0000468944772529799-0.00275016196053682i</v>
      </c>
      <c r="Y2862" t="str">
        <f t="shared" si="1493"/>
        <v>0.009+5.83079596506266i</v>
      </c>
      <c r="Z2862" t="str">
        <f t="shared" si="1494"/>
        <v>-0.0056624452839397-0.000105345992935743i</v>
      </c>
      <c r="AA2862" t="str">
        <f t="shared" si="1495"/>
        <v>0.00319619900348194-2.05900425112267i</v>
      </c>
      <c r="AB2862" t="str">
        <f t="shared" si="1496"/>
        <v>0.695297069220927-0.706073747749464i</v>
      </c>
      <c r="AC2862" t="str">
        <f t="shared" si="1497"/>
        <v>0.774959962133172-0.255081304525286i</v>
      </c>
      <c r="AD2862" t="str">
        <f t="shared" si="1498"/>
        <v>1.08008087846864-0.555596842824863i</v>
      </c>
      <c r="AE2862" t="str">
        <f t="shared" si="1499"/>
        <v>-0.00617442877763755+0.00303225452983225i</v>
      </c>
      <c r="AF2862" t="str">
        <f t="shared" si="1500"/>
        <v>-15.0718747963605-0.38297433766135i</v>
      </c>
      <c r="AG2862" t="str">
        <f t="shared" si="1501"/>
        <v>0.995871302729549-0.00805691424460298i</v>
      </c>
      <c r="AH2862" t="str">
        <f t="shared" si="1502"/>
        <v>0.0949579671700241-0.0427485404366616i</v>
      </c>
      <c r="AI2862">
        <f t="shared" si="1503"/>
        <v>-19.647923395904122</v>
      </c>
      <c r="AJ2862">
        <f t="shared" si="1504"/>
        <v>-24.236503245404229</v>
      </c>
      <c r="AK2862"/>
      <c r="AL2862"/>
      <c r="AM2862"/>
      <c r="AN2862"/>
    </row>
    <row r="2863" spans="1:40" x14ac:dyDescent="0.25">
      <c r="A2863"/>
      <c r="B2863">
        <f t="shared" si="1505"/>
        <v>929000</v>
      </c>
      <c r="C2863" s="237" t="str">
        <f t="shared" si="1473"/>
        <v>-8.85546374769171E-08+0.00263619218323387i</v>
      </c>
      <c r="D2863" s="208" t="str">
        <f t="shared" si="1474"/>
        <v>-5.95700663592484+0.0202108067381263i</v>
      </c>
      <c r="E2863" t="str">
        <f t="shared" si="1475"/>
        <v>2870</v>
      </c>
      <c r="F2863" t="str">
        <f t="shared" si="1476"/>
        <v>0.777000777000777</v>
      </c>
      <c r="G2863" t="str">
        <f t="shared" si="1471"/>
        <v>0.777000777000777</v>
      </c>
      <c r="H2863" t="str">
        <f t="shared" si="1477"/>
        <v>9.11490939455133+0.402774863102485i</v>
      </c>
      <c r="I2863" t="str">
        <f t="shared" si="1478"/>
        <v>3648.17446898115i</v>
      </c>
      <c r="J2863" t="str">
        <f t="shared" si="1472"/>
        <v>-11383.1376011918+789.015499992942i</v>
      </c>
      <c r="K2863" t="str">
        <f t="shared" si="1479"/>
        <v>0.0221083126207056-0.318956933918166i</v>
      </c>
      <c r="L2863" t="str">
        <f t="shared" si="1480"/>
        <v>0.00191046863895717-0.0231012859877165i</v>
      </c>
      <c r="M2863" t="str">
        <f t="shared" si="1481"/>
        <v>0.0240187812596628-0.342058219905882i</v>
      </c>
      <c r="N2863" t="str">
        <f t="shared" si="1482"/>
        <v>-4.12003112915442i</v>
      </c>
      <c r="O2863" t="str">
        <f t="shared" si="1483"/>
        <v>-0.558318709066516+0.829626554002642i</v>
      </c>
      <c r="P2863" t="str">
        <f t="shared" si="1484"/>
        <v>1.55831870906652-0.829626554002642i</v>
      </c>
      <c r="Q2863" t="str">
        <f t="shared" si="1485"/>
        <v>-1.55831870906652+4.94965768315706i</v>
      </c>
      <c r="R2863" t="str">
        <f t="shared" si="1486"/>
        <v>-0.242678760368764-0.238430197002647i</v>
      </c>
      <c r="S2863" t="str">
        <f t="shared" si="1487"/>
        <v>0.42734429286725i</v>
      </c>
      <c r="T2863" t="str">
        <f t="shared" si="1488"/>
        <v>0.101891783936295-0.10370738324369i</v>
      </c>
      <c r="U2863" t="str">
        <f t="shared" si="1489"/>
        <v>0.0001-171.318560917002i</v>
      </c>
      <c r="V2863" t="str">
        <f t="shared" si="1490"/>
        <v>0.00002-0.00274789920287023i</v>
      </c>
      <c r="W2863" t="str">
        <f t="shared" si="1491"/>
        <v>0.000019999358452955-0.00274785513041854i</v>
      </c>
      <c r="X2863" t="str">
        <f t="shared" si="1492"/>
        <v>0.0000468366096549779-0.00274720217931006i</v>
      </c>
      <c r="Y2863" t="str">
        <f t="shared" si="1493"/>
        <v>0.009+5.83707915036984i</v>
      </c>
      <c r="Z2863" t="str">
        <f t="shared" si="1494"/>
        <v>-0.00565025707683068-0.000105094511913491i</v>
      </c>
      <c r="AA2863" t="str">
        <f t="shared" si="1495"/>
        <v>0.00318929490235758-2.05678580744653i</v>
      </c>
      <c r="AB2863" t="str">
        <f t="shared" si="1496"/>
        <v>0.693686409052767-0.706047136435978i</v>
      </c>
      <c r="AC2863" t="str">
        <f t="shared" si="1497"/>
        <v>0.775152275462903-0.25423952998256i</v>
      </c>
      <c r="AD2863" t="str">
        <f t="shared" si="1498"/>
        <v>1.07771449424149-0.557373723384376i</v>
      </c>
      <c r="AE2863" t="str">
        <f t="shared" si="1499"/>
        <v>-0.00614794086730347+0.00303604294623764i</v>
      </c>
      <c r="AF2863" t="str">
        <f t="shared" si="1500"/>
        <v>-15.0719160304762-0.382564056364359i</v>
      </c>
      <c r="AG2863" t="str">
        <f t="shared" si="1501"/>
        <v>0.995862480404024-0.00803062792958423i</v>
      </c>
      <c r="AH2863" t="str">
        <f t="shared" si="1502"/>
        <v>0.0945578747739549-0.0428248326282011i</v>
      </c>
      <c r="AI2863">
        <f t="shared" si="1503"/>
        <v>-19.675763540577577</v>
      </c>
      <c r="AJ2863">
        <f t="shared" si="1504"/>
        <v>-24.365556560782281</v>
      </c>
      <c r="AK2863"/>
      <c r="AL2863"/>
      <c r="AM2863"/>
      <c r="AN2863"/>
    </row>
    <row r="2864" spans="1:40" x14ac:dyDescent="0.25">
      <c r="A2864"/>
      <c r="B2864">
        <f t="shared" si="1505"/>
        <v>930000</v>
      </c>
      <c r="C2864" s="237" t="str">
        <f t="shared" si="1473"/>
        <v>-8.83642997836758E-08+0.00263335756798946i</v>
      </c>
      <c r="D2864" s="208" t="str">
        <f t="shared" si="1474"/>
        <v>-5.95700663446559+0.0201890746879192i</v>
      </c>
      <c r="E2864" t="str">
        <f t="shared" si="1475"/>
        <v>2870</v>
      </c>
      <c r="F2864" t="str">
        <f t="shared" si="1476"/>
        <v>0.777000777000777</v>
      </c>
      <c r="G2864" t="str">
        <f t="shared" si="1471"/>
        <v>0.777000777000777</v>
      </c>
      <c r="H2864" t="str">
        <f t="shared" si="1477"/>
        <v>9.11495049758442+0.402343725779745i</v>
      </c>
      <c r="I2864" t="str">
        <f t="shared" si="1478"/>
        <v>3652.10145979813i</v>
      </c>
      <c r="J2864" t="str">
        <f t="shared" si="1472"/>
        <v>-11407.6591613502+789.864817000469i</v>
      </c>
      <c r="K2864" t="str">
        <f t="shared" si="1479"/>
        <v>0.0220610118603587-0.318617184410338i</v>
      </c>
      <c r="L2864" t="str">
        <f t="shared" si="1480"/>
        <v>0.00190639014694943-0.0230767828225067i</v>
      </c>
      <c r="M2864" t="str">
        <f t="shared" si="1481"/>
        <v>0.0239674020073081-0.341693967232845i</v>
      </c>
      <c r="N2864" t="str">
        <f t="shared" si="1482"/>
        <v>-4.12446603887364i</v>
      </c>
      <c r="O2864" t="str">
        <f t="shared" si="1483"/>
        <v>-0.554633911644292+0.832094480244973i</v>
      </c>
      <c r="P2864" t="str">
        <f t="shared" si="1484"/>
        <v>1.55463391164429-0.832094480244973i</v>
      </c>
      <c r="Q2864" t="str">
        <f t="shared" si="1485"/>
        <v>-1.55463391164429+4.95656051911861i</v>
      </c>
      <c r="R2864" t="str">
        <f t="shared" si="1486"/>
        <v>-0.242407405476504-0.237620247773398i</v>
      </c>
      <c r="S2864" t="str">
        <f t="shared" si="1487"/>
        <v>0.427804297488204i</v>
      </c>
      <c r="T2864" t="str">
        <f t="shared" si="1488"/>
        <v>0.101654963167671-0.103702929805814i</v>
      </c>
      <c r="U2864" t="str">
        <f t="shared" si="1489"/>
        <v>0.0001-171.13434741064i</v>
      </c>
      <c r="V2864" t="str">
        <f t="shared" si="1490"/>
        <v>0.00002-0.00274494447254457i</v>
      </c>
      <c r="W2864" t="str">
        <f t="shared" si="1491"/>
        <v>0.0000199993584529549-0.00274490044748763i</v>
      </c>
      <c r="X2864" t="str">
        <f t="shared" si="1492"/>
        <v>0.0000467789286025672-0.00274424876138375i</v>
      </c>
      <c r="Y2864" t="str">
        <f t="shared" si="1493"/>
        <v>0.009+5.84336233567702i</v>
      </c>
      <c r="Z2864" t="str">
        <f t="shared" si="1494"/>
        <v>-0.00563810818408637-0.000104844016923414i</v>
      </c>
      <c r="AA2864" t="str">
        <f t="shared" si="1495"/>
        <v>0.0031824131759175-2.05457214131057i</v>
      </c>
      <c r="AB2864" t="str">
        <f t="shared" si="1496"/>
        <v>0.692074116655584-0.706016817118671i</v>
      </c>
      <c r="AC2864" t="str">
        <f t="shared" si="1497"/>
        <v>0.775345531398352-0.253398939419017i</v>
      </c>
      <c r="AD2864" t="str">
        <f t="shared" si="1498"/>
        <v>1.0753394977349-0.559140294644368i</v>
      </c>
      <c r="AE2864" t="str">
        <f t="shared" si="1499"/>
        <v>-0.0061215029373647+0.00303975055878793i</v>
      </c>
      <c r="AF2864" t="str">
        <f t="shared" si="1500"/>
        <v>-15.07195713205-0.382154651091826i</v>
      </c>
      <c r="AG2864" t="str">
        <f t="shared" si="1501"/>
        <v>0.995853753729695-0.00800433400357516i</v>
      </c>
      <c r="AH2864" t="str">
        <f t="shared" si="1502"/>
        <v>0.0941584734305255-0.042899826670716i</v>
      </c>
      <c r="AI2864">
        <f t="shared" si="1503"/>
        <v>-19.703641105569414</v>
      </c>
      <c r="AJ2864">
        <f t="shared" si="1504"/>
        <v>-24.494627699900725</v>
      </c>
      <c r="AK2864"/>
      <c r="AL2864"/>
      <c r="AM2864"/>
      <c r="AN2864"/>
    </row>
    <row r="2865" spans="1:40" x14ac:dyDescent="0.25">
      <c r="A2865"/>
      <c r="B2865">
        <f t="shared" si="1505"/>
        <v>931000</v>
      </c>
      <c r="C2865" s="237" t="str">
        <f t="shared" si="1473"/>
        <v>-8.81745750940409E-08+0.00263052904214406i</v>
      </c>
      <c r="D2865" s="208" t="str">
        <f t="shared" si="1474"/>
        <v>-5.95700663301103+0.0201673893231045i</v>
      </c>
      <c r="E2865" t="str">
        <f t="shared" si="1475"/>
        <v>2870</v>
      </c>
      <c r="F2865" t="str">
        <f t="shared" si="1476"/>
        <v>0.777000777000777</v>
      </c>
      <c r="G2865" t="str">
        <f t="shared" si="1471"/>
        <v>0.777000777000777</v>
      </c>
      <c r="H2865" t="str">
        <f t="shared" si="1477"/>
        <v>9.11499146863795+0.401913508370937i</v>
      </c>
      <c r="I2865" t="str">
        <f t="shared" si="1478"/>
        <v>3656.02845061512i</v>
      </c>
      <c r="J2865" t="str">
        <f t="shared" si="1472"/>
        <v>-11432.2071029611+790.714134007996i</v>
      </c>
      <c r="K2865" t="str">
        <f t="shared" si="1479"/>
        <v>0.0220138625051528-0.31827815448215i</v>
      </c>
      <c r="L2865" t="str">
        <f t="shared" si="1480"/>
        <v>0.00190232467165369-0.0230523312215103i</v>
      </c>
      <c r="M2865" t="str">
        <f t="shared" si="1481"/>
        <v>0.0239161871768065-0.34133048570366i</v>
      </c>
      <c r="N2865" t="str">
        <f t="shared" si="1482"/>
        <v>-4.12890094859286i</v>
      </c>
      <c r="O2865" t="str">
        <f t="shared" si="1483"/>
        <v>-0.550938205464889+0.834546040526901i</v>
      </c>
      <c r="P2865" t="str">
        <f t="shared" si="1484"/>
        <v>1.55093820546489-0.834546040526901i</v>
      </c>
      <c r="Q2865" t="str">
        <f t="shared" si="1485"/>
        <v>-1.55093820546489+4.96344698911976i</v>
      </c>
      <c r="R2865" t="str">
        <f t="shared" si="1486"/>
        <v>-0.242135357792375-0.236811480156301i</v>
      </c>
      <c r="S2865" t="str">
        <f t="shared" si="1487"/>
        <v>0.42826430210916i</v>
      </c>
      <c r="T2865" t="str">
        <f t="shared" si="1488"/>
        <v>0.101417903280575-0.103697930020903i</v>
      </c>
      <c r="U2865" t="str">
        <f t="shared" si="1489"/>
        <v>0.0001-170.950529636837i</v>
      </c>
      <c r="V2865" t="str">
        <f t="shared" si="1490"/>
        <v>0.00002-0.00274199608965247i</v>
      </c>
      <c r="W2865" t="str">
        <f t="shared" si="1491"/>
        <v>0.000019999358452955-0.00274195211188848i</v>
      </c>
      <c r="X2865" t="str">
        <f t="shared" si="1492"/>
        <v>0.0000467214332948208-0.00274130168626094i</v>
      </c>
      <c r="Y2865" t="str">
        <f t="shared" si="1493"/>
        <v>0.009+5.8496455209842i</v>
      </c>
      <c r="Z2865" t="str">
        <f t="shared" si="1494"/>
        <v>-0.00562599843678474-0.00010459450287575i</v>
      </c>
      <c r="AA2865" t="str">
        <f t="shared" si="1495"/>
        <v>0.00317555372746268-2.05236323729122i</v>
      </c>
      <c r="AB2865" t="str">
        <f t="shared" si="1496"/>
        <v>0.690460196323078-0.705982778232443i</v>
      </c>
      <c r="AC2865" t="str">
        <f t="shared" si="1497"/>
        <v>0.775539730700898-0.25255953043781i</v>
      </c>
      <c r="AD2865" t="str">
        <f t="shared" si="1498"/>
        <v>1.0729559344617-0.560896513775254i</v>
      </c>
      <c r="AE2865" t="str">
        <f t="shared" si="1499"/>
        <v>-0.00609511510204349+0.00304337761712498i</v>
      </c>
      <c r="AF2865" t="str">
        <f t="shared" si="1500"/>
        <v>-15.071998101649-0.381746119047832i</v>
      </c>
      <c r="AG2865" t="str">
        <f t="shared" si="1501"/>
        <v>0.9958451227168-0.0079780328291384i</v>
      </c>
      <c r="AH2865" t="str">
        <f t="shared" si="1502"/>
        <v>0.0937597653648618-0.0429735263749348i</v>
      </c>
      <c r="AI2865">
        <f t="shared" si="1503"/>
        <v>-19.73155626918518</v>
      </c>
      <c r="AJ2865">
        <f t="shared" si="1504"/>
        <v>-24.62371658180065</v>
      </c>
      <c r="AK2865"/>
      <c r="AL2865"/>
      <c r="AM2865"/>
      <c r="AN2865"/>
    </row>
    <row r="2866" spans="1:40" x14ac:dyDescent="0.25">
      <c r="A2866"/>
      <c r="B2866">
        <f t="shared" si="1505"/>
        <v>932000</v>
      </c>
      <c r="C2866" s="237" t="str">
        <f t="shared" si="1473"/>
        <v>-8.79854607785075E-08+0.00262770658609659i</v>
      </c>
      <c r="D2866" s="208" t="str">
        <f t="shared" si="1474"/>
        <v>-5.95700663156116+0.0201457504934072i</v>
      </c>
      <c r="E2866" t="str">
        <f t="shared" si="1475"/>
        <v>2870</v>
      </c>
      <c r="F2866" t="str">
        <f t="shared" si="1476"/>
        <v>0.777000777000777</v>
      </c>
      <c r="G2866" t="str">
        <f t="shared" si="1471"/>
        <v>0.777000777000777</v>
      </c>
      <c r="H2866" t="str">
        <f t="shared" si="1477"/>
        <v>9.11503230827595+0.401484207941717i</v>
      </c>
      <c r="I2866" t="str">
        <f t="shared" si="1478"/>
        <v>3659.95544143211i</v>
      </c>
      <c r="J2866" t="str">
        <f t="shared" si="1472"/>
        <v>-11456.7814260246+791.563451015524i</v>
      </c>
      <c r="K2866" t="str">
        <f t="shared" si="1479"/>
        <v>0.0219668639105915-0.317939841861065i</v>
      </c>
      <c r="L2866" t="str">
        <f t="shared" si="1480"/>
        <v>0.00189827215786353-0.0230279310232986i</v>
      </c>
      <c r="M2866" t="str">
        <f t="shared" si="1481"/>
        <v>0.023865136068455-0.340967772884364i</v>
      </c>
      <c r="N2866" t="str">
        <f t="shared" si="1482"/>
        <v>-4.13333585831208i</v>
      </c>
      <c r="O2866" t="str">
        <f t="shared" si="1483"/>
        <v>-0.547231663216903+0.836981186630179i</v>
      </c>
      <c r="P2866" t="str">
        <f t="shared" si="1484"/>
        <v>1.5472316632169-0.836981186630179i</v>
      </c>
      <c r="Q2866" t="str">
        <f t="shared" si="1485"/>
        <v>-1.5472316632169+4.97031704494226i</v>
      </c>
      <c r="R2866" t="str">
        <f t="shared" si="1486"/>
        <v>-0.241862615573173-0.236003891833676i</v>
      </c>
      <c r="S2866" t="str">
        <f t="shared" si="1487"/>
        <v>0.428724306730114i</v>
      </c>
      <c r="T2866" t="str">
        <f t="shared" si="1488"/>
        <v>0.101180604912002-0.103692382185541i</v>
      </c>
      <c r="U2866" t="str">
        <f t="shared" si="1489"/>
        <v>0.0001-170.767106321776i</v>
      </c>
      <c r="V2866" t="str">
        <f t="shared" si="1490"/>
        <v>0.00002-0.00273905403376228i</v>
      </c>
      <c r="W2866" t="str">
        <f t="shared" si="1491"/>
        <v>0.000019999358452955-0.00273901010318976i</v>
      </c>
      <c r="X2866" t="str">
        <f t="shared" si="1492"/>
        <v>0.0000466641229351048-0.00273836093353266i</v>
      </c>
      <c r="Y2866" t="str">
        <f t="shared" si="1493"/>
        <v>0.009+5.85592870629137i</v>
      </c>
      <c r="Z2866" t="str">
        <f t="shared" si="1494"/>
        <v>-0.0056139276669103-0.00010434596471284i</v>
      </c>
      <c r="AA2866" t="str">
        <f t="shared" si="1495"/>
        <v>0.00316871646081659-2.05015908003123i</v>
      </c>
      <c r="AB2866" t="str">
        <f t="shared" si="1496"/>
        <v>0.688844652391956-0.705945008180319i</v>
      </c>
      <c r="AC2866" t="str">
        <f t="shared" si="1497"/>
        <v>0.775734874141284-0.251721300666459i</v>
      </c>
      <c r="AD2866" t="str">
        <f t="shared" si="1498"/>
        <v>1.0705638501566-0.562642338151367i</v>
      </c>
      <c r="AE2866" t="str">
        <f t="shared" si="1499"/>
        <v>-0.00606877747515085+0.00304692437099178i</v>
      </c>
      <c r="AF2866" t="str">
        <f t="shared" si="1500"/>
        <v>-15.0720389398371-0.38133845744831i</v>
      </c>
      <c r="AG2866" t="str">
        <f t="shared" si="1501"/>
        <v>0.995836587374022-0.00795172476892852i</v>
      </c>
      <c r="AH2866" t="str">
        <f t="shared" si="1502"/>
        <v>0.0933617527945967-0.0430459355547741i</v>
      </c>
      <c r="AI2866">
        <f t="shared" si="1503"/>
        <v>-19.759509210555265</v>
      </c>
      <c r="AJ2866">
        <f t="shared" si="1504"/>
        <v>-24.752823125490384</v>
      </c>
      <c r="AK2866"/>
      <c r="AL2866"/>
      <c r="AM2866"/>
      <c r="AN2866"/>
    </row>
    <row r="2867" spans="1:40" x14ac:dyDescent="0.25">
      <c r="A2867"/>
      <c r="B2867">
        <f t="shared" si="1505"/>
        <v>933000</v>
      </c>
      <c r="C2867" s="237" t="str">
        <f t="shared" si="1473"/>
        <v>-8.77969542216544E-08+0.00262489018033001i</v>
      </c>
      <c r="D2867" s="208" t="str">
        <f t="shared" si="1474"/>
        <v>-5.95700663011594+0.0201241580491968i</v>
      </c>
      <c r="E2867" t="str">
        <f t="shared" si="1475"/>
        <v>2870</v>
      </c>
      <c r="F2867" t="str">
        <f t="shared" si="1476"/>
        <v>0.777000777000777</v>
      </c>
      <c r="G2867" t="str">
        <f t="shared" si="1471"/>
        <v>0.777000777000777</v>
      </c>
      <c r="H2867" t="str">
        <f t="shared" si="1477"/>
        <v>9.11507301705942+0.401055821570177i</v>
      </c>
      <c r="I2867" t="str">
        <f t="shared" si="1478"/>
        <v>3663.8824322491i</v>
      </c>
      <c r="J2867" t="str">
        <f t="shared" si="1472"/>
        <v>-11481.3821305406+792.412768023051i</v>
      </c>
      <c r="K2867" t="str">
        <f t="shared" si="1479"/>
        <v>0.0219200154355998-0.317602244284066i</v>
      </c>
      <c r="L2867" t="str">
        <f t="shared" si="1480"/>
        <v>0.00189423255066433-0.0230035820671118i</v>
      </c>
      <c r="M2867" t="str">
        <f t="shared" si="1481"/>
        <v>0.0238142479862641-0.340605826351178i</v>
      </c>
      <c r="N2867" t="str">
        <f t="shared" si="1482"/>
        <v>-4.1377707680313i</v>
      </c>
      <c r="O2867" t="str">
        <f t="shared" si="1483"/>
        <v>-0.543514357802061+0.839399870659397i</v>
      </c>
      <c r="P2867" t="str">
        <f t="shared" si="1484"/>
        <v>1.54351435780206-0.839399870659397i</v>
      </c>
      <c r="Q2867" t="str">
        <f t="shared" si="1485"/>
        <v>-1.54351435780206+4.9771706386907i</v>
      </c>
      <c r="R2867" t="str">
        <f t="shared" si="1486"/>
        <v>-0.241589177072259-0.235197480512621i</v>
      </c>
      <c r="S2867" t="str">
        <f t="shared" si="1487"/>
        <v>0.42918431135107i</v>
      </c>
      <c r="T2867" t="str">
        <f t="shared" si="1488"/>
        <v>0.100943068705316-0.103686284591629i</v>
      </c>
      <c r="U2867" t="str">
        <f t="shared" si="1489"/>
        <v>0.0001-170.584076197101i</v>
      </c>
      <c r="V2867" t="str">
        <f t="shared" si="1490"/>
        <v>0.00002-0.00273611828452995i</v>
      </c>
      <c r="W2867" t="str">
        <f t="shared" si="1491"/>
        <v>0.0000199993584529549-0.00273607440104773i</v>
      </c>
      <c r="X2867" t="str">
        <f t="shared" si="1492"/>
        <v>0.0000466069967310517-0.00273542648287735i</v>
      </c>
      <c r="Y2867" t="str">
        <f t="shared" si="1493"/>
        <v>0.009+5.86221189159855i</v>
      </c>
      <c r="Z2867" t="str">
        <f t="shared" si="1494"/>
        <v>-0.00560189570734795-0.000104098397408894i</v>
      </c>
      <c r="AA2867" t="str">
        <f t="shared" si="1495"/>
        <v>0.00316190128032175-2.04795965423933i</v>
      </c>
      <c r="AB2867" t="str">
        <f t="shared" si="1496"/>
        <v>0.687227489242285-0.705903495333441i</v>
      </c>
      <c r="AC2867" t="str">
        <f t="shared" si="1497"/>
        <v>0.775930962499562-0.250884247756855i</v>
      </c>
      <c r="AD2867" t="str">
        <f t="shared" si="1498"/>
        <v>1.0681632907753-0.564377725352131i</v>
      </c>
      <c r="AE2867" t="str">
        <f t="shared" si="1499"/>
        <v>-0.00604249017008327+0.00305039107023219i</v>
      </c>
      <c r="AF2867" t="str">
        <f t="shared" si="1500"/>
        <v>-15.0720796471754-0.38093166352098i</v>
      </c>
      <c r="AG2867" t="str">
        <f t="shared" si="1501"/>
        <v>0.995828147708487-0.00792541018568493i</v>
      </c>
      <c r="AH2867" t="str">
        <f t="shared" si="1502"/>
        <v>0.0929644379298159-0.0431170580273324i</v>
      </c>
      <c r="AI2867">
        <f t="shared" si="1503"/>
        <v>-19.787500109642746</v>
      </c>
      <c r="AJ2867">
        <f t="shared" si="1504"/>
        <v>-24.881947249943362</v>
      </c>
      <c r="AK2867"/>
      <c r="AL2867"/>
      <c r="AM2867"/>
      <c r="AN2867"/>
    </row>
    <row r="2868" spans="1:40" x14ac:dyDescent="0.25">
      <c r="A2868"/>
      <c r="B2868">
        <f t="shared" si="1505"/>
        <v>934000</v>
      </c>
      <c r="C2868" s="237" t="str">
        <f t="shared" si="1473"/>
        <v>-8.76090528220552E-08+0.00262207980541089i</v>
      </c>
      <c r="D2868" s="208" t="str">
        <f t="shared" si="1474"/>
        <v>-5.95700662867537+0.0201026118414835i</v>
      </c>
      <c r="E2868" t="str">
        <f t="shared" si="1475"/>
        <v>2870</v>
      </c>
      <c r="F2868" t="str">
        <f t="shared" si="1476"/>
        <v>0.777000777000777</v>
      </c>
      <c r="G2868" t="str">
        <f t="shared" si="1471"/>
        <v>0.777000777000777</v>
      </c>
      <c r="H2868" t="str">
        <f t="shared" si="1477"/>
        <v>9.11511359554638+0.40062834634679i</v>
      </c>
      <c r="I2868" t="str">
        <f t="shared" si="1478"/>
        <v>3667.80942306608i</v>
      </c>
      <c r="J2868" t="str">
        <f t="shared" si="1472"/>
        <v>-11506.0092165092+793.262085030579i</v>
      </c>
      <c r="K2868" t="str">
        <f t="shared" si="1479"/>
        <v>0.0218733164425006-0.317265359497589i</v>
      </c>
      <c r="L2868" t="str">
        <f t="shared" si="1480"/>
        <v>0.0018902057954312-0.0229792841928539i</v>
      </c>
      <c r="M2868" t="str">
        <f t="shared" si="1481"/>
        <v>0.0237635222379318-0.340244643690443i</v>
      </c>
      <c r="N2868" t="str">
        <f t="shared" si="1482"/>
        <v>-4.14220567775052i</v>
      </c>
      <c r="O2868" t="str">
        <f t="shared" si="1483"/>
        <v>-0.539786362333783+0.841802045042932i</v>
      </c>
      <c r="P2868" t="str">
        <f t="shared" si="1484"/>
        <v>1.53978636233378-0.841802045042932i</v>
      </c>
      <c r="Q2868" t="str">
        <f t="shared" si="1485"/>
        <v>-1.53978636233378+4.98400772279345i</v>
      </c>
      <c r="R2868" t="str">
        <f t="shared" si="1486"/>
        <v>-0.241315040539566-0.234392243924969i</v>
      </c>
      <c r="S2868" t="str">
        <f t="shared" si="1487"/>
        <v>0.429644315972026i</v>
      </c>
      <c r="T2868" t="str">
        <f t="shared" si="1488"/>
        <v>0.100705295310292-0.103679635526384i</v>
      </c>
      <c r="U2868" t="str">
        <f t="shared" si="1489"/>
        <v>0.0001-170.401437999888i</v>
      </c>
      <c r="V2868" t="str">
        <f t="shared" si="1490"/>
        <v>0.00002-0.00273318882169855i</v>
      </c>
      <c r="W2868" t="str">
        <f t="shared" si="1491"/>
        <v>0.0000199993584529549-0.00273314498520581i</v>
      </c>
      <c r="X2868" t="str">
        <f t="shared" si="1492"/>
        <v>0.0000465500538945334-0.0027324983140605i</v>
      </c>
      <c r="Y2868" t="str">
        <f t="shared" si="1493"/>
        <v>0.009+5.86849507690573i</v>
      </c>
      <c r="Z2868" t="str">
        <f t="shared" si="1494"/>
        <v>-0.00558990239187758-0.000103851795969752i</v>
      </c>
      <c r="AA2868" t="str">
        <f t="shared" si="1495"/>
        <v>0.00315510809083641-2.04576494468991i</v>
      </c>
      <c r="AB2868" t="str">
        <f t="shared" si="1496"/>
        <v>0.685608711297779-0.705858228031062i</v>
      </c>
      <c r="AC2868" t="str">
        <f t="shared" si="1497"/>
        <v>0.776127996565048-0.25004836938522i</v>
      </c>
      <c r="AD2868" t="str">
        <f t="shared" si="1498"/>
        <v>1.06575430249361-0.566102633163327i</v>
      </c>
      <c r="AE2868" t="str">
        <f t="shared" si="1499"/>
        <v>-0.00601625329982007+0.00305377796479143i</v>
      </c>
      <c r="AF2868" t="str">
        <f t="shared" si="1500"/>
        <v>-15.0721202242217-0.380525734505307i</v>
      </c>
      <c r="AG2868" t="str">
        <f t="shared" si="1501"/>
        <v>0.995819803725762-0.00789908944222508i</v>
      </c>
      <c r="AH2868" t="str">
        <f t="shared" si="1502"/>
        <v>0.0925678229730096-0.043186897612893i</v>
      </c>
      <c r="AI2868">
        <f t="shared" si="1503"/>
        <v>-19.815529147250569</v>
      </c>
      <c r="AJ2868">
        <f t="shared" si="1504"/>
        <v>-25.011088874099446</v>
      </c>
      <c r="AK2868"/>
      <c r="AL2868"/>
      <c r="AM2868"/>
      <c r="AN2868"/>
    </row>
    <row r="2869" spans="1:40" x14ac:dyDescent="0.25">
      <c r="A2869"/>
      <c r="B2869">
        <f t="shared" si="1505"/>
        <v>935000</v>
      </c>
      <c r="C2869" s="237" t="str">
        <f t="shared" si="1473"/>
        <v>-8.74217539921865E-08+0.00261927544198889i</v>
      </c>
      <c r="D2869" s="208" t="str">
        <f t="shared" si="1474"/>
        <v>-5.95700662723941+0.0200811117219148i</v>
      </c>
      <c r="E2869" t="str">
        <f t="shared" si="1475"/>
        <v>2870</v>
      </c>
      <c r="F2869" t="str">
        <f t="shared" si="1476"/>
        <v>0.777000777000777</v>
      </c>
      <c r="G2869" t="str">
        <f t="shared" si="1471"/>
        <v>0.777000777000777</v>
      </c>
      <c r="H2869" t="str">
        <f t="shared" si="1477"/>
        <v>9.11515404429186+0.400201779374327i</v>
      </c>
      <c r="I2869" t="str">
        <f t="shared" si="1478"/>
        <v>3671.73641388307i</v>
      </c>
      <c r="J2869" t="str">
        <f t="shared" si="1472"/>
        <v>-11530.6626839303+794.111402038106i</v>
      </c>
      <c r="K2869" t="str">
        <f t="shared" si="1479"/>
        <v>0.0218267662969945-0.316929185257493i</v>
      </c>
      <c r="L2869" t="str">
        <f t="shared" si="1480"/>
        <v>0.00188619183782734-0.0229550372410905i</v>
      </c>
      <c r="M2869" t="str">
        <f t="shared" si="1481"/>
        <v>0.0237129581348218-0.339884222498583i</v>
      </c>
      <c r="N2869" t="str">
        <f t="shared" si="1482"/>
        <v>-4.14664058746974i</v>
      </c>
      <c r="O2869" t="str">
        <f t="shared" si="1483"/>
        <v>-0.536047750135745+0.844187662533874i</v>
      </c>
      <c r="P2869" t="str">
        <f t="shared" si="1484"/>
        <v>1.53604775013575-0.844187662533874i</v>
      </c>
      <c r="Q2869" t="str">
        <f t="shared" si="1485"/>
        <v>-1.53604775013575+4.99082825000361i</v>
      </c>
      <c r="R2869" t="str">
        <f t="shared" si="1486"/>
        <v>-0.241040204221612-0.233588179827274i</v>
      </c>
      <c r="S2869" t="str">
        <f t="shared" si="1487"/>
        <v>0.43010432059298i</v>
      </c>
      <c r="T2869" t="str">
        <f t="shared" si="1488"/>
        <v>0.100467285383161-0.10367243327233i</v>
      </c>
      <c r="U2869" t="str">
        <f t="shared" si="1489"/>
        <v>0.0001-170.219190472615i</v>
      </c>
      <c r="V2869" t="str">
        <f t="shared" si="1490"/>
        <v>0.00002-0.0027302656250978i</v>
      </c>
      <c r="W2869" t="str">
        <f t="shared" si="1491"/>
        <v>0.000019999358452955-0.00273022183549404i</v>
      </c>
      <c r="X2869" t="str">
        <f t="shared" si="1492"/>
        <v>0.0000464932936416326-0.00272957640693407i</v>
      </c>
      <c r="Y2869" t="str">
        <f t="shared" si="1493"/>
        <v>0.009+5.87477826221291i</v>
      </c>
      <c r="Z2869" t="str">
        <f t="shared" si="1494"/>
        <v>-0.00557794755516793-0.00010360615543265i</v>
      </c>
      <c r="AA2869" t="str">
        <f t="shared" si="1495"/>
        <v>0.00314833679773124-2.04357493622265i</v>
      </c>
      <c r="AB2869" t="str">
        <f t="shared" si="1496"/>
        <v>0.683988323026104-0.705809194580486i</v>
      </c>
      <c r="AC2869" t="str">
        <f t="shared" si="1497"/>
        <v>0.776325977136285-0.249213663252096i</v>
      </c>
      <c r="AD2869" t="str">
        <f t="shared" si="1498"/>
        <v>1.06333693170642-0.567817019578235i</v>
      </c>
      <c r="AE2869" t="str">
        <f t="shared" si="1499"/>
        <v>-0.00599006697691931+0.0030570853047155i</v>
      </c>
      <c r="AF2869" t="str">
        <f t="shared" si="1500"/>
        <v>-15.0721606715313-0.380120667652412i</v>
      </c>
      <c r="AG2869" t="str">
        <f t="shared" si="1501"/>
        <v>0.995811555429856-0.00787276290143635i</v>
      </c>
      <c r="AH2869" t="str">
        <f t="shared" si="1502"/>
        <v>0.0921719101190073-0.0432554581349148i</v>
      </c>
      <c r="AI2869">
        <f t="shared" si="1503"/>
        <v>-19.843596505030504</v>
      </c>
      <c r="AJ2869">
        <f t="shared" si="1504"/>
        <v>-25.1402479168644</v>
      </c>
      <c r="AK2869"/>
      <c r="AL2869"/>
      <c r="AM2869"/>
      <c r="AN2869"/>
    </row>
    <row r="2870" spans="1:40" x14ac:dyDescent="0.25">
      <c r="A2870"/>
      <c r="B2870">
        <f t="shared" si="1505"/>
        <v>936000</v>
      </c>
      <c r="C2870" s="237" t="str">
        <f t="shared" si="1473"/>
        <v>-8.72350551583401E-08+0.00261647707079641i</v>
      </c>
      <c r="D2870" s="208" t="str">
        <f t="shared" si="1474"/>
        <v>-5.95700662580805+0.0200596575427725i</v>
      </c>
      <c r="E2870" t="str">
        <f t="shared" si="1475"/>
        <v>2870</v>
      </c>
      <c r="F2870" t="str">
        <f t="shared" si="1476"/>
        <v>0.777000777000777</v>
      </c>
      <c r="G2870" t="str">
        <f t="shared" si="1471"/>
        <v>0.777000777000777</v>
      </c>
      <c r="H2870" t="str">
        <f t="shared" si="1477"/>
        <v>9.11519436384795+0.399776117767805i</v>
      </c>
      <c r="I2870" t="str">
        <f t="shared" si="1478"/>
        <v>3675.66340470006i</v>
      </c>
      <c r="J2870" t="str">
        <f t="shared" si="1472"/>
        <v>-11555.3425328041+794.960719045634i</v>
      </c>
      <c r="K2870" t="str">
        <f t="shared" si="1479"/>
        <v>0.0217803643681369-0.316593719328987i</v>
      </c>
      <c r="L2870" t="str">
        <f t="shared" si="1480"/>
        <v>0.00188219062380213-0.0229308410530451i</v>
      </c>
      <c r="M2870" t="str">
        <f t="shared" si="1481"/>
        <v>0.023662554991939-0.339524560382032i</v>
      </c>
      <c r="N2870" t="str">
        <f t="shared" si="1482"/>
        <v>-4.15107549718896i</v>
      </c>
      <c r="O2870" t="str">
        <f t="shared" si="1483"/>
        <v>-0.532298594740437+0.846556676210965i</v>
      </c>
      <c r="P2870" t="str">
        <f t="shared" si="1484"/>
        <v>1.53229859474044-0.846556676210965i</v>
      </c>
      <c r="Q2870" t="str">
        <f t="shared" si="1485"/>
        <v>-1.53229859474044+4.99763217339992i</v>
      </c>
      <c r="R2870" t="str">
        <f t="shared" si="1486"/>
        <v>-0.240764666361513-0.232785286000769i</v>
      </c>
      <c r="S2870" t="str">
        <f t="shared" si="1487"/>
        <v>0.430564325213936i</v>
      </c>
      <c r="T2870" t="str">
        <f t="shared" si="1488"/>
        <v>0.100229039586654-0.103664676107303i</v>
      </c>
      <c r="U2870" t="str">
        <f t="shared" si="1489"/>
        <v>0.0001-170.037332363136i</v>
      </c>
      <c r="V2870" t="str">
        <f t="shared" si="1490"/>
        <v>0.00002-0.00272734867464364i</v>
      </c>
      <c r="W2870" t="str">
        <f t="shared" si="1491"/>
        <v>0.0000199993584529549-0.00272730493182866i</v>
      </c>
      <c r="X2870" t="str">
        <f t="shared" si="1492"/>
        <v>0.0000464367151926162-0.00272666074143609i</v>
      </c>
      <c r="Y2870" t="str">
        <f t="shared" si="1493"/>
        <v>0.009+5.88106144752009i</v>
      </c>
      <c r="Z2870" t="str">
        <f t="shared" si="1494"/>
        <v>-0.00556603103277114-0.00010336147086599i</v>
      </c>
      <c r="AA2870" t="str">
        <f t="shared" si="1495"/>
        <v>0.00314158730688597-2.04138961374217i</v>
      </c>
      <c r="AB2870" t="str">
        <f t="shared" si="1496"/>
        <v>0.682366328939179-0.705756383257098i</v>
      </c>
      <c r="AC2870" t="str">
        <f t="shared" si="1497"/>
        <v>0.776524905020992-0.248380127082309i</v>
      </c>
      <c r="AD2870" t="str">
        <f t="shared" si="1498"/>
        <v>1.06091122502675-0.56952084279892i</v>
      </c>
      <c r="AE2870" t="str">
        <f t="shared" si="1499"/>
        <v>-0.00596393131351467+0.00306031334015176i</v>
      </c>
      <c r="AF2870" t="str">
        <f t="shared" si="1500"/>
        <v>-15.072200989656-0.379716460225032i</v>
      </c>
      <c r="AG2870" t="str">
        <f t="shared" si="1501"/>
        <v>0.995803402823219-0.00784643092626866i</v>
      </c>
      <c r="AH2870" t="str">
        <f t="shared" si="1502"/>
        <v>0.0917767015549195-0.0433227434200353i</v>
      </c>
      <c r="AI2870">
        <f t="shared" si="1503"/>
        <v>-19.871702365491252</v>
      </c>
      <c r="AJ2870">
        <f t="shared" si="1504"/>
        <v>-25.269424297114352</v>
      </c>
      <c r="AK2870"/>
      <c r="AL2870"/>
      <c r="AM2870"/>
      <c r="AN2870"/>
    </row>
    <row r="2871" spans="1:40" x14ac:dyDescent="0.25">
      <c r="A2871"/>
      <c r="B2871">
        <f t="shared" si="1505"/>
        <v>937000</v>
      </c>
      <c r="C2871" s="237" t="str">
        <f t="shared" si="1473"/>
        <v>-8.70489537605339E-08+0.00261368467264808i</v>
      </c>
      <c r="D2871" s="208" t="str">
        <f t="shared" si="1474"/>
        <v>-5.95700662438127+0.0200382491569686i</v>
      </c>
      <c r="E2871" t="str">
        <f t="shared" si="1475"/>
        <v>2870</v>
      </c>
      <c r="F2871" t="str">
        <f t="shared" si="1476"/>
        <v>0.777000777000777</v>
      </c>
      <c r="G2871" t="str">
        <f t="shared" si="1471"/>
        <v>0.777000777000777</v>
      </c>
      <c r="H2871" t="str">
        <f t="shared" si="1477"/>
        <v>9.11523455476384+0.399351358654416i</v>
      </c>
      <c r="I2871" t="str">
        <f t="shared" si="1478"/>
        <v>3679.59039551705i</v>
      </c>
      <c r="J2871" t="str">
        <f t="shared" si="1472"/>
        <v>-11580.0487631304+795.810036053161i</v>
      </c>
      <c r="K2871" t="str">
        <f t="shared" si="1479"/>
        <v>0.0217341100283189-0.31625895948661i</v>
      </c>
      <c r="L2871" t="str">
        <f t="shared" si="1480"/>
        <v>0.00187820209958932-0.0229066954705954i</v>
      </c>
      <c r="M2871" t="str">
        <f t="shared" si="1481"/>
        <v>0.0236123121279082-0.339165654957205i</v>
      </c>
      <c r="N2871" t="str">
        <f t="shared" si="1482"/>
        <v>-4.15551040690817i</v>
      </c>
      <c r="O2871" t="str">
        <f t="shared" si="1483"/>
        <v>-0.528538969887725+0.848909039479509i</v>
      </c>
      <c r="P2871" t="str">
        <f t="shared" si="1484"/>
        <v>1.52853896988772-0.848909039479509i</v>
      </c>
      <c r="Q2871" t="str">
        <f t="shared" si="1485"/>
        <v>-1.52853896988772+5.00441944638768i</v>
      </c>
      <c r="R2871" t="str">
        <f t="shared" si="1486"/>
        <v>-0.240488425198995-0.231983560251355i</v>
      </c>
      <c r="S2871" t="str">
        <f t="shared" si="1487"/>
        <v>0.43102432983489i</v>
      </c>
      <c r="T2871" t="str">
        <f t="shared" si="1488"/>
        <v>0.0999905585900521-0.103656362304445i</v>
      </c>
      <c r="U2871" t="str">
        <f t="shared" si="1489"/>
        <v>0.0001-169.855862424648i</v>
      </c>
      <c r="V2871" t="str">
        <f t="shared" si="1490"/>
        <v>0.00002-0.00272443795033772i</v>
      </c>
      <c r="W2871" t="str">
        <f t="shared" si="1491"/>
        <v>0.000019999358452955-0.00272439425421168i</v>
      </c>
      <c r="X2871" t="str">
        <f t="shared" si="1492"/>
        <v>0.0000463803177719102-0.00272375129759023i</v>
      </c>
      <c r="Y2871" t="str">
        <f t="shared" si="1493"/>
        <v>0.009+5.88734463282727i</v>
      </c>
      <c r="Z2871" t="str">
        <f t="shared" si="1494"/>
        <v>-0.00555415266111704-0.000103117737369109i</v>
      </c>
      <c r="AA2871" t="str">
        <f t="shared" si="1495"/>
        <v>0.00313485952468608-2.03920896221766i</v>
      </c>
      <c r="AB2871" t="str">
        <f t="shared" si="1496"/>
        <v>0.680742733593518-0.705699782304329i</v>
      </c>
      <c r="AC2871" t="str">
        <f t="shared" si="1497"/>
        <v>0.776724781036011-0.24754775862497i</v>
      </c>
      <c r="AD2871" t="str">
        <f t="shared" si="1498"/>
        <v>1.05847722928487-0.571214061237375i</v>
      </c>
      <c r="AE2871" t="str">
        <f t="shared" si="1499"/>
        <v>-0.00593784642131258+0.00306346232134847i</v>
      </c>
      <c r="AF2871" t="str">
        <f t="shared" si="1500"/>
        <v>-15.0722411791451-0.379313109497447i</v>
      </c>
      <c r="AG2871" t="str">
        <f t="shared" si="1501"/>
        <v>0.995795345906742-0.00782009387972753i</v>
      </c>
      <c r="AH2871" t="str">
        <f t="shared" si="1502"/>
        <v>0.0913821994600922-0.0433887572980623i</v>
      </c>
      <c r="AI2871">
        <f t="shared" si="1503"/>
        <v>-19.899846912006016</v>
      </c>
      <c r="AJ2871">
        <f t="shared" si="1504"/>
        <v>-25.398617933691703</v>
      </c>
      <c r="AK2871"/>
      <c r="AL2871"/>
      <c r="AM2871"/>
      <c r="AN2871"/>
    </row>
    <row r="2872" spans="1:40" x14ac:dyDescent="0.25">
      <c r="A2872"/>
      <c r="B2872">
        <f t="shared" si="1505"/>
        <v>938000</v>
      </c>
      <c r="C2872" s="237" t="str">
        <f t="shared" si="1473"/>
        <v>-8.68634472524254E-08+0.00261089822844034i</v>
      </c>
      <c r="D2872" s="208" t="str">
        <f t="shared" si="1474"/>
        <v>-5.95700662295905+0.0200168864180426i</v>
      </c>
      <c r="E2872" t="str">
        <f t="shared" si="1475"/>
        <v>2870</v>
      </c>
      <c r="F2872" t="str">
        <f t="shared" si="1476"/>
        <v>0.777000777000777</v>
      </c>
      <c r="G2872" t="str">
        <f t="shared" si="1471"/>
        <v>0.777000777000777</v>
      </c>
      <c r="H2872" t="str">
        <f t="shared" si="1477"/>
        <v>9.11527461758577+0.398927499173472i</v>
      </c>
      <c r="I2872" t="str">
        <f t="shared" si="1478"/>
        <v>3683.51738633403i</v>
      </c>
      <c r="J2872" t="str">
        <f t="shared" si="1472"/>
        <v>-11604.7813749092+796.659353060689i</v>
      </c>
      <c r="K2872" t="str">
        <f t="shared" si="1479"/>
        <v>0.0216880026532444-0.315924903514161i</v>
      </c>
      <c r="L2872" t="str">
        <f t="shared" si="1480"/>
        <v>0.00187422621170539-0.0228826003362707i</v>
      </c>
      <c r="M2872" t="str">
        <f t="shared" si="1481"/>
        <v>0.0235622288649498-0.338807503850432i</v>
      </c>
      <c r="N2872" t="str">
        <f t="shared" si="1482"/>
        <v>-4.15994531662739i</v>
      </c>
      <c r="O2872" t="str">
        <f t="shared" si="1483"/>
        <v>-0.524768949523369+0.851244706072314i</v>
      </c>
      <c r="P2872" t="str">
        <f t="shared" si="1484"/>
        <v>1.52476894952337-0.851244706072314i</v>
      </c>
      <c r="Q2872" t="str">
        <f t="shared" si="1485"/>
        <v>-1.52476894952337+5.0111900226997i</v>
      </c>
      <c r="R2872" t="str">
        <f t="shared" si="1486"/>
        <v>-0.240211478970412-0.231183000409566i</v>
      </c>
      <c r="S2872" t="str">
        <f t="shared" si="1487"/>
        <v>0.431484334455846i</v>
      </c>
      <c r="T2872" t="str">
        <f t="shared" si="1488"/>
        <v>0.0997518430692272-0.103647490132203i</v>
      </c>
      <c r="U2872" t="str">
        <f t="shared" si="1489"/>
        <v>0.0001-169.674779415667i</v>
      </c>
      <c r="V2872" t="str">
        <f t="shared" si="1490"/>
        <v>0.00002-0.002721533432267i</v>
      </c>
      <c r="W2872" t="str">
        <f t="shared" si="1491"/>
        <v>0.000019999358452955-0.00272148978273033i</v>
      </c>
      <c r="X2872" t="str">
        <f t="shared" si="1492"/>
        <v>0.0000463241006080701-0.00272084805550524i</v>
      </c>
      <c r="Y2872" t="str">
        <f t="shared" si="1493"/>
        <v>0.009+5.89362781813445i</v>
      </c>
      <c r="Z2872" t="str">
        <f t="shared" si="1494"/>
        <v>-0.00554231227750744-0.000102874950072048i</v>
      </c>
      <c r="AA2872" t="str">
        <f t="shared" si="1495"/>
        <v>0.00312815335801961-2.03703296668256i</v>
      </c>
      <c r="AB2872" t="str">
        <f t="shared" si="1496"/>
        <v>0.679117541590503-0.705639379933644i</v>
      </c>
      <c r="AC2872" t="str">
        <f t="shared" si="1497"/>
        <v>0.776925606007273-0.246716555653438i</v>
      </c>
      <c r="AD2872" t="str">
        <f t="shared" si="1498"/>
        <v>1.05603499152727-0.572896633516752i</v>
      </c>
      <c r="AE2872" t="str">
        <f t="shared" si="1499"/>
        <v>-0.00591181241158853+0.00306653249865487i</v>
      </c>
      <c r="AF2872" t="str">
        <f t="shared" si="1500"/>
        <v>-15.0722812405448-0.378910612755429i</v>
      </c>
      <c r="AG2872" t="str">
        <f t="shared" si="1501"/>
        <v>0.995787384679756-0.00779375212486634i</v>
      </c>
      <c r="AH2872" t="str">
        <f t="shared" si="1502"/>
        <v>0.0909884060060419-0.0434535036019707i</v>
      </c>
      <c r="AI2872">
        <f t="shared" si="1503"/>
        <v>-19.928030328821492</v>
      </c>
      <c r="AJ2872">
        <f t="shared" si="1504"/>
        <v>-25.527828745408652</v>
      </c>
      <c r="AK2872"/>
      <c r="AL2872"/>
      <c r="AM2872"/>
      <c r="AN2872"/>
    </row>
    <row r="2873" spans="1:40" x14ac:dyDescent="0.25">
      <c r="A2873"/>
      <c r="B2873">
        <f t="shared" si="1505"/>
        <v>939000</v>
      </c>
      <c r="C2873" s="237" t="str">
        <f t="shared" si="1473"/>
        <v>-8.66785331012226E-08+0.00260811771915102i</v>
      </c>
      <c r="D2873" s="208" t="str">
        <f t="shared" si="1474"/>
        <v>-5.95700662154138+0.0199955691801578i</v>
      </c>
      <c r="E2873" t="str">
        <f t="shared" si="1475"/>
        <v>2870</v>
      </c>
      <c r="F2873" t="str">
        <f t="shared" si="1476"/>
        <v>0.777000777000777</v>
      </c>
      <c r="G2873" t="str">
        <f t="shared" si="1471"/>
        <v>0.777000777000777</v>
      </c>
      <c r="H2873" t="str">
        <f t="shared" si="1477"/>
        <v>9.11531455285711+0.398504536476325i</v>
      </c>
      <c r="I2873" t="str">
        <f t="shared" si="1478"/>
        <v>3687.44437715102i</v>
      </c>
      <c r="J2873" t="str">
        <f t="shared" si="1472"/>
        <v>-11629.5403681406+797.508670068216i</v>
      </c>
      <c r="K2873" t="str">
        <f t="shared" si="1479"/>
        <v>0.0216420416219092-0.315591549204655i</v>
      </c>
      <c r="L2873" t="str">
        <f t="shared" si="1480"/>
        <v>0.00187026290694753-0.0228585554932478i</v>
      </c>
      <c r="M2873" t="str">
        <f t="shared" si="1481"/>
        <v>0.0235123045288567-0.338450104697903i</v>
      </c>
      <c r="N2873" t="str">
        <f t="shared" si="1482"/>
        <v>-4.16438022634661i</v>
      </c>
      <c r="O2873" t="str">
        <f t="shared" si="1483"/>
        <v>-0.520988607797613+0.853563630050569i</v>
      </c>
      <c r="P2873" t="str">
        <f t="shared" si="1484"/>
        <v>1.52098860779761-0.853563630050569i</v>
      </c>
      <c r="Q2873" t="str">
        <f t="shared" si="1485"/>
        <v>-1.52098860779761+5.01794385639718i</v>
      </c>
      <c r="R2873" t="str">
        <f t="shared" si="1486"/>
        <v>-0.23993382590875-0.230383604330547i</v>
      </c>
      <c r="S2873" t="str">
        <f t="shared" si="1487"/>
        <v>0.4319443390768i</v>
      </c>
      <c r="T2873" t="str">
        <f t="shared" si="1488"/>
        <v>0.0995128937066891-0.103638057854323i</v>
      </c>
      <c r="U2873" t="str">
        <f t="shared" si="1489"/>
        <v>0.0001-169.494082099995i</v>
      </c>
      <c r="V2873" t="str">
        <f t="shared" si="1490"/>
        <v>0.00002-0.00271863510060324i</v>
      </c>
      <c r="W2873" t="str">
        <f t="shared" si="1491"/>
        <v>0.0000199993584529549-0.00271859149755672i</v>
      </c>
      <c r="X2873" t="str">
        <f t="shared" si="1492"/>
        <v>0.0000462680629337576-0.00271795099537463i</v>
      </c>
      <c r="Y2873" t="str">
        <f t="shared" si="1493"/>
        <v>0.009+5.89991100344163i</v>
      </c>
      <c r="Z2873" t="str">
        <f t="shared" si="1494"/>
        <v>-0.00553050972011071-0.000102633104135332i</v>
      </c>
      <c r="AA2873" t="str">
        <f t="shared" si="1495"/>
        <v>0.00312146871427389-2.03486161223422i</v>
      </c>
      <c r="AB2873" t="str">
        <f t="shared" si="1496"/>
        <v>0.677490757576709-0.705575164324505i</v>
      </c>
      <c r="AC2873" t="str">
        <f t="shared" si="1497"/>
        <v>0.777127380769761-0.245886515965295i</v>
      </c>
      <c r="AD2873" t="str">
        <f t="shared" si="1498"/>
        <v>1.05358455901561-0.574568518472538i</v>
      </c>
      <c r="AE2873" t="str">
        <f t="shared" si="1499"/>
        <v>-0.00588582939518366+0.00306952412252115i</v>
      </c>
      <c r="AF2873" t="str">
        <f t="shared" si="1500"/>
        <v>-15.0723211743985-0.378508967296167i</v>
      </c>
      <c r="AG2873" t="str">
        <f t="shared" si="1501"/>
        <v>0.995779519140031-0.00776740602477829i</v>
      </c>
      <c r="AH2873" t="str">
        <f t="shared" si="1502"/>
        <v>0.0905953233563991-0.0435169861679i</v>
      </c>
      <c r="AI2873">
        <f t="shared" si="1503"/>
        <v>-19.956252801066285</v>
      </c>
      <c r="AJ2873">
        <f t="shared" si="1504"/>
        <v>-25.657056651049388</v>
      </c>
      <c r="AK2873"/>
      <c r="AL2873"/>
      <c r="AM2873"/>
      <c r="AN2873"/>
    </row>
    <row r="2874" spans="1:40" x14ac:dyDescent="0.25">
      <c r="A2874"/>
      <c r="B2874">
        <f t="shared" si="1505"/>
        <v>940000</v>
      </c>
      <c r="C2874" s="237" t="str">
        <f t="shared" si="1473"/>
        <v>-8.64942087875989E-08+0.00260534312583889i</v>
      </c>
      <c r="D2874" s="208" t="str">
        <f t="shared" si="1474"/>
        <v>-5.95700662012823+0.0199742972980982i</v>
      </c>
      <c r="E2874" t="str">
        <f t="shared" si="1475"/>
        <v>2870</v>
      </c>
      <c r="F2874" t="str">
        <f t="shared" si="1476"/>
        <v>0.777000777000777</v>
      </c>
      <c r="G2874" t="str">
        <f t="shared" si="1471"/>
        <v>0.777000777000777</v>
      </c>
      <c r="H2874" t="str">
        <f t="shared" si="1477"/>
        <v>9.11535436111833+0.398082467726323i</v>
      </c>
      <c r="I2874" t="str">
        <f t="shared" si="1478"/>
        <v>3691.37136796801i</v>
      </c>
      <c r="J2874" t="str">
        <f t="shared" si="1472"/>
        <v>-11654.3257428246+798.357987075743i</v>
      </c>
      <c r="K2874" t="str">
        <f t="shared" si="1479"/>
        <v>0.0215962263165814-0.315258894360283i</v>
      </c>
      <c r="L2874" t="str">
        <f t="shared" si="1480"/>
        <v>0.00186631213239208-0.0228345607853481i</v>
      </c>
      <c r="M2874" t="str">
        <f t="shared" si="1481"/>
        <v>0.0234625384489735-0.338093455145631i</v>
      </c>
      <c r="N2874" t="str">
        <f t="shared" si="1482"/>
        <v>-4.16881513606583i</v>
      </c>
      <c r="O2874" t="str">
        <f t="shared" si="1483"/>
        <v>-0.517198019063703+0.855865765804768i</v>
      </c>
      <c r="P2874" t="str">
        <f t="shared" si="1484"/>
        <v>1.5171980190637-0.855865765804768i</v>
      </c>
      <c r="Q2874" t="str">
        <f t="shared" si="1485"/>
        <v>-1.5171980190637+5.0246809018706i</v>
      </c>
      <c r="R2874" t="str">
        <f t="shared" si="1486"/>
        <v>-0.23965546424365-0.229585369894033i</v>
      </c>
      <c r="S2874" t="str">
        <f t="shared" si="1487"/>
        <v>0.432404343697756i</v>
      </c>
      <c r="T2874" t="str">
        <f t="shared" si="1488"/>
        <v>0.0992737111916359-0.103628063729857i</v>
      </c>
      <c r="U2874" t="str">
        <f t="shared" si="1489"/>
        <v>0.0001-169.313769246697i</v>
      </c>
      <c r="V2874" t="str">
        <f t="shared" si="1490"/>
        <v>0.00002-0.0027157429356026i</v>
      </c>
      <c r="W2874" t="str">
        <f t="shared" si="1491"/>
        <v>0.0000199993584529549-0.00271569937894732i</v>
      </c>
      <c r="X2874" t="str">
        <f t="shared" si="1492"/>
        <v>0.0000462122039857128-0.00271506009747612i</v>
      </c>
      <c r="Y2874" t="str">
        <f t="shared" si="1493"/>
        <v>0.009+5.90619418874881i</v>
      </c>
      <c r="Z2874" t="str">
        <f t="shared" si="1494"/>
        <v>-0.00551874482795617-0.00010239219474974i</v>
      </c>
      <c r="AA2874" t="str">
        <f t="shared" si="1495"/>
        <v>0.00311480550133232-2.03269488403356i</v>
      </c>
      <c r="AB2874" t="str">
        <f t="shared" si="1496"/>
        <v>0.675862386244246-0.705507123624415i</v>
      </c>
      <c r="AC2874" t="str">
        <f t="shared" si="1497"/>
        <v>0.777330106167436-0.245057637382351i</v>
      </c>
      <c r="AD2874" t="str">
        <f t="shared" si="1498"/>
        <v>1.05112597922591-0.576229675153765i</v>
      </c>
      <c r="AE2874" t="str">
        <f t="shared" si="1499"/>
        <v>-0.00585989748250227+0.00307243744349829i</v>
      </c>
      <c r="AF2874" t="str">
        <f t="shared" si="1500"/>
        <v>-15.0723609812466-0.378108170428225i</v>
      </c>
      <c r="AG2874" t="str">
        <f t="shared" si="1501"/>
        <v>0.995771749283775-0.00774105594259029i</v>
      </c>
      <c r="AH2874" t="str">
        <f t="shared" si="1502"/>
        <v>0.0902029536668629-0.0435792088351465i</v>
      </c>
      <c r="AI2874">
        <f t="shared" si="1503"/>
        <v>-19.984514514758679</v>
      </c>
      <c r="AJ2874">
        <f t="shared" si="1504"/>
        <v>-25.7863015693672</v>
      </c>
      <c r="AK2874"/>
      <c r="AL2874"/>
      <c r="AM2874"/>
      <c r="AN2874"/>
    </row>
    <row r="2875" spans="1:40" x14ac:dyDescent="0.25">
      <c r="A2875"/>
      <c r="B2875">
        <f t="shared" si="1505"/>
        <v>941000</v>
      </c>
      <c r="C2875" s="237" t="str">
        <f t="shared" si="1473"/>
        <v>-8.63104718056079E-08+0.00260257442964324i</v>
      </c>
      <c r="D2875" s="208" t="str">
        <f t="shared" si="1474"/>
        <v>-5.95700661871958+0.0199530706272648i</v>
      </c>
      <c r="E2875" t="str">
        <f t="shared" si="1475"/>
        <v>2870</v>
      </c>
      <c r="F2875" t="str">
        <f t="shared" si="1476"/>
        <v>0.777000777000777</v>
      </c>
      <c r="G2875" t="str">
        <f t="shared" si="1471"/>
        <v>0.777000777000777</v>
      </c>
      <c r="H2875" t="str">
        <f t="shared" si="1477"/>
        <v>9.11539404290705+0.39766129009873i</v>
      </c>
      <c r="I2875" t="str">
        <f t="shared" si="1478"/>
        <v>3695.29835878499i</v>
      </c>
      <c r="J2875" t="str">
        <f t="shared" si="1472"/>
        <v>-11679.1374989612+799.207304083271i</v>
      </c>
      <c r="K2875" t="str">
        <f t="shared" si="1479"/>
        <v>0.0215505561227796-0.314926936792358i</v>
      </c>
      <c r="L2875" t="str">
        <f t="shared" si="1480"/>
        <v>0.00186237383539265-0.0228106160570342i</v>
      </c>
      <c r="M2875" t="str">
        <f t="shared" si="1481"/>
        <v>0.0234129299581723-0.337737552849392i</v>
      </c>
      <c r="N2875" t="str">
        <f t="shared" si="1482"/>
        <v>-4.17325004578505i</v>
      </c>
      <c r="O2875" t="str">
        <f t="shared" si="1483"/>
        <v>-0.513397257876422+0.858151068055602i</v>
      </c>
      <c r="P2875" t="str">
        <f t="shared" si="1484"/>
        <v>1.51339725787642-0.858151068055602i</v>
      </c>
      <c r="Q2875" t="str">
        <f t="shared" si="1485"/>
        <v>-1.51339725787642+5.03140111384065i</v>
      </c>
      <c r="R2875" t="str">
        <f t="shared" si="1486"/>
        <v>-0.239376392201417-0.228788295004321i</v>
      </c>
      <c r="S2875" t="str">
        <f t="shared" si="1487"/>
        <v>0.43286434831871i</v>
      </c>
      <c r="T2875" t="str">
        <f t="shared" si="1488"/>
        <v>0.0990342962199942-0.10361750601315i</v>
      </c>
      <c r="U2875" t="str">
        <f t="shared" si="1489"/>
        <v>0.0001-169.133839630069i</v>
      </c>
      <c r="V2875" t="str">
        <f t="shared" si="1490"/>
        <v>0.00002-0.00271285691760515i</v>
      </c>
      <c r="W2875" t="str">
        <f t="shared" si="1491"/>
        <v>0.0000199993584529549-0.00271281340724252i</v>
      </c>
      <c r="X2875" t="str">
        <f t="shared" si="1492"/>
        <v>0.0000461565230047282-0.00271217534217125i</v>
      </c>
      <c r="Y2875" t="str">
        <f t="shared" si="1493"/>
        <v>0.009+5.91247737405599i</v>
      </c>
      <c r="Z2875" t="str">
        <f t="shared" si="1494"/>
        <v>-0.00550701744092856-0.000102152217136085i</v>
      </c>
      <c r="AA2875" t="str">
        <f t="shared" si="1495"/>
        <v>0.00310816362757116-2.03053276730469i</v>
      </c>
      <c r="AB2875" t="str">
        <f t="shared" si="1496"/>
        <v>0.674232432331029-0.705435245948832i</v>
      </c>
      <c r="AC2875" t="str">
        <f t="shared" si="1497"/>
        <v>0.777533783053227-0.244229917750601i</v>
      </c>
      <c r="AD2875" t="str">
        <f t="shared" si="1498"/>
        <v>1.04865929984738-0.577880062824156i</v>
      </c>
      <c r="AE2875" t="str">
        <f t="shared" si="1499"/>
        <v>-0.00583401678350768+0.00307527271223773i</v>
      </c>
      <c r="AF2875" t="str">
        <f t="shared" si="1500"/>
        <v>-15.0724006616266-0.377708219471465i</v>
      </c>
      <c r="AG2875" t="str">
        <f t="shared" si="1501"/>
        <v>0.995764075105636-0.00771470224145399i</v>
      </c>
      <c r="AH2875" t="str">
        <f t="shared" si="1502"/>
        <v>0.0898112990851321-0.0436401754461557i</v>
      </c>
      <c r="AI2875">
        <f t="shared" si="1503"/>
        <v>-20.012815656816407</v>
      </c>
      <c r="AJ2875">
        <f t="shared" si="1504"/>
        <v>-25.915563419087722</v>
      </c>
      <c r="AK2875"/>
      <c r="AL2875"/>
      <c r="AM2875"/>
      <c r="AN2875"/>
    </row>
    <row r="2876" spans="1:40" x14ac:dyDescent="0.25">
      <c r="A2876"/>
      <c r="B2876">
        <f t="shared" si="1505"/>
        <v>942000</v>
      </c>
      <c r="C2876" s="237" t="str">
        <f t="shared" si="1473"/>
        <v>-8.61273196625961E-08+0.00259981161178345i</v>
      </c>
      <c r="D2876" s="208" t="str">
        <f t="shared" si="1474"/>
        <v>-5.95700661731541+0.0199318890236731i</v>
      </c>
      <c r="E2876" t="str">
        <f t="shared" si="1475"/>
        <v>2870</v>
      </c>
      <c r="F2876" t="str">
        <f t="shared" si="1476"/>
        <v>0.777000777000777</v>
      </c>
      <c r="G2876" t="str">
        <f t="shared" si="1471"/>
        <v>0.777000777000777</v>
      </c>
      <c r="H2876" t="str">
        <f t="shared" si="1477"/>
        <v>9.11543359875804+0.397241000780678i</v>
      </c>
      <c r="I2876" t="str">
        <f t="shared" si="1478"/>
        <v>3699.22534960198i</v>
      </c>
      <c r="J2876" t="str">
        <f t="shared" si="1472"/>
        <v>-11703.9756365503+800.056621090798i</v>
      </c>
      <c r="K2876" t="str">
        <f t="shared" si="1479"/>
        <v>0.0215050304292538-0.314595674321273i</v>
      </c>
      <c r="L2876" t="str">
        <f t="shared" si="1480"/>
        <v>0.00185844796357844-0.0227867211534066i</v>
      </c>
      <c r="M2876" t="str">
        <f t="shared" si="1481"/>
        <v>0.0233634783928322-0.33738239547468i</v>
      </c>
      <c r="N2876" t="str">
        <f t="shared" si="1482"/>
        <v>-4.17768495550427i</v>
      </c>
      <c r="O2876" t="str">
        <f t="shared" si="1483"/>
        <v>-0.509586398990631+0.860419491854852i</v>
      </c>
      <c r="P2876" t="str">
        <f t="shared" si="1484"/>
        <v>1.50958639899063-0.860419491854852i</v>
      </c>
      <c r="Q2876" t="str">
        <f t="shared" si="1485"/>
        <v>-1.50958639899063+5.03810444735912i</v>
      </c>
      <c r="R2876" t="str">
        <f t="shared" si="1486"/>
        <v>-0.239096608005033-0.227992377590254i</v>
      </c>
      <c r="S2876" t="str">
        <f t="shared" si="1487"/>
        <v>0.433324352939665i</v>
      </c>
      <c r="T2876" t="str">
        <f t="shared" si="1488"/>
        <v>0.0987946494944726-0.10360638295385i</v>
      </c>
      <c r="U2876" t="str">
        <f t="shared" si="1489"/>
        <v>0.0001-168.954292029613i</v>
      </c>
      <c r="V2876" t="str">
        <f t="shared" si="1490"/>
        <v>0.00002-0.00270997702703445i</v>
      </c>
      <c r="W2876" t="str">
        <f t="shared" si="1491"/>
        <v>0.0000199993584529549-0.00270993356286619i</v>
      </c>
      <c r="X2876" t="str">
        <f t="shared" si="1492"/>
        <v>0.0000461010192356232-0.00270929670990489i</v>
      </c>
      <c r="Y2876" t="str">
        <f t="shared" si="1493"/>
        <v>0.009+5.91876055936317i</v>
      </c>
      <c r="Z2876" t="str">
        <f t="shared" si="1494"/>
        <v>-0.00549532739976265-0.000101913166544994i</v>
      </c>
      <c r="AA2876" t="str">
        <f t="shared" si="1495"/>
        <v>0.00310154300185644-2.02837524733464i</v>
      </c>
      <c r="AB2876" t="str">
        <f t="shared" si="1496"/>
        <v>0.672600900621148-0.705359519381239i</v>
      </c>
      <c r="AC2876" t="str">
        <f t="shared" si="1497"/>
        <v>0.77773841228895-0.243403354940232i</v>
      </c>
      <c r="AD2876" t="str">
        <f t="shared" si="1498"/>
        <v>1.04618456878158-0.579519640963355i</v>
      </c>
      <c r="AE2876" t="str">
        <f t="shared" si="1499"/>
        <v>-0.0058081874077199+0.00307803017949151i</v>
      </c>
      <c r="AF2876" t="str">
        <f t="shared" si="1500"/>
        <v>-15.0724402160734-0.377309111757005i</v>
      </c>
      <c r="AG2876" t="str">
        <f t="shared" si="1501"/>
        <v>0.9957564965987-0.00768834528453974i</v>
      </c>
      <c r="AH2876" t="str">
        <f t="shared" si="1502"/>
        <v>0.0894203617508654-0.0436998898465214i</v>
      </c>
      <c r="AI2876">
        <f t="shared" si="1503"/>
        <v>-20.041156415063888</v>
      </c>
      <c r="AJ2876">
        <f t="shared" si="1504"/>
        <v>-26.044842118908846</v>
      </c>
      <c r="AK2876"/>
      <c r="AL2876"/>
      <c r="AM2876"/>
      <c r="AN2876"/>
    </row>
    <row r="2877" spans="1:40" x14ac:dyDescent="0.25">
      <c r="A2877"/>
      <c r="B2877">
        <f t="shared" si="1505"/>
        <v>943000</v>
      </c>
      <c r="C2877" s="237" t="str">
        <f t="shared" si="1473"/>
        <v>-8.59447498791199E-08+0.00259705465355854i</v>
      </c>
      <c r="D2877" s="208" t="str">
        <f t="shared" si="1474"/>
        <v>-5.95700661591571+0.0199107523439488i</v>
      </c>
      <c r="E2877" t="str">
        <f t="shared" si="1475"/>
        <v>2870</v>
      </c>
      <c r="F2877" t="str">
        <f t="shared" si="1476"/>
        <v>0.777000777000777</v>
      </c>
      <c r="G2877" t="str">
        <f t="shared" si="1471"/>
        <v>0.777000777000777</v>
      </c>
      <c r="H2877" t="str">
        <f t="shared" si="1477"/>
        <v>9.1154730292033+0.39682159697109i</v>
      </c>
      <c r="I2877" t="str">
        <f t="shared" si="1478"/>
        <v>3703.15234041897i</v>
      </c>
      <c r="J2877" t="str">
        <f t="shared" si="1472"/>
        <v>-11728.840155592+800.905938098325i</v>
      </c>
      <c r="K2877" t="str">
        <f t="shared" si="1479"/>
        <v>0.0214596486279632-0.314265104776448i</v>
      </c>
      <c r="L2877" t="str">
        <f t="shared" si="1480"/>
        <v>0.00185453446485258-0.0227628759202009i</v>
      </c>
      <c r="M2877" t="str">
        <f t="shared" si="1481"/>
        <v>0.0233141830928158-0.337027980696649i</v>
      </c>
      <c r="N2877" t="str">
        <f t="shared" si="1482"/>
        <v>-4.18211986522349i</v>
      </c>
      <c r="O2877" t="str">
        <f t="shared" si="1483"/>
        <v>-0.505765517359797+0.862670992586268i</v>
      </c>
      <c r="P2877" t="str">
        <f t="shared" si="1484"/>
        <v>1.5057655173598-0.862670992586268i</v>
      </c>
      <c r="Q2877" t="str">
        <f t="shared" si="1485"/>
        <v>-1.5057655173598+5.04479085780976i</v>
      </c>
      <c r="R2877" t="str">
        <f t="shared" si="1486"/>
        <v>-0.238816109874176-0.227197615605193i</v>
      </c>
      <c r="S2877" t="str">
        <f t="shared" si="1487"/>
        <v>0.433784357560621i</v>
      </c>
      <c r="T2877" t="str">
        <f t="shared" si="1488"/>
        <v>0.0985547717246036-0.103594692796896i</v>
      </c>
      <c r="U2877" t="str">
        <f t="shared" si="1489"/>
        <v>0.0001-168.775125230006i</v>
      </c>
      <c r="V2877" t="str">
        <f t="shared" si="1490"/>
        <v>0.00002-0.00270710324439708i</v>
      </c>
      <c r="W2877" t="str">
        <f t="shared" si="1491"/>
        <v>0.000019999358452955-0.00270705982632523i</v>
      </c>
      <c r="X2877" t="str">
        <f t="shared" si="1492"/>
        <v>0.0000460456919272186-0.00270642418120481i</v>
      </c>
      <c r="Y2877" t="str">
        <f t="shared" si="1493"/>
        <v>0.009+5.92504374467035i</v>
      </c>
      <c r="Z2877" t="str">
        <f t="shared" si="1494"/>
        <v>-0.00548367454603777-0.000101675038256687i</v>
      </c>
      <c r="AA2877" t="str">
        <f t="shared" si="1495"/>
        <v>0.00309494353354069-2.02622230947295i</v>
      </c>
      <c r="AB2877" t="str">
        <f t="shared" si="1496"/>
        <v>0.670967795945152-0.705279931973055i</v>
      </c>
      <c r="AC2877" t="str">
        <f t="shared" si="1497"/>
        <v>0.7779439947453-0.242577946845584i</v>
      </c>
      <c r="AD2877" t="str">
        <f t="shared" si="1498"/>
        <v>1.04370183414127-0.581148369268041i</v>
      </c>
      <c r="AE2877" t="str">
        <f t="shared" si="1499"/>
        <v>-0.00578240946421156+0.00308071009611163i</v>
      </c>
      <c r="AF2877" t="str">
        <f t="shared" si="1500"/>
        <v>-15.072479645119-0.376910844627141i</v>
      </c>
      <c r="AG2877" t="str">
        <f t="shared" si="1501"/>
        <v>0.99574901375449-0.00766198543502779i</v>
      </c>
      <c r="AH2877" t="str">
        <f t="shared" si="1502"/>
        <v>0.0890301437956113-0.0437583558849719i</v>
      </c>
      <c r="AI2877">
        <f t="shared" si="1503"/>
        <v>-20.069536978242496</v>
      </c>
      <c r="AJ2877">
        <f t="shared" si="1504"/>
        <v>-26.174137587501743</v>
      </c>
      <c r="AK2877"/>
      <c r="AL2877"/>
      <c r="AM2877"/>
      <c r="AN2877"/>
    </row>
    <row r="2878" spans="1:40" x14ac:dyDescent="0.25">
      <c r="A2878"/>
      <c r="B2878">
        <f t="shared" si="1505"/>
        <v>944000</v>
      </c>
      <c r="C2878" s="237" t="str">
        <f t="shared" si="1473"/>
        <v>-8.57627599888624E-08+0.00259430353634681i</v>
      </c>
      <c r="D2878" s="208" t="str">
        <f t="shared" si="1474"/>
        <v>-5.95700661452045+0.0198896604453256i</v>
      </c>
      <c r="E2878" t="str">
        <f t="shared" si="1475"/>
        <v>2870</v>
      </c>
      <c r="F2878" t="str">
        <f t="shared" si="1476"/>
        <v>0.777000777000777</v>
      </c>
      <c r="G2878" t="str">
        <f t="shared" si="1471"/>
        <v>0.777000777000777</v>
      </c>
      <c r="H2878" t="str">
        <f t="shared" si="1477"/>
        <v>9.11551233477196+0.396403075880639i</v>
      </c>
      <c r="I2878" t="str">
        <f t="shared" si="1478"/>
        <v>3707.07933123596i</v>
      </c>
      <c r="J2878" t="str">
        <f t="shared" si="1472"/>
        <v>-11753.7310560862+801.755255105852i</v>
      </c>
      <c r="K2878" t="str">
        <f t="shared" si="1479"/>
        <v>0.0214144101140578-0.313935225996289i</v>
      </c>
      <c r="L2878" t="str">
        <f t="shared" si="1480"/>
        <v>0.00185063328739027-0.0227390802037839i</v>
      </c>
      <c r="M2878" t="str">
        <f t="shared" si="1481"/>
        <v>0.0232650434014481-0.336674306200073i</v>
      </c>
      <c r="N2878" t="str">
        <f t="shared" si="1482"/>
        <v>-4.18655477494271i</v>
      </c>
      <c r="O2878" t="str">
        <f t="shared" si="1483"/>
        <v>-0.501934688134518+0.864905525966452i</v>
      </c>
      <c r="P2878" t="str">
        <f t="shared" si="1484"/>
        <v>1.50193468813452-0.864905525966452i</v>
      </c>
      <c r="Q2878" t="str">
        <f t="shared" si="1485"/>
        <v>-1.50193468813452+5.05146030090916i</v>
      </c>
      <c r="R2878" t="str">
        <f t="shared" si="1486"/>
        <v>-0.238534896025233-0.226404007027002i</v>
      </c>
      <c r="S2878" t="str">
        <f t="shared" si="1487"/>
        <v>0.434244362181575i</v>
      </c>
      <c r="T2878" t="str">
        <f t="shared" si="1488"/>
        <v>0.0983146636267933-0.103582433782526i</v>
      </c>
      <c r="U2878" t="str">
        <f t="shared" si="1489"/>
        <v>0.0001-168.596338021076i</v>
      </c>
      <c r="V2878" t="str">
        <f t="shared" si="1490"/>
        <v>0.00002-0.00270423555028225i</v>
      </c>
      <c r="W2878" t="str">
        <f t="shared" si="1491"/>
        <v>0.000019999358452955-0.00270419217820914i</v>
      </c>
      <c r="X2878" t="str">
        <f t="shared" si="1492"/>
        <v>0.0000459905403323106-0.00270355773668127i</v>
      </c>
      <c r="Y2878" t="str">
        <f t="shared" si="1493"/>
        <v>0.009+5.93132692997753i</v>
      </c>
      <c r="Z2878" t="str">
        <f t="shared" si="1494"/>
        <v>-0.00547205872217254-0.000101437827580762i</v>
      </c>
      <c r="AA2878" t="str">
        <f t="shared" si="1495"/>
        <v>0.00308836513246001-2.02407393913143i</v>
      </c>
      <c r="AB2878" t="str">
        <f t="shared" si="1496"/>
        <v>0.669333123180381-0.705196471743699i</v>
      </c>
      <c r="AC2878" t="str">
        <f t="shared" si="1497"/>
        <v>0.778150531301769-0.241753691385148i</v>
      </c>
      <c r="AD2878" t="str">
        <f t="shared" si="1498"/>
        <v>1.04121114424948-0.582766207653172i</v>
      </c>
      <c r="AE2878" t="str">
        <f t="shared" si="1499"/>
        <v>-0.00575668306160542+0.0030833127130504i</v>
      </c>
      <c r="AF2878" t="str">
        <f t="shared" si="1500"/>
        <v>-15.0725189492924-0.376513415435313i</v>
      </c>
      <c r="AG2878" t="str">
        <f t="shared" si="1501"/>
        <v>0.995741626562968-0.00763562305610174i</v>
      </c>
      <c r="AH2878" t="str">
        <f t="shared" si="1502"/>
        <v>0.0886406473427637-0.0438155774133697i</v>
      </c>
      <c r="AI2878">
        <f t="shared" si="1503"/>
        <v>-20.097957536018324</v>
      </c>
      <c r="AJ2878">
        <f t="shared" si="1504"/>
        <v>-26.30344974351291</v>
      </c>
      <c r="AK2878"/>
      <c r="AL2878"/>
      <c r="AM2878"/>
      <c r="AN2878"/>
    </row>
    <row r="2879" spans="1:40" x14ac:dyDescent="0.25">
      <c r="A2879"/>
      <c r="B2879">
        <f t="shared" si="1505"/>
        <v>945000</v>
      </c>
      <c r="C2879" s="237" t="str">
        <f t="shared" si="1473"/>
        <v>-8.55813475385477E-08+0.00259155824160534i</v>
      </c>
      <c r="D2879" s="208" t="str">
        <f t="shared" si="1474"/>
        <v>-5.95700661312963+0.0198686131856409i</v>
      </c>
      <c r="E2879" t="str">
        <f t="shared" si="1475"/>
        <v>2870</v>
      </c>
      <c r="F2879" t="str">
        <f t="shared" si="1476"/>
        <v>0.777000777000777</v>
      </c>
      <c r="G2879" t="str">
        <f t="shared" si="1471"/>
        <v>0.777000777000777</v>
      </c>
      <c r="H2879" t="str">
        <f t="shared" si="1477"/>
        <v>9.11555151599041+0.395985434731662i</v>
      </c>
      <c r="I2879" t="str">
        <f t="shared" si="1478"/>
        <v>3711.00632205294i</v>
      </c>
      <c r="J2879" t="str">
        <f t="shared" si="1472"/>
        <v>-11778.648338033+802.60457211338i</v>
      </c>
      <c r="K2879" t="str">
        <f t="shared" si="1479"/>
        <v>0.021369314285857-0.313606035828135i</v>
      </c>
      <c r="L2879" t="str">
        <f t="shared" si="1480"/>
        <v>0.00184674437963718-0.0227153338511507i</v>
      </c>
      <c r="M2879" t="str">
        <f t="shared" si="1481"/>
        <v>0.0232160586654942-0.336321369679286i</v>
      </c>
      <c r="N2879" t="str">
        <f t="shared" si="1482"/>
        <v>-4.19098968466193i</v>
      </c>
      <c r="O2879" t="str">
        <f t="shared" si="1483"/>
        <v>-0.498093986661044+0.867123048045725i</v>
      </c>
      <c r="P2879" t="str">
        <f t="shared" si="1484"/>
        <v>1.49809398666104-0.867123048045725i</v>
      </c>
      <c r="Q2879" t="str">
        <f t="shared" si="1485"/>
        <v>-1.49809398666104+5.05811273270765i</v>
      </c>
      <c r="R2879" t="str">
        <f t="shared" si="1486"/>
        <v>-0.238252964671312-0.225611549858025i</v>
      </c>
      <c r="S2879" t="str">
        <f t="shared" si="1487"/>
        <v>0.434704366802531i</v>
      </c>
      <c r="T2879" t="str">
        <f t="shared" si="1488"/>
        <v>0.0980743259243704-0.103569604146268i</v>
      </c>
      <c r="U2879" t="str">
        <f t="shared" si="1489"/>
        <v>0.0001-168.417929197773i</v>
      </c>
      <c r="V2879" t="str">
        <f t="shared" si="1490"/>
        <v>0.00002-0.00270137392536132i</v>
      </c>
      <c r="W2879" t="str">
        <f t="shared" si="1491"/>
        <v>0.000019999358452955-0.0027013305991896i</v>
      </c>
      <c r="X2879" t="str">
        <f t="shared" si="1492"/>
        <v>0.0000459355637076467-0.00270069735702658i</v>
      </c>
      <c r="Y2879" t="str">
        <f t="shared" si="1493"/>
        <v>0.009+5.93761011528471i</v>
      </c>
      <c r="Z2879" t="str">
        <f t="shared" si="1494"/>
        <v>-0.00546047977141946-0.000101201529855981i</v>
      </c>
      <c r="AA2879" t="str">
        <f t="shared" si="1495"/>
        <v>0.00308180770893077-2.02193012178375i</v>
      </c>
      <c r="AB2879" t="str">
        <f t="shared" si="1496"/>
        <v>0.66769688725131-0.70510912668052i</v>
      </c>
      <c r="AC2879" t="str">
        <f t="shared" si="1497"/>
        <v>0.778358022846637-0.240930586501547i</v>
      </c>
      <c r="AD2879" t="str">
        <f t="shared" si="1498"/>
        <v>1.0387125476385-0.58437311625306i</v>
      </c>
      <c r="AE2879" t="str">
        <f t="shared" si="1499"/>
        <v>-0.00573100830807111+0.00308583828135956i</v>
      </c>
      <c r="AF2879" t="str">
        <f t="shared" si="1500"/>
        <v>-15.07255812912-0.376116821546021i</v>
      </c>
      <c r="AG2879" t="str">
        <f t="shared" si="1501"/>
        <v>0.995734335012531-0.00760925851094089i</v>
      </c>
      <c r="AH2879" t="str">
        <f t="shared" si="1502"/>
        <v>0.088251874507508-0.0438715582866967i</v>
      </c>
      <c r="AI2879">
        <f t="shared" si="1503"/>
        <v>-20.126418278991387</v>
      </c>
      <c r="AJ2879">
        <f t="shared" si="1504"/>
        <v>-26.43277850556127</v>
      </c>
      <c r="AK2879"/>
      <c r="AL2879"/>
      <c r="AM2879"/>
      <c r="AN2879"/>
    </row>
    <row r="2880" spans="1:40" x14ac:dyDescent="0.25">
      <c r="A2880"/>
      <c r="B2880">
        <f t="shared" si="1505"/>
        <v>946000</v>
      </c>
      <c r="C2880" s="237" t="str">
        <f t="shared" si="1473"/>
        <v>-8.54005100878602E-08+0.00258881875086965i</v>
      </c>
      <c r="D2880" s="208" t="str">
        <f t="shared" si="1474"/>
        <v>-5.9570066117432+0.019847610423334i</v>
      </c>
      <c r="E2880" t="str">
        <f t="shared" si="1475"/>
        <v>2870</v>
      </c>
      <c r="F2880" t="str">
        <f t="shared" si="1476"/>
        <v>0.777000777000777</v>
      </c>
      <c r="G2880" t="str">
        <f t="shared" si="1471"/>
        <v>0.777000777000777</v>
      </c>
      <c r="H2880" t="str">
        <f t="shared" si="1477"/>
        <v>9.11559057338224+0.39556867075812i</v>
      </c>
      <c r="I2880" t="str">
        <f t="shared" si="1478"/>
        <v>3714.93331286993i</v>
      </c>
      <c r="J2880" t="str">
        <f t="shared" si="1472"/>
        <v>-11803.5920014324+803.453889120907i</v>
      </c>
      <c r="K2880" t="str">
        <f t="shared" si="1479"/>
        <v>0.0213243605448304-0.313277532128223i</v>
      </c>
      <c r="L2880" t="str">
        <f t="shared" si="1480"/>
        <v>0.00184286769030773-0.0226916367099217i</v>
      </c>
      <c r="M2880" t="str">
        <f t="shared" si="1481"/>
        <v>0.0231672282351381-0.335969168838145i</v>
      </c>
      <c r="N2880" t="str">
        <f t="shared" si="1482"/>
        <v>-4.19542459438114i</v>
      </c>
      <c r="O2880" t="str">
        <f t="shared" si="1483"/>
        <v>-0.494243488479805+0.869323515208988i</v>
      </c>
      <c r="P2880" t="str">
        <f t="shared" si="1484"/>
        <v>1.49424348847981-0.869323515208988i</v>
      </c>
      <c r="Q2880" t="str">
        <f t="shared" si="1485"/>
        <v>-1.49424348847981+5.06474810959013i</v>
      </c>
      <c r="R2880" t="str">
        <f t="shared" si="1486"/>
        <v>-0.237970314022264-0.224820242125071i</v>
      </c>
      <c r="S2880" t="str">
        <f t="shared" si="1487"/>
        <v>0.435164371423485i</v>
      </c>
      <c r="T2880" t="str">
        <f t="shared" si="1488"/>
        <v>0.0978337593476322-0.103556202118948i</v>
      </c>
      <c r="U2880" t="str">
        <f t="shared" si="1489"/>
        <v>0.0001-168.239897560143i</v>
      </c>
      <c r="V2880" t="str">
        <f t="shared" si="1490"/>
        <v>0.00002-0.00269851835038736i</v>
      </c>
      <c r="W2880" t="str">
        <f t="shared" si="1491"/>
        <v>0.000019999358452955-0.00269847507002001i</v>
      </c>
      <c r="X2880" t="str">
        <f t="shared" si="1492"/>
        <v>0.0000458807613138999-0.00269784302301462i</v>
      </c>
      <c r="Y2880" t="str">
        <f t="shared" si="1493"/>
        <v>0.009+5.94389330059189i</v>
      </c>
      <c r="Z2880" t="str">
        <f t="shared" si="1494"/>
        <v>-0.00544893753785959-0.000100966140450054i</v>
      </c>
      <c r="AA2880" t="str">
        <f t="shared" si="1495"/>
        <v>0.00307527117374667-2.01979084296513i</v>
      </c>
      <c r="AB2880" t="str">
        <f t="shared" si="1496"/>
        <v>0.666059093129853-0.70501788473886i</v>
      </c>
      <c r="AC2880" t="str">
        <f t="shared" si="1497"/>
        <v>0.778566470276887-0.240108630161525i</v>
      </c>
      <c r="AD2880" t="str">
        <f t="shared" si="1498"/>
        <v>1.03620609304882-0.585969055422634i</v>
      </c>
      <c r="AE2880" t="str">
        <f t="shared" si="1499"/>
        <v>-0.00570538531132174+0.00308828705219055i</v>
      </c>
      <c r="AF2880" t="str">
        <f t="shared" si="1500"/>
        <v>-15.0725971851254-0.375721060334786i</v>
      </c>
      <c r="AG2880" t="str">
        <f t="shared" si="1501"/>
        <v>0.995727139090015-0.00758289216271249i</v>
      </c>
      <c r="AH2880" t="str">
        <f t="shared" si="1502"/>
        <v>0.0878638273967621-0.0439263023630526i</v>
      </c>
      <c r="AI2880">
        <f t="shared" si="1503"/>
        <v>-20.154919398704799</v>
      </c>
      <c r="AJ2880">
        <f t="shared" si="1504"/>
        <v>-26.56212379224382</v>
      </c>
      <c r="AK2880"/>
      <c r="AL2880"/>
      <c r="AM2880"/>
      <c r="AN2880"/>
    </row>
    <row r="2881" spans="1:40" x14ac:dyDescent="0.25">
      <c r="A2881"/>
      <c r="B2881">
        <f t="shared" si="1505"/>
        <v>947000</v>
      </c>
      <c r="C2881" s="237" t="str">
        <f t="shared" si="1473"/>
        <v>-8.52202452093625E-08+0.00258608504575324i</v>
      </c>
      <c r="D2881" s="208" t="str">
        <f t="shared" si="1474"/>
        <v>-5.95700661036117+0.0198266520174415i</v>
      </c>
      <c r="E2881" t="str">
        <f t="shared" si="1475"/>
        <v>2870</v>
      </c>
      <c r="F2881" t="str">
        <f t="shared" si="1476"/>
        <v>0.777000777000777</v>
      </c>
      <c r="G2881" t="str">
        <f t="shared" si="1471"/>
        <v>0.777000777000777</v>
      </c>
      <c r="H2881" t="str">
        <f t="shared" si="1477"/>
        <v>9.11562950746831+0.395152781205523i</v>
      </c>
      <c r="I2881" t="str">
        <f t="shared" si="1478"/>
        <v>3718.86030368692i</v>
      </c>
      <c r="J2881" t="str">
        <f t="shared" si="1472"/>
        <v>-11828.5620462843+804.303206128435i</v>
      </c>
      <c r="K2881" t="str">
        <f t="shared" si="1479"/>
        <v>0.0212795482955785-0.312949712761633i</v>
      </c>
      <c r="L2881" t="str">
        <f t="shared" si="1480"/>
        <v>0.0018390031683834-0.022667988628339i</v>
      </c>
      <c r="M2881" t="str">
        <f t="shared" si="1481"/>
        <v>0.0231185514639619-0.335617701389972i</v>
      </c>
      <c r="N2881" t="str">
        <f t="shared" si="1482"/>
        <v>-4.19985950410036i</v>
      </c>
      <c r="O2881" t="str">
        <f t="shared" si="1483"/>
        <v>-0.490383269323894+0.871506884176602i</v>
      </c>
      <c r="P2881" t="str">
        <f t="shared" si="1484"/>
        <v>1.49038326932389-0.871506884176602i</v>
      </c>
      <c r="Q2881" t="str">
        <f t="shared" si="1485"/>
        <v>-1.49038326932389+5.07136638827696i</v>
      </c>
      <c r="R2881" t="str">
        <f t="shared" si="1486"/>
        <v>-0.237686942284689-0.224030081879383i</v>
      </c>
      <c r="S2881" t="str">
        <f t="shared" si="1487"/>
        <v>0.435624376044441i</v>
      </c>
      <c r="T2881" t="str">
        <f t="shared" si="1488"/>
        <v>0.0975929646338912-0.103542225926679i</v>
      </c>
      <c r="U2881" t="str">
        <f t="shared" si="1489"/>
        <v>0.0001-168.0622419133i</v>
      </c>
      <c r="V2881" t="str">
        <f t="shared" si="1490"/>
        <v>0.00002-0.00269566880619477i</v>
      </c>
      <c r="W2881" t="str">
        <f t="shared" si="1491"/>
        <v>0.0000199993584529549-0.00269562557153504i</v>
      </c>
      <c r="X2881" t="str">
        <f t="shared" si="1492"/>
        <v>0.0000458261324156433-0.00269499471550045i</v>
      </c>
      <c r="Y2881" t="str">
        <f t="shared" si="1493"/>
        <v>0.009+5.95017648589907i</v>
      </c>
      <c r="Z2881" t="str">
        <f t="shared" si="1494"/>
        <v>-0.00543743186639742-0.000100731654759431i</v>
      </c>
      <c r="AA2881" t="str">
        <f t="shared" si="1495"/>
        <v>0.00306875543817569-2.01765608827205i</v>
      </c>
      <c r="AB2881" t="str">
        <f t="shared" si="1496"/>
        <v>0.664419745835685-0.704922733841969i</v>
      </c>
      <c r="AC2881" t="str">
        <f t="shared" si="1497"/>
        <v>0.778775874498198-0.239287820355924i</v>
      </c>
      <c r="AD2881" t="str">
        <f t="shared" si="1498"/>
        <v>1.03369182942807-0.587553985738496i</v>
      </c>
      <c r="AE2881" t="str">
        <f t="shared" si="1499"/>
        <v>-0.00567981417861077+0.00309065927679372i</v>
      </c>
      <c r="AF2881" t="str">
        <f t="shared" si="1500"/>
        <v>-15.0726361178295-0.375326129188082i</v>
      </c>
      <c r="AG2881" t="str">
        <f t="shared" si="1501"/>
        <v>0.995720038780691-0.0075565243745643i</v>
      </c>
      <c r="AH2881" t="str">
        <f t="shared" si="1502"/>
        <v>0.0874765081091237-0.04397981350364i</v>
      </c>
      <c r="AI2881">
        <f t="shared" si="1503"/>
        <v>-20.183461087654038</v>
      </c>
      <c r="AJ2881">
        <f t="shared" si="1504"/>
        <v>-26.691485522133124</v>
      </c>
      <c r="AK2881"/>
      <c r="AL2881"/>
      <c r="AM2881"/>
      <c r="AN2881"/>
    </row>
    <row r="2882" spans="1:40" x14ac:dyDescent="0.25">
      <c r="A2882"/>
      <c r="B2882">
        <f t="shared" si="1505"/>
        <v>948000</v>
      </c>
      <c r="C2882" s="237" t="str">
        <f t="shared" si="1473"/>
        <v>-8.50405504884125E-08+0.00258335710794718i</v>
      </c>
      <c r="D2882" s="208" t="str">
        <f t="shared" si="1474"/>
        <v>-5.95700660898351+0.0198057378275951i</v>
      </c>
      <c r="E2882" t="str">
        <f t="shared" si="1475"/>
        <v>2870</v>
      </c>
      <c r="F2882" t="str">
        <f t="shared" si="1476"/>
        <v>0.777000777000777</v>
      </c>
      <c r="G2882" t="str">
        <f t="shared" si="1471"/>
        <v>0.777000777000777</v>
      </c>
      <c r="H2882" t="str">
        <f t="shared" si="1477"/>
        <v>9.11566831876674+0.394737763330879i</v>
      </c>
      <c r="I2882" t="str">
        <f t="shared" si="1478"/>
        <v>3722.78729450391i</v>
      </c>
      <c r="J2882" t="str">
        <f t="shared" si="1472"/>
        <v>-11853.5584725888+805.152523135962i</v>
      </c>
      <c r="K2882" t="str">
        <f t="shared" si="1479"/>
        <v>0.0212348769458119-0.312622575602244i</v>
      </c>
      <c r="L2882" t="str">
        <f t="shared" si="1480"/>
        <v>0.00183515076311118-0.022644389455264i</v>
      </c>
      <c r="M2882" t="str">
        <f t="shared" si="1481"/>
        <v>0.0230700277089231-0.335266965057508i</v>
      </c>
      <c r="N2882" t="str">
        <f t="shared" si="1482"/>
        <v>-4.20429441381958i</v>
      </c>
      <c r="O2882" t="str">
        <f t="shared" si="1483"/>
        <v>-0.486513405117619+0.873673112005205i</v>
      </c>
      <c r="P2882" t="str">
        <f t="shared" si="1484"/>
        <v>1.48651340511762-0.873673112005205i</v>
      </c>
      <c r="Q2882" t="str">
        <f t="shared" si="1485"/>
        <v>-1.48651340511762+5.07796752582479i</v>
      </c>
      <c r="R2882" t="str">
        <f t="shared" si="1486"/>
        <v>-0.237402847661963-0.223241067196642i</v>
      </c>
      <c r="S2882" t="str">
        <f t="shared" si="1487"/>
        <v>0.436084380665395i</v>
      </c>
      <c r="T2882" t="str">
        <f t="shared" si="1488"/>
        <v>0.0973519425275295-0.103527673790868i</v>
      </c>
      <c r="U2882" t="str">
        <f t="shared" si="1489"/>
        <v>0.0001-167.8849610674i</v>
      </c>
      <c r="V2882" t="str">
        <f t="shared" si="1490"/>
        <v>0.00002-0.00269282527369878i</v>
      </c>
      <c r="W2882" t="str">
        <f t="shared" si="1491"/>
        <v>0.0000199993584529549-0.00269278208465024i</v>
      </c>
      <c r="X2882" t="str">
        <f t="shared" si="1492"/>
        <v>0.0000457716762813267-0.00269215241541987i</v>
      </c>
      <c r="Y2882" t="str">
        <f t="shared" si="1493"/>
        <v>0.009+5.95645967120625i</v>
      </c>
      <c r="Z2882" t="str">
        <f t="shared" si="1494"/>
        <v>-0.00542596260275551-0.000100498068209087i</v>
      </c>
      <c r="AA2882" t="str">
        <f t="shared" si="1495"/>
        <v>0.00306226041395697-2.01552584336188i</v>
      </c>
      <c r="AB2882" t="str">
        <f t="shared" si="1496"/>
        <v>0.662778850436613-0.704823661881063i</v>
      </c>
      <c r="AC2882" t="str">
        <f t="shared" si="1497"/>
        <v>0.778986236424878-0.238468155099688i</v>
      </c>
      <c r="AD2882" t="str">
        <f t="shared" si="1498"/>
        <v>1.03116980593004-0.589127868000117i</v>
      </c>
      <c r="AE2882" t="str">
        <f t="shared" si="1499"/>
        <v>-0.00565429501672919+0.0030929552065182i</v>
      </c>
      <c r="AF2882" t="str">
        <f t="shared" si="1500"/>
        <v>-15.0726749277502-0.374932025503284i</v>
      </c>
      <c r="AG2882" t="str">
        <f t="shared" si="1501"/>
        <v>0.99571303406827-0.0075301555096173i</v>
      </c>
      <c r="AH2882" t="str">
        <f t="shared" si="1502"/>
        <v>0.0870899187348183-0.0440320955727559i</v>
      </c>
      <c r="AI2882">
        <f t="shared" si="1503"/>
        <v>-20.21204353929604</v>
      </c>
      <c r="AJ2882">
        <f t="shared" si="1504"/>
        <v>-26.820863613778229</v>
      </c>
      <c r="AK2882"/>
      <c r="AL2882"/>
      <c r="AM2882"/>
      <c r="AN2882"/>
    </row>
    <row r="2883" spans="1:40" x14ac:dyDescent="0.25">
      <c r="A2883"/>
      <c r="B2883">
        <f t="shared" si="1505"/>
        <v>949000</v>
      </c>
      <c r="C2883" s="237" t="str">
        <f t="shared" si="1473"/>
        <v>-8.48614235230835E-08+0.00258063491921972i</v>
      </c>
      <c r="D2883" s="208" t="str">
        <f t="shared" si="1474"/>
        <v>-5.95700660761021+0.0197848677140179i</v>
      </c>
      <c r="E2883" t="str">
        <f t="shared" si="1475"/>
        <v>2870</v>
      </c>
      <c r="F2883" t="str">
        <f t="shared" si="1476"/>
        <v>0.777000777000777</v>
      </c>
      <c r="G2883" t="str">
        <f t="shared" si="1471"/>
        <v>0.777000777000777</v>
      </c>
      <c r="H2883" t="str">
        <f t="shared" si="1477"/>
        <v>9.11570700779295+0.394323614402632i</v>
      </c>
      <c r="I2883" t="str">
        <f t="shared" si="1478"/>
        <v>3726.71428532089i</v>
      </c>
      <c r="J2883" t="str">
        <f t="shared" si="1472"/>
        <v>-11878.5812803459+806.001840143489i</v>
      </c>
      <c r="K2883" t="str">
        <f t="shared" si="1479"/>
        <v>0.0211903459063327-0.312296118532691i</v>
      </c>
      <c r="L2883" t="str">
        <f t="shared" si="1480"/>
        <v>0.00183131042400173-0.0226208390401733i</v>
      </c>
      <c r="M2883" t="str">
        <f t="shared" si="1481"/>
        <v>0.0230216563303344-0.334916957572864i</v>
      </c>
      <c r="N2883" t="str">
        <f t="shared" si="1482"/>
        <v>-4.2087293235388i</v>
      </c>
      <c r="O2883" t="str">
        <f t="shared" si="1483"/>
        <v>-0.48263397197499+0.875822156088577i</v>
      </c>
      <c r="P2883" t="str">
        <f t="shared" si="1484"/>
        <v>1.48263397197499-0.875822156088577i</v>
      </c>
      <c r="Q2883" t="str">
        <f t="shared" si="1485"/>
        <v>-1.48263397197499+5.08455147962738i</v>
      </c>
      <c r="R2883" t="str">
        <f t="shared" si="1486"/>
        <v>-0.237118028354247-0.222453196176931i</v>
      </c>
      <c r="S2883" t="str">
        <f t="shared" si="1487"/>
        <v>0.436544385286351i</v>
      </c>
      <c r="T2883" t="str">
        <f t="shared" si="1488"/>
        <v>0.0971106937800424-0.103512543928216i</v>
      </c>
      <c r="U2883" t="str">
        <f t="shared" si="1489"/>
        <v>0.0001-167.708053837614i</v>
      </c>
      <c r="V2883" t="str">
        <f t="shared" si="1490"/>
        <v>0.00002-0.00268998773389509i</v>
      </c>
      <c r="W2883" t="str">
        <f t="shared" si="1491"/>
        <v>0.0000199993584529549-0.00268994459036164i</v>
      </c>
      <c r="X2883" t="str">
        <f t="shared" si="1492"/>
        <v>0.0000457173921832517-0.00268931610378905i</v>
      </c>
      <c r="Y2883" t="str">
        <f t="shared" si="1493"/>
        <v>0.009+5.96274285651343i</v>
      </c>
      <c r="Z2883" t="str">
        <f t="shared" si="1494"/>
        <v>-0.00541452959346953-0.000100265376252322i</v>
      </c>
      <c r="AA2883" t="str">
        <f t="shared" si="1495"/>
        <v>0.00305578601329791-2.0134000939526i</v>
      </c>
      <c r="AB2883" t="str">
        <f t="shared" si="1496"/>
        <v>0.661136412048868-0.704720656715317i</v>
      </c>
      <c r="AC2883" t="str">
        <f t="shared" si="1497"/>
        <v>0.779197556979815-0.237649632431834i</v>
      </c>
      <c r="AD2883" t="str">
        <f t="shared" si="1498"/>
        <v>1.02864007191362-0.59069066323101i</v>
      </c>
      <c r="AE2883" t="str">
        <f t="shared" si="1499"/>
        <v>-0.0056288279320025+0.0030951750928118i</v>
      </c>
      <c r="AF2883" t="str">
        <f t="shared" si="1500"/>
        <v>-15.0727136154032-0.374538746688614i</v>
      </c>
      <c r="AG2883" t="str">
        <f t="shared" si="1501"/>
        <v>0.995706124934896-0.00750378593095827i</v>
      </c>
      <c r="AH2883" t="str">
        <f t="shared" si="1502"/>
        <v>0.0867040613556528-0.0440831524377895i</v>
      </c>
      <c r="AI2883">
        <f t="shared" si="1503"/>
        <v>-20.240666948057658</v>
      </c>
      <c r="AJ2883">
        <f t="shared" si="1504"/>
        <v>-26.950257985707712</v>
      </c>
      <c r="AK2883"/>
      <c r="AL2883"/>
      <c r="AM2883"/>
      <c r="AN2883"/>
    </row>
    <row r="2884" spans="1:40" x14ac:dyDescent="0.25">
      <c r="A2884"/>
      <c r="B2884">
        <f t="shared" si="1505"/>
        <v>950000</v>
      </c>
      <c r="C2884" s="237" t="str">
        <f t="shared" si="1473"/>
        <v>-8.46828619240848E-08+0.00257791846141588i</v>
      </c>
      <c r="D2884" s="208" t="str">
        <f t="shared" si="1474"/>
        <v>-5.95700660624123+0.0197640415375218i</v>
      </c>
      <c r="E2884" t="str">
        <f t="shared" si="1475"/>
        <v>2870</v>
      </c>
      <c r="F2884" t="str">
        <f t="shared" si="1476"/>
        <v>0.777000777000777</v>
      </c>
      <c r="G2884" t="str">
        <f t="shared" si="1471"/>
        <v>0.777000777000777</v>
      </c>
      <c r="H2884" t="str">
        <f t="shared" si="1477"/>
        <v>9.1157455750596+0.393910331700597i</v>
      </c>
      <c r="I2884" t="str">
        <f t="shared" si="1478"/>
        <v>3730.64127613788i</v>
      </c>
      <c r="J2884" t="str">
        <f t="shared" si="1472"/>
        <v>-11903.6304695555+806.851157151017i</v>
      </c>
      <c r="K2884" t="str">
        <f t="shared" si="1479"/>
        <v>0.0211459545910156-0.311970339444326i</v>
      </c>
      <c r="L2884" t="str">
        <f t="shared" si="1480"/>
        <v>0.00182748210082787-0.0225973372331563i</v>
      </c>
      <c r="M2884" t="str">
        <f t="shared" si="1481"/>
        <v>0.0229734366918435-0.334567676677482i</v>
      </c>
      <c r="N2884" t="str">
        <f t="shared" si="1482"/>
        <v>-4.21316423325802i</v>
      </c>
      <c r="O2884" t="str">
        <f t="shared" si="1483"/>
        <v>-0.478745046198217+0.877953974158479i</v>
      </c>
      <c r="P2884" t="str">
        <f t="shared" si="1484"/>
        <v>1.47874504619822-0.877953974158479i</v>
      </c>
      <c r="Q2884" t="str">
        <f t="shared" si="1485"/>
        <v>-1.47874504619822+5.0911182074165i</v>
      </c>
      <c r="R2884" t="str">
        <f t="shared" si="1486"/>
        <v>-0.236832482558506-0.22166646694473i</v>
      </c>
      <c r="S2884" t="str">
        <f t="shared" si="1487"/>
        <v>0.437004389907305i</v>
      </c>
      <c r="T2884" t="str">
        <f t="shared" si="1488"/>
        <v>0.0968692191500895-0.103496834550712i</v>
      </c>
      <c r="U2884" t="str">
        <f t="shared" si="1489"/>
        <v>0.0001-167.5315190441i</v>
      </c>
      <c r="V2884" t="str">
        <f t="shared" si="1490"/>
        <v>0.00002-0.00268715616785941i</v>
      </c>
      <c r="W2884" t="str">
        <f t="shared" si="1491"/>
        <v>0.0000199993584529549-0.00268711306974523i</v>
      </c>
      <c r="X2884" t="str">
        <f t="shared" si="1492"/>
        <v>0.0000456632793975466-0.00268648576170397i</v>
      </c>
      <c r="Y2884" t="str">
        <f t="shared" si="1493"/>
        <v>0.009+5.96902604182061i</v>
      </c>
      <c r="Z2884" t="str">
        <f t="shared" si="1494"/>
        <v>-0.00540313268588278-0.000100033574370548i</v>
      </c>
      <c r="AA2884" t="str">
        <f t="shared" si="1495"/>
        <v>0.00304933214887112-2.01127882582244i</v>
      </c>
      <c r="AB2884" t="str">
        <f t="shared" si="1496"/>
        <v>0.659492435837458-0.704613706171826i</v>
      </c>
      <c r="AC2884" t="str">
        <f t="shared" si="1497"/>
        <v>0.779409837094444-0.236832250415455i</v>
      </c>
      <c r="AD2884" t="str">
        <f t="shared" si="1498"/>
        <v>1.02610267694171-0.592242332679801i</v>
      </c>
      <c r="AE2884" t="str">
        <f t="shared" si="1499"/>
        <v>-0.00560341303028708+0.00309731918722003i</v>
      </c>
      <c r="AF2884" t="str">
        <f t="shared" si="1500"/>
        <v>-15.0727521813008-0.374146290163075i</v>
      </c>
      <c r="AG2884" t="str">
        <f t="shared" si="1501"/>
        <v>0.995699311361151-0.00747741600163193i</v>
      </c>
      <c r="AH2884" t="str">
        <f t="shared" si="1502"/>
        <v>0.0863189380449463-0.0441329879691986i</v>
      </c>
      <c r="AI2884">
        <f t="shared" si="1503"/>
        <v>-20.269331509346923</v>
      </c>
      <c r="AJ2884">
        <f t="shared" si="1504"/>
        <v>-27.079668556427919</v>
      </c>
      <c r="AK2884"/>
      <c r="AL2884"/>
      <c r="AM2884"/>
      <c r="AN2884"/>
    </row>
    <row r="2885" spans="1:40" x14ac:dyDescent="0.25">
      <c r="A2885"/>
      <c r="B2885">
        <f t="shared" si="1505"/>
        <v>951000</v>
      </c>
      <c r="C2885" s="237" t="str">
        <f t="shared" si="1473"/>
        <v>-8.450486331468E-08+0.00257520771645704i</v>
      </c>
      <c r="D2885" s="208" t="str">
        <f t="shared" si="1474"/>
        <v>-5.95700660487658+0.019743259159504i</v>
      </c>
      <c r="E2885" t="str">
        <f t="shared" si="1475"/>
        <v>2870</v>
      </c>
      <c r="F2885" t="str">
        <f t="shared" si="1476"/>
        <v>0.777000777000777</v>
      </c>
      <c r="G2885" t="str">
        <f t="shared" ref="G2885:G2948" si="1506">IF($C$11=$C$7,$C$24,F2885)</f>
        <v>0.777000777000777</v>
      </c>
      <c r="H2885" t="str">
        <f t="shared" si="1477"/>
        <v>9.11578402107676+0.393497912515914i</v>
      </c>
      <c r="I2885" t="str">
        <f t="shared" si="1478"/>
        <v>3734.56826695487i</v>
      </c>
      <c r="J2885" t="str">
        <f t="shared" ref="J2885:J2948" si="1507">IMSUM(COMPLEX(0,2*PI()*B2885*$C$113*$C$112),COMPLEX(0,2*PI()*B2885*$C$113*$C$111),COMPLEX(0,2*PI()*B2885*$C$28*10^-12*$C$111),COMPLEX(-1*2*PI()*B2885*2*PI()*B2885*$C$113*$C$112*$C$28*10^-12*$C$111,0),COMPLEX(1,0))</f>
        <v>-11928.7060402177+807.700474158544i</v>
      </c>
      <c r="K2885" t="str">
        <f t="shared" si="1479"/>
        <v>0.0211017024167872-0.31164523623716i</v>
      </c>
      <c r="L2885" t="str">
        <f t="shared" si="1480"/>
        <v>0.00182366574362292-0.0225738838849118i</v>
      </c>
      <c r="M2885" t="str">
        <f t="shared" si="1481"/>
        <v>0.0229253681604101-0.334219120122072i</v>
      </c>
      <c r="N2885" t="str">
        <f t="shared" si="1482"/>
        <v>-4.21759914297724i</v>
      </c>
      <c r="O2885" t="str">
        <f t="shared" si="1483"/>
        <v>-0.474846704276216+0.880068524285476i</v>
      </c>
      <c r="P2885" t="str">
        <f t="shared" si="1484"/>
        <v>1.47484670427622-0.880068524285476i</v>
      </c>
      <c r="Q2885" t="str">
        <f t="shared" si="1485"/>
        <v>-1.47484670427622+5.09766766726272i</v>
      </c>
      <c r="R2885" t="str">
        <f t="shared" si="1486"/>
        <v>-0.236546208468525-0.220880877648894i</v>
      </c>
      <c r="S2885" t="str">
        <f t="shared" si="1487"/>
        <v>0.437464394528261i</v>
      </c>
      <c r="T2885" t="str">
        <f t="shared" si="1488"/>
        <v>0.0966275194035443-0.103480543865639i</v>
      </c>
      <c r="U2885" t="str">
        <f t="shared" si="1489"/>
        <v>0.0001-167.355355511982i</v>
      </c>
      <c r="V2885" t="str">
        <f t="shared" si="1490"/>
        <v>0.00002-0.00268433055674705i</v>
      </c>
      <c r="W2885" t="str">
        <f t="shared" si="1491"/>
        <v>0.0000199993584529548-0.00268428750395662i</v>
      </c>
      <c r="X2885" t="str">
        <f t="shared" si="1492"/>
        <v>0.0000456093372041427-0.00268366137034015i</v>
      </c>
      <c r="Y2885" t="str">
        <f t="shared" si="1493"/>
        <v>0.009+5.97530922712779i</v>
      </c>
      <c r="Z2885" t="str">
        <f t="shared" si="1494"/>
        <v>-0.00539177172814148-0.0000998026580730859i</v>
      </c>
      <c r="AA2885" t="str">
        <f t="shared" si="1495"/>
        <v>0.00304289873381152-2.0091620248096i</v>
      </c>
      <c r="AB2885" t="str">
        <f t="shared" si="1496"/>
        <v>0.657846927016504-0.704502798045648i</v>
      </c>
      <c r="AC2885" t="str">
        <f t="shared" si="1497"/>
        <v>0.779623077708694-0.2360160071377i</v>
      </c>
      <c r="AD2885" t="str">
        <f t="shared" si="1498"/>
        <v>1.02355767078021-0.593782837821421i</v>
      </c>
      <c r="AE2885" t="str">
        <f t="shared" si="1499"/>
        <v>-0.00557805041696785+0.0030993877413862i</v>
      </c>
      <c r="AF2885" t="str">
        <f t="shared" si="1500"/>
        <v>-15.0727906259533-0.37375465335641i</v>
      </c>
      <c r="AG2885" t="str">
        <f t="shared" si="1501"/>
        <v>0.995692593326053-0.0074510460846339i</v>
      </c>
      <c r="AH2885" t="str">
        <f t="shared" si="1502"/>
        <v>0.0859345508674971-0.0441816060405107i</v>
      </c>
      <c r="AI2885">
        <f t="shared" si="1503"/>
        <v>-20.298037419560512</v>
      </c>
      <c r="AJ2885">
        <f t="shared" si="1504"/>
        <v>-27.209095244424855</v>
      </c>
      <c r="AK2885"/>
      <c r="AL2885"/>
      <c r="AM2885"/>
      <c r="AN2885"/>
    </row>
    <row r="2886" spans="1:40" x14ac:dyDescent="0.25">
      <c r="A2886"/>
      <c r="B2886">
        <f t="shared" si="1505"/>
        <v>952000</v>
      </c>
      <c r="C2886" s="237" t="str">
        <f t="shared" ref="C2886:C2949" si="1508">IMPRODUCT(COMPLEX(-1,0),IMDIV(IMPRODUCT(G2886,COMPLEX($C$100+$C$101,0)),COMPLEX($C$100,2*PI()*B2886*$C$103*$C$102*(2*$C$100+$C$101))))</f>
        <v>-8.43274253306093E-08+0.00257250266634052i</v>
      </c>
      <c r="D2886" s="208" t="str">
        <f t="shared" ref="D2886:D2949" si="1509">IMPRODUCT(COMPLEX($C$106,0),IMSUB(C2886,G2886))</f>
        <v>-5.95700660351622+0.019722520441944i</v>
      </c>
      <c r="E2886" t="str">
        <f t="shared" ref="E2886:E2949" si="1510">IMDIV(COMPLEX($C$20*10^3,0),COMPLEX(1,2*PI()*B2886*$C$20*1000*$C$29*10^-12))</f>
        <v>2870</v>
      </c>
      <c r="F2886" t="str">
        <f t="shared" ref="F2886:F2949" si="1511">IMDIV(COMPLEX($C$22*1000,0),IMSUM(COMPLEX($C$22*1000,0),E2886))</f>
        <v>0.777000777000777</v>
      </c>
      <c r="G2886" t="str">
        <f t="shared" si="1506"/>
        <v>0.777000777000777</v>
      </c>
      <c r="H2886" t="str">
        <f t="shared" ref="H2886:H2949" si="1512">IMPRODUCT(COMPLEX($C$108,0),IMPRODUCT(COMPLEX(-1,0),D2886),IMDIV(COMPLEX(0,2*PI()*B2886*$C$109*$C$110),COMPLEX(1,2*PI()*B2886*$C$109*$C$110)))</f>
        <v>9.11582234635175+0.393086354150971i</v>
      </c>
      <c r="I2886" t="str">
        <f t="shared" ref="I2886:I2949" si="1513">COMPLEX(0,2*PI()*B2886*$C$113*$C$112*$C$114)</f>
        <v>3738.49525777185i</v>
      </c>
      <c r="J2886" t="str">
        <f t="shared" si="1507"/>
        <v>-11953.8079923324+808.549791166072i</v>
      </c>
      <c r="K2886" t="str">
        <f t="shared" ref="K2886:K2949" si="1514">IMDIV(I2886,J2886)</f>
        <v>0.0210575888036085-0.311320806819828i</v>
      </c>
      <c r="L2886" t="str">
        <f t="shared" ref="L2886:L2949" si="1515">IMDIV(COMPLEX($C$117,0),COMPLEX(1,2*PI()*B2886*$C$115*$C$116))</f>
        <v>0.00181986130267905-0.022550478846745i</v>
      </c>
      <c r="M2886" t="str">
        <f t="shared" ref="M2886:M2949" si="1516">IMSUM(K2886,L2886)</f>
        <v>0.0228774501062876-0.333871285666573i</v>
      </c>
      <c r="N2886" t="str">
        <f t="shared" ref="N2886:N2949" si="1517">COMPLEX(0,-2*PI()*B2886*$C$43)</f>
        <v>-4.22203405269646i</v>
      </c>
      <c r="O2886" t="str">
        <f t="shared" ref="O2886:O2949" si="1518">IMEXP(N2886)</f>
        <v>-0.470939022883105+0.882165764879768i</v>
      </c>
      <c r="P2886" t="str">
        <f t="shared" ref="P2886:P2949" si="1519">IMSUB(COMPLEX(1,0),O2886)</f>
        <v>1.4709390228831-0.882165764879768i</v>
      </c>
      <c r="Q2886" t="str">
        <f t="shared" ref="Q2886:Q2949" si="1520">IMSUM(COMPLEX(0,2*PI()*B2886*$C$43),O2886,COMPLEX(-1,0))</f>
        <v>-1.4709390228831+5.10419981757623i</v>
      </c>
      <c r="R2886" t="str">
        <f t="shared" ref="R2886:R2949" si="1521">IMDIV(P2886,Q2886)</f>
        <v>-0.236259204274927-0.220096426462642i</v>
      </c>
      <c r="S2886" t="str">
        <f t="shared" ref="S2886:S2949" si="1522">IMDIV(COMPLEX(0,2*PI()*B2886*$C$123),COMPLEX($C$124,0))</f>
        <v>0.437924399149215i</v>
      </c>
      <c r="T2886" t="str">
        <f t="shared" ref="T2886:T2949" si="1523">IMPRODUCT(R2886,S2886)</f>
        <v>0.0963855953135419-0.103463670075569i</v>
      </c>
      <c r="U2886" t="str">
        <f t="shared" ref="U2886:U2949" si="1524">IMDIV(COMPLEX(1,2*PI()*B2886*$C$16*10^-3*$C$15*10^-6),COMPLEX(0,2*PI()*B2886*$C$15*10^-6))</f>
        <v>0.0001-167.179562071319i</v>
      </c>
      <c r="V2886" t="str">
        <f t="shared" ref="V2886:V2949" si="1525">IMSUM(COMPLEX($C$18*10^-3,0),IMDIV(COMPLEX(1,0),COMPLEX(0,2*PI()*B2886*($C$17*1*10^-6))))</f>
        <v>0.00002-0.00268151088179248i</v>
      </c>
      <c r="W2886" t="str">
        <f t="shared" ref="W2886:W2949" si="1526">IMDIV(IMPRODUCT(U2886,V2886),IMSUM(U2886,V2886))</f>
        <v>0.0000199993584529549-0.00268146787423059i</v>
      </c>
      <c r="X2886" t="str">
        <f t="shared" ref="X2886:X2949" si="1527">IMDIV(IMPRODUCT(COMPLEX($C$19,0),W2886),IMSUM(COMPLEX($C$19,0),W2886))</f>
        <v>0.0000455555648867513-0.00268084291095212i</v>
      </c>
      <c r="Y2886" t="str">
        <f t="shared" ref="Y2886:Y2949" si="1528">COMPLEX($C$13*10^-3,2*PI()*B2886*$C$12*0.000001)</f>
        <v>0.009+5.98159241243497i</v>
      </c>
      <c r="Z2886" t="str">
        <f t="shared" ref="Z2886:Z2949" si="1529">IMPRODUCT(COMPLEX($C$6,0),IMDIV(X2886,IMSUM(X2886,Y2886)))</f>
        <v>-0.00538044656918939-0.0000995726228969661i</v>
      </c>
      <c r="AA2886" t="str">
        <f t="shared" ref="AA2886:AA2949" si="1530">IMDIV(COMPLEX($C$6,0),IMSUM(X2886,Y2886))</f>
        <v>0.00303648568171334-2.00704967681189i</v>
      </c>
      <c r="AB2886" t="str">
        <f t="shared" ref="AB2886:AB2949" si="1531">IMPRODUCT(COMPLEX($C$119,0),T2886)</f>
        <v>0.656199890849564-0.704387920099767i</v>
      </c>
      <c r="AC2886" t="str">
        <f t="shared" ref="AC2886:AC2949" si="1532">IMSUM(COMPLEX(1,0),IMPRODUCT(AB2886,M2886))</f>
        <v>0.77983727977095-0.235200900709763i</v>
      </c>
      <c r="AD2886" t="str">
        <f t="shared" ref="AD2886:AD2949" si="1533">IMDIV(AB2886,AC2886)</f>
        <v>1.02100510339687-0.595312140358199i</v>
      </c>
      <c r="AE2886" t="str">
        <f t="shared" ref="AE2886:AE2949" si="1534">IMPRODUCT(AD2886,AA2886,X2886)</f>
        <v>-0.00555274019695443+0.00310138100705065i</v>
      </c>
      <c r="AF2886" t="str">
        <f t="shared" ref="AF2886:AF2949" si="1535">IMSUB(D2886,H2886)</f>
        <v>-15.072828949868-0.373363833709027i</v>
      </c>
      <c r="AG2886" t="str">
        <f t="shared" ref="AG2886:AG2949" si="1536">IMSUM(COMPLEX(1,0),IMPRODUCT(AD2886,AA2886,COMPLEX($C$127,0)))</f>
        <v>0.995685970807059-0.0074246765429025i</v>
      </c>
      <c r="AH2886" t="str">
        <f t="shared" ref="AH2886:AH2949" si="1537">IMDIV(IMPRODUCT(AE2886,AF2886),AG2886)</f>
        <v>0.0855509018795112-0.0442290105283037i</v>
      </c>
      <c r="AI2886">
        <f t="shared" ref="AI2886:AI2949" si="1538">20*LOG10(IMABS(AH2886))</f>
        <v>-20.326784876095182</v>
      </c>
      <c r="AJ2886">
        <f t="shared" ref="AJ2886:AJ2949" si="1539">IMARGUMENT(AH2886)*180/PI()</f>
        <v>-27.338537968165987</v>
      </c>
      <c r="AK2886"/>
      <c r="AL2886"/>
      <c r="AM2886"/>
      <c r="AN2886"/>
    </row>
    <row r="2887" spans="1:40" x14ac:dyDescent="0.25">
      <c r="A2887"/>
      <c r="B2887">
        <f t="shared" si="1505"/>
        <v>953000</v>
      </c>
      <c r="C2887" s="237" t="str">
        <f t="shared" si="1508"/>
        <v>-8.41505456200114E-08+0.00256980329313924i</v>
      </c>
      <c r="D2887" s="208" t="str">
        <f t="shared" si="1509"/>
        <v>-5.95700660216015+0.0197018252474008i</v>
      </c>
      <c r="E2887" t="str">
        <f t="shared" si="1510"/>
        <v>2870</v>
      </c>
      <c r="F2887" t="str">
        <f t="shared" si="1511"/>
        <v>0.777000777000777</v>
      </c>
      <c r="G2887" t="str">
        <f t="shared" si="1506"/>
        <v>0.777000777000777</v>
      </c>
      <c r="H2887" t="str">
        <f t="shared" si="1512"/>
        <v>9.1158605513893+0.392675653919364i</v>
      </c>
      <c r="I2887" t="str">
        <f t="shared" si="1513"/>
        <v>3742.42224858884i</v>
      </c>
      <c r="J2887" t="str">
        <f t="shared" si="1507"/>
        <v>-11978.9363258997+809.399108173599i</v>
      </c>
      <c r="K2887" t="str">
        <f t="shared" si="1514"/>
        <v>0.0210136131744552-0.310997049109544i</v>
      </c>
      <c r="L2887" t="str">
        <f t="shared" si="1515"/>
        <v>0.00181606872854581-0.0225271219705649i</v>
      </c>
      <c r="M2887" t="str">
        <f t="shared" si="1516"/>
        <v>0.022829681903001-0.333524171080109i</v>
      </c>
      <c r="N2887" t="str">
        <f t="shared" si="1517"/>
        <v>-4.22646896241568i</v>
      </c>
      <c r="O2887" t="str">
        <f t="shared" si="1518"/>
        <v>-0.467022078876693+0.884245654692004i</v>
      </c>
      <c r="P2887" t="str">
        <f t="shared" si="1519"/>
        <v>1.46702207887669-0.884245654692004i</v>
      </c>
      <c r="Q2887" t="str">
        <f t="shared" si="1520"/>
        <v>-1.46702207887669+5.11071461710768i</v>
      </c>
      <c r="R2887" t="str">
        <f t="shared" si="1521"/>
        <v>-0.235971468165194-0.219313111583547i</v>
      </c>
      <c r="S2887" t="str">
        <f t="shared" si="1522"/>
        <v>0.438384403770171i</v>
      </c>
      <c r="T2887" t="str">
        <f t="shared" si="1523"/>
        <v>0.0961434476605342-0.10344621137837i</v>
      </c>
      <c r="U2887" t="str">
        <f t="shared" si="1524"/>
        <v>0.0001-167.004137557078i</v>
      </c>
      <c r="V2887" t="str">
        <f t="shared" si="1525"/>
        <v>0.00002-0.00267869712430897i</v>
      </c>
      <c r="W2887" t="str">
        <f t="shared" si="1526"/>
        <v>0.0000199993584529549-0.00267865416188073i</v>
      </c>
      <c r="X2887" t="str">
        <f t="shared" si="1527"/>
        <v>0.000045501961732839-0.00267803036487314i</v>
      </c>
      <c r="Y2887" t="str">
        <f t="shared" si="1528"/>
        <v>0.009+5.98787559774215i</v>
      </c>
      <c r="Z2887" t="str">
        <f t="shared" si="1529"/>
        <v>-0.00536915705876311-0.0000993434644067249i</v>
      </c>
      <c r="AA2887" t="str">
        <f t="shared" si="1530"/>
        <v>0.00303009290662726-2.00494176778647i</v>
      </c>
      <c r="AB2887" t="str">
        <f t="shared" si="1531"/>
        <v>0.654551332650009-0.704269060065142i</v>
      </c>
      <c r="AC2887" t="str">
        <f t="shared" si="1532"/>
        <v>0.780052444237991-0.234386929266888i</v>
      </c>
      <c r="AD2887" t="str">
        <f t="shared" si="1533"/>
        <v>1.01844502496033-0.596830202221007i</v>
      </c>
      <c r="AE2887" t="str">
        <f t="shared" si="1534"/>
        <v>-0.00552748247467913+0.00310329923605058i</v>
      </c>
      <c r="AF2887" t="str">
        <f t="shared" si="1535"/>
        <v>-15.0728671535494-0.372973828671963i</v>
      </c>
      <c r="AG2887" t="str">
        <f t="shared" si="1536"/>
        <v>0.995679443780058-0.00739830773931223i</v>
      </c>
      <c r="AH2887" t="str">
        <f t="shared" si="1537"/>
        <v>0.0851679931285681-0.0442752053121996i</v>
      </c>
      <c r="AI2887">
        <f t="shared" si="1538"/>
        <v>-20.355574077355861</v>
      </c>
      <c r="AJ2887">
        <f t="shared" si="1539"/>
        <v>-27.467996646099163</v>
      </c>
      <c r="AK2887"/>
      <c r="AL2887"/>
      <c r="AM2887"/>
      <c r="AN2887"/>
    </row>
    <row r="2888" spans="1:40" x14ac:dyDescent="0.25">
      <c r="A2888"/>
      <c r="B2888">
        <f t="shared" si="1505"/>
        <v>954000</v>
      </c>
      <c r="C2888" s="237" t="str">
        <f t="shared" si="1508"/>
        <v>-8.39742218433438E-08+0.00256710957900126i</v>
      </c>
      <c r="D2888" s="208" t="str">
        <f t="shared" si="1509"/>
        <v>-5.95700660080833+0.0196811734390097i</v>
      </c>
      <c r="E2888" t="str">
        <f t="shared" si="1510"/>
        <v>2870</v>
      </c>
      <c r="F2888" t="str">
        <f t="shared" si="1511"/>
        <v>0.777000777000777</v>
      </c>
      <c r="G2888" t="str">
        <f t="shared" si="1506"/>
        <v>0.777000777000777</v>
      </c>
      <c r="H2888" t="str">
        <f t="shared" si="1512"/>
        <v>9.11589863669146+0.392265809145823i</v>
      </c>
      <c r="I2888" t="str">
        <f t="shared" si="1513"/>
        <v>3746.34923940583i</v>
      </c>
      <c r="J2888" t="str">
        <f t="shared" si="1507"/>
        <v>-12004.0910409196+810.248425181127i</v>
      </c>
      <c r="K2888" t="str">
        <f t="shared" si="1514"/>
        <v>0.020969774955299-0.310673961032055i</v>
      </c>
      <c r="L2888" t="str">
        <f t="shared" si="1515"/>
        <v>0.00181228797202834-0.0225038131088803i</v>
      </c>
      <c r="M2888" t="str">
        <f t="shared" si="1516"/>
        <v>0.0227820629273273-0.333177774140935i</v>
      </c>
      <c r="N2888" t="str">
        <f t="shared" si="1517"/>
        <v>-4.2309038721349i</v>
      </c>
      <c r="O2888" t="str">
        <f t="shared" si="1518"/>
        <v>-0.463095949296971+0.886308152814097i</v>
      </c>
      <c r="P2888" t="str">
        <f t="shared" si="1519"/>
        <v>1.46309594929697-0.886308152814097i</v>
      </c>
      <c r="Q2888" t="str">
        <f t="shared" si="1520"/>
        <v>-1.46309594929697+5.117212024949i</v>
      </c>
      <c r="R2888" t="str">
        <f t="shared" si="1521"/>
        <v>-0.235682998323675-0.218530931233513i</v>
      </c>
      <c r="S2888" t="str">
        <f t="shared" si="1522"/>
        <v>0.438844408391127i</v>
      </c>
      <c r="T2888" t="str">
        <f t="shared" si="1523"/>
        <v>0.0959010772323331-0.1034281659672i</v>
      </c>
      <c r="U2888" t="str">
        <f t="shared" si="1524"/>
        <v>0.0001-166.829080809114i</v>
      </c>
      <c r="V2888" t="str">
        <f t="shared" si="1525"/>
        <v>0.00002-0.0026758892656881i</v>
      </c>
      <c r="W2888" t="str">
        <f t="shared" si="1526"/>
        <v>0.0000199993584529549-0.00267584634829886i</v>
      </c>
      <c r="X2888" t="str">
        <f t="shared" si="1527"/>
        <v>0.0000454485270336024-0.00267522371351455i</v>
      </c>
      <c r="Y2888" t="str">
        <f t="shared" si="1528"/>
        <v>0.009+5.99415878304933i</v>
      </c>
      <c r="Z2888" t="str">
        <f t="shared" si="1529"/>
        <v>-0.00535790304738659-0.0000991151781942019i</v>
      </c>
      <c r="AA2888" t="str">
        <f t="shared" si="1530"/>
        <v>0.00302372032305746-2.00283828374949i</v>
      </c>
      <c r="AB2888" t="str">
        <f t="shared" si="1531"/>
        <v>0.652901257781317-0.704146205640665i</v>
      </c>
      <c r="AC2888" t="str">
        <f t="shared" si="1532"/>
        <v>0.780268572074963-0.23357409096834i</v>
      </c>
      <c r="AD2888" t="str">
        <f t="shared" si="1533"/>
        <v>1.01587748583894-0.598336985570372i</v>
      </c>
      <c r="AE2888" t="str">
        <f t="shared" si="1534"/>
        <v>-0.00550227735409286+0.00310514268031919i</v>
      </c>
      <c r="AF2888" t="str">
        <f t="shared" si="1535"/>
        <v>-15.0729052374998-0.372584635706813i</v>
      </c>
      <c r="AG2888" t="str">
        <f t="shared" si="1536"/>
        <v>0.99567301221938-0.00737194003666539i</v>
      </c>
      <c r="AH2888" t="str">
        <f t="shared" si="1537"/>
        <v>0.0847858266535544-0.0443201942748476i</v>
      </c>
      <c r="AI2888">
        <f t="shared" si="1538"/>
        <v>-20.384405222766798</v>
      </c>
      <c r="AJ2888">
        <f t="shared" si="1539"/>
        <v>-27.597471196655007</v>
      </c>
      <c r="AK2888"/>
      <c r="AL2888"/>
      <c r="AM2888"/>
      <c r="AN2888"/>
    </row>
    <row r="2889" spans="1:40" x14ac:dyDescent="0.25">
      <c r="A2889"/>
      <c r="B2889">
        <f t="shared" si="1505"/>
        <v>955000</v>
      </c>
      <c r="C2889" s="237" t="str">
        <f t="shared" si="1508"/>
        <v>-8.37984516733071E-08+0.00256442150614941i</v>
      </c>
      <c r="D2889" s="208" t="str">
        <f t="shared" si="1509"/>
        <v>-5.95700659946076+0.0196605648804788i</v>
      </c>
      <c r="E2889" t="str">
        <f t="shared" si="1510"/>
        <v>2870</v>
      </c>
      <c r="F2889" t="str">
        <f t="shared" si="1511"/>
        <v>0.777000777000777</v>
      </c>
      <c r="G2889" t="str">
        <f t="shared" si="1506"/>
        <v>0.777000777000777</v>
      </c>
      <c r="H2889" t="str">
        <f t="shared" si="1512"/>
        <v>9.11593660275772+0.391856817166172i</v>
      </c>
      <c r="I2889" t="str">
        <f t="shared" si="1513"/>
        <v>3750.27623022282i</v>
      </c>
      <c r="J2889" t="str">
        <f t="shared" si="1507"/>
        <v>-12029.2721373921+811.097742188654i</v>
      </c>
      <c r="K2889" t="str">
        <f t="shared" si="1514"/>
        <v>0.0209260735750894-0.310351540521599i</v>
      </c>
      <c r="L2889" t="str">
        <f t="shared" si="1515"/>
        <v>0.0018085189841859-0.0224805521147974i</v>
      </c>
      <c r="M2889" t="str">
        <f t="shared" si="1516"/>
        <v>0.0227345925592753-0.332832092636396i</v>
      </c>
      <c r="N2889" t="str">
        <f t="shared" si="1517"/>
        <v>-4.23533878185412i</v>
      </c>
      <c r="O2889" t="str">
        <f t="shared" si="1518"/>
        <v>-0.459160711364593+0.888353218680025i</v>
      </c>
      <c r="P2889" t="str">
        <f t="shared" si="1519"/>
        <v>1.45916071136459-0.888353218680025i</v>
      </c>
      <c r="Q2889" t="str">
        <f t="shared" si="1520"/>
        <v>-1.45916071136459+5.12369200053414i</v>
      </c>
      <c r="R2889" t="str">
        <f t="shared" si="1521"/>
        <v>-0.235393792931617-0.217749883658771i</v>
      </c>
      <c r="S2889" t="str">
        <f t="shared" si="1522"/>
        <v>0.439304413012081i</v>
      </c>
      <c r="T2889" t="str">
        <f t="shared" si="1523"/>
        <v>0.0956584848241653-0.103409532030511i</v>
      </c>
      <c r="U2889" t="str">
        <f t="shared" si="1524"/>
        <v>0.0001-166.654390672142i</v>
      </c>
      <c r="V2889" t="str">
        <f t="shared" si="1525"/>
        <v>0.00002-0.00267308728739942i</v>
      </c>
      <c r="W2889" t="str">
        <f t="shared" si="1526"/>
        <v>0.0000199993584529549-0.00267304441495489i</v>
      </c>
      <c r="X2889" t="str">
        <f t="shared" si="1527"/>
        <v>0.0000453952600839495-0.00267242293836568i</v>
      </c>
      <c r="Y2889" t="str">
        <f t="shared" si="1528"/>
        <v>0.009+6.0004419683565i</v>
      </c>
      <c r="Z2889" t="str">
        <f t="shared" si="1529"/>
        <v>-0.00534668438636684-0.0000988877598783522i</v>
      </c>
      <c r="AA2889" t="str">
        <f t="shared" si="1530"/>
        <v>0.00301736784595884-2.00073921077583i</v>
      </c>
      <c r="AB2889" t="str">
        <f t="shared" si="1531"/>
        <v>0.651249671657449-0.704019344493191i</v>
      </c>
      <c r="AC2889" t="str">
        <f t="shared" si="1532"/>
        <v>0.780485664255321-0.232762383997415i</v>
      </c>
      <c r="AD2889" t="str">
        <f t="shared" si="1533"/>
        <v>1.01330253659971-0.599832452797575i</v>
      </c>
      <c r="AE2889" t="str">
        <f t="shared" si="1534"/>
        <v>-0.00547712493866307+0.00310691159188552i</v>
      </c>
      <c r="AF2889" t="str">
        <f t="shared" si="1535"/>
        <v>-15.0729432022185-0.372196252285693i</v>
      </c>
      <c r="AG2889" t="str">
        <f t="shared" si="1536"/>
        <v>0.995666676097789-0.00734557379768506i</v>
      </c>
      <c r="AH2889" t="str">
        <f t="shared" si="1537"/>
        <v>0.0844044044846231-0.0443639813019152i</v>
      </c>
      <c r="AI2889">
        <f t="shared" si="1538"/>
        <v>-20.413278512780458</v>
      </c>
      <c r="AJ2889">
        <f t="shared" si="1539"/>
        <v>-27.72696153824684</v>
      </c>
      <c r="AK2889"/>
      <c r="AL2889"/>
      <c r="AM2889"/>
      <c r="AN2889"/>
    </row>
    <row r="2890" spans="1:40" x14ac:dyDescent="0.25">
      <c r="A2890"/>
      <c r="B2890">
        <f t="shared" si="1505"/>
        <v>956000</v>
      </c>
      <c r="C2890" s="237" t="str">
        <f t="shared" si="1508"/>
        <v>-8.36232327947673E-08+0.00256173905688091i</v>
      </c>
      <c r="D2890" s="208" t="str">
        <f t="shared" si="1509"/>
        <v>-5.95700659811741+0.019639999436087i</v>
      </c>
      <c r="E2890" t="str">
        <f t="shared" si="1510"/>
        <v>2870</v>
      </c>
      <c r="F2890" t="str">
        <f t="shared" si="1511"/>
        <v>0.777000777000777</v>
      </c>
      <c r="G2890" t="str">
        <f t="shared" si="1506"/>
        <v>0.777000777000777</v>
      </c>
      <c r="H2890" t="str">
        <f t="shared" si="1512"/>
        <v>9.1159744500849+0.391448675327251i</v>
      </c>
      <c r="I2890" t="str">
        <f t="shared" si="1513"/>
        <v>3754.2032210398i</v>
      </c>
      <c r="J2890" t="str">
        <f t="shared" si="1507"/>
        <v>-12054.4796153171+811.947059196182i</v>
      </c>
      <c r="K2890" t="str">
        <f t="shared" si="1514"/>
        <v>0.020882508465735-0.310029785520866i</v>
      </c>
      <c r="L2890" t="str">
        <f t="shared" si="1515"/>
        <v>0.0018047617163303-0.022457338842017i</v>
      </c>
      <c r="M2890" t="str">
        <f t="shared" si="1516"/>
        <v>0.0226872701820653-0.332487124362883i</v>
      </c>
      <c r="N2890" t="str">
        <f t="shared" si="1517"/>
        <v>-4.23977369157333i</v>
      </c>
      <c r="O2890" t="str">
        <f t="shared" si="1518"/>
        <v>-0.455216442479371+0.890380812066627i</v>
      </c>
      <c r="P2890" t="str">
        <f t="shared" si="1519"/>
        <v>1.45521644247937-0.890380812066627i</v>
      </c>
      <c r="Q2890" t="str">
        <f t="shared" si="1520"/>
        <v>-1.45521644247937+5.13015450363996i</v>
      </c>
      <c r="R2890" t="str">
        <f t="shared" si="1521"/>
        <v>-0.235103850167173-0.216969967129866i</v>
      </c>
      <c r="S2890" t="str">
        <f t="shared" si="1522"/>
        <v>0.439764417633037i</v>
      </c>
      <c r="T2890" t="str">
        <f t="shared" si="1523"/>
        <v>0.0954156712387247-0.103390307752052i</v>
      </c>
      <c r="U2890" t="str">
        <f t="shared" si="1524"/>
        <v>0.0001-166.480065995707i</v>
      </c>
      <c r="V2890" t="str">
        <f t="shared" si="1525"/>
        <v>0.00002-0.00267029117099001i</v>
      </c>
      <c r="W2890" t="str">
        <f t="shared" si="1526"/>
        <v>0.0000199993584529549-0.00267024834339615i</v>
      </c>
      <c r="X2890" t="str">
        <f t="shared" si="1527"/>
        <v>0.000045342160182471-0.00266962802099316i</v>
      </c>
      <c r="Y2890" t="str">
        <f t="shared" si="1528"/>
        <v>0.009+6.00672515366368i</v>
      </c>
      <c r="Z2890" t="str">
        <f t="shared" si="1529"/>
        <v>-0.00533550092778842-0.0000986612051050379i</v>
      </c>
      <c r="AA2890" t="str">
        <f t="shared" si="1530"/>
        <v>0.00301103539073401-1.99864453499872i</v>
      </c>
      <c r="AB2890" t="str">
        <f t="shared" si="1531"/>
        <v>0.6495965797432-0.703888464257556i</v>
      </c>
      <c r="AC2890" t="str">
        <f t="shared" si="1532"/>
        <v>0.780703721760779-0.231951806561431i</v>
      </c>
      <c r="AD2890" t="str">
        <f t="shared" si="1533"/>
        <v>1.01072022800726-0.601316566525781i</v>
      </c>
      <c r="AE2890" t="str">
        <f t="shared" si="1534"/>
        <v>-0.00545202533137032+0.00310860622287362i</v>
      </c>
      <c r="AF2890" t="str">
        <f t="shared" si="1535"/>
        <v>-15.0729810482023-0.371808675891164i</v>
      </c>
      <c r="AG2890" t="str">
        <f t="shared" si="1536"/>
        <v>0.995660435386486-0.00731920938500762i</v>
      </c>
      <c r="AH2890" t="str">
        <f t="shared" si="1537"/>
        <v>0.0840237286431372-0.0444065702820713i</v>
      </c>
      <c r="AI2890">
        <f t="shared" si="1538"/>
        <v>-20.442194148888117</v>
      </c>
      <c r="AJ2890">
        <f t="shared" si="1539"/>
        <v>-27.856467589271016</v>
      </c>
      <c r="AK2890"/>
      <c r="AL2890"/>
      <c r="AM2890"/>
      <c r="AN2890"/>
    </row>
    <row r="2891" spans="1:40" x14ac:dyDescent="0.25">
      <c r="A2891"/>
      <c r="B2891">
        <f t="shared" si="1505"/>
        <v>957000</v>
      </c>
      <c r="C2891" s="237" t="str">
        <f t="shared" si="1508"/>
        <v>-8.34485629046803E-08+0.00255906221356699i</v>
      </c>
      <c r="D2891" s="208" t="str">
        <f t="shared" si="1509"/>
        <v>-5.95700659677828+0.0196194769706803i</v>
      </c>
      <c r="E2891" t="str">
        <f t="shared" si="1510"/>
        <v>2870</v>
      </c>
      <c r="F2891" t="str">
        <f t="shared" si="1511"/>
        <v>0.777000777000777</v>
      </c>
      <c r="G2891" t="str">
        <f t="shared" si="1506"/>
        <v>0.777000777000777</v>
      </c>
      <c r="H2891" t="str">
        <f t="shared" si="1512"/>
        <v>9.11601217916731+0.391041380986882i</v>
      </c>
      <c r="I2891" t="str">
        <f t="shared" si="1513"/>
        <v>3758.13021185679i</v>
      </c>
      <c r="J2891" t="str">
        <f t="shared" si="1507"/>
        <v>-12079.7134746946+812.796376203709i</v>
      </c>
      <c r="K2891" t="str">
        <f t="shared" si="1514"/>
        <v>0.0208390790620852-0.309708693980946i</v>
      </c>
      <c r="L2891" t="str">
        <f t="shared" si="1515"/>
        <v>0.00180101612002431-0.0224341731448309i</v>
      </c>
      <c r="M2891" t="str">
        <f t="shared" si="1516"/>
        <v>0.0226400951821095-0.332142867125777i</v>
      </c>
      <c r="N2891" t="str">
        <f t="shared" si="1517"/>
        <v>-4.24420860129255i</v>
      </c>
      <c r="O2891" t="str">
        <f t="shared" si="1518"/>
        <v>-0.451263220218713+0.892390893094409i</v>
      </c>
      <c r="P2891" t="str">
        <f t="shared" si="1519"/>
        <v>1.45126322021871-0.892390893094409i</v>
      </c>
      <c r="Q2891" t="str">
        <f t="shared" si="1520"/>
        <v>-1.45126322021871+5.13659949438696i</v>
      </c>
      <c r="R2891" t="str">
        <f t="shared" si="1521"/>
        <v>-0.234813168205427-0.216191179941639i</v>
      </c>
      <c r="S2891" t="str">
        <f t="shared" si="1522"/>
        <v>0.440224422253991i</v>
      </c>
      <c r="T2891" t="str">
        <f t="shared" si="1523"/>
        <v>0.0951726372862166-0.103370491310863i</v>
      </c>
      <c r="U2891" t="str">
        <f t="shared" si="1524"/>
        <v>0.0001-166.306105634165i</v>
      </c>
      <c r="V2891" t="str">
        <f t="shared" si="1525"/>
        <v>0.00002-0.00266750089808406i</v>
      </c>
      <c r="W2891" t="str">
        <f t="shared" si="1526"/>
        <v>0.0000199993584529549-0.00266745811524715i</v>
      </c>
      <c r="X2891" t="str">
        <f t="shared" si="1527"/>
        <v>0.0000452892266314208-0.00266683894304068i</v>
      </c>
      <c r="Y2891" t="str">
        <f t="shared" si="1528"/>
        <v>0.009+6.01300833897086i</v>
      </c>
      <c r="Z2891" t="str">
        <f t="shared" si="1529"/>
        <v>-0.00532435252450897-0.0000984355095468436i</v>
      </c>
      <c r="AA2891" t="str">
        <f t="shared" si="1530"/>
        <v>0.00300472287323066-1.99655424260951i</v>
      </c>
      <c r="AB2891" t="str">
        <f t="shared" si="1531"/>
        <v>0.647941987554504-0.703753552536537i</v>
      </c>
      <c r="AC2891" t="str">
        <f t="shared" si="1532"/>
        <v>0.780922745581283-0.231142356891702i</v>
      </c>
      <c r="AD2891" t="str">
        <f t="shared" si="1533"/>
        <v>1.00813061102258-0.602789289611118i</v>
      </c>
      <c r="AE2891" t="str">
        <f t="shared" si="1534"/>
        <v>-0.00542697863470509+0.00311022682550214i</v>
      </c>
      <c r="AF2891" t="str">
        <f t="shared" si="1535"/>
        <v>-15.0730187759456-0.371421904016202i</v>
      </c>
      <c r="AG2891" t="str">
        <f t="shared" si="1536"/>
        <v>0.995654290055111-0.00729284716117454i</v>
      </c>
      <c r="AH2891" t="str">
        <f t="shared" si="1537"/>
        <v>0.0836438011416155-0.044447965106976i</v>
      </c>
      <c r="AI2891">
        <f t="shared" si="1538"/>
        <v>-20.47115233363008</v>
      </c>
      <c r="AJ2891">
        <f t="shared" si="1539"/>
        <v>-27.985989268110593</v>
      </c>
      <c r="AK2891"/>
      <c r="AL2891"/>
      <c r="AM2891"/>
      <c r="AN2891"/>
    </row>
    <row r="2892" spans="1:40" x14ac:dyDescent="0.25">
      <c r="A2892"/>
      <c r="B2892">
        <f t="shared" si="1505"/>
        <v>958000</v>
      </c>
      <c r="C2892" s="237" t="str">
        <f t="shared" si="1508"/>
        <v>-8.32744397120156E-08+0.00255639095865244i</v>
      </c>
      <c r="D2892" s="208" t="str">
        <f t="shared" si="1509"/>
        <v>-5.95700659544333+0.0195989973496687i</v>
      </c>
      <c r="E2892" t="str">
        <f t="shared" si="1510"/>
        <v>2870</v>
      </c>
      <c r="F2892" t="str">
        <f t="shared" si="1511"/>
        <v>0.777000777000777</v>
      </c>
      <c r="G2892" t="str">
        <f t="shared" si="1506"/>
        <v>0.777000777000777</v>
      </c>
      <c r="H2892" t="str">
        <f t="shared" si="1512"/>
        <v>9.11604979049662+0.390634931513787i</v>
      </c>
      <c r="I2892" t="str">
        <f t="shared" si="1513"/>
        <v>3762.05720267378i</v>
      </c>
      <c r="J2892" t="str">
        <f t="shared" si="1507"/>
        <v>-12104.9737155248+813.645693211236i</v>
      </c>
      <c r="K2892" t="str">
        <f t="shared" si="1514"/>
        <v>0.0207957848019107-0.309388263861289i</v>
      </c>
      <c r="L2892" t="str">
        <f t="shared" si="1515"/>
        <v>0.0017972821470802-0.0224110548781197i</v>
      </c>
      <c r="M2892" t="str">
        <f t="shared" si="1516"/>
        <v>0.0225930669489909-0.331799318739409i</v>
      </c>
      <c r="N2892" t="str">
        <f t="shared" si="1517"/>
        <v>-4.24864351101177i</v>
      </c>
      <c r="O2892" t="str">
        <f t="shared" si="1518"/>
        <v>-0.447301122336153+0.894383422228307i</v>
      </c>
      <c r="P2892" t="str">
        <f t="shared" si="1519"/>
        <v>1.44730112233615-0.894383422228307i</v>
      </c>
      <c r="Q2892" t="str">
        <f t="shared" si="1520"/>
        <v>-1.44730112233615+5.14302693324008i</v>
      </c>
      <c r="R2892" t="str">
        <f t="shared" si="1521"/>
        <v>-0.234521745218411-0.215413520413231i</v>
      </c>
      <c r="S2892" t="str">
        <f t="shared" si="1522"/>
        <v>0.440684426874947i</v>
      </c>
      <c r="T2892" t="str">
        <f t="shared" si="1523"/>
        <v>0.0949293837844194-0.103350080881288i</v>
      </c>
      <c r="U2892" t="str">
        <f t="shared" si="1524"/>
        <v>0.0001-166.132508446655i</v>
      </c>
      <c r="V2892" t="str">
        <f t="shared" si="1525"/>
        <v>0.00002-0.00266471645038251i</v>
      </c>
      <c r="W2892" t="str">
        <f t="shared" si="1526"/>
        <v>0.0000199993584529549-0.00266467371220912i</v>
      </c>
      <c r="X2892" t="str">
        <f t="shared" si="1527"/>
        <v>0.0000452364587366919-0.00266405568622855i</v>
      </c>
      <c r="Y2892" t="str">
        <f t="shared" si="1528"/>
        <v>0.009+6.01929152427804i</v>
      </c>
      <c r="Z2892" t="str">
        <f t="shared" si="1529"/>
        <v>-0.00531323903015416-0.0000982106689028788i</v>
      </c>
      <c r="AA2892" t="str">
        <f t="shared" si="1530"/>
        <v>0.00299843020973861-1.99446831985733i</v>
      </c>
      <c r="AB2892" t="str">
        <f t="shared" si="1531"/>
        <v>0.646285900658855-0.703614596900939i</v>
      </c>
      <c r="AC2892" t="str">
        <f t="shared" si="1532"/>
        <v>0.781142736714939-0.230334033243564i</v>
      </c>
      <c r="AD2892" t="str">
        <f t="shared" si="1533"/>
        <v>1.00553373680212-0.604250585143803i</v>
      </c>
      <c r="AE2892" t="str">
        <f t="shared" si="1534"/>
        <v>-0.00540198495066572+0.0031117736520838i</v>
      </c>
      <c r="AF2892" t="str">
        <f t="shared" si="1535"/>
        <v>-15.0730563859399-0.371035934164118i</v>
      </c>
      <c r="AG2892" t="str">
        <f t="shared" si="1536"/>
        <v>0.99564824007174-0.00726648748862617i</v>
      </c>
      <c r="AH2892" t="str">
        <f t="shared" si="1537"/>
        <v>0.0832646239836934-0.0444881696712649i</v>
      </c>
      <c r="AI2892">
        <f t="shared" si="1538"/>
        <v>-20.500153270605065</v>
      </c>
      <c r="AJ2892">
        <f t="shared" si="1539"/>
        <v>-28.115526493132091</v>
      </c>
      <c r="AK2892"/>
      <c r="AL2892"/>
      <c r="AM2892"/>
      <c r="AN2892"/>
    </row>
    <row r="2893" spans="1:40" x14ac:dyDescent="0.25">
      <c r="A2893"/>
      <c r="B2893">
        <f t="shared" si="1505"/>
        <v>959000</v>
      </c>
      <c r="C2893" s="237" t="str">
        <f t="shared" si="1508"/>
        <v>-8.31008609376807E-08+0.00255372527465532i</v>
      </c>
      <c r="D2893" s="208" t="str">
        <f t="shared" si="1509"/>
        <v>-5.95700659411256+0.0195785604390241i</v>
      </c>
      <c r="E2893" t="str">
        <f t="shared" si="1510"/>
        <v>2870</v>
      </c>
      <c r="F2893" t="str">
        <f t="shared" si="1511"/>
        <v>0.777000777000777</v>
      </c>
      <c r="G2893" t="str">
        <f t="shared" si="1506"/>
        <v>0.777000777000777</v>
      </c>
      <c r="H2893" t="str">
        <f t="shared" si="1512"/>
        <v>9.11608728456203+0.390229324287558i</v>
      </c>
      <c r="I2893" t="str">
        <f t="shared" si="1513"/>
        <v>3765.98419349076i</v>
      </c>
      <c r="J2893" t="str">
        <f t="shared" si="1507"/>
        <v>-12130.2603378075+814.495010218763i</v>
      </c>
      <c r="K2893" t="str">
        <f t="shared" si="1514"/>
        <v>0.0207526251258882-0.309068493129671i</v>
      </c>
      <c r="L2893" t="str">
        <f t="shared" si="1515"/>
        <v>0.00179355974955803-0.0223879838973491i</v>
      </c>
      <c r="M2893" t="str">
        <f t="shared" si="1516"/>
        <v>0.0225461848754462-0.33145647702702i</v>
      </c>
      <c r="N2893" t="str">
        <f t="shared" si="1517"/>
        <v>-4.25307842073099i</v>
      </c>
      <c r="O2893" t="str">
        <f t="shared" si="1518"/>
        <v>-0.443330226759787+0.896358360278475i</v>
      </c>
      <c r="P2893" t="str">
        <f t="shared" si="1519"/>
        <v>1.44333022675979-0.896358360278475i</v>
      </c>
      <c r="Q2893" t="str">
        <f t="shared" si="1520"/>
        <v>-1.44333022675979+5.14943678100946i</v>
      </c>
      <c r="R2893" t="str">
        <f t="shared" si="1521"/>
        <v>-0.234229579375128-0.214636986888063i</v>
      </c>
      <c r="S2893" t="str">
        <f t="shared" si="1522"/>
        <v>0.441144431495901i</v>
      </c>
      <c r="T2893" t="str">
        <f t="shared" si="1523"/>
        <v>0.0946859115587277-0.103329074632965i</v>
      </c>
      <c r="U2893" t="str">
        <f t="shared" si="1524"/>
        <v>0.0001-165.959273297076i</v>
      </c>
      <c r="V2893" t="str">
        <f t="shared" si="1525"/>
        <v>0.00002-0.00266193780966261i</v>
      </c>
      <c r="W2893" t="str">
        <f t="shared" si="1526"/>
        <v>0.0000199993584529548-0.00266189511605958i</v>
      </c>
      <c r="X2893" t="str">
        <f t="shared" si="1527"/>
        <v>0.0000451838558077927-0.00266127823235323i</v>
      </c>
      <c r="Y2893" t="str">
        <f t="shared" si="1528"/>
        <v>0.009+6.02557470958522i</v>
      </c>
      <c r="Z2893" t="str">
        <f t="shared" si="1529"/>
        <v>-0.00530216029911284-0.0000979866788985858i</v>
      </c>
      <c r="AA2893" t="str">
        <f t="shared" si="1530"/>
        <v>0.00299215731698704-1.99238675304877i</v>
      </c>
      <c r="AB2893" t="str">
        <f t="shared" si="1531"/>
        <v>0.644628324675597-0.703471584889529i</v>
      </c>
      <c r="AC2893" t="str">
        <f t="shared" si="1532"/>
        <v>0.781363696167988-0.229526833896346i</v>
      </c>
      <c r="AD2893" t="str">
        <f t="shared" si="1533"/>
        <v>1.00292965669651-0.605700416449191i</v>
      </c>
      <c r="AE2893" t="str">
        <f t="shared" si="1534"/>
        <v>-0.00537704438075447+0.00311324695502443i</v>
      </c>
      <c r="AF2893" t="str">
        <f t="shared" si="1535"/>
        <v>-15.0730938786746-0.370650763848534i</v>
      </c>
      <c r="AG2893" t="str">
        <f t="shared" si="1536"/>
        <v>0.995642285402886-0.00724013072969298i</v>
      </c>
      <c r="AH2893" t="str">
        <f t="shared" si="1537"/>
        <v>0.0828861991640601-0.0445271878725324i</v>
      </c>
      <c r="AI2893">
        <f t="shared" si="1538"/>
        <v>-20.529197164481637</v>
      </c>
      <c r="AJ2893">
        <f t="shared" si="1539"/>
        <v>-28.245079182688798</v>
      </c>
      <c r="AK2893"/>
      <c r="AL2893"/>
      <c r="AM2893"/>
      <c r="AN2893"/>
    </row>
    <row r="2894" spans="1:40" x14ac:dyDescent="0.25">
      <c r="A2894"/>
      <c r="B2894">
        <f t="shared" si="1505"/>
        <v>960000</v>
      </c>
      <c r="C2894" s="237" t="str">
        <f t="shared" si="1508"/>
        <v>-8.29278243144485E-08+0.00255106514416652i</v>
      </c>
      <c r="D2894" s="208" t="str">
        <f t="shared" si="1509"/>
        <v>-5.95700659278594+0.0195581661052767i</v>
      </c>
      <c r="E2894" t="str">
        <f t="shared" si="1510"/>
        <v>2870</v>
      </c>
      <c r="F2894" t="str">
        <f t="shared" si="1511"/>
        <v>0.777000777000777</v>
      </c>
      <c r="G2894" t="str">
        <f t="shared" si="1506"/>
        <v>0.777000777000777</v>
      </c>
      <c r="H2894" t="str">
        <f t="shared" si="1512"/>
        <v>9.11612466185012+0.38982455669858i</v>
      </c>
      <c r="I2894" t="str">
        <f t="shared" si="1513"/>
        <v>3769.91118430775i</v>
      </c>
      <c r="J2894" t="str">
        <f t="shared" si="1507"/>
        <v>-12155.5733415427+815.34432722629i</v>
      </c>
      <c r="K2894" t="str">
        <f t="shared" si="1514"/>
        <v>0.0207095994775802-0.308749379762145i</v>
      </c>
      <c r="L2894" t="str">
        <f t="shared" si="1515"/>
        <v>0.0017898488797643-0.0223649600585674i</v>
      </c>
      <c r="M2894" t="str">
        <f t="shared" si="1516"/>
        <v>0.0224994483573445-0.331114339820712i</v>
      </c>
      <c r="N2894" t="str">
        <f t="shared" si="1517"/>
        <v>-4.25751333045021i</v>
      </c>
      <c r="O2894" t="str">
        <f t="shared" si="1518"/>
        <v>-0.439350611590744+0.898315668401058i</v>
      </c>
      <c r="P2894" t="str">
        <f t="shared" si="1519"/>
        <v>1.43935061159074-0.898315668401058i</v>
      </c>
      <c r="Q2894" t="str">
        <f t="shared" si="1520"/>
        <v>-1.43935061159074+5.15582899885127i</v>
      </c>
      <c r="R2894" t="str">
        <f t="shared" si="1521"/>
        <v>-0.233936668841563-0.213861577733824i</v>
      </c>
      <c r="S2894" t="str">
        <f t="shared" si="1522"/>
        <v>0.441604436116857i</v>
      </c>
      <c r="T2894" t="str">
        <f t="shared" si="1523"/>
        <v>0.0944422214422067-0.103307470730834i</v>
      </c>
      <c r="U2894" t="str">
        <f t="shared" si="1524"/>
        <v>0.0001-165.786399054058i</v>
      </c>
      <c r="V2894" t="str">
        <f t="shared" si="1525"/>
        <v>0.00002-0.00265916495777755i</v>
      </c>
      <c r="W2894" t="str">
        <f t="shared" si="1526"/>
        <v>0.0000199993584529549-0.00265912230865205i</v>
      </c>
      <c r="X2894" t="str">
        <f t="shared" si="1527"/>
        <v>0.0000451314171578274-0.00265850656328709i</v>
      </c>
      <c r="Y2894" t="str">
        <f t="shared" si="1528"/>
        <v>0.009+6.0318578948924i</v>
      </c>
      <c r="Z2894" t="str">
        <f t="shared" si="1529"/>
        <v>-0.0052911161865326-0.0000977635352855562i</v>
      </c>
      <c r="AA2894" t="str">
        <f t="shared" si="1530"/>
        <v>0.00298590411214179-1.99030952854762i</v>
      </c>
      <c r="AB2894" t="str">
        <f t="shared" si="1531"/>
        <v>0.642969265276295-0.703324504009091i</v>
      </c>
      <c r="AC2894" t="str">
        <f t="shared" si="1532"/>
        <v>0.781585624954744-0.228720757153376i</v>
      </c>
      <c r="AD2894" t="str">
        <f t="shared" si="1533"/>
        <v>1.0003184222495-0.607138747088896i</v>
      </c>
      <c r="AE2894" t="str">
        <f t="shared" si="1534"/>
        <v>-0.00535215702597534+0.0031146469868228i</v>
      </c>
      <c r="AF2894" t="str">
        <f t="shared" si="1535"/>
        <v>-15.0731312546361-0.370266390593303i</v>
      </c>
      <c r="AG2894" t="str">
        <f t="shared" si="1536"/>
        <v>0.9956364260135-0.00721377724658864i</v>
      </c>
      <c r="AH2894" t="str">
        <f t="shared" si="1537"/>
        <v>0.0825085286684152-0.0445650236113208i</v>
      </c>
      <c r="AI2894">
        <f t="shared" si="1538"/>
        <v>-20.558284221007924</v>
      </c>
      <c r="AJ2894">
        <f t="shared" si="1539"/>
        <v>-28.374647255121957</v>
      </c>
      <c r="AK2894"/>
      <c r="AL2894"/>
      <c r="AM2894"/>
      <c r="AN2894"/>
    </row>
    <row r="2895" spans="1:40" x14ac:dyDescent="0.25">
      <c r="A2895"/>
      <c r="B2895">
        <f t="shared" si="1505"/>
        <v>961000</v>
      </c>
      <c r="C2895" s="237" t="str">
        <f t="shared" si="1508"/>
        <v>-8.27553275868808E-08+0.00254841054984937i</v>
      </c>
      <c r="D2895" s="208" t="str">
        <f t="shared" si="1509"/>
        <v>-5.95700659146347+0.0195378142155118i</v>
      </c>
      <c r="E2895" t="str">
        <f t="shared" si="1510"/>
        <v>2870</v>
      </c>
      <c r="F2895" t="str">
        <f t="shared" si="1511"/>
        <v>0.777000777000777</v>
      </c>
      <c r="G2895" t="str">
        <f t="shared" si="1506"/>
        <v>0.777000777000777</v>
      </c>
      <c r="H2895" t="str">
        <f t="shared" si="1512"/>
        <v>9.11616192284502+0.389420626147992i</v>
      </c>
      <c r="I2895" t="str">
        <f t="shared" si="1513"/>
        <v>3773.83817512474i</v>
      </c>
      <c r="J2895" t="str">
        <f t="shared" si="1507"/>
        <v>-12180.9127267306+816.193644233818i</v>
      </c>
      <c r="K2895" t="str">
        <f t="shared" si="1514"/>
        <v>0.0206667073034169-0.308430921742991i</v>
      </c>
      <c r="L2895" t="str">
        <f t="shared" si="1515"/>
        <v>0.00178614949025028-0.0223419832184023i</v>
      </c>
      <c r="M2895" t="str">
        <f t="shared" si="1516"/>
        <v>0.0224528567936672-0.330772904961393i</v>
      </c>
      <c r="N2895" t="str">
        <f t="shared" si="1517"/>
        <v>-4.26194824016943i</v>
      </c>
      <c r="O2895" t="str">
        <f t="shared" si="1518"/>
        <v>-0.435362355101654+0.900255308098953i</v>
      </c>
      <c r="P2895" t="str">
        <f t="shared" si="1519"/>
        <v>1.43536235510165-0.900255308098953i</v>
      </c>
      <c r="Q2895" t="str">
        <f t="shared" si="1520"/>
        <v>-1.43536235510165+5.16220354826838i</v>
      </c>
      <c r="R2895" t="str">
        <f t="shared" si="1521"/>
        <v>-0.233643011780716-0.213087291342478i</v>
      </c>
      <c r="S2895" t="str">
        <f t="shared" si="1522"/>
        <v>0.442064440737812i</v>
      </c>
      <c r="T2895" t="str">
        <f t="shared" si="1523"/>
        <v>0.0941983142756477-0.10328526733514i</v>
      </c>
      <c r="U2895" t="str">
        <f t="shared" si="1524"/>
        <v>0.0001-165.613884590942i</v>
      </c>
      <c r="V2895" t="str">
        <f t="shared" si="1525"/>
        <v>0.00002-0.00265639787665603i</v>
      </c>
      <c r="W2895" t="str">
        <f t="shared" si="1526"/>
        <v>0.0000199993584529548-0.00265635527191549i</v>
      </c>
      <c r="X2895" t="str">
        <f t="shared" si="1527"/>
        <v>0.000045079142103469-0.00265574066097783i</v>
      </c>
      <c r="Y2895" t="str">
        <f t="shared" si="1528"/>
        <v>0.009+6.03814108019958i</v>
      </c>
      <c r="Z2895" t="str">
        <f t="shared" si="1529"/>
        <v>-0.00528010654831456-0.000097541233841333i</v>
      </c>
      <c r="AA2895" t="str">
        <f t="shared" si="1530"/>
        <v>0.00297967051280253-1.98823663277455i</v>
      </c>
      <c r="AB2895" t="str">
        <f t="shared" si="1531"/>
        <v>0.641308728185117-0.703173341734443i</v>
      </c>
      <c r="AC2895" t="str">
        <f t="shared" si="1532"/>
        <v>0.781808524097557-0.227915801341975i</v>
      </c>
      <c r="AD2895" t="str">
        <f t="shared" si="1533"/>
        <v>0.997700085196856-0.608565540861863i</v>
      </c>
      <c r="AE2895" t="str">
        <f t="shared" si="1534"/>
        <v>-0.00532732298683089+0.0031159740000696i</v>
      </c>
      <c r="AF2895" t="str">
        <f t="shared" si="1535"/>
        <v>-15.0731685143085-0.36988281193248i</v>
      </c>
      <c r="AG2895" t="str">
        <f t="shared" si="1536"/>
        <v>0.995630661866974-0.00718742740140257i</v>
      </c>
      <c r="AH2895" t="str">
        <f t="shared" si="1537"/>
        <v>0.0821316144734178-0.0446016807911014i</v>
      </c>
      <c r="AI2895">
        <f t="shared" si="1538"/>
        <v>-20.587414647022413</v>
      </c>
      <c r="AJ2895">
        <f t="shared" si="1539"/>
        <v>-28.504230628760133</v>
      </c>
      <c r="AK2895"/>
      <c r="AL2895"/>
      <c r="AM2895"/>
      <c r="AN2895"/>
    </row>
    <row r="2896" spans="1:40" x14ac:dyDescent="0.25">
      <c r="A2896"/>
      <c r="B2896">
        <f t="shared" si="1505"/>
        <v>962000</v>
      </c>
      <c r="C2896" s="237" t="str">
        <f t="shared" si="1508"/>
        <v>-8.25833685112563E-08+0.0025457614744393i</v>
      </c>
      <c r="D2896" s="208" t="str">
        <f t="shared" si="1509"/>
        <v>-5.95700659014511+0.019517504637368i</v>
      </c>
      <c r="E2896" t="str">
        <f t="shared" si="1510"/>
        <v>2870</v>
      </c>
      <c r="F2896" t="str">
        <f t="shared" si="1511"/>
        <v>0.777000777000777</v>
      </c>
      <c r="G2896" t="str">
        <f t="shared" si="1506"/>
        <v>0.777000777000777</v>
      </c>
      <c r="H2896" t="str">
        <f t="shared" si="1512"/>
        <v>9.1161990680283+0.389017530047615i</v>
      </c>
      <c r="I2896" t="str">
        <f t="shared" si="1513"/>
        <v>3777.76516594173i</v>
      </c>
      <c r="J2896" t="str">
        <f t="shared" si="1507"/>
        <v>-12206.278493371+817.042961241345i</v>
      </c>
      <c r="K2896" t="str">
        <f t="shared" si="1514"/>
        <v>0.0206239480526809-0.308113117064694i</v>
      </c>
      <c r="L2896" t="str">
        <f t="shared" si="1515"/>
        <v>0.00178246153381073-0.0223190532340588i</v>
      </c>
      <c r="M2896" t="str">
        <f t="shared" si="1516"/>
        <v>0.0224064095864916-0.330432170298753i</v>
      </c>
      <c r="N2896" t="str">
        <f t="shared" si="1517"/>
        <v>-4.26638314988865i</v>
      </c>
      <c r="O2896" t="str">
        <f t="shared" si="1518"/>
        <v>-0.431365535735112+0.902177241222566i</v>
      </c>
      <c r="P2896" t="str">
        <f t="shared" si="1519"/>
        <v>1.43136553573511-0.902177241222566i</v>
      </c>
      <c r="Q2896" t="str">
        <f t="shared" si="1520"/>
        <v>-1.43136553573511+5.16856039111122i</v>
      </c>
      <c r="R2896" t="str">
        <f t="shared" si="1521"/>
        <v>-0.233348606352612-0.212314126130242i</v>
      </c>
      <c r="S2896" t="str">
        <f t="shared" si="1522"/>
        <v>0.442524445358767i</v>
      </c>
      <c r="T2896" t="str">
        <f t="shared" si="1523"/>
        <v>0.0939541909076166-0.103262462601431i</v>
      </c>
      <c r="U2896" t="str">
        <f t="shared" si="1524"/>
        <v>0.0001-165.441728785754i</v>
      </c>
      <c r="V2896" t="str">
        <f t="shared" si="1525"/>
        <v>0.00002-0.00265363654830192i</v>
      </c>
      <c r="W2896" t="str">
        <f t="shared" si="1526"/>
        <v>0.0000199993584529549-0.00265359398785409i</v>
      </c>
      <c r="X2896" t="str">
        <f t="shared" si="1527"/>
        <v>0.0000450270299649422-0.00265298050744825i</v>
      </c>
      <c r="Y2896" t="str">
        <f t="shared" si="1528"/>
        <v>0.009+6.04442426550676i</v>
      </c>
      <c r="Z2896" t="str">
        <f t="shared" si="1529"/>
        <v>-0.00526913124110905-0.0000973197703692349i</v>
      </c>
      <c r="AA2896" t="str">
        <f t="shared" si="1530"/>
        <v>0.00297345643700008-1.98616805220682i</v>
      </c>
      <c r="AB2896" t="str">
        <f t="shared" si="1531"/>
        <v>0.639646719179158-0.703018085508426i</v>
      </c>
      <c r="AC2896" t="str">
        <f t="shared" si="1532"/>
        <v>0.78203239462676-0.227111964813459i</v>
      </c>
      <c r="AD2896" t="str">
        <f t="shared" si="1533"/>
        <v>0.995074697465186-0.609980761805422i</v>
      </c>
      <c r="AE2896" t="str">
        <f t="shared" si="1534"/>
        <v>-0.00530254236331952+0.00311722824744691i</v>
      </c>
      <c r="AF2896" t="str">
        <f t="shared" si="1535"/>
        <v>-15.0732056581734-0.369500025410247i</v>
      </c>
      <c r="AG2896" t="str">
        <f t="shared" si="1536"/>
        <v>0.995624992925135-0.00716108155609223i</v>
      </c>
      <c r="AH2896" t="str">
        <f t="shared" si="1537"/>
        <v>0.0817554585466381-0.0446371633182603i</v>
      </c>
      <c r="AI2896">
        <f t="shared" si="1538"/>
        <v>-20.616588650464461</v>
      </c>
      <c r="AJ2896">
        <f t="shared" si="1539"/>
        <v>-28.63382922192077</v>
      </c>
      <c r="AK2896"/>
      <c r="AL2896"/>
      <c r="AM2896"/>
      <c r="AN2896"/>
    </row>
    <row r="2897" spans="1:40" x14ac:dyDescent="0.25">
      <c r="A2897"/>
      <c r="B2897">
        <f t="shared" si="1505"/>
        <v>963000</v>
      </c>
      <c r="C2897" s="237" t="str">
        <f t="shared" si="1508"/>
        <v>-8.24119448554977E-08+0.00254311790074346i</v>
      </c>
      <c r="D2897" s="208" t="str">
        <f t="shared" si="1509"/>
        <v>-5.95700658883087+0.0194972372390332i</v>
      </c>
      <c r="E2897" t="str">
        <f t="shared" si="1510"/>
        <v>2870</v>
      </c>
      <c r="F2897" t="str">
        <f t="shared" si="1511"/>
        <v>0.777000777000777</v>
      </c>
      <c r="G2897" t="str">
        <f t="shared" si="1506"/>
        <v>0.777000777000777</v>
      </c>
      <c r="H2897" t="str">
        <f t="shared" si="1512"/>
        <v>9.11623609787911+0.388615265819912i</v>
      </c>
      <c r="I2897" t="str">
        <f t="shared" si="1513"/>
        <v>3781.69215675871i</v>
      </c>
      <c r="J2897" t="str">
        <f t="shared" si="1507"/>
        <v>-12231.6706414639+817.892278248873i</v>
      </c>
      <c r="K2897" t="str">
        <f t="shared" si="1514"/>
        <v>0.0205813211774872-0.307795963727887i</v>
      </c>
      <c r="L2897" t="str">
        <f t="shared" si="1515"/>
        <v>0.00177878496348213-0.0222961699633152i</v>
      </c>
      <c r="M2897" t="str">
        <f t="shared" si="1516"/>
        <v>0.0223601061409693-0.330092133691202i</v>
      </c>
      <c r="N2897" t="str">
        <f t="shared" si="1517"/>
        <v>-4.27081805960787i</v>
      </c>
      <c r="O2897" t="str">
        <f t="shared" si="1518"/>
        <v>-0.427360232102126+0.904081429970563i</v>
      </c>
      <c r="P2897" t="str">
        <f t="shared" si="1519"/>
        <v>1.42736023210213-0.904081429970563i</v>
      </c>
      <c r="Q2897" t="str">
        <f t="shared" si="1520"/>
        <v>-1.42736023210213+5.17489948957843i</v>
      </c>
      <c r="R2897" t="str">
        <f t="shared" si="1521"/>
        <v>-0.233053450714327-0.211542080537589i</v>
      </c>
      <c r="S2897" t="str">
        <f t="shared" si="1522"/>
        <v>0.442984449979722i</v>
      </c>
      <c r="T2897" t="str">
        <f t="shared" si="1523"/>
        <v>0.0937098521945099-0.103239054680562i</v>
      </c>
      <c r="U2897" t="str">
        <f t="shared" si="1524"/>
        <v>0.0001-165.269930521179i</v>
      </c>
      <c r="V2897" t="str">
        <f t="shared" si="1525"/>
        <v>0.00002-0.00265088095479381i</v>
      </c>
      <c r="W2897" t="str">
        <f t="shared" si="1526"/>
        <v>0.0000199993584529548-0.00265083843854669i</v>
      </c>
      <c r="X2897" t="str">
        <f t="shared" si="1527"/>
        <v>0.000044975080065996-0.0026502260847957i</v>
      </c>
      <c r="Y2897" t="str">
        <f t="shared" si="1528"/>
        <v>0.009+6.05070745081394i</v>
      </c>
      <c r="Z2897" t="str">
        <f t="shared" si="1529"/>
        <v>-0.00525819012231067-0.0000970991406981606i</v>
      </c>
      <c r="AA2897" t="str">
        <f t="shared" si="1530"/>
        <v>0.00296726180319372-1.98410377337796i</v>
      </c>
      <c r="AB2897" t="str">
        <f t="shared" si="1531"/>
        <v>0.637983244088825-0.702858722741933i</v>
      </c>
      <c r="AC2897" t="str">
        <f t="shared" si="1532"/>
        <v>0.782257237580628-0.226309245943131i</v>
      </c>
      <c r="AD2897" t="str">
        <f t="shared" si="1533"/>
        <v>0.992442311170816-0.611384374196362i</v>
      </c>
      <c r="AE2897" t="str">
        <f t="shared" si="1534"/>
        <v>-0.00527781525493231+0.00311840998172722i</v>
      </c>
      <c r="AF2897" t="str">
        <f t="shared" si="1535"/>
        <v>-15.07324268671-0.369118028580879i</v>
      </c>
      <c r="AG2897" t="str">
        <f t="shared" si="1536"/>
        <v>0.995619419148251-0.00713474007247559i</v>
      </c>
      <c r="AH2897" t="str">
        <f t="shared" si="1537"/>
        <v>0.0813800628465039-0.0446714751020786i</v>
      </c>
      <c r="AI2897">
        <f t="shared" si="1538"/>
        <v>-20.645806440385563</v>
      </c>
      <c r="AJ2897">
        <f t="shared" si="1539"/>
        <v>-28.763442952910413</v>
      </c>
      <c r="AK2897"/>
      <c r="AL2897"/>
      <c r="AM2897"/>
      <c r="AN2897"/>
    </row>
    <row r="2898" spans="1:40" x14ac:dyDescent="0.25">
      <c r="A2898"/>
      <c r="B2898">
        <f t="shared" si="1505"/>
        <v>964000</v>
      </c>
      <c r="C2898" s="237" t="str">
        <f t="shared" si="1508"/>
        <v>-8.22410543990985E-08+0.00254047981164034i</v>
      </c>
      <c r="D2898" s="208" t="str">
        <f t="shared" si="1509"/>
        <v>-5.95700658752071+0.0194770118892426i</v>
      </c>
      <c r="E2898" t="str">
        <f t="shared" si="1510"/>
        <v>2870</v>
      </c>
      <c r="F2898" t="str">
        <f t="shared" si="1511"/>
        <v>0.777000777000777</v>
      </c>
      <c r="G2898" t="str">
        <f t="shared" si="1506"/>
        <v>0.777000777000777</v>
      </c>
      <c r="H2898" t="str">
        <f t="shared" si="1512"/>
        <v>9.11627301287404+0.388213830897926i</v>
      </c>
      <c r="I2898" t="str">
        <f t="shared" si="1513"/>
        <v>3785.6191475757i</v>
      </c>
      <c r="J2898" t="str">
        <f t="shared" si="1507"/>
        <v>-12257.0891710094+818.7415952564i</v>
      </c>
      <c r="K2898" t="str">
        <f t="shared" si="1514"/>
        <v>0.0205388261327666-0.307479459741313i</v>
      </c>
      <c r="L2898" t="str">
        <f t="shared" si="1515"/>
        <v>0.00177511973254141-0.0222733332645209i</v>
      </c>
      <c r="M2898" t="str">
        <f t="shared" si="1516"/>
        <v>0.022313945865308-0.329752793005834i</v>
      </c>
      <c r="N2898" t="str">
        <f t="shared" si="1517"/>
        <v>-4.27525296932709i</v>
      </c>
      <c r="O2898" t="str">
        <f t="shared" si="1518"/>
        <v>-0.423346522980578+0.905967836890612i</v>
      </c>
      <c r="P2898" t="str">
        <f t="shared" si="1519"/>
        <v>1.42334652298058-0.905967836890612i</v>
      </c>
      <c r="Q2898" t="str">
        <f t="shared" si="1520"/>
        <v>-1.42334652298058+5.1812208062177i</v>
      </c>
      <c r="R2898" t="str">
        <f t="shared" si="1521"/>
        <v>-0.232757543020008-0.210771153029231i</v>
      </c>
      <c r="S2898" t="str">
        <f t="shared" si="1522"/>
        <v>0.443444454600676i</v>
      </c>
      <c r="T2898" t="str">
        <f t="shared" si="1523"/>
        <v>0.093465299000603-0.103215041718701i</v>
      </c>
      <c r="U2898" t="str">
        <f t="shared" si="1524"/>
        <v>0.0001-165.098488684539i</v>
      </c>
      <c r="V2898" t="str">
        <f t="shared" si="1525"/>
        <v>0.00002-0.0026481310782847i</v>
      </c>
      <c r="W2898" t="str">
        <f t="shared" si="1526"/>
        <v>0.0000199993584529549-0.0026480886061466i</v>
      </c>
      <c r="X2898" t="str">
        <f t="shared" si="1527"/>
        <v>0.0000449232917338874-0.00264747737519188i</v>
      </c>
      <c r="Y2898" t="str">
        <f t="shared" si="1528"/>
        <v>0.009+6.05699063612112i</v>
      </c>
      <c r="Z2898" t="str">
        <f t="shared" si="1529"/>
        <v>-0.00524728305005394-0.0000968793406824161i</v>
      </c>
      <c r="AA2898" t="str">
        <f t="shared" si="1530"/>
        <v>0.00296108653026842-1.98204378287753i</v>
      </c>
      <c r="AB2898" t="str">
        <f t="shared" si="1531"/>
        <v>0.636318308798167-0.702695240813945i</v>
      </c>
      <c r="AC2898" t="str">
        <f t="shared" si="1532"/>
        <v>0.782483054005321-0.225507643130276i</v>
      </c>
      <c r="AD2898" t="str">
        <f t="shared" si="1533"/>
        <v>0.989802978618629-0.61277634255204i</v>
      </c>
      <c r="AE2898" t="str">
        <f t="shared" si="1534"/>
        <v>-0.00525314176065066+0.0031195194557733i</v>
      </c>
      <c r="AF2898" t="str">
        <f t="shared" si="1535"/>
        <v>-15.0732796003947-0.368736819008683i</v>
      </c>
      <c r="AG2898" t="str">
        <f t="shared" si="1536"/>
        <v>0.995613940495029-0.00710840331222374i</v>
      </c>
      <c r="AH2898" t="str">
        <f t="shared" si="1537"/>
        <v>0.0810054293222564-0.0447046200547228i</v>
      </c>
      <c r="AI2898">
        <f t="shared" si="1538"/>
        <v>-20.675068226959546</v>
      </c>
      <c r="AJ2898">
        <f t="shared" si="1539"/>
        <v>-28.893071740028219</v>
      </c>
      <c r="AK2898"/>
      <c r="AL2898"/>
      <c r="AM2898"/>
      <c r="AN2898"/>
    </row>
    <row r="2899" spans="1:40" x14ac:dyDescent="0.25">
      <c r="A2899"/>
      <c r="B2899">
        <f t="shared" si="1505"/>
        <v>965000</v>
      </c>
      <c r="C2899" s="237" t="str">
        <f t="shared" si="1508"/>
        <v>-8.20706949330509E-08+0.00253784719007938i</v>
      </c>
      <c r="D2899" s="208" t="str">
        <f t="shared" si="1509"/>
        <v>-5.95700658621462+0.0194568284572753i</v>
      </c>
      <c r="E2899" t="str">
        <f t="shared" si="1510"/>
        <v>2870</v>
      </c>
      <c r="F2899" t="str">
        <f t="shared" si="1511"/>
        <v>0.777000777000777</v>
      </c>
      <c r="G2899" t="str">
        <f t="shared" si="1506"/>
        <v>0.777000777000777</v>
      </c>
      <c r="H2899" t="str">
        <f t="shared" si="1512"/>
        <v>9.11630981348729+0.387813222725228i</v>
      </c>
      <c r="I2899" t="str">
        <f t="shared" si="1513"/>
        <v>3789.54613839269i</v>
      </c>
      <c r="J2899" t="str">
        <f t="shared" si="1507"/>
        <v>-12282.5340820075+819.590912263928i</v>
      </c>
      <c r="K2899" t="str">
        <f t="shared" si="1514"/>
        <v>0.0204964623762487-0.307163603121786i</v>
      </c>
      <c r="L2899" t="str">
        <f t="shared" si="1515"/>
        <v>0.00177146579450436-0.0222505429965934i</v>
      </c>
      <c r="M2899" t="str">
        <f t="shared" si="1516"/>
        <v>0.0222679281707531-0.329414146118379i</v>
      </c>
      <c r="N2899" t="str">
        <f t="shared" si="1517"/>
        <v>-4.27968787904631i</v>
      </c>
      <c r="O2899" t="str">
        <f t="shared" si="1518"/>
        <v>-0.419324487313671+0.907836424880125i</v>
      </c>
      <c r="P2899" t="str">
        <f t="shared" si="1519"/>
        <v>1.41932448731367-0.907836424880125i</v>
      </c>
      <c r="Q2899" t="str">
        <f t="shared" si="1520"/>
        <v>-1.41932448731367+5.18752430392644i</v>
      </c>
      <c r="R2899" t="str">
        <f t="shared" si="1521"/>
        <v>-0.232460881420896-0.210001342094131i</v>
      </c>
      <c r="S2899" t="str">
        <f t="shared" si="1522"/>
        <v>0.443904459221632i</v>
      </c>
      <c r="T2899" t="str">
        <f t="shared" si="1523"/>
        <v>0.0932205321981122-0.103190421857327i</v>
      </c>
      <c r="U2899" t="str">
        <f t="shared" si="1524"/>
        <v>0.0001-164.927402167767i</v>
      </c>
      <c r="V2899" t="str">
        <f t="shared" si="1525"/>
        <v>0.00002-0.0026453869010015i</v>
      </c>
      <c r="W2899" t="str">
        <f t="shared" si="1526"/>
        <v>0.0000199993584529548-0.00264534447288099i</v>
      </c>
      <c r="X2899" t="str">
        <f t="shared" si="1527"/>
        <v>0.0000448716642993536-0.00264473436088227i</v>
      </c>
      <c r="Y2899" t="str">
        <f t="shared" si="1528"/>
        <v>0.009+6.0632738214283i</v>
      </c>
      <c r="Z2899" t="str">
        <f t="shared" si="1529"/>
        <v>-0.00523640988320837-0.0000966603662015218i</v>
      </c>
      <c r="AA2899" t="str">
        <f t="shared" si="1530"/>
        <v>0.00295493053753227-1.97998806735077i</v>
      </c>
      <c r="AB2899" t="str">
        <f t="shared" si="1531"/>
        <v>0.634651919245293-0.70252762707152i</v>
      </c>
      <c r="AC2899" t="str">
        <f t="shared" si="1532"/>
        <v>0.782709844954849-0.224707154798177i</v>
      </c>
      <c r="AD2899" t="str">
        <f t="shared" si="1533"/>
        <v>0.987156752300946-0.614156631631349i</v>
      </c>
      <c r="AE2899" t="str">
        <f t="shared" si="1534"/>
        <v>-0.00522852197894311+0.00312055692253663i</v>
      </c>
      <c r="AF2899" t="str">
        <f t="shared" si="1535"/>
        <v>-15.0733163997019-0.368356394267953i</v>
      </c>
      <c r="AG2899" t="str">
        <f t="shared" si="1536"/>
        <v>0.995608556922616-0.00708207163685342i</v>
      </c>
      <c r="AH2899" t="str">
        <f t="shared" si="1537"/>
        <v>0.0806315599139005-0.0447366020912182i</v>
      </c>
      <c r="AI2899">
        <f t="shared" si="1538"/>
        <v>-20.70437422149411</v>
      </c>
      <c r="AJ2899">
        <f t="shared" si="1539"/>
        <v>-29.022715501562086</v>
      </c>
      <c r="AK2899"/>
      <c r="AL2899"/>
      <c r="AM2899"/>
      <c r="AN2899"/>
    </row>
    <row r="2900" spans="1:40" x14ac:dyDescent="0.25">
      <c r="A2900"/>
      <c r="B2900">
        <f t="shared" si="1505"/>
        <v>966000</v>
      </c>
      <c r="C2900" s="237" t="str">
        <f t="shared" si="1508"/>
        <v>-8.19008642597763E-08+0.00253522001908064i</v>
      </c>
      <c r="D2900" s="208" t="str">
        <f t="shared" si="1509"/>
        <v>-5.95700658491258+0.0194366868129516i</v>
      </c>
      <c r="E2900" t="str">
        <f t="shared" si="1510"/>
        <v>2870</v>
      </c>
      <c r="F2900" t="str">
        <f t="shared" si="1511"/>
        <v>0.777000777000777</v>
      </c>
      <c r="G2900" t="str">
        <f t="shared" si="1506"/>
        <v>0.777000777000777</v>
      </c>
      <c r="H2900" t="str">
        <f t="shared" si="1512"/>
        <v>9.11634650019058+0.387413438755864i</v>
      </c>
      <c r="I2900" t="str">
        <f t="shared" si="1513"/>
        <v>3793.47312920968i</v>
      </c>
      <c r="J2900" t="str">
        <f t="shared" si="1507"/>
        <v>-12308.0053744582+820.440229271455i</v>
      </c>
      <c r="K2900" t="str">
        <f t="shared" si="1514"/>
        <v>0.0204542293684444-0.306848391894151i</v>
      </c>
      <c r="L2900" t="str">
        <f t="shared" si="1515"/>
        <v>0.00176782310312421-0.0222277990190154i</v>
      </c>
      <c r="M2900" t="str">
        <f t="shared" si="1516"/>
        <v>0.0222220524715686-0.329076190913166i</v>
      </c>
      <c r="N2900" t="str">
        <f t="shared" si="1517"/>
        <v>-4.28412278876552i</v>
      </c>
      <c r="O2900" t="str">
        <f t="shared" si="1518"/>
        <v>-0.415294204208391+0.909687157186974i</v>
      </c>
      <c r="P2900" t="str">
        <f t="shared" si="1519"/>
        <v>1.41529420420839-0.909687157186974i</v>
      </c>
      <c r="Q2900" t="str">
        <f t="shared" si="1520"/>
        <v>-1.41529420420839+5.19380994595249i</v>
      </c>
      <c r="R2900" t="str">
        <f t="shared" si="1521"/>
        <v>-0.232163464065349-0.209232646245485i</v>
      </c>
      <c r="S2900" t="str">
        <f t="shared" si="1522"/>
        <v>0.444364463842586i</v>
      </c>
      <c r="T2900" t="str">
        <f t="shared" si="1523"/>
        <v>0.0929755526672404-0.103165193233236i</v>
      </c>
      <c r="U2900" t="str">
        <f t="shared" si="1524"/>
        <v>0.0001-164.756669867386i</v>
      </c>
      <c r="V2900" t="str">
        <f t="shared" si="1525"/>
        <v>0.00002-0.00264264840524477i</v>
      </c>
      <c r="W2900" t="str">
        <f t="shared" si="1526"/>
        <v>0.0000199993584529548-0.00264260602105074i</v>
      </c>
      <c r="X2900" t="str">
        <f t="shared" si="1527"/>
        <v>0.0000448201970965964-0.00264199702418592i</v>
      </c>
      <c r="Y2900" t="str">
        <f t="shared" si="1528"/>
        <v>0.009+6.06955700673548i</v>
      </c>
      <c r="Z2900" t="str">
        <f t="shared" si="1529"/>
        <v>-0.00522557048137423-0.0000964422131600432i</v>
      </c>
      <c r="AA2900" t="str">
        <f t="shared" si="1530"/>
        <v>0.0029487937447138-1.97793661349837i</v>
      </c>
      <c r="AB2900" t="str">
        <f t="shared" si="1531"/>
        <v>0.632984081422685-0.702355868829835i</v>
      </c>
      <c r="AC2900" t="str">
        <f t="shared" si="1532"/>
        <v>0.782937611491013-0.223907779394097i</v>
      </c>
      <c r="AD2900" t="str">
        <f t="shared" si="1533"/>
        <v>0.984503684896323-0.615525206435845i</v>
      </c>
      <c r="AE2900" t="str">
        <f t="shared" si="1534"/>
        <v>-0.00520395600776285+0.00312152263505731i</v>
      </c>
      <c r="AF2900" t="str">
        <f t="shared" si="1535"/>
        <v>-15.0733530851032-0.367976751942912i</v>
      </c>
      <c r="AG2900" t="str">
        <f t="shared" si="1536"/>
        <v>0.995603268386601-0.0070557454077194i</v>
      </c>
      <c r="AH2900" t="str">
        <f t="shared" si="1537"/>
        <v>0.0802584565521561-0.0447674251294388i</v>
      </c>
      <c r="AI2900">
        <f t="shared" si="1538"/>
        <v>-20.733724636441607</v>
      </c>
      <c r="AJ2900">
        <f t="shared" si="1539"/>
        <v>-29.152374155793808</v>
      </c>
      <c r="AK2900"/>
      <c r="AL2900"/>
      <c r="AM2900"/>
      <c r="AN2900"/>
    </row>
    <row r="2901" spans="1:40" x14ac:dyDescent="0.25">
      <c r="A2901"/>
      <c r="B2901">
        <f t="shared" si="1505"/>
        <v>967000</v>
      </c>
      <c r="C2901" s="237" t="str">
        <f t="shared" si="1508"/>
        <v>-8.17315601930519E-08+0.00253259828173442i</v>
      </c>
      <c r="D2901" s="208" t="str">
        <f t="shared" si="1509"/>
        <v>-5.95700658361459+0.0194165868266306i</v>
      </c>
      <c r="E2901" t="str">
        <f t="shared" si="1510"/>
        <v>2870</v>
      </c>
      <c r="F2901" t="str">
        <f t="shared" si="1511"/>
        <v>0.777000777000777</v>
      </c>
      <c r="G2901" t="str">
        <f t="shared" si="1506"/>
        <v>0.777000777000777</v>
      </c>
      <c r="H2901" t="str">
        <f t="shared" si="1512"/>
        <v>9.11638307345324+0.387014476454298i</v>
      </c>
      <c r="I2901" t="str">
        <f t="shared" si="1513"/>
        <v>3797.40012002666i</v>
      </c>
      <c r="J2901" t="str">
        <f t="shared" si="1507"/>
        <v>-12333.5030483614+821.289546278982i</v>
      </c>
      <c r="K2901" t="str">
        <f t="shared" si="1514"/>
        <v>0.0204121265726291-0.306533824091244i</v>
      </c>
      <c r="L2901" t="str">
        <f t="shared" si="1515"/>
        <v>0.00176419161239025-0.0222051011918327i</v>
      </c>
      <c r="M2901" t="str">
        <f t="shared" si="1516"/>
        <v>0.0221763181850194-0.328738925283077i</v>
      </c>
      <c r="N2901" t="str">
        <f t="shared" si="1517"/>
        <v>-4.28855769848474i</v>
      </c>
      <c r="O2901" t="str">
        <f t="shared" si="1518"/>
        <v>-0.411255752933907+0.911519997410241i</v>
      </c>
      <c r="P2901" t="str">
        <f t="shared" si="1519"/>
        <v>1.41125575293391-0.911519997410241i</v>
      </c>
      <c r="Q2901" t="str">
        <f t="shared" si="1520"/>
        <v>-1.41125575293391+5.20007769589498i</v>
      </c>
      <c r="R2901" t="str">
        <f t="shared" si="1521"/>
        <v>-0.231865289098859-0.208465064020719i</v>
      </c>
      <c r="S2901" t="str">
        <f t="shared" si="1522"/>
        <v>0.444824468463542i</v>
      </c>
      <c r="T2901" t="str">
        <f t="shared" si="1523"/>
        <v>0.0927303612962346-0.103139353978545i</v>
      </c>
      <c r="U2901" t="str">
        <f t="shared" si="1524"/>
        <v>0.0001-164.586290684483i</v>
      </c>
      <c r="V2901" t="str">
        <f t="shared" si="1525"/>
        <v>0.00002-0.00263991557338826i</v>
      </c>
      <c r="W2901" t="str">
        <f t="shared" si="1526"/>
        <v>0.0000199993584529549-0.00263987323302986i</v>
      </c>
      <c r="X2901" t="str">
        <f t="shared" si="1527"/>
        <v>0.0000447688894632559-0.00263926534749491i</v>
      </c>
      <c r="Y2901" t="str">
        <f t="shared" si="1528"/>
        <v>0.009+6.07584019204266i</v>
      </c>
      <c r="Z2901" t="str">
        <f t="shared" si="1529"/>
        <v>-0.00521476470487772-0.0000962248774874021i</v>
      </c>
      <c r="AA2901" t="str">
        <f t="shared" si="1530"/>
        <v>0.00294267607195927-1.97588940807611i</v>
      </c>
      <c r="AB2901" t="str">
        <f t="shared" si="1531"/>
        <v>0.631314801377593-0.702179953372212i</v>
      </c>
      <c r="AC2901" t="str">
        <f t="shared" si="1532"/>
        <v>0.78316635468336-0.223109515389293i</v>
      </c>
      <c r="AD2901" t="str">
        <f t="shared" si="1533"/>
        <v>0.981843829268419-0.616882032210764i</v>
      </c>
      <c r="AE2901" t="str">
        <f t="shared" si="1534"/>
        <v>-0.00517944394454459+0.00312241684646281i</v>
      </c>
      <c r="AF2901" t="str">
        <f t="shared" si="1535"/>
        <v>-15.0733896570678-0.367597889627667i</v>
      </c>
      <c r="AG2901" t="str">
        <f t="shared" si="1536"/>
        <v>0.995598074841012-0.00702942498600699i</v>
      </c>
      <c r="AH2901" t="str">
        <f t="shared" si="1537"/>
        <v>0.0798861211584076-0.0447970930900841i</v>
      </c>
      <c r="AI2901">
        <f t="shared" si="1538"/>
        <v>-20.763119685410768</v>
      </c>
      <c r="AJ2901">
        <f t="shared" si="1539"/>
        <v>-29.28204762099795</v>
      </c>
      <c r="AK2901"/>
      <c r="AL2901"/>
      <c r="AM2901"/>
      <c r="AN2901"/>
    </row>
    <row r="2902" spans="1:40" x14ac:dyDescent="0.25">
      <c r="A2902"/>
      <c r="B2902">
        <f t="shared" si="1505"/>
        <v>968000</v>
      </c>
      <c r="C2902" s="237" t="str">
        <f t="shared" si="1508"/>
        <v>-8.15627805579419E-08+0.00252998196120088i</v>
      </c>
      <c r="D2902" s="208" t="str">
        <f t="shared" si="1509"/>
        <v>-5.95700658232061+0.0193965283692068i</v>
      </c>
      <c r="E2902" t="str">
        <f t="shared" si="1510"/>
        <v>2870</v>
      </c>
      <c r="F2902" t="str">
        <f t="shared" si="1511"/>
        <v>0.777000777000777</v>
      </c>
      <c r="G2902" t="str">
        <f t="shared" si="1506"/>
        <v>0.777000777000777</v>
      </c>
      <c r="H2902" t="str">
        <f t="shared" si="1512"/>
        <v>9.11641953374213+0.386616333295365i</v>
      </c>
      <c r="I2902" t="str">
        <f t="shared" si="1513"/>
        <v>3801.32711084365i</v>
      </c>
      <c r="J2902" t="str">
        <f t="shared" si="1507"/>
        <v>-12359.0271037172+822.13886328651i</v>
      </c>
      <c r="K2902" t="str">
        <f t="shared" si="1514"/>
        <v>0.020370153454825-0.306219897753849i</v>
      </c>
      <c r="L2902" t="str">
        <f t="shared" si="1515"/>
        <v>0.00176057127652626-0.0221824493756501i</v>
      </c>
      <c r="M2902" t="str">
        <f t="shared" si="1516"/>
        <v>0.0221307247313513-0.328402347129499i</v>
      </c>
      <c r="N2902" t="str">
        <f t="shared" si="1517"/>
        <v>-4.29299260820396i</v>
      </c>
      <c r="O2902" t="str">
        <f t="shared" si="1518"/>
        <v>-0.40720921292007+0.9133349095009i</v>
      </c>
      <c r="P2902" t="str">
        <f t="shared" si="1519"/>
        <v>1.40720921292007-0.9133349095009i</v>
      </c>
      <c r="Q2902" t="str">
        <f t="shared" si="1520"/>
        <v>-1.40720921292007+5.20632751770486i</v>
      </c>
      <c r="R2902" t="str">
        <f t="shared" si="1521"/>
        <v>-0.23156635466408-0.207698593981494i</v>
      </c>
      <c r="S2902" t="str">
        <f t="shared" si="1522"/>
        <v>0.445284473084496i</v>
      </c>
      <c r="T2902" t="str">
        <f t="shared" si="1523"/>
        <v>0.0924849589814402-0.103112902220692i</v>
      </c>
      <c r="U2902" t="str">
        <f t="shared" si="1524"/>
        <v>0.0001-164.416263524685i</v>
      </c>
      <c r="V2902" t="str">
        <f t="shared" si="1525"/>
        <v>0.00002-0.00263718838787856i</v>
      </c>
      <c r="W2902" t="str">
        <f t="shared" si="1526"/>
        <v>0.0000199993584529548-0.00263714609126522i</v>
      </c>
      <c r="X2902" t="str">
        <f t="shared" si="1527"/>
        <v>0.0000447177407403915-0.00263653931327409i</v>
      </c>
      <c r="Y2902" t="str">
        <f t="shared" si="1528"/>
        <v>0.009+6.08212337734984i</v>
      </c>
      <c r="Z2902" t="str">
        <f t="shared" si="1529"/>
        <v>-0.00520399241476667-0.0000960083551377047i</v>
      </c>
      <c r="AA2902" t="str">
        <f t="shared" si="1530"/>
        <v>0.00293657743983023-1.97384643789466i</v>
      </c>
      <c r="AB2902" t="str">
        <f t="shared" si="1531"/>
        <v>0.629644085212398-0.701999867950117i</v>
      </c>
      <c r="AC2902" t="str">
        <f t="shared" si="1532"/>
        <v>0.783396075609142-0.222312361279007i</v>
      </c>
      <c r="AD2902" t="str">
        <f t="shared" si="1533"/>
        <v>0.979177238464786-0.618227074446046i</v>
      </c>
      <c r="AE2902" t="str">
        <f t="shared" si="1534"/>
        <v>-0.00515498588620209+0.00312323980996733i</v>
      </c>
      <c r="AF2902" t="str">
        <f t="shared" si="1535"/>
        <v>-15.0734261160627-0.367219804926158i</v>
      </c>
      <c r="AG2902" t="str">
        <f t="shared" si="1536"/>
        <v>0.995592976238319-0.00700311073272455i</v>
      </c>
      <c r="AH2902" t="str">
        <f t="shared" si="1537"/>
        <v>0.0795145556446608-0.0448256098966635i</v>
      </c>
      <c r="AI2902">
        <f t="shared" si="1538"/>
        <v>-20.792559583177525</v>
      </c>
      <c r="AJ2902">
        <f t="shared" si="1539"/>
        <v>-29.411735815443066</v>
      </c>
      <c r="AK2902"/>
      <c r="AL2902"/>
      <c r="AM2902"/>
      <c r="AN2902"/>
    </row>
    <row r="2903" spans="1:40" x14ac:dyDescent="0.25">
      <c r="A2903"/>
      <c r="B2903">
        <f t="shared" si="1505"/>
        <v>969000</v>
      </c>
      <c r="C2903" s="237" t="str">
        <f t="shared" si="1508"/>
        <v>-8.13945231907277E-08+0.00252737104070971i</v>
      </c>
      <c r="D2903" s="208" t="str">
        <f t="shared" si="1509"/>
        <v>-5.95700658103064+0.0193765113121078i</v>
      </c>
      <c r="E2903" t="str">
        <f t="shared" si="1510"/>
        <v>2870</v>
      </c>
      <c r="F2903" t="str">
        <f t="shared" si="1511"/>
        <v>0.777000777000777</v>
      </c>
      <c r="G2903" t="str">
        <f t="shared" si="1506"/>
        <v>0.777000777000777</v>
      </c>
      <c r="H2903" t="str">
        <f t="shared" si="1512"/>
        <v>9.11645588152177+0.386219006764208i</v>
      </c>
      <c r="I2903" t="str">
        <f t="shared" si="1513"/>
        <v>3805.25410166064i</v>
      </c>
      <c r="J2903" t="str">
        <f t="shared" si="1507"/>
        <v>-12384.5775405255+822.988180294038i</v>
      </c>
      <c r="K2903" t="str">
        <f t="shared" si="1514"/>
        <v>0.0203283094837854-0.30590661093066i</v>
      </c>
      <c r="L2903" t="str">
        <f t="shared" si="1515"/>
        <v>0.00175696204998913-0.0221598434316297i</v>
      </c>
      <c r="M2903" t="str">
        <f t="shared" si="1516"/>
        <v>0.0220852715337745-0.32806645436229i</v>
      </c>
      <c r="N2903" t="str">
        <f t="shared" si="1517"/>
        <v>-4.29742751792318i</v>
      </c>
      <c r="O2903" t="str">
        <f t="shared" si="1518"/>
        <v>-0.403154663755814+0.91513185776255i</v>
      </c>
      <c r="P2903" t="str">
        <f t="shared" si="1519"/>
        <v>1.40315466375581-0.91513185776255i</v>
      </c>
      <c r="Q2903" t="str">
        <f t="shared" si="1520"/>
        <v>-1.40315466375581+5.21255937568573i</v>
      </c>
      <c r="R2903" t="str">
        <f t="shared" si="1521"/>
        <v>-0.231266658900852-0.206933234713697i</v>
      </c>
      <c r="S2903" t="str">
        <f t="shared" si="1522"/>
        <v>0.445744477705452i</v>
      </c>
      <c r="T2903" t="str">
        <f t="shared" si="1523"/>
        <v>0.0922393466273566-0.103085836082445i</v>
      </c>
      <c r="U2903" t="str">
        <f t="shared" si="1524"/>
        <v>0.0001-164.246587298138i</v>
      </c>
      <c r="V2903" t="str">
        <f t="shared" si="1525"/>
        <v>0.00002-0.00263446683123472i</v>
      </c>
      <c r="W2903" t="str">
        <f t="shared" si="1526"/>
        <v>0.0000199993584529548-0.00263442457827615i</v>
      </c>
      <c r="X2903" t="str">
        <f t="shared" si="1527"/>
        <v>0.0000446667502724608-0.00263381890406064i</v>
      </c>
      <c r="Y2903" t="str">
        <f t="shared" si="1528"/>
        <v>0.009+6.08840656265702i</v>
      </c>
      <c r="Z2903" t="str">
        <f t="shared" si="1529"/>
        <v>-0.00519325347280595-0.0000957926420895646i</v>
      </c>
      <c r="AA2903" t="str">
        <f t="shared" si="1530"/>
        <v>0.00293049776930076-1.97180768981921i</v>
      </c>
      <c r="AB2903" t="str">
        <f t="shared" si="1531"/>
        <v>0.627971939084995-0.701815599783223i</v>
      </c>
      <c r="AC2903" t="str">
        <f t="shared" si="1532"/>
        <v>0.783626775353257-0.221516315582478i</v>
      </c>
      <c r="AD2903" t="str">
        <f t="shared" si="1533"/>
        <v>0.976503965715742-0.619560298877395i</v>
      </c>
      <c r="AE2903" t="str">
        <f t="shared" si="1534"/>
        <v>-0.00513058192912532+0.00312399177887087i</v>
      </c>
      <c r="AF2903" t="str">
        <f t="shared" si="1535"/>
        <v>-15.0734624625524-0.3668424954521i</v>
      </c>
      <c r="AG2903" t="str">
        <f t="shared" si="1536"/>
        <v>0.995587972529438-0.00697680300869604i</v>
      </c>
      <c r="AH2903" t="str">
        <f t="shared" si="1537"/>
        <v>0.0791437619134924-0.0448529794754754i</v>
      </c>
      <c r="AI2903">
        <f t="shared" si="1538"/>
        <v>-20.82204454569688</v>
      </c>
      <c r="AJ2903">
        <f t="shared" si="1539"/>
        <v>-29.541438657392405</v>
      </c>
      <c r="AK2903"/>
      <c r="AL2903"/>
      <c r="AM2903"/>
      <c r="AN2903"/>
    </row>
    <row r="2904" spans="1:40" x14ac:dyDescent="0.25">
      <c r="A2904"/>
      <c r="B2904">
        <f t="shared" si="1505"/>
        <v>970000</v>
      </c>
      <c r="C2904" s="237" t="str">
        <f t="shared" si="1508"/>
        <v>-8.12267859388376E-08+0.00252476550355973i</v>
      </c>
      <c r="D2904" s="208" t="str">
        <f t="shared" si="1509"/>
        <v>-5.95700657974465+0.0193565355272913i</v>
      </c>
      <c r="E2904" t="str">
        <f t="shared" si="1510"/>
        <v>2870</v>
      </c>
      <c r="F2904" t="str">
        <f t="shared" si="1511"/>
        <v>0.777000777000777</v>
      </c>
      <c r="G2904" t="str">
        <f t="shared" si="1506"/>
        <v>0.777000777000777</v>
      </c>
      <c r="H2904" t="str">
        <f t="shared" si="1512"/>
        <v>9.11649211725425+0.385822494356239i</v>
      </c>
      <c r="I2904" t="str">
        <f t="shared" si="1513"/>
        <v>3809.18109247762i</v>
      </c>
      <c r="J2904" t="str">
        <f t="shared" si="1507"/>
        <v>-12410.1543587864+823.837497301565i</v>
      </c>
      <c r="K2904" t="str">
        <f t="shared" si="1514"/>
        <v>0.0202865941309766-0.305593961678238i</v>
      </c>
      <c r="L2904" t="str">
        <f t="shared" si="1515"/>
        <v>0.00175336388746748-0.0221372832214875i</v>
      </c>
      <c r="M2904" t="str">
        <f t="shared" si="1516"/>
        <v>0.0220399580184441-0.327731244899725i</v>
      </c>
      <c r="N2904" t="str">
        <f t="shared" si="1517"/>
        <v>-4.3018624276424i</v>
      </c>
      <c r="O2904" t="str">
        <f t="shared" si="1518"/>
        <v>-0.399092185187604+0.916910806852108i</v>
      </c>
      <c r="P2904" t="str">
        <f t="shared" si="1519"/>
        <v>1.3990921851876-0.916910806852108i</v>
      </c>
      <c r="Q2904" t="str">
        <f t="shared" si="1520"/>
        <v>-1.3990921851876+5.21877323449451i</v>
      </c>
      <c r="R2904" t="str">
        <f t="shared" si="1521"/>
        <v>-0.230966199946221-0.206168984827443i</v>
      </c>
      <c r="S2904" t="str">
        <f t="shared" si="1522"/>
        <v>0.446204482326406i</v>
      </c>
      <c r="T2904" t="str">
        <f t="shared" si="1523"/>
        <v>0.0919935251466899-0.103058153681901i</v>
      </c>
      <c r="U2904" t="str">
        <f t="shared" si="1524"/>
        <v>0.0001-164.07726091948i</v>
      </c>
      <c r="V2904" t="str">
        <f t="shared" si="1525"/>
        <v>0.00002-0.00263175088604788i</v>
      </c>
      <c r="W2904" t="str">
        <f t="shared" si="1526"/>
        <v>0.0000199993584529549-0.00263170867665409i</v>
      </c>
      <c r="X2904" t="str">
        <f t="shared" si="1527"/>
        <v>0.0000446159174072984-0.00263110410246376i</v>
      </c>
      <c r="Y2904" t="str">
        <f t="shared" si="1528"/>
        <v>0.009+6.0946897479642i</v>
      </c>
      <c r="Z2904" t="str">
        <f t="shared" si="1529"/>
        <v>-0.00518254774147316-0.0000955777343459281i</v>
      </c>
      <c r="AA2904" t="str">
        <f t="shared" si="1530"/>
        <v>0.00292443698175497-1.96977315076927i</v>
      </c>
      <c r="AB2904" t="str">
        <f t="shared" si="1531"/>
        <v>0.626298369209151-0.701627136059403i</v>
      </c>
      <c r="AC2904" t="str">
        <f t="shared" si="1532"/>
        <v>0.783858455008213-0.220721376842933i</v>
      </c>
      <c r="AD2904" t="str">
        <f t="shared" si="1533"/>
        <v>0.973824064433124-0.620881671487288i</v>
      </c>
      <c r="AE2904" t="str">
        <f t="shared" si="1534"/>
        <v>-0.00510623216917776+0.00312467300655846i</v>
      </c>
      <c r="AF2904" t="str">
        <f t="shared" si="1535"/>
        <v>-15.0734986969989-0.366465958828948i</v>
      </c>
      <c r="AG2904" t="str">
        <f t="shared" si="1536"/>
        <v>0.995583063663723-0.00695050217455344i</v>
      </c>
      <c r="AH2904" t="str">
        <f t="shared" si="1537"/>
        <v>0.0787737418580038-0.044879205755589i</v>
      </c>
      <c r="AI2904">
        <f t="shared" si="1538"/>
        <v>-20.85157479011437</v>
      </c>
      <c r="AJ2904">
        <f t="shared" si="1539"/>
        <v>-29.671156065105325</v>
      </c>
      <c r="AK2904"/>
      <c r="AL2904"/>
      <c r="AM2904"/>
      <c r="AN2904"/>
    </row>
    <row r="2905" spans="1:40" x14ac:dyDescent="0.25">
      <c r="A2905"/>
      <c r="B2905">
        <f t="shared" ref="B2905:B2968" si="1540">B2904+1000</f>
        <v>971000</v>
      </c>
      <c r="C2905" s="237" t="str">
        <f t="shared" si="1508"/>
        <v>-8.10595666607785E-08+0.0025221653331186i</v>
      </c>
      <c r="D2905" s="208" t="str">
        <f t="shared" si="1509"/>
        <v>-5.95700657846264+0.0193366008872426i</v>
      </c>
      <c r="E2905" t="str">
        <f t="shared" si="1510"/>
        <v>2870</v>
      </c>
      <c r="F2905" t="str">
        <f t="shared" si="1511"/>
        <v>0.777000777000777</v>
      </c>
      <c r="G2905" t="str">
        <f t="shared" si="1506"/>
        <v>0.777000777000777</v>
      </c>
      <c r="H2905" t="str">
        <f t="shared" si="1512"/>
        <v>9.11652824139934+0.385426793577073i</v>
      </c>
      <c r="I2905" t="str">
        <f t="shared" si="1513"/>
        <v>3813.10808329461i</v>
      </c>
      <c r="J2905" t="str">
        <f t="shared" si="1507"/>
        <v>-12435.7575584999+824.686814309092i</v>
      </c>
      <c r="K2905" t="str">
        <f t="shared" si="1514"/>
        <v>0.0202450068705625-0.305281948060976i</v>
      </c>
      <c r="L2905" t="str">
        <f t="shared" si="1515"/>
        <v>0.00174977674388018-0.0221147686074911i</v>
      </c>
      <c r="M2905" t="str">
        <f t="shared" si="1516"/>
        <v>0.0219947836144427-0.327396716668467i</v>
      </c>
      <c r="N2905" t="str">
        <f t="shared" si="1517"/>
        <v>-4.30629733736162i</v>
      </c>
      <c r="O2905" t="str">
        <f t="shared" si="1518"/>
        <v>-0.395021857117858+0.918671721780506i</v>
      </c>
      <c r="P2905" t="str">
        <f t="shared" si="1519"/>
        <v>1.39502185711786-0.918671721780506i</v>
      </c>
      <c r="Q2905" t="str">
        <f t="shared" si="1520"/>
        <v>-1.39502185711786+5.22496905914213i</v>
      </c>
      <c r="R2905" t="str">
        <f t="shared" si="1521"/>
        <v>-0.230664975934465-0.205405842957074i</v>
      </c>
      <c r="S2905" t="str">
        <f t="shared" si="1522"/>
        <v>0.446664486947362i</v>
      </c>
      <c r="T2905" t="str">
        <f t="shared" si="1523"/>
        <v>0.0917474954604119-0.103029853132493i</v>
      </c>
      <c r="U2905" t="str">
        <f t="shared" si="1524"/>
        <v>0.0001-163.908283307822i</v>
      </c>
      <c r="V2905" t="str">
        <f t="shared" si="1525"/>
        <v>0.00002-0.00262904053498089i</v>
      </c>
      <c r="W2905" t="str">
        <f t="shared" si="1526"/>
        <v>0.0000199993584529548-0.00262899836906215i</v>
      </c>
      <c r="X2905" t="str">
        <f t="shared" si="1527"/>
        <v>0.0000445652414960936-0.00262839489116422i</v>
      </c>
      <c r="Y2905" t="str">
        <f t="shared" si="1528"/>
        <v>0.009+6.10097293327138i</v>
      </c>
      <c r="Z2905" t="str">
        <f t="shared" si="1529"/>
        <v>-0.00517187508395408-0.0000953636279338986i</v>
      </c>
      <c r="AA2905" t="str">
        <f t="shared" si="1530"/>
        <v>0.00291839499898447-1.96774280771833i</v>
      </c>
      <c r="AB2905" t="str">
        <f t="shared" si="1531"/>
        <v>0.624623381854908-0.701434463934776i</v>
      </c>
      <c r="AC2905" t="str">
        <f t="shared" si="1532"/>
        <v>0.784091115674068-0.219927543627609i</v>
      </c>
      <c r="AD2905" t="str">
        <f t="shared" si="1533"/>
        <v>0.971137588209161-0.62219115850598i</v>
      </c>
      <c r="AE2905" t="str">
        <f t="shared" si="1534"/>
        <v>-0.00508193670169375+0.003125283746499i</v>
      </c>
      <c r="AF2905" t="str">
        <f t="shared" si="1535"/>
        <v>-15.073534819862-0.36609019268983i</v>
      </c>
      <c r="AG2905" t="str">
        <f t="shared" si="1536"/>
        <v>0.995578249588975-0.00692420859072941i</v>
      </c>
      <c r="AH2905" t="str">
        <f t="shared" si="1537"/>
        <v>0.0784044973617753-0.0449042926688218i</v>
      </c>
      <c r="AI2905">
        <f t="shared" si="1538"/>
        <v>-20.881150534777859</v>
      </c>
      <c r="AJ2905">
        <f t="shared" si="1539"/>
        <v>-29.800887956836416</v>
      </c>
      <c r="AK2905"/>
      <c r="AL2905"/>
      <c r="AM2905"/>
      <c r="AN2905"/>
    </row>
    <row r="2906" spans="1:40" x14ac:dyDescent="0.25">
      <c r="A2906"/>
      <c r="B2906">
        <f t="shared" si="1540"/>
        <v>972000</v>
      </c>
      <c r="C2906" s="237" t="str">
        <f t="shared" si="1508"/>
        <v>-8.0892863226068E-08+0.00251957051282239i</v>
      </c>
      <c r="D2906" s="208" t="str">
        <f t="shared" si="1509"/>
        <v>-5.95700657718458+0.0193167072649717i</v>
      </c>
      <c r="E2906" t="str">
        <f t="shared" si="1510"/>
        <v>2870</v>
      </c>
      <c r="F2906" t="str">
        <f t="shared" si="1511"/>
        <v>0.777000777000777</v>
      </c>
      <c r="G2906" t="str">
        <f t="shared" si="1506"/>
        <v>0.777000777000777</v>
      </c>
      <c r="H2906" t="str">
        <f t="shared" si="1512"/>
        <v>9.11656425441442+0.385031901942492i</v>
      </c>
      <c r="I2906" t="str">
        <f t="shared" si="1513"/>
        <v>3817.0350741116i</v>
      </c>
      <c r="J2906" t="str">
        <f t="shared" si="1507"/>
        <v>-12461.3871396659+825.53613131662i</v>
      </c>
      <c r="K2906" t="str">
        <f t="shared" si="1514"/>
        <v>0.0202035471793881-0.304970568151063i</v>
      </c>
      <c r="L2906" t="str">
        <f t="shared" si="1515"/>
        <v>0.00174620057437507-0.0220922994524572i</v>
      </c>
      <c r="M2906" t="str">
        <f t="shared" si="1516"/>
        <v>0.0219497477537632-0.32706286760352i</v>
      </c>
      <c r="N2906" t="str">
        <f t="shared" si="1517"/>
        <v>-4.31073224708084i</v>
      </c>
      <c r="O2906" t="str">
        <f t="shared" si="1518"/>
        <v>-0.390943759603386+0.920414567913378i</v>
      </c>
      <c r="P2906" t="str">
        <f t="shared" si="1519"/>
        <v>1.39094375960339-0.920414567913378i</v>
      </c>
      <c r="Q2906" t="str">
        <f t="shared" si="1520"/>
        <v>-1.39094375960339+5.23114681499422i</v>
      </c>
      <c r="R2906" t="str">
        <f t="shared" si="1521"/>
        <v>-0.230362984997117-0.204643807761152i</v>
      </c>
      <c r="S2906" t="str">
        <f t="shared" si="1522"/>
        <v>0.447124491568318i</v>
      </c>
      <c r="T2906" t="str">
        <f t="shared" si="1523"/>
        <v>0.0915012584978097-0.103000932542996i</v>
      </c>
      <c r="U2906" t="str">
        <f t="shared" si="1524"/>
        <v>0.0001-163.739653386724i</v>
      </c>
      <c r="V2906" t="str">
        <f t="shared" si="1525"/>
        <v>0.00002-0.00262633576076795i</v>
      </c>
      <c r="W2906" t="str">
        <f t="shared" si="1526"/>
        <v>0.0000199993584529548-0.0026262936382348i</v>
      </c>
      <c r="X2906" t="str">
        <f t="shared" si="1527"/>
        <v>0.0000445147218933718-0.00262569125291402i</v>
      </c>
      <c r="Y2906" t="str">
        <f t="shared" si="1528"/>
        <v>0.009+6.10725611857856i</v>
      </c>
      <c r="Z2906" t="str">
        <f t="shared" si="1529"/>
        <v>-0.00516123536413835-0.0000951503189045685i</v>
      </c>
      <c r="AA2906" t="str">
        <f t="shared" si="1530"/>
        <v>0.00291237174318582-1.96571664769359i</v>
      </c>
      <c r="AB2906" t="str">
        <f t="shared" si="1531"/>
        <v>0.622946983348917-0.701237570533749i</v>
      </c>
      <c r="AC2906" t="str">
        <f t="shared" si="1532"/>
        <v>0.784324758458383-0.219134814527737i</v>
      </c>
      <c r="AD2906" t="str">
        <f t="shared" si="1533"/>
        <v>0.968444590815215-0.623488726412574i</v>
      </c>
      <c r="AE2906" t="str">
        <f t="shared" si="1534"/>
        <v>-0.00505769562147552+0.00312582425224467i</v>
      </c>
      <c r="AF2906" t="str">
        <f t="shared" si="1535"/>
        <v>-15.073570831599-0.36571519467752i</v>
      </c>
      <c r="AG2906" t="str">
        <f t="shared" si="1536"/>
        <v>0.99557353025144-0.00689792261744945i</v>
      </c>
      <c r="AH2906" t="str">
        <f t="shared" si="1537"/>
        <v>0.0780360302988148-0.044928244149723i</v>
      </c>
      <c r="AI2906">
        <f t="shared" si="1538"/>
        <v>-20.910771999249658</v>
      </c>
      <c r="AJ2906">
        <f t="shared" si="1539"/>
        <v>-29.930634250839883</v>
      </c>
      <c r="AK2906"/>
      <c r="AL2906"/>
      <c r="AM2906"/>
      <c r="AN2906"/>
    </row>
    <row r="2907" spans="1:40" x14ac:dyDescent="0.25">
      <c r="A2907"/>
      <c r="B2907">
        <f t="shared" si="1540"/>
        <v>973000</v>
      </c>
      <c r="C2907" s="237" t="str">
        <f t="shared" si="1508"/>
        <v>-8.07266735151658E-08+0.00251698102617528i</v>
      </c>
      <c r="D2907" s="208" t="str">
        <f t="shared" si="1509"/>
        <v>-5.95700657591046+0.0192968545340105i</v>
      </c>
      <c r="E2907" t="str">
        <f t="shared" si="1510"/>
        <v>2870</v>
      </c>
      <c r="F2907" t="str">
        <f t="shared" si="1511"/>
        <v>0.777000777000777</v>
      </c>
      <c r="G2907" t="str">
        <f t="shared" si="1506"/>
        <v>0.777000777000777</v>
      </c>
      <c r="H2907" t="str">
        <f t="shared" si="1512"/>
        <v>9.11660015675454+0.384637816978372i</v>
      </c>
      <c r="I2907" t="str">
        <f t="shared" si="1513"/>
        <v>3820.96206492859i</v>
      </c>
      <c r="J2907" t="str">
        <f t="shared" si="1507"/>
        <v>-12487.0431022845+826.385448324147i</v>
      </c>
      <c r="K2907" t="str">
        <f t="shared" si="1514"/>
        <v>0.0201622145369618-0.304659820028431i</v>
      </c>
      <c r="L2907" t="str">
        <f t="shared" si="1515"/>
        <v>0.00174263533432742-0.0220698756197479i</v>
      </c>
      <c r="M2907" t="str">
        <f t="shared" si="1516"/>
        <v>0.0219048498712892-0.326729695648179i</v>
      </c>
      <c r="N2907" t="str">
        <f t="shared" si="1517"/>
        <v>-4.31516715680006i</v>
      </c>
      <c r="O2907" t="str">
        <f t="shared" si="1518"/>
        <v>-0.386857972853808+0.922139310971744i</v>
      </c>
      <c r="P2907" t="str">
        <f t="shared" si="1519"/>
        <v>1.38685797285381-0.922139310971744i</v>
      </c>
      <c r="Q2907" t="str">
        <f t="shared" si="1520"/>
        <v>-1.38685797285381+5.2373064677718i</v>
      </c>
      <c r="R2907" t="str">
        <f t="shared" si="1521"/>
        <v>-0.230060225262992-0.203882877922471i</v>
      </c>
      <c r="S2907" t="str">
        <f t="shared" si="1522"/>
        <v>0.447584496189272i</v>
      </c>
      <c r="T2907" t="str">
        <f t="shared" si="1523"/>
        <v>0.091254815196548-0.102971390017527i</v>
      </c>
      <c r="U2907" t="str">
        <f t="shared" si="1524"/>
        <v>0.0001-163.571370084168i</v>
      </c>
      <c r="V2907" t="str">
        <f t="shared" si="1525"/>
        <v>0.00002-0.00262363654621423i</v>
      </c>
      <c r="W2907" t="str">
        <f t="shared" si="1526"/>
        <v>0.0000199993584529548-0.00262359446697751i</v>
      </c>
      <c r="X2907" t="str">
        <f t="shared" si="1527"/>
        <v>0.000044464357956973-0.00262299317053609i</v>
      </c>
      <c r="Y2907" t="str">
        <f t="shared" si="1528"/>
        <v>0.009+6.11353930388574i</v>
      </c>
      <c r="Z2907" t="str">
        <f t="shared" si="1529"/>
        <v>-0.00515062844661522-0.000094937803332847i</v>
      </c>
      <c r="AA2907" t="str">
        <f t="shared" si="1530"/>
        <v>0.00290636713695797-1.96369465777573i</v>
      </c>
      <c r="AB2907" t="str">
        <f t="shared" si="1531"/>
        <v>0.621269180074865-0.701036442949019i</v>
      </c>
      <c r="AC2907" t="str">
        <f t="shared" si="1532"/>
        <v>0.784559384476184-0.218343188158555i</v>
      </c>
      <c r="AD2907" t="str">
        <f t="shared" si="1533"/>
        <v>0.965745126200611-0.624774341935962i</v>
      </c>
      <c r="AE2907" t="str">
        <f t="shared" si="1534"/>
        <v>-0.00503350902279099+0.00312629477742978i</v>
      </c>
      <c r="AF2907" t="str">
        <f t="shared" si="1535"/>
        <v>-15.073606732665-0.365340962444362i</v>
      </c>
      <c r="AG2907" t="str">
        <f t="shared" si="1536"/>
        <v>0.995568905595807-0.00687164461472479i</v>
      </c>
      <c r="AH2907" t="str">
        <f t="shared" si="1537"/>
        <v>0.0776683425335197-0.0449510641355506i</v>
      </c>
      <c r="AI2907">
        <f t="shared" si="1538"/>
        <v>-20.940439404317924</v>
      </c>
      <c r="AJ2907">
        <f t="shared" si="1539"/>
        <v>-30.06039486536682</v>
      </c>
      <c r="AK2907"/>
      <c r="AL2907"/>
      <c r="AM2907"/>
      <c r="AN2907"/>
    </row>
    <row r="2908" spans="1:40" x14ac:dyDescent="0.25">
      <c r="A2908"/>
      <c r="B2908">
        <f t="shared" si="1540"/>
        <v>974000</v>
      </c>
      <c r="C2908" s="237" t="str">
        <f t="shared" si="1508"/>
        <v>-8.05609954194064E-08+0.0025143968567492i</v>
      </c>
      <c r="D2908" s="208" t="str">
        <f t="shared" si="1509"/>
        <v>-5.95700657464025+0.0192770425684105i</v>
      </c>
      <c r="E2908" t="str">
        <f t="shared" si="1510"/>
        <v>2870</v>
      </c>
      <c r="F2908" t="str">
        <f t="shared" si="1511"/>
        <v>0.777000777000777</v>
      </c>
      <c r="G2908" t="str">
        <f t="shared" si="1506"/>
        <v>0.777000777000777</v>
      </c>
      <c r="H2908" t="str">
        <f t="shared" si="1512"/>
        <v>9.11663594887239+0.384244536220656i</v>
      </c>
      <c r="I2908" t="str">
        <f t="shared" si="1513"/>
        <v>3824.88905574557i</v>
      </c>
      <c r="J2908" t="str">
        <f t="shared" si="1507"/>
        <v>-12512.7254463557+827.234765331675i</v>
      </c>
      <c r="K2908" t="str">
        <f t="shared" si="1514"/>
        <v>0.0201210084254406-0.30434970178073i</v>
      </c>
      <c r="L2908" t="str">
        <f t="shared" si="1515"/>
        <v>0.00173908097933864-0.0220474969732687i</v>
      </c>
      <c r="M2908" t="str">
        <f t="shared" si="1516"/>
        <v>0.0218600894047792-0.326397198753999i</v>
      </c>
      <c r="N2908" t="str">
        <f t="shared" si="1517"/>
        <v>-4.31960206651928i</v>
      </c>
      <c r="O2908" t="str">
        <f t="shared" si="1518"/>
        <v>-0.382764577229979+0.923845917032681i</v>
      </c>
      <c r="P2908" t="str">
        <f t="shared" si="1519"/>
        <v>1.38276457722998-0.923845917032681i</v>
      </c>
      <c r="Q2908" t="str">
        <f t="shared" si="1520"/>
        <v>-1.38276457722998+5.24344798355196i</v>
      </c>
      <c r="R2908" t="str">
        <f t="shared" si="1521"/>
        <v>-0.22975669485821-0.20312305214805i</v>
      </c>
      <c r="S2908" t="str">
        <f t="shared" si="1522"/>
        <v>0.448044500810228i</v>
      </c>
      <c r="T2908" t="str">
        <f t="shared" si="1523"/>
        <v>0.091008166502723-0.102941223655555i</v>
      </c>
      <c r="U2908" t="str">
        <f t="shared" si="1524"/>
        <v>0.0001-163.403432332541i</v>
      </c>
      <c r="V2908" t="str">
        <f t="shared" si="1525"/>
        <v>0.00002-0.00262094287419553i</v>
      </c>
      <c r="W2908" t="str">
        <f t="shared" si="1526"/>
        <v>0.0000199993584529548-0.00262090083816634i</v>
      </c>
      <c r="X2908" t="str">
        <f t="shared" si="1527"/>
        <v>0.0000444141490480312-0.00262030062692382i</v>
      </c>
      <c r="Y2908" t="str">
        <f t="shared" si="1528"/>
        <v>0.009+6.11982248919292i</v>
      </c>
      <c r="Z2908" t="str">
        <f t="shared" si="1529"/>
        <v>-0.00514005419666906-0.0000947260773172906i</v>
      </c>
      <c r="AA2908" t="str">
        <f t="shared" si="1530"/>
        <v>0.0029003811032998-1.96167682509856i</v>
      </c>
      <c r="AB2908" t="str">
        <f t="shared" si="1531"/>
        <v>0.619589978473841-0.700831068241637i</v>
      </c>
      <c r="AC2908" t="str">
        <f t="shared" si="1532"/>
        <v>0.7847949948499-0.217552663159321i</v>
      </c>
      <c r="AD2908" t="str">
        <f t="shared" si="1533"/>
        <v>0.963039248491435-0.626047972055867i</v>
      </c>
      <c r="AE2908" t="str">
        <f t="shared" si="1534"/>
        <v>-0.00500937699937072+0.00312669557576973i</v>
      </c>
      <c r="AF2908" t="str">
        <f t="shared" si="1535"/>
        <v>-15.0736425235126-0.364967493652246i</v>
      </c>
      <c r="AG2908" t="str">
        <f t="shared" si="1536"/>
        <v>0.995564375565215-0.00684537494234469i</v>
      </c>
      <c r="AH2908" t="str">
        <f t="shared" si="1537"/>
        <v>0.0773014359206229-0.0449727565662484i</v>
      </c>
      <c r="AI2908">
        <f t="shared" si="1538"/>
        <v>-20.970152972009618</v>
      </c>
      <c r="AJ2908">
        <f t="shared" si="1539"/>
        <v>-30.190169718667569</v>
      </c>
      <c r="AK2908"/>
      <c r="AL2908"/>
      <c r="AM2908"/>
      <c r="AN2908"/>
    </row>
    <row r="2909" spans="1:40" x14ac:dyDescent="0.25">
      <c r="A2909"/>
      <c r="B2909">
        <f t="shared" si="1540"/>
        <v>975000</v>
      </c>
      <c r="C2909" s="237" t="str">
        <f t="shared" si="1508"/>
        <v>-8.03958268409325E-08+0.00251181798818346i</v>
      </c>
      <c r="D2909" s="208" t="str">
        <f t="shared" si="1509"/>
        <v>-5.95700657337397+0.0192572712427399i</v>
      </c>
      <c r="E2909" t="str">
        <f t="shared" si="1510"/>
        <v>2870</v>
      </c>
      <c r="F2909" t="str">
        <f t="shared" si="1511"/>
        <v>0.777000777000777</v>
      </c>
      <c r="G2909" t="str">
        <f t="shared" si="1506"/>
        <v>0.777000777000777</v>
      </c>
      <c r="H2909" t="str">
        <f t="shared" si="1512"/>
        <v>9.11667163121847+0.383852057215283i</v>
      </c>
      <c r="I2909" t="str">
        <f t="shared" si="1513"/>
        <v>3828.81604656256i</v>
      </c>
      <c r="J2909" t="str">
        <f t="shared" si="1507"/>
        <v>-12538.4341718794+828.084082339201i</v>
      </c>
      <c r="K2909" t="str">
        <f t="shared" si="1514"/>
        <v>0.0200799283296138-0.30404021150329i</v>
      </c>
      <c r="L2909" t="str">
        <f t="shared" si="1515"/>
        <v>0.00173553746523486-0.0220251633774661i</v>
      </c>
      <c r="M2909" t="str">
        <f t="shared" si="1516"/>
        <v>0.0218154657948487-0.326065374880756i</v>
      </c>
      <c r="N2909" t="str">
        <f t="shared" si="1517"/>
        <v>-4.32403697623849i</v>
      </c>
      <c r="O2909" t="str">
        <f t="shared" si="1518"/>
        <v>-0.378663653242418+0.925534352529989i</v>
      </c>
      <c r="P2909" t="str">
        <f t="shared" si="1519"/>
        <v>1.37866365324242-0.925534352529989i</v>
      </c>
      <c r="Q2909" t="str">
        <f t="shared" si="1520"/>
        <v>-1.37866365324242+5.24957132876848i</v>
      </c>
      <c r="R2909" t="str">
        <f t="shared" si="1521"/>
        <v>-0.229452391906224-0.202364329169138i</v>
      </c>
      <c r="S2909" t="str">
        <f t="shared" si="1522"/>
        <v>0.448504505431182i</v>
      </c>
      <c r="T2909" t="str">
        <f t="shared" si="1523"/>
        <v>0.0907613133709171-0.102910431551903i</v>
      </c>
      <c r="U2909" t="str">
        <f t="shared" si="1524"/>
        <v>0.0001-163.235839068611i</v>
      </c>
      <c r="V2909" t="str">
        <f t="shared" si="1525"/>
        <v>0.00002-0.0026182547276579i</v>
      </c>
      <c r="W2909" t="str">
        <f t="shared" si="1526"/>
        <v>0.0000199993584529548-0.0026182127347476i</v>
      </c>
      <c r="X2909" t="str">
        <f t="shared" si="1527"/>
        <v>0.0000443640945309543-0.00261761360504077i</v>
      </c>
      <c r="Y2909" t="str">
        <f t="shared" si="1528"/>
        <v>0.009+6.1261056745001i</v>
      </c>
      <c r="Z2909" t="str">
        <f t="shared" si="1529"/>
        <v>-0.00512951248027529-0.0000945151369799364i</v>
      </c>
      <c r="AA2909" t="str">
        <f t="shared" si="1530"/>
        <v>0.00289441356560768-1.95966313684881i</v>
      </c>
      <c r="AB2909" t="str">
        <f t="shared" si="1531"/>
        <v>0.617909385044709-0.700621433441025i</v>
      </c>
      <c r="AC2909" t="str">
        <f t="shared" si="1532"/>
        <v>0.785031590709318-0.216763238193311i</v>
      </c>
      <c r="AD2909" t="str">
        <f t="shared" si="1533"/>
        <v>0.960327011989287-0.627309584003821i</v>
      </c>
      <c r="AE2909" t="str">
        <f t="shared" si="1534"/>
        <v>-0.00498529964440547+0.00312702690106019i</v>
      </c>
      <c r="AF2909" t="str">
        <f t="shared" si="1535"/>
        <v>-15.0736782045924-0.364594785972543i</v>
      </c>
      <c r="AG2909" t="str">
        <f t="shared" si="1536"/>
        <v>0.995559940101247-0.00681911395986896i</v>
      </c>
      <c r="AH2909" t="str">
        <f t="shared" si="1537"/>
        <v>0.0769353123051534-0.0449933253844281i</v>
      </c>
      <c r="AI2909">
        <f t="shared" si="1538"/>
        <v>-20.99991292560204</v>
      </c>
      <c r="AJ2909">
        <f t="shared" si="1539"/>
        <v>-30.319958728992738</v>
      </c>
      <c r="AK2909"/>
      <c r="AL2909"/>
      <c r="AM2909"/>
      <c r="AN2909"/>
    </row>
    <row r="2910" spans="1:40" x14ac:dyDescent="0.25">
      <c r="A2910"/>
      <c r="B2910">
        <f t="shared" si="1540"/>
        <v>976000</v>
      </c>
      <c r="C2910" s="237" t="str">
        <f t="shared" si="1508"/>
        <v>-8.02311656926292E-08+0.00250924440418444i</v>
      </c>
      <c r="D2910" s="208" t="str">
        <f t="shared" si="1509"/>
        <v>-5.95700657211157+0.0192375404320807i</v>
      </c>
      <c r="E2910" t="str">
        <f t="shared" si="1510"/>
        <v>2870</v>
      </c>
      <c r="F2910" t="str">
        <f t="shared" si="1511"/>
        <v>0.777000777000777</v>
      </c>
      <c r="G2910" t="str">
        <f t="shared" si="1506"/>
        <v>0.777000777000777</v>
      </c>
      <c r="H2910" t="str">
        <f t="shared" si="1512"/>
        <v>9.11670720424082+0.383460377518151i</v>
      </c>
      <c r="I2910" t="str">
        <f t="shared" si="1513"/>
        <v>3832.74303737955i</v>
      </c>
      <c r="J2910" t="str">
        <f t="shared" si="1507"/>
        <v>-12564.1692788557+828.933399346729i</v>
      </c>
      <c r="K2910" t="str">
        <f t="shared" si="1514"/>
        <v>0.020038973736886-0.303731347299069i</v>
      </c>
      <c r="L2910" t="str">
        <f t="shared" si="1515"/>
        <v>0.00173200474806563-0.0220028746973239i</v>
      </c>
      <c r="M2910" t="str">
        <f t="shared" si="1516"/>
        <v>0.0217709784849516-0.325734221996393i</v>
      </c>
      <c r="N2910" t="str">
        <f t="shared" si="1517"/>
        <v>-4.32847188595771i</v>
      </c>
      <c r="O2910" t="str">
        <f t="shared" si="1518"/>
        <v>-0.374555281549687+0.927204584254864i</v>
      </c>
      <c r="P2910" t="str">
        <f t="shared" si="1519"/>
        <v>1.37455528154969-0.927204584254864i</v>
      </c>
      <c r="Q2910" t="str">
        <f t="shared" si="1520"/>
        <v>-1.37455528154969+5.25567647021257i</v>
      </c>
      <c r="R2910" t="str">
        <f t="shared" si="1521"/>
        <v>-0.229147314527845-0.201606707741213i</v>
      </c>
      <c r="S2910" t="str">
        <f t="shared" si="1522"/>
        <v>0.448964510052138i</v>
      </c>
      <c r="T2910" t="str">
        <f t="shared" si="1523"/>
        <v>0.0905142567642583-0.102879011796757i</v>
      </c>
      <c r="U2910" t="str">
        <f t="shared" si="1524"/>
        <v>0.0001-163.068589233499i</v>
      </c>
      <c r="V2910" t="str">
        <f t="shared" si="1525"/>
        <v>0.00002-0.00261557208961726i</v>
      </c>
      <c r="W2910" t="str">
        <f t="shared" si="1526"/>
        <v>0.0000199993584529548-0.0026155301397375i</v>
      </c>
      <c r="X2910" t="str">
        <f t="shared" si="1527"/>
        <v>0.0000443141937734043-0.0026149320879203i</v>
      </c>
      <c r="Y2910" t="str">
        <f t="shared" si="1528"/>
        <v>0.009+6.13238885980728i</v>
      </c>
      <c r="Z2910" t="str">
        <f t="shared" si="1529"/>
        <v>-0.00511900316409595-0.000094304978466136i</v>
      </c>
      <c r="AA2910" t="str">
        <f t="shared" si="1530"/>
        <v>0.0028884644476729-1.95765358026584i</v>
      </c>
      <c r="AB2910" t="str">
        <f t="shared" si="1531"/>
        <v>0.616227406344512-0.700407525545034i</v>
      </c>
      <c r="AC2910" t="str">
        <f t="shared" si="1532"/>
        <v>0.785269173191533-0.215974911947824i</v>
      </c>
      <c r="AD2910" t="str">
        <f t="shared" si="1533"/>
        <v>0.957608471170089-0.628559145264186i</v>
      </c>
      <c r="AE2910" t="str">
        <f t="shared" si="1534"/>
        <v>-0.00496127705054361+0.00312728900717614i</v>
      </c>
      <c r="AF2910" t="str">
        <f t="shared" si="1535"/>
        <v>-15.0737137763524-0.36422283708607i</v>
      </c>
      <c r="AG2910" t="str">
        <f t="shared" si="1536"/>
        <v>0.995555599143936-0.00679286202662063i</v>
      </c>
      <c r="AH2910" t="str">
        <f t="shared" si="1537"/>
        <v>0.0765699735223877-0.0450127745353465i</v>
      </c>
      <c r="AI2910">
        <f t="shared" si="1538"/>
        <v>-21.029719489635571</v>
      </c>
      <c r="AJ2910">
        <f t="shared" si="1539"/>
        <v>-30.449761814594698</v>
      </c>
      <c r="AK2910"/>
      <c r="AL2910"/>
      <c r="AM2910"/>
      <c r="AN2910"/>
    </row>
    <row r="2911" spans="1:40" x14ac:dyDescent="0.25">
      <c r="A2911"/>
      <c r="B2911">
        <f t="shared" si="1540"/>
        <v>977000</v>
      </c>
      <c r="C2911" s="237" t="str">
        <f t="shared" si="1508"/>
        <v>-8.00670098980564E-08+0.00250667608852521i</v>
      </c>
      <c r="D2911" s="208" t="str">
        <f t="shared" si="1509"/>
        <v>-5.95700657085304+0.0192178500120266i</v>
      </c>
      <c r="E2911" t="str">
        <f t="shared" si="1510"/>
        <v>2870</v>
      </c>
      <c r="F2911" t="str">
        <f t="shared" si="1511"/>
        <v>0.777000777000777</v>
      </c>
      <c r="G2911" t="str">
        <f t="shared" si="1506"/>
        <v>0.777000777000777</v>
      </c>
      <c r="H2911" t="str">
        <f t="shared" si="1512"/>
        <v>9.1167426683853+0.383069494695058i</v>
      </c>
      <c r="I2911" t="str">
        <f t="shared" si="1513"/>
        <v>3836.67002819653i</v>
      </c>
      <c r="J2911" t="str">
        <f t="shared" si="1507"/>
        <v>-12589.9307672846+829.782716354256i</v>
      </c>
      <c r="K2911" t="str">
        <f t="shared" si="1514"/>
        <v>0.019998144137262-0.303423107278626i</v>
      </c>
      <c r="L2911" t="str">
        <f t="shared" si="1515"/>
        <v>0.00172848278410256-0.0219806307983621i</v>
      </c>
      <c r="M2911" t="str">
        <f t="shared" si="1516"/>
        <v>0.0217266269213646-0.325403738076988i</v>
      </c>
      <c r="N2911" t="str">
        <f t="shared" si="1517"/>
        <v>-4.33290679567693i</v>
      </c>
      <c r="O2911" t="str">
        <f t="shared" si="1518"/>
        <v>-0.37043954295686+0.928856579356529i</v>
      </c>
      <c r="P2911" t="str">
        <f t="shared" si="1519"/>
        <v>1.37043954295686-0.928856579356529i</v>
      </c>
      <c r="Q2911" t="str">
        <f t="shared" si="1520"/>
        <v>-1.37043954295686+5.26176337503346i</v>
      </c>
      <c r="R2911" t="str">
        <f t="shared" si="1521"/>
        <v>-0.228841460841264-0.200850186643989i</v>
      </c>
      <c r="S2911" t="str">
        <f t="shared" si="1522"/>
        <v>0.449424514673092i</v>
      </c>
      <c r="T2911" t="str">
        <f t="shared" si="1523"/>
        <v>0.0902669976544747-0.102846962475666i</v>
      </c>
      <c r="U2911" t="str">
        <f t="shared" si="1524"/>
        <v>0.0001-162.901681772667i</v>
      </c>
      <c r="V2911" t="str">
        <f t="shared" si="1525"/>
        <v>0.00002-0.00261289494315911i</v>
      </c>
      <c r="W2911" t="str">
        <f t="shared" si="1526"/>
        <v>0.0000199993584529548-0.00261285303622182i</v>
      </c>
      <c r="X2911" t="str">
        <f t="shared" si="1527"/>
        <v>0.0000442644461462776-0.0026122560586652i</v>
      </c>
      <c r="Y2911" t="str">
        <f t="shared" si="1528"/>
        <v>0.009+6.13867204511446i</v>
      </c>
      <c r="Z2911" t="str">
        <f t="shared" si="1529"/>
        <v>-0.00510852611547562-0.0000940955979443906i</v>
      </c>
      <c r="AA2911" t="str">
        <f t="shared" si="1530"/>
        <v>0.00288253367367934-1.95564814264134i</v>
      </c>
      <c r="AB2911" t="str">
        <f t="shared" si="1531"/>
        <v>0.614544048988843-0.700189331519949i</v>
      </c>
      <c r="AC2911" t="str">
        <f t="shared" si="1532"/>
        <v>0.785507743440907-0.215187683134191i</v>
      </c>
      <c r="AD2911" t="str">
        <f t="shared" si="1533"/>
        <v>0.95488368068281-0.629796623575084i</v>
      </c>
      <c r="AE2911" t="str">
        <f t="shared" si="1534"/>
        <v>-0.00493730930988828+0.0031274821480705i</v>
      </c>
      <c r="AF2911" t="str">
        <f t="shared" si="1535"/>
        <v>-15.0737492392383-0.363851644683031i</v>
      </c>
      <c r="AG2911" t="str">
        <f t="shared" si="1536"/>
        <v>0.995551352631764-0.00676661950167802i</v>
      </c>
      <c r="AH2911" t="str">
        <f t="shared" si="1537"/>
        <v>0.0762054213978024-0.045031107966879i</v>
      </c>
      <c r="AI2911">
        <f t="shared" si="1538"/>
        <v>-21.059572889926645</v>
      </c>
      <c r="AJ2911">
        <f t="shared" si="1539"/>
        <v>-30.579578893727035</v>
      </c>
      <c r="AK2911"/>
      <c r="AL2911"/>
      <c r="AM2911"/>
      <c r="AN2911"/>
    </row>
    <row r="2912" spans="1:40" x14ac:dyDescent="0.25">
      <c r="A2912"/>
      <c r="B2912">
        <f t="shared" si="1540"/>
        <v>978000</v>
      </c>
      <c r="C2912" s="237" t="str">
        <f t="shared" si="1508"/>
        <v>-7.99033573913846E-08+0.00250411302504523i</v>
      </c>
      <c r="D2912" s="208" t="str">
        <f t="shared" si="1509"/>
        <v>-5.95700656959836+0.0191981998586801i</v>
      </c>
      <c r="E2912" t="str">
        <f t="shared" si="1510"/>
        <v>2870</v>
      </c>
      <c r="F2912" t="str">
        <f t="shared" si="1511"/>
        <v>0.777000777000777</v>
      </c>
      <c r="G2912" t="str">
        <f t="shared" si="1506"/>
        <v>0.777000777000777</v>
      </c>
      <c r="H2912" t="str">
        <f t="shared" si="1512"/>
        <v>9.11677802409546+0.382679406321654i</v>
      </c>
      <c r="I2912" t="str">
        <f t="shared" si="1513"/>
        <v>3840.59701901352i</v>
      </c>
      <c r="J2912" t="str">
        <f t="shared" si="1507"/>
        <v>-12615.718637166+830.632033361783i</v>
      </c>
      <c r="K2912" t="str">
        <f t="shared" si="1514"/>
        <v>0.0199574390233315-0.303115489560086i</v>
      </c>
      <c r="L2912" t="str">
        <f t="shared" si="1515"/>
        <v>0.0017249715298379-0.0219584315466328i</v>
      </c>
      <c r="M2912" t="str">
        <f t="shared" si="1516"/>
        <v>0.0216824105531694-0.325073921106719i</v>
      </c>
      <c r="N2912" t="str">
        <f t="shared" si="1517"/>
        <v>-4.33734170539615i</v>
      </c>
      <c r="O2912" t="str">
        <f t="shared" si="1518"/>
        <v>-0.366316518413898+0.930490305342899i</v>
      </c>
      <c r="P2912" t="str">
        <f t="shared" si="1519"/>
        <v>1.3663165184139-0.930490305342899i</v>
      </c>
      <c r="Q2912" t="str">
        <f t="shared" si="1520"/>
        <v>-1.3663165184139+5.26783201073905i</v>
      </c>
      <c r="R2912" t="str">
        <f t="shared" si="1521"/>
        <v>-0.22853482896209-0.200094764681424i</v>
      </c>
      <c r="S2912" t="str">
        <f t="shared" si="1522"/>
        <v>0.449884519294048i</v>
      </c>
      <c r="T2912" t="str">
        <f t="shared" si="1523"/>
        <v>0.0900195370219581-0.102814281669557i</v>
      </c>
      <c r="U2912" t="str">
        <f t="shared" si="1524"/>
        <v>0.0001-162.735115635885i</v>
      </c>
      <c r="V2912" t="str">
        <f t="shared" si="1525"/>
        <v>0.00002-0.00261022327143808i</v>
      </c>
      <c r="W2912" t="str">
        <f t="shared" si="1526"/>
        <v>0.0000199993584529548-0.00261018140735545i</v>
      </c>
      <c r="X2912" t="str">
        <f t="shared" si="1527"/>
        <v>0.0000442148510236834-0.00260958550044733i</v>
      </c>
      <c r="Y2912" t="str">
        <f t="shared" si="1528"/>
        <v>0.009+6.14495523042164i</v>
      </c>
      <c r="Z2912" t="str">
        <f t="shared" si="1529"/>
        <v>-0.0050980812024371-0.0000938869916061857i</v>
      </c>
      <c r="AA2912" t="str">
        <f t="shared" si="1530"/>
        <v>0.00287662116820097-1.95364681131911i</v>
      </c>
      <c r="AB2912" t="str">
        <f t="shared" si="1531"/>
        <v>0.612859319652279-0.699966838300585i</v>
      </c>
      <c r="AC2912" t="str">
        <f t="shared" si="1532"/>
        <v>0.785747302608993-0.2144015504878i</v>
      </c>
      <c r="AD2912" t="str">
        <f t="shared" si="1533"/>
        <v>0.95215269534834-0.631021986929425i</v>
      </c>
      <c r="AE2912" t="str">
        <f t="shared" si="1534"/>
        <v>-0.00491339651399536+0.00312760657777344i</v>
      </c>
      <c r="AF2912" t="str">
        <f t="shared" si="1535"/>
        <v>-15.0737845936938-0.363481206462974i</v>
      </c>
      <c r="AG2912" t="str">
        <f t="shared" si="1536"/>
        <v>0.995547200501662-0.0067403867438682i</v>
      </c>
      <c r="AH2912" t="str">
        <f t="shared" si="1537"/>
        <v>0.0758416577470399-0.0450483296295028i</v>
      </c>
      <c r="AI2912">
        <f t="shared" si="1538"/>
        <v>-21.089473353579237</v>
      </c>
      <c r="AJ2912">
        <f t="shared" si="1539"/>
        <v>-30.709409884645353</v>
      </c>
      <c r="AK2912"/>
      <c r="AL2912"/>
      <c r="AM2912"/>
      <c r="AN2912"/>
    </row>
    <row r="2913" spans="1:40" x14ac:dyDescent="0.25">
      <c r="A2913"/>
      <c r="B2913">
        <f t="shared" si="1540"/>
        <v>979000</v>
      </c>
      <c r="C2913" s="237" t="str">
        <f t="shared" si="1508"/>
        <v>-7.97402061173302E-08+0.00250155519764998i</v>
      </c>
      <c r="D2913" s="208" t="str">
        <f t="shared" si="1509"/>
        <v>-5.95700656834754+0.0191785898486499i</v>
      </c>
      <c r="E2913" t="str">
        <f t="shared" si="1510"/>
        <v>2870</v>
      </c>
      <c r="F2913" t="str">
        <f t="shared" si="1511"/>
        <v>0.777000777000777</v>
      </c>
      <c r="G2913" t="str">
        <f t="shared" si="1506"/>
        <v>0.777000777000777</v>
      </c>
      <c r="H2913" t="str">
        <f t="shared" si="1512"/>
        <v>9.11681327181265+0.382290109983399i</v>
      </c>
      <c r="I2913" t="str">
        <f t="shared" si="1513"/>
        <v>3844.52400983051i</v>
      </c>
      <c r="J2913" t="str">
        <f t="shared" si="1507"/>
        <v>-12641.5328885+831.481350369311i</v>
      </c>
      <c r="K2913" t="str">
        <f t="shared" si="1514"/>
        <v>0.0199168578902518-0.302808492269091i</v>
      </c>
      <c r="L2913" t="str">
        <f t="shared" si="1515"/>
        <v>0.00172147094198329-0.0219362768087182i</v>
      </c>
      <c r="M2913" t="str">
        <f t="shared" si="1516"/>
        <v>0.0216383288322351-0.324744769077809i</v>
      </c>
      <c r="N2913" t="str">
        <f t="shared" si="1517"/>
        <v>-4.34177661511537i</v>
      </c>
      <c r="O2913" t="str">
        <f t="shared" si="1518"/>
        <v>-0.362186289014062+0.932105730081208i</v>
      </c>
      <c r="P2913" t="str">
        <f t="shared" si="1519"/>
        <v>1.36218628901406-0.932105730081208i</v>
      </c>
      <c r="Q2913" t="str">
        <f t="shared" si="1520"/>
        <v>-1.36218628901406+5.27388234519658i</v>
      </c>
      <c r="R2913" t="str">
        <f t="shared" si="1521"/>
        <v>-0.228227417003363-0.199340440681711i</v>
      </c>
      <c r="S2913" t="str">
        <f t="shared" si="1522"/>
        <v>0.450344523915002i</v>
      </c>
      <c r="T2913" t="str">
        <f t="shared" si="1523"/>
        <v>0.0897718758558118-0.10278096745473i</v>
      </c>
      <c r="U2913" t="str">
        <f t="shared" si="1524"/>
        <v>0.0001-162.568889777217i</v>
      </c>
      <c r="V2913" t="str">
        <f t="shared" si="1525"/>
        <v>0.00002-0.00260755705767768i</v>
      </c>
      <c r="W2913" t="str">
        <f t="shared" si="1526"/>
        <v>0.0000199993584529548-0.00260751523636215i</v>
      </c>
      <c r="X2913" t="str">
        <f t="shared" si="1527"/>
        <v>0.0000441654077829264-0.00260692039650728i</v>
      </c>
      <c r="Y2913" t="str">
        <f t="shared" si="1528"/>
        <v>0.009+6.15123841572881i</v>
      </c>
      <c r="Z2913" t="str">
        <f t="shared" si="1529"/>
        <v>-0.00508766829367738-0.0000936791556658313i</v>
      </c>
      <c r="AA2913" t="str">
        <f t="shared" si="1530"/>
        <v>0.00287072685619949-1.95164957369476i</v>
      </c>
      <c r="AB2913" t="str">
        <f t="shared" si="1531"/>
        <v>0.611173225068703-0.699740032790258i</v>
      </c>
      <c r="AC2913" t="str">
        <f t="shared" si="1532"/>
        <v>0.785987851854523-0.21361651276807i</v>
      </c>
      <c r="AD2913" t="str">
        <f t="shared" si="1533"/>
        <v>0.949415570158077-0.632235203575839i</v>
      </c>
      <c r="AE2913" t="str">
        <f t="shared" si="1534"/>
        <v>-0.00488953875387007+0.00312766255039105i</v>
      </c>
      <c r="AF2913" t="str">
        <f t="shared" si="1535"/>
        <v>-15.0738198401602-0.363111520134749i</v>
      </c>
      <c r="AG2913" t="str">
        <f t="shared" si="1536"/>
        <v>0.995543142689014-0.0067141641117582i</v>
      </c>
      <c r="AH2913" t="str">
        <f t="shared" si="1537"/>
        <v>0.0754786843758487-0.0450644434762688i</v>
      </c>
      <c r="AI2913">
        <f t="shared" si="1538"/>
        <v>-21.119421108999276</v>
      </c>
      <c r="AJ2913">
        <f t="shared" si="1539"/>
        <v>-30.839254705610571</v>
      </c>
      <c r="AK2913"/>
      <c r="AL2913"/>
      <c r="AM2913"/>
      <c r="AN2913"/>
    </row>
    <row r="2914" spans="1:40" x14ac:dyDescent="0.25">
      <c r="A2914"/>
      <c r="B2914">
        <f t="shared" si="1540"/>
        <v>980000</v>
      </c>
      <c r="C2914" s="237" t="str">
        <f t="shared" si="1508"/>
        <v>-7.95775540310897E-08+0.00249900259031062i</v>
      </c>
      <c r="D2914" s="208" t="str">
        <f t="shared" si="1509"/>
        <v>-5.95700656710054+0.0191590198590481i</v>
      </c>
      <c r="E2914" t="str">
        <f t="shared" si="1510"/>
        <v>2870</v>
      </c>
      <c r="F2914" t="str">
        <f t="shared" si="1511"/>
        <v>0.777000777000777</v>
      </c>
      <c r="G2914" t="str">
        <f t="shared" si="1506"/>
        <v>0.777000777000777</v>
      </c>
      <c r="H2914" t="str">
        <f t="shared" si="1512"/>
        <v>9.11684841197591+0.381901603275497i</v>
      </c>
      <c r="I2914" t="str">
        <f t="shared" si="1513"/>
        <v>3848.4510006475i</v>
      </c>
      <c r="J2914" t="str">
        <f t="shared" si="1507"/>
        <v>-12667.3735212865+832.330667376838i</v>
      </c>
      <c r="K2914" t="str">
        <f t="shared" si="1514"/>
        <v>0.019876400235734-0.302502113538772i</v>
      </c>
      <c r="L2914" t="str">
        <f t="shared" si="1515"/>
        <v>0.0017179809774684-0.021914166451728i</v>
      </c>
      <c r="M2914" t="str">
        <f t="shared" si="1516"/>
        <v>0.0215943812132024-0.3244162799905i</v>
      </c>
      <c r="N2914" t="str">
        <f t="shared" si="1517"/>
        <v>-4.34621152483459i</v>
      </c>
      <c r="O2914" t="str">
        <f t="shared" si="1518"/>
        <v>-0.358048935992324+0.933702821798652i</v>
      </c>
      <c r="P2914" t="str">
        <f t="shared" si="1519"/>
        <v>1.35804893599232-0.933702821798652i</v>
      </c>
      <c r="Q2914" t="str">
        <f t="shared" si="1520"/>
        <v>-1.35804893599232+5.27991434663324i</v>
      </c>
      <c r="R2914" t="str">
        <f t="shared" si="1521"/>
        <v>-0.227919223075596-0.1985872134973i</v>
      </c>
      <c r="S2914" t="str">
        <f t="shared" si="1522"/>
        <v>0.450804528535958i</v>
      </c>
      <c r="T2914" t="str">
        <f t="shared" si="1523"/>
        <v>0.08952401515392-0.102747017902876i</v>
      </c>
      <c r="U2914" t="str">
        <f t="shared" si="1524"/>
        <v>0.0001-162.403003154995i</v>
      </c>
      <c r="V2914" t="str">
        <f t="shared" si="1525"/>
        <v>0.00002-0.00260489628516984i</v>
      </c>
      <c r="W2914" t="str">
        <f t="shared" si="1526"/>
        <v>0.0000199993584529548-0.00260485450653415i</v>
      </c>
      <c r="X2914" t="str">
        <f t="shared" si="1527"/>
        <v>0.0000441161158044858-0.00260426073015402i</v>
      </c>
      <c r="Y2914" t="str">
        <f t="shared" si="1528"/>
        <v>0.009+6.15752160103599i</v>
      </c>
      <c r="Z2914" t="str">
        <f t="shared" si="1529"/>
        <v>-0.00507728725856338-0.0000934720863602994i</v>
      </c>
      <c r="AA2914" t="str">
        <f t="shared" si="1530"/>
        <v>0.00286485066302186-1.94965641721545i</v>
      </c>
      <c r="AB2914" t="str">
        <f t="shared" si="1531"/>
        <v>0.609485772031782-0.699508901860906i</v>
      </c>
      <c r="AC2914" t="str">
        <f t="shared" si="1532"/>
        <v>0.786229392343322-0.212832568758502i</v>
      </c>
      <c r="AD2914" t="str">
        <f t="shared" si="1533"/>
        <v>0.946672360272872-0.633436242019662i</v>
      </c>
      <c r="AE2914" t="str">
        <f t="shared" si="1534"/>
        <v>-0.00486573611996537+0.00312765032010436i</v>
      </c>
      <c r="AF2914" t="str">
        <f t="shared" si="1535"/>
        <v>-15.0738549790765-0.362742583416449i</v>
      </c>
      <c r="AG2914" t="str">
        <f t="shared" si="1536"/>
        <v>0.995539179127654-0.00668795196364885i</v>
      </c>
      <c r="AH2914" t="str">
        <f t="shared" si="1537"/>
        <v>0.0751165030800541-0.0450794534627804i</v>
      </c>
      <c r="AI2914">
        <f t="shared" si="1538"/>
        <v>-21.1494163859062</v>
      </c>
      <c r="AJ2914">
        <f t="shared" si="1539"/>
        <v>-30.969113274886283</v>
      </c>
      <c r="AK2914"/>
      <c r="AL2914"/>
      <c r="AM2914"/>
      <c r="AN2914"/>
    </row>
    <row r="2915" spans="1:40" x14ac:dyDescent="0.25">
      <c r="A2915"/>
      <c r="B2915">
        <f t="shared" si="1540"/>
        <v>981000</v>
      </c>
      <c r="C2915" s="237" t="str">
        <f t="shared" si="1508"/>
        <v>-7.94153990982763E-08+0.00249645518706368i</v>
      </c>
      <c r="D2915" s="208" t="str">
        <f t="shared" si="1509"/>
        <v>-5.95700656585735+0.0191394897674882i</v>
      </c>
      <c r="E2915" t="str">
        <f t="shared" si="1510"/>
        <v>2870</v>
      </c>
      <c r="F2915" t="str">
        <f t="shared" si="1511"/>
        <v>0.777000777000777</v>
      </c>
      <c r="G2915" t="str">
        <f t="shared" si="1506"/>
        <v>0.777000777000777</v>
      </c>
      <c r="H2915" t="str">
        <f t="shared" si="1512"/>
        <v>9.11688344502208+0.381513883802869i</v>
      </c>
      <c r="I2915" t="str">
        <f t="shared" si="1513"/>
        <v>3852.37799146448i</v>
      </c>
      <c r="J2915" t="str">
        <f t="shared" si="1507"/>
        <v>-12693.2405355256+833.179984384366i</v>
      </c>
      <c r="K2915" t="str">
        <f t="shared" si="1514"/>
        <v>0.0198360655600262-0.302196351509705i</v>
      </c>
      <c r="L2915" t="str">
        <f t="shared" si="1515"/>
        <v>0.00171450159343959-0.0218921003432969i</v>
      </c>
      <c r="M2915" t="str">
        <f t="shared" si="1516"/>
        <v>0.0215505671534658-0.324088451853002i</v>
      </c>
      <c r="N2915" t="str">
        <f t="shared" si="1517"/>
        <v>-4.35064643455381i</v>
      </c>
      <c r="O2915" t="str">
        <f t="shared" si="1518"/>
        <v>-0.353904540723765+0.935281549083003i</v>
      </c>
      <c r="P2915" t="str">
        <f t="shared" si="1519"/>
        <v>1.35390454072376-0.935281549083003i</v>
      </c>
      <c r="Q2915" t="str">
        <f t="shared" si="1520"/>
        <v>-1.35390454072376+5.28592798363681i</v>
      </c>
      <c r="R2915" t="str">
        <f t="shared" si="1521"/>
        <v>-0.22761024528679-0.197835082004889i</v>
      </c>
      <c r="S2915" t="str">
        <f t="shared" si="1522"/>
        <v>0.451264533156913i</v>
      </c>
      <c r="T2915" t="str">
        <f t="shared" si="1523"/>
        <v>0.0892759559229958-0.102712431081074i</v>
      </c>
      <c r="U2915" t="str">
        <f t="shared" si="1524"/>
        <v>0.0001-162.2374547318i</v>
      </c>
      <c r="V2915" t="str">
        <f t="shared" si="1525"/>
        <v>0.00002-0.00260224093727466i</v>
      </c>
      <c r="W2915" t="str">
        <f t="shared" si="1526"/>
        <v>0.0000199993584529548-0.00260219920123179i</v>
      </c>
      <c r="X2915" t="str">
        <f t="shared" si="1527"/>
        <v>0.000044066974471996-0.00260160648476454i</v>
      </c>
      <c r="Y2915" t="str">
        <f t="shared" si="1528"/>
        <v>0.009+6.16380478634317i</v>
      </c>
      <c r="Z2915" t="str">
        <f t="shared" si="1529"/>
        <v>-0.00506693796712798-0.0000932657799490648i</v>
      </c>
      <c r="AA2915" t="str">
        <f t="shared" si="1530"/>
        <v>0.00285899251439803-1.94766732937965i</v>
      </c>
      <c r="AB2915" t="str">
        <f t="shared" si="1531"/>
        <v>0.607796967395289-0.699273432353067i</v>
      </c>
      <c r="AC2915" t="str">
        <f t="shared" si="1532"/>
        <v>0.786471925248285-0.212049717266648i</v>
      </c>
      <c r="AD2915" t="str">
        <f t="shared" si="1533"/>
        <v>0.943923121021603-0.634625071023885i</v>
      </c>
      <c r="AE2915" t="str">
        <f t="shared" si="1534"/>
        <v>-0.00484198870217858+0.00312757014116818i</v>
      </c>
      <c r="AF2915" t="str">
        <f t="shared" si="1535"/>
        <v>-15.0738900108794-0.362374394035381i</v>
      </c>
      <c r="AG2915" t="str">
        <f t="shared" si="1536"/>
        <v>0.995535309749873-0.00666175065756623i</v>
      </c>
      <c r="AH2915" t="str">
        <f t="shared" si="1537"/>
        <v>0.0747551156455014-0.0450933635471682i</v>
      </c>
      <c r="AI2915">
        <f t="shared" si="1538"/>
        <v>-21.179459415347296</v>
      </c>
      <c r="AJ2915">
        <f t="shared" si="1539"/>
        <v>-31.098985510743265</v>
      </c>
      <c r="AK2915"/>
      <c r="AL2915"/>
      <c r="AM2915"/>
      <c r="AN2915"/>
    </row>
    <row r="2916" spans="1:40" x14ac:dyDescent="0.25">
      <c r="A2916"/>
      <c r="B2916">
        <f t="shared" si="1540"/>
        <v>982000</v>
      </c>
      <c r="C2916" s="237" t="str">
        <f t="shared" si="1508"/>
        <v>-7.92537392948571E-08+0.0024939129720107i</v>
      </c>
      <c r="D2916" s="208" t="str">
        <f t="shared" si="1509"/>
        <v>-5.95700656461796+0.019119999452082i</v>
      </c>
      <c r="E2916" t="str">
        <f t="shared" si="1510"/>
        <v>2870</v>
      </c>
      <c r="F2916" t="str">
        <f t="shared" si="1511"/>
        <v>0.777000777000777</v>
      </c>
      <c r="G2916" t="str">
        <f t="shared" si="1506"/>
        <v>0.777000777000777</v>
      </c>
      <c r="H2916" t="str">
        <f t="shared" si="1512"/>
        <v>9.1169183713858+0.381126949180083i</v>
      </c>
      <c r="I2916" t="str">
        <f t="shared" si="1513"/>
        <v>3856.30498228147i</v>
      </c>
      <c r="J2916" t="str">
        <f t="shared" si="1507"/>
        <v>-12719.1339312173+834.029301391893i</v>
      </c>
      <c r="K2916" t="str">
        <f t="shared" si="1514"/>
        <v>0.019795853365899-0.301891204329882i</v>
      </c>
      <c r="L2916" t="str">
        <f t="shared" si="1515"/>
        <v>0.00171103274725876-0.0218700783515819i</v>
      </c>
      <c r="M2916" t="str">
        <f t="shared" si="1516"/>
        <v>0.0215068861131578-0.323761282681464i</v>
      </c>
      <c r="N2916" t="str">
        <f t="shared" si="1517"/>
        <v>-4.35508134427303i</v>
      </c>
      <c r="O2916" t="str">
        <f t="shared" si="1518"/>
        <v>-0.349753184721975+0.936841880883234i</v>
      </c>
      <c r="P2916" t="str">
        <f t="shared" si="1519"/>
        <v>1.34975318472198-0.936841880883234i</v>
      </c>
      <c r="Q2916" t="str">
        <f t="shared" si="1520"/>
        <v>-1.34975318472198+5.29192322515626i</v>
      </c>
      <c r="R2916" t="str">
        <f t="shared" si="1521"/>
        <v>-0.227300481742472-0.197084045105443i</v>
      </c>
      <c r="S2916" t="str">
        <f t="shared" si="1522"/>
        <v>0.451724537777867i</v>
      </c>
      <c r="T2916" t="str">
        <f t="shared" si="1523"/>
        <v>0.0890276991786485-0.102677205051805i</v>
      </c>
      <c r="U2916" t="str">
        <f t="shared" si="1524"/>
        <v>0.0001-162.072243474435i</v>
      </c>
      <c r="V2916" t="str">
        <f t="shared" si="1525"/>
        <v>0.00002-0.00259959099742i</v>
      </c>
      <c r="W2916" t="str">
        <f t="shared" si="1526"/>
        <v>0.0000199993584529548-0.00259954930388323i</v>
      </c>
      <c r="X2916" t="str">
        <f t="shared" si="1527"/>
        <v>0.0000440179831722283-0.00259895764378355i</v>
      </c>
      <c r="Y2916" t="str">
        <f t="shared" si="1528"/>
        <v>0.009+6.17008797165035i</v>
      </c>
      <c r="Z2916" t="str">
        <f t="shared" si="1529"/>
        <v>-0.00505662029006594-0.0000930602327139481i</v>
      </c>
      <c r="AA2916" t="str">
        <f t="shared" si="1530"/>
        <v>0.00285315233643852-1.94568229773683i</v>
      </c>
      <c r="AB2916" t="str">
        <f t="shared" si="1531"/>
        <v>0.606106818073562-0.699033611075975i</v>
      </c>
      <c r="AC2916" t="str">
        <f t="shared" si="1532"/>
        <v>0.786715451749303-0.211267957124158i</v>
      </c>
      <c r="AD2916" t="str">
        <f t="shared" si="1533"/>
        <v>0.941167907900053-0.635801659610096i</v>
      </c>
      <c r="AE2916" t="str">
        <f t="shared" si="1534"/>
        <v>-0.00481829658984955+0.00312742226790993i</v>
      </c>
      <c r="AF2916" t="str">
        <f t="shared" si="1535"/>
        <v>-15.0739249360038-0.362006949728001i</v>
      </c>
      <c r="AG2916" t="str">
        <f t="shared" si="1536"/>
        <v>0.995531534486414-0.00663556055125496i</v>
      </c>
      <c r="AH2916" t="str">
        <f t="shared" si="1537"/>
        <v>0.0743945238480254-0.0451061776900672i</v>
      </c>
      <c r="AI2916">
        <f t="shared" si="1538"/>
        <v>-21.209550429709761</v>
      </c>
      <c r="AJ2916">
        <f t="shared" si="1539"/>
        <v>-31.228871331457047</v>
      </c>
      <c r="AK2916"/>
      <c r="AL2916"/>
      <c r="AM2916"/>
      <c r="AN2916"/>
    </row>
    <row r="2917" spans="1:40" x14ac:dyDescent="0.25">
      <c r="A2917"/>
      <c r="B2917">
        <f t="shared" si="1540"/>
        <v>983000</v>
      </c>
      <c r="C2917" s="237" t="str">
        <f t="shared" si="1508"/>
        <v>-7.90925726070884E-08+0.00249137592931795i</v>
      </c>
      <c r="D2917" s="208" t="str">
        <f t="shared" si="1509"/>
        <v>-5.95700656338235+0.0191005487914376i</v>
      </c>
      <c r="E2917" t="str">
        <f t="shared" si="1510"/>
        <v>2870</v>
      </c>
      <c r="F2917" t="str">
        <f t="shared" si="1511"/>
        <v>0.777000777000777</v>
      </c>
      <c r="G2917" t="str">
        <f t="shared" si="1506"/>
        <v>0.777000777000777</v>
      </c>
      <c r="H2917" t="str">
        <f t="shared" si="1512"/>
        <v>9.1169531914995+0.380740797031319i</v>
      </c>
      <c r="I2917" t="str">
        <f t="shared" si="1513"/>
        <v>3860.23197309846i</v>
      </c>
      <c r="J2917" t="str">
        <f t="shared" si="1507"/>
        <v>-12745.0537083615+834.878618399421i</v>
      </c>
      <c r="K2917" t="str">
        <f t="shared" si="1514"/>
        <v>0.0197557631586302-0.301586670154669i</v>
      </c>
      <c r="L2917" t="str">
        <f t="shared" si="1515"/>
        <v>0.0017075743965018-0.0218481003452598i</v>
      </c>
      <c r="M2917" t="str">
        <f t="shared" si="1516"/>
        <v>0.021463337555132-0.323434770499929i</v>
      </c>
      <c r="N2917" t="str">
        <f t="shared" si="1517"/>
        <v>-4.35951625399225i</v>
      </c>
      <c r="O2917" t="str">
        <f t="shared" si="1518"/>
        <v>-0.345594949637452+0.938383786510129i</v>
      </c>
      <c r="P2917" t="str">
        <f t="shared" si="1519"/>
        <v>1.34559494963745-0.938383786510129i</v>
      </c>
      <c r="Q2917" t="str">
        <f t="shared" si="1520"/>
        <v>-1.34559494963745+5.29790004050238i</v>
      </c>
      <c r="R2917" t="str">
        <f t="shared" si="1521"/>
        <v>-0.22698993054572-0.196334101724188i</v>
      </c>
      <c r="S2917" t="str">
        <f t="shared" si="1522"/>
        <v>0.452184542398823i</v>
      </c>
      <c r="T2917" t="str">
        <f t="shared" si="1523"/>
        <v>0.0887792459454359-0.102641337872957i</v>
      </c>
      <c r="U2917" t="str">
        <f t="shared" si="1524"/>
        <v>0.0001-161.907368353912i</v>
      </c>
      <c r="V2917" t="str">
        <f t="shared" si="1525"/>
        <v>0.00002-0.00259694644910116i</v>
      </c>
      <c r="W2917" t="str">
        <f t="shared" si="1526"/>
        <v>0.0000199993584529548-0.00259690479798399i</v>
      </c>
      <c r="X2917" t="str">
        <f t="shared" si="1527"/>
        <v>0.00004396914129507-0.00259631419072301i</v>
      </c>
      <c r="Y2917" t="str">
        <f t="shared" si="1528"/>
        <v>0.009+6.17637115695753i</v>
      </c>
      <c r="Z2917" t="str">
        <f t="shared" si="1529"/>
        <v>-0.00504633409872966-0.0000928554409589551i</v>
      </c>
      <c r="AA2917" t="str">
        <f t="shared" si="1530"/>
        <v>0.00284733005563208-1.94370130988726i</v>
      </c>
      <c r="AB2917" t="str">
        <f t="shared" si="1531"/>
        <v>0.604415331041865-0.698789424807595i</v>
      </c>
      <c r="AC2917" t="str">
        <f t="shared" si="1532"/>
        <v>0.786959973033227-0.210487287186766i</v>
      </c>
      <c r="AD2917" t="str">
        <f t="shared" si="1533"/>
        <v>0.938406776569559-0.636965977059454i</v>
      </c>
      <c r="AE2917" t="str">
        <f t="shared" si="1534"/>
        <v>-0.00479465987175766+0.00312720695472854i</v>
      </c>
      <c r="AF2917" t="str">
        <f t="shared" si="1535"/>
        <v>-15.0739597548818-0.361640248239881i</v>
      </c>
      <c r="AG2917" t="str">
        <f t="shared" si="1536"/>
        <v>0.995527853266476-0.00660938200217035i</v>
      </c>
      <c r="AH2917" t="str">
        <f t="shared" si="1537"/>
        <v>0.0740347294533942-0.0451178998545896i</v>
      </c>
      <c r="AI2917">
        <f t="shared" si="1538"/>
        <v>-21.239689662735373</v>
      </c>
      <c r="AJ2917">
        <f t="shared" si="1539"/>
        <v>-31.358770655311805</v>
      </c>
      <c r="AK2917"/>
      <c r="AL2917"/>
      <c r="AM2917"/>
      <c r="AN2917"/>
    </row>
    <row r="2918" spans="1:40" x14ac:dyDescent="0.25">
      <c r="A2918"/>
      <c r="B2918">
        <f t="shared" si="1540"/>
        <v>984000</v>
      </c>
      <c r="C2918" s="237" t="str">
        <f t="shared" si="1508"/>
        <v>-7.89318970314536E-08+0.00248884404321601i</v>
      </c>
      <c r="D2918" s="208" t="str">
        <f t="shared" si="1509"/>
        <v>-5.9570065621505+0.0190811376646561i</v>
      </c>
      <c r="E2918" t="str">
        <f t="shared" si="1510"/>
        <v>2870</v>
      </c>
      <c r="F2918" t="str">
        <f t="shared" si="1511"/>
        <v>0.777000777000777</v>
      </c>
      <c r="G2918" t="str">
        <f t="shared" si="1506"/>
        <v>0.777000777000777</v>
      </c>
      <c r="H2918" t="str">
        <f t="shared" si="1512"/>
        <v>9.1169879057934+0.380355424990313i</v>
      </c>
      <c r="I2918" t="str">
        <f t="shared" si="1513"/>
        <v>3864.15896391545i</v>
      </c>
      <c r="J2918" t="str">
        <f t="shared" si="1507"/>
        <v>-12770.9998669583+835.727935406948i</v>
      </c>
      <c r="K2918" t="str">
        <f t="shared" si="1514"/>
        <v>0.0197157944459889-0.301282747146767i</v>
      </c>
      <c r="L2918" t="str">
        <f t="shared" si="1515"/>
        <v>0.0017041264989575-0.0218261661935244i</v>
      </c>
      <c r="M2918" t="str">
        <f t="shared" si="1516"/>
        <v>0.0214199209449464-0.323108913340291i</v>
      </c>
      <c r="N2918" t="str">
        <f t="shared" si="1517"/>
        <v>-4.36395116371146i</v>
      </c>
      <c r="O2918" t="str">
        <f t="shared" si="1518"/>
        <v>-0.341429917256002+0.939907235636879i</v>
      </c>
      <c r="P2918" t="str">
        <f t="shared" si="1519"/>
        <v>1.341429917256-0.939907235636879i</v>
      </c>
      <c r="Q2918" t="str">
        <f t="shared" si="1520"/>
        <v>-1.341429917256+5.30385839934834i</v>
      </c>
      <c r="R2918" t="str">
        <f t="shared" si="1521"/>
        <v>-0.226678589797194-0.195585250810636i</v>
      </c>
      <c r="S2918" t="str">
        <f t="shared" si="1522"/>
        <v>0.452644547019777i</v>
      </c>
      <c r="T2918" t="str">
        <f t="shared" si="1523"/>
        <v>0.0885305972569298-0.102604827597833i</v>
      </c>
      <c r="U2918" t="str">
        <f t="shared" si="1524"/>
        <v>0.0001-161.742828345422i</v>
      </c>
      <c r="V2918" t="str">
        <f t="shared" si="1525"/>
        <v>0.00002-0.00259430727588053i</v>
      </c>
      <c r="W2918" t="str">
        <f t="shared" si="1526"/>
        <v>0.0000199993584529548-0.00259426566709675i</v>
      </c>
      <c r="X2918" t="str">
        <f t="shared" si="1527"/>
        <v>0.0000439204482335072-0.00259367610916198i</v>
      </c>
      <c r="Y2918" t="str">
        <f t="shared" si="1528"/>
        <v>0.009+6.18265434226471i</v>
      </c>
      <c r="Z2918" t="str">
        <f t="shared" si="1529"/>
        <v>-0.00503607926512549-0.0000926514010101252i</v>
      </c>
      <c r="AA2918" t="str">
        <f t="shared" si="1530"/>
        <v>0.00284152559884338-1.94172435348169i</v>
      </c>
      <c r="AB2918" t="str">
        <f t="shared" si="1531"/>
        <v>0.602722513336824-0.698540860294679i</v>
      </c>
      <c r="AC2918" t="str">
        <f t="shared" si="1532"/>
        <v>0.787205490293808-0.209707706334317i</v>
      </c>
      <c r="AD2918" t="str">
        <f t="shared" si="1533"/>
        <v>0.935639782855801-0.638117992913599i</v>
      </c>
      <c r="AE2918" t="str">
        <f t="shared" si="1534"/>
        <v>-0.00477107863611982+0.00312692445609327i</v>
      </c>
      <c r="AF2918" t="str">
        <f t="shared" si="1535"/>
        <v>-15.0739944679439-0.361274287325657i</v>
      </c>
      <c r="AG2918" t="str">
        <f t="shared" si="1536"/>
        <v>0.995524266017716-0.00658321536747114i</v>
      </c>
      <c r="AH2918" t="str">
        <f t="shared" si="1537"/>
        <v>0.0736757342172795-0.0451285340063034i</v>
      </c>
      <c r="AI2918">
        <f t="shared" si="1538"/>
        <v>-21.269877349532756</v>
      </c>
      <c r="AJ2918">
        <f t="shared" si="1539"/>
        <v>-31.488683400599037</v>
      </c>
      <c r="AK2918"/>
      <c r="AL2918"/>
      <c r="AM2918"/>
      <c r="AN2918"/>
    </row>
    <row r="2919" spans="1:40" x14ac:dyDescent="0.25">
      <c r="A2919"/>
      <c r="B2919">
        <f t="shared" si="1540"/>
        <v>985000</v>
      </c>
      <c r="C2919" s="237" t="str">
        <f t="shared" si="1508"/>
        <v>-7.8771710574602E-08+0.00248631729799955i</v>
      </c>
      <c r="D2919" s="208" t="str">
        <f t="shared" si="1509"/>
        <v>-5.95700656092241+0.0190617659513299i</v>
      </c>
      <c r="E2919" t="str">
        <f t="shared" si="1510"/>
        <v>2870</v>
      </c>
      <c r="F2919" t="str">
        <f t="shared" si="1511"/>
        <v>0.777000777000777</v>
      </c>
      <c r="G2919" t="str">
        <f t="shared" si="1506"/>
        <v>0.777000777000777</v>
      </c>
      <c r="H2919" t="str">
        <f t="shared" si="1512"/>
        <v>9.11702251469559+0.379970830700321i</v>
      </c>
      <c r="I2919" t="str">
        <f t="shared" si="1513"/>
        <v>3868.08595473243i</v>
      </c>
      <c r="J2919" t="str">
        <f t="shared" si="1507"/>
        <v>-12796.9724070077+836.577252414476i</v>
      </c>
      <c r="K2919" t="str">
        <f t="shared" si="1514"/>
        <v>0.0196759467382212-0.300979433476182i</v>
      </c>
      <c r="L2919" t="str">
        <f t="shared" si="1515"/>
        <v>0.0017006890126262-0.0218042757660843i</v>
      </c>
      <c r="M2919" t="str">
        <f t="shared" si="1516"/>
        <v>0.0213766357508474-0.322783709242266i</v>
      </c>
      <c r="N2919" t="str">
        <f t="shared" si="1517"/>
        <v>-4.36838607343068i</v>
      </c>
      <c r="O2919" t="str">
        <f t="shared" si="1518"/>
        <v>-0.337258169497096+0.941412198299697i</v>
      </c>
      <c r="P2919" t="str">
        <f t="shared" si="1519"/>
        <v>1.3372581694971-0.941412198299697i</v>
      </c>
      <c r="Q2919" t="str">
        <f t="shared" si="1520"/>
        <v>-1.3372581694971+5.30979827173038i</v>
      </c>
      <c r="R2919" t="str">
        <f t="shared" si="1521"/>
        <v>-0.226366457595163-0.194837491338575i</v>
      </c>
      <c r="S2919" t="str">
        <f t="shared" si="1522"/>
        <v>0.453104551640733i</v>
      </c>
      <c r="T2919" t="str">
        <f t="shared" si="1523"/>
        <v>0.0882817541557702-0.102567672275157i</v>
      </c>
      <c r="U2919" t="str">
        <f t="shared" si="1524"/>
        <v>0.0001-161.57862242832i</v>
      </c>
      <c r="V2919" t="str">
        <f t="shared" si="1525"/>
        <v>0.00002-0.00259167346138725i</v>
      </c>
      <c r="W2919" t="str">
        <f t="shared" si="1526"/>
        <v>0.0000199993584529548-0.00259163189485092i</v>
      </c>
      <c r="X2919" t="str">
        <f t="shared" si="1527"/>
        <v>0.0000438719033836054-0.00259104338274612i</v>
      </c>
      <c r="Y2919" t="str">
        <f t="shared" si="1528"/>
        <v>0.009+6.18893752757189i</v>
      </c>
      <c r="Z2919" t="str">
        <f t="shared" si="1529"/>
        <v>-0.00502585566190951-0.0000924481092153751i</v>
      </c>
      <c r="AA2919" t="str">
        <f t="shared" si="1530"/>
        <v>0.00283573889331071-1.93975141622116i</v>
      </c>
      <c r="AB2919" t="str">
        <f t="shared" si="1531"/>
        <v>0.601028372056808-0.698287904252802i</v>
      </c>
      <c r="AC2919" t="str">
        <f t="shared" si="1532"/>
        <v>0.787452004731655-0.208929213470772i</v>
      </c>
      <c r="AD2919" t="str">
        <f t="shared" si="1533"/>
        <v>0.932866982747474-0.639257676975579i</v>
      </c>
      <c r="AE2919" t="str">
        <f t="shared" si="1534"/>
        <v>-0.00474755297058763+0.00312657502654237i</v>
      </c>
      <c r="AF2919" t="str">
        <f t="shared" si="1535"/>
        <v>-15.074029075618-0.360909064748991i</v>
      </c>
      <c r="AG2919" t="str">
        <f t="shared" si="1536"/>
        <v>0.995520772666249-0.00655706100401191i</v>
      </c>
      <c r="AH2919" t="str">
        <f t="shared" si="1537"/>
        <v>0.0733175398852032-0.0451380841132014i</v>
      </c>
      <c r="AI2919">
        <f t="shared" si="1538"/>
        <v>-21.300113726592294</v>
      </c>
      <c r="AJ2919">
        <f t="shared" si="1539"/>
        <v>-31.618609485619157</v>
      </c>
      <c r="AK2919"/>
      <c r="AL2919"/>
      <c r="AM2919"/>
      <c r="AN2919"/>
    </row>
    <row r="2920" spans="1:40" x14ac:dyDescent="0.25">
      <c r="A2920"/>
      <c r="B2920">
        <f t="shared" si="1540"/>
        <v>986000</v>
      </c>
      <c r="C2920" s="237" t="str">
        <f t="shared" si="1508"/>
        <v>-7.86120112532852E-08+0.00248379567802692i</v>
      </c>
      <c r="D2920" s="208" t="str">
        <f t="shared" si="1509"/>
        <v>-5.95700655969804+0.0190424335315397i</v>
      </c>
      <c r="E2920" t="str">
        <f t="shared" si="1510"/>
        <v>2870</v>
      </c>
      <c r="F2920" t="str">
        <f t="shared" si="1511"/>
        <v>0.777000777000777</v>
      </c>
      <c r="G2920" t="str">
        <f t="shared" si="1506"/>
        <v>0.777000777000777</v>
      </c>
      <c r="H2920" t="str">
        <f t="shared" si="1512"/>
        <v>9.11705701863194+0.379587011814049i</v>
      </c>
      <c r="I2920" t="str">
        <f t="shared" si="1513"/>
        <v>3872.01294554942i</v>
      </c>
      <c r="J2920" t="str">
        <f t="shared" si="1507"/>
        <v>-12822.9713285096+837.426569422003i</v>
      </c>
      <c r="K2920" t="str">
        <f t="shared" si="1514"/>
        <v>0.0196362195480357-0.30067672732019i</v>
      </c>
      <c r="L2920" t="str">
        <f t="shared" si="1515"/>
        <v>0.00169726189571851-0.0217824289331602i</v>
      </c>
      <c r="M2920" t="str">
        <f t="shared" si="1516"/>
        <v>0.0213334814437542-0.32245915625335i</v>
      </c>
      <c r="N2920" t="str">
        <f t="shared" si="1517"/>
        <v>-4.3728209831499i</v>
      </c>
      <c r="O2920" t="str">
        <f t="shared" si="1518"/>
        <v>-0.333079788412314+0.942898644898384i</v>
      </c>
      <c r="P2920" t="str">
        <f t="shared" si="1519"/>
        <v>1.33307978841231-0.942898644898384i</v>
      </c>
      <c r="Q2920" t="str">
        <f t="shared" si="1520"/>
        <v>-1.33307978841231+5.31571962804828i</v>
      </c>
      <c r="R2920" t="str">
        <f t="shared" si="1521"/>
        <v>-0.22605353203554-0.194090822306091i</v>
      </c>
      <c r="S2920" t="str">
        <f t="shared" si="1522"/>
        <v>0.453564556261687i</v>
      </c>
      <c r="T2920" t="str">
        <f t="shared" si="1523"/>
        <v>0.0880327176937281-0.102529869949087i</v>
      </c>
      <c r="U2920" t="str">
        <f t="shared" si="1524"/>
        <v>0.0001-161.414749586101i</v>
      </c>
      <c r="V2920" t="str">
        <f t="shared" si="1525"/>
        <v>0.00002-0.00258904498931688i</v>
      </c>
      <c r="W2920" t="str">
        <f t="shared" si="1526"/>
        <v>0.0000199993584529548-0.0025890034649423i</v>
      </c>
      <c r="X2920" t="str">
        <f t="shared" si="1527"/>
        <v>0.0000438235061444897-0.00258841599518739i</v>
      </c>
      <c r="Y2920" t="str">
        <f t="shared" si="1528"/>
        <v>0.009+6.19522071287907i</v>
      </c>
      <c r="Z2920" t="str">
        <f t="shared" si="1529"/>
        <v>-0.00501566316238357-0.0000922455619443435i</v>
      </c>
      <c r="AA2920" t="str">
        <f t="shared" si="1530"/>
        <v>0.00282996986664367-1.93778248585668i</v>
      </c>
      <c r="AB2920" t="str">
        <f t="shared" si="1531"/>
        <v>0.599332914362347-0.698030543366455i</v>
      </c>
      <c r="AC2920" t="str">
        <f t="shared" si="1532"/>
        <v>0.787699517554166-0.208151807524226i</v>
      </c>
      <c r="AD2920" t="str">
        <f t="shared" si="1533"/>
        <v>0.930088432395051-0.640384999310811i</v>
      </c>
      <c r="AE2920" t="str">
        <f t="shared" si="1534"/>
        <v>-0.0047240829622451+0.00312615892068205i</v>
      </c>
      <c r="AF2920" t="str">
        <f t="shared" si="1535"/>
        <v>-15.07406357833-0.360544578282509i</v>
      </c>
      <c r="AG2920" t="str">
        <f t="shared" si="1536"/>
        <v>0.995517373136649-0.00653091926833573i</v>
      </c>
      <c r="AH2920" t="str">
        <f t="shared" si="1537"/>
        <v>0.0729601481925004-0.0451465541456806i</v>
      </c>
      <c r="AI2920">
        <f t="shared" si="1538"/>
        <v>-21.330399031799328</v>
      </c>
      <c r="AJ2920">
        <f t="shared" si="1539"/>
        <v>-31.748548828683624</v>
      </c>
      <c r="AK2920"/>
      <c r="AL2920"/>
      <c r="AM2920"/>
      <c r="AN2920"/>
    </row>
    <row r="2921" spans="1:40" x14ac:dyDescent="0.25">
      <c r="A2921"/>
      <c r="B2921">
        <f t="shared" si="1540"/>
        <v>987000</v>
      </c>
      <c r="C2921" s="237" t="str">
        <f t="shared" si="1508"/>
        <v>-7.84527970942965E-08+0.00248127916771986i</v>
      </c>
      <c r="D2921" s="208" t="str">
        <f t="shared" si="1509"/>
        <v>-5.9570065584774+0.0190231402858523i</v>
      </c>
      <c r="E2921" t="str">
        <f t="shared" si="1510"/>
        <v>2870</v>
      </c>
      <c r="F2921" t="str">
        <f t="shared" si="1511"/>
        <v>0.777000777000777</v>
      </c>
      <c r="G2921" t="str">
        <f t="shared" si="1506"/>
        <v>0.777000777000777</v>
      </c>
      <c r="H2921" t="str">
        <f t="shared" si="1512"/>
        <v>9.11709141802626+0.379203965993635i</v>
      </c>
      <c r="I2921" t="str">
        <f t="shared" si="1513"/>
        <v>3875.93993636641i</v>
      </c>
      <c r="J2921" t="str">
        <f t="shared" si="1507"/>
        <v>-12848.9966314641+838.27588642953i</v>
      </c>
      <c r="K2921" t="str">
        <f t="shared" si="1514"/>
        <v>0.0195966123905872-0.300374626863288i</v>
      </c>
      <c r="L2921" t="str">
        <f t="shared" si="1515"/>
        <v>0.00169384510665415-0.0217606255654828i</v>
      </c>
      <c r="M2921" t="str">
        <f t="shared" si="1516"/>
        <v>0.0212904574972414-0.322135252428771i</v>
      </c>
      <c r="N2921" t="str">
        <f t="shared" si="1517"/>
        <v>-4.37725589286912i</v>
      </c>
      <c r="O2921" t="str">
        <f t="shared" si="1518"/>
        <v>-0.328894856183693+0.944366546196925i</v>
      </c>
      <c r="P2921" t="str">
        <f t="shared" si="1519"/>
        <v>1.32889485618369-0.944366546196925i</v>
      </c>
      <c r="Q2921" t="str">
        <f t="shared" si="1520"/>
        <v>-1.32889485618369+5.32162243906604i</v>
      </c>
      <c r="R2921" t="str">
        <f t="shared" si="1521"/>
        <v>-0.225739811211907-0.193345242735575i</v>
      </c>
      <c r="S2921" t="str">
        <f t="shared" si="1522"/>
        <v>0.454024560882643i</v>
      </c>
      <c r="T2921" t="str">
        <f t="shared" si="1523"/>
        <v>0.0877834889317674-0.102491418659217i</v>
      </c>
      <c r="U2921" t="str">
        <f t="shared" si="1524"/>
        <v>0.0001-161.251208806378i</v>
      </c>
      <c r="V2921" t="str">
        <f t="shared" si="1525"/>
        <v>0.00002-0.00258642184343105i</v>
      </c>
      <c r="W2921" t="str">
        <f t="shared" si="1526"/>
        <v>0.0000199993584529548-0.00258638036113279i</v>
      </c>
      <c r="X2921" t="str">
        <f t="shared" si="1527"/>
        <v>0.0000437752559183278-0.00258579393026378i</v>
      </c>
      <c r="Y2921" t="str">
        <f t="shared" si="1528"/>
        <v>0.009+6.20150389818625i</v>
      </c>
      <c r="Z2921" t="str">
        <f t="shared" si="1529"/>
        <v>-0.00500550164049155-0.0000920437555882424i</v>
      </c>
      <c r="AA2921" t="str">
        <f t="shared" si="1530"/>
        <v>0.00282421844682089-1.935817550189i</v>
      </c>
      <c r="AB2921" t="str">
        <f t="shared" si="1531"/>
        <v>0.597636147476557-0.697768764289056i</v>
      </c>
      <c r="AC2921" t="str">
        <f t="shared" si="1532"/>
        <v>0.787948029975498-0.207375487446918i</v>
      </c>
      <c r="AD2921" t="str">
        <f t="shared" si="1533"/>
        <v>0.927304188109473-0.641499930247942i</v>
      </c>
      <c r="AE2921" t="str">
        <f t="shared" si="1534"/>
        <v>-0.00470066869760626+0.00312567639318498i</v>
      </c>
      <c r="AF2921" t="str">
        <f t="shared" si="1535"/>
        <v>-15.0740979765037-0.360180825707783i</v>
      </c>
      <c r="AG2921" t="str">
        <f t="shared" si="1536"/>
        <v>0.995514067351953-0.00650479051666665i</v>
      </c>
      <c r="AH2921" t="str">
        <f t="shared" si="1537"/>
        <v>0.0726035608642772-0.045153948076511i</v>
      </c>
      <c r="AI2921">
        <f t="shared" si="1538"/>
        <v>-21.360733504448447</v>
      </c>
      <c r="AJ2921">
        <f t="shared" si="1539"/>
        <v>-31.878501348113311</v>
      </c>
      <c r="AK2921"/>
      <c r="AL2921"/>
      <c r="AM2921"/>
      <c r="AN2921"/>
    </row>
    <row r="2922" spans="1:40" x14ac:dyDescent="0.25">
      <c r="A2922"/>
      <c r="B2922">
        <f t="shared" si="1540"/>
        <v>988000</v>
      </c>
      <c r="C2922" s="237" t="str">
        <f t="shared" si="1508"/>
        <v>-7.82940661344108E-08+0.00247876775156322i</v>
      </c>
      <c r="D2922" s="208" t="str">
        <f t="shared" si="1509"/>
        <v>-5.95700655726047+0.019003886095318i</v>
      </c>
      <c r="E2922" t="str">
        <f t="shared" si="1510"/>
        <v>2870</v>
      </c>
      <c r="F2922" t="str">
        <f t="shared" si="1511"/>
        <v>0.777000777000777</v>
      </c>
      <c r="G2922" t="str">
        <f t="shared" si="1506"/>
        <v>0.777000777000777</v>
      </c>
      <c r="H2922" t="str">
        <f t="shared" si="1512"/>
        <v>9.11712571330014+0.378821690910576i</v>
      </c>
      <c r="I2922" t="str">
        <f t="shared" si="1513"/>
        <v>3879.8669271834i</v>
      </c>
      <c r="J2922" t="str">
        <f t="shared" si="1507"/>
        <v>-12875.0483158712+839.125203437058i</v>
      </c>
      <c r="K2922" t="str">
        <f t="shared" si="1514"/>
        <v>0.0195571247834632-0.300073130297174i</v>
      </c>
      <c r="L2922" t="str">
        <f t="shared" si="1515"/>
        <v>0.00169043860406055-0.0217388655342898i</v>
      </c>
      <c r="M2922" t="str">
        <f t="shared" si="1516"/>
        <v>0.0212475633875237-0.321811995831464i</v>
      </c>
      <c r="N2922" t="str">
        <f t="shared" si="1517"/>
        <v>-4.38169080258834i</v>
      </c>
      <c r="O2922" t="str">
        <f t="shared" si="1518"/>
        <v>-0.32470345512212+0.945815873324062i</v>
      </c>
      <c r="P2922" t="str">
        <f t="shared" si="1519"/>
        <v>1.32470345512212-0.945815873324062i</v>
      </c>
      <c r="Q2922" t="str">
        <f t="shared" si="1520"/>
        <v>-1.32470345512212+5.3275066759124i</v>
      </c>
      <c r="R2922" t="str">
        <f t="shared" si="1521"/>
        <v>-0.225425293215554-0.192600751673733i</v>
      </c>
      <c r="S2922" t="str">
        <f t="shared" si="1522"/>
        <v>0.454484565503597i</v>
      </c>
      <c r="T2922" t="str">
        <f t="shared" si="1523"/>
        <v>0.0875340689401027-0.102452316440592i</v>
      </c>
      <c r="U2922" t="str">
        <f t="shared" si="1524"/>
        <v>0.0001-161.087999080866i</v>
      </c>
      <c r="V2922" t="str">
        <f t="shared" si="1525"/>
        <v>0.00002-0.00258380400755713i</v>
      </c>
      <c r="W2922" t="str">
        <f t="shared" si="1526"/>
        <v>0.0000199993584529547-0.00258376256725002i</v>
      </c>
      <c r="X2922" t="str">
        <f t="shared" si="1527"/>
        <v>0.0000437271521103103-0.0025831771718189i</v>
      </c>
      <c r="Y2922" t="str">
        <f t="shared" si="1528"/>
        <v>0.009+6.20778708349343i</v>
      </c>
      <c r="Z2922" t="str">
        <f t="shared" si="1529"/>
        <v>-0.0049953709708153-0.0000918426865597045i</v>
      </c>
      <c r="AA2922" t="str">
        <f t="shared" si="1530"/>
        <v>0.00281848456218784-1.9338565970684i</v>
      </c>
      <c r="AB2922" t="str">
        <f t="shared" si="1531"/>
        <v>0.595938078685534-0.697502553643054i</v>
      </c>
      <c r="AC2922" t="str">
        <f t="shared" si="1532"/>
        <v>0.788197543216496-0.20660025221525i</v>
      </c>
      <c r="AD2922" t="str">
        <f t="shared" si="1533"/>
        <v>0.924514306360867-0.642602440379811i</v>
      </c>
      <c r="AE2922" t="str">
        <f t="shared" si="1534"/>
        <v>-0.00467731026261282+0.00312512769878931i</v>
      </c>
      <c r="AF2922" t="str">
        <f t="shared" si="1535"/>
        <v>-15.0741322705606-0.359817804815258i</v>
      </c>
      <c r="AG2922" t="str">
        <f t="shared" si="1536"/>
        <v>0.995510855233659-0.00647867510490245i</v>
      </c>
      <c r="AH2922" t="str">
        <f t="shared" si="1537"/>
        <v>0.0722477796153695-0.0451602698808129i</v>
      </c>
      <c r="AI2922">
        <f t="shared" si="1538"/>
        <v>-21.391117385257488</v>
      </c>
      <c r="AJ2922">
        <f t="shared" si="1539"/>
        <v>-32.008466962241563</v>
      </c>
      <c r="AK2922"/>
      <c r="AL2922"/>
      <c r="AM2922"/>
      <c r="AN2922"/>
    </row>
    <row r="2923" spans="1:40" x14ac:dyDescent="0.25">
      <c r="A2923"/>
      <c r="B2923">
        <f t="shared" si="1540"/>
        <v>989000</v>
      </c>
      <c r="C2923" s="237" t="str">
        <f t="shared" si="1508"/>
        <v>-7.81358164203228E-08+0.00247626141410455i</v>
      </c>
      <c r="D2923" s="208" t="str">
        <f t="shared" si="1509"/>
        <v>-5.95700655604722+0.0189846708414682i</v>
      </c>
      <c r="E2923" t="str">
        <f t="shared" si="1510"/>
        <v>2870</v>
      </c>
      <c r="F2923" t="str">
        <f t="shared" si="1511"/>
        <v>0.777000777000777</v>
      </c>
      <c r="G2923" t="str">
        <f t="shared" si="1506"/>
        <v>0.777000777000777</v>
      </c>
      <c r="H2923" t="str">
        <f t="shared" si="1512"/>
        <v>9.11715990487307+0.378440184245695i</v>
      </c>
      <c r="I2923" t="str">
        <f t="shared" si="1513"/>
        <v>3883.79391800038i</v>
      </c>
      <c r="J2923" t="str">
        <f t="shared" si="1507"/>
        <v>-12901.1263817308+839.974520444585i</v>
      </c>
      <c r="K2923" t="str">
        <f t="shared" si="1514"/>
        <v>0.0195177562466694-0.299772235820705i</v>
      </c>
      <c r="L2923" t="str">
        <f t="shared" si="1515"/>
        <v>0.00168704234677169-0.0217171487113234i</v>
      </c>
      <c r="M2923" t="str">
        <f t="shared" si="1516"/>
        <v>0.0212047985934411-0.321489384532028i</v>
      </c>
      <c r="N2923" t="str">
        <f t="shared" si="1517"/>
        <v>-4.38612571230756i</v>
      </c>
      <c r="O2923" t="str">
        <f t="shared" si="1518"/>
        <v>-0.320505667665714+0.947246597773861i</v>
      </c>
      <c r="P2923" t="str">
        <f t="shared" si="1519"/>
        <v>1.32050566766571-0.947246597773861i</v>
      </c>
      <c r="Q2923" t="str">
        <f t="shared" si="1520"/>
        <v>-1.32050566766571+5.33337231008142i</v>
      </c>
      <c r="R2923" t="str">
        <f t="shared" si="1521"/>
        <v>-0.225109976135501-0.191857348191592i</v>
      </c>
      <c r="S2923" t="str">
        <f t="shared" si="1522"/>
        <v>0.454944570124553i</v>
      </c>
      <c r="T2923" t="str">
        <f t="shared" si="1523"/>
        <v>0.0872844587982605-0.102412561323714i</v>
      </c>
      <c r="U2923" t="str">
        <f t="shared" si="1524"/>
        <v>0.0001-160.925119405354i</v>
      </c>
      <c r="V2923" t="str">
        <f t="shared" si="1525"/>
        <v>0.00002-0.00258119146558791i</v>
      </c>
      <c r="W2923" t="str">
        <f t="shared" si="1526"/>
        <v>0.0000199993584529547-0.00258115006718704i</v>
      </c>
      <c r="X2923" t="str">
        <f t="shared" si="1527"/>
        <v>0.0000436791941286337-0.00258056570376169i</v>
      </c>
      <c r="Y2923" t="str">
        <f t="shared" si="1528"/>
        <v>0.009+6.21407026880061i</v>
      </c>
      <c r="Z2923" t="str">
        <f t="shared" si="1529"/>
        <v>-0.0049852710285708-0.0000916423512926344i</v>
      </c>
      <c r="AA2923" t="str">
        <f t="shared" si="1530"/>
        <v>0.00281276814145447-1.93189961439435i</v>
      </c>
      <c r="AB2923" t="str">
        <f t="shared" si="1531"/>
        <v>0.594238715338771-0.697231898019968i</v>
      </c>
      <c r="AC2923" t="str">
        <f t="shared" si="1532"/>
        <v>0.788448058504647-0.205826100829801i</v>
      </c>
      <c r="AD2923" t="str">
        <f t="shared" si="1533"/>
        <v>0.921718843777238-0.643692500564329i</v>
      </c>
      <c r="AE2923" t="str">
        <f t="shared" si="1534"/>
        <v>-0.00465400774263159+0.00312451309229717i</v>
      </c>
      <c r="AF2923" t="str">
        <f t="shared" si="1535"/>
        <v>-15.0741664609203-0.359455513404227i</v>
      </c>
      <c r="AG2923" t="str">
        <f t="shared" si="1536"/>
        <v>0.995507736701729-0.00645257338860687i</v>
      </c>
      <c r="AH2923" t="str">
        <f t="shared" si="1537"/>
        <v>0.0718928061503002-0.0451655235360279i</v>
      </c>
      <c r="AI2923">
        <f t="shared" si="1538"/>
        <v>-21.421550916382106</v>
      </c>
      <c r="AJ2923">
        <f t="shared" si="1539"/>
        <v>-32.138445589414616</v>
      </c>
      <c r="AK2923"/>
      <c r="AL2923"/>
      <c r="AM2923"/>
      <c r="AN2923"/>
    </row>
    <row r="2924" spans="1:40" x14ac:dyDescent="0.25">
      <c r="A2924"/>
      <c r="B2924">
        <f t="shared" si="1540"/>
        <v>990000</v>
      </c>
      <c r="C2924" s="237" t="str">
        <f t="shared" si="1508"/>
        <v>-7.79780460085869E-08+0.00247376013995386i</v>
      </c>
      <c r="D2924" s="208" t="str">
        <f t="shared" si="1509"/>
        <v>-5.95700655483764+0.0189654944063129i</v>
      </c>
      <c r="E2924" t="str">
        <f t="shared" si="1510"/>
        <v>2870</v>
      </c>
      <c r="F2924" t="str">
        <f t="shared" si="1511"/>
        <v>0.777000777000777</v>
      </c>
      <c r="G2924" t="str">
        <f t="shared" si="1506"/>
        <v>0.777000777000777</v>
      </c>
      <c r="H2924" t="str">
        <f t="shared" si="1512"/>
        <v>9.11719399316245+0.378059443689092i</v>
      </c>
      <c r="I2924" t="str">
        <f t="shared" si="1513"/>
        <v>3887.72090881737i</v>
      </c>
      <c r="J2924" t="str">
        <f t="shared" si="1507"/>
        <v>-12927.230829043+840.823837452112i</v>
      </c>
      <c r="K2924" t="str">
        <f t="shared" si="1514"/>
        <v>0.0194785063026142-0.299471941639861i</v>
      </c>
      <c r="L2924" t="str">
        <f t="shared" si="1515"/>
        <v>0.00168365629382687-0.0216954749688285i</v>
      </c>
      <c r="M2924" t="str">
        <f t="shared" si="1516"/>
        <v>0.0211621625964411-0.32116741660869i</v>
      </c>
      <c r="N2924" t="str">
        <f t="shared" si="1517"/>
        <v>-4.39056062202678i</v>
      </c>
      <c r="O2924" t="str">
        <f t="shared" si="1518"/>
        <v>-0.316301576378205+0.948658691406273i</v>
      </c>
      <c r="P2924" t="str">
        <f t="shared" si="1519"/>
        <v>1.3163015763782-0.948658691406273i</v>
      </c>
      <c r="Q2924" t="str">
        <f t="shared" si="1520"/>
        <v>-1.3163015763782+5.33921931343305i</v>
      </c>
      <c r="R2924" t="str">
        <f t="shared" si="1521"/>
        <v>-0.224793858058541-0.191115031384522i</v>
      </c>
      <c r="S2924" t="str">
        <f t="shared" si="1522"/>
        <v>0.455404574745509i</v>
      </c>
      <c r="T2924" t="str">
        <f t="shared" si="1523"/>
        <v>0.0870346595951428-0.102372151334552i</v>
      </c>
      <c r="U2924" t="str">
        <f t="shared" si="1524"/>
        <v>0.0001-160.762568779692i</v>
      </c>
      <c r="V2924" t="str">
        <f t="shared" si="1525"/>
        <v>0.00002-0.00257858420148126i</v>
      </c>
      <c r="W2924" t="str">
        <f t="shared" si="1526"/>
        <v>0.0000199993584529548-0.00257854284490199i</v>
      </c>
      <c r="X2924" t="str">
        <f t="shared" si="1527"/>
        <v>0.0000436313813844813-0.00257795951006608i</v>
      </c>
      <c r="Y2924" t="str">
        <f t="shared" si="1528"/>
        <v>0.009+6.22035345410779i</v>
      </c>
      <c r="Z2924" t="str">
        <f t="shared" si="1529"/>
        <v>-0.0049752016896044-0.0000914427462420601i</v>
      </c>
      <c r="AA2924" t="str">
        <f t="shared" si="1530"/>
        <v>0.00280706911369311-1.92994659011535i</v>
      </c>
      <c r="AB2924" t="str">
        <f t="shared" si="1531"/>
        <v>0.592538064849588-0.696956783980458i</v>
      </c>
      <c r="AC2924" t="str">
        <f t="shared" si="1532"/>
        <v>0.788699577074023-0.205053032315342i</v>
      </c>
      <c r="AD2924" t="str">
        <f t="shared" si="1533"/>
        <v>0.918917857143187-0.644770081925381i</v>
      </c>
      <c r="AE2924" t="str">
        <f t="shared" si="1534"/>
        <v>-0.00463076122245241+0.00312383282857348i</v>
      </c>
      <c r="AF2924" t="str">
        <f t="shared" si="1535"/>
        <v>-15.0742005480001-0.359093949282779i</v>
      </c>
      <c r="AG2924" t="str">
        <f t="shared" si="1536"/>
        <v>0.995504711674591-0.00642648572300266i</v>
      </c>
      <c r="AH2924" t="str">
        <f t="shared" si="1537"/>
        <v>0.0715386421632407-0.0451697130218914i</v>
      </c>
      <c r="AI2924">
        <f t="shared" si="1538"/>
        <v>-21.452034341430128</v>
      </c>
      <c r="AJ2924">
        <f t="shared" si="1539"/>
        <v>-32.268437147991662</v>
      </c>
      <c r="AK2924"/>
      <c r="AL2924"/>
      <c r="AM2924"/>
      <c r="AN2924"/>
    </row>
    <row r="2925" spans="1:40" x14ac:dyDescent="0.25">
      <c r="A2925"/>
      <c r="B2925">
        <f t="shared" si="1540"/>
        <v>991000</v>
      </c>
      <c r="C2925" s="237" t="str">
        <f t="shared" si="1508"/>
        <v>-7.78207529655591E-08+0.00247126391378328i</v>
      </c>
      <c r="D2925" s="208" t="str">
        <f t="shared" si="1509"/>
        <v>-5.95700655363173+0.0189463566723385i</v>
      </c>
      <c r="E2925" t="str">
        <f t="shared" si="1510"/>
        <v>2870</v>
      </c>
      <c r="F2925" t="str">
        <f t="shared" si="1511"/>
        <v>0.777000777000777</v>
      </c>
      <c r="G2925" t="str">
        <f t="shared" si="1506"/>
        <v>0.777000777000777</v>
      </c>
      <c r="H2925" t="str">
        <f t="shared" si="1512"/>
        <v>9.11722797858359+0.377679466940095i</v>
      </c>
      <c r="I2925" t="str">
        <f t="shared" si="1513"/>
        <v>3891.64789963436i</v>
      </c>
      <c r="J2925" t="str">
        <f t="shared" si="1507"/>
        <v>-12953.3616578078+841.673154459639i</v>
      </c>
      <c r="K2925" t="str">
        <f t="shared" si="1514"/>
        <v>0.0194393744760949-0.299172245967707i</v>
      </c>
      <c r="L2925" t="str">
        <f t="shared" si="1515"/>
        <v>0.00168028040446944-0.0216738441795493i</v>
      </c>
      <c r="M2925" t="str">
        <f t="shared" si="1516"/>
        <v>0.0211196548805643-0.320846090147256i</v>
      </c>
      <c r="N2925" t="str">
        <f t="shared" si="1517"/>
        <v>-4.394995531746i</v>
      </c>
      <c r="O2925" t="str">
        <f t="shared" si="1518"/>
        <v>-0.312091263947307+0.950052126447687i</v>
      </c>
      <c r="P2925" t="str">
        <f t="shared" si="1519"/>
        <v>1.31209126394731-0.950052126447687i</v>
      </c>
      <c r="Q2925" t="str">
        <f t="shared" si="1520"/>
        <v>-1.31209126394731+5.34504765819369i</v>
      </c>
      <c r="R2925" t="str">
        <f t="shared" si="1521"/>
        <v>-0.224476937069262-0.190373800372241i</v>
      </c>
      <c r="S2925" t="str">
        <f t="shared" si="1522"/>
        <v>0.455864579366463i</v>
      </c>
      <c r="T2925" t="str">
        <f t="shared" si="1523"/>
        <v>0.0867846724290866-0.102331084494551i</v>
      </c>
      <c r="U2925" t="str">
        <f t="shared" si="1524"/>
        <v>0.0001-160.600346207765i</v>
      </c>
      <c r="V2925" t="str">
        <f t="shared" si="1525"/>
        <v>0.00002-0.00257598219925978i</v>
      </c>
      <c r="W2925" t="str">
        <f t="shared" si="1526"/>
        <v>0.0000199993584529548-0.00257594088441771i</v>
      </c>
      <c r="X2925" t="str">
        <f t="shared" si="1527"/>
        <v>0.0000435837132920037-0.00257535857477062i</v>
      </c>
      <c r="Y2925" t="str">
        <f t="shared" si="1528"/>
        <v>0.009+6.22663663941497i</v>
      </c>
      <c r="Z2925" t="str">
        <f t="shared" si="1529"/>
        <v>-0.0049651628303888-0.0000912438678839821i</v>
      </c>
      <c r="AA2925" t="str">
        <f t="shared" si="1530"/>
        <v>0.00280138740833616-1.92799751222863i</v>
      </c>
      <c r="AB2925" t="str">
        <f t="shared" si="1531"/>
        <v>0.590836134695541-0.696677198054381i</v>
      </c>
      <c r="AC2925" t="str">
        <f t="shared" si="1532"/>
        <v>0.788952100165243-0.204281045720849i</v>
      </c>
      <c r="AD2925" t="str">
        <f t="shared" si="1533"/>
        <v>0.916111403398562-0.645835155853706i</v>
      </c>
      <c r="AE2925" t="str">
        <f t="shared" si="1534"/>
        <v>-0.00460757078628541+0.00312308716254447i</v>
      </c>
      <c r="AF2925" t="str">
        <f t="shared" si="1535"/>
        <v>-15.0742345322153-0.358733110267757i</v>
      </c>
      <c r="AG2925" t="str">
        <f t="shared" si="1536"/>
        <v>0.995501780069139-0.00640041246296364i</v>
      </c>
      <c r="AH2925" t="str">
        <f t="shared" si="1537"/>
        <v>0.0711852893379659-0.045172842320404i</v>
      </c>
      <c r="AI2925">
        <f t="shared" si="1538"/>
        <v>-21.48256790547665</v>
      </c>
      <c r="AJ2925">
        <f t="shared" si="1539"/>
        <v>-32.398441556346945</v>
      </c>
      <c r="AK2925"/>
      <c r="AL2925"/>
      <c r="AM2925"/>
      <c r="AN2925"/>
    </row>
    <row r="2926" spans="1:40" x14ac:dyDescent="0.25">
      <c r="A2926"/>
      <c r="B2926">
        <f t="shared" si="1540"/>
        <v>992000</v>
      </c>
      <c r="C2926" s="237" t="str">
        <f t="shared" si="1508"/>
        <v>-7.76639353673359E-08+0.00246877272032674i</v>
      </c>
      <c r="D2926" s="208" t="str">
        <f t="shared" si="1509"/>
        <v>-5.95700655242946+0.018927257522505i</v>
      </c>
      <c r="E2926" t="str">
        <f t="shared" si="1510"/>
        <v>2870</v>
      </c>
      <c r="F2926" t="str">
        <f t="shared" si="1511"/>
        <v>0.777000777000777</v>
      </c>
      <c r="G2926" t="str">
        <f t="shared" si="1506"/>
        <v>0.777000777000777</v>
      </c>
      <c r="H2926" t="str">
        <f t="shared" si="1512"/>
        <v>9.11726186154969+0.377300251707219i</v>
      </c>
      <c r="I2926" t="str">
        <f t="shared" si="1513"/>
        <v>3895.57489045134i</v>
      </c>
      <c r="J2926" t="str">
        <f t="shared" si="1507"/>
        <v>-12979.5188680251+842.522471467167i</v>
      </c>
      <c r="K2926" t="str">
        <f t="shared" si="1514"/>
        <v>0.0194003602942838-0.29887314702437i</v>
      </c>
      <c r="L2926" t="str">
        <f t="shared" si="1515"/>
        <v>0.00167691463814569-0.0216522562167283i</v>
      </c>
      <c r="M2926" t="str">
        <f t="shared" si="1516"/>
        <v>0.0210772749324295-0.320525403241098i</v>
      </c>
      <c r="N2926" t="str">
        <f t="shared" si="1517"/>
        <v>-4.39943044146522i</v>
      </c>
      <c r="O2926" t="str">
        <f t="shared" si="1518"/>
        <v>-0.307874813183097+0.951426875491476i</v>
      </c>
      <c r="P2926" t="str">
        <f t="shared" si="1519"/>
        <v>1.3078748131831-0.951426875491476i</v>
      </c>
      <c r="Q2926" t="str">
        <f t="shared" si="1520"/>
        <v>-1.3078748131831+5.3508573169567i</v>
      </c>
      <c r="R2926" t="str">
        <f t="shared" si="1521"/>
        <v>-0.224159211250089-0.189633654298827i</v>
      </c>
      <c r="S2926" t="str">
        <f t="shared" si="1522"/>
        <v>0.456324583987419i</v>
      </c>
      <c r="T2926" t="str">
        <f t="shared" si="1523"/>
        <v>0.0865344984079263-0.102289358820645i</v>
      </c>
      <c r="U2926" t="str">
        <f t="shared" si="1524"/>
        <v>0.0001-160.438450697475i</v>
      </c>
      <c r="V2926" t="str">
        <f t="shared" si="1525"/>
        <v>0.00002-0.00257338544301053i</v>
      </c>
      <c r="W2926" t="str">
        <f t="shared" si="1526"/>
        <v>0.0000199993584529547-0.0025733441698215i</v>
      </c>
      <c r="X2926" t="str">
        <f t="shared" si="1527"/>
        <v>0.0000435361892683039-0.00257276288197823i</v>
      </c>
      <c r="Y2926" t="str">
        <f t="shared" si="1528"/>
        <v>0.009+6.23291982472215i</v>
      </c>
      <c r="Z2926" t="str">
        <f t="shared" si="1529"/>
        <v>-0.00495515432801951-0.0000910457127152338i</v>
      </c>
      <c r="AA2926" t="str">
        <f t="shared" si="1530"/>
        <v>0.00279572295517395-1.92605236877992i</v>
      </c>
      <c r="AB2926" t="str">
        <f t="shared" si="1531"/>
        <v>0.589132932418845-0.696393126740886i</v>
      </c>
      <c r="AC2926" t="str">
        <f t="shared" si="1532"/>
        <v>0.789205629025389-0.203510140119533i</v>
      </c>
      <c r="AD2926" t="str">
        <f t="shared" si="1533"/>
        <v>0.913299539637201-0.646887694007806i</v>
      </c>
      <c r="AE2926" t="str">
        <f t="shared" si="1534"/>
        <v>-0.00458443651775915+0.00312227634919657i</v>
      </c>
      <c r="AF2926" t="str">
        <f t="shared" si="1535"/>
        <v>-15.0742684139791-0.358372994184714i</v>
      </c>
      <c r="AG2926" t="str">
        <f t="shared" si="1536"/>
        <v>0.995498941800737-0.00637435396300782i</v>
      </c>
      <c r="AH2926" t="str">
        <f t="shared" si="1537"/>
        <v>0.0708327493478204-0.045174915415806i</v>
      </c>
      <c r="AI2926">
        <f t="shared" si="1538"/>
        <v>-21.513151855078242</v>
      </c>
      <c r="AJ2926">
        <f t="shared" si="1539"/>
        <v>-32.52845873286995</v>
      </c>
      <c r="AK2926"/>
      <c r="AL2926"/>
      <c r="AM2926"/>
      <c r="AN2926"/>
    </row>
    <row r="2927" spans="1:40" x14ac:dyDescent="0.25">
      <c r="A2927"/>
      <c r="B2927">
        <f t="shared" si="1540"/>
        <v>993000</v>
      </c>
      <c r="C2927" s="237" t="str">
        <f t="shared" si="1508"/>
        <v>-7.75075912996963E-08+0.00246628654437966i</v>
      </c>
      <c r="D2927" s="208" t="str">
        <f t="shared" si="1509"/>
        <v>-5.95700655123082+0.0189081968402441i</v>
      </c>
      <c r="E2927" t="str">
        <f t="shared" si="1510"/>
        <v>2870</v>
      </c>
      <c r="F2927" t="str">
        <f t="shared" si="1511"/>
        <v>0.777000777000777</v>
      </c>
      <c r="G2927" t="str">
        <f t="shared" si="1506"/>
        <v>0.777000777000777</v>
      </c>
      <c r="H2927" t="str">
        <f t="shared" si="1512"/>
        <v>9.11729564247188+0.376921795708111i</v>
      </c>
      <c r="I2927" t="str">
        <f t="shared" si="1513"/>
        <v>3899.50188126833i</v>
      </c>
      <c r="J2927" t="str">
        <f t="shared" si="1507"/>
        <v>-13005.702459695+843.371788474694i</v>
      </c>
      <c r="K2927" t="str">
        <f t="shared" si="1514"/>
        <v>0.0193614632867131-0.298574643036989i</v>
      </c>
      <c r="L2927" t="str">
        <f t="shared" si="1515"/>
        <v>0.00167355895450349-0.021630710954102i</v>
      </c>
      <c r="M2927" t="str">
        <f t="shared" si="1516"/>
        <v>0.0210350222412166-0.320205353991091i</v>
      </c>
      <c r="N2927" t="str">
        <f t="shared" si="1517"/>
        <v>-4.40386535118444i</v>
      </c>
      <c r="O2927" t="str">
        <f t="shared" si="1518"/>
        <v>-0.303652307016379+0.952782911498538i</v>
      </c>
      <c r="P2927" t="str">
        <f t="shared" si="1519"/>
        <v>1.30365230701638-0.952782911498538i</v>
      </c>
      <c r="Q2927" t="str">
        <f t="shared" si="1520"/>
        <v>-1.30365230701638+5.35664826268298i</v>
      </c>
      <c r="R2927" t="str">
        <f t="shared" si="1521"/>
        <v>-0.223840678681312-0.188894592332739i</v>
      </c>
      <c r="S2927" t="str">
        <f t="shared" si="1522"/>
        <v>0.456784588608373i</v>
      </c>
      <c r="T2927" t="str">
        <f t="shared" si="1523"/>
        <v>0.0862841386490565-0.102246972325262i</v>
      </c>
      <c r="U2927" t="str">
        <f t="shared" si="1524"/>
        <v>0.0001-160.27688126072i</v>
      </c>
      <c r="V2927" t="str">
        <f t="shared" si="1525"/>
        <v>0.00002-0.00257079391688464i</v>
      </c>
      <c r="W2927" t="str">
        <f t="shared" si="1526"/>
        <v>0.0000199993584529547-0.00257075268526477i</v>
      </c>
      <c r="X2927" t="str">
        <f t="shared" si="1527"/>
        <v>0.000043488808733418-0.00257017241585584i</v>
      </c>
      <c r="Y2927" t="str">
        <f t="shared" si="1528"/>
        <v>0.009+6.23920301002933i</v>
      </c>
      <c r="Z2927" t="str">
        <f t="shared" si="1529"/>
        <v>-0.00494517606021092-0.0000908482772533331i</v>
      </c>
      <c r="AA2927" t="str">
        <f t="shared" si="1530"/>
        <v>0.00279007568435256-1.9241111478632i</v>
      </c>
      <c r="AB2927" t="str">
        <f t="shared" si="1531"/>
        <v>0.587428465626799-0.696104556508442i</v>
      </c>
      <c r="AC2927" t="str">
        <f t="shared" si="1532"/>
        <v>0.789460164907986-0.20274031460884i</v>
      </c>
      <c r="AD2927" t="str">
        <f t="shared" si="1533"/>
        <v>0.910482323105546-0.647927668314784i</v>
      </c>
      <c r="AE2927" t="str">
        <f t="shared" si="1534"/>
        <v>-0.00456135849991794+0.0031214006435748i</v>
      </c>
      <c r="AF2927" t="str">
        <f t="shared" si="1535"/>
        <v>-15.0743021937027-0.358013598867867i</v>
      </c>
      <c r="AG2927" t="str">
        <f t="shared" si="1536"/>
        <v>0.995496196783218-0.0063483105772895i</v>
      </c>
      <c r="AH2927" t="str">
        <f t="shared" si="1537"/>
        <v>0.070481023855673-0.0451759362945459i</v>
      </c>
      <c r="AI2927">
        <f t="shared" si="1538"/>
        <v>-21.543786438288592</v>
      </c>
      <c r="AJ2927">
        <f t="shared" si="1539"/>
        <v>-32.658488595966645</v>
      </c>
      <c r="AK2927"/>
      <c r="AL2927"/>
      <c r="AM2927"/>
      <c r="AN2927"/>
    </row>
    <row r="2928" spans="1:40" x14ac:dyDescent="0.25">
      <c r="A2928"/>
      <c r="B2928">
        <f t="shared" si="1540"/>
        <v>994000</v>
      </c>
      <c r="C2928" s="237" t="str">
        <f t="shared" si="1508"/>
        <v>-7.73517188580437E-08+0.00246380537079866i</v>
      </c>
      <c r="D2928" s="208" t="str">
        <f t="shared" si="1509"/>
        <v>-5.95700655003581+0.0188891745094564i</v>
      </c>
      <c r="E2928" t="str">
        <f t="shared" si="1510"/>
        <v>2870</v>
      </c>
      <c r="F2928" t="str">
        <f t="shared" si="1511"/>
        <v>0.777000777000777</v>
      </c>
      <c r="G2928" t="str">
        <f t="shared" si="1506"/>
        <v>0.777000777000777</v>
      </c>
      <c r="H2928" t="str">
        <f t="shared" si="1512"/>
        <v>9.11732932175927+0.376544096669523i</v>
      </c>
      <c r="I2928" t="str">
        <f t="shared" si="1513"/>
        <v>3903.42887208532i</v>
      </c>
      <c r="J2928" t="str">
        <f t="shared" si="1507"/>
        <v>-13031.9124328174+844.221105482222i</v>
      </c>
      <c r="K2928" t="str">
        <f t="shared" si="1514"/>
        <v>0.0193226829852616-0.298276732239694i</v>
      </c>
      <c r="L2928" t="str">
        <f t="shared" si="1515"/>
        <v>0.00167021331339121-0.0216092082659002i</v>
      </c>
      <c r="M2928" t="str">
        <f t="shared" si="1516"/>
        <v>0.0209928962986528-0.319885940505594i</v>
      </c>
      <c r="N2928" t="str">
        <f t="shared" si="1517"/>
        <v>-4.40830026090365i</v>
      </c>
      <c r="O2928" t="str">
        <f t="shared" si="1518"/>
        <v>-0.299423828497072+0.95412020779782i</v>
      </c>
      <c r="P2928" t="str">
        <f t="shared" si="1519"/>
        <v>1.29942382849707-0.95412020779782i</v>
      </c>
      <c r="Q2928" t="str">
        <f t="shared" si="1520"/>
        <v>-1.29942382849707+5.36242046870147i</v>
      </c>
      <c r="R2928" t="str">
        <f t="shared" si="1521"/>
        <v>-0.223521337441124-0.188156613666825i</v>
      </c>
      <c r="S2928" t="str">
        <f t="shared" si="1522"/>
        <v>0.457244593229329i</v>
      </c>
      <c r="T2928" t="str">
        <f t="shared" si="1523"/>
        <v>0.0860335942794954-0.102203923016342i</v>
      </c>
      <c r="U2928" t="str">
        <f t="shared" si="1524"/>
        <v>0.0001-160.115636913376i</v>
      </c>
      <c r="V2928" t="str">
        <f t="shared" si="1525"/>
        <v>0.00002-0.00256820760509703i</v>
      </c>
      <c r="W2928" t="str">
        <f t="shared" si="1526"/>
        <v>0.0000199993584529548-0.00256816641496269i</v>
      </c>
      <c r="X2928" t="str">
        <f t="shared" si="1527"/>
        <v>0.0000434415711102969-0.00256758716063407i</v>
      </c>
      <c r="Y2928" t="str">
        <f t="shared" si="1528"/>
        <v>0.009+6.24548619533651i</v>
      </c>
      <c r="Z2928" t="str">
        <f t="shared" si="1529"/>
        <v>-0.00493522790529266-0.0000906515580363379i</v>
      </c>
      <c r="AA2928" t="str">
        <f t="shared" si="1530"/>
        <v>0.00278444552637161-1.92217383762045i</v>
      </c>
      <c r="AB2928" t="str">
        <f t="shared" si="1531"/>
        <v>0.585722741992223-0.695811473794967i</v>
      </c>
      <c r="AC2928" t="str">
        <f t="shared" si="1532"/>
        <v>0.789715709072919-0.201971568310488i</v>
      </c>
      <c r="AD2928" t="str">
        <f t="shared" si="1533"/>
        <v>0.907659811201394-0.648955050971259i</v>
      </c>
      <c r="AE2928" t="str">
        <f t="shared" si="1534"/>
        <v>-0.00453833681521987+0.0031204603007816i</v>
      </c>
      <c r="AF2928" t="str">
        <f t="shared" si="1535"/>
        <v>-15.0743358717951-0.357654922160067i</v>
      </c>
      <c r="AG2928" t="str">
        <f t="shared" si="1536"/>
        <v>0.995493544928886-0.00632228265959237i</v>
      </c>
      <c r="AH2928" t="str">
        <f t="shared" si="1537"/>
        <v>0.0701301145138817-0.0451759089452532i</v>
      </c>
      <c r="AI2928">
        <f t="shared" si="1538"/>
        <v>-21.57447190467326</v>
      </c>
      <c r="AJ2928">
        <f t="shared" si="1539"/>
        <v>-32.788531064059796</v>
      </c>
      <c r="AK2928"/>
      <c r="AL2928"/>
      <c r="AM2928"/>
      <c r="AN2928"/>
    </row>
    <row r="2929" spans="1:40" x14ac:dyDescent="0.25">
      <c r="A2929"/>
      <c r="B2929">
        <f t="shared" si="1540"/>
        <v>995000</v>
      </c>
      <c r="C2929" s="237" t="str">
        <f t="shared" si="1508"/>
        <v>-7.71963161473473E-08+0.00246132918450122i</v>
      </c>
      <c r="D2929" s="208" t="str">
        <f t="shared" si="1509"/>
        <v>-5.95700654884438+0.0188701904145094i</v>
      </c>
      <c r="E2929" t="str">
        <f t="shared" si="1510"/>
        <v>2870</v>
      </c>
      <c r="F2929" t="str">
        <f t="shared" si="1511"/>
        <v>0.777000777000777</v>
      </c>
      <c r="G2929" t="str">
        <f t="shared" si="1506"/>
        <v>0.777000777000777</v>
      </c>
      <c r="H2929" t="str">
        <f t="shared" si="1512"/>
        <v>9.11736289981886+0.37616715232724i</v>
      </c>
      <c r="I2929" t="str">
        <f t="shared" si="1513"/>
        <v>3907.35586290231i</v>
      </c>
      <c r="J2929" t="str">
        <f t="shared" si="1507"/>
        <v>-13058.1487873924+845.070422489749i</v>
      </c>
      <c r="K2929" t="str">
        <f t="shared" si="1514"/>
        <v>0.0192840189241397-0.297979412873561i</v>
      </c>
      <c r="L2929" t="str">
        <f t="shared" si="1515"/>
        <v>0.00166687767485646-0.0215877480268425i</v>
      </c>
      <c r="M2929" t="str">
        <f t="shared" si="1516"/>
        <v>0.0209508965989962-0.319567160900403i</v>
      </c>
      <c r="N2929" t="str">
        <f t="shared" si="1517"/>
        <v>-4.41273517062287i</v>
      </c>
      <c r="O2929" t="str">
        <f t="shared" si="1518"/>
        <v>-0.295189460792528+0.955438738086863i</v>
      </c>
      <c r="P2929" t="str">
        <f t="shared" si="1519"/>
        <v>1.29518946079253-0.955438738086863i</v>
      </c>
      <c r="Q2929" t="str">
        <f t="shared" si="1520"/>
        <v>-1.29518946079253+5.36817390870973i</v>
      </c>
      <c r="R2929" t="str">
        <f t="shared" si="1521"/>
        <v>-0.22320118560565-0.187419717518339i</v>
      </c>
      <c r="S2929" t="str">
        <f t="shared" si="1522"/>
        <v>0.457704597850283i</v>
      </c>
      <c r="T2929" t="str">
        <f t="shared" si="1523"/>
        <v>0.085782866435945-0.10216020889734i</v>
      </c>
      <c r="U2929" t="str">
        <f t="shared" si="1524"/>
        <v>0.0001-159.954716675272i</v>
      </c>
      <c r="V2929" t="str">
        <f t="shared" si="1525"/>
        <v>0.00002-0.00256562649192607i</v>
      </c>
      <c r="W2929" t="str">
        <f t="shared" si="1526"/>
        <v>0.0000199993584529547-0.00256558534319387i</v>
      </c>
      <c r="X2929" t="str">
        <f t="shared" si="1527"/>
        <v>0.0000433944758247887-0.00256500710060688i</v>
      </c>
      <c r="Y2929" t="str">
        <f t="shared" si="1528"/>
        <v>0.009+6.25176938064369i</v>
      </c>
      <c r="Z2929" t="str">
        <f t="shared" si="1529"/>
        <v>-0.00492530974220578-0.0000904555516227041i</v>
      </c>
      <c r="AA2929" t="str">
        <f t="shared" si="1530"/>
        <v>0.00277883241208221-1.92024042624145i</v>
      </c>
      <c r="AB2929" t="str">
        <f t="shared" si="1531"/>
        <v>0.584015769253864-0.695513865007841i</v>
      </c>
      <c r="AC2929" t="str">
        <f t="shared" si="1532"/>
        <v>0.789972262786399-0.20120390037047i</v>
      </c>
      <c r="AD2929" t="str">
        <f t="shared" si="1533"/>
        <v>0.904832061472488-0.649969814444178i</v>
      </c>
      <c r="AE2929" t="str">
        <f t="shared" si="1534"/>
        <v>-0.00451537154553423+0.00311945557597519i</v>
      </c>
      <c r="AF2929" t="str">
        <f t="shared" si="1535"/>
        <v>-15.0743694486632-0.357296961912731i</v>
      </c>
      <c r="AG2929" t="str">
        <f t="shared" si="1536"/>
        <v>0.995490986148522-0.00629627056332173i</v>
      </c>
      <c r="AH2929" t="str">
        <f t="shared" si="1537"/>
        <v>0.0697800229642487-0.0451748373587069i</v>
      </c>
      <c r="AI2929">
        <f t="shared" si="1538"/>
        <v>-21.605208505325677</v>
      </c>
      <c r="AJ2929">
        <f t="shared" si="1539"/>
        <v>-32.918586055590666</v>
      </c>
      <c r="AK2929"/>
      <c r="AL2929"/>
      <c r="AM2929"/>
      <c r="AN2929"/>
    </row>
    <row r="2930" spans="1:40" x14ac:dyDescent="0.25">
      <c r="A2930"/>
      <c r="B2930">
        <f t="shared" si="1540"/>
        <v>996000</v>
      </c>
      <c r="C2930" s="237" t="str">
        <f t="shared" si="1508"/>
        <v>-7.70413812820843E-08+0.00245885797046541i</v>
      </c>
      <c r="D2930" s="208" t="str">
        <f t="shared" si="1509"/>
        <v>-5.95700654765655+0.0188512444402348i</v>
      </c>
      <c r="E2930" t="str">
        <f t="shared" si="1510"/>
        <v>2870</v>
      </c>
      <c r="F2930" t="str">
        <f t="shared" si="1511"/>
        <v>0.777000777000777</v>
      </c>
      <c r="G2930" t="str">
        <f t="shared" si="1506"/>
        <v>0.777000777000777</v>
      </c>
      <c r="H2930" t="str">
        <f t="shared" si="1512"/>
        <v>9.11739637705566+0.375790960426064i</v>
      </c>
      <c r="I2930" t="str">
        <f t="shared" si="1513"/>
        <v>3911.28285371929i</v>
      </c>
      <c r="J2930" t="str">
        <f t="shared" si="1507"/>
        <v>-13084.41152342+845.919739497276i</v>
      </c>
      <c r="K2930" t="str">
        <f t="shared" si="1514"/>
        <v>0.0192454706398767-0.297682683186582i</v>
      </c>
      <c r="L2930" t="str">
        <f t="shared" si="1515"/>
        <v>0.00166355199914492-0.0215663301121366i</v>
      </c>
      <c r="M2930" t="str">
        <f t="shared" si="1516"/>
        <v>0.0209090226390216-0.319249013298719i</v>
      </c>
      <c r="N2930" t="str">
        <f t="shared" si="1517"/>
        <v>-4.41717008034209i</v>
      </c>
      <c r="O2930" t="str">
        <f t="shared" si="1518"/>
        <v>-0.29094928718596+0.956738476432291i</v>
      </c>
      <c r="P2930" t="str">
        <f t="shared" si="1519"/>
        <v>1.29094928718596-0.956738476432291i</v>
      </c>
      <c r="Q2930" t="str">
        <f t="shared" si="1520"/>
        <v>-1.29094928718596+5.37390855677438i</v>
      </c>
      <c r="R2930" t="str">
        <f t="shared" si="1521"/>
        <v>-0.222880221248989-0.186683903128955i</v>
      </c>
      <c r="S2930" t="str">
        <f t="shared" si="1522"/>
        <v>0.458164602471239i</v>
      </c>
      <c r="T2930" t="str">
        <f t="shared" si="1523"/>
        <v>0.085531956264857-0.102115827967245i</v>
      </c>
      <c r="U2930" t="str">
        <f t="shared" si="1524"/>
        <v>0.0001-159.794119570176i</v>
      </c>
      <c r="V2930" t="str">
        <f t="shared" si="1525"/>
        <v>0.00002-0.0025630505617133i</v>
      </c>
      <c r="W2930" t="str">
        <f t="shared" si="1526"/>
        <v>0.0000199993584529547-0.00256300945430011i</v>
      </c>
      <c r="X2930" t="str">
        <f t="shared" si="1527"/>
        <v>0.0000433475223056237-0.00256243222013132i</v>
      </c>
      <c r="Y2930" t="str">
        <f t="shared" si="1528"/>
        <v>0.009+6.25805256595087i</v>
      </c>
      <c r="Z2930" t="str">
        <f t="shared" si="1529"/>
        <v>-0.00491542145049919-0.000090260254591147i</v>
      </c>
      <c r="AA2930" t="str">
        <f t="shared" si="1530"/>
        <v>0.00277323627268468-1.91831090196347i</v>
      </c>
      <c r="AB2930" t="str">
        <f t="shared" si="1531"/>
        <v>0.582307555216846-0.695211716524041i</v>
      </c>
      <c r="AC2930" t="str">
        <f t="shared" si="1532"/>
        <v>0.790229827320894-0.200437309959082i</v>
      </c>
      <c r="AD2930" t="str">
        <f t="shared" si="1533"/>
        <v>0.90199913161524-0.65097193147173i</v>
      </c>
      <c r="AE2930" t="str">
        <f t="shared" si="1534"/>
        <v>-0.00449246277213951+0.00311838672436844i</v>
      </c>
      <c r="AF2930" t="str">
        <f t="shared" si="1535"/>
        <v>-15.0744029247122-0.356939715985829i</v>
      </c>
      <c r="AG2930" t="str">
        <f t="shared" si="1536"/>
        <v>0.995488520351377-0.00627027464149728i</v>
      </c>
      <c r="AH2930" t="str">
        <f t="shared" si="1537"/>
        <v>0.0694307508379891-0.0451727255278109i</v>
      </c>
      <c r="AI2930">
        <f t="shared" si="1538"/>
        <v>-21.635996492881802</v>
      </c>
      <c r="AJ2930">
        <f t="shared" si="1539"/>
        <v>-33.048653489020147</v>
      </c>
      <c r="AK2930"/>
      <c r="AL2930"/>
      <c r="AM2930"/>
      <c r="AN2930"/>
    </row>
    <row r="2931" spans="1:40" x14ac:dyDescent="0.25">
      <c r="A2931"/>
      <c r="B2931">
        <f t="shared" si="1540"/>
        <v>997000</v>
      </c>
      <c r="C2931" s="237" t="str">
        <f t="shared" si="1508"/>
        <v>-7.68869123861843E-08+0.00245639171372956i</v>
      </c>
      <c r="D2931" s="208" t="str">
        <f t="shared" si="1509"/>
        <v>-5.95700654647229+0.0188323364719266i</v>
      </c>
      <c r="E2931" t="str">
        <f t="shared" si="1510"/>
        <v>2870</v>
      </c>
      <c r="F2931" t="str">
        <f t="shared" si="1511"/>
        <v>0.777000777000777</v>
      </c>
      <c r="G2931" t="str">
        <f t="shared" si="1506"/>
        <v>0.777000777000777</v>
      </c>
      <c r="H2931" t="str">
        <f t="shared" si="1512"/>
        <v>9.11742975387266+0.375415518719741i</v>
      </c>
      <c r="I2931" t="str">
        <f t="shared" si="1513"/>
        <v>3915.20984453628i</v>
      </c>
      <c r="J2931" t="str">
        <f t="shared" si="1507"/>
        <v>-13110.7006409001+846.769056504804i</v>
      </c>
      <c r="K2931" t="str">
        <f t="shared" si="1514"/>
        <v>0.0192070376713065-0.297386541433641i</v>
      </c>
      <c r="L2931" t="str">
        <f t="shared" si="1515"/>
        <v>0.00166023624669925-0.0215449543974758i</v>
      </c>
      <c r="M2931" t="str">
        <f t="shared" si="1516"/>
        <v>0.0208672739180057-0.318931495831117i</v>
      </c>
      <c r="N2931" t="str">
        <f t="shared" si="1517"/>
        <v>-4.42160499006131i</v>
      </c>
      <c r="O2931" t="str">
        <f t="shared" si="1518"/>
        <v>-0.286703391074766+0.958019397270342i</v>
      </c>
      <c r="P2931" t="str">
        <f t="shared" si="1519"/>
        <v>1.28670339107477-0.958019397270342i</v>
      </c>
      <c r="Q2931" t="str">
        <f t="shared" si="1520"/>
        <v>-1.28670339107477+5.37962438733165i</v>
      </c>
      <c r="R2931" t="str">
        <f t="shared" si="1521"/>
        <v>-0.222558442443246-0.185949169764788i</v>
      </c>
      <c r="S2931" t="str">
        <f t="shared" si="1522"/>
        <v>0.458624607092193i</v>
      </c>
      <c r="T2931" t="str">
        <f t="shared" si="1523"/>
        <v>0.0852808649224954-0.102070778220584i</v>
      </c>
      <c r="U2931" t="str">
        <f t="shared" si="1524"/>
        <v>0.0001-159.633844625773i</v>
      </c>
      <c r="V2931" t="str">
        <f t="shared" si="1525"/>
        <v>0.00002-0.00256047979886303i</v>
      </c>
      <c r="W2931" t="str">
        <f t="shared" si="1526"/>
        <v>0.0000199993584529547-0.00256043873268596i</v>
      </c>
      <c r="X2931" t="str">
        <f t="shared" si="1527"/>
        <v>0.0000433007099843933-0.00255986250362712i</v>
      </c>
      <c r="Y2931" t="str">
        <f t="shared" si="1528"/>
        <v>0.009+6.26433575125805i</v>
      </c>
      <c r="Z2931" t="str">
        <f t="shared" si="1529"/>
        <v>-0.00490556291032585-0.0000900656635404954i</v>
      </c>
      <c r="AA2931" t="str">
        <f t="shared" si="1530"/>
        <v>0.0027676570397266-1.9163852530711i</v>
      </c>
      <c r="AB2931" t="str">
        <f t="shared" si="1531"/>
        <v>0.580598107753094-0.694905014690166i</v>
      </c>
      <c r="AC2931" t="str">
        <f t="shared" si="1532"/>
        <v>0.790488403955081-0.199671796270946i</v>
      </c>
      <c r="AD2931" t="str">
        <f t="shared" si="1533"/>
        <v>0.899161079473359-0.651961375064122i</v>
      </c>
      <c r="AE2931" t="str">
        <f t="shared" si="1534"/>
        <v>-0.004469610575721+0.00311725400122705i</v>
      </c>
      <c r="AF2931" t="str">
        <f t="shared" si="1535"/>
        <v>-15.0744363003449-0.356583182247814i</v>
      </c>
      <c r="AG2931" t="str">
        <f t="shared" si="1536"/>
        <v>0.995486147445183-0.00624429524674578i</v>
      </c>
      <c r="AH2931" t="str">
        <f t="shared" si="1537"/>
        <v>0.0690822997556845-0.0451695774475563i</v>
      </c>
      <c r="AI2931">
        <f t="shared" si="1538"/>
        <v>-21.66683612153696</v>
      </c>
      <c r="AJ2931">
        <f t="shared" si="1539"/>
        <v>-33.178733282828098</v>
      </c>
      <c r="AK2931"/>
      <c r="AL2931"/>
      <c r="AM2931"/>
      <c r="AN2931"/>
    </row>
    <row r="2932" spans="1:40" x14ac:dyDescent="0.25">
      <c r="A2932"/>
      <c r="B2932">
        <f t="shared" si="1540"/>
        <v>998000</v>
      </c>
      <c r="C2932" s="237" t="str">
        <f t="shared" si="1508"/>
        <v>-7.67329075929703E-08+0.00245393039939196i</v>
      </c>
      <c r="D2932" s="208" t="str">
        <f t="shared" si="1509"/>
        <v>-5.95700654529159+0.0188134663953384i</v>
      </c>
      <c r="E2932" t="str">
        <f t="shared" si="1510"/>
        <v>2870</v>
      </c>
      <c r="F2932" t="str">
        <f t="shared" si="1511"/>
        <v>0.777000777000777</v>
      </c>
      <c r="G2932" t="str">
        <f t="shared" si="1506"/>
        <v>0.777000777000777</v>
      </c>
      <c r="H2932" t="str">
        <f t="shared" si="1512"/>
        <v>9.11746303067081+0.375040824970944i</v>
      </c>
      <c r="I2932" t="str">
        <f t="shared" si="1513"/>
        <v>3919.13683535327i</v>
      </c>
      <c r="J2932" t="str">
        <f t="shared" si="1507"/>
        <v>-13137.0161398328+847.618373512331i</v>
      </c>
      <c r="K2932" t="str">
        <f t="shared" si="1514"/>
        <v>0.0191687195595532-0.29709098587646i</v>
      </c>
      <c r="L2932" t="str">
        <f t="shared" si="1515"/>
        <v>0.00165693037815779-0.0215236207590362i</v>
      </c>
      <c r="M2932" t="str">
        <f t="shared" si="1516"/>
        <v>0.020825649937711-0.318614606635496i</v>
      </c>
      <c r="N2932" t="str">
        <f t="shared" si="1517"/>
        <v>-4.42603989978053i</v>
      </c>
      <c r="O2932" t="str">
        <f t="shared" si="1518"/>
        <v>-0.282451855968893+0.959281475407363i</v>
      </c>
      <c r="P2932" t="str">
        <f t="shared" si="1519"/>
        <v>1.28245185596889-0.959281475407363i</v>
      </c>
      <c r="Q2932" t="str">
        <f t="shared" si="1520"/>
        <v>-1.28245185596889+5.38532137518789i</v>
      </c>
      <c r="R2932" t="str">
        <f t="shared" si="1521"/>
        <v>-0.222235847258567-0.185215516716404i</v>
      </c>
      <c r="S2932" t="str">
        <f t="shared" si="1522"/>
        <v>0.459084611713149i</v>
      </c>
      <c r="T2932" t="str">
        <f t="shared" si="1523"/>
        <v>0.0850295935750006-0.102025057647442i</v>
      </c>
      <c r="U2932" t="str">
        <f t="shared" si="1524"/>
        <v>0.0001-159.473890873643i</v>
      </c>
      <c r="V2932" t="str">
        <f t="shared" si="1525"/>
        <v>0.00002-0.00255791418784213i</v>
      </c>
      <c r="W2932" t="str">
        <f t="shared" si="1526"/>
        <v>0.0000199993584529547-0.00255787316281856i</v>
      </c>
      <c r="X2932" t="str">
        <f t="shared" si="1527"/>
        <v>0.0000432540382955363-0.00255729793557652i</v>
      </c>
      <c r="Y2932" t="str">
        <f t="shared" si="1528"/>
        <v>0.009+6.27061893656523i</v>
      </c>
      <c r="Z2932" t="str">
        <f t="shared" si="1529"/>
        <v>-0.0048957340024394-0.000089871775089559i</v>
      </c>
      <c r="AA2932" t="str">
        <f t="shared" si="1530"/>
        <v>0.00276209464510057-1.91446346789594i</v>
      </c>
      <c r="AB2932" t="str">
        <f t="shared" si="1531"/>
        <v>0.578887434801774-0.694593745822575i</v>
      </c>
      <c r="AC2932" t="str">
        <f t="shared" si="1532"/>
        <v>0.790747993973786-0.198907358525023i</v>
      </c>
      <c r="AD2932" t="str">
        <f t="shared" si="1533"/>
        <v>0.896317963036525-0.652938118504499i</v>
      </c>
      <c r="AE2932" t="str">
        <f t="shared" si="1534"/>
        <v>-0.00444681503636877+0.00311605766186853i</v>
      </c>
      <c r="AF2932" t="str">
        <f t="shared" si="1535"/>
        <v>-15.0744695759624-0.356227358575606i</v>
      </c>
      <c r="AG2932" t="str">
        <f t="shared" si="1536"/>
        <v>0.995483867336148-0.00621833273129358i</v>
      </c>
      <c r="AH2932" t="str">
        <f t="shared" si="1537"/>
        <v>0.0687346713272521-0.0451653971149997i</v>
      </c>
      <c r="AI2932">
        <f t="shared" si="1538"/>
        <v>-21.697727647060677</v>
      </c>
      <c r="AJ2932">
        <f t="shared" si="1539"/>
        <v>-33.308825355516539</v>
      </c>
      <c r="AK2932"/>
      <c r="AL2932"/>
      <c r="AM2932"/>
      <c r="AN2932"/>
    </row>
    <row r="2933" spans="1:40" x14ac:dyDescent="0.25">
      <c r="A2933"/>
      <c r="B2933">
        <f t="shared" si="1540"/>
        <v>999000</v>
      </c>
      <c r="C2933" s="237" t="str">
        <f t="shared" si="1508"/>
        <v>-7.65793650451035E-08+0.00245147401261058i</v>
      </c>
      <c r="D2933" s="208" t="str">
        <f t="shared" si="1509"/>
        <v>-5.95700654411442+0.0187946340966811i</v>
      </c>
      <c r="E2933" t="str">
        <f t="shared" si="1510"/>
        <v>2870</v>
      </c>
      <c r="F2933" t="str">
        <f t="shared" si="1511"/>
        <v>0.777000777000777</v>
      </c>
      <c r="G2933" t="str">
        <f t="shared" si="1506"/>
        <v>0.777000777000777</v>
      </c>
      <c r="H2933" t="str">
        <f t="shared" si="1512"/>
        <v>9.11749620784908+0.374666876951208i</v>
      </c>
      <c r="I2933" t="str">
        <f t="shared" si="1513"/>
        <v>3923.06382617025i</v>
      </c>
      <c r="J2933" t="str">
        <f t="shared" si="1507"/>
        <v>-13163.3580202181+848.467690519859i</v>
      </c>
      <c r="K2933" t="str">
        <f t="shared" si="1514"/>
        <v>0.0191305158480185-0.296796014783582i</v>
      </c>
      <c r="L2933" t="str">
        <f t="shared" si="1515"/>
        <v>0.00165363435435346-0.0215023290734751i</v>
      </c>
      <c r="M2933" t="str">
        <f t="shared" si="1516"/>
        <v>0.020784150202372-0.318298343857057i</v>
      </c>
      <c r="N2933" t="str">
        <f t="shared" si="1517"/>
        <v>-4.43047480949975i</v>
      </c>
      <c r="O2933" t="str">
        <f t="shared" si="1518"/>
        <v>-0.278194765489202+0.960524686020306i</v>
      </c>
      <c r="P2933" t="str">
        <f t="shared" si="1519"/>
        <v>1.2781947654892-0.960524686020306i</v>
      </c>
      <c r="Q2933" t="str">
        <f t="shared" si="1520"/>
        <v>-1.2781947654892+5.39099949552006i</v>
      </c>
      <c r="R2933" t="str">
        <f t="shared" si="1521"/>
        <v>-0.22191243376318-0.184482943298846i</v>
      </c>
      <c r="S2933" t="str">
        <f t="shared" si="1522"/>
        <v>0.459544616334105i</v>
      </c>
      <c r="T2933" t="str">
        <f t="shared" si="1523"/>
        <v>0.0847781433984546-0.101978664233468i</v>
      </c>
      <c r="U2933" t="str">
        <f t="shared" si="1524"/>
        <v>0.0001-159.314257349245i</v>
      </c>
      <c r="V2933" t="str">
        <f t="shared" si="1525"/>
        <v>0.00002-0.00255535371317963i</v>
      </c>
      <c r="W2933" t="str">
        <f t="shared" si="1526"/>
        <v>0.0000199993584529548-0.00255531272922718i</v>
      </c>
      <c r="X2933" t="str">
        <f t="shared" si="1527"/>
        <v>0.0000432075066763193-0.00255473850052377i</v>
      </c>
      <c r="Y2933" t="str">
        <f t="shared" si="1528"/>
        <v>0.009+6.27690212187241i</v>
      </c>
      <c r="Z2933" t="str">
        <f t="shared" si="1529"/>
        <v>-0.00488593460819018-0.0000896785858769842i</v>
      </c>
      <c r="AA2933" t="str">
        <f t="shared" si="1530"/>
        <v>0.00275654902104219-1.91254553481645i</v>
      </c>
      <c r="AB2933" t="str">
        <f t="shared" si="1531"/>
        <v>0.577175544369736-0.694277896207424i</v>
      </c>
      <c r="AC2933" t="str">
        <f t="shared" si="1532"/>
        <v>0.791008598667932-0.198143995964644i</v>
      </c>
      <c r="AD2933" t="str">
        <f t="shared" si="1533"/>
        <v>0.893469840439033-0.653902135349708i</v>
      </c>
      <c r="AE2933" t="str">
        <f t="shared" si="1534"/>
        <v>-0.00442407623357533+0.00311479796166029i</v>
      </c>
      <c r="AF2933" t="str">
        <f t="shared" si="1535"/>
        <v>-15.0745027519635-0.355872242854527i</v>
      </c>
      <c r="AG2933" t="str">
        <f t="shared" si="1536"/>
        <v>0.995481679928963-0.00619238744695954i</v>
      </c>
      <c r="AH2933" t="str">
        <f t="shared" si="1537"/>
        <v>0.0683878671519009-0.0451601885292241i</v>
      </c>
      <c r="AI2933">
        <f t="shared" si="1538"/>
        <v>-21.728671326813785</v>
      </c>
      <c r="AJ2933">
        <f t="shared" si="1539"/>
        <v>-33.438929625607933</v>
      </c>
      <c r="AK2933"/>
      <c r="AL2933"/>
      <c r="AM2933"/>
      <c r="AN2933"/>
    </row>
    <row r="2934" spans="1:40" x14ac:dyDescent="0.25">
      <c r="A2934"/>
      <c r="B2934">
        <f t="shared" si="1540"/>
        <v>1000000</v>
      </c>
      <c r="C2934" s="237" t="str">
        <f t="shared" si="1508"/>
        <v>-7.64262828945273E-08+0.00244902253860275i</v>
      </c>
      <c r="D2934" s="208" t="str">
        <f t="shared" si="1509"/>
        <v>-5.9570065429408+0.0187758394626211i</v>
      </c>
      <c r="E2934" t="str">
        <f t="shared" si="1510"/>
        <v>2870</v>
      </c>
      <c r="F2934" t="str">
        <f t="shared" si="1511"/>
        <v>0.777000777000777</v>
      </c>
      <c r="G2934" t="str">
        <f t="shared" si="1506"/>
        <v>0.777000777000777</v>
      </c>
      <c r="H2934" t="str">
        <f t="shared" si="1512"/>
        <v>9.11752928580449+0.374293672440899i</v>
      </c>
      <c r="I2934" t="str">
        <f t="shared" si="1513"/>
        <v>3926.99081698724i</v>
      </c>
      <c r="J2934" t="str">
        <f t="shared" si="1507"/>
        <v>-13189.7262820559+849.317007527386i</v>
      </c>
      <c r="K2934" t="str">
        <f t="shared" si="1514"/>
        <v>0.0190924260823678-0.296501626430336i</v>
      </c>
      <c r="L2934" t="str">
        <f t="shared" si="1515"/>
        <v>0.00165034813631263-0.0214810792179279i</v>
      </c>
      <c r="M2934" t="str">
        <f t="shared" si="1516"/>
        <v>0.0207427742186804-0.317982705648264i</v>
      </c>
      <c r="N2934" t="str">
        <f t="shared" si="1517"/>
        <v>-4.43490971921897i</v>
      </c>
      <c r="O2934" t="str">
        <f t="shared" si="1518"/>
        <v>-0.273932203365816+0.961749004657218i</v>
      </c>
      <c r="P2934" t="str">
        <f t="shared" si="1519"/>
        <v>1.27393220336582-0.961749004657218i</v>
      </c>
      <c r="Q2934" t="str">
        <f t="shared" si="1520"/>
        <v>-1.27393220336582+5.39665872387619i</v>
      </c>
      <c r="R2934" t="str">
        <f t="shared" si="1521"/>
        <v>-0.221588200023428-0.183751448851643i</v>
      </c>
      <c r="S2934" t="str">
        <f t="shared" si="1522"/>
        <v>0.460004620955059i</v>
      </c>
      <c r="T2934" t="str">
        <f t="shared" si="1523"/>
        <v>0.0845265155789429-0.101931595959891i</v>
      </c>
      <c r="U2934" t="str">
        <f t="shared" si="1524"/>
        <v>0.0000999999999999998-159.154943091895i</v>
      </c>
      <c r="V2934" t="str">
        <f t="shared" si="1525"/>
        <v>0.00002-0.00255279835946645i</v>
      </c>
      <c r="W2934" t="str">
        <f t="shared" si="1526"/>
        <v>0.0000199993584529548-0.00255275741650298i</v>
      </c>
      <c r="X2934" t="str">
        <f t="shared" si="1527"/>
        <v>0.0000431611145668206-0.00255218418307496i</v>
      </c>
      <c r="Y2934" t="str">
        <f t="shared" si="1528"/>
        <v>0.009+6.28318530717959i</v>
      </c>
      <c r="Z2934" t="str">
        <f t="shared" si="1529"/>
        <v>-0.00487616460952195-0.0000894860925611201i</v>
      </c>
      <c r="AA2934" t="str">
        <f t="shared" si="1530"/>
        <v>0.002751020100128-1.91063144225765i</v>
      </c>
      <c r="AB2934" t="str">
        <f t="shared" si="1531"/>
        <v>0.575462444531931-0.693957452100779i</v>
      </c>
      <c r="AC2934" t="str">
        <f t="shared" si="1532"/>
        <v>0.791270219334475-0.197381707857525i</v>
      </c>
      <c r="AD2934" t="str">
        <f t="shared" si="1533"/>
        <v>0.890616769958422-0.654853399431176i</v>
      </c>
      <c r="AE2934" t="str">
        <f t="shared" si="1534"/>
        <v>-0.00440139424623348+0.00311347515601846i</v>
      </c>
      <c r="AF2934" t="str">
        <f t="shared" si="1535"/>
        <v>-15.0745358287453-0.355517832978278i</v>
      </c>
      <c r="AG2934" t="str">
        <f t="shared" si="1536"/>
        <v>0.9954795851268-0.00616645974514731i</v>
      </c>
      <c r="AH2934" t="str">
        <f t="shared" si="1537"/>
        <v>0.068041888818098-0.0451539556913149i</v>
      </c>
      <c r="AI2934">
        <f t="shared" si="1538"/>
        <v>-21.759667419764028</v>
      </c>
      <c r="AJ2934">
        <f t="shared" si="1539"/>
        <v>-33.569046011648759</v>
      </c>
      <c r="AK2934"/>
      <c r="AL2934"/>
      <c r="AM2934"/>
      <c r="AN2934"/>
    </row>
    <row r="2935" spans="1:40" x14ac:dyDescent="0.25">
      <c r="A2935"/>
      <c r="B2935">
        <f t="shared" si="1540"/>
        <v>1001000</v>
      </c>
      <c r="C2935" s="237" t="str">
        <f t="shared" si="1508"/>
        <v>-7.62736593024119E-08+0.00244657596264487i</v>
      </c>
      <c r="D2935" s="208" t="str">
        <f t="shared" si="1509"/>
        <v>-5.95700654177068+0.0187570823802773i</v>
      </c>
      <c r="E2935" t="str">
        <f t="shared" si="1510"/>
        <v>2870</v>
      </c>
      <c r="F2935" t="str">
        <f t="shared" si="1511"/>
        <v>0.777000777000777</v>
      </c>
      <c r="G2935" t="str">
        <f t="shared" si="1506"/>
        <v>0.777000777000777</v>
      </c>
      <c r="H2935" t="str">
        <f t="shared" si="1512"/>
        <v>9.117562264932+0.373921209229157i</v>
      </c>
      <c r="I2935" t="str">
        <f t="shared" si="1513"/>
        <v>3930.91780780423i</v>
      </c>
      <c r="J2935" t="str">
        <f t="shared" si="1507"/>
        <v>-13216.1209253463+850.166324534914i</v>
      </c>
      <c r="K2935" t="str">
        <f t="shared" si="1514"/>
        <v>0.0190544498105164-0.296207819098796i</v>
      </c>
      <c r="L2935" t="str">
        <f t="shared" si="1515"/>
        <v>0.00164707168525393-0.0214598710700065i</v>
      </c>
      <c r="M2935" t="str">
        <f t="shared" si="1516"/>
        <v>0.0207015214957703-0.317667690168803i</v>
      </c>
      <c r="N2935" t="str">
        <f t="shared" si="1517"/>
        <v>-4.43934462893819i</v>
      </c>
      <c r="O2935" t="str">
        <f t="shared" si="1518"/>
        <v>-0.269664253436479+0.962954407237719i</v>
      </c>
      <c r="P2935" t="str">
        <f t="shared" si="1519"/>
        <v>1.26966425343648-0.962954407237719i</v>
      </c>
      <c r="Q2935" t="str">
        <f t="shared" si="1520"/>
        <v>-1.26966425343648+5.40229903617591i</v>
      </c>
      <c r="R2935" t="str">
        <f t="shared" si="1521"/>
        <v>-0.221263144103806-0.183021032738832i</v>
      </c>
      <c r="S2935" t="str">
        <f t="shared" si="1522"/>
        <v>0.460464625576014i</v>
      </c>
      <c r="T2935" t="str">
        <f t="shared" si="1523"/>
        <v>0.0842747113126217-0.101883850803531i</v>
      </c>
      <c r="U2935" t="str">
        <f t="shared" si="1524"/>
        <v>0.0001-158.99594714475i</v>
      </c>
      <c r="V2935" t="str">
        <f t="shared" si="1525"/>
        <v>0.00002-0.00255024811135509i</v>
      </c>
      <c r="W2935" t="str">
        <f t="shared" si="1526"/>
        <v>0.0000199993584529548-0.0025502072092987i</v>
      </c>
      <c r="X2935" t="str">
        <f t="shared" si="1527"/>
        <v>0.0000431148614099137-0.00254963496789766i</v>
      </c>
      <c r="Y2935" t="str">
        <f t="shared" si="1528"/>
        <v>0.009+6.28946849248677i</v>
      </c>
      <c r="Z2935" t="str">
        <f t="shared" si="1529"/>
        <v>-0.00486642388896821-0.0000892942918198826i</v>
      </c>
      <c r="AA2935" t="str">
        <f t="shared" si="1530"/>
        <v>0.00274550781527336-1.9087211786909i</v>
      </c>
      <c r="AB2935" t="str">
        <f t="shared" si="1531"/>
        <v>0.573748143431877-0.693632399728688i</v>
      </c>
      <c r="AC2935" t="str">
        <f t="shared" si="1532"/>
        <v>0.791532857276357-0.19662049349579i</v>
      </c>
      <c r="AD2935" t="str">
        <f t="shared" si="1533"/>
        <v>0.887758810014124-0.655791884855695i</v>
      </c>
      <c r="AE2935" t="str">
        <f t="shared" si="1534"/>
        <v>-0.00437876915263413+0.00311208950040617i</v>
      </c>
      <c r="AF2935" t="str">
        <f t="shared" si="1535"/>
        <v>-15.0745688067027-0.35516412684888i</v>
      </c>
      <c r="AG2935" t="str">
        <f t="shared" si="1536"/>
        <v>0.995477582831314-0.0061405499768382i</v>
      </c>
      <c r="AH2935" t="str">
        <f t="shared" si="1537"/>
        <v>0.067696737903528-0.0451467026043235i</v>
      </c>
      <c r="AI2935">
        <f t="shared" si="1538"/>
        <v>-21.790716186503133</v>
      </c>
      <c r="AJ2935">
        <f t="shared" si="1539"/>
        <v>-33.699174432208821</v>
      </c>
      <c r="AK2935"/>
      <c r="AL2935"/>
      <c r="AM2935"/>
      <c r="AN2935"/>
    </row>
    <row r="2936" spans="1:40" x14ac:dyDescent="0.25">
      <c r="A2936"/>
      <c r="B2936">
        <f t="shared" si="1540"/>
        <v>1002000</v>
      </c>
      <c r="C2936" s="237" t="str">
        <f t="shared" si="1508"/>
        <v>-7.61214924390981E-08+0.00244413427007212i</v>
      </c>
      <c r="D2936" s="208" t="str">
        <f t="shared" si="1509"/>
        <v>-5.95700654060406+0.0187383627372196i</v>
      </c>
      <c r="E2936" t="str">
        <f t="shared" si="1510"/>
        <v>2870</v>
      </c>
      <c r="F2936" t="str">
        <f t="shared" si="1511"/>
        <v>0.777000777000777</v>
      </c>
      <c r="G2936" t="str">
        <f t="shared" si="1506"/>
        <v>0.777000777000777</v>
      </c>
      <c r="H2936" t="str">
        <f t="shared" si="1512"/>
        <v>9.11759514562467+0.373549485113873i</v>
      </c>
      <c r="I2936" t="str">
        <f t="shared" si="1513"/>
        <v>3934.84479862122i</v>
      </c>
      <c r="J2936" t="str">
        <f t="shared" si="1507"/>
        <v>-13242.5419500893+851.015641542441i</v>
      </c>
      <c r="K2936" t="str">
        <f t="shared" si="1514"/>
        <v>0.0190165865826164-0.295914591077753i</v>
      </c>
      <c r="L2936" t="str">
        <f t="shared" si="1515"/>
        <v>0.00164380496258722-0.0214387045077969i</v>
      </c>
      <c r="M2936" t="str">
        <f t="shared" si="1516"/>
        <v>0.0206603915452036-0.31735329558555i</v>
      </c>
      <c r="N2936" t="str">
        <f t="shared" si="1517"/>
        <v>-4.44377953865741i</v>
      </c>
      <c r="O2936" t="str">
        <f t="shared" si="1518"/>
        <v>-0.265390999644901+0.964140870053479i</v>
      </c>
      <c r="P2936" t="str">
        <f t="shared" si="1519"/>
        <v>1.2653909996449-0.964140870053479i</v>
      </c>
      <c r="Q2936" t="str">
        <f t="shared" si="1520"/>
        <v>-1.2653909996449+5.40792040871089i</v>
      </c>
      <c r="R2936" t="str">
        <f t="shared" si="1521"/>
        <v>-0.220937264067004-0.182291694348981i</v>
      </c>
      <c r="S2936" t="str">
        <f t="shared" si="1522"/>
        <v>0.460924630196968i</v>
      </c>
      <c r="T2936" t="str">
        <f t="shared" si="1523"/>
        <v>0.0840227318057828-0.101835426736814i</v>
      </c>
      <c r="U2936" t="str">
        <f t="shared" si="1524"/>
        <v>0.0001-158.837268554786i</v>
      </c>
      <c r="V2936" t="str">
        <f t="shared" si="1525"/>
        <v>0.00002-0.00254770295355933i</v>
      </c>
      <c r="W2936" t="str">
        <f t="shared" si="1526"/>
        <v>0.0000199993584529547-0.00254766209232837i</v>
      </c>
      <c r="X2936" t="str">
        <f t="shared" si="1527"/>
        <v>0.0000430687466512506-0.00254709083972064i</v>
      </c>
      <c r="Y2936" t="str">
        <f t="shared" si="1528"/>
        <v>0.009+6.29575167779394i</v>
      </c>
      <c r="Z2936" t="str">
        <f t="shared" si="1529"/>
        <v>-0.00485671232964869-0.0000891031803506197i</v>
      </c>
      <c r="AA2936" t="str">
        <f t="shared" si="1530"/>
        <v>0.00274001209973047-1.90681473263369i</v>
      </c>
      <c r="AB2936" t="str">
        <f t="shared" si="1531"/>
        <v>0.572032649282091-0.693302725287286i</v>
      </c>
      <c r="AC2936" t="str">
        <f t="shared" si="1532"/>
        <v>0.791796513802445-0.195860352195997i</v>
      </c>
      <c r="AD2936" t="str">
        <f t="shared" si="1533"/>
        <v>0.884896019166093-0.656717566006254i</v>
      </c>
      <c r="AE2936" t="str">
        <f t="shared" si="1534"/>
        <v>-0.00435620103046428+0.00311064125033215i</v>
      </c>
      <c r="AF2936" t="str">
        <f t="shared" si="1535"/>
        <v>-15.0746016862287-0.354811122376653i</v>
      </c>
      <c r="AG2936" t="str">
        <f t="shared" si="1536"/>
        <v>0.995475672942649-0.00611465849258382i</v>
      </c>
      <c r="AH2936" t="str">
        <f t="shared" si="1537"/>
        <v>0.0673524159750595-0.0451384332732388i</v>
      </c>
      <c r="AI2936">
        <f t="shared" si="1538"/>
        <v>-21.821817889263052</v>
      </c>
      <c r="AJ2936">
        <f t="shared" si="1539"/>
        <v>-33.829314805882689</v>
      </c>
      <c r="AK2936"/>
      <c r="AL2936"/>
      <c r="AM2936"/>
      <c r="AN2936"/>
    </row>
    <row r="2937" spans="1:40" x14ac:dyDescent="0.25">
      <c r="A2937"/>
      <c r="B2937">
        <f t="shared" si="1540"/>
        <v>1003000</v>
      </c>
      <c r="C2937" s="237" t="str">
        <f t="shared" si="1508"/>
        <v>-7.59697804840432E-08+0.00244169744627816i</v>
      </c>
      <c r="D2937" s="208" t="str">
        <f t="shared" si="1509"/>
        <v>-5.95700653944094+0.0187196804214659i</v>
      </c>
      <c r="E2937" t="str">
        <f t="shared" si="1510"/>
        <v>2870</v>
      </c>
      <c r="F2937" t="str">
        <f t="shared" si="1511"/>
        <v>0.777000777000777</v>
      </c>
      <c r="G2937" t="str">
        <f t="shared" si="1506"/>
        <v>0.777000777000777</v>
      </c>
      <c r="H2937" t="str">
        <f t="shared" si="1512"/>
        <v>9.11762792827362+0.373178497901626i</v>
      </c>
      <c r="I2937" t="str">
        <f t="shared" si="1513"/>
        <v>3938.7717894382i</v>
      </c>
      <c r="J2937" t="str">
        <f t="shared" si="1507"/>
        <v>-13268.9893562848+851.864958549969i</v>
      </c>
      <c r="K2937" t="str">
        <f t="shared" si="1514"/>
        <v>0.0189788359510442-0.295621940662686i</v>
      </c>
      <c r="L2937" t="str">
        <f t="shared" si="1515"/>
        <v>0.00164054792991231-0.0214175794098563i</v>
      </c>
      <c r="M2937" t="str">
        <f t="shared" si="1516"/>
        <v>0.0206193838809565-0.317039520072542i</v>
      </c>
      <c r="N2937" t="str">
        <f t="shared" si="1517"/>
        <v>-4.44821444837663i</v>
      </c>
      <c r="O2937" t="str">
        <f t="shared" si="1518"/>
        <v>-0.261112526039115+0.965308369768683i</v>
      </c>
      <c r="P2937" t="str">
        <f t="shared" si="1519"/>
        <v>1.26111252603911-0.965308369768683i</v>
      </c>
      <c r="Q2937" t="str">
        <f t="shared" si="1520"/>
        <v>-1.26111252603911+5.41352281814531i</v>
      </c>
      <c r="R2937" t="str">
        <f t="shared" si="1521"/>
        <v>-0.220610557973943-0.181563433095205i</v>
      </c>
      <c r="S2937" t="str">
        <f t="shared" si="1522"/>
        <v>0.461384634817924i</v>
      </c>
      <c r="T2937" t="str">
        <f t="shared" si="1523"/>
        <v>0.0837705782749197-0.101786321727786i</v>
      </c>
      <c r="U2937" t="str">
        <f t="shared" si="1524"/>
        <v>0.0001-158.678906372777i</v>
      </c>
      <c r="V2937" t="str">
        <f t="shared" si="1525"/>
        <v>0.00002-0.00254516287085388i</v>
      </c>
      <c r="W2937" t="str">
        <f t="shared" si="1526"/>
        <v>0.0000199993584529547-0.00254512205036696i</v>
      </c>
      <c r="X2937" t="str">
        <f t="shared" si="1527"/>
        <v>0.0000430227697392449-0.00254455178333355i</v>
      </c>
      <c r="Y2937" t="str">
        <f t="shared" si="1528"/>
        <v>0.009+6.30203486310112i</v>
      </c>
      <c r="Z2937" t="str">
        <f t="shared" si="1529"/>
        <v>-0.00484702981526587-0.0000889127548699769i</v>
      </c>
      <c r="AA2937" t="str">
        <f t="shared" si="1530"/>
        <v>0.00273453288708629-1.90491209264938i</v>
      </c>
      <c r="AB2937" t="str">
        <f t="shared" si="1531"/>
        <v>0.570315970364547-0.692968414942888i</v>
      </c>
      <c r="AC2937" t="str">
        <f t="shared" si="1532"/>
        <v>0.792061190227463-0.195101283299167i</v>
      </c>
      <c r="AD2937" t="str">
        <f t="shared" si="1533"/>
        <v>0.882028456113465-0.657630417542843i</v>
      </c>
      <c r="AE2937" t="str">
        <f t="shared" si="1534"/>
        <v>-0.00433368995680492+0.00310913066134915i</v>
      </c>
      <c r="AF2937" t="str">
        <f t="shared" si="1535"/>
        <v>-15.0746344677146-0.35445881748016i</v>
      </c>
      <c r="AG2937" t="str">
        <f t="shared" si="1536"/>
        <v>0.995473855359436-0.00608878564249891i</v>
      </c>
      <c r="AH2937" t="str">
        <f t="shared" si="1537"/>
        <v>0.0670089245887096-0.0451291517049551i</v>
      </c>
      <c r="AI2937">
        <f t="shared" si="1538"/>
        <v>-21.852972791932768</v>
      </c>
      <c r="AJ2937">
        <f t="shared" si="1539"/>
        <v>-33.959467051290268</v>
      </c>
      <c r="AK2937"/>
      <c r="AL2937"/>
      <c r="AM2937"/>
      <c r="AN2937"/>
    </row>
    <row r="2938" spans="1:40" x14ac:dyDescent="0.25">
      <c r="A2938"/>
      <c r="B2938">
        <f t="shared" si="1540"/>
        <v>1004000</v>
      </c>
      <c r="C2938" s="237" t="str">
        <f t="shared" si="1508"/>
        <v>-7.58185216257671E-08+0.00243926547671485i</v>
      </c>
      <c r="D2938" s="208" t="str">
        <f t="shared" si="1509"/>
        <v>-5.95700653828129+0.0187010353214805i</v>
      </c>
      <c r="E2938" t="str">
        <f t="shared" si="1510"/>
        <v>2870</v>
      </c>
      <c r="F2938" t="str">
        <f t="shared" si="1511"/>
        <v>0.777000777000777</v>
      </c>
      <c r="G2938" t="str">
        <f t="shared" si="1506"/>
        <v>0.777000777000777</v>
      </c>
      <c r="H2938" t="str">
        <f t="shared" si="1512"/>
        <v>9.117660613268+0.372808245407651i</v>
      </c>
      <c r="I2938" t="str">
        <f t="shared" si="1513"/>
        <v>3942.69878025519i</v>
      </c>
      <c r="J2938" t="str">
        <f t="shared" si="1507"/>
        <v>-13295.4631439329+852.714275557496i</v>
      </c>
      <c r="K2938" t="str">
        <f t="shared" si="1514"/>
        <v>0.0189411974703857-0.295329866155722i</v>
      </c>
      <c r="L2938" t="str">
        <f t="shared" si="1515"/>
        <v>0.00163730054901794-0.0213964956552114i</v>
      </c>
      <c r="M2938" t="str">
        <f t="shared" si="1516"/>
        <v>0.0205784980194036-0.316726361810933i</v>
      </c>
      <c r="N2938" t="str">
        <f t="shared" si="1517"/>
        <v>-4.45264935809584i</v>
      </c>
      <c r="O2938" t="str">
        <f t="shared" si="1518"/>
        <v>-0.256828916769826+0.966456883420486i</v>
      </c>
      <c r="P2938" t="str">
        <f t="shared" si="1519"/>
        <v>1.25682891676983-0.966456883420486i</v>
      </c>
      <c r="Q2938" t="str">
        <f t="shared" si="1520"/>
        <v>-1.25682891676983+5.41910624151633i</v>
      </c>
      <c r="R2938" t="str">
        <f t="shared" si="1521"/>
        <v>-0.220283023883814-0.18083624841519i</v>
      </c>
      <c r="S2938" t="str">
        <f t="shared" si="1522"/>
        <v>0.461844639438878i</v>
      </c>
      <c r="T2938" t="str">
        <f t="shared" si="1523"/>
        <v>0.0835182519467928-0.101736533740126i</v>
      </c>
      <c r="U2938" t="str">
        <f t="shared" si="1524"/>
        <v>0.0001-158.520859653282i</v>
      </c>
      <c r="V2938" t="str">
        <f t="shared" si="1525"/>
        <v>0.00002-0.00254262784807415i</v>
      </c>
      <c r="W2938" t="str">
        <f t="shared" si="1526"/>
        <v>0.0000199993584529547-0.00254258706825012i</v>
      </c>
      <c r="X2938" t="str">
        <f t="shared" si="1527"/>
        <v>0.0000429769301250554-0.00254201778358659i</v>
      </c>
      <c r="Y2938" t="str">
        <f t="shared" si="1528"/>
        <v>0.009+6.3083180484083i</v>
      </c>
      <c r="Z2938" t="str">
        <f t="shared" si="1529"/>
        <v>-0.00483737623010143-0.0000887230121137654i</v>
      </c>
      <c r="AA2938" t="str">
        <f t="shared" si="1530"/>
        <v>0.00272907011126057-1.90301324734699i</v>
      </c>
      <c r="AB2938" t="str">
        <f t="shared" si="1531"/>
        <v>0.568598115031115-0.692629454832076i</v>
      </c>
      <c r="AC2938" t="str">
        <f t="shared" si="1532"/>
        <v>0.792326887871951-0.194343286170802i</v>
      </c>
      <c r="AD2938" t="str">
        <f t="shared" si="1533"/>
        <v>0.879156179693141-0.658530414403237i</v>
      </c>
      <c r="AE2938" t="str">
        <f t="shared" si="1534"/>
        <v>-0.00431123600812877+0.00310755798905226i</v>
      </c>
      <c r="AF2938" t="str">
        <f t="shared" si="1535"/>
        <v>-15.0746671515493-0.354107210086171i</v>
      </c>
      <c r="AG2938" t="str">
        <f t="shared" si="1536"/>
        <v>0.995472129978796-0.00606293177625385i</v>
      </c>
      <c r="AH2938" t="str">
        <f t="shared" si="1537"/>
        <v>0.0666662652896019-0.0451188619082359i</v>
      </c>
      <c r="AI2938">
        <f t="shared" si="1538"/>
        <v>-21.884181160076153</v>
      </c>
      <c r="AJ2938">
        <f t="shared" si="1539"/>
        <v>-34.089631087077692</v>
      </c>
      <c r="AK2938"/>
      <c r="AL2938"/>
      <c r="AM2938"/>
      <c r="AN2938"/>
    </row>
    <row r="2939" spans="1:40" x14ac:dyDescent="0.25">
      <c r="A2939"/>
      <c r="B2939">
        <f t="shared" si="1540"/>
        <v>1005000</v>
      </c>
      <c r="C2939" s="237" t="str">
        <f t="shared" si="1508"/>
        <v>-7.56677140617967E-08+0.00243683834689196i</v>
      </c>
      <c r="D2939" s="208" t="str">
        <f t="shared" si="1509"/>
        <v>-5.9570065371251+0.0186824273261717i</v>
      </c>
      <c r="E2939" t="str">
        <f t="shared" si="1510"/>
        <v>2870</v>
      </c>
      <c r="F2939" t="str">
        <f t="shared" si="1511"/>
        <v>0.777000777000777</v>
      </c>
      <c r="G2939" t="str">
        <f t="shared" si="1506"/>
        <v>0.777000777000777</v>
      </c>
      <c r="H2939" t="str">
        <f t="shared" si="1512"/>
        <v>9.11769320099503+0.372438725455793i</v>
      </c>
      <c r="I2939" t="str">
        <f t="shared" si="1513"/>
        <v>3946.62577107218i</v>
      </c>
      <c r="J2939" t="str">
        <f t="shared" si="1507"/>
        <v>-13321.9633130335+853.563592565024i</v>
      </c>
      <c r="K2939" t="str">
        <f t="shared" si="1514"/>
        <v>0.0189036706974252-0.295038365865611i</v>
      </c>
      <c r="L2939" t="str">
        <f t="shared" si="1515"/>
        <v>0.00163406278188062-0.0213754531233562i</v>
      </c>
      <c r="M2939" t="str">
        <f t="shared" si="1516"/>
        <v>0.0205377334793058-0.316413818988967i</v>
      </c>
      <c r="N2939" t="str">
        <f t="shared" si="1517"/>
        <v>-4.45708426781506i</v>
      </c>
      <c r="O2939" t="str">
        <f t="shared" si="1518"/>
        <v>-0.252540256088719+0.967586388419475i</v>
      </c>
      <c r="P2939" t="str">
        <f t="shared" si="1519"/>
        <v>1.25254025608872-0.967586388419475i</v>
      </c>
      <c r="Q2939" t="str">
        <f t="shared" si="1520"/>
        <v>-1.25254025608872+5.42467065623454i</v>
      </c>
      <c r="R2939" t="str">
        <f t="shared" si="1521"/>
        <v>-0.219954659854116-0.180110139771202i</v>
      </c>
      <c r="S2939" t="str">
        <f t="shared" si="1522"/>
        <v>0.462304644059834i</v>
      </c>
      <c r="T2939" t="str">
        <f t="shared" si="1523"/>
        <v>0.0832657540584925-0.101686060733159i</v>
      </c>
      <c r="U2939" t="str">
        <f t="shared" si="1524"/>
        <v>0.0001-158.363127454622i</v>
      </c>
      <c r="V2939" t="str">
        <f t="shared" si="1525"/>
        <v>0.00002-0.00254009787011587i</v>
      </c>
      <c r="W2939" t="str">
        <f t="shared" si="1526"/>
        <v>0.0000199993584529547-0.00254005713087379i</v>
      </c>
      <c r="X2939" t="str">
        <f t="shared" si="1527"/>
        <v>0.0000429312272625686-0.00253948882539023i</v>
      </c>
      <c r="Y2939" t="str">
        <f t="shared" si="1528"/>
        <v>0.009+6.31460123371548i</v>
      </c>
      <c r="Z2939" t="str">
        <f t="shared" si="1529"/>
        <v>-0.00482775145901282-0.0000885339488368271i</v>
      </c>
      <c r="AA2939" t="str">
        <f t="shared" si="1530"/>
        <v>0.0027236237065038-1.90111818538098i</v>
      </c>
      <c r="AB2939" t="str">
        <f t="shared" si="1531"/>
        <v>0.566879091703994-0.692285831061793i</v>
      </c>
      <c r="AC2939" t="str">
        <f t="shared" si="1532"/>
        <v>0.792593608062195-0.193586360200904i</v>
      </c>
      <c r="AD2939" t="str">
        <f t="shared" si="1533"/>
        <v>0.876279248878393-0.659417531803802i</v>
      </c>
      <c r="AE2939" t="str">
        <f t="shared" si="1534"/>
        <v>-0.00428883926029815+0.00310592348907747i</v>
      </c>
      <c r="AF2939" t="str">
        <f t="shared" si="1535"/>
        <v>-15.0746997381201-0.353756298129621i</v>
      </c>
      <c r="AG2939" t="str">
        <f t="shared" si="1536"/>
        <v>0.995470496696342-0.00603709724306723i</v>
      </c>
      <c r="AH2939" t="str">
        <f t="shared" si="1537"/>
        <v>0.0663244396119335-0.0451075678936863i</v>
      </c>
      <c r="AI2939">
        <f t="shared" si="1538"/>
        <v>-21.915443260948734</v>
      </c>
      <c r="AJ2939">
        <f t="shared" si="1539"/>
        <v>-34.219806831920202</v>
      </c>
      <c r="AK2939"/>
      <c r="AL2939"/>
      <c r="AM2939"/>
      <c r="AN2939"/>
    </row>
    <row r="2940" spans="1:40" x14ac:dyDescent="0.25">
      <c r="A2940"/>
      <c r="B2940">
        <f t="shared" si="1540"/>
        <v>1006000</v>
      </c>
      <c r="C2940" s="237" t="str">
        <f t="shared" si="1508"/>
        <v>-7.55173559986131E-08+0.00243441604237685i</v>
      </c>
      <c r="D2940" s="208" t="str">
        <f t="shared" si="1509"/>
        <v>-5.95700653597236+0.0186638563248892i</v>
      </c>
      <c r="E2940" t="str">
        <f t="shared" si="1510"/>
        <v>2870</v>
      </c>
      <c r="F2940" t="str">
        <f t="shared" si="1511"/>
        <v>0.777000777000777</v>
      </c>
      <c r="G2940" t="str">
        <f t="shared" si="1506"/>
        <v>0.777000777000777</v>
      </c>
      <c r="H2940" t="str">
        <f t="shared" si="1512"/>
        <v>9.11772569184002+0.372069935878463i</v>
      </c>
      <c r="I2940" t="str">
        <f t="shared" si="1513"/>
        <v>3950.55276188916i</v>
      </c>
      <c r="J2940" t="str">
        <f t="shared" si="1507"/>
        <v>-13348.4898635868+854.412909572551i</v>
      </c>
      <c r="K2940" t="str">
        <f t="shared" si="1514"/>
        <v>0.0188662551911299-0.294747438107682i</v>
      </c>
      <c r="L2940" t="str">
        <f t="shared" si="1515"/>
        <v>0.00163083459066362-0.0213544516942496i</v>
      </c>
      <c r="M2940" t="str">
        <f t="shared" si="1516"/>
        <v>0.0204970897817935-0.316101889801932i</v>
      </c>
      <c r="N2940" t="str">
        <f t="shared" si="1517"/>
        <v>-4.46151917753428i</v>
      </c>
      <c r="O2940" t="str">
        <f t="shared" si="1518"/>
        <v>-0.248246628346866+0.968696862550103i</v>
      </c>
      <c r="P2940" t="str">
        <f t="shared" si="1519"/>
        <v>1.24824662834687-0.968696862550103i</v>
      </c>
      <c r="Q2940" t="str">
        <f t="shared" si="1520"/>
        <v>-1.24824662834687+5.43021604008438i</v>
      </c>
      <c r="R2940" t="str">
        <f t="shared" si="1521"/>
        <v>-0.219625463940701-0.179385106650128i</v>
      </c>
      <c r="S2940" t="str">
        <f t="shared" si="1522"/>
        <v>0.462764648680788i</v>
      </c>
      <c r="T2940" t="str">
        <f t="shared" si="1523"/>
        <v>0.0830130858575122-0.101634900661874i</v>
      </c>
      <c r="U2940" t="str">
        <f t="shared" si="1524"/>
        <v>0.0001-158.205708838862i</v>
      </c>
      <c r="V2940" t="str">
        <f t="shared" si="1525"/>
        <v>0.00002-0.00253757292193483i</v>
      </c>
      <c r="W2940" t="str">
        <f t="shared" si="1526"/>
        <v>0.0000199993584529547-0.00253753222319404i</v>
      </c>
      <c r="X2940" t="str">
        <f t="shared" si="1527"/>
        <v>0.0000428856606083847-0.00253696489371493i</v>
      </c>
      <c r="Y2940" t="str">
        <f t="shared" si="1528"/>
        <v>0.009+6.32088441902266i</v>
      </c>
      <c r="Z2940" t="str">
        <f t="shared" si="1529"/>
        <v>-0.00481815538742986-0.0000883455618129097i</v>
      </c>
      <c r="AA2940" t="str">
        <f t="shared" si="1530"/>
        <v>0.00271819360739529-1.89922689545099i</v>
      </c>
      <c r="AB2940" t="str">
        <f t="shared" si="1531"/>
        <v>0.565158908876207-0.691937529709461i</v>
      </c>
      <c r="AC2940" t="str">
        <f t="shared" si="1532"/>
        <v>0.792861352130175-0.192830504804014i</v>
      </c>
      <c r="AD2940" t="str">
        <f t="shared" si="1533"/>
        <v>0.873397722777534-0.660291745240269i</v>
      </c>
      <c r="AE2940" t="str">
        <f t="shared" si="1534"/>
        <v>-0.00426649978856321+0.00310422741709996i</v>
      </c>
      <c r="AF2940" t="str">
        <f t="shared" si="1535"/>
        <v>-15.0747322278124-0.353406079553574i</v>
      </c>
      <c r="AG2940" t="str">
        <f t="shared" si="1536"/>
        <v>0.995468955406182-0.00601128239169892i</v>
      </c>
      <c r="AH2940" t="str">
        <f t="shared" si="1537"/>
        <v>0.0659834490789429-0.0450952736737175i</v>
      </c>
      <c r="AI2940">
        <f t="shared" si="1538"/>
        <v>-21.946759363515017</v>
      </c>
      <c r="AJ2940">
        <f t="shared" si="1539"/>
        <v>-34.3499942045202</v>
      </c>
      <c r="AK2940"/>
      <c r="AL2940"/>
      <c r="AM2940"/>
      <c r="AN2940"/>
    </row>
    <row r="2941" spans="1:40" x14ac:dyDescent="0.25">
      <c r="A2941"/>
      <c r="B2941">
        <f t="shared" si="1540"/>
        <v>1007000</v>
      </c>
      <c r="C2941" s="237" t="str">
        <f t="shared" si="1508"/>
        <v>-7.53674456515992E-08+0.00243199854879423i</v>
      </c>
      <c r="D2941" s="208" t="str">
        <f t="shared" si="1509"/>
        <v>-5.95700653482305+0.0186453222074224i</v>
      </c>
      <c r="E2941" t="str">
        <f t="shared" si="1510"/>
        <v>2870</v>
      </c>
      <c r="F2941" t="str">
        <f t="shared" si="1511"/>
        <v>0.777000777000777</v>
      </c>
      <c r="G2941" t="str">
        <f t="shared" si="1506"/>
        <v>0.777000777000777</v>
      </c>
      <c r="H2941" t="str">
        <f t="shared" si="1512"/>
        <v>9.11775808618639+0.371701874516606i</v>
      </c>
      <c r="I2941" t="str">
        <f t="shared" si="1513"/>
        <v>3954.47975270615i</v>
      </c>
      <c r="J2941" t="str">
        <f t="shared" si="1507"/>
        <v>-13375.0427955925+855.262226580078i</v>
      </c>
      <c r="K2941" t="str">
        <f t="shared" si="1514"/>
        <v>0.0188289505126407-0.294457081203835i</v>
      </c>
      <c r="L2941" t="str">
        <f t="shared" si="1515"/>
        <v>0.00162761593771574-0.0213334912483129i</v>
      </c>
      <c r="M2941" t="str">
        <f t="shared" si="1516"/>
        <v>0.0204565664503564-0.315790572452148i</v>
      </c>
      <c r="N2941" t="str">
        <f t="shared" si="1517"/>
        <v>-4.4659540872535i</v>
      </c>
      <c r="O2941" t="str">
        <f t="shared" si="1518"/>
        <v>-0.243948117993017+0.969788283971128i</v>
      </c>
      <c r="P2941" t="str">
        <f t="shared" si="1519"/>
        <v>1.24394811799302-0.969788283971128i</v>
      </c>
      <c r="Q2941" t="str">
        <f t="shared" si="1520"/>
        <v>-1.24394811799302+5.43574237122463i</v>
      </c>
      <c r="R2941" t="str">
        <f t="shared" si="1521"/>
        <v>-0.219295434197811-0.178661148563484i</v>
      </c>
      <c r="S2941" t="str">
        <f t="shared" si="1522"/>
        <v>0.463224653301744i</v>
      </c>
      <c r="T2941" t="str">
        <f t="shared" si="1523"/>
        <v>0.0827602486018113-0.101583051476936i</v>
      </c>
      <c r="U2941" t="str">
        <f t="shared" si="1524"/>
        <v>0.0001-158.048602871793i</v>
      </c>
      <c r="V2941" t="str">
        <f t="shared" si="1525"/>
        <v>0.00002-0.00253505298854662i</v>
      </c>
      <c r="W2941" t="str">
        <f t="shared" si="1526"/>
        <v>0.0000199993584529547-0.00253501233022668i</v>
      </c>
      <c r="X2941" t="str">
        <f t="shared" si="1527"/>
        <v>0.0000428402296218001-0.00253444597359085i</v>
      </c>
      <c r="Y2941" t="str">
        <f t="shared" si="1528"/>
        <v>0.009+6.32716760432984i</v>
      </c>
      <c r="Z2941" t="str">
        <f t="shared" si="1529"/>
        <v>-0.00480858790135132-0.0000881578478345332i</v>
      </c>
      <c r="AA2941" t="str">
        <f t="shared" si="1530"/>
        <v>0.00271277974884111-1.89733936630167i</v>
      </c>
      <c r="AB2941" t="str">
        <f t="shared" si="1531"/>
        <v>0.563437575112028-0.691584536823063i</v>
      </c>
      <c r="AC2941" t="str">
        <f t="shared" si="1532"/>
        <v>0.793130121413498-0.192075719419237i</v>
      </c>
      <c r="AD2941" t="str">
        <f t="shared" si="1533"/>
        <v>0.870511660632492-0.661153030488495i</v>
      </c>
      <c r="AE2941" t="str">
        <f t="shared" si="1534"/>
        <v>-0.0042442176675598+0.00310247002883252i</v>
      </c>
      <c r="AF2941" t="str">
        <f t="shared" si="1535"/>
        <v>-15.0747646210094-0.353056552309184i</v>
      </c>
      <c r="AG2941" t="str">
        <f t="shared" si="1536"/>
        <v>0.995467506000921-0.00598548757044267i</v>
      </c>
      <c r="AH2941" t="str">
        <f t="shared" si="1537"/>
        <v>0.0656432952028712-0.0450819832625123i</v>
      </c>
      <c r="AI2941">
        <f t="shared" si="1538"/>
        <v>-21.978129738466677</v>
      </c>
      <c r="AJ2941">
        <f t="shared" si="1539"/>
        <v>-34.480193123608998</v>
      </c>
      <c r="AK2941"/>
      <c r="AL2941"/>
      <c r="AM2941"/>
      <c r="AN2941"/>
    </row>
    <row r="2942" spans="1:40" x14ac:dyDescent="0.25">
      <c r="A2942"/>
      <c r="B2942">
        <f t="shared" si="1540"/>
        <v>1008000</v>
      </c>
      <c r="C2942" s="237" t="str">
        <f t="shared" si="1508"/>
        <v>-7.52179812449847E-08+0.00242958585182585i</v>
      </c>
      <c r="D2942" s="208" t="str">
        <f t="shared" si="1509"/>
        <v>-5.95700653367715+0.0186268248639982i</v>
      </c>
      <c r="E2942" t="str">
        <f t="shared" si="1510"/>
        <v>2870</v>
      </c>
      <c r="F2942" t="str">
        <f t="shared" si="1511"/>
        <v>0.777000777000777</v>
      </c>
      <c r="G2942" t="str">
        <f t="shared" si="1506"/>
        <v>0.777000777000777</v>
      </c>
      <c r="H2942" t="str">
        <f t="shared" si="1512"/>
        <v>9.11779038441563+0.371334539219641i</v>
      </c>
      <c r="I2942" t="str">
        <f t="shared" si="1513"/>
        <v>3958.40674352314i</v>
      </c>
      <c r="J2942" t="str">
        <f t="shared" si="1507"/>
        <v>-13401.6221090509+856.111543587606i</v>
      </c>
      <c r="K2942" t="str">
        <f t="shared" si="1514"/>
        <v>0.0187917562252549-0.294167293482476i</v>
      </c>
      <c r="L2942" t="str">
        <f t="shared" si="1515"/>
        <v>0.0016244067855703-0.0213125716664282i</v>
      </c>
      <c r="M2942" t="str">
        <f t="shared" si="1516"/>
        <v>0.0204161630108252-0.315479865148904i</v>
      </c>
      <c r="N2942" t="str">
        <f t="shared" si="1517"/>
        <v>-4.47038899697272i</v>
      </c>
      <c r="O2942" t="str">
        <f t="shared" si="1518"/>
        <v>-0.239644809571962+0.970860631216045i</v>
      </c>
      <c r="P2942" t="str">
        <f t="shared" si="1519"/>
        <v>1.23964480957196-0.970860631216045i</v>
      </c>
      <c r="Q2942" t="str">
        <f t="shared" si="1520"/>
        <v>-1.23964480957196+5.44124962818877i</v>
      </c>
      <c r="R2942" t="str">
        <f t="shared" si="1521"/>
        <v>-0.218964568678123-0.177938265047445i</v>
      </c>
      <c r="S2942" t="str">
        <f t="shared" si="1522"/>
        <v>0.4636846579227i</v>
      </c>
      <c r="T2942" t="str">
        <f t="shared" si="1523"/>
        <v>0.0825072435598833-0.101530511124707i</v>
      </c>
      <c r="U2942" t="str">
        <f t="shared" si="1524"/>
        <v>0.0001-157.891808622912i</v>
      </c>
      <c r="V2942" t="str">
        <f t="shared" si="1525"/>
        <v>0.00002-0.00253253805502623i</v>
      </c>
      <c r="W2942" t="str">
        <f t="shared" si="1526"/>
        <v>0.0000199993584529547-0.00253249743704695i</v>
      </c>
      <c r="X2942" t="str">
        <f t="shared" si="1527"/>
        <v>0.0000427949337647907-0.00253193205010748i</v>
      </c>
      <c r="Y2942" t="str">
        <f t="shared" si="1528"/>
        <v>0.009+6.33345078963702i</v>
      </c>
      <c r="Z2942" t="str">
        <f t="shared" si="1529"/>
        <v>-0.00479904888734148-0.0000879708037128612i</v>
      </c>
      <c r="AA2942" t="str">
        <f t="shared" si="1530"/>
        <v>0.00270738206607223-1.89545558672238i</v>
      </c>
      <c r="AB2942" t="str">
        <f t="shared" si="1531"/>
        <v>0.561715099047452-0.691226838421287i</v>
      </c>
      <c r="AC2942" t="str">
        <f t="shared" si="1532"/>
        <v>0.793399917255344-0.19132200351026i</v>
      </c>
      <c r="AD2942" t="str">
        <f t="shared" si="1533"/>
        <v>0.867621121817432-0.662001363605283i</v>
      </c>
      <c r="AE2942" t="str">
        <f t="shared" si="1534"/>
        <v>-0.00422199297130728+0.00310065158002394i</v>
      </c>
      <c r="AF2942" t="str">
        <f t="shared" si="1535"/>
        <v>-15.0747969180928-0.352707714355643i</v>
      </c>
      <c r="AG2942" t="str">
        <f t="shared" si="1536"/>
        <v>0.995466148371663-0.00595971312711876i</v>
      </c>
      <c r="AH2942" t="str">
        <f t="shared" si="1537"/>
        <v>0.0653039794849283-0.0450677006759949i</v>
      </c>
      <c r="AI2942">
        <f t="shared" si="1538"/>
        <v>-22.009554658240141</v>
      </c>
      <c r="AJ2942">
        <f t="shared" si="1539"/>
        <v>-34.610403507949329</v>
      </c>
      <c r="AK2942"/>
      <c r="AL2942"/>
      <c r="AM2942"/>
      <c r="AN2942"/>
    </row>
    <row r="2943" spans="1:40" x14ac:dyDescent="0.25">
      <c r="A2943"/>
      <c r="B2943">
        <f t="shared" si="1540"/>
        <v>1009000</v>
      </c>
      <c r="C2943" s="237" t="str">
        <f t="shared" si="1508"/>
        <v>-7.50689610117948E-08+0.00242717793721021i</v>
      </c>
      <c r="D2943" s="208" t="str">
        <f t="shared" si="1509"/>
        <v>-5.95700653253466+0.0186083641852783i</v>
      </c>
      <c r="E2943" t="str">
        <f t="shared" si="1510"/>
        <v>2870</v>
      </c>
      <c r="F2943" t="str">
        <f t="shared" si="1511"/>
        <v>0.777000777000777</v>
      </c>
      <c r="G2943" t="str">
        <f t="shared" si="1506"/>
        <v>0.777000777000777</v>
      </c>
      <c r="H2943" t="str">
        <f t="shared" si="1512"/>
        <v>9.11782258690739+0.370967927845442i</v>
      </c>
      <c r="I2943" t="str">
        <f t="shared" si="1513"/>
        <v>3962.33373434013i</v>
      </c>
      <c r="J2943" t="str">
        <f t="shared" si="1507"/>
        <v>-13428.2278039618+856.960860595132i</v>
      </c>
      <c r="K2943" t="str">
        <f t="shared" si="1514"/>
        <v>0.0187546718944175-0.293878073278517i</v>
      </c>
      <c r="L2943" t="str">
        <f t="shared" si="1515"/>
        <v>0.00162120709694404-0.0212916928299356i</v>
      </c>
      <c r="M2943" t="str">
        <f t="shared" si="1516"/>
        <v>0.0203758789913615-0.315169766108453i</v>
      </c>
      <c r="N2943" t="str">
        <f t="shared" si="1517"/>
        <v>-4.47482390669194i</v>
      </c>
      <c r="O2943" t="str">
        <f t="shared" si="1518"/>
        <v>-0.235336787722856+0.97191388319351i</v>
      </c>
      <c r="P2943" t="str">
        <f t="shared" si="1519"/>
        <v>1.23533678772286-0.97191388319351i</v>
      </c>
      <c r="Q2943" t="str">
        <f t="shared" si="1520"/>
        <v>-1.23533678772286+5.44673778988545i</v>
      </c>
      <c r="R2943" t="str">
        <f t="shared" si="1521"/>
        <v>-0.218632865432787-0.177216455662863i</v>
      </c>
      <c r="S2943" t="str">
        <f t="shared" si="1522"/>
        <v>0.464144662543654i</v>
      </c>
      <c r="T2943" t="str">
        <f t="shared" si="1523"/>
        <v>0.082254072010822-0.101477277547253i</v>
      </c>
      <c r="U2943" t="str">
        <f t="shared" si="1524"/>
        <v>0.0001-157.735325165407i</v>
      </c>
      <c r="V2943" t="str">
        <f t="shared" si="1525"/>
        <v>0.00002-0.00253002810650787i</v>
      </c>
      <c r="W2943" t="str">
        <f t="shared" si="1526"/>
        <v>0.0000199993584529546-0.00252998752878929i</v>
      </c>
      <c r="X2943" t="str">
        <f t="shared" si="1527"/>
        <v>0.0000427497725019976-0.00252942310841342i</v>
      </c>
      <c r="Y2943" t="str">
        <f t="shared" si="1528"/>
        <v>0.009+6.3397339749442i</v>
      </c>
      <c r="Z2943" t="str">
        <f t="shared" si="1529"/>
        <v>-0.00478953823252679-0.0000877844262775751i</v>
      </c>
      <c r="AA2943" t="str">
        <f t="shared" si="1530"/>
        <v>0.00270200049464247-1.89357554554704i</v>
      </c>
      <c r="AB2943" t="str">
        <f t="shared" si="1531"/>
        <v>0.559991489390637-0.690864420493574i</v>
      </c>
      <c r="AC2943" t="str">
        <f t="shared" si="1532"/>
        <v>0.793670741004404-0.190569356565385i</v>
      </c>
      <c r="AD2943" t="str">
        <f t="shared" si="1533"/>
        <v>0.864726165837316-0.66283672092907i</v>
      </c>
      <c r="AE2943" t="str">
        <f t="shared" si="1534"/>
        <v>-0.00419982577320659+0.00309877232645723i</v>
      </c>
      <c r="AF2943" t="str">
        <f t="shared" si="1535"/>
        <v>-15.0748291194421-0.352359563660164i</v>
      </c>
      <c r="AG2943" t="str">
        <f t="shared" si="1536"/>
        <v>0.995464882408011-0.00593395940906669i</v>
      </c>
      <c r="AH2943" t="str">
        <f t="shared" si="1537"/>
        <v>0.0649655034152568-0.0450524299317928i</v>
      </c>
      <c r="AI2943">
        <f t="shared" si="1538"/>
        <v>-22.041034397035197</v>
      </c>
      <c r="AJ2943">
        <f t="shared" si="1539"/>
        <v>-34.740625276334569</v>
      </c>
      <c r="AK2943"/>
      <c r="AL2943"/>
      <c r="AM2943"/>
      <c r="AN2943"/>
    </row>
    <row r="2944" spans="1:40" x14ac:dyDescent="0.25">
      <c r="A2944"/>
      <c r="B2944">
        <f t="shared" si="1540"/>
        <v>1010000</v>
      </c>
      <c r="C2944" s="237" t="str">
        <f t="shared" si="1508"/>
        <v>-7.49203831937985E-08+0.00242477479074232i</v>
      </c>
      <c r="D2944" s="208" t="str">
        <f t="shared" si="1509"/>
        <v>-5.95700653139556+0.0185899400623578i</v>
      </c>
      <c r="E2944" t="str">
        <f t="shared" si="1510"/>
        <v>2870</v>
      </c>
      <c r="F2944" t="str">
        <f t="shared" si="1511"/>
        <v>0.777000777000777</v>
      </c>
      <c r="G2944" t="str">
        <f t="shared" si="1506"/>
        <v>0.777000777000777</v>
      </c>
      <c r="H2944" t="str">
        <f t="shared" si="1512"/>
        <v>9.11785469403944+0.370602038260275i</v>
      </c>
      <c r="I2944" t="str">
        <f t="shared" si="1513"/>
        <v>3966.26072515711i</v>
      </c>
      <c r="J2944" t="str">
        <f t="shared" si="1507"/>
        <v>-13454.8598803253+857.81017760266i</v>
      </c>
      <c r="K2944" t="str">
        <f t="shared" si="1514"/>
        <v>0.0187176970877059-0.293589418933324i</v>
      </c>
      <c r="L2944" t="str">
        <f t="shared" si="1515"/>
        <v>0.00161801683473605-0.0212708546206311i</v>
      </c>
      <c r="M2944" t="str">
        <f t="shared" si="1516"/>
        <v>0.020335713922442-0.314860273553955i</v>
      </c>
      <c r="N2944" t="str">
        <f t="shared" si="1517"/>
        <v>-4.47925881641116i</v>
      </c>
      <c r="O2944" t="str">
        <f t="shared" si="1518"/>
        <v>-0.231024137177561+0.972948019187749i</v>
      </c>
      <c r="P2944" t="str">
        <f t="shared" si="1519"/>
        <v>1.23102413717756-0.972948019187749i</v>
      </c>
      <c r="Q2944" t="str">
        <f t="shared" si="1520"/>
        <v>-1.23102413717756+5.45220683559891i</v>
      </c>
      <c r="R2944" t="str">
        <f t="shared" si="1521"/>
        <v>-0.218300322511471-0.176495719995294i</v>
      </c>
      <c r="S2944" t="str">
        <f t="shared" si="1522"/>
        <v>0.46460466716461i</v>
      </c>
      <c r="T2944" t="str">
        <f t="shared" si="1523"/>
        <v>0.0820007352443918-0.101423348682369i</v>
      </c>
      <c r="U2944" t="str">
        <f t="shared" si="1524"/>
        <v>0.0001-157.579151576134i</v>
      </c>
      <c r="V2944" t="str">
        <f t="shared" si="1525"/>
        <v>0.00002-0.0025275231281846i</v>
      </c>
      <c r="W2944" t="str">
        <f t="shared" si="1526"/>
        <v>0.0000199993584529547-0.00252748259064701i</v>
      </c>
      <c r="X2944" t="str">
        <f t="shared" si="1527"/>
        <v>0.0000427047453007105-0.00252691913371609i</v>
      </c>
      <c r="Y2944" t="str">
        <f t="shared" si="1528"/>
        <v>0.009+6.34601716025138i</v>
      </c>
      <c r="Z2944" t="str">
        <f t="shared" si="1529"/>
        <v>-0.00478005582459263-0.0000875987123767477i</v>
      </c>
      <c r="AA2944" t="str">
        <f t="shared" si="1530"/>
        <v>0.00269663497042668-1.89169923165388i</v>
      </c>
      <c r="AB2944" t="str">
        <f t="shared" si="1531"/>
        <v>0.558266754922391-0.69049726900029i</v>
      </c>
      <c r="AC2944" t="str">
        <f t="shared" si="1532"/>
        <v>0.793942594014822-0.18981777809756i</v>
      </c>
      <c r="AD2944" t="str">
        <f t="shared" si="1533"/>
        <v>0.86182685232655-0.66365907908074i</v>
      </c>
      <c r="AE2944" t="str">
        <f t="shared" si="1534"/>
        <v>-0.00417771614603847+0.00309683252394816i</v>
      </c>
      <c r="AF2944" t="str">
        <f t="shared" si="1535"/>
        <v>-15.074861225435-0.352012098197917i</v>
      </c>
      <c r="AG2944" t="str">
        <f t="shared" si="1536"/>
        <v>0.995463707998074-0.00590822676313818i</v>
      </c>
      <c r="AH2944" t="str">
        <f t="shared" si="1537"/>
        <v>0.0646278684729018-0.0450361750492067i</v>
      </c>
      <c r="AI2944">
        <f t="shared" si="1538"/>
        <v>-22.072569230832727</v>
      </c>
      <c r="AJ2944">
        <f t="shared" si="1539"/>
        <v>-34.870858347590506</v>
      </c>
      <c r="AK2944"/>
      <c r="AL2944"/>
      <c r="AM2944"/>
      <c r="AN2944"/>
    </row>
    <row r="2945" spans="1:40" x14ac:dyDescent="0.25">
      <c r="A2945"/>
      <c r="B2945">
        <f t="shared" si="1540"/>
        <v>1011000</v>
      </c>
      <c r="C2945" s="237" t="str">
        <f t="shared" si="1508"/>
        <v>-7.47722460414552E-08+0.00242237639827336i</v>
      </c>
      <c r="D2945" s="208" t="str">
        <f t="shared" si="1509"/>
        <v>-5.95700653025985+0.0185715523867624i</v>
      </c>
      <c r="E2945" t="str">
        <f t="shared" si="1510"/>
        <v>2870</v>
      </c>
      <c r="F2945" t="str">
        <f t="shared" si="1511"/>
        <v>0.777000777000777</v>
      </c>
      <c r="G2945" t="str">
        <f t="shared" si="1506"/>
        <v>0.777000777000777</v>
      </c>
      <c r="H2945" t="str">
        <f t="shared" si="1512"/>
        <v>9.11788670618769+0.370236868338774i</v>
      </c>
      <c r="I2945" t="str">
        <f t="shared" si="1513"/>
        <v>3970.1877159741i</v>
      </c>
      <c r="J2945" t="str">
        <f t="shared" si="1507"/>
        <v>-13481.5183381413+858.659494610187i</v>
      </c>
      <c r="K2945" t="str">
        <f t="shared" si="1514"/>
        <v>0.0186808313748191-0.293301328794696i</v>
      </c>
      <c r="L2945" t="str">
        <f t="shared" si="1515"/>
        <v>0.00161483596202674-0.0212500569207653i</v>
      </c>
      <c r="M2945" t="str">
        <f t="shared" si="1516"/>
        <v>0.0202956673368458-0.314551385715461i</v>
      </c>
      <c r="N2945" t="str">
        <f t="shared" si="1517"/>
        <v>-4.48369372613038i</v>
      </c>
      <c r="O2945" t="str">
        <f t="shared" si="1518"/>
        <v>-0.226706942758979+0.973963018858969i</v>
      </c>
      <c r="P2945" t="str">
        <f t="shared" si="1519"/>
        <v>1.22670694275898-0.973963018858969i</v>
      </c>
      <c r="Q2945" t="str">
        <f t="shared" si="1520"/>
        <v>-1.22670694275898+5.45765674498935i</v>
      </c>
      <c r="R2945" t="str">
        <f t="shared" si="1521"/>
        <v>-0.217966937962404-0.175776057655025i</v>
      </c>
      <c r="S2945" t="str">
        <f t="shared" si="1522"/>
        <v>0.465064671785564i</v>
      </c>
      <c r="T2945" t="str">
        <f t="shared" si="1523"/>
        <v>0.0817472345610946-0.10136872246359i</v>
      </c>
      <c r="U2945" t="str">
        <f t="shared" si="1524"/>
        <v>0.0001-157.423286935604i</v>
      </c>
      <c r="V2945" t="str">
        <f t="shared" si="1525"/>
        <v>0.00002-0.00252502310530806i</v>
      </c>
      <c r="W2945" t="str">
        <f t="shared" si="1526"/>
        <v>0.0000199993584529547-0.00252498260787197i</v>
      </c>
      <c r="X2945" t="str">
        <f t="shared" si="1527"/>
        <v>0.0000426598516308509-0.00252442011128134i</v>
      </c>
      <c r="Y2945" t="str">
        <f t="shared" si="1528"/>
        <v>0.009+6.35230034555856i</v>
      </c>
      <c r="Z2945" t="str">
        <f t="shared" si="1529"/>
        <v>-0.00477060155177975-0.0000874136588767136i</v>
      </c>
      <c r="AA2945" t="str">
        <f t="shared" si="1530"/>
        <v>0.00269128542961869-1.8898266339652i</v>
      </c>
      <c r="AB2945" t="str">
        <f t="shared" si="1531"/>
        <v>0.556540904496622-0.690125369872793i</v>
      </c>
      <c r="AC2945" t="str">
        <f t="shared" si="1532"/>
        <v>0.794215477646129-0.189067267644404i</v>
      </c>
      <c r="AD2945" t="str">
        <f t="shared" si="1533"/>
        <v>0.858923241047542-0.664468414964326i</v>
      </c>
      <c r="AE2945" t="str">
        <f t="shared" si="1534"/>
        <v>-0.00415566416196113+0.00309483242834323i</v>
      </c>
      <c r="AF2945" t="str">
        <f t="shared" si="1535"/>
        <v>-15.0748932364475-0.351665315952012i</v>
      </c>
      <c r="AG2945" t="str">
        <f t="shared" si="1536"/>
        <v>0.995462625028464-0.00588251553568971i</v>
      </c>
      <c r="AH2945" t="str">
        <f t="shared" si="1537"/>
        <v>0.0642910761257727-0.0450189400491713i</v>
      </c>
      <c r="AI2945">
        <f t="shared" si="1538"/>
        <v>-22.104159437414026</v>
      </c>
      <c r="AJ2945">
        <f t="shared" si="1539"/>
        <v>-35.001102640575354</v>
      </c>
      <c r="AK2945"/>
      <c r="AL2945"/>
      <c r="AM2945"/>
      <c r="AN2945"/>
    </row>
    <row r="2946" spans="1:40" x14ac:dyDescent="0.25">
      <c r="A2946"/>
      <c r="B2946">
        <f t="shared" si="1540"/>
        <v>1012000</v>
      </c>
      <c r="C2946" s="237" t="str">
        <f t="shared" si="1508"/>
        <v>-7.4624547813864E-08+0.00241998274571045i</v>
      </c>
      <c r="D2946" s="208" t="str">
        <f t="shared" si="1509"/>
        <v>-5.95700652912749+0.0185532010504468i</v>
      </c>
      <c r="E2946" t="str">
        <f t="shared" si="1510"/>
        <v>2870</v>
      </c>
      <c r="F2946" t="str">
        <f t="shared" si="1511"/>
        <v>0.777000777000777</v>
      </c>
      <c r="G2946" t="str">
        <f t="shared" si="1506"/>
        <v>0.777000777000777</v>
      </c>
      <c r="H2946" t="str">
        <f t="shared" si="1512"/>
        <v>9.11791862372615+0.369872415963883i</v>
      </c>
      <c r="I2946" t="str">
        <f t="shared" si="1513"/>
        <v>3974.11470679109i</v>
      </c>
      <c r="J2946" t="str">
        <f t="shared" si="1507"/>
        <v>-13508.2031774099+859.508811617715i</v>
      </c>
      <c r="K2946" t="str">
        <f t="shared" si="1514"/>
        <v>0.0186440743275638-0.293013801216827i</v>
      </c>
      <c r="L2946" t="str">
        <f t="shared" si="1515"/>
        <v>0.00161166444207669-0.0212292996130398i</v>
      </c>
      <c r="M2946" t="str">
        <f t="shared" si="1516"/>
        <v>0.0202557387696405-0.314243100829867i</v>
      </c>
      <c r="N2946" t="str">
        <f t="shared" si="1517"/>
        <v>-4.4881286358496i</v>
      </c>
      <c r="O2946" t="str">
        <f t="shared" si="1518"/>
        <v>-0.222385289379382+0.974958862243761i</v>
      </c>
      <c r="P2946" t="str">
        <f t="shared" si="1519"/>
        <v>1.22238528937938-0.974958862243761i</v>
      </c>
      <c r="Q2946" t="str">
        <f t="shared" si="1520"/>
        <v>-1.22238528937938+5.46308749809336i</v>
      </c>
      <c r="R2946" t="str">
        <f t="shared" si="1521"/>
        <v>-0.217632709832421-0.175057468277092i</v>
      </c>
      <c r="S2946" t="str">
        <f t="shared" si="1522"/>
        <v>0.46552467640652i</v>
      </c>
      <c r="T2946" t="str">
        <f t="shared" si="1523"/>
        <v>0.0814935712722379-0.101313396820212i</v>
      </c>
      <c r="U2946" t="str">
        <f t="shared" si="1524"/>
        <v>0.0001-157.26773032796i</v>
      </c>
      <c r="V2946" t="str">
        <f t="shared" si="1525"/>
        <v>0.00002-0.00252252802318819i</v>
      </c>
      <c r="W2946" t="str">
        <f t="shared" si="1526"/>
        <v>0.0000199993584529547-0.00252248756577435i</v>
      </c>
      <c r="X2946" t="str">
        <f t="shared" si="1527"/>
        <v>0.0000426150909649583-0.00252192602643331i</v>
      </c>
      <c r="Y2946" t="str">
        <f t="shared" si="1528"/>
        <v>0.009+6.35858353086574i</v>
      </c>
      <c r="Z2946" t="str">
        <f t="shared" si="1529"/>
        <v>-0.00476117530288127-0.00008722926266195i</v>
      </c>
      <c r="AA2946" t="str">
        <f t="shared" si="1530"/>
        <v>0.00268595180872954-1.88795774144719i</v>
      </c>
      <c r="AB2946" t="str">
        <f t="shared" si="1531"/>
        <v>0.554813947040802-0.689748709013588i</v>
      </c>
      <c r="AC2946" t="str">
        <f t="shared" si="1532"/>
        <v>0.794489393263184-0.188317824768235i</v>
      </c>
      <c r="AD2946" t="str">
        <f t="shared" si="1533"/>
        <v>0.856015391889296-0.665264705767797i</v>
      </c>
      <c r="AE2946" t="str">
        <f t="shared" si="1534"/>
        <v>-0.00413366989250868+0.00309277229551842i</v>
      </c>
      <c r="AF2946" t="str">
        <f t="shared" si="1535"/>
        <v>-15.0749251528536-0.351319214913436i</v>
      </c>
      <c r="AG2946" t="str">
        <f t="shared" si="1536"/>
        <v>0.995461633384302-0.00585682607257542i</v>
      </c>
      <c r="AH2946" t="str">
        <f t="shared" si="1537"/>
        <v>0.0639551278306135-0.0450007289542266i</v>
      </c>
      <c r="AI2946">
        <f t="shared" si="1538"/>
        <v>-22.135805296378894</v>
      </c>
      <c r="AJ2946">
        <f t="shared" si="1539"/>
        <v>-35.131358074182856</v>
      </c>
      <c r="AK2946"/>
      <c r="AL2946"/>
      <c r="AM2946"/>
      <c r="AN2946"/>
    </row>
    <row r="2947" spans="1:40" x14ac:dyDescent="0.25">
      <c r="A2947"/>
      <c r="B2947">
        <f t="shared" si="1540"/>
        <v>1013000</v>
      </c>
      <c r="C2947" s="237" t="str">
        <f t="shared" si="1508"/>
        <v>-7.44772867787132E-08+0.00241759381901636i</v>
      </c>
      <c r="D2947" s="208" t="str">
        <f t="shared" si="1509"/>
        <v>-5.95700652799849+0.0185348859457921i</v>
      </c>
      <c r="E2947" t="str">
        <f t="shared" si="1510"/>
        <v>2870</v>
      </c>
      <c r="F2947" t="str">
        <f t="shared" si="1511"/>
        <v>0.777000777000777</v>
      </c>
      <c r="G2947" t="str">
        <f t="shared" si="1506"/>
        <v>0.777000777000777</v>
      </c>
      <c r="H2947" t="str">
        <f t="shared" si="1512"/>
        <v>9.11795044702706+0.369508679026838i</v>
      </c>
      <c r="I2947" t="str">
        <f t="shared" si="1513"/>
        <v>3978.04169760808i</v>
      </c>
      <c r="J2947" t="str">
        <f t="shared" si="1507"/>
        <v>-13534.914398131+860.358128625242i</v>
      </c>
      <c r="K2947" t="str">
        <f t="shared" si="1514"/>
        <v>0.0186074255198432-0.292726834560284i</v>
      </c>
      <c r="L2947" t="str">
        <f t="shared" si="1515"/>
        <v>0.00160850223832566-0.0212085825806062i</v>
      </c>
      <c r="M2947" t="str">
        <f t="shared" si="1516"/>
        <v>0.0202159277581689-0.31393541714089i</v>
      </c>
      <c r="N2947" t="str">
        <f t="shared" si="1517"/>
        <v>-4.49256354556882i</v>
      </c>
      <c r="O2947" t="str">
        <f t="shared" si="1518"/>
        <v>-0.218059262038744+0.975935529755485i</v>
      </c>
      <c r="P2947" t="str">
        <f t="shared" si="1519"/>
        <v>1.21805926203874-0.975935529755485i</v>
      </c>
      <c r="Q2947" t="str">
        <f t="shared" si="1520"/>
        <v>-1.21805926203874+5.4684990753243i</v>
      </c>
      <c r="R2947" t="str">
        <f t="shared" si="1521"/>
        <v>-0.217297636167002-0.174339951521316i</v>
      </c>
      <c r="S2947" t="str">
        <f t="shared" si="1522"/>
        <v>0.465984681027474i</v>
      </c>
      <c r="T2947" t="str">
        <f t="shared" si="1523"/>
        <v>0.0812397467000057-0.101257369677305i</v>
      </c>
      <c r="U2947" t="str">
        <f t="shared" si="1524"/>
        <v>0.0001-157.112480840963i</v>
      </c>
      <c r="V2947" t="str">
        <f t="shared" si="1525"/>
        <v>0.00002-0.00252003786719294i</v>
      </c>
      <c r="W2947" t="str">
        <f t="shared" si="1526"/>
        <v>0.0000199993584529547-0.00251999744972234i</v>
      </c>
      <c r="X2947" t="str">
        <f t="shared" si="1527"/>
        <v>0.0000425704627781742-0.00251943686455403i</v>
      </c>
      <c r="Y2947" t="str">
        <f t="shared" si="1528"/>
        <v>0.009+6.36486671617292i</v>
      </c>
      <c r="Z2947" t="str">
        <f t="shared" si="1529"/>
        <v>-0.00475177696723921-0.0000870455206349504i</v>
      </c>
      <c r="AA2947" t="str">
        <f t="shared" si="1530"/>
        <v>0.00268063404458549-1.88609254310969i</v>
      </c>
      <c r="AB2947" t="str">
        <f t="shared" si="1531"/>
        <v>0.553085891556454-0.689367272296404i</v>
      </c>
      <c r="AC2947" t="str">
        <f t="shared" si="1532"/>
        <v>0.794764342236119-0.187569449056107i</v>
      </c>
      <c r="AD2947" t="str">
        <f t="shared" si="1533"/>
        <v>0.853103364865992-0.666047928963718i</v>
      </c>
      <c r="AE2947" t="str">
        <f t="shared" si="1534"/>
        <v>-0.00411173340858895+0.00309065238137698i</v>
      </c>
      <c r="AF2947" t="str">
        <f t="shared" si="1535"/>
        <v>-15.0749569750256-0.350973793081046i</v>
      </c>
      <c r="AG2947" t="str">
        <f t="shared" si="1536"/>
        <v>0.99546073294922-0.00583115871913984i</v>
      </c>
      <c r="AH2947" t="str">
        <f t="shared" si="1537"/>
        <v>0.0636200250329674-0.0449815457884758i</v>
      </c>
      <c r="AI2947">
        <f t="shared" si="1538"/>
        <v>-22.167507089165358</v>
      </c>
      <c r="AJ2947">
        <f t="shared" si="1539"/>
        <v>-35.261624567340057</v>
      </c>
      <c r="AK2947"/>
      <c r="AL2947"/>
      <c r="AM2947"/>
      <c r="AN2947"/>
    </row>
    <row r="2948" spans="1:40" x14ac:dyDescent="0.25">
      <c r="A2948"/>
      <c r="B2948">
        <f t="shared" si="1540"/>
        <v>1014000</v>
      </c>
      <c r="C2948" s="237" t="str">
        <f t="shared" si="1508"/>
        <v>-7.43304612122285E-08+0.00241520960420922i</v>
      </c>
      <c r="D2948" s="208" t="str">
        <f t="shared" si="1509"/>
        <v>-5.95700652687283+0.018516606965604i</v>
      </c>
      <c r="E2948" t="str">
        <f t="shared" si="1510"/>
        <v>2870</v>
      </c>
      <c r="F2948" t="str">
        <f t="shared" si="1511"/>
        <v>0.777000777000777</v>
      </c>
      <c r="G2948" t="str">
        <f t="shared" si="1506"/>
        <v>0.777000777000777</v>
      </c>
      <c r="H2948" t="str">
        <f t="shared" si="1512"/>
        <v>9.11798217646082+0.369145655427103i</v>
      </c>
      <c r="I2948" t="str">
        <f t="shared" si="1513"/>
        <v>3981.96868842506i</v>
      </c>
      <c r="J2948" t="str">
        <f t="shared" si="1507"/>
        <v>-13561.6520003048+861.20744563277i</v>
      </c>
      <c r="K2948" t="str">
        <f t="shared" si="1514"/>
        <v>0.0185708845276435-0.292440427191962i</v>
      </c>
      <c r="L2948" t="str">
        <f t="shared" si="1515"/>
        <v>0.00160534931439154-0.0211879057070633i</v>
      </c>
      <c r="M2948" t="str">
        <f t="shared" si="1516"/>
        <v>0.020176233842035-0.313628332899025i</v>
      </c>
      <c r="N2948" t="str">
        <f t="shared" si="1517"/>
        <v>-4.49699845528803i</v>
      </c>
      <c r="O2948" t="str">
        <f t="shared" si="1518"/>
        <v>-0.213728945823074+0.97689300218466i</v>
      </c>
      <c r="P2948" t="str">
        <f t="shared" si="1519"/>
        <v>1.21372894582307-0.97689300218466i</v>
      </c>
      <c r="Q2948" t="str">
        <f t="shared" si="1520"/>
        <v>-1.21372894582307+5.47389145747269i</v>
      </c>
      <c r="R2948" t="str">
        <f t="shared" si="1521"/>
        <v>-0.216961715010327-0.17362350707232i</v>
      </c>
      <c r="S2948" t="str">
        <f t="shared" si="1522"/>
        <v>0.46644468564843i</v>
      </c>
      <c r="T2948" t="str">
        <f t="shared" si="1523"/>
        <v>0.0809857621775263-0.101200638955736i</v>
      </c>
      <c r="U2948" t="str">
        <f t="shared" si="1524"/>
        <v>0.0001-156.957537565972i</v>
      </c>
      <c r="V2948" t="str">
        <f t="shared" si="1525"/>
        <v>0.00002-0.00251755262274797i</v>
      </c>
      <c r="W2948" t="str">
        <f t="shared" si="1526"/>
        <v>0.0000199993584529546-0.00251751224514183i</v>
      </c>
      <c r="X2948" t="str">
        <f t="shared" si="1527"/>
        <v>0.0000425259665482258-0.00251695261108316i</v>
      </c>
      <c r="Y2948" t="str">
        <f t="shared" si="1528"/>
        <v>0.009+6.3711499014801i</v>
      </c>
      <c r="Z2948" t="str">
        <f t="shared" si="1529"/>
        <v>-0.00474240643474127-0.0000868624297161014i</v>
      </c>
      <c r="AA2948" t="str">
        <f t="shared" si="1530"/>
        <v>0.0026753320743262-1.88423102800598i</v>
      </c>
      <c r="AB2948" t="str">
        <f t="shared" si="1531"/>
        <v>0.551356747119609-0.688981045566359i</v>
      </c>
      <c r="AC2948" t="str">
        <f t="shared" si="1532"/>
        <v>0.795040325940265-0.186822140119829i</v>
      </c>
      <c r="AD2948" t="str">
        <f t="shared" si="1533"/>
        <v>0.85018722011557-0.666818062310052i</v>
      </c>
      <c r="AE2948" t="str">
        <f t="shared" si="1534"/>
        <v>-0.0040898547804817+0.00308847294184807i</v>
      </c>
      <c r="AF2948" t="str">
        <f t="shared" si="1535"/>
        <v>-15.0749887033337-0.350629048461499i</v>
      </c>
      <c r="AG2948" t="str">
        <f t="shared" si="1536"/>
        <v>0.995459923605361-0.0058055138202108i</v>
      </c>
      <c r="AH2948" t="str">
        <f t="shared" si="1537"/>
        <v>0.0632857691671445-0.0449613945775545i</v>
      </c>
      <c r="AI2948">
        <f t="shared" si="1538"/>
        <v>-22.199265099068619</v>
      </c>
      <c r="AJ2948">
        <f t="shared" si="1539"/>
        <v>-35.391902039010859</v>
      </c>
      <c r="AK2948"/>
      <c r="AL2948"/>
      <c r="AM2948"/>
      <c r="AN2948"/>
    </row>
    <row r="2949" spans="1:40" x14ac:dyDescent="0.25">
      <c r="A2949"/>
      <c r="B2949">
        <f t="shared" si="1540"/>
        <v>1015000</v>
      </c>
      <c r="C2949" s="237" t="str">
        <f t="shared" si="1508"/>
        <v>-7.41840693991224E-08+0.00241283008736228i</v>
      </c>
      <c r="D2949" s="208" t="str">
        <f t="shared" si="1509"/>
        <v>-5.95700652575049+0.0184983640031108i</v>
      </c>
      <c r="E2949" t="str">
        <f t="shared" si="1510"/>
        <v>2870</v>
      </c>
      <c r="F2949" t="str">
        <f t="shared" si="1511"/>
        <v>0.777000777000777</v>
      </c>
      <c r="G2949" t="str">
        <f t="shared" ref="G2949:G3012" si="1541">IF($C$11=$C$7,$C$24,F2949)</f>
        <v>0.777000777000777</v>
      </c>
      <c r="H2949" t="str">
        <f t="shared" si="1512"/>
        <v>9.11801381239597+0.36878334307235i</v>
      </c>
      <c r="I2949" t="str">
        <f t="shared" si="1513"/>
        <v>3985.89567924205i</v>
      </c>
      <c r="J2949" t="str">
        <f t="shared" ref="J2949:J3012" si="1542">IMSUM(COMPLEX(0,2*PI()*B2949*$C$113*$C$112),COMPLEX(0,2*PI()*B2949*$C$113*$C$111),COMPLEX(0,2*PI()*B2949*$C$28*10^-12*$C$111),COMPLEX(-1*2*PI()*B2949*2*PI()*B2949*$C$113*$C$112*$C$28*10^-12*$C$111,0),COMPLEX(1,0))</f>
        <v>-13588.4159839311+862.056762640297i</v>
      </c>
      <c r="K2949" t="str">
        <f t="shared" si="1514"/>
        <v>0.0185344509290235-0.292154577485077i</v>
      </c>
      <c r="L2949" t="str">
        <f t="shared" si="1515"/>
        <v>0.00160220563406929-0.0211672688764551i</v>
      </c>
      <c r="M2949" t="str">
        <f t="shared" si="1516"/>
        <v>0.0201366565630928-0.313321846361532i</v>
      </c>
      <c r="N2949" t="str">
        <f t="shared" si="1517"/>
        <v>-4.50143336500725i</v>
      </c>
      <c r="O2949" t="str">
        <f t="shared" si="1518"/>
        <v>-0.209394425902711+0.977831260699347i</v>
      </c>
      <c r="P2949" t="str">
        <f t="shared" si="1519"/>
        <v>1.20939442590271-0.977831260699347i</v>
      </c>
      <c r="Q2949" t="str">
        <f t="shared" si="1520"/>
        <v>-1.20939442590271+5.4792646257066i</v>
      </c>
      <c r="R2949" t="str">
        <f t="shared" si="1521"/>
        <v>-0.216624944405308-0.172908134639558i</v>
      </c>
      <c r="S2949" t="str">
        <f t="shared" si="1522"/>
        <v>0.466904690269384i</v>
      </c>
      <c r="T2949" t="str">
        <f t="shared" si="1523"/>
        <v>0.0807316190489398-0.101143202572183i</v>
      </c>
      <c r="U2949" t="str">
        <f t="shared" si="1524"/>
        <v>0.0001-156.802899597926i</v>
      </c>
      <c r="V2949" t="str">
        <f t="shared" si="1525"/>
        <v>0.00002-0.0025150722753364i</v>
      </c>
      <c r="W2949" t="str">
        <f t="shared" si="1526"/>
        <v>0.0000199993584529547-0.00251503193751618i</v>
      </c>
      <c r="X2949" t="str">
        <f t="shared" si="1527"/>
        <v>0.0000424816017554124-0.00251447325151778i</v>
      </c>
      <c r="Y2949" t="str">
        <f t="shared" si="1528"/>
        <v>0.009+6.37743308678728i</v>
      </c>
      <c r="Z2949" t="str">
        <f t="shared" si="1529"/>
        <v>-0.00473306359581775-0.0000866799868435637i</v>
      </c>
      <c r="AA2949" t="str">
        <f t="shared" si="1530"/>
        <v>0.00267004583540283-1.88237318523256i</v>
      </c>
      <c r="AB2949" t="str">
        <f t="shared" si="1531"/>
        <v>0.549626522881266-0.68859001464005i</v>
      </c>
      <c r="AC2949" t="str">
        <f t="shared" si="1532"/>
        <v>0.795317345756092-0.186075897596009i</v>
      </c>
      <c r="AD2949" t="str">
        <f t="shared" si="1533"/>
        <v>0.847267017898278-0.667575083850819i</v>
      </c>
      <c r="AE2949" t="str">
        <f t="shared" si="1534"/>
        <v>-0.00406803407783668+0.00308623423288488i</v>
      </c>
      <c r="AF2949" t="str">
        <f t="shared" si="1535"/>
        <v>-15.0750203381465-0.350284979069239i</v>
      </c>
      <c r="AG2949" t="str">
        <f t="shared" si="1536"/>
        <v>0.995459205233385-0.00577989172009198i</v>
      </c>
      <c r="AH2949" t="str">
        <f t="shared" si="1537"/>
        <v>0.0629523616561898-0.0449402793485951i</v>
      </c>
      <c r="AI2949">
        <f t="shared" si="1538"/>
        <v>-22.231079611260537</v>
      </c>
      <c r="AJ2949">
        <f t="shared" si="1539"/>
        <v>-35.522190408196941</v>
      </c>
      <c r="AK2949"/>
      <c r="AL2949"/>
      <c r="AM2949"/>
      <c r="AN2949"/>
    </row>
    <row r="2950" spans="1:40" x14ac:dyDescent="0.25">
      <c r="A2950"/>
      <c r="B2950">
        <f t="shared" si="1540"/>
        <v>1016000</v>
      </c>
      <c r="C2950" s="237" t="str">
        <f t="shared" ref="C2950:C3013" si="1543">IMPRODUCT(COMPLEX(-1,0),IMDIV(IMPRODUCT(G2950,COMPLEX($C$100+$C$101,0)),COMPLEX($C$100,2*PI()*B2950*$C$103*$C$102*(2*$C$100+$C$101))))</f>
        <v>-7.40381096325457E-08+0.00241045525460362i</v>
      </c>
      <c r="D2950" s="208" t="str">
        <f t="shared" ref="D2950:D3013" si="1544">IMPRODUCT(COMPLEX($C$106,0),IMSUB(C2950,G2950))</f>
        <v>-5.95700652463147+0.0184801569519611i</v>
      </c>
      <c r="E2950" t="str">
        <f t="shared" ref="E2950:E3013" si="1545">IMDIV(COMPLEX($C$20*10^3,0),COMPLEX(1,2*PI()*B2950*$C$20*1000*$C$29*10^-12))</f>
        <v>2870</v>
      </c>
      <c r="F2950" t="str">
        <f t="shared" ref="F2950:F3013" si="1546">IMDIV(COMPLEX($C$22*1000,0),IMSUM(COMPLEX($C$22*1000,0),E2950))</f>
        <v>0.777000777000777</v>
      </c>
      <c r="G2950" t="str">
        <f t="shared" si="1541"/>
        <v>0.777000777000777</v>
      </c>
      <c r="H2950" t="str">
        <f t="shared" ref="H2950:H3013" si="1547">IMPRODUCT(COMPLEX($C$108,0),IMPRODUCT(COMPLEX(-1,0),D2950),IMDIV(COMPLEX(0,2*PI()*B2950*$C$109*$C$110),COMPLEX(1,2*PI()*B2950*$C$109*$C$110)))</f>
        <v>9.11804535519929+0.368421739878401i</v>
      </c>
      <c r="I2950" t="str">
        <f t="shared" ref="I2950:I3013" si="1548">COMPLEX(0,2*PI()*B2950*$C$113*$C$112*$C$114)</f>
        <v>3989.82267005904i</v>
      </c>
      <c r="J2950" t="str">
        <f t="shared" si="1542"/>
        <v>-13615.2063490099+862.906079647824i</v>
      </c>
      <c r="K2950" t="str">
        <f t="shared" ref="K2950:K3013" si="1549">IMDIV(I2950,J2950)</f>
        <v>0.0184981243041008-0.291869283819112i</v>
      </c>
      <c r="L2950" t="str">
        <f t="shared" ref="L2950:L3013" si="1550">IMDIV(COMPLEX($C$117,0),COMPLEX(1,2*PI()*B2950*$C$115*$C$116))</f>
        <v>0.00159907116132998-0.0211466719732695i</v>
      </c>
      <c r="M2950" t="str">
        <f t="shared" ref="M2950:M3013" si="1551">IMSUM(K2950,L2950)</f>
        <v>0.0200971954654308-0.313015955792382i</v>
      </c>
      <c r="N2950" t="str">
        <f t="shared" ref="N2950:N3013" si="1552">COMPLEX(0,-2*PI()*B2950*$C$43)</f>
        <v>-4.50586827472647i</v>
      </c>
      <c r="O2950" t="str">
        <f t="shared" ref="O2950:O3013" si="1553">IMEXP(N2950)</f>
        <v>-0.205055787530701+0.978750286845508i</v>
      </c>
      <c r="P2950" t="str">
        <f t="shared" ref="P2950:P3013" si="1554">IMSUB(COMPLEX(1,0),O2950)</f>
        <v>1.2050557875307-0.978750286845508i</v>
      </c>
      <c r="Q2950" t="str">
        <f t="shared" ref="Q2950:Q3013" si="1555">IMSUM(COMPLEX(0,2*PI()*B2950*$C$43),O2950,COMPLEX(-1,0))</f>
        <v>-1.2050557875307+5.48461856157198i</v>
      </c>
      <c r="R2950" t="str">
        <f t="shared" ref="R2950:R3013" si="1556">IMDIV(P2950,Q2950)</f>
        <v>-0.216287322393649-0.172193833957348i</v>
      </c>
      <c r="S2950" t="str">
        <f t="shared" ref="S2950:S3013" si="1557">IMDIV(COMPLEX(0,2*PI()*B2950*$C$123),COMPLEX($C$124,0))</f>
        <v>0.46736469489034i</v>
      </c>
      <c r="T2950" t="str">
        <f t="shared" ref="T2950:T3013" si="1558">IMPRODUCT(R2950,S2950)</f>
        <v>0.0804773186694738-0.101085058439156i</v>
      </c>
      <c r="U2950" t="str">
        <f t="shared" ref="U2950:U3013" si="1559">IMDIV(COMPLEX(1,2*PI()*B2950*$C$16*10^-3*$C$15*10^-6),COMPLEX(0,2*PI()*B2950*$C$15*10^-6))</f>
        <v>0.0001-156.64856603533i</v>
      </c>
      <c r="V2950" t="str">
        <f t="shared" ref="V2950:V3013" si="1560">IMSUM(COMPLEX($C$18*10^-3,0),IMDIV(COMPLEX(1,0),COMPLEX(0,2*PI()*B2950*($C$17*1*10^-6))))</f>
        <v>0.00002-0.00251259681049847i</v>
      </c>
      <c r="W2950" t="str">
        <f t="shared" ref="W2950:W3013" si="1561">IMDIV(IMPRODUCT(U2950,V2950),IMSUM(U2950,V2950))</f>
        <v>0.0000199993584529547-0.00251255651238586i</v>
      </c>
      <c r="X2950" t="str">
        <f t="shared" ref="X2950:X3013" si="1562">IMDIV(IMPRODUCT(COMPLEX($C$19,0),W2950),IMSUM(COMPLEX($C$19,0),W2950))</f>
        <v>0.000042437367882588-0.00251199877141198i</v>
      </c>
      <c r="Y2950" t="str">
        <f t="shared" ref="Y2950:Y3013" si="1563">COMPLEX($C$13*10^-3,2*PI()*B2950*$C$12*0.000001)</f>
        <v>0.009+6.38371627209446i</v>
      </c>
      <c r="Z2950" t="str">
        <f t="shared" ref="Z2950:Z3013" si="1564">IMPRODUCT(COMPLEX($C$6,0),IMDIV(X2950,IMSUM(X2950,Y2950)))</f>
        <v>-0.0047237483414381-0.0000864981889731468i</v>
      </c>
      <c r="AA2950" t="str">
        <f t="shared" ref="AA2950:AA3013" si="1565">IMDIV(COMPLEX($C$6,0),IMSUM(X2950,Y2950))</f>
        <v>0.0026647752655762-1.88051900392894i</v>
      </c>
      <c r="AB2950" t="str">
        <f t="shared" ref="AB2950:AB3013" si="1566">IMPRODUCT(COMPLEX($C$119,0),T2950)</f>
        <v>0.547895228067909-0.6881941653057i</v>
      </c>
      <c r="AC2950" t="str">
        <f t="shared" ref="AC2950:AC3013" si="1567">IMSUM(COMPLEX(1,0),IMPRODUCT(AB2950,M2950))</f>
        <v>0.795595403069153-0.185330721146079i</v>
      </c>
      <c r="AD2950" t="str">
        <f t="shared" ref="AD2950:AD3013" si="1568">IMDIV(AB2950,AC2950)</f>
        <v>0.844342818595283-0.668318971916819i</v>
      </c>
      <c r="AE2950" t="str">
        <f t="shared" ref="AE2950:AE3013" si="1569">IMPRODUCT(AD2950,AA2950,X2950)</f>
        <v>-0.00404627136967185+0.00308393651046272i</v>
      </c>
      <c r="AF2950" t="str">
        <f t="shared" ref="AF2950:AF3013" si="1570">IMSUB(D2950,H2950)</f>
        <v>-15.0750518798308-0.34994158292644i</v>
      </c>
      <c r="AG2950" t="str">
        <f t="shared" ref="AG2950:AG3013" si="1571">IMSUM(COMPLEX(1,0),IMPRODUCT(AD2950,AA2950,COMPLEX($C$127,0)))</f>
        <v>0.995458577712468-0.00575429276255615i</v>
      </c>
      <c r="AH2950" t="str">
        <f t="shared" ref="AH2950:AH3013" si="1572">IMDIV(IMPRODUCT(AE2950,AF2950),AG2950)</f>
        <v>0.0626198039118526-0.0449182041301871i</v>
      </c>
      <c r="AI2950">
        <f t="shared" ref="AI2950:AI3013" si="1573">20*LOG10(IMABS(AH2950))</f>
        <v>-22.262950912809515</v>
      </c>
      <c r="AJ2950">
        <f t="shared" ref="AJ2950:AJ3013" si="1574">IMARGUMENT(AH2950)*180/PI()</f>
        <v>-35.652489593935904</v>
      </c>
      <c r="AK2950"/>
      <c r="AL2950"/>
      <c r="AM2950"/>
      <c r="AN2950"/>
    </row>
    <row r="2951" spans="1:40" x14ac:dyDescent="0.25">
      <c r="A2951"/>
      <c r="B2951">
        <f t="shared" si="1540"/>
        <v>1017000</v>
      </c>
      <c r="C2951" s="237" t="str">
        <f t="shared" si="1543"/>
        <v>-7.38925802140358E-08+0.00240808509211585i</v>
      </c>
      <c r="D2951" s="208" t="str">
        <f t="shared" si="1544"/>
        <v>-5.95700652351574+0.0184619857062215i</v>
      </c>
      <c r="E2951" t="str">
        <f t="shared" si="1545"/>
        <v>2870</v>
      </c>
      <c r="F2951" t="str">
        <f t="shared" si="1546"/>
        <v>0.777000777000777</v>
      </c>
      <c r="G2951" t="str">
        <f t="shared" si="1541"/>
        <v>0.777000777000777</v>
      </c>
      <c r="H2951" t="str">
        <f t="shared" si="1547"/>
        <v>9.11807680523574+0.368060843769205i</v>
      </c>
      <c r="I2951" t="str">
        <f t="shared" si="1548"/>
        <v>3993.74966087602i</v>
      </c>
      <c r="J2951" t="str">
        <f t="shared" si="1542"/>
        <v>-13642.0230955413+863.755396655352i</v>
      </c>
      <c r="K2951" t="str">
        <f t="shared" si="1549"/>
        <v>0.0184619042350403-0.291584544579796i</v>
      </c>
      <c r="L2951" t="str">
        <f t="shared" si="1550"/>
        <v>0.00159594586031966-0.0211261148824348i</v>
      </c>
      <c r="M2951" t="str">
        <f t="shared" si="1551"/>
        <v>0.02005785009536-0.312710659462231i</v>
      </c>
      <c r="N2951" t="str">
        <f t="shared" si="1552"/>
        <v>-4.51030318444569i</v>
      </c>
      <c r="O2951" t="str">
        <f t="shared" si="1553"/>
        <v>-0.200713116041082+0.979650062547377i</v>
      </c>
      <c r="P2951" t="str">
        <f t="shared" si="1554"/>
        <v>1.20071311604108-0.979650062547377i</v>
      </c>
      <c r="Q2951" t="str">
        <f t="shared" si="1555"/>
        <v>-1.20071311604108+5.48995324699307i</v>
      </c>
      <c r="R2951" t="str">
        <f t="shared" si="1556"/>
        <v>-0.215948847015883-0.171480604784893i</v>
      </c>
      <c r="S2951" t="str">
        <f t="shared" si="1557"/>
        <v>0.467824699511296i</v>
      </c>
      <c r="T2951" t="str">
        <f t="shared" si="1558"/>
        <v>0.0802228624055079-0.101026204465016i</v>
      </c>
      <c r="U2951" t="str">
        <f t="shared" si="1559"/>
        <v>0.0001-156.494535980231i</v>
      </c>
      <c r="V2951" t="str">
        <f t="shared" si="1560"/>
        <v>0.00002-0.00251012621383131i</v>
      </c>
      <c r="W2951" t="str">
        <f t="shared" si="1561"/>
        <v>0.0000199993584529546-0.0025100859553482i</v>
      </c>
      <c r="X2951" t="str">
        <f t="shared" si="1562"/>
        <v>0.0000423932644151475-0.00250952915637662i</v>
      </c>
      <c r="Y2951" t="str">
        <f t="shared" si="1563"/>
        <v>0.009+6.38999945740164i</v>
      </c>
      <c r="Z2951" t="str">
        <f t="shared" si="1564"/>
        <v>-0.00471446056310786-0.0000863170330781924i</v>
      </c>
      <c r="AA2951" t="str">
        <f t="shared" si="1565"/>
        <v>0.00265952030291494-1.87866847327744i</v>
      </c>
      <c r="AB2951" t="str">
        <f t="shared" si="1566"/>
        <v>0.546162871981948-0.687793483323282i</v>
      </c>
      <c r="AC2951" t="str">
        <f t="shared" si="1567"/>
        <v>0.795874499270017-0.184586610456325i</v>
      </c>
      <c r="AD2951" t="str">
        <f t="shared" si="1568"/>
        <v>0.841414682707187-0.66904970512634i</v>
      </c>
      <c r="AE2951" t="str">
        <f t="shared" si="1569"/>
        <v>-0.0040245667243713+0.00308158003057736i</v>
      </c>
      <c r="AF2951" t="str">
        <f t="shared" si="1570"/>
        <v>-15.0750833287515-0.349598858062984i</v>
      </c>
      <c r="AG2951" t="str">
        <f t="shared" si="1571"/>
        <v>0.995458040920307-0.00572871729083761i</v>
      </c>
      <c r="AH2951" t="str">
        <f t="shared" si="1572"/>
        <v>0.0622880973345501-0.0448951729523433i</v>
      </c>
      <c r="AI2951">
        <f t="shared" si="1573"/>
        <v>-22.294879292700802</v>
      </c>
      <c r="AJ2951">
        <f t="shared" si="1574"/>
        <v>-35.782799515305783</v>
      </c>
      <c r="AK2951"/>
      <c r="AL2951"/>
      <c r="AM2951"/>
      <c r="AN2951"/>
    </row>
    <row r="2952" spans="1:40" x14ac:dyDescent="0.25">
      <c r="A2952"/>
      <c r="B2952">
        <f t="shared" si="1540"/>
        <v>1018000</v>
      </c>
      <c r="C2952" s="237" t="str">
        <f t="shared" si="1543"/>
        <v>-7.37474794534685E-08+0.0024057195861359i</v>
      </c>
      <c r="D2952" s="208" t="str">
        <f t="shared" si="1544"/>
        <v>-5.9570065224033+0.0184438501603752i</v>
      </c>
      <c r="E2952" t="str">
        <f t="shared" si="1545"/>
        <v>2870</v>
      </c>
      <c r="F2952" t="str">
        <f t="shared" si="1546"/>
        <v>0.777000777000777</v>
      </c>
      <c r="G2952" t="str">
        <f t="shared" si="1541"/>
        <v>0.777000777000777</v>
      </c>
      <c r="H2952" t="str">
        <f t="shared" si="1547"/>
        <v>9.11810816286851+0.367700652676785i</v>
      </c>
      <c r="I2952" t="str">
        <f t="shared" si="1548"/>
        <v>3997.67665169301i</v>
      </c>
      <c r="J2952" t="str">
        <f t="shared" si="1542"/>
        <v>-13668.8662235253+864.604713662879i</v>
      </c>
      <c r="K2952" t="str">
        <f t="shared" si="1549"/>
        <v>0.0184257903060425-0.291300358159078i</v>
      </c>
      <c r="L2952" t="str">
        <f t="shared" si="1550"/>
        <v>0.00159282969535837-0.0211055974893185i</v>
      </c>
      <c r="M2952" t="str">
        <f t="shared" si="1551"/>
        <v>0.0200186200014009-0.312405955648397i</v>
      </c>
      <c r="N2952" t="str">
        <f t="shared" si="1552"/>
        <v>-4.51473809416491i</v>
      </c>
      <c r="O2952" t="str">
        <f t="shared" si="1553"/>
        <v>-0.196366496847223+0.980530570107811i</v>
      </c>
      <c r="P2952" t="str">
        <f t="shared" si="1554"/>
        <v>1.19636649684722-0.980530570107811i</v>
      </c>
      <c r="Q2952" t="str">
        <f t="shared" si="1555"/>
        <v>-1.19636649684722+5.49526866427272i</v>
      </c>
      <c r="R2952" t="str">
        <f t="shared" si="1556"/>
        <v>-0.215609516311423-0.170768446906316i</v>
      </c>
      <c r="S2952" t="str">
        <f t="shared" si="1557"/>
        <v>0.46828470413225i</v>
      </c>
      <c r="T2952" t="str">
        <f t="shared" si="1558"/>
        <v>0.079968251634648-0.100966638553992i</v>
      </c>
      <c r="U2952" t="str">
        <f t="shared" si="1559"/>
        <v>0.0001-156.340808538208i</v>
      </c>
      <c r="V2952" t="str">
        <f t="shared" si="1560"/>
        <v>0.00002-0.00250766047098865i</v>
      </c>
      <c r="W2952" t="str">
        <f t="shared" si="1561"/>
        <v>0.0000199993584529547-0.00250762025205721i</v>
      </c>
      <c r="X2952" t="str">
        <f t="shared" si="1562"/>
        <v>0.0000423492908410135-0.0025070643920792i</v>
      </c>
      <c r="Y2952" t="str">
        <f t="shared" si="1563"/>
        <v>0.009+6.39628264270882i</v>
      </c>
      <c r="Z2952" t="str">
        <f t="shared" si="1564"/>
        <v>-0.00470520015286566-0.0000861365161494583i</v>
      </c>
      <c r="AA2952" t="str">
        <f t="shared" si="1565"/>
        <v>0.00265428088579369-1.87682158250295i</v>
      </c>
      <c r="AB2952" t="str">
        <f t="shared" si="1566"/>
        <v>0.54442946400222-0.687387954424642i</v>
      </c>
      <c r="AC2952" t="str">
        <f t="shared" si="1567"/>
        <v>0.7961546357542-0.183843565237925i</v>
      </c>
      <c r="AD2952" t="str">
        <f t="shared" si="1568"/>
        <v>0.838482670852619-0.669767262385831i</v>
      </c>
      <c r="AE2952" t="str">
        <f t="shared" si="1569"/>
        <v>-0.00400292020968384+0.0030791650492433i</v>
      </c>
      <c r="AF2952" t="str">
        <f t="shared" si="1570"/>
        <v>-15.0751146852718-0.34925680251641i</v>
      </c>
      <c r="AG2952" t="str">
        <f t="shared" si="1571"/>
        <v>0.995457594733121-0.00570316564762528i</v>
      </c>
      <c r="AH2952" t="str">
        <f t="shared" si="1572"/>
        <v>0.0619572433133434-0.0448711898464643i</v>
      </c>
      <c r="AI2952">
        <f t="shared" si="1573"/>
        <v>-22.326865041855967</v>
      </c>
      <c r="AJ2952">
        <f t="shared" si="1574"/>
        <v>-35.913120091423522</v>
      </c>
      <c r="AK2952"/>
      <c r="AL2952"/>
      <c r="AM2952"/>
      <c r="AN2952"/>
    </row>
    <row r="2953" spans="1:40" x14ac:dyDescent="0.25">
      <c r="A2953"/>
      <c r="B2953">
        <f t="shared" si="1540"/>
        <v>1019000</v>
      </c>
      <c r="C2953" s="237" t="str">
        <f t="shared" si="1543"/>
        <v>-7.36028056690081E-08+0.00240335872295472i</v>
      </c>
      <c r="D2953" s="208" t="str">
        <f t="shared" si="1544"/>
        <v>-5.95700652129414+0.0184257502093195i</v>
      </c>
      <c r="E2953" t="str">
        <f t="shared" si="1545"/>
        <v>2870</v>
      </c>
      <c r="F2953" t="str">
        <f t="shared" si="1546"/>
        <v>0.777000777000777</v>
      </c>
      <c r="G2953" t="str">
        <f t="shared" si="1541"/>
        <v>0.777000777000777</v>
      </c>
      <c r="H2953" t="str">
        <f t="shared" si="1547"/>
        <v>9.11813942845902+0.367341164541207i</v>
      </c>
      <c r="I2953" t="str">
        <f t="shared" si="1548"/>
        <v>4001.60364251i</v>
      </c>
      <c r="J2953" t="str">
        <f t="shared" si="1542"/>
        <v>-13695.7357329619+865.454030670407i</v>
      </c>
      <c r="K2953" t="str">
        <f t="shared" si="1549"/>
        <v>0.0183897821033313-0.291016722955092i</v>
      </c>
      <c r="L2953" t="str">
        <f t="shared" si="1550"/>
        <v>0.00158972263093921-0.0210851196797252i</v>
      </c>
      <c r="M2953" t="str">
        <f t="shared" si="1551"/>
        <v>0.0199795047342705-0.312101842634817i</v>
      </c>
      <c r="N2953" t="str">
        <f t="shared" si="1552"/>
        <v>-4.51917300388413i</v>
      </c>
      <c r="O2953" t="str">
        <f t="shared" si="1553"/>
        <v>-0.192016015440132+0.981391792208644i</v>
      </c>
      <c r="P2953" t="str">
        <f t="shared" si="1554"/>
        <v>1.19201601544013-0.981391792208644i</v>
      </c>
      <c r="Q2953" t="str">
        <f t="shared" si="1555"/>
        <v>-1.19201601544013+5.50056479609277i</v>
      </c>
      <c r="R2953" t="str">
        <f t="shared" si="1556"/>
        <v>-0.215269328318611-0.170057360130683i</v>
      </c>
      <c r="S2953" t="str">
        <f t="shared" si="1557"/>
        <v>0.468744708753205i</v>
      </c>
      <c r="T2953" t="str">
        <f t="shared" si="1558"/>
        <v>0.0797134877457959-0.100906358606205i</v>
      </c>
      <c r="U2953" t="str">
        <f t="shared" si="1559"/>
        <v>0.0001-156.187382818347i</v>
      </c>
      <c r="V2953" t="str">
        <f t="shared" si="1560"/>
        <v>0.00002-0.00250519956768051i</v>
      </c>
      <c r="W2953" t="str">
        <f t="shared" si="1561"/>
        <v>0.0000199993584529546-0.00250515938822311i</v>
      </c>
      <c r="X2953" t="str">
        <f t="shared" si="1562"/>
        <v>0.0000423054466506172-0.00250460446424333i</v>
      </c>
      <c r="Y2953" t="str">
        <f t="shared" si="1563"/>
        <v>0.009+6.402565828016i</v>
      </c>
      <c r="Z2953" t="str">
        <f t="shared" si="1564"/>
        <v>-0.00469596700327976-0.0000859566351949922i</v>
      </c>
      <c r="AA2953" t="str">
        <f t="shared" si="1565"/>
        <v>0.00264905695289126-1.87497832087275i</v>
      </c>
      <c r="AB2953" t="str">
        <f t="shared" si="1566"/>
        <v>0.542695013584464-0.686977564313655i</v>
      </c>
      <c r="AC2953" t="str">
        <f t="shared" si="1567"/>
        <v>0.796435813922106-0.183101585226981i</v>
      </c>
      <c r="AD2953" t="str">
        <f t="shared" si="1568"/>
        <v>0.835546843766778-0.670471622890609i</v>
      </c>
      <c r="AE2953" t="str">
        <f t="shared" si="1569"/>
        <v>-0.00398133189272074+0.00307669182249174i</v>
      </c>
      <c r="AF2953" t="str">
        <f t="shared" si="1570"/>
        <v>-15.0751459497532-0.348915414331887i</v>
      </c>
      <c r="AG2953" t="str">
        <f t="shared" si="1571"/>
        <v>0.995457239025654-0.00567763817505551i</v>
      </c>
      <c r="AH2953" t="str">
        <f t="shared" si="1572"/>
        <v>0.0616272432259001-0.0448462588452987i</v>
      </c>
      <c r="AI2953">
        <f t="shared" si="1573"/>
        <v>-22.358908453154239</v>
      </c>
      <c r="AJ2953">
        <f t="shared" si="1574"/>
        <v>-36.043451241447045</v>
      </c>
      <c r="AK2953"/>
      <c r="AL2953"/>
      <c r="AM2953"/>
      <c r="AN2953"/>
    </row>
    <row r="2954" spans="1:40" x14ac:dyDescent="0.25">
      <c r="A2954"/>
      <c r="B2954">
        <f t="shared" si="1540"/>
        <v>1020000</v>
      </c>
      <c r="C2954" s="237" t="str">
        <f t="shared" si="1543"/>
        <v>-7.34585571870603E-08+0.00240100248891702i</v>
      </c>
      <c r="D2954" s="208" t="str">
        <f t="shared" si="1544"/>
        <v>-5.95700652018823+0.0184076857483638i</v>
      </c>
      <c r="E2954" t="str">
        <f t="shared" si="1545"/>
        <v>2870</v>
      </c>
      <c r="F2954" t="str">
        <f t="shared" si="1546"/>
        <v>0.777000777000777</v>
      </c>
      <c r="G2954" t="str">
        <f t="shared" si="1541"/>
        <v>0.777000777000777</v>
      </c>
      <c r="H2954" t="str">
        <f t="shared" si="1547"/>
        <v>9.11817060236687+0.366982377310541i</v>
      </c>
      <c r="I2954" t="str">
        <f t="shared" si="1548"/>
        <v>4005.53063332699i</v>
      </c>
      <c r="J2954" t="str">
        <f t="shared" si="1542"/>
        <v>-13722.631623851+866.303347677934i</v>
      </c>
      <c r="K2954" t="str">
        <f t="shared" si="1549"/>
        <v>0.0183538792151428-0.290733637372131i</v>
      </c>
      <c r="L2954" t="str">
        <f t="shared" si="1550"/>
        <v>0.00158662463172722-0.021064681339894i</v>
      </c>
      <c r="M2954" t="str">
        <f t="shared" si="1551"/>
        <v>0.01994050384687-0.311798318712025i</v>
      </c>
      <c r="N2954" t="str">
        <f t="shared" si="1552"/>
        <v>-4.52360791360335i</v>
      </c>
      <c r="O2954" t="str">
        <f t="shared" si="1553"/>
        <v>-0.187661757386783+0.982233711911022i</v>
      </c>
      <c r="P2954" t="str">
        <f t="shared" si="1554"/>
        <v>1.18766175738678-0.982233711911022i</v>
      </c>
      <c r="Q2954" t="str">
        <f t="shared" si="1555"/>
        <v>-1.18766175738678+5.50584162551437i</v>
      </c>
      <c r="R2954" t="str">
        <f t="shared" si="1556"/>
        <v>-0.214928281074764-0.169347344292036i</v>
      </c>
      <c r="S2954" t="str">
        <f t="shared" si="1557"/>
        <v>0.46920471337416i</v>
      </c>
      <c r="T2954" t="str">
        <f t="shared" si="1558"/>
        <v>0.0794585721392199-0.100845362517686i</v>
      </c>
      <c r="U2954" t="str">
        <f t="shared" si="1559"/>
        <v>0.0001-156.034257933231i</v>
      </c>
      <c r="V2954" t="str">
        <f t="shared" si="1560"/>
        <v>0.00002-0.00250274348967298i</v>
      </c>
      <c r="W2954" t="str">
        <f t="shared" si="1561"/>
        <v>0.0000199993584529546-0.00250270334961223i</v>
      </c>
      <c r="X2954" t="str">
        <f t="shared" si="1562"/>
        <v>0.0000422617313368879-0.00250214935864866i</v>
      </c>
      <c r="Y2954" t="str">
        <f t="shared" si="1563"/>
        <v>0.009+6.40884901332318i</v>
      </c>
      <c r="Z2954" t="str">
        <f t="shared" si="1564"/>
        <v>-0.00468676100744521-0.000085777387240024i</v>
      </c>
      <c r="AA2954" t="str">
        <f t="shared" si="1565"/>
        <v>0.00264384844318883-1.87313867769631i</v>
      </c>
      <c r="AB2954" t="str">
        <f t="shared" si="1566"/>
        <v>0.540959530261807-0.686562298666354i</v>
      </c>
      <c r="AC2954" t="str">
        <f t="shared" si="1567"/>
        <v>0.796718035178954-0.182360670184551i</v>
      </c>
      <c r="AD2954" t="str">
        <f t="shared" si="1568"/>
        <v>0.832607262299989-0.671162766125529i</v>
      </c>
      <c r="AE2954" t="str">
        <f t="shared" si="1569"/>
        <v>-0.00395980183995434+0.00307416060636904i</v>
      </c>
      <c r="AF2954" t="str">
        <f t="shared" si="1570"/>
        <v>-15.0751771225551-0.348574691562177i</v>
      </c>
      <c r="AG2954" t="str">
        <f t="shared" si="1571"/>
        <v>0.995456973671181-0.00565213521470504i</v>
      </c>
      <c r="AH2954" t="str">
        <f t="shared" si="1572"/>
        <v>0.0612980984384678-0.0448203839829088i</v>
      </c>
      <c r="AI2954">
        <f t="shared" si="1573"/>
        <v>-22.391009821452688</v>
      </c>
      <c r="AJ2954">
        <f t="shared" si="1574"/>
        <v>-36.173792884576045</v>
      </c>
      <c r="AK2954"/>
      <c r="AL2954"/>
      <c r="AM2954"/>
      <c r="AN2954"/>
    </row>
    <row r="2955" spans="1:40" x14ac:dyDescent="0.25">
      <c r="A2955"/>
      <c r="B2955">
        <f t="shared" si="1540"/>
        <v>1021000</v>
      </c>
      <c r="C2955" s="237" t="str">
        <f t="shared" si="1543"/>
        <v>-7.33147323422212E-08+0.00239865087042101i</v>
      </c>
      <c r="D2955" s="208" t="str">
        <f t="shared" si="1544"/>
        <v>-5.95700651908557+0.0183896566732278i</v>
      </c>
      <c r="E2955" t="str">
        <f t="shared" si="1545"/>
        <v>2870</v>
      </c>
      <c r="F2955" t="str">
        <f t="shared" si="1546"/>
        <v>0.777000777000777</v>
      </c>
      <c r="G2955" t="str">
        <f t="shared" si="1541"/>
        <v>0.777000777000777</v>
      </c>
      <c r="H2955" t="str">
        <f t="shared" si="1547"/>
        <v>9.11820168494999+0.366624288940816i</v>
      </c>
      <c r="I2955" t="str">
        <f t="shared" si="1548"/>
        <v>4009.45762414397i</v>
      </c>
      <c r="J2955" t="str">
        <f t="shared" si="1542"/>
        <v>-13749.5538961927+867.152664685462i</v>
      </c>
      <c r="K2955" t="str">
        <f t="shared" si="1549"/>
        <v>0.0183180812317126-0.290451099820613i</v>
      </c>
      <c r="L2955" t="str">
        <f t="shared" si="1550"/>
        <v>0.00158353566255852-0.0210442823564974i</v>
      </c>
      <c r="M2955" t="str">
        <f t="shared" si="1551"/>
        <v>0.0199016168942711-0.31149538217711i</v>
      </c>
      <c r="N2955" t="str">
        <f t="shared" si="1552"/>
        <v>-4.52804282332257i</v>
      </c>
      <c r="O2955" t="str">
        <f t="shared" si="1553"/>
        <v>-0.183303808328429+0.983056312655737i</v>
      </c>
      <c r="P2955" t="str">
        <f t="shared" si="1554"/>
        <v>1.18330380832843-0.983056312655737i</v>
      </c>
      <c r="Q2955" t="str">
        <f t="shared" si="1555"/>
        <v>-1.18330380832843+5.51109913597831i</v>
      </c>
      <c r="R2955" t="str">
        <f t="shared" si="1556"/>
        <v>-0.214586372616224-0.168638399249425i</v>
      </c>
      <c r="S2955" t="str">
        <f t="shared" si="1557"/>
        <v>0.469664717995115i</v>
      </c>
      <c r="T2955" t="str">
        <f t="shared" si="1558"/>
        <v>0.0792035062266288-0.100783648180394i</v>
      </c>
      <c r="U2955" t="str">
        <f t="shared" si="1559"/>
        <v>0.0001-155.881432998918i</v>
      </c>
      <c r="V2955" t="str">
        <f t="shared" si="1560"/>
        <v>0.00002-0.0025002922227879i</v>
      </c>
      <c r="W2955" t="str">
        <f t="shared" si="1561"/>
        <v>0.0000199993584529546-0.00250025212204663i</v>
      </c>
      <c r="X2955" t="str">
        <f t="shared" si="1562"/>
        <v>0.0000422181443952356-0.0024996990611305i</v>
      </c>
      <c r="Y2955" t="str">
        <f t="shared" si="1563"/>
        <v>0.009+6.41513219863036i</v>
      </c>
      <c r="Z2955" t="str">
        <f t="shared" si="1564"/>
        <v>-0.00467758205898059-0.0000855987693268423i</v>
      </c>
      <c r="AA2955" t="str">
        <f t="shared" si="1565"/>
        <v>0.00263865529596819-1.87130264232502i</v>
      </c>
      <c r="AB2955" t="str">
        <f t="shared" si="1566"/>
        <v>0.539223023645261-0.686142143131046i</v>
      </c>
      <c r="AC2955" t="str">
        <f t="shared" si="1567"/>
        <v>0.797001300934732-0.181620819896686i</v>
      </c>
      <c r="AD2955" t="str">
        <f t="shared" si="1568"/>
        <v>0.829663987416232-0.671840671865611i</v>
      </c>
      <c r="AE2955" t="str">
        <f t="shared" si="1569"/>
        <v>-0.00393833011721587+0.00307157165693441i</v>
      </c>
      <c r="AF2955" t="str">
        <f t="shared" si="1570"/>
        <v>-15.0752082040356-0.348234632267588i</v>
      </c>
      <c r="AG2955" t="str">
        <f t="shared" si="1571"/>
        <v>0.995456798541502-0.00562665710758359i</v>
      </c>
      <c r="AH2955" t="str">
        <f t="shared" si="1572"/>
        <v>0.0609698103058408-0.0447935692946291i</v>
      </c>
      <c r="AI2955">
        <f t="shared" si="1573"/>
        <v>-22.423169443607808</v>
      </c>
      <c r="AJ2955">
        <f t="shared" si="1574"/>
        <v>-36.304144940051962</v>
      </c>
      <c r="AK2955"/>
      <c r="AL2955"/>
      <c r="AM2955"/>
      <c r="AN2955"/>
    </row>
    <row r="2956" spans="1:40" x14ac:dyDescent="0.25">
      <c r="A2956"/>
      <c r="B2956">
        <f t="shared" si="1540"/>
        <v>1022000</v>
      </c>
      <c r="C2956" s="237" t="str">
        <f t="shared" si="1543"/>
        <v>-7.3171329477232E-08+0.00239630385391813i</v>
      </c>
      <c r="D2956" s="208" t="str">
        <f t="shared" si="1544"/>
        <v>-5.95700651798615+0.018371662880039i</v>
      </c>
      <c r="E2956" t="str">
        <f t="shared" si="1545"/>
        <v>2870</v>
      </c>
      <c r="F2956" t="str">
        <f t="shared" si="1546"/>
        <v>0.777000777000777</v>
      </c>
      <c r="G2956" t="str">
        <f t="shared" si="1541"/>
        <v>0.777000777000777</v>
      </c>
      <c r="H2956" t="str">
        <f t="shared" si="1547"/>
        <v>9.11823267656453+0.366266897395989i</v>
      </c>
      <c r="I2956" t="str">
        <f t="shared" si="1548"/>
        <v>4013.38461496096i</v>
      </c>
      <c r="J2956" t="str">
        <f t="shared" si="1542"/>
        <v>-13776.5025499869+868.001981692988i</v>
      </c>
      <c r="K2956" t="str">
        <f t="shared" si="1549"/>
        <v>0.0182823877452652-0.290169108717059i</v>
      </c>
      <c r="L2956" t="str">
        <f t="shared" si="1550"/>
        <v>0.00158045568843916-0.0210239226166383i</v>
      </c>
      <c r="M2956" t="str">
        <f t="shared" si="1551"/>
        <v>0.0198628434337044-0.311193031333697i</v>
      </c>
      <c r="N2956" t="str">
        <f t="shared" si="1552"/>
        <v>-4.53247773304179i</v>
      </c>
      <c r="O2956" t="str">
        <f t="shared" si="1553"/>
        <v>-0.178942253978922+0.983859578263556i</v>
      </c>
      <c r="P2956" t="str">
        <f t="shared" si="1554"/>
        <v>1.17894225397892-0.983859578263556i</v>
      </c>
      <c r="Q2956" t="str">
        <f t="shared" si="1555"/>
        <v>-1.17894225397892+5.51633731130535i</v>
      </c>
      <c r="R2956" t="str">
        <f t="shared" si="1556"/>
        <v>-0.21424360097841-0.167930524886932i</v>
      </c>
      <c r="S2956" t="str">
        <f t="shared" si="1557"/>
        <v>0.470124722616069i</v>
      </c>
      <c r="T2956" t="str">
        <f t="shared" si="1558"/>
        <v>0.0789482914312398-0.100721213482243i</v>
      </c>
      <c r="U2956" t="str">
        <f t="shared" si="1559"/>
        <v>0.0001-155.728907134927i</v>
      </c>
      <c r="V2956" t="str">
        <f t="shared" si="1560"/>
        <v>0.00002-0.00249784575290259i</v>
      </c>
      <c r="W2956" t="str">
        <f t="shared" si="1561"/>
        <v>0.0000199993584529546-0.00249780569140386i</v>
      </c>
      <c r="X2956" t="str">
        <f t="shared" si="1562"/>
        <v>0.0000421746853235373-0.00249725355757958i</v>
      </c>
      <c r="Y2956" t="str">
        <f t="shared" si="1563"/>
        <v>0.009+6.42141538393754i</v>
      </c>
      <c r="Z2956" t="str">
        <f t="shared" si="1564"/>
        <v>-0.00466843005202499-0.0000854207785146833i</v>
      </c>
      <c r="AA2956" t="str">
        <f t="shared" si="1565"/>
        <v>0.0026334774508099-1.86947020415207i</v>
      </c>
      <c r="AB2956" t="str">
        <f t="shared" si="1566"/>
        <v>0.537485503424188-0.685717083328504i</v>
      </c>
      <c r="AC2956" t="str">
        <f t="shared" si="1567"/>
        <v>0.797285612604102-0.180882034174462i</v>
      </c>
      <c r="AD2956" t="str">
        <f t="shared" si="1568"/>
        <v>0.826717080191696-0.672505320176775i</v>
      </c>
      <c r="AE2956" t="str">
        <f t="shared" si="1569"/>
        <v>-0.00391691678969403+0.00306892523025858i</v>
      </c>
      <c r="AF2956" t="str">
        <f t="shared" si="1570"/>
        <v>-15.0752391945507-0.34789523451595i</v>
      </c>
      <c r="AG2956" t="str">
        <f t="shared" si="1571"/>
        <v>0.995456713506956-0.00560120419412711i</v>
      </c>
      <c r="AH2956" t="str">
        <f t="shared" si="1572"/>
        <v>0.0606423801713319-0.0447658188170336i</v>
      </c>
      <c r="AI2956">
        <f t="shared" si="1573"/>
        <v>-22.455387618496321</v>
      </c>
      <c r="AJ2956">
        <f t="shared" si="1574"/>
        <v>-36.434507327161207</v>
      </c>
      <c r="AK2956"/>
      <c r="AL2956"/>
      <c r="AM2956"/>
      <c r="AN2956"/>
    </row>
    <row r="2957" spans="1:40" x14ac:dyDescent="0.25">
      <c r="A2957"/>
      <c r="B2957">
        <f t="shared" si="1540"/>
        <v>1023000</v>
      </c>
      <c r="C2957" s="237" t="str">
        <f t="shared" si="1543"/>
        <v>-7.30283469429289E-08+0.00239396142591279i</v>
      </c>
      <c r="D2957" s="208" t="str">
        <f t="shared" si="1544"/>
        <v>-5.95700651688995+0.0183537042653314i</v>
      </c>
      <c r="E2957" t="str">
        <f t="shared" si="1545"/>
        <v>2870</v>
      </c>
      <c r="F2957" t="str">
        <f t="shared" si="1546"/>
        <v>0.777000777000777</v>
      </c>
      <c r="G2957" t="str">
        <f t="shared" si="1541"/>
        <v>0.777000777000777</v>
      </c>
      <c r="H2957" t="str">
        <f t="shared" si="1547"/>
        <v>9.11826357756488+0.3659102006479i</v>
      </c>
      <c r="I2957" t="str">
        <f t="shared" si="1548"/>
        <v>4017.31160577795i</v>
      </c>
      <c r="J2957" t="str">
        <f t="shared" si="1542"/>
        <v>-13803.4775852337+868.851298700517i</v>
      </c>
      <c r="K2957" t="str">
        <f t="shared" si="1549"/>
        <v>0.0182467983500016-0.289887662484053i</v>
      </c>
      <c r="L2957" t="str">
        <f t="shared" si="1550"/>
        <v>0.00157738467454426-0.0210036020078482i</v>
      </c>
      <c r="M2957" t="str">
        <f t="shared" si="1551"/>
        <v>0.0198241830245459-0.310891264491901i</v>
      </c>
      <c r="N2957" t="str">
        <f t="shared" si="1552"/>
        <v>-4.536912642761i</v>
      </c>
      <c r="O2957" t="str">
        <f t="shared" si="1553"/>
        <v>-0.174577180123031+0.984643492935535i</v>
      </c>
      <c r="P2957" t="str">
        <f t="shared" si="1554"/>
        <v>1.17457718012303-0.984643492935535i</v>
      </c>
      <c r="Q2957" t="str">
        <f t="shared" si="1555"/>
        <v>-1.17457718012303+5.52155613569654i</v>
      </c>
      <c r="R2957" t="str">
        <f t="shared" si="1556"/>
        <v>-0.213899964195867-0.167223721113713i</v>
      </c>
      <c r="S2957" t="str">
        <f t="shared" si="1557"/>
        <v>0.470584727237025i</v>
      </c>
      <c r="T2957" t="str">
        <f t="shared" si="1558"/>
        <v>0.078692929187857-0.100658056307121i</v>
      </c>
      <c r="U2957" t="str">
        <f t="shared" si="1559"/>
        <v>0.0001-155.576679464218i</v>
      </c>
      <c r="V2957" t="str">
        <f t="shared" si="1560"/>
        <v>0.00002-0.00249540406594961i</v>
      </c>
      <c r="W2957" t="str">
        <f t="shared" si="1561"/>
        <v>0.0000199993584529546-0.00249536404361671i</v>
      </c>
      <c r="X2957" t="str">
        <f t="shared" si="1562"/>
        <v>0.000042131353622123-0.00249481283394177i</v>
      </c>
      <c r="Y2957" t="str">
        <f t="shared" si="1563"/>
        <v>0.009+6.42769856924472i</v>
      </c>
      <c r="Z2957" t="str">
        <f t="shared" si="1564"/>
        <v>-0.00465930488123497-0.0000852434118796153i</v>
      </c>
      <c r="AA2957" t="str">
        <f t="shared" si="1565"/>
        <v>0.00262831484759161-1.86764135261218i</v>
      </c>
      <c r="AB2957" t="str">
        <f t="shared" si="1566"/>
        <v>0.535746979366835-0.685287104852087i</v>
      </c>
      <c r="AC2957" t="str">
        <f t="shared" si="1567"/>
        <v>0.797570971606356-0.180144312854021i</v>
      </c>
      <c r="AD2957" t="str">
        <f t="shared" si="1568"/>
        <v>0.823766601813345-0.67315669141644i</v>
      </c>
      <c r="AE2957" t="str">
        <f t="shared" si="1569"/>
        <v>-0.00389556192193318+0.00306622158242155i</v>
      </c>
      <c r="AF2957" t="str">
        <f t="shared" si="1570"/>
        <v>-15.0752700944548-0.347556496382569i</v>
      </c>
      <c r="AG2957" t="str">
        <f t="shared" si="1571"/>
        <v>0.995456718436415-0.00557577681419068i</v>
      </c>
      <c r="AH2957" t="str">
        <f t="shared" si="1572"/>
        <v>0.0603158093667439-0.0447371365878941i</v>
      </c>
      <c r="AI2957">
        <f t="shared" si="1573"/>
        <v>-22.487664647036894</v>
      </c>
      <c r="AJ2957">
        <f t="shared" si="1574"/>
        <v>-36.564879965233423</v>
      </c>
      <c r="AK2957"/>
      <c r="AL2957"/>
      <c r="AM2957"/>
      <c r="AN2957"/>
    </row>
    <row r="2958" spans="1:40" x14ac:dyDescent="0.25">
      <c r="A2958"/>
      <c r="B2958">
        <f t="shared" si="1540"/>
        <v>1024000</v>
      </c>
      <c r="C2958" s="237" t="str">
        <f t="shared" si="1543"/>
        <v>-7.28857830981974E-08+0.00239162357296215i</v>
      </c>
      <c r="D2958" s="208" t="str">
        <f t="shared" si="1544"/>
        <v>-5.95700651579696+0.0183357807260432i</v>
      </c>
      <c r="E2958" t="str">
        <f t="shared" si="1545"/>
        <v>2870</v>
      </c>
      <c r="F2958" t="str">
        <f t="shared" si="1546"/>
        <v>0.777000777000777</v>
      </c>
      <c r="G2958" t="str">
        <f t="shared" si="1541"/>
        <v>0.777000777000777</v>
      </c>
      <c r="H2958" t="str">
        <f t="shared" si="1547"/>
        <v>9.11829438830374+0.36555419667624i</v>
      </c>
      <c r="I2958" t="str">
        <f t="shared" si="1548"/>
        <v>4021.23859659494i</v>
      </c>
      <c r="J2958" t="str">
        <f t="shared" si="1542"/>
        <v>-13830.4790019331+869.700615708043i</v>
      </c>
      <c r="K2958" t="str">
        <f t="shared" si="1549"/>
        <v>0.0182113126420883-0.289606759550224i</v>
      </c>
      <c r="L2958" t="str">
        <f t="shared" si="1550"/>
        <v>0.00157432258621697-0.0209833204180856i</v>
      </c>
      <c r="M2958" t="str">
        <f t="shared" si="1551"/>
        <v>0.0197856352283053-0.31059007996831i</v>
      </c>
      <c r="N2958" t="str">
        <f t="shared" si="1552"/>
        <v>-4.54134755248022i</v>
      </c>
      <c r="O2958" t="str">
        <f t="shared" si="1553"/>
        <v>-0.170208672614721+0.985408041253335i</v>
      </c>
      <c r="P2958" t="str">
        <f t="shared" si="1554"/>
        <v>1.17020867261472-0.985408041253335i</v>
      </c>
      <c r="Q2958" t="str">
        <f t="shared" si="1555"/>
        <v>-1.17020867261472+5.52675559373355i</v>
      </c>
      <c r="R2958" t="str">
        <f t="shared" si="1556"/>
        <v>-0.213555460302315-0.166517987864019i</v>
      </c>
      <c r="S2958" t="str">
        <f t="shared" si="1557"/>
        <v>0.471044731857979i</v>
      </c>
      <c r="T2958" t="str">
        <f t="shared" si="1558"/>
        <v>0.078437420942937-0.100594174534911i</v>
      </c>
      <c r="U2958" t="str">
        <f t="shared" si="1559"/>
        <v>0.0001-155.424749113179i</v>
      </c>
      <c r="V2958" t="str">
        <f t="shared" si="1560"/>
        <v>0.00002-0.00249296714791645i</v>
      </c>
      <c r="W2958" t="str">
        <f t="shared" si="1561"/>
        <v>0.0000199993584529546-0.00249292716467288i</v>
      </c>
      <c r="X2958" t="str">
        <f t="shared" si="1562"/>
        <v>0.0000420881487937602-0.00249237687621782i</v>
      </c>
      <c r="Y2958" t="str">
        <f t="shared" si="1563"/>
        <v>0.009+6.4339817545519i</v>
      </c>
      <c r="Z2958" t="str">
        <f t="shared" si="1564"/>
        <v>-0.00465020644178149-0.0000850666665144242i</v>
      </c>
      <c r="AA2958" t="str">
        <f t="shared" si="1565"/>
        <v>0.00262316742648624-1.86581607718143i</v>
      </c>
      <c r="AB2958" t="str">
        <f t="shared" si="1566"/>
        <v>0.53400746132078-0.684852193267891i</v>
      </c>
      <c r="AC2958" t="str">
        <f t="shared" si="1567"/>
        <v>0.79785737936534-0.179407655796599i</v>
      </c>
      <c r="AD2958" t="str">
        <f t="shared" si="1568"/>
        <v>0.820812613577392-0.673794766234189i</v>
      </c>
      <c r="AE2958" t="str">
        <f t="shared" si="1569"/>
        <v>-0.00387426557783149+0.00306346096951085i</v>
      </c>
      <c r="AF2958" t="str">
        <f t="shared" si="1570"/>
        <v>-15.0753009041007-0.347218415950197i</v>
      </c>
      <c r="AG2958" t="str">
        <f t="shared" si="1571"/>
        <v>0.99545681319729-0.00555037530704112i</v>
      </c>
      <c r="AH2958" t="str">
        <f t="shared" si="1572"/>
        <v>0.0599900992123385-0.0447075266461446i</v>
      </c>
      <c r="AI2958">
        <f t="shared" si="1573"/>
        <v>-22.520000832211956</v>
      </c>
      <c r="AJ2958">
        <f t="shared" si="1574"/>
        <v>-36.695262773644927</v>
      </c>
      <c r="AK2958"/>
      <c r="AL2958"/>
      <c r="AM2958"/>
      <c r="AN2958"/>
    </row>
    <row r="2959" spans="1:40" x14ac:dyDescent="0.25">
      <c r="A2959"/>
      <c r="B2959">
        <f t="shared" si="1540"/>
        <v>1025000</v>
      </c>
      <c r="C2959" s="237" t="str">
        <f t="shared" si="1543"/>
        <v>-7.27436363099238E-08+0.00238929028167578i</v>
      </c>
      <c r="D2959" s="208" t="str">
        <f t="shared" si="1544"/>
        <v>-5.95700651470717+0.0183178921595143i</v>
      </c>
      <c r="E2959" t="str">
        <f t="shared" si="1545"/>
        <v>2870</v>
      </c>
      <c r="F2959" t="str">
        <f t="shared" si="1546"/>
        <v>0.777000777000777</v>
      </c>
      <c r="G2959" t="str">
        <f t="shared" si="1541"/>
        <v>0.777000777000777</v>
      </c>
      <c r="H2959" t="str">
        <f t="shared" si="1547"/>
        <v>9.1183251091321+0.365198883468506i</v>
      </c>
      <c r="I2959" t="str">
        <f t="shared" si="1548"/>
        <v>4025.16558741192i</v>
      </c>
      <c r="J2959" t="str">
        <f t="shared" si="1542"/>
        <v>-13857.506800085+870.54993271557i</v>
      </c>
      <c r="K2959" t="str">
        <f t="shared" si="1549"/>
        <v>0.018175930219646-0.289326398350212i</v>
      </c>
      <c r="L2959" t="str">
        <f t="shared" si="1550"/>
        <v>0.00157126938896752-0.0209630777357336i</v>
      </c>
      <c r="M2959" t="str">
        <f t="shared" si="1551"/>
        <v>0.0197471996086135-0.310289476085946i</v>
      </c>
      <c r="N2959" t="str">
        <f t="shared" si="1552"/>
        <v>-4.54578246219944i</v>
      </c>
      <c r="O2959" t="str">
        <f t="shared" si="1553"/>
        <v>-0.16583681737552+0.986153208179519i</v>
      </c>
      <c r="P2959" t="str">
        <f t="shared" si="1554"/>
        <v>1.16583681737552-0.986153208179519i</v>
      </c>
      <c r="Q2959" t="str">
        <f t="shared" si="1555"/>
        <v>-1.16583681737552+5.53193567037896i</v>
      </c>
      <c r="R2959" t="str">
        <f t="shared" si="1556"/>
        <v>-0.213210087330703-0.165813325097235i</v>
      </c>
      <c r="S2959" t="str">
        <f t="shared" si="1557"/>
        <v>0.471504736478935i</v>
      </c>
      <c r="T2959" t="str">
        <f t="shared" si="1558"/>
        <v>0.0781817681546678-0.100529566041514i</v>
      </c>
      <c r="U2959" t="str">
        <f t="shared" si="1559"/>
        <v>0.0001-155.273115211605i</v>
      </c>
      <c r="V2959" t="str">
        <f t="shared" si="1560"/>
        <v>0.00002-0.00249053498484531i</v>
      </c>
      <c r="W2959" t="str">
        <f t="shared" si="1561"/>
        <v>0.0000199993584529546-0.0024904950406148i</v>
      </c>
      <c r="X2959" t="str">
        <f t="shared" si="1562"/>
        <v>0.0000420450703436414-0.0024899456704631i</v>
      </c>
      <c r="Y2959" t="str">
        <f t="shared" si="1563"/>
        <v>0.009+6.44026493985907i</v>
      </c>
      <c r="Z2959" t="str">
        <f t="shared" si="1564"/>
        <v>-0.00464113462934696-0.0000848905395285043i</v>
      </c>
      <c r="AA2959" t="str">
        <f t="shared" si="1565"/>
        <v>0.00261803512796026-1.86399436737705i</v>
      </c>
      <c r="AB2959" t="str">
        <f t="shared" si="1566"/>
        <v>0.532266959213469-0.684412334114901i</v>
      </c>
      <c r="AC2959" t="str">
        <f t="shared" si="1567"/>
        <v>0.798144837309386-0.178672062888571i</v>
      </c>
      <c r="AD2959" t="str">
        <f t="shared" si="1568"/>
        <v>0.817855176887883-0.674419525572387i</v>
      </c>
      <c r="AE2959" t="str">
        <f t="shared" si="1569"/>
        <v>-0.00385302782063945+0.00306064364761957i</v>
      </c>
      <c r="AF2959" t="str">
        <f t="shared" si="1570"/>
        <v>-15.0753316238393-0.346880991308992i</v>
      </c>
      <c r="AG2959" t="str">
        <f t="shared" si="1571"/>
        <v>0.995456997655533-0.00552500001135034i</v>
      </c>
      <c r="AH2959" t="str">
        <f t="shared" si="1572"/>
        <v>0.059665251016809-0.0446769930318399i</v>
      </c>
      <c r="AI2959">
        <f t="shared" si="1573"/>
        <v>-22.552396479089865</v>
      </c>
      <c r="AJ2959">
        <f t="shared" si="1574"/>
        <v>-36.82565567181728</v>
      </c>
      <c r="AK2959"/>
      <c r="AL2959"/>
      <c r="AM2959"/>
      <c r="AN2959"/>
    </row>
    <row r="2960" spans="1:40" x14ac:dyDescent="0.25">
      <c r="A2960"/>
      <c r="B2960">
        <f t="shared" si="1540"/>
        <v>1026000</v>
      </c>
      <c r="C2960" s="237" t="str">
        <f t="shared" si="1543"/>
        <v>-7.26019049529502E-08+0.00238696153871549i</v>
      </c>
      <c r="D2960" s="208" t="str">
        <f t="shared" si="1544"/>
        <v>-5.95700651362056+0.0183000384634854i</v>
      </c>
      <c r="E2960" t="str">
        <f t="shared" si="1545"/>
        <v>2870</v>
      </c>
      <c r="F2960" t="str">
        <f t="shared" si="1546"/>
        <v>0.777000777000777</v>
      </c>
      <c r="G2960" t="str">
        <f t="shared" si="1541"/>
        <v>0.777000777000777</v>
      </c>
      <c r="H2960" t="str">
        <f t="shared" si="1547"/>
        <v>9.1183557403992+0.364844259019974i</v>
      </c>
      <c r="I2960" t="str">
        <f t="shared" si="1548"/>
        <v>4029.09257822891i</v>
      </c>
      <c r="J2960" t="str">
        <f t="shared" si="1542"/>
        <v>-13884.5609796895+871.399249723098i</v>
      </c>
      <c r="K2960" t="str">
        <f t="shared" si="1549"/>
        <v>0.0181406506827379-0.289046577324639i</v>
      </c>
      <c r="L2960" t="str">
        <f t="shared" si="1550"/>
        <v>0.0015682250484723-0.0209428738495981i</v>
      </c>
      <c r="M2960" t="str">
        <f t="shared" si="1551"/>
        <v>0.0197088757312102-0.309989451174237i</v>
      </c>
      <c r="N2960" t="str">
        <f t="shared" si="1552"/>
        <v>-4.55021737191866i</v>
      </c>
      <c r="O2960" t="str">
        <f t="shared" si="1553"/>
        <v>-0.16146170039279+0.986878979057852i</v>
      </c>
      <c r="P2960" t="str">
        <f t="shared" si="1554"/>
        <v>1.16146170039279-0.986878979057852i</v>
      </c>
      <c r="Q2960" t="str">
        <f t="shared" si="1555"/>
        <v>-1.16146170039279+5.53709635097651i</v>
      </c>
      <c r="R2960" t="str">
        <f t="shared" si="1556"/>
        <v>-0.212863843313265-0.165109732797911i</v>
      </c>
      <c r="S2960" t="str">
        <f t="shared" si="1557"/>
        <v>0.471964741099891i</v>
      </c>
      <c r="T2960" t="str">
        <f t="shared" si="1558"/>
        <v>0.0779259722930382-0.100464228698873i</v>
      </c>
      <c r="U2960" t="str">
        <f t="shared" si="1559"/>
        <v>0.0001-155.121776892686i</v>
      </c>
      <c r="V2960" t="str">
        <f t="shared" si="1560"/>
        <v>0.00002-0.00248810756283279i</v>
      </c>
      <c r="W2960" t="str">
        <f t="shared" si="1561"/>
        <v>0.0000199993584529546-0.00248806765753931i</v>
      </c>
      <c r="X2960" t="str">
        <f t="shared" si="1562"/>
        <v>0.0000420021177793685-0.00248751920278734i</v>
      </c>
      <c r="Y2960" t="str">
        <f t="shared" si="1563"/>
        <v>0.009+6.44654812516626i</v>
      </c>
      <c r="Z2960" t="str">
        <f t="shared" si="1564"/>
        <v>-0.00463208934012224-0.0000847150280477429i</v>
      </c>
      <c r="AA2960" t="str">
        <f t="shared" si="1565"/>
        <v>0.00261291789277197-1.86217621275719i</v>
      </c>
      <c r="AB2960" t="str">
        <f t="shared" si="1566"/>
        <v>0.530525483052689-0.683967512905156i</v>
      </c>
      <c r="AC2960" t="str">
        <f t="shared" si="1567"/>
        <v>0.798433346871249-0.177937534041483i</v>
      </c>
      <c r="AD2960" t="str">
        <f t="shared" si="1568"/>
        <v>0.814894353255189-0.67503095066683i</v>
      </c>
      <c r="AE2960" t="str">
        <f t="shared" si="1569"/>
        <v>-0.003831848712958+0.00305776987284444i</v>
      </c>
      <c r="AF2960" t="str">
        <f t="shared" si="1570"/>
        <v>-15.0753622540198-0.346544220556489i</v>
      </c>
      <c r="AG2960" t="str">
        <f t="shared" si="1571"/>
        <v>0.995457271675643-0.00549965126518793i</v>
      </c>
      <c r="AH2960" t="str">
        <f t="shared" si="1572"/>
        <v>0.0593412660772494-0.0446455397861186i</v>
      </c>
      <c r="AI2960">
        <f t="shared" si="1573"/>
        <v>-22.584851894847411</v>
      </c>
      <c r="AJ2960">
        <f t="shared" si="1574"/>
        <v>-36.956058579220461</v>
      </c>
      <c r="AK2960"/>
      <c r="AL2960"/>
      <c r="AM2960"/>
      <c r="AN2960"/>
    </row>
    <row r="2961" spans="1:40" x14ac:dyDescent="0.25">
      <c r="A2961"/>
      <c r="B2961">
        <f t="shared" si="1540"/>
        <v>1027000</v>
      </c>
      <c r="C2961" s="237" t="str">
        <f t="shared" si="1543"/>
        <v>-7.24605874100262E-08+0.00238463733079504i</v>
      </c>
      <c r="D2961" s="208" t="str">
        <f t="shared" si="1544"/>
        <v>-5.95700651253713+0.0182822195360953i</v>
      </c>
      <c r="E2961" t="str">
        <f t="shared" si="1545"/>
        <v>2870</v>
      </c>
      <c r="F2961" t="str">
        <f t="shared" si="1546"/>
        <v>0.777000777000777</v>
      </c>
      <c r="G2961" t="str">
        <f t="shared" si="1541"/>
        <v>0.777000777000777</v>
      </c>
      <c r="H2961" t="str">
        <f t="shared" si="1547"/>
        <v>9.11838628245267+0.364490321333649i</v>
      </c>
      <c r="I2961" t="str">
        <f t="shared" si="1548"/>
        <v>4033.0195690459i</v>
      </c>
      <c r="J2961" t="str">
        <f t="shared" si="1542"/>
        <v>-13911.6415407466+872.248566730625i</v>
      </c>
      <c r="K2961" t="str">
        <f t="shared" si="1549"/>
        <v>0.0181054736333584-0.288767294920081i</v>
      </c>
      <c r="L2961" t="str">
        <f t="shared" si="1550"/>
        <v>0.00156518953057281-0.0209227086489056i</v>
      </c>
      <c r="M2961" t="str">
        <f t="shared" si="1551"/>
        <v>0.0196706631639312-0.309690003568987i</v>
      </c>
      <c r="N2961" t="str">
        <f t="shared" si="1552"/>
        <v>-4.55465228163788i</v>
      </c>
      <c r="O2961" t="str">
        <f t="shared" si="1553"/>
        <v>-0.157083407718046+0.987585339613588i</v>
      </c>
      <c r="P2961" t="str">
        <f t="shared" si="1554"/>
        <v>1.15708340771805-0.987585339613588i</v>
      </c>
      <c r="Q2961" t="str">
        <f t="shared" si="1555"/>
        <v>-1.15708340771805+5.54223762125147i</v>
      </c>
      <c r="R2961" t="str">
        <f t="shared" si="1556"/>
        <v>-0.212516726281564-0.164407210975798i</v>
      </c>
      <c r="S2961" t="str">
        <f t="shared" si="1557"/>
        <v>0.472424745720845i</v>
      </c>
      <c r="T2961" t="str">
        <f t="shared" si="1558"/>
        <v>0.0776700348399147-0.100398160374994i</v>
      </c>
      <c r="U2961" t="str">
        <f t="shared" si="1559"/>
        <v>0.0001-154.970733292985i</v>
      </c>
      <c r="V2961" t="str">
        <f t="shared" si="1560"/>
        <v>0.00002-0.00248568486802964i</v>
      </c>
      <c r="W2961" t="str">
        <f t="shared" si="1561"/>
        <v>0.0000199993584529546-0.00248564500159736i</v>
      </c>
      <c r="X2961" t="str">
        <f t="shared" si="1562"/>
        <v>0.0000419592906109385-0.00248509745935431i</v>
      </c>
      <c r="Y2961" t="str">
        <f t="shared" si="1563"/>
        <v>0.009+6.45283131047343i</v>
      </c>
      <c r="Z2961" t="str">
        <f t="shared" si="1564"/>
        <v>-0.00462307047080356-0.0000845401292144105i</v>
      </c>
      <c r="AA2961" t="str">
        <f t="shared" si="1565"/>
        <v>0.00260781566196977-1.86036160292079i</v>
      </c>
      <c r="AB2961" t="str">
        <f t="shared" si="1566"/>
        <v>0.528783042927091-0.68351771512389i</v>
      </c>
      <c r="AC2961" t="str">
        <f t="shared" si="1567"/>
        <v>0.798722909488034-0.177204069192093i</v>
      </c>
      <c r="AD2961" t="str">
        <f t="shared" si="1568"/>
        <v>0.811930204294551-0.675629023047338i</v>
      </c>
      <c r="AE2961" t="str">
        <f t="shared" si="1569"/>
        <v>-0.00381072831673706+0.00305483990128385i</v>
      </c>
      <c r="AF2961" t="str">
        <f t="shared" si="1570"/>
        <v>-15.0753927949898-0.346208101797554i</v>
      </c>
      <c r="AG2961" t="str">
        <f t="shared" si="1571"/>
        <v>0.995457635120665-0.0054743294060145i</v>
      </c>
      <c r="AH2961" t="str">
        <f t="shared" si="1572"/>
        <v>0.0590181456791303-0.0446131709511628i</v>
      </c>
      <c r="AI2961">
        <f t="shared" si="1573"/>
        <v>-22.617367388792186</v>
      </c>
      <c r="AJ2961">
        <f t="shared" si="1574"/>
        <v>-37.086471415371207</v>
      </c>
      <c r="AK2961"/>
      <c r="AL2961"/>
      <c r="AM2961"/>
      <c r="AN2961"/>
    </row>
    <row r="2962" spans="1:40" x14ac:dyDescent="0.25">
      <c r="A2962"/>
      <c r="B2962">
        <f t="shared" si="1540"/>
        <v>1028000</v>
      </c>
      <c r="C2962" s="237" t="str">
        <f t="shared" si="1543"/>
        <v>-7.23196820717635E-08+0.00238231764467986i</v>
      </c>
      <c r="D2962" s="208" t="str">
        <f t="shared" si="1544"/>
        <v>-5.95700651145685+0.0182644352758789i</v>
      </c>
      <c r="E2962" t="str">
        <f t="shared" si="1545"/>
        <v>2870</v>
      </c>
      <c r="F2962" t="str">
        <f t="shared" si="1546"/>
        <v>0.777000777000777</v>
      </c>
      <c r="G2962" t="str">
        <f t="shared" si="1541"/>
        <v>0.777000777000777</v>
      </c>
      <c r="H2962" t="str">
        <f t="shared" si="1547"/>
        <v>9.11841673563836+0.364137068420238i</v>
      </c>
      <c r="I2962" t="str">
        <f t="shared" si="1548"/>
        <v>4036.94655986288i</v>
      </c>
      <c r="J2962" t="str">
        <f t="shared" si="1542"/>
        <v>-13938.7484832562+873.097883738153i</v>
      </c>
      <c r="K2962" t="str">
        <f t="shared" si="1549"/>
        <v>0.0180703986754227-0.288488549589044i</v>
      </c>
      <c r="L2962" t="str">
        <f t="shared" si="1550"/>
        <v>0.00156216280127478-0.0209025820233015i</v>
      </c>
      <c r="M2962" t="str">
        <f t="shared" si="1551"/>
        <v>0.0196325614766975-0.309391131612345i</v>
      </c>
      <c r="N2962" t="str">
        <f t="shared" si="1552"/>
        <v>-4.5590871913571i</v>
      </c>
      <c r="O2962" t="str">
        <f t="shared" si="1553"/>
        <v>-0.152702025465267+0.98827227595375i</v>
      </c>
      <c r="P2962" t="str">
        <f t="shared" si="1554"/>
        <v>1.15270202546527-0.98827227595375i</v>
      </c>
      <c r="Q2962" t="str">
        <f t="shared" si="1555"/>
        <v>-1.15270202546527+5.54735946731085i</v>
      </c>
      <c r="R2962" t="str">
        <f t="shared" si="1556"/>
        <v>-0.212168734266555-0.163705759665875i</v>
      </c>
      <c r="S2962" t="str">
        <f t="shared" si="1557"/>
        <v>0.472884750341801i</v>
      </c>
      <c r="T2962" t="str">
        <f t="shared" si="1558"/>
        <v>0.0774139572891122-0.100331358933976i</v>
      </c>
      <c r="U2962" t="str">
        <f t="shared" si="1559"/>
        <v>0.0001-154.819983552427i</v>
      </c>
      <c r="V2962" t="str">
        <f t="shared" si="1560"/>
        <v>0.00002-0.00248326688664051i</v>
      </c>
      <c r="W2962" t="str">
        <f t="shared" si="1561"/>
        <v>0.0000199993584529545-0.00248322705899382i</v>
      </c>
      <c r="X2962" t="str">
        <f t="shared" si="1562"/>
        <v>0.0000419165883507307-0.00248268042638161i</v>
      </c>
      <c r="Y2962" t="str">
        <f t="shared" si="1563"/>
        <v>0.009+6.45911449578061i</v>
      </c>
      <c r="Z2962" t="str">
        <f t="shared" si="1564"/>
        <v>-0.00461407791858966-0.0000843658401870515i</v>
      </c>
      <c r="AA2962" t="str">
        <f t="shared" si="1565"/>
        <v>0.00260272837689049-1.85855052750731i</v>
      </c>
      <c r="AB2962" t="str">
        <f t="shared" si="1566"/>
        <v>0.527039649006672-0.68306292622974i</v>
      </c>
      <c r="AC2962" t="str">
        <f t="shared" si="1567"/>
        <v>0.799013526601122-0.176471668302406i</v>
      </c>
      <c r="AD2962" t="str">
        <f t="shared" si="1568"/>
        <v>0.808962791724588-0.676213724538429i</v>
      </c>
      <c r="AE2962" t="str">
        <f t="shared" si="1569"/>
        <v>-0.00378966669327376+0.00305185398903612i</v>
      </c>
      <c r="AF2962" t="str">
        <f t="shared" si="1570"/>
        <v>-15.0754232470952-0.345872633144359i</v>
      </c>
      <c r="AG2962" t="str">
        <f t="shared" si="1571"/>
        <v>0.995458087852194-0.00544903477067445i</v>
      </c>
      <c r="AH2962" t="str">
        <f t="shared" si="1572"/>
        <v>0.0586958910962678-0.0445798905701625i</v>
      </c>
      <c r="AI2962">
        <f t="shared" si="1573"/>
        <v>-22.649943272385606</v>
      </c>
      <c r="AJ2962">
        <f t="shared" si="1574"/>
        <v>-37.216894099837845</v>
      </c>
      <c r="AK2962"/>
      <c r="AL2962"/>
      <c r="AM2962"/>
      <c r="AN2962"/>
    </row>
    <row r="2963" spans="1:40" x14ac:dyDescent="0.25">
      <c r="A2963"/>
      <c r="B2963">
        <f t="shared" si="1540"/>
        <v>1029000</v>
      </c>
      <c r="C2963" s="237" t="str">
        <f t="shared" si="1543"/>
        <v>-7.21791873365911E-08+0.00238000246718687i</v>
      </c>
      <c r="D2963" s="208" t="str">
        <f t="shared" si="1544"/>
        <v>-5.95700651037973+0.018246685581766i</v>
      </c>
      <c r="E2963" t="str">
        <f t="shared" si="1545"/>
        <v>2870</v>
      </c>
      <c r="F2963" t="str">
        <f t="shared" si="1546"/>
        <v>0.777000777000777</v>
      </c>
      <c r="G2963" t="str">
        <f t="shared" si="1541"/>
        <v>0.777000777000777</v>
      </c>
      <c r="H2963" t="str">
        <f t="shared" si="1547"/>
        <v>9.11844710030053+0.363784498298108i</v>
      </c>
      <c r="I2963" t="str">
        <f t="shared" si="1548"/>
        <v>4040.87355067987i</v>
      </c>
      <c r="J2963" t="str">
        <f t="shared" si="1542"/>
        <v>-13965.8818072184+873.94720074568i</v>
      </c>
      <c r="K2963" t="str">
        <f t="shared" si="1549"/>
        <v>0.0180354254147548-0.288210339789928i</v>
      </c>
      <c r="L2963" t="str">
        <f t="shared" si="1550"/>
        <v>0.00155914482674719-0.0208824938628477i</v>
      </c>
      <c r="M2963" t="str">
        <f t="shared" si="1551"/>
        <v>0.019594570241502-0.309092833652776i</v>
      </c>
      <c r="N2963" t="str">
        <f t="shared" si="1552"/>
        <v>-4.56352210107632i</v>
      </c>
      <c r="O2963" t="str">
        <f t="shared" si="1553"/>
        <v>-0.148317639809194+0.988939774567405i</v>
      </c>
      <c r="P2963" t="str">
        <f t="shared" si="1554"/>
        <v>1.14831763980919-0.988939774567405i</v>
      </c>
      <c r="Q2963" t="str">
        <f t="shared" si="1555"/>
        <v>-1.14831763980919+5.55246187564372i</v>
      </c>
      <c r="R2963" t="str">
        <f t="shared" si="1556"/>
        <v>-0.211819865298635-0.163005378928393i</v>
      </c>
      <c r="S2963" t="str">
        <f t="shared" si="1557"/>
        <v>0.473344754962755i</v>
      </c>
      <c r="T2963" t="str">
        <f t="shared" si="1558"/>
        <v>0.0771577411464712-0.100263822236026i</v>
      </c>
      <c r="U2963" t="str">
        <f t="shared" si="1559"/>
        <v>0.0001-154.669526814281i</v>
      </c>
      <c r="V2963" t="str">
        <f t="shared" si="1560"/>
        <v>0.00002-0.00248085360492366i</v>
      </c>
      <c r="W2963" t="str">
        <f t="shared" si="1561"/>
        <v>0.0000199993584529546-0.0024808138159872i</v>
      </c>
      <c r="X2963" t="str">
        <f t="shared" si="1562"/>
        <v>0.000041874010513493-0.00248026809014042i</v>
      </c>
      <c r="Y2963" t="str">
        <f t="shared" si="1563"/>
        <v>0.009+6.46539768108779i</v>
      </c>
      <c r="Z2963" t="str">
        <f t="shared" si="1564"/>
        <v>-0.00460511158117894-0.0000841921581403768i</v>
      </c>
      <c r="AA2963" t="str">
        <f t="shared" si="1565"/>
        <v>0.00259765597915762-1.85674297619657i</v>
      </c>
      <c r="AB2963" t="str">
        <f t="shared" si="1566"/>
        <v>0.525295311543299-0.682603131654846i</v>
      </c>
      <c r="AC2963" t="str">
        <f t="shared" si="1567"/>
        <v>0.799305199656112-0.175740331359716i</v>
      </c>
      <c r="AD2963" t="str">
        <f t="shared" si="1568"/>
        <v>0.805992177365806-0.676785037259833i</v>
      </c>
      <c r="AE2963" t="str">
        <f t="shared" si="1569"/>
        <v>-0.00376866390321091+0.00304881239219718i</v>
      </c>
      <c r="AF2963" t="str">
        <f t="shared" si="1570"/>
        <v>-15.0754536106803-0.345537812716342i</v>
      </c>
      <c r="AG2963" t="str">
        <f t="shared" si="1571"/>
        <v>0.995458629730379-0.00542376769538898i</v>
      </c>
      <c r="AH2963" t="str">
        <f t="shared" si="1572"/>
        <v>0.0583745035907985-0.0445457026872705i</v>
      </c>
      <c r="AI2963">
        <f t="shared" si="1573"/>
        <v>-22.682579859266326</v>
      </c>
      <c r="AJ2963">
        <f t="shared" si="1574"/>
        <v>-37.347326552236773</v>
      </c>
      <c r="AK2963"/>
      <c r="AL2963"/>
      <c r="AM2963"/>
      <c r="AN2963"/>
    </row>
    <row r="2964" spans="1:40" x14ac:dyDescent="0.25">
      <c r="A2964"/>
      <c r="B2964">
        <f t="shared" si="1540"/>
        <v>1030000</v>
      </c>
      <c r="C2964" s="237" t="str">
        <f t="shared" si="1543"/>
        <v>-7.20391016107078E-08+0.00237769178518413i</v>
      </c>
      <c r="D2964" s="208" t="str">
        <f t="shared" si="1544"/>
        <v>-5.95700650930574+0.0182289703530783i</v>
      </c>
      <c r="E2964" t="str">
        <f t="shared" si="1545"/>
        <v>2870</v>
      </c>
      <c r="F2964" t="str">
        <f t="shared" si="1546"/>
        <v>0.777000777000777</v>
      </c>
      <c r="G2964" t="str">
        <f t="shared" si="1541"/>
        <v>0.777000777000777</v>
      </c>
      <c r="H2964" t="str">
        <f t="shared" si="1547"/>
        <v>9.11847737678171+0.363432608993249i</v>
      </c>
      <c r="I2964" t="str">
        <f t="shared" si="1548"/>
        <v>4044.80054149686i</v>
      </c>
      <c r="J2964" t="str">
        <f t="shared" si="1542"/>
        <v>-13993.0415126331+874.796517753208i</v>
      </c>
      <c r="K2964" t="str">
        <f t="shared" si="1549"/>
        <v>0.0180005534590772-0.287932663987007i</v>
      </c>
      <c r="L2964" t="str">
        <f t="shared" si="1550"/>
        <v>0.00155613557332132-0.0208624440580212i</v>
      </c>
      <c r="M2964" t="str">
        <f t="shared" si="1551"/>
        <v>0.0195566890323985-0.308795108045028i</v>
      </c>
      <c r="N2964" t="str">
        <f t="shared" si="1552"/>
        <v>-4.56795701079554i</v>
      </c>
      <c r="O2964" t="str">
        <f t="shared" si="1553"/>
        <v>-0.143930336983643+0.989587822325929i</v>
      </c>
      <c r="P2964" t="str">
        <f t="shared" si="1554"/>
        <v>1.14393033698364-0.989587822325929i</v>
      </c>
      <c r="Q2964" t="str">
        <f t="shared" si="1555"/>
        <v>-1.14393033698364+5.55754483312147i</v>
      </c>
      <c r="R2964" t="str">
        <f t="shared" si="1556"/>
        <v>-0.211470117407698-0.162306068848904i</v>
      </c>
      <c r="S2964" t="str">
        <f t="shared" si="1557"/>
        <v>0.473804759583711i</v>
      </c>
      <c r="T2964" t="str">
        <f t="shared" si="1558"/>
        <v>0.0769013879299322-0.100195548137493i</v>
      </c>
      <c r="U2964" t="str">
        <f t="shared" si="1559"/>
        <v>0.0001-154.519362225141i</v>
      </c>
      <c r="V2964" t="str">
        <f t="shared" si="1560"/>
        <v>0.00002-0.00247844500919072i</v>
      </c>
      <c r="W2964" t="str">
        <f t="shared" si="1561"/>
        <v>0.0000199993584529546-0.00247840525888932i</v>
      </c>
      <c r="X2964" t="str">
        <f t="shared" si="1562"/>
        <v>0.0000418315566163255-0.00247786043695517i</v>
      </c>
      <c r="Y2964" t="str">
        <f t="shared" si="1563"/>
        <v>0.009+6.47168086639497i</v>
      </c>
      <c r="Z2964" t="str">
        <f t="shared" si="1564"/>
        <v>-0.00459617135676631-0.0000840190802651494i</v>
      </c>
      <c r="AA2964" t="str">
        <f t="shared" si="1565"/>
        <v>0.00259259841067973-1.85493893870854i</v>
      </c>
      <c r="AB2964" t="str">
        <f t="shared" si="1566"/>
        <v>0.523550040871217-0.68213831680508i</v>
      </c>
      <c r="AC2964" t="str">
        <f t="shared" si="1567"/>
        <v>0.79959793010274-0.175010058376647i</v>
      </c>
      <c r="AD2964" t="str">
        <f t="shared" si="1568"/>
        <v>0.803018423139133-0.677342943627164i</v>
      </c>
      <c r="AE2964" t="str">
        <f t="shared" si="1569"/>
        <v>-0.00374772000653537+0.00304571536685882i</v>
      </c>
      <c r="AF2964" t="str">
        <f t="shared" si="1570"/>
        <v>-15.0754838860875-0.345203638640171i</v>
      </c>
      <c r="AG2964" t="str">
        <f t="shared" si="1571"/>
        <v>0.995459260613925-0.00539852851574927i</v>
      </c>
      <c r="AH2964" t="str">
        <f t="shared" si="1572"/>
        <v>0.0580539844131503-0.0445106113475655i</v>
      </c>
      <c r="AI2964">
        <f t="shared" si="1573"/>
        <v>-22.715277465273797</v>
      </c>
      <c r="AJ2964">
        <f t="shared" si="1574"/>
        <v>-37.477768692236204</v>
      </c>
      <c r="AK2964"/>
      <c r="AL2964"/>
      <c r="AM2964"/>
      <c r="AN2964"/>
    </row>
    <row r="2965" spans="1:40" x14ac:dyDescent="0.25">
      <c r="A2965"/>
      <c r="B2965">
        <f t="shared" si="1540"/>
        <v>1031000</v>
      </c>
      <c r="C2965" s="237" t="str">
        <f t="shared" si="1543"/>
        <v>-7.18994233080384E-08+0.0023753855855907i</v>
      </c>
      <c r="D2965" s="208" t="str">
        <f t="shared" si="1544"/>
        <v>-5.95700650823487+0.0182112894895287i</v>
      </c>
      <c r="E2965" t="str">
        <f t="shared" si="1545"/>
        <v>2870</v>
      </c>
      <c r="F2965" t="str">
        <f t="shared" si="1546"/>
        <v>0.777000777000777</v>
      </c>
      <c r="G2965" t="str">
        <f t="shared" si="1541"/>
        <v>0.777000777000777</v>
      </c>
      <c r="H2965" t="str">
        <f t="shared" si="1547"/>
        <v>9.11850756542281+0.363081398539238i</v>
      </c>
      <c r="I2965" t="str">
        <f t="shared" si="1548"/>
        <v>4048.72753231385i</v>
      </c>
      <c r="J2965" t="str">
        <f t="shared" si="1542"/>
        <v>-14020.2275995005+875.645834760735i</v>
      </c>
      <c r="K2965" t="str">
        <f t="shared" si="1549"/>
        <v>0.0179657824179987-0.287655520650392i</v>
      </c>
      <c r="L2965" t="str">
        <f t="shared" si="1550"/>
        <v>0.00155313500748994-0.0208424324997121i</v>
      </c>
      <c r="M2965" t="str">
        <f t="shared" si="1551"/>
        <v>0.0195189174254886-0.308497953150104i</v>
      </c>
      <c r="N2965" t="str">
        <f t="shared" si="1552"/>
        <v>-4.57239192051476i</v>
      </c>
      <c r="O2965" t="str">
        <f t="shared" si="1553"/>
        <v>-0.139540203279807+0.990216406483265i</v>
      </c>
      <c r="P2965" t="str">
        <f t="shared" si="1554"/>
        <v>1.13954020327981-0.990216406483265i</v>
      </c>
      <c r="Q2965" t="str">
        <f t="shared" si="1555"/>
        <v>-1.13954020327981+5.56260832699803i</v>
      </c>
      <c r="R2965" t="str">
        <f t="shared" si="1556"/>
        <v>-0.211119488623194-0.161607829538296i</v>
      </c>
      <c r="S2965" t="str">
        <f t="shared" si="1557"/>
        <v>0.474264764204665i</v>
      </c>
      <c r="T2965" t="str">
        <f t="shared" si="1558"/>
        <v>0.0766448991696076-0.100126534490889i</v>
      </c>
      <c r="U2965" t="str">
        <f t="shared" si="1559"/>
        <v>0.0001-154.369488934913i</v>
      </c>
      <c r="V2965" t="str">
        <f t="shared" si="1560"/>
        <v>0.00002-0.00247604108580644i</v>
      </c>
      <c r="W2965" t="str">
        <f t="shared" si="1561"/>
        <v>0.0000199993584529546-0.00247600137406515i</v>
      </c>
      <c r="X2965" t="str">
        <f t="shared" si="1562"/>
        <v>0.0000417892261786701-0.00247545745320335i</v>
      </c>
      <c r="Y2965" t="str">
        <f t="shared" si="1563"/>
        <v>0.009+6.47796405170215i</v>
      </c>
      <c r="Z2965" t="str">
        <f t="shared" si="1564"/>
        <v>-0.00458725714404055-0.0000838466037680839i</v>
      </c>
      <c r="AA2965" t="str">
        <f t="shared" si="1565"/>
        <v>0.00258755561364872-1.85313840480316i</v>
      </c>
      <c r="AB2965" t="str">
        <f t="shared" si="1566"/>
        <v>0.52180384740754-0.681668467060195i</v>
      </c>
      <c r="AC2965" t="str">
        <f t="shared" si="1567"/>
        <v>0.799891719394811-0.174280849391183i</v>
      </c>
      <c r="AD2965" t="str">
        <f t="shared" si="1568"/>
        <v>0.800041591064391-0.677887426352494i</v>
      </c>
      <c r="AE2965" t="str">
        <f t="shared" si="1569"/>
        <v>-0.00372683506257645+0.00304256316910678i</v>
      </c>
      <c r="AF2965" t="str">
        <f t="shared" si="1570"/>
        <v>-15.0755140736577-0.344870109049709i</v>
      </c>
      <c r="AG2965" t="str">
        <f t="shared" si="1571"/>
        <v>0.995459980360095-0.00537331756670935i</v>
      </c>
      <c r="AH2965" t="str">
        <f t="shared" si="1572"/>
        <v>0.0577343348020174-0.0444746205970146i</v>
      </c>
      <c r="AI2965">
        <f t="shared" si="1573"/>
        <v>-22.74803640847178</v>
      </c>
      <c r="AJ2965">
        <f t="shared" si="1574"/>
        <v>-37.608220439557968</v>
      </c>
      <c r="AK2965"/>
      <c r="AL2965"/>
      <c r="AM2965"/>
      <c r="AN2965"/>
    </row>
    <row r="2966" spans="1:40" x14ac:dyDescent="0.25">
      <c r="A2966"/>
      <c r="B2966">
        <f t="shared" si="1540"/>
        <v>1032000</v>
      </c>
      <c r="C2966" s="237" t="str">
        <f t="shared" si="1543"/>
        <v>-7.17601508501888E-08+0.00237308385537632i</v>
      </c>
      <c r="D2966" s="208" t="str">
        <f t="shared" si="1544"/>
        <v>-5.95700650716712+0.0181936428912185i</v>
      </c>
      <c r="E2966" t="str">
        <f t="shared" si="1545"/>
        <v>2870</v>
      </c>
      <c r="F2966" t="str">
        <f t="shared" si="1546"/>
        <v>0.777000777000777</v>
      </c>
      <c r="G2966" t="str">
        <f t="shared" si="1541"/>
        <v>0.777000777000777</v>
      </c>
      <c r="H2966" t="str">
        <f t="shared" si="1547"/>
        <v>9.11853766656312+0.362730864977209i</v>
      </c>
      <c r="I2966" t="str">
        <f t="shared" si="1548"/>
        <v>4052.65452313083i</v>
      </c>
      <c r="J2966" t="str">
        <f t="shared" si="1542"/>
        <v>-14047.4400678203+876.495151768263i</v>
      </c>
      <c r="K2966" t="str">
        <f t="shared" si="1549"/>
        <v>0.017931111903006-0.287378908256017i</v>
      </c>
      <c r="L2966" t="str">
        <f t="shared" si="1550"/>
        <v>0.00155014309590619-0.020822459079221i</v>
      </c>
      <c r="M2966" t="str">
        <f t="shared" si="1551"/>
        <v>0.0194812549989122-0.308201367335238i</v>
      </c>
      <c r="N2966" t="str">
        <f t="shared" si="1552"/>
        <v>-4.57682683023398i</v>
      </c>
      <c r="O2966" t="str">
        <f t="shared" si="1553"/>
        <v>-0.135147325044556+0.990825514676172i</v>
      </c>
      <c r="P2966" t="str">
        <f t="shared" si="1554"/>
        <v>1.13514732504456-0.990825514676172i</v>
      </c>
      <c r="Q2966" t="str">
        <f t="shared" si="1555"/>
        <v>-1.13514732504456+5.56765234491015i</v>
      </c>
      <c r="R2966" t="str">
        <f t="shared" si="1556"/>
        <v>-0.21076797697418-0.160910661132834i</v>
      </c>
      <c r="S2966" t="str">
        <f t="shared" si="1557"/>
        <v>0.474724768825621i</v>
      </c>
      <c r="T2966" t="str">
        <f t="shared" si="1558"/>
        <v>0.0763882764078625-0.100056779144911i</v>
      </c>
      <c r="U2966" t="str">
        <f t="shared" si="1559"/>
        <v>0.0001-154.219906096798i</v>
      </c>
      <c r="V2966" t="str">
        <f t="shared" si="1560"/>
        <v>0.00002-0.00247364182118841i</v>
      </c>
      <c r="W2966" t="str">
        <f t="shared" si="1561"/>
        <v>0.0000199993584529546-0.00247360214793252i</v>
      </c>
      <c r="X2966" t="str">
        <f t="shared" si="1562"/>
        <v>0.0000417470187222957-0.00247305912531526i</v>
      </c>
      <c r="Y2966" t="str">
        <f t="shared" si="1563"/>
        <v>0.009+6.48424723700933i</v>
      </c>
      <c r="Z2966" t="str">
        <f t="shared" si="1564"/>
        <v>-0.00457836884218138-0.0000836747258717377i</v>
      </c>
      <c r="AA2966" t="str">
        <f t="shared" si="1565"/>
        <v>0.00258252753053819-1.85134136428011i</v>
      </c>
      <c r="AB2966" t="str">
        <f t="shared" si="1566"/>
        <v>0.520056741652797-0.681193567773968i</v>
      </c>
      <c r="AC2966" t="str">
        <f t="shared" si="1567"/>
        <v>0.800186568990135-0.173552704466724i</v>
      </c>
      <c r="AD2966" t="str">
        <f t="shared" si="1568"/>
        <v>0.797061743258826-0.678418468444863i</v>
      </c>
      <c r="AE2966" t="str">
        <f t="shared" si="1569"/>
        <v>-0.00370600913000442+0.00303935605501833i</v>
      </c>
      <c r="AF2966" t="str">
        <f t="shared" si="1570"/>
        <v>-15.0755441737302-0.344537222085991i</v>
      </c>
      <c r="AG2966" t="str">
        <f t="shared" si="1571"/>
        <v>0.995460788824719-0.00534813518257919i</v>
      </c>
      <c r="AH2966" t="str">
        <f t="shared" si="1572"/>
        <v>0.0574155559843339-0.0444377344824258i</v>
      </c>
      <c r="AI2966">
        <f t="shared" si="1573"/>
        <v>-22.780857009173022</v>
      </c>
      <c r="AJ2966">
        <f t="shared" si="1574"/>
        <v>-37.738681713974096</v>
      </c>
      <c r="AK2966"/>
      <c r="AL2966"/>
      <c r="AM2966"/>
      <c r="AN2966"/>
    </row>
    <row r="2967" spans="1:40" x14ac:dyDescent="0.25">
      <c r="A2967"/>
      <c r="B2967">
        <f t="shared" si="1540"/>
        <v>1033000</v>
      </c>
      <c r="C2967" s="237" t="str">
        <f t="shared" si="1543"/>
        <v>-7.16212826664007E-08+0.00237078658156118i</v>
      </c>
      <c r="D2967" s="208" t="str">
        <f t="shared" si="1544"/>
        <v>-5.95700650610246+0.0181760304586357i</v>
      </c>
      <c r="E2967" t="str">
        <f t="shared" si="1545"/>
        <v>2870</v>
      </c>
      <c r="F2967" t="str">
        <f t="shared" si="1546"/>
        <v>0.777000777000777</v>
      </c>
      <c r="G2967" t="str">
        <f t="shared" si="1541"/>
        <v>0.777000777000777</v>
      </c>
      <c r="H2967" t="str">
        <f t="shared" si="1547"/>
        <v>9.11856768054023+0.362381006355804i</v>
      </c>
      <c r="I2967" t="str">
        <f t="shared" si="1548"/>
        <v>4056.58151394782i</v>
      </c>
      <c r="J2967" t="str">
        <f t="shared" si="1542"/>
        <v>-14074.6789175928+877.34446877579i</v>
      </c>
      <c r="K2967" t="str">
        <f t="shared" si="1549"/>
        <v>0.0178965415274496-0.287102825285595i</v>
      </c>
      <c r="L2967" t="str">
        <f t="shared" si="1550"/>
        <v>0.0015471598053828-0.0208025236882576i</v>
      </c>
      <c r="M2967" t="str">
        <f t="shared" si="1551"/>
        <v>0.0194437013328324-0.307905348973853i</v>
      </c>
      <c r="N2967" t="str">
        <f t="shared" si="1552"/>
        <v>-4.5812617399532i</v>
      </c>
      <c r="O2967" t="str">
        <f t="shared" si="1553"/>
        <v>-0.130751788678741+0.991415134924472i</v>
      </c>
      <c r="P2967" t="str">
        <f t="shared" si="1554"/>
        <v>1.13075178867874-0.991415134924472i</v>
      </c>
      <c r="Q2967" t="str">
        <f t="shared" si="1555"/>
        <v>-1.13075178867874+5.57267687487767i</v>
      </c>
      <c r="R2967" t="str">
        <f t="shared" si="1556"/>
        <v>-0.210415580489381-0.16021456379419i</v>
      </c>
      <c r="S2967" t="str">
        <f t="shared" si="1557"/>
        <v>0.475184773446575i</v>
      </c>
      <c r="T2967" t="str">
        <f t="shared" si="1558"/>
        <v>0.076131521199384-0.0999862799444761i</v>
      </c>
      <c r="U2967" t="str">
        <f t="shared" si="1559"/>
        <v>0.0001-154.070612867275i</v>
      </c>
      <c r="V2967" t="str">
        <f t="shared" si="1560"/>
        <v>0.00002-0.00247124720180682i</v>
      </c>
      <c r="W2967" t="str">
        <f t="shared" si="1561"/>
        <v>0.0000199993584529546-0.0024712075669618i</v>
      </c>
      <c r="X2967" t="str">
        <f t="shared" si="1562"/>
        <v>0.0000417049337712833-0.00247066543977367i</v>
      </c>
      <c r="Y2967" t="str">
        <f t="shared" si="1563"/>
        <v>0.009+6.49053042231651i</v>
      </c>
      <c r="Z2967" t="str">
        <f t="shared" si="1564"/>
        <v>-0.0045695063508564-0.0000835034438144016i</v>
      </c>
      <c r="AA2967" t="str">
        <f t="shared" si="1565"/>
        <v>0.00257751410410178-1.84954780697868i</v>
      </c>
      <c r="AB2967" t="str">
        <f t="shared" si="1566"/>
        <v>0.518308734191406-0.680713604274445i</v>
      </c>
      <c r="AC2967" t="str">
        <f t="shared" si="1567"/>
        <v>0.800482480350444-0.172825623692109i</v>
      </c>
      <c r="AD2967" t="str">
        <f t="shared" si="1568"/>
        <v>0.794078941935582-0.67893605321097i</v>
      </c>
      <c r="AE2967" t="str">
        <f t="shared" si="1569"/>
        <v>-0.00368524226682885+0.00303609428066079i</v>
      </c>
      <c r="AF2967" t="str">
        <f t="shared" si="1570"/>
        <v>-15.0755741866427-0.344204975897168i</v>
      </c>
      <c r="AG2967" t="str">
        <f t="shared" si="1571"/>
        <v>0.995461685862187-0.00532298169701778i</v>
      </c>
      <c r="AH2967" t="str">
        <f t="shared" si="1572"/>
        <v>0.057097649175247-0.0443999570514165i</v>
      </c>
      <c r="AI2967">
        <f t="shared" si="1573"/>
        <v>-22.813739589963177</v>
      </c>
      <c r="AJ2967">
        <f t="shared" si="1574"/>
        <v>-37.869152435313822</v>
      </c>
      <c r="AK2967"/>
      <c r="AL2967"/>
      <c r="AM2967"/>
      <c r="AN2967"/>
    </row>
    <row r="2968" spans="1:40" x14ac:dyDescent="0.25">
      <c r="A2968"/>
      <c r="B2968">
        <f t="shared" si="1540"/>
        <v>1034000</v>
      </c>
      <c r="C2968" s="237" t="str">
        <f t="shared" si="1543"/>
        <v>-7.14828171935073E-08+0.00236849375121568i</v>
      </c>
      <c r="D2968" s="208" t="str">
        <f t="shared" si="1544"/>
        <v>-5.95700650504089+0.0181584520926536i</v>
      </c>
      <c r="E2968" t="str">
        <f t="shared" si="1545"/>
        <v>2870</v>
      </c>
      <c r="F2968" t="str">
        <f t="shared" si="1546"/>
        <v>0.777000777000777</v>
      </c>
      <c r="G2968" t="str">
        <f t="shared" si="1541"/>
        <v>0.777000777000777</v>
      </c>
      <c r="H2968" t="str">
        <f t="shared" si="1547"/>
        <v>9.11859760769015+0.362031820731147i</v>
      </c>
      <c r="I2968" t="str">
        <f t="shared" si="1548"/>
        <v>4060.50850476481i</v>
      </c>
      <c r="J2968" t="str">
        <f t="shared" si="1542"/>
        <v>-14101.9441488178+878.193785783318i</v>
      </c>
      <c r="K2968" t="str">
        <f t="shared" si="1549"/>
        <v>0.0178620709065363-0.286827270226606i</v>
      </c>
      <c r="L2968" t="str">
        <f t="shared" si="1550"/>
        <v>0.00154418510289112-0.0207826262189391i</v>
      </c>
      <c r="M2968" t="str">
        <f t="shared" si="1551"/>
        <v>0.0194062560094274-0.307609896445545i</v>
      </c>
      <c r="N2968" t="str">
        <f t="shared" si="1552"/>
        <v>-4.58569664967241i</v>
      </c>
      <c r="O2968" t="str">
        <f t="shared" si="1553"/>
        <v>-0.126353680635504+0.991985255631283i</v>
      </c>
      <c r="P2968" t="str">
        <f t="shared" si="1554"/>
        <v>1.1263536806355-0.991985255631283i</v>
      </c>
      <c r="Q2968" t="str">
        <f t="shared" si="1555"/>
        <v>-1.1263536806355+5.57768190530369i</v>
      </c>
      <c r="R2968" t="str">
        <f t="shared" si="1556"/>
        <v>-0.210062297197252-0.159519537709489i</v>
      </c>
      <c r="S2968" t="str">
        <f t="shared" si="1557"/>
        <v>0.475644778067531i</v>
      </c>
      <c r="T2968" t="str">
        <f t="shared" si="1558"/>
        <v>0.075874635111265-0.0999150347307427i</v>
      </c>
      <c r="U2968" t="str">
        <f t="shared" si="1559"/>
        <v>0.0001-153.921608406088i</v>
      </c>
      <c r="V2968" t="str">
        <f t="shared" si="1560"/>
        <v>0.00002-0.00246885721418419i</v>
      </c>
      <c r="W2968" t="str">
        <f t="shared" si="1561"/>
        <v>0.0000199993584529546-0.00246881761767577i</v>
      </c>
      <c r="X2968" t="str">
        <f t="shared" si="1562"/>
        <v>0.0000416629708520151-0.00246827638311367i</v>
      </c>
      <c r="Y2968" t="str">
        <f t="shared" si="1563"/>
        <v>0.009+6.49681360762369i</v>
      </c>
      <c r="Z2968" t="str">
        <f t="shared" si="1564"/>
        <v>-0.00456066957021862-0.0000833327548500008i</v>
      </c>
      <c r="AA2968" t="str">
        <f t="shared" si="1565"/>
        <v>0.00257251527737159-1.84775772277751i</v>
      </c>
      <c r="AB2968" t="str">
        <f t="shared" si="1566"/>
        <v>0.516559835692247-0.680228561864079i</v>
      </c>
      <c r="AC2968" t="str">
        <f t="shared" si="1567"/>
        <v>0.80077945494132-0.172099607181679i</v>
      </c>
      <c r="AD2968" t="str">
        <f t="shared" si="1568"/>
        <v>0.791093249402258-0.67944016425564i</v>
      </c>
      <c r="AE2968" t="str">
        <f t="shared" si="1569"/>
        <v>-0.0036645345303974+0.0030327781020891i</v>
      </c>
      <c r="AF2968" t="str">
        <f t="shared" si="1570"/>
        <v>-15.075604112731-0.343873368638493i</v>
      </c>
      <c r="AG2968" t="str">
        <f t="shared" si="1571"/>
        <v>0.995462671325461-0.00529785744302648i</v>
      </c>
      <c r="AH2968" t="str">
        <f t="shared" si="1572"/>
        <v>0.0567806155780939-0.0443612923523651i</v>
      </c>
      <c r="AI2968">
        <f t="shared" si="1573"/>
        <v>-22.84668447572589</v>
      </c>
      <c r="AJ2968">
        <f t="shared" si="1574"/>
        <v>-37.999632523458594</v>
      </c>
      <c r="AK2968"/>
      <c r="AL2968"/>
      <c r="AM2968"/>
      <c r="AN2968"/>
    </row>
    <row r="2969" spans="1:40" x14ac:dyDescent="0.25">
      <c r="A2969"/>
      <c r="B2969">
        <f t="shared" ref="B2969:B3032" si="1575">B2968+1000</f>
        <v>1035000</v>
      </c>
      <c r="C2969" s="237" t="str">
        <f t="shared" si="1543"/>
        <v>-7.13447528758907E-08+0.00236620535146022i</v>
      </c>
      <c r="D2969" s="208" t="str">
        <f t="shared" si="1544"/>
        <v>-5.9570065039824+0.0181409076945284i</v>
      </c>
      <c r="E2969" t="str">
        <f t="shared" si="1545"/>
        <v>2870</v>
      </c>
      <c r="F2969" t="str">
        <f t="shared" si="1546"/>
        <v>0.777000777000777</v>
      </c>
      <c r="G2969" t="str">
        <f t="shared" si="1541"/>
        <v>0.777000777000777</v>
      </c>
      <c r="H2969" t="str">
        <f t="shared" si="1547"/>
        <v>9.11862744834727+0.361683306166808i</v>
      </c>
      <c r="I2969" t="str">
        <f t="shared" si="1548"/>
        <v>4064.4354955818i</v>
      </c>
      <c r="J2969" t="str">
        <f t="shared" si="1542"/>
        <v>-14129.2357614954+879.043102790845i</v>
      </c>
      <c r="K2969" t="str">
        <f t="shared" si="1549"/>
        <v>0.017827699657316-0.286552241572258i</v>
      </c>
      <c r="L2969" t="str">
        <f t="shared" si="1550"/>
        <v>0.0015412189555602-0.0207627665637874i</v>
      </c>
      <c r="M2969" t="str">
        <f t="shared" si="1551"/>
        <v>0.0193689186128762-0.307315008136045i</v>
      </c>
      <c r="N2969" t="str">
        <f t="shared" si="1552"/>
        <v>-4.59013155939163i</v>
      </c>
      <c r="O2969" t="str">
        <f t="shared" si="1553"/>
        <v>-0.121953087418537+0.992535865583248i</v>
      </c>
      <c r="P2969" t="str">
        <f t="shared" si="1554"/>
        <v>1.12195308741854-0.992535865583248i</v>
      </c>
      <c r="Q2969" t="str">
        <f t="shared" si="1555"/>
        <v>-1.12195308741854+5.58266742497488i</v>
      </c>
      <c r="R2969" t="str">
        <f t="shared" si="1556"/>
        <v>-0.209708125126026-0.158825583091336i</v>
      </c>
      <c r="S2969" t="str">
        <f t="shared" si="1557"/>
        <v>0.476104782688487i</v>
      </c>
      <c r="T2969" t="str">
        <f t="shared" si="1558"/>
        <v>0.0756176197230728-0.0998430413411366i</v>
      </c>
      <c r="U2969" t="str">
        <f t="shared" si="1559"/>
        <v>0.0001-153.772891876227i</v>
      </c>
      <c r="V2969" t="str">
        <f t="shared" si="1560"/>
        <v>0.00002-0.00246647184489512i</v>
      </c>
      <c r="W2969" t="str">
        <f t="shared" si="1561"/>
        <v>0.0000199993584529546-0.00246643228664922i</v>
      </c>
      <c r="X2969" t="str">
        <f t="shared" si="1562"/>
        <v>0.0000416211294931587-0.00246589194192232i</v>
      </c>
      <c r="Y2969" t="str">
        <f t="shared" si="1563"/>
        <v>0.009+6.50309679293087i</v>
      </c>
      <c r="Z2969" t="str">
        <f t="shared" si="1564"/>
        <v>-0.00455185840090327-0.0000831626562479849i</v>
      </c>
      <c r="AA2969" t="str">
        <f t="shared" si="1565"/>
        <v>0.00256753099365648-1.84597110159445i</v>
      </c>
      <c r="AB2969" t="str">
        <f t="shared" si="1566"/>
        <v>0.514810056909123-0.679738425819915i</v>
      </c>
      <c r="AC2969" t="str">
        <f t="shared" si="1567"/>
        <v>0.801077494232133-0.171374655075295i</v>
      </c>
      <c r="AD2969" t="str">
        <f t="shared" si="1568"/>
        <v>0.788104728059308-0.679930785482419i</v>
      </c>
      <c r="AE2969" t="str">
        <f t="shared" si="1569"/>
        <v>-0.00364388597739384+0.00302940777534389i</v>
      </c>
      <c r="AF2969" t="str">
        <f t="shared" si="1570"/>
        <v>-15.0756339523297-0.34354239847228i</v>
      </c>
      <c r="AG2969" t="str">
        <f t="shared" si="1571"/>
        <v>0.995463745066075-0.00527276275294158i</v>
      </c>
      <c r="AH2969" t="str">
        <f t="shared" si="1572"/>
        <v>0.0564644563843729-0.0443217444343745i</v>
      </c>
      <c r="AI2969">
        <f t="shared" si="1573"/>
        <v>-22.879691993667951</v>
      </c>
      <c r="AJ2969">
        <f t="shared" si="1574"/>
        <v>-38.130121898347738</v>
      </c>
      <c r="AK2969"/>
      <c r="AL2969"/>
      <c r="AM2969"/>
      <c r="AN2969"/>
    </row>
    <row r="2970" spans="1:40" x14ac:dyDescent="0.25">
      <c r="A2970"/>
      <c r="B2970">
        <f t="shared" si="1575"/>
        <v>1036000</v>
      </c>
      <c r="C2970" s="237" t="str">
        <f t="shared" si="1543"/>
        <v>-7.12070881654364E-08+0.00236392136946489i</v>
      </c>
      <c r="D2970" s="208" t="str">
        <f t="shared" si="1544"/>
        <v>-5.95700650292697+0.0181233971658975i</v>
      </c>
      <c r="E2970" t="str">
        <f t="shared" si="1545"/>
        <v>2870</v>
      </c>
      <c r="F2970" t="str">
        <f t="shared" si="1546"/>
        <v>0.777000777000777</v>
      </c>
      <c r="G2970" t="str">
        <f t="shared" si="1541"/>
        <v>0.777000777000777</v>
      </c>
      <c r="H2970" t="str">
        <f t="shared" si="1547"/>
        <v>9.11865720284435+0.36133546073376i</v>
      </c>
      <c r="I2970" t="str">
        <f t="shared" si="1548"/>
        <v>4068.36248639878i</v>
      </c>
      <c r="J2970" t="str">
        <f t="shared" si="1542"/>
        <v>-14156.5537556255+879.892419798372i</v>
      </c>
      <c r="K2970" t="str">
        <f t="shared" si="1549"/>
        <v>0.017793427398673-0.286277737821467i</v>
      </c>
      <c r="L2970" t="str">
        <f t="shared" si="1550"/>
        <v>0.00153826133067601-0.0207429446157284i</v>
      </c>
      <c r="M2970" t="str">
        <f t="shared" si="1551"/>
        <v>0.019331688729349-0.307020682437195i</v>
      </c>
      <c r="N2970" t="str">
        <f t="shared" si="1552"/>
        <v>-4.59456646911085i</v>
      </c>
      <c r="O2970" t="str">
        <f t="shared" si="1553"/>
        <v>-0.117550095580444+0.993066953950754i</v>
      </c>
      <c r="P2970" t="str">
        <f t="shared" si="1554"/>
        <v>1.11755009558044-0.993066953950754i</v>
      </c>
      <c r="Q2970" t="str">
        <f t="shared" si="1555"/>
        <v>-1.11755009558044+5.5876334230616i</v>
      </c>
      <c r="R2970" t="str">
        <f t="shared" si="1556"/>
        <v>-0.209353062303783-0.15813270017786i</v>
      </c>
      <c r="S2970" t="str">
        <f t="shared" si="1557"/>
        <v>0.476564787309441i</v>
      </c>
      <c r="T2970" t="str">
        <f t="shared" si="1558"/>
        <v>0.0753604766269294-0.0997702976093825i</v>
      </c>
      <c r="U2970" t="str">
        <f t="shared" si="1559"/>
        <v>0.0001-153.624462443914i</v>
      </c>
      <c r="V2970" t="str">
        <f t="shared" si="1560"/>
        <v>0.00002-0.00246409108056607i</v>
      </c>
      <c r="W2970" t="str">
        <f t="shared" si="1561"/>
        <v>0.0000199993584529545-0.00246405156050882i</v>
      </c>
      <c r="X2970" t="str">
        <f t="shared" si="1562"/>
        <v>0.0000415794092256554-0.00246351210283847i</v>
      </c>
      <c r="Y2970" t="str">
        <f t="shared" si="1563"/>
        <v>0.009+6.50937997823805i</v>
      </c>
      <c r="Z2970" t="str">
        <f t="shared" si="1564"/>
        <v>-0.00454307274402527-0.0000829931452932281i</v>
      </c>
      <c r="AA2970" t="str">
        <f t="shared" si="1565"/>
        <v>0.00256256119654047-1.84418793338634i</v>
      </c>
      <c r="AB2970" t="str">
        <f t="shared" si="1566"/>
        <v>0.513059408681313-0.679243181393797i</v>
      </c>
      <c r="AC2970" t="str">
        <f t="shared" si="1567"/>
        <v>0.801376599695956-0.170650767538398i</v>
      </c>
      <c r="AD2970" t="str">
        <f t="shared" si="1568"/>
        <v>0.785113440398588-0.680407901094117i</v>
      </c>
      <c r="AE2970" t="str">
        <f t="shared" si="1569"/>
        <v>-0.00362329666383689+0.00302598355644945i</v>
      </c>
      <c r="AF2970" t="str">
        <f t="shared" si="1570"/>
        <v>-15.0756637057713-0.343212063567862i</v>
      </c>
      <c r="AG2970" t="str">
        <f t="shared" si="1571"/>
        <v>0.995464906934137-0.00524769795842778i</v>
      </c>
      <c r="AH2970" t="str">
        <f t="shared" si="1572"/>
        <v>0.0561491727737191-0.0442813173472283i</v>
      </c>
      <c r="AI2970">
        <f t="shared" si="1573"/>
        <v>-22.912762473344841</v>
      </c>
      <c r="AJ2970">
        <f t="shared" si="1574"/>
        <v>-38.260620479977518</v>
      </c>
      <c r="AK2970"/>
      <c r="AL2970"/>
      <c r="AM2970"/>
      <c r="AN2970"/>
    </row>
    <row r="2971" spans="1:40" x14ac:dyDescent="0.25">
      <c r="A2971"/>
      <c r="B2971">
        <f t="shared" si="1575"/>
        <v>1037000</v>
      </c>
      <c r="C2971" s="237" t="str">
        <f t="shared" si="1543"/>
        <v>-7.10698215214905E-08+0.00236164179244928i</v>
      </c>
      <c r="D2971" s="208" t="str">
        <f t="shared" si="1544"/>
        <v>-5.95700650187459+0.0181059204087778i</v>
      </c>
      <c r="E2971" t="str">
        <f t="shared" si="1545"/>
        <v>2870</v>
      </c>
      <c r="F2971" t="str">
        <f t="shared" si="1546"/>
        <v>0.777000777000777</v>
      </c>
      <c r="G2971" t="str">
        <f t="shared" si="1541"/>
        <v>0.777000777000777</v>
      </c>
      <c r="H2971" t="str">
        <f t="shared" si="1547"/>
        <v>9.11868687151258+0.360988282510355i</v>
      </c>
      <c r="I2971" t="str">
        <f t="shared" si="1548"/>
        <v>4072.28947721577i</v>
      </c>
      <c r="J2971" t="str">
        <f t="shared" si="1542"/>
        <v>-14183.8981312082+880.7417368059i</v>
      </c>
      <c r="K2971" t="str">
        <f t="shared" si="1549"/>
        <v>0.0177592537513141-0.286003757478827i</v>
      </c>
      <c r="L2971" t="str">
        <f t="shared" si="1550"/>
        <v>0.00153531219568037-0.0207231602680889i</v>
      </c>
      <c r="M2971" t="str">
        <f t="shared" si="1551"/>
        <v>0.0192945659469945-0.306726917746916i</v>
      </c>
      <c r="N2971" t="str">
        <f t="shared" si="1552"/>
        <v>-4.59900137883007i</v>
      </c>
      <c r="O2971" t="str">
        <f t="shared" si="1553"/>
        <v>-0.113144791720995+0.993578510288147i</v>
      </c>
      <c r="P2971" t="str">
        <f t="shared" si="1554"/>
        <v>1.11314479172099-0.993578510288147i</v>
      </c>
      <c r="Q2971" t="str">
        <f t="shared" si="1555"/>
        <v>-1.11314479172099+5.59257988911822i</v>
      </c>
      <c r="R2971" t="str">
        <f t="shared" si="1556"/>
        <v>-0.208997106758505-0.157440889232757i</v>
      </c>
      <c r="S2971" t="str">
        <f t="shared" si="1557"/>
        <v>0.477024791930397i</v>
      </c>
      <c r="T2971" t="str">
        <f t="shared" si="1558"/>
        <v>0.0751032074275926-0.0996968013655308i</v>
      </c>
      <c r="U2971" t="str">
        <f t="shared" si="1559"/>
        <v>0.0001-153.476319278588i</v>
      </c>
      <c r="V2971" t="str">
        <f t="shared" si="1560"/>
        <v>0.00002-0.00246171490787507i</v>
      </c>
      <c r="W2971" t="str">
        <f t="shared" si="1561"/>
        <v>0.0000199993584529546-0.00246167542593284i</v>
      </c>
      <c r="X2971" t="str">
        <f t="shared" si="1562"/>
        <v>0.0000415378095827077-0.00246113685255253i</v>
      </c>
      <c r="Y2971" t="str">
        <f t="shared" si="1563"/>
        <v>0.009+6.51566316354523i</v>
      </c>
      <c r="Z2971" t="str">
        <f t="shared" si="1564"/>
        <v>-0.00453431250117641-0.0000828242192859276i</v>
      </c>
      <c r="AA2971" t="str">
        <f t="shared" si="1565"/>
        <v>0.00255760582988119-1.84240820814883i</v>
      </c>
      <c r="AB2971" t="str">
        <f t="shared" si="1566"/>
        <v>0.511307901934122-0.678742813812558i</v>
      </c>
      <c r="AC2971" t="str">
        <f t="shared" si="1567"/>
        <v>0.801676772809493-0.169927944762051i</v>
      </c>
      <c r="AD2971" t="str">
        <f t="shared" si="1568"/>
        <v>0.782119449001875-0.68087149559334i</v>
      </c>
      <c r="AE2971" t="str">
        <f t="shared" si="1569"/>
        <v>-0.00360276664507897+0.00302250570141164i</v>
      </c>
      <c r="AF2971" t="str">
        <f t="shared" si="1570"/>
        <v>-15.0756933733872-0.342882362101577i</v>
      </c>
      <c r="AG2971" t="str">
        <f t="shared" si="1571"/>
        <v>0.995466156778334-0.00522266339047154i</v>
      </c>
      <c r="AH2971" t="str">
        <f t="shared" si="1572"/>
        <v>0.0558347659138876-0.044240015141352i</v>
      </c>
      <c r="AI2971">
        <f t="shared" si="1573"/>
        <v>-22.945896246685635</v>
      </c>
      <c r="AJ2971">
        <f t="shared" si="1574"/>
        <v>-38.391128188400067</v>
      </c>
      <c r="AK2971"/>
      <c r="AL2971"/>
      <c r="AM2971"/>
      <c r="AN2971"/>
    </row>
    <row r="2972" spans="1:40" x14ac:dyDescent="0.25">
      <c r="A2972"/>
      <c r="B2972">
        <f t="shared" si="1575"/>
        <v>1038000</v>
      </c>
      <c r="C2972" s="237" t="str">
        <f t="shared" si="1543"/>
        <v>-7.09329514108177E-08+0.00235936660768225i</v>
      </c>
      <c r="D2972" s="208" t="str">
        <f t="shared" si="1544"/>
        <v>-5.95700650082525+0.0180884773255639i</v>
      </c>
      <c r="E2972" t="str">
        <f t="shared" si="1545"/>
        <v>2870</v>
      </c>
      <c r="F2972" t="str">
        <f t="shared" si="1546"/>
        <v>0.777000777000777</v>
      </c>
      <c r="G2972" t="str">
        <f t="shared" si="1541"/>
        <v>0.777000777000777</v>
      </c>
      <c r="H2972" t="str">
        <f t="shared" si="1547"/>
        <v>9.11871645468154+0.360641769582275i</v>
      </c>
      <c r="I2972" t="str">
        <f t="shared" si="1548"/>
        <v>4076.21646803276i</v>
      </c>
      <c r="J2972" t="str">
        <f t="shared" si="1542"/>
        <v>-14211.2688882435+881.591053813427i</v>
      </c>
      <c r="K2972" t="str">
        <f t="shared" si="1549"/>
        <v>0.0177251783377587-0.285730299054586i</v>
      </c>
      <c r="L2972" t="str">
        <f t="shared" si="1550"/>
        <v>0.00153237151817014-0.0207034134145955i</v>
      </c>
      <c r="M2972" t="str">
        <f t="shared" si="1551"/>
        <v>0.0192575498559288-0.306433712469181i</v>
      </c>
      <c r="N2972" t="str">
        <f t="shared" si="1552"/>
        <v>-4.60343628854929i</v>
      </c>
      <c r="O2972" t="str">
        <f t="shared" si="1553"/>
        <v>-0.108737262485431+0.994070524533936i</v>
      </c>
      <c r="P2972" t="str">
        <f t="shared" si="1554"/>
        <v>1.10873726248543-0.994070524533936i</v>
      </c>
      <c r="Q2972" t="str">
        <f t="shared" si="1555"/>
        <v>-1.10873726248543+5.59750681308323i</v>
      </c>
      <c r="R2972" t="str">
        <f t="shared" si="1556"/>
        <v>-0.208640256518142-0.156750150545319i</v>
      </c>
      <c r="S2972" t="str">
        <f t="shared" si="1557"/>
        <v>0.477484796551351i</v>
      </c>
      <c r="T2972" t="str">
        <f t="shared" si="1558"/>
        <v>0.0748458137425253-0.0996225504359867i</v>
      </c>
      <c r="U2972" t="str">
        <f t="shared" si="1559"/>
        <v>0.0001-153.328461552886i</v>
      </c>
      <c r="V2972" t="str">
        <f t="shared" si="1560"/>
        <v>0.00002-0.00245934331355149i</v>
      </c>
      <c r="W2972" t="str">
        <f t="shared" si="1561"/>
        <v>0.0000199993584529545-0.00245930386965083i</v>
      </c>
      <c r="X2972" t="str">
        <f t="shared" si="1562"/>
        <v>0.0000414963300997632-0.00245876617780609i</v>
      </c>
      <c r="Y2972" t="str">
        <f t="shared" si="1563"/>
        <v>0.009+6.52194634885241i</v>
      </c>
      <c r="Z2972" t="str">
        <f t="shared" si="1564"/>
        <v>-0.00452557757442244-0.000082655875541496i</v>
      </c>
      <c r="AA2972" t="str">
        <f t="shared" si="1565"/>
        <v>0.00255266483780823-1.8406319159162i</v>
      </c>
      <c r="AB2972" t="str">
        <f t="shared" si="1566"/>
        <v>0.509555547679348-0.678237308278211i</v>
      </c>
      <c r="AC2972" t="str">
        <f t="shared" si="1567"/>
        <v>0.801978015053004-0.169206186962968i</v>
      </c>
      <c r="AD2972" t="str">
        <f t="shared" si="1568"/>
        <v>0.77912281653926-0.681321553783045i</v>
      </c>
      <c r="AE2972" t="str">
        <f t="shared" si="1569"/>
        <v>-0.00358229597580415+0.00301897446621579i</v>
      </c>
      <c r="AF2972" t="str">
        <f t="shared" si="1570"/>
        <v>-15.0757229555068-0.342553292256711i</v>
      </c>
      <c r="AG2972" t="str">
        <f t="shared" si="1571"/>
        <v>0.995467494445935-0.00519765937937365i</v>
      </c>
      <c r="AH2972" t="str">
        <f t="shared" si="1572"/>
        <v>0.0555212369607165-0.0441978418677687i</v>
      </c>
      <c r="AI2972">
        <f t="shared" si="1573"/>
        <v>-22.979093648020424</v>
      </c>
      <c r="AJ2972">
        <f t="shared" si="1574"/>
        <v>-38.521644943729072</v>
      </c>
      <c r="AK2972"/>
      <c r="AL2972"/>
      <c r="AM2972"/>
      <c r="AN2972"/>
    </row>
    <row r="2973" spans="1:40" x14ac:dyDescent="0.25">
      <c r="A2973"/>
      <c r="B2973">
        <f t="shared" si="1575"/>
        <v>1039000</v>
      </c>
      <c r="C2973" s="237" t="str">
        <f t="shared" si="1543"/>
        <v>-7.07964763075568E-08+0.00235709580248165i</v>
      </c>
      <c r="D2973" s="208" t="str">
        <f t="shared" si="1544"/>
        <v>-5.95700649977894+0.018071067819026i</v>
      </c>
      <c r="E2973" t="str">
        <f t="shared" si="1545"/>
        <v>2870</v>
      </c>
      <c r="F2973" t="str">
        <f t="shared" si="1546"/>
        <v>0.777000777000777</v>
      </c>
      <c r="G2973" t="str">
        <f t="shared" si="1541"/>
        <v>0.777000777000777</v>
      </c>
      <c r="H2973" t="str">
        <f t="shared" si="1547"/>
        <v>9.11874595267925+0.360295920042513i</v>
      </c>
      <c r="I2973" t="str">
        <f t="shared" si="1548"/>
        <v>4080.14345884974i</v>
      </c>
      <c r="J2973" t="str">
        <f t="shared" si="1542"/>
        <v>-14238.6660267313+882.440370820955i</v>
      </c>
      <c r="K2973" t="str">
        <f t="shared" si="1549"/>
        <v>0.017691200782329-0.285457361064616i</v>
      </c>
      <c r="L2973" t="str">
        <f t="shared" si="1550"/>
        <v>0.00152943926589636-0.0206837039493725i</v>
      </c>
      <c r="M2973" t="str">
        <f t="shared" si="1551"/>
        <v>0.0192206400482254-0.306141065013989i</v>
      </c>
      <c r="N2973" t="str">
        <f t="shared" si="1552"/>
        <v>-4.60787119826851i</v>
      </c>
      <c r="O2973" t="str">
        <f t="shared" si="1553"/>
        <v>-0.104327594562765+0.994542987010993i</v>
      </c>
      <c r="P2973" t="str">
        <f t="shared" si="1554"/>
        <v>1.10432759456277-0.994542987010993i</v>
      </c>
      <c r="Q2973" t="str">
        <f t="shared" si="1555"/>
        <v>-1.10432759456277+5.6024141852795i</v>
      </c>
      <c r="R2973" t="str">
        <f t="shared" si="1556"/>
        <v>-0.208282509610666-0.156060484430483i</v>
      </c>
      <c r="S2973" t="str">
        <f t="shared" si="1557"/>
        <v>0.477944801172306i</v>
      </c>
      <c r="T2973" t="str">
        <f t="shared" si="1558"/>
        <v>0.074588297201981-0.0995475426435387i</v>
      </c>
      <c r="U2973" t="str">
        <f t="shared" si="1559"/>
        <v>0.0001-153.180888442633i</v>
      </c>
      <c r="V2973" t="str">
        <f t="shared" si="1560"/>
        <v>0.00002-0.00245697628437579i</v>
      </c>
      <c r="W2973" t="str">
        <f t="shared" si="1561"/>
        <v>0.0000199993584529546-0.0024569368784435i</v>
      </c>
      <c r="X2973" t="str">
        <f t="shared" si="1562"/>
        <v>0.000041454970314506-0.00245640006539186i</v>
      </c>
      <c r="Y2973" t="str">
        <f t="shared" si="1563"/>
        <v>0.009+6.52822953415959i</v>
      </c>
      <c r="Z2973" t="str">
        <f t="shared" si="1564"/>
        <v>-0.00451686786630056-0.0000824881113904685i</v>
      </c>
      <c r="AA2973" t="str">
        <f t="shared" si="1565"/>
        <v>0.00254773816472158-1.83885904676117i</v>
      </c>
      <c r="AB2973" t="str">
        <f t="shared" si="1566"/>
        <v>0.507802357015874-0.677726649968148i</v>
      </c>
      <c r="AC2973" t="str">
        <f t="shared" si="1567"/>
        <v>0.802280327910231-0.168485494383581i</v>
      </c>
      <c r="AD2973" t="str">
        <f t="shared" si="1568"/>
        <v>0.776123605767719-0.681758060767018i</v>
      </c>
      <c r="AE2973" t="str">
        <f t="shared" si="1569"/>
        <v>-0.00356188471002744+0.00301539010682459i</v>
      </c>
      <c r="AF2973" t="str">
        <f t="shared" si="1570"/>
        <v>-15.0757524524582-0.342224852223487i</v>
      </c>
      <c r="AG2973" t="str">
        <f t="shared" si="1571"/>
        <v>0.995468919782794-0.00517268625474304i</v>
      </c>
      <c r="AH2973" t="str">
        <f t="shared" si="1572"/>
        <v>0.0552085870581165-0.0441548015780585i</v>
      </c>
      <c r="AI2973">
        <f t="shared" si="1573"/>
        <v>-23.012355014105509</v>
      </c>
      <c r="AJ2973">
        <f t="shared" si="1574"/>
        <v>-38.652170666134985</v>
      </c>
      <c r="AK2973"/>
      <c r="AL2973"/>
      <c r="AM2973"/>
      <c r="AN2973"/>
    </row>
    <row r="2974" spans="1:40" x14ac:dyDescent="0.25">
      <c r="A2974"/>
      <c r="B2974">
        <f t="shared" si="1575"/>
        <v>1040000</v>
      </c>
      <c r="C2974" s="237" t="str">
        <f t="shared" si="1543"/>
        <v>-7.0660394693179E-08+0.00235482936421412i</v>
      </c>
      <c r="D2974" s="208" t="str">
        <f t="shared" si="1544"/>
        <v>-5.95700649873565+0.0180536917923083i</v>
      </c>
      <c r="E2974" t="str">
        <f t="shared" si="1545"/>
        <v>2870</v>
      </c>
      <c r="F2974" t="str">
        <f t="shared" si="1546"/>
        <v>0.777000777000777</v>
      </c>
      <c r="G2974" t="str">
        <f t="shared" si="1541"/>
        <v>0.777000777000777</v>
      </c>
      <c r="H2974" t="str">
        <f t="shared" si="1547"/>
        <v>9.11877536583215+0.359950731991321i</v>
      </c>
      <c r="I2974" t="str">
        <f t="shared" si="1548"/>
        <v>4084.07044966673i</v>
      </c>
      <c r="J2974" t="str">
        <f t="shared" si="1542"/>
        <v>-14266.0895466717+883.289687828482i</v>
      </c>
      <c r="K2974" t="str">
        <f t="shared" si="1549"/>
        <v>0.0176573207111387-0.285184942030389i</v>
      </c>
      <c r="L2974" t="str">
        <f t="shared" si="1550"/>
        <v>0.00152651540676338-0.0206640317669402i</v>
      </c>
      <c r="M2974" t="str">
        <f t="shared" si="1551"/>
        <v>0.0191838361179021-0.305848973797329i</v>
      </c>
      <c r="N2974" t="str">
        <f t="shared" si="1552"/>
        <v>-4.61230610798773i</v>
      </c>
      <c r="O2974" t="str">
        <f t="shared" si="1553"/>
        <v>-0.0999158746840756+0.994995888426739i</v>
      </c>
      <c r="P2974" t="str">
        <f t="shared" si="1554"/>
        <v>1.09991587468408-0.994995888426739i</v>
      </c>
      <c r="Q2974" t="str">
        <f t="shared" si="1555"/>
        <v>-1.09991587468408+5.60730199641447i</v>
      </c>
      <c r="R2974" t="str">
        <f t="shared" si="1556"/>
        <v>-0.207923864064138-0.15537189122886i</v>
      </c>
      <c r="S2974" t="str">
        <f t="shared" si="1557"/>
        <v>0.47840480579326i</v>
      </c>
      <c r="T2974" t="str">
        <f t="shared" si="1558"/>
        <v>0.0743306594490743-0.0994717758073881i</v>
      </c>
      <c r="U2974" t="str">
        <f t="shared" si="1559"/>
        <v>0.0001-153.033599126822i</v>
      </c>
      <c r="V2974" t="str">
        <f t="shared" si="1560"/>
        <v>0.00002-0.00245461380717927i</v>
      </c>
      <c r="W2974" t="str">
        <f t="shared" si="1561"/>
        <v>0.0000199993584529546-0.00245457443914232i</v>
      </c>
      <c r="X2974" t="str">
        <f t="shared" si="1562"/>
        <v>0.000041413729766839-0.00245403850215324i</v>
      </c>
      <c r="Y2974" t="str">
        <f t="shared" si="1563"/>
        <v>0.009+6.53451271946677i</v>
      </c>
      <c r="Z2974" t="str">
        <f t="shared" si="1564"/>
        <v>-0.00450818327981647-0.0000823209241783936i</v>
      </c>
      <c r="AA2974" t="str">
        <f t="shared" si="1565"/>
        <v>0.00254282575529008-1.83708959079471i</v>
      </c>
      <c r="AB2974" t="str">
        <f t="shared" si="1566"/>
        <v>0.506048341130138-0.677210824035338i</v>
      </c>
      <c r="AC2974" t="str">
        <f t="shared" si="1567"/>
        <v>0.802583712868325-0.167765867292057i</v>
      </c>
      <c r="AD2974" t="str">
        <f t="shared" si="1568"/>
        <v>0.77312187952949-0.682181001950427i</v>
      </c>
      <c r="AE2974" t="str">
        <f t="shared" si="1569"/>
        <v>-0.00354153290109264+0.00301175287917597i</v>
      </c>
      <c r="AF2974" t="str">
        <f t="shared" si="1570"/>
        <v>-15.0757818645678-0.341897040199013i</v>
      </c>
      <c r="AG2974" t="str">
        <f t="shared" si="1571"/>
        <v>0.995470432633352-0.00514774434548928i</v>
      </c>
      <c r="AH2974" t="str">
        <f t="shared" si="1572"/>
        <v>0.0548968173380343-0.044110898324316i</v>
      </c>
      <c r="AI2974">
        <f t="shared" si="1573"/>
        <v>-23.045680684151403</v>
      </c>
      <c r="AJ2974">
        <f t="shared" si="1574"/>
        <v>-38.7827052758524</v>
      </c>
      <c r="AK2974"/>
      <c r="AL2974"/>
      <c r="AM2974"/>
      <c r="AN2974"/>
    </row>
    <row r="2975" spans="1:40" x14ac:dyDescent="0.25">
      <c r="A2975"/>
      <c r="B2975">
        <f t="shared" si="1575"/>
        <v>1041000</v>
      </c>
      <c r="C2975" s="237" t="str">
        <f t="shared" si="1543"/>
        <v>-7.05247050564462E-08+0.00235256728029483i</v>
      </c>
      <c r="D2975" s="208" t="str">
        <f t="shared" si="1544"/>
        <v>-5.95700649769536+0.018036349148927i</v>
      </c>
      <c r="E2975" t="str">
        <f t="shared" si="1545"/>
        <v>2870</v>
      </c>
      <c r="F2975" t="str">
        <f t="shared" si="1546"/>
        <v>0.777000777000777</v>
      </c>
      <c r="G2975" t="str">
        <f t="shared" si="1541"/>
        <v>0.777000777000777</v>
      </c>
      <c r="H2975" t="str">
        <f t="shared" si="1547"/>
        <v>9.11880469446511+0.359606203536194i</v>
      </c>
      <c r="I2975" t="str">
        <f t="shared" si="1548"/>
        <v>4087.99744048372i</v>
      </c>
      <c r="J2975" t="str">
        <f t="shared" si="1542"/>
        <v>-14293.5394480646+884.139004836009i</v>
      </c>
      <c r="K2975" t="str">
        <f t="shared" si="1549"/>
        <v>0.0176235377520835-0.28491304047895i</v>
      </c>
      <c r="L2975" t="str">
        <f t="shared" si="1550"/>
        <v>0.00152359990882791-0.0206443967622129i</v>
      </c>
      <c r="M2975" t="str">
        <f t="shared" si="1551"/>
        <v>0.0191471376609114-0.305557437241163i</v>
      </c>
      <c r="N2975" t="str">
        <f t="shared" si="1552"/>
        <v>-4.61674101770695i</v>
      </c>
      <c r="O2975" t="str">
        <f t="shared" si="1553"/>
        <v>-0.0955021896207979+0.995429219873333i</v>
      </c>
      <c r="P2975" t="str">
        <f t="shared" si="1554"/>
        <v>1.0955021896208-0.995429219873333i</v>
      </c>
      <c r="Q2975" t="str">
        <f t="shared" si="1555"/>
        <v>-1.0955021896208+5.61217023758028i</v>
      </c>
      <c r="R2975" t="str">
        <f t="shared" si="1556"/>
        <v>-0.207564317906772-0.15468437130679i</v>
      </c>
      <c r="S2975" t="str">
        <f t="shared" si="1557"/>
        <v>0.478864810414216i</v>
      </c>
      <c r="T2975" t="str">
        <f t="shared" si="1558"/>
        <v>0.0740729021398682-0.0993952477431824i</v>
      </c>
      <c r="U2975" t="str">
        <f t="shared" si="1559"/>
        <v>0.0001-152.886592787604i</v>
      </c>
      <c r="V2975" t="str">
        <f t="shared" si="1560"/>
        <v>0.00002-0.00245225586884385i</v>
      </c>
      <c r="W2975" t="str">
        <f t="shared" si="1561"/>
        <v>0.0000199993584529545-0.00245221653862943i</v>
      </c>
      <c r="X2975" t="str">
        <f t="shared" si="1562"/>
        <v>0.0000413726079988753-0.00245168147498423i</v>
      </c>
      <c r="Y2975" t="str">
        <f t="shared" si="1563"/>
        <v>0.009+6.54079590477395i</v>
      </c>
      <c r="Z2975" t="str">
        <f t="shared" si="1564"/>
        <v>-0.0044995237184419-0.0000821543112657413i</v>
      </c>
      <c r="AA2975" t="str">
        <f t="shared" si="1565"/>
        <v>0.00253792755444983-1.83532353816585i</v>
      </c>
      <c r="AB2975" t="str">
        <f t="shared" si="1566"/>
        <v>0.504293511296732-0.676689815608557i</v>
      </c>
      <c r="AC2975" t="str">
        <f t="shared" si="1567"/>
        <v>0.802888171417757-0.167047305982371i</v>
      </c>
      <c r="AD2975" t="str">
        <f t="shared" si="1568"/>
        <v>0.770117700750661-0.682590363040315i</v>
      </c>
      <c r="AE2975" t="str">
        <f t="shared" si="1569"/>
        <v>-0.00352124060167174+0.00300806303918103i</v>
      </c>
      <c r="AF2975" t="str">
        <f t="shared" si="1570"/>
        <v>-15.0758111921605-0.341569854387267i</v>
      </c>
      <c r="AG2975" t="str">
        <f t="shared" si="1571"/>
        <v>0.995472032840646-0.00512283397981654i</v>
      </c>
      <c r="AH2975" t="str">
        <f t="shared" si="1572"/>
        <v>0.0545859289204433-0.0440661361591088i</v>
      </c>
      <c r="AI2975">
        <f t="shared" si="1573"/>
        <v>-23.079070999848646</v>
      </c>
      <c r="AJ2975">
        <f t="shared" si="1574"/>
        <v>-38.913248693174673</v>
      </c>
      <c r="AK2975"/>
      <c r="AL2975"/>
      <c r="AM2975"/>
      <c r="AN2975"/>
    </row>
    <row r="2976" spans="1:40" x14ac:dyDescent="0.25">
      <c r="A2976"/>
      <c r="B2976">
        <f t="shared" si="1575"/>
        <v>1042000</v>
      </c>
      <c r="C2976" s="237" t="str">
        <f t="shared" si="1543"/>
        <v>-7.03894058933677E-08+0.00235030953818727i</v>
      </c>
      <c r="D2976" s="208" t="str">
        <f t="shared" si="1544"/>
        <v>-5.95700649665807+0.0180190397927691i</v>
      </c>
      <c r="E2976" t="str">
        <f t="shared" si="1545"/>
        <v>2870</v>
      </c>
      <c r="F2976" t="str">
        <f t="shared" si="1546"/>
        <v>0.777000777000777</v>
      </c>
      <c r="G2976" t="str">
        <f t="shared" si="1541"/>
        <v>0.777000777000777</v>
      </c>
      <c r="H2976" t="str">
        <f t="shared" si="1547"/>
        <v>9.11883393890145+0.359262332791816i</v>
      </c>
      <c r="I2976" t="str">
        <f t="shared" si="1548"/>
        <v>4091.92443130071i</v>
      </c>
      <c r="J2976" t="str">
        <f t="shared" si="1542"/>
        <v>-14321.0157309102+884.988321843536i</v>
      </c>
      <c r="K2976" t="str">
        <f t="shared" si="1549"/>
        <v>0.0175898515348299-0.284641654942889i</v>
      </c>
      <c r="L2976" t="str">
        <f t="shared" si="1550"/>
        <v>0.00152069274029821-0.0206247988304971i</v>
      </c>
      <c r="M2976" t="str">
        <f t="shared" si="1551"/>
        <v>0.0191105442751281-0.305266453773386i</v>
      </c>
      <c r="N2976" t="str">
        <f t="shared" si="1552"/>
        <v>-4.62117592742617i</v>
      </c>
      <c r="O2976" t="str">
        <f t="shared" si="1553"/>
        <v>-0.0910866261830196+0.995842972827842i</v>
      </c>
      <c r="P2976" t="str">
        <f t="shared" si="1554"/>
        <v>1.09108662618302-0.995842972827842i</v>
      </c>
      <c r="Q2976" t="str">
        <f t="shared" si="1555"/>
        <v>-1.09108662618302+5.61701890025401i</v>
      </c>
      <c r="R2976" t="str">
        <f t="shared" si="1556"/>
        <v>-0.207203869166997-0.15399792505637i</v>
      </c>
      <c r="S2976" t="str">
        <f t="shared" si="1557"/>
        <v>0.47932481503517i</v>
      </c>
      <c r="T2976" t="str">
        <f t="shared" si="1558"/>
        <v>0.0738150269434445-0.0993179562630424i</v>
      </c>
      <c r="U2976" t="str">
        <f t="shared" si="1559"/>
        <v>0.0001-152.739868610264i</v>
      </c>
      <c r="V2976" t="str">
        <f t="shared" si="1560"/>
        <v>0.00002-0.00244990245630177i</v>
      </c>
      <c r="W2976" t="str">
        <f t="shared" si="1561"/>
        <v>0.0000199993584529546-0.00244986316383731i</v>
      </c>
      <c r="X2976" t="str">
        <f t="shared" si="1562"/>
        <v>0.0000413316045549238-0.0024493289708291i</v>
      </c>
      <c r="Y2976" t="str">
        <f t="shared" si="1563"/>
        <v>0.009+6.54707909008113i</v>
      </c>
      <c r="Z2976" t="str">
        <f t="shared" si="1564"/>
        <v>-0.00449088908611172-0.0000819882700278017i</v>
      </c>
      <c r="AA2976" t="str">
        <f t="shared" si="1565"/>
        <v>0.00253304350740264-1.83356087906153i</v>
      </c>
      <c r="AB2976" t="str">
        <f t="shared" si="1566"/>
        <v>0.502537878878884-0.676163609792569i</v>
      </c>
      <c r="AC2976" t="str">
        <f t="shared" si="1567"/>
        <v>0.803193705052255-0.166329810774328i</v>
      </c>
      <c r="AD2976" t="str">
        <f t="shared" si="1568"/>
        <v>0.767111132439535-0.682986130046091i</v>
      </c>
      <c r="AE2976" t="str">
        <f t="shared" si="1569"/>
        <v>-0.00350100786376296+0.00300432084272188i</v>
      </c>
      <c r="AF2976" t="str">
        <f t="shared" si="1570"/>
        <v>-15.0758404355595-0.341243292999047i</v>
      </c>
      <c r="AG2976" t="str">
        <f t="shared" si="1571"/>
        <v>0.995473720246303-0.00509795548521621i</v>
      </c>
      <c r="AH2976" t="str">
        <f t="shared" si="1572"/>
        <v>0.0542759229133098-0.0440205191354336i</v>
      </c>
      <c r="AI2976">
        <f t="shared" si="1573"/>
        <v>-23.112526305396468</v>
      </c>
      <c r="AJ2976">
        <f t="shared" si="1574"/>
        <v>-39.043800838459731</v>
      </c>
      <c r="AK2976"/>
      <c r="AL2976"/>
      <c r="AM2976"/>
      <c r="AN2976"/>
    </row>
    <row r="2977" spans="1:40" x14ac:dyDescent="0.25">
      <c r="A2977"/>
      <c r="B2977">
        <f t="shared" si="1575"/>
        <v>1043000</v>
      </c>
      <c r="C2977" s="237" t="str">
        <f t="shared" si="1543"/>
        <v>-7.02544957071595E-08+0.00234805612540302i</v>
      </c>
      <c r="D2977" s="208" t="str">
        <f t="shared" si="1544"/>
        <v>-5.95700649562376+0.0180017636280898i</v>
      </c>
      <c r="E2977" t="str">
        <f t="shared" si="1545"/>
        <v>2870</v>
      </c>
      <c r="F2977" t="str">
        <f t="shared" si="1546"/>
        <v>0.777000777000777</v>
      </c>
      <c r="G2977" t="str">
        <f t="shared" si="1541"/>
        <v>0.777000777000777</v>
      </c>
      <c r="H2977" t="str">
        <f t="shared" si="1547"/>
        <v>9.11886309946297+0.358919117880045i</v>
      </c>
      <c r="I2977" t="str">
        <f t="shared" si="1548"/>
        <v>4095.85142211769i</v>
      </c>
      <c r="J2977" t="str">
        <f t="shared" si="1542"/>
        <v>-14348.5183952083+885.837638851064i</v>
      </c>
      <c r="K2977" t="str">
        <f t="shared" si="1549"/>
        <v>0.017556261690807-0.28437078396032i</v>
      </c>
      <c r="L2977" t="str">
        <f t="shared" si="1550"/>
        <v>0.00151779386953325-0.0206052378674897i</v>
      </c>
      <c r="M2977" t="str">
        <f t="shared" si="1551"/>
        <v>0.0190740555603402-0.30497602182781i</v>
      </c>
      <c r="N2977" t="str">
        <f t="shared" si="1552"/>
        <v>-4.62561083714539i</v>
      </c>
      <c r="O2977" t="str">
        <f t="shared" si="1553"/>
        <v>-0.0866692712177726+0.996237139152411i</v>
      </c>
      <c r="P2977" t="str">
        <f t="shared" si="1554"/>
        <v>1.08666927121777-0.996237139152411i</v>
      </c>
      <c r="Q2977" t="str">
        <f t="shared" si="1555"/>
        <v>-1.08666927121777+5.6218479762978i</v>
      </c>
      <c r="R2977" t="str">
        <f t="shared" si="1556"/>
        <v>-0.206842515873522-0.153312552895504i</v>
      </c>
      <c r="S2977" t="str">
        <f t="shared" si="1557"/>
        <v>0.479784819656126i</v>
      </c>
      <c r="T2977" t="str">
        <f t="shared" si="1558"/>
        <v>0.0735570355419897-0.0992398991755971i</v>
      </c>
      <c r="U2977" t="str">
        <f t="shared" si="1559"/>
        <v>0.0001-152.593425783217i</v>
      </c>
      <c r="V2977" t="str">
        <f t="shared" si="1560"/>
        <v>0.00002-0.00244755355653542i</v>
      </c>
      <c r="W2977" t="str">
        <f t="shared" si="1561"/>
        <v>0.0000199993584529545-0.00244751430174851i</v>
      </c>
      <c r="X2977" t="str">
        <f t="shared" si="1562"/>
        <v>0.0000412907189814749-0.00244698097668214i</v>
      </c>
      <c r="Y2977" t="str">
        <f t="shared" si="1563"/>
        <v>0.009+6.55336227538831i</v>
      </c>
      <c r="Z2977" t="str">
        <f t="shared" si="1564"/>
        <v>-0.00448227928722136-0.0000818227978545826i</v>
      </c>
      <c r="AA2977" t="str">
        <f t="shared" si="1565"/>
        <v>0.00252817355961452-1.83180160370638i</v>
      </c>
      <c r="AB2977" t="str">
        <f t="shared" si="1566"/>
        <v>0.500781455329037-0.675632191668366i</v>
      </c>
      <c r="AC2977" t="str">
        <f t="shared" si="1567"/>
        <v>0.803500315268711-0.165613382013628i</v>
      </c>
      <c r="AD2977" t="str">
        <f t="shared" si="1568"/>
        <v>0.76410223768518-0.683368289280028i</v>
      </c>
      <c r="AE2977" t="str">
        <f t="shared" si="1569"/>
        <v>-0.00348083473868977+0.00300052654564942i</v>
      </c>
      <c r="AF2977" t="str">
        <f t="shared" si="1570"/>
        <v>-15.0758695950867-0.340917354251955i</v>
      </c>
      <c r="AG2977" t="str">
        <f t="shared" si="1571"/>
        <v>0.995475494690553-0.00507310918846058i</v>
      </c>
      <c r="AH2977" t="str">
        <f t="shared" si="1572"/>
        <v>0.0539668004125785-0.0439740513066743i</v>
      </c>
      <c r="AI2977">
        <f t="shared" si="1573"/>
        <v>-23.146046947529861</v>
      </c>
      <c r="AJ2977">
        <f t="shared" si="1574"/>
        <v>-39.174361632127614</v>
      </c>
      <c r="AK2977"/>
      <c r="AL2977"/>
      <c r="AM2977"/>
      <c r="AN2977"/>
    </row>
    <row r="2978" spans="1:40" x14ac:dyDescent="0.25">
      <c r="A2978"/>
      <c r="B2978">
        <f t="shared" si="1575"/>
        <v>1044000</v>
      </c>
      <c r="C2978" s="237" t="str">
        <f t="shared" si="1543"/>
        <v>-7.0119973008203E-08+0.00234580702950148i</v>
      </c>
      <c r="D2978" s="208" t="str">
        <f t="shared" si="1544"/>
        <v>-5.95700649459242+0.0179845205595114i</v>
      </c>
      <c r="E2978" t="str">
        <f t="shared" si="1545"/>
        <v>2870</v>
      </c>
      <c r="F2978" t="str">
        <f t="shared" si="1546"/>
        <v>0.777000777000777</v>
      </c>
      <c r="G2978" t="str">
        <f t="shared" si="1541"/>
        <v>0.777000777000777</v>
      </c>
      <c r="H2978" t="str">
        <f t="shared" si="1547"/>
        <v>9.11889217646988+0.358576556929862i</v>
      </c>
      <c r="I2978" t="str">
        <f t="shared" si="1548"/>
        <v>4099.77841293468i</v>
      </c>
      <c r="J2978" t="str">
        <f t="shared" si="1542"/>
        <v>-14376.0474409589+886.686955858591i</v>
      </c>
      <c r="K2978" t="str">
        <f t="shared" si="1549"/>
        <v>0.0175227678531949-0.284100426074852i</v>
      </c>
      <c r="L2978" t="str">
        <f t="shared" si="1550"/>
        <v>0.00151490326504177-0.0205857137692761i</v>
      </c>
      <c r="M2978" t="str">
        <f t="shared" si="1551"/>
        <v>0.0190376711182367-0.304686139844128i</v>
      </c>
      <c r="N2978" t="str">
        <f t="shared" si="1552"/>
        <v>-4.6300457468646i</v>
      </c>
      <c r="O2978" t="str">
        <f t="shared" si="1553"/>
        <v>-0.0822502116073372+0.99661171109442i</v>
      </c>
      <c r="P2978" t="str">
        <f t="shared" si="1554"/>
        <v>1.08225021160734-0.99661171109442i</v>
      </c>
      <c r="Q2978" t="str">
        <f t="shared" si="1555"/>
        <v>-1.08225021160734+5.62665745795902i</v>
      </c>
      <c r="R2978" t="str">
        <f t="shared" si="1556"/>
        <v>-0.206480256055401-0.152628255267943i</v>
      </c>
      <c r="S2978" t="str">
        <f t="shared" si="1557"/>
        <v>0.480244824277082i</v>
      </c>
      <c r="T2978" t="str">
        <f t="shared" si="1558"/>
        <v>0.0732989296308709-0.0991610742860129i</v>
      </c>
      <c r="U2978" t="str">
        <f t="shared" si="1559"/>
        <v>0.0001-152.447263497984i</v>
      </c>
      <c r="V2978" t="str">
        <f t="shared" si="1560"/>
        <v>0.00002-0.00244520915657705i</v>
      </c>
      <c r="W2978" t="str">
        <f t="shared" si="1561"/>
        <v>0.0000199993584529545-0.00244516993939554i</v>
      </c>
      <c r="X2978" t="str">
        <f t="shared" si="1562"/>
        <v>0.0000412499508271921-0.00244463747958752i</v>
      </c>
      <c r="Y2978" t="str">
        <f t="shared" si="1563"/>
        <v>0.009+6.55964546069549i</v>
      </c>
      <c r="Z2978" t="str">
        <f t="shared" si="1564"/>
        <v>-0.00447369422662427-0.0000816578921507218i</v>
      </c>
      <c r="AA2978" t="str">
        <f t="shared" si="1565"/>
        <v>0.00252331765681413-1.83004570236254i</v>
      </c>
      <c r="AB2978" t="str">
        <f t="shared" si="1566"/>
        <v>0.499024252189368-0.675095546293369i</v>
      </c>
      <c r="AC2978" t="str">
        <f t="shared" si="1567"/>
        <v>0.803808003567116-0.164898020071901i</v>
      </c>
      <c r="AD2978" t="str">
        <f t="shared" si="1568"/>
        <v>0.76109107965584-0.683736827357736i</v>
      </c>
      <c r="AE2978" t="str">
        <f t="shared" si="1569"/>
        <v>-0.00346072127709942+0.00299668040378128i</v>
      </c>
      <c r="AF2978" t="str">
        <f t="shared" si="1570"/>
        <v>-15.0758986710623-0.340592036370351i</v>
      </c>
      <c r="AG2978" t="str">
        <f t="shared" si="1571"/>
        <v>0.995477356012226-0.00504829541559579i</v>
      </c>
      <c r="AH2978" t="str">
        <f t="shared" si="1572"/>
        <v>0.0536585625021469-0.0439267367265589i</v>
      </c>
      <c r="AI2978">
        <f t="shared" si="1573"/>
        <v>-23.179633275548174</v>
      </c>
      <c r="AJ2978">
        <f t="shared" si="1574"/>
        <v>-39.304930994663373</v>
      </c>
      <c r="AK2978"/>
      <c r="AL2978"/>
      <c r="AM2978"/>
      <c r="AN2978"/>
    </row>
    <row r="2979" spans="1:40" x14ac:dyDescent="0.25">
      <c r="A2979"/>
      <c r="B2979">
        <f t="shared" si="1575"/>
        <v>1045000</v>
      </c>
      <c r="C2979" s="237" t="str">
        <f t="shared" si="1543"/>
        <v>-6.99858363140033E-08+0.0023435622380897i</v>
      </c>
      <c r="D2979" s="208" t="str">
        <f t="shared" si="1544"/>
        <v>-5.95700649356403+0.017967310492021i</v>
      </c>
      <c r="E2979" t="str">
        <f t="shared" si="1545"/>
        <v>2870</v>
      </c>
      <c r="F2979" t="str">
        <f t="shared" si="1546"/>
        <v>0.777000777000777</v>
      </c>
      <c r="G2979" t="str">
        <f t="shared" si="1541"/>
        <v>0.777000777000777</v>
      </c>
      <c r="H2979" t="str">
        <f t="shared" si="1547"/>
        <v>9.11892117024093+0.358234648077353i</v>
      </c>
      <c r="I2979" t="str">
        <f t="shared" si="1548"/>
        <v>4103.70540375167i</v>
      </c>
      <c r="J2979" t="str">
        <f t="shared" si="1542"/>
        <v>-14403.6028681621+887.536272866118i</v>
      </c>
      <c r="K2979" t="str">
        <f t="shared" si="1549"/>
        <v>0.0174893696569146-0.283830579835561i</v>
      </c>
      <c r="L2979" t="str">
        <f t="shared" si="1550"/>
        <v>0.00151202089548157-0.0205662264323288i</v>
      </c>
      <c r="M2979" t="str">
        <f t="shared" si="1551"/>
        <v>0.0190013905523962-0.30439680626789i</v>
      </c>
      <c r="N2979" t="str">
        <f t="shared" si="1552"/>
        <v>-4.63448065658382i</v>
      </c>
      <c r="O2979" t="str">
        <f t="shared" si="1553"/>
        <v>-0.0778295342674898+0.996966681286644i</v>
      </c>
      <c r="P2979" t="str">
        <f t="shared" si="1554"/>
        <v>1.07782953426749-0.996966681286644i</v>
      </c>
      <c r="Q2979" t="str">
        <f t="shared" si="1555"/>
        <v>-1.07782953426749+5.63144733787046i</v>
      </c>
      <c r="R2979" t="str">
        <f t="shared" si="1556"/>
        <v>-0.206117087742098-0.151945032643318i</v>
      </c>
      <c r="S2979" t="str">
        <f t="shared" si="1557"/>
        <v>0.480704828898036i</v>
      </c>
      <c r="T2979" t="str">
        <f t="shared" si="1558"/>
        <v>0.0730407109187127-0.0990814793960267i</v>
      </c>
      <c r="U2979" t="str">
        <f t="shared" si="1559"/>
        <v>0.0001-152.301380949182i</v>
      </c>
      <c r="V2979" t="str">
        <f t="shared" si="1560"/>
        <v>0.00002-0.00244286924350856i</v>
      </c>
      <c r="W2979" t="str">
        <f t="shared" si="1561"/>
        <v>0.0000199993584529545-0.00244283006386047i</v>
      </c>
      <c r="X2979" t="str">
        <f t="shared" si="1562"/>
        <v>0.0000412092996428948-0.00244229846663892i</v>
      </c>
      <c r="Y2979" t="str">
        <f t="shared" si="1563"/>
        <v>0.009+6.56592864600267i</v>
      </c>
      <c r="Z2979" t="str">
        <f t="shared" si="1564"/>
        <v>-0.00446513380962906-0.0000814935503353798i</v>
      </c>
      <c r="AA2979" t="str">
        <f t="shared" si="1565"/>
        <v>0.00251847574499125-1.82829316532951i</v>
      </c>
      <c r="AB2979" t="str">
        <f t="shared" si="1566"/>
        <v>0.497266281092315-0.674553658701647i</v>
      </c>
      <c r="AC2979" t="str">
        <f t="shared" si="1567"/>
        <v>0.804116771450471-0.164183725346749i</v>
      </c>
      <c r="AD2979" t="str">
        <f t="shared" si="1568"/>
        <v>0.75807772159738-0.684091731198639i</v>
      </c>
      <c r="AE2979" t="str">
        <f t="shared" si="1569"/>
        <v>-0.00344066752896148+0.00299278267289959i</v>
      </c>
      <c r="AF2979" t="str">
        <f t="shared" si="1570"/>
        <v>-15.075927663805-0.340267337585332i</v>
      </c>
      <c r="AG2979" t="str">
        <f t="shared" si="1571"/>
        <v>0.99547930404876-0.0050235144919351i</v>
      </c>
      <c r="AH2979" t="str">
        <f t="shared" si="1572"/>
        <v>0.0533512102538415-0.0438785794491165i</v>
      </c>
      <c r="AI2979">
        <f t="shared" si="1573"/>
        <v>-23.213285641343969</v>
      </c>
      <c r="AJ2979">
        <f t="shared" si="1574"/>
        <v>-39.435508846619271</v>
      </c>
      <c r="AK2979"/>
      <c r="AL2979"/>
      <c r="AM2979"/>
      <c r="AN2979"/>
    </row>
    <row r="2980" spans="1:40" x14ac:dyDescent="0.25">
      <c r="A2980"/>
      <c r="B2980">
        <f t="shared" si="1575"/>
        <v>1046000</v>
      </c>
      <c r="C2980" s="237" t="str">
        <f t="shared" si="1543"/>
        <v>-6.98520841491483E-08+0.00234132173882209i</v>
      </c>
      <c r="D2980" s="208" t="str">
        <f t="shared" si="1544"/>
        <v>-5.9570064925386+0.0179501333309694i</v>
      </c>
      <c r="E2980" t="str">
        <f t="shared" si="1545"/>
        <v>2870</v>
      </c>
      <c r="F2980" t="str">
        <f t="shared" si="1546"/>
        <v>0.777000777000777</v>
      </c>
      <c r="G2980" t="str">
        <f t="shared" si="1541"/>
        <v>0.777000777000777</v>
      </c>
      <c r="H2980" t="str">
        <f t="shared" si="1547"/>
        <v>9.11895008109332+0.35789338946566i</v>
      </c>
      <c r="I2980" t="str">
        <f t="shared" si="1548"/>
        <v>4107.63239456866i</v>
      </c>
      <c r="J2980" t="str">
        <f t="shared" si="1542"/>
        <v>-14431.1846768179+888.385589873646i</v>
      </c>
      <c r="K2980" t="str">
        <f t="shared" si="1549"/>
        <v>0.0174560667386192-0.283561243796966i</v>
      </c>
      <c r="L2980" t="str">
        <f t="shared" si="1550"/>
        <v>0.00150914672965854-0.0205467757535051i</v>
      </c>
      <c r="M2980" t="str">
        <f t="shared" si="1551"/>
        <v>0.0189652134682777-0.304108019550471i</v>
      </c>
      <c r="N2980" t="str">
        <f t="shared" si="1552"/>
        <v>-4.63891556630304i</v>
      </c>
      <c r="O2980" t="str">
        <f t="shared" si="1553"/>
        <v>-0.0734073261458547+0.99730204274739i</v>
      </c>
      <c r="P2980" t="str">
        <f t="shared" si="1554"/>
        <v>1.07340732614585-0.99730204274739i</v>
      </c>
      <c r="Q2980" t="str">
        <f t="shared" si="1555"/>
        <v>-1.07340732614585+5.63621760905043i</v>
      </c>
      <c r="R2980" t="str">
        <f t="shared" si="1556"/>
        <v>-0.205753008963557-0.151262885517199i</v>
      </c>
      <c r="S2980" t="str">
        <f t="shared" si="1557"/>
        <v>0.481164833518992i</v>
      </c>
      <c r="T2980" t="str">
        <f t="shared" si="1558"/>
        <v>0.0727823811274854-0.0990011123039816i</v>
      </c>
      <c r="U2980" t="str">
        <f t="shared" si="1559"/>
        <v>0.0001-152.155777334508i</v>
      </c>
      <c r="V2980" t="str">
        <f t="shared" si="1560"/>
        <v>0.00002-0.00244053380446123i</v>
      </c>
      <c r="W2980" t="str">
        <f t="shared" si="1561"/>
        <v>0.0000199993584529546-0.00244049466227483i</v>
      </c>
      <c r="X2980" t="str">
        <f t="shared" si="1562"/>
        <v>0.00004116876498155-0.00243996392497941i</v>
      </c>
      <c r="Y2980" t="str">
        <f t="shared" si="1563"/>
        <v>0.009+6.57221183130985i</v>
      </c>
      <c r="Z2980" t="str">
        <f t="shared" si="1564"/>
        <v>-0.00445659794199715-0.0000813297698421534i</v>
      </c>
      <c r="AA2980" t="str">
        <f t="shared" si="1565"/>
        <v>0.00251364777039532-1.82654398294395i</v>
      </c>
      <c r="AB2980" t="str">
        <f t="shared" si="1566"/>
        <v>0.49550755376117-0.674006513904166i</v>
      </c>
      <c r="AC2980" t="str">
        <f t="shared" si="1567"/>
        <v>0.804426620424712-0.16347049826181i</v>
      </c>
      <c r="AD2980" t="str">
        <f t="shared" si="1568"/>
        <v>0.755062226831812-0.684432988026442i</v>
      </c>
      <c r="AE2980" t="str">
        <f t="shared" si="1569"/>
        <v>-0.003420673543567+0.00298883360874886i</v>
      </c>
      <c r="AF2980" t="str">
        <f t="shared" si="1570"/>
        <v>-15.0759565736319-0.339943256134691i</v>
      </c>
      <c r="AG2980" t="str">
        <f t="shared" si="1571"/>
        <v>0.995481338636199-0.00499876674205252i</v>
      </c>
      <c r="AH2980" t="str">
        <f t="shared" si="1572"/>
        <v>0.0530447447274039-0.0438295835286337i</v>
      </c>
      <c r="AI2980">
        <f t="shared" si="1573"/>
        <v>-23.24700439943129</v>
      </c>
      <c r="AJ2980">
        <f t="shared" si="1574"/>
        <v>-39.566095108611925</v>
      </c>
      <c r="AK2980"/>
      <c r="AL2980"/>
      <c r="AM2980"/>
      <c r="AN2980"/>
    </row>
    <row r="2981" spans="1:40" x14ac:dyDescent="0.25">
      <c r="A2981"/>
      <c r="B2981">
        <f t="shared" si="1575"/>
        <v>1047000</v>
      </c>
      <c r="C2981" s="237" t="str">
        <f t="shared" si="1543"/>
        <v>-6.97187150452692E-08+0.00233908551940026i</v>
      </c>
      <c r="D2981" s="208" t="str">
        <f t="shared" si="1544"/>
        <v>-5.95700649151611+0.0179329889820687i</v>
      </c>
      <c r="E2981" t="str">
        <f t="shared" si="1545"/>
        <v>2870</v>
      </c>
      <c r="F2981" t="str">
        <f t="shared" si="1546"/>
        <v>0.777000777000777</v>
      </c>
      <c r="G2981" t="str">
        <f t="shared" si="1541"/>
        <v>0.777000777000777</v>
      </c>
      <c r="H2981" t="str">
        <f t="shared" si="1547"/>
        <v>9.11897890934275+0.357552779244963i</v>
      </c>
      <c r="I2981" t="str">
        <f t="shared" si="1548"/>
        <v>4111.55938538564i</v>
      </c>
      <c r="J2981" t="str">
        <f t="shared" si="1542"/>
        <v>-14458.7928669262+889.234906881173i</v>
      </c>
      <c r="K2981" t="str">
        <f t="shared" si="1549"/>
        <v>0.0174228587366835-0.283292416519008i</v>
      </c>
      <c r="L2981" t="str">
        <f t="shared" si="1550"/>
        <v>0.00150628073652585-0.0205273616300456i</v>
      </c>
      <c r="M2981" t="str">
        <f t="shared" si="1551"/>
        <v>0.0189291394732093-0.303819778149054i</v>
      </c>
      <c r="N2981" t="str">
        <f t="shared" si="1552"/>
        <v>-4.64335047602226i</v>
      </c>
      <c r="O2981" t="str">
        <f t="shared" si="1553"/>
        <v>-0.0689836742201547+0.997617788880635i</v>
      </c>
      <c r="P2981" t="str">
        <f t="shared" si="1554"/>
        <v>1.06898367422015-0.997617788880635i</v>
      </c>
      <c r="Q2981" t="str">
        <f t="shared" si="1555"/>
        <v>-1.06898367422015+5.6409682649029i</v>
      </c>
      <c r="R2981" t="str">
        <f t="shared" si="1556"/>
        <v>-0.205388017750269-0.150581814411129i</v>
      </c>
      <c r="S2981" t="str">
        <f t="shared" si="1557"/>
        <v>0.481624838139946i</v>
      </c>
      <c r="T2981" t="str">
        <f t="shared" si="1558"/>
        <v>0.0725239419925794-0.0989199708048577i</v>
      </c>
      <c r="U2981" t="str">
        <f t="shared" si="1559"/>
        <v>0.0001-152.010451854723i</v>
      </c>
      <c r="V2981" t="str">
        <f t="shared" si="1560"/>
        <v>0.00002-0.00243820282661552i</v>
      </c>
      <c r="W2981" t="str">
        <f t="shared" si="1561"/>
        <v>0.0000199993584529545-0.00243816372181921i</v>
      </c>
      <c r="X2981" t="str">
        <f t="shared" si="1562"/>
        <v>0.0000411283463982556-0.00243763384180106i</v>
      </c>
      <c r="Y2981" t="str">
        <f t="shared" si="1563"/>
        <v>0.009+6.57849501661703i</v>
      </c>
      <c r="Z2981" t="str">
        <f t="shared" si="1564"/>
        <v>-0.00444808652993981-0.0000811665481189708i</v>
      </c>
      <c r="AA2981" t="str">
        <f t="shared" si="1565"/>
        <v>0.00250883367953388-1.82479814557951i</v>
      </c>
      <c r="AB2981" t="str">
        <f t="shared" si="1566"/>
        <v>0.493748082010595-0.673454096888997i</v>
      </c>
      <c r="AC2981" t="str">
        <f t="shared" si="1567"/>
        <v>0.804737551998622-0.162758339266796i</v>
      </c>
      <c r="AD2981" t="str">
        <f t="shared" si="1568"/>
        <v>0.752044658755706-0.684760585369574i</v>
      </c>
      <c r="AE2981" t="str">
        <f t="shared" si="1569"/>
        <v>-0.00340073936952681+0.00298483346703359i</v>
      </c>
      <c r="AF2981" t="str">
        <f t="shared" si="1570"/>
        <v>-15.0759854008589-0.339619790262894i</v>
      </c>
      <c r="AG2981" t="str">
        <f t="shared" si="1571"/>
        <v>0.995483459609205-0.00497405248977596i</v>
      </c>
      <c r="AH2981" t="str">
        <f t="shared" si="1572"/>
        <v>0.0527391669704638-0.04377975301961i</v>
      </c>
      <c r="AI2981">
        <f t="shared" si="1573"/>
        <v>-23.280789906975791</v>
      </c>
      <c r="AJ2981">
        <f t="shared" si="1574"/>
        <v>-39.696689701325887</v>
      </c>
      <c r="AK2981"/>
      <c r="AL2981"/>
      <c r="AM2981"/>
      <c r="AN2981"/>
    </row>
    <row r="2982" spans="1:40" x14ac:dyDescent="0.25">
      <c r="A2982"/>
      <c r="B2982">
        <f t="shared" si="1575"/>
        <v>1048000</v>
      </c>
      <c r="C2982" s="237" t="str">
        <f t="shared" si="1543"/>
        <v>-6.95857275409988E-08+0.00233685356757273i</v>
      </c>
      <c r="D2982" s="208" t="str">
        <f t="shared" si="1544"/>
        <v>-5.95700649049653+0.0179158773513909i</v>
      </c>
      <c r="E2982" t="str">
        <f t="shared" si="1545"/>
        <v>2870</v>
      </c>
      <c r="F2982" t="str">
        <f t="shared" si="1546"/>
        <v>0.777000777000777</v>
      </c>
      <c r="G2982" t="str">
        <f t="shared" si="1541"/>
        <v>0.777000777000777</v>
      </c>
      <c r="H2982" t="str">
        <f t="shared" si="1547"/>
        <v>9.11900765530339+0.357212815572431i</v>
      </c>
      <c r="I2982" t="str">
        <f t="shared" si="1548"/>
        <v>4115.48637620263i</v>
      </c>
      <c r="J2982" t="str">
        <f t="shared" si="1542"/>
        <v>-14486.4274384872+890.084223888701i</v>
      </c>
      <c r="K2982" t="str">
        <f t="shared" si="1549"/>
        <v>0.0173897452911939-0.283024096567018i</v>
      </c>
      <c r="L2982" t="str">
        <f t="shared" si="1550"/>
        <v>0.00150342288518316-0.0205079839595722i</v>
      </c>
      <c r="M2982" t="str">
        <f t="shared" si="1551"/>
        <v>0.0188931681763771-0.30353208052659i</v>
      </c>
      <c r="N2982" t="str">
        <f t="shared" si="1552"/>
        <v>-4.64778538574148i</v>
      </c>
      <c r="O2982" t="str">
        <f t="shared" si="1553"/>
        <v>-0.064558665496509+0.997913913476162i</v>
      </c>
      <c r="P2982" t="str">
        <f t="shared" si="1554"/>
        <v>1.06455866549651-0.997913913476162i</v>
      </c>
      <c r="Q2982" t="str">
        <f t="shared" si="1555"/>
        <v>-1.06455866549651+5.64569929921764i</v>
      </c>
      <c r="R2982" t="str">
        <f t="shared" si="1556"/>
        <v>-0.205022112133338-0.149901819872668i</v>
      </c>
      <c r="S2982" t="str">
        <f t="shared" si="1557"/>
        <v>0.482084842760902i</v>
      </c>
      <c r="T2982" t="str">
        <f t="shared" si="1558"/>
        <v>0.0722653952628882-0.0988380526903083i</v>
      </c>
      <c r="U2982" t="str">
        <f t="shared" si="1559"/>
        <v>0.0001-151.86540371364i</v>
      </c>
      <c r="V2982" t="str">
        <f t="shared" si="1560"/>
        <v>0.00002-0.00243587629720081i</v>
      </c>
      <c r="W2982" t="str">
        <f t="shared" si="1561"/>
        <v>0.0000199993584529546-0.00243583722972328i</v>
      </c>
      <c r="X2982" t="str">
        <f t="shared" si="1562"/>
        <v>0.0000410880434502342-0.00243530820434495i</v>
      </c>
      <c r="Y2982" t="str">
        <f t="shared" si="1563"/>
        <v>0.009+6.58477820192421i</v>
      </c>
      <c r="Z2982" t="str">
        <f t="shared" si="1564"/>
        <v>-0.00443959948011612-0.0000810038826280096i</v>
      </c>
      <c r="AA2982" t="str">
        <f t="shared" si="1565"/>
        <v>0.00250403341917114-1.82305564364665i</v>
      </c>
      <c r="AB2982" t="str">
        <f t="shared" si="1566"/>
        <v>0.491987877747178-0.672896392621559i</v>
      </c>
      <c r="AC2982" t="str">
        <f t="shared" si="1567"/>
        <v>0.805049567683757-0.162047248837539i</v>
      </c>
      <c r="AD2982" t="str">
        <f t="shared" si="1568"/>
        <v>0.749025080838643-0.685074511061649i</v>
      </c>
      <c r="AE2982" t="str">
        <f t="shared" si="1569"/>
        <v>-0.00338086505477066+0.00298078250341642i</v>
      </c>
      <c r="AF2982" t="str">
        <f t="shared" si="1570"/>
        <v>-15.0760141457999-0.33929693822104i</v>
      </c>
      <c r="AG2982" t="str">
        <f t="shared" si="1571"/>
        <v>0.995485666801052-0.00494937205818047i</v>
      </c>
      <c r="AH2982" t="str">
        <f t="shared" si="1572"/>
        <v>0.0524344780185228-0.0437290919767168i</v>
      </c>
      <c r="AI2982">
        <f t="shared" si="1573"/>
        <v>-23.314642523823853</v>
      </c>
      <c r="AJ2982">
        <f t="shared" si="1574"/>
        <v>-39.827292545514148</v>
      </c>
      <c r="AK2982"/>
      <c r="AL2982"/>
      <c r="AM2982"/>
      <c r="AN2982"/>
    </row>
    <row r="2983" spans="1:40" x14ac:dyDescent="0.25">
      <c r="A2983"/>
      <c r="B2983">
        <f t="shared" si="1575"/>
        <v>1049000</v>
      </c>
      <c r="C2983" s="237" t="str">
        <f t="shared" si="1543"/>
        <v>-6.94531201819322E-08+0.00233462587113476i</v>
      </c>
      <c r="D2983" s="208" t="str">
        <f t="shared" si="1544"/>
        <v>-5.95700648947988+0.0178987983453665i</v>
      </c>
      <c r="E2983" t="str">
        <f t="shared" si="1545"/>
        <v>2870</v>
      </c>
      <c r="F2983" t="str">
        <f t="shared" si="1546"/>
        <v>0.777000777000777</v>
      </c>
      <c r="G2983" t="str">
        <f t="shared" si="1541"/>
        <v>0.777000777000777</v>
      </c>
      <c r="H2983" t="str">
        <f t="shared" si="1547"/>
        <v>9.11903631928796+0.356873496612203i</v>
      </c>
      <c r="I2983" t="str">
        <f t="shared" si="1548"/>
        <v>4119.41336701962i</v>
      </c>
      <c r="J2983" t="str">
        <f t="shared" si="1542"/>
        <v>-14514.0883915006+890.933540896228i</v>
      </c>
      <c r="K2983" t="str">
        <f t="shared" si="1549"/>
        <v>0.0173567260439398-0.2827562825117i</v>
      </c>
      <c r="L2983" t="str">
        <f t="shared" si="1550"/>
        <v>0.00150057314487575-0.0204886426400868i</v>
      </c>
      <c r="M2983" t="str">
        <f t="shared" si="1551"/>
        <v>0.0188572991888155-0.303244925151787i</v>
      </c>
      <c r="N2983" t="str">
        <f t="shared" si="1552"/>
        <v>-4.6522202954607i</v>
      </c>
      <c r="O2983" t="str">
        <f t="shared" si="1553"/>
        <v>-0.0601323870077255+0.998190410709677i</v>
      </c>
      <c r="P2983" t="str">
        <f t="shared" si="1554"/>
        <v>1.06013238700773-0.998190410709677i</v>
      </c>
      <c r="Q2983" t="str">
        <f t="shared" si="1555"/>
        <v>-1.06013238700773+5.65041070617038i</v>
      </c>
      <c r="R2983" t="str">
        <f t="shared" si="1556"/>
        <v>-0.204655290144552-0.149222902475437i</v>
      </c>
      <c r="S2983" t="str">
        <f t="shared" si="1557"/>
        <v>0.482544847381856i</v>
      </c>
      <c r="T2983" t="str">
        <f t="shared" si="1558"/>
        <v>0.0720067427008873-0.0987553557486923i</v>
      </c>
      <c r="U2983" t="str">
        <f t="shared" si="1559"/>
        <v>0.0001-151.720632118108i</v>
      </c>
      <c r="V2983" t="str">
        <f t="shared" si="1560"/>
        <v>0.00002-0.00243355420349518i</v>
      </c>
      <c r="W2983" t="str">
        <f t="shared" si="1561"/>
        <v>0.0000199993584529546-0.00243351517326526i</v>
      </c>
      <c r="X2983" t="str">
        <f t="shared" si="1562"/>
        <v>0.0000410478556968145-0.00243298699990067i</v>
      </c>
      <c r="Y2983" t="str">
        <f t="shared" si="1563"/>
        <v>0.009+6.59106138723139i</v>
      </c>
      <c r="Z2983" t="str">
        <f t="shared" si="1564"/>
        <v>-0.00443113669962983-0.0000808417708455902i</v>
      </c>
      <c r="AA2983" t="str">
        <f t="shared" si="1565"/>
        <v>0.00249924693632644-1.82131646759244i</v>
      </c>
      <c r="AB2983" t="str">
        <f t="shared" si="1566"/>
        <v>0.490226952969976-0.672333386044845i</v>
      </c>
      <c r="AC2983" t="str">
        <f t="shared" si="1567"/>
        <v>0.80536266899436-0.161337227476046i</v>
      </c>
      <c r="AD2983" t="str">
        <f t="shared" si="1568"/>
        <v>0.746003556621655-0.685374753241888i</v>
      </c>
      <c r="AE2983" t="str">
        <f t="shared" si="1569"/>
        <v>-0.00336105064654552+0.00297668097351546i</v>
      </c>
      <c r="AF2983" t="str">
        <f t="shared" si="1570"/>
        <v>-15.0760428087678-0.338974698266837i</v>
      </c>
      <c r="AG2983" t="str">
        <f t="shared" si="1571"/>
        <v>0.995487960043638-0.00492472576958157i</v>
      </c>
      <c r="AH2983" t="str">
        <f t="shared" si="1572"/>
        <v>0.0521306788949291-0.0436776044547498i</v>
      </c>
      <c r="AI2983">
        <f t="shared" si="1573"/>
        <v>-23.348562612533602</v>
      </c>
      <c r="AJ2983">
        <f t="shared" si="1574"/>
        <v>-39.957903561999679</v>
      </c>
      <c r="AK2983"/>
      <c r="AL2983"/>
      <c r="AM2983"/>
      <c r="AN2983"/>
    </row>
    <row r="2984" spans="1:40" x14ac:dyDescent="0.25">
      <c r="A2984"/>
      <c r="B2984">
        <f t="shared" si="1575"/>
        <v>1050000</v>
      </c>
      <c r="C2984" s="237" t="str">
        <f t="shared" si="1543"/>
        <v>-6.93208915205868E-08+0.00233240241792808i</v>
      </c>
      <c r="D2984" s="208" t="str">
        <f t="shared" si="1544"/>
        <v>-5.95700648846612+0.017881751870782i</v>
      </c>
      <c r="E2984" t="str">
        <f t="shared" si="1545"/>
        <v>2870</v>
      </c>
      <c r="F2984" t="str">
        <f t="shared" si="1546"/>
        <v>0.777000777000777</v>
      </c>
      <c r="G2984" t="str">
        <f t="shared" si="1541"/>
        <v>0.777000777000777</v>
      </c>
      <c r="H2984" t="str">
        <f t="shared" si="1547"/>
        <v>9.11906490160767+0.356534820535349i</v>
      </c>
      <c r="I2984" t="str">
        <f t="shared" si="1548"/>
        <v>4123.3403578366i</v>
      </c>
      <c r="J2984" t="str">
        <f t="shared" si="1542"/>
        <v>-14541.7757259667+891.782857903756i</v>
      </c>
      <c r="K2984" t="str">
        <f t="shared" si="1549"/>
        <v>0.0173238006384021-0.282488972929092i</v>
      </c>
      <c r="L2984" t="str">
        <f t="shared" si="1550"/>
        <v>0.00149773148499376-0.0204693375699692i</v>
      </c>
      <c r="M2984" t="str">
        <f t="shared" si="1551"/>
        <v>0.0188215321233959-0.302958310499061i</v>
      </c>
      <c r="N2984" t="str">
        <f t="shared" si="1552"/>
        <v>-4.65665520517992i</v>
      </c>
      <c r="O2984" t="str">
        <f t="shared" si="1553"/>
        <v>-0.0557049258115836+0.998447275142922i</v>
      </c>
      <c r="P2984" t="str">
        <f t="shared" si="1554"/>
        <v>1.05570492581158-0.998447275142922i</v>
      </c>
      <c r="Q2984" t="str">
        <f t="shared" si="1555"/>
        <v>-1.05570492581158+5.65510248032284i</v>
      </c>
      <c r="R2984" t="str">
        <f t="shared" si="1556"/>
        <v>-0.204287549816454-0.148545062819165i</v>
      </c>
      <c r="S2984" t="str">
        <f t="shared" si="1557"/>
        <v>0.483004852002812i</v>
      </c>
      <c r="T2984" t="str">
        <f t="shared" si="1558"/>
        <v>0.0717479860827192-0.0986718777651134i</v>
      </c>
      <c r="U2984" t="str">
        <f t="shared" si="1559"/>
        <v>0.0001-151.576136277995i</v>
      </c>
      <c r="V2984" t="str">
        <f t="shared" si="1560"/>
        <v>0.00002-0.00243123653282519i</v>
      </c>
      <c r="W2984" t="str">
        <f t="shared" si="1561"/>
        <v>0.0000199993584529545-0.00243119753977193i</v>
      </c>
      <c r="X2984" t="str">
        <f t="shared" si="1562"/>
        <v>0.0000410077826994241-0.00243067021580628i</v>
      </c>
      <c r="Y2984" t="str">
        <f t="shared" si="1563"/>
        <v>0.009+6.59734457253857i</v>
      </c>
      <c r="Z2984" t="str">
        <f t="shared" si="1564"/>
        <v>-0.00442269809602724-0.0000806802102620932i</v>
      </c>
      <c r="AA2984" t="str">
        <f t="shared" si="1565"/>
        <v>0.00249447417827287-1.81958060790044i</v>
      </c>
      <c r="AB2984" t="str">
        <f t="shared" si="1566"/>
        <v>0.488465319771093-0.671765062079685i</v>
      </c>
      <c r="AC2984" t="str">
        <f t="shared" si="1567"/>
        <v>0.805676857447278-0.160628275710542i</v>
      </c>
      <c r="AD2984" t="str">
        <f t="shared" si="1568"/>
        <v>0.742980149715704-0.685661300355572i</v>
      </c>
      <c r="AE2984" t="str">
        <f t="shared" si="1569"/>
        <v>-0.00334129619141494+0.00297252913290252i</v>
      </c>
      <c r="AF2984" t="str">
        <f t="shared" si="1570"/>
        <v>-15.0760713900738-0.338653068664567i</v>
      </c>
      <c r="AG2984" t="str">
        <f t="shared" si="1571"/>
        <v>0.995490339167483-0.00490011394552891i</v>
      </c>
      <c r="AH2984" t="str">
        <f t="shared" si="1572"/>
        <v>0.0518277706108654-0.0436252945085891i</v>
      </c>
      <c r="AI2984">
        <f t="shared" si="1573"/>
        <v>-23.382550538404402</v>
      </c>
      <c r="AJ2984">
        <f t="shared" si="1574"/>
        <v>-40.088522671675037</v>
      </c>
      <c r="AK2984"/>
      <c r="AL2984"/>
      <c r="AM2984"/>
      <c r="AN2984"/>
    </row>
    <row r="2985" spans="1:40" x14ac:dyDescent="0.25">
      <c r="A2985"/>
      <c r="B2985">
        <f t="shared" si="1575"/>
        <v>1051000</v>
      </c>
      <c r="C2985" s="237" t="str">
        <f t="shared" si="1543"/>
        <v>-6.91890401163637E-08+0.00233018319584072i</v>
      </c>
      <c r="D2985" s="208" t="str">
        <f t="shared" si="1544"/>
        <v>-5.95700648745527+0.0178647378347789i</v>
      </c>
      <c r="E2985" t="str">
        <f t="shared" si="1545"/>
        <v>2870</v>
      </c>
      <c r="F2985" t="str">
        <f t="shared" si="1546"/>
        <v>0.777000777000777</v>
      </c>
      <c r="G2985" t="str">
        <f t="shared" si="1541"/>
        <v>0.777000777000777</v>
      </c>
      <c r="H2985" t="str">
        <f t="shared" si="1547"/>
        <v>9.11909340257229+0.356196785519833i</v>
      </c>
      <c r="I2985" t="str">
        <f t="shared" si="1548"/>
        <v>4127.26734865359i</v>
      </c>
      <c r="J2985" t="str">
        <f t="shared" si="1542"/>
        <v>-14569.4894418853+892.632174911283i</v>
      </c>
      <c r="K2985" t="str">
        <f t="shared" si="1549"/>
        <v>0.0172909687197459-0.28222216640056i</v>
      </c>
      <c r="L2985" t="str">
        <f t="shared" si="1550"/>
        <v>0.00149489787507128-0.0204500686479753i</v>
      </c>
      <c r="M2985" t="str">
        <f t="shared" si="1551"/>
        <v>0.0187858665948172-0.302672235048535i</v>
      </c>
      <c r="N2985" t="str">
        <f t="shared" si="1552"/>
        <v>-4.66109011489914i</v>
      </c>
      <c r="O2985" t="str">
        <f t="shared" si="1553"/>
        <v>-0.0512763689891256+0.998684501723788i</v>
      </c>
      <c r="P2985" t="str">
        <f t="shared" si="1554"/>
        <v>1.05127636898913-0.998684501723788i</v>
      </c>
      <c r="Q2985" t="str">
        <f t="shared" si="1555"/>
        <v>-1.05127636898913+5.65977461662293i</v>
      </c>
      <c r="R2985" t="str">
        <f t="shared" si="1556"/>
        <v>-0.203918889182412-0.147868301529736i</v>
      </c>
      <c r="S2985" t="str">
        <f t="shared" si="1557"/>
        <v>0.483464856623766i</v>
      </c>
      <c r="T2985" t="str">
        <f t="shared" si="1558"/>
        <v>0.0714891271982736-0.0985876165214524i</v>
      </c>
      <c r="U2985" t="str">
        <f t="shared" si="1559"/>
        <v>0.0001-151.43191540618i</v>
      </c>
      <c r="V2985" t="str">
        <f t="shared" si="1560"/>
        <v>0.00002-0.0024289232725656i</v>
      </c>
      <c r="W2985" t="str">
        <f t="shared" si="1561"/>
        <v>0.0000199993584529545-0.00242888431661827i</v>
      </c>
      <c r="X2985" t="str">
        <f t="shared" si="1562"/>
        <v>0.0000409678240215755-0.00242835783944801i</v>
      </c>
      <c r="Y2985" t="str">
        <f t="shared" si="1563"/>
        <v>0.009+6.60362775784574i</v>
      </c>
      <c r="Z2985" t="str">
        <f t="shared" si="1564"/>
        <v>-0.00441428357729454-0.0000805191983818616i</v>
      </c>
      <c r="AA2985" t="str">
        <f t="shared" si="1565"/>
        <v>0.00248971509253571-1.81784805509049i</v>
      </c>
      <c r="AB2985" t="str">
        <f t="shared" si="1566"/>
        <v>0.486702990336221-0.67119140562497i</v>
      </c>
      <c r="AC2985" t="str">
        <f t="shared" si="1567"/>
        <v>0.805992134561877-0.159920394095528i</v>
      </c>
      <c r="AD2985" t="str">
        <f t="shared" si="1568"/>
        <v>0.739954923800103-0.685934141154435i</v>
      </c>
      <c r="AE2985" t="str">
        <f t="shared" si="1569"/>
        <v>-0.00332160173525753+0.00296832723710056i</v>
      </c>
      <c r="AF2985" t="str">
        <f t="shared" si="1570"/>
        <v>-15.0760998900276-0.338332047685054i</v>
      </c>
      <c r="AG2985" t="str">
        <f t="shared" si="1571"/>
        <v>0.995492804001736-0.00487553690679949i</v>
      </c>
      <c r="AH2985" t="str">
        <f t="shared" si="1572"/>
        <v>0.0515257541653245-0.0435721661931515i</v>
      </c>
      <c r="AI2985">
        <f t="shared" si="1573"/>
        <v>-23.416606669508667</v>
      </c>
      <c r="AJ2985">
        <f t="shared" si="1574"/>
        <v>-40.219149795503967</v>
      </c>
      <c r="AK2985"/>
      <c r="AL2985"/>
      <c r="AM2985"/>
      <c r="AN2985"/>
    </row>
    <row r="2986" spans="1:40" x14ac:dyDescent="0.25">
      <c r="A2986"/>
      <c r="B2986">
        <f t="shared" si="1575"/>
        <v>1052000</v>
      </c>
      <c r="C2986" s="237" t="str">
        <f t="shared" si="1543"/>
        <v>-6.90575645355068E-08+0.00232796819280675i</v>
      </c>
      <c r="D2986" s="208" t="str">
        <f t="shared" si="1544"/>
        <v>-5.95700648644729+0.0178477561448518i</v>
      </c>
      <c r="E2986" t="str">
        <f t="shared" si="1545"/>
        <v>2870</v>
      </c>
      <c r="F2986" t="str">
        <f t="shared" si="1546"/>
        <v>0.777000777000777</v>
      </c>
      <c r="G2986" t="str">
        <f t="shared" si="1541"/>
        <v>0.777000777000777</v>
      </c>
      <c r="H2986" t="str">
        <f t="shared" si="1547"/>
        <v>9.11912182249005+0.355859389750493i</v>
      </c>
      <c r="I2986" t="str">
        <f t="shared" si="1548"/>
        <v>4131.19433947058i</v>
      </c>
      <c r="J2986" t="str">
        <f t="shared" si="1542"/>
        <v>-14597.2295392564+893.481491918811i</v>
      </c>
      <c r="K2986" t="str">
        <f t="shared" si="1549"/>
        <v>0.0172582299348091-0.28195586151276i</v>
      </c>
      <c r="L2986" t="str">
        <f t="shared" si="1550"/>
        <v>0.0014920722847856-0.0204308357732357i</v>
      </c>
      <c r="M2986" t="str">
        <f t="shared" si="1551"/>
        <v>0.0187503022195947-0.302386697285996i</v>
      </c>
      <c r="N2986" t="str">
        <f t="shared" si="1552"/>
        <v>-4.66552502461836i</v>
      </c>
      <c r="O2986" t="str">
        <f t="shared" si="1553"/>
        <v>-0.0468468036429421+0.99890208578641i</v>
      </c>
      <c r="P2986" t="str">
        <f t="shared" si="1554"/>
        <v>1.04684680364294-0.99890208578641i</v>
      </c>
      <c r="Q2986" t="str">
        <f t="shared" si="1555"/>
        <v>-1.04684680364294+5.66442711040477i</v>
      </c>
      <c r="R2986" t="str">
        <f t="shared" si="1556"/>
        <v>-0.203549306276689-0.147192619259226i</v>
      </c>
      <c r="S2986" t="str">
        <f t="shared" si="1557"/>
        <v>0.483924861244722i</v>
      </c>
      <c r="T2986" t="str">
        <f t="shared" si="1558"/>
        <v>0.0712301678512681-0.0985025697964061i</v>
      </c>
      <c r="U2986" t="str">
        <f t="shared" si="1559"/>
        <v>0.0001-151.287968718532i</v>
      </c>
      <c r="V2986" t="str">
        <f t="shared" si="1560"/>
        <v>0.00002-0.00242661441013921i</v>
      </c>
      <c r="W2986" t="str">
        <f t="shared" si="1561"/>
        <v>0.0000199993584529545-0.00242657549122728i</v>
      </c>
      <c r="X2986" t="str">
        <f t="shared" si="1562"/>
        <v>0.0000409279792288543-0.00242604985826002i</v>
      </c>
      <c r="Y2986" t="str">
        <f t="shared" si="1563"/>
        <v>0.009+6.60991094315292i</v>
      </c>
      <c r="Z2986" t="str">
        <f t="shared" si="1564"/>
        <v>-0.0044058930518552-0.000080358732723111i</v>
      </c>
      <c r="AA2986" t="str">
        <f t="shared" si="1565"/>
        <v>0.00248496962689106-1.81611879971852i</v>
      </c>
      <c r="AB2986" t="str">
        <f t="shared" si="1566"/>
        <v>0.484939976945198-0.670612401557911i</v>
      </c>
      <c r="AC2986" t="str">
        <f t="shared" si="1567"/>
        <v>0.806308501859959-0.159213583211824i</v>
      </c>
      <c r="AD2986" t="str">
        <f t="shared" si="1568"/>
        <v>0.736927942620953-0.686193264697098i</v>
      </c>
      <c r="AE2986" t="str">
        <f t="shared" si="1569"/>
        <v>-0.0033019673232658+0.00296407554158151i</v>
      </c>
      <c r="AF2986" t="str">
        <f t="shared" si="1570"/>
        <v>-15.0761283089373-0.338011633605641i</v>
      </c>
      <c r="AG2986" t="str">
        <f t="shared" si="1571"/>
        <v>0.995495354374179-0.00485099497339097i</v>
      </c>
      <c r="AH2986" t="str">
        <f t="shared" si="1572"/>
        <v>0.0512246305450898-0.0435182235633462i</v>
      </c>
      <c r="AI2986">
        <f t="shared" si="1573"/>
        <v>-23.450731376723294</v>
      </c>
      <c r="AJ2986">
        <f t="shared" si="1574"/>
        <v>-40.349784854522888</v>
      </c>
      <c r="AK2986"/>
      <c r="AL2986"/>
      <c r="AM2986"/>
      <c r="AN2986"/>
    </row>
    <row r="2987" spans="1:40" x14ac:dyDescent="0.25">
      <c r="A2987"/>
      <c r="B2987">
        <f t="shared" si="1575"/>
        <v>1053000</v>
      </c>
      <c r="C2987" s="237" t="str">
        <f t="shared" si="1543"/>
        <v>-6.89264633510651E-08+0.00232575739680607i</v>
      </c>
      <c r="D2987" s="208" t="str">
        <f t="shared" si="1544"/>
        <v>-5.95700648544218+0.0178308067088465i</v>
      </c>
      <c r="E2987" t="str">
        <f t="shared" si="1545"/>
        <v>2870</v>
      </c>
      <c r="F2987" t="str">
        <f t="shared" si="1546"/>
        <v>0.777000777000777</v>
      </c>
      <c r="G2987" t="str">
        <f t="shared" si="1541"/>
        <v>0.777000777000777</v>
      </c>
      <c r="H2987" t="str">
        <f t="shared" si="1547"/>
        <v>9.11915016166781+0.355522631418992i</v>
      </c>
      <c r="I2987" t="str">
        <f t="shared" si="1548"/>
        <v>4135.12133028757i</v>
      </c>
      <c r="J2987" t="str">
        <f t="shared" si="1542"/>
        <v>-14624.9960180802+894.330808926338i</v>
      </c>
      <c r="K2987" t="str">
        <f t="shared" si="1549"/>
        <v>0.0172255839320935-0.281690056857611i</v>
      </c>
      <c r="L2987" t="str">
        <f t="shared" si="1550"/>
        <v>0.00148925468395643-0.0204116388452534i</v>
      </c>
      <c r="M2987" t="str">
        <f t="shared" si="1551"/>
        <v>0.0187148386160499-0.302101695702864i</v>
      </c>
      <c r="N2987" t="str">
        <f t="shared" si="1552"/>
        <v>-4.66995993433757i</v>
      </c>
      <c r="O2987" t="str">
        <f t="shared" si="1553"/>
        <v>-0.0424163168954722+0.999100023051257i</v>
      </c>
      <c r="P2987" t="str">
        <f t="shared" si="1554"/>
        <v>1.04241631689547-0.999100023051257i</v>
      </c>
      <c r="Q2987" t="str">
        <f t="shared" si="1555"/>
        <v>-1.04241631689547+5.66905995738883i</v>
      </c>
      <c r="R2987" t="str">
        <f t="shared" si="1556"/>
        <v>-0.203178799134522-0.146518016685962i</v>
      </c>
      <c r="S2987" t="str">
        <f t="shared" si="1557"/>
        <v>0.484384865865678i</v>
      </c>
      <c r="T2987" t="str">
        <f t="shared" si="1558"/>
        <v>0.0709711098593349-0.098416735365525i</v>
      </c>
      <c r="U2987" t="str">
        <f t="shared" si="1559"/>
        <v>0.0001-151.144295433899i</v>
      </c>
      <c r="V2987" t="str">
        <f t="shared" si="1560"/>
        <v>0.00002-0.00242430993301656i</v>
      </c>
      <c r="W2987" t="str">
        <f t="shared" si="1561"/>
        <v>0.0000199993584529545-0.00242427105106968i</v>
      </c>
      <c r="X2987" t="str">
        <f t="shared" si="1562"/>
        <v>0.0000408882478889069-0.00242374625972414i</v>
      </c>
      <c r="Y2987" t="str">
        <f t="shared" si="1563"/>
        <v>0.009+6.6161941284601i</v>
      </c>
      <c r="Z2987" t="str">
        <f t="shared" si="1564"/>
        <v>-0.00439752642856754-0.0000801988108178368i</v>
      </c>
      <c r="AA2987" t="str">
        <f t="shared" si="1565"/>
        <v>0.00248023772936436-1.81439283237643i</v>
      </c>
      <c r="AB2987" t="str">
        <f t="shared" si="1566"/>
        <v>0.483176291972591-0.670028034734299i</v>
      </c>
      <c r="AC2987" t="str">
        <f t="shared" si="1567"/>
        <v>0.806625960865679-0.158507843666623i</v>
      </c>
      <c r="AD2987" t="str">
        <f t="shared" si="1568"/>
        <v>0.733899269989611-0.686438660349465i</v>
      </c>
      <c r="AE2987" t="str">
        <f t="shared" si="1569"/>
        <v>-0.00328239299994517+0.00295977430176404i</v>
      </c>
      <c r="AF2987" t="str">
        <f t="shared" si="1570"/>
        <v>-15.07615664711-0.337691824710145i</v>
      </c>
      <c r="AG2987" t="str">
        <f t="shared" si="1571"/>
        <v>0.995497990111227-0.00482648846451545i</v>
      </c>
      <c r="AH2987" t="str">
        <f t="shared" si="1572"/>
        <v>0.0509244007247222-0.0434634706740327i</v>
      </c>
      <c r="AI2987">
        <f t="shared" si="1573"/>
        <v>-23.484925033760824</v>
      </c>
      <c r="AJ2987">
        <f t="shared" si="1574"/>
        <v>-40.480427769840531</v>
      </c>
      <c r="AK2987"/>
      <c r="AL2987"/>
      <c r="AM2987"/>
      <c r="AN2987"/>
    </row>
    <row r="2988" spans="1:40" x14ac:dyDescent="0.25">
      <c r="A2988"/>
      <c r="B2988">
        <f t="shared" si="1575"/>
        <v>1054000</v>
      </c>
      <c r="C2988" s="237" t="str">
        <f t="shared" si="1543"/>
        <v>-6.87957351428537E-08+0.00232355079586421i</v>
      </c>
      <c r="D2988" s="208" t="str">
        <f t="shared" si="1544"/>
        <v>-5.95700648443993+0.017813889434959i</v>
      </c>
      <c r="E2988" t="str">
        <f t="shared" si="1545"/>
        <v>2870</v>
      </c>
      <c r="F2988" t="str">
        <f t="shared" si="1546"/>
        <v>0.777000777000777</v>
      </c>
      <c r="G2988" t="str">
        <f t="shared" si="1541"/>
        <v>0.777000777000777</v>
      </c>
      <c r="H2988" t="str">
        <f t="shared" si="1547"/>
        <v>9.11917842041094+0.355186508723803i</v>
      </c>
      <c r="I2988" t="str">
        <f t="shared" si="1548"/>
        <v>4139.04832110455i</v>
      </c>
      <c r="J2988" t="str">
        <f t="shared" si="1542"/>
        <v>-14652.7888783564+895.180125933866i</v>
      </c>
      <c r="K2988" t="str">
        <f t="shared" si="1549"/>
        <v>0.0171930303617566-0.281424751032288i</v>
      </c>
      <c r="L2988" t="str">
        <f t="shared" si="1550"/>
        <v>0.00148644504254499-0.0203924777639029i</v>
      </c>
      <c r="M2988" t="str">
        <f t="shared" si="1551"/>
        <v>0.0186794754043016-0.301817228796191i</v>
      </c>
      <c r="N2988" t="str">
        <f t="shared" si="1552"/>
        <v>-4.67439484405679i</v>
      </c>
      <c r="O2988" t="str">
        <f t="shared" si="1553"/>
        <v>-0.0379849958872455+0.999278309625224i</v>
      </c>
      <c r="P2988" t="str">
        <f t="shared" si="1554"/>
        <v>1.03798499588725-0.999278309625224i</v>
      </c>
      <c r="Q2988" t="str">
        <f t="shared" si="1555"/>
        <v>-1.03798499588725+5.67367315368201i</v>
      </c>
      <c r="R2988" t="str">
        <f t="shared" si="1556"/>
        <v>-0.202807365792186-0.145844494514553i</v>
      </c>
      <c r="S2988" t="str">
        <f t="shared" si="1557"/>
        <v>0.484844870486632i</v>
      </c>
      <c r="T2988" t="str">
        <f t="shared" si="1558"/>
        <v>0.0707119550540968-0.0983301110012474i</v>
      </c>
      <c r="U2988" t="str">
        <f t="shared" si="1559"/>
        <v>0.0001-151.000894774094i</v>
      </c>
      <c r="V2988" t="str">
        <f t="shared" si="1560"/>
        <v>0.00002-0.00242200982871579i</v>
      </c>
      <c r="W2988" t="str">
        <f t="shared" si="1561"/>
        <v>0.0000199993584529545-0.00242197098366382i</v>
      </c>
      <c r="X2988" t="str">
        <f t="shared" si="1562"/>
        <v>0.0000408486295714305-0.00242144703136978i</v>
      </c>
      <c r="Y2988" t="str">
        <f t="shared" si="1563"/>
        <v>0.009+6.62247731376728i</v>
      </c>
      <c r="Z2988" t="str">
        <f t="shared" si="1564"/>
        <v>-0.00438918361672242-0.0000800394302117279i</v>
      </c>
      <c r="AA2988" t="str">
        <f t="shared" si="1565"/>
        <v>0.00247551934822899-1.81267014369186i</v>
      </c>
      <c r="AB2988" t="str">
        <f t="shared" si="1566"/>
        <v>0.481411947888217-0.669438289988738i</v>
      </c>
      <c r="AC2988" t="str">
        <f t="shared" si="1567"/>
        <v>0.806944513105453-0.15780317609354i</v>
      </c>
      <c r="AD2988" t="str">
        <f t="shared" si="1568"/>
        <v>0.730868969781068-0.68667031778511i</v>
      </c>
      <c r="AE2988" t="str">
        <f t="shared" si="1569"/>
        <v>-0.00326287880911269+0.00295542377301128i</v>
      </c>
      <c r="AF2988" t="str">
        <f t="shared" si="1570"/>
        <v>-15.0761849048509-0.337372619288844i</v>
      </c>
      <c r="AG2988" t="str">
        <f t="shared" si="1571"/>
        <v>0.995500711037935-0.00480201769859242i</v>
      </c>
      <c r="AH2988" t="str">
        <f t="shared" si="1572"/>
        <v>0.0506250656665352-0.0434079115799727i</v>
      </c>
      <c r="AI2988">
        <f t="shared" si="1573"/>
        <v>-23.519188017202623</v>
      </c>
      <c r="AJ2988">
        <f t="shared" si="1574"/>
        <v>-40.611078462640592</v>
      </c>
      <c r="AK2988"/>
      <c r="AL2988"/>
      <c r="AM2988"/>
      <c r="AN2988"/>
    </row>
    <row r="2989" spans="1:40" x14ac:dyDescent="0.25">
      <c r="A2989"/>
      <c r="B2989">
        <f t="shared" si="1575"/>
        <v>1055000</v>
      </c>
      <c r="C2989" s="237" t="str">
        <f t="shared" si="1543"/>
        <v>-6.86653784974151E-08+0.00232134837805208i</v>
      </c>
      <c r="D2989" s="208" t="str">
        <f t="shared" si="1544"/>
        <v>-5.95700648344052+0.0177970042317326i</v>
      </c>
      <c r="E2989" t="str">
        <f t="shared" si="1545"/>
        <v>2870</v>
      </c>
      <c r="F2989" t="str">
        <f t="shared" si="1546"/>
        <v>0.777000777000777</v>
      </c>
      <c r="G2989" t="str">
        <f t="shared" si="1541"/>
        <v>0.777000777000777</v>
      </c>
      <c r="H2989" t="str">
        <f t="shared" si="1547"/>
        <v>9.11920659902333+0.354851019870162i</v>
      </c>
      <c r="I2989" t="str">
        <f t="shared" si="1548"/>
        <v>4142.97531192154i</v>
      </c>
      <c r="J2989" t="str">
        <f t="shared" si="1542"/>
        <v>-14680.6081200853+896.029442941393i</v>
      </c>
      <c r="K2989" t="str">
        <f t="shared" si="1549"/>
        <v>0.0171605688755998-0.281159942639174i</v>
      </c>
      <c r="L2989" t="str">
        <f t="shared" si="1550"/>
        <v>0.0014836433306534-0.0203733524294279i</v>
      </c>
      <c r="M2989" t="str">
        <f t="shared" si="1551"/>
        <v>0.0186442122062532-0.301533295068602i</v>
      </c>
      <c r="N2989" t="str">
        <f t="shared" si="1552"/>
        <v>-4.67882975377601i</v>
      </c>
      <c r="O2989" t="str">
        <f t="shared" si="1553"/>
        <v>-0.0335529277752302+0.9994369420017i</v>
      </c>
      <c r="P2989" t="str">
        <f t="shared" si="1554"/>
        <v>1.03355292777523-0.9994369420017i</v>
      </c>
      <c r="Q2989" t="str">
        <f t="shared" si="1555"/>
        <v>-1.03355292777523+5.67826669577771i</v>
      </c>
      <c r="R2989" t="str">
        <f t="shared" si="1556"/>
        <v>-0.202435004287074-0.145172053475948i</v>
      </c>
      <c r="S2989" t="str">
        <f t="shared" si="1557"/>
        <v>0.485304875107588i</v>
      </c>
      <c r="T2989" t="str">
        <f t="shared" si="1558"/>
        <v>0.070452705281257-0.0982426944729425i</v>
      </c>
      <c r="U2989" t="str">
        <f t="shared" si="1559"/>
        <v>0.0001-150.857765963882i</v>
      </c>
      <c r="V2989" t="str">
        <f t="shared" si="1560"/>
        <v>0.00002-0.00241971408480231i</v>
      </c>
      <c r="W2989" t="str">
        <f t="shared" si="1561"/>
        <v>0.0000199993584529545-0.00241967527657532i</v>
      </c>
      <c r="X2989" t="str">
        <f t="shared" si="1562"/>
        <v>0.0000408091238481599-0.00241915216077354i</v>
      </c>
      <c r="Y2989" t="str">
        <f t="shared" si="1563"/>
        <v>0.009+6.62876049907446i</v>
      </c>
      <c r="Z2989" t="str">
        <f t="shared" si="1564"/>
        <v>-0.00438086452604048-0.0000798805884640736i</v>
      </c>
      <c r="AA2989" t="str">
        <f t="shared" si="1565"/>
        <v>0.00247081443200482-1.81095072432806i</v>
      </c>
      <c r="AB2989" t="str">
        <f t="shared" si="1566"/>
        <v>0.479646957257751-0.668843152134938i</v>
      </c>
      <c r="AC2989" t="str">
        <f t="shared" si="1567"/>
        <v>0.807264160107879-0.157099581152662i</v>
      </c>
      <c r="AD2989" t="str">
        <f t="shared" si="1568"/>
        <v>0.727837105932435-0.686888226985682i</v>
      </c>
      <c r="AE2989" t="str">
        <f t="shared" si="1569"/>
        <v>-0.00324342479389603+0.00295102421062854i</v>
      </c>
      <c r="AF2989" t="str">
        <f t="shared" si="1570"/>
        <v>-15.0762130824639-0.337054015638429i</v>
      </c>
      <c r="AG2989" t="str">
        <f t="shared" si="1571"/>
        <v>0.995503516978005-0.00477758299324265i</v>
      </c>
      <c r="AH2989" t="str">
        <f t="shared" si="1572"/>
        <v>0.0503266263205814-0.0433515503357873i</v>
      </c>
      <c r="AI2989">
        <f t="shared" si="1573"/>
        <v>-23.553520706531046</v>
      </c>
      <c r="AJ2989">
        <f t="shared" si="1574"/>
        <v>-40.741736854181816</v>
      </c>
      <c r="AK2989"/>
      <c r="AL2989"/>
      <c r="AM2989"/>
      <c r="AN2989"/>
    </row>
    <row r="2990" spans="1:40" x14ac:dyDescent="0.25">
      <c r="A2990"/>
      <c r="B2990">
        <f t="shared" si="1575"/>
        <v>1056000</v>
      </c>
      <c r="C2990" s="237" t="str">
        <f t="shared" si="1543"/>
        <v>-6.8535392007981E-08+0.00231915013148579i</v>
      </c>
      <c r="D2990" s="208" t="str">
        <f t="shared" si="1544"/>
        <v>-5.95700648244396+0.0177801510080577i</v>
      </c>
      <c r="E2990" t="str">
        <f t="shared" si="1545"/>
        <v>2870</v>
      </c>
      <c r="F2990" t="str">
        <f t="shared" si="1546"/>
        <v>0.777000777000777</v>
      </c>
      <c r="G2990" t="str">
        <f t="shared" si="1541"/>
        <v>0.777000777000777</v>
      </c>
      <c r="H2990" t="str">
        <f t="shared" si="1547"/>
        <v>9.11923469780753+0.354516163070051i</v>
      </c>
      <c r="I2990" t="str">
        <f t="shared" si="1548"/>
        <v>4146.90230273853i</v>
      </c>
      <c r="J2990" t="str">
        <f t="shared" si="1542"/>
        <v>-14708.4537432667+896.87875994892i</v>
      </c>
      <c r="K2990" t="str">
        <f t="shared" si="1549"/>
        <v>0.0171281991270619-0.280895630285858i</v>
      </c>
      <c r="L2990" t="str">
        <f t="shared" si="1550"/>
        <v>0.00148084951852368-0.0203542627424398i</v>
      </c>
      <c r="M2990" t="str">
        <f t="shared" si="1551"/>
        <v>0.0186090486455856-0.301249893028298i</v>
      </c>
      <c r="N2990" t="str">
        <f t="shared" si="1552"/>
        <v>-4.68326466349523i</v>
      </c>
      <c r="O2990" t="str">
        <f t="shared" si="1553"/>
        <v>-0.0291201997310794+0.999575917060641i</v>
      </c>
      <c r="P2990" t="str">
        <f t="shared" si="1554"/>
        <v>1.02912019973108-0.999575917060641i</v>
      </c>
      <c r="Q2990" t="str">
        <f t="shared" si="1555"/>
        <v>-1.02912019973108+5.68284058055587i</v>
      </c>
      <c r="R2990" t="str">
        <f t="shared" si="1556"/>
        <v>-0.202061712657774-0.144500694327481i</v>
      </c>
      <c r="S2990" t="str">
        <f t="shared" si="1557"/>
        <v>0.485764879728542i</v>
      </c>
      <c r="T2990" t="str">
        <f t="shared" si="1558"/>
        <v>0.0701933624006796-0.0981544835469468i</v>
      </c>
      <c r="U2990" t="str">
        <f t="shared" si="1559"/>
        <v>0.0001-150.714908230962i</v>
      </c>
      <c r="V2990" t="str">
        <f t="shared" si="1560"/>
        <v>0.00002-0.00241742268888868i</v>
      </c>
      <c r="W2990" t="str">
        <f t="shared" si="1561"/>
        <v>0.0000199993584529545-0.00241738391741693i</v>
      </c>
      <c r="X2990" t="str">
        <f t="shared" si="1562"/>
        <v>0.0000407697302928565-0.00241686163555912i</v>
      </c>
      <c r="Y2990" t="str">
        <f t="shared" si="1563"/>
        <v>0.009+6.63504368438164i</v>
      </c>
      <c r="Z2990" t="str">
        <f t="shared" si="1564"/>
        <v>-0.00437256906666998-0.0000797222831476774i</v>
      </c>
      <c r="AA2990" t="str">
        <f t="shared" si="1565"/>
        <v>0.00246612292945683-1.80923456498374i</v>
      </c>
      <c r="AB2990" t="str">
        <f t="shared" si="1566"/>
        <v>0.47788133274328-0.668242605965961i</v>
      </c>
      <c r="AC2990" t="str">
        <f t="shared" si="1567"/>
        <v>0.80758490340364-0.156397059530607i</v>
      </c>
      <c r="AD2990" t="str">
        <f t="shared" si="1568"/>
        <v>0.724803742441364-0.687092378241269i</v>
      </c>
      <c r="AE2990" t="str">
        <f t="shared" si="1569"/>
        <v>-0.00322403099673251+0.00294657586986108i</v>
      </c>
      <c r="AF2990" t="str">
        <f t="shared" si="1570"/>
        <v>-15.0762411802515-0.336736012061993i</v>
      </c>
      <c r="AG2990" t="str">
        <f t="shared" si="1571"/>
        <v>0.995506407753781-0.00475318466528171i</v>
      </c>
      <c r="AH2990" t="str">
        <f t="shared" si="1572"/>
        <v>0.0500290836246367-0.0432943909959123i</v>
      </c>
      <c r="AI2990">
        <f t="shared" si="1573"/>
        <v>-23.587923484162406</v>
      </c>
      <c r="AJ2990">
        <f t="shared" si="1574"/>
        <v>-40.872402865798392</v>
      </c>
      <c r="AK2990"/>
      <c r="AL2990"/>
      <c r="AM2990"/>
      <c r="AN2990"/>
    </row>
    <row r="2991" spans="1:40" x14ac:dyDescent="0.25">
      <c r="A2991"/>
      <c r="B2991">
        <f t="shared" si="1575"/>
        <v>1057000</v>
      </c>
      <c r="C2991" s="237" t="str">
        <f t="shared" si="1543"/>
        <v>-6.8405774274435E-08+0.00231695604432644i</v>
      </c>
      <c r="D2991" s="208" t="str">
        <f t="shared" si="1544"/>
        <v>-5.95700648145023+0.0177633296731694i</v>
      </c>
      <c r="E2991" t="str">
        <f t="shared" si="1545"/>
        <v>2870</v>
      </c>
      <c r="F2991" t="str">
        <f t="shared" si="1546"/>
        <v>0.777000777000777</v>
      </c>
      <c r="G2991" t="str">
        <f t="shared" si="1541"/>
        <v>0.777000777000777</v>
      </c>
      <c r="H2991" t="str">
        <f t="shared" si="1547"/>
        <v>9.11926271706459+0.354181936542151i</v>
      </c>
      <c r="I2991" t="str">
        <f t="shared" si="1548"/>
        <v>4150.82929355551i</v>
      </c>
      <c r="J2991" t="str">
        <f t="shared" si="1542"/>
        <v>-14736.3257479007+897.728076956447i</v>
      </c>
      <c r="K2991" t="str">
        <f t="shared" si="1549"/>
        <v>0.0170959207712077-0.280631812585095i</v>
      </c>
      <c r="L2991" t="str">
        <f t="shared" si="1550"/>
        <v>0.00147806357653711-0.020335208603916i</v>
      </c>
      <c r="M2991" t="str">
        <f t="shared" si="1551"/>
        <v>0.0185739843477448-0.300967021189011i</v>
      </c>
      <c r="N2991" t="str">
        <f t="shared" si="1552"/>
        <v>-4.68769957321445i</v>
      </c>
      <c r="O2991" t="str">
        <f t="shared" si="1553"/>
        <v>-0.0246868989394249+0.999695232068631i</v>
      </c>
      <c r="P2991" t="str">
        <f t="shared" si="1554"/>
        <v>1.02468689893942-0.999695232068631i</v>
      </c>
      <c r="Q2991" t="str">
        <f t="shared" si="1555"/>
        <v>-1.02468689893942+5.68739480528308i</v>
      </c>
      <c r="R2991" t="str">
        <f t="shared" si="1556"/>
        <v>-0.201687488944141-0.143830417852916i</v>
      </c>
      <c r="S2991" t="str">
        <f t="shared" si="1557"/>
        <v>0.486224884349498i</v>
      </c>
      <c r="T2991" t="str">
        <f t="shared" si="1558"/>
        <v>0.0699339282864741-0.0980654759866056i</v>
      </c>
      <c r="U2991" t="str">
        <f t="shared" si="1559"/>
        <v>0.0001-150.572320805956i</v>
      </c>
      <c r="V2991" t="str">
        <f t="shared" si="1560"/>
        <v>0.00002-0.00241513562863429i</v>
      </c>
      <c r="W2991" t="str">
        <f t="shared" si="1561"/>
        <v>0.0000199993584529544-0.00241509689384823i</v>
      </c>
      <c r="X2991" t="str">
        <f t="shared" si="1562"/>
        <v>0.0000407304484812962-0.00241457544339697i</v>
      </c>
      <c r="Y2991" t="str">
        <f t="shared" si="1563"/>
        <v>0.009+6.64132686968882i</v>
      </c>
      <c r="Z2991" t="str">
        <f t="shared" si="1564"/>
        <v>-0.00436429714918412-0.0000795645118487653i</v>
      </c>
      <c r="AA2991" t="str">
        <f t="shared" si="1565"/>
        <v>0.0024614447895937-1.80752165639282i</v>
      </c>
      <c r="AB2991" t="str">
        <f t="shared" si="1566"/>
        <v>0.476115087103872-0.667636636254505i</v>
      </c>
      <c r="AC2991" t="str">
        <f t="shared" si="1567"/>
        <v>0.807906744525423-0.155695611940571i</v>
      </c>
      <c r="AD2991" t="str">
        <f t="shared" si="1568"/>
        <v>0.72176894336447-0.687282762150777i</v>
      </c>
      <c r="AE2991" t="str">
        <f t="shared" si="1569"/>
        <v>-0.00320469745936779+0.00294207900589164i</v>
      </c>
      <c r="AF2991" t="str">
        <f t="shared" si="1570"/>
        <v>-15.0762691985148-0.336418606868982i</v>
      </c>
      <c r="AG2991" t="str">
        <f t="shared" si="1571"/>
        <v>0.995509383186262-0.00472882303071323i</v>
      </c>
      <c r="AH2991" t="str">
        <f t="shared" si="1572"/>
        <v>0.0497324385041785-0.04323643761455i</v>
      </c>
      <c r="AI2991">
        <f t="shared" si="1573"/>
        <v>-23.622396735481335</v>
      </c>
      <c r="AJ2991">
        <f t="shared" si="1574"/>
        <v>-41.003076418901792</v>
      </c>
      <c r="AK2991"/>
      <c r="AL2991"/>
      <c r="AM2991"/>
      <c r="AN2991"/>
    </row>
    <row r="2992" spans="1:40" x14ac:dyDescent="0.25">
      <c r="A2992"/>
      <c r="B2992">
        <f t="shared" si="1575"/>
        <v>1058000</v>
      </c>
      <c r="C2992" s="237" t="str">
        <f t="shared" si="1543"/>
        <v>-6.82765239032738E-08+0.00231476610477985i</v>
      </c>
      <c r="D2992" s="208" t="str">
        <f t="shared" si="1544"/>
        <v>-5.95700648045931+0.0177465401366455i</v>
      </c>
      <c r="E2992" t="str">
        <f t="shared" si="1545"/>
        <v>2870</v>
      </c>
      <c r="F2992" t="str">
        <f t="shared" si="1546"/>
        <v>0.777000777000777</v>
      </c>
      <c r="G2992" t="str">
        <f t="shared" si="1541"/>
        <v>0.777000777000777</v>
      </c>
      <c r="H2992" t="str">
        <f t="shared" si="1547"/>
        <v>9.11929065709414+0.353848338511825i</v>
      </c>
      <c r="I2992" t="str">
        <f t="shared" si="1548"/>
        <v>4154.7562843725i</v>
      </c>
      <c r="J2992" t="str">
        <f t="shared" si="1542"/>
        <v>-14764.2241339873+898.577393963974i</v>
      </c>
      <c r="K2992" t="str">
        <f t="shared" si="1549"/>
        <v>0.0170637334647203-0.28036848815479i</v>
      </c>
      <c r="L2992" t="str">
        <f t="shared" si="1550"/>
        <v>0.00147528547521341-0.020316189915198i</v>
      </c>
      <c r="M2992" t="str">
        <f t="shared" si="1551"/>
        <v>0.0185390189399337-0.300684678069988i</v>
      </c>
      <c r="N2992" t="str">
        <f t="shared" si="1552"/>
        <v>-4.69213448293367i</v>
      </c>
      <c r="O2992" t="str">
        <f t="shared" si="1553"/>
        <v>-0.0202531125961661+0.999794884678936i</v>
      </c>
      <c r="P2992" t="str">
        <f t="shared" si="1554"/>
        <v>1.02025311259617-0.999794884678936i</v>
      </c>
      <c r="Q2992" t="str">
        <f t="shared" si="1555"/>
        <v>-1.02025311259617+5.69192936761261i</v>
      </c>
      <c r="R2992" t="str">
        <f t="shared" si="1556"/>
        <v>-0.201312331187376-0.1431612248625i</v>
      </c>
      <c r="S2992" t="str">
        <f t="shared" si="1557"/>
        <v>0.486684888970452i</v>
      </c>
      <c r="T2992" t="str">
        <f t="shared" si="1558"/>
        <v>0.0696744048270797-0.0979756695523109i</v>
      </c>
      <c r="U2992" t="str">
        <f t="shared" si="1559"/>
        <v>0.0001-150.430002922396i</v>
      </c>
      <c r="V2992" t="str">
        <f t="shared" si="1560"/>
        <v>0.00002-0.00241285289174522i</v>
      </c>
      <c r="W2992" t="str">
        <f t="shared" si="1561"/>
        <v>0.0000199993584529544-0.00241281419357551i</v>
      </c>
      <c r="X2992" t="str">
        <f t="shared" si="1562"/>
        <v>0.0000406912779912592-0.00241229357200419i</v>
      </c>
      <c r="Y2992" t="str">
        <f t="shared" si="1563"/>
        <v>0.009+6.647610054996i</v>
      </c>
      <c r="Z2992" t="str">
        <f t="shared" si="1564"/>
        <v>-0.00435604868457886-0.0000794072721669026i</v>
      </c>
      <c r="AA2992" t="str">
        <f t="shared" si="1565"/>
        <v>0.00245677996166638-1.80581198932436i</v>
      </c>
      <c r="AB2992" t="str">
        <f t="shared" si="1566"/>
        <v>0.474348233196153-0.667025227753162i</v>
      </c>
      <c r="AC2992" t="str">
        <f t="shared" si="1567"/>
        <v>0.808229685007828-0.154995239122382i</v>
      </c>
      <c r="AD2992" t="str">
        <f t="shared" si="1568"/>
        <v>0.718732772815754-0.687459369622275i</v>
      </c>
      <c r="AE2992" t="str">
        <f t="shared" si="1569"/>
        <v>-0.00318542422285507+0.00293753387383828i</v>
      </c>
      <c r="AF2992" t="str">
        <f t="shared" si="1570"/>
        <v>-15.0762971375534-0.33610179837518i</v>
      </c>
      <c r="AG2992" t="str">
        <f t="shared" si="1571"/>
        <v>0.995512443095101-0.0047044984047227i</v>
      </c>
      <c r="AH2992" t="str">
        <f t="shared" si="1572"/>
        <v>0.0494366918723736-0.043177694245626i</v>
      </c>
      <c r="AI2992">
        <f t="shared" si="1573"/>
        <v>-23.656940848874232</v>
      </c>
      <c r="AJ2992">
        <f t="shared" si="1574"/>
        <v>-41.13375743498073</v>
      </c>
      <c r="AK2992"/>
      <c r="AL2992"/>
      <c r="AM2992"/>
      <c r="AN2992"/>
    </row>
    <row r="2993" spans="1:40" x14ac:dyDescent="0.25">
      <c r="A2993"/>
      <c r="B2993">
        <f t="shared" si="1575"/>
        <v>1059000</v>
      </c>
      <c r="C2993" s="237" t="str">
        <f t="shared" si="1543"/>
        <v>-6.81476395075704E-08+0.00231258030109641i</v>
      </c>
      <c r="D2993" s="208" t="str">
        <f t="shared" si="1544"/>
        <v>-5.95700647947119+0.0177297823084058i</v>
      </c>
      <c r="E2993" t="str">
        <f t="shared" si="1545"/>
        <v>2870</v>
      </c>
      <c r="F2993" t="str">
        <f t="shared" si="1546"/>
        <v>0.777000777000777</v>
      </c>
      <c r="G2993" t="str">
        <f t="shared" si="1541"/>
        <v>0.777000777000777</v>
      </c>
      <c r="H2993" t="str">
        <f t="shared" si="1547"/>
        <v>9.11931851819444+0.353515367211074i</v>
      </c>
      <c r="I2993" t="str">
        <f t="shared" si="1548"/>
        <v>4158.68327518949i</v>
      </c>
      <c r="J2993" t="str">
        <f t="shared" si="1542"/>
        <v>-14792.1489015264+899.426710971502i</v>
      </c>
      <c r="K2993" t="str">
        <f t="shared" si="1549"/>
        <v>0.0170316368658913-0.280105655617974i</v>
      </c>
      <c r="L2993" t="str">
        <f t="shared" si="1550"/>
        <v>0.0014725151852099-0.0202972065779903i</v>
      </c>
      <c r="M2993" t="str">
        <f t="shared" si="1551"/>
        <v>0.0185041520511012-0.300402862195964i</v>
      </c>
      <c r="N2993" t="str">
        <f t="shared" si="1552"/>
        <v>-4.69656939265289i</v>
      </c>
      <c r="O2993" t="str">
        <f t="shared" si="1553"/>
        <v>-0.01581892790675+0.999874872931549i</v>
      </c>
      <c r="P2993" t="str">
        <f t="shared" si="1554"/>
        <v>1.01581892790675-0.999874872931549i</v>
      </c>
      <c r="Q2993" t="str">
        <f t="shared" si="1555"/>
        <v>-1.01581892790675+5.69644426558444i</v>
      </c>
      <c r="R2993" t="str">
        <f t="shared" si="1556"/>
        <v>-0.200936237430102-0.142493116193003i</v>
      </c>
      <c r="S2993" t="str">
        <f t="shared" si="1557"/>
        <v>0.487144893591407i</v>
      </c>
      <c r="T2993" t="str">
        <f t="shared" si="1558"/>
        <v>0.0694147939253484-0.0978850620015447i</v>
      </c>
      <c r="U2993" t="str">
        <f t="shared" si="1559"/>
        <v>0.0001-150.28795381671i</v>
      </c>
      <c r="V2993" t="str">
        <f t="shared" si="1560"/>
        <v>0.00002-0.00241057446597398i</v>
      </c>
      <c r="W2993" t="str">
        <f t="shared" si="1561"/>
        <v>0.0000199993584529545-0.00241053580435148i</v>
      </c>
      <c r="X2993" t="str">
        <f t="shared" si="1562"/>
        <v>0.0000406522184025181-0.00241001600914426i</v>
      </c>
      <c r="Y2993" t="str">
        <f t="shared" si="1563"/>
        <v>0.009+6.65389324030318i</v>
      </c>
      <c r="Z2993" t="str">
        <f t="shared" si="1564"/>
        <v>-0.0043478235842704-0.0000792505617149056i</v>
      </c>
      <c r="AA2993" t="str">
        <f t="shared" si="1565"/>
        <v>0.00245212839516679-1.80410555458232i</v>
      </c>
      <c r="AB2993" t="str">
        <f t="shared" si="1566"/>
        <v>0.472580783974874-0.666408365194711i</v>
      </c>
      <c r="AC2993" t="str">
        <f t="shared" si="1567"/>
        <v>0.808553726387275-0.154295941842553i</v>
      </c>
      <c r="AD2993" t="str">
        <f t="shared" si="1568"/>
        <v>0.715695294965031-0.687622191873368i</v>
      </c>
      <c r="AE2993" t="str">
        <f t="shared" si="1569"/>
        <v>-0.00316621132755392+0.00293294072875204i</v>
      </c>
      <c r="AF2993" t="str">
        <f t="shared" si="1570"/>
        <v>-15.0763249976656-0.335785584902668i</v>
      </c>
      <c r="AG2993" t="str">
        <f t="shared" si="1571"/>
        <v>0.995515587298611-0.0046802111016708i</v>
      </c>
      <c r="AH2993" t="str">
        <f t="shared" si="1572"/>
        <v>0.0491418446300594-0.0431181649427434i</v>
      </c>
      <c r="AI2993">
        <f t="shared" si="1573"/>
        <v>-23.691556215764141</v>
      </c>
      <c r="AJ2993">
        <f t="shared" si="1574"/>
        <v>-41.264445835603468</v>
      </c>
      <c r="AK2993"/>
      <c r="AL2993"/>
      <c r="AM2993"/>
      <c r="AN2993"/>
    </row>
    <row r="2994" spans="1:40" x14ac:dyDescent="0.25">
      <c r="A2994"/>
      <c r="B2994">
        <f t="shared" si="1575"/>
        <v>1060000</v>
      </c>
      <c r="C2994" s="237" t="str">
        <f t="shared" si="1543"/>
        <v>-6.80191197069373E-08+0.00231039862157086i</v>
      </c>
      <c r="D2994" s="208" t="str">
        <f t="shared" si="1544"/>
        <v>-5.95700647848588+0.0177130560987099i</v>
      </c>
      <c r="E2994" t="str">
        <f t="shared" si="1545"/>
        <v>2870</v>
      </c>
      <c r="F2994" t="str">
        <f t="shared" si="1546"/>
        <v>0.777000777000777</v>
      </c>
      <c r="G2994" t="str">
        <f t="shared" si="1541"/>
        <v>0.777000777000777</v>
      </c>
      <c r="H2994" t="str">
        <f t="shared" si="1547"/>
        <v>9.11934630066236+0.35318302087852i</v>
      </c>
      <c r="I2994" t="str">
        <f t="shared" si="1548"/>
        <v>4162.61026600648i</v>
      </c>
      <c r="J2994" t="str">
        <f t="shared" si="1542"/>
        <v>-14820.100050518+900.276027979029i</v>
      </c>
      <c r="K2994" t="str">
        <f t="shared" si="1549"/>
        <v>0.0169996306346118-0.279843313602777i</v>
      </c>
      <c r="L2994" t="str">
        <f t="shared" si="1550"/>
        <v>0.00146975267732091-0.0202782584943583i</v>
      </c>
      <c r="M2994" t="str">
        <f t="shared" si="1551"/>
        <v>0.0184693833119327-0.300121572097135i</v>
      </c>
      <c r="N2994" t="str">
        <f t="shared" si="1552"/>
        <v>-4.70100430237211i</v>
      </c>
      <c r="O2994" t="str">
        <f t="shared" si="1553"/>
        <v>-0.011384432084459+0.99993519525323i</v>
      </c>
      <c r="P2994" t="str">
        <f t="shared" si="1554"/>
        <v>1.01138443208446-0.99993519525323i</v>
      </c>
      <c r="Q2994" t="str">
        <f t="shared" si="1555"/>
        <v>-1.01138443208446+5.70093949762534i</v>
      </c>
      <c r="R2994" t="str">
        <f t="shared" si="1556"/>
        <v>-0.200559205716444-0.141826092707774i</v>
      </c>
      <c r="S2994" t="str">
        <f t="shared" si="1557"/>
        <v>0.487604898212361i</v>
      </c>
      <c r="T2994" t="str">
        <f t="shared" si="1558"/>
        <v>0.069155097498631-0.0977936510889187i</v>
      </c>
      <c r="U2994" t="str">
        <f t="shared" si="1559"/>
        <v>0.0001-150.146172728203i</v>
      </c>
      <c r="V2994" t="str">
        <f t="shared" si="1560"/>
        <v>0.00002-0.00240830033911929i</v>
      </c>
      <c r="W2994" t="str">
        <f t="shared" si="1561"/>
        <v>0.0000199993584529545-0.00240826171397505i</v>
      </c>
      <c r="X2994" t="str">
        <f t="shared" si="1562"/>
        <v>0.0000406132692968256-0.00240774274262679i</v>
      </c>
      <c r="Y2994" t="str">
        <f t="shared" si="1563"/>
        <v>0.009+6.66017642561036i</v>
      </c>
      <c r="Z2994" t="str">
        <f t="shared" si="1564"/>
        <v>-0.00433962176009279-0.0000790943781187529i</v>
      </c>
      <c r="AA2994" t="str">
        <f t="shared" si="1565"/>
        <v>0.00244749003982637-1.80240234300544i</v>
      </c>
      <c r="AB2994" t="str">
        <f t="shared" si="1566"/>
        <v>0.470812752493493-0.665786033292391i</v>
      </c>
      <c r="AC2994" t="str">
        <f t="shared" si="1567"/>
        <v>0.808878870201921-0.153597720894335i</v>
      </c>
      <c r="AD2994" t="str">
        <f t="shared" si="1568"/>
        <v>0.712656574036344-0.687771220431519i</v>
      </c>
      <c r="AE2994" t="str">
        <f t="shared" si="1569"/>
        <v>-0.0031470588131293+0.00292829982561454i</v>
      </c>
      <c r="AF2994" t="str">
        <f t="shared" si="1570"/>
        <v>-15.0763527791482-0.33546996477981i</v>
      </c>
      <c r="AG2994" t="str">
        <f t="shared" si="1571"/>
        <v>0.995518815613768-0.00465596143508714i</v>
      </c>
      <c r="AH2994" t="str">
        <f t="shared" si="1572"/>
        <v>0.0488478976657285-0.0430578537591359i</v>
      </c>
      <c r="AI2994">
        <f t="shared" si="1573"/>
        <v>-23.726243230645814</v>
      </c>
      <c r="AJ2994">
        <f t="shared" si="1574"/>
        <v>-41.395141542417889</v>
      </c>
      <c r="AK2994"/>
      <c r="AL2994"/>
      <c r="AM2994"/>
      <c r="AN2994"/>
    </row>
    <row r="2995" spans="1:40" x14ac:dyDescent="0.25">
      <c r="A2995"/>
      <c r="B2995">
        <f t="shared" si="1575"/>
        <v>1061000</v>
      </c>
      <c r="C2995" s="237" t="str">
        <f t="shared" si="1543"/>
        <v>-6.78909631274886E-08+0.00230822105454204i</v>
      </c>
      <c r="D2995" s="208" t="str">
        <f t="shared" si="1544"/>
        <v>-5.95700647750334+0.0176963614181556i</v>
      </c>
      <c r="E2995" t="str">
        <f t="shared" si="1545"/>
        <v>2870</v>
      </c>
      <c r="F2995" t="str">
        <f t="shared" si="1546"/>
        <v>0.777000777000777</v>
      </c>
      <c r="G2995" t="str">
        <f t="shared" si="1541"/>
        <v>0.777000777000777</v>
      </c>
      <c r="H2995" t="str">
        <f t="shared" si="1547"/>
        <v>9.1193740047933+0.35285129775936i</v>
      </c>
      <c r="I2995" t="str">
        <f t="shared" si="1548"/>
        <v>4166.53725682346i</v>
      </c>
      <c r="J2995" t="str">
        <f t="shared" si="1542"/>
        <v>-14848.0775809623+901.125344986557i</v>
      </c>
      <c r="K2995" t="str">
        <f t="shared" si="1549"/>
        <v>0.0169677144323633-0.279581460742403i</v>
      </c>
      <c r="L2995" t="str">
        <f t="shared" si="1550"/>
        <v>0.00146699792247681-0.0202593455667267i</v>
      </c>
      <c r="M2995" t="str">
        <f t="shared" si="1551"/>
        <v>0.0184347123548401-0.29984080630913i</v>
      </c>
      <c r="N2995" t="str">
        <f t="shared" si="1552"/>
        <v>-4.70543921209133i</v>
      </c>
      <c r="O2995" t="str">
        <f t="shared" si="1553"/>
        <v>-0.00694971234869452+0.999975850457535i</v>
      </c>
      <c r="P2995" t="str">
        <f t="shared" si="1554"/>
        <v>1.00694971234869-0.999975850457535i</v>
      </c>
      <c r="Q2995" t="str">
        <f t="shared" si="1555"/>
        <v>-1.00694971234869+5.70541506254887i</v>
      </c>
      <c r="R2995" t="str">
        <f t="shared" si="1556"/>
        <v>-0.200181234092108-0.141160155296789i</v>
      </c>
      <c r="S2995" t="str">
        <f t="shared" si="1557"/>
        <v>0.488064902833317i</v>
      </c>
      <c r="T2995" t="str">
        <f t="shared" si="1558"/>
        <v>0.0688953174788633-0.0977014345662182i</v>
      </c>
      <c r="U2995" t="str">
        <f t="shared" si="1559"/>
        <v>0.0001-150.004658899053i</v>
      </c>
      <c r="V2995" t="str">
        <f t="shared" si="1560"/>
        <v>0.00002-0.00240603049902587i</v>
      </c>
      <c r="W2995" t="str">
        <f t="shared" si="1561"/>
        <v>0.0000199993584529545-0.00240599191029112i</v>
      </c>
      <c r="X2995" t="str">
        <f t="shared" si="1562"/>
        <v>0.0000405744302579045-0.00240547376030731i</v>
      </c>
      <c r="Y2995" t="str">
        <f t="shared" si="1563"/>
        <v>0.009+6.66645961091754i</v>
      </c>
      <c r="Z2995" t="str">
        <f t="shared" si="1564"/>
        <v>-0.00433144312429555-0.0000789387190175021i</v>
      </c>
      <c r="AA2995" t="str">
        <f t="shared" si="1565"/>
        <v>0.00244286484561476-1.80070234546707i</v>
      </c>
      <c r="AB2995" t="str">
        <f t="shared" si="1566"/>
        <v>0.469044151904765-0.665158216740201i</v>
      </c>
      <c r="AC2995" t="str">
        <f t="shared" si="1567"/>
        <v>0.809205117991559-0.152900577097771i</v>
      </c>
      <c r="AD2995" t="str">
        <f t="shared" si="1568"/>
        <v>0.709616674306406-0.687906447134405i</v>
      </c>
      <c r="AE2995" t="str">
        <f t="shared" si="1569"/>
        <v>-0.00312796671855063+0.0029236114193357i</v>
      </c>
      <c r="AF2995" t="str">
        <f t="shared" si="1570"/>
        <v>-15.0763804822966-0.335154936341204i</v>
      </c>
      <c r="AG2995" t="str">
        <f t="shared" si="1571"/>
        <v>0.995522127856215-0.00463174971766397i</v>
      </c>
      <c r="AH2995" t="str">
        <f t="shared" si="1572"/>
        <v>0.0485548518555136-0.0429967647476223i</v>
      </c>
      <c r="AI2995">
        <f t="shared" si="1573"/>
        <v>-23.761002291121205</v>
      </c>
      <c r="AJ2995">
        <f t="shared" si="1574"/>
        <v>-41.525844477152589</v>
      </c>
      <c r="AK2995"/>
      <c r="AL2995"/>
      <c r="AM2995"/>
      <c r="AN2995"/>
    </row>
    <row r="2996" spans="1:40" x14ac:dyDescent="0.25">
      <c r="A2996"/>
      <c r="B2996">
        <f t="shared" si="1575"/>
        <v>1062000</v>
      </c>
      <c r="C2996" s="237" t="str">
        <f t="shared" si="1543"/>
        <v>-6.77631684018037E-08+0.00230604758839274i</v>
      </c>
      <c r="D2996" s="208" t="str">
        <f t="shared" si="1544"/>
        <v>-5.95700647652358+0.0176796981776777i</v>
      </c>
      <c r="E2996" t="str">
        <f t="shared" si="1545"/>
        <v>2870</v>
      </c>
      <c r="F2996" t="str">
        <f t="shared" si="1546"/>
        <v>0.777000777000777</v>
      </c>
      <c r="G2996" t="str">
        <f t="shared" si="1541"/>
        <v>0.777000777000777</v>
      </c>
      <c r="H2996" t="str">
        <f t="shared" si="1547"/>
        <v>9.11940163088137+0.352520196105344i</v>
      </c>
      <c r="I2996" t="str">
        <f t="shared" si="1548"/>
        <v>4170.46424764045i</v>
      </c>
      <c r="J2996" t="str">
        <f t="shared" si="1542"/>
        <v>-14876.0814928591+901.974661994084i</v>
      </c>
      <c r="K2996" t="str">
        <f t="shared" si="1549"/>
        <v>0.0169358879222097-0.279320095675117i</v>
      </c>
      <c r="L2996" t="str">
        <f t="shared" si="1550"/>
        <v>0.00146425089174334-0.020240467697878i</v>
      </c>
      <c r="M2996" t="str">
        <f t="shared" si="1551"/>
        <v>0.018400138813953-0.299560563372995i</v>
      </c>
      <c r="N2996" t="str">
        <f t="shared" si="1552"/>
        <v>-4.70987412181054i</v>
      </c>
      <c r="O2996" t="str">
        <f t="shared" si="1553"/>
        <v>-0.00251485592327403+0.999996837744843i</v>
      </c>
      <c r="P2996" t="str">
        <f t="shared" si="1554"/>
        <v>1.00251485592327-0.999996837744843i</v>
      </c>
      <c r="Q2996" t="str">
        <f t="shared" si="1555"/>
        <v>-1.00251485592327+5.70987095955538i</v>
      </c>
      <c r="R2996" t="str">
        <f t="shared" si="1556"/>
        <v>-0.199802320604464-0.1404953048767i</v>
      </c>
      <c r="S2996" t="str">
        <f t="shared" si="1557"/>
        <v>0.488524907454273i</v>
      </c>
      <c r="T2996" t="str">
        <f t="shared" si="1558"/>
        <v>0.0686354558126497-0.0976084101824448i</v>
      </c>
      <c r="U2996" t="str">
        <f t="shared" si="1559"/>
        <v>0.0001-149.863411574289i</v>
      </c>
      <c r="V2996" t="str">
        <f t="shared" si="1560"/>
        <v>0.00002-0.00240376493358422i</v>
      </c>
      <c r="W2996" t="str">
        <f t="shared" si="1561"/>
        <v>0.0000199993584529544-0.00240372638119039i</v>
      </c>
      <c r="X2996" t="str">
        <f t="shared" si="1562"/>
        <v>0.0000405357008714363-0.00240320905008712i</v>
      </c>
      <c r="Y2996" t="str">
        <f t="shared" si="1563"/>
        <v>0.009+6.67274279622472i</v>
      </c>
      <c r="Z2996" t="str">
        <f t="shared" si="1564"/>
        <v>-0.00432328758954145-0.0000787835820632053i</v>
      </c>
      <c r="AA2996" t="str">
        <f t="shared" si="1565"/>
        <v>0.00243825276273843-1.79900555287496i</v>
      </c>
      <c r="AB2996" t="str">
        <f t="shared" si="1566"/>
        <v>0.467274995461308-0.664524900213184i</v>
      </c>
      <c r="AC2996" t="str">
        <f t="shared" si="1567"/>
        <v>0.809532471297533-0.152204511299754i</v>
      </c>
      <c r="AD2996" t="str">
        <f t="shared" si="1568"/>
        <v>0.706575660102995-0.688027864130228i</v>
      </c>
      <c r="AE2996" t="str">
        <f t="shared" si="1569"/>
        <v>-0.00310893508209081+0.00291887576475134i</v>
      </c>
      <c r="AF2996" t="str">
        <f t="shared" si="1570"/>
        <v>-15.076408107405-0.334840497927666i</v>
      </c>
      <c r="AG2996" t="str">
        <f t="shared" si="1571"/>
        <v>0.995525523840267-0.00460757626124953i</v>
      </c>
      <c r="AH2996" t="str">
        <f t="shared" si="1572"/>
        <v>0.0482627080631734-0.0429349019605605i</v>
      </c>
      <c r="AI2996">
        <f t="shared" si="1573"/>
        <v>-23.795833797935391</v>
      </c>
      <c r="AJ2996">
        <f t="shared" si="1574"/>
        <v>-41.656554561617313</v>
      </c>
      <c r="AK2996"/>
      <c r="AL2996"/>
      <c r="AM2996"/>
      <c r="AN2996"/>
    </row>
    <row r="2997" spans="1:40" x14ac:dyDescent="0.25">
      <c r="A2997"/>
      <c r="B2997">
        <f t="shared" si="1575"/>
        <v>1063000</v>
      </c>
      <c r="C2997" s="237" t="str">
        <f t="shared" si="1543"/>
        <v>-6.76357341688914E-08+0.00230387821154946i</v>
      </c>
      <c r="D2997" s="208" t="str">
        <f t="shared" si="1544"/>
        <v>-5.95700647554659+0.0176630662885459i</v>
      </c>
      <c r="E2997" t="str">
        <f t="shared" si="1545"/>
        <v>2870</v>
      </c>
      <c r="F2997" t="str">
        <f t="shared" si="1546"/>
        <v>0.777000777000777</v>
      </c>
      <c r="G2997" t="str">
        <f t="shared" si="1541"/>
        <v>0.777000777000777</v>
      </c>
      <c r="H2997" t="str">
        <f t="shared" si="1547"/>
        <v>9.11942917921923+0.35218971417475i</v>
      </c>
      <c r="I2997" t="str">
        <f t="shared" si="1548"/>
        <v>4174.39123845744i</v>
      </c>
      <c r="J2997" t="str">
        <f t="shared" si="1542"/>
        <v>-14904.1117862085+902.823979001612i</v>
      </c>
      <c r="K2997" t="str">
        <f t="shared" si="1549"/>
        <v>0.0169041507687873-0.27905921704421i</v>
      </c>
      <c r="L2997" t="str">
        <f t="shared" si="1550"/>
        <v>0.00146151155632088-0.0202216247909506i</v>
      </c>
      <c r="M2997" t="str">
        <f t="shared" si="1551"/>
        <v>0.0183656623251082-0.299280841835161i</v>
      </c>
      <c r="N2997" t="str">
        <f t="shared" si="1552"/>
        <v>-4.71430903152976i</v>
      </c>
      <c r="O2997" t="str">
        <f t="shared" si="1553"/>
        <v>0.00192004996532831+0.999998156702366i</v>
      </c>
      <c r="P2997" t="str">
        <f t="shared" si="1554"/>
        <v>0.998079950034672-0.999998156702366i</v>
      </c>
      <c r="Q2997" t="str">
        <f t="shared" si="1555"/>
        <v>-0.998079950034672+5.71430718823213i</v>
      </c>
      <c r="R2997" t="str">
        <f t="shared" si="1556"/>
        <v>-0.199422463302622-0.139831542390882i</v>
      </c>
      <c r="S2997" t="str">
        <f t="shared" si="1557"/>
        <v>0.488984912075227i</v>
      </c>
      <c r="T2997" t="str">
        <f t="shared" si="1558"/>
        <v>0.0683755144613488-0.0975145756838578i</v>
      </c>
      <c r="U2997" t="str">
        <f t="shared" si="1559"/>
        <v>0.0001-149.722430001783i</v>
      </c>
      <c r="V2997" t="str">
        <f t="shared" si="1560"/>
        <v>0.00002-0.00240150363073043i</v>
      </c>
      <c r="W2997" t="str">
        <f t="shared" si="1561"/>
        <v>0.0000199993584529544-0.00240146511460917i</v>
      </c>
      <c r="X2997" t="str">
        <f t="shared" si="1562"/>
        <v>0.0000404970807250512-0.00240094859991306i</v>
      </c>
      <c r="Y2997" t="str">
        <f t="shared" si="1563"/>
        <v>0.009+6.6790259815319i</v>
      </c>
      <c r="Z2997" t="str">
        <f t="shared" si="1564"/>
        <v>-0.00431515506890417-0.000078628964920826i</v>
      </c>
      <c r="AA2997" t="str">
        <f t="shared" si="1565"/>
        <v>0.00243365374163933-1.79731195617118i</v>
      </c>
      <c r="AB2997" t="str">
        <f t="shared" si="1566"/>
        <v>0.46550529651619-0.663886068367715i</v>
      </c>
      <c r="AC2997" t="str">
        <f t="shared" si="1567"/>
        <v>0.809860931662641-0.151509524374077i</v>
      </c>
      <c r="AD2997" t="str">
        <f t="shared" si="1568"/>
        <v>0.703533595803369-0.688135463878027i</v>
      </c>
      <c r="AE2997" t="str">
        <f t="shared" si="1569"/>
        <v>-0.00308996394132532+0.00291409311662094i</v>
      </c>
      <c r="AF2997" t="str">
        <f t="shared" si="1570"/>
        <v>-15.0764356547658-0.334526647886204i</v>
      </c>
      <c r="AG2997" t="str">
        <f t="shared" si="1571"/>
        <v>0.995529003378917-0.00458344137684195i</v>
      </c>
      <c r="AH2997" t="str">
        <f t="shared" si="1572"/>
        <v>0.0479714671400762-0.0428722694498013i</v>
      </c>
      <c r="AI2997">
        <f t="shared" si="1573"/>
        <v>-23.8307381550133</v>
      </c>
      <c r="AJ2997">
        <f t="shared" si="1574"/>
        <v>-41.787271717704989</v>
      </c>
      <c r="AK2997"/>
      <c r="AL2997"/>
      <c r="AM2997"/>
      <c r="AN2997"/>
    </row>
    <row r="2998" spans="1:40" x14ac:dyDescent="0.25">
      <c r="A2998"/>
      <c r="B2998">
        <f t="shared" si="1575"/>
        <v>1064000</v>
      </c>
      <c r="C2998" s="237" t="str">
        <f t="shared" si="1543"/>
        <v>-6.75086590741527E-08+0.00230171291248218i</v>
      </c>
      <c r="D2998" s="208" t="str">
        <f t="shared" si="1544"/>
        <v>-5.95700647457234+0.0176464656623634i</v>
      </c>
      <c r="E2998" t="str">
        <f t="shared" si="1545"/>
        <v>2870</v>
      </c>
      <c r="F2998" t="str">
        <f t="shared" si="1546"/>
        <v>0.777000777000777</v>
      </c>
      <c r="G2998" t="str">
        <f t="shared" si="1541"/>
        <v>0.777000777000777</v>
      </c>
      <c r="H2998" t="str">
        <f t="shared" si="1547"/>
        <v>9.1194566500982+0.351859850232336i</v>
      </c>
      <c r="I2998" t="str">
        <f t="shared" si="1548"/>
        <v>4178.31822927442i</v>
      </c>
      <c r="J2998" t="str">
        <f t="shared" si="1542"/>
        <v>-14932.1684610104+903.673296009139i</v>
      </c>
      <c r="K2998" t="str">
        <f t="shared" si="1549"/>
        <v>0.0168725026382968-0.27879882349798i</v>
      </c>
      <c r="L2998" t="str">
        <f t="shared" si="1550"/>
        <v>0.00145877988754366-0.0202028167494375i</v>
      </c>
      <c r="M2998" t="str">
        <f t="shared" si="1551"/>
        <v>0.0183312825258405-0.299001640247418i</v>
      </c>
      <c r="N2998" t="str">
        <f t="shared" si="1552"/>
        <v>-4.71874394124898i</v>
      </c>
      <c r="O2998" t="str">
        <f t="shared" si="1553"/>
        <v>0.0063549180896353+0.999979807304165i</v>
      </c>
      <c r="P2998" t="str">
        <f t="shared" si="1554"/>
        <v>0.993645081910365-0.999979807304165i</v>
      </c>
      <c r="Q2998" t="str">
        <f t="shared" si="1555"/>
        <v>-0.993645081910365+5.71872374855315i</v>
      </c>
      <c r="R2998" t="str">
        <f t="shared" si="1556"/>
        <v>-0.199041660237518-0.139168868809485i</v>
      </c>
      <c r="S2998" t="str">
        <f t="shared" si="1557"/>
        <v>0.489444916696183i</v>
      </c>
      <c r="T2998" t="str">
        <f t="shared" si="1558"/>
        <v>0.0681154954011604-0.0974199288140219i</v>
      </c>
      <c r="U2998" t="str">
        <f t="shared" si="1559"/>
        <v>0.0001-149.581713432232i</v>
      </c>
      <c r="V2998" t="str">
        <f t="shared" si="1560"/>
        <v>0.00002-0.00239924657844591i</v>
      </c>
      <c r="W2998" t="str">
        <f t="shared" si="1561"/>
        <v>0.0000199993584529545-0.00239920809852904i</v>
      </c>
      <c r="X2998" t="str">
        <f t="shared" si="1562"/>
        <v>0.0000404585694083143-0.00239869239777718i</v>
      </c>
      <c r="Y2998" t="str">
        <f t="shared" si="1563"/>
        <v>0.009+6.68530916683908i</v>
      </c>
      <c r="Z2998" t="str">
        <f t="shared" si="1564"/>
        <v>-0.0043070454758657-0.0000784748652681505i</v>
      </c>
      <c r="AA2998" t="str">
        <f t="shared" si="1565"/>
        <v>0.00242906773299359-1.79562154633188i</v>
      </c>
      <c r="AB2998" t="str">
        <f t="shared" si="1566"/>
        <v>0.463735068523518-0.663241705841826i</v>
      </c>
      <c r="AC2998" t="str">
        <f t="shared" si="1567"/>
        <v>0.810190500631043-0.150815617221488i</v>
      </c>
      <c r="AD2998" t="str">
        <f t="shared" si="1568"/>
        <v>0.700490545832691-0.688229239148014i</v>
      </c>
      <c r="AE2998" t="str">
        <f t="shared" si="1569"/>
        <v>-0.00307105333313114+0.00290926372962512i</v>
      </c>
      <c r="AF2998" t="str">
        <f t="shared" si="1570"/>
        <v>-15.0764631246705-0.334213384569973i</v>
      </c>
      <c r="AG2998" t="str">
        <f t="shared" si="1571"/>
        <v>0.995532566283836-0.00455934537458277i</v>
      </c>
      <c r="AH2998" t="str">
        <f t="shared" si="1572"/>
        <v>0.0476811299251859-0.042808871266642i</v>
      </c>
      <c r="AI2998">
        <f t="shared" si="1573"/>
        <v>-23.86571576949671</v>
      </c>
      <c r="AJ2998">
        <f t="shared" si="1574"/>
        <v>-41.917995867392534</v>
      </c>
      <c r="AK2998"/>
      <c r="AL2998"/>
      <c r="AM2998"/>
      <c r="AN2998"/>
    </row>
    <row r="2999" spans="1:40" x14ac:dyDescent="0.25">
      <c r="A2999"/>
      <c r="B2999">
        <f t="shared" si="1575"/>
        <v>1065000</v>
      </c>
      <c r="C2999" s="237" t="str">
        <f t="shared" si="1543"/>
        <v>-6.73819417693449E-08+0.00229955167970422i</v>
      </c>
      <c r="D2999" s="208" t="str">
        <f t="shared" si="1544"/>
        <v>-5.95700647360085+0.0176298962110657i</v>
      </c>
      <c r="E2999" t="str">
        <f t="shared" si="1545"/>
        <v>2870</v>
      </c>
      <c r="F2999" t="str">
        <f t="shared" si="1546"/>
        <v>0.777000777000777</v>
      </c>
      <c r="G2999" t="str">
        <f t="shared" si="1541"/>
        <v>0.777000777000777</v>
      </c>
      <c r="H2999" t="str">
        <f t="shared" si="1547"/>
        <v>9.11948404380824+0.351530602549331i</v>
      </c>
      <c r="I2999" t="str">
        <f t="shared" si="1548"/>
        <v>4182.24522009141i</v>
      </c>
      <c r="J2999" t="str">
        <f t="shared" si="1542"/>
        <v>-14960.2515172649+904.522613016667i</v>
      </c>
      <c r="K2999" t="str">
        <f t="shared" si="1549"/>
        <v>0.0168409431984941-0.278538913689713i</v>
      </c>
      <c r="L2999" t="str">
        <f t="shared" si="1550"/>
        <v>0.00145605585687907-0.0201840434771848i</v>
      </c>
      <c r="M2999" t="str">
        <f t="shared" si="1551"/>
        <v>0.0182969990553732-0.298722957166898i</v>
      </c>
      <c r="N2999" t="str">
        <f t="shared" si="1552"/>
        <v>-4.7231788509682i</v>
      </c>
      <c r="O2999" t="str">
        <f t="shared" si="1553"/>
        <v>0.0107896612229223+0.99994178991114i</v>
      </c>
      <c r="P2999" t="str">
        <f t="shared" si="1554"/>
        <v>0.989210338777078-0.99994178991114i</v>
      </c>
      <c r="Q2999" t="str">
        <f t="shared" si="1555"/>
        <v>-0.989210338777078+5.72312064087934i</v>
      </c>
      <c r="R2999" t="str">
        <f t="shared" si="1556"/>
        <v>-0.198659909461997-0.138507285129491i</v>
      </c>
      <c r="S2999" t="str">
        <f t="shared" si="1557"/>
        <v>0.489904921317137i</v>
      </c>
      <c r="T2999" t="str">
        <f t="shared" si="1558"/>
        <v>0.0678554006232135-0.0973244673138492i</v>
      </c>
      <c r="U2999" t="str">
        <f t="shared" si="1559"/>
        <v>0.0001-149.441261119151i</v>
      </c>
      <c r="V2999" t="str">
        <f t="shared" si="1560"/>
        <v>0.00002-0.00239699376475722i</v>
      </c>
      <c r="W2999" t="str">
        <f t="shared" si="1561"/>
        <v>0.0000199993584529545-0.00239695532097674i</v>
      </c>
      <c r="X2999" t="str">
        <f t="shared" si="1562"/>
        <v>0.0000404201665127169-0.00239644043171664i</v>
      </c>
      <c r="Y2999" t="str">
        <f t="shared" si="1563"/>
        <v>0.009+6.69159235214626i</v>
      </c>
      <c r="Z2999" t="str">
        <f t="shared" si="1564"/>
        <v>-0.00429895872431438-0.0000783212807957086i</v>
      </c>
      <c r="AA2999" t="str">
        <f t="shared" si="1565"/>
        <v>0.00242449468771012-1.79393431436717i</v>
      </c>
      <c r="AB2999" t="str">
        <f t="shared" si="1566"/>
        <v>0.461964325039037-0.662591797255487i</v>
      </c>
      <c r="AC2999" t="str">
        <f t="shared" si="1567"/>
        <v>0.810521179748167-0.150122790769753i</v>
      </c>
      <c r="AD2999" t="str">
        <f t="shared" si="1568"/>
        <v>0.697446574662446-0.688309183021836i</v>
      </c>
      <c r="AE2999" t="str">
        <f t="shared" si="1569"/>
        <v>-0.00305220329368601+0.00290438785836328i</v>
      </c>
      <c r="AF2999" t="str">
        <f t="shared" si="1570"/>
        <v>-15.0764905174091-0.333900706338265i</v>
      </c>
      <c r="AG2999" t="str">
        <f t="shared" si="1571"/>
        <v>0.995536212365378-0.00453528856375081i</v>
      </c>
      <c r="AH2999" t="str">
        <f t="shared" si="1572"/>
        <v>0.0473916972450493-0.0427447114617788i</v>
      </c>
      <c r="AI2999">
        <f t="shared" si="1573"/>
        <v>-23.900767051781834</v>
      </c>
      <c r="AJ2999">
        <f t="shared" si="1574"/>
        <v>-42.048726932740408</v>
      </c>
      <c r="AK2999"/>
      <c r="AL2999"/>
      <c r="AM2999"/>
      <c r="AN2999"/>
    </row>
    <row r="3000" spans="1:40" x14ac:dyDescent="0.25">
      <c r="A3000"/>
      <c r="B3000">
        <f t="shared" si="1575"/>
        <v>1066000</v>
      </c>
      <c r="C3000" s="237" t="str">
        <f t="shared" si="1543"/>
        <v>-6.72555809125471E-08+0.00229739450177198i</v>
      </c>
      <c r="D3000" s="208" t="str">
        <f t="shared" si="1544"/>
        <v>-5.95700647263208+0.0176133578469185i</v>
      </c>
      <c r="E3000" t="str">
        <f t="shared" si="1545"/>
        <v>2870</v>
      </c>
      <c r="F3000" t="str">
        <f t="shared" si="1546"/>
        <v>0.777000777000777</v>
      </c>
      <c r="G3000" t="str">
        <f t="shared" si="1541"/>
        <v>0.777000777000777</v>
      </c>
      <c r="H3000" t="str">
        <f t="shared" si="1547"/>
        <v>9.11951136063795+0.351201969403388i</v>
      </c>
      <c r="I3000" t="str">
        <f t="shared" si="1548"/>
        <v>4186.1722109084i</v>
      </c>
      <c r="J3000" t="str">
        <f t="shared" si="1542"/>
        <v>-14988.3609549719+905.371930024194i</v>
      </c>
      <c r="K3000" t="str">
        <f t="shared" si="1549"/>
        <v>0.0168094721186819-0.278279486277654i</v>
      </c>
      <c r="L3000" t="str">
        <f t="shared" si="1550"/>
        <v>0.00145333943592683-0.0201653048783895i</v>
      </c>
      <c r="M3000" t="str">
        <f t="shared" si="1551"/>
        <v>0.0182628115546087-0.298444791156043i</v>
      </c>
      <c r="N3000" t="str">
        <f t="shared" si="1552"/>
        <v>-4.72761376068742i</v>
      </c>
      <c r="O3000" t="str">
        <f t="shared" si="1553"/>
        <v>0.015224192140923+0.999884105271034i</v>
      </c>
      <c r="P3000" t="str">
        <f t="shared" si="1554"/>
        <v>0.984775807859077-0.999884105271034i</v>
      </c>
      <c r="Q3000" t="str">
        <f t="shared" si="1555"/>
        <v>-0.984775807859077+5.72749786595845i</v>
      </c>
      <c r="R3000" t="str">
        <f t="shared" si="1556"/>
        <v>-0.198277209030898-0.137846792374756i</v>
      </c>
      <c r="S3000" t="str">
        <f t="shared" si="1557"/>
        <v>0.490364925938093i</v>
      </c>
      <c r="T3000" t="str">
        <f t="shared" si="1558"/>
        <v>0.0675952321336509-0.0972281889216481i</v>
      </c>
      <c r="U3000" t="str">
        <f t="shared" si="1559"/>
        <v>0.0001-149.301072318851i</v>
      </c>
      <c r="V3000" t="str">
        <f t="shared" si="1560"/>
        <v>0.00002-0.00239474517773587i</v>
      </c>
      <c r="W3000" t="str">
        <f t="shared" si="1561"/>
        <v>0.0000199993584529544-0.002394706770024i</v>
      </c>
      <c r="X3000" t="str">
        <f t="shared" si="1562"/>
        <v>0.0000403818716316662-0.00239419268981354i</v>
      </c>
      <c r="Y3000" t="str">
        <f t="shared" si="1563"/>
        <v>0.009+6.69787553745344i</v>
      </c>
      <c r="Z3000" t="str">
        <f t="shared" si="1564"/>
        <v>-0.00429089472854252-0.0000781682092066925i</v>
      </c>
      <c r="AA3000" t="str">
        <f t="shared" si="1565"/>
        <v>0.00241993455692937-1.79225025132097i</v>
      </c>
      <c r="AB3000" t="str">
        <f t="shared" si="1566"/>
        <v>0.460193079720708-0.661936327210943i</v>
      </c>
      <c r="AC3000" t="str">
        <f t="shared" si="1567"/>
        <v>0.810852970560606-0.149431045973706i</v>
      </c>
      <c r="AD3000" t="str">
        <f t="shared" si="1568"/>
        <v>0.694401746808846-0.688375288892906i</v>
      </c>
      <c r="AE3000" t="str">
        <f t="shared" si="1569"/>
        <v>-0.00303341385846769+0.00289946575735145i</v>
      </c>
      <c r="AF3000" t="str">
        <f t="shared" si="1570"/>
        <v>-15.07651783327-0.33358861155647i</v>
      </c>
      <c r="AG3000" t="str">
        <f t="shared" si="1571"/>
        <v>0.995539941432589-0.00451127125275588i</v>
      </c>
      <c r="AH3000" t="str">
        <f t="shared" si="1572"/>
        <v>0.0471031699137835-0.042679794085262i</v>
      </c>
      <c r="AI3000">
        <f t="shared" si="1573"/>
        <v>-23.935892415557127</v>
      </c>
      <c r="AJ3000">
        <f t="shared" si="1574"/>
        <v>-42.179464835894201</v>
      </c>
      <c r="AK3000"/>
      <c r="AL3000"/>
      <c r="AM3000"/>
      <c r="AN3000"/>
    </row>
    <row r="3001" spans="1:40" x14ac:dyDescent="0.25">
      <c r="A3001"/>
      <c r="B3001">
        <f t="shared" si="1575"/>
        <v>1067000</v>
      </c>
      <c r="C3001" s="237" t="str">
        <f t="shared" si="1543"/>
        <v>-6.71295751681229E-08+0.00229524136728479i</v>
      </c>
      <c r="D3001" s="208" t="str">
        <f t="shared" si="1544"/>
        <v>-5.95700647166603+0.0175968504825167i</v>
      </c>
      <c r="E3001" t="str">
        <f t="shared" si="1545"/>
        <v>2870</v>
      </c>
      <c r="F3001" t="str">
        <f t="shared" si="1546"/>
        <v>0.777000777000777</v>
      </c>
      <c r="G3001" t="str">
        <f t="shared" si="1541"/>
        <v>0.777000777000777</v>
      </c>
      <c r="H3001" t="str">
        <f t="shared" si="1547"/>
        <v>9.11953860087456+0.350873949078566i</v>
      </c>
      <c r="I3001" t="str">
        <f t="shared" si="1548"/>
        <v>4190.09920172539i</v>
      </c>
      <c r="J3001" t="str">
        <f t="shared" si="1542"/>
        <v>-15016.4967741316+906.221247031721i</v>
      </c>
      <c r="K3001" t="str">
        <f t="shared" si="1549"/>
        <v>0.0167780890697005-0.278020539924983i</v>
      </c>
      <c r="L3001" t="str">
        <f t="shared" si="1550"/>
        <v>0.00145063059641832-0.0201466008575985i</v>
      </c>
      <c r="M3001" t="str">
        <f t="shared" si="1551"/>
        <v>0.0182287196661188-0.298167140782581i</v>
      </c>
      <c r="N3001" t="str">
        <f t="shared" si="1552"/>
        <v>-4.73204867040664i</v>
      </c>
      <c r="O3001" t="str">
        <f t="shared" si="1553"/>
        <v>0.0196584236235461+0.999806754518411i</v>
      </c>
      <c r="P3001" t="str">
        <f t="shared" si="1554"/>
        <v>0.980341576376454-0.999806754518411i</v>
      </c>
      <c r="Q3001" t="str">
        <f t="shared" si="1555"/>
        <v>-0.980341576376454+5.73185542492505i</v>
      </c>
      <c r="R3001" t="str">
        <f t="shared" si="1556"/>
        <v>-0.197893557001135-0.137187391596064i</v>
      </c>
      <c r="S3001" t="str">
        <f t="shared" si="1557"/>
        <v>0.490824930559047i</v>
      </c>
      <c r="T3001" t="str">
        <f t="shared" si="1558"/>
        <v>0.0673349919537149-0.0971310913731649i</v>
      </c>
      <c r="U3001" t="str">
        <f t="shared" si="1559"/>
        <v>0.0001-149.161146290436i</v>
      </c>
      <c r="V3001" t="str">
        <f t="shared" si="1560"/>
        <v>0.00002-0.00239250080549807i</v>
      </c>
      <c r="W3001" t="str">
        <f t="shared" si="1561"/>
        <v>0.0000199993584529545-0.00239246243378722i</v>
      </c>
      <c r="X3001" t="str">
        <f t="shared" si="1562"/>
        <v>0.000040343684360473-0.00239194916019458i</v>
      </c>
      <c r="Y3001" t="str">
        <f t="shared" si="1563"/>
        <v>0.009+6.70415872276062i</v>
      </c>
      <c r="Z3001" t="str">
        <f t="shared" si="1564"/>
        <v>-0.00428285340324402-0.0000780156482168724i</v>
      </c>
      <c r="AA3001" t="str">
        <f t="shared" si="1565"/>
        <v>0.00241538729202197-1.79056934827082i</v>
      </c>
      <c r="AB3001" t="str">
        <f t="shared" si="1566"/>
        <v>0.45842134632929-0.661275280292997i</v>
      </c>
      <c r="AC3001" t="str">
        <f t="shared" si="1567"/>
        <v>0.811185874616039-0.148740383815301i</v>
      </c>
      <c r="AD3001" t="str">
        <f t="shared" si="1568"/>
        <v>0.691356126831203-0.688427550466646i</v>
      </c>
      <c r="AE3001" t="str">
        <f t="shared" si="1569"/>
        <v>-0.00301468506225264+0.00289449768101958i</v>
      </c>
      <c r="AF3001" t="str">
        <f t="shared" si="1570"/>
        <v>-15.0765450725406-0.333277098596049i</v>
      </c>
      <c r="AG3001" t="str">
        <f t="shared" si="1571"/>
        <v>0.995543753293205-0.00448729374913222i</v>
      </c>
      <c r="AH3001" t="str">
        <f t="shared" si="1572"/>
        <v>0.0468155487330578-0.042614123186448i</v>
      </c>
      <c r="AI3001">
        <f t="shared" si="1573"/>
        <v>-23.971092277842587</v>
      </c>
      <c r="AJ3001">
        <f t="shared" si="1574"/>
        <v>-42.310209499087861</v>
      </c>
      <c r="AK3001"/>
      <c r="AL3001"/>
      <c r="AM3001"/>
      <c r="AN3001"/>
    </row>
    <row r="3002" spans="1:40" x14ac:dyDescent="0.25">
      <c r="A3002"/>
      <c r="B3002">
        <f t="shared" si="1575"/>
        <v>1068000</v>
      </c>
      <c r="C3002" s="237" t="str">
        <f t="shared" si="1543"/>
        <v>-6.70039232066865E-08+0.00229309226488464i</v>
      </c>
      <c r="D3002" s="208" t="str">
        <f t="shared" si="1544"/>
        <v>-5.9570064707027+0.0175803740307822i</v>
      </c>
      <c r="E3002" t="str">
        <f t="shared" si="1545"/>
        <v>2870</v>
      </c>
      <c r="F3002" t="str">
        <f t="shared" si="1546"/>
        <v>0.777000777000777</v>
      </c>
      <c r="G3002" t="str">
        <f t="shared" si="1541"/>
        <v>0.777000777000777</v>
      </c>
      <c r="H3002" t="str">
        <f t="shared" si="1547"/>
        <v>9.11956576480401+0.35054653986529i</v>
      </c>
      <c r="I3002" t="str">
        <f t="shared" si="1548"/>
        <v>4194.02619254237i</v>
      </c>
      <c r="J3002" t="str">
        <f t="shared" si="1542"/>
        <v>-15044.6589747438+907.070564039249i</v>
      </c>
      <c r="K3002" t="str">
        <f t="shared" si="1549"/>
        <v>0.0167467937239206-0.277762073299806i</v>
      </c>
      <c r="L3002" t="str">
        <f t="shared" si="1550"/>
        <v>0.00144792931021584-0.0201279313197065i</v>
      </c>
      <c r="M3002" t="str">
        <f t="shared" si="1551"/>
        <v>0.0181947230341364-0.297890004619513i</v>
      </c>
      <c r="N3002" t="str">
        <f t="shared" si="1552"/>
        <v>-4.73648358012586i</v>
      </c>
      <c r="O3002" t="str">
        <f t="shared" si="1553"/>
        <v>0.0240922684565866+0.999709739174634i</v>
      </c>
      <c r="P3002" t="str">
        <f t="shared" si="1554"/>
        <v>0.975907731543413-0.999709739174634i</v>
      </c>
      <c r="Q3002" t="str">
        <f t="shared" si="1555"/>
        <v>-0.975907731543413+5.73619331930049i</v>
      </c>
      <c r="R3002" t="str">
        <f t="shared" si="1556"/>
        <v>-0.197508951431787-0.136529083871184i</v>
      </c>
      <c r="S3002" t="str">
        <f t="shared" si="1557"/>
        <v>0.491284935180003i</v>
      </c>
      <c r="T3002" t="str">
        <f t="shared" si="1558"/>
        <v>0.0670746821198398-0.0970331724016358i</v>
      </c>
      <c r="U3002" t="str">
        <f t="shared" si="1559"/>
        <v>0.0001-149.021482295782i</v>
      </c>
      <c r="V3002" t="str">
        <f t="shared" si="1560"/>
        <v>0.00002-0.00239026063620454i</v>
      </c>
      <c r="W3002" t="str">
        <f t="shared" si="1561"/>
        <v>0.0000199993584529545-0.00239022230042727i</v>
      </c>
      <c r="X3002" t="str">
        <f t="shared" si="1562"/>
        <v>0.0000403056042963406-0.0023897098310309i</v>
      </c>
      <c r="Y3002" t="str">
        <f t="shared" si="1563"/>
        <v>0.009+6.7104419080678i</v>
      </c>
      <c r="Z3002" t="str">
        <f t="shared" si="1564"/>
        <v>-0.00427483466351216-0.000077863595554514i</v>
      </c>
      <c r="AA3002" t="str">
        <f t="shared" si="1565"/>
        <v>0.00241085284458745-1.78889159632773i</v>
      </c>
      <c r="AB3002" t="str">
        <f t="shared" si="1566"/>
        <v>0.456649138728971-0.660608641069361i</v>
      </c>
      <c r="AC3002" t="str">
        <f t="shared" si="1567"/>
        <v>0.811519893463108-0.148050805303684i</v>
      </c>
      <c r="AD3002" t="str">
        <f t="shared" si="1568"/>
        <v>0.688309779330412-0.68846596176079i</v>
      </c>
      <c r="AE3002" t="str">
        <f t="shared" si="1569"/>
        <v>-0.00299601693911565+0.00288948388370927i</v>
      </c>
      <c r="AF3002" t="str">
        <f t="shared" si="1570"/>
        <v>-15.0765722355067-0.332966165834508i</v>
      </c>
      <c r="AG3002" t="str">
        <f t="shared" si="1571"/>
        <v>0.995547647753661-0.00446335635953278i</v>
      </c>
      <c r="AH3002" t="str">
        <f t="shared" si="1572"/>
        <v>0.0465288344920866-0.0425477028139511i</v>
      </c>
      <c r="AI3002">
        <f t="shared" si="1573"/>
        <v>-24.006367059028459</v>
      </c>
      <c r="AJ3002">
        <f t="shared" si="1574"/>
        <v>-42.440960844640351</v>
      </c>
      <c r="AK3002"/>
      <c r="AL3002"/>
      <c r="AM3002"/>
      <c r="AN3002"/>
    </row>
    <row r="3003" spans="1:40" x14ac:dyDescent="0.25">
      <c r="A3003"/>
      <c r="B3003">
        <f t="shared" si="1575"/>
        <v>1069000</v>
      </c>
      <c r="C3003" s="237" t="str">
        <f t="shared" si="1543"/>
        <v>-6.68786237050664E-08+0.00229094718325603i</v>
      </c>
      <c r="D3003" s="208" t="str">
        <f t="shared" si="1544"/>
        <v>-5.95700646974208+0.0175639284049629i</v>
      </c>
      <c r="E3003" t="str">
        <f t="shared" si="1545"/>
        <v>2870</v>
      </c>
      <c r="F3003" t="str">
        <f t="shared" si="1546"/>
        <v>0.777000777000777</v>
      </c>
      <c r="G3003" t="str">
        <f t="shared" si="1541"/>
        <v>0.777000777000777</v>
      </c>
      <c r="H3003" t="str">
        <f t="shared" si="1547"/>
        <v>9.11959285271089+0.350219740060332i</v>
      </c>
      <c r="I3003" t="str">
        <f t="shared" si="1548"/>
        <v>4197.95318335936i</v>
      </c>
      <c r="J3003" t="str">
        <f t="shared" si="1542"/>
        <v>-15072.8475568085+907.919881046775i</v>
      </c>
      <c r="K3003" t="str">
        <f t="shared" si="1549"/>
        <v>0.0167155857552335-0.277504085075116i</v>
      </c>
      <c r="L3003" t="str">
        <f t="shared" si="1550"/>
        <v>0.00144523554931186-0.0201092961699549i</v>
      </c>
      <c r="M3003" t="str">
        <f t="shared" si="1551"/>
        <v>0.0181608213045454-0.297613381245071i</v>
      </c>
      <c r="N3003" t="str">
        <f t="shared" si="1552"/>
        <v>-4.74091848984508i</v>
      </c>
      <c r="O3003" t="str">
        <f t="shared" si="1553"/>
        <v>0.0285256394334475+0.999593061147842i</v>
      </c>
      <c r="P3003" t="str">
        <f t="shared" si="1554"/>
        <v>0.971474360566552-0.999593061147842i</v>
      </c>
      <c r="Q3003" t="str">
        <f t="shared" si="1555"/>
        <v>-0.971474360566552+5.74051155099292i</v>
      </c>
      <c r="R3003" t="str">
        <f t="shared" si="1556"/>
        <v>-0.197123390384183-0.135871870304913i</v>
      </c>
      <c r="S3003" t="str">
        <f t="shared" si="1557"/>
        <v>0.491744939800957i</v>
      </c>
      <c r="T3003" t="str">
        <f t="shared" si="1558"/>
        <v>0.0668143046837329-0.0969344297378306i</v>
      </c>
      <c r="U3003" t="str">
        <f t="shared" si="1559"/>
        <v>0.0001-148.882079599528i</v>
      </c>
      <c r="V3003" t="str">
        <f t="shared" si="1560"/>
        <v>0.00002-0.00238802465806029i</v>
      </c>
      <c r="W3003" t="str">
        <f t="shared" si="1561"/>
        <v>0.0000199993584529545-0.00238798635814939i</v>
      </c>
      <c r="X3003" t="str">
        <f t="shared" si="1562"/>
        <v>0.0000402676310383564-0.00238747469053791i</v>
      </c>
      <c r="Y3003" t="str">
        <f t="shared" si="1563"/>
        <v>0.009+6.71672509337498i</v>
      </c>
      <c r="Z3003" t="str">
        <f t="shared" si="1564"/>
        <v>-0.00426683842483742-0.0000777120489603024i</v>
      </c>
      <c r="AA3003" t="str">
        <f t="shared" si="1565"/>
        <v>0.00240633116645294-1.78721698663605i</v>
      </c>
      <c r="AB3003" t="str">
        <f t="shared" si="1566"/>
        <v>0.454876470887918-0.659936394090958i</v>
      </c>
      <c r="AC3003" t="str">
        <f t="shared" si="1567"/>
        <v>0.811855028651348-0.14736231147523i</v>
      </c>
      <c r="AD3003" t="str">
        <f t="shared" si="1568"/>
        <v>0.68526276894726-0.688490517105631i</v>
      </c>
      <c r="AE3003" t="str">
        <f t="shared" si="1569"/>
        <v>-0.00297740952242868+0.0028844246196714i</v>
      </c>
      <c r="AF3003" t="str">
        <f t="shared" si="1570"/>
        <v>-15.076599322453-0.332655811655369i</v>
      </c>
      <c r="AG3003" t="str">
        <f t="shared" si="1571"/>
        <v>0.995551624619094-0.00443945938972252i</v>
      </c>
      <c r="AH3003" t="str">
        <f t="shared" si="1572"/>
        <v>0.0462430279676129-0.0424805370155984i</v>
      </c>
      <c r="AI3003">
        <f t="shared" si="1573"/>
        <v>-24.041717182915278</v>
      </c>
      <c r="AJ3003">
        <f t="shared" si="1574"/>
        <v>-42.571718794960354</v>
      </c>
      <c r="AK3003"/>
      <c r="AL3003"/>
      <c r="AM3003"/>
      <c r="AN3003"/>
    </row>
    <row r="3004" spans="1:40" x14ac:dyDescent="0.25">
      <c r="A3004"/>
      <c r="B3004">
        <f t="shared" si="1575"/>
        <v>1070000</v>
      </c>
      <c r="C3004" s="237" t="str">
        <f t="shared" si="1543"/>
        <v>-6.67536753462723E-08+0.00228880611112579i</v>
      </c>
      <c r="D3004" s="208" t="str">
        <f t="shared" si="1544"/>
        <v>-5.95700646878413+0.0175475135186311i</v>
      </c>
      <c r="E3004" t="str">
        <f t="shared" si="1545"/>
        <v>2870</v>
      </c>
      <c r="F3004" t="str">
        <f t="shared" si="1546"/>
        <v>0.777000777000777</v>
      </c>
      <c r="G3004" t="str">
        <f t="shared" si="1541"/>
        <v>0.777000777000777</v>
      </c>
      <c r="H3004" t="str">
        <f t="shared" si="1547"/>
        <v>9.11961986487841+0.34989354796677i</v>
      </c>
      <c r="I3004" t="str">
        <f t="shared" si="1548"/>
        <v>4201.88017417635i</v>
      </c>
      <c r="J3004" t="str">
        <f t="shared" si="1542"/>
        <v>-15101.0625203258+908.769198054304i</v>
      </c>
      <c r="K3004" t="str">
        <f t="shared" si="1549"/>
        <v>0.0166844648390425-0.277246573928778i</v>
      </c>
      <c r="L3004" t="str">
        <f t="shared" si="1550"/>
        <v>0.00144254928582837-0.0200906953139304i</v>
      </c>
      <c r="M3004" t="str">
        <f t="shared" si="1551"/>
        <v>0.0181270141248709-0.297337269242708i</v>
      </c>
      <c r="N3004" t="str">
        <f t="shared" si="1552"/>
        <v>-4.7453533995643i</v>
      </c>
      <c r="O3004" t="str">
        <f t="shared" si="1553"/>
        <v>0.0329584493568505+0.999456722732902i</v>
      </c>
      <c r="P3004" t="str">
        <f t="shared" si="1554"/>
        <v>0.967041550643149-0.999456722732902i</v>
      </c>
      <c r="Q3004" t="str">
        <f t="shared" si="1555"/>
        <v>-0.967041550643149+5.7448101222972i</v>
      </c>
      <c r="R3004" t="str">
        <f t="shared" si="1556"/>
        <v>-0.196736871921991-0.135215752029139i</v>
      </c>
      <c r="S3004" t="str">
        <f t="shared" si="1557"/>
        <v>0.492204944421913i</v>
      </c>
      <c r="T3004" t="str">
        <f t="shared" si="1558"/>
        <v>0.0665538617124695-0.0968348611101046i</v>
      </c>
      <c r="U3004" t="str">
        <f t="shared" si="1559"/>
        <v>0.0001-148.742937469061i</v>
      </c>
      <c r="V3004" t="str">
        <f t="shared" si="1560"/>
        <v>0.00002-0.00238579285931444i</v>
      </c>
      <c r="W3004" t="str">
        <f t="shared" si="1561"/>
        <v>0.0000199993584529545-0.00238575459520288i</v>
      </c>
      <c r="X3004" t="str">
        <f t="shared" si="1562"/>
        <v>0.0000402297641874796-0.00238524372697508i</v>
      </c>
      <c r="Y3004" t="str">
        <f t="shared" si="1563"/>
        <v>0.009+6.72300827868216i</v>
      </c>
      <c r="Z3004" t="str">
        <f t="shared" si="1564"/>
        <v>-0.00425886460310522-0.0000775610061872585i</v>
      </c>
      <c r="AA3004" t="str">
        <f t="shared" si="1565"/>
        <v>0.00240182220967186-1.78554551037326i</v>
      </c>
      <c r="AB3004" t="str">
        <f t="shared" si="1566"/>
        <v>0.453103356878925-0.65925852389227i</v>
      </c>
      <c r="AC3004" t="str">
        <f t="shared" si="1567"/>
        <v>0.812191281731065-0.14667490339362i</v>
      </c>
      <c r="AD3004" t="str">
        <f t="shared" si="1568"/>
        <v>0.682215160360925-0.688501211144286i</v>
      </c>
      <c r="AE3004" t="str">
        <f t="shared" si="1569"/>
        <v>-0.00295886284486039+0.00287932014306368i</v>
      </c>
      <c r="AF3004" t="str">
        <f t="shared" si="1570"/>
        <v>-15.0766263336625-0.332346034448139i</v>
      </c>
      <c r="AG3004" t="str">
        <f t="shared" si="1571"/>
        <v>0.995555683693345-0.00441560314457263i</v>
      </c>
      <c r="AH3004" t="str">
        <f t="shared" si="1572"/>
        <v>0.0459581299238997-0.0424126298383817i</v>
      </c>
      <c r="AI3004">
        <f t="shared" si="1573"/>
        <v>-24.077143076753877</v>
      </c>
      <c r="AJ3004">
        <f t="shared" si="1574"/>
        <v>-42.702483272544676</v>
      </c>
      <c r="AK3004"/>
      <c r="AL3004"/>
      <c r="AM3004"/>
      <c r="AN3004"/>
    </row>
    <row r="3005" spans="1:40" x14ac:dyDescent="0.25">
      <c r="A3005"/>
      <c r="B3005">
        <f t="shared" si="1575"/>
        <v>1071000</v>
      </c>
      <c r="C3005" s="237" t="str">
        <f t="shared" si="1543"/>
        <v>-6.66290768194586E-08+0.00228666903726283i</v>
      </c>
      <c r="D3005" s="208" t="str">
        <f t="shared" si="1544"/>
        <v>-5.95700646782888+0.0175311292856817i</v>
      </c>
      <c r="E3005" t="str">
        <f t="shared" si="1545"/>
        <v>2870</v>
      </c>
      <c r="F3005" t="str">
        <f t="shared" si="1546"/>
        <v>0.777000777000777</v>
      </c>
      <c r="G3005" t="str">
        <f t="shared" si="1541"/>
        <v>0.777000777000777</v>
      </c>
      <c r="H3005" t="str">
        <f t="shared" si="1547"/>
        <v>9.11964680158856+0.349567961893974i</v>
      </c>
      <c r="I3005" t="str">
        <f t="shared" si="1548"/>
        <v>4205.80716499334i</v>
      </c>
      <c r="J3005" t="str">
        <f t="shared" si="1542"/>
        <v>-15129.3038652957+909.618515061831i</v>
      </c>
      <c r="K3005" t="str">
        <f t="shared" si="1549"/>
        <v>0.0166534306522557-0.276989538543507i</v>
      </c>
      <c r="L3005" t="str">
        <f t="shared" si="1550"/>
        <v>0.00143987049201607-0.0200721286575625i</v>
      </c>
      <c r="M3005" t="str">
        <f t="shared" si="1551"/>
        <v>0.0180933011442718-0.29706166720107i</v>
      </c>
      <c r="N3005" t="str">
        <f t="shared" si="1552"/>
        <v>-4.74978830928352i</v>
      </c>
      <c r="O3005" t="str">
        <f t="shared" si="1553"/>
        <v>0.0373906110405534+0.999300726611371i</v>
      </c>
      <c r="P3005" t="str">
        <f t="shared" si="1554"/>
        <v>0.962609388959447-0.999300726611371i</v>
      </c>
      <c r="Q3005" t="str">
        <f t="shared" si="1555"/>
        <v>-0.962609388959447+5.74908903589489i</v>
      </c>
      <c r="R3005" t="str">
        <f t="shared" si="1556"/>
        <v>-0.196349394111305-0.134560730202883i</v>
      </c>
      <c r="S3005" t="str">
        <f t="shared" si="1557"/>
        <v>0.492664949042869i</v>
      </c>
      <c r="T3005" t="str">
        <f t="shared" si="1558"/>
        <v>0.0662933552885746-0.0967344642444443i</v>
      </c>
      <c r="U3005" t="str">
        <f t="shared" si="1559"/>
        <v>0.0001-148.604055174505i</v>
      </c>
      <c r="V3005" t="str">
        <f t="shared" si="1560"/>
        <v>0.00002-0.00238356522825999i</v>
      </c>
      <c r="W3005" t="str">
        <f t="shared" si="1561"/>
        <v>0.0000199993584529545-0.00238352699988091i</v>
      </c>
      <c r="X3005" t="str">
        <f t="shared" si="1562"/>
        <v>0.0000401920033465309-0.00238301692864567i</v>
      </c>
      <c r="Y3005" t="str">
        <f t="shared" si="1563"/>
        <v>0.009+6.72929146398934i</v>
      </c>
      <c r="Z3005" t="str">
        <f t="shared" si="1564"/>
        <v>-0.00425091311459369-0.0000774104650006609i</v>
      </c>
      <c r="AA3005" t="str">
        <f t="shared" si="1565"/>
        <v>0.00239732592652273-1.7838771587499i</v>
      </c>
      <c r="AB3005" t="str">
        <f t="shared" si="1566"/>
        <v>0.451329810879968-0.658575014991654i</v>
      </c>
      <c r="AC3005" t="str">
        <f t="shared" si="1567"/>
        <v>0.812528654253248-0.145988582149884i</v>
      </c>
      <c r="AD3005" t="str">
        <f t="shared" si="1568"/>
        <v>0.679167018287292-0.688498038832938i</v>
      </c>
      <c r="AE3005" t="str">
        <f t="shared" si="1569"/>
        <v>-0.00294037693837504+0.00287417070794824i</v>
      </c>
      <c r="AF3005" t="str">
        <f t="shared" si="1570"/>
        <v>-15.0766532694174-0.332036832608292i</v>
      </c>
      <c r="AG3005" t="str">
        <f t="shared" si="1571"/>
        <v>0.995559824778967-0.00439178792805415i</v>
      </c>
      <c r="AH3005" t="str">
        <f t="shared" si="1572"/>
        <v>0.0456741411127159-0.0423439853284109i</v>
      </c>
      <c r="AI3005">
        <f t="shared" si="1573"/>
        <v>-24.112645171286534</v>
      </c>
      <c r="AJ3005">
        <f t="shared" si="1574"/>
        <v>-42.833254199981099</v>
      </c>
      <c r="AK3005"/>
      <c r="AL3005"/>
      <c r="AM3005"/>
      <c r="AN3005"/>
    </row>
    <row r="3006" spans="1:40" x14ac:dyDescent="0.25">
      <c r="A3006"/>
      <c r="B3006">
        <f t="shared" si="1575"/>
        <v>1072000</v>
      </c>
      <c r="C3006" s="237" t="str">
        <f t="shared" si="1543"/>
        <v>-6.65048268198908E-08+0.00228453595047795i</v>
      </c>
      <c r="D3006" s="208" t="str">
        <f t="shared" si="1544"/>
        <v>-5.9570064668763+0.017514775620331i</v>
      </c>
      <c r="E3006" t="str">
        <f t="shared" si="1545"/>
        <v>2870</v>
      </c>
      <c r="F3006" t="str">
        <f t="shared" si="1546"/>
        <v>0.777000777000777</v>
      </c>
      <c r="G3006" t="str">
        <f t="shared" si="1541"/>
        <v>0.777000777000777</v>
      </c>
      <c r="H3006" t="str">
        <f t="shared" si="1547"/>
        <v>9.11967366312194+0.34924298015756i</v>
      </c>
      <c r="I3006" t="str">
        <f t="shared" si="1548"/>
        <v>4209.73415581032i</v>
      </c>
      <c r="J3006" t="str">
        <f t="shared" si="1542"/>
        <v>-15157.5715917182+910.467832069359i</v>
      </c>
      <c r="K3006" t="str">
        <f t="shared" si="1549"/>
        <v>0.0166224828732767-0.276732977606843i</v>
      </c>
      <c r="L3006" t="str">
        <f t="shared" si="1550"/>
        <v>0.0014371991402537-0.0200535961071227i</v>
      </c>
      <c r="M3006" t="str">
        <f t="shared" si="1551"/>
        <v>0.0180596820135304-0.296786573713966i</v>
      </c>
      <c r="N3006" t="str">
        <f t="shared" si="1552"/>
        <v>-4.75422321900273i</v>
      </c>
      <c r="O3006" t="str">
        <f t="shared" si="1553"/>
        <v>0.0418220373110513+0.999125075851444i</v>
      </c>
      <c r="P3006" t="str">
        <f t="shared" si="1554"/>
        <v>0.958177962688949-0.999125075851444i</v>
      </c>
      <c r="Q3006" t="str">
        <f t="shared" si="1555"/>
        <v>-0.958177962688949+5.75334829485417i</v>
      </c>
      <c r="R3006" t="str">
        <f t="shared" si="1556"/>
        <v>-0.195960955020737-0.133906806012363i</v>
      </c>
      <c r="S3006" t="str">
        <f t="shared" si="1557"/>
        <v>0.493124953663823i</v>
      </c>
      <c r="T3006" t="str">
        <f t="shared" si="1558"/>
        <v>0.066032787510117-0.0966332368645194i</v>
      </c>
      <c r="U3006" t="str">
        <f t="shared" si="1559"/>
        <v>0.0001-148.465431988708i</v>
      </c>
      <c r="V3006" t="str">
        <f t="shared" si="1560"/>
        <v>0.00002-0.00238134175323362i</v>
      </c>
      <c r="W3006" t="str">
        <f t="shared" si="1561"/>
        <v>0.0000199993584529544-0.00238130356052037i</v>
      </c>
      <c r="X3006" t="str">
        <f t="shared" si="1562"/>
        <v>0.0000401543481201829-0.0023807942838966i</v>
      </c>
      <c r="Y3006" t="str">
        <f t="shared" si="1563"/>
        <v>0.009+6.73557464929652i</v>
      </c>
      <c r="Z3006" t="str">
        <f t="shared" si="1564"/>
        <v>-0.00424298387597146-0.000077260423177967i</v>
      </c>
      <c r="AA3006" t="str">
        <f t="shared" si="1565"/>
        <v>0.00239284226950779-1.78221192300932i</v>
      </c>
      <c r="AB3006" t="str">
        <f t="shared" si="1566"/>
        <v>0.449555847174846-0.657885851891695i</v>
      </c>
      <c r="AC3006" t="str">
        <f t="shared" si="1567"/>
        <v>0.812867147769471-0.145303348862466i</v>
      </c>
      <c r="AD3006" t="str">
        <f t="shared" si="1568"/>
        <v>0.676118407477408-0.688480995441072i</v>
      </c>
      <c r="AE3006" t="str">
        <f t="shared" si="1569"/>
        <v>-0.00292195183423192+0.00286897656828914i</v>
      </c>
      <c r="AF3006" t="str">
        <f t="shared" si="1570"/>
        <v>-15.0766801299982-0.331728204537229i</v>
      </c>
      <c r="AG3006" t="str">
        <f t="shared" si="1571"/>
        <v>0.995564047677228-0.00436801404323184i</v>
      </c>
      <c r="AH3006" t="str">
        <f t="shared" si="1572"/>
        <v>0.0453910622733255-0.042274607530865i</v>
      </c>
      <c r="AI3006">
        <f t="shared" si="1573"/>
        <v>-24.148223900788533</v>
      </c>
      <c r="AJ3006">
        <f t="shared" si="1574"/>
        <v>-42.964031499948021</v>
      </c>
      <c r="AK3006"/>
      <c r="AL3006"/>
      <c r="AM3006"/>
      <c r="AN3006"/>
    </row>
    <row r="3007" spans="1:40" x14ac:dyDescent="0.25">
      <c r="A3007"/>
      <c r="B3007">
        <f t="shared" si="1575"/>
        <v>1073000</v>
      </c>
      <c r="C3007" s="237" t="str">
        <f t="shared" si="1543"/>
        <v>-6.63809240489123E-08+0.0022824068396237i</v>
      </c>
      <c r="D3007" s="208" t="str">
        <f t="shared" si="1544"/>
        <v>-5.95700646592638+0.017498452437115i</v>
      </c>
      <c r="E3007" t="str">
        <f t="shared" si="1545"/>
        <v>2870</v>
      </c>
      <c r="F3007" t="str">
        <f t="shared" si="1546"/>
        <v>0.777000777000777</v>
      </c>
      <c r="G3007" t="str">
        <f t="shared" si="1541"/>
        <v>0.777000777000777</v>
      </c>
      <c r="H3007" t="str">
        <f t="shared" si="1547"/>
        <v>9.11970044975788+0.348918601079376i</v>
      </c>
      <c r="I3007" t="str">
        <f t="shared" si="1548"/>
        <v>4213.66114662731i</v>
      </c>
      <c r="J3007" t="str">
        <f t="shared" si="1542"/>
        <v>-15185.8656995932+911.317149076885i</v>
      </c>
      <c r="K3007" t="str">
        <f t="shared" si="1549"/>
        <v>0.0165916211819969-0.276476889811138i</v>
      </c>
      <c r="L3007" t="str">
        <f t="shared" si="1550"/>
        <v>0.00143453520304733-0.0200350975692228i</v>
      </c>
      <c r="M3007" t="str">
        <f t="shared" si="1551"/>
        <v>0.0180261563850442-0.296511987380361i</v>
      </c>
      <c r="N3007" t="str">
        <f t="shared" si="1552"/>
        <v>-4.75865812872195i</v>
      </c>
      <c r="O3007" t="str">
        <f t="shared" si="1553"/>
        <v>0.0462526410093357+0.998929773907887i</v>
      </c>
      <c r="P3007" t="str">
        <f t="shared" si="1554"/>
        <v>0.953747358990664-0.998929773907887i</v>
      </c>
      <c r="Q3007" t="str">
        <f t="shared" si="1555"/>
        <v>-0.953747358990664+5.75758790262984i</v>
      </c>
      <c r="R3007" t="str">
        <f t="shared" si="1556"/>
        <v>-0.195571552721507-0.133253980671035i</v>
      </c>
      <c r="S3007" t="str">
        <f t="shared" si="1557"/>
        <v>0.493584958284779i</v>
      </c>
      <c r="T3007" t="str">
        <f t="shared" si="1558"/>
        <v>0.0657721604907936-0.0965311766917345i</v>
      </c>
      <c r="U3007" t="str">
        <f t="shared" si="1559"/>
        <v>0.0001-148.327067187228i</v>
      </c>
      <c r="V3007" t="str">
        <f t="shared" si="1560"/>
        <v>0.00002-0.00237912242261551i</v>
      </c>
      <c r="W3007" t="str">
        <f t="shared" si="1561"/>
        <v>0.0000199993584529544-0.00237908426550159i</v>
      </c>
      <c r="X3007" t="str">
        <f t="shared" si="1562"/>
        <v>0.0000401167981149489-0.00237857578111819i</v>
      </c>
      <c r="Y3007" t="str">
        <f t="shared" si="1563"/>
        <v>0.009+6.7418578346037i</v>
      </c>
      <c r="Z3007" t="str">
        <f t="shared" si="1564"/>
        <v>-0.0042350768042955-0.0000771108785087347i</v>
      </c>
      <c r="AA3007" t="str">
        <f t="shared" si="1565"/>
        <v>0.00238837119135181-1.78054979442758i</v>
      </c>
      <c r="AB3007" t="str">
        <f t="shared" si="1566"/>
        <v>0.447781480153756-0.657191019079554i</v>
      </c>
      <c r="AC3007" t="str">
        <f t="shared" si="1567"/>
        <v>0.813206763831775-0.144619204677284i</v>
      </c>
      <c r="AD3007" t="str">
        <f t="shared" si="1568"/>
        <v>0.673069392715859-0.688450076551723i</v>
      </c>
      <c r="AE3007" t="str">
        <f t="shared" si="1569"/>
        <v>-0.00290358756298451+0.00286373797795001i</v>
      </c>
      <c r="AF3007" t="str">
        <f t="shared" si="1570"/>
        <v>-15.0767069156843-0.331420148642261i</v>
      </c>
      <c r="AG3007" t="str">
        <f t="shared" si="1571"/>
        <v>0.995568352188116-0.00434428179225817i</v>
      </c>
      <c r="AH3007" t="str">
        <f t="shared" si="1572"/>
        <v>0.0451088941324767-0.0422045004899458i</v>
      </c>
      <c r="AI3007">
        <f t="shared" si="1573"/>
        <v>-24.183879703110161</v>
      </c>
      <c r="AJ3007">
        <f t="shared" si="1574"/>
        <v>-43.094815095216305</v>
      </c>
      <c r="AK3007"/>
      <c r="AL3007"/>
      <c r="AM3007"/>
      <c r="AN3007"/>
    </row>
    <row r="3008" spans="1:40" x14ac:dyDescent="0.25">
      <c r="A3008"/>
      <c r="B3008">
        <f t="shared" si="1575"/>
        <v>1074000</v>
      </c>
      <c r="C3008" s="237" t="str">
        <f t="shared" si="1543"/>
        <v>-6.62573672139087E-08+0.00228028169359412i</v>
      </c>
      <c r="D3008" s="208" t="str">
        <f t="shared" si="1544"/>
        <v>-5.95700646497911+0.0174821596508883i</v>
      </c>
      <c r="E3008" t="str">
        <f t="shared" si="1545"/>
        <v>2870</v>
      </c>
      <c r="F3008" t="str">
        <f t="shared" si="1546"/>
        <v>0.777000777000777</v>
      </c>
      <c r="G3008" t="str">
        <f t="shared" si="1541"/>
        <v>0.777000777000777</v>
      </c>
      <c r="H3008" t="str">
        <f t="shared" si="1547"/>
        <v>9.11972716177441+0.34859482298746i</v>
      </c>
      <c r="I3008" t="str">
        <f t="shared" si="1548"/>
        <v>4217.5881374443i</v>
      </c>
      <c r="J3008" t="str">
        <f t="shared" si="1542"/>
        <v>-15214.1861889207+912.166466084412i</v>
      </c>
      <c r="K3008" t="str">
        <f t="shared" si="1549"/>
        <v>0.0165608452597867-0.27622127385352i</v>
      </c>
      <c r="L3008" t="str">
        <f t="shared" si="1550"/>
        <v>0.0014318786530297-0.0200166329508137i</v>
      </c>
      <c r="M3008" t="str">
        <f t="shared" si="1551"/>
        <v>0.0179927239128164-0.296237906804334i</v>
      </c>
      <c r="N3008" t="str">
        <f t="shared" si="1552"/>
        <v>-4.76309303844117i</v>
      </c>
      <c r="O3008" t="str">
        <f t="shared" si="1553"/>
        <v>0.0506823349925466+0.998714824621975i</v>
      </c>
      <c r="P3008" t="str">
        <f t="shared" si="1554"/>
        <v>0.949317665007453-0.998714824621975i</v>
      </c>
      <c r="Q3008" t="str">
        <f t="shared" si="1555"/>
        <v>-0.949317665007453+5.76180786306314i</v>
      </c>
      <c r="R3008" t="str">
        <f t="shared" si="1556"/>
        <v>-0.195181185287533-0.13260225541966i</v>
      </c>
      <c r="S3008" t="str">
        <f t="shared" si="1557"/>
        <v>0.494044962905733i</v>
      </c>
      <c r="T3008" t="str">
        <f t="shared" si="1558"/>
        <v>0.0655114763600225-0.0964282814452763i</v>
      </c>
      <c r="U3008" t="str">
        <f t="shared" si="1559"/>
        <v>0.0001-148.18896004832i</v>
      </c>
      <c r="V3008" t="str">
        <f t="shared" si="1560"/>
        <v>0.00002-0.00237690722482909i</v>
      </c>
      <c r="W3008" t="str">
        <f t="shared" si="1561"/>
        <v>0.0000199993584529544-0.00237686910324824i</v>
      </c>
      <c r="X3008" t="str">
        <f t="shared" si="1562"/>
        <v>0.0000400793529391737-0.00237636140874404i</v>
      </c>
      <c r="Y3008" t="str">
        <f t="shared" si="1563"/>
        <v>0.009+6.74814101991088i</v>
      </c>
      <c r="Z3008" t="str">
        <f t="shared" si="1564"/>
        <v>-0.00422719181700904-0.0000769618287945461i</v>
      </c>
      <c r="AA3008" t="str">
        <f t="shared" si="1565"/>
        <v>0.00238391264500081-1.7788907643133i</v>
      </c>
      <c r="AB3008" t="str">
        <f t="shared" si="1566"/>
        <v>0.446006724313926-0.656490501027296i</v>
      </c>
      <c r="AC3008" t="str">
        <f t="shared" si="1567"/>
        <v>0.813547503992585-0.143936150767786i</v>
      </c>
      <c r="AD3008" t="str">
        <f t="shared" si="1568"/>
        <v>0.670020038819167-0.688405278061657i</v>
      </c>
      <c r="AE3008" t="str">
        <f t="shared" si="1569"/>
        <v>-0.00288528415447991+0.00285845519069155i</v>
      </c>
      <c r="AF3008" t="str">
        <f t="shared" si="1570"/>
        <v>-15.0767336267535-0.331112663336572i</v>
      </c>
      <c r="AG3008" t="str">
        <f t="shared" si="1571"/>
        <v>0.99557273811034-0.00432059147636719i</v>
      </c>
      <c r="AH3008" t="str">
        <f t="shared" si="1572"/>
        <v>0.0448276374043923-0.0421336682488292i</v>
      </c>
      <c r="AI3008">
        <f t="shared" si="1573"/>
        <v>-24.219613019719421</v>
      </c>
      <c r="AJ3008">
        <f t="shared" si="1574"/>
        <v>-43.225604908648933</v>
      </c>
      <c r="AK3008"/>
      <c r="AL3008"/>
      <c r="AM3008"/>
      <c r="AN3008"/>
    </row>
    <row r="3009" spans="1:40" x14ac:dyDescent="0.25">
      <c r="A3009"/>
      <c r="B3009">
        <f t="shared" si="1575"/>
        <v>1075000</v>
      </c>
      <c r="C3009" s="237" t="str">
        <f t="shared" si="1543"/>
        <v>-6.61341550282751E-08+0.00227816050132459i</v>
      </c>
      <c r="D3009" s="208" t="str">
        <f t="shared" si="1544"/>
        <v>-5.95700646403448+0.0174658971768219i</v>
      </c>
      <c r="E3009" t="str">
        <f t="shared" si="1545"/>
        <v>2870</v>
      </c>
      <c r="F3009" t="str">
        <f t="shared" si="1546"/>
        <v>0.777000777000777</v>
      </c>
      <c r="G3009" t="str">
        <f t="shared" si="1541"/>
        <v>0.777000777000777</v>
      </c>
      <c r="H3009" t="str">
        <f t="shared" si="1547"/>
        <v>9.11975379944827+0.348271644216027i</v>
      </c>
      <c r="I3009" t="str">
        <f t="shared" si="1548"/>
        <v>4221.51512826129i</v>
      </c>
      <c r="J3009" t="str">
        <f t="shared" si="1542"/>
        <v>-15242.5330597009+913.01578309194i</v>
      </c>
      <c r="K3009" t="str">
        <f t="shared" si="1549"/>
        <v>0.0165301547894873-0.275966128435878i</v>
      </c>
      <c r="L3009" t="str">
        <f t="shared" si="1550"/>
        <v>0.00142922946295946-0.0199982021591831i</v>
      </c>
      <c r="M3009" t="str">
        <f t="shared" si="1551"/>
        <v>0.0179593842524468-0.295964330595061i</v>
      </c>
      <c r="N3009" t="str">
        <f t="shared" si="1552"/>
        <v>-4.76752794816039i</v>
      </c>
      <c r="O3009" t="str">
        <f t="shared" si="1553"/>
        <v>0.0551110321357264+0.998480232221417i</v>
      </c>
      <c r="P3009" t="str">
        <f t="shared" si="1554"/>
        <v>0.944888967864274-0.998480232221417i</v>
      </c>
      <c r="Q3009" t="str">
        <f t="shared" si="1555"/>
        <v>-0.944888967864274+5.76600818038181i</v>
      </c>
      <c r="R3009" t="str">
        <f t="shared" si="1556"/>
        <v>-0.194789850795526-0.131951631526349i</v>
      </c>
      <c r="S3009" t="str">
        <f t="shared" si="1557"/>
        <v>0.494504967526689i</v>
      </c>
      <c r="T3009" t="str">
        <f t="shared" si="1558"/>
        <v>0.0652507372630309-0.0963245488421702i</v>
      </c>
      <c r="U3009" t="str">
        <f t="shared" si="1559"/>
        <v>0.0001-148.051109852926i</v>
      </c>
      <c r="V3009" t="str">
        <f t="shared" si="1560"/>
        <v>0.00002-0.00237469614834088i</v>
      </c>
      <c r="W3009" t="str">
        <f t="shared" si="1561"/>
        <v>0.0000199993584529544-0.002374658062227i</v>
      </c>
      <c r="X3009" t="str">
        <f t="shared" si="1562"/>
        <v>0.0000400420122030217-0.00237415115525071i</v>
      </c>
      <c r="Y3009" t="str">
        <f t="shared" si="1563"/>
        <v>0.009+6.75442420521806i</v>
      </c>
      <c r="Z3009" t="str">
        <f t="shared" si="1564"/>
        <v>-0.00421932883193921-0.0000768132718489272i</v>
      </c>
      <c r="AA3009" t="str">
        <f t="shared" si="1565"/>
        <v>0.00237946658362088-1.7772348240075i</v>
      </c>
      <c r="AB3009" t="str">
        <f t="shared" si="1566"/>
        <v>0.444231594260213-0.655784282192269i</v>
      </c>
      <c r="AC3009" t="str">
        <f t="shared" si="1567"/>
        <v>0.813889369804599-0.143254188335007i</v>
      </c>
      <c r="AD3009" t="str">
        <f t="shared" si="1568"/>
        <v>0.666970410634191-0.688346596181623i</v>
      </c>
      <c r="AE3009" t="str">
        <f t="shared" si="1569"/>
        <v>-0.00286704163785797+0.00285312846016911i</v>
      </c>
      <c r="AF3009" t="str">
        <f t="shared" si="1570"/>
        <v>-15.0767602634828-0.330805747039205i</v>
      </c>
      <c r="AG3009" t="str">
        <f t="shared" si="1571"/>
        <v>0.995577205241342-0.00429694339586853i</v>
      </c>
      <c r="AH3009" t="str">
        <f t="shared" si="1572"/>
        <v>0.0445472927907594-0.0420621148496193i</v>
      </c>
      <c r="AI3009">
        <f t="shared" si="1573"/>
        <v>-24.255424295745204</v>
      </c>
      <c r="AJ3009">
        <f t="shared" si="1574"/>
        <v>-43.356400863203397</v>
      </c>
      <c r="AK3009"/>
      <c r="AL3009"/>
      <c r="AM3009"/>
      <c r="AN3009"/>
    </row>
    <row r="3010" spans="1:40" x14ac:dyDescent="0.25">
      <c r="A3010"/>
      <c r="B3010">
        <f t="shared" si="1575"/>
        <v>1076000</v>
      </c>
      <c r="C3010" s="237" t="str">
        <f t="shared" si="1543"/>
        <v>-6.6011286211383E-08+0.0022760432517916i</v>
      </c>
      <c r="D3010" s="208" t="str">
        <f t="shared" si="1544"/>
        <v>-5.95700646309249+0.0174496649304023i</v>
      </c>
      <c r="E3010" t="str">
        <f t="shared" si="1545"/>
        <v>2870</v>
      </c>
      <c r="F3010" t="str">
        <f t="shared" si="1546"/>
        <v>0.777000777000777</v>
      </c>
      <c r="G3010" t="str">
        <f t="shared" si="1541"/>
        <v>0.777000777000777</v>
      </c>
      <c r="H3010" t="str">
        <f t="shared" si="1547"/>
        <v>9.11978036305494+0.347949063105425i</v>
      </c>
      <c r="I3010" t="str">
        <f t="shared" si="1548"/>
        <v>4225.44211907827i</v>
      </c>
      <c r="J3010" t="str">
        <f t="shared" si="1542"/>
        <v>-15270.9063119336+913.865100099467i</v>
      </c>
      <c r="K3010" t="str">
        <f t="shared" si="1549"/>
        <v>0.0164995494554035-0.275711452264846i</v>
      </c>
      <c r="L3010" t="str">
        <f t="shared" si="1550"/>
        <v>0.00142658760572047-0.0199798051019545i</v>
      </c>
      <c r="M3010" t="str">
        <f t="shared" si="1551"/>
        <v>0.017926137061124-0.295691257366801i</v>
      </c>
      <c r="N3010" t="str">
        <f t="shared" si="1552"/>
        <v>-4.77196285787961i</v>
      </c>
      <c r="O3010" t="str">
        <f t="shared" si="1553"/>
        <v>0.0595386453335246+0.998226001320267i</v>
      </c>
      <c r="P3010" t="str">
        <f t="shared" si="1554"/>
        <v>0.940461354666475-0.998226001320267i</v>
      </c>
      <c r="Q3010" t="str">
        <f t="shared" si="1555"/>
        <v>-0.940461354666475+5.77018885919988i</v>
      </c>
      <c r="R3010" t="str">
        <f t="shared" si="1556"/>
        <v>-0.194397547325085-0.131302110286619i</v>
      </c>
      <c r="S3010" t="str">
        <f t="shared" si="1557"/>
        <v>0.494964972147643i</v>
      </c>
      <c r="T3010" t="str">
        <f t="shared" si="1558"/>
        <v>0.0649899453609431-0.0962199765973308i</v>
      </c>
      <c r="U3010" t="str">
        <f t="shared" si="1559"/>
        <v>0.0001-147.913515884661i</v>
      </c>
      <c r="V3010" t="str">
        <f t="shared" si="1560"/>
        <v>0.00002-0.00237248918166026i</v>
      </c>
      <c r="W3010" t="str">
        <f t="shared" si="1561"/>
        <v>0.0000199993584529544-0.00237245113094741i</v>
      </c>
      <c r="X3010" t="str">
        <f t="shared" si="1562"/>
        <v>0.0000400047755184674-0.00237194500915758i</v>
      </c>
      <c r="Y3010" t="str">
        <f t="shared" si="1563"/>
        <v>0.009+6.76070739052523i</v>
      </c>
      <c r="Z3010" t="str">
        <f t="shared" si="1564"/>
        <v>-0.004211487767295-0.000076665205497273i</v>
      </c>
      <c r="AA3010" t="str">
        <f t="shared" si="1565"/>
        <v>0.00237503296059684-1.77558196488342i</v>
      </c>
      <c r="AB3010" t="str">
        <f t="shared" si="1566"/>
        <v>0.442456104705703-0.65507234701745i</v>
      </c>
      <c r="AC3010" t="str">
        <f t="shared" si="1567"/>
        <v>0.814232362820674-0.142573318607633i</v>
      </c>
      <c r="AD3010" t="str">
        <f t="shared" si="1568"/>
        <v>0.663920573036507-0.688274027436538i</v>
      </c>
      <c r="AE3010" t="str">
        <f t="shared" si="1569"/>
        <v>-0.00284886004155059+0.00284775803993013i</v>
      </c>
      <c r="AF3010" t="str">
        <f t="shared" si="1570"/>
        <v>-15.0767868261474-0.330499398175023i</v>
      </c>
      <c r="AG3010" t="str">
        <f t="shared" si="1571"/>
        <v>0.995581753377293-0.00427333785014117i</v>
      </c>
      <c r="AH3010" t="str">
        <f t="shared" si="1572"/>
        <v>0.0442678609807162-0.0419898443332965i</v>
      </c>
      <c r="AI3010">
        <f t="shared" si="1573"/>
        <v>-24.291313980021979</v>
      </c>
      <c r="AJ3010">
        <f t="shared" si="1574"/>
        <v>-43.487202881932063</v>
      </c>
      <c r="AK3010"/>
      <c r="AL3010"/>
      <c r="AM3010"/>
      <c r="AN3010"/>
    </row>
    <row r="3011" spans="1:40" x14ac:dyDescent="0.25">
      <c r="A3011"/>
      <c r="B3011">
        <f t="shared" si="1575"/>
        <v>1077000</v>
      </c>
      <c r="C3011" s="237" t="str">
        <f t="shared" si="1543"/>
        <v>-6.58887594885459E-08+0.00227392993401262i</v>
      </c>
      <c r="D3011" s="208" t="str">
        <f t="shared" si="1544"/>
        <v>-5.95700646215311+0.0174334628274301i</v>
      </c>
      <c r="E3011" t="str">
        <f t="shared" si="1545"/>
        <v>2870</v>
      </c>
      <c r="F3011" t="str">
        <f t="shared" si="1546"/>
        <v>0.777000777000777</v>
      </c>
      <c r="G3011" t="str">
        <f t="shared" si="1541"/>
        <v>0.777000777000777</v>
      </c>
      <c r="H3011" t="str">
        <f t="shared" si="1547"/>
        <v>9.11980685286857+0.347627078002112i</v>
      </c>
      <c r="I3011" t="str">
        <f t="shared" si="1548"/>
        <v>4229.36910989526i</v>
      </c>
      <c r="J3011" t="str">
        <f t="shared" si="1542"/>
        <v>-15299.3059456189+914.714417106995i</v>
      </c>
      <c r="K3011" t="str">
        <f t="shared" si="1549"/>
        <v>0.0164690289432946-0.275457244051772i</v>
      </c>
      <c r="L3011" t="str">
        <f t="shared" si="1550"/>
        <v>0.00142395305432118-0.0199614416870857i</v>
      </c>
      <c r="M3011" t="str">
        <f t="shared" si="1551"/>
        <v>0.0178929819976158-0.295418685738858i</v>
      </c>
      <c r="N3011" t="str">
        <f t="shared" si="1552"/>
        <v>-4.77639776759883i</v>
      </c>
      <c r="O3011" t="str">
        <f t="shared" si="1553"/>
        <v>0.0639650875019075+0.997952136918837i</v>
      </c>
      <c r="P3011" t="str">
        <f t="shared" si="1554"/>
        <v>0.936034912498092-0.997952136918837i</v>
      </c>
      <c r="Q3011" t="str">
        <f t="shared" si="1555"/>
        <v>-0.936034912498092+5.77434990451767i</v>
      </c>
      <c r="R3011" t="str">
        <f t="shared" si="1556"/>
        <v>-0.194004272958788-0.130653693023453i</v>
      </c>
      <c r="S3011" t="str">
        <f t="shared" si="1557"/>
        <v>0.495424976768598i</v>
      </c>
      <c r="T3011" t="str">
        <f t="shared" si="1558"/>
        <v>0.0647291028308757-0.0961145624236163i</v>
      </c>
      <c r="U3011" t="str">
        <f t="shared" si="1559"/>
        <v>0.0001-147.776177429801i</v>
      </c>
      <c r="V3011" t="str">
        <f t="shared" si="1560"/>
        <v>0.00002-0.00237028631333932i</v>
      </c>
      <c r="W3011" t="str">
        <f t="shared" si="1561"/>
        <v>0.0000199993584529544-0.00237024829796178i</v>
      </c>
      <c r="X3011" t="str">
        <f t="shared" si="1562"/>
        <v>0.0000399676424992873-0.00236974295902672i</v>
      </c>
      <c r="Y3011" t="str">
        <f t="shared" si="1563"/>
        <v>0.009+6.76699057583241i</v>
      </c>
      <c r="Z3011" t="str">
        <f t="shared" si="1564"/>
        <v>-0.00420366854166526-0.0000765176275767743i</v>
      </c>
      <c r="AA3011" t="str">
        <f t="shared" si="1565"/>
        <v>0.00237061172953108-1.77393217834642i</v>
      </c>
      <c r="AB3011" t="str">
        <f t="shared" si="1566"/>
        <v>0.440680270472357-0.65435467993182i</v>
      </c>
      <c r="AC3011" t="str">
        <f t="shared" si="1567"/>
        <v>0.814576484593737-0.141893542842064i</v>
      </c>
      <c r="AD3011" t="str">
        <f t="shared" si="1568"/>
        <v>0.660870590928835-0.688187568665678i</v>
      </c>
      <c r="AE3011" t="str">
        <f t="shared" si="1569"/>
        <v>-0.00283073939328139+0.00284234418341187i</v>
      </c>
      <c r="AF3011" t="str">
        <f t="shared" si="1570"/>
        <v>-15.0768133150217-0.330193615174682i</v>
      </c>
      <c r="AG3011" t="str">
        <f t="shared" si="1571"/>
        <v>0.995586382313105-0.00424977513762781i</v>
      </c>
      <c r="AH3011" t="str">
        <f t="shared" si="1572"/>
        <v>0.0439893426508504-0.0419168607396752i</v>
      </c>
      <c r="AI3011">
        <f t="shared" si="1573"/>
        <v>-24.32728252513305</v>
      </c>
      <c r="AJ3011">
        <f t="shared" si="1574"/>
        <v>-43.618010887982088</v>
      </c>
      <c r="AK3011"/>
      <c r="AL3011"/>
      <c r="AM3011"/>
      <c r="AN3011"/>
    </row>
    <row r="3012" spans="1:40" x14ac:dyDescent="0.25">
      <c r="A3012"/>
      <c r="B3012">
        <f t="shared" si="1575"/>
        <v>1078000</v>
      </c>
      <c r="C3012" s="237" t="str">
        <f t="shared" si="1543"/>
        <v>-6.57665735909869E-08+0.00227182053704583i</v>
      </c>
      <c r="D3012" s="208" t="str">
        <f t="shared" si="1544"/>
        <v>-5.95700646121636+0.017417290784018i</v>
      </c>
      <c r="E3012" t="str">
        <f t="shared" si="1545"/>
        <v>2870</v>
      </c>
      <c r="F3012" t="str">
        <f t="shared" si="1546"/>
        <v>0.777000777000777</v>
      </c>
      <c r="G3012" t="str">
        <f t="shared" si="1541"/>
        <v>0.777000777000777</v>
      </c>
      <c r="H3012" t="str">
        <f t="shared" si="1547"/>
        <v>9.11983326916214+0.34730568725864i</v>
      </c>
      <c r="I3012" t="str">
        <f t="shared" si="1548"/>
        <v>4233.29610071225i</v>
      </c>
      <c r="J3012" t="str">
        <f t="shared" si="1542"/>
        <v>-15327.7319607567+915.563734114522i</v>
      </c>
      <c r="K3012" t="str">
        <f t="shared" si="1549"/>
        <v>0.0164385929403667-0.275203502512705i</v>
      </c>
      <c r="L3012" t="str">
        <f t="shared" si="1550"/>
        <v>0.00142132578189387-0.0199431118228669i</v>
      </c>
      <c r="M3012" t="str">
        <f t="shared" si="1551"/>
        <v>0.0178599187222606-0.295146614335572i</v>
      </c>
      <c r="N3012" t="str">
        <f t="shared" si="1552"/>
        <v>-4.78083267731805i</v>
      </c>
      <c r="O3012" t="str">
        <f t="shared" si="1553"/>
        <v>0.0683902715798763+0.997658644403601i</v>
      </c>
      <c r="P3012" t="str">
        <f t="shared" si="1554"/>
        <v>0.931609728420124-0.997658644403601i</v>
      </c>
      <c r="Q3012" t="str">
        <f t="shared" si="1555"/>
        <v>-0.931609728420124+5.77849132172165i</v>
      </c>
      <c r="R3012" t="str">
        <f t="shared" si="1556"/>
        <v>-0.19361002578229-0.130006381087347i</v>
      </c>
      <c r="S3012" t="str">
        <f t="shared" si="1557"/>
        <v>0.495884981389553i</v>
      </c>
      <c r="T3012" t="str">
        <f t="shared" si="1558"/>
        <v>0.0644682118660222-0.0960083040318817i</v>
      </c>
      <c r="U3012" t="str">
        <f t="shared" si="1559"/>
        <v>0.0001-147.639093777268i</v>
      </c>
      <c r="V3012" t="str">
        <f t="shared" si="1560"/>
        <v>0.00002-0.00236808753197258i</v>
      </c>
      <c r="W3012" t="str">
        <f t="shared" si="1561"/>
        <v>0.0000199993584529544-0.00236804955186479i</v>
      </c>
      <c r="X3012" t="str">
        <f t="shared" si="1562"/>
        <v>0.0000399306127610463-0.00236754499346254i</v>
      </c>
      <c r="Y3012" t="str">
        <f t="shared" si="1563"/>
        <v>0.009+6.77327376113959i</v>
      </c>
      <c r="Z3012" t="str">
        <f t="shared" si="1564"/>
        <v>-0.0041958710740163-0.0000763705359363368i</v>
      </c>
      <c r="AA3012" t="str">
        <f t="shared" si="1565"/>
        <v>0.00236620284424234-1.7722854558338i</v>
      </c>
      <c r="AB3012" t="str">
        <f t="shared" si="1566"/>
        <v>0.438904106491592-0.653631265350717i</v>
      </c>
      <c r="AC3012" t="str">
        <f t="shared" si="1567"/>
        <v>0.814921736676666-0.141214862322465i</v>
      </c>
      <c r="AD3012" t="str">
        <f t="shared" si="1568"/>
        <v>0.657820529239386-0.688087217022864i</v>
      </c>
      <c r="AE3012" t="str">
        <f t="shared" si="1569"/>
        <v>-0.00281267972006461+0.00283688714393868i</v>
      </c>
      <c r="AF3012" t="str">
        <f t="shared" si="1570"/>
        <v>-15.0768397303785-0.329888396474622i</v>
      </c>
      <c r="AG3012" t="str">
        <f t="shared" si="1571"/>
        <v>0.995591091842432-0.0042262555558285i</v>
      </c>
      <c r="AH3012" t="str">
        <f t="shared" si="1572"/>
        <v>0.0437117384651812-0.0418431681073495i</v>
      </c>
      <c r="AI3012">
        <f t="shared" si="1573"/>
        <v>-24.363330387457346</v>
      </c>
      <c r="AJ3012">
        <f t="shared" si="1574"/>
        <v>-43.748824804597852</v>
      </c>
      <c r="AK3012"/>
      <c r="AL3012"/>
      <c r="AM3012"/>
      <c r="AN3012"/>
    </row>
    <row r="3013" spans="1:40" x14ac:dyDescent="0.25">
      <c r="A3013"/>
      <c r="B3013">
        <f t="shared" si="1575"/>
        <v>1079000</v>
      </c>
      <c r="C3013" s="237" t="str">
        <f t="shared" si="1543"/>
        <v>-6.56447272558062E-08+0.00226971504999i</v>
      </c>
      <c r="D3013" s="208" t="str">
        <f t="shared" si="1544"/>
        <v>-5.9570064602822+0.01740114871659i</v>
      </c>
      <c r="E3013" t="str">
        <f t="shared" si="1545"/>
        <v>2870</v>
      </c>
      <c r="F3013" t="str">
        <f t="shared" si="1546"/>
        <v>0.777000777000777</v>
      </c>
      <c r="G3013" t="str">
        <f t="shared" ref="G3013:G3076" si="1576">IF($C$11=$C$7,$C$24,F3013)</f>
        <v>0.777000777000777</v>
      </c>
      <c r="H3013" t="str">
        <f t="shared" si="1547"/>
        <v>9.11985961220724+0.346984889233604i</v>
      </c>
      <c r="I3013" t="str">
        <f t="shared" si="1548"/>
        <v>4237.22309152923i</v>
      </c>
      <c r="J3013" t="str">
        <f t="shared" ref="J3013:J3076" si="1577">IMSUM(COMPLEX(0,2*PI()*B3013*$C$113*$C$112),COMPLEX(0,2*PI()*B3013*$C$113*$C$111),COMPLEX(0,2*PI()*B3013*$C$28*10^-12*$C$111),COMPLEX(-1*2*PI()*B3013*2*PI()*B3013*$C$113*$C$112*$C$28*10^-12*$C$111,0),COMPLEX(1,0))</f>
        <v>-15356.1843573471+916.41305112205i</v>
      </c>
      <c r="K3013" t="str">
        <f t="shared" si="1549"/>
        <v>0.0164082411352647-0.274950226368364i</v>
      </c>
      <c r="L3013" t="str">
        <f t="shared" si="1550"/>
        <v>0.00141870576169406-0.0199248154179202i</v>
      </c>
      <c r="M3013" t="str">
        <f t="shared" si="1551"/>
        <v>0.0178269468969588-0.294875041786284i</v>
      </c>
      <c r="N3013" t="str">
        <f t="shared" si="1552"/>
        <v>-4.78526758703727i</v>
      </c>
      <c r="O3013" t="str">
        <f t="shared" si="1553"/>
        <v>0.0728141105311761+0.997345529547084i</v>
      </c>
      <c r="P3013" t="str">
        <f t="shared" si="1554"/>
        <v>0.927185889468824-0.997345529547084i</v>
      </c>
      <c r="Q3013" t="str">
        <f t="shared" si="1555"/>
        <v>-0.927185889468824+5.78261311658435i</v>
      </c>
      <c r="R3013" t="str">
        <f t="shared" si="1556"/>
        <v>-0.193214803884419-0.12936017585637i</v>
      </c>
      <c r="S3013" t="str">
        <f t="shared" si="1557"/>
        <v>0.496344986010508i</v>
      </c>
      <c r="T3013" t="str">
        <f t="shared" si="1558"/>
        <v>0.0642072746757468-0.095901199131035i</v>
      </c>
      <c r="U3013" t="str">
        <f t="shared" si="1559"/>
        <v>0.0001-147.502264218624i</v>
      </c>
      <c r="V3013" t="str">
        <f t="shared" si="1560"/>
        <v>0.00002-0.00236589282619689i</v>
      </c>
      <c r="W3013" t="str">
        <f t="shared" si="1561"/>
        <v>0.0000199993584529544-0.00236585488129348i</v>
      </c>
      <c r="X3013" t="str">
        <f t="shared" si="1562"/>
        <v>0.0000398936859210911-0.00236535110111176i</v>
      </c>
      <c r="Y3013" t="str">
        <f t="shared" si="1563"/>
        <v>0.009+6.77955694644677i</v>
      </c>
      <c r="Z3013" t="str">
        <f t="shared" si="1564"/>
        <v>-0.00418809528369016-0.0000762239284365122i</v>
      </c>
      <c r="AA3013" t="str">
        <f t="shared" si="1565"/>
        <v>0.00236180625876452-1.77064178881466i</v>
      </c>
      <c r="AB3013" t="str">
        <f t="shared" si="1566"/>
        <v>0.437127627804914-0.652902087676227i</v>
      </c>
      <c r="AC3013" t="str">
        <f t="shared" si="1567"/>
        <v>0.815268120622192-0.140537278360831i</v>
      </c>
      <c r="AD3013" t="str">
        <f t="shared" si="1568"/>
        <v>0.654770452920269-0.687972969976641i</v>
      </c>
      <c r="AE3013" t="str">
        <f t="shared" si="1569"/>
        <v>-0.0027946810482048+0.00283138717471974i</v>
      </c>
      <c r="AF3013" t="str">
        <f t="shared" si="1570"/>
        <v>-15.0768660724894-0.329583740517014i</v>
      </c>
      <c r="AG3013" t="str">
        <f t="shared" si="1571"/>
        <v>0.995595881757672-0.00420277940129486i</v>
      </c>
      <c r="AH3013" t="str">
        <f t="shared" si="1572"/>
        <v>0.0434350490751565-0.0417687704736496i</v>
      </c>
      <c r="AI3013">
        <f t="shared" si="1573"/>
        <v>-24.399458027214301</v>
      </c>
      <c r="AJ3013">
        <f t="shared" si="1574"/>
        <v>-43.87964455512143</v>
      </c>
      <c r="AK3013"/>
      <c r="AL3013"/>
      <c r="AM3013"/>
      <c r="AN3013"/>
    </row>
    <row r="3014" spans="1:40" x14ac:dyDescent="0.25">
      <c r="A3014"/>
      <c r="B3014">
        <f t="shared" si="1575"/>
        <v>1080000</v>
      </c>
      <c r="C3014" s="237" t="str">
        <f t="shared" ref="C3014:C3077" si="1578">IMPRODUCT(COMPLEX(-1,0),IMDIV(IMPRODUCT(G3014,COMPLEX($C$100+$C$101,0)),COMPLEX($C$100,2*PI()*B3014*$C$103*$C$102*(2*$C$100+$C$101))))</f>
        <v>-6.55232192259478E-08+0.00226761346198426i</v>
      </c>
      <c r="D3014" s="208" t="str">
        <f t="shared" ref="D3014:D3077" si="1579">IMPRODUCT(COMPLEX($C$106,0),IMSUB(C3014,G3014))</f>
        <v>-5.95700645935064+0.0173850365418793i</v>
      </c>
      <c r="E3014" t="str">
        <f t="shared" ref="E3014:E3077" si="1580">IMDIV(COMPLEX($C$20*10^3,0),COMPLEX(1,2*PI()*B3014*$C$20*1000*$C$29*10^-12))</f>
        <v>2870</v>
      </c>
      <c r="F3014" t="str">
        <f t="shared" ref="F3014:F3077" si="1581">IMDIV(COMPLEX($C$22*1000,0),IMSUM(COMPLEX($C$22*1000,0),E3014))</f>
        <v>0.777000777000777</v>
      </c>
      <c r="G3014" t="str">
        <f t="shared" si="1576"/>
        <v>0.777000777000777</v>
      </c>
      <c r="H3014" t="str">
        <f t="shared" ref="H3014:H3077" si="1582">IMPRODUCT(COMPLEX($C$108,0),IMPRODUCT(COMPLEX(-1,0),D3014),IMDIV(COMPLEX(0,2*PI()*B3014*$C$109*$C$110),COMPLEX(1,2*PI()*B3014*$C$109*$C$110)))</f>
        <v>9.11988588227433+0.346664682291637i</v>
      </c>
      <c r="I3014" t="str">
        <f t="shared" ref="I3014:I3077" si="1583">COMPLEX(0,2*PI()*B3014*$C$113*$C$112*$C$114)</f>
        <v>4241.15008234622i</v>
      </c>
      <c r="J3014" t="str">
        <f t="shared" si="1577"/>
        <v>-15384.66313539+917.262368129577i</v>
      </c>
      <c r="K3014" t="str">
        <f t="shared" ref="K3014:K3077" si="1584">IMDIV(I3014,J3014)</f>
        <v>0.0163779732180648-0.274697414344128i</v>
      </c>
      <c r="L3014" t="str">
        <f t="shared" ref="L3014:L3077" si="1585">IMDIV(COMPLEX($C$117,0),COMPLEX(1,2*PI()*B3014*$C$115*$C$116))</f>
        <v>0.00141609296709974-0.0199065523811968i</v>
      </c>
      <c r="M3014" t="str">
        <f t="shared" ref="M3014:M3077" si="1586">IMSUM(K3014,L3014)</f>
        <v>0.0177940661851645-0.294603966725325i</v>
      </c>
      <c r="N3014" t="str">
        <f t="shared" ref="N3014:N3077" si="1587">COMPLEX(0,-2*PI()*B3014*$C$43)</f>
        <v>-4.78970249675649i</v>
      </c>
      <c r="O3014" t="str">
        <f t="shared" ref="O3014:O3077" si="1588">IMEXP(N3014)</f>
        <v>0.0772365173460091+0.997012798507752i</v>
      </c>
      <c r="P3014" t="str">
        <f t="shared" ref="P3014:P3077" si="1589">IMSUB(COMPLEX(1,0),O3014)</f>
        <v>0.922763482653991-0.997012798507752i</v>
      </c>
      <c r="Q3014" t="str">
        <f t="shared" ref="Q3014:Q3077" si="1590">IMSUM(COMPLEX(0,2*PI()*B3014*$C$43),O3014,COMPLEX(-1,0))</f>
        <v>-0.922763482653991+5.78671529526424i</v>
      </c>
      <c r="R3014" t="str">
        <f t="shared" ref="R3014:R3077" si="1591">IMDIV(P3014,Q3014)</f>
        <v>-0.192818605357276-0.12871507873622i</v>
      </c>
      <c r="S3014" t="str">
        <f t="shared" ref="S3014:S3077" si="1592">IMDIV(COMPLEX(0,2*PI()*B3014*$C$123),COMPLEX($C$124,0))</f>
        <v>0.496804990631464i</v>
      </c>
      <c r="T3014" t="str">
        <f t="shared" ref="T3014:T3077" si="1593">IMPRODUCT(R3014,S3014)</f>
        <v>0.0639462934856759-0.0957932454280934i</v>
      </c>
      <c r="U3014" t="str">
        <f t="shared" ref="U3014:U3077" si="1594">IMDIV(COMPLEX(1,2*PI()*B3014*$C$16*10^-3*$C$15*10^-6),COMPLEX(0,2*PI()*B3014*$C$15*10^-6))</f>
        <v>0.0001-147.365688048051i</v>
      </c>
      <c r="V3014" t="str">
        <f t="shared" ref="V3014:V3077" si="1595">IMSUM(COMPLEX($C$18*10^-3,0),IMDIV(COMPLEX(1,0),COMPLEX(0,2*PI()*B3014*($C$17*1*10^-6))))</f>
        <v>0.00002-0.00236370218469115i</v>
      </c>
      <c r="W3014" t="str">
        <f t="shared" ref="W3014:W3077" si="1596">IMDIV(IMPRODUCT(U3014,V3014),IMSUM(U3014,V3014))</f>
        <v>0.0000199993584529544-0.00236366427492693i</v>
      </c>
      <c r="X3014" t="str">
        <f t="shared" ref="X3014:X3077" si="1597">IMDIV(IMPRODUCT(COMPLEX($C$19,0),W3014),IMSUM(COMPLEX($C$19,0),W3014))</f>
        <v>0.0000398568615985379-0.00236316127066309i</v>
      </c>
      <c r="Y3014" t="str">
        <f t="shared" ref="Y3014:Y3077" si="1598">COMPLEX($C$13*10^-3,2*PI()*B3014*$C$12*0.000001)</f>
        <v>0.009+6.78584013175395i</v>
      </c>
      <c r="Z3014" t="str">
        <f t="shared" ref="Z3014:Z3077" si="1599">IMPRODUCT(COMPLEX($C$6,0),IMDIV(X3014,IMSUM(X3014,Y3014)))</f>
        <v>-0.00418034109040217-0.000076077802949419i</v>
      </c>
      <c r="AA3014" t="str">
        <f t="shared" ref="AA3014:AA3077" si="1600">IMDIV(COMPLEX($C$6,0),IMSUM(X3014,Y3014))</f>
        <v>0.00235742192734539-1.76900116878974i</v>
      </c>
      <c r="AB3014" t="str">
        <f t="shared" ref="AB3014:AB3077" si="1601">IMPRODUCT(COMPLEX($C$119,0),T3014)</f>
        <v>0.435350849564543-0.652167131297562i</v>
      </c>
      <c r="AC3014" t="str">
        <f t="shared" ref="AC3014:AC3077" si="1602">IMSUM(COMPLEX(1,0),IMPRODUCT(AB3014,M3014))</f>
        <v>0.815615637982781-0.139860792297052i</v>
      </c>
      <c r="AD3014" t="str">
        <f t="shared" ref="AD3014:AD3077" si="1603">IMDIV(AB3014,AC3014)</f>
        <v>0.651720426945899-0.687844825310448i</v>
      </c>
      <c r="AE3014" t="str">
        <f t="shared" ref="AE3014:AE3077" si="1604">IMPRODUCT(AD3014,AA3014,X3014)</f>
        <v>-0.00277674340329613+0.00282584452884646i</v>
      </c>
      <c r="AF3014" t="str">
        <f t="shared" ref="AF3014:AF3077" si="1605">IMSUB(D3014,H3014)</f>
        <v>-15.076892341625-0.329279645749758i</v>
      </c>
      <c r="AG3014" t="str">
        <f t="shared" ref="AG3014:AG3077" si="1606">IMSUM(COMPLEX(1,0),IMPRODUCT(AD3014,AA3014,COMPLEX($C$127,0)))</f>
        <v>0.995600751849979-0.00417934696962417i</v>
      </c>
      <c r="AH3014" t="str">
        <f t="shared" ref="AH3014:AH3077" si="1607">IMDIV(IMPRODUCT(AE3014,AF3014),AG3014)</f>
        <v>0.0431592751196435-0.0416936718745922i</v>
      </c>
      <c r="AI3014">
        <f t="shared" ref="AI3014:AI3077" si="1608">20*LOG10(IMABS(AH3014))</f>
        <v>-24.435665908510696</v>
      </c>
      <c r="AJ3014">
        <f t="shared" ref="AJ3014:AJ3077" si="1609">IMARGUMENT(AH3014)*180/PI()</f>
        <v>-44.010470062993242</v>
      </c>
      <c r="AK3014"/>
      <c r="AL3014"/>
      <c r="AM3014"/>
      <c r="AN3014"/>
    </row>
    <row r="3015" spans="1:40" x14ac:dyDescent="0.25">
      <c r="A3015"/>
      <c r="B3015">
        <f t="shared" si="1575"/>
        <v>1081000</v>
      </c>
      <c r="C3015" s="237" t="str">
        <f t="shared" si="1578"/>
        <v>-6.5402048250167E-08+0.00226551576220793i</v>
      </c>
      <c r="D3015" s="208" t="str">
        <f t="shared" si="1579"/>
        <v>-5.95700645842166+0.0173689541769275i</v>
      </c>
      <c r="E3015" t="str">
        <f t="shared" si="1580"/>
        <v>2870</v>
      </c>
      <c r="F3015" t="str">
        <f t="shared" si="1581"/>
        <v>0.777000777000777</v>
      </c>
      <c r="G3015" t="str">
        <f t="shared" si="1576"/>
        <v>0.777000777000777</v>
      </c>
      <c r="H3015" t="str">
        <f t="shared" si="1582"/>
        <v>9.11991207963256+0.346345064803366i</v>
      </c>
      <c r="I3015" t="str">
        <f t="shared" si="1583"/>
        <v>4245.07707316321i</v>
      </c>
      <c r="J3015" t="str">
        <f t="shared" si="1577"/>
        <v>-15413.1682948856+918.111685137105i</v>
      </c>
      <c r="K3015" t="str">
        <f t="shared" si="1584"/>
        <v>0.0163477888802656-0.274445065170002i</v>
      </c>
      <c r="L3015" t="str">
        <f t="shared" si="1585"/>
        <v>0.00141348737161073-0.0198883226219763i</v>
      </c>
      <c r="M3015" t="str">
        <f t="shared" si="1586"/>
        <v>0.0177612762518763-0.294333387791978i</v>
      </c>
      <c r="N3015" t="str">
        <f t="shared" si="1587"/>
        <v>-4.79413740647571i</v>
      </c>
      <c r="O3015" t="str">
        <f t="shared" si="1588"/>
        <v>0.0816574050427429+0.99666045782989i</v>
      </c>
      <c r="P3015" t="str">
        <f t="shared" si="1589"/>
        <v>0.918342594957257-0.99666045782989i</v>
      </c>
      <c r="Q3015" t="str">
        <f t="shared" si="1590"/>
        <v>-0.918342594957257+5.7907978643056i</v>
      </c>
      <c r="R3015" t="str">
        <f t="shared" si="1591"/>
        <v>-0.192421428296331-0.128071091160277i</v>
      </c>
      <c r="S3015" t="str">
        <f t="shared" si="1592"/>
        <v>0.497264995252418i</v>
      </c>
      <c r="T3015" t="str">
        <f t="shared" si="1593"/>
        <v>0.0636852705377872-0.0956844406282385i</v>
      </c>
      <c r="U3015" t="str">
        <f t="shared" si="1594"/>
        <v>0.0001-147.229364562345i</v>
      </c>
      <c r="V3015" t="str">
        <f t="shared" si="1595"/>
        <v>0.00002-0.00236151559617618i</v>
      </c>
      <c r="W3015" t="str">
        <f t="shared" si="1596"/>
        <v>0.0000199993584529544-0.00236147772148615i</v>
      </c>
      <c r="X3015" t="str">
        <f t="shared" si="1597"/>
        <v>0.0000398201394142645-0.0023609754908471i</v>
      </c>
      <c r="Y3015" t="str">
        <f t="shared" si="1598"/>
        <v>0.009+6.79212331706113i</v>
      </c>
      <c r="Z3015" t="str">
        <f t="shared" si="1599"/>
        <v>-0.0041726084142391-0.0000759321573586723i</v>
      </c>
      <c r="AA3015" t="str">
        <f t="shared" si="1600"/>
        <v>0.00235304980444549-1.76736358729129i</v>
      </c>
      <c r="AB3015" t="str">
        <f t="shared" si="1601"/>
        <v>0.433573787034021-0.651426380591438i</v>
      </c>
      <c r="AC3015" t="str">
        <f t="shared" si="1602"/>
        <v>0.815964290310539-0.139185405498965i</v>
      </c>
      <c r="AD3015" t="str">
        <f t="shared" si="1603"/>
        <v>0.648670516311347-0.687702781122764i</v>
      </c>
      <c r="AE3015" t="str">
        <f t="shared" si="1604"/>
        <v>-0.00275886681022175+0.00282025945928998i</v>
      </c>
      <c r="AF3015" t="str">
        <f t="shared" si="1605"/>
        <v>-15.0769185380542-0.328976110626439i</v>
      </c>
      <c r="AG3015" t="str">
        <f t="shared" si="1606"/>
        <v>0.995605701909262-0.00415595855545337i</v>
      </c>
      <c r="AH3015" t="str">
        <f t="shared" si="1607"/>
        <v>0.0428844172249184-0.0416178763448298i</v>
      </c>
      <c r="AI3015">
        <f t="shared" si="1608"/>
        <v>-24.471954499388424</v>
      </c>
      <c r="AJ3015">
        <f t="shared" si="1609"/>
        <v>-44.141301251753148</v>
      </c>
      <c r="AK3015"/>
      <c r="AL3015"/>
      <c r="AM3015"/>
      <c r="AN3015"/>
    </row>
    <row r="3016" spans="1:40" x14ac:dyDescent="0.25">
      <c r="A3016"/>
      <c r="B3016">
        <f t="shared" si="1575"/>
        <v>1082000</v>
      </c>
      <c r="C3016" s="237" t="str">
        <f t="shared" si="1578"/>
        <v>-6.52812130829992E-08+0.00226342193988036i</v>
      </c>
      <c r="D3016" s="208" t="str">
        <f t="shared" si="1579"/>
        <v>-5.95700645749526+0.0173529015390828i</v>
      </c>
      <c r="E3016" t="str">
        <f t="shared" si="1580"/>
        <v>2870</v>
      </c>
      <c r="F3016" t="str">
        <f t="shared" si="1581"/>
        <v>0.777000777000777</v>
      </c>
      <c r="G3016" t="str">
        <f t="shared" si="1576"/>
        <v>0.777000777000777</v>
      </c>
      <c r="H3016" t="str">
        <f t="shared" si="1582"/>
        <v>9.11993820454984+0.346026035145396i</v>
      </c>
      <c r="I3016" t="str">
        <f t="shared" si="1583"/>
        <v>4249.0040639802i</v>
      </c>
      <c r="J3016" t="str">
        <f t="shared" si="1577"/>
        <v>-15441.6998358336+918.961002144632i</v>
      </c>
      <c r="K3016" t="str">
        <f t="shared" si="1584"/>
        <v>0.0163176878147819-0.274193177580613i</v>
      </c>
      <c r="L3016" t="str">
        <f t="shared" si="1585"/>
        <v>0.00141088894884804-0.0198701260498651i</v>
      </c>
      <c r="M3016" t="str">
        <f t="shared" si="1586"/>
        <v>0.0177285767636299-0.294063303630478i</v>
      </c>
      <c r="N3016" t="str">
        <f t="shared" si="1587"/>
        <v>-4.79857231619492i</v>
      </c>
      <c r="O3016" t="str">
        <f t="shared" si="1588"/>
        <v>0.0860766866696165+0.996288514443472i</v>
      </c>
      <c r="P3016" t="str">
        <f t="shared" si="1589"/>
        <v>0.913923313330383-0.996288514443472i</v>
      </c>
      <c r="Q3016" t="str">
        <f t="shared" si="1590"/>
        <v>-0.913923313330383+5.79486083063839i</v>
      </c>
      <c r="R3016" t="str">
        <f t="shared" si="1591"/>
        <v>-0.192023270800525-0.127428214589664i</v>
      </c>
      <c r="S3016" t="str">
        <f t="shared" si="1592"/>
        <v>0.497724999873374i</v>
      </c>
      <c r="T3016" t="str">
        <f t="shared" si="1593"/>
        <v>0.0634242080905048-0.0955747824348762i</v>
      </c>
      <c r="U3016" t="str">
        <f t="shared" si="1594"/>
        <v>0.0001-147.093293060901i</v>
      </c>
      <c r="V3016" t="str">
        <f t="shared" si="1595"/>
        <v>0.00002-0.00235933304941446i</v>
      </c>
      <c r="W3016" t="str">
        <f t="shared" si="1596"/>
        <v>0.0000199993584529544-0.00235929520973379i</v>
      </c>
      <c r="X3016" t="str">
        <f t="shared" si="1597"/>
        <v>0.0000397835189908984-0.00235879375043596i</v>
      </c>
      <c r="Y3016" t="str">
        <f t="shared" si="1598"/>
        <v>0.009+6.79840650236831i</v>
      </c>
      <c r="Z3016" t="str">
        <f t="shared" si="1599"/>
        <v>-0.00416489717565694-0.0000757869895593072i</v>
      </c>
      <c r="AA3016" t="str">
        <f t="shared" si="1600"/>
        <v>0.00234868984473689-1.76572903588293i</v>
      </c>
      <c r="AB3016" t="str">
        <f t="shared" si="1601"/>
        <v>0.431796455588856-0.650679819922481i</v>
      </c>
      <c r="AC3016" t="str">
        <f t="shared" si="1602"/>
        <v>0.816314079157081-0.138511119362431i</v>
      </c>
      <c r="AD3016" t="str">
        <f t="shared" si="1603"/>
        <v>0.645620786030783-0.687546835827273i</v>
      </c>
      <c r="AE3016" t="str">
        <f t="shared" si="1604"/>
        <v>-0.00274105129315339+0.00281463221889868i</v>
      </c>
      <c r="AF3016" t="str">
        <f t="shared" si="1605"/>
        <v>-15.0769446620451-0.328673133606313i</v>
      </c>
      <c r="AG3016" t="str">
        <f t="shared" si="1606"/>
        <v>0.995610731724191-0.00413261445245343i</v>
      </c>
      <c r="AH3016" t="str">
        <f t="shared" si="1607"/>
        <v>0.0426104760046632-0.0415413879176053i</v>
      </c>
      <c r="AI3016">
        <f t="shared" si="1608"/>
        <v>-24.508324271871761</v>
      </c>
      <c r="AJ3016">
        <f t="shared" si="1609"/>
        <v>-44.272138045040585</v>
      </c>
      <c r="AK3016"/>
      <c r="AL3016"/>
      <c r="AM3016"/>
      <c r="AN3016"/>
    </row>
    <row r="3017" spans="1:40" x14ac:dyDescent="0.25">
      <c r="A3017"/>
      <c r="B3017">
        <f t="shared" si="1575"/>
        <v>1083000</v>
      </c>
      <c r="C3017" s="237" t="str">
        <f t="shared" si="1578"/>
        <v>-6.51607124847266E-08+0.00226133198426068i</v>
      </c>
      <c r="D3017" s="208" t="str">
        <f t="shared" si="1579"/>
        <v>-5.95700645657142+0.0173368785459986i</v>
      </c>
      <c r="E3017" t="str">
        <f t="shared" si="1580"/>
        <v>2870</v>
      </c>
      <c r="F3017" t="str">
        <f t="shared" si="1581"/>
        <v>0.777000777000777</v>
      </c>
      <c r="G3017" t="str">
        <f t="shared" si="1576"/>
        <v>0.777000777000777</v>
      </c>
      <c r="H3017" t="str">
        <f t="shared" si="1582"/>
        <v>9.11996425729287+0.345707591700271i</v>
      </c>
      <c r="I3017" t="str">
        <f t="shared" si="1583"/>
        <v>4252.93105479718i</v>
      </c>
      <c r="J3017" t="str">
        <f t="shared" si="1577"/>
        <v>-15470.2577582343+919.810319152159i</v>
      </c>
      <c r="K3017" t="str">
        <f t="shared" si="1584"/>
        <v>0.0162876697159347-0.273941750315169i</v>
      </c>
      <c r="L3017" t="str">
        <f t="shared" si="1585"/>
        <v>0.00140829767255316-0.0198519625747949i</v>
      </c>
      <c r="M3017" t="str">
        <f t="shared" si="1586"/>
        <v>0.0176959673884879-0.293793712889964i</v>
      </c>
      <c r="N3017" t="str">
        <f t="shared" si="1587"/>
        <v>-4.80300722591414i</v>
      </c>
      <c r="O3017" t="str">
        <f t="shared" si="1588"/>
        <v>0.090494275306486+0.995896975664026i</v>
      </c>
      <c r="P3017" t="str">
        <f t="shared" si="1589"/>
        <v>0.909505724693514-0.995896975664026i</v>
      </c>
      <c r="Q3017" t="str">
        <f t="shared" si="1590"/>
        <v>-0.909505724693514+5.79890420157817i</v>
      </c>
      <c r="R3017" t="str">
        <f t="shared" si="1591"/>
        <v>-0.191624130972369-0.126786450513294i</v>
      </c>
      <c r="S3017" t="str">
        <f t="shared" si="1592"/>
        <v>0.498185004494328i</v>
      </c>
      <c r="T3017" t="str">
        <f t="shared" si="1593"/>
        <v>0.0631631084187853-0.0954642685496914i</v>
      </c>
      <c r="U3017" t="str">
        <f t="shared" si="1594"/>
        <v>0.0001-146.957472845702i</v>
      </c>
      <c r="V3017" t="str">
        <f t="shared" si="1595"/>
        <v>0.00002-0.00235715453321001i</v>
      </c>
      <c r="W3017" t="str">
        <f t="shared" si="1596"/>
        <v>0.0000199993584529544-0.00235711672847405i</v>
      </c>
      <c r="X3017" t="str">
        <f t="shared" si="1597"/>
        <v>0.0000397469999528093-0.00235661603824337i</v>
      </c>
      <c r="Y3017" t="str">
        <f t="shared" si="1598"/>
        <v>0.009+6.80468968767549i</v>
      </c>
      <c r="Z3017" t="str">
        <f t="shared" si="1599"/>
        <v>-0.00415720729547908-0.0000756422974577096i</v>
      </c>
      <c r="AA3017" t="str">
        <f t="shared" si="1600"/>
        <v>0.00234434200310205-1.76409750615948i</v>
      </c>
      <c r="AB3017" t="str">
        <f t="shared" si="1601"/>
        <v>0.430018870717114-0.649927433643601i</v>
      </c>
      <c r="AC3017" t="str">
        <f t="shared" si="1602"/>
        <v>0.816665006073445-0.137837935311371i</v>
      </c>
      <c r="AD3017" t="str">
        <f t="shared" si="1603"/>
        <v>0.642571301135776-0.687376988152986i</v>
      </c>
      <c r="AE3017" t="str">
        <f t="shared" si="1604"/>
        <v>-0.00272329687555058+0.00280896306039573i</v>
      </c>
      <c r="AF3017" t="str">
        <f t="shared" si="1605"/>
        <v>-15.0769707138643-0.328370713154272i</v>
      </c>
      <c r="AG3017" t="str">
        <f t="shared" si="1606"/>
        <v>0.995615841082203-0.00410931495332301i</v>
      </c>
      <c r="AH3017" t="str">
        <f t="shared" si="1607"/>
        <v>0.0423374520599537-0.0414642106247018i</v>
      </c>
      <c r="AI3017">
        <f t="shared" si="1608"/>
        <v>-24.544775702016718</v>
      </c>
      <c r="AJ3017">
        <f t="shared" si="1609"/>
        <v>-44.402980366597717</v>
      </c>
      <c r="AK3017"/>
      <c r="AL3017"/>
      <c r="AM3017"/>
      <c r="AN3017"/>
    </row>
    <row r="3018" spans="1:40" x14ac:dyDescent="0.25">
      <c r="A3018"/>
      <c r="B3018">
        <f t="shared" si="1575"/>
        <v>1084000</v>
      </c>
      <c r="C3018" s="237" t="str">
        <f t="shared" si="1578"/>
        <v>-6.50405452213473E-08+0.00225924588464766i</v>
      </c>
      <c r="D3018" s="208" t="str">
        <f t="shared" si="1579"/>
        <v>-5.95700645565014+0.0173208851156321i</v>
      </c>
      <c r="E3018" t="str">
        <f t="shared" si="1580"/>
        <v>2870</v>
      </c>
      <c r="F3018" t="str">
        <f t="shared" si="1581"/>
        <v>0.777000777000777</v>
      </c>
      <c r="G3018" t="str">
        <f t="shared" si="1576"/>
        <v>0.777000777000777</v>
      </c>
      <c r="H3018" t="str">
        <f t="shared" si="1582"/>
        <v>9.11999023812711+0.345389732856462i</v>
      </c>
      <c r="I3018" t="str">
        <f t="shared" si="1583"/>
        <v>4256.85804561417i</v>
      </c>
      <c r="J3018" t="str">
        <f t="shared" si="1577"/>
        <v>-15498.8420620875+920.659636159687i</v>
      </c>
      <c r="K3018" t="str">
        <f t="shared" si="1584"/>
        <v>0.0162577342794459-0.273690782117457i</v>
      </c>
      <c r="L3018" t="str">
        <f t="shared" si="1585"/>
        <v>0.00140571351658748-0.0198338321070214i</v>
      </c>
      <c r="M3018" t="str">
        <f t="shared" si="1586"/>
        <v>0.0176634477960334-0.293524614224478i</v>
      </c>
      <c r="N3018" t="str">
        <f t="shared" si="1587"/>
        <v>-4.80744213563336i</v>
      </c>
      <c r="O3018" t="str">
        <f t="shared" si="1588"/>
        <v>0.0949100840664768+0.995485849192491i</v>
      </c>
      <c r="P3018" t="str">
        <f t="shared" si="1589"/>
        <v>0.905089915933523-0.995485849192491i</v>
      </c>
      <c r="Q3018" t="str">
        <f t="shared" si="1590"/>
        <v>-0.905089915933523+5.80292798482585i</v>
      </c>
      <c r="R3018" t="str">
        <f t="shared" si="1591"/>
        <v>-0.19122400691805-0.126145800447938i</v>
      </c>
      <c r="S3018" t="str">
        <f t="shared" si="1592"/>
        <v>0.498645009115284i</v>
      </c>
      <c r="T3018" t="str">
        <f t="shared" si="1593"/>
        <v>0.0629019738142168-0.0953528966727122i</v>
      </c>
      <c r="U3018" t="str">
        <f t="shared" si="1594"/>
        <v>0.0001-146.821903221306i</v>
      </c>
      <c r="V3018" t="str">
        <f t="shared" si="1595"/>
        <v>0.00002-0.00235498003640816i</v>
      </c>
      <c r="W3018" t="str">
        <f t="shared" si="1596"/>
        <v>0.0000199993584529544-0.00235494226655245i</v>
      </c>
      <c r="X3018" t="str">
        <f t="shared" si="1597"/>
        <v>0.0000397105819260984-0.00235444234312424i</v>
      </c>
      <c r="Y3018" t="str">
        <f t="shared" si="1598"/>
        <v>0.009+6.81097287298267i</v>
      </c>
      <c r="Z3018" t="str">
        <f t="shared" si="1599"/>
        <v>-0.00414953869489403-0.0000754980789715428i</v>
      </c>
      <c r="AA3018" t="str">
        <f t="shared" si="1600"/>
        <v>0.0023400062346326-1.76246898974682i</v>
      </c>
      <c r="AB3018" t="str">
        <f t="shared" si="1601"/>
        <v>0.428241048020087-0.649169206096427i</v>
      </c>
      <c r="AC3018" t="str">
        <f t="shared" si="1602"/>
        <v>0.817017072609957-0.137165854797859i</v>
      </c>
      <c r="AD3018" t="str">
        <f t="shared" si="1603"/>
        <v>0.63952212667378-0.687193237144395i</v>
      </c>
      <c r="AE3018" t="str">
        <f t="shared" si="1604"/>
        <v>-0.00270560358016041+0.00280325223637649i</v>
      </c>
      <c r="AF3018" t="str">
        <f t="shared" si="1605"/>
        <v>-15.0769966937773-0.32806884774083i</v>
      </c>
      <c r="AG3018" t="str">
        <f t="shared" si="1606"/>
        <v>0.995621029769505-0.00408606034978322i</v>
      </c>
      <c r="AH3018" t="str">
        <f t="shared" si="1607"/>
        <v>0.0420653459792576-0.0413863484963943i</v>
      </c>
      <c r="AI3018">
        <f t="shared" si="1608"/>
        <v>-24.581309269959938</v>
      </c>
      <c r="AJ3018">
        <f t="shared" si="1609"/>
        <v>-44.533828140267332</v>
      </c>
      <c r="AK3018"/>
      <c r="AL3018"/>
      <c r="AM3018"/>
      <c r="AN3018"/>
    </row>
    <row r="3019" spans="1:40" x14ac:dyDescent="0.25">
      <c r="A3019"/>
      <c r="B3019">
        <f t="shared" si="1575"/>
        <v>1085000</v>
      </c>
      <c r="C3019" s="237" t="str">
        <f t="shared" si="1578"/>
        <v>-6.49207100645435E-08+0.00225716363037954i</v>
      </c>
      <c r="D3019" s="208" t="str">
        <f t="shared" si="1579"/>
        <v>-5.9570064547314+0.0173049211662431i</v>
      </c>
      <c r="E3019" t="str">
        <f t="shared" si="1580"/>
        <v>2870</v>
      </c>
      <c r="F3019" t="str">
        <f t="shared" si="1581"/>
        <v>0.777000777000777</v>
      </c>
      <c r="G3019" t="str">
        <f t="shared" si="1576"/>
        <v>0.777000777000777</v>
      </c>
      <c r="H3019" t="str">
        <f t="shared" si="1582"/>
        <v>9.12001614731682+0.345072457008323i</v>
      </c>
      <c r="I3019" t="str">
        <f t="shared" si="1583"/>
        <v>4260.78503643115i</v>
      </c>
      <c r="J3019" t="str">
        <f t="shared" si="1577"/>
        <v>-15527.4527473933+921.508953167214i</v>
      </c>
      <c r="K3019" t="str">
        <f t="shared" si="1584"/>
        <v>0.0162278812024288-0.27344027173581i</v>
      </c>
      <c r="L3019" t="str">
        <f t="shared" si="1585"/>
        <v>0.00140313645493156-0.0198157345571226i</v>
      </c>
      <c r="M3019" t="str">
        <f t="shared" si="1586"/>
        <v>0.0176310176573604-0.293256006292933i</v>
      </c>
      <c r="N3019" t="str">
        <f t="shared" si="1587"/>
        <v>-4.81187704535258i</v>
      </c>
      <c r="O3019" t="str">
        <f t="shared" si="1588"/>
        <v>0.0993240260977321+0.995055143115062i</v>
      </c>
      <c r="P3019" t="str">
        <f t="shared" si="1589"/>
        <v>0.900675973902268-0.995055143115062i</v>
      </c>
      <c r="Q3019" t="str">
        <f t="shared" si="1590"/>
        <v>-0.900675973902268+5.80693218846764i</v>
      </c>
      <c r="R3019" t="str">
        <f t="shared" si="1591"/>
        <v>-0.190822896747527-0.125506265938273i</v>
      </c>
      <c r="S3019" t="str">
        <f t="shared" si="1592"/>
        <v>0.499105013736238i</v>
      </c>
      <c r="T3019" t="str">
        <f t="shared" si="1593"/>
        <v>0.0626408065851057-0.0952406645023632i</v>
      </c>
      <c r="U3019" t="str">
        <f t="shared" si="1594"/>
        <v>0.0001-146.686583494834i</v>
      </c>
      <c r="V3019" t="str">
        <f t="shared" si="1595"/>
        <v>0.00002-0.00235280954789534i</v>
      </c>
      <c r="W3019" t="str">
        <f t="shared" si="1596"/>
        <v>0.0000199993584529544-0.00235277181285556i</v>
      </c>
      <c r="X3019" t="str">
        <f t="shared" si="1597"/>
        <v>0.0000396742645385877-0.00235227265397453i</v>
      </c>
      <c r="Y3019" t="str">
        <f t="shared" si="1598"/>
        <v>0.009+6.81725605828985i</v>
      </c>
      <c r="Z3019" t="str">
        <f t="shared" si="1599"/>
        <v>-0.00414189129545351-0.0000753543320296728i</v>
      </c>
      <c r="AA3019" t="str">
        <f t="shared" si="1600"/>
        <v>0.00233568249462821-1.76084347830178i</v>
      </c>
      <c r="AB3019" t="str">
        <f t="shared" si="1601"/>
        <v>0.426463003212886-0.648405121611673i</v>
      </c>
      <c r="AC3019" t="str">
        <f t="shared" si="1602"/>
        <v>0.817370280316135-0.13649487930216i</v>
      </c>
      <c r="AD3019" t="str">
        <f t="shared" si="1603"/>
        <v>0.636473327706427-0.686995582161559i</v>
      </c>
      <c r="AE3019" t="str">
        <f t="shared" si="1604"/>
        <v>-0.00268797142901669+0.00279749999930595i</v>
      </c>
      <c r="AF3019" t="str">
        <f t="shared" si="1605"/>
        <v>-15.0770226020482-0.32776753584208i</v>
      </c>
      <c r="AG3019" t="str">
        <f t="shared" si="1606"/>
        <v>0.995626297571081-0.00406285093257133i</v>
      </c>
      <c r="AH3019" t="str">
        <f t="shared" si="1607"/>
        <v>0.0417941583384222-0.0413078055613988i</v>
      </c>
      <c r="AI3019">
        <f t="shared" si="1608"/>
        <v>-24.617925459969747</v>
      </c>
      <c r="AJ3019">
        <f t="shared" si="1609"/>
        <v>-44.664681289996352</v>
      </c>
      <c r="AK3019"/>
      <c r="AL3019"/>
      <c r="AM3019"/>
      <c r="AN3019"/>
    </row>
    <row r="3020" spans="1:40" x14ac:dyDescent="0.25">
      <c r="A3020"/>
      <c r="B3020">
        <f t="shared" si="1575"/>
        <v>1086000</v>
      </c>
      <c r="C3020" s="237" t="str">
        <f t="shared" si="1578"/>
        <v>-6.48012057916498E-08+0.00225508521083382i</v>
      </c>
      <c r="D3020" s="208" t="str">
        <f t="shared" si="1579"/>
        <v>-5.95700645381521+0.0172889866163926i</v>
      </c>
      <c r="E3020" t="str">
        <f t="shared" si="1580"/>
        <v>2870</v>
      </c>
      <c r="F3020" t="str">
        <f t="shared" si="1581"/>
        <v>0.777000777000777</v>
      </c>
      <c r="G3020" t="str">
        <f t="shared" si="1576"/>
        <v>0.777000777000777</v>
      </c>
      <c r="H3020" t="str">
        <f t="shared" si="1582"/>
        <v>9.12004198512504+0.34475576255608i</v>
      </c>
      <c r="I3020" t="str">
        <f t="shared" si="1583"/>
        <v>4264.71202724814i</v>
      </c>
      <c r="J3020" t="str">
        <f t="shared" si="1577"/>
        <v>-15556.0898141516+922.358270174742i</v>
      </c>
      <c r="K3020" t="str">
        <f t="shared" si="1584"/>
        <v>0.0161981101833815-0.273190217923094i</v>
      </c>
      <c r="L3020" t="str">
        <f t="shared" si="1585"/>
        <v>0.00140056646168447-0.0197976698359974i</v>
      </c>
      <c r="M3020" t="str">
        <f t="shared" si="1586"/>
        <v>0.017598676645066-0.292987887759091i</v>
      </c>
      <c r="N3020" t="str">
        <f t="shared" si="1587"/>
        <v>-4.8163119550718i</v>
      </c>
      <c r="O3020" t="str">
        <f t="shared" si="1588"/>
        <v>0.103736014585108+0.994604865903037i</v>
      </c>
      <c r="P3020" t="str">
        <f t="shared" si="1589"/>
        <v>0.896263985414892-0.994604865903037i</v>
      </c>
      <c r="Q3020" t="str">
        <f t="shared" si="1590"/>
        <v>-0.896263985414892+5.81091682097484i</v>
      </c>
      <c r="R3020" t="str">
        <f t="shared" si="1591"/>
        <v>-0.190420798574645-0.124867848556946i</v>
      </c>
      <c r="S3020" t="str">
        <f t="shared" si="1592"/>
        <v>0.499565018357194i</v>
      </c>
      <c r="T3020" t="str">
        <f t="shared" si="1593"/>
        <v>0.0623796090565741-0.0951275697355341i</v>
      </c>
      <c r="U3020" t="str">
        <f t="shared" si="1594"/>
        <v>0.0001-146.551512975963i</v>
      </c>
      <c r="V3020" t="str">
        <f t="shared" si="1595"/>
        <v>0.00002-0.00235064305659894i</v>
      </c>
      <c r="W3020" t="str">
        <f t="shared" si="1596"/>
        <v>0.0000199993584529543-0.002350605356311i</v>
      </c>
      <c r="X3020" t="str">
        <f t="shared" si="1597"/>
        <v>0.0000396380474198137-0.0023501069597312i</v>
      </c>
      <c r="Y3020" t="str">
        <f t="shared" si="1598"/>
        <v>0.009+6.82353924359703i</v>
      </c>
      <c r="Z3020" t="str">
        <f t="shared" si="1599"/>
        <v>-0.00413426501907059-0.0000752110545721042i</v>
      </c>
      <c r="AA3020" t="str">
        <f t="shared" si="1600"/>
        <v>0.00233137073859543-1.75922096351196i</v>
      </c>
      <c r="AB3020" t="str">
        <f t="shared" si="1601"/>
        <v>0.424684752125107-0.647635164509603i</v>
      </c>
      <c r="AC3020" t="str">
        <f t="shared" si="1602"/>
        <v>0.81772463074056-0.135825010332807i</v>
      </c>
      <c r="AD3020" t="str">
        <f t="shared" si="1603"/>
        <v>0.63342496930799-0.686784022880273i</v>
      </c>
      <c r="AE3020" t="str">
        <f t="shared" si="1604"/>
        <v>-0.00267040044343999+0.00279170660151654i</v>
      </c>
      <c r="AF3020" t="str">
        <f t="shared" si="1605"/>
        <v>-15.0770484389402-0.327466775939687i</v>
      </c>
      <c r="AG3020" t="str">
        <f t="shared" si="1606"/>
        <v>0.995631644270697-0.00403968699143543i</v>
      </c>
      <c r="AH3020" t="str">
        <f t="shared" si="1607"/>
        <v>0.0415238897006779-0.0412285858468302i</v>
      </c>
      <c r="AI3020">
        <f t="shared" si="1608"/>
        <v>-24.654624760495359</v>
      </c>
      <c r="AJ3020">
        <f t="shared" si="1609"/>
        <v>-44.795539739834894</v>
      </c>
      <c r="AK3020"/>
      <c r="AL3020"/>
      <c r="AM3020"/>
      <c r="AN3020"/>
    </row>
    <row r="3021" spans="1:40" x14ac:dyDescent="0.25">
      <c r="A3021"/>
      <c r="B3021">
        <f t="shared" si="1575"/>
        <v>1087000</v>
      </c>
      <c r="C3021" s="237" t="str">
        <f t="shared" si="1578"/>
        <v>-6.46820311856223E-08+0.00225301061542709i</v>
      </c>
      <c r="D3021" s="208" t="str">
        <f t="shared" si="1579"/>
        <v>-5.95700645290153+0.017273081384941i</v>
      </c>
      <c r="E3021" t="str">
        <f t="shared" si="1580"/>
        <v>2870</v>
      </c>
      <c r="F3021" t="str">
        <f t="shared" si="1581"/>
        <v>0.777000777000777</v>
      </c>
      <c r="G3021" t="str">
        <f t="shared" si="1576"/>
        <v>0.777000777000777</v>
      </c>
      <c r="H3021" t="str">
        <f t="shared" si="1582"/>
        <v>9.12006775181355+0.344439647905789i</v>
      </c>
      <c r="I3021" t="str">
        <f t="shared" si="1583"/>
        <v>4268.63901806513i</v>
      </c>
      <c r="J3021" t="str">
        <f t="shared" si="1577"/>
        <v>-15584.7532623625+923.207587182269i</v>
      </c>
      <c r="K3021" t="str">
        <f t="shared" si="1584"/>
        <v>0.0161684209221784-0.272940619436679i</v>
      </c>
      <c r="L3021" t="str">
        <f t="shared" si="1585"/>
        <v>0.00139800351106321-0.0197796378548643i</v>
      </c>
      <c r="M3021" t="str">
        <f t="shared" si="1586"/>
        <v>0.0175664244332416-0.292720257291543i</v>
      </c>
      <c r="N3021" t="str">
        <f t="shared" si="1587"/>
        <v>-4.82074686479102i</v>
      </c>
      <c r="O3021" t="str">
        <f t="shared" si="1588"/>
        <v>0.108145962751887+0.994135026412644i</v>
      </c>
      <c r="P3021" t="str">
        <f t="shared" si="1589"/>
        <v>0.891854037248113-0.994135026412644i</v>
      </c>
      <c r="Q3021" t="str">
        <f t="shared" si="1590"/>
        <v>-0.891854037248113+5.81488189120366i</v>
      </c>
      <c r="R3021" t="str">
        <f t="shared" si="1591"/>
        <v>-0.190017710517233-0.124230549904625i</v>
      </c>
      <c r="S3021" t="str">
        <f t="shared" si="1592"/>
        <v>0.500025022978148i</v>
      </c>
      <c r="T3021" t="str">
        <f t="shared" si="1593"/>
        <v>0.0621183835706481-0.0950136100676345i</v>
      </c>
      <c r="U3021" t="str">
        <f t="shared" si="1594"/>
        <v>0.0001-146.416690976905i</v>
      </c>
      <c r="V3021" t="str">
        <f t="shared" si="1595"/>
        <v>0.00002-0.00234848055148707i</v>
      </c>
      <c r="W3021" t="str">
        <f t="shared" si="1596"/>
        <v>0.0000199993584529545-0.00234844288588704i</v>
      </c>
      <c r="X3021" t="str">
        <f t="shared" si="1597"/>
        <v>0.0000396019302010146-0.00234794524937178i</v>
      </c>
      <c r="Y3021" t="str">
        <f t="shared" si="1598"/>
        <v>0.009+6.82982242890421i</v>
      </c>
      <c r="Z3021" t="str">
        <f t="shared" si="1599"/>
        <v>-0.00412665978801736-0.0000750682445499024i</v>
      </c>
      <c r="AA3021" t="str">
        <f t="shared" si="1600"/>
        <v>0.00232707092224653-1.75760143709559i</v>
      </c>
      <c r="AB3021" t="str">
        <f t="shared" si="1601"/>
        <v>0.422906310701426-0.646859319100404i</v>
      </c>
      <c r="AC3021" t="str">
        <f t="shared" si="1602"/>
        <v>0.818080125430775-0.135156249426654i</v>
      </c>
      <c r="AD3021" t="str">
        <f t="shared" si="1603"/>
        <v>0.630377116563692-0.686558559292116i</v>
      </c>
      <c r="AE3021" t="str">
        <f t="shared" si="1604"/>
        <v>-0.00265289064403649+0.00278587229520505i</v>
      </c>
      <c r="AF3021" t="str">
        <f t="shared" si="1605"/>
        <v>-15.0770742047151-0.327166566520848i</v>
      </c>
      <c r="AG3021" t="str">
        <f t="shared" si="1606"/>
        <v>0.995637069650901-0.00401656881512825i</v>
      </c>
      <c r="AH3021" t="str">
        <f t="shared" si="1607"/>
        <v>0.0412545406166207-0.0411486933781439i</v>
      </c>
      <c r="AI3021">
        <f t="shared" si="1608"/>
        <v>-24.691407664220826</v>
      </c>
      <c r="AJ3021">
        <f t="shared" si="1609"/>
        <v>-44.926403413938871</v>
      </c>
      <c r="AK3021"/>
      <c r="AL3021"/>
      <c r="AM3021"/>
      <c r="AN3021"/>
    </row>
    <row r="3022" spans="1:40" x14ac:dyDescent="0.25">
      <c r="A3022"/>
      <c r="B3022">
        <f t="shared" si="1575"/>
        <v>1088000</v>
      </c>
      <c r="C3022" s="237" t="str">
        <f t="shared" si="1578"/>
        <v>-6.45631850350079E-08+0.00225093983361485i</v>
      </c>
      <c r="D3022" s="208" t="str">
        <f t="shared" si="1579"/>
        <v>-5.95700645199038+0.0172572053910472i</v>
      </c>
      <c r="E3022" t="str">
        <f t="shared" si="1580"/>
        <v>2870</v>
      </c>
      <c r="F3022" t="str">
        <f t="shared" si="1581"/>
        <v>0.777000777000777</v>
      </c>
      <c r="G3022" t="str">
        <f t="shared" si="1576"/>
        <v>0.777000777000777</v>
      </c>
      <c r="H3022" t="str">
        <f t="shared" si="1582"/>
        <v>9.12009344764303+0.344124111469327i</v>
      </c>
      <c r="I3022" t="str">
        <f t="shared" si="1583"/>
        <v>4272.56600888212i</v>
      </c>
      <c r="J3022" t="str">
        <f t="shared" si="1577"/>
        <v>-15613.443092026+924.056904189796i</v>
      </c>
      <c r="K3022" t="str">
        <f t="shared" si="1584"/>
        <v>0.0161388131200637-0.272691475038426i</v>
      </c>
      <c r="L3022" t="str">
        <f t="shared" si="1585"/>
        <v>0.00139544757740201-0.0197616385252599i</v>
      </c>
      <c r="M3022" t="str">
        <f t="shared" si="1586"/>
        <v>0.0175342606974657-0.292453113563686i</v>
      </c>
      <c r="N3022" t="str">
        <f t="shared" si="1587"/>
        <v>-4.82518177451024i</v>
      </c>
      <c r="O3022" t="str">
        <f t="shared" si="1588"/>
        <v>0.112553783861479+0.993645633884869i</v>
      </c>
      <c r="P3022" t="str">
        <f t="shared" si="1589"/>
        <v>0.887446216138521-0.993645633884869i</v>
      </c>
      <c r="Q3022" t="str">
        <f t="shared" si="1590"/>
        <v>-0.887446216138521+5.81882740839511i</v>
      </c>
      <c r="R3022" t="str">
        <f t="shared" si="1591"/>
        <v>-0.18961363069721-0.123594371610061i</v>
      </c>
      <c r="S3022" t="str">
        <f t="shared" si="1592"/>
        <v>0.500485027599104i</v>
      </c>
      <c r="T3022" t="str">
        <f t="shared" si="1593"/>
        <v>0.0618571324863553-0.0948987831926594i</v>
      </c>
      <c r="U3022" t="str">
        <f t="shared" si="1594"/>
        <v>0.0001-146.282116812404i</v>
      </c>
      <c r="V3022" t="str">
        <f t="shared" si="1595"/>
        <v>0.00002-0.00234632202156842i</v>
      </c>
      <c r="W3022" t="str">
        <f t="shared" si="1596"/>
        <v>0.0000199993584529543-0.00234628439059252i</v>
      </c>
      <c r="X3022" t="str">
        <f t="shared" si="1597"/>
        <v>0.0000395659125151216-0.00234578751191434i</v>
      </c>
      <c r="Y3022" t="str">
        <f t="shared" si="1598"/>
        <v>0.009+6.83610561421139i</v>
      </c>
      <c r="Z3022" t="str">
        <f t="shared" si="1599"/>
        <v>-0.00411907552492319-0.0000749258999251258i</v>
      </c>
      <c r="AA3022" t="str">
        <f t="shared" si="1600"/>
        <v>0.00232278300149837-1.75598489080141i</v>
      </c>
      <c r="AB3022" t="str">
        <f t="shared" si="1601"/>
        <v>0.421127695002268-0.646077569684631i</v>
      </c>
      <c r="AC3022" t="str">
        <f t="shared" si="1602"/>
        <v>0.818436765933163-0.134488598148947i</v>
      </c>
      <c r="AD3022" t="str">
        <f t="shared" si="1603"/>
        <v>0.627329834568139-0.68631919170457i</v>
      </c>
      <c r="AE3022" t="str">
        <f t="shared" si="1604"/>
        <v>-0.00263544205069808+0.00277999733243046i</v>
      </c>
      <c r="AF3022" t="str">
        <f t="shared" si="1605"/>
        <v>-15.0770998996334-0.32686690607828i</v>
      </c>
      <c r="AG3022" t="str">
        <f t="shared" si="1606"/>
        <v>0.995642573493036-0.00399349669140175i</v>
      </c>
      <c r="AH3022" t="str">
        <f t="shared" si="1607"/>
        <v>0.0409861116242151-0.041068132179092i</v>
      </c>
      <c r="AI3022">
        <f t="shared" si="1608"/>
        <v>-24.728274668116136</v>
      </c>
      <c r="AJ3022">
        <f t="shared" si="1609"/>
        <v>-45.057272236568807</v>
      </c>
      <c r="AK3022"/>
      <c r="AL3022"/>
      <c r="AM3022"/>
      <c r="AN3022"/>
    </row>
    <row r="3023" spans="1:40" x14ac:dyDescent="0.25">
      <c r="A3023"/>
      <c r="B3023">
        <f t="shared" si="1575"/>
        <v>1089000</v>
      </c>
      <c r="C3023" s="237" t="str">
        <f t="shared" si="1578"/>
        <v>-6.44446661339127E-08+0.00224887285489133i</v>
      </c>
      <c r="D3023" s="208" t="str">
        <f t="shared" si="1579"/>
        <v>-5.95700645108173+0.0172413585541669i</v>
      </c>
      <c r="E3023" t="str">
        <f t="shared" si="1580"/>
        <v>2870</v>
      </c>
      <c r="F3023" t="str">
        <f t="shared" si="1581"/>
        <v>0.777000777000777</v>
      </c>
      <c r="G3023" t="str">
        <f t="shared" si="1576"/>
        <v>0.777000777000777</v>
      </c>
      <c r="H3023" t="str">
        <f t="shared" si="1582"/>
        <v>9.12011907287289+0.343809151664347i</v>
      </c>
      <c r="I3023" t="str">
        <f t="shared" si="1583"/>
        <v>4276.49299969911i</v>
      </c>
      <c r="J3023" t="str">
        <f t="shared" si="1577"/>
        <v>-15642.159303142+924.906221197323i</v>
      </c>
      <c r="K3023" t="str">
        <f t="shared" si="1584"/>
        <v>0.0161092864796435-0.272442783494669i</v>
      </c>
      <c r="L3023" t="str">
        <f t="shared" si="1585"/>
        <v>0.00139289863515177-0.0197436717590378i</v>
      </c>
      <c r="M3023" t="str">
        <f t="shared" si="1586"/>
        <v>0.0175021851147953-0.292186455253707i</v>
      </c>
      <c r="N3023" t="str">
        <f t="shared" si="1587"/>
        <v>-4.82961668422946i</v>
      </c>
      <c r="O3023" t="str">
        <f t="shared" si="1588"/>
        <v>0.116959391219133+0.993136697945278i</v>
      </c>
      <c r="P3023" t="str">
        <f t="shared" si="1589"/>
        <v>0.883040608780867-0.993136697945278i</v>
      </c>
      <c r="Q3023" t="str">
        <f t="shared" si="1590"/>
        <v>-0.883040608780867+5.82275338217474i</v>
      </c>
      <c r="R3023" t="str">
        <f t="shared" si="1591"/>
        <v>-0.1892085572407-0.122959315330145i</v>
      </c>
      <c r="S3023" t="str">
        <f t="shared" si="1592"/>
        <v>0.50094503222006i</v>
      </c>
      <c r="T3023" t="str">
        <f t="shared" si="1593"/>
        <v>0.061595858179816-0.0947830868032535i</v>
      </c>
      <c r="U3023" t="str">
        <f t="shared" si="1594"/>
        <v>0.0001-146.14778979972i</v>
      </c>
      <c r="V3023" t="str">
        <f t="shared" si="1595"/>
        <v>0.00002-0.00234416745589205i</v>
      </c>
      <c r="W3023" t="str">
        <f t="shared" si="1596"/>
        <v>0.0000199993584529544-0.00234412985947671i</v>
      </c>
      <c r="X3023" t="str">
        <f t="shared" si="1597"/>
        <v>0.0000395299939967527-0.00234363373641733i</v>
      </c>
      <c r="Y3023" t="str">
        <f t="shared" si="1598"/>
        <v>0.009+6.84238879951857i</v>
      </c>
      <c r="Z3023" t="str">
        <f t="shared" si="1599"/>
        <v>-0.00411151215277279-0.0000747840186707615i</v>
      </c>
      <c r="AA3023" t="str">
        <f t="shared" si="1600"/>
        <v>0.00231850693247127-1.75437131640853i</v>
      </c>
      <c r="AB3023" t="str">
        <f t="shared" si="1601"/>
        <v>0.419348921204429-0.645289900553649i</v>
      </c>
      <c r="AC3023" t="str">
        <f t="shared" si="1602"/>
        <v>0.818794553792822-0.133822058093386i</v>
      </c>
      <c r="AD3023" t="str">
        <f t="shared" si="1603"/>
        <v>0.624283188423695-0.686065920741122i</v>
      </c>
      <c r="AE3023" t="str">
        <f t="shared" si="1604"/>
        <v>-0.00261805468260185+0.00277408196511146i</v>
      </c>
      <c r="AF3023" t="str">
        <f t="shared" si="1605"/>
        <v>-15.0771255239546-0.32656779311018i</v>
      </c>
      <c r="AG3023" t="str">
        <f t="shared" si="1606"/>
        <v>0.995648155577239-0.00397047090700146i</v>
      </c>
      <c r="AH3023" t="str">
        <f t="shared" si="1607"/>
        <v>0.0407186032487889-0.0409869062716767i</v>
      </c>
      <c r="AI3023">
        <f t="shared" si="1608"/>
        <v>-24.765226273490256</v>
      </c>
      <c r="AJ3023">
        <f t="shared" si="1609"/>
        <v>-45.18814613209279</v>
      </c>
      <c r="AK3023"/>
      <c r="AL3023"/>
      <c r="AM3023"/>
      <c r="AN3023"/>
    </row>
    <row r="3024" spans="1:40" x14ac:dyDescent="0.25">
      <c r="A3024"/>
      <c r="B3024">
        <f t="shared" si="1575"/>
        <v>1090000</v>
      </c>
      <c r="C3024" s="237" t="str">
        <f t="shared" si="1578"/>
        <v>-6.43264732819721E-08+0.00224680966878931i</v>
      </c>
      <c r="D3024" s="208" t="str">
        <f t="shared" si="1579"/>
        <v>-5.95700645017559+0.0172255407940514i</v>
      </c>
      <c r="E3024" t="str">
        <f t="shared" si="1580"/>
        <v>2870</v>
      </c>
      <c r="F3024" t="str">
        <f t="shared" si="1581"/>
        <v>0.777000777000777</v>
      </c>
      <c r="G3024" t="str">
        <f t="shared" si="1576"/>
        <v>0.777000777000777</v>
      </c>
      <c r="H3024" t="str">
        <f t="shared" si="1582"/>
        <v>9.12014462776142+0.343494766914265i</v>
      </c>
      <c r="I3024" t="str">
        <f t="shared" si="1583"/>
        <v>4280.41999051609i</v>
      </c>
      <c r="J3024" t="str">
        <f t="shared" si="1577"/>
        <v>-15670.9018957106+925.755538204851i</v>
      </c>
      <c r="K3024" t="str">
        <f t="shared" si="1584"/>
        <v>0.0160798407048778-0.272194543576184i</v>
      </c>
      <c r="L3024" t="str">
        <f t="shared" si="1585"/>
        <v>0.00139035665887932-0.0197257374683665i</v>
      </c>
      <c r="M3024" t="str">
        <f t="shared" si="1586"/>
        <v>0.0174701973637571-0.29192028104455i</v>
      </c>
      <c r="N3024" t="str">
        <f t="shared" si="1587"/>
        <v>-4.83405159394868i</v>
      </c>
      <c r="O3024" t="str">
        <f t="shared" si="1588"/>
        <v>0.121362698173633+0.992608228603821i</v>
      </c>
      <c r="P3024" t="str">
        <f t="shared" si="1589"/>
        <v>0.878637301826367-0.992608228603821i</v>
      </c>
      <c r="Q3024" t="str">
        <f t="shared" si="1590"/>
        <v>-0.878637301826367+5.8266598225525i</v>
      </c>
      <c r="R3024" t="str">
        <f t="shared" si="1591"/>
        <v>-0.188802488278131-0.122325382749963i</v>
      </c>
      <c r="S3024" t="str">
        <f t="shared" si="1592"/>
        <v>0.501405036841014i</v>
      </c>
      <c r="T3024" t="str">
        <f t="shared" si="1593"/>
        <v>0.0613345630443363-0.0946665185907714i</v>
      </c>
      <c r="U3024" t="str">
        <f t="shared" si="1594"/>
        <v>0.0001-146.01370925862i</v>
      </c>
      <c r="V3024" t="str">
        <f t="shared" si="1595"/>
        <v>0.00002-0.00234201684354719i</v>
      </c>
      <c r="W3024" t="str">
        <f t="shared" si="1596"/>
        <v>0.0000199993584529543-0.00234197928162899i</v>
      </c>
      <c r="X3024" t="str">
        <f t="shared" si="1597"/>
        <v>0.000039494174282198-0.00234148391197928i</v>
      </c>
      <c r="Y3024" t="str">
        <f t="shared" si="1598"/>
        <v>0.009+6.84867198482575i</v>
      </c>
      <c r="Z3024" t="str">
        <f t="shared" si="1599"/>
        <v>-0.0041039695949041-0.0000746425987706461i</v>
      </c>
      <c r="AA3024" t="str">
        <f t="shared" si="1600"/>
        <v>0.00231424267148783-1.75276070572626i</v>
      </c>
      <c r="AB3024" t="str">
        <f t="shared" si="1601"/>
        <v>0.417570005601703-0.644496295990037i</v>
      </c>
      <c r="AC3024" t="str">
        <f t="shared" si="1602"/>
        <v>0.819153490553464-0.13315663088218i</v>
      </c>
      <c r="AD3024" t="str">
        <f t="shared" si="1603"/>
        <v>0.62123724323882-0.685798747341304i</v>
      </c>
      <c r="AE3024" t="str">
        <f t="shared" si="1604"/>
        <v>-0.00260072855820936+0.00276812644502356i</v>
      </c>
      <c r="AF3024" t="str">
        <f t="shared" si="1605"/>
        <v>-15.077151077937-0.326269226120214i</v>
      </c>
      <c r="AG3024" t="str">
        <f t="shared" si="1606"/>
        <v>0.995653815682448-0.00394749174766046i</v>
      </c>
      <c r="AH3024" t="str">
        <f t="shared" si="1607"/>
        <v>0.0404520160030235-0.0409050196760944i</v>
      </c>
      <c r="AI3024">
        <f t="shared" si="1608"/>
        <v>-24.8022629860465</v>
      </c>
      <c r="AJ3024">
        <f t="shared" si="1609"/>
        <v>-45.31902502498626</v>
      </c>
      <c r="AK3024"/>
      <c r="AL3024"/>
      <c r="AM3024"/>
      <c r="AN3024"/>
    </row>
    <row r="3025" spans="1:40" x14ac:dyDescent="0.25">
      <c r="A3025"/>
      <c r="B3025">
        <f t="shared" si="1575"/>
        <v>1091000</v>
      </c>
      <c r="C3025" s="237" t="str">
        <f t="shared" si="1578"/>
        <v>-6.420860528432E-08+0.00224475026487995i</v>
      </c>
      <c r="D3025" s="208" t="str">
        <f t="shared" si="1579"/>
        <v>-5.95700644927193+0.0172097520307463i</v>
      </c>
      <c r="E3025" t="str">
        <f t="shared" si="1580"/>
        <v>2870</v>
      </c>
      <c r="F3025" t="str">
        <f t="shared" si="1581"/>
        <v>0.777000777000777</v>
      </c>
      <c r="G3025" t="str">
        <f t="shared" si="1576"/>
        <v>0.777000777000777</v>
      </c>
      <c r="H3025" t="str">
        <f t="shared" si="1582"/>
        <v>9.12017011256565+0.34318095564823i</v>
      </c>
      <c r="I3025" t="str">
        <f t="shared" si="1583"/>
        <v>4284.34698133308i</v>
      </c>
      <c r="J3025" t="str">
        <f t="shared" si="1577"/>
        <v>-15699.6708697318+926.604855212378i</v>
      </c>
      <c r="K3025" t="str">
        <f t="shared" si="1584"/>
        <v>0.016050475501074-0.271946754058179i</v>
      </c>
      <c r="L3025" t="str">
        <f t="shared" si="1585"/>
        <v>0.00138782162326685-0.0197078355657286i</v>
      </c>
      <c r="M3025" t="str">
        <f t="shared" si="1586"/>
        <v>0.0174382971243408-0.291654589623908i</v>
      </c>
      <c r="N3025" t="str">
        <f t="shared" si="1587"/>
        <v>-4.83848650366789i</v>
      </c>
      <c r="O3025" t="str">
        <f t="shared" si="1588"/>
        <v>0.125763618119004+0.992060236254643i</v>
      </c>
      <c r="P3025" t="str">
        <f t="shared" si="1589"/>
        <v>0.874236381880996-0.992060236254643i</v>
      </c>
      <c r="Q3025" t="str">
        <f t="shared" si="1590"/>
        <v>-0.874236381880996+5.83054673992253i</v>
      </c>
      <c r="R3025" t="str">
        <f t="shared" si="1591"/>
        <v>-0.188395421944354-0.12169257558286i</v>
      </c>
      <c r="S3025" t="str">
        <f t="shared" si="1592"/>
        <v>0.50186504146197i</v>
      </c>
      <c r="T3025" t="str">
        <f t="shared" si="1593"/>
        <v>0.0610732494905059-0.0945490762453485i</v>
      </c>
      <c r="U3025" t="str">
        <f t="shared" si="1594"/>
        <v>0.0001-145.879874511361i</v>
      </c>
      <c r="V3025" t="str">
        <f t="shared" si="1595"/>
        <v>0.00002-0.0023398701736631i</v>
      </c>
      <c r="W3025" t="str">
        <f t="shared" si="1596"/>
        <v>0.0000199993584529543-0.00233983264617882i</v>
      </c>
      <c r="X3025" t="str">
        <f t="shared" si="1597"/>
        <v>0.0000394584530094161-0.00233933802773872i</v>
      </c>
      <c r="Y3025" t="str">
        <f t="shared" si="1598"/>
        <v>0.009+6.85495517013293i</v>
      </c>
      <c r="Z3025" t="str">
        <f t="shared" si="1599"/>
        <v>-0.00409644777500645-0.0000745016382194077i</v>
      </c>
      <c r="AA3025" t="str">
        <f t="shared" si="1600"/>
        <v>0.00230999017507191-1.75115305059401i</v>
      </c>
      <c r="AB3025" t="str">
        <f t="shared" si="1601"/>
        <v>0.415790964605554-0.643696740268075i</v>
      </c>
      <c r="AC3025" t="str">
        <f t="shared" si="1602"/>
        <v>0.819513577757275-0.132492318166126i</v>
      </c>
      <c r="AD3025" t="str">
        <f t="shared" si="1603"/>
        <v>0.618192064126522-0.685517672760807i</v>
      </c>
      <c r="AE3025" t="str">
        <f t="shared" si="1604"/>
        <v>-0.00258346369526678+0.00276213102379695i</v>
      </c>
      <c r="AF3025" t="str">
        <f t="shared" si="1605"/>
        <v>-15.0771765618376-0.325971203617484i</v>
      </c>
      <c r="AG3025" t="str">
        <f t="shared" si="1606"/>
        <v>0.995659553586406-0.00392455949809424i</v>
      </c>
      <c r="AH3025" t="str">
        <f t="shared" si="1607"/>
        <v>0.0401863503869567-0.0408224764106936i</v>
      </c>
      <c r="AI3025">
        <f t="shared" si="1608"/>
        <v>-24.839385315935928</v>
      </c>
      <c r="AJ3025">
        <f t="shared" si="1609"/>
        <v>-45.449908839833071</v>
      </c>
      <c r="AK3025"/>
      <c r="AL3025"/>
      <c r="AM3025"/>
      <c r="AN3025"/>
    </row>
    <row r="3026" spans="1:40" x14ac:dyDescent="0.25">
      <c r="A3026"/>
      <c r="B3026">
        <f t="shared" si="1575"/>
        <v>1092000</v>
      </c>
      <c r="C3026" s="237" t="str">
        <f t="shared" si="1578"/>
        <v>-6.40910609515593E-08+0.00224269463277261i</v>
      </c>
      <c r="D3026" s="208" t="str">
        <f t="shared" si="1579"/>
        <v>-5.95700644837076+0.01719399218459i</v>
      </c>
      <c r="E3026" t="str">
        <f t="shared" si="1580"/>
        <v>2870</v>
      </c>
      <c r="F3026" t="str">
        <f t="shared" si="1581"/>
        <v>0.777000777000777</v>
      </c>
      <c r="G3026" t="str">
        <f t="shared" si="1576"/>
        <v>0.777000777000777</v>
      </c>
      <c r="H3026" t="str">
        <f t="shared" si="1582"/>
        <v>9.12019552754151+0.342867716301095i</v>
      </c>
      <c r="I3026" t="str">
        <f t="shared" si="1583"/>
        <v>4288.27397215007i</v>
      </c>
      <c r="J3026" t="str">
        <f t="shared" si="1577"/>
        <v>-15728.4662252055+927.454172219905i</v>
      </c>
      <c r="K3026" t="str">
        <f t="shared" si="1584"/>
        <v>0.0160211905748793-0.271699413720274i</v>
      </c>
      <c r="L3026" t="str">
        <f t="shared" si="1585"/>
        <v>0.00138529350311129-0.019689965963919i</v>
      </c>
      <c r="M3026" t="str">
        <f t="shared" si="1586"/>
        <v>0.0174064840779906-0.291389379684193i</v>
      </c>
      <c r="N3026" t="str">
        <f t="shared" si="1587"/>
        <v>-4.84292141338711i</v>
      </c>
      <c r="O3026" t="str">
        <f t="shared" si="1588"/>
        <v>0.130162064496246+0.991492731675868i</v>
      </c>
      <c r="P3026" t="str">
        <f t="shared" si="1589"/>
        <v>0.869837935503754-0.991492731675868i</v>
      </c>
      <c r="Q3026" t="str">
        <f t="shared" si="1590"/>
        <v>-0.869837935503754+5.83441414506298i</v>
      </c>
      <c r="R3026" t="str">
        <f t="shared" si="1591"/>
        <v>-0.187987356378744-0.12106089557049i</v>
      </c>
      <c r="S3026" t="str">
        <f t="shared" si="1592"/>
        <v>0.502325046082924i</v>
      </c>
      <c r="T3026" t="str">
        <f t="shared" si="1593"/>
        <v>0.0608119199462865-0.0944307574559596i</v>
      </c>
      <c r="U3026" t="str">
        <f t="shared" si="1594"/>
        <v>0.0001-145.746284882688i</v>
      </c>
      <c r="V3026" t="str">
        <f t="shared" si="1595"/>
        <v>0.00002-0.00233772743540883i</v>
      </c>
      <c r="W3026" t="str">
        <f t="shared" si="1596"/>
        <v>0.0000199993584529544-0.00233768994229541i</v>
      </c>
      <c r="X3026" t="str">
        <f t="shared" si="1597"/>
        <v>0.0000394228298180207-0.0023371960728739i</v>
      </c>
      <c r="Y3026" t="str">
        <f t="shared" si="1598"/>
        <v>0.009+6.86123835544011i</v>
      </c>
      <c r="Z3026" t="str">
        <f t="shared" si="1599"/>
        <v>-0.00408894661711856-0.0000743611350223903i</v>
      </c>
      <c r="AA3026" t="str">
        <f t="shared" si="1600"/>
        <v>0.00230574939994743-1.7495483428811i</v>
      </c>
      <c r="AB3026" t="str">
        <f t="shared" si="1601"/>
        <v>0.414011814745715-0.642891217654142i</v>
      </c>
      <c r="AC3026" t="str">
        <f t="shared" si="1602"/>
        <v>0.819874816944815-0.131829121624658i</v>
      </c>
      <c r="AD3026" t="str">
        <f t="shared" si="1603"/>
        <v>0.615147716202654-0.685222698571489i</v>
      </c>
      <c r="AE3026" t="str">
        <f t="shared" si="1604"/>
        <v>-0.00256626011080392+0.00275609595291347i</v>
      </c>
      <c r="AF3026" t="str">
        <f t="shared" si="1605"/>
        <v>-15.0772019759123-0.325673724116505i</v>
      </c>
      <c r="AG3026" t="str">
        <f t="shared" si="1606"/>
        <v>0.995665369065668-0.00390167444199454i</v>
      </c>
      <c r="AH3026" t="str">
        <f t="shared" si="1607"/>
        <v>0.0399216068879709-0.0407392804919182i</v>
      </c>
      <c r="AI3026">
        <f t="shared" si="1608"/>
        <v>-24.876593777814811</v>
      </c>
      <c r="AJ3026">
        <f t="shared" si="1609"/>
        <v>-45.580797501326842</v>
      </c>
      <c r="AK3026"/>
      <c r="AL3026"/>
      <c r="AM3026"/>
      <c r="AN3026"/>
    </row>
    <row r="3027" spans="1:40" x14ac:dyDescent="0.25">
      <c r="A3027"/>
      <c r="B3027">
        <f t="shared" si="1575"/>
        <v>1093000</v>
      </c>
      <c r="C3027" s="237" t="str">
        <f t="shared" si="1578"/>
        <v>-6.39738390997309E-08+0.00224064276211468i</v>
      </c>
      <c r="D3027" s="208" t="str">
        <f t="shared" si="1579"/>
        <v>-5.95700644747206+0.0171782611762126i</v>
      </c>
      <c r="E3027" t="str">
        <f t="shared" si="1580"/>
        <v>2870</v>
      </c>
      <c r="F3027" t="str">
        <f t="shared" si="1581"/>
        <v>0.777000777000777</v>
      </c>
      <c r="G3027" t="str">
        <f t="shared" si="1576"/>
        <v>0.777000777000777</v>
      </c>
      <c r="H3027" t="str">
        <f t="shared" si="1582"/>
        <v>9.12022087294372+0.342555047313399i</v>
      </c>
      <c r="I3027" t="str">
        <f t="shared" si="1583"/>
        <v>4292.20096296705i</v>
      </c>
      <c r="J3027" t="str">
        <f t="shared" si="1577"/>
        <v>-15757.2879621318+928.303489227433i</v>
      </c>
      <c r="K3027" t="str">
        <f t="shared" si="1584"/>
        <v>0.0159919856342729-0.271452521346471i</v>
      </c>
      <c r="L3027" t="str">
        <f t="shared" si="1585"/>
        <v>0.00138277227332365-0.0196721285760439i</v>
      </c>
      <c r="M3027" t="str">
        <f t="shared" si="1586"/>
        <v>0.0173747579075965-0.291124649922515i</v>
      </c>
      <c r="N3027" t="str">
        <f t="shared" si="1587"/>
        <v>-4.84735632310633i</v>
      </c>
      <c r="O3027" t="str">
        <f t="shared" si="1588"/>
        <v>0.134557950794983+0.990905726029401i</v>
      </c>
      <c r="P3027" t="str">
        <f t="shared" si="1589"/>
        <v>0.865442049205017-0.990905726029401i</v>
      </c>
      <c r="Q3027" t="str">
        <f t="shared" si="1590"/>
        <v>-0.865442049205017+5.83826204913573i</v>
      </c>
      <c r="R3027" t="str">
        <f t="shared" si="1591"/>
        <v>-0.187578289725322-0.120430344482884i</v>
      </c>
      <c r="S3027" t="str">
        <f t="shared" si="1592"/>
        <v>0.50278505070388i</v>
      </c>
      <c r="T3027" t="str">
        <f t="shared" si="1593"/>
        <v>0.0605505768571126-0.0943115599104931i</v>
      </c>
      <c r="U3027" t="str">
        <f t="shared" si="1594"/>
        <v>0.0001-145.612939699813i</v>
      </c>
      <c r="V3027" t="str">
        <f t="shared" si="1595"/>
        <v>0.00002-0.00233558861799309i</v>
      </c>
      <c r="W3027" t="str">
        <f t="shared" si="1596"/>
        <v>0.0000199993584529544-0.00233555115918762i</v>
      </c>
      <c r="X3027" t="str">
        <f t="shared" si="1597"/>
        <v>0.000039387304349273-0.00233505803660269i</v>
      </c>
      <c r="Y3027" t="str">
        <f t="shared" si="1598"/>
        <v>0.009+6.86752154074729i</v>
      </c>
      <c r="Z3027" t="str">
        <f t="shared" si="1599"/>
        <v>-0.00408146604562668-0.0000742210871955887i</v>
      </c>
      <c r="AA3027" t="str">
        <f t="shared" si="1600"/>
        <v>0.00230152030303731-1.74794657448671i</v>
      </c>
      <c r="AB3027" t="str">
        <f t="shared" si="1601"/>
        <v>0.412232572670877-0.64207971240722i</v>
      </c>
      <c r="AC3027" t="str">
        <f t="shared" si="1602"/>
        <v>0.820237209654881-0.131167042965921i</v>
      </c>
      <c r="AD3027" t="str">
        <f t="shared" si="1603"/>
        <v>0.61210426458437-0.684913826661479i</v>
      </c>
      <c r="AE3027" t="str">
        <f t="shared" si="1604"/>
        <v>-0.00254911782113451+0.00275002148370456i</v>
      </c>
      <c r="AF3027" t="str">
        <f t="shared" si="1605"/>
        <v>-15.0772273204158-0.325376786137186i</v>
      </c>
      <c r="AG3027" t="str">
        <f t="shared" si="1606"/>
        <v>0.995671261895605-0.00387883686202439i</v>
      </c>
      <c r="AH3027" t="str">
        <f t="shared" si="1607"/>
        <v>0.0396577859807985-0.0406554359342659i</v>
      </c>
      <c r="AI3027">
        <f t="shared" si="1608"/>
        <v>-24.913888890899436</v>
      </c>
      <c r="AJ3027">
        <f t="shared" si="1609"/>
        <v>-45.71169093427109</v>
      </c>
      <c r="AK3027"/>
      <c r="AL3027"/>
      <c r="AM3027"/>
      <c r="AN3027"/>
    </row>
    <row r="3028" spans="1:40" x14ac:dyDescent="0.25">
      <c r="A3028"/>
      <c r="B3028">
        <f t="shared" si="1575"/>
        <v>1094000</v>
      </c>
      <c r="C3028" s="237" t="str">
        <f t="shared" si="1578"/>
        <v>-6.38569385502844E-08+0.0022385946425914i</v>
      </c>
      <c r="D3028" s="208" t="str">
        <f t="shared" si="1579"/>
        <v>-5.95700644657582+0.0171625589265341i</v>
      </c>
      <c r="E3028" t="str">
        <f t="shared" si="1580"/>
        <v>2870</v>
      </c>
      <c r="F3028" t="str">
        <f t="shared" si="1581"/>
        <v>0.777000777000777</v>
      </c>
      <c r="G3028" t="str">
        <f t="shared" si="1576"/>
        <v>0.777000777000777</v>
      </c>
      <c r="H3028" t="str">
        <f t="shared" si="1582"/>
        <v>9.12024614902585+0.342242947131327i</v>
      </c>
      <c r="I3028" t="str">
        <f t="shared" si="1583"/>
        <v>4296.12795378404i</v>
      </c>
      <c r="J3028" t="str">
        <f t="shared" si="1577"/>
        <v>-15786.1360805107+929.152806234961i</v>
      </c>
      <c r="K3028" t="str">
        <f t="shared" si="1584"/>
        <v>0.0159628603885594-0.271206075725148i</v>
      </c>
      <c r="L3028" t="str">
        <f t="shared" si="1585"/>
        <v>0.00138025790892847-0.0196543233155195i</v>
      </c>
      <c r="M3028" t="str">
        <f t="shared" si="1586"/>
        <v>0.0173431182974879-0.290860399040668i</v>
      </c>
      <c r="N3028" t="str">
        <f t="shared" si="1587"/>
        <v>-4.85179123282555i</v>
      </c>
      <c r="O3028" t="str">
        <f t="shared" si="1588"/>
        <v>0.138951190555201+0.990299230860699i</v>
      </c>
      <c r="P3028" t="str">
        <f t="shared" si="1589"/>
        <v>0.861048809444799-0.990299230860699i</v>
      </c>
      <c r="Q3028" t="str">
        <f t="shared" si="1590"/>
        <v>-0.861048809444799+5.84209046368625i</v>
      </c>
      <c r="R3028" t="str">
        <f t="shared" si="1591"/>
        <v>-0.187168220132862-0.119800924118501i</v>
      </c>
      <c r="S3028" t="str">
        <f t="shared" si="1592"/>
        <v>0.503245055324834i</v>
      </c>
      <c r="T3028" t="str">
        <f t="shared" si="1593"/>
        <v>0.0602892226859813-0.0941914812958128i</v>
      </c>
      <c r="U3028" t="str">
        <f t="shared" si="1594"/>
        <v>0.0001-145.479838292409i</v>
      </c>
      <c r="V3028" t="str">
        <f t="shared" si="1595"/>
        <v>0.00002-0.00233345371066403i</v>
      </c>
      <c r="W3028" t="str">
        <f t="shared" si="1596"/>
        <v>0.0000199993584529543-0.00233341628610381i</v>
      </c>
      <c r="X3028" t="str">
        <f t="shared" si="1597"/>
        <v>0.0000393518762460738-0.00233292390818237i</v>
      </c>
      <c r="Y3028" t="str">
        <f t="shared" si="1598"/>
        <v>0.009+6.87380472605447i</v>
      </c>
      <c r="Z3028" t="str">
        <f t="shared" si="1599"/>
        <v>-0.00407400598526269-0.000074081492765583i</v>
      </c>
      <c r="AA3028" t="str">
        <f t="shared" si="1600"/>
        <v>0.00229730284146235-1.74634773733963i</v>
      </c>
      <c r="AB3028" t="str">
        <f t="shared" si="1601"/>
        <v>0.410453255149296-0.641262208779315i</v>
      </c>
      <c r="AC3028" t="str">
        <f t="shared" si="1602"/>
        <v>0.820600757424392-0.130506083926833i</v>
      </c>
      <c r="AD3028" t="str">
        <f t="shared" si="1603"/>
        <v>0.609061774388444-0.684591059235174i</v>
      </c>
      <c r="AE3028" t="str">
        <f t="shared" si="1604"/>
        <v>-0.00253203684185535+0.00274390786734827i</v>
      </c>
      <c r="AF3028" t="str">
        <f t="shared" si="1605"/>
        <v>-15.0772525956017-0.325080388204793i</v>
      </c>
      <c r="AG3028" t="str">
        <f t="shared" si="1606"/>
        <v>0.995677231850409-0.00385604703981196i</v>
      </c>
      <c r="AH3028" t="str">
        <f t="shared" si="1607"/>
        <v>0.0393948881275114-0.0405709467502323i</v>
      </c>
      <c r="AI3028">
        <f t="shared" si="1608"/>
        <v>-24.95127117902511</v>
      </c>
      <c r="AJ3028">
        <f t="shared" si="1609"/>
        <v>-45.842589063580981</v>
      </c>
      <c r="AK3028"/>
      <c r="AL3028"/>
      <c r="AM3028"/>
      <c r="AN3028"/>
    </row>
    <row r="3029" spans="1:40" x14ac:dyDescent="0.25">
      <c r="A3029"/>
      <c r="B3029">
        <f t="shared" si="1575"/>
        <v>1095000</v>
      </c>
      <c r="C3029" s="237" t="str">
        <f t="shared" si="1578"/>
        <v>-6.37403581300488E-08+0.00223655026392569i</v>
      </c>
      <c r="D3029" s="208" t="str">
        <f t="shared" si="1579"/>
        <v>-5.95700644568204+0.0171468853567636i</v>
      </c>
      <c r="E3029" t="str">
        <f t="shared" si="1580"/>
        <v>2870</v>
      </c>
      <c r="F3029" t="str">
        <f t="shared" si="1581"/>
        <v>0.777000777000777</v>
      </c>
      <c r="G3029" t="str">
        <f t="shared" si="1576"/>
        <v>0.777000777000777</v>
      </c>
      <c r="H3029" t="str">
        <f t="shared" si="1582"/>
        <v>9.12027135604035+0.341931414206704i</v>
      </c>
      <c r="I3029" t="str">
        <f t="shared" si="1583"/>
        <v>4300.05494460103i</v>
      </c>
      <c r="J3029" t="str">
        <f t="shared" si="1577"/>
        <v>-15815.0105803421+930.002123242488i</v>
      </c>
      <c r="K3029" t="str">
        <f t="shared" si="1584"/>
        <v>0.0159338145483613-0.27096007564903i</v>
      </c>
      <c r="L3029" t="str">
        <f t="shared" si="1585"/>
        <v>0.00137775038506311-0.0196365500960698i</v>
      </c>
      <c r="M3029" t="str">
        <f t="shared" si="1586"/>
        <v>0.0173115649334244-0.2905966257451i</v>
      </c>
      <c r="N3029" t="str">
        <f t="shared" si="1587"/>
        <v>-4.85622614254477i</v>
      </c>
      <c r="O3029" t="str">
        <f t="shared" si="1588"/>
        <v>0.143341697368936+0.989673258098547i</v>
      </c>
      <c r="P3029" t="str">
        <f t="shared" si="1589"/>
        <v>0.856658302631064-0.989673258098547i</v>
      </c>
      <c r="Q3029" t="str">
        <f t="shared" si="1590"/>
        <v>-0.856658302631064+5.84589940064332i</v>
      </c>
      <c r="R3029" t="str">
        <f t="shared" si="1591"/>
        <v>-0.186757145755007-0.119172636304294i</v>
      </c>
      <c r="S3029" t="str">
        <f t="shared" si="1592"/>
        <v>0.50370505994579i</v>
      </c>
      <c r="T3029" t="str">
        <f t="shared" si="1593"/>
        <v>0.0600278599135522-0.0940705192978304i</v>
      </c>
      <c r="U3029" t="str">
        <f t="shared" si="1594"/>
        <v>0.0001-145.346979992598i</v>
      </c>
      <c r="V3029" t="str">
        <f t="shared" si="1595"/>
        <v>0.00002-0.00233132270270908i</v>
      </c>
      <c r="W3029" t="str">
        <f t="shared" si="1596"/>
        <v>0.0000199993584529543-0.00233128531233156i</v>
      </c>
      <c r="X3029" t="str">
        <f t="shared" si="1597"/>
        <v>0.0000393165451529529-0.00233079367690944i</v>
      </c>
      <c r="Y3029" t="str">
        <f t="shared" si="1598"/>
        <v>0.009+6.88008791136165i</v>
      </c>
      <c r="Z3029" t="str">
        <f t="shared" si="1599"/>
        <v>-0.00406656636110215-0.0000739423497694702i</v>
      </c>
      <c r="AA3029" t="str">
        <f t="shared" si="1600"/>
        <v>0.00229309697254016-1.74475182339823i</v>
      </c>
      <c r="AB3029" t="str">
        <f t="shared" si="1601"/>
        <v>0.408673879069476-0.640438691015952i</v>
      </c>
      <c r="AC3029" t="str">
        <f t="shared" si="1602"/>
        <v>0.820965461788261-0.129846246273151i</v>
      </c>
      <c r="AD3029" t="str">
        <f t="shared" si="1603"/>
        <v>0.606020310729702-0.684254398813302i</v>
      </c>
      <c r="AE3029" t="str">
        <f t="shared" si="1604"/>
        <v>-0.00251501718784643+0.00273775535486697i</v>
      </c>
      <c r="AF3029" t="str">
        <f t="shared" si="1605"/>
        <v>-15.0772778017224-0.32478452884994i</v>
      </c>
      <c r="AG3029" t="str">
        <f t="shared" si="1606"/>
        <v>0.995683278703098-0.0038333052559456i</v>
      </c>
      <c r="AH3029" t="str">
        <f t="shared" si="1607"/>
        <v>0.0391329137775241-0.040485816950266i</v>
      </c>
      <c r="AI3029">
        <f t="shared" si="1608"/>
        <v>-24.988741170703449</v>
      </c>
      <c r="AJ3029">
        <f t="shared" si="1609"/>
        <v>-45.973491814283193</v>
      </c>
      <c r="AK3029"/>
      <c r="AL3029"/>
      <c r="AM3029"/>
      <c r="AN3029"/>
    </row>
    <row r="3030" spans="1:40" x14ac:dyDescent="0.25">
      <c r="A3030"/>
      <c r="B3030">
        <f t="shared" si="1575"/>
        <v>1096000</v>
      </c>
      <c r="C3030" s="237" t="str">
        <f t="shared" si="1578"/>
        <v>-6.36240966712024E-08+0.00223450961587798i</v>
      </c>
      <c r="D3030" s="208" t="str">
        <f t="shared" si="1579"/>
        <v>-5.9570064447907+0.0171312403883979i</v>
      </c>
      <c r="E3030" t="str">
        <f t="shared" si="1580"/>
        <v>2870</v>
      </c>
      <c r="F3030" t="str">
        <f t="shared" si="1581"/>
        <v>0.777000777000777</v>
      </c>
      <c r="G3030" t="str">
        <f t="shared" si="1576"/>
        <v>0.777000777000777</v>
      </c>
      <c r="H3030" t="str">
        <f t="shared" si="1582"/>
        <v>9.12029649423845+0.341620446996947i</v>
      </c>
      <c r="I3030" t="str">
        <f t="shared" si="1583"/>
        <v>4303.98193541802i</v>
      </c>
      <c r="J3030" t="str">
        <f t="shared" si="1577"/>
        <v>-15843.9114616261+930.851440250015i</v>
      </c>
      <c r="K3030" t="str">
        <f t="shared" si="1584"/>
        <v>0.0159048478256117-0.270714519915171i</v>
      </c>
      <c r="L3030" t="str">
        <f t="shared" si="1585"/>
        <v>0.00137524967697722-0.0196188088317262i</v>
      </c>
      <c r="M3030" t="str">
        <f t="shared" si="1586"/>
        <v>0.0172800975025889-0.290333328746897i</v>
      </c>
      <c r="N3030" t="str">
        <f t="shared" si="1587"/>
        <v>-4.86066105226399i</v>
      </c>
      <c r="O3030" t="str">
        <f t="shared" si="1588"/>
        <v>0.14772938488198+0.989027820054821i</v>
      </c>
      <c r="P3030" t="str">
        <f t="shared" si="1589"/>
        <v>0.85227061511802-0.989027820054821i</v>
      </c>
      <c r="Q3030" t="str">
        <f t="shared" si="1590"/>
        <v>-0.85227061511802+5.84968887231881i</v>
      </c>
      <c r="R3030" t="str">
        <f t="shared" si="1591"/>
        <v>-0.186345064750385-0.118545482895763i</v>
      </c>
      <c r="S3030" t="str">
        <f t="shared" si="1592"/>
        <v>0.504165064566744i</v>
      </c>
      <c r="T3030" t="str">
        <f t="shared" si="1593"/>
        <v>0.0597664910382382-0.093948671601572i</v>
      </c>
      <c r="U3030" t="str">
        <f t="shared" si="1594"/>
        <v>0.0001-145.214364134941i</v>
      </c>
      <c r="V3030" t="str">
        <f t="shared" si="1595"/>
        <v>0.00002-0.00232919558345479i</v>
      </c>
      <c r="W3030" t="str">
        <f t="shared" si="1596"/>
        <v>0.0000199993584529544-0.00232915822719761i</v>
      </c>
      <c r="X3030" t="str">
        <f t="shared" si="1597"/>
        <v>0.0000392813107160616-0.00232866733211949i</v>
      </c>
      <c r="Y3030" t="str">
        <f t="shared" si="1598"/>
        <v>0.009+6.88637109666883i</v>
      </c>
      <c r="Z3030" t="str">
        <f t="shared" si="1599"/>
        <v>-0.00405914709856249-0.0000738036562547996i</v>
      </c>
      <c r="AA3030" t="str">
        <f t="shared" si="1600"/>
        <v>0.00228890265378404-1.74315882465025i</v>
      </c>
      <c r="AB3030" t="str">
        <f t="shared" si="1601"/>
        <v>0.406894461440788-0.639609143356627i</v>
      </c>
      <c r="AC3030" t="str">
        <f t="shared" si="1602"/>
        <v>0.821331324279279-0.12918753179953i</v>
      </c>
      <c r="AD3030" t="str">
        <f t="shared" si="1603"/>
        <v>0.602979938719347-0.683903848232924i</v>
      </c>
      <c r="AE3030" t="str">
        <f t="shared" si="1604"/>
        <v>-0.00249805887327035+0.00273156419712462i</v>
      </c>
      <c r="AF3030" t="str">
        <f t="shared" si="1605"/>
        <v>-15.0773029390292-0.324489206608549i</v>
      </c>
      <c r="AG3030" t="str">
        <f t="shared" si="1606"/>
        <v>0.995689402225523-0.00381061178996784i</v>
      </c>
      <c r="AH3030" t="str">
        <f t="shared" si="1607"/>
        <v>0.0388718633675878-0.0404000505427166i</v>
      </c>
      <c r="AI3030">
        <f t="shared" si="1608"/>
        <v>-25.026299399182296</v>
      </c>
      <c r="AJ3030">
        <f t="shared" si="1609"/>
        <v>-46.104399111517758</v>
      </c>
      <c r="AK3030"/>
      <c r="AL3030"/>
      <c r="AM3030"/>
      <c r="AN3030"/>
    </row>
    <row r="3031" spans="1:40" x14ac:dyDescent="0.25">
      <c r="A3031"/>
      <c r="B3031">
        <f t="shared" si="1575"/>
        <v>1097000</v>
      </c>
      <c r="C3031" s="237" t="str">
        <f t="shared" si="1578"/>
        <v>-6.35081530112437E-08+0.00223247268824602i</v>
      </c>
      <c r="D3031" s="208" t="str">
        <f t="shared" si="1579"/>
        <v>-5.9570064439018+0.0171156239432195i</v>
      </c>
      <c r="E3031" t="str">
        <f t="shared" si="1580"/>
        <v>2870</v>
      </c>
      <c r="F3031" t="str">
        <f t="shared" si="1581"/>
        <v>0.777000777000777</v>
      </c>
      <c r="G3031" t="str">
        <f t="shared" si="1576"/>
        <v>0.777000777000777</v>
      </c>
      <c r="H3031" t="str">
        <f t="shared" si="1582"/>
        <v>9.12032156387033+0.341310043965067i</v>
      </c>
      <c r="I3031" t="str">
        <f t="shared" si="1583"/>
        <v>4307.908926235i</v>
      </c>
      <c r="J3031" t="str">
        <f t="shared" si="1577"/>
        <v>-15872.8387243626+931.700757257543i</v>
      </c>
      <c r="K3031" t="str">
        <f t="shared" si="1584"/>
        <v>0.0158759599335478-0.270469407324941i</v>
      </c>
      <c r="L3031" t="str">
        <f t="shared" si="1585"/>
        <v>0.0013727557600321-0.0196010994368256i</v>
      </c>
      <c r="M3031" t="str">
        <f t="shared" si="1586"/>
        <v>0.0172487156935799-0.290070506761767i</v>
      </c>
      <c r="N3031" t="str">
        <f t="shared" si="1587"/>
        <v>-4.86509596198321i</v>
      </c>
      <c r="O3031" t="str">
        <f t="shared" si="1588"/>
        <v>0.152114166795575+0.988362929424252i</v>
      </c>
      <c r="P3031" t="str">
        <f t="shared" si="1589"/>
        <v>0.847885833204425-0.988362929424252i</v>
      </c>
      <c r="Q3031" t="str">
        <f t="shared" si="1590"/>
        <v>-0.847885833204425+5.85345889140746i</v>
      </c>
      <c r="R3031" t="str">
        <f t="shared" si="1591"/>
        <v>-0.185931975282725-0.117919465777015i</v>
      </c>
      <c r="S3031" t="str">
        <f t="shared" si="1592"/>
        <v>0.5046250691877i</v>
      </c>
      <c r="T3031" t="str">
        <f t="shared" si="1593"/>
        <v>0.0595051185763028-0.0938259358912508i</v>
      </c>
      <c r="U3031" t="str">
        <f t="shared" si="1594"/>
        <v>0.0001-145.081990056422i</v>
      </c>
      <c r="V3031" t="str">
        <f t="shared" si="1595"/>
        <v>0.00002-0.00232707234226659i</v>
      </c>
      <c r="W3031" t="str">
        <f t="shared" si="1596"/>
        <v>0.0000199993584529544-0.00232703502006754i</v>
      </c>
      <c r="X3031" t="str">
        <f t="shared" si="1597"/>
        <v>0.0000392461725831616-0.0023265448631869i</v>
      </c>
      <c r="Y3031" t="str">
        <f t="shared" si="1598"/>
        <v>0.009+6.89265428197601i</v>
      </c>
      <c r="Z3031" t="str">
        <f t="shared" si="1599"/>
        <v>-0.00405174812340102-0.000073665410279504i</v>
      </c>
      <c r="AA3031" t="str">
        <f t="shared" si="1600"/>
        <v>0.00228471984290197-1.7415687331127i</v>
      </c>
      <c r="AB3031" t="str">
        <f t="shared" si="1601"/>
        <v>0.40511501939413-0.6387735500353i</v>
      </c>
      <c r="AC3031" t="str">
        <f t="shared" si="1602"/>
        <v>0.821698346427976-0.128529942329596i</v>
      </c>
      <c r="AD3031" t="str">
        <f t="shared" si="1603"/>
        <v>0.59994072346337-0.683539410647467i</v>
      </c>
      <c r="AE3031" t="str">
        <f t="shared" si="1604"/>
        <v>-0.00248116191157211+0.0027253346448242i</v>
      </c>
      <c r="AF3031" t="str">
        <f t="shared" si="1605"/>
        <v>-15.0773280077721-0.324194420021848i</v>
      </c>
      <c r="AG3031" t="str">
        <f t="shared" si="1606"/>
        <v>0.99569560218837-0.00378796692037022i</v>
      </c>
      <c r="AH3031" t="str">
        <f t="shared" si="1607"/>
        <v>0.0386117373217882-0.040313651533785i</v>
      </c>
      <c r="AI3031">
        <f t="shared" si="1608"/>
        <v>-25.063946402506012</v>
      </c>
      <c r="AJ3031">
        <f t="shared" si="1609"/>
        <v>-46.235310880539124</v>
      </c>
      <c r="AK3031"/>
      <c r="AL3031"/>
      <c r="AM3031"/>
      <c r="AN3031"/>
    </row>
    <row r="3032" spans="1:40" x14ac:dyDescent="0.25">
      <c r="A3032"/>
      <c r="B3032">
        <f t="shared" si="1575"/>
        <v>1098000</v>
      </c>
      <c r="C3032" s="237" t="str">
        <f t="shared" si="1578"/>
        <v>-6.33925259929633E-08+0.00223043947086475i</v>
      </c>
      <c r="D3032" s="208" t="str">
        <f t="shared" si="1579"/>
        <v>-5.95700644301532+0.0171000359432964i</v>
      </c>
      <c r="E3032" t="str">
        <f t="shared" si="1580"/>
        <v>2870</v>
      </c>
      <c r="F3032" t="str">
        <f t="shared" si="1581"/>
        <v>0.777000777000777</v>
      </c>
      <c r="G3032" t="str">
        <f t="shared" si="1576"/>
        <v>0.777000777000777</v>
      </c>
      <c r="H3032" t="str">
        <f t="shared" si="1582"/>
        <v>9.12034656518494+0.341000203579612i</v>
      </c>
      <c r="I3032" t="str">
        <f t="shared" si="1583"/>
        <v>4311.83591705199i</v>
      </c>
      <c r="J3032" t="str">
        <f t="shared" si="1577"/>
        <v>-15901.7923685518+932.55007426507i</v>
      </c>
      <c r="K3032" t="str">
        <f t="shared" si="1584"/>
        <v>0.0158471505867026-0.270224736683995i</v>
      </c>
      <c r="L3032" t="str">
        <f t="shared" si="1585"/>
        <v>0.00137026860970006-0.0195834218260092i</v>
      </c>
      <c r="M3032" t="str">
        <f t="shared" si="1586"/>
        <v>0.0172174191964027-0.289808158510004i</v>
      </c>
      <c r="N3032" t="str">
        <f t="shared" si="1587"/>
        <v>-4.86953087170243i</v>
      </c>
      <c r="O3032" t="str">
        <f t="shared" si="1588"/>
        <v>0.156495956868112+0.987678599284167i</v>
      </c>
      <c r="P3032" t="str">
        <f t="shared" si="1589"/>
        <v>0.843504043131888-0.987678599284167i</v>
      </c>
      <c r="Q3032" t="str">
        <f t="shared" si="1590"/>
        <v>-0.843504043131888+5.8572094709866i</v>
      </c>
      <c r="R3032" t="str">
        <f t="shared" si="1591"/>
        <v>-0.185517875520974-0.117294586860829i</v>
      </c>
      <c r="S3032" t="str">
        <f t="shared" si="1592"/>
        <v>0.505085073808655i</v>
      </c>
      <c r="T3032" t="str">
        <f t="shared" si="1593"/>
        <v>0.0592437450619575-0.093702309850336i</v>
      </c>
      <c r="U3032" t="str">
        <f t="shared" si="1594"/>
        <v>0.0001-144.949857096444i</v>
      </c>
      <c r="V3032" t="str">
        <f t="shared" si="1595"/>
        <v>0.00002-0.00232495296854867i</v>
      </c>
      <c r="W3032" t="str">
        <f t="shared" si="1596"/>
        <v>0.0000199993584529542-0.00232491568034571i</v>
      </c>
      <c r="X3032" t="str">
        <f t="shared" si="1597"/>
        <v>0.0000392111304036182-0.0023244262595248i</v>
      </c>
      <c r="Y3032" t="str">
        <f t="shared" si="1598"/>
        <v>0.009+6.89893746728319i</v>
      </c>
      <c r="Z3032" t="str">
        <f t="shared" si="1599"/>
        <v>-0.00404436936171318-0.0000735276099118376i</v>
      </c>
      <c r="AA3032" t="str">
        <f t="shared" si="1600"/>
        <v>0.00228054849779547-1.73998154083174i</v>
      </c>
      <c r="AB3032" t="str">
        <f t="shared" si="1601"/>
        <v>0.403335570182591-0.637931895280867i</v>
      </c>
      <c r="AC3032" t="str">
        <f t="shared" si="1602"/>
        <v>0.822066529762509-0.127873479716006i</v>
      </c>
      <c r="AD3032" t="str">
        <f t="shared" si="1603"/>
        <v>0.596902730060921-0.683161089526705i</v>
      </c>
      <c r="AE3032" t="str">
        <f t="shared" si="1604"/>
        <v>-0.00246432631547901+0.00271906694850517i</v>
      </c>
      <c r="AF3032" t="str">
        <f t="shared" si="1605"/>
        <v>-15.0773530082003-0.323900167636316i</v>
      </c>
      <c r="AG3032" t="str">
        <f t="shared" si="1606"/>
        <v>0.995701878361169-0.00376537092458786i</v>
      </c>
      <c r="AH3032" t="str">
        <f t="shared" si="1607"/>
        <v>0.0383525360515478-0.0402266239274753i</v>
      </c>
      <c r="AI3032">
        <f t="shared" si="1608"/>
        <v>-25.101682723576012</v>
      </c>
      <c r="AJ3032">
        <f t="shared" si="1609"/>
        <v>-46.36622704671521</v>
      </c>
      <c r="AK3032"/>
      <c r="AL3032"/>
      <c r="AM3032"/>
      <c r="AN3032"/>
    </row>
    <row r="3033" spans="1:40" x14ac:dyDescent="0.25">
      <c r="A3033"/>
      <c r="B3033">
        <f t="shared" ref="B3033:B3096" si="1610">B3032+1000</f>
        <v>1099000</v>
      </c>
      <c r="C3033" s="237" t="str">
        <f t="shared" si="1578"/>
        <v>-6.32772144644133E-08+0.00222840995360609i</v>
      </c>
      <c r="D3033" s="208" t="str">
        <f t="shared" si="1579"/>
        <v>-5.95700644213127+0.01708447631098i</v>
      </c>
      <c r="E3033" t="str">
        <f t="shared" si="1580"/>
        <v>2870</v>
      </c>
      <c r="F3033" t="str">
        <f t="shared" si="1581"/>
        <v>0.777000777000777</v>
      </c>
      <c r="G3033" t="str">
        <f t="shared" si="1576"/>
        <v>0.777000777000777</v>
      </c>
      <c r="H3033" t="str">
        <f t="shared" si="1582"/>
        <v>9.12037149843019+0.340690924314672i</v>
      </c>
      <c r="I3033" t="str">
        <f t="shared" si="1583"/>
        <v>4315.76290786898i</v>
      </c>
      <c r="J3033" t="str">
        <f t="shared" si="1577"/>
        <v>-15930.7723941934+933.399391272598i</v>
      </c>
      <c r="K3033" t="str">
        <f t="shared" si="1584"/>
        <v>0.0158184195008999-0.26998050680227i</v>
      </c>
      <c r="L3033" t="str">
        <f t="shared" si="1585"/>
        <v>0.00136778820156395-0.0195657759142213i</v>
      </c>
      <c r="M3033" t="str">
        <f t="shared" si="1586"/>
        <v>0.0171862077024639-0.289546282716491i</v>
      </c>
      <c r="N3033" t="str">
        <f t="shared" si="1587"/>
        <v>-4.87396578142165i</v>
      </c>
      <c r="O3033" t="str">
        <f t="shared" si="1588"/>
        <v>0.160874668916826+0.986974843094241i</v>
      </c>
      <c r="P3033" t="str">
        <f t="shared" si="1589"/>
        <v>0.839125331083174-0.986974843094241i</v>
      </c>
      <c r="Q3033" t="str">
        <f t="shared" si="1590"/>
        <v>-0.839125331083174+5.86094062451589i</v>
      </c>
      <c r="R3033" t="str">
        <f t="shared" si="1591"/>
        <v>-0.185102763639419-0.116670848088709i</v>
      </c>
      <c r="S3033" t="str">
        <f t="shared" si="1592"/>
        <v>0.505545078429609i</v>
      </c>
      <c r="T3033" t="str">
        <f t="shared" si="1593"/>
        <v>0.0589823730474554-0.0935777911616275i</v>
      </c>
      <c r="U3033" t="str">
        <f t="shared" si="1594"/>
        <v>0.0001-144.817964596811i</v>
      </c>
      <c r="V3033" t="str">
        <f t="shared" si="1595"/>
        <v>0.00002-0.00232283745174381i</v>
      </c>
      <c r="W3033" t="str">
        <f t="shared" si="1596"/>
        <v>0.0000199993584529543-0.00232280019747509i</v>
      </c>
      <c r="X3033" t="str">
        <f t="shared" si="1597"/>
        <v>0.0000391761838283926-0.00232231151058488i</v>
      </c>
      <c r="Y3033" t="str">
        <f t="shared" si="1598"/>
        <v>0.009+6.90522065259036i</v>
      </c>
      <c r="Z3033" t="str">
        <f t="shared" si="1599"/>
        <v>-0.00403701073993078-0.000073390253230313i</v>
      </c>
      <c r="AA3033" t="str">
        <f t="shared" si="1600"/>
        <v>0.00227638857655854-1.7383972398825i</v>
      </c>
      <c r="AB3033" t="str">
        <f t="shared" si="1601"/>
        <v>0.40155613118209-0.637084163317668i</v>
      </c>
      <c r="AC3033" t="str">
        <f t="shared" si="1602"/>
        <v>0.822435875808517-0.127218145840518i</v>
      </c>
      <c r="AD3033" t="str">
        <f t="shared" si="1603"/>
        <v>0.593866023602687-0.682768888656788i</v>
      </c>
      <c r="AE3033" t="str">
        <f t="shared" si="1604"/>
        <v>-0.00244755209700033+0.00271276135854097i</v>
      </c>
      <c r="AF3033" t="str">
        <f t="shared" si="1605"/>
        <v>-15.0773779405615-0.323606448003692i</v>
      </c>
      <c r="AG3033" t="str">
        <f t="shared" si="1606"/>
        <v>0.995708230512295-0.0037428240789939i</v>
      </c>
      <c r="AH3033" t="str">
        <f t="shared" si="1607"/>
        <v>0.0380942599556216-0.0401389717255452i</v>
      </c>
      <c r="AI3033">
        <f t="shared" si="1608"/>
        <v>-25.139508910213223</v>
      </c>
      <c r="AJ3033">
        <f t="shared" si="1609"/>
        <v>-46.497147535530772</v>
      </c>
      <c r="AK3033"/>
      <c r="AL3033"/>
      <c r="AM3033"/>
      <c r="AN3033"/>
    </row>
    <row r="3034" spans="1:40" x14ac:dyDescent="0.25">
      <c r="A3034"/>
      <c r="B3034">
        <f t="shared" si="1610"/>
        <v>1100000</v>
      </c>
      <c r="C3034" s="237" t="str">
        <f t="shared" si="1578"/>
        <v>-6.31622172788799E-08+0.0022263841263788i</v>
      </c>
      <c r="D3034" s="208" t="str">
        <f t="shared" si="1579"/>
        <v>-5.95700644124962+0.0170689449689041i</v>
      </c>
      <c r="E3034" t="str">
        <f t="shared" si="1580"/>
        <v>2870</v>
      </c>
      <c r="F3034" t="str">
        <f t="shared" si="1581"/>
        <v>0.777000777000777</v>
      </c>
      <c r="G3034" t="str">
        <f t="shared" si="1576"/>
        <v>0.777000777000777</v>
      </c>
      <c r="H3034" t="str">
        <f t="shared" si="1582"/>
        <v>9.1203963638528+0.340382204649832i</v>
      </c>
      <c r="I3034" t="str">
        <f t="shared" si="1583"/>
        <v>4319.68989868597i</v>
      </c>
      <c r="J3034" t="str">
        <f t="shared" si="1577"/>
        <v>-15959.7788012877+934.248708280125i</v>
      </c>
      <c r="K3034" t="str">
        <f t="shared" si="1584"/>
        <v>0.0157897663932447-0.269736716493946i</v>
      </c>
      <c r="L3034" t="str">
        <f t="shared" si="1585"/>
        <v>0.0013653145113164-0.0195481616167077i</v>
      </c>
      <c r="M3034" t="str">
        <f t="shared" si="1586"/>
        <v>0.0171550809045611-0.289284878110654i</v>
      </c>
      <c r="N3034" t="str">
        <f t="shared" si="1587"/>
        <v>-4.87840069114087i</v>
      </c>
      <c r="O3034" t="str">
        <f t="shared" si="1588"/>
        <v>0.165250216819491+0.986251674696226i</v>
      </c>
      <c r="P3034" t="str">
        <f t="shared" si="1589"/>
        <v>0.834749783180509-0.986251674696226i</v>
      </c>
      <c r="Q3034" t="str">
        <f t="shared" si="1590"/>
        <v>-0.834749783180509+5.8646523658371i</v>
      </c>
      <c r="R3034" t="str">
        <f t="shared" si="1591"/>
        <v>-0.184686637817804-0.116048251430947i</v>
      </c>
      <c r="S3034" t="str">
        <f t="shared" si="1592"/>
        <v>0.506005083050565i</v>
      </c>
      <c r="T3034" t="str">
        <f t="shared" si="1593"/>
        <v>0.0587210051031892-0.0934523775073275i</v>
      </c>
      <c r="U3034" t="str">
        <f t="shared" si="1594"/>
        <v>0.0001-144.686311901723i</v>
      </c>
      <c r="V3034" t="str">
        <f t="shared" si="1595"/>
        <v>0.00002-0.00232072578133313i</v>
      </c>
      <c r="W3034" t="str">
        <f t="shared" si="1596"/>
        <v>0.0000199993584529543-0.00232068856093695i</v>
      </c>
      <c r="X3034" t="str">
        <f t="shared" si="1597"/>
        <v>0.0000391413325100291-0.00232020060585707i</v>
      </c>
      <c r="Y3034" t="str">
        <f t="shared" si="1598"/>
        <v>0.009+6.91150383789754i</v>
      </c>
      <c r="Z3034" t="str">
        <f t="shared" si="1599"/>
        <v>-0.00402967218481984-0.0000732533383236306i</v>
      </c>
      <c r="AA3034" t="str">
        <f t="shared" si="1600"/>
        <v>0.00227224003747669-1.736815822369i</v>
      </c>
      <c r="AB3034" t="str">
        <f t="shared" si="1601"/>
        <v>0.399776719892041-0.636230338365973i</v>
      </c>
      <c r="AC3034" t="str">
        <f t="shared" si="1602"/>
        <v>0.822806386089007-0.126563942614051i</v>
      </c>
      <c r="AD3034" t="str">
        <f t="shared" si="1603"/>
        <v>0.590830669169269-0.682362812140203i</v>
      </c>
      <c r="AE3034" t="str">
        <f t="shared" si="1604"/>
        <v>-0.00243083926742707+0.00270641812513619i</v>
      </c>
      <c r="AF3034" t="str">
        <f t="shared" si="1605"/>
        <v>-15.0774028051024-0.323313259680928i</v>
      </c>
      <c r="AG3034" t="str">
        <f t="shared" si="1606"/>
        <v>0.995714658408978-0.00372032665889429i</v>
      </c>
      <c r="AH3034" t="str">
        <f t="shared" si="1607"/>
        <v>0.0378369094200961-0.0400506989274537i</v>
      </c>
      <c r="AI3034">
        <f t="shared" si="1608"/>
        <v>-25.17742551522149</v>
      </c>
      <c r="AJ3034">
        <f t="shared" si="1609"/>
        <v>-46.628072272586515</v>
      </c>
      <c r="AK3034"/>
      <c r="AL3034"/>
      <c r="AM3034"/>
      <c r="AN3034"/>
    </row>
    <row r="3035" spans="1:40" x14ac:dyDescent="0.25">
      <c r="A3035"/>
      <c r="B3035">
        <f t="shared" si="1610"/>
        <v>1101000</v>
      </c>
      <c r="C3035" s="237" t="str">
        <f t="shared" si="1578"/>
        <v>-6.30475332948549E-08+0.0022243619791283i</v>
      </c>
      <c r="D3035" s="208" t="str">
        <f t="shared" si="1579"/>
        <v>-5.95700644037038+0.0170534418399836i</v>
      </c>
      <c r="E3035" t="str">
        <f t="shared" si="1580"/>
        <v>2870</v>
      </c>
      <c r="F3035" t="str">
        <f t="shared" si="1581"/>
        <v>0.777000777000777</v>
      </c>
      <c r="G3035" t="str">
        <f t="shared" si="1576"/>
        <v>0.777000777000777</v>
      </c>
      <c r="H3035" t="str">
        <f t="shared" si="1582"/>
        <v>9.12042116169842+0.340074043070162i</v>
      </c>
      <c r="I3035" t="str">
        <f t="shared" si="1583"/>
        <v>4323.61688950295i</v>
      </c>
      <c r="J3035" t="str">
        <f t="shared" si="1577"/>
        <v>-15988.8115898345+935.098025287653i</v>
      </c>
      <c r="K3035" t="str">
        <f t="shared" si="1584"/>
        <v>0.0157611909821188-0.269493364577448i</v>
      </c>
      <c r="L3035" t="str">
        <f t="shared" si="1585"/>
        <v>0.00136284751475932-0.0195305788490145i</v>
      </c>
      <c r="M3035" t="str">
        <f t="shared" si="1586"/>
        <v>0.0171240384968781-0.289023943426462i</v>
      </c>
      <c r="N3035" t="str">
        <f t="shared" si="1587"/>
        <v>-4.88283560086008i</v>
      </c>
      <c r="O3035" t="str">
        <f t="shared" si="1588"/>
        <v>0.169622514516108+0.985509108313684i</v>
      </c>
      <c r="P3035" t="str">
        <f t="shared" si="1589"/>
        <v>0.830377485483892-0.985509108313684i</v>
      </c>
      <c r="Q3035" t="str">
        <f t="shared" si="1590"/>
        <v>-0.830377485483892+5.86834470917376i</v>
      </c>
      <c r="R3035" t="str">
        <f t="shared" si="1591"/>
        <v>-0.184269496241456-0.115426798886683i</v>
      </c>
      <c r="S3035" t="str">
        <f t="shared" si="1592"/>
        <v>0.506465087671519i</v>
      </c>
      <c r="T3035" t="str">
        <f t="shared" si="1593"/>
        <v>0.0584596438177867-0.0933260665691157i</v>
      </c>
      <c r="U3035" t="str">
        <f t="shared" si="1594"/>
        <v>0.0001-144.554898357762i</v>
      </c>
      <c r="V3035" t="str">
        <f t="shared" si="1595"/>
        <v>0.00002-0.00231861794683601i</v>
      </c>
      <c r="W3035" t="str">
        <f t="shared" si="1596"/>
        <v>0.0000199993584529543-0.00231858076025084i</v>
      </c>
      <c r="X3035" t="str">
        <f t="shared" si="1597"/>
        <v>0.0000391065761026507-0.00231809353486957i</v>
      </c>
      <c r="Y3035" t="str">
        <f t="shared" si="1598"/>
        <v>0.009+6.91778702320472i</v>
      </c>
      <c r="Z3035" t="str">
        <f t="shared" si="1599"/>
        <v>-0.00402235362347916-0.0000731168632906212i</v>
      </c>
      <c r="AA3035" t="str">
        <f t="shared" si="1600"/>
        <v>0.00226810283902577-1.73523728042396i</v>
      </c>
      <c r="AB3035" t="str">
        <f t="shared" si="1601"/>
        <v>0.397997353936002-0.635370404642495i</v>
      </c>
      <c r="AC3035" t="str">
        <f t="shared" si="1602"/>
        <v>0.823178062124215-0.125910871976756i</v>
      </c>
      <c r="AD3035" t="str">
        <f t="shared" si="1603"/>
        <v>0.587796731829555-0.681942864395772i</v>
      </c>
      <c r="AE3035" t="str">
        <f t="shared" si="1604"/>
        <v>-0.00241418783733186+0.00270003749832423i</v>
      </c>
      <c r="AF3035" t="str">
        <f t="shared" si="1605"/>
        <v>-15.0774276020688-0.323020601230178i</v>
      </c>
      <c r="AG3035" t="str">
        <f t="shared" si="1606"/>
        <v>0.995721161817304-0.00369787893852225i</v>
      </c>
      <c r="AH3035" t="str">
        <f t="shared" si="1607"/>
        <v>0.0375804848183914-0.0399618095303156i</v>
      </c>
      <c r="AI3035">
        <f t="shared" si="1608"/>
        <v>-25.215433096450873</v>
      </c>
      <c r="AJ3035">
        <f t="shared" si="1609"/>
        <v>-46.759001183601121</v>
      </c>
      <c r="AK3035"/>
      <c r="AL3035"/>
      <c r="AM3035"/>
      <c r="AN3035"/>
    </row>
    <row r="3036" spans="1:40" x14ac:dyDescent="0.25">
      <c r="A3036"/>
      <c r="B3036">
        <f t="shared" si="1610"/>
        <v>1102000</v>
      </c>
      <c r="C3036" s="237" t="str">
        <f t="shared" si="1578"/>
        <v>-6.29331613760066E-08+0.0022223435018365i</v>
      </c>
      <c r="D3036" s="208" t="str">
        <f t="shared" si="1579"/>
        <v>-5.95700643949353+0.0170379668474132i</v>
      </c>
      <c r="E3036" t="str">
        <f t="shared" si="1580"/>
        <v>2870</v>
      </c>
      <c r="F3036" t="str">
        <f t="shared" si="1581"/>
        <v>0.777000777000777</v>
      </c>
      <c r="G3036" t="str">
        <f t="shared" si="1576"/>
        <v>0.777000777000777</v>
      </c>
      <c r="H3036" t="str">
        <f t="shared" si="1582"/>
        <v>9.12044589221156+0.33976643806618i</v>
      </c>
      <c r="I3036" t="str">
        <f t="shared" si="1583"/>
        <v>4327.54388031994i</v>
      </c>
      <c r="J3036" t="str">
        <f t="shared" si="1577"/>
        <v>-16017.8707598338+935.94734229518i</v>
      </c>
      <c r="K3036" t="str">
        <f t="shared" si="1584"/>
        <v>0.0157326929871725-0.269250449875412i</v>
      </c>
      <c r="L3036" t="str">
        <f t="shared" si="1585"/>
        <v>0.00136038718780332-0.0195130275269868i</v>
      </c>
      <c r="M3036" t="str">
        <f t="shared" si="1586"/>
        <v>0.0170930801749758-0.288763477402399i</v>
      </c>
      <c r="N3036" t="str">
        <f t="shared" si="1587"/>
        <v>-4.8872705105793i</v>
      </c>
      <c r="O3036" t="str">
        <f t="shared" si="1588"/>
        <v>0.17399147601063+0.984747158551698i</v>
      </c>
      <c r="P3036" t="str">
        <f t="shared" si="1589"/>
        <v>0.82600852398937-0.984747158551698i</v>
      </c>
      <c r="Q3036" t="str">
        <f t="shared" si="1590"/>
        <v>-0.82600852398937+5.872017669131i</v>
      </c>
      <c r="R3036" t="str">
        <f t="shared" si="1591"/>
        <v>-0.183851337101398-0.114806492483961i</v>
      </c>
      <c r="S3036" t="str">
        <f t="shared" si="1592"/>
        <v>0.506925092292475i</v>
      </c>
      <c r="T3036" t="str">
        <f t="shared" si="1593"/>
        <v>0.0581982917982073-0.0931988560282211i</v>
      </c>
      <c r="U3036" t="str">
        <f t="shared" si="1594"/>
        <v>0.0001-144.42372331388i</v>
      </c>
      <c r="V3036" t="str">
        <f t="shared" si="1595"/>
        <v>0.00002-0.00231651393780984i</v>
      </c>
      <c r="W3036" t="str">
        <f t="shared" si="1596"/>
        <v>0.0000199993584529543-0.00231647678497433i</v>
      </c>
      <c r="X3036" t="str">
        <f t="shared" si="1597"/>
        <v>0.000039071914261948-0.00231599028718852i</v>
      </c>
      <c r="Y3036" t="str">
        <f t="shared" si="1598"/>
        <v>0.009+6.9240702085119i</v>
      </c>
      <c r="Z3036" t="str">
        <f t="shared" si="1599"/>
        <v>-0.00401505498333822-0.0000729808262401794i</v>
      </c>
      <c r="AA3036" t="str">
        <f t="shared" si="1600"/>
        <v>0.00226397693987103-1.73366160620875i</v>
      </c>
      <c r="AB3036" t="str">
        <f t="shared" si="1601"/>
        <v>0.396218051062337-0.634504346360877i</v>
      </c>
      <c r="AC3036" t="str">
        <f t="shared" si="1602"/>
        <v>0.823550905431478-0.125258935898079i</v>
      </c>
      <c r="AD3036" t="str">
        <f t="shared" si="1603"/>
        <v>0.584764276639098-0.68150905015859i</v>
      </c>
      <c r="AE3036" t="str">
        <f t="shared" si="1604"/>
        <v>-0.00239759781656872+0.00269361972796449i</v>
      </c>
      <c r="AF3036" t="str">
        <f t="shared" si="1605"/>
        <v>-15.0774523317051-0.322728471218767i</v>
      </c>
      <c r="AG3036" t="str">
        <f t="shared" si="1606"/>
        <v>0.995727740502224-0.00367548119103314i</v>
      </c>
      <c r="AH3036" t="str">
        <f t="shared" si="1607"/>
        <v>0.0373249865112582-0.0398723075288471i</v>
      </c>
      <c r="AI3036">
        <f t="shared" si="1608"/>
        <v>-25.253532216863608</v>
      </c>
      <c r="AJ3036">
        <f t="shared" si="1609"/>
        <v>-46.889934194411119</v>
      </c>
      <c r="AK3036"/>
      <c r="AL3036"/>
      <c r="AM3036"/>
      <c r="AN3036"/>
    </row>
    <row r="3037" spans="1:40" x14ac:dyDescent="0.25">
      <c r="A3037"/>
      <c r="B3037">
        <f t="shared" si="1610"/>
        <v>1103000</v>
      </c>
      <c r="C3037" s="237" t="str">
        <f t="shared" si="1578"/>
        <v>-6.28191003911518E-08+0.00222032868452165i</v>
      </c>
      <c r="D3037" s="208" t="str">
        <f t="shared" si="1579"/>
        <v>-5.95700643861906+0.017022519914666i</v>
      </c>
      <c r="E3037" t="str">
        <f t="shared" si="1580"/>
        <v>2870</v>
      </c>
      <c r="F3037" t="str">
        <f t="shared" si="1581"/>
        <v>0.777000777000777</v>
      </c>
      <c r="G3037" t="str">
        <f t="shared" si="1576"/>
        <v>0.777000777000777</v>
      </c>
      <c r="H3037" t="str">
        <f t="shared" si="1582"/>
        <v>9.12047055563562+0.339459388133841i</v>
      </c>
      <c r="I3037" t="str">
        <f t="shared" si="1583"/>
        <v>4331.47087113693i</v>
      </c>
      <c r="J3037" t="str">
        <f t="shared" si="1577"/>
        <v>-16046.9563112858+936.796659302707i</v>
      </c>
      <c r="K3037" t="str">
        <f t="shared" si="1584"/>
        <v>0.0157042721293174-0.269007971214668i</v>
      </c>
      <c r="L3037" t="str">
        <f t="shared" si="1585"/>
        <v>0.00135793350646706-0.0194955075667672i</v>
      </c>
      <c r="M3037" t="str">
        <f t="shared" si="1586"/>
        <v>0.0170622056357845-0.288503478781435i</v>
      </c>
      <c r="N3037" t="str">
        <f t="shared" si="1587"/>
        <v>-4.89170542029852i</v>
      </c>
      <c r="O3037" t="str">
        <f t="shared" si="1588"/>
        <v>0.178357015372602+0.983965840396595i</v>
      </c>
      <c r="P3037" t="str">
        <f t="shared" si="1589"/>
        <v>0.821642984627398-0.983965840396595i</v>
      </c>
      <c r="Q3037" t="str">
        <f t="shared" si="1590"/>
        <v>-0.821642984627398+5.87567126069512i</v>
      </c>
      <c r="R3037" t="str">
        <f t="shared" si="1591"/>
        <v>-0.183432158594486-0.114187334279795i</v>
      </c>
      <c r="S3037" t="str">
        <f t="shared" si="1592"/>
        <v>0.507385096913429i</v>
      </c>
      <c r="T3037" t="str">
        <f t="shared" si="1593"/>
        <v>0.0579369516698399-0.0930707435655028i</v>
      </c>
      <c r="U3037" t="str">
        <f t="shared" si="1594"/>
        <v>0.0001-144.292786121392i</v>
      </c>
      <c r="V3037" t="str">
        <f t="shared" si="1595"/>
        <v>0.00002-0.00231441374384991i</v>
      </c>
      <c r="W3037" t="str">
        <f t="shared" si="1596"/>
        <v>0.0000199993584529543-0.00231437662470286i</v>
      </c>
      <c r="X3037" t="str">
        <f t="shared" si="1597"/>
        <v>0.0000390373466451717-0.0023138908524179i</v>
      </c>
      <c r="Y3037" t="str">
        <f t="shared" si="1598"/>
        <v>0.009+6.93035339381908i</v>
      </c>
      <c r="Z3037" t="str">
        <f t="shared" si="1599"/>
        <v>-0.00400777619215554-0.0000728452252912014i</v>
      </c>
      <c r="AA3037" t="str">
        <f t="shared" si="1600"/>
        <v>0.002259862298866-1.73208879191318i</v>
      </c>
      <c r="AB3037" t="str">
        <f t="shared" si="1601"/>
        <v>0.394438829144877-0.633632147732246i</v>
      </c>
      <c r="AC3037" t="str">
        <f t="shared" si="1602"/>
        <v>0.823924917525103-0.124608136376824i</v>
      </c>
      <c r="AD3037" t="str">
        <f t="shared" si="1603"/>
        <v>0.581733368638494-0.681061374480029i</v>
      </c>
      <c r="AE3037" t="str">
        <f t="shared" si="1604"/>
        <v>-0.00238106921427294+0.00268716506373991i</v>
      </c>
      <c r="AF3037" t="str">
        <f t="shared" si="1605"/>
        <v>-15.0774769942547-0.322436868219175i</v>
      </c>
      <c r="AG3037" t="str">
        <f t="shared" si="1606"/>
        <v>0.995734394227557-0.00365313368849901i</v>
      </c>
      <c r="AH3037" t="str">
        <f t="shared" si="1607"/>
        <v>0.0370704148467797-0.0397821969153192i</v>
      </c>
      <c r="AI3037">
        <f t="shared" si="1608"/>
        <v>-25.291723444599675</v>
      </c>
      <c r="AJ3037">
        <f t="shared" si="1609"/>
        <v>-47.020871230972794</v>
      </c>
      <c r="AK3037"/>
      <c r="AL3037"/>
      <c r="AM3037"/>
      <c r="AN3037"/>
    </row>
    <row r="3038" spans="1:40" x14ac:dyDescent="0.25">
      <c r="A3038"/>
      <c r="B3038">
        <f t="shared" si="1610"/>
        <v>1104000</v>
      </c>
      <c r="C3038" s="237" t="str">
        <f t="shared" si="1578"/>
        <v>-6.27053492142289E-08+0.00221831751723817i</v>
      </c>
      <c r="D3038" s="208" t="str">
        <f t="shared" si="1579"/>
        <v>-5.95700643774697+0.0170071009654926i</v>
      </c>
      <c r="E3038" t="str">
        <f t="shared" si="1580"/>
        <v>2870</v>
      </c>
      <c r="F3038" t="str">
        <f t="shared" si="1581"/>
        <v>0.777000777000777</v>
      </c>
      <c r="G3038" t="str">
        <f t="shared" si="1576"/>
        <v>0.777000777000777</v>
      </c>
      <c r="H3038" t="str">
        <f t="shared" si="1582"/>
        <v>9.12049515221295+0.3391528917745i</v>
      </c>
      <c r="I3038" t="str">
        <f t="shared" si="1583"/>
        <v>4335.39786195391i</v>
      </c>
      <c r="J3038" t="str">
        <f t="shared" si="1577"/>
        <v>-16076.0682441903+937.645976310235i</v>
      </c>
      <c r="K3038" t="str">
        <f t="shared" si="1584"/>
        <v>0.0156759281307211-0.268765927426233i</v>
      </c>
      <c r="L3038" t="str">
        <f t="shared" si="1585"/>
        <v>0.00135548644687678-0.0194780188847949i</v>
      </c>
      <c r="M3038" t="str">
        <f t="shared" si="1586"/>
        <v>0.0170314145775979-0.288243946311028i</v>
      </c>
      <c r="N3038" t="str">
        <f t="shared" si="1587"/>
        <v>-4.89614033001774i</v>
      </c>
      <c r="O3038" t="str">
        <f t="shared" si="1588"/>
        <v>0.182719046738882+0.983165169215648i</v>
      </c>
      <c r="P3038" t="str">
        <f t="shared" si="1589"/>
        <v>0.817280953261118-0.983165169215648i</v>
      </c>
      <c r="Q3038" t="str">
        <f t="shared" si="1590"/>
        <v>-0.817280953261118+5.87930549923339i</v>
      </c>
      <c r="R3038" t="str">
        <f t="shared" si="1591"/>
        <v>-0.183011958923525-0.113569326360227i</v>
      </c>
      <c r="S3038" t="str">
        <f t="shared" si="1592"/>
        <v>0.507845101534385i</v>
      </c>
      <c r="T3038" t="str">
        <f t="shared" si="1593"/>
        <v>0.0576756260766012-0.0929417268615243i</v>
      </c>
      <c r="U3038" t="str">
        <f t="shared" si="1594"/>
        <v>0.0001-144.162086133963i</v>
      </c>
      <c r="V3038" t="str">
        <f t="shared" si="1595"/>
        <v>0.00002-0.00231231735458917i</v>
      </c>
      <c r="W3038" t="str">
        <f t="shared" si="1596"/>
        <v>0.0000199993584529543-0.00231228026906955i</v>
      </c>
      <c r="X3038" t="str">
        <f t="shared" si="1597"/>
        <v>0.0000390028729111238-0.00231179522019933i</v>
      </c>
      <c r="Y3038" t="str">
        <f t="shared" si="1598"/>
        <v>0.009+6.93663657912626i</v>
      </c>
      <c r="Z3038" t="str">
        <f t="shared" si="1599"/>
        <v>-0.00400051717801678-0.0000727100585725232i</v>
      </c>
      <c r="AA3038" t="str">
        <f t="shared" si="1600"/>
        <v>0.00225575887505154-1.73051882975541i</v>
      </c>
      <c r="AB3038" t="str">
        <f t="shared" si="1601"/>
        <v>0.392659706183592-0.632753792965716i</v>
      </c>
      <c r="AC3038" t="str">
        <f t="shared" si="1602"/>
        <v>0.824300099916221-0.123958475441234i</v>
      </c>
      <c r="AD3038" t="str">
        <f t="shared" si="1603"/>
        <v>0.578704072851792-0.680599842727661i</v>
      </c>
      <c r="AE3038" t="str">
        <f t="shared" si="1604"/>
        <v>-0.00236460203886104+0.00268067375515431i</v>
      </c>
      <c r="AF3038" t="str">
        <f t="shared" si="1605"/>
        <v>-15.0775015899599-0.322145790809007i</v>
      </c>
      <c r="AG3038" t="str">
        <f t="shared" si="1606"/>
        <v>0.995741122755996-0.00363083670190359i</v>
      </c>
      <c r="AH3038" t="str">
        <f t="shared" si="1607"/>
        <v>0.0368167701603735-0.0396914816795072i</v>
      </c>
      <c r="AI3038">
        <f t="shared" si="1608"/>
        <v>-25.330007353043943</v>
      </c>
      <c r="AJ3038">
        <f t="shared" si="1609"/>
        <v>-47.151812219361666</v>
      </c>
      <c r="AK3038"/>
      <c r="AL3038"/>
      <c r="AM3038"/>
      <c r="AN3038"/>
    </row>
    <row r="3039" spans="1:40" x14ac:dyDescent="0.25">
      <c r="A3039"/>
      <c r="B3039">
        <f t="shared" si="1610"/>
        <v>1105000</v>
      </c>
      <c r="C3039" s="237" t="str">
        <f t="shared" si="1578"/>
        <v>-6.25919067242687E-08+0.00221630999007645i</v>
      </c>
      <c r="D3039" s="208" t="str">
        <f t="shared" si="1579"/>
        <v>-5.95700643687725+0.0169917099239195i</v>
      </c>
      <c r="E3039" t="str">
        <f t="shared" si="1580"/>
        <v>2870</v>
      </c>
      <c r="F3039" t="str">
        <f t="shared" si="1581"/>
        <v>0.777000777000777</v>
      </c>
      <c r="G3039" t="str">
        <f t="shared" si="1576"/>
        <v>0.777000777000777</v>
      </c>
      <c r="H3039" t="str">
        <f t="shared" si="1582"/>
        <v>9.12051968218476+0.338846947494893i</v>
      </c>
      <c r="I3039" t="str">
        <f t="shared" si="1583"/>
        <v>4339.3248527709i</v>
      </c>
      <c r="J3039" t="str">
        <f t="shared" si="1577"/>
        <v>-16105.2065585473+938.495293317761i</v>
      </c>
      <c r="K3039" t="str">
        <f t="shared" si="1584"/>
        <v>0.0156476607147993-0.268524317345279i</v>
      </c>
      <c r="L3039" t="str">
        <f t="shared" si="1585"/>
        <v>0.00135304598526559-0.0194605613978041i</v>
      </c>
      <c r="M3039" t="str">
        <f t="shared" si="1586"/>
        <v>0.0170007067000649-0.287984878743083i</v>
      </c>
      <c r="N3039" t="str">
        <f t="shared" si="1587"/>
        <v>-4.90057523973696i</v>
      </c>
      <c r="O3039" t="str">
        <f t="shared" si="1588"/>
        <v>0.187077484315328+0.982345160756772i</v>
      </c>
      <c r="P3039" t="str">
        <f t="shared" si="1589"/>
        <v>0.812922515684672-0.982345160756772i</v>
      </c>
      <c r="Q3039" t="str">
        <f t="shared" si="1590"/>
        <v>-0.812922515684672+5.88292040049373i</v>
      </c>
      <c r="R3039" t="str">
        <f t="shared" si="1591"/>
        <v>-0.182590736297399-0.112952470840385i</v>
      </c>
      <c r="S3039" t="str">
        <f t="shared" si="1592"/>
        <v>0.508305106155339i</v>
      </c>
      <c r="T3039" t="str">
        <f t="shared" si="1593"/>
        <v>0.0574143176810297-0.0928118035966309i</v>
      </c>
      <c r="U3039" t="str">
        <f t="shared" si="1594"/>
        <v>0.0001-144.031622707598i</v>
      </c>
      <c r="V3039" t="str">
        <f t="shared" si="1595"/>
        <v>0.00002-0.00231022475969814i</v>
      </c>
      <c r="W3039" t="str">
        <f t="shared" si="1596"/>
        <v>0.0000199993584529543-0.00231018770774511i</v>
      </c>
      <c r="X3039" t="str">
        <f t="shared" si="1597"/>
        <v>0.0000389684927201499-0.00230970338021198i</v>
      </c>
      <c r="Y3039" t="str">
        <f t="shared" si="1598"/>
        <v>0.009+6.94291976443344i</v>
      </c>
      <c r="Z3039" t="str">
        <f t="shared" si="1599"/>
        <v>-0.00399327786933313-0.0000725753242228594i</v>
      </c>
      <c r="AA3039" t="str">
        <f t="shared" si="1600"/>
        <v>0.00225166662765475-1.72895171198183i</v>
      </c>
      <c r="AB3039" t="str">
        <f t="shared" si="1601"/>
        <v>0.390880700305231-0.631869266268915i</v>
      </c>
      <c r="AC3039" t="str">
        <f t="shared" si="1602"/>
        <v>0.824676454112671-0.123309955149036i</v>
      </c>
      <c r="AD3039" t="str">
        <f t="shared" si="1603"/>
        <v>0.575676454284813-0.680124460585203i</v>
      </c>
      <c r="AE3039" t="str">
        <f t="shared" si="1604"/>
        <v>-0.00234819629803058+0.00267414605152984i</v>
      </c>
      <c r="AF3039" t="str">
        <f t="shared" si="1605"/>
        <v>-15.077526119062-0.321855237570974i</v>
      </c>
      <c r="AG3039" t="str">
        <f t="shared" si="1606"/>
        <v>0.995747925849115-0.00360859050113675i</v>
      </c>
      <c r="AH3039" t="str">
        <f t="shared" si="1607"/>
        <v>0.0365640527747912-0.0396001658086413i</v>
      </c>
      <c r="AI3039">
        <f t="shared" si="1608"/>
        <v>-25.368384520894466</v>
      </c>
      <c r="AJ3039">
        <f t="shared" si="1609"/>
        <v>-47.282757085774826</v>
      </c>
      <c r="AK3039"/>
      <c r="AL3039"/>
      <c r="AM3039"/>
      <c r="AN3039"/>
    </row>
    <row r="3040" spans="1:40" x14ac:dyDescent="0.25">
      <c r="A3040"/>
      <c r="B3040">
        <f t="shared" si="1610"/>
        <v>1106000</v>
      </c>
      <c r="C3040" s="237" t="str">
        <f t="shared" si="1578"/>
        <v>-6.24787718053673E-08+0.00221430609316275i</v>
      </c>
      <c r="D3040" s="208" t="str">
        <f t="shared" si="1579"/>
        <v>-5.95700643600988+0.0169763467142478i</v>
      </c>
      <c r="E3040" t="str">
        <f t="shared" si="1580"/>
        <v>2870</v>
      </c>
      <c r="F3040" t="str">
        <f t="shared" si="1581"/>
        <v>0.777000777000777</v>
      </c>
      <c r="G3040" t="str">
        <f t="shared" si="1576"/>
        <v>0.777000777000777</v>
      </c>
      <c r="H3040" t="str">
        <f t="shared" si="1582"/>
        <v>9.12054414579118+0.33854155380712i</v>
      </c>
      <c r="I3040" t="str">
        <f t="shared" si="1583"/>
        <v>4343.25184358789i</v>
      </c>
      <c r="J3040" t="str">
        <f t="shared" si="1577"/>
        <v>-16134.371254357+939.344610325289i</v>
      </c>
      <c r="K3040" t="str">
        <f t="shared" si="1584"/>
        <v>0.0156194696062089-0.268283139811119i</v>
      </c>
      <c r="L3040" t="str">
        <f t="shared" si="1585"/>
        <v>0.00135061209797299-0.0194431350228226i</v>
      </c>
      <c r="M3040" t="str">
        <f t="shared" si="1586"/>
        <v>0.0169700817041819-0.287726274833942i</v>
      </c>
      <c r="N3040" t="str">
        <f t="shared" si="1587"/>
        <v>-4.90501014945618i</v>
      </c>
      <c r="O3040" t="str">
        <f t="shared" si="1588"/>
        <v>0.191432242378482+0.981505831148214i</v>
      </c>
      <c r="P3040" t="str">
        <f t="shared" si="1589"/>
        <v>0.808567757621518-0.981505831148214i</v>
      </c>
      <c r="Q3040" t="str">
        <f t="shared" si="1590"/>
        <v>-0.808567757621518+5.88651598060439i</v>
      </c>
      <c r="R3040" t="str">
        <f t="shared" si="1591"/>
        <v>-0.182168488931195-0.112336769864545i</v>
      </c>
      <c r="S3040" t="str">
        <f t="shared" si="1592"/>
        <v>0.508765110776295i</v>
      </c>
      <c r="T3040" t="str">
        <f t="shared" si="1593"/>
        <v>0.0571530291643864-0.0926809714510297i</v>
      </c>
      <c r="U3040" t="str">
        <f t="shared" si="1594"/>
        <v>0.0001-143.901395200629i</v>
      </c>
      <c r="V3040" t="str">
        <f t="shared" si="1595"/>
        <v>0.00002-0.00230813594888467i</v>
      </c>
      <c r="W3040" t="str">
        <f t="shared" si="1596"/>
        <v>0.0000199993584529543-0.00230809893043753i</v>
      </c>
      <c r="X3040" t="str">
        <f t="shared" si="1597"/>
        <v>0.0000389342057341292-0.00230761532217224i</v>
      </c>
      <c r="Y3040" t="str">
        <f t="shared" si="1598"/>
        <v>0.009+6.94920294974062i</v>
      </c>
      <c r="Z3040" t="str">
        <f t="shared" si="1599"/>
        <v>-0.00398605819483933-0.0000724410203907382i</v>
      </c>
      <c r="AA3040" t="str">
        <f t="shared" si="1600"/>
        <v>0.00224758551608798-1.72738743086691i</v>
      </c>
      <c r="AB3040" t="str">
        <f t="shared" si="1601"/>
        <v>0.389101829764007-0.630978551848531i</v>
      </c>
      <c r="AC3040" t="str">
        <f t="shared" si="1602"/>
        <v>0.825053981618849-0.122662577587524i</v>
      </c>
      <c r="AD3040" t="str">
        <f t="shared" si="1603"/>
        <v>0.572650577923576-0.679635234052459i</v>
      </c>
      <c r="AE3040" t="str">
        <f t="shared" si="1604"/>
        <v>-0.00233185199876001+0.00266758220200422i</v>
      </c>
      <c r="AF3040" t="str">
        <f t="shared" si="1605"/>
        <v>-15.0775505818011-0.321565207092872i</v>
      </c>
      <c r="AG3040" t="str">
        <f t="shared" si="1606"/>
        <v>0.995754803267371-0.00358639535498953i</v>
      </c>
      <c r="AH3040" t="str">
        <f t="shared" si="1607"/>
        <v>0.0363122630001188-0.0395082532873544i</v>
      </c>
      <c r="AI3040">
        <f t="shared" si="1608"/>
        <v>-25.406855532232271</v>
      </c>
      <c r="AJ3040">
        <f t="shared" si="1609"/>
        <v>-47.413705756530966</v>
      </c>
      <c r="AK3040"/>
      <c r="AL3040"/>
      <c r="AM3040"/>
      <c r="AN3040"/>
    </row>
    <row r="3041" spans="1:40" x14ac:dyDescent="0.25">
      <c r="A3041"/>
      <c r="B3041">
        <f t="shared" si="1610"/>
        <v>1107000</v>
      </c>
      <c r="C3041" s="237" t="str">
        <f t="shared" si="1578"/>
        <v>-6.23659433466592E-08+0.00221230581665901i</v>
      </c>
      <c r="D3041" s="208" t="str">
        <f t="shared" si="1579"/>
        <v>-5.95700643514486+0.0169610112610524i</v>
      </c>
      <c r="E3041" t="str">
        <f t="shared" si="1580"/>
        <v>2870</v>
      </c>
      <c r="F3041" t="str">
        <f t="shared" si="1581"/>
        <v>0.777000777000777</v>
      </c>
      <c r="G3041" t="str">
        <f t="shared" si="1576"/>
        <v>0.777000777000777</v>
      </c>
      <c r="H3041" t="str">
        <f t="shared" si="1582"/>
        <v>9.12056854327127+0.338236709228604i</v>
      </c>
      <c r="I3041" t="str">
        <f t="shared" si="1583"/>
        <v>4347.17883440488i</v>
      </c>
      <c r="J3041" t="str">
        <f t="shared" si="1577"/>
        <v>-16163.5623316192+940.193927332816i</v>
      </c>
      <c r="K3041" t="str">
        <f t="shared" si="1584"/>
        <v>0.0155913545308426-0.268042393667193i</v>
      </c>
      <c r="L3041" t="str">
        <f t="shared" si="1585"/>
        <v>0.00134818476144426-0.0194257396771708i</v>
      </c>
      <c r="M3041" t="str">
        <f t="shared" si="1586"/>
        <v>0.0169395392922869-0.287468133344364i</v>
      </c>
      <c r="N3041" t="str">
        <f t="shared" si="1587"/>
        <v>-4.9094450591754i</v>
      </c>
      <c r="O3041" t="str">
        <f t="shared" si="1588"/>
        <v>0.195783235277257+0.980647196898237i</v>
      </c>
      <c r="P3041" t="str">
        <f t="shared" si="1589"/>
        <v>0.804216764722743-0.980647196898237i</v>
      </c>
      <c r="Q3041" t="str">
        <f t="shared" si="1590"/>
        <v>-0.804216764722743+5.89009225607364i</v>
      </c>
      <c r="R3041" t="str">
        <f t="shared" si="1591"/>
        <v>-0.181745215046338-0.111722225606191i</v>
      </c>
      <c r="S3041" t="str">
        <f t="shared" si="1592"/>
        <v>0.509225115397251i</v>
      </c>
      <c r="T3041" t="str">
        <f t="shared" si="1593"/>
        <v>0.0568917632267503-0.0925492281048697i</v>
      </c>
      <c r="U3041" t="str">
        <f t="shared" si="1594"/>
        <v>0.0001-143.771402973709i</v>
      </c>
      <c r="V3041" t="str">
        <f t="shared" si="1595"/>
        <v>0.00002-0.00230605091189381i</v>
      </c>
      <c r="W3041" t="str">
        <f t="shared" si="1596"/>
        <v>0.0000199993584529543-0.00230601392689202i</v>
      </c>
      <c r="X3041" t="str">
        <f t="shared" si="1597"/>
        <v>0.0000389000116164677-0.0023055310358337i</v>
      </c>
      <c r="Y3041" t="str">
        <f t="shared" si="1598"/>
        <v>0.009+6.9554861350478i</v>
      </c>
      <c r="Z3041" t="str">
        <f t="shared" si="1599"/>
        <v>-0.00397885808359205-0.000072307145234444i</v>
      </c>
      <c r="AA3041" t="str">
        <f t="shared" si="1600"/>
        <v>0.00224351549994785-1.72582597871307i</v>
      </c>
      <c r="AB3041" t="str">
        <f t="shared" si="1601"/>
        <v>0.387323112942248-0.630081633910854i</v>
      </c>
      <c r="AC3041" t="str">
        <f t="shared" si="1602"/>
        <v>0.825432683935576-0.122016344873618i</v>
      </c>
      <c r="AD3041" t="str">
        <f t="shared" si="1603"/>
        <v>0.569626508732655-0.679132169445241i</v>
      </c>
      <c r="AE3041" t="str">
        <f t="shared" si="1604"/>
        <v>-0.0023155691473087+0.00266098245552828i</v>
      </c>
      <c r="AF3041" t="str">
        <f t="shared" si="1605"/>
        <v>-15.0775749784161-0.321275697967552i</v>
      </c>
      <c r="AG3041" t="str">
        <f t="shared" si="1606"/>
        <v>0.995761754770113-0.00356425153114885i</v>
      </c>
      <c r="AH3041" t="str">
        <f t="shared" si="1607"/>
        <v>0.0360614011337799-0.0394157480976345i</v>
      </c>
      <c r="AI3041">
        <f t="shared" si="1608"/>
        <v>-25.44542097659134</v>
      </c>
      <c r="AJ3041">
        <f t="shared" si="1609"/>
        <v>-47.544658158071719</v>
      </c>
      <c r="AK3041"/>
      <c r="AL3041"/>
      <c r="AM3041"/>
      <c r="AN3041"/>
    </row>
    <row r="3042" spans="1:40" x14ac:dyDescent="0.25">
      <c r="A3042"/>
      <c r="B3042">
        <f t="shared" si="1610"/>
        <v>1108000</v>
      </c>
      <c r="C3042" s="237" t="str">
        <f t="shared" si="1578"/>
        <v>-6.22534202422893E-08+0.00221030915076267i</v>
      </c>
      <c r="D3042" s="208" t="str">
        <f t="shared" si="1579"/>
        <v>-5.95700643428218+0.0169457034891805i</v>
      </c>
      <c r="E3042" t="str">
        <f t="shared" si="1580"/>
        <v>2870</v>
      </c>
      <c r="F3042" t="str">
        <f t="shared" si="1581"/>
        <v>0.777000777000777</v>
      </c>
      <c r="G3042" t="str">
        <f t="shared" si="1576"/>
        <v>0.777000777000777</v>
      </c>
      <c r="H3042" t="str">
        <f t="shared" si="1582"/>
        <v>9.120592874863+0.337932412282085i</v>
      </c>
      <c r="I3042" t="str">
        <f t="shared" si="1583"/>
        <v>4351.10582522186i</v>
      </c>
      <c r="J3042" t="str">
        <f t="shared" si="1577"/>
        <v>-16192.7797903339+941.043244340344i</v>
      </c>
      <c r="K3042" t="str">
        <f t="shared" si="1584"/>
        <v>0.0155633152158208-0.267802077761045i</v>
      </c>
      <c r="L3042" t="str">
        <f t="shared" si="1585"/>
        <v>0.0013457639522299-0.01940837527846i</v>
      </c>
      <c r="M3042" t="str">
        <f t="shared" si="1586"/>
        <v>0.0169090791680507-0.287210453039505i</v>
      </c>
      <c r="N3042" t="str">
        <f t="shared" si="1587"/>
        <v>-4.91387996889462i</v>
      </c>
      <c r="O3042" t="str">
        <f t="shared" si="1588"/>
        <v>0.200130377434615+0.979769274894798i</v>
      </c>
      <c r="P3042" t="str">
        <f t="shared" si="1589"/>
        <v>0.799869622565385-0.979769274894798i</v>
      </c>
      <c r="Q3042" t="str">
        <f t="shared" si="1590"/>
        <v>-0.799869622565385+5.89364924378942i</v>
      </c>
      <c r="R3042" t="str">
        <f t="shared" si="1591"/>
        <v>-0.181320912870716-0.111108840268077i</v>
      </c>
      <c r="S3042" t="str">
        <f t="shared" si="1592"/>
        <v>0.509685120018205i</v>
      </c>
      <c r="T3042" t="str">
        <f t="shared" si="1593"/>
        <v>0.0566305225871184-0.0924165712383214i</v>
      </c>
      <c r="U3042" t="str">
        <f t="shared" si="1594"/>
        <v>0.0001-143.641645389797i</v>
      </c>
      <c r="V3042" t="str">
        <f t="shared" si="1595"/>
        <v>0.00002-0.00230396963850762i</v>
      </c>
      <c r="W3042" t="str">
        <f t="shared" si="1596"/>
        <v>0.0000199993584529542-0.00230393268689081i</v>
      </c>
      <c r="X3042" t="str">
        <f t="shared" si="1597"/>
        <v>0.0000388659100320892-0.00230345051098689i</v>
      </c>
      <c r="Y3042" t="str">
        <f t="shared" si="1598"/>
        <v>0.009+6.96176932035498i</v>
      </c>
      <c r="Z3042" t="str">
        <f t="shared" si="1599"/>
        <v>-0.0039716774649681-0.0000721736969219555i</v>
      </c>
      <c r="AA3042" t="str">
        <f t="shared" si="1600"/>
        <v>0.00223945653901419-1.7242673478506i</v>
      </c>
      <c r="AB3042" t="str">
        <f t="shared" si="1601"/>
        <v>0.385544568351074-0.629178496662324i</v>
      </c>
      <c r="AC3042" t="str">
        <f t="shared" si="1602"/>
        <v>0.82581256255996-0.121371259153931i</v>
      </c>
      <c r="AD3042" t="str">
        <f t="shared" si="1603"/>
        <v>0.56660431165356-0.678615273395281i</v>
      </c>
      <c r="AE3042" t="str">
        <f t="shared" si="1604"/>
        <v>-0.00229934774921685+0.00265434706086325i</v>
      </c>
      <c r="AF3042" t="str">
        <f t="shared" si="1605"/>
        <v>-15.0775993091452-0.320986708792904i</v>
      </c>
      <c r="AG3042" t="str">
        <f t="shared" si="1606"/>
        <v>0.995768780115587-0.00354215929619242i</v>
      </c>
      <c r="AH3042" t="str">
        <f t="shared" si="1607"/>
        <v>0.0358114674605382-0.0393226542187745i</v>
      </c>
      <c r="AI3042">
        <f t="shared" si="1608"/>
        <v>-25.48408144903021</v>
      </c>
      <c r="AJ3042">
        <f t="shared" si="1609"/>
        <v>-47.675614216962146</v>
      </c>
      <c r="AK3042"/>
      <c r="AL3042"/>
      <c r="AM3042"/>
      <c r="AN3042"/>
    </row>
    <row r="3043" spans="1:40" x14ac:dyDescent="0.25">
      <c r="A3043"/>
      <c r="B3043">
        <f t="shared" si="1610"/>
        <v>1109000</v>
      </c>
      <c r="C3043" s="237" t="str">
        <f t="shared" si="1578"/>
        <v>-6.2141201391386E-08+0.00220831608570653i</v>
      </c>
      <c r="D3043" s="208" t="str">
        <f t="shared" si="1579"/>
        <v>-5.95700643342183+0.0169304233237501i</v>
      </c>
      <c r="E3043" t="str">
        <f t="shared" si="1580"/>
        <v>2870</v>
      </c>
      <c r="F3043" t="str">
        <f t="shared" si="1581"/>
        <v>0.777000777000777</v>
      </c>
      <c r="G3043" t="str">
        <f t="shared" si="1576"/>
        <v>0.777000777000777</v>
      </c>
      <c r="H3043" t="str">
        <f t="shared" si="1582"/>
        <v>9.12061714080332+0.337628661495587i</v>
      </c>
      <c r="I3043" t="str">
        <f t="shared" si="1583"/>
        <v>4355.03281603885i</v>
      </c>
      <c r="J3043" t="str">
        <f t="shared" si="1577"/>
        <v>-16222.0236305012+941.892561347871i</v>
      </c>
      <c r="K3043" t="str">
        <f t="shared" si="1584"/>
        <v>0.0155353513894858-0.267562190944304i</v>
      </c>
      <c r="L3043" t="str">
        <f t="shared" si="1585"/>
        <v>0.00134334964698513-0.0193910417445921i</v>
      </c>
      <c r="M3043" t="str">
        <f t="shared" si="1586"/>
        <v>0.0168787010364709-0.286953232688896i</v>
      </c>
      <c r="N3043" t="str">
        <f t="shared" si="1587"/>
        <v>-4.91831487861384i</v>
      </c>
      <c r="O3043" t="str">
        <f t="shared" si="1588"/>
        <v>0.204473583349263+0.97887208240521i</v>
      </c>
      <c r="P3043" t="str">
        <f t="shared" si="1589"/>
        <v>0.795526416650737-0.97887208240521i</v>
      </c>
      <c r="Q3043" t="str">
        <f t="shared" si="1590"/>
        <v>-0.795526416650737+5.89718696101905i</v>
      </c>
      <c r="R3043" t="str">
        <f t="shared" si="1591"/>
        <v>-0.180895580638814-0.110496616082286i</v>
      </c>
      <c r="S3043" t="str">
        <f t="shared" si="1592"/>
        <v>0.510145124639161i</v>
      </c>
      <c r="T3043" t="str">
        <f t="shared" si="1593"/>
        <v>0.0563693099835033-0.0922829985316612i</v>
      </c>
      <c r="U3043" t="str">
        <f t="shared" si="1594"/>
        <v>0.0001-143.512121814153i</v>
      </c>
      <c r="V3043" t="str">
        <f t="shared" si="1595"/>
        <v>0.00002-0.00230189211854504i</v>
      </c>
      <c r="W3043" t="str">
        <f t="shared" si="1596"/>
        <v>0.0000199993584529542-0.00230185520025302i</v>
      </c>
      <c r="X3043" t="str">
        <f t="shared" si="1597"/>
        <v>0.0000388319006474282-0.00230137373745924i</v>
      </c>
      <c r="Y3043" t="str">
        <f t="shared" si="1598"/>
        <v>0.009+6.96805250566216i</v>
      </c>
      <c r="Z3043" t="str">
        <f t="shared" si="1599"/>
        <v>-0.00396451626866282-0.0000720406736308862i</v>
      </c>
      <c r="AA3043" t="str">
        <f t="shared" si="1600"/>
        <v>0.00223540859324907-1.72271153063744i</v>
      </c>
      <c r="AB3043" t="str">
        <f t="shared" si="1601"/>
        <v>0.383766214631069-0.628269124310099i</v>
      </c>
      <c r="AC3043" t="str">
        <f t="shared" si="1602"/>
        <v>0.826193618985251-0.120727322604841i</v>
      </c>
      <c r="AD3043" t="str">
        <f t="shared" si="1603"/>
        <v>0.56358405160314-0.678084552850153i</v>
      </c>
      <c r="AE3043" t="str">
        <f t="shared" si="1604"/>
        <v>-0.00228318780930558+0.00264767626657827i</v>
      </c>
      <c r="AF3043" t="str">
        <f t="shared" si="1605"/>
        <v>-15.0776235742252-0.320698238171837i</v>
      </c>
      <c r="AG3043" t="str">
        <f t="shared" si="1606"/>
        <v>0.995775879060937-0.00352011891558368i</v>
      </c>
      <c r="AH3043" t="str">
        <f t="shared" si="1607"/>
        <v>0.0355624622525005-0.039228975627323i</v>
      </c>
      <c r="AI3043">
        <f t="shared" si="1608"/>
        <v>-25.522837550204571</v>
      </c>
      <c r="AJ3043">
        <f t="shared" si="1609"/>
        <v>-47.806573859891728</v>
      </c>
      <c r="AK3043"/>
      <c r="AL3043"/>
      <c r="AM3043"/>
      <c r="AN3043"/>
    </row>
    <row r="3044" spans="1:40" x14ac:dyDescent="0.25">
      <c r="A3044"/>
      <c r="B3044">
        <f t="shared" si="1610"/>
        <v>1110000</v>
      </c>
      <c r="C3044" s="237" t="str">
        <f t="shared" si="1578"/>
        <v>-6.20292856980343E-08+0.00220632661175859i</v>
      </c>
      <c r="D3044" s="208" t="str">
        <f t="shared" si="1579"/>
        <v>-5.95700643256382+0.0169151706901492i</v>
      </c>
      <c r="E3044" t="str">
        <f t="shared" si="1580"/>
        <v>2870</v>
      </c>
      <c r="F3044" t="str">
        <f t="shared" si="1581"/>
        <v>0.777000777000777</v>
      </c>
      <c r="G3044" t="str">
        <f t="shared" si="1576"/>
        <v>0.777000777000777</v>
      </c>
      <c r="H3044" t="str">
        <f t="shared" si="1582"/>
        <v>9.12064134132807+0.337325455402396i</v>
      </c>
      <c r="I3044" t="str">
        <f t="shared" si="1583"/>
        <v>4358.95980685584i</v>
      </c>
      <c r="J3044" t="str">
        <f t="shared" si="1577"/>
        <v>-16251.2938521211+942.741878355399i</v>
      </c>
      <c r="K3044" t="str">
        <f t="shared" si="1584"/>
        <v>0.0155074627813952-0.267322732072669i</v>
      </c>
      <c r="L3044" t="str">
        <f t="shared" si="1585"/>
        <v>0.0013409418224692-0.0193737389937569i</v>
      </c>
      <c r="M3044" t="str">
        <f t="shared" si="1586"/>
        <v>0.0168484046038644-0.286696471066426i</v>
      </c>
      <c r="N3044" t="str">
        <f t="shared" si="1587"/>
        <v>-4.92274978833306i</v>
      </c>
      <c r="O3044" t="str">
        <f t="shared" si="1588"/>
        <v>0.208812767597325+0.977955637075806i</v>
      </c>
      <c r="P3044" t="str">
        <f t="shared" si="1589"/>
        <v>0.791187232402675-0.977955637075806i</v>
      </c>
      <c r="Q3044" t="str">
        <f t="shared" si="1590"/>
        <v>-0.791187232402675+5.90070542540887i</v>
      </c>
      <c r="R3044" t="str">
        <f t="shared" si="1591"/>
        <v>-0.180469216591845-0.10988555531029i</v>
      </c>
      <c r="S3044" t="str">
        <f t="shared" si="1592"/>
        <v>0.510605129260115i</v>
      </c>
      <c r="T3044" t="str">
        <f t="shared" si="1593"/>
        <v>0.0561081281730301-0.0921485076653507i</v>
      </c>
      <c r="U3044" t="str">
        <f t="shared" si="1594"/>
        <v>0.0001-143.38283161432i</v>
      </c>
      <c r="V3044" t="str">
        <f t="shared" si="1595"/>
        <v>0.00002-0.00229981834186166i</v>
      </c>
      <c r="W3044" t="str">
        <f t="shared" si="1596"/>
        <v>0.0000199993584529543-0.00229978145683439i</v>
      </c>
      <c r="X3044" t="str">
        <f t="shared" si="1597"/>
        <v>0.0000387979831304198-0.00229930070511471i</v>
      </c>
      <c r="Y3044" t="str">
        <f t="shared" si="1598"/>
        <v>0.009+6.97433569096934i</v>
      </c>
      <c r="Z3044" t="str">
        <f t="shared" si="1599"/>
        <v>-0.00395737442468809-0.0000719080735484227i</v>
      </c>
      <c r="AA3044" t="str">
        <f t="shared" si="1600"/>
        <v>0.00223137162279581-1.72115851945918i</v>
      </c>
      <c r="AB3044" t="str">
        <f t="shared" si="1601"/>
        <v>0.381988070552933-0.627353501062599i</v>
      </c>
      <c r="AC3044" t="str">
        <f t="shared" si="1602"/>
        <v>0.826575854700711-0.120084537432552i</v>
      </c>
      <c r="AD3044" t="str">
        <f t="shared" si="1603"/>
        <v>0.560565793471921-0.677540015073138i</v>
      </c>
      <c r="AE3044" t="str">
        <f t="shared" si="1604"/>
        <v>-0.00226708933167665+0.00264097032104752i</v>
      </c>
      <c r="AF3044" t="str">
        <f t="shared" si="1605"/>
        <v>-15.0776477738919-0.320410284712247i</v>
      </c>
      <c r="AG3044" t="str">
        <f t="shared" si="1606"/>
        <v>0.99578305136222-0.00349813065366662i</v>
      </c>
      <c r="AH3044" t="str">
        <f t="shared" si="1607"/>
        <v>0.0353143857691162-0.0391347162970304i</v>
      </c>
      <c r="AI3044">
        <f t="shared" si="1608"/>
        <v>-25.561689886442046</v>
      </c>
      <c r="AJ3044">
        <f t="shared" si="1609"/>
        <v>-47.937537013675026</v>
      </c>
      <c r="AK3044"/>
      <c r="AL3044"/>
      <c r="AM3044"/>
      <c r="AN3044"/>
    </row>
    <row r="3045" spans="1:40" x14ac:dyDescent="0.25">
      <c r="A3045"/>
      <c r="B3045">
        <f t="shared" si="1610"/>
        <v>1111000</v>
      </c>
      <c r="C3045" s="237" t="str">
        <f t="shared" si="1578"/>
        <v>-6.19176720712495E-08+0.00220434071922189i</v>
      </c>
      <c r="D3045" s="208" t="str">
        <f t="shared" si="1579"/>
        <v>-5.95700643170811+0.0168999455140345i</v>
      </c>
      <c r="E3045" t="str">
        <f t="shared" si="1580"/>
        <v>2870</v>
      </c>
      <c r="F3045" t="str">
        <f t="shared" si="1581"/>
        <v>0.777000777000777</v>
      </c>
      <c r="G3045" t="str">
        <f t="shared" si="1576"/>
        <v>0.777000777000777</v>
      </c>
      <c r="H3045" t="str">
        <f t="shared" si="1582"/>
        <v>9.120665476672+0.337022792541033i</v>
      </c>
      <c r="I3045" t="str">
        <f t="shared" si="1583"/>
        <v>4362.88679767283i</v>
      </c>
      <c r="J3045" t="str">
        <f t="shared" si="1577"/>
        <v>-16280.5904551936+943.591195362926i</v>
      </c>
      <c r="K3045" t="str">
        <f t="shared" si="1584"/>
        <v>0.0154796491223153-0.267083700005891i</v>
      </c>
      <c r="L3045" t="str">
        <f t="shared" si="1585"/>
        <v>0.00133854045554494-0.0193564669444319i</v>
      </c>
      <c r="M3045" t="str">
        <f t="shared" si="1586"/>
        <v>0.0168181895778602-0.286440166950323i</v>
      </c>
      <c r="N3045" t="str">
        <f t="shared" si="1587"/>
        <v>-4.92718469805227i</v>
      </c>
      <c r="O3045" t="str">
        <f t="shared" si="1588"/>
        <v>0.213147844834013+0.977019956931595i</v>
      </c>
      <c r="P3045" t="str">
        <f t="shared" si="1589"/>
        <v>0.786852155165987-0.977019956931595i</v>
      </c>
      <c r="Q3045" t="str">
        <f t="shared" si="1590"/>
        <v>-0.786852155165987+5.90420465498386i</v>
      </c>
      <c r="R3045" t="str">
        <f t="shared" si="1591"/>
        <v>-0.180041818977886-0.109275660243013i</v>
      </c>
      <c r="S3045" t="str">
        <f t="shared" si="1592"/>
        <v>0.511065133881071i</v>
      </c>
      <c r="T3045" t="str">
        <f t="shared" si="1593"/>
        <v>0.0558469799320379-0.0920130963201248i</v>
      </c>
      <c r="U3045" t="str">
        <f t="shared" si="1594"/>
        <v>0.0001-143.253774160122i</v>
      </c>
      <c r="V3045" t="str">
        <f t="shared" si="1595"/>
        <v>0.00002-0.00229774829834963i</v>
      </c>
      <c r="W3045" t="str">
        <f t="shared" si="1596"/>
        <v>0.0000199993584529544-0.00229771144652723i</v>
      </c>
      <c r="X3045" t="str">
        <f t="shared" si="1597"/>
        <v>0.0000387641571504932-0.00229723140385382i</v>
      </c>
      <c r="Y3045" t="str">
        <f t="shared" si="1598"/>
        <v>0.009+6.98061887627652i</v>
      </c>
      <c r="Z3045" t="str">
        <f t="shared" si="1599"/>
        <v>-0.00395025186337093-0.0000717758948712677i</v>
      </c>
      <c r="AA3045" t="str">
        <f t="shared" si="1600"/>
        <v>0.00222734558797802-1.71960830672882i</v>
      </c>
      <c r="AB3045" t="str">
        <f t="shared" si="1601"/>
        <v>0.380210155018177-0.626431611130104i</v>
      </c>
      <c r="AC3045" t="str">
        <f t="shared" si="1602"/>
        <v>0.826959271191457-0.119442905873165i</v>
      </c>
      <c r="AD3045" t="str">
        <f t="shared" si="1603"/>
        <v>0.557549602122533-0.676981667643156i</v>
      </c>
      <c r="AE3045" t="str">
        <f t="shared" si="1604"/>
        <v>-0.00225105231971279+0.00263422947244788i</v>
      </c>
      <c r="AF3045" t="str">
        <f t="shared" si="1605"/>
        <v>-15.0776719083801-0.320122847026999i</v>
      </c>
      <c r="AG3045" t="str">
        <f t="shared" si="1606"/>
        <v>0.9957902967744-0.00347619477366084i</v>
      </c>
      <c r="AH3045" t="str">
        <f t="shared" si="1607"/>
        <v>0.0350672382571854-0.0390398801988047i</v>
      </c>
      <c r="AI3045">
        <f t="shared" si="1608"/>
        <v>-25.600639069816083</v>
      </c>
      <c r="AJ3045">
        <f t="shared" si="1609"/>
        <v>-48.06850360525285</v>
      </c>
      <c r="AK3045"/>
      <c r="AL3045"/>
      <c r="AM3045"/>
      <c r="AN3045"/>
    </row>
    <row r="3046" spans="1:40" x14ac:dyDescent="0.25">
      <c r="A3046"/>
      <c r="B3046">
        <f t="shared" si="1610"/>
        <v>1112000</v>
      </c>
      <c r="C3046" s="237" t="str">
        <f t="shared" si="1578"/>
        <v>-6.18063594249499E-08+0.00220235839843434i</v>
      </c>
      <c r="D3046" s="208" t="str">
        <f t="shared" si="1579"/>
        <v>-5.95700643085471+0.0168847477213299i</v>
      </c>
      <c r="E3046" t="str">
        <f t="shared" si="1580"/>
        <v>2870</v>
      </c>
      <c r="F3046" t="str">
        <f t="shared" si="1581"/>
        <v>0.777000777000777</v>
      </c>
      <c r="G3046" t="str">
        <f t="shared" si="1576"/>
        <v>0.777000777000777</v>
      </c>
      <c r="H3046" t="str">
        <f t="shared" si="1582"/>
        <v>9.1206895470689+0.336720671455241i</v>
      </c>
      <c r="I3046" t="str">
        <f t="shared" si="1583"/>
        <v>4366.81378848981i</v>
      </c>
      <c r="J3046" t="str">
        <f t="shared" si="1577"/>
        <v>-16309.9134397186+944.440512370453i</v>
      </c>
      <c r="K3046" t="str">
        <f t="shared" si="1584"/>
        <v>0.0154519101442146-0.266845093607756i</v>
      </c>
      <c r="L3046" t="str">
        <f t="shared" si="1585"/>
        <v>0.00133614552317817-0.0193392255153807i</v>
      </c>
      <c r="M3046" t="str">
        <f t="shared" si="1586"/>
        <v>0.0167880556673928-0.286184319123137i</v>
      </c>
      <c r="N3046" t="str">
        <f t="shared" si="1587"/>
        <v>-4.93161960777149i</v>
      </c>
      <c r="O3046" t="str">
        <f t="shared" si="1588"/>
        <v>0.217478729795349+0.976065060375896i</v>
      </c>
      <c r="P3046" t="str">
        <f t="shared" si="1589"/>
        <v>0.782521270204651-0.976065060375896i</v>
      </c>
      <c r="Q3046" t="str">
        <f t="shared" si="1590"/>
        <v>-0.782521270204651+5.90768466814739i</v>
      </c>
      <c r="R3046" t="str">
        <f t="shared" si="1591"/>
        <v>-0.17961338605201-0.108666933200887i</v>
      </c>
      <c r="S3046" t="str">
        <f t="shared" si="1592"/>
        <v>0.511525138502025i</v>
      </c>
      <c r="T3046" t="str">
        <f t="shared" si="1593"/>
        <v>0.055585868056174-0.0918767621770721i</v>
      </c>
      <c r="U3046" t="str">
        <f t="shared" si="1594"/>
        <v>0.0001-143.124948823647i</v>
      </c>
      <c r="V3046" t="str">
        <f t="shared" si="1595"/>
        <v>0.00002-0.00229568197793745i</v>
      </c>
      <c r="W3046" t="str">
        <f t="shared" si="1596"/>
        <v>0.0000199993584529542-0.0022956451592602i</v>
      </c>
      <c r="X3046" t="str">
        <f t="shared" si="1597"/>
        <v>0.0000387304223785625-0.00229516582361339i</v>
      </c>
      <c r="Y3046" t="str">
        <f t="shared" si="1598"/>
        <v>0.009+6.9869020615837i</v>
      </c>
      <c r="Z3046" t="str">
        <f t="shared" si="1599"/>
        <v>-0.00394314851535157-0.0000716441358055784i</v>
      </c>
      <c r="AA3046" t="str">
        <f t="shared" si="1600"/>
        <v>0.00222333044929857-1.71806088488671i</v>
      </c>
      <c r="AB3046" t="str">
        <f t="shared" si="1601"/>
        <v>0.378432487059764-0.625503438725304i</v>
      </c>
      <c r="AC3046" t="str">
        <f t="shared" si="1602"/>
        <v>0.827343869938327-0.11880243019274i</v>
      </c>
      <c r="AD3046" t="str">
        <f t="shared" si="1603"/>
        <v>0.554535542388043-0.676409518454608i</v>
      </c>
      <c r="AE3046" t="str">
        <f t="shared" si="1604"/>
        <v>-0.00223507677607744+0.00262745396875609i</v>
      </c>
      <c r="AF3046" t="str">
        <f t="shared" si="1605"/>
        <v>-15.0776959779236-0.319835923733911i</v>
      </c>
      <c r="AG3046" t="str">
        <f t="shared" si="1606"/>
        <v>0.995797615051364-0.00345431153765637i</v>
      </c>
      <c r="AH3046" t="str">
        <f t="shared" si="1607"/>
        <v>0.0348210199508581-0.0389444713006575i</v>
      </c>
      <c r="AI3046">
        <f t="shared" si="1608"/>
        <v>-25.639685718223305</v>
      </c>
      <c r="AJ3046">
        <f t="shared" si="1609"/>
        <v>-48.199473561693758</v>
      </c>
      <c r="AK3046"/>
      <c r="AL3046"/>
      <c r="AM3046"/>
      <c r="AN3046"/>
    </row>
    <row r="3047" spans="1:40" x14ac:dyDescent="0.25">
      <c r="A3047"/>
      <c r="B3047">
        <f t="shared" si="1610"/>
        <v>1113000</v>
      </c>
      <c r="C3047" s="237" t="str">
        <f t="shared" si="1578"/>
        <v>-6.16953466779305E-08+0.0022003796397686i</v>
      </c>
      <c r="D3047" s="208" t="str">
        <f t="shared" si="1579"/>
        <v>-5.95700643000362+0.0168695772382259i</v>
      </c>
      <c r="E3047" t="str">
        <f t="shared" si="1580"/>
        <v>2870</v>
      </c>
      <c r="F3047" t="str">
        <f t="shared" si="1581"/>
        <v>0.777000777000777</v>
      </c>
      <c r="G3047" t="str">
        <f t="shared" si="1576"/>
        <v>0.777000777000777</v>
      </c>
      <c r="H3047" t="str">
        <f t="shared" si="1582"/>
        <v>9.12071355275145+0.336419090693948i</v>
      </c>
      <c r="I3047" t="str">
        <f t="shared" si="1583"/>
        <v>4370.7407793068i</v>
      </c>
      <c r="J3047" t="str">
        <f t="shared" si="1577"/>
        <v>-16339.2628056961+945.289829377981i</v>
      </c>
      <c r="K3047" t="str">
        <f t="shared" si="1584"/>
        <v>0.0154242455802577-0.266606911746063i</v>
      </c>
      <c r="L3047" t="str">
        <f t="shared" si="1585"/>
        <v>0.00133375700243718-0.0193220146256519i</v>
      </c>
      <c r="M3047" t="str">
        <f t="shared" si="1586"/>
        <v>0.0167580025826949-0.285928926371715i</v>
      </c>
      <c r="N3047" t="str">
        <f t="shared" si="1587"/>
        <v>-4.93605451749071i</v>
      </c>
      <c r="O3047" t="str">
        <f t="shared" si="1588"/>
        <v>0.22180533729978+0.975090966189991i</v>
      </c>
      <c r="P3047" t="str">
        <f t="shared" si="1589"/>
        <v>0.77819466270022-0.975090966189991i</v>
      </c>
      <c r="Q3047" t="str">
        <f t="shared" si="1590"/>
        <v>-0.77819466270022+5.9111454836807i</v>
      </c>
      <c r="R3047" t="str">
        <f t="shared" si="1591"/>
        <v>-0.179183916076428-0.108059376533918i</v>
      </c>
      <c r="S3047" t="str">
        <f t="shared" si="1592"/>
        <v>0.511985143122981i</v>
      </c>
      <c r="T3047" t="str">
        <f t="shared" si="1593"/>
        <v>0.0553247953604981-0.0917395029177262i</v>
      </c>
      <c r="U3047" t="str">
        <f t="shared" si="1594"/>
        <v>0.0001-142.996354979241i</v>
      </c>
      <c r="V3047" t="str">
        <f t="shared" si="1595"/>
        <v>0.00002-0.0022936193705898i</v>
      </c>
      <c r="W3047" t="str">
        <f t="shared" si="1596"/>
        <v>0.0000199993584529542-0.00229358258499814i</v>
      </c>
      <c r="X3047" t="str">
        <f t="shared" si="1597"/>
        <v>0.0000386967784870204-0.00229310395436637i</v>
      </c>
      <c r="Y3047" t="str">
        <f t="shared" si="1598"/>
        <v>0.009+6.99318524689088i</v>
      </c>
      <c r="Z3047" t="str">
        <f t="shared" si="1599"/>
        <v>-0.00393606431158188-0.0000715127945669119i</v>
      </c>
      <c r="AA3047" t="str">
        <f t="shared" si="1600"/>
        <v>0.00221932616743866-1.71651624640044i</v>
      </c>
      <c r="AB3047" t="str">
        <f t="shared" si="1601"/>
        <v>0.376655085842819-0.624568968063917i</v>
      </c>
      <c r="AC3047" t="str">
        <f t="shared" si="1602"/>
        <v>0.827729652417733-0.11816311268737i</v>
      </c>
      <c r="AD3047" t="str">
        <f t="shared" si="1603"/>
        <v>0.551523679070387-0.675823575717276i</v>
      </c>
      <c r="AE3047" t="str">
        <f t="shared" si="1604"/>
        <v>-0.00221916270271503+0.00262064405774627i</v>
      </c>
      <c r="AF3047" t="str">
        <f t="shared" si="1605"/>
        <v>-15.0777199827551-0.319549513455722i</v>
      </c>
      <c r="AG3047" t="str">
        <f t="shared" si="1606"/>
        <v>0.99580500594592-0.00343248120660898i</v>
      </c>
      <c r="AH3047" t="str">
        <f t="shared" si="1607"/>
        <v>0.0345757310716418-0.0388484935676558i</v>
      </c>
      <c r="AI3047">
        <f t="shared" si="1608"/>
        <v>-25.678830455460471</v>
      </c>
      <c r="AJ3047">
        <f t="shared" si="1609"/>
        <v>-48.330446810193251</v>
      </c>
      <c r="AK3047"/>
      <c r="AL3047"/>
      <c r="AM3047"/>
      <c r="AN3047"/>
    </row>
    <row r="3048" spans="1:40" x14ac:dyDescent="0.25">
      <c r="A3048"/>
      <c r="B3048">
        <f t="shared" si="1610"/>
        <v>1114000</v>
      </c>
      <c r="C3048" s="237" t="str">
        <f t="shared" si="1578"/>
        <v>-6.15846327538373E-08+0.00219840443363188i</v>
      </c>
      <c r="D3048" s="208" t="str">
        <f t="shared" si="1579"/>
        <v>-5.95700642915481+0.0168544339911778i</v>
      </c>
      <c r="E3048" t="str">
        <f t="shared" si="1580"/>
        <v>2870</v>
      </c>
      <c r="F3048" t="str">
        <f t="shared" si="1581"/>
        <v>0.777000777000777</v>
      </c>
      <c r="G3048" t="str">
        <f t="shared" si="1576"/>
        <v>0.777000777000777</v>
      </c>
      <c r="H3048" t="str">
        <f t="shared" si="1582"/>
        <v>9.1207374939513+0.336118048811258i</v>
      </c>
      <c r="I3048" t="str">
        <f t="shared" si="1583"/>
        <v>4374.66777012379i</v>
      </c>
      <c r="J3048" t="str">
        <f t="shared" si="1577"/>
        <v>-16368.6385531263+946.139146385508i</v>
      </c>
      <c r="K3048" t="str">
        <f t="shared" si="1584"/>
        <v>0.0153966551647976-0.266369153292607i</v>
      </c>
      <c r="L3048" t="str">
        <f t="shared" si="1585"/>
        <v>0.00133137487049214-0.0193048341945777i</v>
      </c>
      <c r="M3048" t="str">
        <f t="shared" si="1586"/>
        <v>0.0167280300352897-0.285673987487185i</v>
      </c>
      <c r="N3048" t="str">
        <f t="shared" si="1587"/>
        <v>-4.94048942720993i</v>
      </c>
      <c r="O3048" t="str">
        <f t="shared" si="1588"/>
        <v>0.226127582249893+0.974097693532747i</v>
      </c>
      <c r="P3048" t="str">
        <f t="shared" si="1589"/>
        <v>0.773872417750107-0.974097693532747i</v>
      </c>
      <c r="Q3048" t="str">
        <f t="shared" si="1590"/>
        <v>-0.773872417750107+5.91458712074268i</v>
      </c>
      <c r="R3048" t="str">
        <f t="shared" si="1591"/>
        <v>-0.178753407320622-0.107452992621744i</v>
      </c>
      <c r="S3048" t="str">
        <f t="shared" si="1592"/>
        <v>0.512445147743935i</v>
      </c>
      <c r="T3048" t="str">
        <f t="shared" si="1593"/>
        <v>0.0550637646795776-0.0916013162241479i</v>
      </c>
      <c r="U3048" t="str">
        <f t="shared" si="1594"/>
        <v>0.0001-142.867992003497i</v>
      </c>
      <c r="V3048" t="str">
        <f t="shared" si="1595"/>
        <v>0.00002-0.0022915604663074i</v>
      </c>
      <c r="W3048" t="str">
        <f t="shared" si="1596"/>
        <v>0.0000199993584529543-0.00229152371374195i</v>
      </c>
      <c r="X3048" t="str">
        <f t="shared" si="1597"/>
        <v>0.0000386632251497286-0.00229104578612172i</v>
      </c>
      <c r="Y3048" t="str">
        <f t="shared" si="1598"/>
        <v>0.009+6.99946843219806i</v>
      </c>
      <c r="Z3048" t="str">
        <f t="shared" si="1599"/>
        <v>-0.00392899918332361-0.0000713818693801639i</v>
      </c>
      <c r="AA3048" t="str">
        <f t="shared" si="1600"/>
        <v>0.00221533270325681-1.71497438376465i</v>
      </c>
      <c r="AB3048" t="str">
        <f t="shared" si="1601"/>
        <v>0.374877970665274-0.623628183365249i</v>
      </c>
      <c r="AC3048" t="str">
        <f t="shared" si="1602"/>
        <v>0.828116620101517-0.11752495568324i</v>
      </c>
      <c r="AD3048" t="str">
        <f t="shared" si="1603"/>
        <v>0.54851407693871-0.675223847956157i</v>
      </c>
      <c r="AE3048" t="str">
        <f t="shared" si="1604"/>
        <v>-0.00220331010085087+0.00261379998698714i</v>
      </c>
      <c r="AF3048" t="str">
        <f t="shared" si="1605"/>
        <v>-15.0777439231061-0.31926361482008i</v>
      </c>
      <c r="AG3048" t="str">
        <f t="shared" si="1606"/>
        <v>0.995812469209808-0.00341070404033488i</v>
      </c>
      <c r="AH3048" t="str">
        <f t="shared" si="1607"/>
        <v>0.0343313718284022-0.0387519509618704i</v>
      </c>
      <c r="AI3048">
        <f t="shared" si="1608"/>
        <v>-25.718073911303989</v>
      </c>
      <c r="AJ3048">
        <f t="shared" si="1609"/>
        <v>-48.46142327807641</v>
      </c>
      <c r="AK3048"/>
      <c r="AL3048"/>
      <c r="AM3048"/>
      <c r="AN3048"/>
    </row>
    <row r="3049" spans="1:40" x14ac:dyDescent="0.25">
      <c r="A3049"/>
      <c r="B3049">
        <f t="shared" si="1610"/>
        <v>1115000</v>
      </c>
      <c r="C3049" s="237" t="str">
        <f t="shared" si="1578"/>
        <v>-6.14742165811408E-08+0.00219643277046579i</v>
      </c>
      <c r="D3049" s="208" t="str">
        <f t="shared" si="1579"/>
        <v>-5.95700642830829+0.0168393179069044i</v>
      </c>
      <c r="E3049" t="str">
        <f t="shared" si="1580"/>
        <v>2870</v>
      </c>
      <c r="F3049" t="str">
        <f t="shared" si="1581"/>
        <v>0.777000777000777</v>
      </c>
      <c r="G3049" t="str">
        <f t="shared" si="1576"/>
        <v>0.777000777000777</v>
      </c>
      <c r="H3049" t="str">
        <f t="shared" si="1582"/>
        <v>9.12076137089907+0.335817544366413i</v>
      </c>
      <c r="I3049" t="str">
        <f t="shared" si="1583"/>
        <v>4378.59476094077i</v>
      </c>
      <c r="J3049" t="str">
        <f t="shared" si="1577"/>
        <v>-16398.040682009+946.988463393036i</v>
      </c>
      <c r="K3049" t="str">
        <f t="shared" si="1584"/>
        <v>0.0153691386333717-0.266131817123167i</v>
      </c>
      <c r="L3049" t="str">
        <f t="shared" si="1585"/>
        <v>0.00132899910461457-0.0192876841417725i</v>
      </c>
      <c r="M3049" t="str">
        <f t="shared" si="1586"/>
        <v>0.0166981377379863-0.28541950126494i</v>
      </c>
      <c r="N3049" t="str">
        <f t="shared" si="1587"/>
        <v>-4.94492433692915i</v>
      </c>
      <c r="O3049" t="str">
        <f t="shared" si="1588"/>
        <v>0.230445379634081+0.973085261940239i</v>
      </c>
      <c r="P3049" t="str">
        <f t="shared" si="1589"/>
        <v>0.769554620365919-0.973085261940239i</v>
      </c>
      <c r="Q3049" t="str">
        <f t="shared" si="1590"/>
        <v>-0.769554620365919+5.91800959886939i</v>
      </c>
      <c r="R3049" t="str">
        <f t="shared" si="1591"/>
        <v>-0.178321858061487-0.106847783873698i</v>
      </c>
      <c r="S3049" t="str">
        <f t="shared" si="1592"/>
        <v>0.512905152364891i</v>
      </c>
      <c r="T3049" t="str">
        <f t="shared" si="1593"/>
        <v>0.05480277886759-0.0914621997790175i</v>
      </c>
      <c r="U3049" t="str">
        <f t="shared" si="1594"/>
        <v>0.0001-142.739859275242i</v>
      </c>
      <c r="V3049" t="str">
        <f t="shared" si="1595"/>
        <v>0.00002-0.00228950525512686i</v>
      </c>
      <c r="W3049" t="str">
        <f t="shared" si="1596"/>
        <v>0.0000199993584529543-0.00228946853552838i</v>
      </c>
      <c r="X3049" t="str">
        <f t="shared" si="1597"/>
        <v>0.0000386297620420101-0.00228899130892425i</v>
      </c>
      <c r="Y3049" t="str">
        <f t="shared" si="1598"/>
        <v>0.009+7.00575161750524i</v>
      </c>
      <c r="Z3049" t="str">
        <f t="shared" si="1599"/>
        <v>-0.00392195306214685-0.0000712513584795113i</v>
      </c>
      <c r="AA3049" t="str">
        <f t="shared" si="1600"/>
        <v>0.00221135001778796-1.71343528950097i</v>
      </c>
      <c r="AB3049" t="str">
        <f t="shared" si="1601"/>
        <v>0.373101160958569-0.622681068852827i</v>
      </c>
      <c r="AC3049" t="str">
        <f t="shared" si="1602"/>
        <v>0.828504774456795-0.116887961536706i</v>
      </c>
      <c r="AD3049" t="str">
        <f t="shared" si="1603"/>
        <v>0.545506800727798-0.67461034401135i</v>
      </c>
      <c r="AE3049" t="str">
        <f t="shared" si="1604"/>
        <v>-0.00218751897099146+0.00260692200383958i</v>
      </c>
      <c r="AF3049" t="str">
        <f t="shared" si="1605"/>
        <v>-15.0777677992074-0.318978226459509i</v>
      </c>
      <c r="AG3049" t="str">
        <f t="shared" si="1606"/>
        <v>0.995820004593703-0.00338898029750616i</v>
      </c>
      <c r="AH3049" t="str">
        <f t="shared" si="1607"/>
        <v>0.0340879424173733-0.0386548474423293i</v>
      </c>
      <c r="AI3049">
        <f t="shared" si="1608"/>
        <v>-25.757416721589074</v>
      </c>
      <c r="AJ3049">
        <f t="shared" si="1609"/>
        <v>-48.592402892796692</v>
      </c>
      <c r="AK3049"/>
      <c r="AL3049"/>
      <c r="AM3049"/>
      <c r="AN3049"/>
    </row>
    <row r="3050" spans="1:40" x14ac:dyDescent="0.25">
      <c r="A3050"/>
      <c r="B3050">
        <f t="shared" si="1610"/>
        <v>1116000</v>
      </c>
      <c r="C3050" s="237" t="str">
        <f t="shared" si="1578"/>
        <v>-6.13640970931095E-08+0.00219446464074623i</v>
      </c>
      <c r="D3050" s="208" t="str">
        <f t="shared" si="1579"/>
        <v>-5.95700642746404+0.0168242289123878i</v>
      </c>
      <c r="E3050" t="str">
        <f t="shared" si="1580"/>
        <v>2870</v>
      </c>
      <c r="F3050" t="str">
        <f t="shared" si="1581"/>
        <v>0.777000777000777</v>
      </c>
      <c r="G3050" t="str">
        <f t="shared" si="1576"/>
        <v>0.777000777000777</v>
      </c>
      <c r="H3050" t="str">
        <f t="shared" si="1582"/>
        <v>9.12078518382435+0.335517575923787i</v>
      </c>
      <c r="I3050" t="str">
        <f t="shared" si="1583"/>
        <v>4382.52175175776i</v>
      </c>
      <c r="J3050" t="str">
        <f t="shared" si="1577"/>
        <v>-16427.4691923442+947.837780400563i</v>
      </c>
      <c r="K3050" t="str">
        <f t="shared" si="1584"/>
        <v>0.0153416957226933-0.265894902117486i</v>
      </c>
      <c r="L3050" t="str">
        <f t="shared" si="1585"/>
        <v>0.00132662968217684-0.0192705643871321i</v>
      </c>
      <c r="M3050" t="str">
        <f t="shared" si="1586"/>
        <v>0.0166683254048701-0.285165466504618i</v>
      </c>
      <c r="N3050" t="str">
        <f t="shared" si="1587"/>
        <v>-4.94935924664837i</v>
      </c>
      <c r="O3050" t="str">
        <f t="shared" si="1588"/>
        <v>0.234758644528212+0.972053691325369i</v>
      </c>
      <c r="P3050" t="str">
        <f t="shared" si="1589"/>
        <v>0.765241355471788-0.972053691325369i</v>
      </c>
      <c r="Q3050" t="str">
        <f t="shared" si="1590"/>
        <v>-0.765241355471788+5.92141293797374i</v>
      </c>
      <c r="R3050" t="str">
        <f t="shared" si="1591"/>
        <v>-0.177889266583469-0.106243752728863i</v>
      </c>
      <c r="S3050" t="str">
        <f t="shared" si="1592"/>
        <v>0.513365156985847i</v>
      </c>
      <c r="T3050" t="str">
        <f t="shared" si="1593"/>
        <v>0.0545418407984183-0.0913221512657197i</v>
      </c>
      <c r="U3050" t="str">
        <f t="shared" si="1594"/>
        <v>0.0001-142.611956175533i</v>
      </c>
      <c r="V3050" t="str">
        <f t="shared" si="1595"/>
        <v>0.00002-0.00228745372712047i</v>
      </c>
      <c r="W3050" t="str">
        <f t="shared" si="1596"/>
        <v>0.0000199993584529543-0.00228741704042987i</v>
      </c>
      <c r="X3050" t="str">
        <f t="shared" si="1597"/>
        <v>0.0000385963888406417-0.00228694051285437i</v>
      </c>
      <c r="Y3050" t="str">
        <f t="shared" si="1598"/>
        <v>0.009+7.01203480281242i</v>
      </c>
      <c r="Z3050" t="str">
        <f t="shared" si="1599"/>
        <v>-0.00391492587992815-0.0000711212601083556i</v>
      </c>
      <c r="AA3050" t="str">
        <f t="shared" si="1600"/>
        <v>0.00220737807224247-1.71189895615787i</v>
      </c>
      <c r="AB3050" t="str">
        <f t="shared" si="1601"/>
        <v>0.371324676288304-0.62172760875497i</v>
      </c>
      <c r="AC3050" t="str">
        <f t="shared" si="1602"/>
        <v>0.82889411694582-0.11625213263435i</v>
      </c>
      <c r="AD3050" t="str">
        <f t="shared" si="1603"/>
        <v>0.542501915136406-0.673983073037856i</v>
      </c>
      <c r="AE3050" t="str">
        <f t="shared" si="1604"/>
        <v>-0.00217178931292425+0.00260001035545371i</v>
      </c>
      <c r="AF3050" t="str">
        <f t="shared" si="1605"/>
        <v>-15.0777916112884-0.318693347011399i</v>
      </c>
      <c r="AG3050" t="str">
        <f t="shared" si="1606"/>
        <v>0.995827611847221-0.00336731023564557i</v>
      </c>
      <c r="AH3050" t="str">
        <f t="shared" si="1607"/>
        <v>0.0338454430221549-0.0385571869649621i</v>
      </c>
      <c r="AI3050">
        <f t="shared" si="1608"/>
        <v>-25.796859528292806</v>
      </c>
      <c r="AJ3050">
        <f t="shared" si="1609"/>
        <v>-48.723385581939041</v>
      </c>
      <c r="AK3050"/>
      <c r="AL3050"/>
      <c r="AM3050"/>
      <c r="AN3050"/>
    </row>
    <row r="3051" spans="1:40" x14ac:dyDescent="0.25">
      <c r="A3051"/>
      <c r="B3051">
        <f t="shared" si="1610"/>
        <v>1117000</v>
      </c>
      <c r="C3051" s="237" t="str">
        <f t="shared" si="1578"/>
        <v>-6.12542732277858E-08+0.00219250003498319i</v>
      </c>
      <c r="D3051" s="208" t="str">
        <f t="shared" si="1579"/>
        <v>-5.95700642662205+0.0168091669348711i</v>
      </c>
      <c r="E3051" t="str">
        <f t="shared" si="1580"/>
        <v>2870</v>
      </c>
      <c r="F3051" t="str">
        <f t="shared" si="1581"/>
        <v>0.777000777000777</v>
      </c>
      <c r="G3051" t="str">
        <f t="shared" si="1576"/>
        <v>0.777000777000777</v>
      </c>
      <c r="H3051" t="str">
        <f t="shared" si="1582"/>
        <v>9.12080893295569+0.335218142052848i</v>
      </c>
      <c r="I3051" t="str">
        <f t="shared" si="1583"/>
        <v>4386.44874257475i</v>
      </c>
      <c r="J3051" t="str">
        <f t="shared" si="1577"/>
        <v>-16456.9240841321+948.687097408091i</v>
      </c>
      <c r="K3051" t="str">
        <f t="shared" si="1584"/>
        <v>0.0153143261706462-0.265658407159245i</v>
      </c>
      <c r="L3051" t="str">
        <f t="shared" si="1585"/>
        <v>0.00132426658065155-0.019253474850832i</v>
      </c>
      <c r="M3051" t="str">
        <f t="shared" si="1586"/>
        <v>0.0166385927512978-0.284911882010077i</v>
      </c>
      <c r="N3051" t="str">
        <f t="shared" si="1587"/>
        <v>-4.95379415636759i</v>
      </c>
      <c r="O3051" t="str">
        <f t="shared" si="1588"/>
        <v>0.239067292097303+0.971003001977472i</v>
      </c>
      <c r="P3051" t="str">
        <f t="shared" si="1589"/>
        <v>0.760932707902697-0.971003001977472i</v>
      </c>
      <c r="Q3051" t="str">
        <f t="shared" si="1590"/>
        <v>-0.760932707902697+5.92479715834506i</v>
      </c>
      <c r="R3051" t="str">
        <f t="shared" si="1591"/>
        <v>-0.177455631178712-0.105640901656138i</v>
      </c>
      <c r="S3051" t="str">
        <f t="shared" si="1592"/>
        <v>0.5138251616068i</v>
      </c>
      <c r="T3051" t="str">
        <f t="shared" si="1593"/>
        <v>0.0542809533657532-0.0911811683684384i</v>
      </c>
      <c r="U3051" t="str">
        <f t="shared" si="1594"/>
        <v>0.0001-142.484282087641i</v>
      </c>
      <c r="V3051" t="str">
        <f t="shared" si="1595"/>
        <v>0.00002-0.0022854058723961i</v>
      </c>
      <c r="W3051" t="str">
        <f t="shared" si="1596"/>
        <v>0.0000199993584529543-0.00228536921855448i</v>
      </c>
      <c r="X3051" t="str">
        <f t="shared" si="1597"/>
        <v>0.0000385631052238472-0.0022848933880281i</v>
      </c>
      <c r="Y3051" t="str">
        <f t="shared" si="1598"/>
        <v>0.009+7.0183179881196i</v>
      </c>
      <c r="Z3051" t="str">
        <f t="shared" si="1599"/>
        <v>-0.00390791756884921-0.0000709915725192684i</v>
      </c>
      <c r="AA3051" t="str">
        <f t="shared" si="1600"/>
        <v>0.00220341682800521-1.71036537631057i</v>
      </c>
      <c r="AB3051" t="str">
        <f t="shared" si="1601"/>
        <v>0.369548536354925-0.62076778730544i</v>
      </c>
      <c r="AC3051" t="str">
        <f t="shared" si="1602"/>
        <v>0.829284649025824-0.115617471393051i</v>
      </c>
      <c r="AD3051" t="str">
        <f t="shared" si="1603"/>
        <v>0.539499484825676-0.673342044505461i</v>
      </c>
      <c r="AE3051" t="str">
        <f t="shared" si="1604"/>
        <v>-0.00215612112571815+0.00259306528876664i</v>
      </c>
      <c r="AF3051" t="str">
        <f t="shared" si="1605"/>
        <v>-15.0778153595777-0.318408975117977i</v>
      </c>
      <c r="AG3051" t="str">
        <f t="shared" si="1606"/>
        <v>0.995835290718924-0.00334569411112184i</v>
      </c>
      <c r="AH3051" t="str">
        <f t="shared" si="1607"/>
        <v>0.0336038738137258-0.0384589734825573i</v>
      </c>
      <c r="AI3051">
        <f t="shared" si="1608"/>
        <v>-25.836402979615212</v>
      </c>
      <c r="AJ3051">
        <f t="shared" si="1609"/>
        <v>-48.854371273219442</v>
      </c>
      <c r="AK3051"/>
      <c r="AL3051"/>
      <c r="AM3051"/>
      <c r="AN3051"/>
    </row>
    <row r="3052" spans="1:40" x14ac:dyDescent="0.25">
      <c r="A3052"/>
      <c r="B3052">
        <f t="shared" si="1610"/>
        <v>1118000</v>
      </c>
      <c r="C3052" s="237" t="str">
        <f t="shared" si="1578"/>
        <v>-6.11447439279585E-08+0.00219053894372061i</v>
      </c>
      <c r="D3052" s="208" t="str">
        <f t="shared" si="1579"/>
        <v>-5.95700642578233+0.016794131901858i</v>
      </c>
      <c r="E3052" t="str">
        <f t="shared" si="1580"/>
        <v>2870</v>
      </c>
      <c r="F3052" t="str">
        <f t="shared" si="1581"/>
        <v>0.777000777000777</v>
      </c>
      <c r="G3052" t="str">
        <f t="shared" si="1576"/>
        <v>0.777000777000777</v>
      </c>
      <c r="H3052" t="str">
        <f t="shared" si="1582"/>
        <v>9.12083261852067+0.334919241328143i</v>
      </c>
      <c r="I3052" t="str">
        <f t="shared" si="1583"/>
        <v>4390.37573339174i</v>
      </c>
      <c r="J3052" t="str">
        <f t="shared" si="1577"/>
        <v>-16486.4053573725+949.536414415618i</v>
      </c>
      <c r="K3052" t="str">
        <f t="shared" si="1584"/>
        <v>0.0152870297162788-0.265422331136063i</v>
      </c>
      <c r="L3052" t="str">
        <f t="shared" si="1585"/>
        <v>0.00132190977761115-0.0192364154533268i</v>
      </c>
      <c r="M3052" t="str">
        <f t="shared" si="1586"/>
        <v>0.0166089394938899-0.28465874658939i</v>
      </c>
      <c r="N3052" t="str">
        <f t="shared" si="1587"/>
        <v>-4.95822906608681i</v>
      </c>
      <c r="O3052" t="str">
        <f t="shared" si="1588"/>
        <v>0.243371237597182+0.969933214561918i</v>
      </c>
      <c r="P3052" t="str">
        <f t="shared" si="1589"/>
        <v>0.756628762402818-0.969933214561918i</v>
      </c>
      <c r="Q3052" t="str">
        <f t="shared" si="1590"/>
        <v>-0.756628762402818+5.92816228064873i</v>
      </c>
      <c r="R3052" t="str">
        <f t="shared" si="1591"/>
        <v>-0.177020950147194-0.105039233154298i</v>
      </c>
      <c r="S3052" t="str">
        <f t="shared" si="1592"/>
        <v>0.514285166227756i</v>
      </c>
      <c r="T3052" t="str">
        <f t="shared" si="1593"/>
        <v>0.0540201194831942-0.091039248772245i</v>
      </c>
      <c r="U3052" t="str">
        <f t="shared" si="1594"/>
        <v>0.0001-142.356836397044i</v>
      </c>
      <c r="V3052" t="str">
        <f t="shared" si="1595"/>
        <v>0.00002-0.002283361681097i</v>
      </c>
      <c r="W3052" t="str">
        <f t="shared" si="1596"/>
        <v>0.0000199993584529543-0.00228332506004559i</v>
      </c>
      <c r="X3052" t="str">
        <f t="shared" si="1597"/>
        <v>0.0000385299108712876-0.00228284992459674i</v>
      </c>
      <c r="Y3052" t="str">
        <f t="shared" si="1598"/>
        <v>0.009+7.02460117342678i</v>
      </c>
      <c r="Z3052" t="str">
        <f t="shared" si="1599"/>
        <v>-0.0039009280613949-0.0000708622939739299i</v>
      </c>
      <c r="AA3052" t="str">
        <f t="shared" si="1600"/>
        <v>0.00219946624663454-1.70883454256085i</v>
      </c>
      <c r="AB3052" t="str">
        <f t="shared" si="1601"/>
        <v>0.367772760994423-0.619801588744041i</v>
      </c>
      <c r="AC3052" t="str">
        <f t="shared" si="1602"/>
        <v>0.829676372148866-0.114983980260058i</v>
      </c>
      <c r="AD3052" t="str">
        <f t="shared" si="1603"/>
        <v>0.53649957441754-0.672687268198527i</v>
      </c>
      <c r="AE3052" t="str">
        <f t="shared" si="1604"/>
        <v>-0.0021405144077234+0.00258608705049944i</v>
      </c>
      <c r="AF3052" t="str">
        <f t="shared" si="1605"/>
        <v>-15.077839044303-0.318125109426285i</v>
      </c>
      <c r="AG3052" t="str">
        <f t="shared" si="1606"/>
        <v>0.99584304095633-0.00332413217914489i</v>
      </c>
      <c r="AH3052" t="str">
        <f t="shared" si="1607"/>
        <v>0.0333632349504444-0.0383602109447058i</v>
      </c>
      <c r="AI3052">
        <f t="shared" si="1608"/>
        <v>-25.876047730064919</v>
      </c>
      <c r="AJ3052">
        <f t="shared" si="1609"/>
        <v>-48.985359894485377</v>
      </c>
      <c r="AK3052"/>
      <c r="AL3052"/>
      <c r="AM3052"/>
      <c r="AN3052"/>
    </row>
    <row r="3053" spans="1:40" x14ac:dyDescent="0.25">
      <c r="A3053"/>
      <c r="B3053">
        <f t="shared" si="1610"/>
        <v>1119000</v>
      </c>
      <c r="C3053" s="237" t="str">
        <f t="shared" si="1578"/>
        <v>-6.10355081411382E-08+0.00218858135753623i</v>
      </c>
      <c r="D3053" s="208" t="str">
        <f t="shared" si="1579"/>
        <v>-5.95700642494485+0.0167791237411111i</v>
      </c>
      <c r="E3053" t="str">
        <f t="shared" si="1580"/>
        <v>2870</v>
      </c>
      <c r="F3053" t="str">
        <f t="shared" si="1581"/>
        <v>0.777000777000777</v>
      </c>
      <c r="G3053" t="str">
        <f t="shared" si="1576"/>
        <v>0.777000777000777</v>
      </c>
      <c r="H3053" t="str">
        <f t="shared" si="1582"/>
        <v>9.12085624074579+0.334620872329277i</v>
      </c>
      <c r="I3053" t="str">
        <f t="shared" si="1583"/>
        <v>4394.30272420872i</v>
      </c>
      <c r="J3053" t="str">
        <f t="shared" si="1577"/>
        <v>-16515.9130120654+950.385731423146i</v>
      </c>
      <c r="K3053" t="str">
        <f t="shared" si="1584"/>
        <v>0.0152598060997975-0.265186672939462i</v>
      </c>
      <c r="L3053" t="str">
        <f t="shared" si="1585"/>
        <v>0.00131955925072723-0.0192193861153486i</v>
      </c>
      <c r="M3053" t="str">
        <f t="shared" si="1586"/>
        <v>0.0165793653505247-0.284406059054811i</v>
      </c>
      <c r="N3053" t="str">
        <f t="shared" si="1587"/>
        <v>-4.96266397580603i</v>
      </c>
      <c r="O3053" t="str">
        <f t="shared" si="1588"/>
        <v>0.247670396376164+0.968844350119705i</v>
      </c>
      <c r="P3053" t="str">
        <f t="shared" si="1589"/>
        <v>0.752329603623836-0.968844350119705i</v>
      </c>
      <c r="Q3053" t="str">
        <f t="shared" si="1590"/>
        <v>-0.752329603623836+5.93150832592574i</v>
      </c>
      <c r="R3053" t="str">
        <f t="shared" si="1591"/>
        <v>-0.176585221796879-0.104438749752051i</v>
      </c>
      <c r="S3053" t="str">
        <f t="shared" si="1592"/>
        <v>0.51474517084871i</v>
      </c>
      <c r="T3053" t="str">
        <f t="shared" si="1593"/>
        <v>0.0537593420843452-0.0908963901631918i</v>
      </c>
      <c r="U3053" t="str">
        <f t="shared" si="1594"/>
        <v>0.0001-142.229618491417i</v>
      </c>
      <c r="V3053" t="str">
        <f t="shared" si="1595"/>
        <v>0.00002-0.00228132114340165i</v>
      </c>
      <c r="W3053" t="str">
        <f t="shared" si="1596"/>
        <v>0.0000199993584529543-0.00228128455508186i</v>
      </c>
      <c r="X3053" t="str">
        <f t="shared" si="1597"/>
        <v>0.0000384968054640549-0.00228081011274681i</v>
      </c>
      <c r="Y3053" t="str">
        <f t="shared" si="1598"/>
        <v>0.009+7.03088435873396i</v>
      </c>
      <c r="Z3053" t="str">
        <f t="shared" si="1599"/>
        <v>-0.00389395729035181-0.0000707334227430773i</v>
      </c>
      <c r="AA3053" t="str">
        <f t="shared" si="1600"/>
        <v>0.00219552628986149-1.70730644753703i</v>
      </c>
      <c r="AB3053" t="str">
        <f t="shared" si="1601"/>
        <v>0.365997370178979-0.618828997317255i</v>
      </c>
      <c r="AC3053" t="str">
        <f t="shared" si="1602"/>
        <v>0.830069287761688-0.11435166171305i</v>
      </c>
      <c r="AD3053" t="str">
        <f t="shared" si="1603"/>
        <v>0.533502248493058-0.672018754215823i</v>
      </c>
      <c r="AE3053" t="str">
        <f t="shared" si="1604"/>
        <v>-0.00212496915657185+0.00257907588715481i</v>
      </c>
      <c r="AF3053" t="str">
        <f t="shared" si="1605"/>
        <v>-15.0778626656906-0.317841748588166i</v>
      </c>
      <c r="AG3053" t="str">
        <f t="shared" si="1606"/>
        <v>0.995850862305911-0.0033026246937609i</v>
      </c>
      <c r="AH3053" t="str">
        <f t="shared" si="1607"/>
        <v>0.0331235265780565-0.0382609032977552i</v>
      </c>
      <c r="AI3053">
        <f t="shared" si="1608"/>
        <v>-25.915794440544097</v>
      </c>
      <c r="AJ3053">
        <f t="shared" si="1609"/>
        <v>-49.116351373718317</v>
      </c>
      <c r="AK3053"/>
      <c r="AL3053"/>
      <c r="AM3053"/>
      <c r="AN3053"/>
    </row>
    <row r="3054" spans="1:40" x14ac:dyDescent="0.25">
      <c r="A3054"/>
      <c r="B3054">
        <f t="shared" si="1610"/>
        <v>1120000</v>
      </c>
      <c r="C3054" s="237" t="str">
        <f t="shared" si="1578"/>
        <v>-6.09265648195328E-08+0.00218662726704147i</v>
      </c>
      <c r="D3054" s="208" t="str">
        <f t="shared" si="1579"/>
        <v>-5.95700642410962+0.0167641423806513i</v>
      </c>
      <c r="E3054" t="str">
        <f t="shared" si="1580"/>
        <v>2870</v>
      </c>
      <c r="F3054" t="str">
        <f t="shared" si="1581"/>
        <v>0.777000777000777</v>
      </c>
      <c r="G3054" t="str">
        <f t="shared" si="1576"/>
        <v>0.777000777000777</v>
      </c>
      <c r="H3054" t="str">
        <f t="shared" si="1582"/>
        <v>9.1208797998566+0.334323033640887i</v>
      </c>
      <c r="I3054" t="str">
        <f t="shared" si="1583"/>
        <v>4398.22971502571i</v>
      </c>
      <c r="J3054" t="str">
        <f t="shared" si="1577"/>
        <v>-16545.447048211+951.235048430673i</v>
      </c>
      <c r="K3054" t="str">
        <f t="shared" si="1584"/>
        <v>0.0152326550625602-0.26495143146486i</v>
      </c>
      <c r="L3054" t="str">
        <f t="shared" si="1585"/>
        <v>0.00131721497777011-0.0192023867579054i</v>
      </c>
      <c r="M3054" t="str">
        <f t="shared" si="1586"/>
        <v>0.0165498700403303-0.284153818222765i</v>
      </c>
      <c r="N3054" t="str">
        <f t="shared" si="1587"/>
        <v>-4.96709888552525i</v>
      </c>
      <c r="O3054" t="str">
        <f t="shared" si="1588"/>
        <v>0.251964683876707+0.967736430067046i</v>
      </c>
      <c r="P3054" t="str">
        <f t="shared" si="1589"/>
        <v>0.748035316123293-0.967736430067046i</v>
      </c>
      <c r="Q3054" t="str">
        <f t="shared" si="1590"/>
        <v>-0.748035316123293+5.9348353155923i</v>
      </c>
      <c r="R3054" t="str">
        <f t="shared" si="1591"/>
        <v>-0.17614844444386-0.103839454008102i</v>
      </c>
      <c r="S3054" t="str">
        <f t="shared" si="1592"/>
        <v>0.515205175469666i</v>
      </c>
      <c r="T3054" t="str">
        <f t="shared" si="1593"/>
        <v>0.0534986241229185-0.0907525902284076i</v>
      </c>
      <c r="U3054" t="str">
        <f t="shared" si="1594"/>
        <v>0.0001-142.102627760621i</v>
      </c>
      <c r="V3054" t="str">
        <f t="shared" si="1595"/>
        <v>0.00002-0.00227928424952361i</v>
      </c>
      <c r="W3054" t="str">
        <f t="shared" si="1596"/>
        <v>0.0000199993584529542-0.00227924769387697i</v>
      </c>
      <c r="X3054" t="str">
        <f t="shared" si="1597"/>
        <v>0.0000384637886846632-0.00227877394269983i</v>
      </c>
      <c r="Y3054" t="str">
        <f t="shared" si="1598"/>
        <v>0.009+7.03716754404114i</v>
      </c>
      <c r="Z3054" t="str">
        <f t="shared" si="1599"/>
        <v>-0.00388700518880659-0.0000706049571064456i</v>
      </c>
      <c r="AA3054" t="str">
        <f t="shared" si="1600"/>
        <v>0.00219159691958873-1.70578108389377i</v>
      </c>
      <c r="AB3054" t="str">
        <f t="shared" si="1601"/>
        <v>0.364222384017674-0.617849997278892i</v>
      </c>
      <c r="AC3054" t="str">
        <f t="shared" si="1602"/>
        <v>0.83046339730555-0.113720518260204i</v>
      </c>
      <c r="AD3054" t="str">
        <f t="shared" si="1603"/>
        <v>0.530507571590857-0.671336512970349i</v>
      </c>
      <c r="AE3054" t="str">
        <f t="shared" si="1604"/>
        <v>-0.00210948536917711+0.00257203204501426i</v>
      </c>
      <c r="AF3054" t="str">
        <f t="shared" si="1605"/>
        <v>-15.0778862239662-0.317558891260236i</v>
      </c>
      <c r="AG3054" t="str">
        <f t="shared" si="1606"/>
        <v>0.995858754513108-0.00328117190784769i</v>
      </c>
      <c r="AH3054" t="str">
        <f t="shared" si="1607"/>
        <v>0.0328847488297021-0.0381610544847579i</v>
      </c>
      <c r="AI3054">
        <f t="shared" si="1608"/>
        <v>-25.955643778435736</v>
      </c>
      <c r="AJ3054">
        <f t="shared" si="1609"/>
        <v>-49.247345639032851</v>
      </c>
      <c r="AK3054"/>
      <c r="AL3054"/>
      <c r="AM3054"/>
      <c r="AN3054"/>
    </row>
    <row r="3055" spans="1:40" x14ac:dyDescent="0.25">
      <c r="A3055"/>
      <c r="B3055">
        <f t="shared" si="1610"/>
        <v>1121000</v>
      </c>
      <c r="C3055" s="237" t="str">
        <f t="shared" si="1578"/>
        <v>-6.08179129200208E-08+0.00218467666288121i</v>
      </c>
      <c r="D3055" s="208" t="str">
        <f t="shared" si="1579"/>
        <v>-5.95700642327663+0.0167491877487559i</v>
      </c>
      <c r="E3055" t="str">
        <f t="shared" si="1580"/>
        <v>2870</v>
      </c>
      <c r="F3055" t="str">
        <f t="shared" si="1581"/>
        <v>0.777000777000777</v>
      </c>
      <c r="G3055" t="str">
        <f t="shared" si="1576"/>
        <v>0.777000777000777</v>
      </c>
      <c r="H3055" t="str">
        <f t="shared" si="1582"/>
        <v>9.12090329607762+0.334025723852621i</v>
      </c>
      <c r="I3055" t="str">
        <f t="shared" si="1583"/>
        <v>4402.1567058427i</v>
      </c>
      <c r="J3055" t="str">
        <f t="shared" si="1577"/>
        <v>-16575.007465809+952.0843654382i</v>
      </c>
      <c r="K3055" t="str">
        <f t="shared" si="1584"/>
        <v>0.0152055763470712-0.264716605611557i</v>
      </c>
      <c r="L3055" t="str">
        <f t="shared" si="1585"/>
        <v>0.00131487693660828-0.0191854173022808i</v>
      </c>
      <c r="M3055" t="str">
        <f t="shared" si="1586"/>
        <v>0.0165204532836795-0.283902022913838i</v>
      </c>
      <c r="N3055" t="str">
        <f t="shared" si="1587"/>
        <v>-4.97153379524446i</v>
      </c>
      <c r="O3055" t="str">
        <f t="shared" si="1588"/>
        <v>0.256254015637074+0.966609476194949i</v>
      </c>
      <c r="P3055" t="str">
        <f t="shared" si="1589"/>
        <v>0.743745984362926-0.966609476194949i</v>
      </c>
      <c r="Q3055" t="str">
        <f t="shared" si="1590"/>
        <v>-0.743745984362926+5.93814327143941i</v>
      </c>
      <c r="R3055" t="str">
        <f t="shared" si="1591"/>
        <v>-0.175710616412503-0.103241348511213i</v>
      </c>
      <c r="S3055" t="str">
        <f t="shared" si="1592"/>
        <v>0.51566518009062i</v>
      </c>
      <c r="T3055" t="str">
        <f t="shared" si="1593"/>
        <v>0.0532379685728331-0.0906078466561872i</v>
      </c>
      <c r="U3055" t="str">
        <f t="shared" si="1594"/>
        <v>0.0001-141.975863596695i</v>
      </c>
      <c r="V3055" t="str">
        <f t="shared" si="1595"/>
        <v>0.00002-0.00227725098971137i</v>
      </c>
      <c r="W3055" t="str">
        <f t="shared" si="1596"/>
        <v>0.0000199993584529542-0.00227721446667961i</v>
      </c>
      <c r="X3055" t="str">
        <f t="shared" si="1597"/>
        <v>0.0000384308602170435-0.00227674140471228i</v>
      </c>
      <c r="Y3055" t="str">
        <f t="shared" si="1598"/>
        <v>0.009+7.04345072934832i</v>
      </c>
      <c r="Z3055" t="str">
        <f t="shared" si="1599"/>
        <v>-0.00388007169014444-0.0000704768953527174i</v>
      </c>
      <c r="AA3055" t="str">
        <f t="shared" si="1600"/>
        <v>0.0021876780978897-1.70425844431198i</v>
      </c>
      <c r="AB3055" t="str">
        <f t="shared" si="1601"/>
        <v>0.362447822757156-0.616864572890702i</v>
      </c>
      <c r="AC3055" t="str">
        <f t="shared" si="1602"/>
        <v>0.83085870221608-0.113090552440271i</v>
      </c>
      <c r="AD3055" t="str">
        <f t="shared" si="1603"/>
        <v>0.527515608205491-0.670640555189089i</v>
      </c>
      <c r="AE3055" t="str">
        <f t="shared" si="1604"/>
        <v>-0.0020940630417348+0.00256495577013551i</v>
      </c>
      <c r="AF3055" t="str">
        <f t="shared" si="1605"/>
        <v>-15.0779097193542-0.317276536103865i</v>
      </c>
      <c r="AG3055" t="str">
        <f t="shared" si="1606"/>
        <v>0.995866717322329-0.00325977407310989i</v>
      </c>
      <c r="AH3055" t="str">
        <f t="shared" si="1607"/>
        <v>0.0326469018259221-0.0380606684454216i</v>
      </c>
      <c r="AI3055">
        <f t="shared" si="1608"/>
        <v>-25.995596417692216</v>
      </c>
      <c r="AJ3055">
        <f t="shared" si="1609"/>
        <v>-49.378342618677983</v>
      </c>
      <c r="AK3055"/>
      <c r="AL3055"/>
      <c r="AM3055"/>
      <c r="AN3055"/>
    </row>
    <row r="3056" spans="1:40" x14ac:dyDescent="0.25">
      <c r="A3056"/>
      <c r="B3056">
        <f t="shared" si="1610"/>
        <v>1122000</v>
      </c>
      <c r="C3056" s="237" t="str">
        <f t="shared" si="1578"/>
        <v>-6.07095514041272E-08+0.0021827295357337i</v>
      </c>
      <c r="D3056" s="208" t="str">
        <f t="shared" si="1579"/>
        <v>-5.95700642244585+0.0167342597739584i</v>
      </c>
      <c r="E3056" t="str">
        <f t="shared" si="1580"/>
        <v>2870</v>
      </c>
      <c r="F3056" t="str">
        <f t="shared" si="1581"/>
        <v>0.777000777000777</v>
      </c>
      <c r="G3056" t="str">
        <f t="shared" si="1576"/>
        <v>0.777000777000777</v>
      </c>
      <c r="H3056" t="str">
        <f t="shared" si="1582"/>
        <v>9.12092672963235+0.33372894155911i</v>
      </c>
      <c r="I3056" t="str">
        <f t="shared" si="1583"/>
        <v>4406.08369665969i</v>
      </c>
      <c r="J3056" t="str">
        <f t="shared" si="1577"/>
        <v>-16604.5942648597+952.933682445727i</v>
      </c>
      <c r="K3056" t="str">
        <f t="shared" si="1584"/>
        <v>0.0151785696969737-0.264482194282704i</v>
      </c>
      <c r="L3056" t="str">
        <f t="shared" si="1585"/>
        <v>0.00131254510520788-0.0191684776700319i</v>
      </c>
      <c r="M3056" t="str">
        <f t="shared" si="1586"/>
        <v>0.0164911148021816-0.283650671952736i</v>
      </c>
      <c r="N3056" t="str">
        <f t="shared" si="1587"/>
        <v>-4.97596870496368i</v>
      </c>
      <c r="O3056" t="str">
        <f t="shared" si="1588"/>
        <v>0.260538307293024+0.96546351066878i</v>
      </c>
      <c r="P3056" t="str">
        <f t="shared" si="1589"/>
        <v>0.739461692706976-0.96546351066878i</v>
      </c>
      <c r="Q3056" t="str">
        <f t="shared" si="1590"/>
        <v>-0.739461692706976+5.94143221563246i</v>
      </c>
      <c r="R3056" t="str">
        <f t="shared" si="1591"/>
        <v>-0.175271736035601-0.10264443588026i</v>
      </c>
      <c r="S3056" t="str">
        <f t="shared" si="1592"/>
        <v>0.516125184711576i</v>
      </c>
      <c r="T3056" t="str">
        <f t="shared" si="1593"/>
        <v>0.0529773784283147-0.0904621571360932i</v>
      </c>
      <c r="U3056" t="str">
        <f t="shared" si="1594"/>
        <v>0.0001-141.849325393846i</v>
      </c>
      <c r="V3056" t="str">
        <f t="shared" si="1595"/>
        <v>0.00002-0.00227522135424817i</v>
      </c>
      <c r="W3056" t="str">
        <f t="shared" si="1596"/>
        <v>0.0000199993584529542-0.00227518486377316i</v>
      </c>
      <c r="X3056" t="str">
        <f t="shared" si="1597"/>
        <v>0.0000383980197465332-0.0022747124890753i</v>
      </c>
      <c r="Y3056" t="str">
        <f t="shared" si="1598"/>
        <v>0.009+7.0497339146555i</v>
      </c>
      <c r="Z3056" t="str">
        <f t="shared" si="1599"/>
        <v>-0.00387315672804737-0.0000703492357794628i</v>
      </c>
      <c r="AA3056" t="str">
        <f t="shared" si="1600"/>
        <v>0.00218376978700768-1.70273852149873i</v>
      </c>
      <c r="AB3056" t="str">
        <f t="shared" si="1601"/>
        <v>0.360673706782324-0.615872708423064i</v>
      </c>
      <c r="AC3056" t="str">
        <f t="shared" si="1602"/>
        <v>0.831255203923122-0.112461766822626i</v>
      </c>
      <c r="AD3056" t="str">
        <f t="shared" si="1603"/>
        <v>0.52452642278583-0.669930891912853i</v>
      </c>
      <c r="AE3056" t="str">
        <f t="shared" si="1604"/>
        <v>-0.00207870216972268+0.00255784730834992i</v>
      </c>
      <c r="AF3056" t="str">
        <f t="shared" si="1605"/>
        <v>-15.0779331520782-0.316994681785152i</v>
      </c>
      <c r="AG3056" t="str">
        <f t="shared" si="1606"/>
        <v>0.99587475047696-0.00323843144007427i</v>
      </c>
      <c r="AH3056" t="str">
        <f t="shared" si="1607"/>
        <v>0.0324099856746648-0.0379597491160605i</v>
      </c>
      <c r="AI3056">
        <f t="shared" si="1608"/>
        <v>-26.035653038925261</v>
      </c>
      <c r="AJ3056">
        <f t="shared" si="1609"/>
        <v>-49.509342241039313</v>
      </c>
      <c r="AK3056"/>
      <c r="AL3056"/>
      <c r="AM3056"/>
      <c r="AN3056"/>
    </row>
    <row r="3057" spans="1:40" x14ac:dyDescent="0.25">
      <c r="A3057"/>
      <c r="B3057">
        <f t="shared" si="1610"/>
        <v>1123000</v>
      </c>
      <c r="C3057" s="237" t="str">
        <f t="shared" si="1578"/>
        <v>-6.06014792379991E-08+0.00218078587631041i</v>
      </c>
      <c r="D3057" s="208" t="str">
        <f t="shared" si="1579"/>
        <v>-5.9570064216173+0.0167193583850465i</v>
      </c>
      <c r="E3057" t="str">
        <f t="shared" si="1580"/>
        <v>2870</v>
      </c>
      <c r="F3057" t="str">
        <f t="shared" si="1581"/>
        <v>0.777000777000777</v>
      </c>
      <c r="G3057" t="str">
        <f t="shared" si="1576"/>
        <v>0.777000777000777</v>
      </c>
      <c r="H3057" t="str">
        <f t="shared" si="1582"/>
        <v>9.12095010074336+0.333432685359963i</v>
      </c>
      <c r="I3057" t="str">
        <f t="shared" si="1583"/>
        <v>4410.01068747667i</v>
      </c>
      <c r="J3057" t="str">
        <f t="shared" si="1577"/>
        <v>-16634.2074453629+953.782999453254i</v>
      </c>
      <c r="K3057" t="str">
        <f t="shared" si="1584"/>
        <v>0.0151516348570454-0.264248196385301i</v>
      </c>
      <c r="L3057" t="str">
        <f t="shared" si="1585"/>
        <v>0.00131021946163225-0.0191515677829892i</v>
      </c>
      <c r="M3057" t="str">
        <f t="shared" si="1586"/>
        <v>0.0164618543186777-0.28339976416829i</v>
      </c>
      <c r="N3057" t="str">
        <f t="shared" si="1587"/>
        <v>-4.9804036146829i</v>
      </c>
      <c r="O3057" t="str">
        <f t="shared" si="1588"/>
        <v>0.26481747457942+0.96429855602784i</v>
      </c>
      <c r="P3057" t="str">
        <f t="shared" si="1589"/>
        <v>0.73518252542058-0.96429855602784i</v>
      </c>
      <c r="Q3057" t="str">
        <f t="shared" si="1590"/>
        <v>-0.73518252542058+5.94470217071074i</v>
      </c>
      <c r="R3057" t="str">
        <f t="shared" si="1591"/>
        <v>-0.174831801654523-0.102048718764299i</v>
      </c>
      <c r="S3057" t="str">
        <f t="shared" si="1592"/>
        <v>0.51658518933253i</v>
      </c>
      <c r="T3057" t="str">
        <f t="shared" si="1593"/>
        <v>0.0527168567039975-0.0903155193590491i</v>
      </c>
      <c r="U3057" t="str">
        <f t="shared" si="1594"/>
        <v>0.0001-141.723012548438i</v>
      </c>
      <c r="V3057" t="str">
        <f t="shared" si="1595"/>
        <v>0.00002-0.00227319533345186i</v>
      </c>
      <c r="W3057" t="str">
        <f t="shared" si="1596"/>
        <v>0.0000199993584529543-0.00227315887547562i</v>
      </c>
      <c r="X3057" t="str">
        <f t="shared" si="1597"/>
        <v>0.00003836526695987-0.0022726871861146i</v>
      </c>
      <c r="Y3057" t="str">
        <f t="shared" si="1598"/>
        <v>0.009+7.05601709996267i</v>
      </c>
      <c r="Z3057" t="str">
        <f t="shared" si="1599"/>
        <v>-0.00386626023649264-0.0000702219766930862i</v>
      </c>
      <c r="AA3057" t="str">
        <f t="shared" si="1600"/>
        <v>0.00217987194935486-1.70122130818709i</v>
      </c>
      <c r="AB3057" t="str">
        <f t="shared" si="1601"/>
        <v>0.358900056617019-0.614874388155624i</v>
      </c>
      <c r="AC3057" t="str">
        <f t="shared" si="1602"/>
        <v>0.831652903850569-0.111834164007353i</v>
      </c>
      <c r="AD3057" t="str">
        <f t="shared" si="1603"/>
        <v>0.521540079733478-0.669207534496029i</v>
      </c>
      <c r="AE3057" t="str">
        <f t="shared" si="1604"/>
        <v>-0.00206340274790097+0.00255070690525972i</v>
      </c>
      <c r="AF3057" t="str">
        <f t="shared" si="1605"/>
        <v>-15.0779565223607-0.316713326974916i</v>
      </c>
      <c r="AG3057" t="str">
        <f t="shared" si="1606"/>
        <v>0.995882853719369-0.00321714425808513i</v>
      </c>
      <c r="AH3057" t="str">
        <f t="shared" si="1607"/>
        <v>0.0321740004712943-0.0378583004295431i</v>
      </c>
      <c r="AI3057">
        <f t="shared" si="1608"/>
        <v>-26.075814329497746</v>
      </c>
      <c r="AJ3057">
        <f t="shared" si="1609"/>
        <v>-49.640344434637406</v>
      </c>
      <c r="AK3057"/>
      <c r="AL3057"/>
      <c r="AM3057"/>
      <c r="AN3057"/>
    </row>
    <row r="3058" spans="1:40" x14ac:dyDescent="0.25">
      <c r="A3058"/>
      <c r="B3058">
        <f t="shared" si="1610"/>
        <v>1124000</v>
      </c>
      <c r="C3058" s="237" t="str">
        <f t="shared" si="1578"/>
        <v>-6.04936953923801E-08+0.00217884567535583i</v>
      </c>
      <c r="D3058" s="208" t="str">
        <f t="shared" si="1579"/>
        <v>-5.95700642079095+0.0167044835110614i</v>
      </c>
      <c r="E3058" t="str">
        <f t="shared" si="1580"/>
        <v>2870</v>
      </c>
      <c r="F3058" t="str">
        <f t="shared" si="1581"/>
        <v>0.777000777000777</v>
      </c>
      <c r="G3058" t="str">
        <f t="shared" si="1576"/>
        <v>0.777000777000777</v>
      </c>
      <c r="H3058" t="str">
        <f t="shared" si="1582"/>
        <v>9.12097340963217+0.333136953859724i</v>
      </c>
      <c r="I3058" t="str">
        <f t="shared" si="1583"/>
        <v>4413.93767829366i</v>
      </c>
      <c r="J3058" t="str">
        <f t="shared" si="1577"/>
        <v>-16663.8470073187+954.632316460782i</v>
      </c>
      <c r="K3058" t="str">
        <f t="shared" si="1584"/>
        <v>0.0151247715731912-0.264014610830174i</v>
      </c>
      <c r="L3058" t="str">
        <f t="shared" si="1585"/>
        <v>0.00130789998404128-0.0191346875632542i</v>
      </c>
      <c r="M3058" t="str">
        <f t="shared" si="1586"/>
        <v>0.0164326715572325-0.283149298393428i</v>
      </c>
      <c r="N3058" t="str">
        <f t="shared" si="1587"/>
        <v>-4.98483852440212i</v>
      </c>
      <c r="O3058" t="str">
        <f t="shared" si="1588"/>
        <v>0.269091433331923+0.963114635184915i</v>
      </c>
      <c r="P3058" t="str">
        <f t="shared" si="1589"/>
        <v>0.730908566668077-0.963114635184915i</v>
      </c>
      <c r="Q3058" t="str">
        <f t="shared" si="1590"/>
        <v>-0.730908566668077+5.94795315958704i</v>
      </c>
      <c r="R3058" t="str">
        <f t="shared" si="1591"/>
        <v>-0.174390811619363-0.10145419984262i</v>
      </c>
      <c r="S3058" t="str">
        <f t="shared" si="1592"/>
        <v>0.517045193953486i</v>
      </c>
      <c r="T3058" t="str">
        <f t="shared" si="1593"/>
        <v>0.0524564064350232-0.0901679310174394i</v>
      </c>
      <c r="U3058" t="str">
        <f t="shared" si="1594"/>
        <v>0.0001-141.596924458982i</v>
      </c>
      <c r="V3058" t="str">
        <f t="shared" si="1595"/>
        <v>0.00002-0.00227117291767477i</v>
      </c>
      <c r="W3058" t="str">
        <f t="shared" si="1596"/>
        <v>0.0000199993584529542-0.00227113649213946i</v>
      </c>
      <c r="X3058" t="str">
        <f t="shared" si="1597"/>
        <v>0.0000383326015451843-0.00227066548619033i</v>
      </c>
      <c r="Y3058" t="str">
        <f t="shared" si="1598"/>
        <v>0.009+7.06230028526985i</v>
      </c>
      <c r="Z3058" t="str">
        <f t="shared" si="1599"/>
        <v>-0.00385938214975124-0.0000700951164087743i</v>
      </c>
      <c r="AA3058" t="str">
        <f t="shared" si="1600"/>
        <v>0.00217598454751146-1.69970679713602i</v>
      </c>
      <c r="AB3058" t="str">
        <f t="shared" si="1601"/>
        <v>0.357126892924698-0.613869596377974i</v>
      </c>
      <c r="AC3058" t="str">
        <f t="shared" si="1602"/>
        <v>0.832051803416206-0.111207746625303i</v>
      </c>
      <c r="AD3058" t="str">
        <f t="shared" si="1603"/>
        <v>0.518556643401141-0.668470494606369i</v>
      </c>
      <c r="AE3058" t="str">
        <f t="shared" si="1604"/>
        <v>-0.00204816477031255+0.00254353480623546i</v>
      </c>
      <c r="AF3058" t="str">
        <f t="shared" si="1605"/>
        <v>-15.0779798304231-0.316432470348663i</v>
      </c>
      <c r="AG3058" t="str">
        <f t="shared" si="1606"/>
        <v>0.99589102679091-0.0031959127752996i</v>
      </c>
      <c r="AH3058" t="str">
        <f t="shared" si="1607"/>
        <v>0.0319389462985975-0.037756326315244i</v>
      </c>
      <c r="AI3058">
        <f t="shared" si="1608"/>
        <v>-26.116080983616715</v>
      </c>
      <c r="AJ3058">
        <f t="shared" si="1609"/>
        <v>-49.771349128130709</v>
      </c>
      <c r="AK3058"/>
      <c r="AL3058"/>
      <c r="AM3058"/>
      <c r="AN3058"/>
    </row>
    <row r="3059" spans="1:40" x14ac:dyDescent="0.25">
      <c r="A3059"/>
      <c r="B3059">
        <f t="shared" si="1610"/>
        <v>1125000</v>
      </c>
      <c r="C3059" s="237" t="str">
        <f t="shared" si="1578"/>
        <v>-6.03861988425862E-08+0.00217690892364738i</v>
      </c>
      <c r="D3059" s="208" t="str">
        <f t="shared" si="1579"/>
        <v>-5.95700641996682+0.0166896350812966i</v>
      </c>
      <c r="E3059" t="str">
        <f t="shared" si="1580"/>
        <v>2870</v>
      </c>
      <c r="F3059" t="str">
        <f t="shared" si="1581"/>
        <v>0.777000777000777</v>
      </c>
      <c r="G3059" t="str">
        <f t="shared" si="1576"/>
        <v>0.777000777000777</v>
      </c>
      <c r="H3059" t="str">
        <f t="shared" si="1582"/>
        <v>9.12099665651938+0.332841745667867i</v>
      </c>
      <c r="I3059" t="str">
        <f t="shared" si="1583"/>
        <v>4417.86466911065i</v>
      </c>
      <c r="J3059" t="str">
        <f t="shared" si="1577"/>
        <v>-16693.512950727+955.481633468309i</v>
      </c>
      <c r="K3059" t="str">
        <f t="shared" si="1584"/>
        <v>0.0150979795924377-0.263781436531957i</v>
      </c>
      <c r="L3059" t="str">
        <f t="shared" si="1585"/>
        <v>0.00130558665069103-0.0191178369331991i</v>
      </c>
      <c r="M3059" t="str">
        <f t="shared" si="1586"/>
        <v>0.0164035662431287-0.282899273465156i</v>
      </c>
      <c r="N3059" t="str">
        <f t="shared" si="1587"/>
        <v>-4.98927343412134i</v>
      </c>
      <c r="O3059" t="str">
        <f t="shared" si="1588"/>
        <v>0.273360099488637+0.961911771425822i</v>
      </c>
      <c r="P3059" t="str">
        <f t="shared" si="1589"/>
        <v>0.726639900511363-0.961911771425822i</v>
      </c>
      <c r="Q3059" t="str">
        <f t="shared" si="1590"/>
        <v>-0.726639900511363+5.95118520554716i</v>
      </c>
      <c r="R3059" t="str">
        <f t="shared" si="1591"/>
        <v>-0.173948764289098-0.100860881824811i</v>
      </c>
      <c r="S3059" t="str">
        <f t="shared" si="1592"/>
        <v>0.517505198574442i</v>
      </c>
      <c r="T3059" t="str">
        <f t="shared" si="1593"/>
        <v>0.0521960306771421-0.0900193898052085i</v>
      </c>
      <c r="U3059" t="str">
        <f t="shared" si="1594"/>
        <v>0.0001-141.471060526129i</v>
      </c>
      <c r="V3059" t="str">
        <f t="shared" si="1595"/>
        <v>0.00002-0.00226915409730351i</v>
      </c>
      <c r="W3059" t="str">
        <f t="shared" si="1596"/>
        <v>0.0000199993584529543-0.0022691177041515i</v>
      </c>
      <c r="X3059" t="str">
        <f t="shared" si="1597"/>
        <v>0.0000383000231919931-0.00226864737969694i</v>
      </c>
      <c r="Y3059" t="str">
        <f t="shared" si="1598"/>
        <v>0.009+7.06858347057703i</v>
      </c>
      <c r="Z3059" t="str">
        <f t="shared" si="1599"/>
        <v>-0.00385252240238642-0.0000699686532504422i</v>
      </c>
      <c r="AA3059" t="str">
        <f t="shared" si="1600"/>
        <v>0.00217210754422481-1.6981949811303i</v>
      </c>
      <c r="AB3059" t="str">
        <f t="shared" si="1601"/>
        <v>0.355354236509124-0.612858317390326i</v>
      </c>
      <c r="AC3059" t="str">
        <f t="shared" si="1602"/>
        <v>0.832451904031553-0.110582517338161i</v>
      </c>
      <c r="AD3059" t="str">
        <f t="shared" si="1603"/>
        <v>0.515576178091032-0.667719784224751i</v>
      </c>
      <c r="AE3059" t="str">
        <f t="shared" si="1604"/>
        <v>-0.00203298823028336+0.00253633125641345i</v>
      </c>
      <c r="AF3059" t="str">
        <f t="shared" si="1605"/>
        <v>-15.0780030764862-0.31615211058657i</v>
      </c>
      <c r="AG3059" t="str">
        <f t="shared" si="1606"/>
        <v>0.995899269431934-0.0031747372386831i</v>
      </c>
      <c r="AH3059" t="str">
        <f t="shared" si="1607"/>
        <v>0.0317048232267949-0.0376538306989966i</v>
      </c>
      <c r="AI3059">
        <f t="shared" si="1608"/>
        <v>-26.156453702427505</v>
      </c>
      <c r="AJ3059">
        <f t="shared" si="1609"/>
        <v>-49.90235625031589</v>
      </c>
      <c r="AK3059"/>
      <c r="AL3059"/>
      <c r="AM3059"/>
      <c r="AN3059"/>
    </row>
    <row r="3060" spans="1:40" x14ac:dyDescent="0.25">
      <c r="A3060"/>
      <c r="B3060">
        <f t="shared" si="1610"/>
        <v>1126000</v>
      </c>
      <c r="C3060" s="237" t="str">
        <f t="shared" si="1578"/>
        <v>-6.0278988568482E-08+0.00217497561199525i</v>
      </c>
      <c r="D3060" s="208" t="str">
        <f t="shared" si="1579"/>
        <v>-5.95700641914488+0.0166748130252969i</v>
      </c>
      <c r="E3060" t="str">
        <f t="shared" si="1580"/>
        <v>2870</v>
      </c>
      <c r="F3060" t="str">
        <f t="shared" si="1581"/>
        <v>0.777000777000777</v>
      </c>
      <c r="G3060" t="str">
        <f t="shared" si="1576"/>
        <v>0.777000777000777</v>
      </c>
      <c r="H3060" t="str">
        <f t="shared" si="1582"/>
        <v>9.12101984162456+0.332547059398759i</v>
      </c>
      <c r="I3060" t="str">
        <f t="shared" si="1583"/>
        <v>4421.79165992763i</v>
      </c>
      <c r="J3060" t="str">
        <f t="shared" si="1577"/>
        <v>-16723.2052755879+956.330950475837i</v>
      </c>
      <c r="K3060" t="str">
        <f t="shared" si="1584"/>
        <v>0.0150712586629273-0.263548672409076i</v>
      </c>
      <c r="L3060" t="str">
        <f t="shared" si="1585"/>
        <v>0.00130327943993316-0.0191010158154651i</v>
      </c>
      <c r="M3060" t="str">
        <f t="shared" si="1586"/>
        <v>0.0163745381028605-0.282649688224541i</v>
      </c>
      <c r="N3060" t="str">
        <f t="shared" si="1587"/>
        <v>-4.99370834384056i</v>
      </c>
      <c r="O3060" t="str">
        <f t="shared" si="1588"/>
        <v>0.277623389091762+0.960689988408958i</v>
      </c>
      <c r="P3060" t="str">
        <f t="shared" si="1589"/>
        <v>0.722376610908238-0.960689988408958i</v>
      </c>
      <c r="Q3060" t="str">
        <f t="shared" si="1590"/>
        <v>-0.722376610908238+5.95439833224952i</v>
      </c>
      <c r="R3060" t="str">
        <f t="shared" si="1591"/>
        <v>-0.173505658031736-0.100268767450818i</v>
      </c>
      <c r="S3060" t="str">
        <f t="shared" si="1592"/>
        <v>0.517965203195396i</v>
      </c>
      <c r="T3060" t="str">
        <f t="shared" si="1593"/>
        <v>0.0519357325068149-0.089869893417959i</v>
      </c>
      <c r="U3060" t="str">
        <f t="shared" si="1594"/>
        <v>0.0001-141.34542015266i</v>
      </c>
      <c r="V3060" t="str">
        <f t="shared" si="1595"/>
        <v>0.00002-0.00226713886275883i</v>
      </c>
      <c r="W3060" t="str">
        <f t="shared" si="1596"/>
        <v>0.0000199993584529542-0.00226710250193257i</v>
      </c>
      <c r="X3060" t="str">
        <f t="shared" si="1597"/>
        <v>0.0000382675315911885-0.00226663285706287i</v>
      </c>
      <c r="Y3060" t="str">
        <f t="shared" si="1598"/>
        <v>0.009+7.07486665588421i</v>
      </c>
      <c r="Z3060" t="str">
        <f t="shared" si="1599"/>
        <v>-0.00384568092925177-0.0000698425855506748i</v>
      </c>
      <c r="AA3060" t="str">
        <f t="shared" si="1600"/>
        <v>0.00216824090240845-1.69668585298035i</v>
      </c>
      <c r="AB3060" t="str">
        <f t="shared" si="1601"/>
        <v>0.353582108315058-0.61184053550418i</v>
      </c>
      <c r="AC3060" t="str">
        <f t="shared" si="1602"/>
        <v>0.832853207101702-0.109958478838515i</v>
      </c>
      <c r="AD3060" t="str">
        <f t="shared" si="1603"/>
        <v>0.512598748053269-0.666955415644914i</v>
      </c>
      <c r="AE3060" t="str">
        <f t="shared" si="1604"/>
        <v>-0.00201787312042246+0.00252909650069276i</v>
      </c>
      <c r="AF3060" t="str">
        <f t="shared" si="1605"/>
        <v>-15.0780262607694-0.315872246373462i</v>
      </c>
      <c r="AG3060" t="str">
        <f t="shared" si="1606"/>
        <v>0.995907581381789-0.00315361789400473i</v>
      </c>
      <c r="AH3060" t="str">
        <f t="shared" si="1607"/>
        <v>0.0314716313135447-0.0375508175030356i</v>
      </c>
      <c r="AI3060">
        <f t="shared" si="1608"/>
        <v>-26.196933194111622</v>
      </c>
      <c r="AJ3060">
        <f t="shared" si="1609"/>
        <v>-50.033365730126981</v>
      </c>
      <c r="AK3060"/>
      <c r="AL3060"/>
      <c r="AM3060"/>
      <c r="AN3060"/>
    </row>
    <row r="3061" spans="1:40" x14ac:dyDescent="0.25">
      <c r="A3061"/>
      <c r="B3061">
        <f t="shared" si="1610"/>
        <v>1127000</v>
      </c>
      <c r="C3061" s="237" t="str">
        <f t="shared" si="1578"/>
        <v>-6.01720635544554E-08+0.00217304573124223i</v>
      </c>
      <c r="D3061" s="208" t="str">
        <f t="shared" si="1579"/>
        <v>-5.95700641832512+0.0166600172728571i</v>
      </c>
      <c r="E3061" t="str">
        <f t="shared" si="1580"/>
        <v>2870</v>
      </c>
      <c r="F3061" t="str">
        <f t="shared" si="1581"/>
        <v>0.777000777000777</v>
      </c>
      <c r="G3061" t="str">
        <f t="shared" si="1576"/>
        <v>0.777000777000777</v>
      </c>
      <c r="H3061" t="str">
        <f t="shared" si="1582"/>
        <v>9.12104296516632+0.332252893671656i</v>
      </c>
      <c r="I3061" t="str">
        <f t="shared" si="1583"/>
        <v>4425.71865074462i</v>
      </c>
      <c r="J3061" t="str">
        <f t="shared" si="1577"/>
        <v>-16752.9239819014+957.180267483364i</v>
      </c>
      <c r="K3061" t="str">
        <f t="shared" si="1584"/>
        <v>0.0150446085339123-0.263316317383736i</v>
      </c>
      <c r="L3061" t="str">
        <f t="shared" si="1585"/>
        <v>0.0013009783302144-0.0190842241329616i</v>
      </c>
      <c r="M3061" t="str">
        <f t="shared" si="1586"/>
        <v>0.0163455868641267-0.282400541516698i</v>
      </c>
      <c r="N3061" t="str">
        <f t="shared" si="1587"/>
        <v>-4.99814325355978i</v>
      </c>
      <c r="O3061" t="str">
        <f t="shared" si="1588"/>
        <v>0.281881218289247+0.959449310164831i</v>
      </c>
      <c r="P3061" t="str">
        <f t="shared" si="1589"/>
        <v>0.718118781710753-0.959449310164831i</v>
      </c>
      <c r="Q3061" t="str">
        <f t="shared" si="1590"/>
        <v>-0.718118781710753+5.95759256372461i</v>
      </c>
      <c r="R3061" t="str">
        <f t="shared" si="1591"/>
        <v>-0.173061491224479-0.0996778594910027i</v>
      </c>
      <c r="S3061" t="str">
        <f t="shared" si="1592"/>
        <v>0.518425207816352i</v>
      </c>
      <c r="T3061" t="str">
        <f t="shared" si="1593"/>
        <v>0.0516755150213122-0.0897194395530583i</v>
      </c>
      <c r="U3061" t="str">
        <f t="shared" si="1594"/>
        <v>0.0001-141.220002743474i</v>
      </c>
      <c r="V3061" t="str">
        <f t="shared" si="1595"/>
        <v>0.00002-0.00226512720449552i</v>
      </c>
      <c r="W3061" t="str">
        <f t="shared" si="1596"/>
        <v>0.0000199993584529541-0.00226509087593765i</v>
      </c>
      <c r="X3061" t="str">
        <f t="shared" si="1597"/>
        <v>0.000038235126435036-0.00226462190875066i</v>
      </c>
      <c r="Y3061" t="str">
        <f t="shared" si="1598"/>
        <v>0.009+7.08114984119139i</v>
      </c>
      <c r="Z3061" t="str">
        <f t="shared" si="1599"/>
        <v>-0.00383885766549016-0.0000697169116506824i</v>
      </c>
      <c r="AA3061" t="str">
        <f t="shared" si="1600"/>
        <v>0.00216438458514127-1.69517940552217i</v>
      </c>
      <c r="AB3061" t="str">
        <f t="shared" si="1601"/>
        <v>0.351810529428933-0.610816235043052i</v>
      </c>
      <c r="AC3061" t="str">
        <f t="shared" si="1602"/>
        <v>0.833255714025146-0.109335633849922i</v>
      </c>
      <c r="AD3061" t="str">
        <f t="shared" si="1603"/>
        <v>0.509624417484271-0.666177401473253i</v>
      </c>
      <c r="AE3061" t="str">
        <f t="shared" si="1604"/>
        <v>-0.00200281943262264+0.00252183078373313i</v>
      </c>
      <c r="AF3061" t="str">
        <f t="shared" si="1605"/>
        <v>-15.0780493834914-0.315592876398799i</v>
      </c>
      <c r="AG3061" t="str">
        <f t="shared" si="1606"/>
        <v>0.995915962378831-0.00313255498583282i</v>
      </c>
      <c r="AH3061" t="str">
        <f t="shared" si="1607"/>
        <v>0.0312393706039569-0.0374472906459574i</v>
      </c>
      <c r="AI3061">
        <f t="shared" si="1608"/>
        <v>-26.237520173982798</v>
      </c>
      <c r="AJ3061">
        <f t="shared" si="1609"/>
        <v>-50.16437749663914</v>
      </c>
      <c r="AK3061"/>
      <c r="AL3061"/>
      <c r="AM3061"/>
      <c r="AN3061"/>
    </row>
    <row r="3062" spans="1:40" x14ac:dyDescent="0.25">
      <c r="A3062"/>
      <c r="B3062">
        <f t="shared" si="1610"/>
        <v>1128000</v>
      </c>
      <c r="C3062" s="237" t="str">
        <f t="shared" si="1578"/>
        <v>-6.00654227893943E-08+0.00217111927226358i</v>
      </c>
      <c r="D3062" s="208" t="str">
        <f t="shared" si="1579"/>
        <v>-5.95700641750754+0.0166452477540208i</v>
      </c>
      <c r="E3062" t="str">
        <f t="shared" si="1580"/>
        <v>2870</v>
      </c>
      <c r="F3062" t="str">
        <f t="shared" si="1581"/>
        <v>0.777000777000777</v>
      </c>
      <c r="G3062" t="str">
        <f t="shared" si="1576"/>
        <v>0.777000777000777</v>
      </c>
      <c r="H3062" t="str">
        <f t="shared" si="1582"/>
        <v>9.12106602736233+0.331959247110666i</v>
      </c>
      <c r="I3062" t="str">
        <f t="shared" si="1583"/>
        <v>4429.64564156161i</v>
      </c>
      <c r="J3062" t="str">
        <f t="shared" si="1577"/>
        <v>-16782.6690696674+958.029584490892i</v>
      </c>
      <c r="K3062" t="str">
        <f t="shared" si="1584"/>
        <v>0.0150180289557492-0.263084370381902i</v>
      </c>
      <c r="L3062" t="str">
        <f t="shared" si="1585"/>
        <v>0.00129868330007619-0.0190674618088652i</v>
      </c>
      <c r="M3062" t="str">
        <f t="shared" si="1586"/>
        <v>0.0163167122558254-0.282151832190767i</v>
      </c>
      <c r="N3062" t="str">
        <f t="shared" si="1587"/>
        <v>-5.002578163279i</v>
      </c>
      <c r="O3062" t="str">
        <f t="shared" si="1588"/>
        <v>0.286133503336439+0.958189761095586i</v>
      </c>
      <c r="P3062" t="str">
        <f t="shared" si="1589"/>
        <v>0.713866496663561-0.958189761095586i</v>
      </c>
      <c r="Q3062" t="str">
        <f t="shared" si="1590"/>
        <v>-0.713866496663561+5.96076792437459i</v>
      </c>
      <c r="R3062" t="str">
        <f t="shared" si="1591"/>
        <v>-0.172616262253872-0.0990881607462014i</v>
      </c>
      <c r="S3062" t="str">
        <f t="shared" si="1592"/>
        <v>0.518885212437306i</v>
      </c>
      <c r="T3062" t="str">
        <f t="shared" si="1593"/>
        <v>0.0514153813388146-0.0895680259097341i</v>
      </c>
      <c r="U3062" t="str">
        <f t="shared" si="1594"/>
        <v>0.0001-141.094807705581i</v>
      </c>
      <c r="V3062" t="str">
        <f t="shared" si="1595"/>
        <v>0.00002-0.00226311911300217i</v>
      </c>
      <c r="W3062" t="str">
        <f t="shared" si="1596"/>
        <v>0.0000199993584529542-0.0022630828166555i</v>
      </c>
      <c r="X3062" t="str">
        <f t="shared" si="1597"/>
        <v>0.0000382028074171635-0.00226261452525658i</v>
      </c>
      <c r="Y3062" t="str">
        <f t="shared" si="1598"/>
        <v>0.009+7.08743302649857i</v>
      </c>
      <c r="Z3062" t="str">
        <f t="shared" si="1599"/>
        <v>-0.00383205254653182-0.0000695916299002426i</v>
      </c>
      <c r="AA3062" t="str">
        <f t="shared" si="1600"/>
        <v>0.0021605385556666-1.6936756316172i</v>
      </c>
      <c r="AB3062" t="str">
        <f t="shared" si="1601"/>
        <v>0.350039521079543-0.609785400343123i</v>
      </c>
      <c r="AC3062" t="str">
        <f t="shared" si="1602"/>
        <v>0.833659426193629-0.108713985126974i</v>
      </c>
      <c r="AD3062" t="str">
        <f t="shared" si="1603"/>
        <v>0.50665325052514-0.665385754628488i</v>
      </c>
      <c r="AE3062" t="str">
        <f t="shared" si="1604"/>
        <v>-0.00198782715806049+0.0025145343499518i</v>
      </c>
      <c r="AF3062" t="str">
        <f t="shared" si="1605"/>
        <v>-15.0780724448699-0.315313999356645i</v>
      </c>
      <c r="AG3062" t="str">
        <f t="shared" si="1606"/>
        <v>0.995924412160426-0.00311154875753025i</v>
      </c>
      <c r="AH3062" t="str">
        <f t="shared" si="1607"/>
        <v>0.0310080411305984-0.0373432540426623i</v>
      </c>
      <c r="AI3062">
        <f t="shared" si="1608"/>
        <v>-26.278215364588284</v>
      </c>
      <c r="AJ3062">
        <f t="shared" si="1609"/>
        <v>-50.295391479067263</v>
      </c>
      <c r="AK3062"/>
      <c r="AL3062"/>
      <c r="AM3062"/>
      <c r="AN3062"/>
    </row>
    <row r="3063" spans="1:40" x14ac:dyDescent="0.25">
      <c r="A3063"/>
      <c r="B3063">
        <f t="shared" si="1610"/>
        <v>1129000</v>
      </c>
      <c r="C3063" s="237" t="str">
        <f t="shared" si="1578"/>
        <v>-5.99590652666627E-08+0.00216919622596691i</v>
      </c>
      <c r="D3063" s="208" t="str">
        <f t="shared" si="1579"/>
        <v>-5.95700641669212+0.0166305043990797i</v>
      </c>
      <c r="E3063" t="str">
        <f t="shared" si="1580"/>
        <v>2870</v>
      </c>
      <c r="F3063" t="str">
        <f t="shared" si="1581"/>
        <v>0.777000777000777</v>
      </c>
      <c r="G3063" t="str">
        <f t="shared" si="1576"/>
        <v>0.777000777000777</v>
      </c>
      <c r="H3063" t="str">
        <f t="shared" si="1582"/>
        <v>9.12108902842926+0.331666118344738i</v>
      </c>
      <c r="I3063" t="str">
        <f t="shared" si="1583"/>
        <v>4433.5726323786i</v>
      </c>
      <c r="J3063" t="str">
        <f t="shared" si="1577"/>
        <v>-16812.440538886+958.878901498419i</v>
      </c>
      <c r="K3063" t="str">
        <f t="shared" si="1584"/>
        <v>0.0149915196798921-0.26285283033328i</v>
      </c>
      <c r="L3063" t="str">
        <f t="shared" si="1585"/>
        <v>0.001296394328154-0.0190507287666179i</v>
      </c>
      <c r="M3063" t="str">
        <f t="shared" si="1586"/>
        <v>0.0162879140080461-0.281903559099898i</v>
      </c>
      <c r="N3063" t="str">
        <f t="shared" si="1587"/>
        <v>-5.00701307299822i</v>
      </c>
      <c r="O3063" t="str">
        <f t="shared" si="1588"/>
        <v>0.290380160597729+0.956911365974528i</v>
      </c>
      <c r="P3063" t="str">
        <f t="shared" si="1589"/>
        <v>0.709619839402271-0.956911365974528i</v>
      </c>
      <c r="Q3063" t="str">
        <f t="shared" si="1590"/>
        <v>-0.709619839402271+5.96392443897275i</v>
      </c>
      <c r="R3063" t="str">
        <f t="shared" si="1591"/>
        <v>-0.172169969515971-0.0984996740477881i</v>
      </c>
      <c r="S3063" t="str">
        <f t="shared" si="1592"/>
        <v>0.519345217058262i</v>
      </c>
      <c r="T3063" t="str">
        <f t="shared" si="1593"/>
        <v>0.0511553345985166-0.0894156501891863i</v>
      </c>
      <c r="U3063" t="str">
        <f t="shared" si="1594"/>
        <v>0.0001-140.969834448092i</v>
      </c>
      <c r="V3063" t="str">
        <f t="shared" si="1595"/>
        <v>0.00002-0.0022611145788011i</v>
      </c>
      <c r="W3063" t="str">
        <f t="shared" si="1596"/>
        <v>0.0000199993584529542-0.00226107831460856i</v>
      </c>
      <c r="X3063" t="str">
        <f t="shared" si="1597"/>
        <v>0.000038170574232554-0.00226061069711058i</v>
      </c>
      <c r="Y3063" t="str">
        <f t="shared" si="1598"/>
        <v>0.009+7.09371621180575i</v>
      </c>
      <c r="Z3063" t="str">
        <f t="shared" si="1599"/>
        <v>-0.00382526550809299-0.000069466738657647i</v>
      </c>
      <c r="AA3063" t="str">
        <f t="shared" si="1600"/>
        <v>0.00215670277739133-1.69217452415219i</v>
      </c>
      <c r="AB3063" t="str">
        <f t="shared" si="1601"/>
        <v>0.348269104638743-0.608748015754002i</v>
      </c>
      <c r="AC3063" t="str">
        <f t="shared" si="1602"/>
        <v>0.834064344991961-0.108093535455366i</v>
      </c>
      <c r="AD3063" t="str">
        <f t="shared" si="1603"/>
        <v>0.503685311260098-0.664580488341465i</v>
      </c>
      <c r="AE3063" t="str">
        <f t="shared" si="1604"/>
        <v>-0.00197289628719692+0.0025072074435212i</v>
      </c>
      <c r="AF3063" t="str">
        <f t="shared" si="1605"/>
        <v>-15.0780954451214-0.315035613945658i</v>
      </c>
      <c r="AG3063" t="str">
        <f t="shared" si="1606"/>
        <v>0.995932930462961-0.00309059945125022i</v>
      </c>
      <c r="AH3063" t="str">
        <f t="shared" si="1607"/>
        <v>0.0307776429135045-0.0372387116043085i</v>
      </c>
      <c r="AI3063">
        <f t="shared" si="1608"/>
        <v>-26.319019495809535</v>
      </c>
      <c r="AJ3063">
        <f t="shared" si="1609"/>
        <v>-50.426407606767818</v>
      </c>
      <c r="AK3063"/>
      <c r="AL3063"/>
      <c r="AM3063"/>
      <c r="AN3063"/>
    </row>
    <row r="3064" spans="1:40" x14ac:dyDescent="0.25">
      <c r="A3064"/>
      <c r="B3064">
        <f t="shared" si="1610"/>
        <v>1130000</v>
      </c>
      <c r="C3064" s="237" t="str">
        <f t="shared" si="1578"/>
        <v>-5.98529899840767E-08+0.00216727658329199i</v>
      </c>
      <c r="D3064" s="208" t="str">
        <f t="shared" si="1579"/>
        <v>-5.95700641587888+0.0166157871385719i</v>
      </c>
      <c r="E3064" t="str">
        <f t="shared" si="1580"/>
        <v>2870</v>
      </c>
      <c r="F3064" t="str">
        <f t="shared" si="1581"/>
        <v>0.777000777000777</v>
      </c>
      <c r="G3064" t="str">
        <f t="shared" si="1576"/>
        <v>0.777000777000777</v>
      </c>
      <c r="H3064" t="str">
        <f t="shared" si="1582"/>
        <v>9.1211119685829+0.331373506007635i</v>
      </c>
      <c r="I3064" t="str">
        <f t="shared" si="1583"/>
        <v>4437.49962319558i</v>
      </c>
      <c r="J3064" t="str">
        <f t="shared" si="1577"/>
        <v>-16842.2383895572+959.728218505947i</v>
      </c>
      <c r="K3064" t="str">
        <f t="shared" si="1584"/>
        <v>0.014965080458888-0.262621696171305i</v>
      </c>
      <c r="L3064" t="str">
        <f t="shared" si="1585"/>
        <v>0.00129411139317693-0.0190340249299264i</v>
      </c>
      <c r="M3064" t="str">
        <f t="shared" si="1586"/>
        <v>0.0162591918520649-0.281655721101231i</v>
      </c>
      <c r="N3064" t="str">
        <f t="shared" si="1587"/>
        <v>-5.01144798271743i</v>
      </c>
      <c r="O3064" t="str">
        <f t="shared" si="1588"/>
        <v>0.294621106548188+0.955614149945637i</v>
      </c>
      <c r="P3064" t="str">
        <f t="shared" si="1589"/>
        <v>0.705378893451812-0.955614149945637i</v>
      </c>
      <c r="Q3064" t="str">
        <f t="shared" si="1590"/>
        <v>-0.705378893451812+5.96706213266307i</v>
      </c>
      <c r="R3064" t="str">
        <f t="shared" si="1591"/>
        <v>-0.171722611416499-0.097912402257732i</v>
      </c>
      <c r="S3064" t="str">
        <f t="shared" si="1592"/>
        <v>0.519805221679216i</v>
      </c>
      <c r="T3064" t="str">
        <f t="shared" si="1593"/>
        <v>0.0508953779607249-0.0892623100946871i</v>
      </c>
      <c r="U3064" t="str">
        <f t="shared" si="1594"/>
        <v>0.0001-140.845082382208i</v>
      </c>
      <c r="V3064" t="str">
        <f t="shared" si="1595"/>
        <v>0.00002-0.00225911359244818i</v>
      </c>
      <c r="W3064" t="str">
        <f t="shared" si="1596"/>
        <v>0.0000199993584529543-0.00225907736035288i</v>
      </c>
      <c r="X3064" t="str">
        <f t="shared" si="1597"/>
        <v>0.0000381384265775408-0.00225861041487614i</v>
      </c>
      <c r="Y3064" t="str">
        <f t="shared" si="1598"/>
        <v>0.009+7.09999939711293i</v>
      </c>
      <c r="Z3064" t="str">
        <f t="shared" si="1599"/>
        <v>-0.00381849648617441-0.0000693422362896545i</v>
      </c>
      <c r="AA3064" t="str">
        <f t="shared" si="1600"/>
        <v>0.00215287721388506-1.69067607603916i</v>
      </c>
      <c r="AB3064" t="str">
        <f t="shared" si="1601"/>
        <v>0.346499301622124-0.607704065639403i</v>
      </c>
      <c r="AC3064" t="str">
        <f t="shared" si="1602"/>
        <v>0.834470471797865-0.107474287651963i</v>
      </c>
      <c r="AD3064" t="str">
        <f t="shared" si="1603"/>
        <v>0.50072066371486-0.663761616154825i</v>
      </c>
      <c r="AE3064" t="str">
        <f t="shared" si="1604"/>
        <v>-0.00195802680977753+0.00249985030836622i</v>
      </c>
      <c r="AF3064" t="str">
        <f t="shared" si="1605"/>
        <v>-15.0781183844618-0.314757718869063i</v>
      </c>
      <c r="AG3064" t="str">
        <f t="shared" si="1606"/>
        <v>0.995941517021843-0.00306970730793172i</v>
      </c>
      <c r="AH3064" t="str">
        <f t="shared" si="1607"/>
        <v>0.0305481759601909-0.0371336672382633i</v>
      </c>
      <c r="AI3064">
        <f t="shared" si="1608"/>
        <v>-26.359933304965072</v>
      </c>
      <c r="AJ3064">
        <f t="shared" si="1609"/>
        <v>-50.557425809238516</v>
      </c>
      <c r="AK3064"/>
      <c r="AL3064"/>
      <c r="AM3064"/>
      <c r="AN3064"/>
    </row>
    <row r="3065" spans="1:40" x14ac:dyDescent="0.25">
      <c r="A3065"/>
      <c r="B3065">
        <f t="shared" si="1610"/>
        <v>1131000</v>
      </c>
      <c r="C3065" s="237" t="str">
        <f t="shared" si="1578"/>
        <v>-5.97471959438809E-08+0.00216536033521066i</v>
      </c>
      <c r="D3065" s="208" t="str">
        <f t="shared" si="1579"/>
        <v>-5.9570064150678+0.0166010959032817i</v>
      </c>
      <c r="E3065" t="str">
        <f t="shared" si="1580"/>
        <v>2870</v>
      </c>
      <c r="F3065" t="str">
        <f t="shared" si="1581"/>
        <v>0.777000777000777</v>
      </c>
      <c r="G3065" t="str">
        <f t="shared" si="1576"/>
        <v>0.777000777000777</v>
      </c>
      <c r="H3065" t="str">
        <f t="shared" si="1582"/>
        <v>9.12113484803801+0.331081408737916i</v>
      </c>
      <c r="I3065" t="str">
        <f t="shared" si="1583"/>
        <v>4441.42661401257i</v>
      </c>
      <c r="J3065" t="str">
        <f t="shared" si="1577"/>
        <v>-16872.0626216809+960.577535513474i</v>
      </c>
      <c r="K3065" t="str">
        <f t="shared" si="1584"/>
        <v>0.0149387110463707-0.262390966833126i</v>
      </c>
      <c r="L3065" t="str">
        <f t="shared" si="1585"/>
        <v>0.00129183447396723-0.0190173502227612i</v>
      </c>
      <c r="M3065" t="str">
        <f t="shared" si="1586"/>
        <v>0.0162305455203379-0.281408317055887i</v>
      </c>
      <c r="N3065" t="str">
        <f t="shared" si="1587"/>
        <v>-5.01588289243665i</v>
      </c>
      <c r="O3065" t="str">
        <f t="shared" si="1588"/>
        <v>0.298856257775247+0.954298138523059i</v>
      </c>
      <c r="P3065" t="str">
        <f t="shared" si="1589"/>
        <v>0.701143742224753-0.954298138523059i</v>
      </c>
      <c r="Q3065" t="str">
        <f t="shared" si="1590"/>
        <v>-0.701143742224753+5.97018103095971i</v>
      </c>
      <c r="R3065" t="str">
        <f t="shared" si="1591"/>
        <v>-0.171274186371002-0.0973263482686528i</v>
      </c>
      <c r="S3065" t="str">
        <f t="shared" si="1592"/>
        <v>0.520265226300172i</v>
      </c>
      <c r="T3065" t="str">
        <f t="shared" si="1593"/>
        <v>0.05063551460696-0.0891080033316872i</v>
      </c>
      <c r="U3065" t="str">
        <f t="shared" si="1594"/>
        <v>0.0001-140.720550921216i</v>
      </c>
      <c r="V3065" t="str">
        <f t="shared" si="1595"/>
        <v>0.00002-0.00225711614453267i</v>
      </c>
      <c r="W3065" t="str">
        <f t="shared" si="1596"/>
        <v>0.0000199993584529541-0.00225707994447783i</v>
      </c>
      <c r="X3065" t="str">
        <f t="shared" si="1597"/>
        <v>0.0000381063641497972-0.00225661366915005i</v>
      </c>
      <c r="Y3065" t="str">
        <f t="shared" si="1598"/>
        <v>0.009+7.10628258242011i</v>
      </c>
      <c r="Z3065" t="str">
        <f t="shared" si="1599"/>
        <v>-0.00381174541705963-0.0000692181211714332i</v>
      </c>
      <c r="AA3065" t="str">
        <f t="shared" si="1600"/>
        <v>0.00214906182887917-1.68918028021517i</v>
      </c>
      <c r="AB3065" t="str">
        <f t="shared" si="1601"/>
        <v>0.3447301336897-0.606653534377875i</v>
      </c>
      <c r="AC3065" t="str">
        <f t="shared" si="1602"/>
        <v>0.834877807981799-0.106856244564863i</v>
      </c>
      <c r="AD3065" t="str">
        <f t="shared" si="1603"/>
        <v>0.497759371855039-0.662929151922728i</v>
      </c>
      <c r="AE3065" t="str">
        <f t="shared" si="1604"/>
        <v>-0.00194321871483279+0.00249246318816141i</v>
      </c>
      <c r="AF3065" t="str">
        <f t="shared" si="1605"/>
        <v>-15.0781412631058-0.314480312834634i</v>
      </c>
      <c r="AG3065" t="str">
        <f t="shared" si="1606"/>
        <v>0.995950171571511-0.003048872567295i</v>
      </c>
      <c r="AH3065" t="str">
        <f t="shared" si="1607"/>
        <v>0.0303196402656585-0.0370281248480492i</v>
      </c>
      <c r="AI3065">
        <f t="shared" si="1608"/>
        <v>-26.400957536916675</v>
      </c>
      <c r="AJ3065">
        <f t="shared" si="1609"/>
        <v>-50.688446016120935</v>
      </c>
      <c r="AK3065"/>
      <c r="AL3065"/>
      <c r="AM3065"/>
      <c r="AN3065"/>
    </row>
    <row r="3066" spans="1:40" x14ac:dyDescent="0.25">
      <c r="A3066"/>
      <c r="B3066">
        <f t="shared" si="1610"/>
        <v>1132000</v>
      </c>
      <c r="C3066" s="237" t="str">
        <f t="shared" si="1578"/>
        <v>-5.96416821527248E-08+0.00216344747272663i</v>
      </c>
      <c r="D3066" s="208" t="str">
        <f t="shared" si="1579"/>
        <v>-5.95700641425885+0.0165864306242375i</v>
      </c>
      <c r="E3066" t="str">
        <f t="shared" si="1580"/>
        <v>2870</v>
      </c>
      <c r="F3066" t="str">
        <f t="shared" si="1581"/>
        <v>0.777000777000777</v>
      </c>
      <c r="G3066" t="str">
        <f t="shared" si="1576"/>
        <v>0.777000777000777</v>
      </c>
      <c r="H3066" t="str">
        <f t="shared" si="1582"/>
        <v>9.1211576670084+0.33078982517891i</v>
      </c>
      <c r="I3066" t="str">
        <f t="shared" si="1583"/>
        <v>4445.35360482956i</v>
      </c>
      <c r="J3066" t="str">
        <f t="shared" si="1577"/>
        <v>-16901.9132352572+961.426852521001i</v>
      </c>
      <c r="K3066" t="str">
        <f t="shared" si="1584"/>
        <v>0.0149124111970543-0.262160641259584i</v>
      </c>
      <c r="L3066" t="str">
        <f t="shared" si="1585"/>
        <v>0.00128956354943976-0.0190007045693545i</v>
      </c>
      <c r="M3066" t="str">
        <f t="shared" si="1586"/>
        <v>0.0162019747464941-0.281161345828938i</v>
      </c>
      <c r="N3066" t="str">
        <f t="shared" si="1587"/>
        <v>-5.02031780215587i</v>
      </c>
      <c r="O3066" t="str">
        <f t="shared" si="1588"/>
        <v>0.303085530980281+0.952963357590627i</v>
      </c>
      <c r="P3066" t="str">
        <f t="shared" si="1589"/>
        <v>0.696914469019719-0.952963357590627i</v>
      </c>
      <c r="Q3066" t="str">
        <f t="shared" si="1590"/>
        <v>-0.696914469019719+5.9732811597465i</v>
      </c>
      <c r="R3066" t="str">
        <f t="shared" si="1591"/>
        <v>-0.170824692805022-0.0967415150038868i</v>
      </c>
      <c r="S3066" t="str">
        <f t="shared" si="1592"/>
        <v>0.520725230921126i</v>
      </c>
      <c r="T3066" t="str">
        <f t="shared" si="1593"/>
        <v>0.0503757477400585-0.0889527276079255i</v>
      </c>
      <c r="U3066" t="str">
        <f t="shared" si="1594"/>
        <v>0.0001-140.596239480473i</v>
      </c>
      <c r="V3066" t="str">
        <f t="shared" si="1595"/>
        <v>0.00002-0.00225512222567707i</v>
      </c>
      <c r="W3066" t="str">
        <f t="shared" si="1596"/>
        <v>0.0000199993584529542-0.00225508605760611i</v>
      </c>
      <c r="X3066" t="str">
        <f t="shared" si="1597"/>
        <v>0.0000380743866483333-0.00225462045056238i</v>
      </c>
      <c r="Y3066" t="str">
        <f t="shared" si="1598"/>
        <v>0.009+7.11256576772729i</v>
      </c>
      <c r="Z3066" t="str">
        <f t="shared" si="1599"/>
        <v>-0.00380501223731382-0.0000690943916865174i</v>
      </c>
      <c r="AA3066" t="str">
        <f t="shared" si="1600"/>
        <v>0.00214525658626607-1.68768712964234i</v>
      </c>
      <c r="AB3066" t="str">
        <f t="shared" si="1601"/>
        <v>0.342961622646607-0.605596406363543i</v>
      </c>
      <c r="AC3066" t="str">
        <f t="shared" si="1602"/>
        <v>0.835286354906795-0.106239409073466i</v>
      </c>
      <c r="AD3066" t="str">
        <f t="shared" si="1603"/>
        <v>0.49480149958456-0.662083109810556i</v>
      </c>
      <c r="AE3066" t="str">
        <f t="shared" si="1604"/>
        <v>-0.00192847199067876+0.00248504632632858i</v>
      </c>
      <c r="AF3066" t="str">
        <f t="shared" si="1605"/>
        <v>-15.0781640812672-0.314203394554672i</v>
      </c>
      <c r="AG3066" t="str">
        <f t="shared" si="1606"/>
        <v>0.995958893845442-0.00302809546783742i</v>
      </c>
      <c r="AH3066" t="str">
        <f t="shared" si="1607"/>
        <v>0.0300920358124103-0.036922088333299i</v>
      </c>
      <c r="AI3066">
        <f t="shared" si="1608"/>
        <v>-26.442092944174881</v>
      </c>
      <c r="AJ3066">
        <f t="shared" si="1609"/>
        <v>-50.819468157199154</v>
      </c>
      <c r="AK3066"/>
      <c r="AL3066"/>
      <c r="AM3066"/>
      <c r="AN3066"/>
    </row>
    <row r="3067" spans="1:40" x14ac:dyDescent="0.25">
      <c r="A3067"/>
      <c r="B3067">
        <f t="shared" si="1610"/>
        <v>1133000</v>
      </c>
      <c r="C3067" s="237" t="str">
        <f t="shared" si="1578"/>
        <v>-5.95364476216403E-08+0.0021615379868754i</v>
      </c>
      <c r="D3067" s="208" t="str">
        <f t="shared" si="1579"/>
        <v>-5.95700641345206+0.0165717912327114i</v>
      </c>
      <c r="E3067" t="str">
        <f t="shared" si="1580"/>
        <v>2870</v>
      </c>
      <c r="F3067" t="str">
        <f t="shared" si="1581"/>
        <v>0.777000777000777</v>
      </c>
      <c r="G3067" t="str">
        <f t="shared" si="1576"/>
        <v>0.777000777000777</v>
      </c>
      <c r="H3067" t="str">
        <f t="shared" si="1582"/>
        <v>9.12118042570703+0.330498753978704i</v>
      </c>
      <c r="I3067" t="str">
        <f t="shared" si="1583"/>
        <v>4449.28059564654i</v>
      </c>
      <c r="J3067" t="str">
        <f t="shared" si="1577"/>
        <v>-16931.7902302861+962.276169528529i</v>
      </c>
      <c r="K3067" t="str">
        <f t="shared" si="1584"/>
        <v>0.0148861806667285-0.261930718395199i</v>
      </c>
      <c r="L3067" t="str">
        <f t="shared" si="1585"/>
        <v>0.0012872985986016-0.0189840878942007i</v>
      </c>
      <c r="M3067" t="str">
        <f t="shared" si="1586"/>
        <v>0.0161734792653301-0.2809148062894i</v>
      </c>
      <c r="N3067" t="str">
        <f t="shared" si="1587"/>
        <v>-5.02475271187509i</v>
      </c>
      <c r="O3067" t="str">
        <f t="shared" si="1588"/>
        <v>0.307308842980289+0.951609833401335i</v>
      </c>
      <c r="P3067" t="str">
        <f t="shared" si="1589"/>
        <v>0.692691157019711-0.951609833401335i</v>
      </c>
      <c r="Q3067" t="str">
        <f t="shared" si="1590"/>
        <v>-0.692691157019711+5.97636254527642i</v>
      </c>
      <c r="R3067" t="str">
        <f t="shared" si="1591"/>
        <v>-0.170374129154259-0.0961579054175404i</v>
      </c>
      <c r="S3067" t="str">
        <f t="shared" si="1592"/>
        <v>0.521185235542082i</v>
      </c>
      <c r="T3067" t="str">
        <f t="shared" si="1593"/>
        <v>0.050116080584274-0.0887964806335396i</v>
      </c>
      <c r="U3067" t="str">
        <f t="shared" si="1594"/>
        <v>0.0001-140.472147477401i</v>
      </c>
      <c r="V3067" t="str">
        <f t="shared" si="1595"/>
        <v>0.00002-0.00225313182653702i</v>
      </c>
      <c r="W3067" t="str">
        <f t="shared" si="1596"/>
        <v>0.0000199993584529541-0.00225309569039347i</v>
      </c>
      <c r="X3067" t="str">
        <f t="shared" si="1597"/>
        <v>0.0000380424937734846-0.00225263074977622i</v>
      </c>
      <c r="Y3067" t="str">
        <f t="shared" si="1598"/>
        <v>0.009+7.11884895303447i</v>
      </c>
      <c r="Z3067" t="str">
        <f t="shared" si="1599"/>
        <v>-0.00379829688378194-0.0000689710462267482i</v>
      </c>
      <c r="AA3067" t="str">
        <f t="shared" si="1600"/>
        <v>0.00214146145009823-1.68619661730764i</v>
      </c>
      <c r="AB3067" t="str">
        <f t="shared" si="1601"/>
        <v>0.34119379044379-0.604532666006863i</v>
      </c>
      <c r="AC3067" t="str">
        <f t="shared" si="1602"/>
        <v>0.83569611392827-0.10562378408854i</v>
      </c>
      <c r="AD3067" t="str">
        <f t="shared" si="1603"/>
        <v>0.491847110744079-0.661223504294634i</v>
      </c>
      <c r="AE3067" t="str">
        <f t="shared" si="1604"/>
        <v>-0.00191378662491731+0.00247759996603407i</v>
      </c>
      <c r="AF3067" t="str">
        <f t="shared" si="1605"/>
        <v>-15.0781868391591-0.313926962745993i</v>
      </c>
      <c r="AG3067" t="str">
        <f t="shared" si="1606"/>
        <v>0.995967683576152-0.00300737624682904i</v>
      </c>
      <c r="AH3067" t="str">
        <f t="shared" si="1607"/>
        <v>0.0298653625704591-0.0368155615897058i</v>
      </c>
      <c r="AI3067">
        <f t="shared" si="1608"/>
        <v>-26.483340287008087</v>
      </c>
      <c r="AJ3067">
        <f t="shared" si="1609"/>
        <v>-50.950492162403215</v>
      </c>
      <c r="AK3067"/>
      <c r="AL3067"/>
      <c r="AM3067"/>
      <c r="AN3067"/>
    </row>
    <row r="3068" spans="1:40" x14ac:dyDescent="0.25">
      <c r="A3068"/>
      <c r="B3068">
        <f t="shared" si="1610"/>
        <v>1134000</v>
      </c>
      <c r="C3068" s="237" t="str">
        <f t="shared" si="1578"/>
        <v>-5.94314913660173E-08+0.00215963186872408i</v>
      </c>
      <c r="D3068" s="208" t="str">
        <f t="shared" si="1579"/>
        <v>-5.95700641264739+0.016557177660218i</v>
      </c>
      <c r="E3068" t="str">
        <f t="shared" si="1580"/>
        <v>2870</v>
      </c>
      <c r="F3068" t="str">
        <f t="shared" si="1581"/>
        <v>0.777000777000777</v>
      </c>
      <c r="G3068" t="str">
        <f t="shared" si="1576"/>
        <v>0.777000777000777</v>
      </c>
      <c r="H3068" t="str">
        <f t="shared" si="1582"/>
        <v>9.12120312434583+0.330208193790115i</v>
      </c>
      <c r="I3068" t="str">
        <f t="shared" si="1583"/>
        <v>4453.20758646353i</v>
      </c>
      <c r="J3068" t="str">
        <f t="shared" si="1577"/>
        <v>-16961.6936067675+963.125486536056i</v>
      </c>
      <c r="K3068" t="str">
        <f t="shared" si="1584"/>
        <v>0.014860019212253-0.261701197188159i</v>
      </c>
      <c r="L3068" t="str">
        <f t="shared" si="1585"/>
        <v>0.00128503960055142-0.0189675001220535i</v>
      </c>
      <c r="M3068" t="str">
        <f t="shared" si="1586"/>
        <v>0.0161450588128044-0.280668697310212i</v>
      </c>
      <c r="N3068" t="str">
        <f t="shared" si="1587"/>
        <v>-5.02918762159431i</v>
      </c>
      <c r="O3068" t="str">
        <f t="shared" si="1588"/>
        <v>0.311526110709514+0.950237592576827i</v>
      </c>
      <c r="P3068" t="str">
        <f t="shared" si="1589"/>
        <v>0.688473889290486-0.950237592576827i</v>
      </c>
      <c r="Q3068" t="str">
        <f t="shared" si="1590"/>
        <v>-0.688473889290486+5.97942521417114i</v>
      </c>
      <c r="R3068" t="str">
        <f t="shared" si="1591"/>
        <v>-0.169922493864732-0.0955755224945503i</v>
      </c>
      <c r="S3068" t="str">
        <f t="shared" si="1592"/>
        <v>0.521645240163038i</v>
      </c>
      <c r="T3068" t="str">
        <f t="shared" si="1593"/>
        <v>0.0498565163853775-0.0886392601211705i</v>
      </c>
      <c r="U3068" t="str">
        <f t="shared" si="1594"/>
        <v>0.0001-140.348274331477i</v>
      </c>
      <c r="V3068" t="str">
        <f t="shared" si="1595"/>
        <v>0.00002-0.0022511449378011i</v>
      </c>
      <c r="W3068" t="str">
        <f t="shared" si="1596"/>
        <v>0.0000199993584529542-0.00225110883352866i</v>
      </c>
      <c r="X3068" t="str">
        <f t="shared" si="1597"/>
        <v>0.0000380106852269088-0.00225064455748764i</v>
      </c>
      <c r="Y3068" t="str">
        <f t="shared" si="1598"/>
        <v>0.009+7.12513213834165i</v>
      </c>
      <c r="Z3068" t="str">
        <f t="shared" si="1599"/>
        <v>-0.00379159929358759-0.0000688480831922303i</v>
      </c>
      <c r="AA3068" t="str">
        <f t="shared" si="1600"/>
        <v>0.00213767638458739-1.68470873622282i</v>
      </c>
      <c r="AB3068" t="str">
        <f t="shared" si="1601"/>
        <v>0.339426659178685-0.603462297735335i</v>
      </c>
      <c r="AC3068" t="str">
        <f t="shared" si="1602"/>
        <v>0.83610708639387-0.105009372552286i</v>
      </c>
      <c r="AD3068" t="str">
        <f t="shared" si="1603"/>
        <v>0.488896269109365-0.660350350161863i</v>
      </c>
      <c r="AE3068" t="str">
        <f t="shared" si="1604"/>
        <v>-0.00189916260443664+0.00247012435018603i</v>
      </c>
      <c r="AF3068" t="str">
        <f t="shared" si="1605"/>
        <v>-15.0782095369932-0.313651016129897i</v>
      </c>
      <c r="AG3068" t="str">
        <f t="shared" si="1606"/>
        <v>0.995976540495207-0.00298671514030827i</v>
      </c>
      <c r="AH3068" t="str">
        <f t="shared" si="1607"/>
        <v>0.0296396204973394-0.0367085485089699i</v>
      </c>
      <c r="AI3068">
        <f t="shared" si="1608"/>
        <v>-26.524700333553639</v>
      </c>
      <c r="AJ3068">
        <f t="shared" si="1609"/>
        <v>-51.081517961806746</v>
      </c>
      <c r="AK3068"/>
      <c r="AL3068"/>
      <c r="AM3068"/>
      <c r="AN3068"/>
    </row>
    <row r="3069" spans="1:40" x14ac:dyDescent="0.25">
      <c r="A3069"/>
      <c r="B3069">
        <f t="shared" si="1610"/>
        <v>1135000</v>
      </c>
      <c r="C3069" s="237" t="str">
        <f t="shared" si="1578"/>
        <v>-5.93268124055812E-08+0.00215772910937125i</v>
      </c>
      <c r="D3069" s="208" t="str">
        <f t="shared" si="1579"/>
        <v>-5.95700641184485+0.0165425898385129i</v>
      </c>
      <c r="E3069" t="str">
        <f t="shared" si="1580"/>
        <v>2870</v>
      </c>
      <c r="F3069" t="str">
        <f t="shared" si="1581"/>
        <v>0.777000777000777</v>
      </c>
      <c r="G3069" t="str">
        <f t="shared" si="1576"/>
        <v>0.777000777000777</v>
      </c>
      <c r="H3069" t="str">
        <f t="shared" si="1582"/>
        <v>9.12122576313585+0.329918143270672i</v>
      </c>
      <c r="I3069" t="str">
        <f t="shared" si="1583"/>
        <v>4457.13457728052i</v>
      </c>
      <c r="J3069" t="str">
        <f t="shared" si="1577"/>
        <v>-16991.6233647015+963.974803543583i</v>
      </c>
      <c r="K3069" t="str">
        <f t="shared" si="1584"/>
        <v>0.0148339265915508-0.261472076590293i</v>
      </c>
      <c r="L3069" t="str">
        <f t="shared" si="1585"/>
        <v>0.00128278653447913-0.0189509411779261i</v>
      </c>
      <c r="M3069" t="str">
        <f t="shared" si="1586"/>
        <v>0.0161167131260299-0.280423017768219i</v>
      </c>
      <c r="N3069" t="str">
        <f t="shared" si="1587"/>
        <v>-5.03362253131353i</v>
      </c>
      <c r="O3069" t="str">
        <f t="shared" si="1588"/>
        <v>0.315737251221082+0.948846662106873i</v>
      </c>
      <c r="P3069" t="str">
        <f t="shared" si="1589"/>
        <v>0.684262748778918-0.948846662106873i</v>
      </c>
      <c r="Q3069" t="str">
        <f t="shared" si="1590"/>
        <v>-0.684262748778918+5.9824691934204i</v>
      </c>
      <c r="R3069" t="str">
        <f t="shared" si="1591"/>
        <v>-0.169469785392953-0.0949943692507415i</v>
      </c>
      <c r="S3069" t="str">
        <f t="shared" si="1592"/>
        <v>0.522105244783992i</v>
      </c>
      <c r="T3069" t="str">
        <f t="shared" si="1593"/>
        <v>0.0495970584107593-0.0884810637860783i</v>
      </c>
      <c r="U3069" t="str">
        <f t="shared" si="1594"/>
        <v>0.0001-140.224619464225i</v>
      </c>
      <c r="V3069" t="str">
        <f t="shared" si="1595"/>
        <v>0.00002-0.0022491615501907i</v>
      </c>
      <c r="W3069" t="str">
        <f t="shared" si="1596"/>
        <v>0.0000199993584529542-0.00224912547773322i</v>
      </c>
      <c r="X3069" t="str">
        <f t="shared" si="1597"/>
        <v>0.0000379789607115759-0.00224866186442541i</v>
      </c>
      <c r="Y3069" t="str">
        <f t="shared" si="1598"/>
        <v>0.009+7.13141532364883i</v>
      </c>
      <c r="Z3069" t="str">
        <f t="shared" si="1599"/>
        <v>-0.00378491940413118-0.0000687255009912762i</v>
      </c>
      <c r="AA3069" t="str">
        <f t="shared" si="1600"/>
        <v>0.00213390135410368-1.6832234794243i</v>
      </c>
      <c r="AB3069" t="str">
        <f t="shared" si="1601"/>
        <v>0.337660251095914-0.60238528599429i</v>
      </c>
      <c r="AC3069" t="str">
        <f t="shared" si="1602"/>
        <v>0.836519273643286-0.104396177438402i</v>
      </c>
      <c r="AD3069" t="str">
        <f t="shared" si="1603"/>
        <v>0.485949038389727-0.659463662509437i</v>
      </c>
      <c r="AE3069" t="str">
        <f t="shared" si="1604"/>
        <v>-0.00188459991541167+0.00246261972143182i</v>
      </c>
      <c r="AF3069" t="str">
        <f t="shared" si="1605"/>
        <v>-15.0782321749807-0.313375553432159i</v>
      </c>
      <c r="AG3069" t="str">
        <f t="shared" si="1606"/>
        <v>0.995985464333228-0.00296611238307765i</v>
      </c>
      <c r="AH3069" t="str">
        <f t="shared" si="1607"/>
        <v>0.0294148095381188-0.0366010529787526i</v>
      </c>
      <c r="AI3069">
        <f t="shared" si="1608"/>
        <v>-26.566173859929986</v>
      </c>
      <c r="AJ3069">
        <f t="shared" si="1609"/>
        <v>-51.212545485630478</v>
      </c>
      <c r="AK3069"/>
      <c r="AL3069"/>
      <c r="AM3069"/>
      <c r="AN3069"/>
    </row>
    <row r="3070" spans="1:40" x14ac:dyDescent="0.25">
      <c r="A3070"/>
      <c r="B3070">
        <f t="shared" si="1610"/>
        <v>1136000</v>
      </c>
      <c r="C3070" s="237" t="str">
        <f t="shared" si="1578"/>
        <v>-5.92224097643709E-08+0.00215582969994685i</v>
      </c>
      <c r="D3070" s="208" t="str">
        <f t="shared" si="1579"/>
        <v>-5.95700641104444+0.0165280276995925i</v>
      </c>
      <c r="E3070" t="str">
        <f t="shared" si="1580"/>
        <v>2870</v>
      </c>
      <c r="F3070" t="str">
        <f t="shared" si="1581"/>
        <v>0.777000777000777</v>
      </c>
      <c r="G3070" t="str">
        <f t="shared" si="1576"/>
        <v>0.777000777000777</v>
      </c>
      <c r="H3070" t="str">
        <f t="shared" si="1582"/>
        <v>9.1212483422872+0.329628601082595i</v>
      </c>
      <c r="I3070" t="str">
        <f t="shared" si="1583"/>
        <v>4461.06156809751i</v>
      </c>
      <c r="J3070" t="str">
        <f t="shared" si="1577"/>
        <v>-17021.579504088+964.82412055111i</v>
      </c>
      <c r="K3070" t="str">
        <f t="shared" si="1584"/>
        <v>0.0148079025636037-0.261243355557069i</v>
      </c>
      <c r="L3070" t="str">
        <f t="shared" si="1585"/>
        <v>0.00128053937966535-0.0189344109870892i</v>
      </c>
      <c r="M3070" t="str">
        <f t="shared" si="1586"/>
        <v>0.016088441943269-0.280177766544158i</v>
      </c>
      <c r="N3070" t="str">
        <f t="shared" si="1587"/>
        <v>-5.03805744103275i</v>
      </c>
      <c r="O3070" t="str">
        <f t="shared" si="1588"/>
        <v>0.31994218168863+0.947437069348841i</v>
      </c>
      <c r="P3070" t="str">
        <f t="shared" si="1589"/>
        <v>0.68005781831137-0.947437069348841i</v>
      </c>
      <c r="Q3070" t="str">
        <f t="shared" si="1590"/>
        <v>-0.68005781831137+5.98549451038159i</v>
      </c>
      <c r="R3070" t="str">
        <f t="shared" si="1591"/>
        <v>-0.16901600220609-0.0944144487328849i</v>
      </c>
      <c r="S3070" t="str">
        <f t="shared" si="1592"/>
        <v>0.522565249404947i</v>
      </c>
      <c r="T3070" t="str">
        <f t="shared" si="1593"/>
        <v>0.0493377099495306-0.0883218893462525i</v>
      </c>
      <c r="U3070" t="str">
        <f t="shared" si="1594"/>
        <v>0.0001-140.101182299204i</v>
      </c>
      <c r="V3070" t="str">
        <f t="shared" si="1595"/>
        <v>0.00002-0.0022471816544599i</v>
      </c>
      <c r="W3070" t="str">
        <f t="shared" si="1596"/>
        <v>0.0000199993584529543-0.00224714561376137i</v>
      </c>
      <c r="X3070" t="str">
        <f t="shared" si="1597"/>
        <v>0.0000379473199317632-0.00224668266135101i</v>
      </c>
      <c r="Y3070" t="str">
        <f t="shared" si="1598"/>
        <v>0.009+7.13769850895601i</v>
      </c>
      <c r="Z3070" t="str">
        <f t="shared" si="1599"/>
        <v>-0.00377825715308881-0.0000686032980403609i</v>
      </c>
      <c r="AA3070" t="str">
        <f t="shared" si="1600"/>
        <v>0.00213013632317482-1.68174083997307i</v>
      </c>
      <c r="AB3070" t="str">
        <f t="shared" si="1601"/>
        <v>0.335894588587977-0.60130161524764i</v>
      </c>
      <c r="AC3070" t="str">
        <f t="shared" si="1602"/>
        <v>0.836932677008077-0.103784201752154i</v>
      </c>
      <c r="AD3070" t="str">
        <f t="shared" si="1603"/>
        <v>0.483005482226429-0.658563456744486i</v>
      </c>
      <c r="AE3070" t="str">
        <f t="shared" si="1604"/>
        <v>-0.00187009854330466+0.00245508632215545i</v>
      </c>
      <c r="AF3070" t="str">
        <f t="shared" si="1605"/>
        <v>-15.0782547533316-0.313100573383003i</v>
      </c>
      <c r="AG3070" t="str">
        <f t="shared" si="1606"/>
        <v>0.995994454819895-0.00294556820869967i</v>
      </c>
      <c r="AH3070" t="str">
        <f t="shared" si="1607"/>
        <v>0.0291909296254117-0.0364930788826269i</v>
      </c>
      <c r="AI3070">
        <f t="shared" si="1608"/>
        <v>-26.607761650351023</v>
      </c>
      <c r="AJ3070">
        <f t="shared" si="1609"/>
        <v>-51.343574664241459</v>
      </c>
      <c r="AK3070"/>
      <c r="AL3070"/>
      <c r="AM3070"/>
      <c r="AN3070"/>
    </row>
    <row r="3071" spans="1:40" x14ac:dyDescent="0.25">
      <c r="A3071"/>
      <c r="B3071">
        <f t="shared" si="1610"/>
        <v>1137000</v>
      </c>
      <c r="C3071" s="237" t="str">
        <f t="shared" si="1578"/>
        <v>-5.91182824707145E-08+0.00215393363161203i</v>
      </c>
      <c r="D3071" s="208" t="str">
        <f t="shared" si="1579"/>
        <v>-5.95700641024612+0.0165134911756922i</v>
      </c>
      <c r="E3071" t="str">
        <f t="shared" si="1580"/>
        <v>2870</v>
      </c>
      <c r="F3071" t="str">
        <f t="shared" si="1581"/>
        <v>0.777000777000777</v>
      </c>
      <c r="G3071" t="str">
        <f t="shared" si="1576"/>
        <v>0.777000777000777</v>
      </c>
      <c r="H3071" t="str">
        <f t="shared" si="1582"/>
        <v>9.12127086200906+0.32933956589277i</v>
      </c>
      <c r="I3071" t="str">
        <f t="shared" si="1583"/>
        <v>4464.98855891449i</v>
      </c>
      <c r="J3071" t="str">
        <f t="shared" si="1577"/>
        <v>-17051.5620249272+965.673437558639i</v>
      </c>
      <c r="K3071" t="str">
        <f t="shared" si="1584"/>
        <v>0.0147819468884462-0.261015033047561i</v>
      </c>
      <c r="L3071" t="str">
        <f t="shared" si="1585"/>
        <v>0.00127829811548092-0.0189179094750706i</v>
      </c>
      <c r="M3071" t="str">
        <f t="shared" si="1586"/>
        <v>0.0160602450039271-0.279932942522632i</v>
      </c>
      <c r="N3071" t="str">
        <f t="shared" si="1587"/>
        <v>-5.04249235075197i</v>
      </c>
      <c r="O3071" t="str">
        <f t="shared" si="1588"/>
        <v>0.324140819407937+0.946008842027151i</v>
      </c>
      <c r="P3071" t="str">
        <f t="shared" si="1589"/>
        <v>0.675859180592063-0.946008842027151i</v>
      </c>
      <c r="Q3071" t="str">
        <f t="shared" si="1590"/>
        <v>-0.675859180592063+5.98850119277912i</v>
      </c>
      <c r="R3071" t="str">
        <f t="shared" si="1591"/>
        <v>-0.168561142782147-0.0938357640187558i</v>
      </c>
      <c r="S3071" t="str">
        <f t="shared" si="1592"/>
        <v>0.523025254025901i</v>
      </c>
      <c r="T3071" t="str">
        <f t="shared" si="1593"/>
        <v>0.0490784743126243-0.0881617345225286i</v>
      </c>
      <c r="U3071" t="str">
        <f t="shared" si="1594"/>
        <v>0.0001-139.977962262001i</v>
      </c>
      <c r="V3071" t="str">
        <f t="shared" si="1595"/>
        <v>0.00002-0.00224520524139529i</v>
      </c>
      <c r="W3071" t="str">
        <f t="shared" si="1596"/>
        <v>0.0000199993584529542-0.00224516923239985i</v>
      </c>
      <c r="X3071" t="str">
        <f t="shared" si="1597"/>
        <v>0.0000379157625930473-0.00224470693905836i</v>
      </c>
      <c r="Y3071" t="str">
        <f t="shared" si="1598"/>
        <v>0.009+7.14398169426319i</v>
      </c>
      <c r="Z3071" t="str">
        <f t="shared" si="1599"/>
        <v>-0.0037716124784106-0.0000684814727640698i</v>
      </c>
      <c r="AA3071" t="str">
        <f t="shared" si="1600"/>
        <v>0.00212638125648525-1.68026081095455i</v>
      </c>
      <c r="AB3071" t="str">
        <f t="shared" si="1601"/>
        <v>0.334129694195938-0.600211269978674i</v>
      </c>
      <c r="AC3071" t="str">
        <f t="shared" si="1602"/>
        <v>0.837347297811498-0.103173448530432i</v>
      </c>
      <c r="AD3071" t="str">
        <f t="shared" si="1603"/>
        <v>0.480065664191096-0.657649748583765i</v>
      </c>
      <c r="AE3071" t="str">
        <f t="shared" si="1604"/>
        <v>-0.00185565847286555+0.00244752439447486i</v>
      </c>
      <c r="AF3071" t="str">
        <f t="shared" si="1605"/>
        <v>-15.0782772722552-0.312826074717078i</v>
      </c>
      <c r="AG3071" t="str">
        <f t="shared" si="1606"/>
        <v>0.996003511683958-0.00292508284949247i</v>
      </c>
      <c r="AH3071" t="str">
        <f t="shared" si="1607"/>
        <v>0.0289679806793895-0.036384630100027i</v>
      </c>
      <c r="AI3071">
        <f t="shared" si="1608"/>
        <v>-26.649464497243152</v>
      </c>
      <c r="AJ3071">
        <f t="shared" si="1609"/>
        <v>-51.474605428155144</v>
      </c>
      <c r="AK3071"/>
      <c r="AL3071"/>
      <c r="AM3071"/>
      <c r="AN3071"/>
    </row>
    <row r="3072" spans="1:40" x14ac:dyDescent="0.25">
      <c r="A3072"/>
      <c r="B3072">
        <f t="shared" si="1610"/>
        <v>1138000</v>
      </c>
      <c r="C3072" s="237" t="str">
        <f t="shared" si="1578"/>
        <v>-5.90144295572074E-08+0.00215204089555898i</v>
      </c>
      <c r="D3072" s="208" t="str">
        <f t="shared" si="1579"/>
        <v>-5.95700640944992+0.0164989801992855i</v>
      </c>
      <c r="E3072" t="str">
        <f t="shared" si="1580"/>
        <v>2870</v>
      </c>
      <c r="F3072" t="str">
        <f t="shared" si="1581"/>
        <v>0.777000777000777</v>
      </c>
      <c r="G3072" t="str">
        <f t="shared" si="1576"/>
        <v>0.777000777000777</v>
      </c>
      <c r="H3072" t="str">
        <f t="shared" si="1582"/>
        <v>9.12129332250972+0.329051036372744i</v>
      </c>
      <c r="I3072" t="str">
        <f t="shared" si="1583"/>
        <v>4468.91554973148i</v>
      </c>
      <c r="J3072" t="str">
        <f t="shared" si="1577"/>
        <v>-17081.5709272188+966.522754566165i</v>
      </c>
      <c r="K3072" t="str">
        <f t="shared" si="1584"/>
        <v>0.0147560593271607-0.260787108024458i</v>
      </c>
      <c r="L3072" t="str">
        <f t="shared" si="1585"/>
        <v>0.00127606272138651-0.0189014365676539i</v>
      </c>
      <c r="M3072" t="str">
        <f t="shared" si="1586"/>
        <v>0.0160321220485472-0.279688544592112i</v>
      </c>
      <c r="N3072" t="str">
        <f t="shared" si="1587"/>
        <v>-5.04692726047119i</v>
      </c>
      <c r="O3072" t="str">
        <f t="shared" si="1588"/>
        <v>0.328333081798551+0.94456200823274i</v>
      </c>
      <c r="P3072" t="str">
        <f t="shared" si="1589"/>
        <v>0.671666918201449-0.94456200823274i</v>
      </c>
      <c r="Q3072" t="str">
        <f t="shared" si="1590"/>
        <v>-0.671666918201449+5.99148926870393i</v>
      </c>
      <c r="R3072" t="str">
        <f t="shared" si="1591"/>
        <v>-0.168105205610125-0.0932583182171909i</v>
      </c>
      <c r="S3072" t="str">
        <f t="shared" si="1592"/>
        <v>0.523485258646857i</v>
      </c>
      <c r="T3072" t="str">
        <f t="shared" si="1593"/>
        <v>0.0488193548328971-0.0880005970386994i</v>
      </c>
      <c r="U3072" t="str">
        <f t="shared" si="1594"/>
        <v>0.0001-139.854958780224i</v>
      </c>
      <c r="V3072" t="str">
        <f t="shared" si="1595"/>
        <v>0.00002-0.00224323230181586i</v>
      </c>
      <c r="W3072" t="str">
        <f t="shared" si="1596"/>
        <v>0.0000199993584529541-0.00224319632446779i</v>
      </c>
      <c r="X3072" t="str">
        <f t="shared" si="1597"/>
        <v>0.0000378842884022979-0.00224273468837376i</v>
      </c>
      <c r="Y3072" t="str">
        <f t="shared" si="1598"/>
        <v>0.009+7.15026487957037i</v>
      </c>
      <c r="Z3072" t="str">
        <f t="shared" si="1599"/>
        <v>-0.0037649853183193-0.0000683600235950507i</v>
      </c>
      <c r="AA3072" t="str">
        <f t="shared" si="1600"/>
        <v>0.0021226361188753-1.67878338547851i</v>
      </c>
      <c r="AB3072" t="str">
        <f t="shared" si="1601"/>
        <v>0.332365590610118-0.599114234690812i</v>
      </c>
      <c r="AC3072" t="str">
        <f t="shared" si="1602"/>
        <v>0.837763137368309-0.102563920841827i</v>
      </c>
      <c r="AD3072" t="str">
        <f t="shared" si="1603"/>
        <v>0.477129647784142-0.656722554053263i</v>
      </c>
      <c r="AE3072" t="str">
        <f t="shared" si="1604"/>
        <v>-0.00184127968813263+0.00243993418023926i</v>
      </c>
      <c r="AF3072" t="str">
        <f t="shared" si="1605"/>
        <v>-15.0782997319596-0.312552056173458i</v>
      </c>
      <c r="AG3072" t="str">
        <f t="shared" si="1606"/>
        <v>0.996012634653237-0.00290465653652581i</v>
      </c>
      <c r="AH3072" t="str">
        <f t="shared" si="1607"/>
        <v>0.0287459626077952-0.0362757105061986i</v>
      </c>
      <c r="AI3072">
        <f t="shared" si="1608"/>
        <v>-26.691283201363802</v>
      </c>
      <c r="AJ3072">
        <f t="shared" si="1609"/>
        <v>-51.605637708033946</v>
      </c>
      <c r="AK3072"/>
      <c r="AL3072"/>
      <c r="AM3072"/>
      <c r="AN3072"/>
    </row>
    <row r="3073" spans="1:40" x14ac:dyDescent="0.25">
      <c r="A3073"/>
      <c r="B3073">
        <f t="shared" si="1610"/>
        <v>1139000</v>
      </c>
      <c r="C3073" s="237" t="str">
        <f t="shared" si="1578"/>
        <v>-5.89108500606905E-08+0.00215015148301084i</v>
      </c>
      <c r="D3073" s="208" t="str">
        <f t="shared" si="1579"/>
        <v>-5.95700640865581+0.0164844947030831i</v>
      </c>
      <c r="E3073" t="str">
        <f t="shared" si="1580"/>
        <v>2870</v>
      </c>
      <c r="F3073" t="str">
        <f t="shared" si="1581"/>
        <v>0.777000777000777</v>
      </c>
      <c r="G3073" t="str">
        <f t="shared" si="1576"/>
        <v>0.777000777000777</v>
      </c>
      <c r="H3073" t="str">
        <f t="shared" si="1582"/>
        <v>9.12131572399653+0.328763011198682i</v>
      </c>
      <c r="I3073" t="str">
        <f t="shared" si="1583"/>
        <v>4472.84254054847i</v>
      </c>
      <c r="J3073" t="str">
        <f t="shared" si="1577"/>
        <v>-17111.6062109631+967.372071573693i</v>
      </c>
      <c r="K3073" t="str">
        <f t="shared" si="1584"/>
        <v>0.0147302396418705-0.26055957945402i</v>
      </c>
      <c r="L3073" t="str">
        <f t="shared" si="1585"/>
        <v>0.00127383317693204-0.018884992190877i</v>
      </c>
      <c r="M3073" t="str">
        <f t="shared" si="1586"/>
        <v>0.0160040728188025-0.279444571644897i</v>
      </c>
      <c r="N3073" t="str">
        <f t="shared" si="1587"/>
        <v>-5.05136217019041i</v>
      </c>
      <c r="O3073" t="str">
        <f t="shared" si="1588"/>
        <v>0.332518886405413+0.9430965964225i</v>
      </c>
      <c r="P3073" t="str">
        <f t="shared" si="1589"/>
        <v>0.667481113594587-0.9430965964225i</v>
      </c>
      <c r="Q3073" t="str">
        <f t="shared" si="1590"/>
        <v>-0.667481113594587+5.99445876661291i</v>
      </c>
      <c r="R3073" t="str">
        <f t="shared" si="1591"/>
        <v>-0.167648189190204-0.0926821144681451i</v>
      </c>
      <c r="S3073" t="str">
        <f t="shared" si="1592"/>
        <v>0.523945263267811i</v>
      </c>
      <c r="T3073" t="str">
        <f t="shared" si="1593"/>
        <v>0.0485603548652297-0.0878384746216332i</v>
      </c>
      <c r="U3073" t="str">
        <f t="shared" si="1594"/>
        <v>0.0001-139.73217128349i</v>
      </c>
      <c r="V3073" t="str">
        <f t="shared" si="1595"/>
        <v>0.00002-0.00224126282657282i</v>
      </c>
      <c r="W3073" t="str">
        <f t="shared" si="1596"/>
        <v>0.0000199993584529541-0.00224122688081655i</v>
      </c>
      <c r="X3073" t="str">
        <f t="shared" si="1597"/>
        <v>0.0000378528970676707-0.00224076590015568i</v>
      </c>
      <c r="Y3073" t="str">
        <f t="shared" si="1598"/>
        <v>0.009+7.15654806487755i</v>
      </c>
      <c r="Z3073" t="str">
        <f t="shared" si="1599"/>
        <v>-0.00375837561130884-0.000068238948973965i</v>
      </c>
      <c r="AA3073" t="str">
        <f t="shared" si="1600"/>
        <v>0.0021189008753404-1.67730855667897i</v>
      </c>
      <c r="AB3073" t="str">
        <f t="shared" si="1601"/>
        <v>0.330602300670781-0.598010493908416i</v>
      </c>
      <c r="AC3073" t="str">
        <f t="shared" si="1602"/>
        <v>0.838180196984608-0.101955621786682i</v>
      </c>
      <c r="AD3073" t="str">
        <f t="shared" si="1603"/>
        <v>0.47419749643317-0.655781889487873i</v>
      </c>
      <c r="AE3073" t="str">
        <f t="shared" si="1604"/>
        <v>-0.00182696217243295+0.00243231592102657i</v>
      </c>
      <c r="AF3073" t="str">
        <f t="shared" si="1605"/>
        <v>-15.0783221326523-0.312278516495599i</v>
      </c>
      <c r="AG3073" t="str">
        <f t="shared" si="1606"/>
        <v>0.996021823454633-0.00288428949961683i</v>
      </c>
      <c r="AH3073" t="str">
        <f t="shared" si="1607"/>
        <v>0.0285248753059554-0.0361663239721519i</v>
      </c>
      <c r="AI3073">
        <f t="shared" si="1608"/>
        <v>-26.733218571922059</v>
      </c>
      <c r="AJ3073">
        <f t="shared" si="1609"/>
        <v>-51.736671434690791</v>
      </c>
      <c r="AK3073"/>
      <c r="AL3073"/>
      <c r="AM3073"/>
      <c r="AN3073"/>
    </row>
    <row r="3074" spans="1:40" x14ac:dyDescent="0.25">
      <c r="A3074"/>
      <c r="B3074">
        <f t="shared" si="1610"/>
        <v>1140000</v>
      </c>
      <c r="C3074" s="237" t="str">
        <f t="shared" si="1578"/>
        <v>-5.88075430222266E-08+0.00214826538522156i</v>
      </c>
      <c r="D3074" s="208" t="str">
        <f t="shared" si="1579"/>
        <v>-5.95700640786379+0.016470034620032i</v>
      </c>
      <c r="E3074" t="str">
        <f t="shared" si="1580"/>
        <v>2870</v>
      </c>
      <c r="F3074" t="str">
        <f t="shared" si="1581"/>
        <v>0.777000777000777</v>
      </c>
      <c r="G3074" t="str">
        <f t="shared" si="1576"/>
        <v>0.777000777000777</v>
      </c>
      <c r="H3074" t="str">
        <f t="shared" si="1582"/>
        <v>9.12133806667596+0.328475489051368i</v>
      </c>
      <c r="I3074" t="str">
        <f t="shared" si="1583"/>
        <v>4476.76953136545i</v>
      </c>
      <c r="J3074" t="str">
        <f t="shared" si="1577"/>
        <v>-17141.6678761599+968.22138858122i</v>
      </c>
      <c r="K3074" t="str">
        <f t="shared" si="1584"/>
        <v>0.0147044875957362-0.260332446306085i</v>
      </c>
      <c r="L3074" t="str">
        <f t="shared" si="1585"/>
        <v>0.0012716094617563-0.0188685762710315i</v>
      </c>
      <c r="M3074" t="str">
        <f t="shared" si="1586"/>
        <v>0.0159760970574925-0.279201022577116i</v>
      </c>
      <c r="N3074" t="str">
        <f t="shared" si="1587"/>
        <v>-5.05579707990962i</v>
      </c>
      <c r="O3074" t="str">
        <f t="shared" si="1588"/>
        <v>0.336698150900467+0.94161263541873i</v>
      </c>
      <c r="P3074" t="str">
        <f t="shared" si="1589"/>
        <v>0.663301849099533-0.94161263541873i</v>
      </c>
      <c r="Q3074" t="str">
        <f t="shared" si="1590"/>
        <v>-0.663301849099533+5.99740971532835i</v>
      </c>
      <c r="R3074" t="str">
        <f t="shared" si="1591"/>
        <v>-0.167190092033917-0.0921071559427504i</v>
      </c>
      <c r="S3074" t="str">
        <f t="shared" si="1592"/>
        <v>0.524405267888767i</v>
      </c>
      <c r="T3074" t="str">
        <f t="shared" si="1593"/>
        <v>0.0483014777866305-0.0876753650013938i</v>
      </c>
      <c r="U3074" t="str">
        <f t="shared" si="1594"/>
        <v>0.0001-139.609599203417i</v>
      </c>
      <c r="V3074" t="str">
        <f t="shared" si="1595"/>
        <v>0.00002-0.00223929680654951i</v>
      </c>
      <c r="W3074" t="str">
        <f t="shared" si="1596"/>
        <v>0.0000199993584529541-0.00223926089232963i</v>
      </c>
      <c r="X3074" t="str">
        <f t="shared" si="1597"/>
        <v>0.0000378215882986012-0.0022388005652947i</v>
      </c>
      <c r="Y3074" t="str">
        <f t="shared" si="1598"/>
        <v>0.009+7.16283125018473i</v>
      </c>
      <c r="Z3074" t="str">
        <f t="shared" si="1599"/>
        <v>-0.003751783296143-0.0000681182473494406i</v>
      </c>
      <c r="AA3074" t="str">
        <f t="shared" si="1600"/>
        <v>0.00211517549103019-1.67583631771405i</v>
      </c>
      <c r="AB3074" t="str">
        <f t="shared" si="1601"/>
        <v>0.328839847368836-0.5969000321776i</v>
      </c>
      <c r="AC3074" t="str">
        <f t="shared" si="1602"/>
        <v>0.838598477957636-0.101348554497171i</v>
      </c>
      <c r="AD3074" t="str">
        <f t="shared" si="1603"/>
        <v>0.471269273491425-0.65482777153103i</v>
      </c>
      <c r="AE3074" t="str">
        <f t="shared" si="1604"/>
        <v>-0.00181270590838301+0.00242466985814078i</v>
      </c>
      <c r="AF3074" t="str">
        <f t="shared" si="1605"/>
        <v>-15.0783444745398-0.312005454431336i</v>
      </c>
      <c r="AG3074" t="str">
        <f t="shared" si="1606"/>
        <v>0.996031077814132-0.00286398196732606i</v>
      </c>
      <c r="AH3074" t="str">
        <f t="shared" si="1607"/>
        <v>0.0283047186567951-0.0360564743646114i</v>
      </c>
      <c r="AI3074">
        <f t="shared" si="1608"/>
        <v>-26.77527142670165</v>
      </c>
      <c r="AJ3074">
        <f t="shared" si="1609"/>
        <v>-51.867706539087685</v>
      </c>
      <c r="AK3074"/>
      <c r="AL3074"/>
      <c r="AM3074"/>
      <c r="AN3074"/>
    </row>
    <row r="3075" spans="1:40" x14ac:dyDescent="0.25">
      <c r="A3075"/>
      <c r="B3075">
        <f t="shared" si="1610"/>
        <v>1141000</v>
      </c>
      <c r="C3075" s="237" t="str">
        <f t="shared" si="1578"/>
        <v>-5.8704507487079E-08+0.00214638259347571i</v>
      </c>
      <c r="D3075" s="208" t="str">
        <f t="shared" si="1579"/>
        <v>-5.95700640707385+0.0164555998833138i</v>
      </c>
      <c r="E3075" t="str">
        <f t="shared" si="1580"/>
        <v>2870</v>
      </c>
      <c r="F3075" t="str">
        <f t="shared" si="1581"/>
        <v>0.777000777000777</v>
      </c>
      <c r="G3075" t="str">
        <f t="shared" si="1576"/>
        <v>0.777000777000777</v>
      </c>
      <c r="H3075" t="str">
        <f t="shared" si="1582"/>
        <v>9.12136035075355+0.328188468616169i</v>
      </c>
      <c r="I3075" t="str">
        <f t="shared" si="1583"/>
        <v>4480.69652218244i</v>
      </c>
      <c r="J3075" t="str">
        <f t="shared" si="1577"/>
        <v>-17171.7559228093+969.070705588748i</v>
      </c>
      <c r="K3075" t="str">
        <f t="shared" si="1584"/>
        <v>0.0146788029529492-0.260105707554042i</v>
      </c>
      <c r="L3075" t="str">
        <f t="shared" si="1585"/>
        <v>0.00126939155558645-0.0188521887346614i</v>
      </c>
      <c r="M3075" t="str">
        <f t="shared" si="1586"/>
        <v>0.0159481945085356-0.278957896288703i</v>
      </c>
      <c r="N3075" t="str">
        <f t="shared" si="1587"/>
        <v>-5.06023198962884i</v>
      </c>
      <c r="O3075" t="str">
        <f t="shared" si="1588"/>
        <v>0.340870793084318+0.94011015440855i</v>
      </c>
      <c r="P3075" t="str">
        <f t="shared" si="1589"/>
        <v>0.659129206915682-0.94011015440855i</v>
      </c>
      <c r="Q3075" t="str">
        <f t="shared" si="1590"/>
        <v>-0.659129206915682+6.00034214403739i</v>
      </c>
      <c r="R3075" t="str">
        <f t="shared" si="1591"/>
        <v>-0.166730912664322-0.0915334458433671i</v>
      </c>
      <c r="S3075" t="str">
        <f t="shared" si="1592"/>
        <v>0.524865272509721i</v>
      </c>
      <c r="T3075" t="str">
        <f t="shared" si="1593"/>
        <v>0.0480427269963327-0.0875112659113539i</v>
      </c>
      <c r="U3075" t="str">
        <f t="shared" si="1594"/>
        <v>0.0001-139.487241973616i</v>
      </c>
      <c r="V3075" t="str">
        <f t="shared" si="1595"/>
        <v>0.00002-0.00223733423266121i</v>
      </c>
      <c r="W3075" t="str">
        <f t="shared" si="1596"/>
        <v>0.0000199993584529541-0.00223729834992245i</v>
      </c>
      <c r="X3075" t="str">
        <f t="shared" si="1597"/>
        <v>0.0000377903618057968-0.00223683867471332i</v>
      </c>
      <c r="Y3075" t="str">
        <f t="shared" si="1598"/>
        <v>0.009+7.16911443549191i</v>
      </c>
      <c r="Z3075" t="str">
        <f t="shared" si="1599"/>
        <v>-0.0037452083118539-0.0000679979171780209i</v>
      </c>
      <c r="AA3075" t="str">
        <f t="shared" si="1600"/>
        <v>0.00211145993124779-1.67436666176592i</v>
      </c>
      <c r="AB3075" t="str">
        <f t="shared" si="1601"/>
        <v>0.327078253846502-0.595782834067007i</v>
      </c>
      <c r="AC3075" t="str">
        <f t="shared" si="1602"/>
        <v>0.839017981575603-0.10074272213735i</v>
      </c>
      <c r="AD3075" t="str">
        <f t="shared" si="1603"/>
        <v>0.468345042236168-0.653860217134297i</v>
      </c>
      <c r="AE3075" t="str">
        <f t="shared" si="1604"/>
        <v>-0.00179851087788917+0.00241699623260926i</v>
      </c>
      <c r="AF3075" t="str">
        <f t="shared" si="1605"/>
        <v>-15.0783667578274-0.311732868732855i</v>
      </c>
      <c r="AG3075" t="str">
        <f t="shared" si="1606"/>
        <v>0.996040397456813-0.0028437341669532i</v>
      </c>
      <c r="AH3075" t="str">
        <f t="shared" si="1607"/>
        <v>0.0280854925308486-0.0359461655459658i</v>
      </c>
      <c r="AI3075">
        <f t="shared" si="1608"/>
        <v>-26.817442592186666</v>
      </c>
      <c r="AJ3075">
        <f t="shared" si="1609"/>
        <v>-51.998742952338468</v>
      </c>
      <c r="AK3075"/>
      <c r="AL3075"/>
      <c r="AM3075"/>
      <c r="AN3075"/>
    </row>
    <row r="3076" spans="1:40" x14ac:dyDescent="0.25">
      <c r="A3076"/>
      <c r="B3076">
        <f t="shared" si="1610"/>
        <v>1142000</v>
      </c>
      <c r="C3076" s="237" t="str">
        <f t="shared" si="1578"/>
        <v>-5.86017425046896E-08+0.00214450309908844i</v>
      </c>
      <c r="D3076" s="208" t="str">
        <f t="shared" si="1579"/>
        <v>-5.95700640628598+0.0164411904263447i</v>
      </c>
      <c r="E3076" t="str">
        <f t="shared" si="1580"/>
        <v>2870</v>
      </c>
      <c r="F3076" t="str">
        <f t="shared" si="1581"/>
        <v>0.777000777000777</v>
      </c>
      <c r="G3076" t="str">
        <f t="shared" si="1576"/>
        <v>0.777000777000777</v>
      </c>
      <c r="H3076" t="str">
        <f t="shared" si="1582"/>
        <v>9.12138257643396+0.327901948583028i</v>
      </c>
      <c r="I3076" t="str">
        <f t="shared" si="1583"/>
        <v>4484.62351299943i</v>
      </c>
      <c r="J3076" t="str">
        <f t="shared" si="1577"/>
        <v>-17201.8703509112+969.920022596275i</v>
      </c>
      <c r="K3076" t="str">
        <f t="shared" si="1584"/>
        <v>0.0146531854787266-0.259879362174823i</v>
      </c>
      <c r="L3076" t="str">
        <f t="shared" si="1585"/>
        <v>0.00126717943823753-0.018835829508562i</v>
      </c>
      <c r="M3076" t="str">
        <f t="shared" si="1586"/>
        <v>0.0159203649169641-0.278715191683385i</v>
      </c>
      <c r="N3076" t="str">
        <f t="shared" si="1587"/>
        <v>-5.06466689934806i</v>
      </c>
      <c r="O3076" t="str">
        <f t="shared" si="1588"/>
        <v>0.345036730887796+0.938589182943348i</v>
      </c>
      <c r="P3076" t="str">
        <f t="shared" si="1589"/>
        <v>0.654963269112204-0.938589182943348i</v>
      </c>
      <c r="Q3076" t="str">
        <f t="shared" si="1590"/>
        <v>-0.654963269112204+6.00325608229141i</v>
      </c>
      <c r="R3076" t="str">
        <f t="shared" si="1591"/>
        <v>-0.166270649616186-0.0909609874036471i</v>
      </c>
      <c r="S3076" t="str">
        <f t="shared" si="1592"/>
        <v>0.525325277130677i</v>
      </c>
      <c r="T3076" t="str">
        <f t="shared" si="1593"/>
        <v>0.0477841059159009-0.0873461750883206i</v>
      </c>
      <c r="U3076" t="str">
        <f t="shared" si="1594"/>
        <v>0.0001-139.365099029681i</v>
      </c>
      <c r="V3076" t="str">
        <f t="shared" si="1595"/>
        <v>0.00002-0.00223537509585503i</v>
      </c>
      <c r="W3076" t="str">
        <f t="shared" si="1596"/>
        <v>0.0000199993584529542-0.00223533924454225i</v>
      </c>
      <c r="X3076" t="str">
        <f t="shared" si="1597"/>
        <v>0.0000377592173012308-0.00223488021936578i</v>
      </c>
      <c r="Y3076" t="str">
        <f t="shared" si="1598"/>
        <v>0.009+7.17539762079909i</v>
      </c>
      <c r="Z3076" t="str">
        <f t="shared" si="1599"/>
        <v>-0.00373865059774054-0.0000678779569241194i</v>
      </c>
      <c r="AA3076" t="str">
        <f t="shared" si="1600"/>
        <v>0.00210775416144893-1.67289958204065i</v>
      </c>
      <c r="AB3076" t="str">
        <f t="shared" si="1601"/>
        <v>0.32531754339803-0.59465888416866i</v>
      </c>
      <c r="AC3076" t="str">
        <f t="shared" si="1602"/>
        <v>0.839438709117491-0.10013812790323i</v>
      </c>
      <c r="AD3076" t="str">
        <f t="shared" si="1603"/>
        <v>0.465424865867156-0.652879243557023i</v>
      </c>
      <c r="AE3076" t="str">
        <f t="shared" si="1604"/>
        <v>-0.00178437706214836+0.0024092952851801i</v>
      </c>
      <c r="AF3076" t="str">
        <f t="shared" si="1605"/>
        <v>-15.0783889827199-0.311460758156683i</v>
      </c>
      <c r="AG3076" t="str">
        <f t="shared" si="1606"/>
        <v>0.996049782106852-0.00282354632453334i</v>
      </c>
      <c r="AH3076" t="str">
        <f t="shared" si="1607"/>
        <v>0.0278671967862769-0.0358354013742201i</v>
      </c>
      <c r="AI3076">
        <f t="shared" si="1608"/>
        <v>-26.859732903688467</v>
      </c>
      <c r="AJ3076">
        <f t="shared" si="1609"/>
        <v>-52.129780605707197</v>
      </c>
      <c r="AK3076"/>
      <c r="AL3076"/>
      <c r="AM3076"/>
      <c r="AN3076"/>
    </row>
    <row r="3077" spans="1:40" x14ac:dyDescent="0.25">
      <c r="A3077"/>
      <c r="B3077">
        <f t="shared" si="1610"/>
        <v>1143000</v>
      </c>
      <c r="C3077" s="237" t="str">
        <f t="shared" si="1578"/>
        <v>-5.84992471286563E-08+0.00214262689340524i</v>
      </c>
      <c r="D3077" s="208" t="str">
        <f t="shared" si="1579"/>
        <v>-5.95700640550019+0.0164268061827735i</v>
      </c>
      <c r="E3077" t="str">
        <f t="shared" si="1580"/>
        <v>2870</v>
      </c>
      <c r="F3077" t="str">
        <f t="shared" si="1581"/>
        <v>0.777000777000777</v>
      </c>
      <c r="G3077" t="str">
        <f t="shared" ref="G3077:G3140" si="1611">IF($C$11=$C$7,$C$24,F3077)</f>
        <v>0.777000777000777</v>
      </c>
      <c r="H3077" t="str">
        <f t="shared" si="1582"/>
        <v>9.12140474392098+0.327615927646433i</v>
      </c>
      <c r="I3077" t="str">
        <f t="shared" si="1583"/>
        <v>4488.55050381642i</v>
      </c>
      <c r="J3077" t="str">
        <f t="shared" ref="J3077:J3140" si="1612">IMSUM(COMPLEX(0,2*PI()*B3077*$C$113*$C$112),COMPLEX(0,2*PI()*B3077*$C$113*$C$111),COMPLEX(0,2*PI()*B3077*$C$28*10^-12*$C$111),COMPLEX(-1*2*PI()*B3077*2*PI()*B3077*$C$113*$C$112*$C$28*10^-12*$C$111,0),COMPLEX(1,0))</f>
        <v>-17232.0111604657+970.769339603803i</v>
      </c>
      <c r="K3077" t="str">
        <f t="shared" si="1584"/>
        <v>0.0146276349393056-0.259653409148878i</v>
      </c>
      <c r="L3077" t="str">
        <f t="shared" si="1585"/>
        <v>0.00126497308961214-0.0188194985197792i</v>
      </c>
      <c r="M3077" t="str">
        <f t="shared" si="1586"/>
        <v>0.0158926080289177-0.278472907668657i</v>
      </c>
      <c r="N3077" t="str">
        <f t="shared" si="1587"/>
        <v>-5.06910180906728i</v>
      </c>
      <c r="O3077" t="str">
        <f t="shared" si="1588"/>
        <v>0.349195882373604+0.937049750938188i</v>
      </c>
      <c r="P3077" t="str">
        <f t="shared" si="1589"/>
        <v>0.650804117626396-0.937049750938188i</v>
      </c>
      <c r="Q3077" t="str">
        <f t="shared" si="1590"/>
        <v>-0.650804117626396+6.00615156000547i</v>
      </c>
      <c r="R3077" t="str">
        <f t="shared" si="1591"/>
        <v>-0.165809301436165-0.0903897838885852i</v>
      </c>
      <c r="S3077" t="str">
        <f t="shared" si="1592"/>
        <v>0.525785281751633i</v>
      </c>
      <c r="T3077" t="str">
        <f t="shared" si="1593"/>
        <v>0.047525617989329-0.0871800902726555i</v>
      </c>
      <c r="U3077" t="str">
        <f t="shared" si="1594"/>
        <v>0.0001-139.243169809182i</v>
      </c>
      <c r="V3077" t="str">
        <f t="shared" si="1595"/>
        <v>0.00002-0.00223341938710975i</v>
      </c>
      <c r="W3077" t="str">
        <f t="shared" si="1596"/>
        <v>0.0000199993584529541-0.00223338356716798i</v>
      </c>
      <c r="X3077" t="str">
        <f t="shared" si="1597"/>
        <v>0.0000377281544981361-0.00223292519023801i</v>
      </c>
      <c r="Y3077" t="str">
        <f t="shared" si="1598"/>
        <v>0.009+7.18168080610627i</v>
      </c>
      <c r="Z3077" t="str">
        <f t="shared" si="1599"/>
        <v>-0.00373211009336748-0.0000677583650599715i</v>
      </c>
      <c r="AA3077" t="str">
        <f t="shared" si="1600"/>
        <v>0.00210405814724113-1.67143507176813i</v>
      </c>
      <c r="AB3077" t="str">
        <f t="shared" si="1601"/>
        <v>0.323557739470373-0.593528167098784i</v>
      </c>
      <c r="AC3077" t="str">
        <f t="shared" si="1602"/>
        <v>0.839860661852878-0.0995347750228355i</v>
      </c>
      <c r="AD3077" t="str">
        <f t="shared" si="1603"/>
        <v>0.462508807505039-0.651884868365935i</v>
      </c>
      <c r="AE3077" t="str">
        <f t="shared" si="1604"/>
        <v>-0.00177030444164872+0.00240156725631966i</v>
      </c>
      <c r="AF3077" t="str">
        <f t="shared" si="1605"/>
        <v>-15.0784111494212-0.31118912146366i</v>
      </c>
      <c r="AG3077" t="str">
        <f t="shared" si="1606"/>
        <v>0.996059231487532-0.00280341866483281i</v>
      </c>
      <c r="AH3077" t="str">
        <f t="shared" si="1607"/>
        <v>0.027649831268881-0.0357241857029485i</v>
      </c>
      <c r="AI3077">
        <f t="shared" si="1608"/>
        <v>-26.90214320547539</v>
      </c>
      <c r="AJ3077">
        <f t="shared" si="1609"/>
        <v>-52.260819430611363</v>
      </c>
      <c r="AK3077"/>
      <c r="AL3077"/>
      <c r="AM3077"/>
      <c r="AN3077"/>
    </row>
    <row r="3078" spans="1:40" x14ac:dyDescent="0.25">
      <c r="A3078"/>
      <c r="B3078">
        <f t="shared" si="1610"/>
        <v>1144000</v>
      </c>
      <c r="C3078" s="237" t="str">
        <f t="shared" ref="C3078:C3141" si="1613">IMPRODUCT(COMPLEX(-1,0),IMDIV(IMPRODUCT(G3078,COMPLEX($C$100+$C$101,0)),COMPLEX($C$100,2*PI()*B3078*$C$103*$C$102*(2*$C$100+$C$101))))</f>
        <v>-5.83970204167115E-08+0.00214075396780191i</v>
      </c>
      <c r="D3078" s="208" t="str">
        <f t="shared" ref="D3078:D3141" si="1614">IMPRODUCT(COMPLEX($C$106,0),IMSUB(C3078,G3078))</f>
        <v>-5.95700640471645+0.0164124470864813i</v>
      </c>
      <c r="E3078" t="str">
        <f t="shared" ref="E3078:E3141" si="1615">IMDIV(COMPLEX($C$20*10^3,0),COMPLEX(1,2*PI()*B3078*$C$20*1000*$C$29*10^-12))</f>
        <v>2870</v>
      </c>
      <c r="F3078" t="str">
        <f t="shared" ref="F3078:F3141" si="1616">IMDIV(COMPLEX($C$22*1000,0),IMSUM(COMPLEX($C$22*1000,0),E3078))</f>
        <v>0.777000777000777</v>
      </c>
      <c r="G3078" t="str">
        <f t="shared" si="1611"/>
        <v>0.777000777000777</v>
      </c>
      <c r="H3078" t="str">
        <f t="shared" ref="H3078:H3141" si="1617">IMPRODUCT(COMPLEX($C$108,0),IMPRODUCT(COMPLEX(-1,0),D3078),IMDIV(COMPLEX(0,2*PI()*B3078*$C$109*$C$110),COMPLEX(1,2*PI()*B3078*$C$109*$C$110)))</f>
        <v>9.12142685341745+0.327330404505405i</v>
      </c>
      <c r="I3078" t="str">
        <f t="shared" ref="I3078:I3141" si="1618">COMPLEX(0,2*PI()*B3078*$C$113*$C$112*$C$114)</f>
        <v>4492.4774946334i</v>
      </c>
      <c r="J3078" t="str">
        <f t="shared" si="1612"/>
        <v>-17262.1783514727+971.61865661133i</v>
      </c>
      <c r="K3078" t="str">
        <f t="shared" ref="K3078:K3141" si="1619">IMDIV(I3078,J3078)</f>
        <v>0.0146021511019387-0.259427847460169i</v>
      </c>
      <c r="L3078" t="str">
        <f t="shared" ref="L3078:L3141" si="1620">IMDIV(COMPLEX($C$117,0),COMPLEX(1,2*PI()*B3078*$C$115*$C$116))</f>
        <v>0.0012627724896998-0.0188031956956079i</v>
      </c>
      <c r="M3078" t="str">
        <f t="shared" ref="M3078:M3141" si="1621">IMSUM(K3078,L3078)</f>
        <v>0.0158649235916385-0.278231043155777i</v>
      </c>
      <c r="N3078" t="str">
        <f t="shared" ref="N3078:N3141" si="1622">COMPLEX(0,-2*PI()*B3078*$C$43)</f>
        <v>-5.0735367187865i</v>
      </c>
      <c r="O3078" t="str">
        <f t="shared" ref="O3078:O3141" si="1623">IMEXP(N3078)</f>
        <v>0.35334816573792+0.935491888671221i</v>
      </c>
      <c r="P3078" t="str">
        <f t="shared" ref="P3078:P3141" si="1624">IMSUB(COMPLEX(1,0),O3078)</f>
        <v>0.64665183426208-0.935491888671221i</v>
      </c>
      <c r="Q3078" t="str">
        <f t="shared" ref="Q3078:Q3141" si="1625">IMSUM(COMPLEX(0,2*PI()*B3078*$C$43),O3078,COMPLEX(-1,0))</f>
        <v>-0.64665183426208+6.00902860745772i</v>
      </c>
      <c r="R3078" t="str">
        <f t="shared" ref="R3078:R3141" si="1626">IMDIV(P3078,Q3078)</f>
        <v>-0.16534686668298-0.0898198385945761i</v>
      </c>
      <c r="S3078" t="str">
        <f t="shared" ref="S3078:S3141" si="1627">IMDIV(COMPLEX(0,2*PI()*B3078*$C$123),COMPLEX($C$124,0))</f>
        <v>0.526245286372587i</v>
      </c>
      <c r="T3078" t="str">
        <f t="shared" ref="T3078:T3141" si="1628">IMPRODUCT(R3078,S3078)</f>
        <v>0.0472672666831422-0.0870130092083948i</v>
      </c>
      <c r="U3078" t="str">
        <f t="shared" ref="U3078:U3141" si="1629">IMDIV(COMPLEX(1,2*PI()*B3078*$C$16*10^-3*$C$15*10^-6),COMPLEX(0,2*PI()*B3078*$C$15*10^-6))</f>
        <v>0.0001-139.121453751657i</v>
      </c>
      <c r="V3078" t="str">
        <f t="shared" ref="V3078:V3141" si="1630">IMSUM(COMPLEX($C$18*10^-3,0),IMDIV(COMPLEX(1,0),COMPLEX(0,2*PI()*B3078*($C$17*1*10^-6))))</f>
        <v>0.00002-0.0022314670974357i</v>
      </c>
      <c r="W3078" t="str">
        <f t="shared" ref="W3078:W3141" si="1631">IMDIV(IMPRODUCT(U3078,V3078),IMSUM(U3078,V3078))</f>
        <v>0.0000199993584529542-0.0022314313088101i</v>
      </c>
      <c r="X3078" t="str">
        <f t="shared" ref="X3078:X3141" si="1632">IMDIV(IMPRODUCT(COMPLEX($C$19,0),W3078),IMSUM(COMPLEX($C$19,0),W3078))</f>
        <v>0.0000376971731109981-0.00223097357834743i</v>
      </c>
      <c r="Y3078" t="str">
        <f t="shared" ref="Y3078:Y3141" si="1633">COMPLEX($C$13*10^-3,2*PI()*B3078*$C$12*0.000001)</f>
        <v>0.009+7.18796399141345i</v>
      </c>
      <c r="Z3078" t="str">
        <f t="shared" ref="Z3078:Z3141" si="1634">IMPRODUCT(COMPLEX($C$6,0),IMDIV(X3078,IMSUM(X3078,Y3078)))</f>
        <v>-0.00372558673856348-0.0000676391400655885i</v>
      </c>
      <c r="AA3078" t="str">
        <f t="shared" ref="AA3078:AA3141" si="1635">IMDIV(COMPLEX($C$6,0),IMSUM(X3078,Y3078))</f>
        <v>0.00210037185438299-1.66997312420196i</v>
      </c>
      <c r="AB3078" t="str">
        <f t="shared" ref="AB3078:AB3141" si="1636">IMPRODUCT(COMPLEX($C$119,0),T3078)</f>
        <v>0.321798865663875-0.592390667498618i</v>
      </c>
      <c r="AC3078" t="str">
        <f t="shared" ref="AC3078:AC3141" si="1637">IMSUM(COMPLEX(1,0),IMPRODUCT(AB3078,M3078))</f>
        <v>0.840283841041746-0.098932666756271i</v>
      </c>
      <c r="AD3078" t="str">
        <f t="shared" ref="AD3078:AD3141" si="1638">IMDIV(AB3078,AC3078)</f>
        <v>0.459596930189781-0.65087710943471i</v>
      </c>
      <c r="AE3078" t="str">
        <f t="shared" ref="AE3078:AE3141" si="1639">IMPRODUCT(AD3078,AA3078,X3078)</f>
        <v>-0.00175629299617008+0.00239381238620967i</v>
      </c>
      <c r="AF3078" t="str">
        <f t="shared" ref="AF3078:AF3141" si="1640">IMSUB(D3078,H3078)</f>
        <v>-15.0784332581339-0.310917957418924i</v>
      </c>
      <c r="AG3078" t="str">
        <f t="shared" ref="AG3078:AG3141" si="1641">IMSUM(COMPLEX(1,0),IMPRODUCT(AD3078,AA3078,COMPLEX($C$127,0)))</f>
        <v>0.996068745321243-0.0027833514113452i</v>
      </c>
      <c r="AH3078" t="str">
        <f t="shared" ref="AH3078:AH3141" si="1642">IMDIV(IMPRODUCT(AE3078,AF3078),AG3078)</f>
        <v>0.027433395812115-0.0356125223812403i</v>
      </c>
      <c r="AI3078">
        <f t="shared" ref="AI3078:AI3141" si="1643">20*LOG10(IMABS(AH3078))</f>
        <v>-26.944674350905853</v>
      </c>
      <c r="AJ3078">
        <f t="shared" ref="AJ3078:AJ3141" si="1644">IMARGUMENT(AH3078)*180/PI()</f>
        <v>-52.391859358620295</v>
      </c>
      <c r="AK3078"/>
      <c r="AL3078"/>
      <c r="AM3078"/>
      <c r="AN3078"/>
    </row>
    <row r="3079" spans="1:40" x14ac:dyDescent="0.25">
      <c r="A3079"/>
      <c r="B3079">
        <f t="shared" si="1610"/>
        <v>1145000</v>
      </c>
      <c r="C3079" s="237" t="str">
        <f t="shared" si="1613"/>
        <v>-5.82950614307009E-08+0.00213888431368434i</v>
      </c>
      <c r="D3079" s="208" t="str">
        <f t="shared" si="1614"/>
        <v>-5.95700640393476+0.0163981130715799i</v>
      </c>
      <c r="E3079" t="str">
        <f t="shared" si="1615"/>
        <v>2870</v>
      </c>
      <c r="F3079" t="str">
        <f t="shared" si="1616"/>
        <v>0.777000777000777</v>
      </c>
      <c r="G3079" t="str">
        <f t="shared" si="1611"/>
        <v>0.777000777000777</v>
      </c>
      <c r="H3079" t="str">
        <f t="shared" si="1617"/>
        <v>9.12144890512539+0.327045377863476i</v>
      </c>
      <c r="I3079" t="str">
        <f t="shared" si="1618"/>
        <v>4496.40448545039i</v>
      </c>
      <c r="J3079" t="str">
        <f t="shared" si="1612"/>
        <v>-17292.3719239324+972.467973618857i</v>
      </c>
      <c r="K3079" t="str">
        <f t="shared" si="1619"/>
        <v>0.0145767337348877-0.259202676096152i</v>
      </c>
      <c r="L3079" t="str">
        <f t="shared" si="1620"/>
        <v>0.00126057761857662-0.0187869209635911i</v>
      </c>
      <c r="M3079" t="str">
        <f t="shared" si="1621"/>
        <v>0.0158373113534643-0.277989597059743i</v>
      </c>
      <c r="N3079" t="str">
        <f t="shared" si="1622"/>
        <v>-5.07797162850572i</v>
      </c>
      <c r="O3079" t="str">
        <f t="shared" si="1623"/>
        <v>0.357493499312006+0.933915626783093i</v>
      </c>
      <c r="P3079" t="str">
        <f t="shared" si="1624"/>
        <v>0.642506500687994-0.933915626783093i</v>
      </c>
      <c r="Q3079" t="str">
        <f t="shared" si="1625"/>
        <v>-0.642506500687994+6.01188725528881i</v>
      </c>
      <c r="R3079" t="str">
        <f t="shared" si="1626"/>
        <v>-0.164883343927608-0.0892511548494691i</v>
      </c>
      <c r="S3079" t="str">
        <f t="shared" si="1627"/>
        <v>0.526705290993543i</v>
      </c>
      <c r="T3079" t="str">
        <f t="shared" si="1628"/>
        <v>0.0470090554864994-0.0868449296433792i</v>
      </c>
      <c r="U3079" t="str">
        <f t="shared" si="1629"/>
        <v>0.0001-138.999950298598i</v>
      </c>
      <c r="V3079" t="str">
        <f t="shared" si="1630"/>
        <v>0.00002-0.00222951821787462i</v>
      </c>
      <c r="W3079" t="str">
        <f t="shared" si="1631"/>
        <v>0.0000199993584529541-0.00222948246051047i</v>
      </c>
      <c r="X3079" t="str">
        <f t="shared" si="1632"/>
        <v>0.0000376662728555477-0.00222902537474281i</v>
      </c>
      <c r="Y3079" t="str">
        <f t="shared" si="1633"/>
        <v>0.009+7.19424717672063i</v>
      </c>
      <c r="Z3079" t="str">
        <f t="shared" si="1634"/>
        <v>-0.00371908047341998-0.0000675202804287084i</v>
      </c>
      <c r="AA3079" t="str">
        <f t="shared" si="1635"/>
        <v>0.00209669524878327-1.66851373261932i</v>
      </c>
      <c r="AB3079" t="str">
        <f t="shared" si="1636"/>
        <v>0.320040945732977-0.591246370035304i</v>
      </c>
      <c r="AC3079" t="str">
        <f t="shared" si="1637"/>
        <v>0.84070824793428-0.098331806395784i</v>
      </c>
      <c r="AD3079" t="str">
        <f t="shared" si="1638"/>
        <v>0.456689296879134-0.649855984943622i</v>
      </c>
      <c r="AE3079" t="str">
        <f t="shared" si="1639"/>
        <v>-0.00174234270478475+0.00238603091474486i</v>
      </c>
      <c r="AF3079" t="str">
        <f t="shared" si="1640"/>
        <v>-15.0784553090601-0.310647264791896i</v>
      </c>
      <c r="AG3079" t="str">
        <f t="shared" si="1641"/>
        <v>0.996078323329496-0.00276334478628762i</v>
      </c>
      <c r="AH3079" t="str">
        <f t="shared" si="1642"/>
        <v>0.0272178902371035-0.0355004152536577i</v>
      </c>
      <c r="AI3079">
        <f t="shared" si="1643"/>
        <v>-26.987327202561747</v>
      </c>
      <c r="AJ3079">
        <f t="shared" si="1644"/>
        <v>-52.522900321458643</v>
      </c>
      <c r="AK3079"/>
      <c r="AL3079"/>
      <c r="AM3079"/>
      <c r="AN3079"/>
    </row>
    <row r="3080" spans="1:40" x14ac:dyDescent="0.25">
      <c r="A3080"/>
      <c r="B3080">
        <f t="shared" si="1610"/>
        <v>1146000</v>
      </c>
      <c r="C3080" s="237" t="str">
        <f t="shared" si="1613"/>
        <v>-5.81933692365614E-08+0.00213701792248843i</v>
      </c>
      <c r="D3080" s="208" t="str">
        <f t="shared" si="1614"/>
        <v>-5.95700640315512+0.0163838040724113i</v>
      </c>
      <c r="E3080" t="str">
        <f t="shared" si="1615"/>
        <v>2870</v>
      </c>
      <c r="F3080" t="str">
        <f t="shared" si="1616"/>
        <v>0.777000777000777</v>
      </c>
      <c r="G3080" t="str">
        <f t="shared" si="1611"/>
        <v>0.777000777000777</v>
      </c>
      <c r="H3080" t="str">
        <f t="shared" si="1617"/>
        <v>9.12147089924591+0.326760846428669i</v>
      </c>
      <c r="I3080" t="str">
        <f t="shared" si="1618"/>
        <v>4500.33147626738i</v>
      </c>
      <c r="J3080" t="str">
        <f t="shared" si="1612"/>
        <v>-17322.5918778446+973.317290626385i</v>
      </c>
      <c r="K3080" t="str">
        <f t="shared" si="1619"/>
        <v>0.0145513826074195-0.258977894047762i</v>
      </c>
      <c r="L3080" t="str">
        <f t="shared" si="1620"/>
        <v>0.00125838845640481-0.0187706742515191i</v>
      </c>
      <c r="M3080" t="str">
        <f t="shared" si="1621"/>
        <v>0.0158097710638243-0.277748568299281i</v>
      </c>
      <c r="N3080" t="str">
        <f t="shared" si="1622"/>
        <v>-5.08240653822494i</v>
      </c>
      <c r="O3080" t="str">
        <f t="shared" si="1623"/>
        <v>0.361631801563817+0.93232099627634i</v>
      </c>
      <c r="P3080" t="str">
        <f t="shared" si="1624"/>
        <v>0.638368198436183-0.93232099627634i</v>
      </c>
      <c r="Q3080" t="str">
        <f t="shared" si="1625"/>
        <v>-0.638368198436183+6.01472753450128i</v>
      </c>
      <c r="R3080" t="str">
        <f t="shared" si="1626"/>
        <v>-0.164418731753459-0.0886837360126229i</v>
      </c>
      <c r="S3080" t="str">
        <f t="shared" si="1627"/>
        <v>0.527165295614497i</v>
      </c>
      <c r="T3080" t="str">
        <f t="shared" si="1628"/>
        <v>0.0467509879112924-0.0866758493293729i</v>
      </c>
      <c r="U3080" t="str">
        <f t="shared" si="1629"/>
        <v>0.0001-138.878658893451i</v>
      </c>
      <c r="V3080" t="str">
        <f t="shared" si="1630"/>
        <v>0.00002-0.00222757273949951i</v>
      </c>
      <c r="W3080" t="str">
        <f t="shared" si="1631"/>
        <v>0.0000199993584529542-0.00222753701334229i</v>
      </c>
      <c r="X3080" t="str">
        <f t="shared" si="1632"/>
        <v>0.0000376354534487571-0.00222708057050423i</v>
      </c>
      <c r="Y3080" t="str">
        <f t="shared" si="1633"/>
        <v>0.009+7.20053036202781i</v>
      </c>
      <c r="Z3080" t="str">
        <f t="shared" si="1634"/>
        <v>-0.00371259123828995-0.0000674017846447548i</v>
      </c>
      <c r="AA3080" t="str">
        <f t="shared" si="1635"/>
        <v>0.00209302829650023-1.66705689032094i</v>
      </c>
      <c r="AB3080" t="str">
        <f t="shared" si="1636"/>
        <v>0.318284003586884-0.590095259402695i</v>
      </c>
      <c r="AC3080" t="str">
        <f t="shared" si="1637"/>
        <v>0.841133883770695-0.0977321972658249i</v>
      </c>
      <c r="AD3080" t="str">
        <f t="shared" si="1638"/>
        <v>0.453785970447021-0.648821513379053i</v>
      </c>
      <c r="AE3080" t="str">
        <f t="shared" si="1639"/>
        <v>-0.00172845354585817+0.00237822308153021i</v>
      </c>
      <c r="AF3080" t="str">
        <f t="shared" si="1640"/>
        <v>-15.078477302401-0.310377042356258i</v>
      </c>
      <c r="AG3080" t="str">
        <f t="shared" si="1641"/>
        <v>0.996087965232923-0.00274339901059665i</v>
      </c>
      <c r="AH3080" t="str">
        <f t="shared" si="1642"/>
        <v>0.0270033143526574-0.0353878681601833i</v>
      </c>
      <c r="AI3080">
        <f t="shared" si="1643"/>
        <v>-27.030102632386015</v>
      </c>
      <c r="AJ3080">
        <f t="shared" si="1644"/>
        <v>-52.653942251003755</v>
      </c>
      <c r="AK3080"/>
      <c r="AL3080"/>
      <c r="AM3080"/>
      <c r="AN3080"/>
    </row>
    <row r="3081" spans="1:40" x14ac:dyDescent="0.25">
      <c r="A3081"/>
      <c r="B3081">
        <f t="shared" si="1610"/>
        <v>1147000</v>
      </c>
      <c r="C3081" s="237" t="str">
        <f t="shared" si="1613"/>
        <v>-5.80919429042994E-08+0.00213515478567995i</v>
      </c>
      <c r="D3081" s="208" t="str">
        <f t="shared" si="1614"/>
        <v>-5.95700640237752+0.0163695200235463i</v>
      </c>
      <c r="E3081" t="str">
        <f t="shared" si="1615"/>
        <v>2870</v>
      </c>
      <c r="F3081" t="str">
        <f t="shared" si="1616"/>
        <v>0.777000777000777</v>
      </c>
      <c r="G3081" t="str">
        <f t="shared" si="1611"/>
        <v>0.777000777000777</v>
      </c>
      <c r="H3081" t="str">
        <f t="shared" si="1617"/>
        <v>9.12149283597927+0.326476808913477i</v>
      </c>
      <c r="I3081" t="str">
        <f t="shared" si="1618"/>
        <v>4504.25846708437i</v>
      </c>
      <c r="J3081" t="str">
        <f t="shared" si="1612"/>
        <v>-17352.8382132093+974.166607633912i</v>
      </c>
      <c r="K3081" t="str">
        <f t="shared" si="1619"/>
        <v>0.0145260974898-0.258753500309397i</v>
      </c>
      <c r="L3081" t="str">
        <f t="shared" si="1620"/>
        <v>0.00125620498343228-0.0187544554874283i</v>
      </c>
      <c r="M3081" t="str">
        <f t="shared" si="1621"/>
        <v>0.0157823024732323-0.277507955796825i</v>
      </c>
      <c r="N3081" t="str">
        <f t="shared" si="1622"/>
        <v>-5.08684144794416i</v>
      </c>
      <c r="O3081" t="str">
        <f t="shared" si="1623"/>
        <v>0.365762991099602+0.930708028514782i</v>
      </c>
      <c r="P3081" t="str">
        <f t="shared" si="1624"/>
        <v>0.634237008900398-0.930708028514782i</v>
      </c>
      <c r="Q3081" t="str">
        <f t="shared" si="1625"/>
        <v>-0.634237008900398+6.01754947645894i</v>
      </c>
      <c r="R3081" t="str">
        <f t="shared" si="1626"/>
        <v>-0.163953028756568-0.0881175854749599i</v>
      </c>
      <c r="S3081" t="str">
        <f t="shared" si="1627"/>
        <v>0.527625300235453i</v>
      </c>
      <c r="T3081" t="str">
        <f t="shared" si="1628"/>
        <v>0.0464930674922489-0.086505766022196i</v>
      </c>
      <c r="U3081" t="str">
        <f t="shared" si="1629"/>
        <v>0.0001-138.7575789816i</v>
      </c>
      <c r="V3081" t="str">
        <f t="shared" si="1630"/>
        <v>0.00002-0.00222563065341451i</v>
      </c>
      <c r="W3081" t="str">
        <f t="shared" si="1631"/>
        <v>0.0000199993584529542-0.00222559495840978i</v>
      </c>
      <c r="X3081" t="str">
        <f t="shared" si="1632"/>
        <v>0.0000376047146088294-0.00222513915674276i</v>
      </c>
      <c r="Y3081" t="str">
        <f t="shared" si="1633"/>
        <v>0.009+7.20681354733499i</v>
      </c>
      <c r="Z3081" t="str">
        <f t="shared" si="1634"/>
        <v>-0.00370611897378622-0.0000672836512167832i</v>
      </c>
      <c r="AA3081" t="str">
        <f t="shared" si="1635"/>
        <v>0.00208937096374072-1.66560259063091i</v>
      </c>
      <c r="AB3081" t="str">
        <f t="shared" si="1636"/>
        <v>0.31652806329027-0.588937320322258i</v>
      </c>
      <c r="AC3081" t="str">
        <f t="shared" si="1637"/>
        <v>0.841560749781024-0.0971338427231117i</v>
      </c>
      <c r="AD3081" t="str">
        <f t="shared" si="1638"/>
        <v>0.450887013682014-0.647773713533126i</v>
      </c>
      <c r="AE3081" t="str">
        <f t="shared" si="1639"/>
        <v>-0.00171462549704948+0.00237038912587832i</v>
      </c>
      <c r="AF3081" t="str">
        <f t="shared" si="1640"/>
        <v>-15.0784992383568-0.310107288889931i</v>
      </c>
      <c r="AG3081" t="str">
        <f t="shared" si="1641"/>
        <v>0.996097670751288-0.00272351430392459i</v>
      </c>
      <c r="AH3081" t="str">
        <f t="shared" si="1642"/>
        <v>0.0267896679552862-0.0352748849361717i</v>
      </c>
      <c r="AI3081">
        <f t="shared" si="1643"/>
        <v>-27.07300152182264</v>
      </c>
      <c r="AJ3081">
        <f t="shared" si="1644"/>
        <v>-52.784985079290138</v>
      </c>
      <c r="AK3081"/>
      <c r="AL3081"/>
      <c r="AM3081"/>
      <c r="AN3081"/>
    </row>
    <row r="3082" spans="1:40" x14ac:dyDescent="0.25">
      <c r="A3082"/>
      <c r="B3082">
        <f t="shared" si="1610"/>
        <v>1148000</v>
      </c>
      <c r="C3082" s="237" t="str">
        <f t="shared" si="1613"/>
        <v>-5.7990781507971E-08+0.00213329489475441i</v>
      </c>
      <c r="D3082" s="208" t="str">
        <f t="shared" si="1614"/>
        <v>-5.95700640160195+0.0163552608597838i</v>
      </c>
      <c r="E3082" t="str">
        <f t="shared" si="1615"/>
        <v>2870</v>
      </c>
      <c r="F3082" t="str">
        <f t="shared" si="1616"/>
        <v>0.777000777000777</v>
      </c>
      <c r="G3082" t="str">
        <f t="shared" si="1611"/>
        <v>0.777000777000777</v>
      </c>
      <c r="H3082" t="str">
        <f t="shared" si="1617"/>
        <v>9.12151471552482+0.326193264034849i</v>
      </c>
      <c r="I3082" t="str">
        <f t="shared" si="1618"/>
        <v>4508.18545790135i</v>
      </c>
      <c r="J3082" t="str">
        <f t="shared" si="1612"/>
        <v>-17383.1109300266+975.01592464144i</v>
      </c>
      <c r="K3082" t="str">
        <f t="shared" si="1619"/>
        <v>0.014500878153289-0.258529493878903i</v>
      </c>
      <c r="L3082" t="str">
        <f t="shared" si="1620"/>
        <v>0.00125402717999212-0.0187382645996001i</v>
      </c>
      <c r="M3082" t="str">
        <f t="shared" si="1621"/>
        <v>0.0157549053332811-0.277267758478503i</v>
      </c>
      <c r="N3082" t="str">
        <f t="shared" si="1622"/>
        <v>-5.09127635766338i</v>
      </c>
      <c r="O3082" t="str">
        <f t="shared" si="1623"/>
        <v>0.369886986665508+0.929076755222899i</v>
      </c>
      <c r="P3082" t="str">
        <f t="shared" si="1624"/>
        <v>0.630113013334492-0.929076755222899i</v>
      </c>
      <c r="Q3082" t="str">
        <f t="shared" si="1625"/>
        <v>-0.630113013334492+6.02035311288628i</v>
      </c>
      <c r="R3082" t="str">
        <f t="shared" si="1626"/>
        <v>-0.163486233545783-0.0875527066590203i</v>
      </c>
      <c r="S3082" t="str">
        <f t="shared" si="1627"/>
        <v>0.528085304856407i</v>
      </c>
      <c r="T3082" t="str">
        <f t="shared" si="1628"/>
        <v>0.0462352977870323-0.0863346774818506i</v>
      </c>
      <c r="U3082" t="str">
        <f t="shared" si="1629"/>
        <v>0.0000999999999999999-138.636710010362i</v>
      </c>
      <c r="V3082" t="str">
        <f t="shared" si="1630"/>
        <v>0.00002-0.00222369195075474i</v>
      </c>
      <c r="W3082" t="str">
        <f t="shared" si="1631"/>
        <v>0.0000199993584529541-0.00222365628684824i</v>
      </c>
      <c r="X3082" t="str">
        <f t="shared" si="1632"/>
        <v>0.0000375740560551956-0.00222320112460051i</v>
      </c>
      <c r="Y3082" t="str">
        <f t="shared" si="1633"/>
        <v>0.009+7.21309673264216i</v>
      </c>
      <c r="Z3082" t="str">
        <f t="shared" si="1634"/>
        <v>-0.00369966362078039-0.0000671658786554414i</v>
      </c>
      <c r="AA3082" t="str">
        <f t="shared" si="1635"/>
        <v>0.00208572321685949-1.66415082689663i</v>
      </c>
      <c r="AB3082" t="str">
        <f t="shared" si="1636"/>
        <v>0.314773149063956-0.587772537543928i</v>
      </c>
      <c r="AC3082" t="str">
        <f t="shared" si="1637"/>
        <v>0.841988847184935-0.0965367461566898i</v>
      </c>
      <c r="AD3082" t="str">
        <f t="shared" si="1638"/>
        <v>0.447992489285748-0.646712604503236i</v>
      </c>
      <c r="AE3082" t="str">
        <f t="shared" si="1639"/>
        <v>-0.00170085853531234+0.00236252928680684i</v>
      </c>
      <c r="AF3082" t="str">
        <f t="shared" si="1640"/>
        <v>-15.0785211171268-0.309838003175065i</v>
      </c>
      <c r="AG3082" t="str">
        <f t="shared" si="1641"/>
        <v>0.99610743960349-0.00270369088463558i</v>
      </c>
      <c r="AH3082" t="str">
        <f t="shared" si="1642"/>
        <v>0.0265769508292175-0.0351614694123021i</v>
      </c>
      <c r="AI3082">
        <f t="shared" si="1643"/>
        <v>-27.116024761958286</v>
      </c>
      <c r="AJ3082">
        <f t="shared" si="1644"/>
        <v>-52.916028738507563</v>
      </c>
      <c r="AK3082"/>
      <c r="AL3082"/>
      <c r="AM3082"/>
      <c r="AN3082"/>
    </row>
    <row r="3083" spans="1:40" x14ac:dyDescent="0.25">
      <c r="A3083"/>
      <c r="B3083">
        <f t="shared" si="1610"/>
        <v>1149000</v>
      </c>
      <c r="C3083" s="237" t="str">
        <f t="shared" si="1613"/>
        <v>-5.78898841256592E-08+0.00213143824123691i</v>
      </c>
      <c r="D3083" s="208" t="str">
        <f t="shared" si="1614"/>
        <v>-5.9570064008284+0.0163410265161496i</v>
      </c>
      <c r="E3083" t="str">
        <f t="shared" si="1615"/>
        <v>2870</v>
      </c>
      <c r="F3083" t="str">
        <f t="shared" si="1616"/>
        <v>0.777000777000777</v>
      </c>
      <c r="G3083" t="str">
        <f t="shared" si="1611"/>
        <v>0.777000777000777</v>
      </c>
      <c r="H3083" t="str">
        <f t="shared" si="1617"/>
        <v>9.12153653808108+0.325910210514165i</v>
      </c>
      <c r="I3083" t="str">
        <f t="shared" si="1618"/>
        <v>4512.11244871834i</v>
      </c>
      <c r="J3083" t="str">
        <f t="shared" si="1612"/>
        <v>-17413.4100282965+975.865241648967i</v>
      </c>
      <c r="K3083" t="str">
        <f t="shared" si="1619"/>
        <v>0.0144757243701354-0.258305873757563i</v>
      </c>
      <c r="L3083" t="str">
        <f t="shared" si="1620"/>
        <v>0.00125185502650222-0.0187221015165598i</v>
      </c>
      <c r="M3083" t="str">
        <f t="shared" si="1621"/>
        <v>0.0157275793966376-0.277027975274123i</v>
      </c>
      <c r="N3083" t="str">
        <f t="shared" si="1622"/>
        <v>-5.0957112673826i</v>
      </c>
      <c r="O3083" t="str">
        <f t="shared" si="1623"/>
        <v>0.37400370714917+0.927427208485215i</v>
      </c>
      <c r="P3083" t="str">
        <f t="shared" si="1624"/>
        <v>0.62599629285083-0.927427208485215i</v>
      </c>
      <c r="Q3083" t="str">
        <f t="shared" si="1625"/>
        <v>-0.62599629285083+6.02313847586781i</v>
      </c>
      <c r="R3083" t="str">
        <f t="shared" si="1626"/>
        <v>-0.163018344742949-0.0869891030190162i</v>
      </c>
      <c r="S3083" t="str">
        <f t="shared" si="1627"/>
        <v>0.528545309477363i</v>
      </c>
      <c r="T3083" t="str">
        <f t="shared" si="1628"/>
        <v>0.0459776823763441-0.0861625814726494i</v>
      </c>
      <c r="U3083" t="str">
        <f t="shared" si="1629"/>
        <v>0.0001-138.516051428978i</v>
      </c>
      <c r="V3083" t="str">
        <f t="shared" si="1630"/>
        <v>0.00002-0.0022217566226862i</v>
      </c>
      <c r="W3083" t="str">
        <f t="shared" si="1631"/>
        <v>0.0000199993584529541-0.0022217209898238i</v>
      </c>
      <c r="X3083" t="str">
        <f t="shared" si="1632"/>
        <v>0.000037543477508507-0.0022212664652504i</v>
      </c>
      <c r="Y3083" t="str">
        <f t="shared" si="1633"/>
        <v>0.009+7.21937991794934i</v>
      </c>
      <c r="Z3083" t="str">
        <f t="shared" si="1634"/>
        <v>-0.00369322512040134-0.0000670484654789225i</v>
      </c>
      <c r="AA3083" t="str">
        <f t="shared" si="1635"/>
        <v>0.00208208502235837-1.66270159248868i</v>
      </c>
      <c r="AB3083" t="str">
        <f t="shared" si="1636"/>
        <v>0.31301928528561-0.586600895846991i</v>
      </c>
      <c r="AC3083" t="str">
        <f t="shared" si="1637"/>
        <v>0.84241817719153-0.0959409109879979i</v>
      </c>
      <c r="AD3083" t="str">
        <f t="shared" si="1638"/>
        <v>0.445102459871386-0.645638205691604i</v>
      </c>
      <c r="AE3083" t="str">
        <f t="shared" si="1639"/>
        <v>-0.00168715263689562+0.00235464380303581i</v>
      </c>
      <c r="AF3083" t="str">
        <f t="shared" si="1640"/>
        <v>-15.0785429389095-0.309569183998015i</v>
      </c>
      <c r="AG3083" t="str">
        <f t="shared" si="1641"/>
        <v>0.996117271507572-0.00268392896980191i</v>
      </c>
      <c r="AH3083" t="str">
        <f t="shared" si="1642"/>
        <v>0.0263651627464126-0.0350476254145291i</v>
      </c>
      <c r="AI3083">
        <f t="shared" si="1643"/>
        <v>-27.159173253667312</v>
      </c>
      <c r="AJ3083">
        <f t="shared" si="1644"/>
        <v>-53.04707316100199</v>
      </c>
      <c r="AK3083"/>
      <c r="AL3083"/>
      <c r="AM3083"/>
      <c r="AN3083"/>
    </row>
    <row r="3084" spans="1:40" x14ac:dyDescent="0.25">
      <c r="A3084"/>
      <c r="B3084">
        <f t="shared" si="1610"/>
        <v>1150000</v>
      </c>
      <c r="C3084" s="237" t="str">
        <f t="shared" si="1613"/>
        <v>-5.77892498394536E-08+0.00212958481668205i</v>
      </c>
      <c r="D3084" s="208" t="str">
        <f t="shared" si="1614"/>
        <v>-5.95700640005688+0.0163268169278957i</v>
      </c>
      <c r="E3084" t="str">
        <f t="shared" si="1615"/>
        <v>2870</v>
      </c>
      <c r="F3084" t="str">
        <f t="shared" si="1616"/>
        <v>0.777000777000777</v>
      </c>
      <c r="G3084" t="str">
        <f t="shared" si="1611"/>
        <v>0.777000777000777</v>
      </c>
      <c r="H3084" t="str">
        <f t="shared" si="1617"/>
        <v>9.12155830384572+0.32562764707722i</v>
      </c>
      <c r="I3084" t="str">
        <f t="shared" si="1618"/>
        <v>4516.03943953533i</v>
      </c>
      <c r="J3084" t="str">
        <f t="shared" si="1612"/>
        <v>-17443.735508019+976.714558656495i</v>
      </c>
      <c r="K3084" t="str">
        <f t="shared" si="1619"/>
        <v>0.0144506359135718-0.258082638950077i</v>
      </c>
      <c r="L3084" t="str">
        <f t="shared" si="1620"/>
        <v>0.00124968850346481-0.0187059661670758i</v>
      </c>
      <c r="M3084" t="str">
        <f t="shared" si="1621"/>
        <v>0.0157003244170366-0.276788605117153i</v>
      </c>
      <c r="N3084" t="str">
        <f t="shared" si="1622"/>
        <v>-5.10014617710181i</v>
      </c>
      <c r="O3084" t="str">
        <f t="shared" si="1623"/>
        <v>0.378113071581309+0.925759420745665i</v>
      </c>
      <c r="P3084" t="str">
        <f t="shared" si="1624"/>
        <v>0.621886928418691-0.925759420745665i</v>
      </c>
      <c r="Q3084" t="str">
        <f t="shared" si="1625"/>
        <v>-0.621886928418691+6.02590559784748i</v>
      </c>
      <c r="R3084" t="str">
        <f t="shared" si="1626"/>
        <v>-0.162549360983107-0.0864267780408842i</v>
      </c>
      <c r="S3084" t="str">
        <f t="shared" si="1627"/>
        <v>0.529005314098317i</v>
      </c>
      <c r="T3084" t="str">
        <f t="shared" si="1628"/>
        <v>0.0457202248640235-0.0859894757633492i</v>
      </c>
      <c r="U3084" t="str">
        <f t="shared" si="1629"/>
        <v>0.0001-138.395602688605i</v>
      </c>
      <c r="V3084" t="str">
        <f t="shared" si="1630"/>
        <v>0.00002-0.00221982466040561i</v>
      </c>
      <c r="W3084" t="str">
        <f t="shared" si="1631"/>
        <v>0.0000199993584529542-0.00221978905853334i</v>
      </c>
      <c r="X3084" t="str">
        <f t="shared" si="1632"/>
        <v>0.0000375129786906288-0.00221933516989604i</v>
      </c>
      <c r="Y3084" t="str">
        <f t="shared" si="1633"/>
        <v>0.009+7.22566310325652i</v>
      </c>
      <c r="Z3084" t="str">
        <f t="shared" si="1634"/>
        <v>-0.00368680341403394-0.0000669314102129189i</v>
      </c>
      <c r="AA3084" t="str">
        <f t="shared" si="1635"/>
        <v>0.00207845634688549-1.66125488080077i</v>
      </c>
      <c r="AB3084" t="str">
        <f t="shared" si="1636"/>
        <v>0.311266496490421-0.585422380040985i</v>
      </c>
      <c r="AC3084" t="str">
        <f t="shared" si="1637"/>
        <v>0.842848740999146-0.095346340670924i</v>
      </c>
      <c r="AD3084" t="str">
        <f t="shared" si="1638"/>
        <v>0.442216987962043-0.644550536804844i</v>
      </c>
      <c r="AE3084" t="str">
        <f t="shared" si="1639"/>
        <v>-0.00167350777734411+0.00234673291298511i</v>
      </c>
      <c r="AF3084" t="str">
        <f t="shared" si="1640"/>
        <v>-15.0785647039026-0.309300830149324i</v>
      </c>
      <c r="AG3084" t="str">
        <f t="shared" si="1641"/>
        <v>0.996127166180726-0.00266422877520023i</v>
      </c>
      <c r="AH3084" t="str">
        <f t="shared" si="1642"/>
        <v>0.0261543034665824-0.0349333567640354i</v>
      </c>
      <c r="AI3084">
        <f t="shared" si="1643"/>
        <v>-27.202447907759289</v>
      </c>
      <c r="AJ3084">
        <f t="shared" si="1644"/>
        <v>-53.178118279278031</v>
      </c>
      <c r="AK3084"/>
      <c r="AL3084"/>
      <c r="AM3084"/>
      <c r="AN3084"/>
    </row>
    <row r="3085" spans="1:40" x14ac:dyDescent="0.25">
      <c r="A3085"/>
      <c r="B3085">
        <f t="shared" si="1610"/>
        <v>1151000</v>
      </c>
      <c r="C3085" s="237" t="str">
        <f t="shared" si="1613"/>
        <v>-5.76888777354297E-08+0.00212773461267375i</v>
      </c>
      <c r="D3085" s="208" t="str">
        <f t="shared" si="1614"/>
        <v>-5.95700639928736+0.0163126320304988i</v>
      </c>
      <c r="E3085" t="str">
        <f t="shared" si="1615"/>
        <v>2870</v>
      </c>
      <c r="F3085" t="str">
        <f t="shared" si="1616"/>
        <v>0.777000777000777</v>
      </c>
      <c r="G3085" t="str">
        <f t="shared" si="1611"/>
        <v>0.777000777000777</v>
      </c>
      <c r="H3085" t="str">
        <f t="shared" si="1617"/>
        <v>9.12158001301549+0.325345572454203i</v>
      </c>
      <c r="I3085" t="str">
        <f t="shared" si="1618"/>
        <v>4519.96643035232i</v>
      </c>
      <c r="J3085" t="str">
        <f t="shared" si="1612"/>
        <v>-17474.087369194+977.563875664022i</v>
      </c>
      <c r="K3085" t="str">
        <f t="shared" si="1619"/>
        <v>0.0144256125578099-0.257859788464553i</v>
      </c>
      <c r="L3085" t="str">
        <f t="shared" si="1620"/>
        <v>0.00124752759146601-0.0186898584801583i</v>
      </c>
      <c r="M3085" t="str">
        <f t="shared" si="1621"/>
        <v>0.0156731401492759-0.276549646944711i</v>
      </c>
      <c r="N3085" t="str">
        <f t="shared" si="1622"/>
        <v>-5.10458108682103i</v>
      </c>
      <c r="O3085" t="str">
        <f t="shared" si="1623"/>
        <v>0.382214999137352+0.924073424806944i</v>
      </c>
      <c r="P3085" t="str">
        <f t="shared" si="1624"/>
        <v>0.617785000862648-0.924073424806944i</v>
      </c>
      <c r="Q3085" t="str">
        <f t="shared" si="1625"/>
        <v>-0.617785000862648+6.02865451162797i</v>
      </c>
      <c r="R3085" t="str">
        <f t="shared" si="1626"/>
        <v>-0.16207928091468-0.0858657352423349i</v>
      </c>
      <c r="S3085" t="str">
        <f t="shared" si="1627"/>
        <v>0.529465318719273i</v>
      </c>
      <c r="T3085" t="str">
        <f t="shared" si="1628"/>
        <v>0.0454629288771476-0.0858153581272816i</v>
      </c>
      <c r="U3085" t="str">
        <f t="shared" si="1629"/>
        <v>0.0001-138.275363242307i</v>
      </c>
      <c r="V3085" t="str">
        <f t="shared" si="1630"/>
        <v>0.00002-0.00221789605514027i</v>
      </c>
      <c r="W3085" t="str">
        <f t="shared" si="1631"/>
        <v>0.0000199993584529541-0.00221786048420428i</v>
      </c>
      <c r="X3085" t="str">
        <f t="shared" si="1632"/>
        <v>0.0000374825593246327-0.00221740722977158i</v>
      </c>
      <c r="Y3085" t="str">
        <f t="shared" si="1633"/>
        <v>0.009+7.2319462885637i</v>
      </c>
      <c r="Z3085" t="str">
        <f t="shared" si="1634"/>
        <v>-0.00368039844331765-0.0000668147113905764i</v>
      </c>
      <c r="AA3085" t="str">
        <f t="shared" si="1635"/>
        <v>0.00207483715723457-1.65981068524956i</v>
      </c>
      <c r="AB3085" t="str">
        <f t="shared" si="1636"/>
        <v>0.309514807371785-0.584236974966598i</v>
      </c>
      <c r="AC3085" t="str">
        <f t="shared" si="1637"/>
        <v>0.843280539795155-0.0947530386918679i</v>
      </c>
      <c r="AD3085" t="str">
        <f t="shared" si="1638"/>
        <v>0.43933613598924-0.643449617853486i</v>
      </c>
      <c r="AE3085" t="str">
        <f t="shared" si="1639"/>
        <v>-0.00165992393149925+0.00233879685477174i</v>
      </c>
      <c r="AF3085" t="str">
        <f t="shared" si="1640"/>
        <v>-15.0785864123029-0.309032940423704i</v>
      </c>
      <c r="AG3085" t="str">
        <f t="shared" si="1641"/>
        <v>0.9961371233393-0.00264459051530779i</v>
      </c>
      <c r="AH3085" t="str">
        <f t="shared" si="1642"/>
        <v>0.0259443727372047-0.0348186672771823i</v>
      </c>
      <c r="AI3085">
        <f t="shared" si="1643"/>
        <v>-27.245849645129475</v>
      </c>
      <c r="AJ3085">
        <f t="shared" si="1644"/>
        <v>-53.309164025998456</v>
      </c>
      <c r="AK3085"/>
      <c r="AL3085"/>
      <c r="AM3085"/>
      <c r="AN3085"/>
    </row>
    <row r="3086" spans="1:40" x14ac:dyDescent="0.25">
      <c r="A3086"/>
      <c r="B3086">
        <f t="shared" si="1610"/>
        <v>1152000</v>
      </c>
      <c r="C3086" s="237" t="str">
        <f t="shared" si="1613"/>
        <v>-5.75887669036282E-08+0.00212588762082518i</v>
      </c>
      <c r="D3086" s="208" t="str">
        <f t="shared" si="1614"/>
        <v>-5.95700639851984+0.0162984717596597i</v>
      </c>
      <c r="E3086" t="str">
        <f t="shared" si="1615"/>
        <v>2870</v>
      </c>
      <c r="F3086" t="str">
        <f t="shared" si="1616"/>
        <v>0.777000777000777</v>
      </c>
      <c r="G3086" t="str">
        <f t="shared" si="1611"/>
        <v>0.777000777000777</v>
      </c>
      <c r="H3086" t="str">
        <f t="shared" si="1617"/>
        <v>9.12160166578636+0.325063985379683i</v>
      </c>
      <c r="I3086" t="str">
        <f t="shared" si="1618"/>
        <v>4523.8934211693i</v>
      </c>
      <c r="J3086" t="str">
        <f t="shared" si="1612"/>
        <v>-17504.4656118215+978.413192671549i</v>
      </c>
      <c r="K3086" t="str">
        <f t="shared" si="1619"/>
        <v>0.0144006540780348-0.257637321312488i</v>
      </c>
      <c r="L3086" t="str">
        <f t="shared" si="1620"/>
        <v>0.00124537227117547-0.0186737783850587i</v>
      </c>
      <c r="M3086" t="str">
        <f t="shared" si="1621"/>
        <v>0.0156460263492103-0.276311099697547i</v>
      </c>
      <c r="N3086" t="str">
        <f t="shared" si="1622"/>
        <v>-5.10901599654025i</v>
      </c>
      <c r="O3086" t="str">
        <f t="shared" si="1623"/>
        <v>0.386309409138971+0.922369253829885i</v>
      </c>
      <c r="P3086" t="str">
        <f t="shared" si="1624"/>
        <v>0.613690590861029-0.922369253829885i</v>
      </c>
      <c r="Q3086" t="str">
        <f t="shared" si="1625"/>
        <v>-0.613690590861029+6.03138525037013i</v>
      </c>
      <c r="R3086" t="str">
        <f t="shared" si="1626"/>
        <v>-0.161608103199672-0.0853059781729111i</v>
      </c>
      <c r="S3086" t="str">
        <f t="shared" si="1627"/>
        <v>0.529925323340229i</v>
      </c>
      <c r="T3086" t="str">
        <f t="shared" si="1628"/>
        <v>0.0452057980661344-0.0856402263424873i</v>
      </c>
      <c r="U3086" t="str">
        <f t="shared" si="1629"/>
        <v>0.0001-138.155332545048i</v>
      </c>
      <c r="V3086" t="str">
        <f t="shared" si="1630"/>
        <v>0.00002-0.00221597079814796i</v>
      </c>
      <c r="W3086" t="str">
        <f t="shared" si="1631"/>
        <v>0.0000199993584529542-0.00221593525809454i</v>
      </c>
      <c r="X3086" t="str">
        <f t="shared" si="1632"/>
        <v>0.0000374522191347928-0.00221548263614161i</v>
      </c>
      <c r="Y3086" t="str">
        <f t="shared" si="1633"/>
        <v>0.009+7.23822947387088i</v>
      </c>
      <c r="Z3086" t="str">
        <f t="shared" si="1634"/>
        <v>-0.00367401015014525-0.000066698367552453i</v>
      </c>
      <c r="AA3086" t="str">
        <f t="shared" si="1635"/>
        <v>0.00207122742034408-1.65836899927463i</v>
      </c>
      <c r="AB3086" t="str">
        <f t="shared" si="1636"/>
        <v>0.307764242782003-0.583044665496573i</v>
      </c>
      <c r="AC3086" t="str">
        <f t="shared" si="1637"/>
        <v>0.843713574755765-0.094161008569804i</v>
      </c>
      <c r="AD3086" t="str">
        <f t="shared" si="1638"/>
        <v>0.436459966291363-0.642335469151503i</v>
      </c>
      <c r="AE3086" t="str">
        <f t="shared" si="1639"/>
        <v>-0.00164640107349997+0.0023308358662073i</v>
      </c>
      <c r="AF3086" t="str">
        <f t="shared" si="1640"/>
        <v>-15.0786080643062-0.308765513620023i</v>
      </c>
      <c r="AG3086" t="str">
        <f t="shared" si="1641"/>
        <v>0.996147142698802-0.0026250144032989i</v>
      </c>
      <c r="AH3086" t="str">
        <f t="shared" si="1642"/>
        <v>0.0257353702935421-0.0347035607654617i</v>
      </c>
      <c r="AI3086">
        <f t="shared" si="1643"/>
        <v>-27.289379396911869</v>
      </c>
      <c r="AJ3086">
        <f t="shared" si="1644"/>
        <v>-53.440210333984425</v>
      </c>
      <c r="AK3086"/>
      <c r="AL3086"/>
      <c r="AM3086"/>
      <c r="AN3086"/>
    </row>
    <row r="3087" spans="1:40" x14ac:dyDescent="0.25">
      <c r="A3087"/>
      <c r="B3087">
        <f t="shared" si="1610"/>
        <v>1153000</v>
      </c>
      <c r="C3087" s="237" t="str">
        <f t="shared" si="1613"/>
        <v>-5.74889164380337E-08+0.0021240438327786i</v>
      </c>
      <c r="D3087" s="208" t="str">
        <f t="shared" si="1614"/>
        <v>-5.95700639775432+0.0162843360513026i</v>
      </c>
      <c r="E3087" t="str">
        <f t="shared" si="1615"/>
        <v>2870</v>
      </c>
      <c r="F3087" t="str">
        <f t="shared" si="1616"/>
        <v>0.777000777000777</v>
      </c>
      <c r="G3087" t="str">
        <f t="shared" si="1611"/>
        <v>0.777000777000777</v>
      </c>
      <c r="H3087" t="str">
        <f t="shared" si="1617"/>
        <v>9.12162326235343+0.324782884592582i</v>
      </c>
      <c r="I3087" t="str">
        <f t="shared" si="1618"/>
        <v>4527.82041198629i</v>
      </c>
      <c r="J3087" t="str">
        <f t="shared" si="1612"/>
        <v>-17534.8702359017+979.262509679077i</v>
      </c>
      <c r="K3087" t="str">
        <f t="shared" si="1619"/>
        <v>0.0143757602503999-0.257415236508754i</v>
      </c>
      <c r="L3087" t="str">
        <f t="shared" si="1620"/>
        <v>0.00124322252334583-0.0186577258112681i</v>
      </c>
      <c r="M3087" t="str">
        <f t="shared" si="1621"/>
        <v>0.0156189827737457-0.276072962320022i</v>
      </c>
      <c r="N3087" t="str">
        <f t="shared" si="1622"/>
        <v>-5.11345090625947i</v>
      </c>
      <c r="O3087" t="str">
        <f t="shared" si="1623"/>
        <v>0.390396221055706+0.920646941332791i</v>
      </c>
      <c r="P3087" t="str">
        <f t="shared" si="1624"/>
        <v>0.609603778944294-0.920646941332791i</v>
      </c>
      <c r="Q3087" t="str">
        <f t="shared" si="1625"/>
        <v>-0.609603778944294+6.03409784759226i</v>
      </c>
      <c r="R3087" t="str">
        <f t="shared" si="1626"/>
        <v>-0.161135826513864-0.0847475104140348i</v>
      </c>
      <c r="S3087" t="str">
        <f t="shared" si="1627"/>
        <v>0.530385327961183i</v>
      </c>
      <c r="T3087" t="str">
        <f t="shared" si="1628"/>
        <v>0.0449488361048416-0.085464078191852i</v>
      </c>
      <c r="U3087" t="str">
        <f t="shared" si="1629"/>
        <v>0.0001-138.035510053682i</v>
      </c>
      <c r="V3087" t="str">
        <f t="shared" si="1630"/>
        <v>0.00002-0.00221404888071678i</v>
      </c>
      <c r="W3087" t="str">
        <f t="shared" si="1631"/>
        <v>0.000019999358452954-0.00221401337149236i</v>
      </c>
      <c r="X3087" t="str">
        <f t="shared" si="1632"/>
        <v>0.0000374219578465774-0.00221356138030103i</v>
      </c>
      <c r="Y3087" t="str">
        <f t="shared" si="1633"/>
        <v>0.009+7.24451265917806i</v>
      </c>
      <c r="Z3087" t="str">
        <f t="shared" si="1634"/>
        <v>-0.00366763847666154-0.0000665823772464718i</v>
      </c>
      <c r="AA3087" t="str">
        <f t="shared" si="1635"/>
        <v>0.00206762710329656-1.65692981633835i</v>
      </c>
      <c r="AB3087" t="str">
        <f t="shared" si="1636"/>
        <v>0.306014827732957-0.581845436536642i</v>
      </c>
      <c r="AC3087" t="str">
        <f t="shared" si="1637"/>
        <v>0.844147847045815-0.093570253856337i</v>
      </c>
      <c r="AD3087" t="str">
        <f t="shared" si="1638"/>
        <v>0.433588541112109-0.641208111315844i</v>
      </c>
      <c r="AE3087" t="str">
        <f t="shared" si="1639"/>
        <v>-0.00163293917678345+0.0023228501847954i</v>
      </c>
      <c r="AF3087" t="str">
        <f t="shared" si="1640"/>
        <v>-15.0786296601077-0.308498548541279i</v>
      </c>
      <c r="AG3087" t="str">
        <f t="shared" si="1641"/>
        <v>0.996157223973913-0.00260550065104122i</v>
      </c>
      <c r="AH3087" t="str">
        <f t="shared" si="1642"/>
        <v>0.0255272958586596-0.03458804103545i</v>
      </c>
      <c r="AI3087">
        <f t="shared" si="1643"/>
        <v>-27.33303810463493</v>
      </c>
      <c r="AJ3087">
        <f t="shared" si="1644"/>
        <v>-53.57125713621798</v>
      </c>
      <c r="AK3087"/>
      <c r="AL3087"/>
      <c r="AM3087"/>
      <c r="AN3087"/>
    </row>
    <row r="3088" spans="1:40" x14ac:dyDescent="0.25">
      <c r="A3088"/>
      <c r="B3088">
        <f t="shared" si="1610"/>
        <v>1154000</v>
      </c>
      <c r="C3088" s="237" t="str">
        <f t="shared" si="1613"/>
        <v>-5.73893254365546E-08+0.00212220324020523i</v>
      </c>
      <c r="D3088" s="208" t="str">
        <f t="shared" si="1614"/>
        <v>-5.95700639699078+0.0162702248415734i</v>
      </c>
      <c r="E3088" t="str">
        <f t="shared" si="1615"/>
        <v>2870</v>
      </c>
      <c r="F3088" t="str">
        <f t="shared" si="1616"/>
        <v>0.777000777000777</v>
      </c>
      <c r="G3088" t="str">
        <f t="shared" si="1611"/>
        <v>0.777000777000777</v>
      </c>
      <c r="H3088" t="str">
        <f t="shared" si="1617"/>
        <v>9.12164480291092+0.324502268836164i</v>
      </c>
      <c r="I3088" t="str">
        <f t="shared" si="1618"/>
        <v>4531.74740280328i</v>
      </c>
      <c r="J3088" t="str">
        <f t="shared" si="1612"/>
        <v>-17565.3012414344+980.111826686603i</v>
      </c>
      <c r="K3088" t="str">
        <f t="shared" si="1619"/>
        <v>0.0143509308520228-0.257193533071587i</v>
      </c>
      <c r="L3088" t="str">
        <f t="shared" si="1620"/>
        <v>0.00124107832881239-0.0186417006885165i</v>
      </c>
      <c r="M3088" t="str">
        <f t="shared" si="1621"/>
        <v>0.0155920091808352-0.275835233760103i</v>
      </c>
      <c r="N3088" t="str">
        <f t="shared" si="1622"/>
        <v>-5.11788581597869i</v>
      </c>
      <c r="O3088" t="str">
        <f t="shared" si="1623"/>
        <v>0.394475354506538+0.91890652119078i</v>
      </c>
      <c r="P3088" t="str">
        <f t="shared" si="1624"/>
        <v>0.605524645493462-0.91890652119078i</v>
      </c>
      <c r="Q3088" t="str">
        <f t="shared" si="1625"/>
        <v>-0.605524645493462+6.03679233716947i</v>
      </c>
      <c r="R3088" t="str">
        <f t="shared" si="1626"/>
        <v>-0.16066244954701-0.0841903355790603i</v>
      </c>
      <c r="S3088" t="str">
        <f t="shared" si="1627"/>
        <v>0.530845332582139i</v>
      </c>
      <c r="T3088" t="str">
        <f t="shared" si="1628"/>
        <v>0.0446920466906682-0.0852869114632436i</v>
      </c>
      <c r="U3088" t="str">
        <f t="shared" si="1629"/>
        <v>0.0001-137.915895226946i</v>
      </c>
      <c r="V3088" t="str">
        <f t="shared" si="1630"/>
        <v>0.00002-0.00221213029416503i</v>
      </c>
      <c r="W3088" t="str">
        <f t="shared" si="1631"/>
        <v>0.0000199993584529541-0.00221209481571619i</v>
      </c>
      <c r="X3088" t="str">
        <f t="shared" si="1632"/>
        <v>0.0000373917751866448-0.00221164345357489i</v>
      </c>
      <c r="Y3088" t="str">
        <f t="shared" si="1633"/>
        <v>0.009+7.25079584448524i</v>
      </c>
      <c r="Z3088" t="str">
        <f t="shared" si="1634"/>
        <v>-0.00366128336526198-0.0000664667390278798i</v>
      </c>
      <c r="AA3088" t="str">
        <f t="shared" si="1635"/>
        <v>0.00206403617331779-1.65549312992578i</v>
      </c>
      <c r="AB3088" t="str">
        <f t="shared" si="1636"/>
        <v>0.304266587396797-0.580639273026453i</v>
      </c>
      <c r="AC3088" t="str">
        <f t="shared" si="1637"/>
        <v>0.844583357818564-0.0929807781357662i</v>
      </c>
      <c r="AD3088" t="str">
        <f t="shared" si="1638"/>
        <v>0.430721922598952-0.64006756526595i</v>
      </c>
      <c r="AE3088" t="str">
        <f t="shared" si="1639"/>
        <v>-0.00161953821408595+0.00231484004772899i</v>
      </c>
      <c r="AF3088" t="str">
        <f t="shared" si="1640"/>
        <v>-15.0786511999017-0.308232043994591i</v>
      </c>
      <c r="AG3088" t="str">
        <f t="shared" si="1641"/>
        <v>0.996167366878487-0.00258604946909222i</v>
      </c>
      <c r="AH3088" t="str">
        <f t="shared" si="1642"/>
        <v>0.025320149143443-0.0344721118887578i</v>
      </c>
      <c r="AI3088">
        <f t="shared" si="1643"/>
        <v>-27.376826720380922</v>
      </c>
      <c r="AJ3088">
        <f t="shared" si="1644"/>
        <v>-53.702304365840426</v>
      </c>
      <c r="AK3088"/>
      <c r="AL3088"/>
      <c r="AM3088"/>
      <c r="AN3088"/>
    </row>
    <row r="3089" spans="1:40" x14ac:dyDescent="0.25">
      <c r="A3089"/>
      <c r="B3089">
        <f t="shared" si="1610"/>
        <v>1155000</v>
      </c>
      <c r="C3089" s="237" t="str">
        <f t="shared" si="1613"/>
        <v>-5.72899930010034E-08+0.00212036583480514i</v>
      </c>
      <c r="D3089" s="208" t="str">
        <f t="shared" si="1614"/>
        <v>-5.95700639622924+0.0162561380668394i</v>
      </c>
      <c r="E3089" t="str">
        <f t="shared" si="1615"/>
        <v>2870</v>
      </c>
      <c r="F3089" t="str">
        <f t="shared" si="1616"/>
        <v>0.777000777000777</v>
      </c>
      <c r="G3089" t="str">
        <f t="shared" si="1611"/>
        <v>0.777000777000777</v>
      </c>
      <c r="H3089" t="str">
        <f t="shared" si="1617"/>
        <v>9.1216662876523+0.324222136858014i</v>
      </c>
      <c r="I3089" t="str">
        <f t="shared" si="1618"/>
        <v>4535.67439362026i</v>
      </c>
      <c r="J3089" t="str">
        <f t="shared" si="1612"/>
        <v>-17595.7586284197+980.961143694131i</v>
      </c>
      <c r="K3089" t="str">
        <f t="shared" si="1619"/>
        <v>0.0143261656609794-0.25697221002257i</v>
      </c>
      <c r="L3089" t="str">
        <f t="shared" si="1620"/>
        <v>0.00123893966849262-0.0186257029467718i</v>
      </c>
      <c r="M3089" t="str">
        <f t="shared" si="1621"/>
        <v>0.015565105329472-0.275597912969342i</v>
      </c>
      <c r="N3089" t="str">
        <f t="shared" si="1622"/>
        <v>-5.12232072569791i</v>
      </c>
      <c r="O3089" t="str">
        <f t="shared" si="1623"/>
        <v>0.39854672926147+0.917148027635117i</v>
      </c>
      <c r="P3089" t="str">
        <f t="shared" si="1624"/>
        <v>0.60145327073853-0.917148027635117i</v>
      </c>
      <c r="Q3089" t="str">
        <f t="shared" si="1625"/>
        <v>-0.60145327073853+6.03946875333303i</v>
      </c>
      <c r="R3089" t="str">
        <f t="shared" si="1626"/>
        <v>-0.160187971003037-0.0836344573133239i</v>
      </c>
      <c r="S3089" t="str">
        <f t="shared" si="1627"/>
        <v>0.531305337203093i</v>
      </c>
      <c r="T3089" t="str">
        <f t="shared" si="1628"/>
        <v>0.0444354335446532-0.0851087239496479i</v>
      </c>
      <c r="U3089" t="str">
        <f t="shared" si="1629"/>
        <v>0.0001-137.796487525451i</v>
      </c>
      <c r="V3089" t="str">
        <f t="shared" si="1630"/>
        <v>0.00002-0.00221021502984108i</v>
      </c>
      <c r="W3089" t="str">
        <f t="shared" si="1631"/>
        <v>0.000019999358452954-0.00221017958211454i</v>
      </c>
      <c r="X3089" t="str">
        <f t="shared" si="1632"/>
        <v>0.000037361670882835-0.00220972884731831i</v>
      </c>
      <c r="Y3089" t="str">
        <f t="shared" si="1633"/>
        <v>0.009+7.25707902979242i</v>
      </c>
      <c r="Z3089" t="str">
        <f t="shared" si="1634"/>
        <v>-0.00365494475859148-0.0000663514514592013i</v>
      </c>
      <c r="AA3089" t="str">
        <f t="shared" si="1635"/>
        <v>0.00206045459777612-1.65405893354458i</v>
      </c>
      <c r="AB3089" t="str">
        <f t="shared" si="1636"/>
        <v>0.302519547106618-0.5794261599405i</v>
      </c>
      <c r="AC3089" t="str">
        <f t="shared" si="1637"/>
        <v>0.845020108215497-0.0923925850251398i</v>
      </c>
      <c r="AD3089" t="str">
        <f t="shared" si="1638"/>
        <v>0.427860172801581-0.638913852223236i</v>
      </c>
      <c r="AE3089" t="str">
        <f t="shared" si="1639"/>
        <v>-0.00160619815744358+0.00230680569188783i</v>
      </c>
      <c r="AF3089" t="str">
        <f t="shared" si="1640"/>
        <v>-15.0786726838815-0.307965998791175i</v>
      </c>
      <c r="AG3089" t="str">
        <f t="shared" si="1641"/>
        <v>0.996177571125559-0.0025666610666955i</v>
      </c>
      <c r="AH3089" t="str">
        <f t="shared" si="1642"/>
        <v>0.0251139298466162-0.0343557771219836i</v>
      </c>
      <c r="AI3089">
        <f t="shared" si="1643"/>
        <v>-27.420746206947793</v>
      </c>
      <c r="AJ3089">
        <f t="shared" si="1644"/>
        <v>-53.833351956155461</v>
      </c>
      <c r="AK3089"/>
      <c r="AL3089"/>
      <c r="AM3089"/>
      <c r="AN3089"/>
    </row>
    <row r="3090" spans="1:40" x14ac:dyDescent="0.25">
      <c r="A3090"/>
      <c r="B3090">
        <f t="shared" si="1610"/>
        <v>1156000</v>
      </c>
      <c r="C3090" s="237" t="str">
        <f t="shared" si="1613"/>
        <v>-5.71909182370752E-08+0.00211853160830711i</v>
      </c>
      <c r="D3090" s="208" t="str">
        <f t="shared" si="1614"/>
        <v>-5.95700639546966+0.0162420756636878i</v>
      </c>
      <c r="E3090" t="str">
        <f t="shared" si="1615"/>
        <v>2870</v>
      </c>
      <c r="F3090" t="str">
        <f t="shared" si="1616"/>
        <v>0.777000777000777</v>
      </c>
      <c r="G3090" t="str">
        <f t="shared" si="1611"/>
        <v>0.777000777000777</v>
      </c>
      <c r="H3090" t="str">
        <f t="shared" si="1617"/>
        <v>9.12168771677011+0.323942487410014i</v>
      </c>
      <c r="I3090" t="str">
        <f t="shared" si="1618"/>
        <v>4539.60138443725i</v>
      </c>
      <c r="J3090" t="str">
        <f t="shared" si="1612"/>
        <v>-17626.2423968575+981.810460701658i</v>
      </c>
      <c r="K3090" t="str">
        <f t="shared" si="1619"/>
        <v>0.0143014644562998-0.25675126638662i</v>
      </c>
      <c r="L3090" t="str">
        <f t="shared" si="1620"/>
        <v>0.00123680652338575-0.0186097325162387i</v>
      </c>
      <c r="M3090" t="str">
        <f t="shared" si="1621"/>
        <v>0.0155382709796855-0.275360998902859i</v>
      </c>
      <c r="N3090" t="str">
        <f t="shared" si="1622"/>
        <v>-5.12675563541713i</v>
      </c>
      <c r="O3090" t="str">
        <f t="shared" si="1623"/>
        <v>0.402610265243108+0.915371495252542i</v>
      </c>
      <c r="P3090" t="str">
        <f t="shared" si="1624"/>
        <v>0.597389734756892-0.915371495252542i</v>
      </c>
      <c r="Q3090" t="str">
        <f t="shared" si="1625"/>
        <v>-0.597389734756892+6.04212713066967i</v>
      </c>
      <c r="R3090" t="str">
        <f t="shared" si="1626"/>
        <v>-0.159712389600247-0.083079879294194i</v>
      </c>
      <c r="S3090" t="str">
        <f t="shared" si="1627"/>
        <v>0.531765341824048i</v>
      </c>
      <c r="T3090" t="str">
        <f t="shared" si="1628"/>
        <v>0.0441790004115777-0.0849295134493109i</v>
      </c>
      <c r="U3090" t="str">
        <f t="shared" si="1629"/>
        <v>0.0001-137.677286411674i</v>
      </c>
      <c r="V3090" t="str">
        <f t="shared" si="1630"/>
        <v>0.00002-0.00220830307912322i</v>
      </c>
      <c r="W3090" t="str">
        <f t="shared" si="1631"/>
        <v>0.0000199993584529541-0.00220826766206583i</v>
      </c>
      <c r="X3090" t="str">
        <f t="shared" si="1632"/>
        <v>0.0000373316446641646-0.00220781755291624i</v>
      </c>
      <c r="Y3090" t="str">
        <f t="shared" si="1633"/>
        <v>0.009+7.2633622150996i</v>
      </c>
      <c r="Z3090" t="str">
        <f t="shared" si="1634"/>
        <v>-0.00364862259954287-0.0000662365131101964i</v>
      </c>
      <c r="AA3090" t="str">
        <f t="shared" si="1635"/>
        <v>0.00205688234418165-1.65262722072492i</v>
      </c>
      <c r="AB3090" t="str">
        <f t="shared" si="1636"/>
        <v>0.300773732357153-0.578206082289086i</v>
      </c>
      <c r="AC3090" t="str">
        <f t="shared" si="1637"/>
        <v>0.845458099366105-0.091805678174317i</v>
      </c>
      <c r="AD3090" t="str">
        <f t="shared" si="1638"/>
        <v>0.425003353670388-0.637746993710607i</v>
      </c>
      <c r="AE3090" t="str">
        <f t="shared" si="1639"/>
        <v>-0.00159291897819319+0.00229874735383578i</v>
      </c>
      <c r="AF3090" t="str">
        <f t="shared" si="1640"/>
        <v>-15.0786941122398-0.307700411746326i</v>
      </c>
      <c r="AG3090" t="str">
        <f t="shared" si="1641"/>
        <v>0.996187836427353-0.00254733565177746i</v>
      </c>
      <c r="AH3090" t="str">
        <f t="shared" si="1642"/>
        <v>0.0249086376547607-0.0342390405266648i</v>
      </c>
      <c r="AI3090">
        <f t="shared" si="1643"/>
        <v>-27.464797538014398</v>
      </c>
      <c r="AJ3090">
        <f t="shared" si="1644"/>
        <v>-53.964399840627955</v>
      </c>
      <c r="AK3090"/>
      <c r="AL3090"/>
      <c r="AM3090"/>
      <c r="AN3090"/>
    </row>
    <row r="3091" spans="1:40" x14ac:dyDescent="0.25">
      <c r="A3091"/>
      <c r="B3091">
        <f t="shared" si="1610"/>
        <v>1157000</v>
      </c>
      <c r="C3091" s="237" t="str">
        <f t="shared" si="1613"/>
        <v>-5.70921002543282E-08+0.00211670055246854i</v>
      </c>
      <c r="D3091" s="208" t="str">
        <f t="shared" si="1614"/>
        <v>-5.95700639471206+0.0162280375689255i</v>
      </c>
      <c r="E3091" t="str">
        <f t="shared" si="1615"/>
        <v>2870</v>
      </c>
      <c r="F3091" t="str">
        <f t="shared" si="1616"/>
        <v>0.777000777000777</v>
      </c>
      <c r="G3091" t="str">
        <f t="shared" si="1611"/>
        <v>0.777000777000777</v>
      </c>
      <c r="H3091" t="str">
        <f t="shared" si="1617"/>
        <v>9.12170909045612+0.323663319248335i</v>
      </c>
      <c r="I3091" t="str">
        <f t="shared" si="1618"/>
        <v>4543.52837525424i</v>
      </c>
      <c r="J3091" t="str">
        <f t="shared" si="1612"/>
        <v>-17656.7525467479+982.659777709186i</v>
      </c>
      <c r="K3091" t="str">
        <f t="shared" si="1619"/>
        <v>0.0142768270179623-0.256530701191972i</v>
      </c>
      <c r="L3091" t="str">
        <f t="shared" si="1620"/>
        <v>0.00123467887457243-0.0185937893273582i</v>
      </c>
      <c r="M3091" t="str">
        <f t="shared" si="1621"/>
        <v>0.0155115058925347-0.27512449051933i</v>
      </c>
      <c r="N3091" t="str">
        <f t="shared" si="1622"/>
        <v>-5.13119054513635i</v>
      </c>
      <c r="O3091" t="str">
        <f t="shared" si="1623"/>
        <v>0.406665882528235+0.91357695898459i</v>
      </c>
      <c r="P3091" t="str">
        <f t="shared" si="1624"/>
        <v>0.593334117471765-0.91357695898459i</v>
      </c>
      <c r="Q3091" t="str">
        <f t="shared" si="1625"/>
        <v>-0.593334117471765+6.04476750412094i</v>
      </c>
      <c r="R3091" t="str">
        <f t="shared" si="1626"/>
        <v>-0.159235704071519-0.0825266052311206i</v>
      </c>
      <c r="S3091" t="str">
        <f t="shared" si="1627"/>
        <v>0.532225346445003i</v>
      </c>
      <c r="T3091" t="str">
        <f t="shared" si="1628"/>
        <v>0.0439227510600632-0.0847492777658782i</v>
      </c>
      <c r="U3091" t="str">
        <f t="shared" si="1629"/>
        <v>0.0001-137.558291349953i</v>
      </c>
      <c r="V3091" t="str">
        <f t="shared" si="1630"/>
        <v>0.00002-0.00220639443341957i</v>
      </c>
      <c r="W3091" t="str">
        <f t="shared" si="1631"/>
        <v>0.0000199993584529541-0.00220635904697832i</v>
      </c>
      <c r="X3091" t="str">
        <f t="shared" si="1632"/>
        <v>0.0000373016962608207-0.00220590956178346i</v>
      </c>
      <c r="Y3091" t="str">
        <f t="shared" si="1633"/>
        <v>0.009+7.26964540040678i</v>
      </c>
      <c r="Z3091" t="str">
        <f t="shared" si="1634"/>
        <v>-0.00364231683125591-0.0000661219225578174i</v>
      </c>
      <c r="AA3091" t="str">
        <f t="shared" si="1635"/>
        <v>0.00205331938018554-1.65119798501935i</v>
      </c>
      <c r="AB3091" t="str">
        <f t="shared" si="1636"/>
        <v>0.299029168805441-0.576979025119278i</v>
      </c>
      <c r="AC3091" t="str">
        <f t="shared" si="1637"/>
        <v>0.845897332387684-0.0912200612660223i</v>
      </c>
      <c r="AD3091" t="str">
        <f t="shared" si="1638"/>
        <v>0.422151527054912-0.636567011551938i</v>
      </c>
      <c r="AE3091" t="str">
        <f t="shared" si="1639"/>
        <v>-0.00157970064697319+0.00229066526981832i</v>
      </c>
      <c r="AF3091" t="str">
        <f t="shared" si="1640"/>
        <v>-15.0787154851682-0.30743528167941i</v>
      </c>
      <c r="AG3091" t="str">
        <f t="shared" si="1641"/>
        <v>0.996198162495289-0.00252807343094362i</v>
      </c>
      <c r="AH3091" t="str">
        <f t="shared" si="1642"/>
        <v>0.0247042722423339-0.0341219058892304i</v>
      </c>
      <c r="AI3091">
        <f t="shared" si="1643"/>
        <v>-27.508981698308808</v>
      </c>
      <c r="AJ3091">
        <f t="shared" si="1644"/>
        <v>-54.095447952885735</v>
      </c>
      <c r="AK3091"/>
      <c r="AL3091"/>
      <c r="AM3091"/>
      <c r="AN3091"/>
    </row>
    <row r="3092" spans="1:40" x14ac:dyDescent="0.25">
      <c r="A3092"/>
      <c r="B3092">
        <f t="shared" si="1610"/>
        <v>1158000</v>
      </c>
      <c r="C3092" s="237" t="str">
        <f t="shared" si="1613"/>
        <v>-5.69935381661642E-08+0.00211487265907529i</v>
      </c>
      <c r="D3092" s="208" t="str">
        <f t="shared" si="1614"/>
        <v>-5.95700639395642+0.0162140237195772i</v>
      </c>
      <c r="E3092" t="str">
        <f t="shared" si="1615"/>
        <v>2870</v>
      </c>
      <c r="F3092" t="str">
        <f t="shared" si="1616"/>
        <v>0.777000777000777</v>
      </c>
      <c r="G3092" t="str">
        <f t="shared" si="1611"/>
        <v>0.777000777000777</v>
      </c>
      <c r="H3092" t="str">
        <f t="shared" si="1617"/>
        <v>9.12173040890126+0.323384631133409i</v>
      </c>
      <c r="I3092" t="str">
        <f t="shared" si="1618"/>
        <v>4547.45536607123i</v>
      </c>
      <c r="J3092" t="str">
        <f t="shared" si="1612"/>
        <v>-17687.2890780908+983.509094716713i</v>
      </c>
      <c r="K3092" t="str">
        <f t="shared" si="1619"/>
        <v>0.0142522531268896-0.256310513470167i</v>
      </c>
      <c r="L3092" t="str">
        <f t="shared" si="1620"/>
        <v>0.00123255670321418-0.0185778733108058i</v>
      </c>
      <c r="M3092" t="str">
        <f t="shared" si="1621"/>
        <v>0.0154848098301038-0.274888386780973i</v>
      </c>
      <c r="N3092" t="str">
        <f t="shared" si="1622"/>
        <v>-5.13562545485557i</v>
      </c>
      <c r="O3092" t="str">
        <f t="shared" si="1623"/>
        <v>0.410713501349379+0.911764454126905i</v>
      </c>
      <c r="P3092" t="str">
        <f t="shared" si="1624"/>
        <v>0.589286498650621-0.911764454126905i</v>
      </c>
      <c r="Q3092" t="str">
        <f t="shared" si="1625"/>
        <v>-0.589286498650621+6.04738990898247i</v>
      </c>
      <c r="R3092" t="str">
        <f t="shared" si="1626"/>
        <v>-0.158757913164517-0.0819746388656847i</v>
      </c>
      <c r="S3092" t="str">
        <f t="shared" si="1627"/>
        <v>0.532685351065958i</v>
      </c>
      <c r="T3092" t="str">
        <f t="shared" si="1628"/>
        <v>0.0436666892826724-0.0845680147085396i</v>
      </c>
      <c r="U3092" t="str">
        <f t="shared" si="1629"/>
        <v>0.0001-137.439501806473i</v>
      </c>
      <c r="V3092" t="str">
        <f t="shared" si="1630"/>
        <v>0.00002-0.00220448908416791i</v>
      </c>
      <c r="W3092" t="str">
        <f t="shared" si="1631"/>
        <v>0.0000199993584529541-0.00220445372828991i</v>
      </c>
      <c r="X3092" t="str">
        <f t="shared" si="1632"/>
        <v>0.0000372718254041546-0.00220400486536437i</v>
      </c>
      <c r="Y3092" t="str">
        <f t="shared" si="1633"/>
        <v>0.009+7.27592858571396i</v>
      </c>
      <c r="Z3092" t="str">
        <f t="shared" si="1634"/>
        <v>-0.00363602739711582-0.0000660076783861664i</v>
      </c>
      <c r="AA3092" t="str">
        <f t="shared" si="1635"/>
        <v>0.00204976567357928-1.64977122000273i</v>
      </c>
      <c r="AB3092" t="str">
        <f t="shared" si="1636"/>
        <v>0.297285882271514-0.575744973515885i</v>
      </c>
      <c r="AC3092" t="str">
        <f t="shared" si="1637"/>
        <v>0.846337808385113-0.0906357380159064i</v>
      </c>
      <c r="AD3092" t="str">
        <f t="shared" si="1638"/>
        <v>0.41930475470232-0.635373927871566i</v>
      </c>
      <c r="AE3092" t="str">
        <f t="shared" si="1639"/>
        <v>-0.00156654313372447+0.00228255967575993i</v>
      </c>
      <c r="AF3092" t="str">
        <f t="shared" si="1640"/>
        <v>-15.0787368028577-0.307170607413832i</v>
      </c>
      <c r="AG3092" t="str">
        <f t="shared" si="1641"/>
        <v>0.996208549039988-0.00250887460947526i</v>
      </c>
      <c r="AH3092" t="str">
        <f t="shared" si="1642"/>
        <v>0.0245008332716894-0.0340043769909547i</v>
      </c>
      <c r="AI3092">
        <f t="shared" si="1643"/>
        <v>-27.553299683779503</v>
      </c>
      <c r="AJ3092">
        <f t="shared" si="1644"/>
        <v>-54.226496226720151</v>
      </c>
      <c r="AK3092"/>
      <c r="AL3092"/>
      <c r="AM3092"/>
      <c r="AN3092"/>
    </row>
    <row r="3093" spans="1:40" x14ac:dyDescent="0.25">
      <c r="A3093"/>
      <c r="B3093">
        <f t="shared" si="1610"/>
        <v>1159000</v>
      </c>
      <c r="C3093" s="237" t="str">
        <f t="shared" si="1613"/>
        <v>-5.68952310898078E-08+0.00211304791994155i</v>
      </c>
      <c r="D3093" s="208" t="str">
        <f t="shared" si="1614"/>
        <v>-5.95700639320273+0.0162000340528852i</v>
      </c>
      <c r="E3093" t="str">
        <f t="shared" si="1615"/>
        <v>2870</v>
      </c>
      <c r="F3093" t="str">
        <f t="shared" si="1616"/>
        <v>0.777000777000777</v>
      </c>
      <c r="G3093" t="str">
        <f t="shared" si="1611"/>
        <v>0.777000777000777</v>
      </c>
      <c r="H3093" t="str">
        <f t="shared" si="1617"/>
        <v>9.12175167229561+0.323106421829917i</v>
      </c>
      <c r="I3093" t="str">
        <f t="shared" si="1618"/>
        <v>4551.38235688821i</v>
      </c>
      <c r="J3093" t="str">
        <f t="shared" si="1612"/>
        <v>-17717.8519908864+984.358411724241i</v>
      </c>
      <c r="K3093" t="str">
        <f t="shared" si="1619"/>
        <v>0.014227742564943-0.256090702256034i</v>
      </c>
      <c r="L3093" t="str">
        <f t="shared" si="1620"/>
        <v>0.00123043999055306-0.0185619843974909i</v>
      </c>
      <c r="M3093" t="str">
        <f t="shared" si="1621"/>
        <v>0.0154581825554961-0.274652686653525i</v>
      </c>
      <c r="N3093" t="str">
        <f t="shared" si="1622"/>
        <v>-5.14006036457478i</v>
      </c>
      <c r="O3093" t="str">
        <f t="shared" si="1623"/>
        <v>0.414753042096378+0.909934016328547i</v>
      </c>
      <c r="P3093" t="str">
        <f t="shared" si="1624"/>
        <v>0.585246957903622-0.909934016328547i</v>
      </c>
      <c r="Q3093" t="str">
        <f t="shared" si="1625"/>
        <v>-0.585246957903622+6.04999438090333i</v>
      </c>
      <c r="R3093" t="str">
        <f t="shared" si="1626"/>
        <v>-0.15827901564189-0.0814239839716468i</v>
      </c>
      <c r="S3093" t="str">
        <f t="shared" si="1627"/>
        <v>0.533145355686912i</v>
      </c>
      <c r="T3093" t="str">
        <f t="shared" si="1628"/>
        <v>0.0434108188960091-0.0843857220921698i</v>
      </c>
      <c r="U3093" t="str">
        <f t="shared" si="1629"/>
        <v>0.0001-137.320917249263i</v>
      </c>
      <c r="V3093" t="str">
        <f t="shared" si="1630"/>
        <v>0.00002-0.00220258702283558i</v>
      </c>
      <c r="W3093" t="str">
        <f t="shared" si="1631"/>
        <v>0.000019999358452954-0.00220255169746811i</v>
      </c>
      <c r="X3093" t="str">
        <f t="shared" si="1632"/>
        <v>0.0000372420318266764-0.00220210345513294i</v>
      </c>
      <c r="Y3093" t="str">
        <f t="shared" si="1633"/>
        <v>0.009+7.28221177102114i</v>
      </c>
      <c r="Z3093" t="str">
        <f t="shared" si="1634"/>
        <v>-0.00362975424075215-0.0000658937791864537i</v>
      </c>
      <c r="AA3093" t="str">
        <f t="shared" si="1635"/>
        <v>0.00204622119229392-1.64834691927214i</v>
      </c>
      <c r="AB3093" t="str">
        <f t="shared" si="1636"/>
        <v>0.29554389873908-0.574503912602422i</v>
      </c>
      <c r="AC3093" t="str">
        <f t="shared" si="1637"/>
        <v>0.846779528450655-0.0900527121726007i</v>
      </c>
      <c r="AD3093" t="str">
        <f t="shared" si="1638"/>
        <v>0.416463098255873-0.634167765093732i</v>
      </c>
      <c r="AE3093" t="str">
        <f t="shared" si="1639"/>
        <v>-0.00155344640769129+0.00227443080726151i</v>
      </c>
      <c r="AF3093" t="str">
        <f t="shared" si="1640"/>
        <v>-15.0787580654983-0.306906387777032i</v>
      </c>
      <c r="AG3093" t="str">
        <f t="shared" si="1641"/>
        <v>0.996218995771279-0.00248973939132603i</v>
      </c>
      <c r="AH3093" t="str">
        <f t="shared" si="1642"/>
        <v>0.0242983203930958-0.0338864576079087i</v>
      </c>
      <c r="AI3093">
        <f t="shared" si="1643"/>
        <v>-27.597752501770515</v>
      </c>
      <c r="AJ3093">
        <f t="shared" si="1644"/>
        <v>-54.357544596086768</v>
      </c>
      <c r="AK3093"/>
      <c r="AL3093"/>
      <c r="AM3093"/>
      <c r="AN3093"/>
    </row>
    <row r="3094" spans="1:40" x14ac:dyDescent="0.25">
      <c r="A3094"/>
      <c r="B3094">
        <f t="shared" si="1610"/>
        <v>1160000</v>
      </c>
      <c r="C3094" s="237" t="str">
        <f t="shared" si="1613"/>
        <v>-5.67971781462867E-08+0.00211122632690975i</v>
      </c>
      <c r="D3094" s="208" t="str">
        <f t="shared" si="1614"/>
        <v>-5.95700639245099+0.0161860685063081i</v>
      </c>
      <c r="E3094" t="str">
        <f t="shared" si="1615"/>
        <v>2870</v>
      </c>
      <c r="F3094" t="str">
        <f t="shared" si="1616"/>
        <v>0.777000777000777</v>
      </c>
      <c r="G3094" t="str">
        <f t="shared" si="1611"/>
        <v>0.777000777000777</v>
      </c>
      <c r="H3094" t="str">
        <f t="shared" si="1617"/>
        <v>9.12177288082848+0.322828690106767i</v>
      </c>
      <c r="I3094" t="str">
        <f t="shared" si="1618"/>
        <v>4555.3093477052i</v>
      </c>
      <c r="J3094" t="str">
        <f t="shared" si="1612"/>
        <v>-17748.4412851345+985.207728731768i</v>
      </c>
      <c r="K3094" t="str">
        <f t="shared" si="1619"/>
        <v>0.0142032951149188-0.255871266587685i</v>
      </c>
      <c r="L3094" t="str">
        <f t="shared" si="1620"/>
        <v>0.00122832871791125-0.0185461225185561i</v>
      </c>
      <c r="M3094" t="str">
        <f t="shared" si="1621"/>
        <v>0.01543162383283-0.274417389106241i</v>
      </c>
      <c r="N3094" t="str">
        <f t="shared" si="1622"/>
        <v>-5.144495274294i</v>
      </c>
      <c r="O3094" t="str">
        <f t="shared" si="1623"/>
        <v>0.418784425317979+0.908085681591275i</v>
      </c>
      <c r="P3094" t="str">
        <f t="shared" si="1624"/>
        <v>0.581215574682021-0.908085681591275i</v>
      </c>
      <c r="Q3094" t="str">
        <f t="shared" si="1625"/>
        <v>-0.581215574682021+6.05258095588527i</v>
      </c>
      <c r="R3094" t="str">
        <f t="shared" si="1626"/>
        <v>-0.157799010281486-0.0808746443549911i</v>
      </c>
      <c r="S3094" t="str">
        <f t="shared" si="1627"/>
        <v>0.533605360307868i</v>
      </c>
      <c r="T3094" t="str">
        <f t="shared" si="1628"/>
        <v>0.0431551437408157-0.0842023977374773i</v>
      </c>
      <c r="U3094" t="str">
        <f t="shared" si="1629"/>
        <v>0.0001-137.202537148186i</v>
      </c>
      <c r="V3094" t="str">
        <f t="shared" si="1630"/>
        <v>0.00002-0.00220068824091935i</v>
      </c>
      <c r="W3094" t="str">
        <f t="shared" si="1631"/>
        <v>0.000019999358452954-0.0022006529460098i</v>
      </c>
      <c r="X3094" t="str">
        <f t="shared" si="1632"/>
        <v>0.0000372123152620482-0.00220020532259246i</v>
      </c>
      <c r="Y3094" t="str">
        <f t="shared" si="1633"/>
        <v>0.009+7.28849495632832i</v>
      </c>
      <c r="Z3094" t="str">
        <f t="shared" si="1634"/>
        <v>-0.00362349730603732-0.0000657802235569541i</v>
      </c>
      <c r="AA3094" t="str">
        <f t="shared" si="1635"/>
        <v>0.00204268590439938-1.64692507644677i</v>
      </c>
      <c r="AB3094" t="str">
        <f t="shared" si="1636"/>
        <v>0.293803244356181-0.573255827542118i</v>
      </c>
      <c r="AC3094" t="str">
        <f t="shared" si="1637"/>
        <v>0.847222493663724-0.0894709875177738i</v>
      </c>
      <c r="AD3094" t="str">
        <f t="shared" si="1638"/>
        <v>0.413626619253396-0.632948545942081i</v>
      </c>
      <c r="AE3094" t="str">
        <f t="shared" si="1639"/>
        <v>-0.00154041043742212+0.00226627889959778i</v>
      </c>
      <c r="AF3094" t="str">
        <f t="shared" si="1640"/>
        <v>-15.0787792732795-0.306642621600459i</v>
      </c>
      <c r="AG3094" t="str">
        <f t="shared" si="1641"/>
        <v>0.996229502398205-0.00247066797911851i</v>
      </c>
      <c r="AH3094" t="str">
        <f t="shared" si="1642"/>
        <v>0.024096733244757-0.0337681515109136i</v>
      </c>
      <c r="AI3094">
        <f t="shared" si="1643"/>
        <v>-27.642341171199455</v>
      </c>
      <c r="AJ3094">
        <f t="shared" si="1644"/>
        <v>-54.488592995106316</v>
      </c>
      <c r="AK3094"/>
      <c r="AL3094"/>
      <c r="AM3094"/>
      <c r="AN3094"/>
    </row>
    <row r="3095" spans="1:40" x14ac:dyDescent="0.25">
      <c r="A3095"/>
      <c r="B3095">
        <f t="shared" si="1610"/>
        <v>1161000</v>
      </c>
      <c r="C3095" s="237" t="str">
        <f t="shared" si="1613"/>
        <v>-5.66993784604133E-08+0.00210940787185044i</v>
      </c>
      <c r="D3095" s="208" t="str">
        <f t="shared" si="1614"/>
        <v>-5.95700639170119+0.01617212701752i</v>
      </c>
      <c r="E3095" t="str">
        <f t="shared" si="1615"/>
        <v>2870</v>
      </c>
      <c r="F3095" t="str">
        <f t="shared" si="1616"/>
        <v>0.777000777000777</v>
      </c>
      <c r="G3095" t="str">
        <f t="shared" si="1611"/>
        <v>0.777000777000777</v>
      </c>
      <c r="H3095" t="str">
        <f t="shared" si="1617"/>
        <v>9.12179403468834+0.322551434737078i</v>
      </c>
      <c r="I3095" t="str">
        <f t="shared" si="1618"/>
        <v>4559.23633852219i</v>
      </c>
      <c r="J3095" t="str">
        <f t="shared" si="1612"/>
        <v>-17779.0569608351+986.057045739296i</v>
      </c>
      <c r="K3095" t="str">
        <f t="shared" si="1619"/>
        <v>0.0141789105605423-0.255652205506493i</v>
      </c>
      <c r="L3095" t="str">
        <f t="shared" si="1620"/>
        <v>0.00122622286669062-0.0185302876053757i</v>
      </c>
      <c r="M3095" t="str">
        <f t="shared" si="1621"/>
        <v>0.0154051334272329-0.274182493111869i</v>
      </c>
      <c r="N3095" t="str">
        <f t="shared" si="1622"/>
        <v>-5.14893018401322i</v>
      </c>
      <c r="O3095" t="str">
        <f t="shared" si="1623"/>
        <v>0.422807571723347+0.906219486268866i</v>
      </c>
      <c r="P3095" t="str">
        <f t="shared" si="1624"/>
        <v>0.577192428276653-0.906219486268866i</v>
      </c>
      <c r="Q3095" t="str">
        <f t="shared" si="1625"/>
        <v>-0.577192428276653+6.05514967028209i</v>
      </c>
      <c r="R3095" t="str">
        <f t="shared" si="1626"/>
        <v>-0.157317895876557-0.0803266238539781i</v>
      </c>
      <c r="S3095" t="str">
        <f t="shared" si="1627"/>
        <v>0.534065364928824i</v>
      </c>
      <c r="T3095" t="str">
        <f t="shared" si="1628"/>
        <v>0.0428996676820752-0.0840180394711482i</v>
      </c>
      <c r="U3095" t="str">
        <f t="shared" si="1629"/>
        <v>0.0001-137.084360974931i</v>
      </c>
      <c r="V3095" t="str">
        <f t="shared" si="1630"/>
        <v>0.00002-0.00219879272994526i</v>
      </c>
      <c r="W3095" t="str">
        <f t="shared" si="1631"/>
        <v>0.000019999358452954-0.00219875746544118i</v>
      </c>
      <c r="X3095" t="str">
        <f t="shared" si="1632"/>
        <v>0.0000371826754450786-0.00219831045927554i</v>
      </c>
      <c r="Y3095" t="str">
        <f t="shared" si="1633"/>
        <v>0.009+7.2947781416355i</v>
      </c>
      <c r="Z3095" t="str">
        <f t="shared" si="1634"/>
        <v>-0.00361725653708555-0.0000656670101029657i</v>
      </c>
      <c r="AA3095" t="str">
        <f t="shared" si="1635"/>
        <v>0.00203915977810371-1.64550568516781i</v>
      </c>
      <c r="AB3095" t="str">
        <f t="shared" si="1636"/>
        <v>0.292063945435892-0.572000703538901i</v>
      </c>
      <c r="AC3095" t="str">
        <f t="shared" si="1637"/>
        <v>0.847666705090685-0.0888905678661896i</v>
      </c>
      <c r="AD3095" t="str">
        <f t="shared" si="1638"/>
        <v>0.410795379125765-0.63171629343908i</v>
      </c>
      <c r="AE3095" t="str">
        <f t="shared" si="1639"/>
        <v>-0.00152743519077068+0.00225810418771466i</v>
      </c>
      <c r="AF3095" t="str">
        <f t="shared" si="1640"/>
        <v>-15.0788004263895-0.306379307719558i</v>
      </c>
      <c r="AG3095" t="str">
        <f t="shared" si="1641"/>
        <v>0.996240068629032-0.0024516605741409i</v>
      </c>
      <c r="AH3095" t="str">
        <f t="shared" si="1642"/>
        <v>0.023896071452832-0.0336494624654913i</v>
      </c>
      <c r="AI3095">
        <f t="shared" si="1643"/>
        <v>-27.687066722739676</v>
      </c>
      <c r="AJ3095">
        <f t="shared" si="1644"/>
        <v>-54.619641358064023</v>
      </c>
      <c r="AK3095"/>
      <c r="AL3095"/>
      <c r="AM3095"/>
      <c r="AN3095"/>
    </row>
    <row r="3096" spans="1:40" x14ac:dyDescent="0.25">
      <c r="A3096"/>
      <c r="B3096">
        <f t="shared" si="1610"/>
        <v>1162000</v>
      </c>
      <c r="C3096" s="237" t="str">
        <f t="shared" si="1613"/>
        <v>-5.66018311607634E-08+0.00210759254666214i</v>
      </c>
      <c r="D3096" s="208" t="str">
        <f t="shared" si="1614"/>
        <v>-5.95700639095333+0.0161582095244097i</v>
      </c>
      <c r="E3096" t="str">
        <f t="shared" si="1615"/>
        <v>2870</v>
      </c>
      <c r="F3096" t="str">
        <f t="shared" si="1616"/>
        <v>0.777000777000777</v>
      </c>
      <c r="G3096" t="str">
        <f t="shared" si="1611"/>
        <v>0.777000777000777</v>
      </c>
      <c r="H3096" t="str">
        <f t="shared" si="1617"/>
        <v>9.12181513406287+0.322274654498162i</v>
      </c>
      <c r="I3096" t="str">
        <f t="shared" si="1618"/>
        <v>4563.16332933918i</v>
      </c>
      <c r="J3096" t="str">
        <f t="shared" si="1612"/>
        <v>-17809.6990179883+986.906362746823i</v>
      </c>
      <c r="K3096" t="str">
        <f t="shared" si="1619"/>
        <v>0.0141545886864634-0.255433518057078i</v>
      </c>
      <c r="L3096" t="str">
        <f t="shared" si="1620"/>
        <v>0.00122412241837235-0.0185144795895554i</v>
      </c>
      <c r="M3096" t="str">
        <f t="shared" si="1621"/>
        <v>0.0153787111048357-0.273947997646633i</v>
      </c>
      <c r="N3096" t="str">
        <f t="shared" si="1622"/>
        <v>-5.15336509373244i</v>
      </c>
      <c r="O3096" t="str">
        <f t="shared" si="1623"/>
        <v>0.426822402183662+0.90433546706638i</v>
      </c>
      <c r="P3096" t="str">
        <f t="shared" si="1624"/>
        <v>0.573177597816338-0.90433546706638i</v>
      </c>
      <c r="Q3096" t="str">
        <f t="shared" si="1625"/>
        <v>-0.573177597816338+6.05770056079882i</v>
      </c>
      <c r="R3096" t="str">
        <f t="shared" si="1626"/>
        <v>-0.156835671235977-0.079779926339188i</v>
      </c>
      <c r="S3096" t="str">
        <f t="shared" si="1627"/>
        <v>0.534525369549778i</v>
      </c>
      <c r="T3096" t="str">
        <f t="shared" si="1628"/>
        <v>0.0426443946091085-0.0838326451259981i</v>
      </c>
      <c r="U3096" t="str">
        <f t="shared" si="1629"/>
        <v>0.0001-136.966388203008i</v>
      </c>
      <c r="V3096" t="str">
        <f t="shared" si="1630"/>
        <v>0.00002-0.00219690048146854i</v>
      </c>
      <c r="W3096" t="str">
        <f t="shared" si="1631"/>
        <v>0.0000199993584529541-0.0021968652473176i</v>
      </c>
      <c r="X3096" t="str">
        <f t="shared" si="1632"/>
        <v>0.0000371531121117165-0.00219641885674389i</v>
      </c>
      <c r="Y3096" t="str">
        <f t="shared" si="1633"/>
        <v>0.009+7.30106132694268i</v>
      </c>
      <c r="Z3096" t="str">
        <f t="shared" si="1634"/>
        <v>-0.0036110318782515-0.0000655541374367686i</v>
      </c>
      <c r="AA3096" t="str">
        <f t="shared" si="1635"/>
        <v>0.00203564278175237-1.64408873909839i</v>
      </c>
      <c r="AB3096" t="str">
        <f t="shared" si="1636"/>
        <v>0.290326028456984-0.570738525838428i</v>
      </c>
      <c r="AC3096" t="str">
        <f t="shared" si="1637"/>
        <v>0.848112163784626-0.0883114570657592i</v>
      </c>
      <c r="AD3096" t="str">
        <f t="shared" si="1638"/>
        <v>0.407969439195386-0.630471030905495i</v>
      </c>
      <c r="AE3096" t="str">
        <f t="shared" si="1639"/>
        <v>-0.00151452063489681+0.00224990690622681i</v>
      </c>
      <c r="AF3096" t="str">
        <f t="shared" si="1640"/>
        <v>-15.0788215250162-0.306116444973752i</v>
      </c>
      <c r="AG3096" t="str">
        <f t="shared" si="1641"/>
        <v>0.996250694171253-0.00243271737634372i</v>
      </c>
      <c r="AH3096" t="str">
        <f t="shared" si="1642"/>
        <v>0.0236963346314564-0.0335303942318214i</v>
      </c>
      <c r="AI3096">
        <f t="shared" si="1643"/>
        <v>-27.731930199004733</v>
      </c>
      <c r="AJ3096">
        <f t="shared" si="1644"/>
        <v>-54.750689619412512</v>
      </c>
      <c r="AK3096"/>
      <c r="AL3096"/>
      <c r="AM3096"/>
      <c r="AN3096"/>
    </row>
    <row r="3097" spans="1:40" x14ac:dyDescent="0.25">
      <c r="A3097"/>
      <c r="B3097">
        <f t="shared" ref="B3097:B3160" si="1645">B3096+1000</f>
        <v>1163000</v>
      </c>
      <c r="C3097" s="237" t="str">
        <f t="shared" si="1613"/>
        <v>-5.65045353796578E-08+0.00210578034327123i</v>
      </c>
      <c r="D3097" s="208" t="str">
        <f t="shared" si="1614"/>
        <v>-5.95700639020739+0.0161443159650794i</v>
      </c>
      <c r="E3097" t="str">
        <f t="shared" si="1615"/>
        <v>2870</v>
      </c>
      <c r="F3097" t="str">
        <f t="shared" si="1616"/>
        <v>0.777000777000777</v>
      </c>
      <c r="G3097" t="str">
        <f t="shared" si="1611"/>
        <v>0.777000777000777</v>
      </c>
      <c r="H3097" t="str">
        <f t="shared" si="1617"/>
        <v>9.12183617913891+0.321998348171507i</v>
      </c>
      <c r="I3097" t="str">
        <f t="shared" si="1618"/>
        <v>4567.09032015616i</v>
      </c>
      <c r="J3097" t="str">
        <f t="shared" si="1612"/>
        <v>-17840.3674565941+987.75567975435i</v>
      </c>
      <c r="K3097" t="str">
        <f t="shared" si="1619"/>
        <v>0.0141303292782522-0.255215203287298i</v>
      </c>
      <c r="L3097" t="str">
        <f t="shared" si="1620"/>
        <v>0.0012220273545165-0.0184986984029304i</v>
      </c>
      <c r="M3097" t="str">
        <f t="shared" si="1621"/>
        <v>0.0153523566327687-0.273713901690228i</v>
      </c>
      <c r="N3097" t="str">
        <f t="shared" si="1622"/>
        <v>-5.15780000345166i</v>
      </c>
      <c r="O3097" t="str">
        <f t="shared" si="1623"/>
        <v>0.430828837733666+0.902433661039447i</v>
      </c>
      <c r="P3097" t="str">
        <f t="shared" si="1624"/>
        <v>0.569171162266334-0.902433661039447i</v>
      </c>
      <c r="Q3097" t="str">
        <f t="shared" si="1625"/>
        <v>-0.569171162266334+6.06023366449111i</v>
      </c>
      <c r="R3097" t="str">
        <f t="shared" si="1626"/>
        <v>-0.156352335184449-0.0792345557135655i</v>
      </c>
      <c r="S3097" t="str">
        <f t="shared" si="1627"/>
        <v>0.534985374170734i</v>
      </c>
      <c r="T3097" t="str">
        <f t="shared" si="1628"/>
        <v>0.0423893284356737-0.0836462125411205i</v>
      </c>
      <c r="U3097" t="str">
        <f t="shared" si="1629"/>
        <v>0.0001-136.848618307735i</v>
      </c>
      <c r="V3097" t="str">
        <f t="shared" si="1630"/>
        <v>0.00002-0.00219501148707347i</v>
      </c>
      <c r="W3097" t="str">
        <f t="shared" si="1631"/>
        <v>0.0000199993584529541-0.00219497628322346i</v>
      </c>
      <c r="X3097" t="str">
        <f t="shared" si="1632"/>
        <v>0.0000371236249990451-0.00219453050658823i</v>
      </c>
      <c r="Y3097" t="str">
        <f t="shared" si="1633"/>
        <v>0.009+7.30734451224986i</v>
      </c>
      <c r="Z3097" t="str">
        <f t="shared" si="1634"/>
        <v>-0.00360482327412906-0.0000654416041775828i</v>
      </c>
      <c r="AA3097" t="str">
        <f t="shared" si="1635"/>
        <v>0.00203213488382755-1.64267423192346i</v>
      </c>
      <c r="AB3097" t="str">
        <f t="shared" si="1636"/>
        <v>0.288589520064596-0.569469279729094i</v>
      </c>
      <c r="AC3097" t="str">
        <f t="shared" si="1637"/>
        <v>0.848558870785137-0.0877336589975979i</v>
      </c>
      <c r="AD3097" t="str">
        <f t="shared" si="1638"/>
        <v>0.405148860674677-0.629212781959817i</v>
      </c>
      <c r="AE3097" t="str">
        <f t="shared" si="1639"/>
        <v>-0.00150166673626743+0.00224168728941496i</v>
      </c>
      <c r="AF3097" t="str">
        <f t="shared" si="1640"/>
        <v>-15.0788425693463-0.305854032206428i</v>
      </c>
      <c r="AG3097" t="str">
        <f t="shared" si="1641"/>
        <v>0.996261378731595-0.00241383858433658i</v>
      </c>
      <c r="AH3097" t="str">
        <f t="shared" si="1642"/>
        <v>0.0234975223827615-0.0334109505646902i</v>
      </c>
      <c r="AI3097">
        <f t="shared" si="1643"/>
        <v>-27.77693265473815</v>
      </c>
      <c r="AJ3097">
        <f t="shared" si="1644"/>
        <v>-54.881737713771287</v>
      </c>
      <c r="AK3097"/>
      <c r="AL3097"/>
      <c r="AM3097"/>
      <c r="AN3097"/>
    </row>
    <row r="3098" spans="1:40" x14ac:dyDescent="0.25">
      <c r="A3098"/>
      <c r="B3098">
        <f t="shared" si="1645"/>
        <v>1164000</v>
      </c>
      <c r="C3098" s="237" t="str">
        <f t="shared" si="1613"/>
        <v>-5.64074902531434E-08+0.00210397125363185i</v>
      </c>
      <c r="D3098" s="208" t="str">
        <f t="shared" si="1614"/>
        <v>-5.95700638946338+0.0161304462778442i</v>
      </c>
      <c r="E3098" t="str">
        <f t="shared" si="1615"/>
        <v>2870</v>
      </c>
      <c r="F3098" t="str">
        <f t="shared" si="1616"/>
        <v>0.777000777000777</v>
      </c>
      <c r="G3098" t="str">
        <f t="shared" si="1611"/>
        <v>0.777000777000777</v>
      </c>
      <c r="H3098" t="str">
        <f t="shared" si="1617"/>
        <v>9.12185717010256+0.321722514542756i</v>
      </c>
      <c r="I3098" t="str">
        <f t="shared" si="1618"/>
        <v>4571.01731097315i</v>
      </c>
      <c r="J3098" t="str">
        <f t="shared" si="1612"/>
        <v>-17871.0622766524+988.604996761878i</v>
      </c>
      <c r="K3098" t="str">
        <f t="shared" si="1619"/>
        <v>0.0141061321223943-0.254997260248236i</v>
      </c>
      <c r="L3098" t="str">
        <f t="shared" si="1620"/>
        <v>0.00121993765676161-0.0184829439775653i</v>
      </c>
      <c r="M3098" t="str">
        <f t="shared" si="1621"/>
        <v>0.0153260697791559-0.273480204225801i</v>
      </c>
      <c r="N3098" t="str">
        <f t="shared" si="1622"/>
        <v>-5.16223491317088i</v>
      </c>
      <c r="O3098" t="str">
        <f t="shared" si="1623"/>
        <v>0.434826799573212+0.900514105593531i</v>
      </c>
      <c r="P3098" t="str">
        <f t="shared" si="1624"/>
        <v>0.565173200426788-0.900514105593531i</v>
      </c>
      <c r="Q3098" t="str">
        <f t="shared" si="1625"/>
        <v>-0.565173200426788+6.06274901876441i</v>
      </c>
      <c r="R3098" t="str">
        <f t="shared" si="1626"/>
        <v>-0.15586788656272-0.0786905159124672i</v>
      </c>
      <c r="S3098" t="str">
        <f t="shared" si="1627"/>
        <v>0.535445378791688i</v>
      </c>
      <c r="T3098" t="str">
        <f t="shared" si="1628"/>
        <v>0.0421344731000644-0.0834587395620355i</v>
      </c>
      <c r="U3098" t="str">
        <f t="shared" si="1629"/>
        <v>0.0001-136.731050766233i</v>
      </c>
      <c r="V3098" t="str">
        <f t="shared" si="1630"/>
        <v>0.00002-0.00219312573837323i</v>
      </c>
      <c r="W3098" t="str">
        <f t="shared" si="1631"/>
        <v>0.0000199993584529541-0.00219309056477211i</v>
      </c>
      <c r="X3098" t="str">
        <f t="shared" si="1632"/>
        <v>0.0000370942138452773-0.00219264540042823i</v>
      </c>
      <c r="Y3098" t="str">
        <f t="shared" si="1633"/>
        <v>0.009+7.31362769755704i</v>
      </c>
      <c r="Z3098" t="str">
        <f t="shared" si="1634"/>
        <v>-0.0035986306695502-0.0000653294089515294i</v>
      </c>
      <c r="AA3098" t="str">
        <f t="shared" si="1635"/>
        <v>0.00202863605294741-1.64126215734971i</v>
      </c>
      <c r="AB3098" t="str">
        <f t="shared" si="1636"/>
        <v>0.286854447070906-0.568192950543051i</v>
      </c>
      <c r="AC3098" t="str">
        <f t="shared" si="1637"/>
        <v>0.849006827118096-0.0871571775760779i</v>
      </c>
      <c r="AD3098" t="str">
        <f t="shared" si="1638"/>
        <v>0.402333704664547-0.627941570517671i</v>
      </c>
      <c r="AE3098" t="str">
        <f t="shared" si="1639"/>
        <v>-0.0014888734606576+0.00223344557122339i</v>
      </c>
      <c r="AF3098" t="str">
        <f t="shared" si="1640"/>
        <v>-15.0788635595659-0.305592068264912i</v>
      </c>
      <c r="AG3098" t="str">
        <f t="shared" si="1641"/>
        <v>0.996272122016027-0.00239502439538482i</v>
      </c>
      <c r="AH3098" t="str">
        <f t="shared" si="1642"/>
        <v>0.0232996342968982-0.0332911352134462i</v>
      </c>
      <c r="AI3098">
        <f t="shared" si="1643"/>
        <v>-27.822075157005344</v>
      </c>
      <c r="AJ3098">
        <f t="shared" si="1644"/>
        <v>-55.012785575926195</v>
      </c>
      <c r="AK3098"/>
      <c r="AL3098"/>
      <c r="AM3098"/>
      <c r="AN3098"/>
    </row>
    <row r="3099" spans="1:40" x14ac:dyDescent="0.25">
      <c r="A3099"/>
      <c r="B3099">
        <f t="shared" si="1645"/>
        <v>1165000</v>
      </c>
      <c r="C3099" s="237" t="str">
        <f t="shared" si="1613"/>
        <v>-5.63106949209728E-08+0.00210216526972574i</v>
      </c>
      <c r="D3099" s="208" t="str">
        <f t="shared" si="1614"/>
        <v>-5.95700638872129+0.0161166004012307i</v>
      </c>
      <c r="E3099" t="str">
        <f t="shared" si="1615"/>
        <v>2870</v>
      </c>
      <c r="F3099" t="str">
        <f t="shared" si="1616"/>
        <v>0.777000777000777</v>
      </c>
      <c r="G3099" t="str">
        <f t="shared" si="1611"/>
        <v>0.777000777000777</v>
      </c>
      <c r="H3099" t="str">
        <f t="shared" si="1617"/>
        <v>9.12187810713907+0.321447152401691i</v>
      </c>
      <c r="I3099" t="str">
        <f t="shared" si="1618"/>
        <v>4574.94430179014i</v>
      </c>
      <c r="J3099" t="str">
        <f t="shared" si="1612"/>
        <v>-17901.7834781634+989.454313769405i</v>
      </c>
      <c r="K3099" t="str">
        <f t="shared" si="1619"/>
        <v>0.0140819970062851-0.254779687994177i</v>
      </c>
      <c r="L3099" t="str">
        <f t="shared" si="1620"/>
        <v>0.0012178533068243-0.0184672162457527i</v>
      </c>
      <c r="M3099" t="str">
        <f t="shared" si="1621"/>
        <v>0.0152998503131094-0.27324690423993i</v>
      </c>
      <c r="N3099" t="str">
        <f t="shared" si="1622"/>
        <v>-5.1666698228901i</v>
      </c>
      <c r="O3099" t="str">
        <f t="shared" si="1623"/>
        <v>0.43881620906882+0.898576838483204i</v>
      </c>
      <c r="P3099" t="str">
        <f t="shared" si="1624"/>
        <v>0.56118379093118-0.898576838483204i</v>
      </c>
      <c r="Q3099" t="str">
        <f t="shared" si="1625"/>
        <v>-0.56118379093118+6.0652466613733i</v>
      </c>
      <c r="R3099" t="str">
        <f t="shared" si="1626"/>
        <v>-0.155382324227805-0.078147810903704i</v>
      </c>
      <c r="S3099" t="str">
        <f t="shared" si="1627"/>
        <v>0.535905383412644i</v>
      </c>
      <c r="T3099" t="str">
        <f t="shared" si="1628"/>
        <v>0.0418798325652083-0.0832702240408496i</v>
      </c>
      <c r="U3099" t="str">
        <f t="shared" si="1629"/>
        <v>0.0001-136.613685057421i</v>
      </c>
      <c r="V3099" t="str">
        <f t="shared" si="1630"/>
        <v>0.00002-0.00219124322700982i</v>
      </c>
      <c r="W3099" t="str">
        <f t="shared" si="1631"/>
        <v>0.000019999358452954-0.00219120808360565i</v>
      </c>
      <c r="X3099" t="str">
        <f t="shared" si="1632"/>
        <v>0.0000370648783897478-0.00219076352991226i</v>
      </c>
      <c r="Y3099" t="str">
        <f t="shared" si="1633"/>
        <v>0.009+7.31991088286422i</v>
      </c>
      <c r="Z3099" t="str">
        <f t="shared" si="1634"/>
        <v>-0.00359245400958359-0.0000652175503915865i</v>
      </c>
      <c r="AA3099" t="str">
        <f t="shared" si="1635"/>
        <v>0.00202514625786541-1.63985250910546i</v>
      </c>
      <c r="AB3099" t="str">
        <f t="shared" si="1636"/>
        <v>0.285120836455804-0.566909523657289i</v>
      </c>
      <c r="AC3099" t="str">
        <f t="shared" si="1637"/>
        <v>0.849456033795435-0.0865820167488805i</v>
      </c>
      <c r="AD3099" t="str">
        <f t="shared" si="1638"/>
        <v>0.399524032152904-0.62665742079129i</v>
      </c>
      <c r="AE3099" t="str">
        <f t="shared" si="1639"/>
        <v>-0.00147614077315142+0.0022251819852574i</v>
      </c>
      <c r="AF3099" t="str">
        <f t="shared" si="1640"/>
        <v>-15.0788844958604-0.30533055200046i</v>
      </c>
      <c r="AG3099" t="str">
        <f t="shared" si="1641"/>
        <v>0.996282923729767-0.00237627500540647i</v>
      </c>
      <c r="AH3099" t="str">
        <f t="shared" si="1642"/>
        <v>0.023102669952056-0.0331709519219539i</v>
      </c>
      <c r="AI3099">
        <f t="shared" si="1643"/>
        <v>-27.867358785390234</v>
      </c>
      <c r="AJ3099">
        <f t="shared" si="1644"/>
        <v>-55.143833140833308</v>
      </c>
      <c r="AK3099"/>
      <c r="AL3099"/>
      <c r="AM3099"/>
      <c r="AN3099"/>
    </row>
    <row r="3100" spans="1:40" x14ac:dyDescent="0.25">
      <c r="A3100"/>
      <c r="B3100">
        <f t="shared" si="1645"/>
        <v>1166000</v>
      </c>
      <c r="C3100" s="237" t="str">
        <f t="shared" si="1613"/>
        <v>-5.6214148526586E-08+0.00210036238356218i</v>
      </c>
      <c r="D3100" s="208" t="str">
        <f t="shared" si="1614"/>
        <v>-5.9570063879811+0.0161027782739767i</v>
      </c>
      <c r="E3100" t="str">
        <f t="shared" si="1615"/>
        <v>2870</v>
      </c>
      <c r="F3100" t="str">
        <f t="shared" si="1616"/>
        <v>0.777000777000777</v>
      </c>
      <c r="G3100" t="str">
        <f t="shared" si="1611"/>
        <v>0.777000777000777</v>
      </c>
      <c r="H3100" t="str">
        <f t="shared" si="1617"/>
        <v>9.1218989904329+0.321172260542216i</v>
      </c>
      <c r="I3100" t="str">
        <f t="shared" si="1618"/>
        <v>4578.87129260712i</v>
      </c>
      <c r="J3100" t="str">
        <f t="shared" si="1612"/>
        <v>-17932.5310611268+990.303630776933i</v>
      </c>
      <c r="K3100" t="str">
        <f t="shared" si="1619"/>
        <v>0.0140579237182271-0.254562485582609i</v>
      </c>
      <c r="L3100" t="str">
        <f t="shared" si="1620"/>
        <v>0.00121577428649889-0.0184515151400122i</v>
      </c>
      <c r="M3100" t="str">
        <f t="shared" si="1621"/>
        <v>0.015273698004726-0.273014000722621i</v>
      </c>
      <c r="N3100" t="str">
        <f t="shared" si="1622"/>
        <v>-5.17110473260932i</v>
      </c>
      <c r="O3100" t="str">
        <f t="shared" si="1623"/>
        <v>0.442796987755221+0.896621897811392i</v>
      </c>
      <c r="P3100" t="str">
        <f t="shared" si="1624"/>
        <v>0.557203012244779-0.896621897811392i</v>
      </c>
      <c r="Q3100" t="str">
        <f t="shared" si="1625"/>
        <v>-0.557203012244779+6.06772663042071i</v>
      </c>
      <c r="R3100" t="str">
        <f t="shared" si="1626"/>
        <v>-0.154895647053196-0.0776064446875855i</v>
      </c>
      <c r="S3100" t="str">
        <f t="shared" si="1627"/>
        <v>0.536365388033598i</v>
      </c>
      <c r="T3100" t="str">
        <f t="shared" si="1628"/>
        <v>0.0416254108187648-0.0830806638364027i</v>
      </c>
      <c r="U3100" t="str">
        <f t="shared" si="1629"/>
        <v>0.0001-136.496520662003i</v>
      </c>
      <c r="V3100" t="str">
        <f t="shared" si="1630"/>
        <v>0.00002-0.0021893639446539i</v>
      </c>
      <c r="W3100" t="str">
        <f t="shared" si="1631"/>
        <v>0.000019999358452954-0.00218932883139489i</v>
      </c>
      <c r="X3100" t="str">
        <f t="shared" si="1632"/>
        <v>0.0000370356183729095-0.00218888488671736i</v>
      </c>
      <c r="Y3100" t="str">
        <f t="shared" si="1633"/>
        <v>0.009+7.3261940681714i</v>
      </c>
      <c r="Z3100" t="str">
        <f t="shared" si="1634"/>
        <v>-0.00358629323953349-0.0000651060271375525i</v>
      </c>
      <c r="AA3100" t="str">
        <f t="shared" si="1635"/>
        <v>0.00202166546746961-1.63844528094058i</v>
      </c>
      <c r="AB3100" t="str">
        <f t="shared" si="1636"/>
        <v>0.283388715367555-0.565618984494638i</v>
      </c>
      <c r="AC3100" t="str">
        <f t="shared" si="1637"/>
        <v>0.849906491814924-0.0860081804970512i</v>
      </c>
      <c r="AD3100" t="str">
        <f t="shared" si="1638"/>
        <v>0.396719904013134-0.625360357288861i</v>
      </c>
      <c r="AE3100" t="str">
        <f t="shared" si="1639"/>
        <v>-0.00146346863814307+0.0022168967647806i</v>
      </c>
      <c r="AF3100" t="str">
        <f t="shared" si="1640"/>
        <v>-15.078905378414-0.305069482268239i</v>
      </c>
      <c r="AG3100" t="str">
        <f t="shared" si="1641"/>
        <v>0.996293783577287-0.00235759060896896i</v>
      </c>
      <c r="AH3100" t="str">
        <f t="shared" si="1642"/>
        <v>0.0229066289144847-0.0330504044285431i</v>
      </c>
      <c r="AI3100">
        <f t="shared" si="1643"/>
        <v>-27.912784632196335</v>
      </c>
      <c r="AJ3100">
        <f t="shared" si="1644"/>
        <v>-55.274880343616495</v>
      </c>
      <c r="AK3100"/>
      <c r="AL3100"/>
      <c r="AM3100"/>
      <c r="AN3100"/>
    </row>
    <row r="3101" spans="1:40" x14ac:dyDescent="0.25">
      <c r="A3101"/>
      <c r="B3101">
        <f t="shared" si="1645"/>
        <v>1167000</v>
      </c>
      <c r="C3101" s="237" t="str">
        <f t="shared" si="1613"/>
        <v>-5.61178502170919E-08+0.00209856258717781i</v>
      </c>
      <c r="D3101" s="208" t="str">
        <f t="shared" si="1614"/>
        <v>-5.95700638724281+0.0160889798350299i</v>
      </c>
      <c r="E3101" t="str">
        <f t="shared" si="1615"/>
        <v>2870</v>
      </c>
      <c r="F3101" t="str">
        <f t="shared" si="1616"/>
        <v>0.777000777000777</v>
      </c>
      <c r="G3101" t="str">
        <f t="shared" si="1611"/>
        <v>0.777000777000777</v>
      </c>
      <c r="H3101" t="str">
        <f t="shared" si="1617"/>
        <v>9.12191982016776+0.320897837762339i</v>
      </c>
      <c r="I3101" t="str">
        <f t="shared" si="1618"/>
        <v>4582.79828342411i</v>
      </c>
      <c r="J3101" t="str">
        <f t="shared" si="1612"/>
        <v>-17963.3050255429+991.152947784459i</v>
      </c>
      <c r="K3101" t="str">
        <f t="shared" si="1619"/>
        <v>0.0140339120474229-0.254345652074194i</v>
      </c>
      <c r="L3101" t="str">
        <f t="shared" si="1620"/>
        <v>0.00121370057765701-0.0184358405930901i</v>
      </c>
      <c r="M3101" t="str">
        <f t="shared" si="1621"/>
        <v>0.0152476126250799-0.272781492667284i</v>
      </c>
      <c r="N3101" t="str">
        <f t="shared" si="1622"/>
        <v>-5.17553964232854i</v>
      </c>
      <c r="O3101" t="str">
        <f t="shared" si="1623"/>
        <v>0.4467690573369+0.894649322028636i</v>
      </c>
      <c r="P3101" t="str">
        <f t="shared" si="1624"/>
        <v>0.5532309426631-0.894649322028636i</v>
      </c>
      <c r="Q3101" t="str">
        <f t="shared" si="1625"/>
        <v>-0.5532309426631+6.07018896435718i</v>
      </c>
      <c r="R3101" t="str">
        <f t="shared" si="1626"/>
        <v>-0.154407853929088-0.0770664212969627i</v>
      </c>
      <c r="S3101" t="str">
        <f t="shared" si="1627"/>
        <v>0.536825392654554i</v>
      </c>
      <c r="T3101" t="str">
        <f t="shared" si="1628"/>
        <v>0.0413712118732233-0.0828900568144297i</v>
      </c>
      <c r="U3101" t="str">
        <f t="shared" si="1629"/>
        <v>0.0001-136.379557062464i</v>
      </c>
      <c r="V3101" t="str">
        <f t="shared" si="1630"/>
        <v>0.00002-0.00218748788300466i</v>
      </c>
      <c r="W3101" t="str">
        <f t="shared" si="1631"/>
        <v>0.000019999358452954-0.00218745279983916i</v>
      </c>
      <c r="X3101" t="str">
        <f t="shared" si="1632"/>
        <v>0.000037006433536326-0.00218700946254909i</v>
      </c>
      <c r="Y3101" t="str">
        <f t="shared" si="1633"/>
        <v>0.009+7.33247725347858i</v>
      </c>
      <c r="Z3101" t="str">
        <f t="shared" si="1634"/>
        <v>-0.00358014830493853-0.0000649948378360028i</v>
      </c>
      <c r="AA3101" t="str">
        <f t="shared" si="1635"/>
        <v>0.00201819365078197-1.63704046662641i</v>
      </c>
      <c r="AB3101" t="str">
        <f t="shared" si="1636"/>
        <v>0.281658111123469-0.564321318524874i</v>
      </c>
      <c r="AC3101" t="str">
        <f t="shared" si="1637"/>
        <v>0.850358202159937-0.0854356728350492i</v>
      </c>
      <c r="AD3101" t="str">
        <f t="shared" si="1638"/>
        <v>0.393921381002608-0.624050404813989i</v>
      </c>
      <c r="AE3101" t="str">
        <f t="shared" si="1639"/>
        <v>-0.00145085701933791+0.00220859014271261i</v>
      </c>
      <c r="AF3101" t="str">
        <f t="shared" si="1640"/>
        <v>-15.0789262074106-0.304808857927309i</v>
      </c>
      <c r="AG3101" t="str">
        <f t="shared" si="1641"/>
        <v>0.996304701262321-0.00233897139928612i</v>
      </c>
      <c r="AH3101" t="str">
        <f t="shared" si="1642"/>
        <v>0.0227115107385194-0.0329294964659688i</v>
      </c>
      <c r="AI3101">
        <f t="shared" si="1643"/>
        <v>-27.958353802649579</v>
      </c>
      <c r="AJ3101">
        <f t="shared" si="1644"/>
        <v>-55.405927119569775</v>
      </c>
      <c r="AK3101"/>
      <c r="AL3101"/>
      <c r="AM3101"/>
      <c r="AN3101"/>
    </row>
    <row r="3102" spans="1:40" x14ac:dyDescent="0.25">
      <c r="A3102"/>
      <c r="B3102">
        <f t="shared" si="1645"/>
        <v>1168000</v>
      </c>
      <c r="C3102" s="237" t="str">
        <f t="shared" si="1613"/>
        <v>-5.60217991432482E-08+0.00209676587263657i</v>
      </c>
      <c r="D3102" s="208" t="str">
        <f t="shared" si="1614"/>
        <v>-5.95700638650642+0.016075205023547i</v>
      </c>
      <c r="E3102" t="str">
        <f t="shared" si="1615"/>
        <v>2870</v>
      </c>
      <c r="F3102" t="str">
        <f t="shared" si="1616"/>
        <v>0.777000777000777</v>
      </c>
      <c r="G3102" t="str">
        <f t="shared" si="1611"/>
        <v>0.777000777000777</v>
      </c>
      <c r="H3102" t="str">
        <f t="shared" si="1617"/>
        <v>9.12194059652654+0.32062388286416i</v>
      </c>
      <c r="I3102" t="str">
        <f t="shared" si="1618"/>
        <v>4586.7252742411i</v>
      </c>
      <c r="J3102" t="str">
        <f t="shared" si="1612"/>
        <v>-17994.1053714115+992.002264791987i</v>
      </c>
      <c r="K3102" t="str">
        <f t="shared" si="1619"/>
        <v>0.0140099617839727-0.25412918653277i</v>
      </c>
      <c r="L3102" t="str">
        <f t="shared" si="1620"/>
        <v>0.00121163216224716-0.0184201925379574i</v>
      </c>
      <c r="M3102" t="str">
        <f t="shared" si="1621"/>
        <v>0.0152215939462199-0.272549379070727i</v>
      </c>
      <c r="N3102" t="str">
        <f t="shared" si="1622"/>
        <v>-5.17997455204776i</v>
      </c>
      <c r="O3102" t="str">
        <f t="shared" si="1623"/>
        <v>0.450732339689634+0.892659149932329i</v>
      </c>
      <c r="P3102" t="str">
        <f t="shared" si="1624"/>
        <v>0.549267660310366-0.892659149932329i</v>
      </c>
      <c r="Q3102" t="str">
        <f t="shared" si="1625"/>
        <v>-0.549267660310366+6.07263370198009i</v>
      </c>
      <c r="R3102" t="str">
        <f t="shared" si="1626"/>
        <v>-0.153918943762602-0.0765277447972709i</v>
      </c>
      <c r="S3102" t="str">
        <f t="shared" si="1627"/>
        <v>0.537285397275508i</v>
      </c>
      <c r="T3102" t="str">
        <f t="shared" si="1628"/>
        <v>0.0411172397660004-0.0826984008477162i</v>
      </c>
      <c r="U3102" t="str">
        <f t="shared" si="1629"/>
        <v>0.0001-136.262793743061i</v>
      </c>
      <c r="V3102" t="str">
        <f t="shared" si="1630"/>
        <v>0.00002-0.00218561503378976i</v>
      </c>
      <c r="W3102" t="str">
        <f t="shared" si="1631"/>
        <v>0.000019999358452954-0.00218557998066623i</v>
      </c>
      <c r="X3102" t="str">
        <f t="shared" si="1632"/>
        <v>0.0000369773236226668-0.00218513724914138i</v>
      </c>
      <c r="Y3102" t="str">
        <f t="shared" si="1633"/>
        <v>0.009+7.33876043878576i</v>
      </c>
      <c r="Z3102" t="str">
        <f t="shared" si="1634"/>
        <v>-0.00357401915157041-0.0000648839811402515i</v>
      </c>
      <c r="AA3102" t="str">
        <f t="shared" si="1635"/>
        <v>0.00201473077695764-1.63563805995562i</v>
      </c>
      <c r="AB3102" t="str">
        <f t="shared" si="1636"/>
        <v>0.27992905121056-0.563016511265771i</v>
      </c>
      <c r="AC3102" t="str">
        <f t="shared" si="1637"/>
        <v>0.850811165799225-0.0848644978108008i</v>
      </c>
      <c r="AD3102" t="str">
        <f t="shared" si="1638"/>
        <v>0.391128523761179-0.622727588465061i</v>
      </c>
      <c r="AE3102" t="str">
        <f t="shared" si="1639"/>
        <v>-0.0014383058797534+0.00220026235162625i</v>
      </c>
      <c r="AF3102" t="str">
        <f t="shared" si="1640"/>
        <v>-15.078946983033-0.304548677840613i</v>
      </c>
      <c r="AG3102" t="str">
        <f t="shared" si="1641"/>
        <v>0.996315676487868-0.00232041756821498i</v>
      </c>
      <c r="AH3102" t="str">
        <f t="shared" si="1642"/>
        <v>0.022517314966599-0.0328082317613588i</v>
      </c>
      <c r="AI3102">
        <f t="shared" si="1643"/>
        <v>-28.004067415108359</v>
      </c>
      <c r="AJ3102">
        <f t="shared" si="1644"/>
        <v>-55.536973404157656</v>
      </c>
      <c r="AK3102"/>
      <c r="AL3102"/>
      <c r="AM3102"/>
      <c r="AN3102"/>
    </row>
    <row r="3103" spans="1:40" x14ac:dyDescent="0.25">
      <c r="A3103"/>
      <c r="B3103">
        <f t="shared" si="1645"/>
        <v>1169000</v>
      </c>
      <c r="C3103" s="237" t="str">
        <f t="shared" si="1613"/>
        <v>-5.59259944594437E-08+0.00209497223202951i</v>
      </c>
      <c r="D3103" s="208" t="str">
        <f t="shared" si="1614"/>
        <v>-5.95700638577191+0.0160614537788929i</v>
      </c>
      <c r="E3103" t="str">
        <f t="shared" si="1615"/>
        <v>2870</v>
      </c>
      <c r="F3103" t="str">
        <f t="shared" si="1616"/>
        <v>0.777000777000777</v>
      </c>
      <c r="G3103" t="str">
        <f t="shared" si="1611"/>
        <v>0.777000777000777</v>
      </c>
      <c r="H3103" t="str">
        <f t="shared" si="1617"/>
        <v>9.12196131969137+0.320350394653837i</v>
      </c>
      <c r="I3103" t="str">
        <f t="shared" si="1618"/>
        <v>4590.65226505809i</v>
      </c>
      <c r="J3103" t="str">
        <f t="shared" si="1612"/>
        <v>-18024.9320987326+992.851581799514i</v>
      </c>
      <c r="K3103" t="str">
        <f t="shared" si="1619"/>
        <v>0.0139860727188686-0.253913088025325i</v>
      </c>
      <c r="L3103" t="str">
        <f t="shared" si="1620"/>
        <v>0.00120956902229438-0.0184045709078098i</v>
      </c>
      <c r="M3103" t="str">
        <f t="shared" si="1621"/>
        <v>0.015195641741163-0.272317658933135i</v>
      </c>
      <c r="N3103" t="str">
        <f t="shared" si="1622"/>
        <v>-5.18440946176697i</v>
      </c>
      <c r="O3103" t="str">
        <f t="shared" si="1623"/>
        <v>0.454686756862024+0.890651420665961i</v>
      </c>
      <c r="P3103" t="str">
        <f t="shared" si="1624"/>
        <v>0.545313243137976-0.890651420665961i</v>
      </c>
      <c r="Q3103" t="str">
        <f t="shared" si="1625"/>
        <v>-0.545313243137976+6.07506088243293i</v>
      </c>
      <c r="R3103" t="str">
        <f t="shared" si="1626"/>
        <v>-0.153428915478005-0.0759904192865707i</v>
      </c>
      <c r="S3103" t="str">
        <f t="shared" si="1627"/>
        <v>0.537745401896464i</v>
      </c>
      <c r="T3103" t="str">
        <f t="shared" si="1628"/>
        <v>0.0408634985595378-0.0825056938162584i</v>
      </c>
      <c r="U3103" t="str">
        <f t="shared" si="1629"/>
        <v>0.0001-136.146230189816i</v>
      </c>
      <c r="V3103" t="str">
        <f t="shared" si="1630"/>
        <v>0.00002-0.00218374538876514i</v>
      </c>
      <c r="W3103" t="str">
        <f t="shared" si="1631"/>
        <v>0.000019999358452954-0.0021837103656322i</v>
      </c>
      <c r="X3103" t="str">
        <f t="shared" si="1632"/>
        <v>0.0000369482883757018-0.0021832682382565i</v>
      </c>
      <c r="Y3103" t="str">
        <f t="shared" si="1633"/>
        <v>0.009+7.34504362409294i</v>
      </c>
      <c r="Z3103" t="str">
        <f t="shared" si="1634"/>
        <v>-0.00356790572543292-0.000064773455710312i</v>
      </c>
      <c r="AA3103" t="str">
        <f t="shared" si="1635"/>
        <v>0.00201127681528431-1.63423805474218i</v>
      </c>
      <c r="AB3103" t="str">
        <f t="shared" si="1636"/>
        <v>0.278201563286217-0.561704548284195i</v>
      </c>
      <c r="AC3103" t="str">
        <f t="shared" si="1637"/>
        <v>0.851265383686683-0.0842946595057494i</v>
      </c>
      <c r="AD3103" t="str">
        <f t="shared" si="1638"/>
        <v>0.388341392809699-0.621391933634653i</v>
      </c>
      <c r="AE3103" t="str">
        <f t="shared" si="1639"/>
        <v>-0.00142581518172035+0.00219191362374527i</v>
      </c>
      <c r="AF3103" t="str">
        <f t="shared" si="1640"/>
        <v>-15.0789677054633-0.304288940874944i</v>
      </c>
      <c r="AG3103" t="str">
        <f t="shared" si="1641"/>
        <v>0.996326708956207-0.00230192930625287i</v>
      </c>
      <c r="AH3103" t="str">
        <f t="shared" si="1642"/>
        <v>0.0223240411292928-0.0326866140361724i</v>
      </c>
      <c r="AI3103">
        <f t="shared" si="1643"/>
        <v>-28.049926601274713</v>
      </c>
      <c r="AJ3103">
        <f t="shared" si="1644"/>
        <v>-55.668019133015243</v>
      </c>
      <c r="AK3103"/>
      <c r="AL3103"/>
      <c r="AM3103"/>
      <c r="AN3103"/>
    </row>
    <row r="3104" spans="1:40" x14ac:dyDescent="0.25">
      <c r="A3104"/>
      <c r="B3104">
        <f t="shared" si="1645"/>
        <v>1170000</v>
      </c>
      <c r="C3104" s="237" t="str">
        <f t="shared" si="1613"/>
        <v>-5.58304353236795E-08+0.00209318165747477i</v>
      </c>
      <c r="D3104" s="208" t="str">
        <f t="shared" si="1614"/>
        <v>-5.95700638503929+0.0160477260406399i</v>
      </c>
      <c r="E3104" t="str">
        <f t="shared" si="1615"/>
        <v>2870</v>
      </c>
      <c r="F3104" t="str">
        <f t="shared" si="1616"/>
        <v>0.777000777000777</v>
      </c>
      <c r="G3104" t="str">
        <f t="shared" si="1611"/>
        <v>0.777000777000777</v>
      </c>
      <c r="H3104" t="str">
        <f t="shared" si="1617"/>
        <v>9.12198198984361+0.320077371941593i</v>
      </c>
      <c r="I3104" t="str">
        <f t="shared" si="1618"/>
        <v>4594.57925587507i</v>
      </c>
      <c r="J3104" t="str">
        <f t="shared" si="1612"/>
        <v>-18055.7852075064+993.700898807041i</v>
      </c>
      <c r="K3104" t="str">
        <f t="shared" si="1619"/>
        <v>0.0139622446439899-0.253697355621988i</v>
      </c>
      <c r="L3104" t="str">
        <f t="shared" si="1620"/>
        <v>0.0012075111398998-0.0183889756360662i</v>
      </c>
      <c r="M3104" t="str">
        <f t="shared" si="1621"/>
        <v>0.0151697557838897-0.272086331258054i</v>
      </c>
      <c r="N3104" t="str">
        <f t="shared" si="1622"/>
        <v>-5.18884437148619i</v>
      </c>
      <c r="O3104" t="str">
        <f t="shared" si="1623"/>
        <v>0.45863223107706+0.888626173718329i</v>
      </c>
      <c r="P3104" t="str">
        <f t="shared" si="1624"/>
        <v>0.54136776892294-0.888626173718329i</v>
      </c>
      <c r="Q3104" t="str">
        <f t="shared" si="1625"/>
        <v>-0.54136776892294+6.07747054520452i</v>
      </c>
      <c r="R3104" t="str">
        <f t="shared" si="1626"/>
        <v>-0.152937768016935-0.0754544488955851i</v>
      </c>
      <c r="S3104" t="str">
        <f t="shared" si="1627"/>
        <v>0.53820540651742i</v>
      </c>
      <c r="T3104" t="str">
        <f t="shared" si="1628"/>
        <v>0.0406099923413963-0.0823119336074214i</v>
      </c>
      <c r="U3104" t="str">
        <f t="shared" si="1629"/>
        <v>0.0001-136.029865890509i</v>
      </c>
      <c r="V3104" t="str">
        <f t="shared" si="1630"/>
        <v>0.00002-0.00218187893971491i</v>
      </c>
      <c r="W3104" t="str">
        <f t="shared" si="1631"/>
        <v>0.000019999358452954-0.0021818439465213i</v>
      </c>
      <c r="X3104" t="str">
        <f t="shared" si="1632"/>
        <v>0.0000369193275402947-0.0021814024216848i</v>
      </c>
      <c r="Y3104" t="str">
        <f t="shared" si="1633"/>
        <v>0.009+7.35132680940012i</v>
      </c>
      <c r="Z3104" t="str">
        <f t="shared" si="1634"/>
        <v>-0.00356180797276045-0.0000646632602128561i</v>
      </c>
      <c r="AA3104" t="str">
        <f t="shared" si="1635"/>
        <v>0.00200783173518148-1.63284044482123i</v>
      </c>
      <c r="AB3104" t="str">
        <f t="shared" si="1636"/>
        <v>0.276475675178839-0.560385415197179i</v>
      </c>
      <c r="AC3104" t="str">
        <f t="shared" si="1637"/>
        <v>0.851720856761127-0.0837261620348985i</v>
      </c>
      <c r="AD3104" t="str">
        <f t="shared" si="1638"/>
        <v>0.385560048548487-0.620043466008884i</v>
      </c>
      <c r="AE3104" t="str">
        <f t="shared" si="1639"/>
        <v>-0.00141338488688372+0.00218354419094149i</v>
      </c>
      <c r="AF3104" t="str">
        <f t="shared" si="1640"/>
        <v>-15.0789883748829-0.304029645900953i</v>
      </c>
      <c r="AG3104" t="str">
        <f t="shared" si="1641"/>
        <v>0.996337798368895-0.00228350680253413i</v>
      </c>
      <c r="AH3104" t="str">
        <f t="shared" si="1642"/>
        <v>0.0221316887453187-0.0325646470061496i</v>
      </c>
      <c r="AI3104">
        <f t="shared" si="1643"/>
        <v>-28.09593250641273</v>
      </c>
      <c r="AJ3104">
        <f t="shared" si="1644"/>
        <v>-55.799064241950632</v>
      </c>
      <c r="AK3104"/>
      <c r="AL3104"/>
      <c r="AM3104"/>
      <c r="AN3104"/>
    </row>
    <row r="3105" spans="1:40" x14ac:dyDescent="0.25">
      <c r="A3105"/>
      <c r="B3105">
        <f t="shared" si="1645"/>
        <v>1171000</v>
      </c>
      <c r="C3105" s="237" t="str">
        <f t="shared" si="1613"/>
        <v>-5.57351208975503E-08+0.00209139414111738i</v>
      </c>
      <c r="D3105" s="208" t="str">
        <f t="shared" si="1614"/>
        <v>-5.95700638430855+0.0160340217485666i</v>
      </c>
      <c r="E3105" t="str">
        <f t="shared" si="1615"/>
        <v>2870</v>
      </c>
      <c r="F3105" t="str">
        <f t="shared" si="1616"/>
        <v>0.777000777000777</v>
      </c>
      <c r="G3105" t="str">
        <f t="shared" si="1611"/>
        <v>0.777000777000777</v>
      </c>
      <c r="H3105" t="str">
        <f t="shared" si="1617"/>
        <v>9.12200260716384+0.319804813541675i</v>
      </c>
      <c r="I3105" t="str">
        <f t="shared" si="1618"/>
        <v>4598.50624669206i</v>
      </c>
      <c r="J3105" t="str">
        <f t="shared" si="1612"/>
        <v>-18086.6646977327+994.550215814569i</v>
      </c>
      <c r="K3105" t="str">
        <f t="shared" si="1619"/>
        <v>0.0139384773520997-0.253481988396021i</v>
      </c>
      <c r="L3105" t="str">
        <f t="shared" si="1620"/>
        <v>0.00120545849724029-0.0183734066563679i</v>
      </c>
      <c r="M3105" t="str">
        <f t="shared" si="1621"/>
        <v>0.01514393584934-0.271855395052389i</v>
      </c>
      <c r="N3105" t="str">
        <f t="shared" si="1622"/>
        <v>-5.19327928120541i</v>
      </c>
      <c r="O3105" t="str">
        <f t="shared" si="1623"/>
        <v>0.462568684733601+0.886583448922788i</v>
      </c>
      <c r="P3105" t="str">
        <f t="shared" si="1624"/>
        <v>0.537431315266399-0.886583448922788i</v>
      </c>
      <c r="Q3105" t="str">
        <f t="shared" si="1625"/>
        <v>-0.537431315266399+6.0798627301282i</v>
      </c>
      <c r="R3105" t="str">
        <f t="shared" si="1626"/>
        <v>-0.152445500338633-0.0749198377877453i</v>
      </c>
      <c r="S3105" t="str">
        <f t="shared" si="1627"/>
        <v>0.538665411138374i</v>
      </c>
      <c r="T3105" t="str">
        <f t="shared" si="1628"/>
        <v>0.0403567252243561-0.0821171181161049i</v>
      </c>
      <c r="U3105" t="str">
        <f t="shared" si="1629"/>
        <v>0.0001-135.913700334667i</v>
      </c>
      <c r="V3105" t="str">
        <f t="shared" si="1630"/>
        <v>0.00002-0.00218001567845127i</v>
      </c>
      <c r="W3105" t="str">
        <f t="shared" si="1631"/>
        <v>0.0000199993584529541-0.00217998071514587i</v>
      </c>
      <c r="X3105" t="str">
        <f t="shared" si="1632"/>
        <v>0.0000368904408623985-0.00217953979124471i</v>
      </c>
      <c r="Y3105" t="str">
        <f t="shared" si="1633"/>
        <v>0.009+7.3576099947073i</v>
      </c>
      <c r="Z3105" t="str">
        <f t="shared" si="1634"/>
        <v>-0.00355572584001707-0.0000645533933211769i</v>
      </c>
      <c r="AA3105" t="str">
        <f t="shared" si="1635"/>
        <v>0.00200439550619982-1.63144522404901i</v>
      </c>
      <c r="AB3105" t="str">
        <f t="shared" si="1636"/>
        <v>0.274751414888524-0.559059097673053i</v>
      </c>
      <c r="AC3105" t="str">
        <f t="shared" si="1637"/>
        <v>0.852177585946047-0.0831590095468731i</v>
      </c>
      <c r="AD3105" t="str">
        <f t="shared" si="1638"/>
        <v>0.382784551255895-0.618682211566813i</v>
      </c>
      <c r="AE3105" t="str">
        <f t="shared" si="1639"/>
        <v>-0.00140101495620401+0.00217515428473253i</v>
      </c>
      <c r="AF3105" t="str">
        <f t="shared" si="1640"/>
        <v>-15.0790089914724-0.303770791793108i</v>
      </c>
      <c r="AG3105" t="str">
        <f t="shared" si="1641"/>
        <v>0.996348944426778-0.00226515024482751i</v>
      </c>
      <c r="AH3105" t="str">
        <f t="shared" si="1642"/>
        <v>0.0219402573215713-0.032442334381269i</v>
      </c>
      <c r="AI3105">
        <f t="shared" si="1643"/>
        <v>-28.142086289568585</v>
      </c>
      <c r="AJ3105">
        <f t="shared" si="1644"/>
        <v>-55.93010866694307</v>
      </c>
      <c r="AK3105"/>
      <c r="AL3105"/>
      <c r="AM3105"/>
      <c r="AN3105"/>
    </row>
    <row r="3106" spans="1:40" x14ac:dyDescent="0.25">
      <c r="A3106"/>
      <c r="B3106">
        <f t="shared" si="1645"/>
        <v>1172000</v>
      </c>
      <c r="C3106" s="237" t="str">
        <f t="shared" si="1613"/>
        <v>-5.56400503462258E-08+0.0020896096751292i</v>
      </c>
      <c r="D3106" s="208" t="str">
        <f t="shared" si="1614"/>
        <v>-5.95700638357968+0.0160203408426572i</v>
      </c>
      <c r="E3106" t="str">
        <f t="shared" si="1615"/>
        <v>2870</v>
      </c>
      <c r="F3106" t="str">
        <f t="shared" si="1616"/>
        <v>0.777000777000777</v>
      </c>
      <c r="G3106" t="str">
        <f t="shared" si="1611"/>
        <v>0.777000777000777</v>
      </c>
      <c r="H3106" t="str">
        <f t="shared" si="1617"/>
        <v>9.12202317183186+0.319532718272358i</v>
      </c>
      <c r="I3106" t="str">
        <f t="shared" si="1618"/>
        <v>4602.43323750905i</v>
      </c>
      <c r="J3106" t="str">
        <f t="shared" si="1612"/>
        <v>-18117.5705694115+995.399532822097i</v>
      </c>
      <c r="K3106" t="str">
        <f t="shared" si="1619"/>
        <v>0.0139147706368393-0.2532669854238i</v>
      </c>
      <c r="L3106" t="str">
        <f t="shared" si="1620"/>
        <v>0.00120341107656812-0.018357863902578i</v>
      </c>
      <c r="M3106" t="str">
        <f t="shared" si="1621"/>
        <v>0.0151181817134074-0.271624849326378i</v>
      </c>
      <c r="N3106" t="str">
        <f t="shared" si="1622"/>
        <v>-5.19771419092463i</v>
      </c>
      <c r="O3106" t="str">
        <f t="shared" si="1623"/>
        <v>0.466496040407933+0.884523286456451i</v>
      </c>
      <c r="P3106" t="str">
        <f t="shared" si="1624"/>
        <v>0.533503959592067-0.884523286456451i</v>
      </c>
      <c r="Q3106" t="str">
        <f t="shared" si="1625"/>
        <v>-0.533503959592067+6.08223747738108i</v>
      </c>
      <c r="R3106" t="str">
        <f t="shared" si="1626"/>
        <v>-0.151952111420171-0.074386590159226i</v>
      </c>
      <c r="S3106" t="str">
        <f t="shared" si="1627"/>
        <v>0.53912541575933i</v>
      </c>
      <c r="T3106" t="str">
        <f t="shared" si="1628"/>
        <v>0.0401037013465116-0.0819212452449077i</v>
      </c>
      <c r="U3106" t="str">
        <f t="shared" si="1629"/>
        <v>0.0001-135.797733013562i</v>
      </c>
      <c r="V3106" t="str">
        <f t="shared" si="1630"/>
        <v>0.00002-0.00217815559681438i</v>
      </c>
      <c r="W3106" t="str">
        <f t="shared" si="1631"/>
        <v>0.000019999358452954-0.00217812066334616i</v>
      </c>
      <c r="X3106" t="str">
        <f t="shared" si="1632"/>
        <v>0.0000368616280890486-0.00217768033878255i</v>
      </c>
      <c r="Y3106" t="str">
        <f t="shared" si="1633"/>
        <v>0.009+7.36389318001448i</v>
      </c>
      <c r="Z3106" t="str">
        <f t="shared" si="1634"/>
        <v>-0.00354965927389519-0.0000644438537151478i</v>
      </c>
      <c r="AA3106" t="str">
        <f t="shared" si="1635"/>
        <v>0.0020009680980205-1.63005238630273i</v>
      </c>
      <c r="AB3106" t="str">
        <f t="shared" si="1636"/>
        <v>0.273028810587707-0.557725581432562i</v>
      </c>
      <c r="AC3106" t="str">
        <f t="shared" si="1637"/>
        <v>0.852635572149374-0.0825932062239594i</v>
      </c>
      <c r="AD3106" t="str">
        <f t="shared" si="1638"/>
        <v>0.380014961086798-0.617308196579817i</v>
      </c>
      <c r="AE3106" t="str">
        <f t="shared" si="1639"/>
        <v>-0.00138870534995822+0.00216674413627921i</v>
      </c>
      <c r="AF3106" t="str">
        <f t="shared" si="1640"/>
        <v>-15.0790295554115-0.303512377429701i</v>
      </c>
      <c r="AG3106" t="str">
        <f t="shared" si="1641"/>
        <v>0.996360146829999-0.00224685981953296i</v>
      </c>
      <c r="AH3106" t="str">
        <f t="shared" si="1642"/>
        <v>0.0217497463531426-0.0323196798657003i</v>
      </c>
      <c r="AI3106">
        <f t="shared" si="1643"/>
        <v>-28.188389123796973</v>
      </c>
      <c r="AJ3106">
        <f t="shared" si="1644"/>
        <v>-56.061152344145654</v>
      </c>
      <c r="AK3106"/>
      <c r="AL3106"/>
      <c r="AM3106"/>
      <c r="AN3106"/>
    </row>
    <row r="3107" spans="1:40" x14ac:dyDescent="0.25">
      <c r="A3107"/>
      <c r="B3107">
        <f t="shared" si="1645"/>
        <v>1173000</v>
      </c>
      <c r="C3107" s="237" t="str">
        <f t="shared" si="1613"/>
        <v>-5.55452228384333E-08+0.00208782825170876i</v>
      </c>
      <c r="D3107" s="208" t="str">
        <f t="shared" si="1614"/>
        <v>-5.95700638285267+0.0160066832631005i</v>
      </c>
      <c r="E3107" t="str">
        <f t="shared" si="1615"/>
        <v>2870</v>
      </c>
      <c r="F3107" t="str">
        <f t="shared" si="1616"/>
        <v>0.777000777000777</v>
      </c>
      <c r="G3107" t="str">
        <f t="shared" si="1611"/>
        <v>0.777000777000777</v>
      </c>
      <c r="H3107" t="str">
        <f t="shared" si="1617"/>
        <v>9.12204368402672+0.319261084955908i</v>
      </c>
      <c r="I3107" t="str">
        <f t="shared" si="1618"/>
        <v>4606.36022832603i</v>
      </c>
      <c r="J3107" t="str">
        <f t="shared" si="1612"/>
        <v>-18148.5028225429+996.248849829624i</v>
      </c>
      <c r="K3107" t="str">
        <f t="shared" si="1619"/>
        <v>0.013891124292724-0.253052345784801i</v>
      </c>
      <c r="L3107" t="str">
        <f t="shared" si="1620"/>
        <v>0.00120136886021048-0.0183423473087801i</v>
      </c>
      <c r="M3107" t="str">
        <f t="shared" si="1621"/>
        <v>0.0150924931529345-0.271394693093581i</v>
      </c>
      <c r="N3107" t="str">
        <f t="shared" si="1622"/>
        <v>-5.20214910064385i</v>
      </c>
      <c r="O3107" t="str">
        <f t="shared" si="1623"/>
        <v>0.470414220855284+0.882445726839399i</v>
      </c>
      <c r="P3107" t="str">
        <f t="shared" si="1624"/>
        <v>0.529585779144716-0.882445726839399i</v>
      </c>
      <c r="Q3107" t="str">
        <f t="shared" si="1625"/>
        <v>-0.529585779144716+6.08459482748325i</v>
      </c>
      <c r="R3107" t="str">
        <f t="shared" si="1626"/>
        <v>-0.15145760025668-0.0738547102389835i</v>
      </c>
      <c r="S3107" t="str">
        <f t="shared" si="1627"/>
        <v>0.539585420380284i</v>
      </c>
      <c r="T3107" t="str">
        <f t="shared" si="1628"/>
        <v>0.039850924871366-0.0817243129042897i</v>
      </c>
      <c r="U3107" t="str">
        <f t="shared" si="1629"/>
        <v>0.0001-135.681963420201i</v>
      </c>
      <c r="V3107" t="str">
        <f t="shared" si="1630"/>
        <v>0.00002-0.00217629868667216i</v>
      </c>
      <c r="W3107" t="str">
        <f t="shared" si="1631"/>
        <v>0.000019999358452954-0.00217626378299026i</v>
      </c>
      <c r="X3107" t="str">
        <f t="shared" si="1632"/>
        <v>0.0000368328889683591-0.00217582405617243i</v>
      </c>
      <c r="Y3107" t="str">
        <f t="shared" si="1633"/>
        <v>0.009+7.37017636532165i</v>
      </c>
      <c r="Z3107" t="str">
        <f t="shared" si="1634"/>
        <v>-0.00354360822131447-0.0000643346400811866i</v>
      </c>
      <c r="AA3107" t="str">
        <f t="shared" si="1635"/>
        <v>0.00199754948045448-1.62866192548055i</v>
      </c>
      <c r="AB3107" t="str">
        <f t="shared" si="1636"/>
        <v>0.271307890621811-0.556384852249971i</v>
      </c>
      <c r="AC3107" t="str">
        <f t="shared" si="1637"/>
        <v>0.853094816263248-0.0820287562821524i</v>
      </c>
      <c r="AD3107" t="str">
        <f t="shared" si="1638"/>
        <v>0.377251338071108-0.615921447610907i</v>
      </c>
      <c r="AE3107" t="str">
        <f t="shared" si="1639"/>
        <v>-0.00137645602774099+0.00215831397638297i</v>
      </c>
      <c r="AF3107" t="str">
        <f t="shared" si="1640"/>
        <v>-15.0790500668794-0.303254401692807i</v>
      </c>
      <c r="AG3107" t="str">
        <f t="shared" si="1641"/>
        <v>0.996371405278001-0.00222863571167886i</v>
      </c>
      <c r="AH3107" t="str">
        <f t="shared" si="1642"/>
        <v>0.0215601553233469-0.0321966871577588i</v>
      </c>
      <c r="AI3107">
        <f t="shared" si="1643"/>
        <v>-28.234842196391451</v>
      </c>
      <c r="AJ3107">
        <f t="shared" si="1644"/>
        <v>-56.192195209884844</v>
      </c>
      <c r="AK3107"/>
      <c r="AL3107"/>
      <c r="AM3107"/>
      <c r="AN3107"/>
    </row>
    <row r="3108" spans="1:40" x14ac:dyDescent="0.25">
      <c r="A3108"/>
      <c r="B3108">
        <f t="shared" si="1645"/>
        <v>1174000</v>
      </c>
      <c r="C3108" s="237" t="str">
        <f t="shared" si="1613"/>
        <v>-5.54506375464383E-08+0.0020860498630812i</v>
      </c>
      <c r="D3108" s="208" t="str">
        <f t="shared" si="1614"/>
        <v>-5.95700638212751+0.0159930489502892i</v>
      </c>
      <c r="E3108" t="str">
        <f t="shared" si="1615"/>
        <v>2870</v>
      </c>
      <c r="F3108" t="str">
        <f t="shared" si="1616"/>
        <v>0.777000777000777</v>
      </c>
      <c r="G3108" t="str">
        <f t="shared" si="1611"/>
        <v>0.777000777000777</v>
      </c>
      <c r="H3108" t="str">
        <f t="shared" si="1617"/>
        <v>9.12206414392668+0.318989912418584i</v>
      </c>
      <c r="I3108" t="str">
        <f t="shared" si="1618"/>
        <v>4610.28721914302i</v>
      </c>
      <c r="J3108" t="str">
        <f t="shared" si="1612"/>
        <v>-18179.4614571269+997.098166837151i</v>
      </c>
      <c r="K3108" t="str">
        <f t="shared" si="1619"/>
        <v>0.0138675381151391-0.252838068561592i</v>
      </c>
      <c r="L3108" t="str">
        <f t="shared" si="1620"/>
        <v>0.00119933183056916-0.0183268568092775i</v>
      </c>
      <c r="M3108" t="str">
        <f t="shared" si="1621"/>
        <v>0.0150668699457083-0.27116492537087i</v>
      </c>
      <c r="N3108" t="str">
        <f t="shared" si="1622"/>
        <v>-5.20658401036307i</v>
      </c>
      <c r="O3108" t="str">
        <f t="shared" si="1623"/>
        <v>0.474323149011347+0.880350810933891i</v>
      </c>
      <c r="P3108" t="str">
        <f t="shared" si="1624"/>
        <v>0.525676850988653-0.880350810933891i</v>
      </c>
      <c r="Q3108" t="str">
        <f t="shared" si="1625"/>
        <v>-0.525676850988653+6.08693482129696i</v>
      </c>
      <c r="R3108" t="str">
        <f t="shared" si="1626"/>
        <v>-0.150961965861584-0.0733242022887934i</v>
      </c>
      <c r="S3108" t="str">
        <f t="shared" si="1627"/>
        <v>0.54004542500124i</v>
      </c>
      <c r="T3108" t="str">
        <f t="shared" si="1628"/>
        <v>0.0395983999879283-0.0815263190127418i</v>
      </c>
      <c r="U3108" t="str">
        <f t="shared" si="1629"/>
        <v>0.0001-135.566391049315i</v>
      </c>
      <c r="V3108" t="str">
        <f t="shared" si="1630"/>
        <v>0.00002-0.00217444493992031i</v>
      </c>
      <c r="W3108" t="str">
        <f t="shared" si="1631"/>
        <v>0.000019999358452954-0.002174410065974i</v>
      </c>
      <c r="X3108" t="str">
        <f t="shared" si="1632"/>
        <v>0.0000368042232495161-0.0021739709353162i</v>
      </c>
      <c r="Y3108" t="str">
        <f t="shared" si="1633"/>
        <v>0.009+7.37645955062883i</v>
      </c>
      <c r="Z3108" t="str">
        <f t="shared" si="1634"/>
        <v>-0.0035375726294207-0.0000642257511122154i</v>
      </c>
      <c r="AA3108" t="str">
        <f t="shared" si="1635"/>
        <v>0.00199413962344184-1.62727383550141i</v>
      </c>
      <c r="AB3108" t="str">
        <f t="shared" si="1636"/>
        <v>0.269588683509902-0.55503689595422i</v>
      </c>
      <c r="AC3108" t="str">
        <f t="shared" si="1637"/>
        <v>0.853555319163773-0.0814656639712055i</v>
      </c>
      <c r="AD3108" t="str">
        <f t="shared" si="1638"/>
        <v>0.374493742112307-0.614521991514105i</v>
      </c>
      <c r="AE3108" t="str">
        <f t="shared" si="1639"/>
        <v>-0.00136426694846579+0.0021498640354834i</v>
      </c>
      <c r="AF3108" t="str">
        <f t="shared" si="1640"/>
        <v>-15.0790705260542-0.302996863468295i</v>
      </c>
      <c r="AG3108" t="str">
        <f t="shared" si="1641"/>
        <v>0.996382719469537-0.00221047810491907i</v>
      </c>
      <c r="AH3108" t="str">
        <f t="shared" si="1642"/>
        <v>0.0213714837037442-0.0320733599498595i</v>
      </c>
      <c r="AI3108">
        <f t="shared" si="1643"/>
        <v>-28.281446709119734</v>
      </c>
      <c r="AJ3108">
        <f t="shared" si="1644"/>
        <v>-56.323237200661815</v>
      </c>
      <c r="AK3108"/>
      <c r="AL3108"/>
      <c r="AM3108"/>
      <c r="AN3108"/>
    </row>
    <row r="3109" spans="1:40" x14ac:dyDescent="0.25">
      <c r="A3109"/>
      <c r="B3109">
        <f t="shared" si="1645"/>
        <v>1175000</v>
      </c>
      <c r="C3109" s="237" t="str">
        <f t="shared" si="1613"/>
        <v>-5.53562936460274E-08+0.00208427450149811i</v>
      </c>
      <c r="D3109" s="208" t="str">
        <f t="shared" si="1614"/>
        <v>-5.95700638140421+0.0159794378448188i</v>
      </c>
      <c r="E3109" t="str">
        <f t="shared" si="1615"/>
        <v>2870</v>
      </c>
      <c r="F3109" t="str">
        <f t="shared" si="1616"/>
        <v>0.777000777000777</v>
      </c>
      <c r="G3109" t="str">
        <f t="shared" si="1611"/>
        <v>0.777000777000777</v>
      </c>
      <c r="H3109" t="str">
        <f t="shared" si="1617"/>
        <v>9.12208455170932+0.318719199490605i</v>
      </c>
      <c r="I3109" t="str">
        <f t="shared" si="1618"/>
        <v>4614.21420996001i</v>
      </c>
      <c r="J3109" t="str">
        <f t="shared" si="1612"/>
        <v>-18210.4464731635+997.947483844679i</v>
      </c>
      <c r="K3109" t="str">
        <f t="shared" si="1619"/>
        <v>0.013844011900335-0.252624152839817i</v>
      </c>
      <c r="L3109" t="str">
        <f t="shared" si="1620"/>
        <v>0.00119729997012018-0.0183113923385921i</v>
      </c>
      <c r="M3109" t="str">
        <f t="shared" si="1621"/>
        <v>0.0150413118704552-0.270935545178409i</v>
      </c>
      <c r="N3109" t="str">
        <f t="shared" si="1622"/>
        <v>-5.21101892008229i</v>
      </c>
      <c r="O3109" t="str">
        <f t="shared" si="1623"/>
        <v>0.478222747993789+0.878238579943553i</v>
      </c>
      <c r="P3109" t="str">
        <f t="shared" si="1624"/>
        <v>0.521777252006211-0.878238579943553i</v>
      </c>
      <c r="Q3109" t="str">
        <f t="shared" si="1625"/>
        <v>-0.521777252006211+6.08925750002584i</v>
      </c>
      <c r="R3109" t="str">
        <f t="shared" si="1626"/>
        <v>-0.150465207266838-0.0727950706032869i</v>
      </c>
      <c r="S3109" t="str">
        <f t="shared" si="1627"/>
        <v>0.540505429622194i</v>
      </c>
      <c r="T3109" t="str">
        <f t="shared" si="1628"/>
        <v>0.0393461309108075-0.0813272614969547i</v>
      </c>
      <c r="U3109" t="str">
        <f t="shared" si="1629"/>
        <v>0.0001-135.451015397358i</v>
      </c>
      <c r="V3109" t="str">
        <f t="shared" si="1630"/>
        <v>0.00002-0.00217259434848208i</v>
      </c>
      <c r="W3109" t="str">
        <f t="shared" si="1631"/>
        <v>0.0000199993584529541-0.00217255950422076i</v>
      </c>
      <c r="X3109" t="str">
        <f t="shared" si="1632"/>
        <v>0.0000367756306827724-0.00217212096814322i</v>
      </c>
      <c r="Y3109" t="str">
        <f t="shared" si="1633"/>
        <v>0.009+7.38274273593601i</v>
      </c>
      <c r="Z3109" t="str">
        <f t="shared" si="1634"/>
        <v>-0.00353155244558454-0.0000641171855076229i</v>
      </c>
      <c r="AA3109" t="str">
        <f t="shared" si="1635"/>
        <v>0.00199073849705118-1.62588811030502i</v>
      </c>
      <c r="AB3109" t="str">
        <f t="shared" si="1636"/>
        <v>0.267871217945334-0.553681698430073i</v>
      </c>
      <c r="AC3109" t="str">
        <f t="shared" si="1637"/>
        <v>0.854017081710775-0.0809039335746735i</v>
      </c>
      <c r="AD3109" t="str">
        <f t="shared" si="1638"/>
        <v>0.371742232985972-0.613109855433784i</v>
      </c>
      <c r="AE3109" t="str">
        <f t="shared" si="1639"/>
        <v>-0.00135213807036607+0.00214139454365578i</v>
      </c>
      <c r="AF3109" t="str">
        <f t="shared" si="1640"/>
        <v>-15.0790909331135-0.302739761645786i</v>
      </c>
      <c r="AG3109" t="str">
        <f t="shared" si="1641"/>
        <v>0.996394089102675-0.0021923871815302i</v>
      </c>
      <c r="AH3109" t="str">
        <f t="shared" si="1642"/>
        <v>0.0211837309541658-0.0319497019284731i</v>
      </c>
      <c r="AI3109">
        <f t="shared" si="1643"/>
        <v>-28.328203878463331</v>
      </c>
      <c r="AJ3109">
        <f t="shared" si="1644"/>
        <v>-56.4542782531528</v>
      </c>
      <c r="AK3109"/>
      <c r="AL3109"/>
      <c r="AM3109"/>
      <c r="AN3109"/>
    </row>
    <row r="3110" spans="1:40" x14ac:dyDescent="0.25">
      <c r="A3110"/>
      <c r="B3110">
        <f t="shared" si="1645"/>
        <v>1176000</v>
      </c>
      <c r="C3110" s="237" t="str">
        <f t="shared" si="1613"/>
        <v>-5.52621903164902E-08+0.00208250215923742i</v>
      </c>
      <c r="D3110" s="208" t="str">
        <f t="shared" si="1614"/>
        <v>-5.95700638068275+0.0159658498874869i</v>
      </c>
      <c r="E3110" t="str">
        <f t="shared" si="1615"/>
        <v>2870</v>
      </c>
      <c r="F3110" t="str">
        <f t="shared" si="1616"/>
        <v>0.777000777000777</v>
      </c>
      <c r="G3110" t="str">
        <f t="shared" si="1611"/>
        <v>0.777000777000777</v>
      </c>
      <c r="H3110" t="str">
        <f t="shared" si="1617"/>
        <v>9.12210490755137+0.318448945006146i</v>
      </c>
      <c r="I3110" t="str">
        <f t="shared" si="1618"/>
        <v>4618.141200777i</v>
      </c>
      <c r="J3110" t="str">
        <f t="shared" si="1612"/>
        <v>-18241.4578706526+998.796800852206i</v>
      </c>
      <c r="K3110" t="str">
        <f t="shared" si="1619"/>
        <v>0.0138205454454232-0.252410597708184i</v>
      </c>
      <c r="L3110" t="str">
        <f t="shared" si="1620"/>
        <v>0.00119527326141337-0.018295953831464i</v>
      </c>
      <c r="M3110" t="str">
        <f t="shared" si="1621"/>
        <v>0.0150158187068366-0.270706551539648i</v>
      </c>
      <c r="N3110" t="str">
        <f t="shared" si="1622"/>
        <v>-5.21545382980151i</v>
      </c>
      <c r="O3110" t="str">
        <f t="shared" si="1623"/>
        <v>0.482112941103771+0.876109075412572i</v>
      </c>
      <c r="P3110" t="str">
        <f t="shared" si="1624"/>
        <v>0.517887058896229-0.876109075412572i</v>
      </c>
      <c r="Q3110" t="str">
        <f t="shared" si="1625"/>
        <v>-0.517887058896229+6.09156290521408i</v>
      </c>
      <c r="R3110" t="str">
        <f t="shared" si="1626"/>
        <v>-0.149967323523159-0.0722673195099854i</v>
      </c>
      <c r="S3110" t="str">
        <f t="shared" si="1627"/>
        <v>0.540965434243149i</v>
      </c>
      <c r="T3110" t="str">
        <f t="shared" si="1628"/>
        <v>0.0390941218803076-0.0811271382919885i</v>
      </c>
      <c r="U3110" t="str">
        <f t="shared" si="1629"/>
        <v>0.0001-135.335835962496i</v>
      </c>
      <c r="V3110" t="str">
        <f t="shared" si="1630"/>
        <v>0.00002-0.0021707469043082i</v>
      </c>
      <c r="W3110" t="str">
        <f t="shared" si="1631"/>
        <v>0.000019999358452954-0.00217071208968137i</v>
      </c>
      <c r="X3110" t="str">
        <f t="shared" si="1632"/>
        <v>0.0000367471110194408-0.00217027414661026i</v>
      </c>
      <c r="Y3110" t="str">
        <f t="shared" si="1633"/>
        <v>0.009+7.38902592124319i</v>
      </c>
      <c r="Z3110" t="str">
        <f t="shared" si="1634"/>
        <v>-0.00352554761740034-0.0000640089419732249i</v>
      </c>
      <c r="AA3110" t="str">
        <f t="shared" si="1635"/>
        <v>0.00198734607147892-1.6245047438517i</v>
      </c>
      <c r="AB3110" t="str">
        <f t="shared" si="1636"/>
        <v>0.266155522796394-0.552319245619276i</v>
      </c>
      <c r="AC3110" t="str">
        <f t="shared" si="1637"/>
        <v>0.85448010474756-0.0803435694099598i</v>
      </c>
      <c r="AD3110" t="str">
        <f t="shared" si="1638"/>
        <v>0.368996870338305-0.611685066803991i</v>
      </c>
      <c r="AE3110" t="str">
        <f t="shared" si="1639"/>
        <v>-0.00134006935099634+0.0021329057306084i</v>
      </c>
      <c r="AF3110" t="str">
        <f t="shared" si="1640"/>
        <v>-15.0791112882341-0.302483095118659i</v>
      </c>
      <c r="AG3110" t="str">
        <f t="shared" si="1641"/>
        <v>0.996405513874806-0.00217436312240872i</v>
      </c>
      <c r="AH3110" t="str">
        <f t="shared" si="1642"/>
        <v>0.0209968965227371-0.031825716774078i</v>
      </c>
      <c r="AI3110">
        <f t="shared" si="1643"/>
        <v>-28.375114935863294</v>
      </c>
      <c r="AJ3110">
        <f t="shared" si="1644"/>
        <v>-56.585318304209864</v>
      </c>
      <c r="AK3110"/>
      <c r="AL3110"/>
      <c r="AM3110"/>
      <c r="AN3110"/>
    </row>
    <row r="3111" spans="1:40" x14ac:dyDescent="0.25">
      <c r="A3111"/>
      <c r="B3111">
        <f t="shared" si="1645"/>
        <v>1177000</v>
      </c>
      <c r="C3111" s="237" t="str">
        <f t="shared" si="1613"/>
        <v>-5.51683267406008E-08+0.00208073282860335i</v>
      </c>
      <c r="D3111" s="208" t="str">
        <f t="shared" si="1614"/>
        <v>-5.95700637996313+0.0159522850192924i</v>
      </c>
      <c r="E3111" t="str">
        <f t="shared" si="1615"/>
        <v>2870</v>
      </c>
      <c r="F3111" t="str">
        <f t="shared" si="1616"/>
        <v>0.777000777000777</v>
      </c>
      <c r="G3111" t="str">
        <f t="shared" si="1611"/>
        <v>0.777000777000777</v>
      </c>
      <c r="H3111" t="str">
        <f t="shared" si="1617"/>
        <v>9.12212521162889+0.318179147803313i</v>
      </c>
      <c r="I3111" t="str">
        <f t="shared" si="1618"/>
        <v>4622.06819159398i</v>
      </c>
      <c r="J3111" t="str">
        <f t="shared" si="1612"/>
        <v>-18272.4956495943+999.646117859734i</v>
      </c>
      <c r="K3111" t="str">
        <f t="shared" si="1619"/>
        <v>0.0137971385483716-0.252197402258451i</v>
      </c>
      <c r="L3111" t="str">
        <f t="shared" si="1620"/>
        <v>0.00119325168707209-0.0182805412228502i</v>
      </c>
      <c r="M3111" t="str">
        <f t="shared" si="1621"/>
        <v>0.0149903902354437-0.270477943481301i</v>
      </c>
      <c r="N3111" t="str">
        <f t="shared" si="1622"/>
        <v>-5.21988873952073i</v>
      </c>
      <c r="O3111" t="str">
        <f t="shared" si="1623"/>
        <v>0.485993651827447+0.873962339224879i</v>
      </c>
      <c r="P3111" t="str">
        <f t="shared" si="1624"/>
        <v>0.514006348172553-0.873962339224879i</v>
      </c>
      <c r="Q3111" t="str">
        <f t="shared" si="1625"/>
        <v>-0.514006348172553+6.09385107874561i</v>
      </c>
      <c r="R3111" t="str">
        <f t="shared" si="1626"/>
        <v>-0.149468313700269-0.0717409533693363i</v>
      </c>
      <c r="S3111" t="str">
        <f t="shared" si="1627"/>
        <v>0.541425438864103i</v>
      </c>
      <c r="T3111" t="str">
        <f t="shared" si="1628"/>
        <v>0.038842377162522-0.0809259473414456i</v>
      </c>
      <c r="U3111" t="str">
        <f t="shared" si="1629"/>
        <v>0.0001-135.220852244601i</v>
      </c>
      <c r="V3111" t="str">
        <f t="shared" si="1630"/>
        <v>0.00002-0.00216890259937676i</v>
      </c>
      <c r="W3111" t="str">
        <f t="shared" si="1631"/>
        <v>0.0000199993584529541-0.00216886781433408i</v>
      </c>
      <c r="X3111" t="str">
        <f t="shared" si="1632"/>
        <v>0.0000367186640118922-0.00216843046270149i</v>
      </c>
      <c r="Y3111" t="str">
        <f t="shared" si="1633"/>
        <v>0.009+7.39530910655037i</v>
      </c>
      <c r="Z3111" t="str">
        <f t="shared" si="1634"/>
        <v>-0.00351955809268524-0.0000639010192212318i</v>
      </c>
      <c r="AA3111" t="str">
        <f t="shared" si="1635"/>
        <v>0.00198396231704861-1.62312373012235i</v>
      </c>
      <c r="AB3111" t="str">
        <f t="shared" si="1636"/>
        <v>0.264441627106945-0.550949523521729i</v>
      </c>
      <c r="AC3111" t="str">
        <f t="shared" si="1637"/>
        <v>0.854944389100669-0.079784575828358i</v>
      </c>
      <c r="AD3111" t="str">
        <f t="shared" si="1638"/>
        <v>0.36625771368467-0.610247653347779i</v>
      </c>
      <c r="AE3111" t="str">
        <f t="shared" si="1639"/>
        <v>-0.00132806074723356+0.00212439782568027i</v>
      </c>
      <c r="AF3111" t="str">
        <f t="shared" si="1640"/>
        <v>-15.079131591592-0.302226862784021i</v>
      </c>
      <c r="AG3111" t="str">
        <f t="shared" si="1641"/>
        <v>0.996416993482649-0.00215640610706832i</v>
      </c>
      <c r="AH3111" t="str">
        <f t="shared" si="1642"/>
        <v>0.020810979845905-0.0317014081611184i</v>
      </c>
      <c r="AI3111">
        <f t="shared" si="1643"/>
        <v>-28.422181127969395</v>
      </c>
      <c r="AJ3111">
        <f t="shared" si="1644"/>
        <v>-56.716357290861325</v>
      </c>
      <c r="AK3111"/>
      <c r="AL3111"/>
      <c r="AM3111"/>
      <c r="AN3111"/>
    </row>
    <row r="3112" spans="1:40" x14ac:dyDescent="0.25">
      <c r="A3112"/>
      <c r="B3112">
        <f t="shared" si="1645"/>
        <v>1178000</v>
      </c>
      <c r="C3112" s="237" t="str">
        <f t="shared" si="1613"/>
        <v>-5.50747021046009E-08+0.0020789665019262i</v>
      </c>
      <c r="D3112" s="208" t="str">
        <f t="shared" si="1614"/>
        <v>-5.95700637924534+0.0159387431814342i</v>
      </c>
      <c r="E3112" t="str">
        <f t="shared" si="1615"/>
        <v>2870</v>
      </c>
      <c r="F3112" t="str">
        <f t="shared" si="1616"/>
        <v>0.777000777000777</v>
      </c>
      <c r="G3112" t="str">
        <f t="shared" si="1611"/>
        <v>0.777000777000777</v>
      </c>
      <c r="H3112" t="str">
        <f t="shared" si="1617"/>
        <v>9.12214546411714+0.317909806724129i</v>
      </c>
      <c r="I3112" t="str">
        <f t="shared" si="1618"/>
        <v>4625.99518241097i</v>
      </c>
      <c r="J3112" t="str">
        <f t="shared" si="1612"/>
        <v>-18303.5598099885+1000.49543486726i</v>
      </c>
      <c r="K3112" t="str">
        <f t="shared" si="1619"/>
        <v>0.0137737910080005-0.251984565585417i</v>
      </c>
      <c r="L3112" t="str">
        <f t="shared" si="1620"/>
        <v>0.00119123522979273-0.0182651544479237i</v>
      </c>
      <c r="M3112" t="str">
        <f t="shared" si="1621"/>
        <v>0.0149650262377932-0.270249720033341i</v>
      </c>
      <c r="N3112" t="str">
        <f t="shared" si="1622"/>
        <v>-5.22432364923995i</v>
      </c>
      <c r="O3112" t="str">
        <f t="shared" si="1623"/>
        <v>0.489864803837479+0.871798413603322i</v>
      </c>
      <c r="P3112" t="str">
        <f t="shared" si="1624"/>
        <v>0.510135196162521-0.871798413603322i</v>
      </c>
      <c r="Q3112" t="str">
        <f t="shared" si="1625"/>
        <v>-0.510135196162521+6.09612206284327i</v>
      </c>
      <c r="R3112" t="str">
        <f t="shared" si="1626"/>
        <v>-0.148968176887132-0.0712159765747447i</v>
      </c>
      <c r="S3112" t="str">
        <f t="shared" si="1627"/>
        <v>0.541885443485059i</v>
      </c>
      <c r="T3112" t="str">
        <f t="shared" si="1628"/>
        <v>0.0385909010494271-0.0807236865976442i</v>
      </c>
      <c r="U3112" t="str">
        <f t="shared" si="1629"/>
        <v>0.0001-135.106063745242i</v>
      </c>
      <c r="V3112" t="str">
        <f t="shared" si="1630"/>
        <v>0.00002-0.00216706142569308i</v>
      </c>
      <c r="W3112" t="str">
        <f t="shared" si="1631"/>
        <v>0.0000199993584529539-0.00216702667018431i</v>
      </c>
      <c r="X3112" t="str">
        <f t="shared" si="1632"/>
        <v>0.0000366902894135457-0.00216658990842824i</v>
      </c>
      <c r="Y3112" t="str">
        <f t="shared" si="1633"/>
        <v>0.009+7.40159229185755i</v>
      </c>
      <c r="Z3112" t="str">
        <f t="shared" si="1634"/>
        <v>-0.00351358381947775-0.0000637934159702046i</v>
      </c>
      <c r="AA3112" t="str">
        <f t="shared" si="1635"/>
        <v>0.00198058720421037-1.62174506311833i</v>
      </c>
      <c r="AB3112" t="str">
        <f t="shared" si="1636"/>
        <v>0.262729560097063-0.549572518196671i</v>
      </c>
      <c r="AC3112" t="str">
        <f t="shared" si="1637"/>
        <v>0.855409935579628-0.0792269572150974i</v>
      </c>
      <c r="AD3112" t="str">
        <f t="shared" si="1638"/>
        <v>0.363524822408135-0.608797643076521i</v>
      </c>
      <c r="AE3112" t="str">
        <f t="shared" si="1639"/>
        <v>-0.00131611221527821+0.00211587105783848i</v>
      </c>
      <c r="AF3112" t="str">
        <f t="shared" si="1640"/>
        <v>-15.0791518433625-0.301971063542695i</v>
      </c>
      <c r="AG3112" t="str">
        <f t="shared" si="1641"/>
        <v>0.996428527622262-0.00213851631363715i</v>
      </c>
      <c r="AH3112" t="str">
        <f t="shared" si="1642"/>
        <v>0.0206259803484618-0.0315767797579569i</v>
      </c>
      <c r="AI3112">
        <f t="shared" si="1643"/>
        <v>-28.469403716896093</v>
      </c>
      <c r="AJ3112">
        <f t="shared" si="1644"/>
        <v>-56.847395150312032</v>
      </c>
      <c r="AK3112"/>
      <c r="AL3112"/>
      <c r="AM3112"/>
      <c r="AN3112"/>
    </row>
    <row r="3113" spans="1:40" x14ac:dyDescent="0.25">
      <c r="A3113"/>
      <c r="B3113">
        <f t="shared" si="1645"/>
        <v>1179000</v>
      </c>
      <c r="C3113" s="237" t="str">
        <f t="shared" si="1613"/>
        <v>-5.49813155981815E-08+0.00207720317156232i</v>
      </c>
      <c r="D3113" s="208" t="str">
        <f t="shared" si="1614"/>
        <v>-5.95700637852938+0.0159252243153111i</v>
      </c>
      <c r="E3113" t="str">
        <f t="shared" si="1615"/>
        <v>2870</v>
      </c>
      <c r="F3113" t="str">
        <f t="shared" si="1616"/>
        <v>0.777000777000777</v>
      </c>
      <c r="G3113" t="str">
        <f t="shared" si="1611"/>
        <v>0.777000777000777</v>
      </c>
      <c r="H3113" t="str">
        <f t="shared" si="1617"/>
        <v>9.12216566519069+0.317640920614522i</v>
      </c>
      <c r="I3113" t="str">
        <f t="shared" si="1618"/>
        <v>4629.92217322796i</v>
      </c>
      <c r="J3113" t="str">
        <f t="shared" si="1612"/>
        <v>-18334.6503518353+1001.34475187479i</v>
      </c>
      <c r="K3113" t="str">
        <f t="shared" si="1619"/>
        <v>0.013750502623978-0.251772086786903i</v>
      </c>
      <c r="L3113" t="str">
        <f t="shared" si="1620"/>
        <v>0.00118922387234444-0.0182497934420727i</v>
      </c>
      <c r="M3113" t="str">
        <f t="shared" si="1621"/>
        <v>0.0149397264963224-0.270021880228976i</v>
      </c>
      <c r="N3113" t="str">
        <f t="shared" si="1622"/>
        <v>-5.22875855895916i</v>
      </c>
      <c r="O3113" t="str">
        <f t="shared" si="1623"/>
        <v>0.493726320994524+0.869617341108842i</v>
      </c>
      <c r="P3113" t="str">
        <f t="shared" si="1624"/>
        <v>0.506273679005476-0.869617341108842i</v>
      </c>
      <c r="Q3113" t="str">
        <f t="shared" si="1625"/>
        <v>-0.506273679005476+6.098375900068i</v>
      </c>
      <c r="R3113" t="str">
        <f t="shared" si="1626"/>
        <v>-0.1484669121922-0.0706923935526082i</v>
      </c>
      <c r="S3113" t="str">
        <f t="shared" si="1627"/>
        <v>0.542345448106015i</v>
      </c>
      <c r="T3113" t="str">
        <f t="shared" si="1628"/>
        <v>0.0383396978589761-0.0805203540217951i</v>
      </c>
      <c r="U3113" t="str">
        <f t="shared" si="1629"/>
        <v>0.0001-134.991469967681i</v>
      </c>
      <c r="V3113" t="str">
        <f t="shared" si="1630"/>
        <v>0.00002-0.0021652233752896i</v>
      </c>
      <c r="W3113" t="str">
        <f t="shared" si="1631"/>
        <v>0.000019999358452954-0.00216518864926467i</v>
      </c>
      <c r="X3113" t="str">
        <f t="shared" si="1632"/>
        <v>0.0000366619869788678-0.00216475247582896i</v>
      </c>
      <c r="Y3113" t="str">
        <f t="shared" si="1633"/>
        <v>0.009+7.40787547716473i</v>
      </c>
      <c r="Z3113" t="str">
        <f t="shared" si="1634"/>
        <v>-0.0035076247460368-0.0000636861309450246i</v>
      </c>
      <c r="AA3113" t="str">
        <f t="shared" si="1635"/>
        <v>0.00197722070354013-1.62036873686137i</v>
      </c>
      <c r="AB3113" t="str">
        <f t="shared" si="1636"/>
        <v>0.261019351163676-0.548188215763883i</v>
      </c>
      <c r="AC3113" t="str">
        <f t="shared" si="1637"/>
        <v>0.855876744976702-0.0786707179893825i</v>
      </c>
      <c r="AD3113" t="str">
        <f t="shared" si="1638"/>
        <v>0.36079825575801-0.607335064289231i</v>
      </c>
      <c r="AE3113" t="str">
        <f t="shared" si="1639"/>
        <v>-0.00130422371065554+0.00210732565567582i</v>
      </c>
      <c r="AF3113" t="str">
        <f t="shared" si="1640"/>
        <v>-15.0791720437201-0.301715696299211i</v>
      </c>
      <c r="AG3113" t="str">
        <f t="shared" si="1641"/>
        <v>0.996440115989042-0.00212069391885512i</v>
      </c>
      <c r="AH3113" t="str">
        <f t="shared" si="1642"/>
        <v>0.0204418974435707-0.0314518352268314i</v>
      </c>
      <c r="AI3113">
        <f t="shared" si="1643"/>
        <v>-28.516783980482856</v>
      </c>
      <c r="AJ3113">
        <f t="shared" si="1644"/>
        <v>-56.978431819945612</v>
      </c>
      <c r="AK3113"/>
      <c r="AL3113"/>
      <c r="AM3113"/>
      <c r="AN3113"/>
    </row>
    <row r="3114" spans="1:40" x14ac:dyDescent="0.25">
      <c r="A3114"/>
      <c r="B3114">
        <f t="shared" si="1645"/>
        <v>1180000</v>
      </c>
      <c r="C3114" s="237" t="str">
        <f t="shared" si="1613"/>
        <v>-5.48881664144661E-08+0.00207544282989397i</v>
      </c>
      <c r="D3114" s="208" t="str">
        <f t="shared" si="1614"/>
        <v>-5.95700637781523+0.0159117283625204i</v>
      </c>
      <c r="E3114" t="str">
        <f t="shared" si="1615"/>
        <v>2870</v>
      </c>
      <c r="F3114" t="str">
        <f t="shared" si="1616"/>
        <v>0.777000777000777</v>
      </c>
      <c r="G3114" t="str">
        <f t="shared" si="1611"/>
        <v>0.777000777000777</v>
      </c>
      <c r="H3114" t="str">
        <f t="shared" si="1617"/>
        <v>9.1221858150233+0.317372488324298i</v>
      </c>
      <c r="I3114" t="str">
        <f t="shared" si="1618"/>
        <v>4633.84916404494i</v>
      </c>
      <c r="J3114" t="str">
        <f t="shared" si="1612"/>
        <v>-18365.7672751347+1002.19406888232i</v>
      </c>
      <c r="K3114" t="str">
        <f t="shared" si="1619"/>
        <v>0.0137272731968155-0.251559964963744i</v>
      </c>
      <c r="L3114" t="str">
        <f t="shared" si="1620"/>
        <v>0.00118721759756872-0.0182344581408998i</v>
      </c>
      <c r="M3114" t="str">
        <f t="shared" si="1621"/>
        <v>0.0149144907943842-0.269794423104644i</v>
      </c>
      <c r="N3114" t="str">
        <f t="shared" si="1622"/>
        <v>-5.23319346867838i</v>
      </c>
      <c r="O3114" t="str">
        <f t="shared" si="1623"/>
        <v>0.497578127348764+0.867419164639621i</v>
      </c>
      <c r="P3114" t="str">
        <f t="shared" si="1624"/>
        <v>0.502421872651236-0.867419164639621i</v>
      </c>
      <c r="Q3114" t="str">
        <f t="shared" si="1625"/>
        <v>-0.502421872651236+6.100612633318i</v>
      </c>
      <c r="R3114" t="str">
        <f t="shared" si="1626"/>
        <v>-0.147964518743649-0.0701702087623433i</v>
      </c>
      <c r="S3114" t="str">
        <f t="shared" si="1627"/>
        <v>0.542805452726969i</v>
      </c>
      <c r="T3114" t="str">
        <f t="shared" si="1628"/>
        <v>0.0380887719351897-0.0803159475841745i</v>
      </c>
      <c r="U3114" t="str">
        <f t="shared" si="1629"/>
        <v>0.0001-134.87707041686i</v>
      </c>
      <c r="V3114" t="str">
        <f t="shared" si="1630"/>
        <v>0.00002-0.0021633884402258i</v>
      </c>
      <c r="W3114" t="str">
        <f t="shared" si="1631"/>
        <v>0.000019999358452954-0.00216335374363472i</v>
      </c>
      <c r="X3114" t="str">
        <f t="shared" si="1632"/>
        <v>0.0000366337564633631-0.00216291815696907i</v>
      </c>
      <c r="Y3114" t="str">
        <f t="shared" si="1633"/>
        <v>0.009+7.41415866247191i</v>
      </c>
      <c r="Z3114" t="str">
        <f t="shared" si="1634"/>
        <v>-0.00350168082084055-0.0000635791628768509i</v>
      </c>
      <c r="AA3114" t="str">
        <f t="shared" si="1635"/>
        <v>0.00197386278573909-1.61899474539351i</v>
      </c>
      <c r="AB3114" t="str">
        <f t="shared" si="1636"/>
        <v>0.259311029881182-0.546796602404861i</v>
      </c>
      <c r="AC3114" t="str">
        <f t="shared" si="1637"/>
        <v>0.856344818066646-0.0781158626044325i</v>
      </c>
      <c r="AD3114" t="str">
        <f t="shared" si="1638"/>
        <v>0.358078072848379-0.60585994557183i</v>
      </c>
      <c r="AE3114" t="str">
        <f t="shared" si="1639"/>
        <v>-0.00129239518821679+0.00209876184740812i</v>
      </c>
      <c r="AF3114" t="str">
        <f t="shared" si="1640"/>
        <v>-15.0791921928385-0.301460759961778i</v>
      </c>
      <c r="AG3114" t="str">
        <f t="shared" si="1641"/>
        <v>0.996451758277739-0.00210293909807118i</v>
      </c>
      <c r="AH3114" t="str">
        <f t="shared" si="1642"/>
        <v>0.0202587305327912-0.0313265782238078i</v>
      </c>
      <c r="AI3114">
        <f t="shared" si="1643"/>
        <v>-28.564323212560893</v>
      </c>
      <c r="AJ3114">
        <f t="shared" si="1644"/>
        <v>-57.109467237323514</v>
      </c>
      <c r="AK3114"/>
      <c r="AL3114"/>
      <c r="AM3114"/>
      <c r="AN3114"/>
    </row>
    <row r="3115" spans="1:40" x14ac:dyDescent="0.25">
      <c r="A3115"/>
      <c r="B3115">
        <f t="shared" si="1645"/>
        <v>1181000</v>
      </c>
      <c r="C3115" s="237" t="str">
        <f t="shared" si="1613"/>
        <v>-5.47952537499924E-08+0.0020736854693292i</v>
      </c>
      <c r="D3115" s="208" t="str">
        <f t="shared" si="1614"/>
        <v>-5.95700637710291+0.0158982552648572i</v>
      </c>
      <c r="E3115" t="str">
        <f t="shared" si="1615"/>
        <v>2870</v>
      </c>
      <c r="F3115" t="str">
        <f t="shared" si="1616"/>
        <v>0.777000777000777</v>
      </c>
      <c r="G3115" t="str">
        <f t="shared" si="1611"/>
        <v>0.777000777000777</v>
      </c>
      <c r="H3115" t="str">
        <f t="shared" si="1617"/>
        <v>9.12220591378812+0.317104508707138i</v>
      </c>
      <c r="I3115" t="str">
        <f t="shared" si="1618"/>
        <v>4637.77615486193i</v>
      </c>
      <c r="J3115" t="str">
        <f t="shared" si="1612"/>
        <v>-18396.9105798866+1003.04338588984i</v>
      </c>
      <c r="K3115" t="str">
        <f t="shared" si="1619"/>
        <v>0.0137041025278645-0.251348199219779i</v>
      </c>
      <c r="L3115" t="str">
        <f t="shared" si="1620"/>
        <v>0.00118521638837911-0.0182191484802211i</v>
      </c>
      <c r="M3115" t="str">
        <f t="shared" si="1621"/>
        <v>0.0148893189162436-0.2695673477i</v>
      </c>
      <c r="N3115" t="str">
        <f t="shared" si="1622"/>
        <v>-5.2376283783976i</v>
      </c>
      <c r="O3115" t="str">
        <f t="shared" si="1623"/>
        <v>0.501420147141356+0.865203927430257i</v>
      </c>
      <c r="P3115" t="str">
        <f t="shared" si="1624"/>
        <v>0.498579852858644-0.865203927430257i</v>
      </c>
      <c r="Q3115" t="str">
        <f t="shared" si="1625"/>
        <v>-0.498579852858644+6.10283230582786i</v>
      </c>
      <c r="R3115" t="str">
        <f t="shared" si="1626"/>
        <v>-0.147460995689635-0.0696494266964225i</v>
      </c>
      <c r="S3115" t="str">
        <f t="shared" si="1627"/>
        <v>0.543265457347925i</v>
      </c>
      <c r="T3115" t="str">
        <f t="shared" si="1628"/>
        <v>0.0378381276482527-0.08011046526431i</v>
      </c>
      <c r="U3115" t="str">
        <f t="shared" si="1629"/>
        <v>0.0001-134.762864599403i</v>
      </c>
      <c r="V3115" t="str">
        <f t="shared" si="1630"/>
        <v>0.00002-0.00216155661258801i</v>
      </c>
      <c r="W3115" t="str">
        <f t="shared" si="1631"/>
        <v>0.0000199993584529539-0.00216152194538094i</v>
      </c>
      <c r="X3115" t="str">
        <f t="shared" si="1632"/>
        <v>0.0000366055976235711-0.00216108694394084i</v>
      </c>
      <c r="Y3115" t="str">
        <f t="shared" si="1633"/>
        <v>0.009+7.42044184777909i</v>
      </c>
      <c r="Z3115" t="str">
        <f t="shared" si="1634"/>
        <v>-0.00349575199258526-0.0000634725105030864i</v>
      </c>
      <c r="AA3115" t="str">
        <f t="shared" si="1635"/>
        <v>0.00197051342163302-1.61762308277699i</v>
      </c>
      <c r="AB3115" t="str">
        <f t="shared" si="1636"/>
        <v>0.257604626002106-0.545397664364089i</v>
      </c>
      <c r="AC3115" t="str">
        <f t="shared" si="1637"/>
        <v>0.856814155606443-0.0775623955475295i</v>
      </c>
      <c r="AD3115" t="str">
        <f t="shared" si="1638"/>
        <v>0.355364332656692-0.604372315796498i</v>
      </c>
      <c r="AE3115" t="str">
        <f t="shared" si="1639"/>
        <v>-0.00128062660214053+0.002090179860872i</v>
      </c>
      <c r="AF3115" t="str">
        <f t="shared" si="1640"/>
        <v>-15.079212290891-0.301206253442281i</v>
      </c>
      <c r="AG3115" t="str">
        <f t="shared" si="1641"/>
        <v>0.996463454182459-0.00208525202524099i</v>
      </c>
      <c r="AH3115" t="str">
        <f t="shared" si="1642"/>
        <v>0.0200764790061072-0.0312010123987392i</v>
      </c>
      <c r="AI3115">
        <f t="shared" si="1643"/>
        <v>-28.612022723223966</v>
      </c>
      <c r="AJ3115">
        <f t="shared" si="1644"/>
        <v>-57.240501340186277</v>
      </c>
      <c r="AK3115"/>
      <c r="AL3115"/>
      <c r="AM3115"/>
      <c r="AN3115"/>
    </row>
    <row r="3116" spans="1:40" x14ac:dyDescent="0.25">
      <c r="A3116"/>
      <c r="B3116">
        <f t="shared" si="1645"/>
        <v>1182000</v>
      </c>
      <c r="C3116" s="237" t="str">
        <f t="shared" si="1613"/>
        <v>-5.47025768046954E-08+0.00207193108230176i</v>
      </c>
      <c r="D3116" s="208" t="str">
        <f t="shared" si="1614"/>
        <v>-5.95700637639238+0.0158848049643135i</v>
      </c>
      <c r="E3116" t="str">
        <f t="shared" si="1615"/>
        <v>2870</v>
      </c>
      <c r="F3116" t="str">
        <f t="shared" si="1616"/>
        <v>0.777000777000777</v>
      </c>
      <c r="G3116" t="str">
        <f t="shared" si="1611"/>
        <v>0.777000777000777</v>
      </c>
      <c r="H3116" t="str">
        <f t="shared" si="1617"/>
        <v>9.12222596165742+0.316836980620567i</v>
      </c>
      <c r="I3116" t="str">
        <f t="shared" si="1618"/>
        <v>4641.70314567892i</v>
      </c>
      <c r="J3116" t="str">
        <f t="shared" si="1612"/>
        <v>-18428.0802660911+1003.89270289737i</v>
      </c>
      <c r="K3116" t="str">
        <f t="shared" si="1619"/>
        <v>0.0136809904193112-0.25113678866183i</v>
      </c>
      <c r="L3116" t="str">
        <f t="shared" si="1620"/>
        <v>0.00118322022776073-0.018203864396065i</v>
      </c>
      <c r="M3116" t="str">
        <f t="shared" si="1621"/>
        <v>0.0148642106470719-0.269340653057895i</v>
      </c>
      <c r="N3116" t="str">
        <f t="shared" si="1622"/>
        <v>-5.24206328811682i</v>
      </c>
      <c r="O3116" t="str">
        <f t="shared" si="1623"/>
        <v>0.505252304805946+0.862971673050906i</v>
      </c>
      <c r="P3116" t="str">
        <f t="shared" si="1624"/>
        <v>0.494747695194054-0.862971673050906i</v>
      </c>
      <c r="Q3116" t="str">
        <f t="shared" si="1625"/>
        <v>-0.494747695194054+6.10503496116773i</v>
      </c>
      <c r="R3116" t="str">
        <f t="shared" si="1626"/>
        <v>-0.146956342198534-0.0691300518803999i</v>
      </c>
      <c r="S3116" t="str">
        <f t="shared" si="1627"/>
        <v>0.543725461968879i</v>
      </c>
      <c r="T3116" t="str">
        <f t="shared" si="1628"/>
        <v>0.037587769394603-0.0799039050511546i</v>
      </c>
      <c r="U3116" t="str">
        <f t="shared" si="1629"/>
        <v>0.0001-134.6488520236i</v>
      </c>
      <c r="V3116" t="str">
        <f t="shared" si="1630"/>
        <v>0.00002-0.00215972788448938i</v>
      </c>
      <c r="W3116" t="str">
        <f t="shared" si="1631"/>
        <v>0.0000199993584529539-0.00215969324661661i</v>
      </c>
      <c r="X3116" t="str">
        <f t="shared" si="1632"/>
        <v>0.0000365775102170617-0.00215925882886335i</v>
      </c>
      <c r="Y3116" t="str">
        <f t="shared" si="1633"/>
        <v>0.009+7.42672503308627i</v>
      </c>
      <c r="Z3116" t="str">
        <f t="shared" si="1634"/>
        <v>-0.00348983821018433-0.0000633661725673436i</v>
      </c>
      <c r="AA3116" t="str">
        <f t="shared" si="1635"/>
        <v>0.00196717258217162-1.61625374309418i</v>
      </c>
      <c r="AB3116" t="str">
        <f t="shared" si="1636"/>
        <v>0.255900169457704-0.543991387950217i</v>
      </c>
      <c r="AC3116" t="str">
        <f t="shared" si="1637"/>
        <v>0.857284758335059-0.077010321340049i</v>
      </c>
      <c r="AD3116" t="str">
        <f t="shared" si="1638"/>
        <v>0.352657094022285-0.602872204120903i</v>
      </c>
      <c r="AE3116" t="str">
        <f t="shared" si="1639"/>
        <v>-0.00126891790593392+0.00208157992352226i</v>
      </c>
      <c r="AF3116" t="str">
        <f t="shared" si="1640"/>
        <v>-15.0792323380498-0.300952175656253i</v>
      </c>
      <c r="AG3116" t="str">
        <f t="shared" si="1641"/>
        <v>0.996475203396671-0.0020676328729241i</v>
      </c>
      <c r="AH3116" t="str">
        <f t="shared" si="1642"/>
        <v>0.0198951422419523-0.031075141395219i</v>
      </c>
      <c r="AI3116">
        <f t="shared" si="1643"/>
        <v>-28.659883839106591</v>
      </c>
      <c r="AJ3116">
        <f t="shared" si="1644"/>
        <v>-57.371534066453421</v>
      </c>
      <c r="AK3116"/>
      <c r="AL3116"/>
      <c r="AM3116"/>
      <c r="AN3116"/>
    </row>
    <row r="3117" spans="1:40" x14ac:dyDescent="0.25">
      <c r="A3117"/>
      <c r="B3117">
        <f t="shared" si="1645"/>
        <v>1183000</v>
      </c>
      <c r="C3117" s="237" t="str">
        <f t="shared" si="1613"/>
        <v>-5.46101347818906E-08+0.00207017966127097i</v>
      </c>
      <c r="D3117" s="208" t="str">
        <f t="shared" si="1614"/>
        <v>-5.95700637568366+0.0158713774030774i</v>
      </c>
      <c r="E3117" t="str">
        <f t="shared" si="1615"/>
        <v>2870</v>
      </c>
      <c r="F3117" t="str">
        <f t="shared" si="1616"/>
        <v>0.777000777000777</v>
      </c>
      <c r="G3117" t="str">
        <f t="shared" si="1611"/>
        <v>0.777000777000777</v>
      </c>
      <c r="H3117" t="str">
        <f t="shared" si="1617"/>
        <v>9.12224595880284+0.316569902925955i</v>
      </c>
      <c r="I3117" t="str">
        <f t="shared" si="1618"/>
        <v>4645.63013649591i</v>
      </c>
      <c r="J3117" t="str">
        <f t="shared" si="1612"/>
        <v>-18459.2763337482+1004.7420199049i</v>
      </c>
      <c r="K3117" t="str">
        <f t="shared" si="1619"/>
        <v>0.0136579366741727-0.250925732399697i</v>
      </c>
      <c r="L3117" t="str">
        <f t="shared" si="1620"/>
        <v>0.00118122909877002-0.0181886058246719i</v>
      </c>
      <c r="M3117" t="str">
        <f t="shared" si="1621"/>
        <v>0.0148391657729427-0.269114338224369i</v>
      </c>
      <c r="N3117" t="str">
        <f t="shared" si="1622"/>
        <v>-5.24649819783604i</v>
      </c>
      <c r="O3117" t="str">
        <f t="shared" si="1623"/>
        <v>0.509074524970156+0.860722445406421i</v>
      </c>
      <c r="P3117" t="str">
        <f t="shared" si="1624"/>
        <v>0.490925475029844-0.860722445406421i</v>
      </c>
      <c r="Q3117" t="str">
        <f t="shared" si="1625"/>
        <v>-0.490925475029844+6.10722064324246i</v>
      </c>
      <c r="R3117" t="str">
        <f t="shared" si="1626"/>
        <v>-0.146450557459194-0.0686120888729397i</v>
      </c>
      <c r="S3117" t="str">
        <f t="shared" si="1627"/>
        <v>0.544185466589835i</v>
      </c>
      <c r="T3117" t="str">
        <f t="shared" si="1628"/>
        <v>0.0373377015970239-0.0796962649432729i</v>
      </c>
      <c r="U3117" t="str">
        <f t="shared" si="1629"/>
        <v>0.0001-134.535032199404i</v>
      </c>
      <c r="V3117" t="str">
        <f t="shared" si="1630"/>
        <v>0.00002-0.00215790224806969i</v>
      </c>
      <c r="W3117" t="str">
        <f t="shared" si="1631"/>
        <v>0.000019999358452954-0.00215786763948164i</v>
      </c>
      <c r="X3117" t="str">
        <f t="shared" si="1632"/>
        <v>0.0000365494940024276-0.00215743380388224i</v>
      </c>
      <c r="Y3117" t="str">
        <f t="shared" si="1633"/>
        <v>0.009+7.43300821839345i</v>
      </c>
      <c r="Z3117" t="str">
        <f t="shared" si="1634"/>
        <v>-0.00348393942276692-0.0000632601478194041i</v>
      </c>
      <c r="AA3117" t="str">
        <f t="shared" si="1635"/>
        <v>0.00196384023842796-1.61488672044749i</v>
      </c>
      <c r="AB3117" t="str">
        <f t="shared" si="1636"/>
        <v>0.254197690358596-0.542577759537333i</v>
      </c>
      <c r="AC3117" t="str">
        <f t="shared" si="1637"/>
        <v>0.85775662697318-0.076459644537503i</v>
      </c>
      <c r="AD3117" t="str">
        <f t="shared" si="1638"/>
        <v>0.349956415644957-0.60135963998752i</v>
      </c>
      <c r="AE3117" t="str">
        <f t="shared" si="1639"/>
        <v>-0.00125726905243391+0.0020729622624294i</v>
      </c>
      <c r="AF3117" t="str">
        <f t="shared" si="1640"/>
        <v>-15.0792523344865-0.300698525522878i</v>
      </c>
      <c r="AG3117" t="str">
        <f t="shared" si="1641"/>
        <v>0.996487005613216-0.00205008181228157i</v>
      </c>
      <c r="AH3117" t="str">
        <f t="shared" si="1642"/>
        <v>0.0197147196072354-0.0309489688505362i</v>
      </c>
      <c r="AI3117">
        <f t="shared" si="1643"/>
        <v>-28.70790790366771</v>
      </c>
      <c r="AJ3117">
        <f t="shared" si="1644"/>
        <v>-57.502565354225169</v>
      </c>
      <c r="AK3117"/>
      <c r="AL3117"/>
      <c r="AM3117"/>
      <c r="AN3117"/>
    </row>
    <row r="3118" spans="1:40" x14ac:dyDescent="0.25">
      <c r="A3118"/>
      <c r="B3118">
        <f t="shared" si="1645"/>
        <v>1184000</v>
      </c>
      <c r="C3118" s="237" t="str">
        <f t="shared" si="1613"/>
        <v>-5.45179268882562E-08+0.00206843119872165i</v>
      </c>
      <c r="D3118" s="208" t="str">
        <f t="shared" si="1614"/>
        <v>-5.95700637497673+0.0158579725235327i</v>
      </c>
      <c r="E3118" t="str">
        <f t="shared" si="1615"/>
        <v>2870</v>
      </c>
      <c r="F3118" t="str">
        <f t="shared" si="1616"/>
        <v>0.777000777000777</v>
      </c>
      <c r="G3118" t="str">
        <f t="shared" si="1611"/>
        <v>0.777000777000777</v>
      </c>
      <c r="H3118" t="str">
        <f t="shared" si="1617"/>
        <v>9.12226590539528+0.316303274488485i</v>
      </c>
      <c r="I3118" t="str">
        <f t="shared" si="1618"/>
        <v>4649.55712731289i</v>
      </c>
      <c r="J3118" t="str">
        <f t="shared" si="1612"/>
        <v>-18490.4987828578+1005.59133691243i</v>
      </c>
      <c r="K3118" t="str">
        <f t="shared" si="1619"/>
        <v>0.0136349410962932-0.250715029546145i</v>
      </c>
      <c r="L3118" t="str">
        <f t="shared" si="1620"/>
        <v>0.00117924298453431-0.0181733727024926i</v>
      </c>
      <c r="M3118" t="str">
        <f t="shared" si="1621"/>
        <v>0.0148141840808275-0.268888402248638i</v>
      </c>
      <c r="N3118" t="str">
        <f t="shared" si="1622"/>
        <v>-5.25093310755526i</v>
      </c>
      <c r="O3118" t="str">
        <f t="shared" si="1623"/>
        <v>0.512886732457062+0.858456288735494i</v>
      </c>
      <c r="P3118" t="str">
        <f t="shared" si="1624"/>
        <v>0.487113267542938-0.858456288735494i</v>
      </c>
      <c r="Q3118" t="str">
        <f t="shared" si="1625"/>
        <v>-0.487113267542938+6.10938939629075i</v>
      </c>
      <c r="R3118" t="str">
        <f t="shared" si="1626"/>
        <v>-0.145943640681188-0.0680955422658434i</v>
      </c>
      <c r="S3118" t="str">
        <f t="shared" si="1627"/>
        <v>0.544645471210789i</v>
      </c>
      <c r="T3118" t="str">
        <f t="shared" si="1628"/>
        <v>0.0370879287047345-0.0794875429490237i</v>
      </c>
      <c r="U3118" t="str">
        <f t="shared" si="1629"/>
        <v>0.0001-134.421404638425i</v>
      </c>
      <c r="V3118" t="str">
        <f t="shared" si="1630"/>
        <v>0.00002-0.00215607969549531i</v>
      </c>
      <c r="W3118" t="str">
        <f t="shared" si="1631"/>
        <v>0.000019999358452954-0.00215604511614252i</v>
      </c>
      <c r="X3118" t="str">
        <f t="shared" si="1632"/>
        <v>0.0000365215487392809-0.00215561186116976i</v>
      </c>
      <c r="Y3118" t="str">
        <f t="shared" si="1633"/>
        <v>0.009+7.43929140370063i</v>
      </c>
      <c r="Z3118" t="str">
        <f t="shared" si="1634"/>
        <v>-0.0034780555796772-0.0000631544350151857i</v>
      </c>
      <c r="AA3118" t="str">
        <f t="shared" si="1635"/>
        <v>0.00196051636159775-1.61352200895926i</v>
      </c>
      <c r="AB3118" t="str">
        <f t="shared" si="1636"/>
        <v>0.252497218995377-0.541156765566204i</v>
      </c>
      <c r="AC3118" t="str">
        <f t="shared" si="1637"/>
        <v>0.858229762222957-0.0759103697295744i</v>
      </c>
      <c r="AD3118" t="str">
        <f t="shared" si="1638"/>
        <v>0.347262356083523-0.599834653122882i</v>
      </c>
      <c r="AE3118" t="str">
        <f t="shared" si="1639"/>
        <v>-0.00124567999380865+0.00206432710427727i</v>
      </c>
      <c r="AF3118" t="str">
        <f t="shared" si="1640"/>
        <v>-15.079272280372-0.300445301964952i</v>
      </c>
      <c r="AG3118" t="str">
        <f t="shared" si="1641"/>
        <v>0.99649886052431-0.00203259901307336i</v>
      </c>
      <c r="AH3118" t="str">
        <f t="shared" si="1642"/>
        <v>0.0195352104573694-0.0308224983956338i</v>
      </c>
      <c r="AI3118">
        <f t="shared" si="1643"/>
        <v>-28.756096277479575</v>
      </c>
      <c r="AJ3118">
        <f t="shared" si="1644"/>
        <v>-57.633595141782848</v>
      </c>
      <c r="AK3118"/>
      <c r="AL3118"/>
      <c r="AM3118"/>
      <c r="AN3118"/>
    </row>
    <row r="3119" spans="1:40" x14ac:dyDescent="0.25">
      <c r="A3119"/>
      <c r="B3119">
        <f t="shared" si="1645"/>
        <v>1185000</v>
      </c>
      <c r="C3119" s="237" t="str">
        <f t="shared" si="1613"/>
        <v>-5.44259523338159E-08+0.00206668568716397i</v>
      </c>
      <c r="D3119" s="208" t="str">
        <f t="shared" si="1614"/>
        <v>-5.95700637427159+0.0158445902682571i</v>
      </c>
      <c r="E3119" t="str">
        <f t="shared" si="1615"/>
        <v>2870</v>
      </c>
      <c r="F3119" t="str">
        <f t="shared" si="1616"/>
        <v>0.777000777000777</v>
      </c>
      <c r="G3119" t="str">
        <f t="shared" si="1611"/>
        <v>0.777000777000777</v>
      </c>
      <c r="H3119" t="str">
        <f t="shared" si="1617"/>
        <v>9.12228580160492+0.316037094177148i</v>
      </c>
      <c r="I3119" t="str">
        <f t="shared" si="1618"/>
        <v>4653.48411812988i</v>
      </c>
      <c r="J3119" t="str">
        <f t="shared" si="1612"/>
        <v>-18521.74761342+1006.44065391995i</v>
      </c>
      <c r="K3119" t="str">
        <f t="shared" si="1619"/>
        <v>0.0136120034903389-0.250504679216886i</v>
      </c>
      <c r="L3119" t="str">
        <f t="shared" si="1620"/>
        <v>0.00117726186825151-0.018158164966188i</v>
      </c>
      <c r="M3119" t="str">
        <f t="shared" si="1621"/>
        <v>0.0147892653585904-0.268662844183074i</v>
      </c>
      <c r="N3119" t="str">
        <f t="shared" si="1622"/>
        <v>-5.25536801727448i</v>
      </c>
      <c r="O3119" t="str">
        <f t="shared" si="1623"/>
        <v>0.516688852286673+0.856173247609782i</v>
      </c>
      <c r="P3119" t="str">
        <f t="shared" si="1624"/>
        <v>0.483311147713327-0.856173247609782i</v>
      </c>
      <c r="Q3119" t="str">
        <f t="shared" si="1625"/>
        <v>-0.483311147713327+6.11154126488426i</v>
      </c>
      <c r="R3119" t="str">
        <f t="shared" si="1626"/>
        <v>-0.145435591095062-0.0675804166840765i</v>
      </c>
      <c r="S3119" t="str">
        <f t="shared" si="1627"/>
        <v>0.545105475831745i</v>
      </c>
      <c r="T3119" t="str">
        <f t="shared" si="1628"/>
        <v>0.0368384551934811-0.0792777370867448i</v>
      </c>
      <c r="U3119" t="str">
        <f t="shared" si="1629"/>
        <v>0.0001-134.30796885392i</v>
      </c>
      <c r="V3119" t="str">
        <f t="shared" si="1630"/>
        <v>0.00002-0.00215426021895903i</v>
      </c>
      <c r="W3119" t="str">
        <f t="shared" si="1631"/>
        <v>0.000019999358452954-0.00215422566879214i</v>
      </c>
      <c r="X3119" t="str">
        <f t="shared" si="1632"/>
        <v>0.000036493674188247-0.00215379299292446i</v>
      </c>
      <c r="Y3119" t="str">
        <f t="shared" si="1633"/>
        <v>0.009+7.44557458900781i</v>
      </c>
      <c r="Z3119" t="str">
        <f t="shared" si="1634"/>
        <v>-0.00347218663047284-0.0000630490329167054i</v>
      </c>
      <c r="AA3119" t="str">
        <f t="shared" si="1635"/>
        <v>0.00195720092299878-1.61215960277174i</v>
      </c>
      <c r="AB3119" t="str">
        <f t="shared" si="1636"/>
        <v>0.250798785839242-0.539728392545534i</v>
      </c>
      <c r="AC3119" t="str">
        <f t="shared" si="1637"/>
        <v>0.858704164767747-0.0753625015401538i</v>
      </c>
      <c r="AD3119" t="str">
        <f t="shared" si="1638"/>
        <v>0.34457497375439-0.598297273536837i</v>
      </c>
      <c r="AE3119" t="str">
        <f t="shared" si="1639"/>
        <v>-0.00123415068155873+0.00205567467536045i</v>
      </c>
      <c r="AF3119" t="str">
        <f t="shared" si="1640"/>
        <v>-15.0792921758765-0.300192503908891i</v>
      </c>
      <c r="AG3119" t="str">
        <f t="shared" si="1641"/>
        <v>0.996510767821556-0.00201518464365601i</v>
      </c>
      <c r="AH3119" t="str">
        <f t="shared" si="1642"/>
        <v>0.0193566141362973-0.0306957336550618i</v>
      </c>
      <c r="AI3119">
        <f t="shared" si="1643"/>
        <v>-28.804450338524248</v>
      </c>
      <c r="AJ3119">
        <f t="shared" si="1644"/>
        <v>-57.764623367588456</v>
      </c>
      <c r="AK3119"/>
      <c r="AL3119"/>
      <c r="AM3119"/>
      <c r="AN3119"/>
    </row>
    <row r="3120" spans="1:40" x14ac:dyDescent="0.25">
      <c r="A3120"/>
      <c r="B3120">
        <f t="shared" si="1645"/>
        <v>1186000</v>
      </c>
      <c r="C3120" s="237" t="str">
        <f t="shared" si="1613"/>
        <v>-5.43342103319234E-08+0.00206494311913337i</v>
      </c>
      <c r="D3120" s="208" t="str">
        <f t="shared" si="1614"/>
        <v>-5.95700637356824+0.0158312305800225i</v>
      </c>
      <c r="E3120" t="str">
        <f t="shared" si="1615"/>
        <v>2870</v>
      </c>
      <c r="F3120" t="str">
        <f t="shared" si="1616"/>
        <v>0.777000777000777</v>
      </c>
      <c r="G3120" t="str">
        <f t="shared" si="1611"/>
        <v>0.777000777000777</v>
      </c>
      <c r="H3120" t="str">
        <f t="shared" si="1617"/>
        <v>9.12230564760121+0.315771360864718i</v>
      </c>
      <c r="I3120" t="str">
        <f t="shared" si="1618"/>
        <v>4657.41110894687i</v>
      </c>
      <c r="J3120" t="str">
        <f t="shared" si="1612"/>
        <v>-18553.0228254347+1007.28997092748i</v>
      </c>
      <c r="K3120" t="str">
        <f t="shared" si="1619"/>
        <v>0.0135891236617955-0.250294680530575i</v>
      </c>
      <c r="L3120" t="str">
        <f t="shared" si="1620"/>
        <v>0.00117528573318975-0.0181429825526284i</v>
      </c>
      <c r="M3120" t="str">
        <f t="shared" si="1621"/>
        <v>0.0147644093949853-0.268437663083203i</v>
      </c>
      <c r="N3120" t="str">
        <f t="shared" si="1622"/>
        <v>-5.2598029269937i</v>
      </c>
      <c r="O3120" t="str">
        <f t="shared" si="1623"/>
        <v>0.520480809677405+0.853873366933032i</v>
      </c>
      <c r="P3120" t="str">
        <f t="shared" si="1624"/>
        <v>0.479519190322595-0.853873366933032i</v>
      </c>
      <c r="Q3120" t="str">
        <f t="shared" si="1625"/>
        <v>-0.479519190322595+6.11367629392673i</v>
      </c>
      <c r="R3120" t="str">
        <f t="shared" si="1626"/>
        <v>-0.144926407952598-0.0670667167857934i</v>
      </c>
      <c r="S3120" t="str">
        <f t="shared" si="1627"/>
        <v>0.545565480452699i</v>
      </c>
      <c r="T3120" t="str">
        <f t="shared" si="1628"/>
        <v>0.0365892855656265-0.079066845384943i</v>
      </c>
      <c r="U3120" t="str">
        <f t="shared" si="1629"/>
        <v>0.0001-134.194724360789i</v>
      </c>
      <c r="V3120" t="str">
        <f t="shared" si="1630"/>
        <v>0.00002-0.00215244381067997i</v>
      </c>
      <c r="W3120" t="str">
        <f t="shared" si="1631"/>
        <v>0.0000199993584529539-0.00215240928964978i</v>
      </c>
      <c r="X3120" t="str">
        <f t="shared" si="1632"/>
        <v>0.0000364658701109608-0.00215197719137133i</v>
      </c>
      <c r="Y3120" t="str">
        <f t="shared" si="1633"/>
        <v>0.009+7.45185777431499i</v>
      </c>
      <c r="Z3120" t="str">
        <f t="shared" si="1634"/>
        <v>-0.00346633252492445-0.000062943940292047i</v>
      </c>
      <c r="AA3120" t="str">
        <f t="shared" si="1635"/>
        <v>0.00195389389407029-1.61079949604692i</v>
      </c>
      <c r="AB3120" t="str">
        <f t="shared" si="1636"/>
        <v>0.249102421542592-0.538292627053261i</v>
      </c>
      <c r="AC3120" t="str">
        <f t="shared" si="1637"/>
        <v>0.859179835271842-0.0748160446273768i</v>
      </c>
      <c r="AD3120" t="str">
        <f t="shared" si="1638"/>
        <v>0.34189432693013-0.596747531521836i</v>
      </c>
      <c r="AE3120" t="str">
        <f t="shared" si="1639"/>
        <v>-0.0012226810665186+0.00204700520158204i</v>
      </c>
      <c r="AF3120" t="str">
        <f t="shared" si="1640"/>
        <v>-15.0793120211695-0.299940130284696i</v>
      </c>
      <c r="AG3120" t="str">
        <f t="shared" si="1641"/>
        <v>0.996522727195947-0.00199783887098016i</v>
      </c>
      <c r="AH3120" t="str">
        <f t="shared" si="1642"/>
        <v>0.0191789299765206-0.0305686782469373i</v>
      </c>
      <c r="AI3120">
        <f t="shared" si="1643"/>
        <v>-28.852971482494908</v>
      </c>
      <c r="AJ3120">
        <f t="shared" si="1644"/>
        <v>-57.895649970287295</v>
      </c>
      <c r="AK3120"/>
      <c r="AL3120"/>
      <c r="AM3120"/>
      <c r="AN3120"/>
    </row>
    <row r="3121" spans="1:40" x14ac:dyDescent="0.25">
      <c r="A3121"/>
      <c r="B3121">
        <f t="shared" si="1645"/>
        <v>1187000</v>
      </c>
      <c r="C3121" s="237" t="str">
        <f t="shared" si="1613"/>
        <v>-5.42427000992437E-08+0.00206320348719042i</v>
      </c>
      <c r="D3121" s="208" t="str">
        <f t="shared" si="1614"/>
        <v>-5.95700637286666+0.0158178934017932i</v>
      </c>
      <c r="E3121" t="str">
        <f t="shared" si="1615"/>
        <v>2870</v>
      </c>
      <c r="F3121" t="str">
        <f t="shared" si="1616"/>
        <v>0.777000777000777</v>
      </c>
      <c r="G3121" t="str">
        <f t="shared" si="1611"/>
        <v>0.777000777000777</v>
      </c>
      <c r="H3121" t="str">
        <f t="shared" si="1617"/>
        <v>9.12232544355289+0.315506073427746i</v>
      </c>
      <c r="I3121" t="str">
        <f t="shared" si="1618"/>
        <v>4661.33809976386i</v>
      </c>
      <c r="J3121" t="str">
        <f t="shared" si="1612"/>
        <v>-18584.3244189021+1008.13928793501i</v>
      </c>
      <c r="K3121" t="str">
        <f t="shared" si="1619"/>
        <v>0.0135663014169618-0.250085032608789i</v>
      </c>
      <c r="L3121" t="str">
        <f t="shared" si="1620"/>
        <v>0.00117331456268702-0.0181278253988919i</v>
      </c>
      <c r="M3121" t="str">
        <f t="shared" si="1621"/>
        <v>0.0147396159796488-0.268212858007681i</v>
      </c>
      <c r="N3121" t="str">
        <f t="shared" si="1622"/>
        <v>-5.26423783671292i</v>
      </c>
      <c r="O3121" t="str">
        <f t="shared" si="1623"/>
        <v>0.524262530047554+0.851556691940201i</v>
      </c>
      <c r="P3121" t="str">
        <f t="shared" si="1624"/>
        <v>0.475737469952446-0.851556691940201i</v>
      </c>
      <c r="Q3121" t="str">
        <f t="shared" si="1625"/>
        <v>-0.475737469952446+6.11579452865312i</v>
      </c>
      <c r="R3121" t="str">
        <f t="shared" si="1626"/>
        <v>-0.144416090527062-0.0665544472623607i</v>
      </c>
      <c r="S3121" t="str">
        <f t="shared" si="1627"/>
        <v>0.546025485073655i</v>
      </c>
      <c r="T3121" t="str">
        <f t="shared" si="1628"/>
        <v>0.0363404243502395-0.0788548658824799i</v>
      </c>
      <c r="U3121" t="str">
        <f t="shared" si="1629"/>
        <v>0.0001-134.081670675565i</v>
      </c>
      <c r="V3121" t="str">
        <f t="shared" si="1630"/>
        <v>0.00002-0.00215063046290349i</v>
      </c>
      <c r="W3121" t="str">
        <f t="shared" si="1631"/>
        <v>0.0000199993584529539-0.00215059597096091i</v>
      </c>
      <c r="X3121" t="str">
        <f t="shared" si="1632"/>
        <v>0.0000364381362700602-0.00215016444876146i</v>
      </c>
      <c r="Y3121" t="str">
        <f t="shared" si="1633"/>
        <v>0.009+7.45814095962217i</v>
      </c>
      <c r="Z3121" t="str">
        <f t="shared" si="1634"/>
        <v>-0.00346049321301402-0.0000628391559153218i</v>
      </c>
      <c r="AA3121" t="str">
        <f t="shared" si="1635"/>
        <v>0.00195059524637235-1.60944168296651i</v>
      </c>
      <c r="AB3121" t="str">
        <f t="shared" si="1636"/>
        <v>0.247408156939646-0.536849455737815i</v>
      </c>
      <c r="AC3121" t="str">
        <f t="shared" si="1637"/>
        <v>0.859656774380216-0.0742710036836542i</v>
      </c>
      <c r="AD3121" t="str">
        <f t="shared" si="1638"/>
        <v>0.339220473738055-0.595185457652133i</v>
      </c>
      <c r="AE3121" t="str">
        <f t="shared" si="1639"/>
        <v>-0.00121127109885787+0.00203831890845095i</v>
      </c>
      <c r="AF3121" t="str">
        <f t="shared" si="1640"/>
        <v>-15.0793318164196-0.299688180025953i</v>
      </c>
      <c r="AG3121" t="str">
        <f t="shared" si="1641"/>
        <v>0.996534738337874-0.00198056186058816i</v>
      </c>
      <c r="AH3121" t="str">
        <f t="shared" si="1642"/>
        <v>0.0190021572991265-0.0304413357828961i</v>
      </c>
      <c r="AI3121">
        <f t="shared" si="1643"/>
        <v>-28.901661123105612</v>
      </c>
      <c r="AJ3121">
        <f t="shared" si="1644"/>
        <v>-58.026674888705408</v>
      </c>
      <c r="AK3121"/>
      <c r="AL3121"/>
      <c r="AM3121"/>
      <c r="AN3121"/>
    </row>
    <row r="3122" spans="1:40" x14ac:dyDescent="0.25">
      <c r="A3122"/>
      <c r="B3122">
        <f t="shared" si="1645"/>
        <v>1188000</v>
      </c>
      <c r="C3122" s="237" t="str">
        <f t="shared" si="1613"/>
        <v>-5.41514208557375E-08+0.00206146678392077i</v>
      </c>
      <c r="D3122" s="208" t="str">
        <f t="shared" si="1614"/>
        <v>-5.95700637216685+0.0158045786767259i</v>
      </c>
      <c r="E3122" t="str">
        <f t="shared" si="1615"/>
        <v>2870</v>
      </c>
      <c r="F3122" t="str">
        <f t="shared" si="1616"/>
        <v>0.777000777000777</v>
      </c>
      <c r="G3122" t="str">
        <f t="shared" si="1611"/>
        <v>0.777000777000777</v>
      </c>
      <c r="H3122" t="str">
        <f t="shared" si="1617"/>
        <v>9.12234518962802+0.315241230746536i</v>
      </c>
      <c r="I3122" t="str">
        <f t="shared" si="1618"/>
        <v>4665.26509058084i</v>
      </c>
      <c r="J3122" t="str">
        <f t="shared" si="1612"/>
        <v>-18615.6523938219+1008.98860494254i</v>
      </c>
      <c r="K3122" t="str">
        <f t="shared" si="1619"/>
        <v>0.013543536562948-0.249875734576026i</v>
      </c>
      <c r="L3122" t="str">
        <f t="shared" si="1620"/>
        <v>0.0011713483401508-0.0181126934422641i</v>
      </c>
      <c r="M3122" t="str">
        <f t="shared" si="1621"/>
        <v>0.0147148849030988-0.26798842801829i</v>
      </c>
      <c r="N3122" t="str">
        <f t="shared" si="1622"/>
        <v>-5.26867274643214i</v>
      </c>
      <c r="O3122" t="str">
        <f t="shared" si="1623"/>
        <v>0.528033939016761+0.849223268196559i</v>
      </c>
      <c r="P3122" t="str">
        <f t="shared" si="1624"/>
        <v>0.471966060983239-0.849223268196559i</v>
      </c>
      <c r="Q3122" t="str">
        <f t="shared" si="1625"/>
        <v>-0.471966060983239+6.1178960146287i</v>
      </c>
      <c r="R3122" t="str">
        <f t="shared" si="1626"/>
        <v>-0.143904638113471-0.0660436128383799i</v>
      </c>
      <c r="S3122" t="str">
        <f t="shared" si="1627"/>
        <v>0.546485489694611i</v>
      </c>
      <c r="T3122" t="str">
        <f t="shared" si="1628"/>
        <v>0.0360918761031833-0.078641796628766i</v>
      </c>
      <c r="U3122" t="str">
        <f t="shared" si="1629"/>
        <v>0.0001-133.96880731641i</v>
      </c>
      <c r="V3122" t="str">
        <f t="shared" si="1630"/>
        <v>0.00002-0.00214882016790105i</v>
      </c>
      <c r="W3122" t="str">
        <f t="shared" si="1631"/>
        <v>0.0000199993584529539-0.00214878570499712i</v>
      </c>
      <c r="X3122" t="str">
        <f t="shared" si="1632"/>
        <v>0.0000364104724291818-0.00214835475737207i</v>
      </c>
      <c r="Y3122" t="str">
        <f t="shared" si="1633"/>
        <v>0.009+7.46442414492935i</v>
      </c>
      <c r="Z3122" t="str">
        <f t="shared" si="1634"/>
        <v>-0.00345466864493417-0.0000627346785666372i</v>
      </c>
      <c r="AA3122" t="str">
        <f t="shared" si="1635"/>
        <v>0.00194730495158524-1.60808615773186i</v>
      </c>
      <c r="AB3122" t="str">
        <f t="shared" si="1636"/>
        <v>0.245716023047039-0.535398865319448i</v>
      </c>
      <c r="AC3122" t="str">
        <f t="shared" si="1637"/>
        <v>0.860134982718249-0.0737273834357073i</v>
      </c>
      <c r="AD3122" t="str">
        <f t="shared" si="1638"/>
        <v>0.336553472158795-0.593611082783071i</v>
      </c>
      <c r="AE3122" t="str">
        <f t="shared" si="1639"/>
        <v>-0.0011999207280827+0.00202961602107973i</v>
      </c>
      <c r="AF3122" t="str">
        <f t="shared" si="1640"/>
        <v>-15.0793515617949-0.29943665206981i</v>
      </c>
      <c r="AG3122" t="str">
        <f t="shared" si="1641"/>
        <v>0.996546800937134-0.00196335377661182i</v>
      </c>
      <c r="AH3122" t="str">
        <f t="shared" si="1642"/>
        <v>0.0188262954138161-0.0303137098680543i</v>
      </c>
      <c r="AI3122">
        <f t="shared" si="1643"/>
        <v>-28.950520692405686</v>
      </c>
      <c r="AJ3122">
        <f t="shared" si="1644"/>
        <v>-58.157698061854106</v>
      </c>
      <c r="AK3122"/>
      <c r="AL3122"/>
      <c r="AM3122"/>
      <c r="AN3122"/>
    </row>
    <row r="3123" spans="1:40" x14ac:dyDescent="0.25">
      <c r="A3123"/>
      <c r="B3123">
        <f t="shared" si="1645"/>
        <v>1189000</v>
      </c>
      <c r="C3123" s="237" t="str">
        <f t="shared" si="1613"/>
        <v>-5.40603718246449E-08+0.002059733001935i</v>
      </c>
      <c r="D3123" s="208" t="str">
        <f t="shared" si="1614"/>
        <v>-5.95700637146881+0.0157912863481683i</v>
      </c>
      <c r="E3123" t="str">
        <f t="shared" si="1615"/>
        <v>2870</v>
      </c>
      <c r="F3123" t="str">
        <f t="shared" si="1616"/>
        <v>0.777000777000777</v>
      </c>
      <c r="G3123" t="str">
        <f t="shared" si="1611"/>
        <v>0.777000777000777</v>
      </c>
      <c r="H3123" t="str">
        <f t="shared" si="1617"/>
        <v>9.12236488599394+0.314976831705136i</v>
      </c>
      <c r="I3123" t="str">
        <f t="shared" si="1618"/>
        <v>4669.19208139783i</v>
      </c>
      <c r="J3123" t="str">
        <f t="shared" si="1612"/>
        <v>-18647.0067501944+1009.83792195006i</v>
      </c>
      <c r="K3123" t="str">
        <f t="shared" si="1619"/>
        <v>0.0135208289076695-0.249666785559679i</v>
      </c>
      <c r="L3123" t="str">
        <f t="shared" si="1620"/>
        <v>0.00116938704905775-0.0180975866202372i</v>
      </c>
      <c r="M3123" t="str">
        <f t="shared" si="1621"/>
        <v>0.0146902159567273-0.267764372179916i</v>
      </c>
      <c r="N3123" t="str">
        <f t="shared" si="1622"/>
        <v>-5.27310765615135i</v>
      </c>
      <c r="O3123" t="str">
        <f t="shared" si="1623"/>
        <v>0.531794962407468+0.846873141596804i</v>
      </c>
      <c r="P3123" t="str">
        <f t="shared" si="1624"/>
        <v>0.468205037592532-0.846873141596804i</v>
      </c>
      <c r="Q3123" t="str">
        <f t="shared" si="1625"/>
        <v>-0.468205037592532+6.11998079774815i</v>
      </c>
      <c r="R3123" t="str">
        <f t="shared" si="1626"/>
        <v>-0.143392050028851-0.0655342182717104i</v>
      </c>
      <c r="S3123" t="str">
        <f t="shared" si="1627"/>
        <v>0.546945494315565i</v>
      </c>
      <c r="T3123" t="str">
        <f t="shared" si="1628"/>
        <v>0.0358436454072048-0.0784276356839521i</v>
      </c>
      <c r="U3123" t="str">
        <f t="shared" si="1629"/>
        <v>0.0001-133.856133803108i</v>
      </c>
      <c r="V3123" t="str">
        <f t="shared" si="1630"/>
        <v>0.00002-0.0021470129179701i</v>
      </c>
      <c r="W3123" t="str">
        <f t="shared" si="1631"/>
        <v>0.000019999358452954-0.00214697848405597i</v>
      </c>
      <c r="X3123" t="str">
        <f t="shared" si="1632"/>
        <v>0.0000363828783529552-0.00214654810950632i</v>
      </c>
      <c r="Y3123" t="str">
        <f t="shared" si="1633"/>
        <v>0.009+7.47070733023653i</v>
      </c>
      <c r="Z3123" t="str">
        <f t="shared" si="1634"/>
        <v>-0.0034488587710869-0.0000626305070320594i</v>
      </c>
      <c r="AA3123" t="str">
        <f t="shared" si="1635"/>
        <v>0.00194402298150885-1.60673291456382i</v>
      </c>
      <c r="AB3123" t="str">
        <f t="shared" si="1636"/>
        <v>0.244026051064434-0.533940842591529i</v>
      </c>
      <c r="AC3123" t="str">
        <f t="shared" si="1637"/>
        <v>0.860614460891468-0.0731851886445988i</v>
      </c>
      <c r="AD3123" t="str">
        <f t="shared" si="1638"/>
        <v>0.333893380024897-0.592024438050289i</v>
      </c>
      <c r="AE3123" t="str">
        <f t="shared" si="1639"/>
        <v>-0.00118862990303718+0.00202089676418192i</v>
      </c>
      <c r="AF3123" t="str">
        <f t="shared" si="1640"/>
        <v>-15.0793712574627-0.299185545356968i</v>
      </c>
      <c r="AG3123" t="str">
        <f t="shared" si="1641"/>
        <v>0.996558914682937-0.00194621478177003i</v>
      </c>
      <c r="AH3123" t="str">
        <f t="shared" si="1642"/>
        <v>0.0186513436189329-0.0301858041009609i</v>
      </c>
      <c r="AI3123">
        <f t="shared" si="1643"/>
        <v>-28.999551641102951</v>
      </c>
      <c r="AJ3123">
        <f t="shared" si="1644"/>
        <v>-58.288719428926953</v>
      </c>
      <c r="AK3123"/>
      <c r="AL3123"/>
      <c r="AM3123"/>
      <c r="AN3123"/>
    </row>
    <row r="3124" spans="1:40" x14ac:dyDescent="0.25">
      <c r="A3124"/>
      <c r="B3124">
        <f t="shared" si="1645"/>
        <v>1190000</v>
      </c>
      <c r="C3124" s="237" t="str">
        <f t="shared" si="1613"/>
        <v>-5.39695522324675E-08+0.00205800213386853i</v>
      </c>
      <c r="D3124" s="208" t="str">
        <f t="shared" si="1614"/>
        <v>-5.95700637077252+0.0157780163596587i</v>
      </c>
      <c r="E3124" t="str">
        <f t="shared" si="1615"/>
        <v>2870</v>
      </c>
      <c r="F3124" t="str">
        <f t="shared" si="1616"/>
        <v>0.777000777000777</v>
      </c>
      <c r="G3124" t="str">
        <f t="shared" si="1611"/>
        <v>0.777000777000777</v>
      </c>
      <c r="H3124" t="str">
        <f t="shared" si="1617"/>
        <v>9.12238453281725+0.314712875191313i</v>
      </c>
      <c r="I3124" t="str">
        <f t="shared" si="1618"/>
        <v>4673.11907221482i</v>
      </c>
      <c r="J3124" t="str">
        <f t="shared" si="1612"/>
        <v>-18678.3874880194+1010.68723895759i</v>
      </c>
      <c r="K3124" t="str">
        <f t="shared" si="1619"/>
        <v>0.0134981782598451-0.249458184690037i</v>
      </c>
      <c r="L3124" t="str">
        <f t="shared" si="1620"/>
        <v>0.00116743067295334-0.0180825048705088i</v>
      </c>
      <c r="M3124" t="str">
        <f t="shared" si="1621"/>
        <v>0.0146656089327984-0.267540689560546i</v>
      </c>
      <c r="N3124" t="str">
        <f t="shared" si="1622"/>
        <v>-5.27754256587057i</v>
      </c>
      <c r="O3124" t="str">
        <f t="shared" si="1623"/>
        <v>0.53554552624641+0.844506358364137i</v>
      </c>
      <c r="P3124" t="str">
        <f t="shared" si="1624"/>
        <v>0.46445447375359-0.844506358364137i</v>
      </c>
      <c r="Q3124" t="str">
        <f t="shared" si="1625"/>
        <v>-0.46445447375359+6.12204892423471i</v>
      </c>
      <c r="R3124" t="str">
        <f t="shared" si="1626"/>
        <v>-0.142878325612492-0.0650262683534843i</v>
      </c>
      <c r="S3124" t="str">
        <f t="shared" si="1627"/>
        <v>0.547405498936521i</v>
      </c>
      <c r="T3124" t="str">
        <f t="shared" si="1628"/>
        <v>0.0355957368720192-0.0782123811191209i</v>
      </c>
      <c r="U3124" t="str">
        <f t="shared" si="1629"/>
        <v>0.0001-133.743649657055i</v>
      </c>
      <c r="V3124" t="str">
        <f t="shared" si="1630"/>
        <v>0.00002-0.00214520870543399i</v>
      </c>
      <c r="W3124" t="str">
        <f t="shared" si="1631"/>
        <v>0.000019999358452954-0.00214517430046095i</v>
      </c>
      <c r="X3124" t="str">
        <f t="shared" si="1632"/>
        <v>0.0000363553538069987-0.00214474449749325i</v>
      </c>
      <c r="Y3124" t="str">
        <f t="shared" si="1633"/>
        <v>0.009+7.47699051554371i</v>
      </c>
      <c r="Z3124" t="str">
        <f t="shared" si="1634"/>
        <v>-0.00344306354208265-0.000062526640103581i</v>
      </c>
      <c r="AA3124" t="str">
        <f t="shared" si="1635"/>
        <v>0.00194074930806206-1.60538194770272i</v>
      </c>
      <c r="AB3124" t="str">
        <f t="shared" si="1636"/>
        <v>0.242338272375095-0.532475374421855i</v>
      </c>
      <c r="AC3124" t="str">
        <f t="shared" si="1637"/>
        <v>0.86109520948527-0.0726444241057607i</v>
      </c>
      <c r="AD3124" t="str">
        <f t="shared" si="1638"/>
        <v>0.331240255019387-0.59042555486894i</v>
      </c>
      <c r="AE3124" t="str">
        <f t="shared" si="1639"/>
        <v>-0.00117739857190466+0.00201216136206976i</v>
      </c>
      <c r="AF3124" t="str">
        <f t="shared" si="1640"/>
        <v>-15.0793909035898-0.298934858831654i</v>
      </c>
      <c r="AG3124" t="str">
        <f t="shared" si="1641"/>
        <v>0.996571079263909-0.00192914503736647i</v>
      </c>
      <c r="AH3124" t="str">
        <f t="shared" si="1642"/>
        <v>0.0184773012014906-0.0300576220735575i</v>
      </c>
      <c r="AI3124">
        <f t="shared" si="1643"/>
        <v>-29.048755438892641</v>
      </c>
      <c r="AJ3124">
        <f t="shared" si="1644"/>
        <v>-58.41973892930374</v>
      </c>
      <c r="AK3124"/>
      <c r="AL3124"/>
      <c r="AM3124"/>
      <c r="AN3124"/>
    </row>
    <row r="3125" spans="1:40" x14ac:dyDescent="0.25">
      <c r="A3125"/>
      <c r="B3125">
        <f t="shared" si="1645"/>
        <v>1191000</v>
      </c>
      <c r="C3125" s="237" t="str">
        <f t="shared" si="1613"/>
        <v>-5.38789613089533E-08+0.00205627417238151i</v>
      </c>
      <c r="D3125" s="208" t="str">
        <f t="shared" si="1614"/>
        <v>-5.95700637007799+0.0157647686549249i</v>
      </c>
      <c r="E3125" t="str">
        <f t="shared" si="1615"/>
        <v>2870</v>
      </c>
      <c r="F3125" t="str">
        <f t="shared" si="1616"/>
        <v>0.777000777000777</v>
      </c>
      <c r="G3125" t="str">
        <f t="shared" si="1611"/>
        <v>0.777000777000777</v>
      </c>
      <c r="H3125" t="str">
        <f t="shared" si="1617"/>
        <v>9.12240413026392+0.314449360096552i</v>
      </c>
      <c r="I3125" t="str">
        <f t="shared" si="1618"/>
        <v>4677.0460630318i</v>
      </c>
      <c r="J3125" t="str">
        <f t="shared" si="1612"/>
        <v>-18709.794607297+1011.53655596512i</v>
      </c>
      <c r="K3125" t="str">
        <f t="shared" si="1619"/>
        <v>0.0134755844289907-0.249249931100265i</v>
      </c>
      <c r="L3125" t="str">
        <f t="shared" si="1620"/>
        <v>0.00116547919545153-0.0180674481309817i</v>
      </c>
      <c r="M3125" t="str">
        <f t="shared" si="1621"/>
        <v>0.0146410636244422-0.267317379231247i</v>
      </c>
      <c r="N3125" t="str">
        <f t="shared" si="1622"/>
        <v>-5.28197747558979i</v>
      </c>
      <c r="O3125" t="str">
        <f t="shared" si="1623"/>
        <v>0.539285556766018+0.842122965049384i</v>
      </c>
      <c r="P3125" t="str">
        <f t="shared" si="1624"/>
        <v>0.460714443233982-0.842122965049384i</v>
      </c>
      <c r="Q3125" t="str">
        <f t="shared" si="1625"/>
        <v>-0.460714443233982+6.12410044063917i</v>
      </c>
      <c r="R3125" t="str">
        <f t="shared" si="1626"/>
        <v>-0.142363464226229-0.064519767908133i</v>
      </c>
      <c r="S3125" t="str">
        <f t="shared" si="1627"/>
        <v>0.547865503557475i</v>
      </c>
      <c r="T3125" t="str">
        <f t="shared" si="1628"/>
        <v>0.0353481551344007-0.0779960310164895i</v>
      </c>
      <c r="U3125" t="str">
        <f t="shared" si="1629"/>
        <v>0.0001-133.631354401255i</v>
      </c>
      <c r="V3125" t="str">
        <f t="shared" si="1630"/>
        <v>0.00002-0.00214340752264185i</v>
      </c>
      <c r="W3125" t="str">
        <f t="shared" si="1631"/>
        <v>0.0000199993584529538-0.00214337314656129i</v>
      </c>
      <c r="X3125" t="str">
        <f t="shared" si="1632"/>
        <v>0.0000363278985579136-0.00214294391368764i</v>
      </c>
      <c r="Y3125" t="str">
        <f t="shared" si="1633"/>
        <v>0.009+7.48327370085089i</v>
      </c>
      <c r="Z3125" t="str">
        <f t="shared" si="1634"/>
        <v>-0.00343728290873918-0.0000624230765790851i</v>
      </c>
      <c r="AA3125" t="str">
        <f t="shared" si="1635"/>
        <v>0.00193748390328215-1.60403325140824i</v>
      </c>
      <c r="AB3125" t="str">
        <f t="shared" si="1636"/>
        <v>0.240652718546506-0.531002447754025i</v>
      </c>
      <c r="AC3125" t="str">
        <f t="shared" si="1637"/>
        <v>0.861577229064651-0.0721050946490281i</v>
      </c>
      <c r="AD3125" t="str">
        <f t="shared" si="1638"/>
        <v>0.328594154674402-0.588814464932943i</v>
      </c>
      <c r="AE3125" t="str">
        <f t="shared" si="1639"/>
        <v>-0.00116622668220931+0.00200341003865173i</v>
      </c>
      <c r="AF3125" t="str">
        <f t="shared" si="1640"/>
        <v>-15.0794105003419-0.298684591441627i</v>
      </c>
      <c r="AG3125" t="str">
        <f t="shared" si="1641"/>
        <v>0.996583294368107-0.0019121447032875i</v>
      </c>
      <c r="AH3125" t="str">
        <f t="shared" si="1642"/>
        <v>0.018304167437203-0.029929167371133i</v>
      </c>
      <c r="AI3125">
        <f t="shared" si="1643"/>
        <v>-29.09813357479452</v>
      </c>
      <c r="AJ3125">
        <f t="shared" si="1644"/>
        <v>-58.550756502547699</v>
      </c>
      <c r="AK3125"/>
      <c r="AL3125"/>
      <c r="AM3125"/>
      <c r="AN3125"/>
    </row>
    <row r="3126" spans="1:40" x14ac:dyDescent="0.25">
      <c r="A3126"/>
      <c r="B3126">
        <f t="shared" si="1645"/>
        <v>1192000</v>
      </c>
      <c r="C3126" s="237" t="str">
        <f t="shared" si="1613"/>
        <v>-5.37885982870798E-08+0.00205454911015872i</v>
      </c>
      <c r="D3126" s="208" t="str">
        <f t="shared" si="1614"/>
        <v>-5.95700636938521+0.0157515431778835i</v>
      </c>
      <c r="E3126" t="str">
        <f t="shared" si="1615"/>
        <v>2870</v>
      </c>
      <c r="F3126" t="str">
        <f t="shared" si="1616"/>
        <v>0.777000777000777</v>
      </c>
      <c r="G3126" t="str">
        <f t="shared" si="1611"/>
        <v>0.777000777000777</v>
      </c>
      <c r="H3126" t="str">
        <f t="shared" si="1617"/>
        <v>9.1224236784992+0.314186285316028i</v>
      </c>
      <c r="I3126" t="str">
        <f t="shared" si="1618"/>
        <v>4680.97305384879i</v>
      </c>
      <c r="J3126" t="str">
        <f t="shared" si="1612"/>
        <v>-18741.2281080271+1012.38587297264i</v>
      </c>
      <c r="K3126" t="str">
        <f t="shared" si="1619"/>
        <v>0.0134530472254169-0.249042023926397i</v>
      </c>
      <c r="L3126" t="str">
        <f t="shared" si="1620"/>
        <v>0.00116353260023442-0.0180524163397624i</v>
      </c>
      <c r="M3126" t="str">
        <f t="shared" si="1621"/>
        <v>0.0146165798256513-0.267094440266159i</v>
      </c>
      <c r="N3126" t="str">
        <f t="shared" si="1622"/>
        <v>-5.28641238530901i</v>
      </c>
      <c r="O3126" t="str">
        <f t="shared" si="1623"/>
        <v>0.543014980405907+0.839723008530059i</v>
      </c>
      <c r="P3126" t="str">
        <f t="shared" si="1624"/>
        <v>0.456985019594093-0.839723008530059i</v>
      </c>
      <c r="Q3126" t="str">
        <f t="shared" si="1625"/>
        <v>-0.456985019594093+6.12613539383907i</v>
      </c>
      <c r="R3126" t="str">
        <f t="shared" si="1626"/>
        <v>-0.141847465254692-0.0640147217933994i</v>
      </c>
      <c r="S3126" t="str">
        <f t="shared" si="1627"/>
        <v>0.548325508178431i</v>
      </c>
      <c r="T3126" t="str">
        <f t="shared" si="1628"/>
        <v>0.0351009048582666-0.0777785834696013i</v>
      </c>
      <c r="U3126" t="str">
        <f t="shared" si="1629"/>
        <v>0.0001-133.519247560315i</v>
      </c>
      <c r="V3126" t="str">
        <f t="shared" si="1630"/>
        <v>0.00002-0.00214160936196849i</v>
      </c>
      <c r="W3126" t="str">
        <f t="shared" si="1631"/>
        <v>0.0000199993584529539-0.00214157501473195i</v>
      </c>
      <c r="X3126" t="str">
        <f t="shared" si="1632"/>
        <v>0.000036300512373281-0.00214114635046996i</v>
      </c>
      <c r="Y3126" t="str">
        <f t="shared" si="1633"/>
        <v>0.009+7.48955688615807i</v>
      </c>
      <c r="Z3126" t="str">
        <f t="shared" si="1634"/>
        <v>-0.00343151682208061-0.0000623198152623146i</v>
      </c>
      <c r="AA3126" t="str">
        <f t="shared" si="1635"/>
        <v>0.00193422673932419-1.60268681995936i</v>
      </c>
      <c r="AB3126" t="str">
        <f t="shared" si="1636"/>
        <v>0.238969421330942-0.529522049608748i</v>
      </c>
      <c r="AC3126" t="str">
        <f t="shared" si="1637"/>
        <v>0.862060520173936-0.0715672051386646i</v>
      </c>
      <c r="AD3126" t="str">
        <f t="shared" si="1638"/>
        <v>0.325955136369766-0.587191200214154i</v>
      </c>
      <c r="AE3126" t="str">
        <f t="shared" si="1639"/>
        <v>-0.00115511418081743+0.0019946430174302i</v>
      </c>
      <c r="AF3126" t="str">
        <f t="shared" si="1640"/>
        <v>-15.0794300478844-0.298434742138144i</v>
      </c>
      <c r="AG3126" t="str">
        <f t="shared" si="1641"/>
        <v>0.996595559683016-0.00189521393799992i</v>
      </c>
      <c r="AH3126" t="str">
        <f t="shared" si="1642"/>
        <v>0.0181319415905129-0.0298004435722835i</v>
      </c>
      <c r="AI3126">
        <f t="shared" si="1643"/>
        <v>-29.147687557496532</v>
      </c>
      <c r="AJ3126">
        <f t="shared" si="1644"/>
        <v>-58.681772088408593</v>
      </c>
      <c r="AK3126"/>
      <c r="AL3126"/>
      <c r="AM3126"/>
      <c r="AN3126"/>
    </row>
    <row r="3127" spans="1:40" x14ac:dyDescent="0.25">
      <c r="A3127"/>
      <c r="B3127">
        <f t="shared" si="1645"/>
        <v>1193000</v>
      </c>
      <c r="C3127" s="237" t="str">
        <f t="shared" si="1613"/>
        <v>-5.36984624030379E-08+0.00205282693990948i</v>
      </c>
      <c r="D3127" s="208" t="str">
        <f t="shared" si="1614"/>
        <v>-5.95700636869417+0.0157383398726394i</v>
      </c>
      <c r="E3127" t="str">
        <f t="shared" si="1615"/>
        <v>2870</v>
      </c>
      <c r="F3127" t="str">
        <f t="shared" si="1616"/>
        <v>0.777000777000777</v>
      </c>
      <c r="G3127" t="str">
        <f t="shared" si="1611"/>
        <v>0.777000777000777</v>
      </c>
      <c r="H3127" t="str">
        <f t="shared" si="1617"/>
        <v>9.12244317768763+0.313923649748589i</v>
      </c>
      <c r="I3127" t="str">
        <f t="shared" si="1618"/>
        <v>4684.90004466578i</v>
      </c>
      <c r="J3127" t="str">
        <f t="shared" si="1612"/>
        <v>-18772.6879902098+1013.23518998017i</v>
      </c>
      <c r="K3127" t="str">
        <f t="shared" si="1619"/>
        <v>0.0134305664602244-0.248834462307319i</v>
      </c>
      <c r="L3127" t="str">
        <f t="shared" si="1620"/>
        <v>0.00116159087105187-0.0180374094351608i</v>
      </c>
      <c r="M3127" t="str">
        <f t="shared" si="1621"/>
        <v>0.0145921573312763-0.26687187174248i</v>
      </c>
      <c r="N3127" t="str">
        <f t="shared" si="1622"/>
        <v>-5.29084729502823i</v>
      </c>
      <c r="O3127" t="str">
        <f t="shared" si="1623"/>
        <v>0.546733723814309+0.837306536009447i</v>
      </c>
      <c r="P3127" t="str">
        <f t="shared" si="1624"/>
        <v>0.453266276185691-0.837306536009447i</v>
      </c>
      <c r="Q3127" t="str">
        <f t="shared" si="1625"/>
        <v>-0.453266276185691+6.12815383103768i</v>
      </c>
      <c r="R3127" t="str">
        <f t="shared" si="1626"/>
        <v>-0.141330328105586-0.0635111349003564i</v>
      </c>
      <c r="S3127" t="str">
        <f t="shared" si="1627"/>
        <v>0.548785512799385i</v>
      </c>
      <c r="T3127" t="str">
        <f t="shared" si="1628"/>
        <v>0.034853990734763-0.0775600365835293i</v>
      </c>
      <c r="U3127" t="str">
        <f t="shared" si="1629"/>
        <v>0.0001-133.407328660432i</v>
      </c>
      <c r="V3127" t="str">
        <f t="shared" si="1630"/>
        <v>0.00002-0.00213981421581429i</v>
      </c>
      <c r="W3127" t="str">
        <f t="shared" si="1631"/>
        <v>0.0000199993584529539-0.00213977989737342i</v>
      </c>
      <c r="X3127" t="str">
        <f t="shared" si="1632"/>
        <v>0.0000362731950216542-0.0021393518002462i</v>
      </c>
      <c r="Y3127" t="str">
        <f t="shared" si="1633"/>
        <v>0.009+7.49584007146525i</v>
      </c>
      <c r="Z3127" t="str">
        <f t="shared" si="1634"/>
        <v>-0.00342576523333631-0.0000622168549628342i</v>
      </c>
      <c r="AA3127" t="str">
        <f t="shared" si="1635"/>
        <v>0.00193097778846048-1.60134264765428i</v>
      </c>
      <c r="AB3127" t="str">
        <f t="shared" si="1636"/>
        <v>0.237288412666056-0.528034167085229i</v>
      </c>
      <c r="AC3127" t="str">
        <f t="shared" si="1637"/>
        <v>0.862545083336495-0.0710307604733895i</v>
      </c>
      <c r="AD3127" t="str">
        <f t="shared" si="1638"/>
        <v>0.323323257331606-0.585555792961601i</v>
      </c>
      <c r="AE3127" t="str">
        <f t="shared" si="1639"/>
        <v>-0.001144061013939+0.00198586052149901i</v>
      </c>
      <c r="AF3127" t="str">
        <f t="shared" si="1640"/>
        <v>-15.0794495463818-0.29818530987595i</v>
      </c>
      <c r="AG3127" t="str">
        <f t="shared" si="1641"/>
        <v>0.996607874895564-0.00187835289854884i</v>
      </c>
      <c r="AH3127" t="str">
        <f t="shared" si="1642"/>
        <v>0.0179606229146217-0.0296714542488687i</v>
      </c>
      <c r="AI3127">
        <f t="shared" si="1643"/>
        <v>-29.197418915706823</v>
      </c>
      <c r="AJ3127">
        <f t="shared" si="1644"/>
        <v>-58.812785626822134</v>
      </c>
      <c r="AK3127"/>
      <c r="AL3127"/>
      <c r="AM3127"/>
      <c r="AN3127"/>
    </row>
    <row r="3128" spans="1:40" x14ac:dyDescent="0.25">
      <c r="A3128"/>
      <c r="B3128">
        <f t="shared" si="1645"/>
        <v>1194000</v>
      </c>
      <c r="C3128" s="237" t="str">
        <f t="shared" si="1613"/>
        <v>-5.36085528962152E-08+0.00205110765436752i</v>
      </c>
      <c r="D3128" s="208" t="str">
        <f t="shared" si="1614"/>
        <v>-5.95700636800487+0.0157251586834843i</v>
      </c>
      <c r="E3128" t="str">
        <f t="shared" si="1615"/>
        <v>2870</v>
      </c>
      <c r="F3128" t="str">
        <f t="shared" si="1616"/>
        <v>0.777000777000777</v>
      </c>
      <c r="G3128" t="str">
        <f t="shared" si="1611"/>
        <v>0.777000777000777</v>
      </c>
      <c r="H3128" t="str">
        <f t="shared" si="1617"/>
        <v>9.12246262799308+0.313661452296756i</v>
      </c>
      <c r="I3128" t="str">
        <f t="shared" si="1618"/>
        <v>4688.82703548277i</v>
      </c>
      <c r="J3128" t="str">
        <f t="shared" si="1612"/>
        <v>-18804.1742538451+1014.0845069877i</v>
      </c>
      <c r="K3128" t="str">
        <f t="shared" si="1619"/>
        <v>0.0134081419453002-0.248627245384761i</v>
      </c>
      <c r="L3128" t="str">
        <f t="shared" si="1620"/>
        <v>0.00115965399172122-0.0180224273556888i</v>
      </c>
      <c r="M3128" t="str">
        <f t="shared" si="1621"/>
        <v>0.0145677959370214-0.26664967274045i</v>
      </c>
      <c r="N3128" t="str">
        <f t="shared" si="1622"/>
        <v>-5.29528220474745i</v>
      </c>
      <c r="O3128" t="str">
        <f t="shared" si="1623"/>
        <v>0.550441713849523+0.834873595015676i</v>
      </c>
      <c r="P3128" t="str">
        <f t="shared" si="1624"/>
        <v>0.449558286150477-0.834873595015676i</v>
      </c>
      <c r="Q3128" t="str">
        <f t="shared" si="1625"/>
        <v>-0.449558286150477+6.13015579976313i</v>
      </c>
      <c r="R3128" t="str">
        <f t="shared" si="1626"/>
        <v>-0.140812052209955-0.0630090121534208i</v>
      </c>
      <c r="S3128" t="str">
        <f t="shared" si="1627"/>
        <v>0.549245517420341i</v>
      </c>
      <c r="T3128" t="str">
        <f t="shared" si="1628"/>
        <v>0.0346074174823502-0.0773403884750768i</v>
      </c>
      <c r="U3128" t="str">
        <f t="shared" si="1629"/>
        <v>0.0001-133.295597229393i</v>
      </c>
      <c r="V3128" t="str">
        <f t="shared" si="1630"/>
        <v>0.00002-0.00213802207660506i</v>
      </c>
      <c r="W3128" t="str">
        <f t="shared" si="1631"/>
        <v>0.0000199993584529539-0.00213798778691162i</v>
      </c>
      <c r="X3128" t="str">
        <f t="shared" si="1632"/>
        <v>0.0000362459462725555-0.00213756025544773i</v>
      </c>
      <c r="Y3128" t="str">
        <f t="shared" si="1633"/>
        <v>0.009+7.50212325677243i</v>
      </c>
      <c r="Z3128" t="str">
        <f t="shared" si="1634"/>
        <v>-0.00342002809393978-0.0000621141944959992i</v>
      </c>
      <c r="AA3128" t="str">
        <f t="shared" si="1635"/>
        <v>0.00192773702307989-1.60000072881032i</v>
      </c>
      <c r="AB3128" t="str">
        <f t="shared" si="1636"/>
        <v>0.235609724675456-0.526538787362534i</v>
      </c>
      <c r="AC3128" t="str">
        <f t="shared" si="1637"/>
        <v>0.863030919054477-0.070495765586402i</v>
      </c>
      <c r="AD3128" t="str">
        <f t="shared" si="1638"/>
        <v>0.320698574630951-0.583908275700662i</v>
      </c>
      <c r="AE3128" t="str">
        <f t="shared" si="1639"/>
        <v>-0.00113306712712899+0.00197706277354098i</v>
      </c>
      <c r="AF3128" t="str">
        <f t="shared" si="1640"/>
        <v>-15.0794689959979-0.297936293613272i</v>
      </c>
      <c r="AG3128" t="str">
        <f t="shared" si="1641"/>
        <v>0.996620239692127-0.00186156174055555i</v>
      </c>
      <c r="AH3128" t="str">
        <f t="shared" si="1642"/>
        <v>0.0177902106515175-0.0295422029659672i</v>
      </c>
      <c r="AI3128">
        <f t="shared" si="1643"/>
        <v>-29.247329198514187</v>
      </c>
      <c r="AJ3128">
        <f t="shared" si="1644"/>
        <v>-58.943797057910785</v>
      </c>
      <c r="AK3128"/>
      <c r="AL3128"/>
      <c r="AM3128"/>
      <c r="AN3128"/>
    </row>
    <row r="3129" spans="1:40" x14ac:dyDescent="0.25">
      <c r="A3129"/>
      <c r="B3129">
        <f t="shared" si="1645"/>
        <v>1195000</v>
      </c>
      <c r="C3129" s="237" t="str">
        <f t="shared" si="1613"/>
        <v>-5.35188690091813E-08+0.00204939124629089i</v>
      </c>
      <c r="D3129" s="208" t="str">
        <f t="shared" si="1614"/>
        <v>-5.95700636731729+0.0157119995548968i</v>
      </c>
      <c r="E3129" t="str">
        <f t="shared" si="1615"/>
        <v>2870</v>
      </c>
      <c r="F3129" t="str">
        <f t="shared" si="1616"/>
        <v>0.777000777000777</v>
      </c>
      <c r="G3129" t="str">
        <f t="shared" si="1611"/>
        <v>0.777000777000777</v>
      </c>
      <c r="H3129" t="str">
        <f t="shared" si="1617"/>
        <v>9.12248202957872+0.313399691866694i</v>
      </c>
      <c r="I3129" t="str">
        <f t="shared" si="1618"/>
        <v>4692.75402629975i</v>
      </c>
      <c r="J3129" t="str">
        <f t="shared" si="1612"/>
        <v>-18835.6868989329+1014.93382399523i</v>
      </c>
      <c r="K3129" t="str">
        <f t="shared" si="1619"/>
        <v>0.0133857734933138-0.248420372303287i</v>
      </c>
      <c r="L3129" t="str">
        <f t="shared" si="1620"/>
        <v>0.00115772194612693-0.0180074700400599i</v>
      </c>
      <c r="M3129" t="str">
        <f t="shared" si="1621"/>
        <v>0.0145434954394407-0.266427842343347i</v>
      </c>
      <c r="N3129" t="str">
        <f t="shared" si="1622"/>
        <v>-5.29971711446667i</v>
      </c>
      <c r="O3129" t="str">
        <f t="shared" si="1623"/>
        <v>0.554138877581346+0.832424233400786i</v>
      </c>
      <c r="P3129" t="str">
        <f t="shared" si="1624"/>
        <v>0.445861122418654-0.832424233400786i</v>
      </c>
      <c r="Q3129" t="str">
        <f t="shared" si="1625"/>
        <v>-0.445861122418654+6.13214134786746i</v>
      </c>
      <c r="R3129" t="str">
        <f t="shared" si="1626"/>
        <v>-0.140292637022456-0.0625083585103677i</v>
      </c>
      <c r="S3129" t="str">
        <f t="shared" si="1627"/>
        <v>0.549705522041295i</v>
      </c>
      <c r="T3129" t="str">
        <f t="shared" si="1628"/>
        <v>0.0343611898468861-0.0771196372729791i</v>
      </c>
      <c r="U3129" t="str">
        <f t="shared" si="1629"/>
        <v>0.0001-133.184052796565i</v>
      </c>
      <c r="V3129" t="str">
        <f t="shared" si="1630"/>
        <v>0.00002-0.00213623293679201i</v>
      </c>
      <c r="W3129" t="str">
        <f t="shared" si="1631"/>
        <v>0.0000199993584529539-0.0021361986757979i</v>
      </c>
      <c r="X3129" t="str">
        <f t="shared" si="1632"/>
        <v>0.0000362187658964717-0.00213577170853134i</v>
      </c>
      <c r="Y3129" t="str">
        <f t="shared" si="1633"/>
        <v>0.009+7.5084064420796i</v>
      </c>
      <c r="Z3129" t="str">
        <f t="shared" si="1634"/>
        <v>-0.00341430535552789-0.0000620118326829229i</v>
      </c>
      <c r="AA3129" t="str">
        <f t="shared" si="1635"/>
        <v>0.00192450441568734-1.59866105776384i</v>
      </c>
      <c r="AB3129" t="str">
        <f t="shared" si="1636"/>
        <v>0.233933389669275-0.525035897700959i</v>
      </c>
      <c r="AC3129" t="str">
        <f t="shared" si="1637"/>
        <v>0.863518027808519-0.0699622254454069i</v>
      </c>
      <c r="AD3129" t="str">
        <f t="shared" si="1638"/>
        <v>0.318081145182348-0.582248681232244i</v>
      </c>
      <c r="AE3129" t="str">
        <f t="shared" si="1639"/>
        <v>-0.00112213246528896+0.00196824999582567i</v>
      </c>
      <c r="AF3129" t="str">
        <f t="shared" si="1640"/>
        <v>-15.079488396896-0.297687692311797i</v>
      </c>
      <c r="AG3129" t="str">
        <f t="shared" si="1641"/>
        <v>0.996632653758532-0.00184484061821542i</v>
      </c>
      <c r="AH3129" t="str">
        <f t="shared" si="1642"/>
        <v>0.0176207040320068-0.029412693281838i</v>
      </c>
      <c r="AI3129">
        <f t="shared" si="1643"/>
        <v>-29.297419975754831</v>
      </c>
      <c r="AJ3129">
        <f t="shared" si="1644"/>
        <v>-59.074806321984987</v>
      </c>
      <c r="AK3129"/>
      <c r="AL3129"/>
      <c r="AM3129"/>
      <c r="AN3129"/>
    </row>
    <row r="3130" spans="1:40" x14ac:dyDescent="0.25">
      <c r="A3130"/>
      <c r="B3130">
        <f t="shared" si="1645"/>
        <v>1196000</v>
      </c>
      <c r="C3130" s="237" t="str">
        <f t="shared" si="1613"/>
        <v>-5.34294099876702E-08+0.00204767770846188i</v>
      </c>
      <c r="D3130" s="208" t="str">
        <f t="shared" si="1614"/>
        <v>-5.95700636663144+0.0156988624315411i</v>
      </c>
      <c r="E3130" t="str">
        <f t="shared" si="1615"/>
        <v>2870</v>
      </c>
      <c r="F3130" t="str">
        <f t="shared" si="1616"/>
        <v>0.777000777000777</v>
      </c>
      <c r="G3130" t="str">
        <f t="shared" si="1611"/>
        <v>0.777000777000777</v>
      </c>
      <c r="H3130" t="str">
        <f t="shared" si="1617"/>
        <v>9.12250138260706+0.313138367368201i</v>
      </c>
      <c r="I3130" t="str">
        <f t="shared" si="1618"/>
        <v>4696.68101711674i</v>
      </c>
      <c r="J3130" t="str">
        <f t="shared" si="1612"/>
        <v>-18867.2259254733+1015.78314100275i</v>
      </c>
      <c r="K3130" t="str">
        <f t="shared" si="1619"/>
        <v>0.0133634609177126-0.248213842210277i</v>
      </c>
      <c r="L3130" t="str">
        <f t="shared" si="1620"/>
        <v>0.00115579471822028-0.0179925374271887i</v>
      </c>
      <c r="M3130" t="str">
        <f t="shared" si="1621"/>
        <v>0.0145192556359329-0.266206379637466i</v>
      </c>
      <c r="N3130" t="str">
        <f t="shared" si="1622"/>
        <v>-5.30415202418589i</v>
      </c>
      <c r="O3130" t="str">
        <f t="shared" si="1623"/>
        <v>0.557825142292514+0.829958499339778i</v>
      </c>
      <c r="P3130" t="str">
        <f t="shared" si="1624"/>
        <v>0.442174857707486-0.829958499339778i</v>
      </c>
      <c r="Q3130" t="str">
        <f t="shared" si="1625"/>
        <v>-0.442174857707486+6.13411052352567i</v>
      </c>
      <c r="R3130" t="str">
        <f t="shared" si="1626"/>
        <v>-0.139772082021636-0.0620091789623422i</v>
      </c>
      <c r="S3130" t="str">
        <f t="shared" si="1627"/>
        <v>0.55016552666225i</v>
      </c>
      <c r="T3130" t="str">
        <f t="shared" si="1628"/>
        <v>0.0341153126017107-0.0768977811181126i</v>
      </c>
      <c r="U3130" t="str">
        <f t="shared" si="1629"/>
        <v>0.0001-133.072694892889i</v>
      </c>
      <c r="V3130" t="str">
        <f t="shared" si="1630"/>
        <v>0.00002-0.00213444678885154i</v>
      </c>
      <c r="W3130" t="str">
        <f t="shared" si="1631"/>
        <v>0.0000199993584529539-0.00213441255650877i</v>
      </c>
      <c r="X3130" t="str">
        <f t="shared" si="1632"/>
        <v>0.0000361916536648475-0.00213398615197896i</v>
      </c>
      <c r="Y3130" t="str">
        <f t="shared" si="1633"/>
        <v>0.009+7.51468962738678i</v>
      </c>
      <c r="Z3130" t="str">
        <f t="shared" si="1634"/>
        <v>-0.00340859696993958-0.000061909768350441i</v>
      </c>
      <c r="AA3130" t="str">
        <f t="shared" si="1635"/>
        <v>0.00192127993890317-1.59732362887017i</v>
      </c>
      <c r="AB3130" t="str">
        <f t="shared" si="1636"/>
        <v>0.232259440144746-0.523525485443462i</v>
      </c>
      <c r="AC3130" t="str">
        <f t="shared" si="1637"/>
        <v>0.864006410057469-0.0694301450526371i</v>
      </c>
      <c r="AD3130" t="str">
        <f t="shared" si="1638"/>
        <v>0.315471025742491-0.580577042632i</v>
      </c>
      <c r="AE3130" t="str">
        <f t="shared" si="1639"/>
        <v>-0.00111125697266852+0.00195942241020692i</v>
      </c>
      <c r="AF3130" t="str">
        <f t="shared" si="1640"/>
        <v>-15.0795077492385-0.29743950493666i</v>
      </c>
      <c r="AG3130" t="str">
        <f t="shared" si="1641"/>
        <v>0.99664511678007-0.00182818968429594i</v>
      </c>
      <c r="AH3130" t="str">
        <f t="shared" si="1642"/>
        <v>0.0174521022757442-0.0292829287478758i</v>
      </c>
      <c r="AI3130">
        <f t="shared" si="1643"/>
        <v>-29.347692838389147</v>
      </c>
      <c r="AJ3130">
        <f t="shared" si="1644"/>
        <v>-59.205813359542113</v>
      </c>
      <c r="AK3130"/>
      <c r="AL3130"/>
      <c r="AM3130"/>
      <c r="AN3130"/>
    </row>
    <row r="3131" spans="1:40" x14ac:dyDescent="0.25">
      <c r="A3131"/>
      <c r="B3131">
        <f t="shared" si="1645"/>
        <v>1197000</v>
      </c>
      <c r="C3131" s="237" t="str">
        <f t="shared" si="1613"/>
        <v>-5.33401750805657E-08+0.00204596703368688i</v>
      </c>
      <c r="D3131" s="208" t="str">
        <f t="shared" si="1614"/>
        <v>-5.9570063659473+0.0156857472582661i</v>
      </c>
      <c r="E3131" t="str">
        <f t="shared" si="1615"/>
        <v>2870</v>
      </c>
      <c r="F3131" t="str">
        <f t="shared" si="1616"/>
        <v>0.777000777000777</v>
      </c>
      <c r="G3131" t="str">
        <f t="shared" si="1611"/>
        <v>0.777000777000777</v>
      </c>
      <c r="H3131" t="str">
        <f t="shared" si="1617"/>
        <v>9.12252068723993+0.312877477714692i</v>
      </c>
      <c r="I3131" t="str">
        <f t="shared" si="1618"/>
        <v>4700.60800793373i</v>
      </c>
      <c r="J3131" t="str">
        <f t="shared" si="1612"/>
        <v>-18898.7913334663+1016.63245801028i</v>
      </c>
      <c r="K3131" t="str">
        <f t="shared" si="1619"/>
        <v>0.0133412040327193-0.248007654255922i</v>
      </c>
      <c r="L3131" t="str">
        <f t="shared" si="1620"/>
        <v>0.00115387229201895-0.0179776294561892i</v>
      </c>
      <c r="M3131" t="str">
        <f t="shared" si="1621"/>
        <v>0.0144950763247382-0.265985283712111i</v>
      </c>
      <c r="N3131" t="str">
        <f t="shared" si="1622"/>
        <v>-5.30858693390511i</v>
      </c>
      <c r="O3131" t="str">
        <f t="shared" si="1623"/>
        <v>0.561500435480126+0.827476441329679i</v>
      </c>
      <c r="P3131" t="str">
        <f t="shared" si="1624"/>
        <v>0.438499564519874-0.827476441329679i</v>
      </c>
      <c r="Q3131" t="str">
        <f t="shared" si="1625"/>
        <v>-0.438499564519874+6.13606337523479i</v>
      </c>
      <c r="R3131" t="str">
        <f t="shared" si="1626"/>
        <v>-0.139250386710203-0.0615114785338709i</v>
      </c>
      <c r="S3131" t="str">
        <f t="shared" si="1627"/>
        <v>0.550625531283206i</v>
      </c>
      <c r="T3131" t="str">
        <f t="shared" si="1628"/>
        <v>0.0338697905477282-0.0766748181636974i</v>
      </c>
      <c r="U3131" t="str">
        <f t="shared" si="1629"/>
        <v>0.0001-132.961523050873i</v>
      </c>
      <c r="V3131" t="str">
        <f t="shared" si="1630"/>
        <v>0.00002-0.00213266362528525i</v>
      </c>
      <c r="W3131" t="str">
        <f t="shared" si="1631"/>
        <v>0.000019999358452954-0.00213262942154596i</v>
      </c>
      <c r="X3131" t="str">
        <f t="shared" si="1632"/>
        <v>0.000036164609350083-0.00213220357829769i</v>
      </c>
      <c r="Y3131" t="str">
        <f t="shared" si="1633"/>
        <v>0.009+7.52097281269396i</v>
      </c>
      <c r="Z3131" t="str">
        <f t="shared" si="1634"/>
        <v>-0.00340290288921505-0.0000618080003310823i</v>
      </c>
      <c r="AA3131" t="str">
        <f t="shared" si="1635"/>
        <v>0.0019180635654626-1.59598843650355i</v>
      </c>
      <c r="AB3131" t="str">
        <f t="shared" si="1636"/>
        <v>0.230587908786763-0.522007538017036i</v>
      </c>
      <c r="AC3131" t="str">
        <f t="shared" si="1637"/>
        <v>0.864496066238104-0.0688995294448752i</v>
      </c>
      <c r="AD3131" t="str">
        <f t="shared" si="1638"/>
        <v>0.312868272908836-0.578893393249461i</v>
      </c>
      <c r="AE3131" t="str">
        <f t="shared" si="1639"/>
        <v>-0.00110044059286683+0.00195058023812056i</v>
      </c>
      <c r="AF3131" t="str">
        <f t="shared" si="1640"/>
        <v>-15.0795270531872-0.297191730456426i</v>
      </c>
      <c r="AG3131" t="str">
        <f t="shared" si="1641"/>
        <v>0.996657628441499-0.00181160909013473i</v>
      </c>
      <c r="AH3131" t="str">
        <f t="shared" si="1642"/>
        <v>0.0172844045912624-0.0291529129085707i</v>
      </c>
      <c r="AI3131">
        <f t="shared" si="1643"/>
        <v>-29.398149398886066</v>
      </c>
      <c r="AJ3131">
        <f t="shared" si="1644"/>
        <v>-59.33681811126894</v>
      </c>
      <c r="AK3131"/>
      <c r="AL3131"/>
      <c r="AM3131"/>
      <c r="AN3131"/>
    </row>
    <row r="3132" spans="1:40" x14ac:dyDescent="0.25">
      <c r="A3132"/>
      <c r="B3132">
        <f t="shared" si="1645"/>
        <v>1198000</v>
      </c>
      <c r="C3132" s="237" t="str">
        <f t="shared" si="1613"/>
        <v>-5.32511635398848E-08+0.0020442592147963i</v>
      </c>
      <c r="D3132" s="208" t="str">
        <f t="shared" si="1614"/>
        <v>-5.95700636526488+0.015672653980105i</v>
      </c>
      <c r="E3132" t="str">
        <f t="shared" si="1615"/>
        <v>2870</v>
      </c>
      <c r="F3132" t="str">
        <f t="shared" si="1616"/>
        <v>0.777000777000777</v>
      </c>
      <c r="G3132" t="str">
        <f t="shared" si="1611"/>
        <v>0.777000777000777</v>
      </c>
      <c r="H3132" t="str">
        <f t="shared" si="1617"/>
        <v>9.1225399436385+0.31261702182319i</v>
      </c>
      <c r="I3132" t="str">
        <f t="shared" si="1618"/>
        <v>4704.53499875072i</v>
      </c>
      <c r="J3132" t="str">
        <f t="shared" si="1612"/>
        <v>-18930.3831229118+1017.48177501781i</v>
      </c>
      <c r="K3132" t="str">
        <f t="shared" si="1619"/>
        <v>0.0133190026533271-0.24780180759321i</v>
      </c>
      <c r="L3132" t="str">
        <f t="shared" si="1620"/>
        <v>0.00115195465160679-0.0179627460663745i</v>
      </c>
      <c r="M3132" t="str">
        <f t="shared" si="1621"/>
        <v>0.0144709573049339-0.265764553659585i</v>
      </c>
      <c r="N3132" t="str">
        <f t="shared" si="1622"/>
        <v>-5.31302184362432i</v>
      </c>
      <c r="O3132" t="str">
        <f t="shared" si="1623"/>
        <v>0.565164684857068+0.824978108188582i</v>
      </c>
      <c r="P3132" t="str">
        <f t="shared" si="1624"/>
        <v>0.434835315142932-0.824978108188582i</v>
      </c>
      <c r="Q3132" t="str">
        <f t="shared" si="1625"/>
        <v>-0.434835315142932+6.1379999518129i</v>
      </c>
      <c r="R3132" t="str">
        <f t="shared" si="1626"/>
        <v>-0.138727550615308-0.0610152622828716i</v>
      </c>
      <c r="S3132" t="str">
        <f t="shared" si="1627"/>
        <v>0.55108553590416i</v>
      </c>
      <c r="T3132" t="str">
        <f t="shared" si="1628"/>
        <v>0.0336246285134892-0.0764507465755085i</v>
      </c>
      <c r="U3132" t="str">
        <f t="shared" si="1629"/>
        <v>0.0001-132.850536804587i</v>
      </c>
      <c r="V3132" t="str">
        <f t="shared" si="1630"/>
        <v>0.00002-0.00213088343861974i</v>
      </c>
      <c r="W3132" t="str">
        <f t="shared" si="1631"/>
        <v>0.0000199993584529538-0.00213084926343617i</v>
      </c>
      <c r="X3132" t="str">
        <f t="shared" si="1632"/>
        <v>0.0000361376327255263-0.00213042398001961i</v>
      </c>
      <c r="Y3132" t="str">
        <f t="shared" si="1633"/>
        <v>0.009+7.52725599800114i</v>
      </c>
      <c r="Z3132" t="str">
        <f t="shared" si="1634"/>
        <v>-0.0033972230655946-0.000061706527463032i</v>
      </c>
      <c r="AA3132" t="str">
        <f t="shared" si="1635"/>
        <v>0.00191485526821508-1.594655475057i</v>
      </c>
      <c r="AB3132" t="str">
        <f t="shared" si="1636"/>
        <v>0.228918828468436-0.520482042934148i</v>
      </c>
      <c r="AC3132" t="str">
        <f t="shared" si="1637"/>
        <v>0.864986996764839-0.0683703836934738i</v>
      </c>
      <c r="AD3132" t="str">
        <f t="shared" si="1638"/>
        <v>0.310272943118229-0.577197766707221i</v>
      </c>
      <c r="AE3132" t="str">
        <f t="shared" si="1639"/>
        <v>-0.00108968326883409+0.0019417237005819i</v>
      </c>
      <c r="AF3132" t="str">
        <f t="shared" si="1640"/>
        <v>-15.0795463089034-0.296944367843085i</v>
      </c>
      <c r="AG3132" t="str">
        <f t="shared" si="1641"/>
        <v>0.996670188427052-0.00179509898563749i</v>
      </c>
      <c r="AH3132" t="str">
        <f t="shared" si="1642"/>
        <v>0.0171176101760029-0.029022649301465i</v>
      </c>
      <c r="AI3132">
        <f t="shared" si="1643"/>
        <v>-29.448791291616825</v>
      </c>
      <c r="AJ3132">
        <f t="shared" si="1644"/>
        <v>-59.467820518040874</v>
      </c>
      <c r="AK3132"/>
      <c r="AL3132"/>
      <c r="AM3132"/>
      <c r="AN3132"/>
    </row>
    <row r="3133" spans="1:40" x14ac:dyDescent="0.25">
      <c r="A3133"/>
      <c r="B3133">
        <f t="shared" si="1645"/>
        <v>1199000</v>
      </c>
      <c r="C3133" s="237" t="str">
        <f t="shared" si="1613"/>
        <v>-5.31623746207629E-08+0.00204255424464449i</v>
      </c>
      <c r="D3133" s="208" t="str">
        <f t="shared" si="1614"/>
        <v>-5.95700636458417+0.0156595825422744i</v>
      </c>
      <c r="E3133" t="str">
        <f t="shared" si="1615"/>
        <v>2870</v>
      </c>
      <c r="F3133" t="str">
        <f t="shared" si="1616"/>
        <v>0.777000777000777</v>
      </c>
      <c r="G3133" t="str">
        <f t="shared" si="1611"/>
        <v>0.777000777000777</v>
      </c>
      <c r="H3133" t="str">
        <f t="shared" si="1617"/>
        <v>9.12255915196324+0.3123569986143i</v>
      </c>
      <c r="I3133" t="str">
        <f t="shared" si="1618"/>
        <v>4708.4619895677i</v>
      </c>
      <c r="J3133" t="str">
        <f t="shared" si="1612"/>
        <v>-18962.0012938099+1018.33109202534i</v>
      </c>
      <c r="K3133" t="str">
        <f t="shared" si="1619"/>
        <v>0.0132968565952958-0.247596301377912i</v>
      </c>
      <c r="L3133" t="str">
        <f t="shared" si="1620"/>
        <v>0.00115004178113344-0.017947887197256i</v>
      </c>
      <c r="M3133" t="str">
        <f t="shared" si="1621"/>
        <v>0.0144468983764292-0.265544188575168i</v>
      </c>
      <c r="N3133" t="str">
        <f t="shared" si="1622"/>
        <v>-5.31745675334354i</v>
      </c>
      <c r="O3133" t="str">
        <f t="shared" si="1623"/>
        <v>0.568817818353463+0.822463549054672i</v>
      </c>
      <c r="P3133" t="str">
        <f t="shared" si="1624"/>
        <v>0.431182181646537-0.822463549054672i</v>
      </c>
      <c r="Q3133" t="str">
        <f t="shared" si="1625"/>
        <v>-0.431182181646537+6.13992030239821i</v>
      </c>
      <c r="R3133" t="str">
        <f t="shared" si="1626"/>
        <v>-0.138203573288823-0.0605205353006576i</v>
      </c>
      <c r="S3133" t="str">
        <f t="shared" si="1627"/>
        <v>0.551545540525116i</v>
      </c>
      <c r="T3133" t="str">
        <f t="shared" si="1628"/>
        <v>0.0333798313552706-0.0762255645320864i</v>
      </c>
      <c r="U3133" t="str">
        <f t="shared" si="1629"/>
        <v>0.0001-132.739735689654i</v>
      </c>
      <c r="V3133" t="str">
        <f t="shared" si="1630"/>
        <v>0.00002-0.00212910622140654i</v>
      </c>
      <c r="W3133" t="str">
        <f t="shared" si="1631"/>
        <v>0.0000199993584529539-0.00212907207473107i</v>
      </c>
      <c r="X3133" t="str">
        <f t="shared" si="1632"/>
        <v>0.0000361107235654716-0.00212864734970171i</v>
      </c>
      <c r="Y3133" t="str">
        <f t="shared" si="1633"/>
        <v>0.009+7.53353918330832i</v>
      </c>
      <c r="Z3133" t="str">
        <f t="shared" si="1634"/>
        <v>-0.00339155745151771-0.0000616053485901032i</v>
      </c>
      <c r="AA3133" t="str">
        <f t="shared" si="1635"/>
        <v>0.00191165502012381-1.5933247389423i</v>
      </c>
      <c r="AB3133" t="str">
        <f t="shared" si="1636"/>
        <v>0.227252232251638-0.518948987794174i</v>
      </c>
      <c r="AC3133" t="str">
        <f t="shared" si="1637"/>
        <v>0.865479202029447-0.0678427129043701i</v>
      </c>
      <c r="AD3133" t="str">
        <f t="shared" si="1638"/>
        <v>0.307685092645531-0.575490196900101i</v>
      </c>
      <c r="AE3133" t="str">
        <f t="shared" si="1639"/>
        <v>-0.00107898494287309+0.00193285301818353i</v>
      </c>
      <c r="AF3133" t="str">
        <f t="shared" si="1640"/>
        <v>-15.0795655165474-0.296697416072026i</v>
      </c>
      <c r="AG3133" t="str">
        <f t="shared" si="1641"/>
        <v>0.996682796420444-0.00177865951927613i</v>
      </c>
      <c r="AH3133" t="str">
        <f t="shared" si="1642"/>
        <v>0.0169517182163469-0.0288921414571129i</v>
      </c>
      <c r="AI3133">
        <f t="shared" si="1643"/>
        <v>-29.499620173257117</v>
      </c>
      <c r="AJ3133">
        <f t="shared" si="1644"/>
        <v>-59.598820520923589</v>
      </c>
      <c r="AK3133"/>
      <c r="AL3133"/>
      <c r="AM3133"/>
      <c r="AN3133"/>
    </row>
    <row r="3134" spans="1:40" x14ac:dyDescent="0.25">
      <c r="A3134"/>
      <c r="B3134">
        <f t="shared" si="1645"/>
        <v>1200000</v>
      </c>
      <c r="C3134" s="237" t="str">
        <f t="shared" si="1613"/>
        <v>-5.30738075814372E-08+0.00204085211610959i</v>
      </c>
      <c r="D3134" s="208" t="str">
        <f t="shared" si="1614"/>
        <v>-5.95700636390515+0.0156465328901735i</v>
      </c>
      <c r="E3134" t="str">
        <f t="shared" si="1615"/>
        <v>2870</v>
      </c>
      <c r="F3134" t="str">
        <f t="shared" si="1616"/>
        <v>0.777000777000777</v>
      </c>
      <c r="G3134" t="str">
        <f t="shared" si="1611"/>
        <v>0.777000777000777</v>
      </c>
      <c r="H3134" t="str">
        <f t="shared" si="1617"/>
        <v>9.12257831237396+0.312097407012206i</v>
      </c>
      <c r="I3134" t="str">
        <f t="shared" si="1618"/>
        <v>4712.38898038469i</v>
      </c>
      <c r="J3134" t="str">
        <f t="shared" si="1612"/>
        <v>-18993.6458461605+1019.18040903286i</v>
      </c>
      <c r="K3134" t="str">
        <f t="shared" si="1619"/>
        <v>0.0132747656751486-0.247391134768575i</v>
      </c>
      <c r="L3134" t="str">
        <f t="shared" si="1620"/>
        <v>0.00114813366481399-0.0179330527885426i</v>
      </c>
      <c r="M3134" t="str">
        <f t="shared" si="1621"/>
        <v>0.0144228993399626-0.265324187557118i</v>
      </c>
      <c r="N3134" t="str">
        <f t="shared" si="1622"/>
        <v>-5.32189166306276i</v>
      </c>
      <c r="O3134" t="str">
        <f t="shared" si="1623"/>
        <v>0.572459764118041+0.81993281338529i</v>
      </c>
      <c r="P3134" t="str">
        <f t="shared" si="1624"/>
        <v>0.427540235881959-0.81993281338529i</v>
      </c>
      <c r="Q3134" t="str">
        <f t="shared" si="1625"/>
        <v>-0.427540235881959+6.14182447644805i</v>
      </c>
      <c r="R3134" t="str">
        <f t="shared" si="1626"/>
        <v>-0.137678454307627-0.0600273027119503i</v>
      </c>
      <c r="S3134" t="str">
        <f t="shared" si="1627"/>
        <v>0.55200554514607i</v>
      </c>
      <c r="T3134" t="str">
        <f t="shared" si="1628"/>
        <v>0.0331354039571583-0.0759992702249499i</v>
      </c>
      <c r="U3134" t="str">
        <f t="shared" si="1629"/>
        <v>0.0001-132.629119243246i</v>
      </c>
      <c r="V3134" t="str">
        <f t="shared" si="1630"/>
        <v>0.00002-0.00212733196622204i</v>
      </c>
      <c r="W3134" t="str">
        <f t="shared" si="1631"/>
        <v>0.0000199993584529539-0.00212729784800716i</v>
      </c>
      <c r="X3134" t="str">
        <f t="shared" si="1632"/>
        <v>0.0000360838816451524-0.00212687367992581i</v>
      </c>
      <c r="Y3134" t="str">
        <f t="shared" si="1633"/>
        <v>0.009+7.5398223686155i</v>
      </c>
      <c r="Z3134" t="str">
        <f t="shared" si="1634"/>
        <v>-0.00338590599962212-0.0000615044625617027i</v>
      </c>
      <c r="AA3134" t="str">
        <f t="shared" si="1635"/>
        <v>0.00190846279426511-1.59199622258987i</v>
      </c>
      <c r="AB3134" t="str">
        <f t="shared" si="1636"/>
        <v>0.225588153387569-0.517408360284848i</v>
      </c>
      <c r="AC3134" t="str">
        <f t="shared" si="1637"/>
        <v>0.865972682400759-0.0673165222181107i</v>
      </c>
      <c r="AD3134" t="str">
        <f t="shared" si="1638"/>
        <v>0.30510477760228-0.573770717994299i</v>
      </c>
      <c r="AE3134" t="str">
        <f t="shared" si="1639"/>
        <v>-0.00106834555664081+0.00192396841109295i</v>
      </c>
      <c r="AF3134" t="str">
        <f t="shared" si="1640"/>
        <v>-15.0795846762791-0.296450874122033i</v>
      </c>
      <c r="AG3134" t="str">
        <f t="shared" si="1641"/>
        <v>0.996695452104881-0.00176229083808695i</v>
      </c>
      <c r="AH3134" t="str">
        <f t="shared" si="1642"/>
        <v>0.016786727887647-0.0287613928990391i</v>
      </c>
      <c r="AI3134">
        <f t="shared" si="1643"/>
        <v>-29.550637723198729</v>
      </c>
      <c r="AJ3134">
        <f t="shared" si="1644"/>
        <v>-59.729818061172757</v>
      </c>
      <c r="AK3134"/>
      <c r="AL3134"/>
      <c r="AM3134"/>
      <c r="AN3134"/>
    </row>
    <row r="3135" spans="1:40" x14ac:dyDescent="0.25">
      <c r="A3135"/>
      <c r="B3135">
        <f t="shared" si="1645"/>
        <v>1201000</v>
      </c>
      <c r="C3135" s="237" t="str">
        <f t="shared" si="1613"/>
        <v>-5.2985461683232E-08+0.00203915282209347i</v>
      </c>
      <c r="D3135" s="208" t="str">
        <f t="shared" si="1614"/>
        <v>-5.95700636322783+0.0156335049693833i</v>
      </c>
      <c r="E3135" t="str">
        <f t="shared" si="1615"/>
        <v>2870</v>
      </c>
      <c r="F3135" t="str">
        <f t="shared" si="1616"/>
        <v>0.777000777000777</v>
      </c>
      <c r="G3135" t="str">
        <f t="shared" si="1611"/>
        <v>0.777000777000777</v>
      </c>
      <c r="H3135" t="str">
        <f t="shared" si="1617"/>
        <v>9.12259742502981+0.311838245944644i</v>
      </c>
      <c r="I3135" t="str">
        <f t="shared" si="1618"/>
        <v>4716.31597120168i</v>
      </c>
      <c r="J3135" t="str">
        <f t="shared" si="1612"/>
        <v>-19025.3167799637+1020.02972604039i</v>
      </c>
      <c r="K3135" t="str">
        <f t="shared" si="1619"/>
        <v>0.0132527297101679-0.247186306926507i</v>
      </c>
      <c r="L3135" t="str">
        <f t="shared" si="1620"/>
        <v>0.00114623028692874-0.0179182427801399i</v>
      </c>
      <c r="M3135" t="str">
        <f t="shared" si="1621"/>
        <v>0.0143989599970966-0.265104549706647i</v>
      </c>
      <c r="N3135" t="str">
        <f t="shared" si="1622"/>
        <v>-5.32632657278198i</v>
      </c>
      <c r="O3135" t="str">
        <f t="shared" si="1623"/>
        <v>0.576090450519585+0.817385950955937i</v>
      </c>
      <c r="P3135" t="str">
        <f t="shared" si="1624"/>
        <v>0.423909549480415-0.817385950955937i</v>
      </c>
      <c r="Q3135" t="str">
        <f t="shared" si="1625"/>
        <v>-0.423909549480415+6.14371252373792i</v>
      </c>
      <c r="R3135" t="str">
        <f t="shared" si="1626"/>
        <v>-0.137152193273882-0.0595355696748801i</v>
      </c>
      <c r="S3135" t="str">
        <f t="shared" si="1627"/>
        <v>0.552465549767026i</v>
      </c>
      <c r="T3135" t="str">
        <f t="shared" si="1628"/>
        <v>0.0328913512311257-0.0757718618588086i</v>
      </c>
      <c r="U3135" t="str">
        <f t="shared" si="1629"/>
        <v>0.0001-132.518687004076i</v>
      </c>
      <c r="V3135" t="str">
        <f t="shared" si="1630"/>
        <v>0.00002-0.00212556066566731i</v>
      </c>
      <c r="W3135" t="str">
        <f t="shared" si="1631"/>
        <v>0.0000199993584529539-0.00212552657586561i</v>
      </c>
      <c r="X3135" t="str">
        <f t="shared" si="1632"/>
        <v>0.0000360571067407368-0.00212510296329836i</v>
      </c>
      <c r="Y3135" t="str">
        <f t="shared" si="1633"/>
        <v>0.009+7.54610555392268i</v>
      </c>
      <c r="Z3135" t="str">
        <f t="shared" si="1634"/>
        <v>-0.00338026866274255-0.0000614038682327974i</v>
      </c>
      <c r="AA3135" t="str">
        <f t="shared" si="1635"/>
        <v>0.00190527856382784-1.5906699204487i</v>
      </c>
      <c r="AB3135" t="str">
        <f t="shared" si="1636"/>
        <v>0.223926625317289-0.515860148183706i</v>
      </c>
      <c r="AC3135" t="str">
        <f t="shared" si="1637"/>
        <v>0.866467438224383-0.0667918168098625i</v>
      </c>
      <c r="AD3135" t="str">
        <f t="shared" si="1638"/>
        <v>0.302532053935317-0.572039364426515i</v>
      </c>
      <c r="AE3135" t="str">
        <f t="shared" si="1639"/>
        <v>-0.00105776505114991+0.00191507009905007i</v>
      </c>
      <c r="AF3135" t="str">
        <f t="shared" si="1640"/>
        <v>-15.0796037882576-0.296204740975261i</v>
      </c>
      <c r="AG3135" t="str">
        <f t="shared" si="1641"/>
        <v>0.996708155163064-0.00174599308766875i</v>
      </c>
      <c r="AH3135" t="str">
        <f t="shared" si="1642"/>
        <v>0.0166226383542581-0.0286304071436958i</v>
      </c>
      <c r="AI3135">
        <f t="shared" si="1643"/>
        <v>-29.601845643971242</v>
      </c>
      <c r="AJ3135">
        <f t="shared" si="1644"/>
        <v>-59.860813080233683</v>
      </c>
      <c r="AK3135"/>
      <c r="AL3135"/>
      <c r="AM3135"/>
      <c r="AN3135"/>
    </row>
    <row r="3136" spans="1:40" x14ac:dyDescent="0.25">
      <c r="A3136"/>
      <c r="B3136">
        <f t="shared" si="1645"/>
        <v>1202000</v>
      </c>
      <c r="C3136" s="237" t="str">
        <f t="shared" si="1613"/>
        <v>-5.28973361905431E-08+0.00203745635552164i</v>
      </c>
      <c r="D3136" s="208" t="str">
        <f t="shared" si="1614"/>
        <v>-5.9570063625522+0.0156204987256659i</v>
      </c>
      <c r="E3136" t="str">
        <f t="shared" si="1615"/>
        <v>2870</v>
      </c>
      <c r="F3136" t="str">
        <f t="shared" si="1616"/>
        <v>0.777000777000777</v>
      </c>
      <c r="G3136" t="str">
        <f t="shared" si="1611"/>
        <v>0.777000777000777</v>
      </c>
      <c r="H3136" t="str">
        <f t="shared" si="1617"/>
        <v>9.1226164900893+0.311579514342902i</v>
      </c>
      <c r="I3136" t="str">
        <f t="shared" si="1618"/>
        <v>4720.24296201866i</v>
      </c>
      <c r="J3136" t="str">
        <f t="shared" si="1612"/>
        <v>-19057.0140952195+1020.87904304792i</v>
      </c>
      <c r="K3136" t="str">
        <f t="shared" si="1619"/>
        <v>0.0132307485183916-0.246981817015767i</v>
      </c>
      <c r="L3136" t="str">
        <f t="shared" si="1620"/>
        <v>0.00114433163182277-0.0179034571121491i</v>
      </c>
      <c r="M3136" t="str">
        <f t="shared" si="1621"/>
        <v>0.0143750801502144-0.264885274127916i</v>
      </c>
      <c r="N3136" t="str">
        <f t="shared" si="1622"/>
        <v>-5.3307614825012i</v>
      </c>
      <c r="O3136" t="str">
        <f t="shared" si="1623"/>
        <v>0.579709806148332+0.814823011859301i</v>
      </c>
      <c r="P3136" t="str">
        <f t="shared" si="1624"/>
        <v>0.420290193851668-0.814823011859301i</v>
      </c>
      <c r="Q3136" t="str">
        <f t="shared" si="1625"/>
        <v>-0.420290193851668+6.1455844943605i</v>
      </c>
      <c r="R3136" t="str">
        <f t="shared" si="1626"/>
        <v>-0.13662478981533-0.0590453413809908i</v>
      </c>
      <c r="S3136" t="str">
        <f t="shared" si="1627"/>
        <v>0.55292555438798i</v>
      </c>
      <c r="T3136" t="str">
        <f t="shared" si="1628"/>
        <v>0.0326476781171119-0.0755433376517826i</v>
      </c>
      <c r="U3136" t="str">
        <f t="shared" si="1629"/>
        <v>0.0001-132.408438512392i</v>
      </c>
      <c r="V3136" t="str">
        <f t="shared" si="1630"/>
        <v>0.00002-0.00212379231236809i</v>
      </c>
      <c r="W3136" t="str">
        <f t="shared" si="1631"/>
        <v>0.000019999358452954-0.00212375825093233i</v>
      </c>
      <c r="X3136" t="str">
        <f t="shared" si="1632"/>
        <v>0.0000360303986293253-0.00212333519245054i</v>
      </c>
      <c r="Y3136" t="str">
        <f t="shared" si="1633"/>
        <v>0.009+7.55238873922986i</v>
      </c>
      <c r="Z3136" t="str">
        <f t="shared" si="1634"/>
        <v>-0.0033746453939102-0.000061303564463888i</v>
      </c>
      <c r="AA3136" t="str">
        <f t="shared" si="1635"/>
        <v>0.00190210230211287-1.58934582698629i</v>
      </c>
      <c r="AB3136" t="str">
        <f t="shared" si="1636"/>
        <v>0.222267681672249-0.514304339359585i</v>
      </c>
      <c r="AC3136" t="str">
        <f t="shared" si="1637"/>
        <v>0.866963469822401-0.0662686018894272i</v>
      </c>
      <c r="AD3136" t="str">
        <f t="shared" si="1638"/>
        <v>0.299966977425435-0.570296170903127i</v>
      </c>
      <c r="AE3136" t="str">
        <f t="shared" si="1639"/>
        <v>-0.00104724336677038+0.00190615830136523i</v>
      </c>
      <c r="AF3136" t="str">
        <f t="shared" si="1640"/>
        <v>-15.0796228526415-0.295959015617236i</v>
      </c>
      <c r="AG3136" t="str">
        <f t="shared" si="1641"/>
        <v>0.996720905277196-0.00172976641218101i</v>
      </c>
      <c r="AH3136" t="str">
        <f t="shared" si="1642"/>
        <v>0.0164594487695697-0.0284991877004265i</v>
      </c>
      <c r="AI3136">
        <f t="shared" si="1643"/>
        <v>-29.653245661671829</v>
      </c>
      <c r="AJ3136">
        <f t="shared" si="1644"/>
        <v>-59.991805519745022</v>
      </c>
      <c r="AK3136"/>
      <c r="AL3136"/>
      <c r="AM3136"/>
      <c r="AN3136"/>
    </row>
    <row r="3137" spans="1:40" x14ac:dyDescent="0.25">
      <c r="A3137"/>
      <c r="B3137">
        <f t="shared" si="1645"/>
        <v>1203000</v>
      </c>
      <c r="C3137" s="237" t="str">
        <f t="shared" si="1613"/>
        <v>-5.28094303708221E-08+0.00203576270934311i</v>
      </c>
      <c r="D3137" s="208" t="str">
        <f t="shared" si="1614"/>
        <v>-5.95700636187826+0.0156075141049638i</v>
      </c>
      <c r="E3137" t="str">
        <f t="shared" si="1615"/>
        <v>2870</v>
      </c>
      <c r="F3137" t="str">
        <f t="shared" si="1616"/>
        <v>0.777000777000777</v>
      </c>
      <c r="G3137" t="str">
        <f t="shared" si="1611"/>
        <v>0.777000777000777</v>
      </c>
      <c r="H3137" t="str">
        <f t="shared" si="1617"/>
        <v>9.12263550771027+0.311321211141792i</v>
      </c>
      <c r="I3137" t="str">
        <f t="shared" si="1618"/>
        <v>4724.16995283565i</v>
      </c>
      <c r="J3137" t="str">
        <f t="shared" si="1612"/>
        <v>-19088.7377919279+1021.72836005545i</v>
      </c>
      <c r="K3137" t="str">
        <f t="shared" si="1619"/>
        <v>0.0132088219186094-0.246777664203156i</v>
      </c>
      <c r="L3137" t="str">
        <f t="shared" si="1620"/>
        <v>0.00114243768390568-0.0178886957248667i</v>
      </c>
      <c r="M3137" t="str">
        <f t="shared" si="1621"/>
        <v>0.0143512596025151-0.264666359928023i</v>
      </c>
      <c r="N3137" t="str">
        <f t="shared" si="1622"/>
        <v>-5.33519639222042i</v>
      </c>
      <c r="O3137" t="str">
        <f t="shared" si="1623"/>
        <v>0.583317759817378+0.812244046504273i</v>
      </c>
      <c r="P3137" t="str">
        <f t="shared" si="1624"/>
        <v>0.416682240182622-0.812244046504273i</v>
      </c>
      <c r="Q3137" t="str">
        <f t="shared" si="1625"/>
        <v>-0.416682240182622+6.14744043872469i</v>
      </c>
      <c r="R3137" t="str">
        <f t="shared" si="1626"/>
        <v>-0.13609624358557-0.058556623055241i</v>
      </c>
      <c r="S3137" t="str">
        <f t="shared" si="1627"/>
        <v>0.553385559008936i</v>
      </c>
      <c r="T3137" t="str">
        <f t="shared" si="1628"/>
        <v>0.0324043895831001-0.075313695835617i</v>
      </c>
      <c r="U3137" t="str">
        <f t="shared" si="1629"/>
        <v>0.0001-132.298373309971i</v>
      </c>
      <c r="V3137" t="str">
        <f t="shared" si="1630"/>
        <v>0.00002-0.0021220268989746i</v>
      </c>
      <c r="W3137" t="str">
        <f t="shared" si="1631"/>
        <v>0.0000199993584529539-0.0021219928658576i</v>
      </c>
      <c r="X3137" t="str">
        <f t="shared" si="1632"/>
        <v>0.0000360037570889418-0.00212157036003787i</v>
      </c>
      <c r="Y3137" t="str">
        <f t="shared" si="1633"/>
        <v>0.009+7.55867192453704i</v>
      </c>
      <c r="Z3137" t="str">
        <f t="shared" si="1634"/>
        <v>-0.00336903614635124-0.0000612035501209692i</v>
      </c>
      <c r="AA3137" t="str">
        <f t="shared" si="1635"/>
        <v>0.00189893398253252-1.58802393668855i</v>
      </c>
      <c r="AB3137" t="str">
        <f t="shared" si="1636"/>
        <v>0.220611356274826-0.512740921774082i</v>
      </c>
      <c r="AC3137" t="str">
        <f t="shared" si="1637"/>
        <v>0.867460777493077-0.0657468827012552i</v>
      </c>
      <c r="AD3137" t="str">
        <f t="shared" si="1638"/>
        <v>0.297409603686035-0.568541172399285i</v>
      </c>
      <c r="AE3137" t="str">
        <f t="shared" si="1639"/>
        <v>-0.00103678044323103+0.00189723323691645i</v>
      </c>
      <c r="AF3137" t="str">
        <f t="shared" si="1640"/>
        <v>-15.0796418695885-0.295713697036828i</v>
      </c>
      <c r="AG3137" t="str">
        <f t="shared" si="1641"/>
        <v>0.996733702128993-0.00171361095434212i</v>
      </c>
      <c r="AH3137" t="str">
        <f t="shared" si="1642"/>
        <v>0.0162971582760365-0.0283677380714184i</v>
      </c>
      <c r="AI3137">
        <f t="shared" si="1643"/>
        <v>-29.704839526408016</v>
      </c>
      <c r="AJ3137">
        <f t="shared" si="1644"/>
        <v>-60.122795321535378</v>
      </c>
      <c r="AK3137"/>
      <c r="AL3137"/>
      <c r="AM3137"/>
      <c r="AN3137"/>
    </row>
    <row r="3138" spans="1:40" x14ac:dyDescent="0.25">
      <c r="A3138"/>
      <c r="B3138">
        <f t="shared" si="1645"/>
        <v>1204000</v>
      </c>
      <c r="C3138" s="237" t="str">
        <f t="shared" si="1613"/>
        <v>-5.27217434945616E-08+0.00203407187653031i</v>
      </c>
      <c r="D3138" s="208" t="str">
        <f t="shared" si="1614"/>
        <v>-5.95700636120599+0.015594551053399i</v>
      </c>
      <c r="E3138" t="str">
        <f t="shared" si="1615"/>
        <v>2870</v>
      </c>
      <c r="F3138" t="str">
        <f t="shared" si="1616"/>
        <v>0.777000777000777</v>
      </c>
      <c r="G3138" t="str">
        <f t="shared" si="1611"/>
        <v>0.777000777000777</v>
      </c>
      <c r="H3138" t="str">
        <f t="shared" si="1617"/>
        <v>9.12265447804988+0.311063335279642i</v>
      </c>
      <c r="I3138" t="str">
        <f t="shared" si="1618"/>
        <v>4728.09694365264i</v>
      </c>
      <c r="J3138" t="str">
        <f t="shared" si="1612"/>
        <v>-19120.4878700888+1022.57767706297i</v>
      </c>
      <c r="K3138" t="str">
        <f t="shared" si="1619"/>
        <v>0.0131869497303593-0.246573847658205i</v>
      </c>
      <c r="L3138" t="str">
        <f t="shared" si="1620"/>
        <v>0.00114054842765127-0.0178739585587832i</v>
      </c>
      <c r="M3138" t="str">
        <f t="shared" si="1621"/>
        <v>0.0143274981580106-0.264447806216988i</v>
      </c>
      <c r="N3138" t="str">
        <f t="shared" si="1622"/>
        <v>-5.33963130193964i</v>
      </c>
      <c r="O3138" t="str">
        <f t="shared" si="1623"/>
        <v>0.586914240564074+0.809649105614955i</v>
      </c>
      <c r="P3138" t="str">
        <f t="shared" si="1624"/>
        <v>0.413085759435926-0.809649105614955i</v>
      </c>
      <c r="Q3138" t="str">
        <f t="shared" si="1625"/>
        <v>-0.413085759435926+6.1492804075546i</v>
      </c>
      <c r="R3138" t="str">
        <f t="shared" si="1626"/>
        <v>-0.135566554264355-0.0580694199560053i</v>
      </c>
      <c r="S3138" t="str">
        <f t="shared" si="1627"/>
        <v>0.55384556362989i</v>
      </c>
      <c r="T3138" t="str">
        <f t="shared" si="1628"/>
        <v>0.0321614906251945-0.0750829346559038i</v>
      </c>
      <c r="U3138" t="str">
        <f t="shared" si="1629"/>
        <v>0.0001-132.188490940112i</v>
      </c>
      <c r="V3138" t="str">
        <f t="shared" si="1630"/>
        <v>0.00002-0.0021202644181615i</v>
      </c>
      <c r="W3138" t="str">
        <f t="shared" si="1631"/>
        <v>0.0000199993584529539-0.00212023041331623i</v>
      </c>
      <c r="X3138" t="str">
        <f t="shared" si="1632"/>
        <v>0.0000359771818985339-0.00211980845874036i</v>
      </c>
      <c r="Y3138" t="str">
        <f t="shared" si="1633"/>
        <v>0.009+7.56495510984422i</v>
      </c>
      <c r="Z3138" t="str">
        <f t="shared" si="1634"/>
        <v>-0.0033634408734862-0.0000611038240755071i</v>
      </c>
      <c r="AA3138" t="str">
        <f t="shared" si="1635"/>
        <v>0.00189577357860998-1.58670424405974i</v>
      </c>
      <c r="AB3138" t="str">
        <f t="shared" si="1636"/>
        <v>0.21895768313885-0.511169883483064i</v>
      </c>
      <c r="AC3138" t="str">
        <f t="shared" si="1637"/>
        <v>0.867959361510564-0.0652266645244574i</v>
      </c>
      <c r="AD3138" t="str">
        <f t="shared" si="1638"/>
        <v>0.294859988161786-0.566774404158048i</v>
      </c>
      <c r="AE3138" t="str">
        <f t="shared" si="1639"/>
        <v>-0.00102637621962118+0.00188829512414742i</v>
      </c>
      <c r="AF3138" t="str">
        <f t="shared" si="1640"/>
        <v>-15.0796608392559-0.295468784226243i</v>
      </c>
      <c r="AG3138" t="str">
        <f t="shared" si="1641"/>
        <v>0.996746545399688-0.00169752685542773i</v>
      </c>
      <c r="AH3138" t="str">
        <f t="shared" si="1642"/>
        <v>0.0161357660052114-0.0282360617516674i</v>
      </c>
      <c r="AI3138">
        <f t="shared" si="1643"/>
        <v>-29.756629012747684</v>
      </c>
      <c r="AJ3138">
        <f t="shared" si="1644"/>
        <v>-60.253782427627335</v>
      </c>
      <c r="AK3138"/>
      <c r="AL3138"/>
      <c r="AM3138"/>
      <c r="AN3138"/>
    </row>
    <row r="3139" spans="1:40" x14ac:dyDescent="0.25">
      <c r="A3139"/>
      <c r="B3139">
        <f t="shared" si="1645"/>
        <v>1205000</v>
      </c>
      <c r="C3139" s="237" t="str">
        <f t="shared" si="1613"/>
        <v>-5.26342748352801E-08+0.00203238385007902i</v>
      </c>
      <c r="D3139" s="208" t="str">
        <f t="shared" si="1614"/>
        <v>-5.9570063605354+0.0155816095172725i</v>
      </c>
      <c r="E3139" t="str">
        <f t="shared" si="1615"/>
        <v>2870</v>
      </c>
      <c r="F3139" t="str">
        <f t="shared" si="1616"/>
        <v>0.777000777000777</v>
      </c>
      <c r="G3139" t="str">
        <f t="shared" si="1611"/>
        <v>0.777000777000777</v>
      </c>
      <c r="H3139" t="str">
        <f t="shared" si="1617"/>
        <v>9.1226734012647+0.310805885698281i</v>
      </c>
      <c r="I3139" t="str">
        <f t="shared" si="1618"/>
        <v>4732.02393446963i</v>
      </c>
      <c r="J3139" t="str">
        <f t="shared" si="1612"/>
        <v>-19152.2643297023+1023.4269940705i</v>
      </c>
      <c r="K3139" t="str">
        <f t="shared" si="1619"/>
        <v>0.0131651317739234-0.246370366553157i</v>
      </c>
      <c r="L3139" t="str">
        <f t="shared" si="1620"/>
        <v>0.00113866384759718-0.0178592455545827i</v>
      </c>
      <c r="M3139" t="str">
        <f t="shared" si="1621"/>
        <v>0.0143037956215206-0.26422961210774i</v>
      </c>
      <c r="N3139" t="str">
        <f t="shared" si="1622"/>
        <v>-5.34406621165886i</v>
      </c>
      <c r="O3139" t="str">
        <f t="shared" si="1623"/>
        <v>0.590499177651428+0.807038240229661i</v>
      </c>
      <c r="P3139" t="str">
        <f t="shared" si="1624"/>
        <v>0.409500822348572-0.807038240229661i</v>
      </c>
      <c r="Q3139" t="str">
        <f t="shared" si="1625"/>
        <v>-0.409500822348572+6.15110445188852i</v>
      </c>
      <c r="R3139" t="str">
        <f t="shared" si="1626"/>
        <v>-0.135035721557881-0.0575837373750724i</v>
      </c>
      <c r="S3139" t="str">
        <f t="shared" si="1627"/>
        <v>0.554305568250846i</v>
      </c>
      <c r="T3139" t="str">
        <f t="shared" si="1628"/>
        <v>0.031918986267697-0.0748510523723042i</v>
      </c>
      <c r="U3139" t="str">
        <f t="shared" si="1629"/>
        <v>0.0001-132.078790947631i</v>
      </c>
      <c r="V3139" t="str">
        <f t="shared" si="1630"/>
        <v>0.00002-0.00211850486262775i</v>
      </c>
      <c r="W3139" t="str">
        <f t="shared" si="1631"/>
        <v>0.0000199993584529538-0.00211847088600729i</v>
      </c>
      <c r="X3139" t="str">
        <f t="shared" si="1632"/>
        <v>0.0000359506728379645-0.00211804948126227i</v>
      </c>
      <c r="Y3139" t="str">
        <f t="shared" si="1633"/>
        <v>0.009+7.5712382951514i</v>
      </c>
      <c r="Z3139" t="str">
        <f t="shared" si="1634"/>
        <v>-0.00335785952892884-0.0000610043852044013i</v>
      </c>
      <c r="AA3139" t="str">
        <f t="shared" si="1635"/>
        <v>0.00189262106397874-1.58538674362241i</v>
      </c>
      <c r="AB3139" t="str">
        <f t="shared" si="1636"/>
        <v>0.217306696470118-0.509591212638183i</v>
      </c>
      <c r="AC3139" t="str">
        <f t="shared" si="1637"/>
        <v>0.868459222124596-0.0647079526728131i</v>
      </c>
      <c r="AD3139" t="str">
        <f t="shared" si="1638"/>
        <v>0.292318186127287-0.564995901689509i</v>
      </c>
      <c r="AE3139" t="str">
        <f t="shared" si="1639"/>
        <v>-0.00101603063439228+0.0018793441810651i</v>
      </c>
      <c r="AF3139" t="str">
        <f t="shared" si="1640"/>
        <v>-15.0796797618001-0.295224276181008i</v>
      </c>
      <c r="AG3139" t="str">
        <f t="shared" si="1641"/>
        <v>0.996759434770037-0.00168151425526898i</v>
      </c>
      <c r="AH3139" t="str">
        <f t="shared" si="1642"/>
        <v>0.0159752710777783-0.0281041622289353i</v>
      </c>
      <c r="AI3139">
        <f t="shared" si="1643"/>
        <v>-29.808615920181531</v>
      </c>
      <c r="AJ3139">
        <f t="shared" si="1644"/>
        <v>-60.38476678023531</v>
      </c>
      <c r="AK3139"/>
      <c r="AL3139"/>
      <c r="AM3139"/>
      <c r="AN3139"/>
    </row>
    <row r="3140" spans="1:40" x14ac:dyDescent="0.25">
      <c r="A3140"/>
      <c r="B3140">
        <f t="shared" si="1645"/>
        <v>1206000</v>
      </c>
      <c r="C3140" s="237" t="str">
        <f t="shared" si="1613"/>
        <v>-5.25470236695067E-08+0.00203069862300825i</v>
      </c>
      <c r="D3140" s="208" t="str">
        <f t="shared" si="1614"/>
        <v>-5.95700635986648+0.0155686894430633i</v>
      </c>
      <c r="E3140" t="str">
        <f t="shared" si="1615"/>
        <v>2870</v>
      </c>
      <c r="F3140" t="str">
        <f t="shared" si="1616"/>
        <v>0.777000777000777</v>
      </c>
      <c r="G3140" t="str">
        <f t="shared" si="1611"/>
        <v>0.777000777000777</v>
      </c>
      <c r="H3140" t="str">
        <f t="shared" si="1617"/>
        <v>9.12269227751059+0.310548861343022i</v>
      </c>
      <c r="I3140" t="str">
        <f t="shared" si="1618"/>
        <v>4735.95092528661i</v>
      </c>
      <c r="J3140" t="str">
        <f t="shared" si="1612"/>
        <v>-19184.0671707683+1024.27631107803i</v>
      </c>
      <c r="K3140" t="str">
        <f t="shared" si="1619"/>
        <v>0.0131433678703248-0.246167220062967i</v>
      </c>
      <c r="L3140" t="str">
        <f t="shared" si="1620"/>
        <v>0.00113678392834469-0.0178445566531422i</v>
      </c>
      <c r="M3140" t="str">
        <f t="shared" si="1621"/>
        <v>0.0142801517986695-0.264011776716109i</v>
      </c>
      <c r="N3140" t="str">
        <f t="shared" si="1622"/>
        <v>-5.34850112137808i</v>
      </c>
      <c r="O3140" t="str">
        <f t="shared" si="1623"/>
        <v>0.594072500569491+0.804411501699915i</v>
      </c>
      <c r="P3140" t="str">
        <f t="shared" si="1624"/>
        <v>0.405927499430509-0.804411501699915i</v>
      </c>
      <c r="Q3140" t="str">
        <f t="shared" si="1625"/>
        <v>-0.405927499430509+6.152912623078i</v>
      </c>
      <c r="R3140" t="str">
        <f t="shared" si="1626"/>
        <v>-0.13450374519908-0.0570995806376421i</v>
      </c>
      <c r="S3140" t="str">
        <f t="shared" si="1627"/>
        <v>0.5547655728718i</v>
      </c>
      <c r="T3140" t="str">
        <f t="shared" si="1628"/>
        <v>0.0316768815631811-0.0746180472587702i</v>
      </c>
      <c r="U3140" t="str">
        <f t="shared" si="1629"/>
        <v>0.0001-131.969272878852i</v>
      </c>
      <c r="V3140" t="str">
        <f t="shared" si="1630"/>
        <v>0.00002-0.00211674822509656i</v>
      </c>
      <c r="W3140" t="str">
        <f t="shared" si="1631"/>
        <v>0.0000199993584529539-0.00211671427665412i</v>
      </c>
      <c r="X3140" t="str">
        <f t="shared" si="1632"/>
        <v>0.0000359242296880099-0.00211629342033212i</v>
      </c>
      <c r="Y3140" t="str">
        <f t="shared" si="1633"/>
        <v>0.009+7.57752148045858i</v>
      </c>
      <c r="Z3140" t="str">
        <f t="shared" si="1634"/>
        <v>-0.00335229206648536-0.000060905232389959i</v>
      </c>
      <c r="AA3140" t="str">
        <f t="shared" si="1635"/>
        <v>0.00188947641238211-1.58407142991726i</v>
      </c>
      <c r="AB3140" t="str">
        <f t="shared" si="1636"/>
        <v>0.215658430666907-0.508004897488383i</v>
      </c>
      <c r="AC3140" t="str">
        <f t="shared" si="1637"/>
        <v>0.868960359560193-0.0641907524947796i</v>
      </c>
      <c r="AD3140" t="str">
        <f t="shared" si="1638"/>
        <v>0.289784252685732-0.563205700769884i</v>
      </c>
      <c r="AE3140" t="str">
        <f t="shared" si="1639"/>
        <v>-0.00100574362535951+0.00187038062523744i</v>
      </c>
      <c r="AF3140" t="str">
        <f t="shared" si="1640"/>
        <v>-15.0796986373771-0.294980171899959i</v>
      </c>
      <c r="AG3140" t="str">
        <f t="shared" si="1641"/>
        <v>0.99677236992033-0.00166557329225086i</v>
      </c>
      <c r="AH3140" t="str">
        <f t="shared" si="1642"/>
        <v>0.0158156726035843-0.0279720429837102i</v>
      </c>
      <c r="AI3140">
        <f t="shared" si="1643"/>
        <v>-29.860802073595927</v>
      </c>
      <c r="AJ3140">
        <f t="shared" si="1644"/>
        <v>-60.515748321767191</v>
      </c>
      <c r="AK3140"/>
      <c r="AL3140"/>
      <c r="AM3140"/>
      <c r="AN3140"/>
    </row>
    <row r="3141" spans="1:40" x14ac:dyDescent="0.25">
      <c r="A3141"/>
      <c r="B3141">
        <f t="shared" si="1645"/>
        <v>1207000</v>
      </c>
      <c r="C3141" s="237" t="str">
        <f t="shared" si="1613"/>
        <v>-5.2459989276766E-08+0.00202901618836012i</v>
      </c>
      <c r="D3141" s="208" t="str">
        <f t="shared" si="1614"/>
        <v>-5.95700635919921+0.0155557907774276i</v>
      </c>
      <c r="E3141" t="str">
        <f t="shared" si="1615"/>
        <v>2870</v>
      </c>
      <c r="F3141" t="str">
        <f t="shared" si="1616"/>
        <v>0.777000777000777</v>
      </c>
      <c r="G3141" t="str">
        <f t="shared" ref="G3141:G3204" si="1646">IF($C$11=$C$7,$C$24,F3141)</f>
        <v>0.777000777000777</v>
      </c>
      <c r="H3141" t="str">
        <f t="shared" si="1617"/>
        <v>9.12271110694277+0.310292261162653i</v>
      </c>
      <c r="I3141" t="str">
        <f t="shared" si="1618"/>
        <v>4739.8779161036i</v>
      </c>
      <c r="J3141" t="str">
        <f t="shared" ref="J3141:J3204" si="1647">IMSUM(COMPLEX(0,2*PI()*B3141*$C$113*$C$112),COMPLEX(0,2*PI()*B3141*$C$113*$C$111),COMPLEX(0,2*PI()*B3141*$C$28*10^-12*$C$111),COMPLEX(-1*2*PI()*B3141*2*PI()*B3141*$C$113*$C$112*$C$28*10^-12*$C$111,0),COMPLEX(1,0))</f>
        <v>-19215.8963932869+1025.12562808556i</v>
      </c>
      <c r="K3141" t="str">
        <f t="shared" si="1619"/>
        <v>0.0131216578413232-0.245964407365283i</v>
      </c>
      <c r="L3141" t="str">
        <f t="shared" si="1620"/>
        <v>0.00113490865455825-0.0178298917955302i</v>
      </c>
      <c r="M3141" t="str">
        <f t="shared" si="1621"/>
        <v>0.0142565664958815-0.263794299160813i</v>
      </c>
      <c r="N3141" t="str">
        <f t="shared" si="1622"/>
        <v>-5.3529360310973i</v>
      </c>
      <c r="O3141" t="str">
        <f t="shared" si="1623"/>
        <v>0.597634139036749+0.801768941689439i</v>
      </c>
      <c r="P3141" t="str">
        <f t="shared" si="1624"/>
        <v>0.402365860963251-0.801768941689439i</v>
      </c>
      <c r="Q3141" t="str">
        <f t="shared" si="1625"/>
        <v>-0.402365860963251+6.15470497278674i</v>
      </c>
      <c r="R3141" t="str">
        <f t="shared" si="1626"/>
        <v>-0.133970624947919-0.0566169551023207i</v>
      </c>
      <c r="S3141" t="str">
        <f t="shared" si="1627"/>
        <v>0.555225577492756i</v>
      </c>
      <c r="T3141" t="str">
        <f t="shared" si="1628"/>
        <v>0.0314351815925674-0.0743839176037738i</v>
      </c>
      <c r="U3141" t="str">
        <f t="shared" si="1629"/>
        <v>0.0001-131.859936281603i</v>
      </c>
      <c r="V3141" t="str">
        <f t="shared" si="1630"/>
        <v>0.00002-0.0021149944983152i</v>
      </c>
      <c r="W3141" t="str">
        <f t="shared" si="1631"/>
        <v>0.0000199993584529539-0.00211496057800408i</v>
      </c>
      <c r="X3141" t="str">
        <f t="shared" si="1632"/>
        <v>0.0000358978522303522-0.0021145402687024i</v>
      </c>
      <c r="Y3141" t="str">
        <f t="shared" si="1633"/>
        <v>0.009+7.58380466576576i</v>
      </c>
      <c r="Z3141" t="str">
        <f t="shared" si="1634"/>
        <v>-0.00334673844015311-0.000060806364519858i</v>
      </c>
      <c r="AA3141" t="str">
        <f t="shared" si="1635"/>
        <v>0.00188633959767259-1.58275829750314i</v>
      </c>
      <c r="AB3141" t="str">
        <f t="shared" si="1636"/>
        <v>0.214012920320479-0.506410926381461i</v>
      </c>
      <c r="AC3141" t="str">
        <f t="shared" si="1637"/>
        <v>0.869462774017351-0.0636750693734979i</v>
      </c>
      <c r="AD3141" t="str">
        <f t="shared" si="1638"/>
        <v>0.287258242767591-0.561403837440641i</v>
      </c>
      <c r="AE3141" t="str">
        <f t="shared" si="1639"/>
        <v>-0.000995515129703393+0.001861404673791i</v>
      </c>
      <c r="AF3141" t="str">
        <f t="shared" si="1640"/>
        <v>-15.079717466142-0.294736470385225i</v>
      </c>
      <c r="AG3141" t="str">
        <f t="shared" si="1641"/>
        <v>0.996785350530393-0.00164970410331064i</v>
      </c>
      <c r="AH3141" t="str">
        <f t="shared" si="1642"/>
        <v>0.0156569696816713-0.0278397074891654i</v>
      </c>
      <c r="AI3141">
        <f t="shared" si="1643"/>
        <v>-29.913189323757518</v>
      </c>
      <c r="AJ3141">
        <f t="shared" si="1644"/>
        <v>-60.646726994825855</v>
      </c>
      <c r="AK3141"/>
      <c r="AL3141"/>
      <c r="AM3141"/>
      <c r="AN3141"/>
    </row>
    <row r="3142" spans="1:40" x14ac:dyDescent="0.25">
      <c r="A3142"/>
      <c r="B3142">
        <f t="shared" si="1645"/>
        <v>1208000</v>
      </c>
      <c r="C3142" s="237" t="str">
        <f t="shared" ref="C3142:C3205" si="1648">IMPRODUCT(COMPLEX(-1,0),IMDIV(IMPRODUCT(G3142,COMPLEX($C$100+$C$101,0)),COMPLEX($C$100,2*PI()*B3142*$C$103*$C$102*(2*$C$100+$C$101))))</f>
        <v>-5.2373170939564E-08+0.00202733653919981i</v>
      </c>
      <c r="D3142" s="208" t="str">
        <f t="shared" ref="D3142:D3205" si="1649">IMPRODUCT(COMPLEX($C$106,0),IMSUB(C3142,G3142))</f>
        <v>-5.9570063585336+0.0155429134671985i</v>
      </c>
      <c r="E3142" t="str">
        <f t="shared" ref="E3142:E3205" si="1650">IMDIV(COMPLEX($C$20*10^3,0),COMPLEX(1,2*PI()*B3142*$C$20*1000*$C$29*10^-12))</f>
        <v>2870</v>
      </c>
      <c r="F3142" t="str">
        <f t="shared" ref="F3142:F3205" si="1651">IMDIV(COMPLEX($C$22*1000,0),IMSUM(COMPLEX($C$22*1000,0),E3142))</f>
        <v>0.777000777000777</v>
      </c>
      <c r="G3142" t="str">
        <f t="shared" si="1646"/>
        <v>0.777000777000777</v>
      </c>
      <c r="H3142" t="str">
        <f t="shared" ref="H3142:H3205" si="1652">IMPRODUCT(COMPLEX($C$108,0),IMPRODUCT(COMPLEX(-1,0),D3142),IMDIV(COMPLEX(0,2*PI()*B3142*$C$109*$C$110),COMPLEX(1,2*PI()*B3142*$C$109*$C$110)))</f>
        <v>9.12272988971589+0.310036084109416i</v>
      </c>
      <c r="I3142" t="str">
        <f t="shared" ref="I3142:I3205" si="1653">COMPLEX(0,2*PI()*B3142*$C$113*$C$112*$C$114)</f>
        <v>4743.80490692059i</v>
      </c>
      <c r="J3142" t="str">
        <f t="shared" si="1647"/>
        <v>-19247.7519972581+1025.97494509308i</v>
      </c>
      <c r="K3142" t="str">
        <f t="shared" ref="K3142:K3205" si="1654">IMDIV(I3142,J3142)</f>
        <v>0.013100001509412-0.245761927640439i</v>
      </c>
      <c r="L3142" t="str">
        <f t="shared" ref="L3142:L3205" si="1655">IMDIV(COMPLEX($C$117,0),COMPLEX(1,2*PI()*B3142*$C$115*$C$116))</f>
        <v>0.00113303801096526-0.0178152509230066i</v>
      </c>
      <c r="M3142" t="str">
        <f t="shared" ref="M3142:M3205" si="1656">IMSUM(K3142,L3142)</f>
        <v>0.0142330395203773-0.263577178563446i</v>
      </c>
      <c r="N3142" t="str">
        <f t="shared" ref="N3142:N3205" si="1657">COMPLEX(0,-2*PI()*B3142*$C$43)</f>
        <v>-5.35737094081651i</v>
      </c>
      <c r="O3142" t="str">
        <f t="shared" ref="O3142:O3205" si="1658">IMEXP(N3142)</f>
        <v>0.601184023001491+0.799110612173148i</v>
      </c>
      <c r="P3142" t="str">
        <f t="shared" ref="P3142:P3205" si="1659">IMSUB(COMPLEX(1,0),O3142)</f>
        <v>0.398815976998509-0.799110612173148i</v>
      </c>
      <c r="Q3142" t="str">
        <f t="shared" ref="Q3142:Q3205" si="1660">IMSUM(COMPLEX(0,2*PI()*B3142*$C$43),O3142,COMPLEX(-1,0))</f>
        <v>-0.398815976998509+6.15648155298966i</v>
      </c>
      <c r="R3142" t="str">
        <f t="shared" ref="R3142:R3205" si="1661">IMDIV(P3142,Q3142)</f>
        <v>-0.133436360591696-0.0561358661611159i</v>
      </c>
      <c r="S3142" t="str">
        <f t="shared" ref="S3142:S3205" si="1662">IMDIV(COMPLEX(0,2*PI()*B3142*$C$123),COMPLEX($C$124,0))</f>
        <v>0.555685582113712i</v>
      </c>
      <c r="T3142" t="str">
        <f t="shared" ref="T3142:T3205" si="1663">IMPRODUCT(R3142,S3142)</f>
        <v>0.0311938914651971-0.0741486617105318i</v>
      </c>
      <c r="U3142" t="str">
        <f t="shared" ref="U3142:U3205" si="1664">IMDIV(COMPLEX(1,2*PI()*B3142*$C$16*10^-3*$C$15*10^-6),COMPLEX(0,2*PI()*B3142*$C$15*10^-6))</f>
        <v>0.0001-131.750780705211i</v>
      </c>
      <c r="V3142" t="str">
        <f t="shared" ref="V3142:V3205" si="1665">IMSUM(COMPLEX($C$18*10^-3,0),IMDIV(COMPLEX(1,0),COMPLEX(0,2*PI()*B3142*($C$17*1*10^-6))))</f>
        <v>0.00002-0.00211324367505501i</v>
      </c>
      <c r="W3142" t="str">
        <f t="shared" ref="W3142:W3205" si="1666">IMDIV(IMPRODUCT(U3142,V3142),IMSUM(U3142,V3142))</f>
        <v>0.0000199993584529539-0.00211320978282864i</v>
      </c>
      <c r="X3142" t="str">
        <f t="shared" ref="X3142:X3205" si="1667">IMDIV(IMPRODUCT(COMPLEX($C$19,0),W3142),IMSUM(COMPLEX($C$19,0),W3142))</f>
        <v>0.0000358715402475784-0.00211279001914969i</v>
      </c>
      <c r="Y3142" t="str">
        <f t="shared" ref="Y3142:Y3205" si="1668">COMPLEX($C$13*10^-3,2*PI()*B3142*$C$12*0.000001)</f>
        <v>0.009+7.59008785107294i</v>
      </c>
      <c r="Z3142" t="str">
        <f t="shared" ref="Z3142:Z3205" si="1669">IMPRODUCT(COMPLEX($C$6,0),IMDIV(X3142,IMSUM(X3142,Y3142)))</f>
        <v>-0.00334119860412-0.0000607077804871238i</v>
      </c>
      <c r="AA3142" t="str">
        <f t="shared" ref="AA3142:AA3205" si="1670">IMDIV(COMPLEX($C$6,0),IMSUM(X3142,Y3142))</f>
        <v>0.00188321059381136-1.58144734095693i</v>
      </c>
      <c r="AB3142" t="str">
        <f t="shared" ref="AB3142:AB3205" si="1671">IMPRODUCT(COMPLEX($C$119,0),T3142)</f>
        <v>0.212370200215587-0.504809287765598i</v>
      </c>
      <c r="AC3142" t="str">
        <f t="shared" ref="AC3142:AC3205" si="1672">IMSUM(COMPLEX(1,0),IMPRODUCT(AB3142,M3142))</f>
        <v>0.86996646567074-0.0631609087267998i</v>
      </c>
      <c r="AD3142" t="str">
        <f t="shared" ref="AD3142:AD3205" si="1673">IMDIV(AB3142,AC3142)</f>
        <v>0.284740211129293-0.559590348007577i</v>
      </c>
      <c r="AE3142" t="str">
        <f t="shared" ref="AE3142:AE3205" si="1674">IMPRODUCT(AD3142,AA3142,X3142)</f>
        <v>-0.000985345083971587+0.00185241654340885i</v>
      </c>
      <c r="AF3142" t="str">
        <f t="shared" ref="AF3142:AF3205" si="1675">IMSUB(D3142,H3142)</f>
        <v>-15.0797362482495-0.294493170642218i</v>
      </c>
      <c r="AG3142" t="str">
        <f t="shared" ref="AG3142:AG3205" si="1676">IMSUM(COMPLEX(1,0),IMPRODUCT(AD3142,AA3142,COMPLEX($C$127,0)))</f>
        <v>0.996798376279599-0.0016339068239363i</v>
      </c>
      <c r="AH3142" t="str">
        <f t="shared" ref="AH3142:AH3205" si="1677">IMDIV(IMPRODUCT(AE3142,AF3142),AG3142)</f>
        <v>0.0154991614003119-0.027707159211122i</v>
      </c>
      <c r="AI3142">
        <f t="shared" ref="AI3142:AI3205" si="1678">20*LOG10(IMABS(AH3142))</f>
        <v>-29.965779547807976</v>
      </c>
      <c r="AJ3142">
        <f t="shared" ref="AJ3142:AJ3205" si="1679">IMARGUMENT(AH3142)*180/PI()</f>
        <v>-60.777702742207445</v>
      </c>
      <c r="AK3142"/>
      <c r="AL3142"/>
      <c r="AM3142"/>
      <c r="AN3142"/>
    </row>
    <row r="3143" spans="1:40" x14ac:dyDescent="0.25">
      <c r="A3143"/>
      <c r="B3143">
        <f t="shared" si="1645"/>
        <v>1209000</v>
      </c>
      <c r="C3143" s="237" t="str">
        <f t="shared" si="1648"/>
        <v>-5.22865679433722E-08+0.00202565966861545i</v>
      </c>
      <c r="D3143" s="208" t="str">
        <f t="shared" si="1649"/>
        <v>-5.95700635786965+0.0155300574593851i</v>
      </c>
      <c r="E3143" t="str">
        <f t="shared" si="1650"/>
        <v>2870</v>
      </c>
      <c r="F3143" t="str">
        <f t="shared" si="1651"/>
        <v>0.777000777000777</v>
      </c>
      <c r="G3143" t="str">
        <f t="shared" si="1646"/>
        <v>0.777000777000777</v>
      </c>
      <c r="H3143" t="str">
        <f t="shared" si="1652"/>
        <v>9.1227486259839+0.309780329139001i</v>
      </c>
      <c r="I3143" t="str">
        <f t="shared" si="1653"/>
        <v>4747.73189773758i</v>
      </c>
      <c r="J3143" t="str">
        <f t="shared" si="1647"/>
        <v>-19279.6339826818+1026.82426210061i</v>
      </c>
      <c r="K3143" t="str">
        <f t="shared" si="1654"/>
        <v>0.0130783986978145-0.245559780071442i</v>
      </c>
      <c r="L3143" t="str">
        <f t="shared" si="1655"/>
        <v>0.00113117198235578-0.0178006339770216i</v>
      </c>
      <c r="M3143" t="str">
        <f t="shared" si="1656"/>
        <v>0.0142095706801703-0.263360414048464i</v>
      </c>
      <c r="N3143" t="str">
        <f t="shared" si="1657"/>
        <v>-5.36180585053573i</v>
      </c>
      <c r="O3143" t="str">
        <f t="shared" si="1658"/>
        <v>0.604722082643224+0.796436565436094i</v>
      </c>
      <c r="P3143" t="str">
        <f t="shared" si="1659"/>
        <v>0.395277917356776-0.796436565436094i</v>
      </c>
      <c r="Q3143" t="str">
        <f t="shared" si="1660"/>
        <v>-0.395277917356776+6.15824241597182i</v>
      </c>
      <c r="R3143" t="str">
        <f t="shared" si="1661"/>
        <v>-0.132900951945335-0.0556563192394242i</v>
      </c>
      <c r="S3143" t="str">
        <f t="shared" si="1662"/>
        <v>0.556145586734666i</v>
      </c>
      <c r="T3143" t="str">
        <f t="shared" si="1663"/>
        <v>0.0309530163189015-0.073912277897234i</v>
      </c>
      <c r="U3143" t="str">
        <f t="shared" si="1664"/>
        <v>0.0001-131.641805700492i</v>
      </c>
      <c r="V3143" t="str">
        <f t="shared" si="1665"/>
        <v>0.00002-0.0021114957481112i</v>
      </c>
      <c r="W3143" t="str">
        <f t="shared" si="1666"/>
        <v>0.0000199993584529538-0.00211146188392313i</v>
      </c>
      <c r="X3143" t="str">
        <f t="shared" si="1667"/>
        <v>0.0000358452935231734-0.00211104266447442i</v>
      </c>
      <c r="Y3143" t="str">
        <f t="shared" si="1668"/>
        <v>0.009+7.59637103638012i</v>
      </c>
      <c r="Z3143" t="str">
        <f t="shared" si="1669"/>
        <v>-0.00333567251276336-0.0000606094791900936i</v>
      </c>
      <c r="AA3143" t="str">
        <f t="shared" si="1670"/>
        <v>0.00188008937486775-1.58013855487347i</v>
      </c>
      <c r="AB3143" t="str">
        <f t="shared" si="1671"/>
        <v>0.210730305330949-0.503199970190912i</v>
      </c>
      <c r="AC3143" t="str">
        <f t="shared" si="1672"/>
        <v>0.870471434669401-0.0626482760072053i</v>
      </c>
      <c r="AD3143" t="str">
        <f t="shared" si="1673"/>
        <v>0.282230212351883-0.557765269039892i</v>
      </c>
      <c r="AE3143" t="str">
        <f t="shared" si="1674"/>
        <v>-0.000975233424080372+0.00184341645032807i</v>
      </c>
      <c r="AF3143" t="str">
        <f t="shared" si="1675"/>
        <v>-15.0797549838536-0.294250271679616i</v>
      </c>
      <c r="AG3143" t="str">
        <f t="shared" si="1676"/>
        <v>0.996811446846876-0.00161818158816485i</v>
      </c>
      <c r="AH3143" t="str">
        <f t="shared" si="1677"/>
        <v>0.0153422468370393-0.0275744016080056i</v>
      </c>
      <c r="AI3143">
        <f t="shared" si="1678"/>
        <v>-30.018574649772987</v>
      </c>
      <c r="AJ3143">
        <f t="shared" si="1679"/>
        <v>-60.908675506903954</v>
      </c>
      <c r="AK3143"/>
      <c r="AL3143"/>
      <c r="AM3143"/>
      <c r="AN3143"/>
    </row>
    <row r="3144" spans="1:40" x14ac:dyDescent="0.25">
      <c r="A3144"/>
      <c r="B3144">
        <f t="shared" si="1645"/>
        <v>1210000</v>
      </c>
      <c r="C3144" s="237" t="str">
        <f t="shared" si="1648"/>
        <v>-5.22001795766138E-08+0.00202398556971799i</v>
      </c>
      <c r="D3144" s="208" t="str">
        <f t="shared" si="1649"/>
        <v>-5.95700635720734+0.0155172227011713i</v>
      </c>
      <c r="E3144" t="str">
        <f t="shared" si="1650"/>
        <v>2870</v>
      </c>
      <c r="F3144" t="str">
        <f t="shared" si="1651"/>
        <v>0.777000777000777</v>
      </c>
      <c r="G3144" t="str">
        <f t="shared" si="1646"/>
        <v>0.777000777000777</v>
      </c>
      <c r="H3144" t="str">
        <f t="shared" si="1652"/>
        <v>9.12276731590012+0.309524995210519i</v>
      </c>
      <c r="I3144" t="str">
        <f t="shared" si="1653"/>
        <v>4751.65888855456i</v>
      </c>
      <c r="J3144" t="str">
        <f t="shared" si="1647"/>
        <v>-19311.5423495581+1027.67357910814i</v>
      </c>
      <c r="K3144" t="str">
        <f t="shared" si="1654"/>
        <v>0.01305684923048-0.245357963843961i</v>
      </c>
      <c r="L3144" t="str">
        <f t="shared" si="1655"/>
        <v>0.00112931055358213-0.0177860408992148i</v>
      </c>
      <c r="M3144" t="str">
        <f t="shared" si="1656"/>
        <v>0.0141861597840621-0.263144004743176i</v>
      </c>
      <c r="N3144" t="str">
        <f t="shared" si="1657"/>
        <v>-5.36624076025495i</v>
      </c>
      <c r="O3144" t="str">
        <f t="shared" si="1658"/>
        <v>0.608248248373997+0.793746854072484i</v>
      </c>
      <c r="P3144" t="str">
        <f t="shared" si="1659"/>
        <v>0.391751751626003-0.793746854072484i</v>
      </c>
      <c r="Q3144" t="str">
        <f t="shared" si="1660"/>
        <v>-0.391751751626003+6.15998761432743i</v>
      </c>
      <c r="R3144" t="str">
        <f t="shared" si="1661"/>
        <v>-0.132364398851698-0.0551783197960275i</v>
      </c>
      <c r="S3144" t="str">
        <f t="shared" si="1662"/>
        <v>0.556605591355622i</v>
      </c>
      <c r="T3144" t="str">
        <f t="shared" si="1663"/>
        <v>0.0307125613200775-0.0736747644972808i</v>
      </c>
      <c r="U3144" t="str">
        <f t="shared" si="1664"/>
        <v>0.0001-131.533010819748i</v>
      </c>
      <c r="V3144" t="str">
        <f t="shared" si="1665"/>
        <v>0.00002-0.00210975071030285i</v>
      </c>
      <c r="W3144" t="str">
        <f t="shared" si="1666"/>
        <v>0.0000199993584529539-0.00210971687410673i</v>
      </c>
      <c r="X3144" t="str">
        <f t="shared" si="1667"/>
        <v>0.0000358191118415166-0.00210929819750085i</v>
      </c>
      <c r="Y3144" t="str">
        <f t="shared" si="1668"/>
        <v>0.009+7.6026542216873i</v>
      </c>
      <c r="Z3144" t="str">
        <f t="shared" si="1669"/>
        <v>-0.0033301601206491-0.0000605114595323884i</v>
      </c>
      <c r="AA3144" t="str">
        <f t="shared" si="1670"/>
        <v>0.00187697591501867-1.57883193386552i</v>
      </c>
      <c r="AB3144" t="str">
        <f t="shared" si="1671"/>
        <v>0.209093270839754-0.501582962311077i</v>
      </c>
      <c r="AC3144" t="str">
        <f t="shared" si="1672"/>
        <v>0.870977681136423-0.0621371767019305i</v>
      </c>
      <c r="AD3144" t="str">
        <f t="shared" si="1673"/>
        <v>0.279728300839748-0.555928637369326i</v>
      </c>
      <c r="AE3144" t="str">
        <f t="shared" si="1674"/>
        <v>-0.000965180085316532+0.0018344046103378i</v>
      </c>
      <c r="AF3144" t="str">
        <f t="shared" si="1675"/>
        <v>-15.0797736731075-0.294007772509348i</v>
      </c>
      <c r="AG3144" t="str">
        <f t="shared" si="1676"/>
        <v>0.996824561910709-0.00160252852858106i</v>
      </c>
      <c r="AH3144" t="str">
        <f t="shared" si="1677"/>
        <v>0.015186225058684-0.0274414381308122i</v>
      </c>
      <c r="AI3144">
        <f t="shared" si="1678"/>
        <v>-30.071576561080413</v>
      </c>
      <c r="AJ3144">
        <f t="shared" si="1679"/>
        <v>-61.03964523210356</v>
      </c>
      <c r="AK3144"/>
      <c r="AL3144"/>
      <c r="AM3144"/>
      <c r="AN3144"/>
    </row>
    <row r="3145" spans="1:40" x14ac:dyDescent="0.25">
      <c r="A3145"/>
      <c r="B3145">
        <f t="shared" si="1645"/>
        <v>1211000</v>
      </c>
      <c r="C3145" s="237" t="str">
        <f t="shared" si="1648"/>
        <v>-5.21140051306488E-08+0.00202231423564117i</v>
      </c>
      <c r="D3145" s="208" t="str">
        <f t="shared" si="1649"/>
        <v>-5.95700635654666+0.0155044091399156i</v>
      </c>
      <c r="E3145" t="str">
        <f t="shared" si="1650"/>
        <v>2870</v>
      </c>
      <c r="F3145" t="str">
        <f t="shared" si="1651"/>
        <v>0.777000777000777</v>
      </c>
      <c r="G3145" t="str">
        <f t="shared" si="1646"/>
        <v>0.777000777000777</v>
      </c>
      <c r="H3145" t="str">
        <f t="shared" si="1652"/>
        <v>9.12278595961724+0.309270081286505i</v>
      </c>
      <c r="I3145" t="str">
        <f t="shared" si="1653"/>
        <v>4755.58587937155i</v>
      </c>
      <c r="J3145" t="str">
        <f t="shared" si="1647"/>
        <v>-19343.4770978869+1028.52289611566i</v>
      </c>
      <c r="K3145" t="str">
        <f t="shared" si="1654"/>
        <v>0.0130353529320803-0.24515647814632i</v>
      </c>
      <c r="L3145" t="str">
        <f t="shared" si="1655"/>
        <v>0.00112745370955873-0.0177714716314152i</v>
      </c>
      <c r="M3145" t="str">
        <f t="shared" si="1656"/>
        <v>0.014162806641639-0.262927949777735i</v>
      </c>
      <c r="N3145" t="str">
        <f t="shared" si="1657"/>
        <v>-5.37067566997417i</v>
      </c>
      <c r="O3145" t="str">
        <f t="shared" si="1658"/>
        <v>0.611762450839799+0.791041530984614i</v>
      </c>
      <c r="P3145" t="str">
        <f t="shared" si="1659"/>
        <v>0.388237549160201-0.791041530984614i</v>
      </c>
      <c r="Q3145" t="str">
        <f t="shared" si="1660"/>
        <v>-0.388237549160201+6.16171720095878i</v>
      </c>
      <c r="R3145" t="str">
        <f t="shared" si="1661"/>
        <v>-0.131826701181879-0.0547018733230774i</v>
      </c>
      <c r="S3145" t="str">
        <f t="shared" si="1662"/>
        <v>0.557065595976576i</v>
      </c>
      <c r="T3145" t="str">
        <f t="shared" si="1663"/>
        <v>0.0304725316637553-0.0734361198595094i</v>
      </c>
      <c r="U3145" t="str">
        <f t="shared" si="1664"/>
        <v>0.0001-131.424395616759i</v>
      </c>
      <c r="V3145" t="str">
        <f t="shared" si="1665"/>
        <v>0.00002-0.0021080085544727i</v>
      </c>
      <c r="W3145" t="str">
        <f t="shared" si="1666"/>
        <v>0.0000199993584529539-0.00210797474622231i</v>
      </c>
      <c r="X3145" t="str">
        <f t="shared" si="1667"/>
        <v>0.0000357929949878768-0.00210755661107689i</v>
      </c>
      <c r="Y3145" t="str">
        <f t="shared" si="1668"/>
        <v>0.009+7.60893740699448i</v>
      </c>
      <c r="Z3145" t="str">
        <f t="shared" si="1669"/>
        <v>-0.00332466138253062-0.0000604137204228823i</v>
      </c>
      <c r="AA3145" t="str">
        <f t="shared" si="1670"/>
        <v>0.00187387018854811-1.57752747256363i</v>
      </c>
      <c r="AB3145" t="str">
        <f t="shared" si="1671"/>
        <v>0.207459132110135-0.49995825288486i</v>
      </c>
      <c r="AC3145" t="str">
        <f t="shared" si="1672"/>
        <v>0.871485205168644-0.061627616332886i</v>
      </c>
      <c r="AD3145" t="str">
        <f t="shared" si="1673"/>
        <v>0.277234530819297-0.554080490089167i</v>
      </c>
      <c r="AE3145" t="str">
        <f t="shared" si="1674"/>
        <v>-0.000955185002338935+0.00182538123877661i</v>
      </c>
      <c r="AF3145" t="str">
        <f t="shared" si="1675"/>
        <v>-15.0797923161639-0.293765672146589i</v>
      </c>
      <c r="AG3145" t="str">
        <f t="shared" si="1676"/>
        <v>0.996837721149151-0.00158694777631585i</v>
      </c>
      <c r="AH3145" t="str">
        <f t="shared" si="1677"/>
        <v>0.0150310951214056-0.0273082722230625i</v>
      </c>
      <c r="AI3145">
        <f t="shared" si="1678"/>
        <v>-30.12478724109458</v>
      </c>
      <c r="AJ3145">
        <f t="shared" si="1679"/>
        <v>-61.170611861188391</v>
      </c>
      <c r="AK3145"/>
      <c r="AL3145"/>
      <c r="AM3145"/>
      <c r="AN3145"/>
    </row>
    <row r="3146" spans="1:40" x14ac:dyDescent="0.25">
      <c r="A3146"/>
      <c r="B3146">
        <f t="shared" si="1645"/>
        <v>1212000</v>
      </c>
      <c r="C3146" s="237" t="str">
        <f t="shared" si="1648"/>
        <v>-5.20280438997593E-08+0.00202064565954137i</v>
      </c>
      <c r="D3146" s="208" t="str">
        <f t="shared" si="1649"/>
        <v>-5.95700635588763+0.0154916167231505i</v>
      </c>
      <c r="E3146" t="str">
        <f t="shared" si="1650"/>
        <v>2870</v>
      </c>
      <c r="F3146" t="str">
        <f t="shared" si="1651"/>
        <v>0.777000777000777</v>
      </c>
      <c r="G3146" t="str">
        <f t="shared" si="1646"/>
        <v>0.777000777000777</v>
      </c>
      <c r="H3146" t="str">
        <f t="shared" si="1652"/>
        <v>9.12280455728737+0.309015586332889i</v>
      </c>
      <c r="I3146" t="str">
        <f t="shared" si="1653"/>
        <v>4759.51287018854i</v>
      </c>
      <c r="J3146" t="str">
        <f t="shared" si="1647"/>
        <v>-19375.4382276684+1029.37221312319i</v>
      </c>
      <c r="K3146" t="str">
        <f t="shared" si="1654"/>
        <v>0.0130139096280066-0.24495532216948i</v>
      </c>
      <c r="L3146" t="str">
        <f t="shared" si="1655"/>
        <v>0.00112560143526163-0.0177569261156392i</v>
      </c>
      <c r="M3146" t="str">
        <f t="shared" si="1656"/>
        <v>0.0141395110632682-0.262712248285119i</v>
      </c>
      <c r="N3146" t="str">
        <f t="shared" si="1657"/>
        <v>-5.37511057969339i</v>
      </c>
      <c r="O3146" t="str">
        <f t="shared" si="1658"/>
        <v>0.615264620921919+0.788320649381841i</v>
      </c>
      <c r="P3146" t="str">
        <f t="shared" si="1659"/>
        <v>0.384735379078081-0.788320649381841i</v>
      </c>
      <c r="Q3146" t="str">
        <f t="shared" si="1660"/>
        <v>-0.384735379078081+6.16343122907523i</v>
      </c>
      <c r="R3146" t="str">
        <f t="shared" si="1661"/>
        <v>-0.131287858835514-0.0542269853460825i</v>
      </c>
      <c r="S3146" t="str">
        <f t="shared" si="1662"/>
        <v>0.557525600597532i</v>
      </c>
      <c r="T3146" t="str">
        <f t="shared" si="1663"/>
        <v>0.0302329325736682-0.0731963423484339i</v>
      </c>
      <c r="U3146" t="str">
        <f t="shared" si="1664"/>
        <v>0.0001-131.315959646778i</v>
      </c>
      <c r="V3146" t="str">
        <f t="shared" si="1665"/>
        <v>0.00002-0.00210626927348717i</v>
      </c>
      <c r="W3146" t="str">
        <f t="shared" si="1666"/>
        <v>0.0000199993584529539-0.00210623549313641i</v>
      </c>
      <c r="X3146" t="str">
        <f t="shared" si="1667"/>
        <v>0.000035766942748409-0.00210581789807409i</v>
      </c>
      <c r="Y3146" t="str">
        <f t="shared" si="1668"/>
        <v>0.009+7.61522059230166i</v>
      </c>
      <c r="Z3146" t="str">
        <f t="shared" si="1669"/>
        <v>-0.00331917625334808-0.0000603162607756744i</v>
      </c>
      <c r="AA3146" t="str">
        <f t="shared" si="1670"/>
        <v>0.00187077216984658-1.5762251656161i</v>
      </c>
      <c r="AB3146" t="str">
        <f t="shared" si="1671"/>
        <v>0.205827924705633-0.498325830777759i</v>
      </c>
      <c r="AC3146" t="str">
        <f t="shared" si="1672"/>
        <v>0.87199400683633-0.0611196004566715i</v>
      </c>
      <c r="AD3146" t="str">
        <f t="shared" si="1673"/>
        <v>0.274748956337656-0.552220864553368i</v>
      </c>
      <c r="AE3146" t="str">
        <f t="shared" si="1674"/>
        <v>-0.000945248109180287+0.00181634655053058i</v>
      </c>
      <c r="AF3146" t="str">
        <f t="shared" si="1675"/>
        <v>-15.079810913175-0.293523969609738i</v>
      </c>
      <c r="AG3146" t="str">
        <f t="shared" si="1676"/>
        <v>0.99685092423983-0.0015714394610449i</v>
      </c>
      <c r="AH3146" t="str">
        <f t="shared" si="1677"/>
        <v>0.0148768560707276-0.027174907320769i</v>
      </c>
      <c r="AI3146">
        <f t="shared" si="1678"/>
        <v>-30.178208677660116</v>
      </c>
      <c r="AJ3146">
        <f t="shared" si="1679"/>
        <v>-61.301575337739294</v>
      </c>
      <c r="AK3146"/>
      <c r="AL3146"/>
      <c r="AM3146"/>
      <c r="AN3146"/>
    </row>
    <row r="3147" spans="1:40" x14ac:dyDescent="0.25">
      <c r="A3147"/>
      <c r="B3147">
        <f t="shared" si="1645"/>
        <v>1213000</v>
      </c>
      <c r="C3147" s="237" t="str">
        <f t="shared" si="1648"/>
        <v>-5.1942295181135E-08+0.00201897983459754i</v>
      </c>
      <c r="D3147" s="208" t="str">
        <f t="shared" si="1649"/>
        <v>-5.95700635523022+0.0154788453985811i</v>
      </c>
      <c r="E3147" t="str">
        <f t="shared" si="1650"/>
        <v>2870</v>
      </c>
      <c r="F3147" t="str">
        <f t="shared" si="1651"/>
        <v>0.777000777000777</v>
      </c>
      <c r="G3147" t="str">
        <f t="shared" si="1646"/>
        <v>0.777000777000777</v>
      </c>
      <c r="H3147" t="str">
        <f t="shared" si="1652"/>
        <v>9.12282310906192+0.308761509318993i</v>
      </c>
      <c r="I3147" t="str">
        <f t="shared" si="1653"/>
        <v>4763.43986100552i</v>
      </c>
      <c r="J3147" t="str">
        <f t="shared" si="1647"/>
        <v>-19407.4257389023+1030.22153013072i</v>
      </c>
      <c r="K3147" t="str">
        <f t="shared" si="1654"/>
        <v>0.0129925191443657-0.244754495107038i</v>
      </c>
      <c r="L3147" t="str">
        <f t="shared" si="1655"/>
        <v>0.00112375371572832-0.0177424042940909i</v>
      </c>
      <c r="M3147" t="str">
        <f t="shared" si="1656"/>
        <v>0.014116272860094-0.262496899401129i</v>
      </c>
      <c r="N3147" t="str">
        <f t="shared" si="1657"/>
        <v>-5.37954548941261i</v>
      </c>
      <c r="O3147" t="str">
        <f t="shared" si="1658"/>
        <v>0.618754689738304+0.785584262779528i</v>
      </c>
      <c r="P3147" t="str">
        <f t="shared" si="1659"/>
        <v>0.381245310261696-0.785584262779528i</v>
      </c>
      <c r="Q3147" t="str">
        <f t="shared" si="1660"/>
        <v>-0.381245310261696+6.16512975219214i</v>
      </c>
      <c r="R3147" t="str">
        <f t="shared" si="1661"/>
        <v>-0.130747871741088-0.0537536614238935i</v>
      </c>
      <c r="S3147" t="str">
        <f t="shared" si="1662"/>
        <v>0.557985605218486i</v>
      </c>
      <c r="T3147" t="str">
        <f t="shared" si="1663"/>
        <v>0.0299937693023208-0.07295543034448i</v>
      </c>
      <c r="U3147" t="str">
        <f t="shared" si="1664"/>
        <v>0.0001-131.207702466525i</v>
      </c>
      <c r="V3147" t="str">
        <f t="shared" si="1665"/>
        <v>0.00002-0.00210453286023615i</v>
      </c>
      <c r="W3147" t="str">
        <f t="shared" si="1666"/>
        <v>0.0000199993584529538-0.00210449910773901i</v>
      </c>
      <c r="X3147" t="str">
        <f t="shared" si="1667"/>
        <v>0.0000357409549101479-0.00210408205138744i</v>
      </c>
      <c r="Y3147" t="str">
        <f t="shared" si="1668"/>
        <v>0.009+7.62150377760884i</v>
      </c>
      <c r="Z3147" t="str">
        <f t="shared" si="1669"/>
        <v>-0.00331370468822729-0.0000602190795100556i</v>
      </c>
      <c r="AA3147" t="str">
        <f t="shared" si="1670"/>
        <v>0.00186768183341061-1.57492500768892i</v>
      </c>
      <c r="AB3147" t="str">
        <f t="shared" si="1671"/>
        <v>0.204199684385667-0.496685684963598i</v>
      </c>
      <c r="AC3147" t="str">
        <f t="shared" si="1672"/>
        <v>0.872504086182863-0.0606131346645756i</v>
      </c>
      <c r="AD3147" t="str">
        <f t="shared" si="1673"/>
        <v>0.27227163126138-0.55034979837558i</v>
      </c>
      <c r="AE3147" t="str">
        <f t="shared" si="1674"/>
        <v>-0.000935369339248849+0.00180730076003084i</v>
      </c>
      <c r="AF3147" t="str">
        <f t="shared" si="1675"/>
        <v>-15.0798294642921-0.293282663920412i</v>
      </c>
      <c r="AG3147" t="str">
        <f t="shared" si="1676"/>
        <v>0.996864170859955-0.00155600371098727i</v>
      </c>
      <c r="AH3147" t="str">
        <f t="shared" si="1677"/>
        <v>0.0147235069415709-0.0270413468523922i</v>
      </c>
      <c r="AI3147">
        <f t="shared" si="1678"/>
        <v>-30.231842887662047</v>
      </c>
      <c r="AJ3147">
        <f t="shared" si="1679"/>
        <v>-61.432535605533054</v>
      </c>
      <c r="AK3147"/>
      <c r="AL3147"/>
      <c r="AM3147"/>
      <c r="AN3147"/>
    </row>
    <row r="3148" spans="1:40" x14ac:dyDescent="0.25">
      <c r="A3148"/>
      <c r="B3148">
        <f t="shared" si="1645"/>
        <v>1214000</v>
      </c>
      <c r="C3148" s="237" t="str">
        <f t="shared" si="1648"/>
        <v>-5.18567582748594E-08+0.00201731675401111i</v>
      </c>
      <c r="D3148" s="208" t="str">
        <f t="shared" si="1649"/>
        <v>-5.95700635457444+0.0154660951140852i</v>
      </c>
      <c r="E3148" t="str">
        <f t="shared" si="1650"/>
        <v>2870</v>
      </c>
      <c r="F3148" t="str">
        <f t="shared" si="1651"/>
        <v>0.777000777000777</v>
      </c>
      <c r="G3148" t="str">
        <f t="shared" si="1646"/>
        <v>0.777000777000777</v>
      </c>
      <c r="H3148" t="str">
        <f t="shared" si="1652"/>
        <v>9.12284161509173+0.308507849217504i</v>
      </c>
      <c r="I3148" t="str">
        <f t="shared" si="1653"/>
        <v>4767.36685182251i</v>
      </c>
      <c r="J3148" t="str">
        <f t="shared" si="1647"/>
        <v>-19439.4396315889+1031.07084713825i</v>
      </c>
      <c r="K3148" t="str">
        <f t="shared" si="1654"/>
        <v>0.0129711813079758-0.244553996155204i</v>
      </c>
      <c r="L3148" t="str">
        <f t="shared" si="1655"/>
        <v>0.0011219105360574-0.0177279061091609i</v>
      </c>
      <c r="M3148" t="str">
        <f t="shared" si="1656"/>
        <v>0.0140930918440332-0.262281902264365i</v>
      </c>
      <c r="N3148" t="str">
        <f t="shared" si="1657"/>
        <v>-5.38398039913183i</v>
      </c>
      <c r="O3148" t="str">
        <f t="shared" si="1658"/>
        <v>0.622232588644911+0.782832424998003i</v>
      </c>
      <c r="P3148" t="str">
        <f t="shared" si="1659"/>
        <v>0.377767411355089-0.782832424998003i</v>
      </c>
      <c r="Q3148" t="str">
        <f t="shared" si="1660"/>
        <v>-0.377767411355089+6.16681282412983i</v>
      </c>
      <c r="R3148" t="str">
        <f t="shared" si="1661"/>
        <v>-0.130206739856244-0.0532819071486857i</v>
      </c>
      <c r="S3148" t="str">
        <f t="shared" si="1662"/>
        <v>0.558445609839441i</v>
      </c>
      <c r="T3148" t="str">
        <f t="shared" si="1663"/>
        <v>0.0297550471310563-0.0727133822442256i</v>
      </c>
      <c r="U3148" t="str">
        <f t="shared" si="1664"/>
        <v>0.0001-131.099623634181i</v>
      </c>
      <c r="V3148" t="str">
        <f t="shared" si="1665"/>
        <v>0.00002-0.00210279930763298i</v>
      </c>
      <c r="W3148" t="str">
        <f t="shared" si="1666"/>
        <v>0.0000199993584529537-0.00210276558294356i</v>
      </c>
      <c r="X3148" t="str">
        <f t="shared" si="1667"/>
        <v>0.0000357150312610055-0.00210234906393537i</v>
      </c>
      <c r="Y3148" t="str">
        <f t="shared" si="1668"/>
        <v>0.009+7.62778696291602i</v>
      </c>
      <c r="Z3148" t="str">
        <f t="shared" si="1669"/>
        <v>-0.0033082466424789-0.000060122175550483i</v>
      </c>
      <c r="AA3148" t="str">
        <f t="shared" si="1670"/>
        <v>0.00186459915384216-1.57362699346566i</v>
      </c>
      <c r="AB3148" t="str">
        <f t="shared" si="1671"/>
        <v>0.202574447105993-0.495037804526168i</v>
      </c>
      <c r="AC3148" t="str">
        <f t="shared" si="1672"/>
        <v>0.873015443224421-0.0601082245825677i</v>
      </c>
      <c r="AD3148" t="str">
        <f t="shared" si="1673"/>
        <v>0.269802609275168-0.548467329428222i</v>
      </c>
      <c r="AE3148" t="str">
        <f t="shared" si="1674"/>
        <v>-0.000925548625330207+0.00179824408125146i</v>
      </c>
      <c r="AF3148" t="str">
        <f t="shared" si="1675"/>
        <v>-15.0798479696662-0.293041754103419i</v>
      </c>
      <c r="AG3148" t="str">
        <f t="shared" si="1676"/>
        <v>0.996877460686323-0.00154064065290407i</v>
      </c>
      <c r="AH3148" t="str">
        <f t="shared" si="1677"/>
        <v>0.0145710467582894-0.0269075942388053i</v>
      </c>
      <c r="AI3148">
        <f t="shared" si="1678"/>
        <v>-30.285691917597344</v>
      </c>
      <c r="AJ3148">
        <f t="shared" si="1679"/>
        <v>-61.563492608543974</v>
      </c>
      <c r="AK3148"/>
      <c r="AL3148"/>
      <c r="AM3148"/>
      <c r="AN3148"/>
    </row>
    <row r="3149" spans="1:40" x14ac:dyDescent="0.25">
      <c r="A3149"/>
      <c r="B3149">
        <f t="shared" si="1645"/>
        <v>1215000</v>
      </c>
      <c r="C3149" s="237" t="str">
        <f t="shared" si="1648"/>
        <v>-5.1771432483895E-08+0.00201565641100588i</v>
      </c>
      <c r="D3149" s="208" t="str">
        <f t="shared" si="1649"/>
        <v>-5.95700635392027+0.0154533658177118i</v>
      </c>
      <c r="E3149" t="str">
        <f t="shared" si="1650"/>
        <v>2870</v>
      </c>
      <c r="F3149" t="str">
        <f t="shared" si="1651"/>
        <v>0.777000777000777</v>
      </c>
      <c r="G3149" t="str">
        <f t="shared" si="1646"/>
        <v>0.777000777000777</v>
      </c>
      <c r="H3149" t="str">
        <f t="shared" si="1652"/>
        <v>9.12286007552699+0.30825460500448i</v>
      </c>
      <c r="I3149" t="str">
        <f t="shared" si="1653"/>
        <v>4771.2938426395i</v>
      </c>
      <c r="J3149" t="str">
        <f t="shared" si="1647"/>
        <v>-19471.479905728+1031.92016414577i</v>
      </c>
      <c r="K3149" t="str">
        <f t="shared" si="1654"/>
        <v>0.0129498959463642-0.244353824512804i</v>
      </c>
      <c r="L3149" t="str">
        <f t="shared" si="1655"/>
        <v>0.00112007188140825-0.0177134315034255i</v>
      </c>
      <c r="M3149" t="str">
        <f t="shared" si="1656"/>
        <v>0.0140699678277725-0.262067256016229i</v>
      </c>
      <c r="N3149" t="str">
        <f t="shared" si="1657"/>
        <v>-5.38841530885105i</v>
      </c>
      <c r="O3149" t="str">
        <f t="shared" si="1658"/>
        <v>0.625698249237061+0.780065190161487i</v>
      </c>
      <c r="P3149" t="str">
        <f t="shared" si="1659"/>
        <v>0.374301750762939-0.780065190161487i</v>
      </c>
      <c r="Q3149" t="str">
        <f t="shared" si="1660"/>
        <v>-0.374301750762939+6.16848049901254i</v>
      </c>
      <c r="R3149" t="str">
        <f t="shared" si="1661"/>
        <v>-0.129664463168096-0.0528117281459402i</v>
      </c>
      <c r="S3149" t="str">
        <f t="shared" si="1662"/>
        <v>0.558905614460397i</v>
      </c>
      <c r="T3149" t="str">
        <f t="shared" si="1663"/>
        <v>0.0295167713701221-0.0724701964606422i</v>
      </c>
      <c r="U3149" t="str">
        <f t="shared" si="1664"/>
        <v>0.0001-130.991722709379i</v>
      </c>
      <c r="V3149" t="str">
        <f t="shared" si="1665"/>
        <v>0.00002-0.00210106860861436i</v>
      </c>
      <c r="W3149" t="str">
        <f t="shared" si="1666"/>
        <v>0.0000199993584529537-0.00210103491168691i</v>
      </c>
      <c r="X3149" t="str">
        <f t="shared" si="1667"/>
        <v>0.0000356891715897674-0.00210061892865968i</v>
      </c>
      <c r="Y3149" t="str">
        <f t="shared" si="1668"/>
        <v>0.009+7.6340701482232i</v>
      </c>
      <c r="Z3149" t="str">
        <f t="shared" si="1669"/>
        <v>-0.00330280207159758-0.0000600255478265508i</v>
      </c>
      <c r="AA3149" t="str">
        <f t="shared" si="1670"/>
        <v>0.00186152410584817-1.57233111764743i</v>
      </c>
      <c r="AB3149" t="str">
        <f t="shared" si="1671"/>
        <v>0.200952249019148-0.493382178660866i</v>
      </c>
      <c r="AC3149" t="str">
        <f t="shared" si="1672"/>
        <v>0.873528077949656-0.0596048758712927i</v>
      </c>
      <c r="AD3149" t="str">
        <f t="shared" si="1673"/>
        <v>0.267341943880572-0.546573495841528i</v>
      </c>
      <c r="AE3149" t="str">
        <f t="shared" si="1674"/>
        <v>-0.00091578589958904+0.00178917672770729i</v>
      </c>
      <c r="AF3149" t="str">
        <f t="shared" si="1675"/>
        <v>-15.0798664294473-0.292801239186768i</v>
      </c>
      <c r="AG3149" t="str">
        <f t="shared" si="1676"/>
        <v>0.996890793395326-0.00152535041209713i</v>
      </c>
      <c r="AH3149" t="str">
        <f t="shared" si="1677"/>
        <v>0.0144194745347041-0.0267736528932553i</v>
      </c>
      <c r="AI3149">
        <f t="shared" si="1678"/>
        <v>-30.339757844161767</v>
      </c>
      <c r="AJ3149">
        <f t="shared" si="1679"/>
        <v>-61.69444629094486</v>
      </c>
      <c r="AK3149"/>
      <c r="AL3149"/>
      <c r="AM3149"/>
      <c r="AN3149"/>
    </row>
    <row r="3150" spans="1:40" x14ac:dyDescent="0.25">
      <c r="A3150"/>
      <c r="B3150">
        <f t="shared" si="1645"/>
        <v>1216000</v>
      </c>
      <c r="C3150" s="237" t="str">
        <f t="shared" si="1648"/>
        <v>-5.1686317114069E-08+0.00201399879882797i</v>
      </c>
      <c r="D3150" s="208" t="str">
        <f t="shared" si="1649"/>
        <v>-5.95700635326772+0.0154406574576811i</v>
      </c>
      <c r="E3150" t="str">
        <f t="shared" si="1650"/>
        <v>2870</v>
      </c>
      <c r="F3150" t="str">
        <f t="shared" si="1651"/>
        <v>0.777000777000777</v>
      </c>
      <c r="G3150" t="str">
        <f t="shared" si="1646"/>
        <v>0.777000777000777</v>
      </c>
      <c r="H3150" t="str">
        <f t="shared" si="1652"/>
        <v>9.12287849051732+0.308001775659314i</v>
      </c>
      <c r="I3150" t="str">
        <f t="shared" si="1653"/>
        <v>4775.22083345649i</v>
      </c>
      <c r="J3150" t="str">
        <f t="shared" si="1647"/>
        <v>-19503.5465613197+1032.7694811533i</v>
      </c>
      <c r="K3150" t="str">
        <f t="shared" si="1654"/>
        <v>0.0129286628877633-0.24415397938126i</v>
      </c>
      <c r="L3150" t="str">
        <f t="shared" si="1655"/>
        <v>0.00111823773700081-0.0176989804196464i</v>
      </c>
      <c r="M3150" t="str">
        <f t="shared" si="1656"/>
        <v>0.0140469006247641-0.261852959800906i</v>
      </c>
      <c r="N3150" t="str">
        <f t="shared" si="1657"/>
        <v>-5.39285021857027i</v>
      </c>
      <c r="O3150" t="str">
        <f t="shared" si="1658"/>
        <v>0.629151603350784+0.777282612697041i</v>
      </c>
      <c r="P3150" t="str">
        <f t="shared" si="1659"/>
        <v>0.370848396649216-0.777282612697041i</v>
      </c>
      <c r="Q3150" t="str">
        <f t="shared" si="1660"/>
        <v>-0.370848396649216+6.17013283126731i</v>
      </c>
      <c r="R3150" t="str">
        <f t="shared" si="1661"/>
        <v>-0.129121041693539-0.0523431300744226i</v>
      </c>
      <c r="S3150" t="str">
        <f t="shared" si="1662"/>
        <v>0.559365619081351i</v>
      </c>
      <c r="T3150" t="str">
        <f t="shared" si="1663"/>
        <v>0.0292789473587351-0.0722258714233354i</v>
      </c>
      <c r="U3150" t="str">
        <f t="shared" si="1664"/>
        <v>0.0001-130.883999253203i</v>
      </c>
      <c r="V3150" t="str">
        <f t="shared" si="1665"/>
        <v>0.00002-0.00209934075614017i</v>
      </c>
      <c r="W3150" t="str">
        <f t="shared" si="1666"/>
        <v>0.0000199993584529538-0.00209930708692905i</v>
      </c>
      <c r="X3150" t="str">
        <f t="shared" si="1667"/>
        <v>0.0000356633756860855-0.0020988916385253i</v>
      </c>
      <c r="Y3150" t="str">
        <f t="shared" si="1668"/>
        <v>0.009+7.64035333353038i</v>
      </c>
      <c r="Z3150" t="str">
        <f t="shared" si="1669"/>
        <v>-0.00329737093126091-0.0000599291952729575i</v>
      </c>
      <c r="AA3150" t="str">
        <f t="shared" si="1670"/>
        <v>0.00185845666424001-1.57103737495278i</v>
      </c>
      <c r="AB3150" t="str">
        <f t="shared" si="1671"/>
        <v>0.199333126474893-0.491718796676338i</v>
      </c>
      <c r="AC3150" t="str">
        <f t="shared" si="1672"/>
        <v>0.874041990319377-0.0591030942260602i</v>
      </c>
      <c r="AD3150" t="str">
        <f t="shared" si="1673"/>
        <v>0.264889688394724-0.544668336002574i</v>
      </c>
      <c r="AE3150" t="str">
        <f t="shared" si="1674"/>
        <v>-0.000906081093570819+0.00178009891245154i</v>
      </c>
      <c r="AF3150" t="str">
        <f t="shared" si="1675"/>
        <v>-15.079884843785-0.292561118201633i</v>
      </c>
      <c r="AG3150" t="str">
        <f t="shared" si="1676"/>
        <v>0.99690416866296-0.00151013311240772i</v>
      </c>
      <c r="AH3150" t="str">
        <f t="shared" si="1677"/>
        <v>0.0142687892741373-0.0266395262213227i</v>
      </c>
      <c r="AI3150">
        <f t="shared" si="1678"/>
        <v>-30.394042774851737</v>
      </c>
      <c r="AJ3150">
        <f t="shared" si="1679"/>
        <v>-61.825396597106788</v>
      </c>
      <c r="AK3150"/>
      <c r="AL3150"/>
      <c r="AM3150"/>
      <c r="AN3150"/>
    </row>
    <row r="3151" spans="1:40" x14ac:dyDescent="0.25">
      <c r="A3151"/>
      <c r="B3151">
        <f t="shared" si="1645"/>
        <v>1217000</v>
      </c>
      <c r="C3151" s="237" t="str">
        <f t="shared" si="1648"/>
        <v>-5.16014114740596E-08+0.00201234391074565i</v>
      </c>
      <c r="D3151" s="208" t="str">
        <f t="shared" si="1649"/>
        <v>-5.95700635261678+0.0154279699823833i</v>
      </c>
      <c r="E3151" t="str">
        <f t="shared" si="1650"/>
        <v>2870</v>
      </c>
      <c r="F3151" t="str">
        <f t="shared" si="1651"/>
        <v>0.777000777000777</v>
      </c>
      <c r="G3151" t="str">
        <f t="shared" si="1646"/>
        <v>0.777000777000777</v>
      </c>
      <c r="H3151" t="str">
        <f t="shared" si="1652"/>
        <v>9.12289686021168+0.307749360164743i</v>
      </c>
      <c r="I3151" t="str">
        <f t="shared" si="1653"/>
        <v>4779.14782427347i</v>
      </c>
      <c r="J3151" t="str">
        <f t="shared" si="1647"/>
        <v>-19535.6395983639+1033.61879816083i</v>
      </c>
      <c r="K3151" t="str">
        <f t="shared" si="1654"/>
        <v>0.0129074819611067-0.243954459964581i</v>
      </c>
      <c r="L3151" t="str">
        <f t="shared" si="1655"/>
        <v>0.0011164080881152-0.0176845528007691i</v>
      </c>
      <c r="M3151" t="str">
        <f t="shared" si="1656"/>
        <v>0.0140238900492219-0.26163901276535i</v>
      </c>
      <c r="N3151" t="str">
        <f t="shared" si="1657"/>
        <v>-5.39728512828948i</v>
      </c>
      <c r="O3151" t="str">
        <f t="shared" si="1658"/>
        <v>0.632592583064149+0.774484747333495i</v>
      </c>
      <c r="P3151" t="str">
        <f t="shared" si="1659"/>
        <v>0.367407416935851-0.774484747333495i</v>
      </c>
      <c r="Q3151" t="str">
        <f t="shared" si="1660"/>
        <v>-0.367407416935851+6.17176987562297i</v>
      </c>
      <c r="R3151" t="str">
        <f t="shared" si="1661"/>
        <v>-0.128576475479571-0.0518761186261613i</v>
      </c>
      <c r="S3151" t="str">
        <f t="shared" si="1662"/>
        <v>0.559825623702307i</v>
      </c>
      <c r="T3151" t="str">
        <f t="shared" si="1663"/>
        <v>0.0290415804651456-0.0719804055787952i</v>
      </c>
      <c r="U3151" t="str">
        <f t="shared" si="1664"/>
        <v>0.0001-130.77645282818i</v>
      </c>
      <c r="V3151" t="str">
        <f t="shared" si="1665"/>
        <v>0.00002-0.00209761574319346i</v>
      </c>
      <c r="W3151" t="str">
        <f t="shared" si="1666"/>
        <v>0.0000199993584529538-0.0020975821016531i</v>
      </c>
      <c r="X3151" t="str">
        <f t="shared" si="1667"/>
        <v>0.0000356376433404755-0.00209716718652025i</v>
      </c>
      <c r="Y3151" t="str">
        <f t="shared" si="1668"/>
        <v>0.009+7.64663651883756i</v>
      </c>
      <c r="Z3151" t="str">
        <f t="shared" si="1669"/>
        <v>-0.00329195317732848-0.0000598331168294795i</v>
      </c>
      <c r="AA3151" t="str">
        <f t="shared" si="1670"/>
        <v>0.00185539680393298-1.56974576011766i</v>
      </c>
      <c r="AB3151" t="str">
        <f t="shared" si="1671"/>
        <v>0.197717116020654-0.490047647996179i</v>
      </c>
      <c r="AC3151" t="str">
        <f t="shared" si="1672"/>
        <v>0.874557180266221-0.0586028853768343i</v>
      </c>
      <c r="AD3151" t="str">
        <f t="shared" si="1673"/>
        <v>0.262445895949075-0.542751888554346i</v>
      </c>
      <c r="AE3151" t="str">
        <f t="shared" si="1674"/>
        <v>-0.000896434138203673+0.00177101084807378i</v>
      </c>
      <c r="AF3151" t="str">
        <f t="shared" si="1675"/>
        <v>-15.0799032128285-0.29232139018236i</v>
      </c>
      <c r="AG3151" t="str">
        <f t="shared" si="1676"/>
        <v>0.99691758616483-0.00149498887621541i</v>
      </c>
      <c r="AH3151" t="str">
        <f t="shared" si="1677"/>
        <v>0.0141189899694491-0.0265052176208864i</v>
      </c>
      <c r="AI3151">
        <f t="shared" si="1678"/>
        <v>-30.448548848579648</v>
      </c>
      <c r="AJ3151">
        <f t="shared" si="1679"/>
        <v>-61.95634347159988</v>
      </c>
      <c r="AK3151"/>
      <c r="AL3151"/>
      <c r="AM3151"/>
      <c r="AN3151"/>
    </row>
    <row r="3152" spans="1:40" x14ac:dyDescent="0.25">
      <c r="A3152"/>
      <c r="B3152">
        <f t="shared" si="1645"/>
        <v>1218000</v>
      </c>
      <c r="C3152" s="237" t="str">
        <f t="shared" si="1648"/>
        <v>-5.15167148753818E-08+0.00201069174004934i</v>
      </c>
      <c r="D3152" s="208" t="str">
        <f t="shared" si="1649"/>
        <v>-5.95700635196744+0.0154153033403783i</v>
      </c>
      <c r="E3152" t="str">
        <f t="shared" si="1650"/>
        <v>2870</v>
      </c>
      <c r="F3152" t="str">
        <f t="shared" si="1651"/>
        <v>0.777000777000777</v>
      </c>
      <c r="G3152" t="str">
        <f t="shared" si="1646"/>
        <v>0.777000777000777</v>
      </c>
      <c r="H3152" t="str">
        <f t="shared" si="1652"/>
        <v>9.12291518475845+0.307497357506808i</v>
      </c>
      <c r="I3152" t="str">
        <f t="shared" si="1653"/>
        <v>4783.07481509046i</v>
      </c>
      <c r="J3152" t="str">
        <f t="shared" si="1647"/>
        <v>-19567.7590168607+1034.46811516836i</v>
      </c>
      <c r="K3152" t="str">
        <f t="shared" si="1654"/>
        <v>0.0128863529960265-0.243755265469356i</v>
      </c>
      <c r="L3152" t="str">
        <f t="shared" si="1655"/>
        <v>0.00111458292009147-0.0176701485899232i</v>
      </c>
      <c r="M3152" t="str">
        <f t="shared" si="1656"/>
        <v>0.014000935916118-0.261425414059279i</v>
      </c>
      <c r="N3152" t="str">
        <f t="shared" si="1657"/>
        <v>-5.4017200380087i</v>
      </c>
      <c r="O3152" t="str">
        <f t="shared" si="1658"/>
        <v>0.636021120698635+0.771671649100349i</v>
      </c>
      <c r="P3152" t="str">
        <f t="shared" si="1659"/>
        <v>0.363978879301365-0.771671649100349i</v>
      </c>
      <c r="Q3152" t="str">
        <f t="shared" si="1660"/>
        <v>-0.363978879301365+6.17339168710905i</v>
      </c>
      <c r="R3152" t="str">
        <f t="shared" si="1661"/>
        <v>-0.128030764603599-0.051410699526418i</v>
      </c>
      <c r="S3152" t="str">
        <f t="shared" si="1662"/>
        <v>0.560285628323261i</v>
      </c>
      <c r="T3152" t="str">
        <f t="shared" si="1663"/>
        <v>0.0288046760866975-0.071733797390635i</v>
      </c>
      <c r="U3152" t="str">
        <f t="shared" si="1664"/>
        <v>0.0001-130.669082998272i</v>
      </c>
      <c r="V3152" t="str">
        <f t="shared" si="1665"/>
        <v>0.00002-0.00209589356278033i</v>
      </c>
      <c r="W3152" t="str">
        <f t="shared" si="1666"/>
        <v>0.0000199993584529538-0.0020958599488653i</v>
      </c>
      <c r="X3152" t="str">
        <f t="shared" si="1667"/>
        <v>0.0000356119743443136-0.00209544556565565i</v>
      </c>
      <c r="Y3152" t="str">
        <f t="shared" si="1668"/>
        <v>0.009+7.65291970414474i</v>
      </c>
      <c r="Z3152" t="str">
        <f t="shared" si="1669"/>
        <v>-0.00328654876584124-0.0000597373114409436i</v>
      </c>
      <c r="AA3152" t="str">
        <f t="shared" si="1670"/>
        <v>0.00185234449994572-1.56845626789531i</v>
      </c>
      <c r="AB3152" t="str">
        <f t="shared" si="1671"/>
        <v>0.196104254401926-0.488368722160561i</v>
      </c>
      <c r="AC3152" t="str">
        <f t="shared" si="1672"/>
        <v>0.875073647694334-0.0581042550882161i</v>
      </c>
      <c r="AD3152" t="str">
        <f t="shared" si="1673"/>
        <v>0.26001061948809-0.540824192394709i</v>
      </c>
      <c r="AE3152" t="str">
        <f t="shared" si="1674"/>
        <v>-0.000886844963800075+0.0017619127466976i</v>
      </c>
      <c r="AF3152" t="str">
        <f t="shared" si="1675"/>
        <v>-15.0799215367259-0.29208205416643i</v>
      </c>
      <c r="AG3152" t="str">
        <f t="shared" si="1676"/>
        <v>0.996931045576157-0.00147991782443664i</v>
      </c>
      <c r="AH3152" t="str">
        <f t="shared" si="1677"/>
        <v>0.0139700756030704-0.0263707304820823i</v>
      </c>
      <c r="AI3152">
        <f t="shared" si="1678"/>
        <v>-30.503278236306773</v>
      </c>
      <c r="AJ3152">
        <f t="shared" si="1679"/>
        <v>-62.087286859194457</v>
      </c>
      <c r="AK3152"/>
      <c r="AL3152"/>
      <c r="AM3152"/>
      <c r="AN3152"/>
    </row>
    <row r="3153" spans="1:40" x14ac:dyDescent="0.25">
      <c r="A3153"/>
      <c r="B3153">
        <f t="shared" si="1645"/>
        <v>1219000</v>
      </c>
      <c r="C3153" s="237" t="str">
        <f t="shared" si="1648"/>
        <v>-5.14322266323735E-08+0.00200904228005146i</v>
      </c>
      <c r="D3153" s="208" t="str">
        <f t="shared" si="1649"/>
        <v>-5.9570063513197+0.0154026574803945i</v>
      </c>
      <c r="E3153" t="str">
        <f t="shared" si="1650"/>
        <v>2870</v>
      </c>
      <c r="F3153" t="str">
        <f t="shared" si="1651"/>
        <v>0.777000777000777</v>
      </c>
      <c r="G3153" t="str">
        <f t="shared" si="1646"/>
        <v>0.777000777000777</v>
      </c>
      <c r="H3153" t="str">
        <f t="shared" si="1652"/>
        <v>9.12293346430537+0.307245766674868i</v>
      </c>
      <c r="I3153" t="str">
        <f t="shared" si="1653"/>
        <v>4787.00180590745i</v>
      </c>
      <c r="J3153" t="str">
        <f t="shared" si="1647"/>
        <v>-19599.9048168101+1035.31743217588i</v>
      </c>
      <c r="K3153" t="str">
        <f t="shared" si="1654"/>
        <v>0.0128652758228493-0.24355639510474i</v>
      </c>
      <c r="L3153" t="str">
        <f t="shared" si="1655"/>
        <v>0.00111276221832927-0.0176557677304208i</v>
      </c>
      <c r="M3153" t="str">
        <f t="shared" si="1656"/>
        <v>0.0139780380411786-0.261212162835161i</v>
      </c>
      <c r="N3153" t="str">
        <f t="shared" si="1657"/>
        <v>-5.40615494772792i</v>
      </c>
      <c r="O3153" t="str">
        <f t="shared" si="1658"/>
        <v>0.639437148820411+0.768843373326729i</v>
      </c>
      <c r="P3153" t="str">
        <f t="shared" si="1659"/>
        <v>0.360562851179589-0.768843373326729i</v>
      </c>
      <c r="Q3153" t="str">
        <f t="shared" si="1660"/>
        <v>-0.360562851179589+6.17499832105465i</v>
      </c>
      <c r="R3153" t="str">
        <f t="shared" si="1661"/>
        <v>-0.127483909173772-0.0509468785336678i</v>
      </c>
      <c r="S3153" t="str">
        <f t="shared" si="1662"/>
        <v>0.560745632944217i</v>
      </c>
      <c r="T3153" t="str">
        <f t="shared" si="1663"/>
        <v>0.0285682396498937-0.0714860453398499i</v>
      </c>
      <c r="U3153" t="str">
        <f t="shared" si="1664"/>
        <v>0.0001-130.561889328872i</v>
      </c>
      <c r="V3153" t="str">
        <f t="shared" si="1665"/>
        <v>0.00002-0.00209417420792982i</v>
      </c>
      <c r="W3153" t="str">
        <f t="shared" si="1666"/>
        <v>0.0000199993584529538-0.00209414062159481i</v>
      </c>
      <c r="X3153" t="str">
        <f t="shared" si="1667"/>
        <v>0.000035586368489831-0.00209372676896553i</v>
      </c>
      <c r="Y3153" t="str">
        <f t="shared" si="1668"/>
        <v>0.009+7.65920288945192i</v>
      </c>
      <c r="Z3153" t="str">
        <f t="shared" si="1669"/>
        <v>-0.00328115765302037-0.0000596417780571974i</v>
      </c>
      <c r="AA3153" t="str">
        <f t="shared" si="1670"/>
        <v>0.00184929972739982-1.56716889305623i</v>
      </c>
      <c r="AB3153" t="str">
        <f t="shared" si="1671"/>
        <v>0.194494578562722-0.486682008827992i</v>
      </c>
      <c r="AC3153" t="str">
        <f t="shared" si="1672"/>
        <v>0.875591392479032-0.0576072091594367i</v>
      </c>
      <c r="AD3153" t="str">
        <f t="shared" si="1673"/>
        <v>0.257583911768047-0.538885286675501i</v>
      </c>
      <c r="AE3153" t="str">
        <f t="shared" si="1674"/>
        <v>-0.000877313500058838+0.00175280481997862i</v>
      </c>
      <c r="AF3153" t="str">
        <f t="shared" si="1675"/>
        <v>-15.0799398156251-0.291843109194474i</v>
      </c>
      <c r="AG3153" t="str">
        <f t="shared" si="1676"/>
        <v>0.996944546571789-0.00146492007652391i</v>
      </c>
      <c r="AH3153" t="str">
        <f t="shared" si="1677"/>
        <v>0.0138220451470423-0.0262360681872708i</v>
      </c>
      <c r="AI3153">
        <f t="shared" si="1678"/>
        <v>-30.558233141689112</v>
      </c>
      <c r="AJ3153">
        <f t="shared" si="1679"/>
        <v>-62.218226704859546</v>
      </c>
      <c r="AK3153"/>
      <c r="AL3153"/>
      <c r="AM3153"/>
      <c r="AN3153"/>
    </row>
    <row r="3154" spans="1:40" x14ac:dyDescent="0.25">
      <c r="A3154"/>
      <c r="B3154">
        <f t="shared" si="1645"/>
        <v>1220000</v>
      </c>
      <c r="C3154" s="237" t="str">
        <f t="shared" si="1648"/>
        <v>-5.1347946062181E-08+0.00200739552408636i</v>
      </c>
      <c r="D3154" s="208" t="str">
        <f t="shared" si="1649"/>
        <v>-5.95700635067355+0.0153900323513288i</v>
      </c>
      <c r="E3154" t="str">
        <f t="shared" si="1650"/>
        <v>2870</v>
      </c>
      <c r="F3154" t="str">
        <f t="shared" si="1651"/>
        <v>0.777000777000777</v>
      </c>
      <c r="G3154" t="str">
        <f t="shared" si="1646"/>
        <v>0.777000777000777</v>
      </c>
      <c r="H3154" t="str">
        <f t="shared" si="1652"/>
        <v>9.12295169899959+0.306994586661568i</v>
      </c>
      <c r="I3154" t="str">
        <f t="shared" si="1653"/>
        <v>4790.92879672443i</v>
      </c>
      <c r="J3154" t="str">
        <f t="shared" si="1647"/>
        <v>-19632.076998212+1036.16674918341i</v>
      </c>
      <c r="K3154" t="str">
        <f t="shared" si="1654"/>
        <v>0.0128442502725934-0.243357848082447i</v>
      </c>
      <c r="L3154" t="str">
        <f t="shared" si="1655"/>
        <v>0.00111094596828766-0.0176414101657563i</v>
      </c>
      <c r="M3154" t="str">
        <f t="shared" si="1656"/>
        <v>0.0139551962408811-0.260999258248203i</v>
      </c>
      <c r="N3154" t="str">
        <f t="shared" si="1657"/>
        <v>-5.41058985744714i</v>
      </c>
      <c r="O3154" t="str">
        <f t="shared" si="1658"/>
        <v>0.642840600241696+0.765999975640271i</v>
      </c>
      <c r="P3154" t="str">
        <f t="shared" si="1659"/>
        <v>0.357159399758304-0.765999975640271i</v>
      </c>
      <c r="Q3154" t="str">
        <f t="shared" si="1660"/>
        <v>-0.357159399758304+6.17658983308741i</v>
      </c>
      <c r="R3154" t="str">
        <f t="shared" si="1661"/>
        <v>-0.126935909329295-0.0504846614395652i</v>
      </c>
      <c r="S3154" t="str">
        <f t="shared" si="1662"/>
        <v>0.561205637565171i</v>
      </c>
      <c r="T3154" t="str">
        <f t="shared" si="1663"/>
        <v>0.028332276610453-0.0712371479250617i</v>
      </c>
      <c r="U3154" t="str">
        <f t="shared" si="1664"/>
        <v>0.0001-130.454871386799i</v>
      </c>
      <c r="V3154" t="str">
        <f t="shared" si="1665"/>
        <v>0.00002-0.00209245767169381i</v>
      </c>
      <c r="W3154" t="str">
        <f t="shared" si="1666"/>
        <v>0.0000199993584529537-0.0020924241128936i</v>
      </c>
      <c r="X3154" t="str">
        <f t="shared" si="1667"/>
        <v>0.0000355608255701091-0.00209201078950671i</v>
      </c>
      <c r="Y3154" t="str">
        <f t="shared" si="1668"/>
        <v>0.009+7.66548607475909i</v>
      </c>
      <c r="Z3154" t="str">
        <f t="shared" si="1669"/>
        <v>-0.00327577979526647-0.0000595465156330795i</v>
      </c>
      <c r="AA3154" t="str">
        <f t="shared" si="1670"/>
        <v>0.0018462624615192-1.56588363038809i</v>
      </c>
      <c r="AB3154" t="str">
        <f t="shared" si="1671"/>
        <v>0.192888125645958-0.484987497776984i</v>
      </c>
      <c r="AC3154" t="str">
        <f t="shared" si="1672"/>
        <v>0.87611041446648-0.0571117534243329i</v>
      </c>
      <c r="AD3154" t="str">
        <f t="shared" si="1673"/>
        <v>0.255165825355736-0.536935210801502i</v>
      </c>
      <c r="AE3154" t="str">
        <f t="shared" si="1674"/>
        <v>-0.000867839676066755+0.00174368727910213i</v>
      </c>
      <c r="AF3154" t="str">
        <f t="shared" si="1675"/>
        <v>-15.0799580496731-0.291604554310239i</v>
      </c>
      <c r="AG3154" t="str">
        <f t="shared" si="1676"/>
        <v>0.996958088826201-0.0014499957504644i</v>
      </c>
      <c r="AH3154" t="str">
        <f t="shared" si="1677"/>
        <v>0.013674897563048-0.0261012341109943i</v>
      </c>
      <c r="AI3154">
        <f t="shared" si="1678"/>
        <v>-30.613415801743223</v>
      </c>
      <c r="AJ3154">
        <f t="shared" si="1679"/>
        <v>-62.349162953765301</v>
      </c>
      <c r="AK3154"/>
      <c r="AL3154"/>
      <c r="AM3154"/>
      <c r="AN3154"/>
    </row>
    <row r="3155" spans="1:40" x14ac:dyDescent="0.25">
      <c r="A3155"/>
      <c r="B3155">
        <f t="shared" si="1645"/>
        <v>1221000</v>
      </c>
      <c r="C3155" s="237" t="str">
        <f t="shared" si="1648"/>
        <v>-5.12638724847466E-08+0.00200575146551023i</v>
      </c>
      <c r="D3155" s="208" t="str">
        <f t="shared" si="1649"/>
        <v>-5.95700635002898+0.0153774279022451i</v>
      </c>
      <c r="E3155" t="str">
        <f t="shared" si="1650"/>
        <v>2870</v>
      </c>
      <c r="F3155" t="str">
        <f t="shared" si="1651"/>
        <v>0.777000777000777</v>
      </c>
      <c r="G3155" t="str">
        <f t="shared" si="1646"/>
        <v>0.777000777000777</v>
      </c>
      <c r="H3155" t="str">
        <f t="shared" si="1652"/>
        <v>9.12296988898769+0.306743816462829i</v>
      </c>
      <c r="I3155" t="str">
        <f t="shared" si="1653"/>
        <v>4794.85578754142i</v>
      </c>
      <c r="J3155" t="str">
        <f t="shared" si="1647"/>
        <v>-19664.2755610665+1037.01606619094i</v>
      </c>
      <c r="K3155" t="str">
        <f t="shared" si="1654"/>
        <v>0.0128232761769649-0.243159623616736i</v>
      </c>
      <c r="L3155" t="str">
        <f t="shared" si="1655"/>
        <v>0.00110913415548469-0.0176270758396056i</v>
      </c>
      <c r="M3155" t="str">
        <f t="shared" si="1656"/>
        <v>0.0139324103324496-0.260786699456342i</v>
      </c>
      <c r="N3155" t="str">
        <f t="shared" si="1657"/>
        <v>-5.41502476716636i</v>
      </c>
      <c r="O3155" t="str">
        <f t="shared" si="1658"/>
        <v>0.646231408022076+0.763141511966035i</v>
      </c>
      <c r="P3155" t="str">
        <f t="shared" si="1659"/>
        <v>0.353768591977924-0.763141511966035i</v>
      </c>
      <c r="Q3155" t="str">
        <f t="shared" si="1660"/>
        <v>-0.353768591977924+6.17816627913239i</v>
      </c>
      <c r="R3155" t="str">
        <f t="shared" si="1661"/>
        <v>-0.12638676524075-0.0500240540689139i</v>
      </c>
      <c r="S3155" t="str">
        <f t="shared" si="1662"/>
        <v>0.561665642186127i</v>
      </c>
      <c r="T3155" t="str">
        <f t="shared" si="1663"/>
        <v>0.0280967924533701-0.0709871036627731i</v>
      </c>
      <c r="U3155" t="str">
        <f t="shared" si="1664"/>
        <v>0.0001-130.348028740291i</v>
      </c>
      <c r="V3155" t="str">
        <f t="shared" si="1665"/>
        <v>0.00002-0.00209074394714697i</v>
      </c>
      <c r="W3155" t="str">
        <f t="shared" si="1666"/>
        <v>0.0000199993584529538-0.00209071041583648i</v>
      </c>
      <c r="X3155" t="str">
        <f t="shared" si="1667"/>
        <v>0.0000355353453790778-0.0020902976203588i</v>
      </c>
      <c r="Y3155" t="str">
        <f t="shared" si="1668"/>
        <v>0.009+7.67176926006627i</v>
      </c>
      <c r="Z3155" t="str">
        <f t="shared" si="1669"/>
        <v>-0.00327041514915872-0.0000594515231283954i</v>
      </c>
      <c r="AA3155" t="str">
        <f t="shared" si="1670"/>
        <v>0.00184323267762969-1.56460047469563i</v>
      </c>
      <c r="AB3155" t="str">
        <f t="shared" si="1671"/>
        <v>0.191284932993861-0.483285178907784i</v>
      </c>
      <c r="AC3155" t="str">
        <f t="shared" si="1672"/>
        <v>0.876630713473357-0.0566178937513311i</v>
      </c>
      <c r="AD3155" t="str">
        <f t="shared" si="1673"/>
        <v>0.252756412627226-0.534974004429451i</v>
      </c>
      <c r="AE3155" t="str">
        <f t="shared" si="1674"/>
        <v>-0.000858423420300518+0.00173456033478102i</v>
      </c>
      <c r="AF3155" t="str">
        <f t="shared" si="1675"/>
        <v>-15.0799762390167-0.291366388560584i</v>
      </c>
      <c r="AG3155" t="str">
        <f t="shared" si="1676"/>
        <v>0.996971672013509-0.00143514496277896i</v>
      </c>
      <c r="AH3155" t="str">
        <f t="shared" si="1677"/>
        <v>0.0135286318024508-0.0259662316199436i</v>
      </c>
      <c r="AI3155">
        <f t="shared" si="1678"/>
        <v>-30.668828487525989</v>
      </c>
      <c r="AJ3155">
        <f t="shared" si="1679"/>
        <v>-62.480095551283164</v>
      </c>
      <c r="AK3155"/>
      <c r="AL3155"/>
      <c r="AM3155"/>
      <c r="AN3155"/>
    </row>
    <row r="3156" spans="1:40" x14ac:dyDescent="0.25">
      <c r="A3156"/>
      <c r="B3156">
        <f t="shared" si="1645"/>
        <v>1222000</v>
      </c>
      <c r="C3156" s="237" t="str">
        <f t="shared" si="1648"/>
        <v>-5.11800052227935E-08+0.00200411009770099i</v>
      </c>
      <c r="D3156" s="208" t="str">
        <f t="shared" si="1649"/>
        <v>-5.957006349386+0.0153648440823743i</v>
      </c>
      <c r="E3156" t="str">
        <f t="shared" si="1650"/>
        <v>2870</v>
      </c>
      <c r="F3156" t="str">
        <f t="shared" si="1651"/>
        <v>0.777000777000777</v>
      </c>
      <c r="G3156" t="str">
        <f t="shared" si="1646"/>
        <v>0.777000777000777</v>
      </c>
      <c r="H3156" t="str">
        <f t="shared" si="1652"/>
        <v>9.12298803441564+0.306493455077845i</v>
      </c>
      <c r="I3156" t="str">
        <f t="shared" si="1653"/>
        <v>4798.78277835841i</v>
      </c>
      <c r="J3156" t="str">
        <f t="shared" si="1647"/>
        <v>-19696.5005053736+1037.86538319847i</v>
      </c>
      <c r="K3156" t="str">
        <f t="shared" si="1654"/>
        <v>0.0128023533683544-0.242961720924402i</v>
      </c>
      <c r="L3156" t="str">
        <f t="shared" si="1655"/>
        <v>0.00110732676549718-0.0176127646958249i</v>
      </c>
      <c r="M3156" t="str">
        <f t="shared" si="1656"/>
        <v>0.0139096801338516-0.260574485620227i</v>
      </c>
      <c r="N3156" t="str">
        <f t="shared" si="1657"/>
        <v>-5.41945967688558i</v>
      </c>
      <c r="O3156" t="str">
        <f t="shared" si="1658"/>
        <v>0.649609505469813+0.760268038525404i</v>
      </c>
      <c r="P3156" t="str">
        <f t="shared" si="1659"/>
        <v>0.350390494530187-0.760268038525404i</v>
      </c>
      <c r="Q3156" t="str">
        <f t="shared" si="1660"/>
        <v>-0.350390494530187+6.17972771541098i</v>
      </c>
      <c r="R3156" t="str">
        <f t="shared" si="1661"/>
        <v>-0.125836477110427-0.0495650622796344i</v>
      </c>
      <c r="S3156" t="str">
        <f t="shared" si="1662"/>
        <v>0.562125646807081i</v>
      </c>
      <c r="T3156" t="str">
        <f t="shared" si="1663"/>
        <v>0.0278617926929727-0.0707359110876232i</v>
      </c>
      <c r="U3156" t="str">
        <f t="shared" si="1664"/>
        <v>0.0001-130.241360958998i</v>
      </c>
      <c r="V3156" t="str">
        <f t="shared" si="1665"/>
        <v>0.00002-0.00208903302738662i</v>
      </c>
      <c r="W3156" t="str">
        <f t="shared" si="1666"/>
        <v>0.0000199993584529539-0.00208899952352085i</v>
      </c>
      <c r="X3156" t="str">
        <f t="shared" si="1667"/>
        <v>0.000035509927711508-0.00208858725462401i</v>
      </c>
      <c r="Y3156" t="str">
        <f t="shared" si="1668"/>
        <v>0.009+7.67805244537345i</v>
      </c>
      <c r="Z3156" t="str">
        <f t="shared" si="1669"/>
        <v>-0.0032650636714539-0.0000593567995078847i</v>
      </c>
      <c r="AA3156" t="str">
        <f t="shared" si="1670"/>
        <v>0.00184021035115847-1.56331942080066i</v>
      </c>
      <c r="AB3156" t="str">
        <f t="shared" si="1671"/>
        <v>0.189685038148363-0.481575042244112i</v>
      </c>
      <c r="AC3156" t="str">
        <f t="shared" si="1672"/>
        <v>0.877152289286523-0.0561256360434245i</v>
      </c>
      <c r="AD3156" t="str">
        <f t="shared" si="1673"/>
        <v>0.250355725766623-0.533001707467048i</v>
      </c>
      <c r="AE3156" t="str">
        <f t="shared" si="1674"/>
        <v>-0.000849064660628559+0.00172542419725358i</v>
      </c>
      <c r="AF3156" t="str">
        <f t="shared" si="1675"/>
        <v>-15.0799943838016-0.291128610995471i</v>
      </c>
      <c r="AG3156" t="str">
        <f t="shared" si="1676"/>
        <v>0.996985295807473-0.00142036782852112i</v>
      </c>
      <c r="AH3156" t="str">
        <f t="shared" si="1677"/>
        <v>0.0133832468063298-0.0258310640729184i</v>
      </c>
      <c r="AI3156">
        <f t="shared" si="1678"/>
        <v>-30.724473504833711</v>
      </c>
      <c r="AJ3156">
        <f t="shared" si="1679"/>
        <v>-62.611024442984871</v>
      </c>
      <c r="AK3156"/>
      <c r="AL3156"/>
      <c r="AM3156"/>
      <c r="AN3156"/>
    </row>
    <row r="3157" spans="1:40" x14ac:dyDescent="0.25">
      <c r="A3157"/>
      <c r="B3157">
        <f t="shared" si="1645"/>
        <v>1223000</v>
      </c>
      <c r="C3157" s="237" t="str">
        <f t="shared" si="1648"/>
        <v>-5.10963436018124E-08+0.00200247141405823i</v>
      </c>
      <c r="D3157" s="208" t="str">
        <f t="shared" si="1649"/>
        <v>-5.9570063487446+0.0153522808411131i</v>
      </c>
      <c r="E3157" t="str">
        <f t="shared" si="1650"/>
        <v>2870</v>
      </c>
      <c r="F3157" t="str">
        <f t="shared" si="1651"/>
        <v>0.777000777000777</v>
      </c>
      <c r="G3157" t="str">
        <f t="shared" si="1646"/>
        <v>0.777000777000777</v>
      </c>
      <c r="H3157" t="str">
        <f t="shared" si="1652"/>
        <v>9.12300613542878+0.306243501509053i</v>
      </c>
      <c r="I3157" t="str">
        <f t="shared" si="1653"/>
        <v>4802.7097691754i</v>
      </c>
      <c r="J3157" t="str">
        <f t="shared" si="1647"/>
        <v>-19728.7518311332+1038.71470020599i</v>
      </c>
      <c r="K3157" t="str">
        <f t="shared" si="1654"/>
        <v>0.0127814816798341-0.242764139224769i</v>
      </c>
      <c r="L3157" t="str">
        <f t="shared" si="1655"/>
        <v>0.00110552378396045-0.0175984766784508i</v>
      </c>
      <c r="M3157" t="str">
        <f t="shared" si="1656"/>
        <v>0.0138870054637945-0.26036261590322i</v>
      </c>
      <c r="N3157" t="str">
        <f t="shared" si="1657"/>
        <v>-5.4238945866048i</v>
      </c>
      <c r="O3157" t="str">
        <f t="shared" si="1658"/>
        <v>0.652974826143161+0.757379611834982i</v>
      </c>
      <c r="P3157" t="str">
        <f t="shared" si="1659"/>
        <v>0.347025173856839-0.757379611834982i</v>
      </c>
      <c r="Q3157" t="str">
        <f t="shared" si="1660"/>
        <v>-0.347025173856839+6.18127419843978i</v>
      </c>
      <c r="R3157" t="str">
        <f t="shared" si="1661"/>
        <v>-0.125285045172649-0.0491076919627279i</v>
      </c>
      <c r="S3157" t="str">
        <f t="shared" si="1662"/>
        <v>0.562585651428037i</v>
      </c>
      <c r="T3157" t="str">
        <f t="shared" si="1663"/>
        <v>0.0276272828729787-0.0704835687526458i</v>
      </c>
      <c r="U3157" t="str">
        <f t="shared" si="1664"/>
        <v>0.0001-130.134867613978i</v>
      </c>
      <c r="V3157" t="str">
        <f t="shared" si="1665"/>
        <v>0.00002-0.00208732490553266i</v>
      </c>
      <c r="W3157" t="str">
        <f t="shared" si="1666"/>
        <v>0.0000199993584529537-0.00208729142906672i</v>
      </c>
      <c r="X3157" t="str">
        <f t="shared" si="1667"/>
        <v>0.0000354845723630098-0.00208687968542713i</v>
      </c>
      <c r="Y3157" t="str">
        <f t="shared" si="1668"/>
        <v>0.009+7.68433563068063i</v>
      </c>
      <c r="Z3157" t="str">
        <f t="shared" si="1669"/>
        <v>-0.00325972531908563-0.0000592623437411968i</v>
      </c>
      <c r="AA3157" t="str">
        <f t="shared" si="1670"/>
        <v>0.00183719545763359-1.56204046354191i</v>
      </c>
      <c r="AB3157" t="str">
        <f t="shared" si="1671"/>
        <v>0.188088478851482-0.47985707793492i</v>
      </c>
      <c r="AC3157" t="str">
        <f t="shared" si="1672"/>
        <v>0.877675141662676-0.055634986238152i</v>
      </c>
      <c r="AD3157" t="str">
        <f t="shared" si="1673"/>
        <v>0.247963816764832-0.531018360071971i</v>
      </c>
      <c r="AE3157" t="str">
        <f t="shared" si="1674"/>
        <v>-0.000839763324312904+0.00171627907628144i</v>
      </c>
      <c r="AF3157" t="str">
        <f t="shared" si="1675"/>
        <v>-15.0800124841734-0.29089122066794i</v>
      </c>
      <c r="AG3157" t="str">
        <f t="shared" si="1676"/>
        <v>0.996998959881508-0.00140566446127601i</v>
      </c>
      <c r="AH3157" t="str">
        <f t="shared" si="1677"/>
        <v>0.0132387415055163-0.0256957348207932i</v>
      </c>
      <c r="AI3157">
        <f t="shared" si="1678"/>
        <v>-30.780353194917772</v>
      </c>
      <c r="AJ3157">
        <f t="shared" si="1679"/>
        <v>-62.74194957464524</v>
      </c>
      <c r="AK3157"/>
      <c r="AL3157"/>
      <c r="AM3157"/>
      <c r="AN3157"/>
    </row>
    <row r="3158" spans="1:40" x14ac:dyDescent="0.25">
      <c r="A3158"/>
      <c r="B3158">
        <f t="shared" si="1645"/>
        <v>1224000</v>
      </c>
      <c r="C3158" s="237" t="str">
        <f t="shared" si="1648"/>
        <v>-5.1012886950049E-08+0.00200083540800312i</v>
      </c>
      <c r="D3158" s="208" t="str">
        <f t="shared" si="1649"/>
        <v>-5.95700634810476+0.0153397381280239i</v>
      </c>
      <c r="E3158" t="str">
        <f t="shared" si="1650"/>
        <v>2870</v>
      </c>
      <c r="F3158" t="str">
        <f t="shared" si="1651"/>
        <v>0.777000777000777</v>
      </c>
      <c r="G3158" t="str">
        <f t="shared" si="1646"/>
        <v>0.777000777000777</v>
      </c>
      <c r="H3158" t="str">
        <f t="shared" si="1652"/>
        <v>9.12302419217187+0.305993954762135i</v>
      </c>
      <c r="I3158" t="str">
        <f t="shared" si="1653"/>
        <v>4806.63675999238i</v>
      </c>
      <c r="J3158" t="str">
        <f t="shared" si="1647"/>
        <v>-19761.0295383454+1039.56401721352i</v>
      </c>
      <c r="K3158" t="str">
        <f t="shared" si="1654"/>
        <v>0.0127606609451539-0.242566877739675i</v>
      </c>
      <c r="L3158" t="str">
        <f t="shared" si="1655"/>
        <v>0.00110372519656799-0.0175842117316986i</v>
      </c>
      <c r="M3158" t="str">
        <f t="shared" si="1656"/>
        <v>0.0138643861417219-0.260151089471374i</v>
      </c>
      <c r="N3158" t="str">
        <f t="shared" si="1657"/>
        <v>-5.42832949632402i</v>
      </c>
      <c r="O3158" t="str">
        <f t="shared" si="1658"/>
        <v>0.656327303851676+0.754476288705477i</v>
      </c>
      <c r="P3158" t="str">
        <f t="shared" si="1659"/>
        <v>0.343672696148324-0.754476288705477i</v>
      </c>
      <c r="Q3158" t="str">
        <f t="shared" si="1660"/>
        <v>-0.343672696148324+6.1828057850295i</v>
      </c>
      <c r="R3158" t="str">
        <f t="shared" si="1661"/>
        <v>-0.124732469694099-0.0486519490422387i</v>
      </c>
      <c r="S3158" t="str">
        <f t="shared" si="1662"/>
        <v>0.563045656048991i</v>
      </c>
      <c r="T3158" t="str">
        <f t="shared" si="1663"/>
        <v>0.0273932685665494-0.0702300752295249i</v>
      </c>
      <c r="U3158" t="str">
        <f t="shared" si="1664"/>
        <v>0.0001-130.028548277692i</v>
      </c>
      <c r="V3158" t="str">
        <f t="shared" si="1665"/>
        <v>0.00002-0.00208561957472749i</v>
      </c>
      <c r="W3158" t="str">
        <f t="shared" si="1666"/>
        <v>0.0000199993584529537-0.00208558612561663i</v>
      </c>
      <c r="X3158" t="str">
        <f t="shared" si="1667"/>
        <v>0.0000354592791300289-0.00208517490591544i</v>
      </c>
      <c r="Y3158" t="str">
        <f t="shared" si="1668"/>
        <v>0.009+7.69061881598781i</v>
      </c>
      <c r="Z3158" t="str">
        <f t="shared" si="1669"/>
        <v>-0.00325440004916347-0.0000591681548028642i</v>
      </c>
      <c r="AA3158" t="str">
        <f t="shared" si="1670"/>
        <v>0.00183418797268348-1.56076359777502i</v>
      </c>
      <c r="AB3158" t="str">
        <f t="shared" si="1671"/>
        <v>0.186495293045692-0.478131276256132i</v>
      </c>
      <c r="AC3158" t="str">
        <f t="shared" si="1672"/>
        <v>0.878199270328028-0.0551459503075693i</v>
      </c>
      <c r="AD3158" t="str">
        <f t="shared" si="1673"/>
        <v>0.245580737418318-0.529024002650823i</v>
      </c>
      <c r="AE3158" t="str">
        <f t="shared" si="1674"/>
        <v>-0.00083051933801105+0.00170712518114733i</v>
      </c>
      <c r="AF3158" t="str">
        <f t="shared" si="1675"/>
        <v>-15.0800305402766-0.290654216634111i</v>
      </c>
      <c r="AG3158" t="str">
        <f t="shared" si="1676"/>
        <v>0.997012663908685-0.00139103497315945i</v>
      </c>
      <c r="AH3158" t="str">
        <f t="shared" si="1677"/>
        <v>0.0130951148206301-0.0255602472064777i</v>
      </c>
      <c r="AI3158">
        <f t="shared" si="1678"/>
        <v>-30.836469935220357</v>
      </c>
      <c r="AJ3158">
        <f t="shared" si="1679"/>
        <v>-62.87287089224035</v>
      </c>
      <c r="AK3158"/>
      <c r="AL3158"/>
      <c r="AM3158"/>
      <c r="AN3158"/>
    </row>
    <row r="3159" spans="1:40" x14ac:dyDescent="0.25">
      <c r="A3159"/>
      <c r="B3159">
        <f t="shared" si="1645"/>
        <v>1225000</v>
      </c>
      <c r="C3159" s="237" t="str">
        <f t="shared" si="1648"/>
        <v>-5.09296345984891E-08+0.0019992020729783i</v>
      </c>
      <c r="D3159" s="208" t="str">
        <f t="shared" si="1649"/>
        <v>-5.95700634746649+0.0153272158928336i</v>
      </c>
      <c r="E3159" t="str">
        <f t="shared" si="1650"/>
        <v>2870</v>
      </c>
      <c r="F3159" t="str">
        <f t="shared" si="1651"/>
        <v>0.777000777000777</v>
      </c>
      <c r="G3159" t="str">
        <f t="shared" si="1646"/>
        <v>0.777000777000777</v>
      </c>
      <c r="H3159" t="str">
        <f t="shared" si="1652"/>
        <v>9.12304220478912+0.305744813845993i</v>
      </c>
      <c r="I3159" t="str">
        <f t="shared" si="1653"/>
        <v>4810.56375080937i</v>
      </c>
      <c r="J3159" t="str">
        <f t="shared" si="1647"/>
        <v>-19793.3336270102+1040.41333422105i</v>
      </c>
      <c r="K3159" t="str">
        <f t="shared" si="1654"/>
        <v>0.0127398909987387-0.242369935693465i</v>
      </c>
      <c r="L3159" t="str">
        <f t="shared" si="1655"/>
        <v>0.00110193098907123-0.0175699697999629i</v>
      </c>
      <c r="M3159" t="str">
        <f t="shared" si="1656"/>
        <v>0.0138418219878099-0.259939905493428i</v>
      </c>
      <c r="N3159" t="str">
        <f t="shared" si="1657"/>
        <v>-5.43276440604324i</v>
      </c>
      <c r="O3159" t="str">
        <f t="shared" si="1658"/>
        <v>0.659666872657511+0.751558126240585i</v>
      </c>
      <c r="P3159" t="str">
        <f t="shared" si="1659"/>
        <v>0.340333127342489-0.751558126240585i</v>
      </c>
      <c r="Q3159" t="str">
        <f t="shared" si="1660"/>
        <v>-0.340333127342489+6.18432253228382i</v>
      </c>
      <c r="R3159" t="str">
        <f t="shared" si="1661"/>
        <v>-0.124178750974156-0.0481978394752149i</v>
      </c>
      <c r="S3159" t="str">
        <f t="shared" si="1662"/>
        <v>0.563505660669947i</v>
      </c>
      <c r="T3159" t="str">
        <f t="shared" si="1663"/>
        <v>0.027159755376345-0.0699754291088606i</v>
      </c>
      <c r="U3159" t="str">
        <f t="shared" si="1664"/>
        <v>0.0001-129.922402523996i</v>
      </c>
      <c r="V3159" t="str">
        <f t="shared" si="1665"/>
        <v>0.00002-0.00208391702813587i</v>
      </c>
      <c r="W3159" t="str">
        <f t="shared" si="1666"/>
        <v>0.0000199993584529538-0.00208388360633544i</v>
      </c>
      <c r="X3159" t="str">
        <f t="shared" si="1667"/>
        <v>0.0000354340478098402-0.00208347290925855i</v>
      </c>
      <c r="Y3159" t="str">
        <f t="shared" si="1668"/>
        <v>0.009+7.69690200129499i</v>
      </c>
      <c r="Z3159" t="str">
        <f t="shared" si="1669"/>
        <v>-0.00324908781897204-0.0000590742316722716i</v>
      </c>
      <c r="AA3159" t="str">
        <f t="shared" si="1670"/>
        <v>0.00183118787203644-1.55948881837246i</v>
      </c>
      <c r="AB3159" t="str">
        <f t="shared" si="1671"/>
        <v>0.184905518874297-0.476397627612457i</v>
      </c>
      <c r="AC3159" t="str">
        <f t="shared" si="1672"/>
        <v>0.878724674977946-0.0546585342582246i</v>
      </c>
      <c r="AD3159" t="str">
        <f t="shared" si="1673"/>
        <v>0.243206539327894-0.527018675858171i</v>
      </c>
      <c r="AE3159" t="str">
        <f t="shared" si="1674"/>
        <v>-0.000821332627777864+0.00169796272065309i</v>
      </c>
      <c r="AF3159" t="str">
        <f t="shared" si="1675"/>
        <v>-15.0800485522556-0.290417597953159i</v>
      </c>
      <c r="AG3159" t="str">
        <f t="shared" si="1676"/>
        <v>0.997026407561743-0.00137647947481702i</v>
      </c>
      <c r="AH3159" t="str">
        <f t="shared" si="1677"/>
        <v>0.0129523656621172-0.0254246045648844i</v>
      </c>
      <c r="AI3159">
        <f t="shared" si="1678"/>
        <v>-30.892826140127255</v>
      </c>
      <c r="AJ3159">
        <f t="shared" si="1679"/>
        <v>-63.003788341949885</v>
      </c>
      <c r="AK3159"/>
      <c r="AL3159"/>
      <c r="AM3159"/>
      <c r="AN3159"/>
    </row>
    <row r="3160" spans="1:40" x14ac:dyDescent="0.25">
      <c r="A3160"/>
      <c r="B3160">
        <f t="shared" si="1645"/>
        <v>1226000</v>
      </c>
      <c r="C3160" s="237" t="str">
        <f t="shared" si="1648"/>
        <v>-5.0846585880846E-08+0.0019975714024478i</v>
      </c>
      <c r="D3160" s="208" t="str">
        <f t="shared" si="1649"/>
        <v>-5.95700634682979+0.0153147140854331i</v>
      </c>
      <c r="E3160" t="str">
        <f t="shared" si="1650"/>
        <v>2870</v>
      </c>
      <c r="F3160" t="str">
        <f t="shared" si="1651"/>
        <v>0.777000777000777</v>
      </c>
      <c r="G3160" t="str">
        <f t="shared" si="1646"/>
        <v>0.777000777000777</v>
      </c>
      <c r="H3160" t="str">
        <f t="shared" si="1652"/>
        <v>9.12306017342412+0.305496077772749i</v>
      </c>
      <c r="I3160" t="str">
        <f t="shared" si="1653"/>
        <v>4814.49074162636i</v>
      </c>
      <c r="J3160" t="str">
        <f t="shared" si="1647"/>
        <v>-19825.6640971275+1041.26265122858i</v>
      </c>
      <c r="K3160" t="str">
        <f t="shared" si="1654"/>
        <v>0.0127191716756846-0.242173312312981i</v>
      </c>
      <c r="L3160" t="str">
        <f t="shared" si="1655"/>
        <v>0.0011001411472792-0.0175557508278153i</v>
      </c>
      <c r="M3160" t="str">
        <f t="shared" si="1656"/>
        <v>0.0138193128229638-0.259729063140796i</v>
      </c>
      <c r="N3160" t="str">
        <f t="shared" si="1657"/>
        <v>-5.43719931576246i</v>
      </c>
      <c r="O3160" t="str">
        <f t="shared" si="1658"/>
        <v>0.662993466876719+0.74862518183587i</v>
      </c>
      <c r="P3160" t="str">
        <f t="shared" si="1659"/>
        <v>0.337006533123281-0.74862518183587i</v>
      </c>
      <c r="Q3160" t="str">
        <f t="shared" si="1660"/>
        <v>-0.337006533123281+6.18582449759833i</v>
      </c>
      <c r="R3160" t="str">
        <f t="shared" si="1661"/>
        <v>-0.123623889345223-0.0477453692516656i</v>
      </c>
      <c r="S3160" t="str">
        <f t="shared" si="1662"/>
        <v>0.563965665290903i</v>
      </c>
      <c r="T3160" t="str">
        <f t="shared" si="1663"/>
        <v>0.0269267489345754-0.0697196290004277i</v>
      </c>
      <c r="U3160" t="str">
        <f t="shared" si="1664"/>
        <v>0.0001-129.816429928137i</v>
      </c>
      <c r="V3160" t="str">
        <f t="shared" si="1665"/>
        <v>0.00002-0.0020822172589449i</v>
      </c>
      <c r="W3160" t="str">
        <f t="shared" si="1666"/>
        <v>0.0000199993584529537-0.00208218386441034i</v>
      </c>
      <c r="X3160" t="str">
        <f t="shared" si="1667"/>
        <v>0.0000354088782005448-0.00208177368864834i</v>
      </c>
      <c r="Y3160" t="str">
        <f t="shared" si="1668"/>
        <v>0.009+7.70318518660217i</v>
      </c>
      <c r="Z3160" t="str">
        <f t="shared" si="1669"/>
        <v>-0.00324378858597008-0.0000589805733336304i</v>
      </c>
      <c r="AA3160" t="str">
        <f t="shared" si="1670"/>
        <v>0.00182819513152018-1.55821612022342i</v>
      </c>
      <c r="AB3160" t="str">
        <f t="shared" si="1671"/>
        <v>0.183319194681775-0.474656122539142i</v>
      </c>
      <c r="AC3160" t="str">
        <f t="shared" si="1672"/>
        <v>0.879251355276627-0.0541727441311261i</v>
      </c>
      <c r="AD3160" t="str">
        <f t="shared" si="1673"/>
        <v>0.240841273897488-0.525002420595473i</v>
      </c>
      <c r="AE3160" t="str">
        <f t="shared" si="1674"/>
        <v>-0.000812203119067429+0.00168879190311738i</v>
      </c>
      <c r="AF3160" t="str">
        <f t="shared" si="1675"/>
        <v>-15.0800665202539-0.290181363687316i</v>
      </c>
      <c r="AG3160" t="str">
        <f t="shared" si="1676"/>
        <v>0.997040190513097-0.00136199807542312i</v>
      </c>
      <c r="AH3160" t="str">
        <f t="shared" si="1677"/>
        <v>0.0128104929302855-0.0252888102228881i</v>
      </c>
      <c r="AI3160">
        <f t="shared" si="1678"/>
        <v>-30.949424261742926</v>
      </c>
      <c r="AJ3160">
        <f t="shared" si="1679"/>
        <v>-63.134701870155851</v>
      </c>
      <c r="AK3160"/>
      <c r="AL3160"/>
      <c r="AM3160"/>
      <c r="AN3160"/>
    </row>
    <row r="3161" spans="1:40" x14ac:dyDescent="0.25">
      <c r="A3161"/>
      <c r="B3161">
        <f t="shared" ref="B3161:B3224" si="1680">B3160+1000</f>
        <v>1227000</v>
      </c>
      <c r="C3161" s="237" t="str">
        <f t="shared" si="1648"/>
        <v>-5.07637401335472E-08+0.00199594338989698i</v>
      </c>
      <c r="D3161" s="208" t="str">
        <f t="shared" si="1649"/>
        <v>-5.95700634619463+0.0153022326558769i</v>
      </c>
      <c r="E3161" t="str">
        <f t="shared" si="1650"/>
        <v>2870</v>
      </c>
      <c r="F3161" t="str">
        <f t="shared" si="1651"/>
        <v>0.777000777000777</v>
      </c>
      <c r="G3161" t="str">
        <f t="shared" si="1646"/>
        <v>0.777000777000777</v>
      </c>
      <c r="H3161" t="str">
        <f t="shared" si="1652"/>
        <v>9.12307809821988+0.305247745557715i</v>
      </c>
      <c r="I3161" t="str">
        <f t="shared" si="1653"/>
        <v>4818.41773244334i</v>
      </c>
      <c r="J3161" t="str">
        <f t="shared" si="1647"/>
        <v>-19858.0209486974+1042.1119682361i</v>
      </c>
      <c r="K3161" t="str">
        <f t="shared" si="1654"/>
        <v>0.0126985028117556-0.241977006827547i</v>
      </c>
      <c r="L3161" t="str">
        <f t="shared" si="1655"/>
        <v>0.0010983556570583-0.0175415547600051i</v>
      </c>
      <c r="M3161" t="str">
        <f t="shared" si="1656"/>
        <v>0.0137968584688139-0.259518561587552i</v>
      </c>
      <c r="N3161" t="str">
        <f t="shared" si="1657"/>
        <v>-5.44163422548167i</v>
      </c>
      <c r="O3161" t="str">
        <f t="shared" si="1658"/>
        <v>0.666307021080532+0.745677513177639i</v>
      </c>
      <c r="P3161" t="str">
        <f t="shared" si="1659"/>
        <v>0.333692978919468-0.745677513177639i</v>
      </c>
      <c r="Q3161" t="str">
        <f t="shared" si="1660"/>
        <v>-0.333692978919468+6.18731173865931i</v>
      </c>
      <c r="R3161" t="str">
        <f t="shared" si="1661"/>
        <v>-0.123067885173066-0.0472945443945186i</v>
      </c>
      <c r="S3161" t="str">
        <f t="shared" si="1662"/>
        <v>0.564425669911857i</v>
      </c>
      <c r="T3161" t="str">
        <f t="shared" si="1663"/>
        <v>0.0266942549030522-0.0694626735334433i</v>
      </c>
      <c r="U3161" t="str">
        <f t="shared" si="1664"/>
        <v>0.0001-129.710630066744i</v>
      </c>
      <c r="V3161" t="str">
        <f t="shared" si="1665"/>
        <v>0.00002-0.00208052026036385i</v>
      </c>
      <c r="W3161" t="str">
        <f t="shared" si="1666"/>
        <v>0.0000199993584529538-0.00208048689305073i</v>
      </c>
      <c r="X3161" t="str">
        <f t="shared" si="1667"/>
        <v>0.0000353837701010672-0.00208007723729891i</v>
      </c>
      <c r="Y3161" t="str">
        <f t="shared" si="1668"/>
        <v>0.009+7.70946837190935i</v>
      </c>
      <c r="Z3161" t="str">
        <f t="shared" si="1669"/>
        <v>-0.0032385023077898-0.0000588871787759536i</v>
      </c>
      <c r="AA3161" t="str">
        <f t="shared" si="1670"/>
        <v>0.00182520972706129-1.55694549823382i</v>
      </c>
      <c r="AB3161" t="str">
        <f t="shared" si="1671"/>
        <v>0.181736359014138-0.472906751703803i</v>
      </c>
      <c r="AC3161" t="str">
        <f t="shared" si="1672"/>
        <v>0.879779310856743-0.0536885860017119i</v>
      </c>
      <c r="AD3161" t="str">
        <f t="shared" si="1673"/>
        <v>0.238484992332942-0.522975278010076i</v>
      </c>
      <c r="AE3161" t="str">
        <f t="shared" si="1674"/>
        <v>-0.000803130736735052+0.00167961293637376i</v>
      </c>
      <c r="AF3161" t="str">
        <f t="shared" si="1675"/>
        <v>-15.0800844444145-0.289945512901838i</v>
      </c>
      <c r="AG3161" t="str">
        <f t="shared" si="1676"/>
        <v>0.997054012434839-0.00134759088268021i</v>
      </c>
      <c r="AH3161" t="str">
        <f t="shared" si="1677"/>
        <v>0.0126694955153433-0.0251528674992938i</v>
      </c>
      <c r="AI3161">
        <f t="shared" si="1678"/>
        <v>-31.006266790683309</v>
      </c>
      <c r="AJ3161">
        <f t="shared" si="1679"/>
        <v>-63.265611423444142</v>
      </c>
      <c r="AK3161"/>
      <c r="AL3161"/>
      <c r="AM3161"/>
      <c r="AN3161"/>
    </row>
    <row r="3162" spans="1:40" x14ac:dyDescent="0.25">
      <c r="A3162"/>
      <c r="B3162">
        <f t="shared" si="1680"/>
        <v>1228000</v>
      </c>
      <c r="C3162" s="237" t="str">
        <f t="shared" si="1648"/>
        <v>-5.06810966957208E-08+0.00199431802883239i</v>
      </c>
      <c r="D3162" s="208" t="str">
        <f t="shared" si="1649"/>
        <v>-5.95700634556104+0.0152897715543817i</v>
      </c>
      <c r="E3162" t="str">
        <f t="shared" si="1650"/>
        <v>2870</v>
      </c>
      <c r="F3162" t="str">
        <f t="shared" si="1651"/>
        <v>0.777000777000777</v>
      </c>
      <c r="G3162" t="str">
        <f t="shared" si="1646"/>
        <v>0.777000777000777</v>
      </c>
      <c r="H3162" t="str">
        <f t="shared" si="1652"/>
        <v>9.12309597931884+0.304999816219399i</v>
      </c>
      <c r="I3162" t="str">
        <f t="shared" si="1653"/>
        <v>4822.34472326033i</v>
      </c>
      <c r="J3162" t="str">
        <f t="shared" si="1647"/>
        <v>-19890.4041817198+1042.96128524363i</v>
      </c>
      <c r="K3162" t="str">
        <f t="shared" si="1654"/>
        <v>0.0126778842433813-0.24178101846897i</v>
      </c>
      <c r="L3162" t="str">
        <f t="shared" si="1655"/>
        <v>0.00109657450433201-0.0175273815414575i</v>
      </c>
      <c r="M3162" t="str">
        <f t="shared" si="1656"/>
        <v>0.0137744587477133-0.259308400010427i</v>
      </c>
      <c r="N3162" t="str">
        <f t="shared" si="1657"/>
        <v>-5.44606913520089i</v>
      </c>
      <c r="O3162" t="str">
        <f t="shared" si="1658"/>
        <v>0.669607470096682+0.742715178241782i</v>
      </c>
      <c r="P3162" t="str">
        <f t="shared" si="1659"/>
        <v>0.330392529903318-0.742715178241782i</v>
      </c>
      <c r="Q3162" t="str">
        <f t="shared" si="1660"/>
        <v>-0.330392529903318+6.18878431344267i</v>
      </c>
      <c r="R3162" t="str">
        <f t="shared" si="1661"/>
        <v>-0.122510738857145-0.0468453709595686i</v>
      </c>
      <c r="S3162" t="str">
        <f t="shared" si="1662"/>
        <v>0.564885674532813i</v>
      </c>
      <c r="T3162" t="str">
        <f t="shared" si="1663"/>
        <v>0.0264622789732358-0.0692045613568317i</v>
      </c>
      <c r="U3162" t="str">
        <f t="shared" si="1664"/>
        <v>0.0001-129.60500251783i</v>
      </c>
      <c r="V3162" t="str">
        <f t="shared" si="1665"/>
        <v>0.00002-0.00207882602562414i</v>
      </c>
      <c r="W3162" t="str">
        <f t="shared" si="1666"/>
        <v>0.0000199993584529537-0.00207879268548811i</v>
      </c>
      <c r="X3162" t="str">
        <f t="shared" si="1667"/>
        <v>0.0000353587233111485-0.00207838354844642i</v>
      </c>
      <c r="Y3162" t="str">
        <f t="shared" si="1668"/>
        <v>0.009+7.71575155721653i</v>
      </c>
      <c r="Z3162" t="str">
        <f t="shared" si="1669"/>
        <v>-0.00323322894223582-0.0000587940469930247i</v>
      </c>
      <c r="AA3162" t="str">
        <f t="shared" si="1670"/>
        <v>0.00182223163468478-1.55567694732614i</v>
      </c>
      <c r="AB3162" t="str">
        <f t="shared" si="1671"/>
        <v>0.180157050619247-0.47114950590822i</v>
      </c>
      <c r="AC3162" t="str">
        <f t="shared" si="1672"/>
        <v>0.880308541319101-0.0532060659798127i</v>
      </c>
      <c r="AD3162" t="str">
        <f t="shared" si="1673"/>
        <v>0.236137745640783-0.520937289494162i</v>
      </c>
      <c r="AE3162" t="str">
        <f t="shared" si="1674"/>
        <v>-0.000794115405039038+0.00167042602776837i</v>
      </c>
      <c r="AF3162" t="str">
        <f t="shared" si="1675"/>
        <v>-15.0801023248799-0.289710044665017i</v>
      </c>
      <c r="AG3162" t="str">
        <f t="shared" si="1676"/>
        <v>0.997067872998754-0.00133325800281783i</v>
      </c>
      <c r="AH3162" t="str">
        <f t="shared" si="1677"/>
        <v>0.0125293722974346-0.0250167797047975i</v>
      </c>
      <c r="AI3162">
        <f t="shared" si="1678"/>
        <v>-31.06335625689205</v>
      </c>
      <c r="AJ3162">
        <f t="shared" si="1679"/>
        <v>-63.396516948605473</v>
      </c>
      <c r="AK3162"/>
      <c r="AL3162"/>
      <c r="AM3162"/>
      <c r="AN3162"/>
    </row>
    <row r="3163" spans="1:40" x14ac:dyDescent="0.25">
      <c r="A3163"/>
      <c r="B3163">
        <f t="shared" si="1680"/>
        <v>1229000</v>
      </c>
      <c r="C3163" s="237" t="str">
        <f t="shared" si="1648"/>
        <v>-5.05986549091821E-08+0.00199269531278173i</v>
      </c>
      <c r="D3163" s="208" t="str">
        <f t="shared" si="1649"/>
        <v>-5.95700634492898+0.0152773307313266i</v>
      </c>
      <c r="E3163" t="str">
        <f t="shared" si="1650"/>
        <v>2870</v>
      </c>
      <c r="F3163" t="str">
        <f t="shared" si="1651"/>
        <v>0.777000777000777</v>
      </c>
      <c r="G3163" t="str">
        <f t="shared" si="1646"/>
        <v>0.777000777000777</v>
      </c>
      <c r="H3163" t="str">
        <f t="shared" si="1652"/>
        <v>9.12311381686283+0.304752288779474i</v>
      </c>
      <c r="I3163" t="str">
        <f t="shared" si="1653"/>
        <v>4826.27171407732i</v>
      </c>
      <c r="J3163" t="str">
        <f t="shared" si="1647"/>
        <v>-19922.8137961948+1043.81060225116i</v>
      </c>
      <c r="K3163" t="str">
        <f t="shared" si="1654"/>
        <v>0.0126573158076523-0.241585346471518i</v>
      </c>
      <c r="L3163" t="str">
        <f t="shared" si="1655"/>
        <v>0.00109479767508056-0.0175132311172737i</v>
      </c>
      <c r="M3163" t="str">
        <f t="shared" si="1656"/>
        <v>0.0137521134827329-0.259098577588792i</v>
      </c>
      <c r="N3163" t="str">
        <f t="shared" si="1657"/>
        <v>-5.45050404492011i</v>
      </c>
      <c r="O3163" t="str">
        <f t="shared" si="1658"/>
        <v>0.672894749010637+0.739738235292669i</v>
      </c>
      <c r="P3163" t="str">
        <f t="shared" si="1659"/>
        <v>0.327105250989363-0.739738235292669i</v>
      </c>
      <c r="Q3163" t="str">
        <f t="shared" si="1660"/>
        <v>-0.327105250989363+6.19024228021278i</v>
      </c>
      <c r="R3163" t="str">
        <f t="shared" si="1661"/>
        <v>-0.121952450830964-0.0463978550354349i</v>
      </c>
      <c r="S3163" t="str">
        <f t="shared" si="1662"/>
        <v>0.565345679153767i</v>
      </c>
      <c r="T3163" t="str">
        <f t="shared" si="1663"/>
        <v>0.026230826866286-0.0689452911394977i</v>
      </c>
      <c r="U3163" t="str">
        <f t="shared" si="1664"/>
        <v>0.0001-129.499546860777i</v>
      </c>
      <c r="V3163" t="str">
        <f t="shared" si="1665"/>
        <v>0.00002-0.00207713454797921i</v>
      </c>
      <c r="W3163" t="str">
        <f t="shared" si="1666"/>
        <v>0.0000199993584529538-0.00207710123497607i</v>
      </c>
      <c r="X3163" t="str">
        <f t="shared" si="1667"/>
        <v>0.0000353337376313466-0.00207669261534912i</v>
      </c>
      <c r="Y3163" t="str">
        <f t="shared" si="1668"/>
        <v>0.009+7.72203474252371i</v>
      </c>
      <c r="Z3163" t="str">
        <f t="shared" si="1669"/>
        <v>-0.00322796844728455-0.0000587011769833772i</v>
      </c>
      <c r="AA3163" t="str">
        <f t="shared" si="1670"/>
        <v>0.00181926083051359-1.55441046243945i</v>
      </c>
      <c r="AB3163" t="str">
        <f t="shared" si="1671"/>
        <v>0.178581308447159-0.469384376090204i</v>
      </c>
      <c r="AC3163" t="str">
        <f t="shared" si="1672"/>
        <v>0.880839046232286-0.0527251902096185i</v>
      </c>
      <c r="AD3163" t="str">
        <f t="shared" si="1673"/>
        <v>0.233799584627047-0.518888496683743i</v>
      </c>
      <c r="AE3163" t="str">
        <f t="shared" si="1674"/>
        <v>-0.000785157047642812+0.0016612313841582i</v>
      </c>
      <c r="AF3163" t="str">
        <f t="shared" si="1675"/>
        <v>-15.0801201617918-0.289474958048147i</v>
      </c>
      <c r="AG3163" t="str">
        <f t="shared" si="1676"/>
        <v>0.997081771876317-0.00131899954059203i</v>
      </c>
      <c r="AH3163" t="str">
        <f t="shared" si="1677"/>
        <v>0.01239012214668-0.0248805501419554i</v>
      </c>
      <c r="AI3163">
        <f t="shared" si="1678"/>
        <v>-31.120695230475398</v>
      </c>
      <c r="AJ3163">
        <f t="shared" si="1679"/>
        <v>-63.527418392633983</v>
      </c>
      <c r="AK3163"/>
      <c r="AL3163"/>
      <c r="AM3163"/>
      <c r="AN3163"/>
    </row>
    <row r="3164" spans="1:40" x14ac:dyDescent="0.25">
      <c r="A3164"/>
      <c r="B3164">
        <f t="shared" si="1680"/>
        <v>1230000</v>
      </c>
      <c r="C3164" s="237" t="str">
        <f t="shared" si="1648"/>
        <v>-5.05164141184216E-08+0.00199107523529375i</v>
      </c>
      <c r="D3164" s="208" t="str">
        <f t="shared" si="1649"/>
        <v>-5.95700634429847+0.0152649101372521i</v>
      </c>
      <c r="E3164" t="str">
        <f t="shared" si="1650"/>
        <v>2870</v>
      </c>
      <c r="F3164" t="str">
        <f t="shared" si="1651"/>
        <v>0.777000777000777</v>
      </c>
      <c r="G3164" t="str">
        <f t="shared" si="1646"/>
        <v>0.777000777000777</v>
      </c>
      <c r="H3164" t="str">
        <f t="shared" si="1652"/>
        <v>9.12313161099316+0.304505162262783i</v>
      </c>
      <c r="I3164" t="str">
        <f t="shared" si="1653"/>
        <v>4830.19870489431i</v>
      </c>
      <c r="J3164" t="str">
        <f t="shared" si="1647"/>
        <v>-19955.2497921224+1044.65991925868i</v>
      </c>
      <c r="K3164" t="str">
        <f t="shared" si="1654"/>
        <v>0.0126367973423178-0.241389990071914i</v>
      </c>
      <c r="L3164" t="str">
        <f t="shared" si="1655"/>
        <v>0.00109302515534078-0.0174991034327301i</v>
      </c>
      <c r="M3164" t="str">
        <f t="shared" si="1656"/>
        <v>0.0137298224976586-0.258889093504644i</v>
      </c>
      <c r="N3164" t="str">
        <f t="shared" si="1657"/>
        <v>-5.45493895463933i</v>
      </c>
      <c r="O3164" t="str">
        <f t="shared" si="1658"/>
        <v>0.676168793166907+0.736746742881981i</v>
      </c>
      <c r="P3164" t="str">
        <f t="shared" si="1659"/>
        <v>0.323831206833093-0.736746742881981i</v>
      </c>
      <c r="Q3164" t="str">
        <f t="shared" si="1660"/>
        <v>-0.323831206833093+6.19168569752131i</v>
      </c>
      <c r="R3164" t="str">
        <f t="shared" si="1661"/>
        <v>-0.1213930215624-0.0459520027435059i</v>
      </c>
      <c r="S3164" t="str">
        <f t="shared" si="1662"/>
        <v>0.565805683774723i</v>
      </c>
      <c r="T3164" t="str">
        <f t="shared" si="1663"/>
        <v>0.0259999043331073-0.0686848615705934i</v>
      </c>
      <c r="U3164" t="str">
        <f t="shared" si="1664"/>
        <v>0.0001-129.394262676338i</v>
      </c>
      <c r="V3164" t="str">
        <f t="shared" si="1665"/>
        <v>0.00002-0.00207544582070443i</v>
      </c>
      <c r="W3164" t="str">
        <f t="shared" si="1666"/>
        <v>0.0000199993584529537-0.00207541253479005i</v>
      </c>
      <c r="X3164" t="str">
        <f t="shared" si="1667"/>
        <v>0.0000353088128630268-0.00207500443128706i</v>
      </c>
      <c r="Y3164" t="str">
        <f t="shared" si="1668"/>
        <v>0.009+7.72831792783089i</v>
      </c>
      <c r="Z3164" t="str">
        <f t="shared" si="1669"/>
        <v>-0.00322272078108308-0.0000586085677502608i</v>
      </c>
      <c r="AA3164" t="str">
        <f t="shared" si="1670"/>
        <v>0.00181629729076812-1.55314603852929i</v>
      </c>
      <c r="AB3164" t="str">
        <f t="shared" si="1671"/>
        <v>0.177009171650435-0.467611353325412i</v>
      </c>
      <c r="AC3164" t="str">
        <f t="shared" si="1672"/>
        <v>0.881370825132322-0.0522459648696369i</v>
      </c>
      <c r="AD3164" t="str">
        <f t="shared" si="1673"/>
        <v>0.231470559896069-0.516828941457574i</v>
      </c>
      <c r="AE3164" t="str">
        <f t="shared" si="1674"/>
        <v>-0.000776255587616708+0.00165202921190863i</v>
      </c>
      <c r="AF3164" t="str">
        <f t="shared" si="1675"/>
        <v>-15.0801379552916-0.289240252125531i</v>
      </c>
      <c r="AG3164" t="str">
        <f t="shared" si="1676"/>
        <v>0.99709570873871-0.00130481559928452i</v>
      </c>
      <c r="AH3164" t="str">
        <f t="shared" si="1677"/>
        <v>0.0122517439232112-0.024744182105144i</v>
      </c>
      <c r="AI3164">
        <f t="shared" si="1678"/>
        <v>-31.178286322562926</v>
      </c>
      <c r="AJ3164">
        <f t="shared" si="1679"/>
        <v>-63.658315702729389</v>
      </c>
      <c r="AK3164"/>
      <c r="AL3164"/>
      <c r="AM3164"/>
      <c r="AN3164"/>
    </row>
    <row r="3165" spans="1:40" x14ac:dyDescent="0.25">
      <c r="A3165"/>
      <c r="B3165">
        <f t="shared" si="1680"/>
        <v>1231000</v>
      </c>
      <c r="C3165" s="237" t="str">
        <f t="shared" si="1648"/>
        <v>-5.04343736705907E-08+0.00198945778993816i</v>
      </c>
      <c r="D3165" s="208" t="str">
        <f t="shared" si="1649"/>
        <v>-5.95700634366949+0.0152525097228592i</v>
      </c>
      <c r="E3165" t="str">
        <f t="shared" si="1650"/>
        <v>2870</v>
      </c>
      <c r="F3165" t="str">
        <f t="shared" si="1651"/>
        <v>0.777000777000777</v>
      </c>
      <c r="G3165" t="str">
        <f t="shared" si="1646"/>
        <v>0.777000777000777</v>
      </c>
      <c r="H3165" t="str">
        <f t="shared" si="1652"/>
        <v>9.1231493618505+0.304258435697306i</v>
      </c>
      <c r="I3165" t="str">
        <f t="shared" si="1653"/>
        <v>4834.12569571129i</v>
      </c>
      <c r="J3165" t="str">
        <f t="shared" si="1647"/>
        <v>-19987.7121695025+1045.50923626621i</v>
      </c>
      <c r="K3165" t="str">
        <f t="shared" si="1654"/>
        <v>0.0126163286857826-0.241194948509333i</v>
      </c>
      <c r="L3165" t="str">
        <f t="shared" si="1655"/>
        <v>0.0010912569312057-0.017484998433277i</v>
      </c>
      <c r="M3165" t="str">
        <f t="shared" si="1656"/>
        <v>0.0137075856169883-0.25867994694261i</v>
      </c>
      <c r="N3165" t="str">
        <f t="shared" si="1657"/>
        <v>-5.45937386435855i</v>
      </c>
      <c r="O3165" t="str">
        <f t="shared" si="1658"/>
        <v>0.679429538170309+0.733740759847564i</v>
      </c>
      <c r="P3165" t="str">
        <f t="shared" si="1659"/>
        <v>0.320570461829691-0.733740759847564i</v>
      </c>
      <c r="Q3165" t="str">
        <f t="shared" si="1660"/>
        <v>-0.320570461829691+6.19311462420611i</v>
      </c>
      <c r="R3165" t="str">
        <f t="shared" si="1661"/>
        <v>-0.120832451554054-0.045507820237886i</v>
      </c>
      <c r="S3165" t="str">
        <f t="shared" si="1662"/>
        <v>0.566265688395677i</v>
      </c>
      <c r="T3165" t="str">
        <f t="shared" si="1663"/>
        <v>0.0257695171543932-0.0684232713597937i</v>
      </c>
      <c r="U3165" t="str">
        <f t="shared" si="1664"/>
        <v>0.0001-129.289149546625i</v>
      </c>
      <c r="V3165" t="str">
        <f t="shared" si="1665"/>
        <v>0.00002-0.00207375983709703i</v>
      </c>
      <c r="W3165" t="str">
        <f t="shared" si="1666"/>
        <v>0.0000199993584529538-0.00207372657822741i</v>
      </c>
      <c r="X3165" t="str">
        <f t="shared" si="1667"/>
        <v>0.0000352839488083632-0.00207331898956221i</v>
      </c>
      <c r="Y3165" t="str">
        <f t="shared" si="1668"/>
        <v>0.009+7.73460111313807i</v>
      </c>
      <c r="Z3165" t="str">
        <f t="shared" si="1669"/>
        <v>-0.00321748590194861-0.0000585162183016217i</v>
      </c>
      <c r="AA3165" t="str">
        <f t="shared" si="1670"/>
        <v>0.00181334099176573-1.55188367056761i</v>
      </c>
      <c r="AB3165" t="str">
        <f t="shared" si="1671"/>
        <v>0.175440679584442-0.465830428829218i</v>
      </c>
      <c r="AC3165" t="str">
        <f t="shared" si="1672"/>
        <v>0.881903877522311-0.0517683961726538i</v>
      </c>
      <c r="AD3165" t="str">
        <f t="shared" si="1673"/>
        <v>0.229150721849295-0.514758665936118i</v>
      </c>
      <c r="AE3165" t="str">
        <f t="shared" si="1674"/>
        <v>-0.000767410947440022+0.00164281971689162i</v>
      </c>
      <c r="AF3165" t="str">
        <f t="shared" si="1675"/>
        <v>-15.08015570552-0.289005925974447i</v>
      </c>
      <c r="AG3165" t="str">
        <f t="shared" si="1676"/>
        <v>0.997109683256821-0.00129070628070197i</v>
      </c>
      <c r="AH3165" t="str">
        <f t="shared" si="1677"/>
        <v>0.012114236477211-0.0246076788805282i</v>
      </c>
      <c r="AI3165">
        <f t="shared" si="1678"/>
        <v>-31.236132186188364</v>
      </c>
      <c r="AJ3165">
        <f t="shared" si="1679"/>
        <v>-63.789208826296452</v>
      </c>
      <c r="AK3165"/>
      <c r="AL3165"/>
      <c r="AM3165"/>
      <c r="AN3165"/>
    </row>
    <row r="3166" spans="1:40" x14ac:dyDescent="0.25">
      <c r="A3166"/>
      <c r="B3166">
        <f t="shared" si="1680"/>
        <v>1232000</v>
      </c>
      <c r="C3166" s="237" t="str">
        <f t="shared" si="1648"/>
        <v>-5.03525329154893E-08+0.00198784297030554i</v>
      </c>
      <c r="D3166" s="208" t="str">
        <f t="shared" si="1649"/>
        <v>-5.95700634304205+0.0152401294390091i</v>
      </c>
      <c r="E3166" t="str">
        <f t="shared" si="1650"/>
        <v>2870</v>
      </c>
      <c r="F3166" t="str">
        <f t="shared" si="1651"/>
        <v>0.777000777000777</v>
      </c>
      <c r="G3166" t="str">
        <f t="shared" si="1646"/>
        <v>0.777000777000777</v>
      </c>
      <c r="H3166" t="str">
        <f t="shared" si="1652"/>
        <v>9.12316706957504+0.304012108114171i</v>
      </c>
      <c r="I3166" t="str">
        <f t="shared" si="1653"/>
        <v>4838.05268652828i</v>
      </c>
      <c r="J3166" t="str">
        <f t="shared" si="1647"/>
        <v>-20020.2009283353+1046.35855327374i</v>
      </c>
      <c r="K3166" t="str">
        <f t="shared" si="1654"/>
        <v>0.0125959096771033-0.241000221025383i</v>
      </c>
      <c r="L3166" t="str">
        <f t="shared" si="1655"/>
        <v>0.00108949298882434-0.0174709160645385i</v>
      </c>
      <c r="M3166" t="str">
        <f t="shared" si="1656"/>
        <v>0.0136854026659276-0.258471137089921i</v>
      </c>
      <c r="N3166" t="str">
        <f t="shared" si="1657"/>
        <v>-5.46380877407777i</v>
      </c>
      <c r="O3166" t="str">
        <f t="shared" si="1658"/>
        <v>0.682676919887231+0.73072034531227i</v>
      </c>
      <c r="P3166" t="str">
        <f t="shared" si="1659"/>
        <v>0.317323080112769-0.73072034531227i</v>
      </c>
      <c r="Q3166" t="str">
        <f t="shared" si="1660"/>
        <v>-0.317323080112769+6.19452911939004i</v>
      </c>
      <c r="R3166" t="str">
        <f t="shared" si="1661"/>
        <v>-0.12027074134359-0.0450653137053399i</v>
      </c>
      <c r="S3166" t="str">
        <f t="shared" si="1662"/>
        <v>0.566725693016633i</v>
      </c>
      <c r="T3166" t="str">
        <f t="shared" si="1663"/>
        <v>0.0255396711406707-0.0681605192375703i</v>
      </c>
      <c r="U3166" t="str">
        <f t="shared" si="1664"/>
        <v>0.0001-129.18420705511i</v>
      </c>
      <c r="V3166" t="str">
        <f t="shared" si="1665"/>
        <v>0.00002-0.00207207659047601i</v>
      </c>
      <c r="W3166" t="str">
        <f t="shared" si="1666"/>
        <v>0.0000199993584529538-0.00207204335860725i</v>
      </c>
      <c r="X3166" t="str">
        <f t="shared" si="1667"/>
        <v>0.0000352591452703311-0.00207163628349825i</v>
      </c>
      <c r="Y3166" t="str">
        <f t="shared" si="1668"/>
        <v>0.009+7.74088429844525i</v>
      </c>
      <c r="Z3166" t="str">
        <f t="shared" si="1669"/>
        <v>-0.00321226376836744-0.0000584241276500725i</v>
      </c>
      <c r="AA3166" t="str">
        <f t="shared" si="1670"/>
        <v>0.0018103919099203-1.5506233535427i</v>
      </c>
      <c r="AB3166" t="str">
        <f t="shared" si="1671"/>
        <v>0.173875871807654-0.464041593958586i</v>
      </c>
      <c r="AC3166" t="str">
        <f t="shared" si="1672"/>
        <v>0.882438202872082-0.0512924903656878i</v>
      </c>
      <c r="AD3166" t="str">
        <f t="shared" si="1673"/>
        <v>0.226840120684098-0.512677712480481i</v>
      </c>
      <c r="AE3166" t="str">
        <f t="shared" si="1674"/>
        <v>-0.000758623049002933+0.00163360310448355i</v>
      </c>
      <c r="AF3166" t="str">
        <f t="shared" si="1675"/>
        <v>-15.0801734126171-0.288771978675162i</v>
      </c>
      <c r="AG3166" t="str">
        <f t="shared" si="1676"/>
        <v>0.997123695101257-0.00127667168517533i</v>
      </c>
      <c r="AH3166" t="str">
        <f t="shared" si="1677"/>
        <v>0.0119775986489506-0.0244710437460249i</v>
      </c>
      <c r="AI3166">
        <f t="shared" si="1678"/>
        <v>-31.294235517196036</v>
      </c>
      <c r="AJ3166">
        <f t="shared" si="1679"/>
        <v>-63.920097710945512</v>
      </c>
      <c r="AK3166"/>
      <c r="AL3166"/>
      <c r="AM3166"/>
      <c r="AN3166"/>
    </row>
    <row r="3167" spans="1:40" x14ac:dyDescent="0.25">
      <c r="A3167"/>
      <c r="B3167">
        <f t="shared" si="1680"/>
        <v>1233000</v>
      </c>
      <c r="C3167" s="237" t="str">
        <f t="shared" si="1648"/>
        <v>-5.02708912055531E-08+0.00198623077000728i</v>
      </c>
      <c r="D3167" s="208" t="str">
        <f t="shared" si="1649"/>
        <v>-5.95700634241612+0.0152277692367225i</v>
      </c>
      <c r="E3167" t="str">
        <f t="shared" si="1650"/>
        <v>2870</v>
      </c>
      <c r="F3167" t="str">
        <f t="shared" si="1651"/>
        <v>0.777000777000777</v>
      </c>
      <c r="G3167" t="str">
        <f t="shared" si="1646"/>
        <v>0.777000777000777</v>
      </c>
      <c r="H3167" t="str">
        <f t="shared" si="1652"/>
        <v>9.1231847343063+0.303766178547616i</v>
      </c>
      <c r="I3167" t="str">
        <f t="shared" si="1653"/>
        <v>4841.97967734527i</v>
      </c>
      <c r="J3167" t="str">
        <f t="shared" si="1647"/>
        <v>-20052.7160686205+1047.20787028127i</v>
      </c>
      <c r="K3167" t="str">
        <f t="shared" si="1654"/>
        <v>0.0125755401559858-0.240805806864101i</v>
      </c>
      <c r="L3167" t="str">
        <f t="shared" si="1655"/>
        <v>0.00108773331440143-0.0174568562723116i</v>
      </c>
      <c r="M3167" t="str">
        <f t="shared" si="1656"/>
        <v>0.0136632734703872-0.258262663136413i</v>
      </c>
      <c r="N3167" t="str">
        <f t="shared" si="1657"/>
        <v>-5.46824368379699i</v>
      </c>
      <c r="O3167" t="str">
        <f t="shared" si="1658"/>
        <v>0.685910874446896+0.727685558682797i</v>
      </c>
      <c r="P3167" t="str">
        <f t="shared" si="1659"/>
        <v>0.314089125553104-0.727685558682797i</v>
      </c>
      <c r="Q3167" t="str">
        <f t="shared" si="1660"/>
        <v>-0.314089125553104+6.19592924247979i</v>
      </c>
      <c r="R3167" t="str">
        <f t="shared" si="1661"/>
        <v>-0.119707891504088-0.0446244893652336i</v>
      </c>
      <c r="S3167" t="str">
        <f t="shared" si="1662"/>
        <v>0.567185697637587i</v>
      </c>
      <c r="T3167" t="str">
        <f t="shared" si="1663"/>
        <v>0.0253103721323411-0.0678966039554707i</v>
      </c>
      <c r="U3167" t="str">
        <f t="shared" si="1664"/>
        <v>0.0001-129.079434786614i</v>
      </c>
      <c r="V3167" t="str">
        <f t="shared" si="1665"/>
        <v>0.00002-0.00207039607418203i</v>
      </c>
      <c r="W3167" t="str">
        <f t="shared" si="1666"/>
        <v>0.0000199993584529538-0.00207036286927034i</v>
      </c>
      <c r="X3167" t="str">
        <f t="shared" si="1667"/>
        <v>0.0000352344020527046-0.00206995630644053i</v>
      </c>
      <c r="Y3167" t="str">
        <f t="shared" si="1668"/>
        <v>0.009+7.74716748375243i</v>
      </c>
      <c r="Z3167" t="str">
        <f t="shared" si="1669"/>
        <v>-0.00320705433899428-0.0000583322948128673i</v>
      </c>
      <c r="AA3167" t="str">
        <f t="shared" si="1670"/>
        <v>0.00180745002174172-1.54936508245913i</v>
      </c>
      <c r="AB3167" t="str">
        <f t="shared" si="1671"/>
        <v>0.172314788081934-0.462244840213964i</v>
      </c>
      <c r="AC3167" t="str">
        <f t="shared" si="1672"/>
        <v>0.882973800617831-0.0508182537299457i</v>
      </c>
      <c r="AD3167" t="str">
        <f t="shared" si="1673"/>
        <v>0.224538806392606-0.510586123691359i</v>
      </c>
      <c r="AE3167" t="str">
        <f t="shared" si="1674"/>
        <v>-0.000749891813608525+0.00162437957956322i</v>
      </c>
      <c r="AF3167" t="str">
        <f t="shared" si="1675"/>
        <v>-15.0801910767224-0.288538409310894i</v>
      </c>
      <c r="AG3167" t="str">
        <f t="shared" si="1676"/>
        <v>0.997137743942347-0.00126271191155928i</v>
      </c>
      <c r="AH3167" t="str">
        <f t="shared" si="1677"/>
        <v>0.011841829268828-0.0243342799712695i</v>
      </c>
      <c r="AI3167">
        <f t="shared" si="1678"/>
        <v>-31.352599055170881</v>
      </c>
      <c r="AJ3167">
        <f t="shared" si="1679"/>
        <v>-64.050982304493715</v>
      </c>
      <c r="AK3167"/>
      <c r="AL3167"/>
      <c r="AM3167"/>
      <c r="AN3167"/>
    </row>
    <row r="3168" spans="1:40" x14ac:dyDescent="0.25">
      <c r="A3168"/>
      <c r="B3168">
        <f t="shared" si="1680"/>
        <v>1234000</v>
      </c>
      <c r="C3168" s="237" t="str">
        <f t="shared" si="1648"/>
        <v>-5.01894478958405E-08+0.00198462118267546i</v>
      </c>
      <c r="D3168" s="208" t="str">
        <f t="shared" si="1649"/>
        <v>-5.95700634179173+0.0152154290671785i</v>
      </c>
      <c r="E3168" t="str">
        <f t="shared" si="1650"/>
        <v>2870</v>
      </c>
      <c r="F3168" t="str">
        <f t="shared" si="1651"/>
        <v>0.777000777000777</v>
      </c>
      <c r="G3168" t="str">
        <f t="shared" si="1646"/>
        <v>0.777000777000777</v>
      </c>
      <c r="H3168" t="str">
        <f t="shared" si="1652"/>
        <v>9.12320235618335+0.303520646035001i</v>
      </c>
      <c r="I3168" t="str">
        <f t="shared" si="1653"/>
        <v>4845.90666816226i</v>
      </c>
      <c r="J3168" t="str">
        <f t="shared" si="1647"/>
        <v>-20085.2575903584+1048.05718728879i</v>
      </c>
      <c r="K3168" t="str">
        <f t="shared" si="1654"/>
        <v>0.012555219962781-0.240611705271938i</v>
      </c>
      <c r="L3168" t="str">
        <f t="shared" si="1655"/>
        <v>0.00108597789419713-0.0174428190025654i</v>
      </c>
      <c r="M3168" t="str">
        <f t="shared" si="1656"/>
        <v>0.0136411978569781-0.258054524274503i</v>
      </c>
      <c r="N3168" t="str">
        <f t="shared" si="1657"/>
        <v>-5.47267859351621i</v>
      </c>
      <c r="O3168" t="str">
        <f t="shared" si="1658"/>
        <v>0.689131338242619+0.724636459648517i</v>
      </c>
      <c r="P3168" t="str">
        <f t="shared" si="1659"/>
        <v>0.310868661757381-0.724636459648517i</v>
      </c>
      <c r="Q3168" t="str">
        <f t="shared" si="1660"/>
        <v>-0.310868661757381+6.19731505316473i</v>
      </c>
      <c r="R3168" t="str">
        <f t="shared" si="1661"/>
        <v>-0.119143902644386-0.0441853534694729i</v>
      </c>
      <c r="S3168" t="str">
        <f t="shared" si="1662"/>
        <v>0.567645702258542i</v>
      </c>
      <c r="T3168" t="str">
        <f t="shared" si="1663"/>
        <v>0.0250816259997209-0.0676315242863958i</v>
      </c>
      <c r="U3168" t="str">
        <f t="shared" si="1664"/>
        <v>0.0001-128.974832327306i</v>
      </c>
      <c r="V3168" t="str">
        <f t="shared" si="1665"/>
        <v>0.00002-0.00206871828157735i</v>
      </c>
      <c r="W3168" t="str">
        <f t="shared" si="1666"/>
        <v>0.0000199993584529537-0.00206868510357903i</v>
      </c>
      <c r="X3168" t="str">
        <f t="shared" si="1667"/>
        <v>0.0000352097189600524-0.00206827905175592i</v>
      </c>
      <c r="Y3168" t="str">
        <f t="shared" si="1668"/>
        <v>0.009+7.75345066905961i</v>
      </c>
      <c r="Z3168" t="str">
        <f t="shared" si="1669"/>
        <v>-0.00320185757265127-0.0000582407188118759i</v>
      </c>
      <c r="AA3168" t="str">
        <f t="shared" si="1670"/>
        <v>0.00180451530383545-1.54810885233771i</v>
      </c>
      <c r="AB3168" t="str">
        <f t="shared" si="1671"/>
        <v>0.170757468372808-0.460440159241174i</v>
      </c>
      <c r="AC3168" t="str">
        <f t="shared" si="1672"/>
        <v>0.883510670161773-0.0503456925807708i</v>
      </c>
      <c r="AD3168" t="str">
        <f t="shared" si="1673"/>
        <v>0.222246828760521-0.508483942407947i</v>
      </c>
      <c r="AE3168" t="str">
        <f t="shared" si="1674"/>
        <v>-0.000741217161974741+0.00161514934650979i</v>
      </c>
      <c r="AF3168" t="str">
        <f t="shared" si="1675"/>
        <v>-15.0802086979751-0.288305216967823i</v>
      </c>
      <c r="AG3168" t="str">
        <f t="shared" si="1676"/>
        <v>0.997151829450151-0.00124882705723159i</v>
      </c>
      <c r="AH3168" t="str">
        <f t="shared" si="1677"/>
        <v>0.0117069271574072-0.0241973908175809i</v>
      </c>
      <c r="AI3168">
        <f t="shared" si="1678"/>
        <v>-31.411225584394373</v>
      </c>
      <c r="AJ3168">
        <f t="shared" si="1679"/>
        <v>-64.181862554963502</v>
      </c>
      <c r="AK3168"/>
      <c r="AL3168"/>
      <c r="AM3168"/>
      <c r="AN3168"/>
    </row>
    <row r="3169" spans="1:40" x14ac:dyDescent="0.25">
      <c r="A3169"/>
      <c r="B3169">
        <f t="shared" si="1680"/>
        <v>1235000</v>
      </c>
      <c r="C3169" s="237" t="str">
        <f t="shared" si="1648"/>
        <v>-5.01082023440199E-08+0.0019830142019628i</v>
      </c>
      <c r="D3169" s="208" t="str">
        <f t="shared" si="1649"/>
        <v>-5.95700634116884+0.0152031088817148i</v>
      </c>
      <c r="E3169" t="str">
        <f t="shared" si="1650"/>
        <v>2870</v>
      </c>
      <c r="F3169" t="str">
        <f t="shared" si="1651"/>
        <v>0.777000777000777</v>
      </c>
      <c r="G3169" t="str">
        <f t="shared" si="1646"/>
        <v>0.777000777000777</v>
      </c>
      <c r="H3169" t="str">
        <f t="shared" si="1652"/>
        <v>9.12321993534455+0.303275509616776i</v>
      </c>
      <c r="I3169" t="str">
        <f t="shared" si="1653"/>
        <v>4849.83365897924i</v>
      </c>
      <c r="J3169" t="str">
        <f t="shared" si="1647"/>
        <v>-20117.8254935488+1048.90650429632i</v>
      </c>
      <c r="K3169" t="str">
        <f t="shared" si="1654"/>
        <v>0.0125349489384837-0.240417915497757i</v>
      </c>
      <c r="L3169" t="str">
        <f t="shared" si="1655"/>
        <v>0.0010842267145268-0.017428804201441i</v>
      </c>
      <c r="M3169" t="str">
        <f t="shared" si="1656"/>
        <v>0.0136191756530105-0.257846719699198i</v>
      </c>
      <c r="N3169" t="str">
        <f t="shared" si="1657"/>
        <v>-5.47711350323543i</v>
      </c>
      <c r="O3169" t="str">
        <f t="shared" si="1658"/>
        <v>0.692338247933056+0.721573108180305i</v>
      </c>
      <c r="P3169" t="str">
        <f t="shared" si="1659"/>
        <v>0.307661752066944-0.721573108180305i</v>
      </c>
      <c r="Q3169" t="str">
        <f t="shared" si="1660"/>
        <v>-0.307661752066944+6.19868661141574i</v>
      </c>
      <c r="R3169" t="str">
        <f t="shared" si="1661"/>
        <v>-0.118578775409436-0.0437479123024399i</v>
      </c>
      <c r="S3169" t="str">
        <f t="shared" si="1662"/>
        <v>0.568105706879498i</v>
      </c>
      <c r="T3169" t="str">
        <f t="shared" si="1663"/>
        <v>0.0248534386430799-0.0673652790248829i</v>
      </c>
      <c r="U3169" t="str">
        <f t="shared" si="1664"/>
        <v>0.0001-128.870399264693i</v>
      </c>
      <c r="V3169" t="str">
        <f t="shared" si="1665"/>
        <v>0.00002-0.0020670432060457i</v>
      </c>
      <c r="W3169" t="str">
        <f t="shared" si="1666"/>
        <v>0.0000199993584529537-0.00206701005491718i</v>
      </c>
      <c r="X3169" t="str">
        <f t="shared" si="1667"/>
        <v>0.0000351850957977344-0.00206660451283281i</v>
      </c>
      <c r="Y3169" t="str">
        <f t="shared" si="1668"/>
        <v>0.009+7.75973385436679i</v>
      </c>
      <c r="Z3169" t="str">
        <f t="shared" si="1669"/>
        <v>-0.00319667342832736-0.0000581493986735588i</v>
      </c>
      <c r="AA3169" t="str">
        <f t="shared" si="1670"/>
        <v>0.00180158773290203-1.54685465821536i</v>
      </c>
      <c r="AB3169" t="str">
        <f t="shared" si="1671"/>
        <v>0.169203952849726-0.458627542833342i</v>
      </c>
      <c r="AC3169" t="str">
        <f t="shared" si="1672"/>
        <v>0.884048810871763-0.0498748132675955i</v>
      </c>
      <c r="AD3169" t="str">
        <f t="shared" si="1673"/>
        <v>0.219964237365962-0.506371211706885i</v>
      </c>
      <c r="AE3169" t="str">
        <f t="shared" si="1674"/>
        <v>-0.000732599014236417+0.0016059126092008i</v>
      </c>
      <c r="AF3169" t="str">
        <f t="shared" si="1675"/>
        <v>-15.0802262765134-0.288072400735061i</v>
      </c>
      <c r="AG3169" t="str">
        <f t="shared" si="1676"/>
        <v>0.997165951294469-0.00123501721809255i</v>
      </c>
      <c r="AH3169" t="str">
        <f t="shared" si="1677"/>
        <v>0.0115728911254555-0.0240603795379279i</v>
      </c>
      <c r="AI3169">
        <f t="shared" si="1678"/>
        <v>-31.470117934826508</v>
      </c>
      <c r="AJ3169">
        <f t="shared" si="1679"/>
        <v>-64.312738410586149</v>
      </c>
      <c r="AK3169"/>
      <c r="AL3169"/>
      <c r="AM3169"/>
      <c r="AN3169"/>
    </row>
    <row r="3170" spans="1:40" x14ac:dyDescent="0.25">
      <c r="A3170"/>
      <c r="B3170">
        <f t="shared" si="1680"/>
        <v>1236000</v>
      </c>
      <c r="C3170" s="237" t="str">
        <f t="shared" si="1648"/>
        <v>-5.00271539103569E-08+0.00198140982154254i</v>
      </c>
      <c r="D3170" s="208" t="str">
        <f t="shared" si="1649"/>
        <v>-5.95700634054747+0.0151908086318261i</v>
      </c>
      <c r="E3170" t="str">
        <f t="shared" si="1650"/>
        <v>2870</v>
      </c>
      <c r="F3170" t="str">
        <f t="shared" si="1651"/>
        <v>0.777000777000777</v>
      </c>
      <c r="G3170" t="str">
        <f t="shared" si="1646"/>
        <v>0.777000777000777</v>
      </c>
      <c r="H3170" t="str">
        <f t="shared" si="1652"/>
        <v>9.12323747192787+0.303030768336478i</v>
      </c>
      <c r="I3170" t="str">
        <f t="shared" si="1653"/>
        <v>4853.76064979623i</v>
      </c>
      <c r="J3170" t="str">
        <f t="shared" si="1647"/>
        <v>-20150.4197781917+1049.75582130385i</v>
      </c>
      <c r="K3170" t="str">
        <f t="shared" si="1654"/>
        <v>0.0125147269247276-0.240224436792818i</v>
      </c>
      <c r="L3170" t="str">
        <f t="shared" si="1655"/>
        <v>0.0010824797617607-0.0174148118152501i</v>
      </c>
      <c r="M3170" t="str">
        <f t="shared" si="1656"/>
        <v>0.0135972066864883-0.257639248608068i</v>
      </c>
      <c r="N3170" t="str">
        <f t="shared" si="1657"/>
        <v>-5.48154841295464i</v>
      </c>
      <c r="O3170" t="str">
        <f t="shared" si="1658"/>
        <v>0.695531540443442+0.718495564529366i</v>
      </c>
      <c r="P3170" t="str">
        <f t="shared" si="1659"/>
        <v>0.304468459556558-0.718495564529366i</v>
      </c>
      <c r="Q3170" t="str">
        <f t="shared" si="1660"/>
        <v>-0.304468459556558+6.20004397748401i</v>
      </c>
      <c r="R3170" t="str">
        <f t="shared" si="1661"/>
        <v>-0.118012510480653-0.0433121721809277i</v>
      </c>
      <c r="S3170" t="str">
        <f t="shared" si="1662"/>
        <v>0.568565711500452i</v>
      </c>
      <c r="T3170" t="str">
        <f t="shared" si="1663"/>
        <v>0.0246258159926792-0.067097866987387i</v>
      </c>
      <c r="U3170" t="str">
        <f t="shared" si="1664"/>
        <v>0.0001-128.766135187618i</v>
      </c>
      <c r="V3170" t="str">
        <f t="shared" si="1665"/>
        <v>0.00002-0.00206537084099227i</v>
      </c>
      <c r="W3170" t="str">
        <f t="shared" si="1666"/>
        <v>0.0000199993584529537-0.00206533771669008i</v>
      </c>
      <c r="X3170" t="str">
        <f t="shared" si="1667"/>
        <v>0.0000351605323718974-0.00206493268308099i</v>
      </c>
      <c r="Y3170" t="str">
        <f t="shared" si="1668"/>
        <v>0.009+7.76601703967397i</v>
      </c>
      <c r="Z3170" t="str">
        <f t="shared" si="1669"/>
        <v>-0.00319150186517736-0.0000580583334289416i</v>
      </c>
      <c r="AA3170" t="str">
        <f t="shared" si="1670"/>
        <v>0.00179866728573666-1.54560249514512i</v>
      </c>
      <c r="AB3170" t="str">
        <f t="shared" si="1671"/>
        <v>0.167654281886322-0.45680698293281i</v>
      </c>
      <c r="AC3170" t="str">
        <f t="shared" si="1672"/>
        <v>0.884588222080955-0.0494056221738858i</v>
      </c>
      <c r="AD3170" t="str">
        <f t="shared" si="1673"/>
        <v>0.217691081578307-0.504247974901147i</v>
      </c>
      <c r="AE3170" t="str">
        <f t="shared" si="1674"/>
        <v>-0.000724037289947323+0.00159666957101014i</v>
      </c>
      <c r="AF3170" t="str">
        <f t="shared" si="1675"/>
        <v>-15.0802438124753-0.287839959704652i</v>
      </c>
      <c r="AG3170" t="str">
        <f t="shared" si="1676"/>
        <v>0.997180109144845-0.00122128248856454i</v>
      </c>
      <c r="AH3170" t="str">
        <f t="shared" si="1677"/>
        <v>0.0114397199739844-0.0239232493768954i</v>
      </c>
      <c r="AI3170">
        <f t="shared" si="1678"/>
        <v>-31.529278983114587</v>
      </c>
      <c r="AJ3170">
        <f t="shared" si="1679"/>
        <v>-64.443609819798468</v>
      </c>
      <c r="AK3170"/>
      <c r="AL3170"/>
      <c r="AM3170"/>
      <c r="AN3170"/>
    </row>
    <row r="3171" spans="1:40" x14ac:dyDescent="0.25">
      <c r="A3171"/>
      <c r="B3171">
        <f t="shared" si="1680"/>
        <v>1237000</v>
      </c>
      <c r="C3171" s="237" t="str">
        <f t="shared" si="1648"/>
        <v>-4.99463019577023E-08+0.00197980803510841i</v>
      </c>
      <c r="D3171" s="208" t="str">
        <f t="shared" si="1649"/>
        <v>-5.95700633992761+0.0151785282691645i</v>
      </c>
      <c r="E3171" t="str">
        <f t="shared" si="1650"/>
        <v>2870</v>
      </c>
      <c r="F3171" t="str">
        <f t="shared" si="1651"/>
        <v>0.777000777000777</v>
      </c>
      <c r="G3171" t="str">
        <f t="shared" si="1646"/>
        <v>0.777000777000777</v>
      </c>
      <c r="H3171" t="str">
        <f t="shared" si="1652"/>
        <v>9.12325496607061+0.302786421240721i</v>
      </c>
      <c r="I3171" t="str">
        <f t="shared" si="1653"/>
        <v>4857.68764061322i</v>
      </c>
      <c r="J3171" t="str">
        <f t="shared" si="1647"/>
        <v>-20183.0404442872+1050.60513831138i</v>
      </c>
      <c r="K3171" t="str">
        <f t="shared" si="1654"/>
        <v>0.0124945537637829-0.240031268410768i</v>
      </c>
      <c r="L3171" t="str">
        <f t="shared" si="1655"/>
        <v>0.00108073702232371-0.0174008417904745i</v>
      </c>
      <c r="M3171" t="str">
        <f t="shared" si="1656"/>
        <v>0.0135752907861066-0.257432110201243i</v>
      </c>
      <c r="N3171" t="str">
        <f t="shared" si="1657"/>
        <v>-5.48598332267386i</v>
      </c>
      <c r="O3171" t="str">
        <f t="shared" si="1658"/>
        <v>0.698711152966863+0.715403889226021i</v>
      </c>
      <c r="P3171" t="str">
        <f t="shared" si="1659"/>
        <v>0.301288847033137-0.715403889226021i</v>
      </c>
      <c r="Q3171" t="str">
        <f t="shared" si="1660"/>
        <v>-0.301288847033137+6.20138721189988i</v>
      </c>
      <c r="R3171" t="str">
        <f t="shared" si="1661"/>
        <v>-0.117445108576268-0.0428781394540671i</v>
      </c>
      <c r="S3171" t="str">
        <f t="shared" si="1662"/>
        <v>0.569025716121408i</v>
      </c>
      <c r="T3171" t="str">
        <f t="shared" si="1663"/>
        <v>0.0243987640088041-0.0668292870125674i</v>
      </c>
      <c r="U3171" t="str">
        <f t="shared" si="1664"/>
        <v>0.0001-128.662039686253i</v>
      </c>
      <c r="V3171" t="str">
        <f t="shared" si="1665"/>
        <v>0.00002-0.00206370117984353i</v>
      </c>
      <c r="W3171" t="str">
        <f t="shared" si="1666"/>
        <v>0.0000199993584529537-0.00206366808232429i</v>
      </c>
      <c r="X3171" t="str">
        <f t="shared" si="1667"/>
        <v>0.0000351360284894706-0.0020632635559315i</v>
      </c>
      <c r="Y3171" t="str">
        <f t="shared" si="1668"/>
        <v>0.009+7.77230022498115i</v>
      </c>
      <c r="Z3171" t="str">
        <f t="shared" si="1669"/>
        <v>-0.00318634284252114-0.0000579675221135873i</v>
      </c>
      <c r="AA3171" t="str">
        <f t="shared" si="1670"/>
        <v>0.00179575393922866-1.54435235819602i</v>
      </c>
      <c r="AB3171" t="str">
        <f t="shared" si="1671"/>
        <v>0.166108496060636-0.454978471633091i</v>
      </c>
      <c r="AC3171" t="str">
        <f t="shared" si="1672"/>
        <v>0.885128903087423-0.0489381257170819i</v>
      </c>
      <c r="AD3171" t="str">
        <f t="shared" si="1673"/>
        <v>0.215427410557025-0.502114275538971i</v>
      </c>
      <c r="AE3171" t="str">
        <f t="shared" si="1674"/>
        <v>-0.000715531908082095+0.00158742043480596i</v>
      </c>
      <c r="AF3171" t="str">
        <f t="shared" si="1675"/>
        <v>-15.0802613059982-0.287607892971557i</v>
      </c>
      <c r="AG3171" t="str">
        <f t="shared" si="1676"/>
        <v>0.997194302670573-0.00120762296159141i</v>
      </c>
      <c r="AH3171" t="str">
        <f t="shared" si="1677"/>
        <v>0.0113074124942864-0.0237860035706493i</v>
      </c>
      <c r="AI3171">
        <f t="shared" si="1678"/>
        <v>-31.588711653630995</v>
      </c>
      <c r="AJ3171">
        <f t="shared" si="1679"/>
        <v>-64.574476731246051</v>
      </c>
      <c r="AK3171"/>
      <c r="AL3171"/>
      <c r="AM3171"/>
      <c r="AN3171"/>
    </row>
    <row r="3172" spans="1:40" x14ac:dyDescent="0.25">
      <c r="A3172"/>
      <c r="B3172">
        <f t="shared" si="1680"/>
        <v>1238000</v>
      </c>
      <c r="C3172" s="237" t="str">
        <f t="shared" si="1648"/>
        <v>-4.98656458514789E-08+0.00197820883637449i</v>
      </c>
      <c r="D3172" s="208" t="str">
        <f t="shared" si="1649"/>
        <v>-5.95700633930925+0.0151662677455378i</v>
      </c>
      <c r="E3172" t="str">
        <f t="shared" si="1650"/>
        <v>2870</v>
      </c>
      <c r="F3172" t="str">
        <f t="shared" si="1651"/>
        <v>0.777000777000777</v>
      </c>
      <c r="G3172" t="str">
        <f t="shared" si="1646"/>
        <v>0.777000777000777</v>
      </c>
      <c r="H3172" t="str">
        <f t="shared" si="1652"/>
        <v>9.12327241790955+0.302542467379174i</v>
      </c>
      <c r="I3172" t="str">
        <f t="shared" si="1653"/>
        <v>4861.6146314302i</v>
      </c>
      <c r="J3172" t="str">
        <f t="shared" si="1647"/>
        <v>-20215.6874918353+1051.4544553189i</v>
      </c>
      <c r="K3172" t="str">
        <f t="shared" si="1654"/>
        <v>0.0124744292985531-0.239838409607632i</v>
      </c>
      <c r="L3172" t="str">
        <f t="shared" si="1655"/>
        <v>0.00107899848269513-0.0173868940737657i</v>
      </c>
      <c r="M3172" t="str">
        <f t="shared" si="1656"/>
        <v>0.0135534277812482-0.257225303681398i</v>
      </c>
      <c r="N3172" t="str">
        <f t="shared" si="1657"/>
        <v>-5.49041823239308i</v>
      </c>
      <c r="O3172" t="str">
        <f t="shared" si="1658"/>
        <v>0.701877022965446+0.712298143078558i</v>
      </c>
      <c r="P3172" t="str">
        <f t="shared" si="1659"/>
        <v>0.298122977034554-0.712298143078558i</v>
      </c>
      <c r="Q3172" t="str">
        <f t="shared" si="1660"/>
        <v>-0.298122977034554+6.20271637547164i</v>
      </c>
      <c r="R3172" t="str">
        <f t="shared" si="1661"/>
        <v>-0.11687657045169-0.0424458205032611i</v>
      </c>
      <c r="S3172" t="str">
        <f t="shared" si="1662"/>
        <v>0.569485720742362i</v>
      </c>
      <c r="T3172" t="str">
        <f t="shared" si="1663"/>
        <v>0.0241722886818006-0.0665595379615761i</v>
      </c>
      <c r="U3172" t="str">
        <f t="shared" si="1664"/>
        <v>0.0001-128.558112352096i</v>
      </c>
      <c r="V3172" t="str">
        <f t="shared" si="1665"/>
        <v>0.00002-0.00206203421604721i</v>
      </c>
      <c r="W3172" t="str">
        <f t="shared" si="1666"/>
        <v>0.0000199993584529538-0.00206200114526766i</v>
      </c>
      <c r="X3172" t="str">
        <f t="shared" si="1667"/>
        <v>0.0000351115839581637-0.00206159712483666i</v>
      </c>
      <c r="Y3172" t="str">
        <f t="shared" si="1668"/>
        <v>0.009+7.77858341028833i</v>
      </c>
      <c r="Z3172" t="str">
        <f t="shared" si="1669"/>
        <v>-0.00318119631984295-0.0000578769637675753i</v>
      </c>
      <c r="AA3172" t="str">
        <f t="shared" si="1670"/>
        <v>0.00179284767036111-1.54310424245305i</v>
      </c>
      <c r="AB3172" t="str">
        <f t="shared" si="1671"/>
        <v>0.164566636155363-0.453142001180826i</v>
      </c>
      <c r="AC3172" t="str">
        <f t="shared" si="1672"/>
        <v>0.8856708531538-0.048472330348544i</v>
      </c>
      <c r="AD3172" t="str">
        <f t="shared" si="1673"/>
        <v>0.213173273250551-0.499970157402763i</v>
      </c>
      <c r="AE3172" t="str">
        <f t="shared" si="1674"/>
        <v>-0.000707082787038399+0.00157816540294884i</v>
      </c>
      <c r="AF3172" t="str">
        <f t="shared" si="1675"/>
        <v>-15.0802787572188-0.287376199633636i</v>
      </c>
      <c r="AG3172" t="str">
        <f t="shared" si="1676"/>
        <v>0.99720853154071-0.00119403872863817i</v>
      </c>
      <c r="AH3172" t="str">
        <f t="shared" si="1677"/>
        <v>0.0111759674679759-0.0236486453469057i</v>
      </c>
      <c r="AI3172">
        <f t="shared" si="1678"/>
        <v>-31.648418919538187</v>
      </c>
      <c r="AJ3172">
        <f t="shared" si="1679"/>
        <v>-64.705339093783024</v>
      </c>
      <c r="AK3172"/>
      <c r="AL3172"/>
      <c r="AM3172"/>
      <c r="AN3172"/>
    </row>
    <row r="3173" spans="1:40" x14ac:dyDescent="0.25">
      <c r="A3173"/>
      <c r="B3173">
        <f t="shared" si="1680"/>
        <v>1239000</v>
      </c>
      <c r="C3173" s="237" t="str">
        <f t="shared" si="1648"/>
        <v>-4.97851849596691E-08+0.00197661221907517i</v>
      </c>
      <c r="D3173" s="208" t="str">
        <f t="shared" si="1649"/>
        <v>-5.95700633869238+0.0151540270129096i</v>
      </c>
      <c r="E3173" t="str">
        <f t="shared" si="1650"/>
        <v>2870</v>
      </c>
      <c r="F3173" t="str">
        <f t="shared" si="1651"/>
        <v>0.777000777000777</v>
      </c>
      <c r="G3173" t="str">
        <f t="shared" si="1646"/>
        <v>0.777000777000777</v>
      </c>
      <c r="H3173" t="str">
        <f t="shared" si="1652"/>
        <v>9.12328982758091+0.302298905804559i</v>
      </c>
      <c r="I3173" t="str">
        <f t="shared" si="1653"/>
        <v>4865.54162224719i</v>
      </c>
      <c r="J3173" t="str">
        <f t="shared" si="1647"/>
        <v>-20248.360920836+1052.30377232643i</v>
      </c>
      <c r="K3173" t="str">
        <f t="shared" si="1654"/>
        <v>0.0124543533725728-0.239645859641809i</v>
      </c>
      <c r="L3173" t="str">
        <f t="shared" si="1655"/>
        <v>0.00107726412940835-0.0173729686119439i</v>
      </c>
      <c r="M3173" t="str">
        <f t="shared" si="1656"/>
        <v>0.0135316175019812-0.257018828253753i</v>
      </c>
      <c r="N3173" t="str">
        <f t="shared" si="1657"/>
        <v>-5.4948531421123i</v>
      </c>
      <c r="O3173" t="str">
        <f t="shared" si="1658"/>
        <v>0.70502908817162+0.709178387172011i</v>
      </c>
      <c r="P3173" t="str">
        <f t="shared" si="1659"/>
        <v>0.29497091182838-0.709178387172011i</v>
      </c>
      <c r="Q3173" t="str">
        <f t="shared" si="1660"/>
        <v>-0.29497091182838+6.20403152928431i</v>
      </c>
      <c r="R3173" t="str">
        <f t="shared" si="1661"/>
        <v>-0.11630689689986-0.0420152217421063i</v>
      </c>
      <c r="S3173" t="str">
        <f t="shared" si="1662"/>
        <v>0.569945725363318i</v>
      </c>
      <c r="T3173" t="str">
        <f t="shared" si="1663"/>
        <v>0.0239463960321054-0.0662886187183473i</v>
      </c>
      <c r="U3173" t="str">
        <f t="shared" si="1664"/>
        <v>0.0001-128.454352777962i</v>
      </c>
      <c r="V3173" t="str">
        <f t="shared" si="1665"/>
        <v>0.00002-0.00206036994307219i</v>
      </c>
      <c r="W3173" t="str">
        <f t="shared" si="1666"/>
        <v>0.0000199993584529537-0.00206033689898918i</v>
      </c>
      <c r="X3173" t="str">
        <f t="shared" si="1667"/>
        <v>0.000035087198586461-0.00205993338326989i</v>
      </c>
      <c r="Y3173" t="str">
        <f t="shared" si="1668"/>
        <v>0.009+7.78486659559551i</v>
      </c>
      <c r="Z3173" t="str">
        <f t="shared" si="1669"/>
        <v>-0.00317606225679049-0.0000577866574354727i</v>
      </c>
      <c r="AA3173" t="str">
        <f t="shared" si="1670"/>
        <v>0.0017899484562103-1.54185814301709i</v>
      </c>
      <c r="AB3173" t="str">
        <f t="shared" si="1671"/>
        <v>0.163028743158059-0.451297563977762i</v>
      </c>
      <c r="AC3173" t="str">
        <f t="shared" si="1672"/>
        <v>0.886214071506906-0.0480082425534893i</v>
      </c>
      <c r="AD3173" t="str">
        <f t="shared" si="1673"/>
        <v>0.210928718395134-0.497815664508001i</v>
      </c>
      <c r="AE3173" t="str">
        <f t="shared" si="1674"/>
        <v>-0.000698689844638909+0.00156890467728973i</v>
      </c>
      <c r="AF3173" t="str">
        <f t="shared" si="1675"/>
        <v>-15.0802961662733-0.287144878791649i</v>
      </c>
      <c r="AG3173" t="str">
        <f t="shared" si="1676"/>
        <v>0.997222795424076-0.00118052987969057i</v>
      </c>
      <c r="AH3173" t="str">
        <f t="shared" si="1677"/>
        <v>0.0110453836670282-0.0235111779248956i</v>
      </c>
      <c r="AI3173">
        <f t="shared" si="1678"/>
        <v>-31.708403803885204</v>
      </c>
      <c r="AJ3173">
        <f t="shared" si="1679"/>
        <v>-64.836196856471204</v>
      </c>
      <c r="AK3173"/>
      <c r="AL3173"/>
      <c r="AM3173"/>
      <c r="AN3173"/>
    </row>
    <row r="3174" spans="1:40" x14ac:dyDescent="0.25">
      <c r="A3174"/>
      <c r="B3174">
        <f t="shared" si="1680"/>
        <v>1240000</v>
      </c>
      <c r="C3174" s="237" t="str">
        <f t="shared" si="1648"/>
        <v>-4.97049186528033E-08+0.00197501817696503i</v>
      </c>
      <c r="D3174" s="208" t="str">
        <f t="shared" si="1649"/>
        <v>-5.95700633807701+0.0151418060233986i</v>
      </c>
      <c r="E3174" t="str">
        <f t="shared" si="1650"/>
        <v>2870</v>
      </c>
      <c r="F3174" t="str">
        <f t="shared" si="1651"/>
        <v>0.777000777000777</v>
      </c>
      <c r="G3174" t="str">
        <f t="shared" si="1646"/>
        <v>0.777000777000777</v>
      </c>
      <c r="H3174" t="str">
        <f t="shared" si="1652"/>
        <v>9.12330719522039+0.30205573557263i</v>
      </c>
      <c r="I3174" t="str">
        <f t="shared" si="1653"/>
        <v>4869.46861306418i</v>
      </c>
      <c r="J3174" t="str">
        <f t="shared" si="1647"/>
        <v>-20281.0607312892+1053.15308933396i</v>
      </c>
      <c r="K3174" t="str">
        <f t="shared" si="1654"/>
        <v>0.0124343258300035-0.239453617774055i</v>
      </c>
      <c r="L3174" t="str">
        <f t="shared" si="1655"/>
        <v>0.00107553394905066-0.017359065351998i</v>
      </c>
      <c r="M3174" t="str">
        <f t="shared" si="1656"/>
        <v>0.0135098597790542-0.256812683126053i</v>
      </c>
      <c r="N3174" t="str">
        <f t="shared" si="1657"/>
        <v>-5.49928805183152i</v>
      </c>
      <c r="O3174" t="str">
        <f t="shared" si="1658"/>
        <v>0.70816728658933+0.70604468286696i</v>
      </c>
      <c r="P3174" t="str">
        <f t="shared" si="1659"/>
        <v>0.29183271341067-0.70604468286696i</v>
      </c>
      <c r="Q3174" t="str">
        <f t="shared" si="1660"/>
        <v>-0.29183271341067+6.20533273469848i</v>
      </c>
      <c r="R3174" t="str">
        <f t="shared" si="1661"/>
        <v>-0.11573608875161-0.0415863496163173i</v>
      </c>
      <c r="S3174" t="str">
        <f t="shared" si="1662"/>
        <v>0.570405729984272i</v>
      </c>
      <c r="T3174" t="str">
        <f t="shared" si="1663"/>
        <v>0.0237210921102766-0.0660165281898866i</v>
      </c>
      <c r="U3174" t="str">
        <f t="shared" si="1664"/>
        <v>0.0001-128.35076055798i</v>
      </c>
      <c r="V3174" t="str">
        <f t="shared" si="1665"/>
        <v>0.00002-0.00205870835440842i</v>
      </c>
      <c r="W3174" t="str">
        <f t="shared" si="1666"/>
        <v>0.0000199993584529538-0.00205867533697889i</v>
      </c>
      <c r="X3174" t="str">
        <f t="shared" si="1667"/>
        <v>0.0000350628721836194-0.00205827232472565i</v>
      </c>
      <c r="Y3174" t="str">
        <f t="shared" si="1668"/>
        <v>0.009+7.79114978090269i</v>
      </c>
      <c r="Z3174" t="str">
        <f t="shared" si="1669"/>
        <v>-0.00317094061317414-0.000057696602166312i</v>
      </c>
      <c r="AA3174" t="str">
        <f t="shared" si="1670"/>
        <v>0.00178705627394535-1.54061405500486i</v>
      </c>
      <c r="AB3174" t="str">
        <f t="shared" si="1671"/>
        <v>0.161494858261346-0.449445152582716i</v>
      </c>
      <c r="AC3174" t="str">
        <f t="shared" si="1672"/>
        <v>0.886758557337383-0.047545868850926i</v>
      </c>
      <c r="AD3174" t="str">
        <f t="shared" si="1673"/>
        <v>0.208693794513706-0.495650841102107i</v>
      </c>
      <c r="AE3174" t="str">
        <f t="shared" si="1674"/>
        <v>-0.000690352998133396+0.00155963845916796i</v>
      </c>
      <c r="AF3174" t="str">
        <f t="shared" si="1675"/>
        <v>-15.0803135332974-0.286913929549231i</v>
      </c>
      <c r="AG3174" t="str">
        <f t="shared" si="1676"/>
        <v>0.997237093989268-0.00116709650325471i</v>
      </c>
      <c r="AH3174" t="str">
        <f t="shared" si="1677"/>
        <v>0.010915659853819-0.0233736045153329i</v>
      </c>
      <c r="AI3174">
        <f t="shared" si="1678"/>
        <v>-31.76866938073416</v>
      </c>
      <c r="AJ3174">
        <f t="shared" si="1679"/>
        <v>-64.967049968581591</v>
      </c>
      <c r="AK3174"/>
      <c r="AL3174"/>
      <c r="AM3174"/>
      <c r="AN3174"/>
    </row>
    <row r="3175" spans="1:40" x14ac:dyDescent="0.25">
      <c r="A3175"/>
      <c r="B3175">
        <f t="shared" si="1680"/>
        <v>1241000</v>
      </c>
      <c r="C3175" s="237" t="str">
        <f t="shared" si="1648"/>
        <v>-4.96248463039466E-08+0.00197342670381881i</v>
      </c>
      <c r="D3175" s="208" t="str">
        <f t="shared" si="1649"/>
        <v>-5.95700633746311+0.0151296047292775i</v>
      </c>
      <c r="E3175" t="str">
        <f t="shared" si="1650"/>
        <v>2870</v>
      </c>
      <c r="F3175" t="str">
        <f t="shared" si="1651"/>
        <v>0.777000777000777</v>
      </c>
      <c r="G3175" t="str">
        <f t="shared" si="1646"/>
        <v>0.777000777000777</v>
      </c>
      <c r="H3175" t="str">
        <f t="shared" si="1652"/>
        <v>9.12332452096308+0.301812955742167i</v>
      </c>
      <c r="I3175" t="str">
        <f t="shared" si="1653"/>
        <v>4873.39560388117i</v>
      </c>
      <c r="J3175" t="str">
        <f t="shared" si="1647"/>
        <v>-20313.786923195+1054.00240634149i</v>
      </c>
      <c r="K3175" t="str">
        <f t="shared" si="1654"/>
        <v>0.0124143465156311-0.239261683267479i</v>
      </c>
      <c r="L3175" t="str">
        <f t="shared" si="1655"/>
        <v>0.00107380792826292-0.0173451842410839i</v>
      </c>
      <c r="M3175" t="str">
        <f t="shared" si="1656"/>
        <v>0.013488154443894-0.256606867508563i</v>
      </c>
      <c r="N3175" t="str">
        <f t="shared" si="1657"/>
        <v>-5.50372296155074i</v>
      </c>
      <c r="O3175" t="str">
        <f t="shared" si="1658"/>
        <v>0.71129155649526+0.702897091798331i</v>
      </c>
      <c r="P3175" t="str">
        <f t="shared" si="1659"/>
        <v>0.28870844350474-0.702897091798331i</v>
      </c>
      <c r="Q3175" t="str">
        <f t="shared" si="1660"/>
        <v>-0.28870844350474+6.20662005334907i</v>
      </c>
      <c r="R3175" t="str">
        <f t="shared" si="1661"/>
        <v>-0.115164146876028-0.0411592106036466i</v>
      </c>
      <c r="S3175" t="str">
        <f t="shared" si="1662"/>
        <v>0.570865734605228i</v>
      </c>
      <c r="T3175" t="str">
        <f t="shared" si="1663"/>
        <v>0.023496382997022-0.0657432653065681i</v>
      </c>
      <c r="U3175" t="str">
        <f t="shared" si="1664"/>
        <v>0.0001-128.247335287587i</v>
      </c>
      <c r="V3175" t="str">
        <f t="shared" si="1665"/>
        <v>0.00002-0.00205704944356684i</v>
      </c>
      <c r="W3175" t="str">
        <f t="shared" si="1666"/>
        <v>0.0000199993584529537-0.00205701645274783i</v>
      </c>
      <c r="X3175" t="str">
        <f t="shared" si="1667"/>
        <v>0.0000350386045596633-0.00205661394271938i</v>
      </c>
      <c r="Y3175" t="str">
        <f t="shared" si="1668"/>
        <v>0.009+7.79743296620987i</v>
      </c>
      <c r="Z3175" t="str">
        <f t="shared" si="1669"/>
        <v>-0.00316583134896626-0.0000576067970135646i</v>
      </c>
      <c r="AA3175" t="str">
        <f t="shared" si="1670"/>
        <v>0.0017841711008277-1.53937197354881i</v>
      </c>
      <c r="AB3175" t="str">
        <f t="shared" si="1671"/>
        <v>0.159965022863112-0.4475847597136i</v>
      </c>
      <c r="AC3175" t="str">
        <f t="shared" si="1672"/>
        <v>0.887304309799319-0.0470852157935891i</v>
      </c>
      <c r="AD3175" t="str">
        <f t="shared" si="1673"/>
        <v>0.206468549914758-0.493475731663363i</v>
      </c>
      <c r="AE3175" t="str">
        <f t="shared" si="1674"/>
        <v>-0.000682072164200798+0.00155036694940931i</v>
      </c>
      <c r="AF3175" t="str">
        <f t="shared" si="1675"/>
        <v>-15.0803308584262-0.286683351012889i</v>
      </c>
      <c r="AG3175" t="str">
        <f t="shared" si="1676"/>
        <v>0.997251426904661-0.00115373868635672i</v>
      </c>
      <c r="AH3175" t="str">
        <f t="shared" si="1677"/>
        <v>0.0107867947811642-0.0232359283203814i</v>
      </c>
      <c r="AI3175">
        <f t="shared" si="1678"/>
        <v>-31.829218776319088</v>
      </c>
      <c r="AJ3175">
        <f t="shared" si="1679"/>
        <v>-65.09789837959444</v>
      </c>
      <c r="AK3175"/>
      <c r="AL3175"/>
      <c r="AM3175"/>
      <c r="AN3175"/>
    </row>
    <row r="3176" spans="1:40" x14ac:dyDescent="0.25">
      <c r="A3176"/>
      <c r="B3176">
        <f t="shared" si="1680"/>
        <v>1242000</v>
      </c>
      <c r="C3176" s="237" t="str">
        <f t="shared" si="1648"/>
        <v>-4.9544967288687E-08+0.00197183779343126i</v>
      </c>
      <c r="D3176" s="208" t="str">
        <f t="shared" si="1649"/>
        <v>-5.95700633685071+0.015117423082973i</v>
      </c>
      <c r="E3176" t="str">
        <f t="shared" si="1650"/>
        <v>2870</v>
      </c>
      <c r="F3176" t="str">
        <f t="shared" si="1651"/>
        <v>0.777000777000777</v>
      </c>
      <c r="G3176" t="str">
        <f t="shared" si="1646"/>
        <v>0.777000777000777</v>
      </c>
      <c r="H3176" t="str">
        <f t="shared" si="1652"/>
        <v>9.12334180494365+0.301570565374965i</v>
      </c>
      <c r="I3176" t="str">
        <f t="shared" si="1653"/>
        <v>4877.32259469815i</v>
      </c>
      <c r="J3176" t="str">
        <f t="shared" si="1647"/>
        <v>-20346.5394965533+1054.85172334901i</v>
      </c>
      <c r="K3176" t="str">
        <f t="shared" si="1654"/>
        <v>0.0123944152748628-0.23907005538753i</v>
      </c>
      <c r="L3176" t="str">
        <f t="shared" si="1655"/>
        <v>0.00107208605373935-0.0173313252265246i</v>
      </c>
      <c r="M3176" t="str">
        <f t="shared" si="1656"/>
        <v>0.0134665013286021-0.256401380614055i</v>
      </c>
      <c r="N3176" t="str">
        <f t="shared" si="1657"/>
        <v>-5.50815787126996i</v>
      </c>
      <c r="O3176" t="str">
        <f t="shared" si="1658"/>
        <v>0.714401836440044+0.699735675874178i</v>
      </c>
      <c r="P3176" t="str">
        <f t="shared" si="1659"/>
        <v>0.285598163559956-0.699735675874178i</v>
      </c>
      <c r="Q3176" t="str">
        <f t="shared" si="1660"/>
        <v>-0.285598163559956+6.20789354714414i</v>
      </c>
      <c r="R3176" t="str">
        <f t="shared" si="1661"/>
        <v>-0.11459107218082-0.0407338112138018i</v>
      </c>
      <c r="S3176" t="str">
        <f t="shared" si="1662"/>
        <v>0.571325739226182i</v>
      </c>
      <c r="T3176" t="str">
        <f t="shared" si="1663"/>
        <v>0.0232722748032251-0.0654688290224278i</v>
      </c>
      <c r="U3176" t="str">
        <f t="shared" si="1664"/>
        <v>0.0001-128.144076563523i</v>
      </c>
      <c r="V3176" t="str">
        <f t="shared" si="1665"/>
        <v>0.00002-0.00205539320407926i</v>
      </c>
      <c r="W3176" t="str">
        <f t="shared" si="1666"/>
        <v>0.0000199993584529537-0.00205536023982794i</v>
      </c>
      <c r="X3176" t="str">
        <f t="shared" si="1667"/>
        <v>0.0000350143955253821-0.00205495823078741i</v>
      </c>
      <c r="Y3176" t="str">
        <f t="shared" si="1668"/>
        <v>0.009+7.80371615151705i</v>
      </c>
      <c r="Z3176" t="str">
        <f t="shared" si="1669"/>
        <v>-0.00316073442430037-0.0000575172410351179i</v>
      </c>
      <c r="AA3176" t="str">
        <f t="shared" si="1670"/>
        <v>0.00178129291421073-1.53813189379712i</v>
      </c>
      <c r="AB3176" t="str">
        <f t="shared" si="1671"/>
        <v>0.158439278566678-0.445716378249417i</v>
      </c>
      <c r="AC3176" t="str">
        <f t="shared" si="1672"/>
        <v>0.887851328009874-0.0466262899678666i</v>
      </c>
      <c r="AD3176" t="str">
        <f t="shared" si="1673"/>
        <v>0.204253032691209-0.491290380899773i</v>
      </c>
      <c r="AE3176" t="str">
        <f t="shared" si="1674"/>
        <v>-0.000673847258951301+0.0015410903483241i</v>
      </c>
      <c r="AF3176" t="str">
        <f t="shared" si="1675"/>
        <v>-15.0803481417944-0.286453142291992i</v>
      </c>
      <c r="AG3176" t="str">
        <f t="shared" si="1676"/>
        <v>0.997265793838418-0.00114045651454245i</v>
      </c>
      <c r="AH3176" t="str">
        <f t="shared" si="1677"/>
        <v>0.01065878719236-0.0230981525336231i</v>
      </c>
      <c r="AI3176">
        <f t="shared" si="1678"/>
        <v>-31.89005517023741</v>
      </c>
      <c r="AJ3176">
        <f t="shared" si="1679"/>
        <v>-65.228742039199915</v>
      </c>
      <c r="AK3176"/>
      <c r="AL3176"/>
      <c r="AM3176"/>
      <c r="AN3176"/>
    </row>
    <row r="3177" spans="1:40" x14ac:dyDescent="0.25">
      <c r="A3177"/>
      <c r="B3177">
        <f t="shared" si="1680"/>
        <v>1243000</v>
      </c>
      <c r="C3177" s="237" t="str">
        <f t="shared" si="1648"/>
        <v>-4.94652809851233E-08+0.00197025143961715i</v>
      </c>
      <c r="D3177" s="208" t="str">
        <f t="shared" si="1649"/>
        <v>-5.95700633623978+0.0151052610370648i</v>
      </c>
      <c r="E3177" t="str">
        <f t="shared" si="1650"/>
        <v>2870</v>
      </c>
      <c r="F3177" t="str">
        <f t="shared" si="1651"/>
        <v>0.777000777000777</v>
      </c>
      <c r="G3177" t="str">
        <f t="shared" si="1646"/>
        <v>0.777000777000777</v>
      </c>
      <c r="H3177" t="str">
        <f t="shared" si="1652"/>
        <v>9.1233590472961+0.301328563535815i</v>
      </c>
      <c r="I3177" t="str">
        <f t="shared" si="1653"/>
        <v>4881.24958551514i</v>
      </c>
      <c r="J3177" t="str">
        <f t="shared" si="1647"/>
        <v>-20379.3184513642+1055.70104035654i</v>
      </c>
      <c r="K3177" t="str">
        <f t="shared" si="1654"/>
        <v>0.0123745319537244-0.238878733401989i</v>
      </c>
      <c r="L3177" t="str">
        <f t="shared" si="1655"/>
        <v>0.00107036831222726-0.0173174882558094i</v>
      </c>
      <c r="M3177" t="str">
        <f t="shared" si="1656"/>
        <v>0.0134449002659517-0.256196221657798i</v>
      </c>
      <c r="N3177" t="str">
        <f t="shared" si="1657"/>
        <v>-5.51259278098918i</v>
      </c>
      <c r="O3177" t="str">
        <f t="shared" si="1658"/>
        <v>0.717498065249477+0.69656049727447i</v>
      </c>
      <c r="P3177" t="str">
        <f t="shared" si="1659"/>
        <v>0.282501934750523-0.69656049727447i</v>
      </c>
      <c r="Q3177" t="str">
        <f t="shared" si="1660"/>
        <v>-0.282501934750523+6.20915327826365i</v>
      </c>
      <c r="R3177" t="str">
        <f t="shared" si="1661"/>
        <v>-0.114016865612674-0.0403101579883602i</v>
      </c>
      <c r="S3177" t="str">
        <f t="shared" si="1662"/>
        <v>0.571785743847138i</v>
      </c>
      <c r="T3177" t="str">
        <f t="shared" si="1663"/>
        <v>0.0230487736699702-0.065193218315462i</v>
      </c>
      <c r="U3177" t="str">
        <f t="shared" si="1664"/>
        <v>0.0001-128.040983983826i</v>
      </c>
      <c r="V3177" t="str">
        <f t="shared" si="1665"/>
        <v>0.00002-0.00205373962949835i</v>
      </c>
      <c r="W3177" t="str">
        <f t="shared" si="1666"/>
        <v>0.0000199993584529536-0.00205370669177195i</v>
      </c>
      <c r="X3177" t="str">
        <f t="shared" si="1667"/>
        <v>0.0000349902448923252-0.00205330518248683i</v>
      </c>
      <c r="Y3177" t="str">
        <f t="shared" si="1668"/>
        <v>0.009+7.80999933682422i</v>
      </c>
      <c r="Z3177" t="str">
        <f t="shared" si="1669"/>
        <v>-0.00315564979947026-0.0000574279332932494i</v>
      </c>
      <c r="AA3177" t="str">
        <f t="shared" si="1670"/>
        <v>0.00177842169153926-1.53689381091357i</v>
      </c>
      <c r="AB3177" t="str">
        <f t="shared" si="1671"/>
        <v>0.156917667180977-0.443840001232295i</v>
      </c>
      <c r="AC3177" t="str">
        <f t="shared" si="1672"/>
        <v>0.888399611048908-0.0461690979937302i</v>
      </c>
      <c r="AD3177" t="str">
        <f t="shared" si="1673"/>
        <v>0.202047290719302-0.489094833747949i</v>
      </c>
      <c r="AE3177" t="str">
        <f t="shared" si="1674"/>
        <v>-0.000665678197928424+0.00153180885570514i</v>
      </c>
      <c r="AF3177" t="str">
        <f t="shared" si="1675"/>
        <v>-15.0803653835359-0.28622330249875i</v>
      </c>
      <c r="AG3177" t="str">
        <f t="shared" si="1676"/>
        <v>0.997280194458498-0.00112725007187726i</v>
      </c>
      <c r="AH3177" t="str">
        <f t="shared" si="1677"/>
        <v>0.0105316358212224-0.0229602803400238i</v>
      </c>
      <c r="AI3177">
        <f t="shared" si="1678"/>
        <v>-31.951181796676664</v>
      </c>
      <c r="AJ3177">
        <f t="shared" si="1679"/>
        <v>-65.359580897297874</v>
      </c>
      <c r="AK3177"/>
      <c r="AL3177"/>
      <c r="AM3177"/>
      <c r="AN3177"/>
    </row>
    <row r="3178" spans="1:40" x14ac:dyDescent="0.25">
      <c r="A3178"/>
      <c r="B3178">
        <f t="shared" si="1680"/>
        <v>1244000</v>
      </c>
      <c r="C3178" s="237" t="str">
        <f t="shared" si="1648"/>
        <v>-4.93857867738529E-08+0.00196866763621109i</v>
      </c>
      <c r="D3178" s="208" t="str">
        <f t="shared" si="1649"/>
        <v>-5.95700633563033+0.015093118544285i</v>
      </c>
      <c r="E3178" t="str">
        <f t="shared" si="1650"/>
        <v>2870</v>
      </c>
      <c r="F3178" t="str">
        <f t="shared" si="1651"/>
        <v>0.777000777000777</v>
      </c>
      <c r="G3178" t="str">
        <f t="shared" si="1646"/>
        <v>0.777000777000777</v>
      </c>
      <c r="H3178" t="str">
        <f t="shared" si="1652"/>
        <v>9.12337624815398+0.301086949292496i</v>
      </c>
      <c r="I3178" t="str">
        <f t="shared" si="1653"/>
        <v>4885.17657633213i</v>
      </c>
      <c r="J3178" t="str">
        <f t="shared" si="1647"/>
        <v>-20412.1237876277+1056.55035736407i</v>
      </c>
      <c r="K3178" t="str">
        <f t="shared" si="1654"/>
        <v>0.0123546963988571-0.238687716580962i</v>
      </c>
      <c r="L3178" t="str">
        <f t="shared" si="1655"/>
        <v>0.0010686546905268-0.0173036732765929i</v>
      </c>
      <c r="M3178" t="str">
        <f t="shared" si="1656"/>
        <v>0.0134233510893839-0.255991389857555i</v>
      </c>
      <c r="N3178" t="str">
        <f t="shared" si="1657"/>
        <v>-5.5170276907084i</v>
      </c>
      <c r="O3178" t="str">
        <f t="shared" si="1658"/>
        <v>0.720580182025718+0.693371618449863i</v>
      </c>
      <c r="P3178" t="str">
        <f t="shared" si="1659"/>
        <v>0.279419817974282-0.693371618449863i</v>
      </c>
      <c r="Q3178" t="str">
        <f t="shared" si="1660"/>
        <v>-0.279419817974282+6.21039930915826i</v>
      </c>
      <c r="R3178" t="str">
        <f t="shared" si="1661"/>
        <v>-0.113441528157632-0.0398882575006804i</v>
      </c>
      <c r="S3178" t="str">
        <f t="shared" si="1662"/>
        <v>0.572245748468094i</v>
      </c>
      <c r="T3178" t="str">
        <f t="shared" si="1663"/>
        <v>0.0228258857685649-0.0649164321879285i</v>
      </c>
      <c r="U3178" t="str">
        <f t="shared" si="1664"/>
        <v>0.0001-127.938057147826i</v>
      </c>
      <c r="V3178" t="str">
        <f t="shared" si="1665"/>
        <v>0.00002-0.00205208871339746i</v>
      </c>
      <c r="W3178" t="str">
        <f t="shared" si="1666"/>
        <v>0.0000199993584529537-0.00205205580215337i</v>
      </c>
      <c r="X3178" t="str">
        <f t="shared" si="1667"/>
        <v>0.0000349661524728002-0.00205165479139548i</v>
      </c>
      <c r="Y3178" t="str">
        <f t="shared" si="1668"/>
        <v>0.009+7.8162825221314i</v>
      </c>
      <c r="Z3178" t="str">
        <f t="shared" si="1669"/>
        <v>-0.00315057743492941-0.0000573388728546046i</v>
      </c>
      <c r="AA3178" t="str">
        <f t="shared" si="1670"/>
        <v>0.00177555741034909-1.53565772007754i</v>
      </c>
      <c r="AB3178" t="str">
        <f t="shared" si="1671"/>
        <v>0.155400230720705-0.441955621869535i</v>
      </c>
      <c r="AC3178" t="str">
        <f t="shared" si="1672"/>
        <v>0.888949157958593-0.0457136465246597i</v>
      </c>
      <c r="AD3178" t="str">
        <f t="shared" si="1673"/>
        <v>0.199851371657492-0.486889135371988i</v>
      </c>
      <c r="AE3178" t="str">
        <f t="shared" si="1674"/>
        <v>-0.000657564896111168+0.00152252267082599i</v>
      </c>
      <c r="AF3178" t="str">
        <f t="shared" si="1675"/>
        <v>-15.0803825837843-0.285993830748211i</v>
      </c>
      <c r="AG3178" t="str">
        <f t="shared" si="1676"/>
        <v>0.997294628432661-0.00111411944094579i</v>
      </c>
      <c r="AH3178" t="str">
        <f t="shared" si="1677"/>
        <v>0.0104053393921285-0.0228223149159045i</v>
      </c>
      <c r="AI3178">
        <f t="shared" si="1678"/>
        <v>-32.012601945674618</v>
      </c>
      <c r="AJ3178">
        <f t="shared" si="1679"/>
        <v>-65.490414903999181</v>
      </c>
      <c r="AK3178"/>
      <c r="AL3178"/>
      <c r="AM3178"/>
      <c r="AN3178"/>
    </row>
    <row r="3179" spans="1:40" x14ac:dyDescent="0.25">
      <c r="A3179"/>
      <c r="B3179">
        <f t="shared" si="1680"/>
        <v>1245000</v>
      </c>
      <c r="C3179" s="237" t="str">
        <f t="shared" si="1648"/>
        <v>-4.93064840379596E-08+0.00196708637706753i</v>
      </c>
      <c r="D3179" s="208" t="str">
        <f t="shared" si="1649"/>
        <v>-5.95700633502234+0.0150809955575177i</v>
      </c>
      <c r="E3179" t="str">
        <f t="shared" si="1650"/>
        <v>2870</v>
      </c>
      <c r="F3179" t="str">
        <f t="shared" si="1651"/>
        <v>0.777000777000777</v>
      </c>
      <c r="G3179" t="str">
        <f t="shared" si="1646"/>
        <v>0.777000777000777</v>
      </c>
      <c r="H3179" t="str">
        <f t="shared" si="1652"/>
        <v>9.12339340765023+0.300845721715765i</v>
      </c>
      <c r="I3179" t="str">
        <f t="shared" si="1653"/>
        <v>4889.10356714912i</v>
      </c>
      <c r="J3179" t="str">
        <f t="shared" si="1647"/>
        <v>-20444.9555053437+1057.3996743716i</v>
      </c>
      <c r="K3179" t="str">
        <f t="shared" si="1654"/>
        <v>0.0123349084575144-0.238497004196868i</v>
      </c>
      <c r="L3179" t="str">
        <f t="shared" si="1655"/>
        <v>0.00106694517549072-0.0172898802366952i</v>
      </c>
      <c r="M3179" t="str">
        <f t="shared" si="1656"/>
        <v>0.0134018536330051-0.255786884433563i</v>
      </c>
      <c r="N3179" t="str">
        <f t="shared" si="1657"/>
        <v>-5.52146260042762i</v>
      </c>
      <c r="O3179" t="str">
        <f t="shared" si="1658"/>
        <v>0.723648126148486+0.690169102120477i</v>
      </c>
      <c r="P3179" t="str">
        <f t="shared" si="1659"/>
        <v>0.276351873851514-0.690169102120477i</v>
      </c>
      <c r="Q3179" t="str">
        <f t="shared" si="1660"/>
        <v>-0.276351873851514+6.2116317025481i</v>
      </c>
      <c r="R3179" t="str">
        <f t="shared" si="1661"/>
        <v>-0.112865060841454-0.039468116355811i</v>
      </c>
      <c r="S3179" t="str">
        <f t="shared" si="1662"/>
        <v>0.572705753089048i</v>
      </c>
      <c r="T3179" t="str">
        <f t="shared" si="1663"/>
        <v>0.0226036173005609-0.0646384696666461i</v>
      </c>
      <c r="U3179" t="str">
        <f t="shared" si="1664"/>
        <v>0.0001-127.835295656141i</v>
      </c>
      <c r="V3179" t="str">
        <f t="shared" si="1665"/>
        <v>0.00002-0.00205044044937064i</v>
      </c>
      <c r="W3179" t="str">
        <f t="shared" si="1666"/>
        <v>0.0000199993584529538-0.00205040756456631i</v>
      </c>
      <c r="X3179" t="str">
        <f t="shared" si="1667"/>
        <v>0.000034942118079867-0.00205000705111181i</v>
      </c>
      <c r="Y3179" t="str">
        <f t="shared" si="1668"/>
        <v>0.009+7.82256570743858i</v>
      </c>
      <c r="Z3179" t="str">
        <f t="shared" si="1669"/>
        <v>-0.00314551729129008-0.0000572500587901699i</v>
      </c>
      <c r="AA3179" t="str">
        <f t="shared" si="1670"/>
        <v>0.00177270004826663-1.5344236164839i</v>
      </c>
      <c r="AB3179" t="str">
        <f t="shared" si="1671"/>
        <v>0.153887011406459-0.440063233535652i</v>
      </c>
      <c r="AC3179" t="str">
        <f t="shared" si="1672"/>
        <v>0.889499967743046-0.0452599422475621i</v>
      </c>
      <c r="AD3179" t="str">
        <f t="shared" si="1673"/>
        <v>0.197665322945341-0.484673331162322i</v>
      </c>
      <c r="AE3179" t="str">
        <f t="shared" si="1674"/>
        <v>-0.000649507267916077+0.00151323199243884i</v>
      </c>
      <c r="AF3179" t="str">
        <f t="shared" si="1675"/>
        <v>-15.0803997426726-0.285764726158247i</v>
      </c>
      <c r="AG3179" t="str">
        <f t="shared" si="1676"/>
        <v>0.997309095428478-0.00110106470285175i</v>
      </c>
      <c r="AH3179" t="str">
        <f t="shared" si="1677"/>
        <v>0.010279896620056-0.0226842594289063i</v>
      </c>
      <c r="AI3179">
        <f t="shared" si="1678"/>
        <v>-32.074318964418424</v>
      </c>
      <c r="AJ3179">
        <f t="shared" si="1679"/>
        <v>-65.621244009624917</v>
      </c>
      <c r="AK3179"/>
      <c r="AL3179"/>
      <c r="AM3179"/>
      <c r="AN3179"/>
    </row>
    <row r="3180" spans="1:40" x14ac:dyDescent="0.25">
      <c r="A3180"/>
      <c r="B3180">
        <f t="shared" si="1680"/>
        <v>1246000</v>
      </c>
      <c r="C3180" s="237" t="str">
        <f t="shared" si="1648"/>
        <v>-4.92273721630022E-08+0.00196550765606063i</v>
      </c>
      <c r="D3180" s="208" t="str">
        <f t="shared" si="1649"/>
        <v>-5.95700633441581+0.0150688920297982i</v>
      </c>
      <c r="E3180" t="str">
        <f t="shared" si="1650"/>
        <v>2870</v>
      </c>
      <c r="F3180" t="str">
        <f t="shared" si="1651"/>
        <v>0.777000777000777</v>
      </c>
      <c r="G3180" t="str">
        <f t="shared" si="1646"/>
        <v>0.777000777000777</v>
      </c>
      <c r="H3180" t="str">
        <f t="shared" si="1652"/>
        <v>9.12341052591733+0.300604879879344i</v>
      </c>
      <c r="I3180" t="str">
        <f t="shared" si="1653"/>
        <v>4893.0305579661i</v>
      </c>
      <c r="J3180" t="str">
        <f t="shared" si="1647"/>
        <v>-20477.8136045123+1058.24899137912i</v>
      </c>
      <c r="K3180" t="str">
        <f t="shared" si="1654"/>
        <v>0.0123151679775594-0.23830659552443i</v>
      </c>
      <c r="L3180" t="str">
        <f t="shared" si="1655"/>
        <v>0.0010652397540241-0.0172761090841001i</v>
      </c>
      <c r="M3180" t="str">
        <f t="shared" si="1656"/>
        <v>0.0133804077315835-0.25558270460853i</v>
      </c>
      <c r="N3180" t="str">
        <f t="shared" si="1657"/>
        <v>-5.52589751014683i</v>
      </c>
      <c r="O3180" t="str">
        <f t="shared" si="1658"/>
        <v>0.726701837276245+0.686953011274665i</v>
      </c>
      <c r="P3180" t="str">
        <f t="shared" si="1659"/>
        <v>0.273298162723755-0.686953011274665i</v>
      </c>
      <c r="Q3180" t="str">
        <f t="shared" si="1660"/>
        <v>-0.273298162723755+6.21285052142149i</v>
      </c>
      <c r="R3180" t="str">
        <f t="shared" si="1661"/>
        <v>-0.112287464729994-0.0390497411903981i</v>
      </c>
      <c r="S3180" t="str">
        <f t="shared" si="1662"/>
        <v>0.573165757710004i</v>
      </c>
      <c r="T3180" t="str">
        <f t="shared" si="1663"/>
        <v>0.0223819744977741-0.0643593298033024i</v>
      </c>
      <c r="U3180" t="str">
        <f t="shared" si="1664"/>
        <v>0.0001-127.73269911067i</v>
      </c>
      <c r="V3180" t="str">
        <f t="shared" si="1665"/>
        <v>0.00002-0.00204879483103246i</v>
      </c>
      <c r="W3180" t="str">
        <f t="shared" si="1666"/>
        <v>0.0000199993584529536-0.00204876197262544i</v>
      </c>
      <c r="X3180" t="str">
        <f t="shared" si="1667"/>
        <v>0.0000349181415273349-0.00204836195525477i</v>
      </c>
      <c r="Y3180" t="str">
        <f t="shared" si="1668"/>
        <v>0.009+7.82884889274576i</v>
      </c>
      <c r="Z3180" t="str">
        <f t="shared" si="1669"/>
        <v>-0.0031404693293225-0.0000571614901752502i</v>
      </c>
      <c r="AA3180" t="str">
        <f t="shared" si="1670"/>
        <v>0.00176984958300842-1.53319149534298i</v>
      </c>
      <c r="AB3180" t="str">
        <f t="shared" si="1671"/>
        <v>0.15237805166488-0.438162829774467i</v>
      </c>
      <c r="AC3180" t="str">
        <f t="shared" si="1672"/>
        <v>0.890052039367935-0.0448079918826951i</v>
      </c>
      <c r="AD3180" t="str">
        <f t="shared" si="1673"/>
        <v>0.19548919180244-0.482447466734604i</v>
      </c>
      <c r="AE3180" t="str">
        <f t="shared" si="1674"/>
        <v>-0.000641505227199433+0.00150393701877278i</v>
      </c>
      <c r="AF3180" t="str">
        <f t="shared" si="1675"/>
        <v>-15.0804168603331-0.285535987849546i</v>
      </c>
      <c r="AG3180" t="str">
        <f t="shared" si="1676"/>
        <v>0.997323595113333-0.00108808593721789i</v>
      </c>
      <c r="AH3180" t="str">
        <f t="shared" si="1677"/>
        <v>0.0101553062106245-0.0225461170379609i</v>
      </c>
      <c r="AI3180">
        <f t="shared" si="1678"/>
        <v>-32.136336258579632</v>
      </c>
      <c r="AJ3180">
        <f t="shared" si="1679"/>
        <v>-65.752068164707296</v>
      </c>
      <c r="AK3180"/>
      <c r="AL3180"/>
      <c r="AM3180"/>
      <c r="AN3180"/>
    </row>
    <row r="3181" spans="1:40" x14ac:dyDescent="0.25">
      <c r="A3181"/>
      <c r="B3181">
        <f t="shared" si="1680"/>
        <v>1247000</v>
      </c>
      <c r="C3181" s="237" t="str">
        <f t="shared" si="1648"/>
        <v>-4.91484505370016E-08+0.00196393146708421i</v>
      </c>
      <c r="D3181" s="208" t="str">
        <f t="shared" si="1649"/>
        <v>-5.95700633381074+0.0150568079143123i</v>
      </c>
      <c r="E3181" t="str">
        <f t="shared" si="1650"/>
        <v>2870</v>
      </c>
      <c r="F3181" t="str">
        <f t="shared" si="1651"/>
        <v>0.777000777000777</v>
      </c>
      <c r="G3181" t="str">
        <f t="shared" si="1646"/>
        <v>0.777000777000777</v>
      </c>
      <c r="H3181" t="str">
        <f t="shared" si="1652"/>
        <v>9.12342760308719+0.300364422859902i</v>
      </c>
      <c r="I3181" t="str">
        <f t="shared" si="1653"/>
        <v>4896.95754878309i</v>
      </c>
      <c r="J3181" t="str">
        <f t="shared" si="1647"/>
        <v>-20510.6980851335+1059.09830838665i</v>
      </c>
      <c r="K3181" t="str">
        <f t="shared" si="1654"/>
        <v>0.012295474807462-0.238116489840668i</v>
      </c>
      <c r="L3181" t="str">
        <f t="shared" si="1655"/>
        <v>0.00106353841308409-0.0172623597669552i</v>
      </c>
      <c r="M3181" t="str">
        <f t="shared" si="1656"/>
        <v>0.0133590132205461-0.255378849607623i</v>
      </c>
      <c r="N3181" t="str">
        <f t="shared" si="1657"/>
        <v>-5.53033241986605i</v>
      </c>
      <c r="O3181" t="str">
        <f t="shared" si="1658"/>
        <v>0.729741255347423+0.683723409167747i</v>
      </c>
      <c r="P3181" t="str">
        <f t="shared" si="1659"/>
        <v>0.270258744652577-0.683723409167747i</v>
      </c>
      <c r="Q3181" t="str">
        <f t="shared" si="1660"/>
        <v>-0.270258744652577+6.2140558290338i</v>
      </c>
      <c r="R3181" t="str">
        <f t="shared" si="1661"/>
        <v>-0.111708740929565-0.0386331386725826i</v>
      </c>
      <c r="S3181" t="str">
        <f t="shared" si="1662"/>
        <v>0.573625762330958i</v>
      </c>
      <c r="T3181" t="str">
        <f t="shared" si="1663"/>
        <v>0.0221609636222978-0.0640790116747532i</v>
      </c>
      <c r="U3181" t="str">
        <f t="shared" si="1664"/>
        <v>0.0001-127.630267114591i</v>
      </c>
      <c r="V3181" t="str">
        <f t="shared" si="1665"/>
        <v>0.00002-0.002047151852018i</v>
      </c>
      <c r="W3181" t="str">
        <f t="shared" si="1666"/>
        <v>0.0000199993584529537-0.00204711901996597i</v>
      </c>
      <c r="X3181" t="str">
        <f t="shared" si="1667"/>
        <v>0.0000348942226297614-0.00204671949746387i</v>
      </c>
      <c r="Y3181" t="str">
        <f t="shared" si="1668"/>
        <v>0.009+7.83513207805294i</v>
      </c>
      <c r="Z3181" t="str">
        <f t="shared" si="1669"/>
        <v>-0.00313543350995438-0.0000570731660894484i</v>
      </c>
      <c r="AA3181" t="str">
        <f t="shared" si="1670"/>
        <v>0.00176700599238068-1.53196135188047i</v>
      </c>
      <c r="AB3181" t="str">
        <f t="shared" si="1671"/>
        <v>0.150873394128737-0.43625440430115i</v>
      </c>
      <c r="AC3181" t="str">
        <f t="shared" si="1672"/>
        <v>0.890605371760108-0.0443578021835749i</v>
      </c>
      <c r="AD3181" t="str">
        <f t="shared" si="1673"/>
        <v>0.19332302522728-0.480211587928516i</v>
      </c>
      <c r="AE3181" t="str">
        <f t="shared" si="1674"/>
        <v>-0.000633558687259292+0.00149463794753176i</v>
      </c>
      <c r="AF3181" t="str">
        <f t="shared" si="1675"/>
        <v>-15.0804339368979-0.28530761494559i</v>
      </c>
      <c r="AG3181" t="str">
        <f t="shared" si="1676"/>
        <v>0.997338127154435-0.00107518322218564i</v>
      </c>
      <c r="AH3181" t="str">
        <f t="shared" si="1677"/>
        <v>0.0100315668601354-0.0224078908932583i</v>
      </c>
      <c r="AI3181">
        <f t="shared" si="1678"/>
        <v>-32.198657293689777</v>
      </c>
      <c r="AJ3181">
        <f t="shared" si="1679"/>
        <v>-65.882887319990786</v>
      </c>
      <c r="AK3181"/>
      <c r="AL3181"/>
      <c r="AM3181"/>
      <c r="AN3181"/>
    </row>
    <row r="3182" spans="1:40" x14ac:dyDescent="0.25">
      <c r="A3182"/>
      <c r="B3182">
        <f t="shared" si="1680"/>
        <v>1248000</v>
      </c>
      <c r="C3182" s="237" t="str">
        <f t="shared" si="1648"/>
        <v>-4.906971855043E-08+0.00196235780405165i</v>
      </c>
      <c r="D3182" s="208" t="str">
        <f t="shared" si="1649"/>
        <v>-5.95700633320713+0.015044743164396i</v>
      </c>
      <c r="E3182" t="str">
        <f t="shared" si="1650"/>
        <v>2870</v>
      </c>
      <c r="F3182" t="str">
        <f t="shared" si="1651"/>
        <v>0.777000777000777</v>
      </c>
      <c r="G3182" t="str">
        <f t="shared" si="1646"/>
        <v>0.777000777000777</v>
      </c>
      <c r="H3182" t="str">
        <f t="shared" si="1652"/>
        <v>9.12344463929122+0.300124349737059i</v>
      </c>
      <c r="I3182" t="str">
        <f t="shared" si="1653"/>
        <v>4900.88453960008i</v>
      </c>
      <c r="J3182" t="str">
        <f t="shared" si="1647"/>
        <v>-20543.6089472072+1059.94762539418i</v>
      </c>
      <c r="K3182" t="str">
        <f t="shared" si="1654"/>
        <v>0.0122758287962958-0.237926686424888i</v>
      </c>
      <c r="L3182" t="str">
        <f t="shared" si="1655"/>
        <v>0.0010618411396797-0.0172486322335714i</v>
      </c>
      <c r="M3182" t="str">
        <f t="shared" si="1656"/>
        <v>0.0133376699359755-0.255175318658459i</v>
      </c>
      <c r="N3182" t="str">
        <f t="shared" si="1657"/>
        <v>-5.53476732958527i</v>
      </c>
      <c r="O3182" t="str">
        <f t="shared" si="1658"/>
        <v>0.732766320581547+0.680480359320812i</v>
      </c>
      <c r="P3182" t="str">
        <f t="shared" si="1659"/>
        <v>0.267233679418453-0.680480359320812i</v>
      </c>
      <c r="Q3182" t="str">
        <f t="shared" si="1660"/>
        <v>-0.267233679418453+6.21524768890608i</v>
      </c>
      <c r="R3182" t="str">
        <f t="shared" si="1661"/>
        <v>-0.111128890587324-0.0382183155019071i</v>
      </c>
      <c r="S3182" t="str">
        <f t="shared" si="1662"/>
        <v>0.574085766951914i</v>
      </c>
      <c r="T3182" t="str">
        <f t="shared" si="1663"/>
        <v>0.0219405909665226-0.0637975143833392i</v>
      </c>
      <c r="U3182" t="str">
        <f t="shared" si="1664"/>
        <v>0.0001-127.527999272352i</v>
      </c>
      <c r="V3182" t="str">
        <f t="shared" si="1665"/>
        <v>0.00002-0.00204551150598273i</v>
      </c>
      <c r="W3182" t="str">
        <f t="shared" si="1666"/>
        <v>0.0000199993584529537-0.00204547870024346i</v>
      </c>
      <c r="X3182" t="str">
        <f t="shared" si="1667"/>
        <v>0.0000348703612024447-0.00204507967139893i</v>
      </c>
      <c r="Y3182" t="str">
        <f t="shared" si="1668"/>
        <v>0.009+7.84141526336012i</v>
      </c>
      <c r="Z3182" t="str">
        <f t="shared" si="1669"/>
        <v>-0.00313040979426984-0.0000569850856166357i</v>
      </c>
      <c r="AA3182" t="str">
        <f t="shared" si="1670"/>
        <v>0.00176416925427892-1.53073318133741i</v>
      </c>
      <c r="AB3182" t="str">
        <f t="shared" si="1671"/>
        <v>0.149373081637068-0.434337951004375i</v>
      </c>
      <c r="AC3182" t="str">
        <f t="shared" si="1672"/>
        <v>0.891159963807191-0.0439093799368991i</v>
      </c>
      <c r="AD3182" t="str">
        <f t="shared" si="1673"/>
        <v>0.191166869996225-0.477965740806685i</v>
      </c>
      <c r="AE3182" t="str">
        <f t="shared" si="1674"/>
        <v>-0.000625667560837778+0.00148533497589288i</v>
      </c>
      <c r="AF3182" t="str">
        <f t="shared" si="1675"/>
        <v>-15.0804509724984-0.285079606572663i</v>
      </c>
      <c r="AG3182" t="str">
        <f t="shared" si="1676"/>
        <v>0.997352691218823-0.0010623566344154i</v>
      </c>
      <c r="AH3182" t="str">
        <f t="shared" si="1677"/>
        <v>0.00990867725561435-0.022269584136217i</v>
      </c>
      <c r="AI3182">
        <f t="shared" si="1678"/>
        <v>-32.261285596555325</v>
      </c>
      <c r="AJ3182">
        <f t="shared" si="1679"/>
        <v>-66.013701426430472</v>
      </c>
      <c r="AK3182"/>
      <c r="AL3182"/>
      <c r="AM3182"/>
      <c r="AN3182"/>
    </row>
    <row r="3183" spans="1:40" x14ac:dyDescent="0.25">
      <c r="A3183"/>
      <c r="B3183">
        <f t="shared" si="1680"/>
        <v>1249000</v>
      </c>
      <c r="C3183" s="237" t="str">
        <f t="shared" si="1648"/>
        <v>-4.89911755961986E-08+0.00196078666089585i</v>
      </c>
      <c r="D3183" s="208" t="str">
        <f t="shared" si="1649"/>
        <v>-5.95700633260498+0.0150326977335349i</v>
      </c>
      <c r="E3183" t="str">
        <f t="shared" si="1650"/>
        <v>2870</v>
      </c>
      <c r="F3183" t="str">
        <f t="shared" si="1651"/>
        <v>0.777000777000777</v>
      </c>
      <c r="G3183" t="str">
        <f t="shared" si="1646"/>
        <v>0.777000777000777</v>
      </c>
      <c r="H3183" t="str">
        <f t="shared" si="1652"/>
        <v>9.1234616346603+0.299884659593352i</v>
      </c>
      <c r="I3183" t="str">
        <f t="shared" si="1653"/>
        <v>4904.81153041707i</v>
      </c>
      <c r="J3183" t="str">
        <f t="shared" si="1647"/>
        <v>-20576.5461907335+1060.79694240171i</v>
      </c>
      <c r="K3183" t="str">
        <f t="shared" si="1654"/>
        <v>0.012256229793735-0.237737184558675i</v>
      </c>
      <c r="L3183" t="str">
        <f t="shared" si="1655"/>
        <v>0.0010601479208715-0.0172349264324215i</v>
      </c>
      <c r="M3183" t="str">
        <f t="shared" si="1656"/>
        <v>0.0133163777146065-0.254972110991097i</v>
      </c>
      <c r="N3183" t="str">
        <f t="shared" si="1657"/>
        <v>-5.53920223930449i</v>
      </c>
      <c r="O3183" t="str">
        <f t="shared" si="1658"/>
        <v>0.735776973480448+0.677223925519434i</v>
      </c>
      <c r="P3183" t="str">
        <f t="shared" si="1659"/>
        <v>0.264223026519552-0.677223925519434i</v>
      </c>
      <c r="Q3183" t="str">
        <f t="shared" si="1660"/>
        <v>-0.264223026519552+6.21642616482392i</v>
      </c>
      <c r="R3183" t="str">
        <f t="shared" si="1661"/>
        <v>-0.110547914891642-0.0378052784092085i</v>
      </c>
      <c r="S3183" t="str">
        <f t="shared" si="1662"/>
        <v>0.574545771572868i</v>
      </c>
      <c r="T3183" t="str">
        <f t="shared" si="1663"/>
        <v>0.0217208628531458-0.0635148370571902i</v>
      </c>
      <c r="U3183" t="str">
        <f t="shared" si="1664"/>
        <v>0.0001-127.425895189668i</v>
      </c>
      <c r="V3183" t="str">
        <f t="shared" si="1665"/>
        <v>0.00002-0.00204387378660244i</v>
      </c>
      <c r="W3183" t="str">
        <f t="shared" si="1666"/>
        <v>0.0000199993584529536-0.00204384100713379i</v>
      </c>
      <c r="X3183" t="str">
        <f t="shared" si="1667"/>
        <v>0.0000348465570614224-0.00204344247074008i</v>
      </c>
      <c r="Y3183" t="str">
        <f t="shared" si="1668"/>
        <v>0.009+7.8476984486673i</v>
      </c>
      <c r="Z3183" t="str">
        <f t="shared" si="1669"/>
        <v>-0.00312539814350879-0.0000568972478449318i</v>
      </c>
      <c r="AA3183" t="str">
        <f t="shared" si="1670"/>
        <v>0.00176133934668745-1.52950697897009i</v>
      </c>
      <c r="AB3183" t="str">
        <f t="shared" si="1671"/>
        <v>0.147877157235238-0.432413463948387i</v>
      </c>
      <c r="AC3183" t="str">
        <f t="shared" si="1672"/>
        <v>0.891715814357214-0.0434627319624491i</v>
      </c>
      <c r="AD3183" t="str">
        <f t="shared" si="1673"/>
        <v>0.189020772662395-0.475709971653476i</v>
      </c>
      <c r="AE3183" t="str">
        <f t="shared" si="1674"/>
        <v>-0.000617831760123119+0.00147602830050438i</v>
      </c>
      <c r="AF3183" t="str">
        <f t="shared" si="1675"/>
        <v>-15.0804679672653-0.284851961859817i</v>
      </c>
      <c r="AG3183" t="str">
        <f t="shared" si="1676"/>
        <v>0.997367286973375-0.00104960624908626i</v>
      </c>
      <c r="AH3183" t="str">
        <f t="shared" si="1677"/>
        <v>0.00978663607485046-0.0221311998994514i</v>
      </c>
      <c r="AI3183">
        <f t="shared" si="1678"/>
        <v>-32.324224756716312</v>
      </c>
      <c r="AJ3183">
        <f t="shared" si="1679"/>
        <v>-66.144510435194661</v>
      </c>
      <c r="AK3183"/>
      <c r="AL3183"/>
      <c r="AM3183"/>
      <c r="AN3183"/>
    </row>
    <row r="3184" spans="1:40" x14ac:dyDescent="0.25">
      <c r="A3184"/>
      <c r="B3184">
        <f t="shared" si="1680"/>
        <v>1250000</v>
      </c>
      <c r="C3184" s="237" t="str">
        <f t="shared" si="1648"/>
        <v>-4.8912821069646E-08+0.00195921803156909i</v>
      </c>
      <c r="D3184" s="208" t="str">
        <f t="shared" si="1649"/>
        <v>-5.95700633200425+0.015020671575363i</v>
      </c>
      <c r="E3184" t="str">
        <f t="shared" si="1650"/>
        <v>2870</v>
      </c>
      <c r="F3184" t="str">
        <f t="shared" si="1651"/>
        <v>0.777000777000777</v>
      </c>
      <c r="G3184" t="str">
        <f t="shared" si="1646"/>
        <v>0.777000777000777</v>
      </c>
      <c r="H3184" t="str">
        <f t="shared" si="1652"/>
        <v>9.12347858932472+0.299645351514244i</v>
      </c>
      <c r="I3184" t="str">
        <f t="shared" si="1653"/>
        <v>4908.73852123405i</v>
      </c>
      <c r="J3184" t="str">
        <f t="shared" si="1647"/>
        <v>-20609.5098157124+1061.64625940923i</v>
      </c>
      <c r="K3184" t="str">
        <f t="shared" si="1654"/>
        <v>0.0122366776500519-0.237547983525878i</v>
      </c>
      <c r="L3184" t="str">
        <f t="shared" si="1655"/>
        <v>0.00105845874377146-0.0172212423121405i</v>
      </c>
      <c r="M3184" t="str">
        <f t="shared" si="1656"/>
        <v>0.0132951363938234-0.254769225838018i</v>
      </c>
      <c r="N3184" t="str">
        <f t="shared" si="1657"/>
        <v>-5.54363714902371i</v>
      </c>
      <c r="O3184" t="str">
        <f t="shared" si="1658"/>
        <v>0.738773154829424+0.673954171812432i</v>
      </c>
      <c r="P3184" t="str">
        <f t="shared" si="1659"/>
        <v>0.261226845170576-0.673954171812432i</v>
      </c>
      <c r="Q3184" t="str">
        <f t="shared" si="1660"/>
        <v>-0.261226845170576+6.21759132083614i</v>
      </c>
      <c r="R3184" t="str">
        <f t="shared" si="1661"/>
        <v>-0.109965815072482-0.0373940341565122i</v>
      </c>
      <c r="S3184" t="str">
        <f t="shared" si="1662"/>
        <v>0.575005776193824i</v>
      </c>
      <c r="T3184" t="str">
        <f t="shared" si="1663"/>
        <v>0.0215017856351837-0.063230978850539i</v>
      </c>
      <c r="U3184" t="str">
        <f t="shared" si="1664"/>
        <v>0.0001-127.323954473516i</v>
      </c>
      <c r="V3184" t="str">
        <f t="shared" si="1665"/>
        <v>0.00002-0.00204223868757315i</v>
      </c>
      <c r="W3184" t="str">
        <f t="shared" si="1666"/>
        <v>0.0000199993584529536-0.0020422059343331i</v>
      </c>
      <c r="X3184" t="str">
        <f t="shared" si="1667"/>
        <v>0.0000348228100234682-0.00204180788918768i</v>
      </c>
      <c r="Y3184" t="str">
        <f t="shared" si="1668"/>
        <v>0.009+7.85398163397448i</v>
      </c>
      <c r="Z3184" t="str">
        <f t="shared" si="1669"/>
        <v>-0.00312039851906622-0.0000568096518666821i</v>
      </c>
      <c r="AA3184" t="str">
        <f t="shared" si="1670"/>
        <v>0.00175851624767901-1.52828274004999i</v>
      </c>
      <c r="AB3184" t="str">
        <f t="shared" si="1671"/>
        <v>0.146385664175028-0.430480937375144i</v>
      </c>
      <c r="AC3184" t="str">
        <f t="shared" si="1672"/>
        <v>0.892272922218218-0.0430178651129995i</v>
      </c>
      <c r="AD3184" t="str">
        <f t="shared" si="1673"/>
        <v>0.186884779554615-0.473444326973846i</v>
      </c>
      <c r="AE3184" t="str">
        <f t="shared" si="1674"/>
        <v>-0.000610051196751877+0.00146671811748381i</v>
      </c>
      <c r="AF3184" t="str">
        <f t="shared" si="1675"/>
        <v>-15.080484921329-0.284624679938881i</v>
      </c>
      <c r="AG3184" t="str">
        <f t="shared" si="1676"/>
        <v>0.99738191408481-0.00103693213989605i</v>
      </c>
      <c r="AH3184" t="str">
        <f t="shared" si="1677"/>
        <v>0.00966544198643894-0.0219927413067424i</v>
      </c>
      <c r="AI3184">
        <f t="shared" si="1678"/>
        <v>-32.38747842794703</v>
      </c>
      <c r="AJ3184">
        <f t="shared" si="1679"/>
        <v>-66.275314297663414</v>
      </c>
      <c r="AK3184"/>
      <c r="AL3184"/>
      <c r="AM3184"/>
      <c r="AN3184"/>
    </row>
    <row r="3185" spans="1:40" x14ac:dyDescent="0.25">
      <c r="A3185"/>
      <c r="B3185">
        <f t="shared" si="1680"/>
        <v>1251000</v>
      </c>
      <c r="C3185" s="237" t="str">
        <f t="shared" si="1648"/>
        <v>-4.88346543685262E-08+0.001957651910043i</v>
      </c>
      <c r="D3185" s="208" t="str">
        <f t="shared" si="1649"/>
        <v>-5.95700633140497+0.015008664643663i</v>
      </c>
      <c r="E3185" t="str">
        <f t="shared" si="1650"/>
        <v>2870</v>
      </c>
      <c r="F3185" t="str">
        <f t="shared" si="1651"/>
        <v>0.777000777000777</v>
      </c>
      <c r="G3185" t="str">
        <f t="shared" si="1646"/>
        <v>0.777000777000777</v>
      </c>
      <c r="H3185" t="str">
        <f t="shared" si="1652"/>
        <v>9.12349550341436+0.2994064245881i</v>
      </c>
      <c r="I3185" t="str">
        <f t="shared" si="1653"/>
        <v>4912.66551205104i</v>
      </c>
      <c r="J3185" t="str">
        <f t="shared" si="1647"/>
        <v>-20642.4998221438+1062.49557641676i</v>
      </c>
      <c r="K3185" t="str">
        <f t="shared" si="1654"/>
        <v>0.0122171722161144-0.237359082612614i</v>
      </c>
      <c r="L3185" t="str">
        <f t="shared" si="1655"/>
        <v>0.00105677359554261-0.0172075798215241i</v>
      </c>
      <c r="M3185" t="str">
        <f t="shared" si="1656"/>
        <v>0.013273945811657-0.254566662434138i</v>
      </c>
      <c r="N3185" t="str">
        <f t="shared" si="1657"/>
        <v>-5.54807205874293i</v>
      </c>
      <c r="O3185" t="str">
        <f t="shared" si="1658"/>
        <v>0.741754805698406+0.670671162510601i</v>
      </c>
      <c r="P3185" t="str">
        <f t="shared" si="1659"/>
        <v>0.258245194301594-0.670671162510601i</v>
      </c>
      <c r="Q3185" t="str">
        <f t="shared" si="1660"/>
        <v>-0.258245194301594+6.21874322125353i</v>
      </c>
      <c r="R3185" t="str">
        <f t="shared" si="1661"/>
        <v>-0.109382592401783-0.0369845895369229i</v>
      </c>
      <c r="S3185" t="str">
        <f t="shared" si="1662"/>
        <v>0.57546578081478i</v>
      </c>
      <c r="T3185" t="str">
        <f t="shared" si="1663"/>
        <v>0.0212833656959795-0.0629459389440369i</v>
      </c>
      <c r="U3185" t="str">
        <f t="shared" si="1664"/>
        <v>0.0001-127.222176732131i</v>
      </c>
      <c r="V3185" t="str">
        <f t="shared" si="1665"/>
        <v>0.00002-0.00204060620261107i</v>
      </c>
      <c r="W3185" t="str">
        <f t="shared" si="1666"/>
        <v>0.0000199993584529536-0.00204057347555769i</v>
      </c>
      <c r="X3185" t="str">
        <f t="shared" si="1667"/>
        <v>0.0000347991199060875-0.00204017592046225i</v>
      </c>
      <c r="Y3185" t="str">
        <f t="shared" si="1668"/>
        <v>0.009+7.86026481928166i</v>
      </c>
      <c r="Z3185" t="str">
        <f t="shared" si="1669"/>
        <v>-0.00311541088249145-0.0000567222967784329i</v>
      </c>
      <c r="AA3185" t="str">
        <f t="shared" si="1670"/>
        <v>0.0017556999354143-1.52706045986375i</v>
      </c>
      <c r="AB3185" t="str">
        <f t="shared" si="1671"/>
        <v>0.144898645914686-0.428540365706462i</v>
      </c>
      <c r="AC3185" t="str">
        <f t="shared" si="1672"/>
        <v>0.892831286157855-0.0425747862742228i</v>
      </c>
      <c r="AD3185" t="str">
        <f t="shared" si="1673"/>
        <v>0.18475893677635-0.471168853492193i</v>
      </c>
      <c r="AE3185" t="str">
        <f t="shared" si="1674"/>
        <v>-0.000602325781811131+0.00145740462241631i</v>
      </c>
      <c r="AF3185" t="str">
        <f t="shared" si="1675"/>
        <v>-15.0805018348193-0.284397759944437i</v>
      </c>
      <c r="AG3185" t="str">
        <f t="shared" si="1676"/>
        <v>0.997396572219701-0.00102433437906146i</v>
      </c>
      <c r="AH3185" t="str">
        <f t="shared" si="1677"/>
        <v>0.00954509364982218-0.0218542114730079i</v>
      </c>
      <c r="AI3185">
        <f t="shared" si="1678"/>
        <v>-32.451050329802243</v>
      </c>
      <c r="AJ3185">
        <f t="shared" si="1679"/>
        <v>-66.406112965430253</v>
      </c>
      <c r="AK3185"/>
      <c r="AL3185"/>
      <c r="AM3185"/>
      <c r="AN3185"/>
    </row>
    <row r="3186" spans="1:40" x14ac:dyDescent="0.25">
      <c r="A3186"/>
      <c r="B3186">
        <f t="shared" si="1680"/>
        <v>1252000</v>
      </c>
      <c r="C3186" s="237" t="str">
        <f t="shared" si="1648"/>
        <v>-4.87566748929979E-08+0.00195608829030849i</v>
      </c>
      <c r="D3186" s="208" t="str">
        <f t="shared" si="1649"/>
        <v>-5.95700633080713+0.0149966768923651i</v>
      </c>
      <c r="E3186" t="str">
        <f t="shared" si="1650"/>
        <v>2870</v>
      </c>
      <c r="F3186" t="str">
        <f t="shared" si="1651"/>
        <v>0.777000777000777</v>
      </c>
      <c r="G3186" t="str">
        <f t="shared" si="1646"/>
        <v>0.777000777000777</v>
      </c>
      <c r="H3186" t="str">
        <f t="shared" si="1652"/>
        <v>9.12351237705852+0.299167877906182i</v>
      </c>
      <c r="I3186" t="str">
        <f t="shared" si="1653"/>
        <v>4916.59250286803i</v>
      </c>
      <c r="J3186" t="str">
        <f t="shared" si="1647"/>
        <v>-20675.5162100278+1063.34489342429i</v>
      </c>
      <c r="K3186" t="str">
        <f t="shared" si="1654"/>
        <v>0.0121977133433821-0.237170481107243i</v>
      </c>
      <c r="L3186" t="str">
        <f t="shared" si="1655"/>
        <v>0.00105509246339885-0.0171939389095287i</v>
      </c>
      <c r="M3186" t="str">
        <f t="shared" si="1656"/>
        <v>0.0132528058067809-0.254364420016772i</v>
      </c>
      <c r="N3186" t="str">
        <f t="shared" si="1657"/>
        <v>-5.55250696846215i</v>
      </c>
      <c r="O3186" t="str">
        <f t="shared" si="1658"/>
        <v>0.744721867443116+0.667374962185456i</v>
      </c>
      <c r="P3186" t="str">
        <f t="shared" si="1659"/>
        <v>0.255278132556884-0.667374962185456i</v>
      </c>
      <c r="Q3186" t="str">
        <f t="shared" si="1660"/>
        <v>-0.255278132556884+6.21988193064761i</v>
      </c>
      <c r="R3186" t="str">
        <f t="shared" si="1661"/>
        <v>-0.108798248193838-0.0365769513745116i</v>
      </c>
      <c r="S3186" t="str">
        <f t="shared" si="1662"/>
        <v>0.575925785435734i</v>
      </c>
      <c r="T3186" t="str">
        <f t="shared" si="1663"/>
        <v>0.0210656094492102-0.0626597165450681i</v>
      </c>
      <c r="U3186" t="str">
        <f t="shared" si="1664"/>
        <v>0.0001-127.120561574996i</v>
      </c>
      <c r="V3186" t="str">
        <f t="shared" si="1665"/>
        <v>0.00002-0.00203897632545243i</v>
      </c>
      <c r="W3186" t="str">
        <f t="shared" si="1666"/>
        <v>0.0000199993584529538-0.00203894362454391i</v>
      </c>
      <c r="X3186" t="str">
        <f t="shared" si="1667"/>
        <v>0.000034775486527514-0.00203854655830431i</v>
      </c>
      <c r="Y3186" t="str">
        <f t="shared" si="1668"/>
        <v>0.009+7.86654800458884i</v>
      </c>
      <c r="Z3186" t="str">
        <f t="shared" si="1669"/>
        <v>-0.00311043519548725-0.0000566351816809092i</v>
      </c>
      <c r="AA3186" t="str">
        <f t="shared" si="1670"/>
        <v>0.00175289038814161-1.52584013371305i</v>
      </c>
      <c r="AB3186" t="str">
        <f t="shared" si="1671"/>
        <v>0.143416146118975-0.426591743546159i</v>
      </c>
      <c r="AC3186" t="str">
        <f t="shared" si="1672"/>
        <v>0.893390904903009-0.042133502364587i</v>
      </c>
      <c r="AD3186" t="str">
        <f t="shared" si="1673"/>
        <v>0.182643290204648-0.468883598151162i</v>
      </c>
      <c r="AE3186" t="str">
        <f t="shared" si="1674"/>
        <v>-0.000594655425840618+0.00144808801035254i</v>
      </c>
      <c r="AF3186" t="str">
        <f t="shared" si="1675"/>
        <v>-15.0805187078657-0.284171201013817i</v>
      </c>
      <c r="AG3186" t="str">
        <f t="shared" si="1676"/>
        <v>0.99741126104448-0.00101181303731803i</v>
      </c>
      <c r="AH3186" t="str">
        <f t="shared" si="1677"/>
        <v>0.00942558971533067-0.0217156135042701i</v>
      </c>
      <c r="AI3186">
        <f t="shared" si="1678"/>
        <v>-32.514944249211325</v>
      </c>
      <c r="AJ3186">
        <f t="shared" si="1679"/>
        <v>-66.536906390301397</v>
      </c>
      <c r="AK3186"/>
      <c r="AL3186"/>
      <c r="AM3186"/>
      <c r="AN3186"/>
    </row>
    <row r="3187" spans="1:40" x14ac:dyDescent="0.25">
      <c r="A3187"/>
      <c r="B3187">
        <f t="shared" si="1680"/>
        <v>1253000</v>
      </c>
      <c r="C3187" s="237" t="str">
        <f t="shared" si="1648"/>
        <v>-4.86788820456123E-08+0.00195452716637562i</v>
      </c>
      <c r="D3187" s="208" t="str">
        <f t="shared" si="1649"/>
        <v>-5.95700633021072+0.0149847082755464i</v>
      </c>
      <c r="E3187" t="str">
        <f t="shared" si="1650"/>
        <v>2870</v>
      </c>
      <c r="F3187" t="str">
        <f t="shared" si="1651"/>
        <v>0.777000777000777</v>
      </c>
      <c r="G3187" t="str">
        <f t="shared" si="1646"/>
        <v>0.777000777000777</v>
      </c>
      <c r="H3187" t="str">
        <f t="shared" si="1652"/>
        <v>9.12352921038598+0.29892971056263i</v>
      </c>
      <c r="I3187" t="str">
        <f t="shared" si="1653"/>
        <v>4920.51949368501i</v>
      </c>
      <c r="J3187" t="str">
        <f t="shared" si="1647"/>
        <v>-20708.5589793643+1064.19421043182i</v>
      </c>
      <c r="K3187" t="str">
        <f t="shared" si="1654"/>
        <v>0.0121783008839043-0.236982178300371i</v>
      </c>
      <c r="L3187" t="str">
        <f t="shared" si="1655"/>
        <v>0.00105341533460469-0.0171803195252704i</v>
      </c>
      <c r="M3187" t="str">
        <f t="shared" si="1656"/>
        <v>0.013231716218509-0.254162497825641i</v>
      </c>
      <c r="N3187" t="str">
        <f t="shared" si="1657"/>
        <v>-5.55694187818137i</v>
      </c>
      <c r="O3187" t="str">
        <f t="shared" si="1658"/>
        <v>0.747674281706221+0.664065635667956i</v>
      </c>
      <c r="P3187" t="str">
        <f t="shared" si="1659"/>
        <v>0.252325718293779-0.664065635667956i</v>
      </c>
      <c r="Q3187" t="str">
        <f t="shared" si="1660"/>
        <v>-0.252325718293779+6.22100751384933i</v>
      </c>
      <c r="R3187" t="str">
        <f t="shared" si="1661"/>
        <v>-0.108212783805677-0.0361711265241999i</v>
      </c>
      <c r="S3187" t="str">
        <f t="shared" si="1662"/>
        <v>0.576385790056689i</v>
      </c>
      <c r="T3187" t="str">
        <f t="shared" si="1663"/>
        <v>0.0208485233388914-0.0623723108880688i</v>
      </c>
      <c r="U3187" t="str">
        <f t="shared" si="1664"/>
        <v>0.0001-127.019108612845i</v>
      </c>
      <c r="V3187" t="str">
        <f t="shared" si="1665"/>
        <v>0.00002-0.00203734904985351i</v>
      </c>
      <c r="W3187" t="str">
        <f t="shared" si="1666"/>
        <v>0.0000199993584529537-0.0020373163750481i</v>
      </c>
      <c r="X3187" t="str">
        <f t="shared" si="1667"/>
        <v>0.0000347519097067057-0.00203691979647438i</v>
      </c>
      <c r="Y3187" t="str">
        <f t="shared" si="1668"/>
        <v>0.009+7.87283118989602i</v>
      </c>
      <c r="Z3187" t="str">
        <f t="shared" si="1669"/>
        <v>-0.00310547141990928-0.0000565483056789901i</v>
      </c>
      <c r="AA3187" t="str">
        <f t="shared" si="1670"/>
        <v>0.00175008758419634-1.52462175691464i</v>
      </c>
      <c r="AB3187" t="str">
        <f t="shared" si="1671"/>
        <v>0.141938208659204-0.424635065682221i</v>
      </c>
      <c r="AC3187" t="str">
        <f t="shared" si="1672"/>
        <v>0.893951777139394-0.0416940203352554i</v>
      </c>
      <c r="AD3187" t="str">
        <f t="shared" si="1673"/>
        <v>0.18053788548909-0.466588608110474i</v>
      </c>
      <c r="AE3187" t="str">
        <f t="shared" si="1674"/>
        <v>-0.000587040038834988+0.00143876847580705i</v>
      </c>
      <c r="AF3187" t="str">
        <f t="shared" si="1675"/>
        <v>-15.0805355405967-0.283945002287084i</v>
      </c>
      <c r="AG3187" t="str">
        <f t="shared" si="1676"/>
        <v>0.997425980225442-0.000999368183920324i</v>
      </c>
      <c r="AH3187" t="str">
        <f t="shared" si="1677"/>
        <v>0.00930692882422523-0.0215769504976274i</v>
      </c>
      <c r="AI3187">
        <f t="shared" si="1678"/>
        <v>-32.579164042119366</v>
      </c>
      <c r="AJ3187">
        <f t="shared" si="1679"/>
        <v>-66.667694524296678</v>
      </c>
      <c r="AK3187"/>
      <c r="AL3187"/>
      <c r="AM3187"/>
      <c r="AN3187"/>
    </row>
    <row r="3188" spans="1:40" x14ac:dyDescent="0.25">
      <c r="A3188"/>
      <c r="B3188">
        <f t="shared" si="1680"/>
        <v>1254000</v>
      </c>
      <c r="C3188" s="237" t="str">
        <f t="shared" si="1648"/>
        <v>-4.86012752313014E-08+0.00195296853227359i</v>
      </c>
      <c r="D3188" s="208" t="str">
        <f t="shared" si="1649"/>
        <v>-5.95700632961573+0.0149727587474309i</v>
      </c>
      <c r="E3188" t="str">
        <f t="shared" si="1650"/>
        <v>2870</v>
      </c>
      <c r="F3188" t="str">
        <f t="shared" si="1651"/>
        <v>0.777000777000777</v>
      </c>
      <c r="G3188" t="str">
        <f t="shared" si="1646"/>
        <v>0.777000777000777</v>
      </c>
      <c r="H3188" t="str">
        <f t="shared" si="1652"/>
        <v>9.12354600352504+0.298691921654462i</v>
      </c>
      <c r="I3188" t="str">
        <f t="shared" si="1653"/>
        <v>4924.446484502i</v>
      </c>
      <c r="J3188" t="str">
        <f t="shared" si="1647"/>
        <v>-20741.6281301535+1065.04352743934i</v>
      </c>
      <c r="K3188" t="str">
        <f t="shared" si="1654"/>
        <v>0.0121589346903167-0.236794173484836i</v>
      </c>
      <c r="L3188" t="str">
        <f t="shared" si="1655"/>
        <v>0.00105174219647505-0.0171667216180248i</v>
      </c>
      <c r="M3188" t="str">
        <f t="shared" si="1656"/>
        <v>0.0132106768867917-0.253960895102861i</v>
      </c>
      <c r="N3188" t="str">
        <f t="shared" si="1657"/>
        <v>-5.56137678790059i</v>
      </c>
      <c r="O3188" t="str">
        <f t="shared" si="1658"/>
        <v>0.75061199041848+0.660743248047234i</v>
      </c>
      <c r="P3188" t="str">
        <f t="shared" si="1659"/>
        <v>0.24938800958152-0.660743248047234i</v>
      </c>
      <c r="Q3188" t="str">
        <f t="shared" si="1660"/>
        <v>-0.24938800958152+6.22212003594782i</v>
      </c>
      <c r="R3188" t="str">
        <f t="shared" si="1661"/>
        <v>-0.107626200637457-0.0357671218716407i</v>
      </c>
      <c r="S3188" t="str">
        <f t="shared" si="1662"/>
        <v>0.576845794677643i</v>
      </c>
      <c r="T3188" t="str">
        <f t="shared" si="1663"/>
        <v>0.0206321138393787-0.0620837212348493i</v>
      </c>
      <c r="U3188" t="str">
        <f t="shared" si="1664"/>
        <v>0.0001-126.917817457652i</v>
      </c>
      <c r="V3188" t="str">
        <f t="shared" si="1665"/>
        <v>0.00002-0.00203572436959047i</v>
      </c>
      <c r="W3188" t="str">
        <f t="shared" si="1666"/>
        <v>0.0000199993584529536-0.00203569172084654i</v>
      </c>
      <c r="X3188" t="str">
        <f t="shared" si="1667"/>
        <v>0.0000347283892633431-0.00203529562875289i</v>
      </c>
      <c r="Y3188" t="str">
        <f t="shared" si="1668"/>
        <v>0.009+7.8791143752032i</v>
      </c>
      <c r="Z3188" t="str">
        <f t="shared" si="1669"/>
        <v>-0.00310051951776526-0.0000564616678816894i</v>
      </c>
      <c r="AA3188" t="str">
        <f t="shared" si="1670"/>
        <v>0.0017472915020006-1.52340532480019i</v>
      </c>
      <c r="AB3188" t="str">
        <f t="shared" si="1671"/>
        <v>0.140464877613241-0.422670327089001i</v>
      </c>
      <c r="AC3188" t="str">
        <f t="shared" si="1672"/>
        <v>0.89451390151115-0.0412563471699799i</v>
      </c>
      <c r="AD3188" t="str">
        <f t="shared" si="1673"/>
        <v>0.178442768050756-0.464283930745765i</v>
      </c>
      <c r="AE3188" t="str">
        <f t="shared" si="1674"/>
        <v>-0.000579479530246002+0.00142944621275645i</v>
      </c>
      <c r="AF3188" t="str">
        <f t="shared" si="1675"/>
        <v>-15.0805523331408-0.283719162907031i</v>
      </c>
      <c r="AG3188" t="str">
        <f t="shared" si="1676"/>
        <v>0.997440729428758-0.000986999886642078i</v>
      </c>
      <c r="AH3188" t="str">
        <f t="shared" si="1677"/>
        <v>0.00918910960873913-0.0214382255412255i</v>
      </c>
      <c r="AI3188">
        <f t="shared" si="1678"/>
        <v>-32.643713635178869</v>
      </c>
      <c r="AJ3188">
        <f t="shared" si="1679"/>
        <v>-66.798477319649763</v>
      </c>
      <c r="AK3188"/>
      <c r="AL3188"/>
      <c r="AM3188"/>
      <c r="AN3188"/>
    </row>
    <row r="3189" spans="1:40" x14ac:dyDescent="0.25">
      <c r="A3189"/>
      <c r="B3189">
        <f t="shared" si="1680"/>
        <v>1255000</v>
      </c>
      <c r="C3189" s="237" t="str">
        <f t="shared" si="1648"/>
        <v>-4.85238538573677E-08+0.00195141238205059i</v>
      </c>
      <c r="D3189" s="208" t="str">
        <f t="shared" si="1649"/>
        <v>-5.95700632902217+0.0149608282623879i</v>
      </c>
      <c r="E3189" t="str">
        <f t="shared" si="1650"/>
        <v>2870</v>
      </c>
      <c r="F3189" t="str">
        <f t="shared" si="1651"/>
        <v>0.777000777000777</v>
      </c>
      <c r="G3189" t="str">
        <f t="shared" si="1646"/>
        <v>0.777000777000777</v>
      </c>
      <c r="H3189" t="str">
        <f t="shared" si="1652"/>
        <v>9.12356275660348+0.29845451028155i</v>
      </c>
      <c r="I3189" t="str">
        <f t="shared" si="1653"/>
        <v>4928.37347531899i</v>
      </c>
      <c r="J3189" t="str">
        <f t="shared" si="1647"/>
        <v>-20774.7236623951+1065.89284444687i</v>
      </c>
      <c r="K3189" t="str">
        <f t="shared" si="1654"/>
        <v>0.0121396146158399-0.236606465955703i</v>
      </c>
      <c r="L3189" t="str">
        <f t="shared" si="1655"/>
        <v>0.00105007303637495-0.0171531451372258i</v>
      </c>
      <c r="M3189" t="str">
        <f t="shared" si="1656"/>
        <v>0.0131896876522149-0.253759611092929i</v>
      </c>
      <c r="N3189" t="str">
        <f t="shared" si="1657"/>
        <v>-5.56581169761981i</v>
      </c>
      <c r="O3189" t="str">
        <f t="shared" si="1658"/>
        <v>0.753534935799886+0.65740786466931i</v>
      </c>
      <c r="P3189" t="str">
        <f t="shared" si="1659"/>
        <v>0.246465064200114-0.65740786466931i</v>
      </c>
      <c r="Q3189" t="str">
        <f t="shared" si="1660"/>
        <v>-0.246465064200114+6.22321956228912i</v>
      </c>
      <c r="R3189" t="str">
        <f t="shared" si="1661"/>
        <v>-0.107038500132844-0.035364944333096i</v>
      </c>
      <c r="S3189" t="str">
        <f t="shared" si="1662"/>
        <v>0.577305799298599i</v>
      </c>
      <c r="T3189" t="str">
        <f t="shared" si="1663"/>
        <v>0.0204163874553684-0.0617939468749147i</v>
      </c>
      <c r="U3189" t="str">
        <f t="shared" si="1664"/>
        <v>0.0001-126.816687722626i</v>
      </c>
      <c r="V3189" t="str">
        <f t="shared" si="1665"/>
        <v>0.00002-0.00203410227845932i</v>
      </c>
      <c r="W3189" t="str">
        <f t="shared" si="1666"/>
        <v>0.0000199993584529537-0.00203406965573536i</v>
      </c>
      <c r="X3189" t="str">
        <f t="shared" si="1667"/>
        <v>0.0000347049250178249-0.00203367404894011i</v>
      </c>
      <c r="Y3189" t="str">
        <f t="shared" si="1668"/>
        <v>0.009+7.88539756051038i</v>
      </c>
      <c r="Z3189" t="str">
        <f t="shared" si="1669"/>
        <v>-0.00309557945121434-0.0000563752674021313i</v>
      </c>
      <c r="AA3189" t="str">
        <f t="shared" si="1670"/>
        <v>0.00174450212006282-1.52219083271627i</v>
      </c>
      <c r="AB3189" t="str">
        <f t="shared" si="1671"/>
        <v>0.138996197265515-0.420697522929401i</v>
      </c>
      <c r="AC3189" t="str">
        <f t="shared" si="1672"/>
        <v>0.895077276620454-0.0408204898849924i</v>
      </c>
      <c r="AD3189" t="str">
        <f t="shared" si="1673"/>
        <v>0.176357983081183-0.461969613647377i</v>
      </c>
      <c r="AE3189" t="str">
        <f t="shared" si="1674"/>
        <v>-0.000571973808984747+0.00142012141463755i</v>
      </c>
      <c r="AF3189" t="str">
        <f t="shared" si="1675"/>
        <v>-15.0805690856257-0.283493682019162i</v>
      </c>
      <c r="AG3189" t="str">
        <f t="shared" si="1676"/>
        <v>0.997455508320476-0.000974708211776371i</v>
      </c>
      <c r="AH3189" t="str">
        <f t="shared" si="1677"/>
        <v>0.00907213069211957-0.0212994417142269i</v>
      </c>
      <c r="AI3189">
        <f t="shared" si="1678"/>
        <v>-32.708597027494285</v>
      </c>
      <c r="AJ3189">
        <f t="shared" si="1679"/>
        <v>-66.929254728808658</v>
      </c>
      <c r="AK3189"/>
      <c r="AL3189"/>
      <c r="AM3189"/>
      <c r="AN3189"/>
    </row>
    <row r="3190" spans="1:40" x14ac:dyDescent="0.25">
      <c r="A3190"/>
      <c r="B3190">
        <f t="shared" si="1680"/>
        <v>1256000</v>
      </c>
      <c r="C3190" s="237" t="str">
        <f t="shared" si="1648"/>
        <v>-4.84466173334718E-08+0.00194985870977381i</v>
      </c>
      <c r="D3190" s="208" t="str">
        <f t="shared" si="1649"/>
        <v>-5.95700632843002+0.0149489167749326i</v>
      </c>
      <c r="E3190" t="str">
        <f t="shared" si="1650"/>
        <v>2870</v>
      </c>
      <c r="F3190" t="str">
        <f t="shared" si="1651"/>
        <v>0.777000777000777</v>
      </c>
      <c r="G3190" t="str">
        <f t="shared" si="1646"/>
        <v>0.777000777000777</v>
      </c>
      <c r="H3190" t="str">
        <f t="shared" si="1652"/>
        <v>9.12357946974855+0.29821747554662i</v>
      </c>
      <c r="I3190" t="str">
        <f t="shared" si="1653"/>
        <v>4932.30046613598i</v>
      </c>
      <c r="J3190" t="str">
        <f t="shared" si="1647"/>
        <v>-20807.8455760894+1066.7421614544i</v>
      </c>
      <c r="K3190" t="str">
        <f t="shared" si="1654"/>
        <v>0.0121203405142742-0.236419055010248i</v>
      </c>
      <c r="L3190" t="str">
        <f t="shared" si="1655"/>
        <v>0.00104840784171934-0.0171395900324654i</v>
      </c>
      <c r="M3190" t="str">
        <f t="shared" si="1656"/>
        <v>0.0131687483559935-0.253558645042713i</v>
      </c>
      <c r="N3190" t="str">
        <f t="shared" si="1657"/>
        <v>-5.57024660733903i</v>
      </c>
      <c r="O3190" t="str">
        <f t="shared" si="1658"/>
        <v>0.756443060360803+0.654059551135814i</v>
      </c>
      <c r="P3190" t="str">
        <f t="shared" si="1659"/>
        <v>0.243556939639197-0.654059551135814i</v>
      </c>
      <c r="Q3190" t="str">
        <f t="shared" si="1660"/>
        <v>-0.243556939639197+6.22430615847484i</v>
      </c>
      <c r="R3190" t="str">
        <f t="shared" si="1661"/>
        <v>-0.106449683779403-0.0349646008553107i</v>
      </c>
      <c r="S3190" t="str">
        <f t="shared" si="1662"/>
        <v>0.577765803919553i</v>
      </c>
      <c r="T3190" t="str">
        <f t="shared" si="1663"/>
        <v>0.0202013507218949-0.061502987125789i</v>
      </c>
      <c r="U3190" t="str">
        <f t="shared" si="1664"/>
        <v>0.0001-126.71571902221i</v>
      </c>
      <c r="V3190" t="str">
        <f t="shared" si="1665"/>
        <v>0.00002-0.00203248277027583i</v>
      </c>
      <c r="W3190" t="str">
        <f t="shared" si="1666"/>
        <v>0.0000199993584529537-0.00203245017353039i</v>
      </c>
      <c r="X3190" t="str">
        <f t="shared" si="1667"/>
        <v>0.0000346815167912631-0.00203205505085598i</v>
      </c>
      <c r="Y3190" t="str">
        <f t="shared" si="1668"/>
        <v>0.009+7.89168074581756i</v>
      </c>
      <c r="Z3190" t="str">
        <f t="shared" si="1669"/>
        <v>-0.00309065118256621-0.000056289103357526i</v>
      </c>
      <c r="AA3190" t="str">
        <f t="shared" si="1670"/>
        <v>0.00174171941697729-1.52097827602431i</v>
      </c>
      <c r="AB3190" t="str">
        <f t="shared" si="1671"/>
        <v>0.137532212106997-0.418716648557076i</v>
      </c>
      <c r="AC3190" t="str">
        <f t="shared" si="1672"/>
        <v>0.895641901027122-0.0403864555288903i</v>
      </c>
      <c r="AD3190" t="str">
        <f t="shared" si="1673"/>
        <v>0.174283575541334-0.459645704619165i</v>
      </c>
      <c r="AE3190" t="str">
        <f t="shared" si="1674"/>
        <v>-0.000564522783423843+0.00141079427434554i</v>
      </c>
      <c r="AF3190" t="str">
        <f t="shared" si="1675"/>
        <v>-15.0805857981786-0.283268558771687i</v>
      </c>
      <c r="AG3190" t="str">
        <f t="shared" si="1676"/>
        <v>0.997470316566532-0.000962493224135852i</v>
      </c>
      <c r="AH3190" t="str">
        <f t="shared" si="1677"/>
        <v>0.00895599068866965-0.0211606020867807i</v>
      </c>
      <c r="AI3190">
        <f t="shared" si="1678"/>
        <v>-32.77381829242065</v>
      </c>
      <c r="AJ3190">
        <f t="shared" si="1679"/>
        <v>-67.060026704435259</v>
      </c>
      <c r="AK3190"/>
      <c r="AL3190"/>
      <c r="AM3190"/>
      <c r="AN3190"/>
    </row>
    <row r="3191" spans="1:40" x14ac:dyDescent="0.25">
      <c r="A3191"/>
      <c r="B3191">
        <f t="shared" si="1680"/>
        <v>1257000</v>
      </c>
      <c r="C3191" s="237" t="str">
        <f t="shared" si="1648"/>
        <v>-4.83695650716218E-08+0.00194830750952928i</v>
      </c>
      <c r="D3191" s="208" t="str">
        <f t="shared" si="1649"/>
        <v>-5.95700632783929+0.0149370242397245i</v>
      </c>
      <c r="E3191" t="str">
        <f t="shared" si="1650"/>
        <v>2870</v>
      </c>
      <c r="F3191" t="str">
        <f t="shared" si="1651"/>
        <v>0.777000777000777</v>
      </c>
      <c r="G3191" t="str">
        <f t="shared" si="1646"/>
        <v>0.777000777000777</v>
      </c>
      <c r="H3191" t="str">
        <f t="shared" si="1652"/>
        <v>9.12359614308702+0.29798081655523i</v>
      </c>
      <c r="I3191" t="str">
        <f t="shared" si="1653"/>
        <v>4936.22745695296i</v>
      </c>
      <c r="J3191" t="str">
        <f t="shared" si="1647"/>
        <v>-20840.9938712362+1067.59147846193i</v>
      </c>
      <c r="K3191" t="str">
        <f t="shared" si="1654"/>
        <v>0.0121011122399995-0.236231939947958i</v>
      </c>
      <c r="L3191" t="str">
        <f t="shared" si="1655"/>
        <v>0.00104674659997283-0.0171260562534929i</v>
      </c>
      <c r="M3191" t="str">
        <f t="shared" si="1656"/>
        <v>0.0131478588399723-0.253357996201451i</v>
      </c>
      <c r="N3191" t="str">
        <f t="shared" si="1657"/>
        <v>-5.57468151705824i</v>
      </c>
      <c r="O3191" t="str">
        <f t="shared" si="1658"/>
        <v>0.759336306903093+0.650698373302694i</v>
      </c>
      <c r="P3191" t="str">
        <f t="shared" si="1659"/>
        <v>0.240663693096907-0.650698373302694i</v>
      </c>
      <c r="Q3191" t="str">
        <f t="shared" si="1660"/>
        <v>-0.240663693096907+6.22537989036093i</v>
      </c>
      <c r="R3191" t="str">
        <f t="shared" si="1661"/>
        <v>-0.105859753108992-0.0345660984153843i</v>
      </c>
      <c r="S3191" t="str">
        <f t="shared" si="1662"/>
        <v>0.578225808540509i</v>
      </c>
      <c r="T3191" t="str">
        <f t="shared" si="1663"/>
        <v>0.0199870102043264-0.0612108413333456i</v>
      </c>
      <c r="U3191" t="str">
        <f t="shared" si="1664"/>
        <v>0.0001-126.614910972073i</v>
      </c>
      <c r="V3191" t="str">
        <f t="shared" si="1665"/>
        <v>0.00002-0.00203086583887545i</v>
      </c>
      <c r="W3191" t="str">
        <f t="shared" si="1666"/>
        <v>0.0000199993584529536-0.0020308332680672i</v>
      </c>
      <c r="X3191" t="str">
        <f t="shared" si="1667"/>
        <v>0.0000346581644054822-0.00203043862834016i</v>
      </c>
      <c r="Y3191" t="str">
        <f t="shared" si="1668"/>
        <v>0.009+7.89796393112474i</v>
      </c>
      <c r="Z3191" t="str">
        <f t="shared" si="1669"/>
        <v>-0.00308573467428054-0.0000562031748691513i</v>
      </c>
      <c r="AA3191" t="str">
        <f t="shared" si="1670"/>
        <v>0.0017389433714238-1.5197676501005i</v>
      </c>
      <c r="AB3191" t="str">
        <f t="shared" si="1671"/>
        <v>0.136072966835174-0.416727699518686i</v>
      </c>
      <c r="AC3191" t="str">
        <f t="shared" si="1672"/>
        <v>0.89620777324819-0.0399542511825243i</v>
      </c>
      <c r="AD3191" t="str">
        <f t="shared" si="1673"/>
        <v>0.172219590160587-0.457312251677333i</v>
      </c>
      <c r="AE3191" t="str">
        <f t="shared" si="1674"/>
        <v>-0.000557126361399735+0.00140146498423237i</v>
      </c>
      <c r="AF3191" t="str">
        <f t="shared" si="1675"/>
        <v>-15.0806024709263-0.283043792315506i</v>
      </c>
      <c r="AG3191" t="str">
        <f t="shared" si="1676"/>
        <v>0.997485153832756-0.000950354987053033i</v>
      </c>
      <c r="AH3191" t="str">
        <f t="shared" si="1677"/>
        <v>0.00884068820379142-0.0210217097199966i</v>
      </c>
      <c r="AI3191">
        <f t="shared" si="1678"/>
        <v>-32.839381579416724</v>
      </c>
      <c r="AJ3191">
        <f t="shared" si="1679"/>
        <v>-67.19079319940667</v>
      </c>
      <c r="AK3191"/>
      <c r="AL3191"/>
      <c r="AM3191"/>
      <c r="AN3191"/>
    </row>
    <row r="3192" spans="1:40" x14ac:dyDescent="0.25">
      <c r="A3192"/>
      <c r="B3192">
        <f t="shared" si="1680"/>
        <v>1258000</v>
      </c>
      <c r="C3192" s="237" t="str">
        <f t="shared" si="1648"/>
        <v>-4.82926964861615E-08+0.00194675877542187i</v>
      </c>
      <c r="D3192" s="208" t="str">
        <f t="shared" si="1649"/>
        <v>-5.95700632724996+0.0149251506115677i</v>
      </c>
      <c r="E3192" t="str">
        <f t="shared" si="1650"/>
        <v>2870</v>
      </c>
      <c r="F3192" t="str">
        <f t="shared" si="1651"/>
        <v>0.777000777000777</v>
      </c>
      <c r="G3192" t="str">
        <f t="shared" si="1646"/>
        <v>0.777000777000777</v>
      </c>
      <c r="H3192" t="str">
        <f t="shared" si="1652"/>
        <v>9.12361277674515+0.29774453241577i</v>
      </c>
      <c r="I3192" t="str">
        <f t="shared" si="1653"/>
        <v>4940.15444776995i</v>
      </c>
      <c r="J3192" t="str">
        <f t="shared" si="1647"/>
        <v>-20874.1685478356+1068.44079546945i</v>
      </c>
      <c r="K3192" t="str">
        <f t="shared" si="1654"/>
        <v>0.0120819296479704-0.236045120070517i</v>
      </c>
      <c r="L3192" t="str">
        <f t="shared" si="1655"/>
        <v>0.00104508929864944-0.0171125437502145i</v>
      </c>
      <c r="M3192" t="str">
        <f t="shared" si="1656"/>
        <v>0.0131270189466198-0.253157663820732i</v>
      </c>
      <c r="N3192" t="str">
        <f t="shared" si="1657"/>
        <v>-5.57911642677746i</v>
      </c>
      <c r="O3192" t="str">
        <f t="shared" si="1658"/>
        <v>0.762214618521259+0.6473243972789i</v>
      </c>
      <c r="P3192" t="str">
        <f t="shared" si="1659"/>
        <v>0.237785381478741-0.6473243972789i</v>
      </c>
      <c r="Q3192" t="str">
        <f t="shared" si="1660"/>
        <v>-0.237785381478741+6.22644082405636i</v>
      </c>
      <c r="R3192" t="str">
        <f t="shared" si="1661"/>
        <v>-0.105268709698144-0.0341694440206354i</v>
      </c>
      <c r="S3192" t="str">
        <f t="shared" si="1662"/>
        <v>0.578685813161463i</v>
      </c>
      <c r="T3192" t="str">
        <f t="shared" si="1663"/>
        <v>0.0197733724983565-0.0609175088721284i</v>
      </c>
      <c r="U3192" t="str">
        <f t="shared" si="1664"/>
        <v>0.0001-126.514263189106i</v>
      </c>
      <c r="V3192" t="str">
        <f t="shared" si="1665"/>
        <v>0.00002-0.00202925147811323i</v>
      </c>
      <c r="W3192" t="str">
        <f t="shared" si="1666"/>
        <v>0.0000199993584529536-0.00202921893320096i</v>
      </c>
      <c r="X3192" t="str">
        <f t="shared" si="1667"/>
        <v>0.0000346348676830144-0.00202882477525191i</v>
      </c>
      <c r="Y3192" t="str">
        <f t="shared" si="1668"/>
        <v>0.009+7.90424711643192i</v>
      </c>
      <c r="Z3192" t="str">
        <f t="shared" si="1669"/>
        <v>-0.00308082988896626-0.0000561174810623282i</v>
      </c>
      <c r="AA3192" t="str">
        <f t="shared" si="1670"/>
        <v>0.00173617396216718-1.51855895033576i</v>
      </c>
      <c r="AB3192" t="str">
        <f t="shared" si="1671"/>
        <v>0.134618506353992-0.414730671556082i</v>
      </c>
      <c r="AC3192" t="str">
        <f t="shared" si="1672"/>
        <v>0.896774891757533-0.039523883958874i</v>
      </c>
      <c r="AD3192" t="str">
        <f t="shared" si="1673"/>
        <v>0.170166071435703-0.45496930304917i</v>
      </c>
      <c r="AE3192" t="str">
        <f t="shared" si="1674"/>
        <v>-0.000549784450214886+0.00139213373610479i</v>
      </c>
      <c r="AF3192" t="str">
        <f t="shared" si="1675"/>
        <v>-15.0806191039951-0.282819381804202i</v>
      </c>
      <c r="AG3192" t="str">
        <f t="shared" si="1676"/>
        <v>0.997500019784877-0.000938293562380516i</v>
      </c>
      <c r="AH3192" t="str">
        <f t="shared" si="1677"/>
        <v>0.00872622183402744-0.0208827676659136i</v>
      </c>
      <c r="AI3192">
        <f t="shared" si="1678"/>
        <v>-32.905291115958597</v>
      </c>
      <c r="AJ3192">
        <f t="shared" si="1679"/>
        <v>-67.321554166814948</v>
      </c>
      <c r="AK3192"/>
      <c r="AL3192"/>
      <c r="AM3192"/>
      <c r="AN3192"/>
    </row>
    <row r="3193" spans="1:40" x14ac:dyDescent="0.25">
      <c r="A3193"/>
      <c r="B3193">
        <f t="shared" si="1680"/>
        <v>1259000</v>
      </c>
      <c r="C3193" s="237" t="str">
        <f t="shared" si="1648"/>
        <v>-4.82160109937602E-08+0.00194521250157514i</v>
      </c>
      <c r="D3193" s="208" t="str">
        <f t="shared" si="1649"/>
        <v>-5.95700632666204+0.0149132958454094i</v>
      </c>
      <c r="E3193" t="str">
        <f t="shared" si="1650"/>
        <v>2870</v>
      </c>
      <c r="F3193" t="str">
        <f t="shared" si="1651"/>
        <v>0.777000777000777</v>
      </c>
      <c r="G3193" t="str">
        <f t="shared" si="1646"/>
        <v>0.777000777000777</v>
      </c>
      <c r="H3193" t="str">
        <f t="shared" si="1652"/>
        <v>9.12362937084871+0.297508622239442i</v>
      </c>
      <c r="I3193" t="str">
        <f t="shared" si="1653"/>
        <v>4944.08143858694i</v>
      </c>
      <c r="J3193" t="str">
        <f t="shared" si="1647"/>
        <v>-20907.3696058875+1069.29011247698i</v>
      </c>
      <c r="K3193" t="str">
        <f t="shared" si="1654"/>
        <v>0.0120627925937152-0.235858594681801i</v>
      </c>
      <c r="L3193" t="str">
        <f t="shared" si="1655"/>
        <v>0.00104343592531243-0.0170990524726924i</v>
      </c>
      <c r="M3193" t="str">
        <f t="shared" si="1656"/>
        <v>0.0131062285190276-0.252957647154493i</v>
      </c>
      <c r="N3193" t="str">
        <f t="shared" si="1657"/>
        <v>-5.58355133649668i</v>
      </c>
      <c r="O3193" t="str">
        <f t="shared" si="1658"/>
        <v>0.765077938603536+0.643937689425122i</v>
      </c>
      <c r="P3193" t="str">
        <f t="shared" si="1659"/>
        <v>0.234922061396464-0.643937689425122i</v>
      </c>
      <c r="Q3193" t="str">
        <f t="shared" si="1660"/>
        <v>-0.234922061396464+6.2274890259218i</v>
      </c>
      <c r="R3193" t="str">
        <f t="shared" si="1661"/>
        <v>-0.104676555168474-0.0337746447084701i</v>
      </c>
      <c r="S3193" t="str">
        <f t="shared" si="1662"/>
        <v>0.579145817782419i</v>
      </c>
      <c r="T3193" t="str">
        <f t="shared" si="1663"/>
        <v>0.0195604442299976-0.0606229891456924i</v>
      </c>
      <c r="U3193" t="str">
        <f t="shared" si="1664"/>
        <v>0.0001-126.413775291418i</v>
      </c>
      <c r="V3193" t="str">
        <f t="shared" si="1665"/>
        <v>0.00002-0.00202763968186374i</v>
      </c>
      <c r="W3193" t="str">
        <f t="shared" si="1666"/>
        <v>0.0000199993584529536-0.0020276071628063i</v>
      </c>
      <c r="X3193" t="str">
        <f t="shared" si="1667"/>
        <v>0.0000346116264470954-0.00202721348546992i</v>
      </c>
      <c r="Y3193" t="str">
        <f t="shared" si="1668"/>
        <v>0.009+7.9105303017391i</v>
      </c>
      <c r="Z3193" t="str">
        <f t="shared" si="1669"/>
        <v>-0.00307593678938068-0.0000560320210663979i</v>
      </c>
      <c r="AA3193" t="str">
        <f t="shared" si="1670"/>
        <v>0.00173341116805695-1.51735217213567i</v>
      </c>
      <c r="AB3193" t="str">
        <f t="shared" si="1671"/>
        <v>0.133168875773806-0.412725560608625i</v>
      </c>
      <c r="AC3193" t="str">
        <f t="shared" si="1672"/>
        <v>0.897343254985437-0.0390953610029313i</v>
      </c>
      <c r="AD3193" t="str">
        <f t="shared" si="1673"/>
        <v>0.168123063629838-0.452616907171926i</v>
      </c>
      <c r="AE3193" t="str">
        <f t="shared" si="1674"/>
        <v>-0.000542496956640072+0.00138280072122277i</v>
      </c>
      <c r="AF3193" t="str">
        <f t="shared" si="1675"/>
        <v>-15.0806356975108-0.282595326394033i</v>
      </c>
      <c r="AG3193" t="str">
        <f t="shared" si="1676"/>
        <v>0.997514914088536-0.000926309010491425i</v>
      </c>
      <c r="AH3193" t="str">
        <f t="shared" si="1677"/>
        <v>0.00861259016710379-0.0207437789674734i</v>
      </c>
      <c r="AI3193">
        <f t="shared" si="1678"/>
        <v>-32.971551209511844</v>
      </c>
      <c r="AJ3193">
        <f t="shared" si="1679"/>
        <v>-67.452309559968015</v>
      </c>
      <c r="AK3193"/>
      <c r="AL3193"/>
      <c r="AM3193"/>
      <c r="AN3193"/>
    </row>
    <row r="3194" spans="1:40" x14ac:dyDescent="0.25">
      <c r="A3194"/>
      <c r="B3194">
        <f t="shared" si="1680"/>
        <v>1260000</v>
      </c>
      <c r="C3194" s="237" t="str">
        <f t="shared" si="1648"/>
        <v>-4.81395080134006E-08+0.00194366868213134i</v>
      </c>
      <c r="D3194" s="208" t="str">
        <f t="shared" si="1649"/>
        <v>-5.95700632607552+0.0149014598963403i</v>
      </c>
      <c r="E3194" t="str">
        <f t="shared" si="1650"/>
        <v>2870</v>
      </c>
      <c r="F3194" t="str">
        <f t="shared" si="1651"/>
        <v>0.777000777000777</v>
      </c>
      <c r="G3194" t="str">
        <f t="shared" si="1646"/>
        <v>0.777000777000777</v>
      </c>
      <c r="H3194" t="str">
        <f t="shared" si="1652"/>
        <v>9.12364592552296+0.297273085140252i</v>
      </c>
      <c r="I3194" t="str">
        <f t="shared" si="1653"/>
        <v>4948.00842940392i</v>
      </c>
      <c r="J3194" t="str">
        <f t="shared" si="1647"/>
        <v>-20940.597045392+1070.13942948451i</v>
      </c>
      <c r="K3194" t="str">
        <f t="shared" si="1654"/>
        <v>0.0120437009333317-0.235672363087862i</v>
      </c>
      <c r="L3194" t="str">
        <f t="shared" si="1655"/>
        <v>0.001041786467574-0.0170855823711446i</v>
      </c>
      <c r="M3194" t="str">
        <f t="shared" si="1656"/>
        <v>0.0130854874009057-0.252757945459007i</v>
      </c>
      <c r="N3194" t="str">
        <f t="shared" si="1657"/>
        <v>-5.5879862462159i</v>
      </c>
      <c r="O3194" t="str">
        <f t="shared" si="1658"/>
        <v>0.76792621083302+0.640538316352457i</v>
      </c>
      <c r="P3194" t="str">
        <f t="shared" si="1659"/>
        <v>0.23207378916698-0.640538316352457i</v>
      </c>
      <c r="Q3194" t="str">
        <f t="shared" si="1660"/>
        <v>-0.23207378916698+6.22852456256836i</v>
      </c>
      <c r="R3194" t="str">
        <f t="shared" si="1661"/>
        <v>-0.104083291187063-0.0333817075462398i</v>
      </c>
      <c r="S3194" t="str">
        <f t="shared" si="1662"/>
        <v>0.579605822403373i</v>
      </c>
      <c r="T3194" t="str">
        <f t="shared" si="1663"/>
        <v>0.0193482320555672-0.0603272815869274i</v>
      </c>
      <c r="U3194" t="str">
        <f t="shared" si="1664"/>
        <v>0.0001-126.31344689833i</v>
      </c>
      <c r="V3194" t="str">
        <f t="shared" si="1665"/>
        <v>0.00002-0.00202603044402099i</v>
      </c>
      <c r="W3194" t="str">
        <f t="shared" si="1666"/>
        <v>0.0000199993584529536-0.00202599795077735i</v>
      </c>
      <c r="X3194" t="str">
        <f t="shared" si="1667"/>
        <v>0.0000345884405216628-0.00202560475289236i</v>
      </c>
      <c r="Y3194" t="str">
        <f t="shared" si="1668"/>
        <v>0.009+7.91681348704628i</v>
      </c>
      <c r="Z3194" t="str">
        <f t="shared" si="1669"/>
        <v>-0.00307105533842894-0.0000559467940147018i</v>
      </c>
      <c r="AA3194" t="str">
        <f t="shared" si="1670"/>
        <v>0.00173065496802683-1.51614731092042i</v>
      </c>
      <c r="AB3194" t="str">
        <f t="shared" si="1671"/>
        <v>0.131724120411294-0.410712362815389i</v>
      </c>
      <c r="AC3194" t="str">
        <f t="shared" si="1672"/>
        <v>0.897912861318205-0.0386686894915705i</v>
      </c>
      <c r="AD3194" t="str">
        <f t="shared" si="1673"/>
        <v>0.166090610771532-0.450255112691526i</v>
      </c>
      <c r="AE3194" t="str">
        <f t="shared" si="1674"/>
        <v>-0.000535263786916657+0.00137346613029763i</v>
      </c>
      <c r="AF3194" t="str">
        <f t="shared" si="1675"/>
        <v>-15.0806522515985-0.282371625243912i</v>
      </c>
      <c r="AG3194" t="str">
        <f t="shared" si="1676"/>
        <v>0.997529836409283-0.000914401390279732i</v>
      </c>
      <c r="AH3194" t="str">
        <f t="shared" si="1677"/>
        <v>0.00849979178197282-0.0206047466584906i</v>
      </c>
      <c r="AI3194">
        <f t="shared" si="1678"/>
        <v>-33.038166249567816</v>
      </c>
      <c r="AJ3194">
        <f t="shared" si="1679"/>
        <v>-67.583059332388189</v>
      </c>
      <c r="AK3194"/>
      <c r="AL3194"/>
      <c r="AM3194"/>
      <c r="AN3194"/>
    </row>
    <row r="3195" spans="1:40" x14ac:dyDescent="0.25">
      <c r="A3195"/>
      <c r="B3195">
        <f t="shared" si="1680"/>
        <v>1261000</v>
      </c>
      <c r="C3195" s="237" t="str">
        <f t="shared" si="1648"/>
        <v>-4.80631869663687E-08+0.00194212731125128i</v>
      </c>
      <c r="D3195" s="208" t="str">
        <f t="shared" si="1649"/>
        <v>-5.95700632549039+0.0148896427195932i</v>
      </c>
      <c r="E3195" t="str">
        <f t="shared" si="1650"/>
        <v>2870</v>
      </c>
      <c r="F3195" t="str">
        <f t="shared" si="1651"/>
        <v>0.777000777000777</v>
      </c>
      <c r="G3195" t="str">
        <f t="shared" si="1646"/>
        <v>0.777000777000777</v>
      </c>
      <c r="H3195" t="str">
        <f t="shared" si="1652"/>
        <v>9.12366244089265+0.297037920235i</v>
      </c>
      <c r="I3195" t="str">
        <f t="shared" si="1653"/>
        <v>4951.93542022091i</v>
      </c>
      <c r="J3195" t="str">
        <f t="shared" si="1647"/>
        <v>-20973.8508663491+1070.98874649203i</v>
      </c>
      <c r="K3195" t="str">
        <f t="shared" si="1654"/>
        <v>0.0120246545234856-0.235486424596931i</v>
      </c>
      <c r="L3195" t="str">
        <f t="shared" si="1655"/>
        <v>0.00104014091309508-0.0170721333959437i</v>
      </c>
      <c r="M3195" t="str">
        <f t="shared" si="1656"/>
        <v>0.0130647954365807-0.252558557992875i</v>
      </c>
      <c r="N3195" t="str">
        <f t="shared" si="1657"/>
        <v>-5.59242115593512i</v>
      </c>
      <c r="O3195" t="str">
        <f t="shared" si="1658"/>
        <v>0.770759379188777+0.637126344921108i</v>
      </c>
      <c r="P3195" t="str">
        <f t="shared" si="1659"/>
        <v>0.229240620811223-0.637126344921108i</v>
      </c>
      <c r="Q3195" t="str">
        <f t="shared" si="1660"/>
        <v>-0.229240620811223+6.22954750085623i</v>
      </c>
      <c r="R3195" t="str">
        <f t="shared" si="1661"/>
        <v>-0.103488919466862-0.0329906396310983i</v>
      </c>
      <c r="S3195" t="str">
        <f t="shared" si="1662"/>
        <v>0.580065827024329i</v>
      </c>
      <c r="T3195" t="str">
        <f t="shared" si="1663"/>
        <v>0.0191367426616746-0.0600303856583995i</v>
      </c>
      <c r="U3195" t="str">
        <f t="shared" si="1664"/>
        <v>0.0001-126.213277630369i</v>
      </c>
      <c r="V3195" t="str">
        <f t="shared" si="1665"/>
        <v>0.00002-0.00202442375849837i</v>
      </c>
      <c r="W3195" t="str">
        <f t="shared" si="1666"/>
        <v>0.0000199993584529535-0.00202439129102759i</v>
      </c>
      <c r="X3195" t="str">
        <f t="shared" si="1667"/>
        <v>0.0000345653097313515-0.00202399857143673i</v>
      </c>
      <c r="Y3195" t="str">
        <f t="shared" si="1668"/>
        <v>0.009+7.92309667235346i</v>
      </c>
      <c r="Z3195" t="str">
        <f t="shared" si="1669"/>
        <v>-0.00306618549916328-0.0000558617990445592i</v>
      </c>
      <c r="AA3195" t="str">
        <f t="shared" si="1670"/>
        <v>0.00172790534109444-1.51494436212473i</v>
      </c>
      <c r="AB3195" t="str">
        <f t="shared" si="1671"/>
        <v>0.13028428578936-0.408691074517486i</v>
      </c>
      <c r="AC3195" t="str">
        <f t="shared" si="1672"/>
        <v>0.898483709097744-0.0382438766334197i</v>
      </c>
      <c r="AD3195" t="str">
        <f t="shared" si="1673"/>
        <v>0.164068756653714-0.447883968461408i</v>
      </c>
      <c r="AE3195" t="str">
        <f t="shared" si="1674"/>
        <v>-0.000528084846758838+0.00136413015349039i</v>
      </c>
      <c r="AF3195" t="str">
        <f t="shared" si="1675"/>
        <v>-15.080668766383-0.282148277515407i</v>
      </c>
      <c r="AG3195" t="str">
        <f t="shared" si="1676"/>
        <v>0.997544786412595-0.000902570759160645i</v>
      </c>
      <c r="AH3195" t="str">
        <f t="shared" si="1677"/>
        <v>0.00838782524885564-0.0204656737636261i</v>
      </c>
      <c r="AI3195">
        <f t="shared" si="1678"/>
        <v>-33.105140709743935</v>
      </c>
      <c r="AJ3195">
        <f t="shared" si="1679"/>
        <v>-67.713803437814562</v>
      </c>
      <c r="AK3195"/>
      <c r="AL3195"/>
      <c r="AM3195"/>
      <c r="AN3195"/>
    </row>
    <row r="3196" spans="1:40" x14ac:dyDescent="0.25">
      <c r="A3196"/>
      <c r="B3196">
        <f t="shared" si="1680"/>
        <v>1262000</v>
      </c>
      <c r="C3196" s="237" t="str">
        <f t="shared" si="1648"/>
        <v>-4.79870472762421E-08+0.0019405883831143i</v>
      </c>
      <c r="D3196" s="208" t="str">
        <f t="shared" si="1649"/>
        <v>-5.95700632490665+0.014877844270543i</v>
      </c>
      <c r="E3196" t="str">
        <f t="shared" si="1650"/>
        <v>2870</v>
      </c>
      <c r="F3196" t="str">
        <f t="shared" si="1651"/>
        <v>0.777000777000777</v>
      </c>
      <c r="G3196" t="str">
        <f t="shared" si="1646"/>
        <v>0.777000777000777</v>
      </c>
      <c r="H3196" t="str">
        <f t="shared" si="1652"/>
        <v>9.12367891708206+0.296803126643267i</v>
      </c>
      <c r="I3196" t="str">
        <f t="shared" si="1653"/>
        <v>4955.8624110379i</v>
      </c>
      <c r="J3196" t="str">
        <f t="shared" si="1647"/>
        <v>-21007.1310687587+1071.83806349956i</v>
      </c>
      <c r="K3196" t="str">
        <f t="shared" si="1654"/>
        <v>0.0120056532214076-0.235300778519401i</v>
      </c>
      <c r="L3196" t="str">
        <f t="shared" si="1655"/>
        <v>0.00103849924958512-0.0170587054976169i</v>
      </c>
      <c r="M3196" t="str">
        <f t="shared" si="1656"/>
        <v>0.0130441524709927-0.252359484017018i</v>
      </c>
      <c r="N3196" t="str">
        <f t="shared" si="1657"/>
        <v>-5.59685606565434i</v>
      </c>
      <c r="O3196" t="str">
        <f t="shared" si="1658"/>
        <v>0.773577387946943+0.633701842239066i</v>
      </c>
      <c r="P3196" t="str">
        <f t="shared" si="1659"/>
        <v>0.226422612053057-0.633701842239066i</v>
      </c>
      <c r="Q3196" t="str">
        <f t="shared" si="1660"/>
        <v>-0.226422612053057+6.23055790789341i</v>
      </c>
      <c r="R3196" t="str">
        <f t="shared" si="1661"/>
        <v>-0.102893441767085-0.0326014480898553i</v>
      </c>
      <c r="S3196" t="str">
        <f t="shared" si="1662"/>
        <v>0.580525831645285i</v>
      </c>
      <c r="T3196" t="str">
        <f t="shared" si="1663"/>
        <v>0.0189259827652038-0.0597323008526827i</v>
      </c>
      <c r="U3196" t="str">
        <f t="shared" si="1664"/>
        <v>0.0001-126.113267109267i</v>
      </c>
      <c r="V3196" t="str">
        <f t="shared" si="1665"/>
        <v>0.00002-0.00202281961922856i</v>
      </c>
      <c r="W3196" t="str">
        <f t="shared" si="1666"/>
        <v>0.0000199993584529536-0.00202278717748981i</v>
      </c>
      <c r="X3196" t="str">
        <f t="shared" si="1667"/>
        <v>0.0000345422339014917-0.00202239493503983i</v>
      </c>
      <c r="Y3196" t="str">
        <f t="shared" si="1668"/>
        <v>0.009+7.92937985766064i</v>
      </c>
      <c r="Z3196" t="str">
        <f t="shared" si="1669"/>
        <v>-0.00306132723478234-0.0000557770352972462i</v>
      </c>
      <c r="AA3196" t="str">
        <f t="shared" si="1670"/>
        <v>0.00172516226636082-1.51374332119783i</v>
      </c>
      <c r="AB3196" t="str">
        <f t="shared" si="1671"/>
        <v>0.128849417637021-0.406661692260324i</v>
      </c>
      <c r="AC3196" t="str">
        <f t="shared" si="1672"/>
        <v>0.899055796621153-0.0378209296687275i</v>
      </c>
      <c r="AD3196" t="str">
        <f t="shared" si="1673"/>
        <v>0.162057544832716-0.445503523541261i</v>
      </c>
      <c r="AE3196" t="str">
        <f t="shared" si="1674"/>
        <v>-0.000520960041355962+0.00135479298041004i</v>
      </c>
      <c r="AF3196" t="str">
        <f t="shared" si="1675"/>
        <v>-15.0806852419887-0.281925282372724i</v>
      </c>
      <c r="AG3196" t="str">
        <f t="shared" si="1676"/>
        <v>0.997559763763875-0.000890817173071081i</v>
      </c>
      <c r="AH3196" t="str">
        <f t="shared" si="1677"/>
        <v>0.00827668912928548-0.0203265632983594i</v>
      </c>
      <c r="AI3196">
        <f t="shared" si="1678"/>
        <v>-33.172479149952132</v>
      </c>
      <c r="AJ3196">
        <f t="shared" si="1679"/>
        <v>-67.844541830202147</v>
      </c>
      <c r="AK3196"/>
      <c r="AL3196"/>
      <c r="AM3196"/>
      <c r="AN3196"/>
    </row>
    <row r="3197" spans="1:40" x14ac:dyDescent="0.25">
      <c r="A3197"/>
      <c r="B3197">
        <f t="shared" si="1680"/>
        <v>1263000</v>
      </c>
      <c r="C3197" s="237" t="str">
        <f t="shared" si="1648"/>
        <v>-4.79110883688797E-08+0.00193905189191815i</v>
      </c>
      <c r="D3197" s="208" t="str">
        <f t="shared" si="1649"/>
        <v>-5.9570063243243+0.0148660645047058i</v>
      </c>
      <c r="E3197" t="str">
        <f t="shared" si="1650"/>
        <v>2870</v>
      </c>
      <c r="F3197" t="str">
        <f t="shared" si="1651"/>
        <v>0.777000777000777</v>
      </c>
      <c r="G3197" t="str">
        <f t="shared" si="1646"/>
        <v>0.777000777000777</v>
      </c>
      <c r="H3197" t="str">
        <f t="shared" si="1652"/>
        <v>9.12369535421499+0.296568703487409i</v>
      </c>
      <c r="I3197" t="str">
        <f t="shared" si="1653"/>
        <v>4959.78940185489i</v>
      </c>
      <c r="J3197" t="str">
        <f t="shared" si="1647"/>
        <v>-21040.4376526209+1072.68738050709i</v>
      </c>
      <c r="K3197" t="str">
        <f t="shared" si="1654"/>
        <v>0.0119866968848899-0.235115424167819i</v>
      </c>
      <c r="L3197" t="str">
        <f t="shared" si="1655"/>
        <v>0.00103686146480183-0.017045298626845i</v>
      </c>
      <c r="M3197" t="str">
        <f t="shared" si="1656"/>
        <v>0.0130235583496917-0.252160722794664i</v>
      </c>
      <c r="N3197" t="str">
        <f t="shared" si="1657"/>
        <v>-5.60129097537356i</v>
      </c>
      <c r="O3197" t="str">
        <f t="shared" si="1658"/>
        <v>0.776380181681815+0.630264875660791i</v>
      </c>
      <c r="P3197" t="str">
        <f t="shared" si="1659"/>
        <v>0.223619818318185-0.630264875660791i</v>
      </c>
      <c r="Q3197" t="str">
        <f t="shared" si="1660"/>
        <v>-0.223619818318185+6.23155585103435i</v>
      </c>
      <c r="R3197" t="str">
        <f t="shared" si="1661"/>
        <v>-0.102296859893615-0.0322141400788269i</v>
      </c>
      <c r="S3197" t="str">
        <f t="shared" si="1662"/>
        <v>0.580985836266239i</v>
      </c>
      <c r="T3197" t="str">
        <f t="shared" si="1663"/>
        <v>0.018715959113295-0.0594330266927022i</v>
      </c>
      <c r="U3197" t="str">
        <f t="shared" si="1664"/>
        <v>0.0001-126.013414957954i</v>
      </c>
      <c r="V3197" t="str">
        <f t="shared" si="1665"/>
        <v>0.00002-0.00202121802016345i</v>
      </c>
      <c r="W3197" t="str">
        <f t="shared" si="1666"/>
        <v>0.0000199993584529536-0.00202118560411597i</v>
      </c>
      <c r="X3197" t="str">
        <f t="shared" si="1667"/>
        <v>0.0000345192128581034-0.00202079383765761i</v>
      </c>
      <c r="Y3197" t="str">
        <f t="shared" si="1668"/>
        <v>0.009+7.93566304296782i</v>
      </c>
      <c r="Z3197" t="str">
        <f t="shared" si="1669"/>
        <v>-0.00305648050863037-0.0000556925019179724i</v>
      </c>
      <c r="AA3197" t="str">
        <f t="shared" si="1670"/>
        <v>0.00172242572301008-1.51254418360336i</v>
      </c>
      <c r="AB3197" t="str">
        <f t="shared" si="1671"/>
        <v>0.127419561889281-0.404624212795945i</v>
      </c>
      <c r="AC3197" t="str">
        <f t="shared" si="1672"/>
        <v>0.89962912214031-0.0373998558692266i</v>
      </c>
      <c r="AD3197" t="str">
        <f t="shared" si="1673"/>
        <v>0.160057018627293-0.44311382719584i</v>
      </c>
      <c r="AE3197" t="str">
        <f t="shared" si="1674"/>
        <v>-0.000513889275374793+0.0013454548001118i</v>
      </c>
      <c r="AF3197" t="str">
        <f t="shared" si="1675"/>
        <v>-15.0807016785393-0.281702638982703i</v>
      </c>
      <c r="AG3197" t="str">
        <f t="shared" si="1676"/>
        <v>0.997574768128463-0.000879140686470121i</v>
      </c>
      <c r="AH3197" t="str">
        <f t="shared" si="1677"/>
        <v>0.00816638197615016-0.0201874182689602i</v>
      </c>
      <c r="AI3197">
        <f t="shared" si="1678"/>
        <v>-33.240186218637959</v>
      </c>
      <c r="AJ3197">
        <f t="shared" si="1679"/>
        <v>-67.975274463722798</v>
      </c>
      <c r="AK3197"/>
      <c r="AL3197"/>
      <c r="AM3197"/>
      <c r="AN3197"/>
    </row>
    <row r="3198" spans="1:40" x14ac:dyDescent="0.25">
      <c r="A3198"/>
      <c r="B3198">
        <f t="shared" si="1680"/>
        <v>1264000</v>
      </c>
      <c r="C3198" s="237" t="str">
        <f t="shared" si="1648"/>
        <v>-4.78353096724102E-08+0.00193751783187894i</v>
      </c>
      <c r="D3198" s="208" t="str">
        <f t="shared" si="1649"/>
        <v>-5.95700632374334+0.0148543033777385i</v>
      </c>
      <c r="E3198" t="str">
        <f t="shared" si="1650"/>
        <v>2870</v>
      </c>
      <c r="F3198" t="str">
        <f t="shared" si="1651"/>
        <v>0.777000777000777</v>
      </c>
      <c r="G3198" t="str">
        <f t="shared" si="1646"/>
        <v>0.777000777000777</v>
      </c>
      <c r="H3198" t="str">
        <f t="shared" si="1652"/>
        <v>9.12371175241475+0.296334649892537i</v>
      </c>
      <c r="I3198" t="str">
        <f t="shared" si="1653"/>
        <v>4963.71639267187i</v>
      </c>
      <c r="J3198" t="str">
        <f t="shared" si="1647"/>
        <v>-21073.7706179356+1073.53669751462i</v>
      </c>
      <c r="K3198" t="str">
        <f t="shared" si="1654"/>
        <v>0.0119677853722848-0.234930360856881i</v>
      </c>
      <c r="L3198" t="str">
        <f t="shared" si="1655"/>
        <v>0.001035227546551-0.017031912734462i</v>
      </c>
      <c r="M3198" t="str">
        <f t="shared" si="1656"/>
        <v>0.0130030129188358-0.251962273591343i</v>
      </c>
      <c r="N3198" t="str">
        <f t="shared" si="1657"/>
        <v>-5.60572588509278i</v>
      </c>
      <c r="O3198" t="str">
        <f t="shared" si="1658"/>
        <v>0.779167705266947+0.626815512785891i</v>
      </c>
      <c r="P3198" t="str">
        <f t="shared" si="1659"/>
        <v>0.220832294733053-0.626815512785891i</v>
      </c>
      <c r="Q3198" t="str">
        <f t="shared" si="1660"/>
        <v>-0.220832294733053+6.23254139787867i</v>
      </c>
      <c r="R3198" t="str">
        <f t="shared" si="1661"/>
        <v>-0.101699175699398-0.0318287227836809i</v>
      </c>
      <c r="S3198" t="str">
        <f t="shared" si="1662"/>
        <v>0.581445840887195i</v>
      </c>
      <c r="T3198" t="str">
        <f t="shared" si="1663"/>
        <v>0.0185066784833228-0.0591325627320711i</v>
      </c>
      <c r="U3198" t="str">
        <f t="shared" si="1664"/>
        <v>0.0001-125.91372080055i</v>
      </c>
      <c r="V3198" t="str">
        <f t="shared" si="1665"/>
        <v>0.00002-0.00201961895527409i</v>
      </c>
      <c r="W3198" t="str">
        <f t="shared" si="1666"/>
        <v>0.0000199993584529536-0.00201958656487725i</v>
      </c>
      <c r="X3198" t="str">
        <f t="shared" si="1667"/>
        <v>0.0000344962464278959-0.00201919527326523i</v>
      </c>
      <c r="Y3198" t="str">
        <f t="shared" si="1668"/>
        <v>0.009+7.941946228275i</v>
      </c>
      <c r="Z3198" t="str">
        <f t="shared" si="1669"/>
        <v>-0.00305164528419677-0.0000556081980558623i</v>
      </c>
      <c r="AA3198" t="str">
        <f t="shared" si="1670"/>
        <v>0.00171969569030896-1.51134694481935i</v>
      </c>
      <c r="AB3198" t="str">
        <f t="shared" si="1671"/>
        <v>0.125994764686982-0.402578633085315i</v>
      </c>
      <c r="AC3198" t="str">
        <f t="shared" si="1672"/>
        <v>0.90020368386146-0.0369806625379938i</v>
      </c>
      <c r="AD3198" t="str">
        <f t="shared" si="1673"/>
        <v>0.158067221117654-0.440714928893694i</v>
      </c>
      <c r="AE3198" t="str">
        <f t="shared" si="1674"/>
        <v>-0.000506872452961872+0.0013361158010955i</v>
      </c>
      <c r="AF3198" t="str">
        <f t="shared" si="1675"/>
        <v>-15.0807180761581-0.281480346514798i</v>
      </c>
      <c r="AG3198" t="str">
        <f t="shared" si="1676"/>
        <v>0.997589799171641-0.00086754135233957i</v>
      </c>
      <c r="AH3198" t="str">
        <f t="shared" si="1677"/>
        <v>0.0080569023337363-0.0200482416724627i</v>
      </c>
      <c r="AI3198">
        <f t="shared" si="1678"/>
        <v>-33.30826665509165</v>
      </c>
      <c r="AJ3198">
        <f t="shared" si="1679"/>
        <v>-68.106001292764347</v>
      </c>
      <c r="AK3198"/>
      <c r="AL3198"/>
      <c r="AM3198"/>
      <c r="AN3198"/>
    </row>
    <row r="3199" spans="1:40" x14ac:dyDescent="0.25">
      <c r="A3199"/>
      <c r="B3199">
        <f t="shared" si="1680"/>
        <v>1265000</v>
      </c>
      <c r="C3199" s="237" t="str">
        <f t="shared" si="1648"/>
        <v>-4.77597106172224E-08+0.0019359861972311i</v>
      </c>
      <c r="D3199" s="208" t="str">
        <f t="shared" si="1649"/>
        <v>-5.95700632316374+0.0148425608454384i</v>
      </c>
      <c r="E3199" t="str">
        <f t="shared" si="1650"/>
        <v>2870</v>
      </c>
      <c r="F3199" t="str">
        <f t="shared" si="1651"/>
        <v>0.777000777000777</v>
      </c>
      <c r="G3199" t="str">
        <f t="shared" si="1646"/>
        <v>0.777000777000777</v>
      </c>
      <c r="H3199" t="str">
        <f t="shared" si="1652"/>
        <v>9.12372811180408+0.296100964986513i</v>
      </c>
      <c r="I3199" t="str">
        <f t="shared" si="1653"/>
        <v>4967.64338348886i</v>
      </c>
      <c r="J3199" t="str">
        <f t="shared" si="1647"/>
        <v>-21107.1299647029+1074.38601452214i</v>
      </c>
      <c r="K3199" t="str">
        <f t="shared" si="1654"/>
        <v>0.0119489185425009-0.234745587903423i</v>
      </c>
      <c r="L3199" t="str">
        <f t="shared" si="1655"/>
        <v>0.00103359748268622-0.0170185477714546i</v>
      </c>
      <c r="M3199" t="str">
        <f t="shared" si="1656"/>
        <v>0.0129825160251871-0.251764135674878i</v>
      </c>
      <c r="N3199" t="str">
        <f t="shared" si="1657"/>
        <v>-5.610160794812i</v>
      </c>
      <c r="O3199" t="str">
        <f t="shared" si="1658"/>
        <v>0.781939903876234+0.623353821457786i</v>
      </c>
      <c r="P3199" t="str">
        <f t="shared" si="1659"/>
        <v>0.218060096123766-0.623353821457786i</v>
      </c>
      <c r="Q3199" t="str">
        <f t="shared" si="1660"/>
        <v>-0.218060096123766+6.23351461626979i</v>
      </c>
      <c r="R3199" t="str">
        <f t="shared" si="1661"/>
        <v>-0.101100391084853-0.031445203419279i</v>
      </c>
      <c r="S3199" t="str">
        <f t="shared" si="1662"/>
        <v>0.581905845508149i</v>
      </c>
      <c r="T3199" t="str">
        <f t="shared" si="1663"/>
        <v>0.0182981476828713-0.0588309085554359i</v>
      </c>
      <c r="U3199" t="str">
        <f t="shared" si="1664"/>
        <v>0.0001-125.814184262368i</v>
      </c>
      <c r="V3199" t="str">
        <f t="shared" si="1665"/>
        <v>0.00002-0.00201802241855055i</v>
      </c>
      <c r="W3199" t="str">
        <f t="shared" si="1666"/>
        <v>0.0000199993584529536-0.00201799005376377i</v>
      </c>
      <c r="X3199" t="str">
        <f t="shared" si="1667"/>
        <v>0.0000344733344382613-0.00201759923585675i</v>
      </c>
      <c r="Y3199" t="str">
        <f t="shared" si="1668"/>
        <v>0.009+7.94822941358218i</v>
      </c>
      <c r="Z3199" t="str">
        <f t="shared" si="1669"/>
        <v>-0.00304682152511501-0.0000555241228639303i</v>
      </c>
      <c r="AA3199" t="str">
        <f t="shared" si="1670"/>
        <v>0.00171697214760648-1.51015160033814i</v>
      </c>
      <c r="AB3199" t="str">
        <f t="shared" si="1671"/>
        <v>0.124575072376633-0.400524950300679i</v>
      </c>
      <c r="AC3199" t="str">
        <f t="shared" si="1672"/>
        <v>0.900779479944795-0.0365633570093042i</v>
      </c>
      <c r="AD3199" t="str">
        <f t="shared" si="1673"/>
        <v>0.156088195144481-0.438306878305965i</v>
      </c>
      <c r="AE3199" t="str">
        <f t="shared" si="1674"/>
        <v>-0.000499909477745724+0.00132677617130377i</v>
      </c>
      <c r="AF3199" t="str">
        <f t="shared" si="1675"/>
        <v>-15.0807344349678-0.281258404141075i</v>
      </c>
      <c r="AG3199" t="str">
        <f t="shared" si="1676"/>
        <v>0.997604856558642-0.000856019222184418i</v>
      </c>
      <c r="AH3199" t="str">
        <f t="shared" si="1677"/>
        <v>0.00794824873777086-0.0199090364966361i</v>
      </c>
      <c r="AI3199">
        <f t="shared" si="1678"/>
        <v>-33.376725291837019</v>
      </c>
      <c r="AJ3199">
        <f t="shared" si="1679"/>
        <v>-68.236722271932805</v>
      </c>
      <c r="AK3199"/>
      <c r="AL3199"/>
      <c r="AM3199"/>
      <c r="AN3199"/>
    </row>
    <row r="3200" spans="1:40" x14ac:dyDescent="0.25">
      <c r="A3200"/>
      <c r="B3200">
        <f t="shared" si="1680"/>
        <v>1266000</v>
      </c>
      <c r="C3200" s="237" t="str">
        <f t="shared" si="1648"/>
        <v>-4.76842906359535E-08+0.00193445698222725i</v>
      </c>
      <c r="D3200" s="208" t="str">
        <f t="shared" si="1649"/>
        <v>-5.95700632258552+0.0148308368637423i</v>
      </c>
      <c r="E3200" t="str">
        <f t="shared" si="1650"/>
        <v>2870</v>
      </c>
      <c r="F3200" t="str">
        <f t="shared" si="1651"/>
        <v>0.777000777000777</v>
      </c>
      <c r="G3200" t="str">
        <f t="shared" si="1646"/>
        <v>0.777000777000777</v>
      </c>
      <c r="H3200" t="str">
        <f t="shared" si="1652"/>
        <v>9.12374443250537+0.295867647899939i</v>
      </c>
      <c r="I3200" t="str">
        <f t="shared" si="1653"/>
        <v>4971.57037430585i</v>
      </c>
      <c r="J3200" t="str">
        <f t="shared" si="1647"/>
        <v>-21140.5156929228+1075.23533152967i</v>
      </c>
      <c r="K3200" t="str">
        <f t="shared" si="1654"/>
        <v>0.0119300962550017-0.23456110462641i</v>
      </c>
      <c r="L3200" t="str">
        <f t="shared" si="1655"/>
        <v>0.00103197126110868-0.0170052036889613i</v>
      </c>
      <c r="M3200" t="str">
        <f t="shared" si="1656"/>
        <v>0.0129620675161104-0.251566308315371i</v>
      </c>
      <c r="N3200" t="str">
        <f t="shared" si="1657"/>
        <v>-5.61459570453122i</v>
      </c>
      <c r="O3200" t="str">
        <f t="shared" si="1658"/>
        <v>0.784696722984987+0.619879869762378i</v>
      </c>
      <c r="P3200" t="str">
        <f t="shared" si="1659"/>
        <v>0.215303277015013-0.619879869762378i</v>
      </c>
      <c r="Q3200" t="str">
        <f t="shared" si="1660"/>
        <v>-0.215303277015013+6.2344755742936i</v>
      </c>
      <c r="R3200" t="str">
        <f t="shared" si="1661"/>
        <v>-0.100500507998275-0.0310635892295166i</v>
      </c>
      <c r="S3200" t="str">
        <f t="shared" si="1662"/>
        <v>0.582365850129105i</v>
      </c>
      <c r="T3200" t="str">
        <f t="shared" si="1663"/>
        <v>0.0180903735497087-0.0585280637788223i</v>
      </c>
      <c r="U3200" t="str">
        <f t="shared" si="1664"/>
        <v>0.0001-125.714804969901i</v>
      </c>
      <c r="V3200" t="str">
        <f t="shared" si="1665"/>
        <v>0.00002-0.00201642840400193i</v>
      </c>
      <c r="W3200" t="str">
        <f t="shared" si="1666"/>
        <v>0.0000199993584529536-0.00201639606478479i</v>
      </c>
      <c r="X3200" t="str">
        <f t="shared" si="1667"/>
        <v>0.0000344504767172755-0.00201600571944538i</v>
      </c>
      <c r="Y3200" t="str">
        <f t="shared" si="1668"/>
        <v>0.009+7.95451259888936i</v>
      </c>
      <c r="Z3200" t="str">
        <f t="shared" si="1669"/>
        <v>-0.00304200919516248-0.0000554402754990655i</v>
      </c>
      <c r="AA3200" t="str">
        <f t="shared" si="1670"/>
        <v>0.00171425507433352-1.50895814566632i</v>
      </c>
      <c r="AB3200" t="str">
        <f t="shared" si="1671"/>
        <v>0.12316053151024-0.398463161827912i</v>
      </c>
      <c r="AC3200" t="str">
        <f t="shared" si="1672"/>
        <v>0.901356508504038-0.0361479466484862i</v>
      </c>
      <c r="AD3200" t="str">
        <f t="shared" si="1673"/>
        <v>0.154119983307994-0.435889725305144i</v>
      </c>
      <c r="AE3200" t="str">
        <f t="shared" si="1674"/>
        <v>-0.000493000252839333+0.00131743609812058i</v>
      </c>
      <c r="AF3200" t="str">
        <f t="shared" si="1675"/>
        <v>-15.0807507550909-0.281036811036197i</v>
      </c>
      <c r="AG3200" t="str">
        <f t="shared" si="1676"/>
        <v>0.997619939954654-0.000844574346033553i</v>
      </c>
      <c r="AH3200" t="str">
        <f t="shared" si="1677"/>
        <v>0.00784041971546722-0.0197698057199624i</v>
      </c>
      <c r="AI3200">
        <f t="shared" si="1678"/>
        <v>-33.445567057095957</v>
      </c>
      <c r="AJ3200">
        <f t="shared" si="1679"/>
        <v>-68.367437356050573</v>
      </c>
      <c r="AK3200"/>
      <c r="AL3200"/>
      <c r="AM3200"/>
      <c r="AN3200"/>
    </row>
    <row r="3201" spans="1:40" x14ac:dyDescent="0.25">
      <c r="A3201"/>
      <c r="B3201">
        <f t="shared" si="1680"/>
        <v>1267000</v>
      </c>
      <c r="C3201" s="237" t="str">
        <f t="shared" si="1648"/>
        <v>-4.76090491634786E-08+0.00193293018113815i</v>
      </c>
      <c r="D3201" s="208" t="str">
        <f t="shared" si="1649"/>
        <v>-5.95700632200867+0.0148191313887258i</v>
      </c>
      <c r="E3201" t="str">
        <f t="shared" si="1650"/>
        <v>2870</v>
      </c>
      <c r="F3201" t="str">
        <f t="shared" si="1651"/>
        <v>0.777000777000777</v>
      </c>
      <c r="G3201" t="str">
        <f t="shared" si="1646"/>
        <v>0.777000777000777</v>
      </c>
      <c r="H3201" t="str">
        <f t="shared" si="1652"/>
        <v>9.12376071464046+0.295634697766147i</v>
      </c>
      <c r="I3201" t="str">
        <f t="shared" si="1653"/>
        <v>4975.49736512284i</v>
      </c>
      <c r="J3201" t="str">
        <f t="shared" si="1647"/>
        <v>-21173.9278025953+1076.0846485372i</v>
      </c>
      <c r="K3201" t="str">
        <f t="shared" si="1654"/>
        <v>0.0119113183698019-0.234376910346931i</v>
      </c>
      <c r="L3201" t="str">
        <f t="shared" si="1655"/>
        <v>0.00103034886976697-0.016991880438272i</v>
      </c>
      <c r="M3201" t="str">
        <f t="shared" si="1656"/>
        <v>0.0129416672395689-0.251368790785203i</v>
      </c>
      <c r="N3201" t="str">
        <f t="shared" si="1657"/>
        <v>-5.61903061425043i</v>
      </c>
      <c r="O3201" t="str">
        <f t="shared" si="1658"/>
        <v>0.787438108371+0.616393726026719i</v>
      </c>
      <c r="P3201" t="str">
        <f t="shared" si="1659"/>
        <v>0.212561891629-0.616393726026719i</v>
      </c>
      <c r="Q3201" t="str">
        <f t="shared" si="1660"/>
        <v>-0.212561891629+6.23542434027715i</v>
      </c>
      <c r="R3201" t="str">
        <f t="shared" si="1661"/>
        <v>-0.0998995284362369-0.0306838874871577i</v>
      </c>
      <c r="S3201" t="str">
        <f t="shared" si="1662"/>
        <v>0.582825854750059i</v>
      </c>
      <c r="T3201" t="str">
        <f t="shared" si="1663"/>
        <v>0.0178833629517573-0.0582240280499776i</v>
      </c>
      <c r="U3201" t="str">
        <f t="shared" si="1664"/>
        <v>0.0001-125.615582550825i</v>
      </c>
      <c r="V3201" t="str">
        <f t="shared" si="1665"/>
        <v>0.00002-0.00201483690565623i</v>
      </c>
      <c r="W3201" t="str">
        <f t="shared" si="1666"/>
        <v>0.0000199993584529536-0.00201480459196835i</v>
      </c>
      <c r="X3201" t="str">
        <f t="shared" si="1667"/>
        <v>0.0000344276730936903-0.00201441471806307i</v>
      </c>
      <c r="Y3201" t="str">
        <f t="shared" si="1668"/>
        <v>0.009+7.96079578419654i</v>
      </c>
      <c r="Z3201" t="str">
        <f t="shared" si="1669"/>
        <v>-0.00303720825825925-0.0000553566551220038i</v>
      </c>
      <c r="AA3201" t="str">
        <f t="shared" si="1670"/>
        <v>0.00171154445000244-1.50776657632471i</v>
      </c>
      <c r="AB3201" t="str">
        <f t="shared" si="1671"/>
        <v>0.121751188845098-0.396393265268854i</v>
      </c>
      <c r="AC3201" t="str">
        <f t="shared" si="1672"/>
        <v>0.901934767606025-0.0357344388517689i</v>
      </c>
      <c r="AD3201" t="str">
        <f t="shared" si="1673"/>
        <v>0.152162627966977-0.433463519963805i</v>
      </c>
      <c r="AE3201" t="str">
        <f t="shared" si="1674"/>
        <v>-0.000486144680842339+0.00130809576836937i</v>
      </c>
      <c r="AF3201" t="str">
        <f t="shared" si="1675"/>
        <v>-15.0807670366491-0.280815566377421i</v>
      </c>
      <c r="AG3201" t="str">
        <f t="shared" si="1676"/>
        <v>0.997635049024831-0.000833206772440288i</v>
      </c>
      <c r="AH3201" t="str">
        <f t="shared" si="1677"/>
        <v>0.00773341378556633-0.0196305523116051i</v>
      </c>
      <c r="AI3201">
        <f t="shared" si="1678"/>
        <v>-33.51479697733923</v>
      </c>
      <c r="AJ3201">
        <f t="shared" si="1679"/>
        <v>-68.498146500157759</v>
      </c>
      <c r="AK3201"/>
      <c r="AL3201"/>
      <c r="AM3201"/>
      <c r="AN3201"/>
    </row>
    <row r="3202" spans="1:40" x14ac:dyDescent="0.25">
      <c r="A3202"/>
      <c r="B3202">
        <f t="shared" si="1680"/>
        <v>1268000</v>
      </c>
      <c r="C3202" s="237" t="str">
        <f t="shared" si="1648"/>
        <v>-4.75339856369009E-08+0.00193140578825267i</v>
      </c>
      <c r="D3202" s="208" t="str">
        <f t="shared" si="1649"/>
        <v>-5.95700632143319+0.0148074443766038i</v>
      </c>
      <c r="E3202" t="str">
        <f t="shared" si="1650"/>
        <v>2870</v>
      </c>
      <c r="F3202" t="str">
        <f t="shared" si="1651"/>
        <v>0.777000777000777</v>
      </c>
      <c r="G3202" t="str">
        <f t="shared" si="1646"/>
        <v>0.777000777000777</v>
      </c>
      <c r="H3202" t="str">
        <f t="shared" si="1652"/>
        <v>9.12377695833071+0.29540211372118i</v>
      </c>
      <c r="I3202" t="str">
        <f t="shared" si="1653"/>
        <v>4979.42435593982i</v>
      </c>
      <c r="J3202" t="str">
        <f t="shared" si="1647"/>
        <v>-21207.3662937203+1076.93396554473i</v>
      </c>
      <c r="K3202" t="str">
        <f t="shared" si="1654"/>
        <v>0.0118925847474652-0.234193004388188i</v>
      </c>
      <c r="L3202" t="str">
        <f t="shared" si="1655"/>
        <v>0.00102873029665678-0.0169785779708273i</v>
      </c>
      <c r="M3202" t="str">
        <f t="shared" si="1656"/>
        <v>0.012921315044122-0.251171582359015i</v>
      </c>
      <c r="N3202" t="str">
        <f t="shared" si="1657"/>
        <v>-5.62346552396965i</v>
      </c>
      <c r="O3202" t="str">
        <f t="shared" si="1658"/>
        <v>0.790164006115643+0.612895458817634i</v>
      </c>
      <c r="P3202" t="str">
        <f t="shared" si="1659"/>
        <v>0.209835993884357-0.612895458817634i</v>
      </c>
      <c r="Q3202" t="str">
        <f t="shared" si="1660"/>
        <v>-0.209835993884357+6.23636098278728i</v>
      </c>
      <c r="R3202" t="str">
        <f t="shared" si="1661"/>
        <v>-0.0992974544440003-0.0303061054936627i</v>
      </c>
      <c r="S3202" t="str">
        <f t="shared" si="1662"/>
        <v>0.583285859371015i</v>
      </c>
      <c r="T3202" t="str">
        <f t="shared" si="1663"/>
        <v>0.0176771227870597-0.0579188010487229i</v>
      </c>
      <c r="U3202" t="str">
        <f t="shared" si="1664"/>
        <v>0.0001-125.516516633987i</v>
      </c>
      <c r="V3202" t="str">
        <f t="shared" si="1665"/>
        <v>0.00002-0.00201324791756029i</v>
      </c>
      <c r="W3202" t="str">
        <f t="shared" si="1666"/>
        <v>0.0000199993584529535-0.00201321562936142i</v>
      </c>
      <c r="X3202" t="str">
        <f t="shared" si="1667"/>
        <v>0.0000344049233969337-0.0020128262257607i</v>
      </c>
      <c r="Y3202" t="str">
        <f t="shared" si="1668"/>
        <v>0.009+7.96707896950372i</v>
      </c>
      <c r="Z3202" t="str">
        <f t="shared" si="1669"/>
        <v>-0.00303241867846786-0.0000552732608973127i</v>
      </c>
      <c r="AA3202" t="str">
        <f t="shared" si="1670"/>
        <v>0.0017088402542067-1.50657688784825i</v>
      </c>
      <c r="AB3202" t="str">
        <f t="shared" si="1671"/>
        <v>0.120347091343567-0.394315258443704i</v>
      </c>
      <c r="AC3202" t="str">
        <f t="shared" si="1672"/>
        <v>0.902514255270285-0.0353228410461241i</v>
      </c>
      <c r="AD3202" t="str">
        <f t="shared" si="1673"/>
        <v>0.150216171237836-0.43102831255337i</v>
      </c>
      <c r="AE3202" t="str">
        <f t="shared" si="1674"/>
        <v>-0.00047934266384343+0.00129875536831149i</v>
      </c>
      <c r="AF3202" t="str">
        <f t="shared" si="1675"/>
        <v>-15.0807832797639-0.280594669344576i</v>
      </c>
      <c r="AG3202" t="str">
        <f t="shared" si="1676"/>
        <v>0.997650183434296-0.000821916548483005i</v>
      </c>
      <c r="AH3202" t="str">
        <f t="shared" si="1677"/>
        <v>0.00762722945838145-0.0194912792313854i</v>
      </c>
      <c r="AI3202">
        <f t="shared" si="1678"/>
        <v>-33.584420179919533</v>
      </c>
      <c r="AJ3202">
        <f t="shared" si="1679"/>
        <v>-68.628849659512355</v>
      </c>
      <c r="AK3202"/>
      <c r="AL3202"/>
      <c r="AM3202"/>
      <c r="AN3202"/>
    </row>
    <row r="3203" spans="1:40" x14ac:dyDescent="0.25">
      <c r="A3203"/>
      <c r="B3203">
        <f t="shared" si="1680"/>
        <v>1269000</v>
      </c>
      <c r="C3203" s="237" t="str">
        <f t="shared" si="1648"/>
        <v>-4.74590994955402E-08+0.00192988379787764i</v>
      </c>
      <c r="D3203" s="208" t="str">
        <f t="shared" si="1649"/>
        <v>-5.95700632085906+0.0147957757837286i</v>
      </c>
      <c r="E3203" t="str">
        <f t="shared" si="1650"/>
        <v>2870</v>
      </c>
      <c r="F3203" t="str">
        <f t="shared" si="1651"/>
        <v>0.777000777000777</v>
      </c>
      <c r="G3203" t="str">
        <f t="shared" si="1646"/>
        <v>0.777000777000777</v>
      </c>
      <c r="H3203" t="str">
        <f t="shared" si="1652"/>
        <v>9.12379316369698+0.295169894903794i</v>
      </c>
      <c r="I3203" t="str">
        <f t="shared" si="1653"/>
        <v>4983.35134675681i</v>
      </c>
      <c r="J3203" t="str">
        <f t="shared" si="1647"/>
        <v>-21240.8311662979+1077.78328255225i</v>
      </c>
      <c r="K3203" t="str">
        <f t="shared" si="1654"/>
        <v>0.0118738952491019-0.234009386075492i</v>
      </c>
      <c r="L3203" t="str">
        <f t="shared" si="1655"/>
        <v>0.00102711552982082-0.0169652962382184i</v>
      </c>
      <c r="M3203" t="str">
        <f t="shared" si="1656"/>
        <v>0.0129010107789227-0.25097468231371i</v>
      </c>
      <c r="N3203" t="str">
        <f t="shared" si="1657"/>
        <v>-5.62790043368887i</v>
      </c>
      <c r="O3203" t="str">
        <f t="shared" si="1658"/>
        <v>0.792874362604886+0.609385136940422i</v>
      </c>
      <c r="P3203" t="str">
        <f t="shared" si="1659"/>
        <v>0.207125637395114-0.609385136940422i</v>
      </c>
      <c r="Q3203" t="str">
        <f t="shared" si="1660"/>
        <v>-0.207125637395114+6.23728557062929i</v>
      </c>
      <c r="R3203" t="str">
        <f t="shared" si="1661"/>
        <v>-0.0986942881159263-0.0299302505790209i</v>
      </c>
      <c r="S3203" t="str">
        <f t="shared" si="1662"/>
        <v>0.583745863991971i</v>
      </c>
      <c r="T3203" t="str">
        <f t="shared" si="1663"/>
        <v>0.0174716599837467-0.0576123824873039i</v>
      </c>
      <c r="U3203" t="str">
        <f t="shared" si="1664"/>
        <v>0.0001-125.417606849405i</v>
      </c>
      <c r="V3203" t="str">
        <f t="shared" si="1665"/>
        <v>0.00002-0.0020116614337797i</v>
      </c>
      <c r="W3203" t="str">
        <f t="shared" si="1666"/>
        <v>0.0000199993584529535-0.00201162917102967i</v>
      </c>
      <c r="X3203" t="str">
        <f t="shared" si="1667"/>
        <v>0.0000343822274571049-0.00201124023660782i</v>
      </c>
      <c r="Y3203" t="str">
        <f t="shared" si="1668"/>
        <v>0.009+7.97336215481089i</v>
      </c>
      <c r="Z3203" t="str">
        <f t="shared" si="1669"/>
        <v>-0.00302764041999229-0.0000551900919933674i</v>
      </c>
      <c r="AA3203" t="str">
        <f t="shared" si="1670"/>
        <v>0.00170614246662047-1.505389075786i</v>
      </c>
      <c r="AB3203" t="str">
        <f t="shared" si="1671"/>
        <v>0.118948286172846-0.392229139393411i</v>
      </c>
      <c r="AC3203" t="str">
        <f t="shared" si="1672"/>
        <v>0.903094969468609-0.0349131606891123i</v>
      </c>
      <c r="AD3203" t="str">
        <f t="shared" si="1673"/>
        <v>0.148280654993672-0.428584153542872i</v>
      </c>
      <c r="AE3203" t="str">
        <f t="shared" si="1674"/>
        <v>-0.000472594103422705+0.00128941508364465i</v>
      </c>
      <c r="AF3203" t="str">
        <f t="shared" si="1675"/>
        <v>-15.080799484556-0.280374119120065i</v>
      </c>
      <c r="AG3203" t="str">
        <f t="shared" si="1676"/>
        <v>0.997665342848149-0.000810703719765943i</v>
      </c>
      <c r="AH3203" t="str">
        <f t="shared" si="1677"/>
        <v>0.00752186523584202-0.019351989429757i</v>
      </c>
      <c r="AI3203">
        <f t="shared" si="1678"/>
        <v>-33.654441895793951</v>
      </c>
      <c r="AJ3203">
        <f t="shared" si="1679"/>
        <v>-68.759546789590956</v>
      </c>
      <c r="AK3203"/>
      <c r="AL3203"/>
      <c r="AM3203"/>
      <c r="AN3203"/>
    </row>
    <row r="3204" spans="1:40" x14ac:dyDescent="0.25">
      <c r="A3204"/>
      <c r="B3204">
        <f t="shared" si="1680"/>
        <v>1270000</v>
      </c>
      <c r="C3204" s="237" t="str">
        <f t="shared" si="1648"/>
        <v>-4.73843901809227E-08+0.00192836420433784i</v>
      </c>
      <c r="D3204" s="208" t="str">
        <f t="shared" si="1649"/>
        <v>-5.95700632028628+0.0147841255665901i</v>
      </c>
      <c r="E3204" t="str">
        <f t="shared" si="1650"/>
        <v>2870</v>
      </c>
      <c r="F3204" t="str">
        <f t="shared" si="1651"/>
        <v>0.777000777000777</v>
      </c>
      <c r="G3204" t="str">
        <f t="shared" si="1646"/>
        <v>0.777000777000777</v>
      </c>
      <c r="H3204" t="str">
        <f t="shared" si="1652"/>
        <v>9.12380933085969+0.294938040455436i</v>
      </c>
      <c r="I3204" t="str">
        <f t="shared" si="1653"/>
        <v>4987.2783375738i</v>
      </c>
      <c r="J3204" t="str">
        <f t="shared" si="1647"/>
        <v>-21274.322420328+1078.63259955978i</v>
      </c>
      <c r="K3204" t="str">
        <f t="shared" si="1654"/>
        <v>0.0118552497363664-0.233826054736249i</v>
      </c>
      <c r="L3204" t="str">
        <f t="shared" si="1655"/>
        <v>0.00102550455734843-0.0169520351921858i</v>
      </c>
      <c r="M3204" t="str">
        <f t="shared" si="1656"/>
        <v>0.0128807542937148-0.250778089928435i</v>
      </c>
      <c r="N3204" t="str">
        <f t="shared" si="1657"/>
        <v>-5.63233534340809i</v>
      </c>
      <c r="O3204" t="str">
        <f t="shared" si="1658"/>
        <v>0.795569124530373+0.60586282943747i</v>
      </c>
      <c r="P3204" t="str">
        <f t="shared" si="1659"/>
        <v>0.204430875469627-0.60586282943747i</v>
      </c>
      <c r="Q3204" t="str">
        <f t="shared" si="1660"/>
        <v>-0.204430875469627+6.23819817284556i</v>
      </c>
      <c r="R3204" t="str">
        <f t="shared" si="1661"/>
        <v>-0.0980900315958835-0.0295563301015705i</v>
      </c>
      <c r="S3204" t="str">
        <f t="shared" si="1662"/>
        <v>0.584205868612925i</v>
      </c>
      <c r="T3204" t="str">
        <f t="shared" si="1663"/>
        <v>0.0172669814999983-0.0573047721107424i</v>
      </c>
      <c r="U3204" t="str">
        <f t="shared" si="1664"/>
        <v>0.0001-125.318852828264i</v>
      </c>
      <c r="V3204" t="str">
        <f t="shared" si="1665"/>
        <v>0.00002-0.00201007744839878i</v>
      </c>
      <c r="W3204" t="str">
        <f t="shared" si="1666"/>
        <v>0.0000199993584529536-0.00201004521105752i</v>
      </c>
      <c r="X3204" t="str">
        <f t="shared" si="1667"/>
        <v>0.0000343595851049722-0.00200965674469272i</v>
      </c>
      <c r="Y3204" t="str">
        <f t="shared" si="1668"/>
        <v>0.009+7.97964534011807i</v>
      </c>
      <c r="Z3204" t="str">
        <f t="shared" si="1669"/>
        <v>-0.00302287344717757-0.0000551071475823319i</v>
      </c>
      <c r="AA3204" t="str">
        <f t="shared" si="1670"/>
        <v>0.00170345106699821-1.50420313570101i</v>
      </c>
      <c r="AB3204" t="str">
        <f t="shared" si="1671"/>
        <v>0.117554820704712-0.390134906382065i</v>
      </c>
      <c r="AC3204" t="str">
        <f t="shared" si="1672"/>
        <v>0.903676908124636-0.0345054052687161i</v>
      </c>
      <c r="AD3204" t="str">
        <f t="shared" si="1673"/>
        <v>0.146356120863343-0.426131093597676i</v>
      </c>
      <c r="AE3204" t="str">
        <f t="shared" si="1674"/>
        <v>-0.000465898900654018+0.00128007509950116i</v>
      </c>
      <c r="AF3204" t="str">
        <f t="shared" si="1675"/>
        <v>-15.080815651146-0.280153914888846i</v>
      </c>
      <c r="AG3204" t="str">
        <f t="shared" si="1676"/>
        <v>0.997680526931477-0.000799568330419843i</v>
      </c>
      <c r="AH3204" t="str">
        <f t="shared" si="1677"/>
        <v>0.00741731961153759-0.0192126858477786i</v>
      </c>
      <c r="AI3204">
        <f t="shared" si="1678"/>
        <v>-33.724867462340043</v>
      </c>
      <c r="AJ3204">
        <f t="shared" si="1679"/>
        <v>-68.89023784608726</v>
      </c>
      <c r="AK3204"/>
      <c r="AL3204"/>
      <c r="AM3204"/>
      <c r="AN3204"/>
    </row>
    <row r="3205" spans="1:40" x14ac:dyDescent="0.25">
      <c r="A3205"/>
      <c r="B3205">
        <f t="shared" si="1680"/>
        <v>1271000</v>
      </c>
      <c r="C3205" s="237" t="str">
        <f t="shared" si="1648"/>
        <v>-4.73098571367712E-08+0.00192684700197591i</v>
      </c>
      <c r="D3205" s="208" t="str">
        <f t="shared" si="1649"/>
        <v>-5.95700631971486+0.0147724936818153i</v>
      </c>
      <c r="E3205" t="str">
        <f t="shared" si="1650"/>
        <v>2870</v>
      </c>
      <c r="F3205" t="str">
        <f t="shared" si="1651"/>
        <v>0.777000777000777</v>
      </c>
      <c r="G3205" t="str">
        <f t="shared" ref="G3205:G3268" si="1681">IF($C$11=$C$7,$C$24,F3205)</f>
        <v>0.777000777000777</v>
      </c>
      <c r="H3205" t="str">
        <f t="shared" si="1652"/>
        <v>9.12382545993883+0.294706549520244i</v>
      </c>
      <c r="I3205" t="str">
        <f t="shared" si="1653"/>
        <v>4991.20532839078i</v>
      </c>
      <c r="J3205" t="str">
        <f t="shared" ref="J3205:J3268" si="1682">IMSUM(COMPLEX(0,2*PI()*B3205*$C$113*$C$112),COMPLEX(0,2*PI()*B3205*$C$113*$C$111),COMPLEX(0,2*PI()*B3205*$C$28*10^-12*$C$111),COMPLEX(-1*2*PI()*B3205*2*PI()*B3205*$C$113*$C$112*$C$28*10^-12*$C$111,0),COMPLEX(1,0))</f>
        <v>-21307.8400558107+1079.48191656731i</v>
      </c>
      <c r="K3205" t="str">
        <f t="shared" si="1654"/>
        <v>0.011836648071454-0.233643009699955i</v>
      </c>
      <c r="L3205" t="str">
        <f t="shared" si="1655"/>
        <v>0.00102389736737549-0.0169387947846191i</v>
      </c>
      <c r="M3205" t="str">
        <f t="shared" si="1656"/>
        <v>0.0128605454388295-0.250581804484574i</v>
      </c>
      <c r="N3205" t="str">
        <f t="shared" si="1657"/>
        <v>-5.63677025312731i</v>
      </c>
      <c r="O3205" t="str">
        <f t="shared" si="1658"/>
        <v>0.798248238890471+0.602328605586902i</v>
      </c>
      <c r="P3205" t="str">
        <f t="shared" si="1659"/>
        <v>0.201751761109529-0.602328605586902i</v>
      </c>
      <c r="Q3205" t="str">
        <f t="shared" si="1660"/>
        <v>-0.201751761109529+6.23909885871421i</v>
      </c>
      <c r="R3205" t="str">
        <f t="shared" si="1661"/>
        <v>-0.0974846870776598-0.0291843514478187i</v>
      </c>
      <c r="S3205" t="str">
        <f t="shared" si="1662"/>
        <v>0.584665873233881i</v>
      </c>
      <c r="T3205" t="str">
        <f t="shared" si="1663"/>
        <v>0.0170630943240034-0.0569959696971916i</v>
      </c>
      <c r="U3205" t="str">
        <f t="shared" si="1664"/>
        <v>0.0001-125.220254202907i</v>
      </c>
      <c r="V3205" t="str">
        <f t="shared" si="1665"/>
        <v>0.00002-0.00200849595552041i</v>
      </c>
      <c r="W3205" t="str">
        <f t="shared" si="1666"/>
        <v>0.0000199993584529535-0.00200846374354792i</v>
      </c>
      <c r="X3205" t="str">
        <f t="shared" si="1667"/>
        <v>0.000034336996171968-0.00200807574412221i</v>
      </c>
      <c r="Y3205" t="str">
        <f t="shared" si="1668"/>
        <v>0.009+7.98592852542525i</v>
      </c>
      <c r="Z3205" t="str">
        <f t="shared" si="1669"/>
        <v>-0.00301811772450887-0.0000550244268401365i</v>
      </c>
      <c r="AA3205" t="str">
        <f t="shared" si="1670"/>
        <v>0.00170076603517438-1.50301906317037i</v>
      </c>
      <c r="AB3205" t="str">
        <f t="shared" si="1671"/>
        <v>0.116166742515245-0.388032557899318i</v>
      </c>
      <c r="AC3205" t="str">
        <f t="shared" si="1672"/>
        <v>0.904260069113422-0.0340995823031744i</v>
      </c>
      <c r="AD3205" t="str">
        <f t="shared" si="1673"/>
        <v>0.144442610230538-0.423669183578229i</v>
      </c>
      <c r="AE3205" t="str">
        <f t="shared" si="1674"/>
        <v>-0.000459256956107333+0.00127073560044643i</v>
      </c>
      <c r="AF3205" t="str">
        <f t="shared" si="1675"/>
        <v>-15.0808317796537-0.279934055838429i</v>
      </c>
      <c r="AG3205" t="str">
        <f t="shared" si="1676"/>
        <v>0.997695735349356-0.000788510423102761i</v>
      </c>
      <c r="AH3205" t="str">
        <f t="shared" si="1677"/>
        <v>0.00731359107076145-0.0190733714170901i</v>
      </c>
      <c r="AI3205">
        <f t="shared" si="1678"/>
        <v>-33.795702326266728</v>
      </c>
      <c r="AJ3205">
        <f t="shared" si="1679"/>
        <v>-69.020922784914887</v>
      </c>
      <c r="AK3205"/>
      <c r="AL3205"/>
      <c r="AM3205"/>
      <c r="AN3205"/>
    </row>
    <row r="3206" spans="1:40" x14ac:dyDescent="0.25">
      <c r="A3206"/>
      <c r="B3206">
        <f t="shared" si="1680"/>
        <v>1272000</v>
      </c>
      <c r="C3206" s="237" t="str">
        <f t="shared" ref="C3206:C3269" si="1683">IMPRODUCT(COMPLEX(-1,0),IMDIV(IMPRODUCT(G3206,COMPLEX($C$100+$C$101,0)),COMPLEX($C$100,2*PI()*B3206*$C$103*$C$102*(2*$C$100+$C$101))))</f>
        <v>-4.7235499808994E-08+0.00192533218515228i</v>
      </c>
      <c r="D3206" s="208" t="str">
        <f t="shared" ref="D3206:D3269" si="1684">IMPRODUCT(COMPLEX($C$106,0),IMSUB(C3206,G3206))</f>
        <v>-5.95700631914479+0.0147608800861675i</v>
      </c>
      <c r="E3206" t="str">
        <f t="shared" ref="E3206:E3269" si="1685">IMDIV(COMPLEX($C$20*10^3,0),COMPLEX(1,2*PI()*B3206*$C$20*1000*$C$29*10^-12))</f>
        <v>2870</v>
      </c>
      <c r="F3206" t="str">
        <f t="shared" ref="F3206:F3269" si="1686">IMDIV(COMPLEX($C$22*1000,0),IMSUM(COMPLEX($C$22*1000,0),E3206))</f>
        <v>0.777000777000777</v>
      </c>
      <c r="G3206" t="str">
        <f t="shared" si="1681"/>
        <v>0.777000777000777</v>
      </c>
      <c r="H3206" t="str">
        <f t="shared" ref="H3206:H3269" si="1687">IMPRODUCT(COMPLEX($C$108,0),IMPRODUCT(COMPLEX(-1,0),D3206),IMDIV(COMPLEX(0,2*PI()*B3206*$C$109*$C$110),COMPLEX(1,2*PI()*B3206*$C$109*$C$110)))</f>
        <v>9.12384155105383+0.294475421245026i</v>
      </c>
      <c r="I3206" t="str">
        <f t="shared" ref="I3206:I3269" si="1688">COMPLEX(0,2*PI()*B3206*$C$113*$C$112*$C$114)</f>
        <v>4995.13231920777i</v>
      </c>
      <c r="J3206" t="str">
        <f t="shared" si="1682"/>
        <v>-21341.384072746+1080.33123357484i</v>
      </c>
      <c r="K3206" t="str">
        <f t="shared" ref="K3206:K3269" si="1689">IMDIV(I3206,J3206)</f>
        <v>0.011818090117099-0.233460250298189i</v>
      </c>
      <c r="L3206" t="str">
        <f t="shared" ref="L3206:L3269" si="1690">IMDIV(COMPLEX($C$117,0),COMPLEX(1,2*PI()*B3206*$C$115*$C$116))</f>
        <v>0.00102229394808415-0.0169255749675566i</v>
      </c>
      <c r="M3206" t="str">
        <f t="shared" ref="M3206:M3269" si="1691">IMSUM(K3206,L3206)</f>
        <v>0.0128403840651832-0.250385825265746i</v>
      </c>
      <c r="N3206" t="str">
        <f t="shared" ref="N3206:N3269" si="1692">COMPLEX(0,-2*PI()*B3206*$C$43)</f>
        <v>-5.64120516284653i</v>
      </c>
      <c r="O3206" t="str">
        <f t="shared" ref="O3206:O3269" si="1693">IMEXP(N3206)</f>
        <v>0.80091165299131+0.598782534901217i</v>
      </c>
      <c r="P3206" t="str">
        <f t="shared" ref="P3206:P3269" si="1694">IMSUB(COMPLEX(1,0),O3206)</f>
        <v>0.19908834700869-0.598782534901217i</v>
      </c>
      <c r="Q3206" t="str">
        <f t="shared" ref="Q3206:Q3269" si="1695">IMSUM(COMPLEX(0,2*PI()*B3206*$C$43),O3206,COMPLEX(-1,0))</f>
        <v>-0.19908834700869+6.23998769774775i</v>
      </c>
      <c r="R3206" t="str">
        <f t="shared" ref="R3206:R3269" si="1696">IMDIV(P3206,Q3206)</f>
        <v>-0.0968782568053762-0.0288143220322568i</v>
      </c>
      <c r="S3206" t="str">
        <f t="shared" ref="S3206:S3269" si="1697">IMDIV(COMPLEX(0,2*PI()*B3206*$C$123),COMPLEX($C$124,0))</f>
        <v>0.585125877854834i</v>
      </c>
      <c r="T3206" t="str">
        <f t="shared" ref="T3206:T3269" si="1698">IMPRODUCT(R3206,S3206)</f>
        <v>0.0168600054739161-0.0566859750582918i</v>
      </c>
      <c r="U3206" t="str">
        <f t="shared" ref="U3206:U3269" si="1699">IMDIV(COMPLEX(1,2*PI()*B3206*$C$16*10^-3*$C$15*10^-6),COMPLEX(0,2*PI()*B3206*$C$15*10^-6))</f>
        <v>0.0001-125.121810606836i</v>
      </c>
      <c r="V3206" t="str">
        <f t="shared" ref="V3206:V3269" si="1700">IMSUM(COMPLEX($C$18*10^-3,0),IMDIV(COMPLEX(1,0),COMPLEX(0,2*PI()*B3206*($C$17*1*10^-6))))</f>
        <v>0.00002-0.00200691694926607i</v>
      </c>
      <c r="W3206" t="str">
        <f t="shared" ref="W3206:W3269" si="1701">IMDIV(IMPRODUCT(U3206,V3206),IMSUM(U3206,V3206))</f>
        <v>0.0000199993584529536-0.00200688476262249i</v>
      </c>
      <c r="X3206" t="str">
        <f t="shared" ref="X3206:X3269" si="1702">IMDIV(IMPRODUCT(COMPLEX($C$19,0),W3206),IMSUM(COMPLEX($C$19,0),W3206))</f>
        <v>0.0000343144604901891-0.00200649722902173i</v>
      </c>
      <c r="Y3206" t="str">
        <f t="shared" ref="Y3206:Y3269" si="1703">COMPLEX($C$13*10^-3,2*PI()*B3206*$C$12*0.000001)</f>
        <v>0.009+7.99221171073243i</v>
      </c>
      <c r="Z3206" t="str">
        <f t="shared" ref="Z3206:Z3269" si="1704">IMPRODUCT(COMPLEX($C$6,0),IMDIV(X3206,IMSUM(X3206,Y3206)))</f>
        <v>-0.0030133732166111-0.0000549419289464617i</v>
      </c>
      <c r="AA3206" t="str">
        <f t="shared" ref="AA3206:AA3269" si="1705">IMDIV(COMPLEX($C$6,0),IMSUM(X3206,Y3206))</f>
        <v>0.00169808735106295-1.50183685378505i</v>
      </c>
      <c r="AB3206" t="str">
        <f t="shared" ref="AB3206:AB3269" si="1706">IMPRODUCT(COMPLEX($C$119,0),T3206)</f>
        <v>0.114784099384531-0.385922092662803i</v>
      </c>
      <c r="AC3206" t="str">
        <f t="shared" ref="AC3206:AC3269" si="1707">IMSUM(COMPLEX(1,0),IMPRODUCT(AB3206,M3206))</f>
        <v>0.904844450261014-0.0336956993408108i</v>
      </c>
      <c r="AD3206" t="str">
        <f t="shared" ref="AD3206:AD3269" si="1708">IMDIV(AB3206,AC3206)</f>
        <v>0.142540164232861-0.421198474538783i</v>
      </c>
      <c r="AE3206" t="str">
        <f t="shared" ref="AE3206:AE3269" si="1709">IMPRODUCT(AD3206,AA3206,X3206)</f>
        <v>-0.000452668169851118+0.00126139677047732i</v>
      </c>
      <c r="AF3206" t="str">
        <f t="shared" ref="AF3206:AF3269" si="1710">IMSUB(D3206,H3206)</f>
        <v>-15.0808478701986-0.279714541158859i</v>
      </c>
      <c r="AG3206" t="str">
        <f t="shared" ref="AG3206:AG3269" si="1711">IMSUM(COMPLEX(1,0),IMPRODUCT(AD3206,AA3206,COMPLEX($C$127,0)))</f>
        <v>0.997710967766863-0.000777530039000816i</v>
      </c>
      <c r="AH3206" t="str">
        <f t="shared" ref="AH3206:AH3269" si="1712">IMDIV(IMPRODUCT(AE3206,AF3206),AG3206)</f>
        <v>0.00721067809055529-0.0189340490598861i</v>
      </c>
      <c r="AI3206">
        <f t="shared" ref="AI3206:AI3269" si="1713">20*LOG10(IMABS(AH3206))</f>
        <v>-33.866952046626515</v>
      </c>
      <c r="AJ3206">
        <f t="shared" ref="AJ3206:AJ3269" si="1714">IMARGUMENT(AH3206)*180/PI()</f>
        <v>-69.151601562205073</v>
      </c>
      <c r="AK3206"/>
      <c r="AL3206"/>
      <c r="AM3206"/>
      <c r="AN3206"/>
    </row>
    <row r="3207" spans="1:40" x14ac:dyDescent="0.25">
      <c r="A3207"/>
      <c r="B3207">
        <f t="shared" si="1680"/>
        <v>1273000</v>
      </c>
      <c r="C3207" s="237" t="str">
        <f t="shared" si="1683"/>
        <v>-4.71613176456746E-08+0.0019238197482451i</v>
      </c>
      <c r="D3207" s="208" t="str">
        <f t="shared" si="1684"/>
        <v>-5.95700631857606+0.0147492847365458i</v>
      </c>
      <c r="E3207" t="str">
        <f t="shared" si="1685"/>
        <v>2870</v>
      </c>
      <c r="F3207" t="str">
        <f t="shared" si="1686"/>
        <v>0.777000777000777</v>
      </c>
      <c r="G3207" t="str">
        <f t="shared" si="1681"/>
        <v>0.777000777000777</v>
      </c>
      <c r="H3207" t="str">
        <f t="shared" si="1687"/>
        <v>9.1238576043237+0.294244654779257i</v>
      </c>
      <c r="I3207" t="str">
        <f t="shared" si="1688"/>
        <v>4999.05931002476i</v>
      </c>
      <c r="J3207" t="str">
        <f t="shared" si="1682"/>
        <v>-21374.9544711338+1081.18055058236i</v>
      </c>
      <c r="K3207" t="str">
        <f t="shared" si="1689"/>
        <v>0.0117995757365719-0.233277775864604i</v>
      </c>
      <c r="L3207" t="str">
        <f t="shared" si="1690"/>
        <v>0.00102069428770259-0.0169123756931841i</v>
      </c>
      <c r="M3207" t="str">
        <f t="shared" si="1691"/>
        <v>0.0128202700242745-0.250190151557788i</v>
      </c>
      <c r="N3207" t="str">
        <f t="shared" si="1692"/>
        <v>-5.64564007256575i</v>
      </c>
      <c r="O3207" t="str">
        <f t="shared" si="1693"/>
        <v>0.803559314447815+0.595224687125926i</v>
      </c>
      <c r="P3207" t="str">
        <f t="shared" si="1694"/>
        <v>0.196440685552185-0.595224687125926i</v>
      </c>
      <c r="Q3207" t="str">
        <f t="shared" si="1695"/>
        <v>-0.196440685552185+6.24086475969168i</v>
      </c>
      <c r="R3207" t="str">
        <f t="shared" si="1696"/>
        <v>-0.0962707430739027-0.0284462492971727i</v>
      </c>
      <c r="S3207" t="str">
        <f t="shared" si="1697"/>
        <v>0.58558588247579i</v>
      </c>
      <c r="T3207" t="str">
        <f t="shared" si="1698"/>
        <v>0.0166577219978112-0.0563747880395314i</v>
      </c>
      <c r="U3207" t="str">
        <f t="shared" si="1699"/>
        <v>0.0001-125.023521674702i</v>
      </c>
      <c r="V3207" t="str">
        <f t="shared" si="1700"/>
        <v>0.00002-0.00200534042377568i</v>
      </c>
      <c r="W3207" t="str">
        <f t="shared" si="1701"/>
        <v>0.0000199993584529535-0.00200530826242121i</v>
      </c>
      <c r="X3207" t="str">
        <f t="shared" si="1702"/>
        <v>0.0000342919778923895-0.00200492119353509i</v>
      </c>
      <c r="Y3207" t="str">
        <f t="shared" si="1703"/>
        <v>0.009+7.99849489603961i</v>
      </c>
      <c r="Z3207" t="str">
        <f t="shared" si="1704"/>
        <v>-0.00300863988824802-0.0000548596530847129i</v>
      </c>
      <c r="AA3207" t="str">
        <f t="shared" si="1705"/>
        <v>0.00169541499465712-1.50065650314992i</v>
      </c>
      <c r="AB3207" t="str">
        <f t="shared" si="1706"/>
        <v>0.113406939296357-0.383803509620595i</v>
      </c>
      <c r="AC3207" t="str">
        <f t="shared" si="1707"/>
        <v>0.905430049344018-0.0332937639598607i</v>
      </c>
      <c r="AD3207" t="str">
        <f t="shared" si="1708"/>
        <v>0.140648823760929-0.41871901772615i</v>
      </c>
      <c r="AE3207" t="str">
        <f t="shared" si="1709"/>
        <v>-0.000446132441454725+0.00125205879302063i</v>
      </c>
      <c r="AF3207" t="str">
        <f t="shared" si="1710"/>
        <v>-15.0808639228998-0.279495370042711i</v>
      </c>
      <c r="AG3207" t="str">
        <f t="shared" si="1711"/>
        <v>0.997726223849077-0.000766627217829102i</v>
      </c>
      <c r="AH3207" t="str">
        <f t="shared" si="1712"/>
        <v>0.00710857913975345-0.0187947216888926i</v>
      </c>
      <c r="AI3207">
        <f t="shared" si="1713"/>
        <v>-33.938622297931012</v>
      </c>
      <c r="AJ3207">
        <f t="shared" si="1714"/>
        <v>-69.282274134308537</v>
      </c>
      <c r="AK3207"/>
      <c r="AL3207"/>
      <c r="AM3207"/>
      <c r="AN3207"/>
    </row>
    <row r="3208" spans="1:40" x14ac:dyDescent="0.25">
      <c r="A3208"/>
      <c r="B3208">
        <f t="shared" si="1680"/>
        <v>1274000</v>
      </c>
      <c r="C3208" s="237" t="str">
        <f t="shared" si="1683"/>
        <v>-4.70873100970623E-08+0.00192230968565018i</v>
      </c>
      <c r="D3208" s="208" t="str">
        <f t="shared" si="1684"/>
        <v>-5.95700631800867+0.0147377075899847i</v>
      </c>
      <c r="E3208" t="str">
        <f t="shared" si="1685"/>
        <v>2870</v>
      </c>
      <c r="F3208" t="str">
        <f t="shared" si="1686"/>
        <v>0.777000777000777</v>
      </c>
      <c r="G3208" t="str">
        <f t="shared" si="1681"/>
        <v>0.777000777000777</v>
      </c>
      <c r="H3208" t="str">
        <f t="shared" si="1687"/>
        <v>9.12387361986698+0.294014249275065i</v>
      </c>
      <c r="I3208" t="str">
        <f t="shared" si="1688"/>
        <v>5002.98630084175i</v>
      </c>
      <c r="J3208" t="str">
        <f t="shared" si="1682"/>
        <v>-21408.5512509742+1082.02986758989i</v>
      </c>
      <c r="K3208" t="str">
        <f t="shared" si="1689"/>
        <v>0.0117811047936773-0.233095585734915i</v>
      </c>
      <c r="L3208" t="str">
        <f t="shared" si="1690"/>
        <v>0.00101909837450491-0.0168991969138355i</v>
      </c>
      <c r="M3208" t="str">
        <f t="shared" si="1691"/>
        <v>0.0128002031681822-0.249994782648751i</v>
      </c>
      <c r="N3208" t="str">
        <f t="shared" si="1692"/>
        <v>-5.65007498228497i</v>
      </c>
      <c r="O3208" t="str">
        <f t="shared" si="1693"/>
        <v>0.806191171184745+0.591655132238172i</v>
      </c>
      <c r="P3208" t="str">
        <f t="shared" si="1694"/>
        <v>0.193808828815255-0.591655132238172i</v>
      </c>
      <c r="Q3208" t="str">
        <f t="shared" si="1695"/>
        <v>-0.193808828815255+6.24173011452314i</v>
      </c>
      <c r="R3208" t="str">
        <f t="shared" si="1696"/>
        <v>-0.0956621482292716-0.0280801407124567i</v>
      </c>
      <c r="S3208" t="str">
        <f t="shared" si="1697"/>
        <v>0.586045887096744i</v>
      </c>
      <c r="T3208" t="str">
        <f t="shared" si="1698"/>
        <v>0.0164562509736331-0.0560624085206037i</v>
      </c>
      <c r="U3208" t="str">
        <f t="shared" si="1699"/>
        <v>0.0001-124.925387042304i</v>
      </c>
      <c r="V3208" t="str">
        <f t="shared" si="1700"/>
        <v>0.00002-0.00200376637320757i</v>
      </c>
      <c r="W3208" t="str">
        <f t="shared" si="1701"/>
        <v>0.0000199993584529536-0.00200373423710251i</v>
      </c>
      <c r="X3208" t="str">
        <f t="shared" si="1702"/>
        <v>0.0000342695482119804-0.00200334763182451i</v>
      </c>
      <c r="Y3208" t="str">
        <f t="shared" si="1703"/>
        <v>0.009+8.00477808134679i</v>
      </c>
      <c r="Z3208" t="str">
        <f t="shared" si="1704"/>
        <v>-0.00300391770432168-0.0000547775984420039i</v>
      </c>
      <c r="AA3208" t="str">
        <f t="shared" si="1705"/>
        <v>0.00169274894602888-1.49947800688365i</v>
      </c>
      <c r="AB3208" t="str">
        <f t="shared" si="1706"/>
        <v>0.112035310437865-0.381676807953638i</v>
      </c>
      <c r="AC3208" t="str">
        <f t="shared" si="1707"/>
        <v>0.906016864089176-0.0328937837682892i</v>
      </c>
      <c r="AD3208" t="str">
        <f t="shared" si="1708"/>
        <v>0.138768629457453-0.416230864578394i</v>
      </c>
      <c r="AE3208" t="str">
        <f t="shared" si="1709"/>
        <v>-0.000439649669990742+0.00124272185093139i</v>
      </c>
      <c r="AF3208" t="str">
        <f t="shared" si="1710"/>
        <v>-15.0808799378757-0.27927654168508i</v>
      </c>
      <c r="AG3208" t="str">
        <f t="shared" si="1711"/>
        <v>0.997741503261092-0.000755801997832449i</v>
      </c>
      <c r="AH3208" t="str">
        <f t="shared" si="1712"/>
        <v>0.00700729267902646-0.0186553922073401i</v>
      </c>
      <c r="AI3208">
        <f t="shared" si="1713"/>
        <v>-34.01071887337676</v>
      </c>
      <c r="AJ3208">
        <f t="shared" si="1714"/>
        <v>-69.412940457795685</v>
      </c>
      <c r="AK3208"/>
      <c r="AL3208"/>
      <c r="AM3208"/>
      <c r="AN3208"/>
    </row>
    <row r="3209" spans="1:40" x14ac:dyDescent="0.25">
      <c r="A3209"/>
      <c r="B3209">
        <f t="shared" si="1680"/>
        <v>1275000</v>
      </c>
      <c r="C3209" s="237" t="str">
        <f t="shared" si="1683"/>
        <v>-4.70134766155611E-08+0.00192080199178089i</v>
      </c>
      <c r="D3209" s="208" t="str">
        <f t="shared" si="1684"/>
        <v>-5.95700631744262+0.0147261486036535i</v>
      </c>
      <c r="E3209" t="str">
        <f t="shared" si="1685"/>
        <v>2870</v>
      </c>
      <c r="F3209" t="str">
        <f t="shared" si="1686"/>
        <v>0.777000777000777</v>
      </c>
      <c r="G3209" t="str">
        <f t="shared" si="1681"/>
        <v>0.777000777000777</v>
      </c>
      <c r="H3209" t="str">
        <f t="shared" si="1687"/>
        <v>9.12388959780177+0.293784203887225i</v>
      </c>
      <c r="I3209" t="str">
        <f t="shared" si="1688"/>
        <v>5006.91329165873i</v>
      </c>
      <c r="J3209" t="str">
        <f t="shared" si="1682"/>
        <v>-21442.1744122672+1082.87918459742i</v>
      </c>
      <c r="K3209" t="str">
        <f t="shared" si="1689"/>
        <v>0.0117626771527505-0.232913679246899i</v>
      </c>
      <c r="L3209" t="str">
        <f t="shared" si="1690"/>
        <v>0.00101750619681077-0.0168860385819907i</v>
      </c>
      <c r="M3209" t="str">
        <f t="shared" si="1691"/>
        <v>0.0127801833495613-0.24979971782889i</v>
      </c>
      <c r="N3209" t="str">
        <f t="shared" si="1692"/>
        <v>-5.65450989200419i</v>
      </c>
      <c r="O3209" t="str">
        <f t="shared" si="1693"/>
        <v>0.808807171437708+0.58807394044536i</v>
      </c>
      <c r="P3209" t="str">
        <f t="shared" si="1694"/>
        <v>0.191192828562292-0.58807394044536i</v>
      </c>
      <c r="Q3209" t="str">
        <f t="shared" si="1695"/>
        <v>-0.191192828562292+6.24258383244955i</v>
      </c>
      <c r="R3209" t="str">
        <f t="shared" si="1696"/>
        <v>-0.0950524746690967-0.0277160037754063i</v>
      </c>
      <c r="S3209" t="str">
        <f t="shared" si="1697"/>
        <v>0.5865058917177i</v>
      </c>
      <c r="T3209" t="str">
        <f t="shared" si="1698"/>
        <v>0.0162555995091458-0.0557488364157726i</v>
      </c>
      <c r="U3209" t="str">
        <f t="shared" si="1699"/>
        <v>0.0001-124.827406346585i</v>
      </c>
      <c r="V3209" t="str">
        <f t="shared" si="1700"/>
        <v>0.00002-0.00200219479173839i</v>
      </c>
      <c r="W3209" t="str">
        <f t="shared" si="1701"/>
        <v>0.0000199993584529535-0.00200216268084314i</v>
      </c>
      <c r="X3209" t="str">
        <f t="shared" si="1702"/>
        <v>0.0000342471712830254-0.00200177653807053i</v>
      </c>
      <c r="Y3209" t="str">
        <f t="shared" si="1703"/>
        <v>0.009+8.01106126665397i</v>
      </c>
      <c r="Z3209" t="str">
        <f t="shared" si="1704"/>
        <v>-0.0029992066298718-0.0000546957642091354i</v>
      </c>
      <c r="AA3209" t="str">
        <f t="shared" si="1705"/>
        <v>0.00169008918532866-1.49830136061867i</v>
      </c>
      <c r="AB3209" t="str">
        <f t="shared" si="1706"/>
        <v>0.11066926119921-0.379541987078234i</v>
      </c>
      <c r="AC3209" t="str">
        <f t="shared" si="1707"/>
        <v>0.906604892172927-0.032495766403611i</v>
      </c>
      <c r="AD3209" t="str">
        <f t="shared" si="1708"/>
        <v>0.13689962171636-0.413734066723578i</v>
      </c>
      <c r="AE3209" t="str">
        <f t="shared" si="1709"/>
        <v>-0.000433219754037447+0.00123338612649146i</v>
      </c>
      <c r="AF3209" t="str">
        <f t="shared" si="1710"/>
        <v>-15.0808959152444-0.279058055283571i</v>
      </c>
      <c r="AG3209" t="str">
        <f t="shared" si="1711"/>
        <v>0.997756805668019-0.000745054415786421i</v>
      </c>
      <c r="AH3209" t="str">
        <f t="shared" si="1712"/>
        <v>0.0069068171609267-0.0185160635089412i</v>
      </c>
      <c r="AI3209">
        <f t="shared" si="1713"/>
        <v>-34.083247688182546</v>
      </c>
      <c r="AJ3209">
        <f t="shared" si="1714"/>
        <v>-69.543600489455756</v>
      </c>
      <c r="AK3209"/>
      <c r="AL3209"/>
      <c r="AM3209"/>
      <c r="AN3209"/>
    </row>
    <row r="3210" spans="1:40" x14ac:dyDescent="0.25">
      <c r="A3210"/>
      <c r="B3210">
        <f t="shared" si="1680"/>
        <v>1276000</v>
      </c>
      <c r="C3210" s="237" t="str">
        <f t="shared" si="1683"/>
        <v>-4.69398166557197E-08+0.00191929666106812i</v>
      </c>
      <c r="D3210" s="208" t="str">
        <f t="shared" si="1684"/>
        <v>-5.95700631687789+0.0147146077348556i</v>
      </c>
      <c r="E3210" t="str">
        <f t="shared" si="1685"/>
        <v>2870</v>
      </c>
      <c r="F3210" t="str">
        <f t="shared" si="1686"/>
        <v>0.777000777000777</v>
      </c>
      <c r="G3210" t="str">
        <f t="shared" si="1681"/>
        <v>0.777000777000777</v>
      </c>
      <c r="H3210" t="str">
        <f t="shared" si="1687"/>
        <v>9.12390553824563+0.293554517773142i</v>
      </c>
      <c r="I3210" t="str">
        <f t="shared" si="1688"/>
        <v>5010.84028247572i</v>
      </c>
      <c r="J3210" t="str">
        <f t="shared" si="1682"/>
        <v>-21475.8239550127+1083.72850160494i</v>
      </c>
      <c r="K3210" t="str">
        <f t="shared" si="1689"/>
        <v>0.0117442926786561-0.232732055740383i</v>
      </c>
      <c r="L3210" t="str">
        <f t="shared" si="1690"/>
        <v>0.00101591774298527-0.0168729006502763i</v>
      </c>
      <c r="M3210" t="str">
        <f t="shared" si="1691"/>
        <v>0.0127602104216414-0.249604956390659i</v>
      </c>
      <c r="N3210" t="str">
        <f t="shared" si="1692"/>
        <v>-5.6589448017234i</v>
      </c>
      <c r="O3210" t="str">
        <f t="shared" si="1693"/>
        <v>0.811407263754182+0.584481182183782i</v>
      </c>
      <c r="P3210" t="str">
        <f t="shared" si="1694"/>
        <v>0.188592736245818-0.584481182183782i</v>
      </c>
      <c r="Q3210" t="str">
        <f t="shared" si="1695"/>
        <v>-0.188592736245818+6.24342598390718i</v>
      </c>
      <c r="R3210" t="str">
        <f t="shared" si="1696"/>
        <v>-0.0944417248429928-0.0273538460105243i</v>
      </c>
      <c r="S3210" t="str">
        <f t="shared" si="1697"/>
        <v>0.586965896338654i</v>
      </c>
      <c r="T3210" t="str">
        <f t="shared" si="1698"/>
        <v>0.0160557747418769-0.0554340716742358i</v>
      </c>
      <c r="U3210" t="str">
        <f t="shared" si="1699"/>
        <v>0.0001-124.729579225623i</v>
      </c>
      <c r="V3210" t="str">
        <f t="shared" si="1700"/>
        <v>0.00002-0.00200062567356305i</v>
      </c>
      <c r="W3210" t="str">
        <f t="shared" si="1701"/>
        <v>0.0000199993584529535-0.0020005935878381i</v>
      </c>
      <c r="X3210" t="str">
        <f t="shared" si="1702"/>
        <v>0.0000342248469402383-0.00200020790647193i</v>
      </c>
      <c r="Y3210" t="str">
        <f t="shared" si="1703"/>
        <v>0.009+8.01734445196115i</v>
      </c>
      <c r="Z3210" t="str">
        <f t="shared" si="1704"/>
        <v>-0.0029945066300751-0.000054614149580576i</v>
      </c>
      <c r="AA3210" t="str">
        <f t="shared" si="1705"/>
        <v>0.00168743569278498-1.49712656000114i</v>
      </c>
      <c r="AB3210" t="str">
        <f t="shared" si="1706"/>
        <v>0.10930884017318-0.377399046648516i</v>
      </c>
      <c r="AC3210" t="str">
        <f t="shared" si="1707"/>
        <v>0.907194131220976-0.032099719532702i</v>
      </c>
      <c r="AD3210" t="str">
        <f t="shared" si="1708"/>
        <v>0.135041840681895-0.411228675978478i</v>
      </c>
      <c r="AE3210" t="str">
        <f t="shared" si="1709"/>
        <v>-0.00042684259168119+0.00122405180140792i</v>
      </c>
      <c r="AF3210" t="str">
        <f t="shared" si="1710"/>
        <v>-15.0809118551235-0.278839910038286i</v>
      </c>
      <c r="AG3210" t="str">
        <f t="shared" si="1711"/>
        <v>0.997772130734997-0.000734384506998222i</v>
      </c>
      <c r="AH3210" t="str">
        <f t="shared" si="1712"/>
        <v>0.0068071510299324-0.0183767384778658i</v>
      </c>
      <c r="AI3210">
        <f t="shared" si="1713"/>
        <v>-34.156214783046075</v>
      </c>
      <c r="AJ3210">
        <f t="shared" si="1714"/>
        <v>-69.674254186297844</v>
      </c>
      <c r="AK3210"/>
      <c r="AL3210"/>
      <c r="AM3210"/>
      <c r="AN3210"/>
    </row>
    <row r="3211" spans="1:40" x14ac:dyDescent="0.25">
      <c r="A3211"/>
      <c r="B3211">
        <f t="shared" si="1680"/>
        <v>1277000</v>
      </c>
      <c r="C3211" s="237" t="str">
        <f t="shared" si="1683"/>
        <v>-4.68663296742223E-08+0.00191779368796024i</v>
      </c>
      <c r="D3211" s="208" t="str">
        <f t="shared" si="1684"/>
        <v>-5.95700631631449+0.0147030849410285i</v>
      </c>
      <c r="E3211" t="str">
        <f t="shared" si="1685"/>
        <v>2870</v>
      </c>
      <c r="F3211" t="str">
        <f t="shared" si="1686"/>
        <v>0.777000777000777</v>
      </c>
      <c r="G3211" t="str">
        <f t="shared" si="1681"/>
        <v>0.777000777000777</v>
      </c>
      <c r="H3211" t="str">
        <f t="shared" si="1687"/>
        <v>9.12392144131575+0.293325190092844i</v>
      </c>
      <c r="I3211" t="str">
        <f t="shared" si="1688"/>
        <v>5014.76727329271i</v>
      </c>
      <c r="J3211" t="str">
        <f t="shared" si="1682"/>
        <v>-21509.4998792108+1084.57781861247i</v>
      </c>
      <c r="K3211" t="str">
        <f t="shared" si="1689"/>
        <v>0.0117259512367848-0.232550714557232i</v>
      </c>
      <c r="L3211" t="str">
        <f t="shared" si="1690"/>
        <v>0.00101433300143874-0.0168597830714644i</v>
      </c>
      <c r="M3211" t="str">
        <f t="shared" si="1691"/>
        <v>0.0127402842382235-0.249410497628696i</v>
      </c>
      <c r="N3211" t="str">
        <f t="shared" si="1692"/>
        <v>-5.66337971144262i</v>
      </c>
      <c r="O3211" t="str">
        <f t="shared" si="1693"/>
        <v>0.813991396994542+0.580876928117199i</v>
      </c>
      <c r="P3211" t="str">
        <f t="shared" si="1694"/>
        <v>0.186008603005458-0.580876928117199i</v>
      </c>
      <c r="Q3211" t="str">
        <f t="shared" si="1695"/>
        <v>-0.186008603005458+6.24425663955982i</v>
      </c>
      <c r="R3211" t="str">
        <f t="shared" si="1696"/>
        <v>-0.0938299012529899-0.0269936749693125i</v>
      </c>
      <c r="S3211" t="str">
        <f t="shared" si="1697"/>
        <v>0.58742590095961i</v>
      </c>
      <c r="T3211" t="str">
        <f t="shared" si="1698"/>
        <v>0.0158567838390593-0.0551181142804888i</v>
      </c>
      <c r="U3211" t="str">
        <f t="shared" si="1699"/>
        <v>0.0001-124.631905318634i</v>
      </c>
      <c r="V3211" t="str">
        <f t="shared" si="1700"/>
        <v>0.00002-0.00199905901289463i</v>
      </c>
      <c r="W3211" t="str">
        <f t="shared" si="1701"/>
        <v>0.0000199993584529535-0.00199902695230057i</v>
      </c>
      <c r="X3211" t="str">
        <f t="shared" si="1702"/>
        <v>0.0000342025750189796-0.00199864173124562i</v>
      </c>
      <c r="Y3211" t="str">
        <f t="shared" si="1703"/>
        <v>0.009+8.02362763726833i</v>
      </c>
      <c r="Z3211" t="str">
        <f t="shared" si="1704"/>
        <v>-0.00298981767024458-0.0000545327537544421i</v>
      </c>
      <c r="AA3211" t="str">
        <f t="shared" si="1705"/>
        <v>0.00168478844870404-1.49595360069085i</v>
      </c>
      <c r="AB3211" t="str">
        <f t="shared" si="1706"/>
        <v>0.107954096154801-0.375247986558931i</v>
      </c>
      <c r="AC3211" t="str">
        <f t="shared" si="1707"/>
        <v>0.907784578807863-0.0317056508516069i</v>
      </c>
      <c r="AD3211" t="str">
        <f t="shared" si="1708"/>
        <v>0.133195326247739-0.408714744347275i</v>
      </c>
      <c r="AE3211" t="str">
        <f t="shared" si="1709"/>
        <v>-0.00042051808051878+0.00121471905681146i</v>
      </c>
      <c r="AF3211" t="str">
        <f t="shared" si="1710"/>
        <v>-15.0809277576302-0.278622105151816i</v>
      </c>
      <c r="AG3211" t="str">
        <f t="shared" si="1711"/>
        <v>0.997787478127197-0.000723792305307632i</v>
      </c>
      <c r="AH3211" t="str">
        <f t="shared" si="1712"/>
        <v>0.00670829272249205-0.018237419988716i</v>
      </c>
      <c r="AI3211">
        <f t="shared" si="1713"/>
        <v>-34.229626327724141</v>
      </c>
      <c r="AJ3211">
        <f t="shared" si="1714"/>
        <v>-69.804901505550873</v>
      </c>
      <c r="AK3211"/>
      <c r="AL3211"/>
      <c r="AM3211"/>
      <c r="AN3211"/>
    </row>
    <row r="3212" spans="1:40" x14ac:dyDescent="0.25">
      <c r="A3212"/>
      <c r="B3212">
        <f t="shared" si="1680"/>
        <v>1278000</v>
      </c>
      <c r="C3212" s="237" t="str">
        <f t="shared" si="1683"/>
        <v>-4.67930151298771E-08+0.00191629306692293i</v>
      </c>
      <c r="D3212" s="208" t="str">
        <f t="shared" si="1684"/>
        <v>-5.95700631575241+0.0146915801797425i</v>
      </c>
      <c r="E3212" t="str">
        <f t="shared" si="1685"/>
        <v>2870</v>
      </c>
      <c r="F3212" t="str">
        <f t="shared" si="1686"/>
        <v>0.777000777000777</v>
      </c>
      <c r="G3212" t="str">
        <f t="shared" si="1681"/>
        <v>0.777000777000777</v>
      </c>
      <c r="H3212" t="str">
        <f t="shared" si="1687"/>
        <v>9.12393730712882+0.293096220008978i</v>
      </c>
      <c r="I3212" t="str">
        <f t="shared" si="1688"/>
        <v>5018.6942641097i</v>
      </c>
      <c r="J3212" t="str">
        <f t="shared" si="1682"/>
        <v>-21543.2021848614+1085.42713562i</v>
      </c>
      <c r="K3212" t="str">
        <f t="shared" si="1689"/>
        <v>0.0117076526930511-0.232369655041348i</v>
      </c>
      <c r="L3212" t="str">
        <f t="shared" si="1690"/>
        <v>0.00101275196062648-0.0168466857984722i</v>
      </c>
      <c r="M3212" t="str">
        <f t="shared" si="1691"/>
        <v>0.0127204046536776-0.24921634083982i</v>
      </c>
      <c r="N3212" t="str">
        <f t="shared" si="1692"/>
        <v>-5.66781462116184i</v>
      </c>
      <c r="O3212" t="str">
        <f t="shared" si="1693"/>
        <v>0.816559520333037+0.577261249135502i</v>
      </c>
      <c r="P3212" t="str">
        <f t="shared" si="1694"/>
        <v>0.183440479666963-0.577261249135502i</v>
      </c>
      <c r="Q3212" t="str">
        <f t="shared" si="1695"/>
        <v>-0.183440479666963+6.24507587029734i</v>
      </c>
      <c r="R3212" t="str">
        <f t="shared" si="1696"/>
        <v>-0.0932170064539627-0.0266354982300655i</v>
      </c>
      <c r="S3212" t="str">
        <f t="shared" si="1697"/>
        <v>0.587885905580564i</v>
      </c>
      <c r="T3212" t="str">
        <f t="shared" si="1698"/>
        <v>0.0156586339975716-0.0548009642546971i</v>
      </c>
      <c r="U3212" t="str">
        <f t="shared" si="1699"/>
        <v>0.0001-124.534384265959i</v>
      </c>
      <c r="V3212" t="str">
        <f t="shared" si="1700"/>
        <v>0.00002-0.00199749480396436i</v>
      </c>
      <c r="W3212" t="str">
        <f t="shared" si="1701"/>
        <v>0.0000199993584529535-0.00199746276846186i</v>
      </c>
      <c r="X3212" t="str">
        <f t="shared" si="1702"/>
        <v>0.0000341803553552539-0.00199707800662667i</v>
      </c>
      <c r="Y3212" t="str">
        <f t="shared" si="1703"/>
        <v>0.009+8.02991082257551i</v>
      </c>
      <c r="Z3212" t="str">
        <f t="shared" si="1704"/>
        <v>-0.00298513971582905-0.0000544515759324785i</v>
      </c>
      <c r="AA3212" t="str">
        <f t="shared" si="1705"/>
        <v>0.00168214743346938-1.49478247836121i</v>
      </c>
      <c r="AB3212" t="str">
        <f t="shared" si="1706"/>
        <v>0.106605078140925-0.373088806946765i</v>
      </c>
      <c r="AC3212" t="str">
        <f t="shared" si="1707"/>
        <v>0.908376232456523-0.0313135680853451i</v>
      </c>
      <c r="AD3212" t="str">
        <f t="shared" si="1708"/>
        <v>0.131360118056138-0.406192324020295i</v>
      </c>
      <c r="AE3212" t="str">
        <f t="shared" si="1709"/>
        <v>-0.00041424611765995+0.00120538807325505i</v>
      </c>
      <c r="AF3212" t="str">
        <f t="shared" si="1710"/>
        <v>-15.0809436228812-0.278404639829236i</v>
      </c>
      <c r="AG3212" t="str">
        <f t="shared" si="1711"/>
        <v>0.997802847509828-0.000713277843088057i</v>
      </c>
      <c r="AH3212" t="str">
        <f t="shared" si="1712"/>
        <v>0.0066102406670698-0.0180981109065053i</v>
      </c>
      <c r="AI3212">
        <f t="shared" si="1713"/>
        <v>-34.30348862473943</v>
      </c>
      <c r="AJ3212">
        <f t="shared" si="1714"/>
        <v>-69.935542404664901</v>
      </c>
      <c r="AK3212"/>
      <c r="AL3212"/>
      <c r="AM3212"/>
      <c r="AN3212"/>
    </row>
    <row r="3213" spans="1:40" x14ac:dyDescent="0.25">
      <c r="A3213"/>
      <c r="B3213">
        <f t="shared" si="1680"/>
        <v>1279000</v>
      </c>
      <c r="C3213" s="237" t="str">
        <f t="shared" si="1683"/>
        <v>-4.67198724836077E-08+0.00191479479243924i</v>
      </c>
      <c r="D3213" s="208" t="str">
        <f t="shared" si="1684"/>
        <v>-5.95700631519165+0.0146800934087008i</v>
      </c>
      <c r="E3213" t="str">
        <f t="shared" si="1685"/>
        <v>2870</v>
      </c>
      <c r="F3213" t="str">
        <f t="shared" si="1686"/>
        <v>0.777000777000777</v>
      </c>
      <c r="G3213" t="str">
        <f t="shared" si="1681"/>
        <v>0.777000777000777</v>
      </c>
      <c r="H3213" t="str">
        <f t="shared" si="1687"/>
        <v>9.12395313580108+0.292867606686786i</v>
      </c>
      <c r="I3213" t="str">
        <f t="shared" si="1688"/>
        <v>5022.62125492668i</v>
      </c>
      <c r="J3213" t="str">
        <f t="shared" si="1682"/>
        <v>-21576.9308719647+1086.27645262753i</v>
      </c>
      <c r="K3213" t="str">
        <f t="shared" si="1689"/>
        <v>0.0116893969138909-0.232188876538655i</v>
      </c>
      <c r="L3213" t="str">
        <f t="shared" si="1690"/>
        <v>0.00101117460904861-0.0168336087843616i</v>
      </c>
      <c r="M3213" t="str">
        <f t="shared" si="1691"/>
        <v>0.0127005715229395-0.249022485323017i</v>
      </c>
      <c r="N3213" t="str">
        <f t="shared" si="1692"/>
        <v>-5.67224953088106i</v>
      </c>
      <c r="O3213" t="str">
        <f t="shared" si="1693"/>
        <v>0.819111583258811+0.573634216353282i</v>
      </c>
      <c r="P3213" t="str">
        <f t="shared" si="1694"/>
        <v>0.180888416741189-0.573634216353282i</v>
      </c>
      <c r="Q3213" t="str">
        <f t="shared" si="1695"/>
        <v>-0.180888416741189+6.24588374723434i</v>
      </c>
      <c r="R3213" t="str">
        <f t="shared" si="1696"/>
        <v>-0.0926030430540469-0.0262793233976546i</v>
      </c>
      <c r="S3213" t="str">
        <f t="shared" si="1697"/>
        <v>0.58834591020152i</v>
      </c>
      <c r="T3213" t="str">
        <f t="shared" si="1698"/>
        <v>0.0154613324438732-0.0544826216530638i</v>
      </c>
      <c r="U3213" t="str">
        <f t="shared" si="1699"/>
        <v>0.0001-124.437015709066i</v>
      </c>
      <c r="V3213" t="str">
        <f t="shared" si="1700"/>
        <v>0.00002-0.00199593304102146i</v>
      </c>
      <c r="W3213" t="str">
        <f t="shared" si="1701"/>
        <v>0.0000199993584529535-0.00199590103057129i</v>
      </c>
      <c r="X3213" t="str">
        <f t="shared" si="1702"/>
        <v>0.000034158187785706-0.00199551672686809i</v>
      </c>
      <c r="Y3213" t="str">
        <f t="shared" si="1703"/>
        <v>0.009+8.03619400788269i</v>
      </c>
      <c r="Z3213" t="str">
        <f t="shared" si="1704"/>
        <v>-0.00298047273241224-0.0000543706153200384i</v>
      </c>
      <c r="AA3213" t="str">
        <f t="shared" si="1705"/>
        <v>0.00167951262754152-1.49361318869916i</v>
      </c>
      <c r="AB3213" t="str">
        <f t="shared" si="1706"/>
        <v>0.105261835329796-0.370921508194654i</v>
      </c>
      <c r="AC3213" t="str">
        <f t="shared" si="1707"/>
        <v>0.908969089637847-0.0309234789877107i</v>
      </c>
      <c r="AD3213" t="str">
        <f t="shared" si="1708"/>
        <v>0.129536255497045-0.403661467372704i</v>
      </c>
      <c r="AE3213" t="str">
        <f t="shared" si="1709"/>
        <v>-0.000408026599729771+0.00119605903071223i</v>
      </c>
      <c r="AF3213" t="str">
        <f t="shared" si="1710"/>
        <v>-15.0809594509927-0.278187513278085i</v>
      </c>
      <c r="AG3213" t="str">
        <f t="shared" si="1711"/>
        <v>0.997818238548148-0.000702841151247597i</v>
      </c>
      <c r="AH3213" t="str">
        <f t="shared" si="1712"/>
        <v>0.00651299328419005-0.0179588140866319i</v>
      </c>
      <c r="AI3213">
        <f t="shared" si="1713"/>
        <v>-34.377808113224177</v>
      </c>
      <c r="AJ3213">
        <f t="shared" si="1714"/>
        <v>-70.066176841308831</v>
      </c>
      <c r="AK3213"/>
      <c r="AL3213"/>
      <c r="AM3213"/>
      <c r="AN3213"/>
    </row>
    <row r="3214" spans="1:40" x14ac:dyDescent="0.25">
      <c r="A3214"/>
      <c r="B3214">
        <f t="shared" si="1680"/>
        <v>1280000</v>
      </c>
      <c r="C3214" s="237" t="str">
        <f t="shared" si="1683"/>
        <v>-4.66469011984427E-08+0.00191329885900943i</v>
      </c>
      <c r="D3214" s="208" t="str">
        <f t="shared" si="1684"/>
        <v>-5.9570063146322+0.014668624585739i</v>
      </c>
      <c r="E3214" t="str">
        <f t="shared" si="1685"/>
        <v>2870</v>
      </c>
      <c r="F3214" t="str">
        <f t="shared" si="1686"/>
        <v>0.777000777000777</v>
      </c>
      <c r="G3214" t="str">
        <f t="shared" si="1681"/>
        <v>0.777000777000777</v>
      </c>
      <c r="H3214" t="str">
        <f t="shared" si="1687"/>
        <v>9.12396892744831+0.292639349294111i</v>
      </c>
      <c r="I3214" t="str">
        <f t="shared" si="1688"/>
        <v>5026.54824574367i</v>
      </c>
      <c r="J3214" t="str">
        <f t="shared" si="1682"/>
        <v>-21610.6859405204+1087.12576963505i</v>
      </c>
      <c r="K3214" t="str">
        <f t="shared" si="1689"/>
        <v>0.0116711837662594-0.232008378397104i</v>
      </c>
      <c r="L3214" t="str">
        <f t="shared" si="1690"/>
        <v>0.0010096009352498-0.0168205519823385i</v>
      </c>
      <c r="M3214" t="str">
        <f t="shared" si="1691"/>
        <v>0.0126807847015092-0.248828930379443i</v>
      </c>
      <c r="N3214" t="str">
        <f t="shared" si="1692"/>
        <v>-5.67668444060028i</v>
      </c>
      <c r="O3214" t="str">
        <f t="shared" si="1693"/>
        <v>0.82164753557689+0.569995901108441i</v>
      </c>
      <c r="P3214" t="str">
        <f t="shared" si="1694"/>
        <v>0.17835246442311-0.569995901108441i</v>
      </c>
      <c r="Q3214" t="str">
        <f t="shared" si="1695"/>
        <v>-0.17835246442311+6.24668034170872i</v>
      </c>
      <c r="R3214" t="str">
        <f t="shared" si="1696"/>
        <v>-0.0919880137150644-0.0259251581033107i</v>
      </c>
      <c r="S3214" t="str">
        <f t="shared" si="1697"/>
        <v>0.588805914822476i</v>
      </c>
      <c r="T3214" t="str">
        <f t="shared" si="1698"/>
        <v>0.0152648864339372-0.054163086568201i</v>
      </c>
      <c r="U3214" t="str">
        <f t="shared" si="1699"/>
        <v>0.0001-124.339799290543i</v>
      </c>
      <c r="V3214" t="str">
        <f t="shared" si="1700"/>
        <v>0.00002-0.00199437371833316i</v>
      </c>
      <c r="W3214" t="str">
        <f t="shared" si="1701"/>
        <v>0.0000199993584529535-0.00199434173289618i</v>
      </c>
      <c r="X3214" t="str">
        <f t="shared" si="1702"/>
        <v>0.0000341360721476191-0.00199395788624093i</v>
      </c>
      <c r="Y3214" t="str">
        <f t="shared" si="1703"/>
        <v>0.009+8.04247719318987i</v>
      </c>
      <c r="Z3214" t="str">
        <f t="shared" si="1704"/>
        <v>-0.00297581668571249-0.0000542898711260653i</v>
      </c>
      <c r="AA3214" t="str">
        <f t="shared" si="1705"/>
        <v>0.00167688401145759-1.49244572740515i</v>
      </c>
      <c r="AB3214" t="str">
        <f t="shared" si="1706"/>
        <v>0.103924417120587-0.368746090933107i</v>
      </c>
      <c r="AC3214" t="str">
        <f t="shared" si="1707"/>
        <v>0.90956314777025-0.0305353913410686i</v>
      </c>
      <c r="AD3214" t="str">
        <f t="shared" si="1708"/>
        <v>0.127723777707245-0.401122226963195i</v>
      </c>
      <c r="AE3214" t="str">
        <f t="shared" si="1709"/>
        <v>-0.000401859422871084+0.00118673210857576i</v>
      </c>
      <c r="AF3214" t="str">
        <f t="shared" si="1710"/>
        <v>-15.0809752420805-0.277970724708372i</v>
      </c>
      <c r="AG3214" t="str">
        <f t="shared" si="1711"/>
        <v>0.997833650907467-0.000692482259230053i</v>
      </c>
      <c r="AH3214" t="str">
        <f t="shared" si="1712"/>
        <v>0.00641654898648249-0.0178195323748577i</v>
      </c>
      <c r="AI3214">
        <f t="shared" si="1713"/>
        <v>-34.452591372901395</v>
      </c>
      <c r="AJ3214">
        <f t="shared" si="1714"/>
        <v>-70.196804773372676</v>
      </c>
      <c r="AK3214"/>
      <c r="AL3214"/>
      <c r="AM3214"/>
      <c r="AN3214"/>
    </row>
    <row r="3215" spans="1:40" x14ac:dyDescent="0.25">
      <c r="A3215"/>
      <c r="B3215">
        <f t="shared" si="1680"/>
        <v>1281000</v>
      </c>
      <c r="C3215" s="237" t="str">
        <f t="shared" si="1683"/>
        <v>-4.65741007395053E-08+0.00191180526115093i</v>
      </c>
      <c r="D3215" s="208" t="str">
        <f t="shared" si="1684"/>
        <v>-5.95700631407407+0.0146571736688238i</v>
      </c>
      <c r="E3215" t="str">
        <f t="shared" si="1685"/>
        <v>2870</v>
      </c>
      <c r="F3215" t="str">
        <f t="shared" si="1686"/>
        <v>0.777000777000777</v>
      </c>
      <c r="G3215" t="str">
        <f t="shared" si="1681"/>
        <v>0.777000777000777</v>
      </c>
      <c r="H3215" t="str">
        <f t="shared" si="1687"/>
        <v>9.12398468218588+0.292411447001372i</v>
      </c>
      <c r="I3215" t="str">
        <f t="shared" si="1688"/>
        <v>5030.47523656066i</v>
      </c>
      <c r="J3215" t="str">
        <f t="shared" si="1682"/>
        <v>-21644.4673905288+1087.97508664258i</v>
      </c>
      <c r="K3215" t="str">
        <f t="shared" si="1689"/>
        <v>0.0116530131176279-0.231828159966646i</v>
      </c>
      <c r="L3215" t="str">
        <f t="shared" si="1690"/>
        <v>0.00100803092781912-0.0168075153457519i</v>
      </c>
      <c r="M3215" t="str">
        <f t="shared" si="1691"/>
        <v>0.012661044045447-0.248635675312398i</v>
      </c>
      <c r="N3215" t="str">
        <f t="shared" si="1692"/>
        <v>-5.6811193503195i</v>
      </c>
      <c r="O3215" t="str">
        <f t="shared" si="1693"/>
        <v>0.824167327409169+0.56634637496079i</v>
      </c>
      <c r="P3215" t="str">
        <f t="shared" si="1694"/>
        <v>0.175832672590831-0.56634637496079i</v>
      </c>
      <c r="Q3215" t="str">
        <f t="shared" si="1695"/>
        <v>-0.175832672590831+6.24746572528029i</v>
      </c>
      <c r="R3215" t="str">
        <f t="shared" si="1696"/>
        <v>-0.091371921152948-0.0255730100044017i</v>
      </c>
      <c r="S3215" t="str">
        <f t="shared" si="1697"/>
        <v>0.58926591944343i</v>
      </c>
      <c r="T3215" t="str">
        <f t="shared" si="1698"/>
        <v>0.0150693032531798-0.0538423591295045i</v>
      </c>
      <c r="U3215" t="str">
        <f t="shared" si="1699"/>
        <v>0.0001-124.242734654095i</v>
      </c>
      <c r="V3215" t="str">
        <f t="shared" si="1700"/>
        <v>0.00002-0.00199281683018458i</v>
      </c>
      <c r="W3215" t="str">
        <f t="shared" si="1701"/>
        <v>0.0000199993584529535-0.00199278486972174i</v>
      </c>
      <c r="X3215" t="str">
        <f t="shared" si="1702"/>
        <v>0.0000341140082789108-0.00199240147903408i</v>
      </c>
      <c r="Y3215" t="str">
        <f t="shared" si="1703"/>
        <v>0.009+8.04876037849705i</v>
      </c>
      <c r="Z3215" t="str">
        <f t="shared" si="1704"/>
        <v>-0.00297117154158184-0.0000542093425630727i</v>
      </c>
      <c r="AA3215" t="str">
        <f t="shared" si="1705"/>
        <v>0.00167426156583096-1.49128009019307i</v>
      </c>
      <c r="AB3215" t="str">
        <f t="shared" si="1706"/>
        <v>0.102592873112921-0.36656255604306i</v>
      </c>
      <c r="AC3215" t="str">
        <f t="shared" si="1707"/>
        <v>0.910158404219227-0.0301493129561431i</v>
      </c>
      <c r="AD3215" t="str">
        <f t="shared" si="1708"/>
        <v>0.125922723569509-0.398574655532703i</v>
      </c>
      <c r="AE3215" t="str">
        <f t="shared" si="1709"/>
        <v>-0.000395744482746932+0.00117740748565609i</v>
      </c>
      <c r="AF3215" t="str">
        <f t="shared" si="1710"/>
        <v>-15.0809909962599-0.277754273332548i</v>
      </c>
      <c r="AG3215" t="str">
        <f t="shared" si="1711"/>
        <v>0.997849084253156-0.000682201195016061i</v>
      </c>
      <c r="AH3215" t="str">
        <f t="shared" si="1712"/>
        <v>0.00632090617872696-0.0176802686072849i</v>
      </c>
      <c r="AI3215">
        <f t="shared" si="1713"/>
        <v>-34.527845128213485</v>
      </c>
      <c r="AJ3215">
        <f t="shared" si="1714"/>
        <v>-70.327426158967867</v>
      </c>
      <c r="AK3215"/>
      <c r="AL3215"/>
      <c r="AM3215"/>
      <c r="AN3215"/>
    </row>
    <row r="3216" spans="1:40" x14ac:dyDescent="0.25">
      <c r="A3216"/>
      <c r="B3216">
        <f t="shared" si="1680"/>
        <v>1282000</v>
      </c>
      <c r="C3216" s="237" t="str">
        <f t="shared" si="1683"/>
        <v>-4.65014705740045E-08+0.00191031399339829i</v>
      </c>
      <c r="D3216" s="208" t="str">
        <f t="shared" si="1684"/>
        <v>-5.95700631351724+0.0146457406160536i</v>
      </c>
      <c r="E3216" t="str">
        <f t="shared" si="1685"/>
        <v>2870</v>
      </c>
      <c r="F3216" t="str">
        <f t="shared" si="1686"/>
        <v>0.777000777000777</v>
      </c>
      <c r="G3216" t="str">
        <f t="shared" si="1681"/>
        <v>0.777000777000777</v>
      </c>
      <c r="H3216" t="str">
        <f t="shared" si="1687"/>
        <v>9.12400040012866+0.292183898981565i</v>
      </c>
      <c r="I3216" t="str">
        <f t="shared" si="1688"/>
        <v>5034.40222737764i</v>
      </c>
      <c r="J3216" t="str">
        <f t="shared" si="1682"/>
        <v>-21678.2752219897+1088.82440365011i</v>
      </c>
      <c r="K3216" t="str">
        <f t="shared" si="1689"/>
        <v>0.0116348848359823-0.231648220599243i</v>
      </c>
      <c r="L3216" t="str">
        <f t="shared" si="1690"/>
        <v>0.00100646457538977-0.0167944988280942i</v>
      </c>
      <c r="M3216" t="str">
        <f t="shared" si="1691"/>
        <v>0.0126413494113721-0.248442719427337i</v>
      </c>
      <c r="N3216" t="str">
        <f t="shared" si="1692"/>
        <v>-5.68555426003872i</v>
      </c>
      <c r="O3216" t="str">
        <f t="shared" si="1693"/>
        <v>0.826670909195395+0.562685709690639i</v>
      </c>
      <c r="P3216" t="str">
        <f t="shared" si="1694"/>
        <v>0.173329090804605-0.562685709690639i</v>
      </c>
      <c r="Q3216" t="str">
        <f t="shared" si="1695"/>
        <v>-0.173329090804605+6.24823996972936i</v>
      </c>
      <c r="R3216" t="str">
        <f t="shared" si="1696"/>
        <v>-0.0907547681381666-0.0252228867842059i</v>
      </c>
      <c r="S3216" t="str">
        <f t="shared" si="1697"/>
        <v>0.589725924064386i</v>
      </c>
      <c r="T3216" t="str">
        <f t="shared" si="1698"/>
        <v>0.0148745902163872-0.0535204395035294i</v>
      </c>
      <c r="U3216" t="str">
        <f t="shared" si="1699"/>
        <v>0.0001-124.145821444536i</v>
      </c>
      <c r="V3216" t="str">
        <f t="shared" si="1700"/>
        <v>0.00002-0.00199126237087866i</v>
      </c>
      <c r="W3216" t="str">
        <f t="shared" si="1701"/>
        <v>0.0000199993584529535-0.001991230435351i</v>
      </c>
      <c r="X3216" t="str">
        <f t="shared" si="1702"/>
        <v>0.0000340919960181306-0.00199084749955423i</v>
      </c>
      <c r="Y3216" t="str">
        <f t="shared" si="1703"/>
        <v>0.009+8.05504356380423i</v>
      </c>
      <c r="Z3216" t="str">
        <f t="shared" si="1704"/>
        <v>-0.00296653726600548-0.0000541290288471253i</v>
      </c>
      <c r="AA3216" t="str">
        <f t="shared" si="1705"/>
        <v>0.0016716452713509-1.49011627279019i</v>
      </c>
      <c r="AB3216" t="str">
        <f t="shared" si="1706"/>
        <v>0.101267253106377-0.364370904658431i</v>
      </c>
      <c r="AC3216" t="str">
        <f t="shared" si="1707"/>
        <v>0.910754856296908-0.0297652516718097i</v>
      </c>
      <c r="AD3216" t="str">
        <f t="shared" si="1708"/>
        <v>0.124133131711759-0.396018806003094i</v>
      </c>
      <c r="AE3216" t="str">
        <f t="shared" si="1709"/>
        <v>-0.000389681674543046+0.00116808534017987i</v>
      </c>
      <c r="AF3216" t="str">
        <f t="shared" si="1710"/>
        <v>-15.0810067136459-0.277538158365511i</v>
      </c>
      <c r="AG3216" t="str">
        <f t="shared" si="1711"/>
        <v>0.997864538250651-0.000671997985124287i</v>
      </c>
      <c r="AH3216" t="str">
        <f t="shared" si="1712"/>
        <v>0.00622606325789916-0.0175410256103332i</v>
      </c>
      <c r="AI3216">
        <f t="shared" si="1713"/>
        <v>-34.603576252603027</v>
      </c>
      <c r="AJ3216">
        <f t="shared" si="1714"/>
        <v>-70.458040956425705</v>
      </c>
      <c r="AK3216"/>
      <c r="AL3216"/>
      <c r="AM3216"/>
      <c r="AN3216"/>
    </row>
    <row r="3217" spans="1:40" x14ac:dyDescent="0.25">
      <c r="A3217"/>
      <c r="B3217">
        <f t="shared" si="1680"/>
        <v>1283000</v>
      </c>
      <c r="C3217" s="237" t="str">
        <f t="shared" si="1683"/>
        <v>-4.64290101712244E-08+0.00190882505030309i</v>
      </c>
      <c r="D3217" s="208" t="str">
        <f t="shared" si="1684"/>
        <v>-5.9570063129617+0.014634325385657i</v>
      </c>
      <c r="E3217" t="str">
        <f t="shared" si="1685"/>
        <v>2870</v>
      </c>
      <c r="F3217" t="str">
        <f t="shared" si="1686"/>
        <v>0.777000777000777</v>
      </c>
      <c r="G3217" t="str">
        <f t="shared" si="1681"/>
        <v>0.777000777000777</v>
      </c>
      <c r="H3217" t="str">
        <f t="shared" si="1687"/>
        <v>9.12401608139107+0.291956704410247i</v>
      </c>
      <c r="I3217" t="str">
        <f t="shared" si="1688"/>
        <v>5038.32921819463i</v>
      </c>
      <c r="J3217" t="str">
        <f t="shared" si="1682"/>
        <v>-21712.1094349032+1089.67372065764i</v>
      </c>
      <c r="K3217" t="str">
        <f t="shared" si="1689"/>
        <v>0.0116167987898201-0.231468559648847i</v>
      </c>
      <c r="L3217" t="str">
        <f t="shared" si="1690"/>
        <v>0.00100490186663894-0.0167815023829998i</v>
      </c>
      <c r="M3217" t="str">
        <f t="shared" si="1691"/>
        <v>0.012621700656459-0.248250062031847i</v>
      </c>
      <c r="N3217" t="str">
        <f t="shared" si="1692"/>
        <v>-5.68998916975794i</v>
      </c>
      <c r="O3217" t="str">
        <f t="shared" si="1693"/>
        <v>0.829158231694141+0.559013977297389i</v>
      </c>
      <c r="P3217" t="str">
        <f t="shared" si="1694"/>
        <v>0.170841768305859-0.559013977297389i</v>
      </c>
      <c r="Q3217" t="str">
        <f t="shared" si="1695"/>
        <v>-0.170841768305859+6.24900314705533i</v>
      </c>
      <c r="R3217" t="str">
        <f t="shared" si="1696"/>
        <v>-0.0901365574961524-0.0248747961516809i</v>
      </c>
      <c r="S3217" t="str">
        <f t="shared" si="1697"/>
        <v>0.59018592868534i</v>
      </c>
      <c r="T3217" t="str">
        <f t="shared" si="1698"/>
        <v>0.0146807546676383-0.0531973278943663i</v>
      </c>
      <c r="U3217" t="str">
        <f t="shared" si="1699"/>
        <v>0.0001-124.049059307791i</v>
      </c>
      <c r="V3217" t="str">
        <f t="shared" si="1700"/>
        <v>0.00002-0.00198971033473612i</v>
      </c>
      <c r="W3217" t="str">
        <f t="shared" si="1701"/>
        <v>0.0000199993584529534-0.00198967842410477i</v>
      </c>
      <c r="X3217" t="str">
        <f t="shared" si="1702"/>
        <v>0.0000340700352044571-0.00198929594212585i</v>
      </c>
      <c r="Y3217" t="str">
        <f t="shared" si="1703"/>
        <v>0.009+8.06132674911141i</v>
      </c>
      <c r="Z3217" t="str">
        <f t="shared" si="1704"/>
        <v>-0.00296191382510126-0.0000540489291978206i</v>
      </c>
      <c r="AA3217" t="str">
        <f t="shared" si="1705"/>
        <v>0.00166903510878219-1.48895427093713i</v>
      </c>
      <c r="AB3217" t="str">
        <f t="shared" si="1706"/>
        <v>0.0999476070999584-0.362171138168684i</v>
      </c>
      <c r="AC3217" t="str">
        <f t="shared" si="1707"/>
        <v>0.911352501261625-0.0293832153548735i</v>
      </c>
      <c r="AD3217" t="str">
        <f t="shared" si="1708"/>
        <v>0.122355040506216-0.393454731475849i</v>
      </c>
      <c r="AE3217" t="str">
        <f t="shared" si="1709"/>
        <v>-0.000383670892970273+0.00115876584978851i</v>
      </c>
      <c r="AF3217" t="str">
        <f t="shared" si="1710"/>
        <v>-15.0810223943528-0.27732237902459i</v>
      </c>
      <c r="AG3217" t="str">
        <f t="shared" si="1711"/>
        <v>0.997880012565465-0.000661872654612535i</v>
      </c>
      <c r="AH3217" t="str">
        <f t="shared" si="1712"/>
        <v>0.00613201861321529-0.0174018062007169i</v>
      </c>
      <c r="AI3217">
        <f t="shared" si="1713"/>
        <v>-34.679791772953521</v>
      </c>
      <c r="AJ3217">
        <f t="shared" si="1714"/>
        <v>-70.588649124298968</v>
      </c>
      <c r="AK3217"/>
      <c r="AL3217"/>
      <c r="AM3217"/>
      <c r="AN3217"/>
    </row>
    <row r="3218" spans="1:40" x14ac:dyDescent="0.25">
      <c r="A3218"/>
      <c r="B3218">
        <f t="shared" si="1680"/>
        <v>1284000</v>
      </c>
      <c r="C3218" s="237" t="str">
        <f t="shared" si="1683"/>
        <v>-4.63567190025155E-08+0.0019073384264339i</v>
      </c>
      <c r="D3218" s="208" t="str">
        <f t="shared" si="1684"/>
        <v>-5.95700631240747+0.0146229279359932i</v>
      </c>
      <c r="E3218" t="str">
        <f t="shared" si="1685"/>
        <v>2870</v>
      </c>
      <c r="F3218" t="str">
        <f t="shared" si="1686"/>
        <v>0.777000777000777</v>
      </c>
      <c r="G3218" t="str">
        <f t="shared" si="1681"/>
        <v>0.777000777000777</v>
      </c>
      <c r="H3218" t="str">
        <f t="shared" si="1687"/>
        <v>9.12403172608713+0.291729862465531i</v>
      </c>
      <c r="I3218" t="str">
        <f t="shared" si="1688"/>
        <v>5042.25620901162i</v>
      </c>
      <c r="J3218" t="str">
        <f t="shared" si="1682"/>
        <v>-21745.9700292692+1090.52303766516i</v>
      </c>
      <c r="K3218" t="str">
        <f t="shared" si="1689"/>
        <v>0.011598754848148-0.231289176471403i</v>
      </c>
      <c r="L3218" t="str">
        <f t="shared" si="1690"/>
        <v>0.00100334279028761-0.0167685259642452i</v>
      </c>
      <c r="M3218" t="str">
        <f t="shared" si="1691"/>
        <v>0.0126020976384356-0.248057702435648i</v>
      </c>
      <c r="N3218" t="str">
        <f t="shared" si="1692"/>
        <v>-5.69442407947716i</v>
      </c>
      <c r="O3218" t="str">
        <f t="shared" si="1693"/>
        <v>0.831629245983771+0.555331249998111i</v>
      </c>
      <c r="P3218" t="str">
        <f t="shared" si="1694"/>
        <v>0.168370754016229-0.555331249998111i</v>
      </c>
      <c r="Q3218" t="str">
        <f t="shared" si="1695"/>
        <v>-0.168370754016229+6.24975532947527i</v>
      </c>
      <c r="R3218" t="str">
        <f t="shared" si="1696"/>
        <v>-0.0895172921077285-0.0245287458412281i</v>
      </c>
      <c r="S3218" t="str">
        <f t="shared" si="1697"/>
        <v>0.590645933306296i</v>
      </c>
      <c r="T3218" t="str">
        <f t="shared" si="1698"/>
        <v>0.0144878039802251-0.0528730245440216i</v>
      </c>
      <c r="U3218" t="str">
        <f t="shared" si="1699"/>
        <v>0.0001-123.952447890884i</v>
      </c>
      <c r="V3218" t="str">
        <f t="shared" si="1700"/>
        <v>0.00002-0.00198816071609536i</v>
      </c>
      <c r="W3218" t="str">
        <f t="shared" si="1701"/>
        <v>0.0000199993584529535-0.00198812883032156i</v>
      </c>
      <c r="X3218" t="str">
        <f t="shared" si="1702"/>
        <v>0.0000340481256776951-0.0019877468010911i</v>
      </c>
      <c r="Y3218" t="str">
        <f t="shared" si="1703"/>
        <v>0.009+8.06760993441859i</v>
      </c>
      <c r="Z3218" t="str">
        <f t="shared" si="1704"/>
        <v>-0.00295730118511895-0.00005396904283827i</v>
      </c>
      <c r="AA3218" t="str">
        <f t="shared" si="1705"/>
        <v>0.00166643105896482-1.48779408038778i</v>
      </c>
      <c r="AB3218" t="str">
        <f t="shared" si="1706"/>
        <v>0.0986339852915542-0.359963258221415i</v>
      </c>
      <c r="AC3218" t="str">
        <f t="shared" si="1707"/>
        <v>0.911951336317458-0.0290032118998501i</v>
      </c>
      <c r="AD3218" t="str">
        <f t="shared" si="1708"/>
        <v>0.120588488068578-0.390882485230759i</v>
      </c>
      <c r="AE3218" t="str">
        <f t="shared" si="1709"/>
        <v>-0.000377712032267057+0.00114944919153679i</v>
      </c>
      <c r="AF3218" t="str">
        <f t="shared" si="1710"/>
        <v>-15.0810380384946-0.277106934529538i</v>
      </c>
      <c r="AG3218" t="str">
        <f t="shared" si="1711"/>
        <v>0.997895506863189-0.000651825227078995i</v>
      </c>
      <c r="AH3218" t="str">
        <f t="shared" si="1712"/>
        <v>0.00603877062617793-0.0172626131854242i</v>
      </c>
      <c r="AI3218">
        <f t="shared" si="1713"/>
        <v>-34.756498874195557</v>
      </c>
      <c r="AJ3218">
        <f t="shared" si="1714"/>
        <v>-70.719250621361837</v>
      </c>
      <c r="AK3218"/>
      <c r="AL3218"/>
      <c r="AM3218"/>
      <c r="AN3218"/>
    </row>
    <row r="3219" spans="1:40" x14ac:dyDescent="0.25">
      <c r="A3219"/>
      <c r="B3219">
        <f t="shared" si="1680"/>
        <v>1285000</v>
      </c>
      <c r="C3219" s="237" t="str">
        <f t="shared" si="1683"/>
        <v>-4.62845965412838E-08+0.00190585411637617i</v>
      </c>
      <c r="D3219" s="208" t="str">
        <f t="shared" si="1684"/>
        <v>-5.95700631185453+0.0146115482255506i</v>
      </c>
      <c r="E3219" t="str">
        <f t="shared" si="1685"/>
        <v>2870</v>
      </c>
      <c r="F3219" t="str">
        <f t="shared" si="1686"/>
        <v>0.777000777000777</v>
      </c>
      <c r="G3219" t="str">
        <f t="shared" si="1681"/>
        <v>0.777000777000777</v>
      </c>
      <c r="H3219" t="str">
        <f t="shared" si="1687"/>
        <v>9.12404733433041+0.291503372328067i</v>
      </c>
      <c r="I3219" t="str">
        <f t="shared" si="1688"/>
        <v>5046.18319982861i</v>
      </c>
      <c r="J3219" t="str">
        <f t="shared" si="1682"/>
        <v>-21779.8570050878+1091.37235467269i</v>
      </c>
      <c r="K3219" t="str">
        <f t="shared" si="1689"/>
        <v>0.0115807528804802-0.23111007042483i</v>
      </c>
      <c r="L3219" t="str">
        <f t="shared" si="1690"/>
        <v>0.00100178733510025-0.0167555695257481i</v>
      </c>
      <c r="M3219" t="str">
        <f t="shared" si="1691"/>
        <v>0.0125825402155805-0.247865639950578i</v>
      </c>
      <c r="N3219" t="str">
        <f t="shared" si="1692"/>
        <v>-5.69885898919638i</v>
      </c>
      <c r="O3219" t="str">
        <f t="shared" si="1693"/>
        <v>0.83408390346341+0.551637600226128i</v>
      </c>
      <c r="P3219" t="str">
        <f t="shared" si="1694"/>
        <v>0.16591609653659-0.551637600226128i</v>
      </c>
      <c r="Q3219" t="str">
        <f t="shared" si="1695"/>
        <v>-0.16591609653659+6.25049658942251i</v>
      </c>
      <c r="R3219" t="str">
        <f t="shared" si="1696"/>
        <v>-0.0888969749095378-0.0241847436124519i</v>
      </c>
      <c r="S3219" t="str">
        <f t="shared" si="1697"/>
        <v>0.59110593792725i</v>
      </c>
      <c r="T3219" t="str">
        <f t="shared" si="1698"/>
        <v>0.0142957455565684-0.0525475297327975i</v>
      </c>
      <c r="U3219" t="str">
        <f t="shared" si="1699"/>
        <v>0.0001-123.855986841942i</v>
      </c>
      <c r="V3219" t="str">
        <f t="shared" si="1700"/>
        <v>0.00002-0.00198661350931241i</v>
      </c>
      <c r="W3219" t="str">
        <f t="shared" si="1701"/>
        <v>0.0000199993584529535-0.00198658164835747i</v>
      </c>
      <c r="X3219" t="str">
        <f t="shared" si="1702"/>
        <v>0.0000340262672782716-0.00198620007080969i</v>
      </c>
      <c r="Y3219" t="str">
        <f t="shared" si="1703"/>
        <v>0.009+8.07389311972577i</v>
      </c>
      <c r="Z3219" t="str">
        <f t="shared" si="1704"/>
        <v>-0.00295269931243955-0.0000538893689950783i</v>
      </c>
      <c r="AA3219" t="str">
        <f t="shared" si="1705"/>
        <v>0.00166383310281358-1.48663569690927i</v>
      </c>
      <c r="AB3219" t="str">
        <f t="shared" si="1706"/>
        <v>0.0973264380773642-0.357747266724941i</v>
      </c>
      <c r="AC3219" t="str">
        <f t="shared" si="1707"/>
        <v>0.9125513586138-0.0286252492287368i</v>
      </c>
      <c r="AD3219" t="str">
        <f t="shared" si="1708"/>
        <v>0.118833512257195-0.388302120724599i</v>
      </c>
      <c r="AE3219" t="str">
        <f t="shared" si="1709"/>
        <v>-0.000371804986201895+0.00114013554189133i</v>
      </c>
      <c r="AF3219" t="str">
        <f t="shared" si="1710"/>
        <v>-15.0810536461849-0.276891824102516i</v>
      </c>
      <c r="AG3219" t="str">
        <f t="shared" si="1711"/>
        <v>0.997911020809501-0.00064185572466348i</v>
      </c>
      <c r="AH3219" t="str">
        <f t="shared" si="1712"/>
        <v>0.00594631767062103-0.017123449361694i</v>
      </c>
      <c r="AI3219">
        <f t="shared" si="1713"/>
        <v>-34.833704904088577</v>
      </c>
      <c r="AJ3219">
        <f t="shared" si="1714"/>
        <v>-70.849845406610285</v>
      </c>
      <c r="AK3219"/>
      <c r="AL3219"/>
      <c r="AM3219"/>
      <c r="AN3219"/>
    </row>
    <row r="3220" spans="1:40" x14ac:dyDescent="0.25">
      <c r="A3220"/>
      <c r="B3220">
        <f t="shared" si="1680"/>
        <v>1286000</v>
      </c>
      <c r="C3220" s="237" t="str">
        <f t="shared" si="1683"/>
        <v>-4.62126422629825E-08+0.00190437211473221i</v>
      </c>
      <c r="D3220" s="208" t="str">
        <f t="shared" si="1684"/>
        <v>-5.95700631130288+0.0146001862129469i</v>
      </c>
      <c r="E3220" t="str">
        <f t="shared" si="1685"/>
        <v>2870</v>
      </c>
      <c r="F3220" t="str">
        <f t="shared" si="1686"/>
        <v>0.777000777000777</v>
      </c>
      <c r="G3220" t="str">
        <f t="shared" si="1681"/>
        <v>0.777000777000777</v>
      </c>
      <c r="H3220" t="str">
        <f t="shared" si="1687"/>
        <v>9.12406290623401+0.291277233181047i</v>
      </c>
      <c r="I3220" t="str">
        <f t="shared" si="1688"/>
        <v>5050.11019064559i</v>
      </c>
      <c r="J3220" t="str">
        <f t="shared" si="1682"/>
        <v>-21813.770362359+1092.22167168022i</v>
      </c>
      <c r="K3220" t="str">
        <f t="shared" si="1689"/>
        <v>0.0115627927568351-0.230931240869021i</v>
      </c>
      <c r="L3220" t="str">
        <f t="shared" si="1690"/>
        <v>0.00100023548988473-0.0167426330215667i</v>
      </c>
      <c r="M3220" t="str">
        <f t="shared" si="1691"/>
        <v>0.0125630282467198-0.247673873890588i</v>
      </c>
      <c r="N3220" t="str">
        <f t="shared" si="1692"/>
        <v>-5.70329389891559i</v>
      </c>
      <c r="O3220" t="str">
        <f t="shared" si="1693"/>
        <v>0.836522155853885+0.547933100629601i</v>
      </c>
      <c r="P3220" t="str">
        <f t="shared" si="1694"/>
        <v>0.163477844146115-0.547933100629601i</v>
      </c>
      <c r="Q3220" t="str">
        <f t="shared" si="1695"/>
        <v>-0.163477844146115+6.25122699954519i</v>
      </c>
      <c r="R3220" t="str">
        <f t="shared" si="1696"/>
        <v>-0.0882756088944745-0.0238427972499166i</v>
      </c>
      <c r="S3220" t="str">
        <f t="shared" si="1697"/>
        <v>0.591565942548206i</v>
      </c>
      <c r="T3220" t="str">
        <f t="shared" si="1698"/>
        <v>0.0141045868281327-0.0522208437796766i</v>
      </c>
      <c r="U3220" t="str">
        <f t="shared" si="1699"/>
        <v>0.0001-123.759675810183i</v>
      </c>
      <c r="V3220" t="str">
        <f t="shared" si="1700"/>
        <v>0.00002-0.00198506870876084i</v>
      </c>
      <c r="W3220" t="str">
        <f t="shared" si="1701"/>
        <v>0.0000199993584529535-0.00198503687258615i</v>
      </c>
      <c r="X3220" t="str">
        <f t="shared" si="1702"/>
        <v>0.0000340044598472339-0.00198465574565889i</v>
      </c>
      <c r="Y3220" t="str">
        <f t="shared" si="1703"/>
        <v>0.009+8.08017630503295i</v>
      </c>
      <c r="Z3220" t="str">
        <f t="shared" si="1704"/>
        <v>-0.00294810817357483-0.0000538099068983273i</v>
      </c>
      <c r="AA3220" t="str">
        <f t="shared" si="1705"/>
        <v>0.00166124122131776-1.48547911628194i</v>
      </c>
      <c r="AB3220" t="str">
        <f t="shared" si="1706"/>
        <v>0.0960250160513198-0.355523165850919i</v>
      </c>
      <c r="AC3220" t="str">
        <f t="shared" si="1707"/>
        <v>0.913152565244901-0.0282493352907846i</v>
      </c>
      <c r="AD3220" t="str">
        <f t="shared" si="1708"/>
        <v>0.117090150672261-0.385713691589826i</v>
      </c>
      <c r="AE3220" t="str">
        <f t="shared" si="1709"/>
        <v>-0.00036594964807586+0.0011308250767293i</v>
      </c>
      <c r="AF3220" t="str">
        <f t="shared" si="1710"/>
        <v>-15.0810692175369-0.2766770469681i</v>
      </c>
      <c r="AG3220" t="str">
        <f t="shared" si="1711"/>
        <v>0.997926554070176-0.000631964168048763i</v>
      </c>
      <c r="AH3220" t="str">
        <f t="shared" si="1712"/>
        <v>0.00585465811275616-0.0169843175169954i</v>
      </c>
      <c r="AI3220">
        <f t="shared" si="1713"/>
        <v>-34.911417378183479</v>
      </c>
      <c r="AJ3220">
        <f t="shared" si="1714"/>
        <v>-70.980433439261077</v>
      </c>
      <c r="AK3220"/>
      <c r="AL3220"/>
      <c r="AM3220"/>
      <c r="AN3220"/>
    </row>
    <row r="3221" spans="1:40" x14ac:dyDescent="0.25">
      <c r="A3221"/>
      <c r="B3221">
        <f t="shared" si="1680"/>
        <v>1287000</v>
      </c>
      <c r="C3221" s="237" t="str">
        <f t="shared" si="1683"/>
        <v>-4.61408556451016E-08+0.0019028924161211i</v>
      </c>
      <c r="D3221" s="208" t="str">
        <f t="shared" si="1684"/>
        <v>-5.95700631075252+0.0145888418569284i</v>
      </c>
      <c r="E3221" t="str">
        <f t="shared" si="1685"/>
        <v>2870</v>
      </c>
      <c r="F3221" t="str">
        <f t="shared" si="1686"/>
        <v>0.777000777000777</v>
      </c>
      <c r="G3221" t="str">
        <f t="shared" si="1681"/>
        <v>0.777000777000777</v>
      </c>
      <c r="H3221" t="str">
        <f t="shared" si="1687"/>
        <v>9.12407844191062+0.291051444210181i</v>
      </c>
      <c r="I3221" t="str">
        <f t="shared" si="1688"/>
        <v>5054.03718146258i</v>
      </c>
      <c r="J3221" t="str">
        <f t="shared" si="1682"/>
        <v>-21847.7101010827+1093.07098868775i</v>
      </c>
      <c r="K3221" t="str">
        <f t="shared" si="1689"/>
        <v>0.0115448743477339-0.230752687165837i</v>
      </c>
      <c r="L3221" t="str">
        <f t="shared" si="1690"/>
        <v>0.000998687243492071-0.0167297164058997i</v>
      </c>
      <c r="M3221" t="str">
        <f t="shared" si="1691"/>
        <v>0.012543561591226-0.247482403571737i</v>
      </c>
      <c r="N3221" t="str">
        <f t="shared" si="1692"/>
        <v>-5.70772880863481i</v>
      </c>
      <c r="O3221" t="str">
        <f t="shared" si="1693"/>
        <v>0.838943955198704+0.544217824070064i</v>
      </c>
      <c r="P3221" t="str">
        <f t="shared" si="1694"/>
        <v>0.161056044801296-0.544217824070064i</v>
      </c>
      <c r="Q3221" t="str">
        <f t="shared" si="1695"/>
        <v>-0.161056044801296+6.25194663270487i</v>
      </c>
      <c r="R3221" t="str">
        <f t="shared" si="1696"/>
        <v>-0.087653197112109-0.0235029145628934i</v>
      </c>
      <c r="S3221" t="str">
        <f t="shared" si="1697"/>
        <v>0.59202594716916i</v>
      </c>
      <c r="T3221" t="str">
        <f t="shared" si="1698"/>
        <v>0.0139143352553328-0.0518929670427014i</v>
      </c>
      <c r="U3221" t="str">
        <f t="shared" si="1699"/>
        <v>0.0001-123.663514445917i</v>
      </c>
      <c r="V3221" t="str">
        <f t="shared" si="1700"/>
        <v>0.00002-0.00198352630883173i</v>
      </c>
      <c r="W3221" t="str">
        <f t="shared" si="1701"/>
        <v>0.0000199993584529534-0.00198349449739879i</v>
      </c>
      <c r="X3221" t="str">
        <f t="shared" si="1702"/>
        <v>0.0000339827032262471-0.00198311382003347i</v>
      </c>
      <c r="Y3221" t="str">
        <f t="shared" si="1703"/>
        <v>0.009+8.08645949034013i</v>
      </c>
      <c r="Z3221" t="str">
        <f t="shared" si="1704"/>
        <v>-0.00294352773516667-0.0000537306557815566i</v>
      </c>
      <c r="AA3221" t="str">
        <f t="shared" si="1705"/>
        <v>0.00165865539554075-1.4843243342992i</v>
      </c>
      <c r="AB3221" t="str">
        <f t="shared" si="1706"/>
        <v>0.0947297700044479-0.353290958036926i</v>
      </c>
      <c r="AC3221" t="str">
        <f t="shared" si="1707"/>
        <v>0.913754953249433-0.027875478062258i</v>
      </c>
      <c r="AD3221" t="str">
        <f t="shared" si="1708"/>
        <v>0.115358440654983-0.383117251633206i</v>
      </c>
      <c r="AE3221" t="str">
        <f t="shared" si="1709"/>
        <v>-0.000360145910725+0.00112151797133684i</v>
      </c>
      <c r="AF3221" t="str">
        <f t="shared" si="1710"/>
        <v>-15.0810847526631-0.276462602353253i</v>
      </c>
      <c r="AG3221" t="str">
        <f t="shared" si="1711"/>
        <v>0.997942106311088-0.000622150576461722i</v>
      </c>
      <c r="AH3221" t="str">
        <f t="shared" si="1712"/>
        <v>0.00576379031121668-0.0168452204290043i</v>
      </c>
      <c r="AI3221">
        <f t="shared" si="1713"/>
        <v>-34.989643984977512</v>
      </c>
      <c r="AJ3221">
        <f t="shared" si="1714"/>
        <v>-71.111014678754287</v>
      </c>
      <c r="AK3221"/>
      <c r="AL3221"/>
      <c r="AM3221"/>
      <c r="AN3221"/>
    </row>
    <row r="3222" spans="1:40" x14ac:dyDescent="0.25">
      <c r="A3222"/>
      <c r="B3222">
        <f t="shared" si="1680"/>
        <v>1288000</v>
      </c>
      <c r="C3222" s="237" t="str">
        <f t="shared" si="1683"/>
        <v>-4.60692361671588E-08+0.00190141501517865i</v>
      </c>
      <c r="D3222" s="208" t="str">
        <f t="shared" si="1684"/>
        <v>-5.95700631020344+0.0145775151163697i</v>
      </c>
      <c r="E3222" t="str">
        <f t="shared" si="1685"/>
        <v>2870</v>
      </c>
      <c r="F3222" t="str">
        <f t="shared" si="1686"/>
        <v>0.777000777000777</v>
      </c>
      <c r="G3222" t="str">
        <f t="shared" si="1681"/>
        <v>0.777000777000777</v>
      </c>
      <c r="H3222" t="str">
        <f t="shared" si="1687"/>
        <v>9.12409394147248+0.290826004603692i</v>
      </c>
      <c r="I3222" t="str">
        <f t="shared" si="1688"/>
        <v>5057.96417227957i</v>
      </c>
      <c r="J3222" t="str">
        <f t="shared" si="1682"/>
        <v>-21881.676221259+1093.92030569527i</v>
      </c>
      <c r="K3222" t="str">
        <f t="shared" si="1689"/>
        <v>0.0115269975241973-0.230574408679092i</v>
      </c>
      <c r="L3222" t="str">
        <f t="shared" si="1690"/>
        <v>0.000997142584816222-0.0167168196330854i</v>
      </c>
      <c r="M3222" t="str">
        <f t="shared" si="1691"/>
        <v>0.0125241401090135-0.247291228312177i</v>
      </c>
      <c r="N3222" t="str">
        <f t="shared" si="1692"/>
        <v>-5.71216371835403i</v>
      </c>
      <c r="O3222" t="str">
        <f t="shared" si="1693"/>
        <v>0.841349253864962+0.540491843621041i</v>
      </c>
      <c r="P3222" t="str">
        <f t="shared" si="1694"/>
        <v>0.158650746135038-0.540491843621041i</v>
      </c>
      <c r="Q3222" t="str">
        <f t="shared" si="1695"/>
        <v>-0.158650746135038+6.25265556197507i</v>
      </c>
      <c r="R3222" t="str">
        <f t="shared" si="1696"/>
        <v>-0.0870297426691283-0.0231651033851108i</v>
      </c>
      <c r="S3222" t="str">
        <f t="shared" si="1697"/>
        <v>0.592485951790116i</v>
      </c>
      <c r="T3222" t="str">
        <f t="shared" si="1698"/>
        <v>0.0137249983274438-0.0515638999193673i</v>
      </c>
      <c r="U3222" t="str">
        <f t="shared" si="1699"/>
        <v>0.0001-123.56750240054i</v>
      </c>
      <c r="V3222" t="str">
        <f t="shared" si="1700"/>
        <v>0.00002-0.00198198630393358i</v>
      </c>
      <c r="W3222" t="str">
        <f t="shared" si="1701"/>
        <v>0.0000199993584529534-0.00198195451720399i</v>
      </c>
      <c r="X3222" t="str">
        <f t="shared" si="1702"/>
        <v>0.0000339609972575909-0.00198157428834562i</v>
      </c>
      <c r="Y3222" t="str">
        <f t="shared" si="1703"/>
        <v>0.009+8.09274267564731i</v>
      </c>
      <c r="Z3222" t="str">
        <f t="shared" si="1704"/>
        <v>-0.0029389579639865-0.0000536516148817463i</v>
      </c>
      <c r="AA3222" t="str">
        <f t="shared" si="1705"/>
        <v>0.00165607560661976-1.48317134676761i</v>
      </c>
      <c r="AB3222" t="str">
        <f t="shared" si="1706"/>
        <v>0.0934407509242587-0.351050645989139i</v>
      </c>
      <c r="AC3222" t="str">
        <f t="shared" si="1707"/>
        <v>0.914358519610029-0.0275036855461998i</v>
      </c>
      <c r="AD3222" t="str">
        <f t="shared" si="1708"/>
        <v>0.113638419286814-0.380512854834552i</v>
      </c>
      <c r="AE3222" t="str">
        <f t="shared" si="1709"/>
        <v>-0.000354393666522957+0.0011122144004079i</v>
      </c>
      <c r="AF3222" t="str">
        <f t="shared" si="1710"/>
        <v>-15.0811002516759-0.276248489487322i</v>
      </c>
      <c r="AG3222" t="str">
        <f t="shared" si="1711"/>
        <v>0.997957677198217-0.000612414967674928i</v>
      </c>
      <c r="AH3222" t="str">
        <f t="shared" si="1712"/>
        <v>0.00567371261710559-0.0167061608655853i</v>
      </c>
      <c r="AI3222">
        <f t="shared" si="1713"/>
        <v>-35.068392591265635</v>
      </c>
      <c r="AJ3222">
        <f t="shared" si="1714"/>
        <v>-71.241589084750018</v>
      </c>
      <c r="AK3222"/>
      <c r="AL3222"/>
      <c r="AM3222"/>
      <c r="AN3222"/>
    </row>
    <row r="3223" spans="1:40" x14ac:dyDescent="0.25">
      <c r="A3223"/>
      <c r="B3223">
        <f t="shared" si="1680"/>
        <v>1289000</v>
      </c>
      <c r="C3223" s="237" t="str">
        <f t="shared" si="1683"/>
        <v>-4.59977833106898E-08+0.00189993990655727i</v>
      </c>
      <c r="D3223" s="208" t="str">
        <f t="shared" si="1684"/>
        <v>-5.95700630965563+0.0145662059502724i</v>
      </c>
      <c r="E3223" t="str">
        <f t="shared" si="1685"/>
        <v>2870</v>
      </c>
      <c r="F3223" t="str">
        <f t="shared" si="1686"/>
        <v>0.777000777000777</v>
      </c>
      <c r="G3223" t="str">
        <f t="shared" si="1681"/>
        <v>0.777000777000777</v>
      </c>
      <c r="H3223" t="str">
        <f t="shared" si="1687"/>
        <v>9.12410940503136+0.29060091355231i</v>
      </c>
      <c r="I3223" t="str">
        <f t="shared" si="1688"/>
        <v>5061.89116309655i</v>
      </c>
      <c r="J3223" t="str">
        <f t="shared" si="1682"/>
        <v>-21915.6687228878+1094.7696227028i</v>
      </c>
      <c r="K3223" t="str">
        <f t="shared" si="1689"/>
        <v>0.0115091621577443-0.230396404774554i</v>
      </c>
      <c r="L3223" t="str">
        <f t="shared" si="1690"/>
        <v>0.000995601502793937-0.0167039426576012i</v>
      </c>
      <c r="M3223" t="str">
        <f t="shared" si="1691"/>
        <v>0.0125047636605382-0.247100347432155i</v>
      </c>
      <c r="N3223" t="str">
        <f t="shared" si="1692"/>
        <v>-5.71659862807325i</v>
      </c>
      <c r="O3223" t="str">
        <f t="shared" si="1693"/>
        <v>0.843738004544303+0.536755232566575i</v>
      </c>
      <c r="P3223" t="str">
        <f t="shared" si="1694"/>
        <v>0.156261995455697-0.536755232566575i</v>
      </c>
      <c r="Q3223" t="str">
        <f t="shared" si="1695"/>
        <v>-0.156261995455697+6.25335386063982i</v>
      </c>
      <c r="R3223" t="str">
        <f t="shared" si="1696"/>
        <v>-0.0864052487297626-0.0228293715744933i</v>
      </c>
      <c r="S3223" t="str">
        <f t="shared" si="1697"/>
        <v>0.592945956411072i</v>
      </c>
      <c r="T3223" t="str">
        <f t="shared" si="1698"/>
        <v>0.0135365835625017-0.0512336428470056i</v>
      </c>
      <c r="U3223" t="str">
        <f t="shared" si="1699"/>
        <v>0.0001-123.471639326529i</v>
      </c>
      <c r="V3223" t="str">
        <f t="shared" si="1700"/>
        <v>0.00002-0.0019804486884922i</v>
      </c>
      <c r="W3223" t="str">
        <f t="shared" si="1701"/>
        <v>0.0000199993584529535-0.00198041692642763i</v>
      </c>
      <c r="X3223" t="str">
        <f t="shared" si="1702"/>
        <v>0.0000339393417841552-0.00198003714502477i</v>
      </c>
      <c r="Y3223" t="str">
        <f t="shared" si="1703"/>
        <v>0.009+8.09902586095449i</v>
      </c>
      <c r="Z3223" t="str">
        <f t="shared" si="1704"/>
        <v>-0.00293439882693449-0.0000535727834392949i</v>
      </c>
      <c r="AA3223" t="str">
        <f t="shared" si="1705"/>
        <v>0.00165350183576539-1.4820201495067i</v>
      </c>
      <c r="AB3223" t="str">
        <f t="shared" si="1706"/>
        <v>0.0921580099940683-0.348802232684941i</v>
      </c>
      <c r="AC3223" t="str">
        <f t="shared" si="1707"/>
        <v>0.914963261252841-0.0271339657721835i</v>
      </c>
      <c r="AD3223" t="str">
        <f t="shared" si="1708"/>
        <v>0.111930123388635-0.377900555345346i</v>
      </c>
      <c r="AE3223" t="str">
        <f t="shared" si="1709"/>
        <v>-0.000348692807383348+0.00110291453804264i</v>
      </c>
      <c r="AF3223" t="str">
        <f t="shared" si="1710"/>
        <v>-15.081115714687-0.276034707602038i</v>
      </c>
      <c r="AG3223" t="str">
        <f t="shared" si="1711"/>
        <v>0.997973266397661-0.000602757358007837i</v>
      </c>
      <c r="AH3223" t="str">
        <f t="shared" si="1712"/>
        <v>0.0055844233740392-0.0165671415847682i</v>
      </c>
      <c r="AI3223">
        <f t="shared" si="1713"/>
        <v>-35.147671247703855</v>
      </c>
      <c r="AJ3223">
        <f t="shared" si="1714"/>
        <v>-71.372156617132305</v>
      </c>
      <c r="AK3223"/>
      <c r="AL3223"/>
      <c r="AM3223"/>
      <c r="AN3223"/>
    </row>
    <row r="3224" spans="1:40" x14ac:dyDescent="0.25">
      <c r="A3224"/>
      <c r="B3224">
        <f t="shared" si="1680"/>
        <v>1290000</v>
      </c>
      <c r="C3224" s="237" t="str">
        <f t="shared" si="1683"/>
        <v>-4.59264965592393E-08+0.00189846708492601i</v>
      </c>
      <c r="D3224" s="208" t="str">
        <f t="shared" si="1684"/>
        <v>-5.9570063091091+0.0145549143177661i</v>
      </c>
      <c r="E3224" t="str">
        <f t="shared" si="1685"/>
        <v>2870</v>
      </c>
      <c r="F3224" t="str">
        <f t="shared" si="1686"/>
        <v>0.777000777000777</v>
      </c>
      <c r="G3224" t="str">
        <f t="shared" si="1681"/>
        <v>0.777000777000777</v>
      </c>
      <c r="H3224" t="str">
        <f t="shared" si="1687"/>
        <v>9.12412483269869+0.290376170249259i</v>
      </c>
      <c r="I3224" t="str">
        <f t="shared" si="1688"/>
        <v>5065.81815391354i</v>
      </c>
      <c r="J3224" t="str">
        <f t="shared" si="1682"/>
        <v>-21949.6876059693+1095.61893971033i</v>
      </c>
      <c r="K3224" t="str">
        <f t="shared" si="1689"/>
        <v>0.0114913681203887-0.230218674819928i</v>
      </c>
      <c r="L3224" t="str">
        <f t="shared" si="1690"/>
        <v>0.000994063986404494-0.0166910854340632i</v>
      </c>
      <c r="M3224" t="str">
        <f t="shared" si="1691"/>
        <v>0.0124854321067932-0.246909760253991i</v>
      </c>
      <c r="N3224" t="str">
        <f t="shared" si="1692"/>
        <v>-5.72103353779247i</v>
      </c>
      <c r="O3224" t="str">
        <f t="shared" si="1693"/>
        <v>0.846110160253842+0.533008064399796i</v>
      </c>
      <c r="P3224" t="str">
        <f t="shared" si="1694"/>
        <v>0.153889839746158-0.533008064399796i</v>
      </c>
      <c r="Q3224" t="str">
        <f t="shared" si="1695"/>
        <v>-0.153889839746158+6.25404160219227i</v>
      </c>
      <c r="R3224" t="str">
        <f t="shared" si="1696"/>
        <v>-0.0857797185162203-0.0224957270128983i</v>
      </c>
      <c r="S3224" t="str">
        <f t="shared" si="1697"/>
        <v>0.593405961032026i</v>
      </c>
      <c r="T3224" t="str">
        <f t="shared" si="1698"/>
        <v>0.013349098507203-0.0509021963031744i</v>
      </c>
      <c r="U3224" t="str">
        <f t="shared" si="1699"/>
        <v>0.0001-123.375924877438i</v>
      </c>
      <c r="V3224" t="str">
        <f t="shared" si="1700"/>
        <v>0.00002-0.00197891345695073i</v>
      </c>
      <c r="W3224" t="str">
        <f t="shared" si="1701"/>
        <v>0.0000199993584529535-0.00197888171951293i</v>
      </c>
      <c r="X3224" t="str">
        <f t="shared" si="1702"/>
        <v>0.0000339177366494393-0.00197850238451769i</v>
      </c>
      <c r="Y3224" t="str">
        <f t="shared" si="1703"/>
        <v>0.009+8.10530904626167i</v>
      </c>
      <c r="Z3224" t="str">
        <f t="shared" si="1704"/>
        <v>-0.00292985029103918-0.0000534941606980052i</v>
      </c>
      <c r="AA3224" t="str">
        <f t="shared" si="1705"/>
        <v>0.00165093406426136-1.48087073834901i</v>
      </c>
      <c r="AB3224" t="str">
        <f t="shared" si="1706"/>
        <v>0.0908815985923155-0.34654572137558i</v>
      </c>
      <c r="AC3224" t="str">
        <f t="shared" si="1707"/>
        <v>0.91556917504709-0.0267663267960625i</v>
      </c>
      <c r="AD3224" t="str">
        <f t="shared" si="1708"/>
        <v>0.110233589519975-0.375280407487412i</v>
      </c>
      <c r="AE3224" t="str">
        <f t="shared" si="1709"/>
        <v>-0.000343043224762336+0.00109361855774619i</v>
      </c>
      <c r="AF3224" t="str">
        <f t="shared" si="1710"/>
        <v>-15.0811311418078-0.275821255931493i</v>
      </c>
      <c r="AG3224" t="str">
        <f t="shared" si="1711"/>
        <v>0.997988873575636-0.000593177762328274i</v>
      </c>
      <c r="AH3224" t="str">
        <f t="shared" si="1712"/>
        <v>0.00549592091819419-0.0164281653347286i</v>
      </c>
      <c r="AI3224">
        <f t="shared" si="1713"/>
        <v>-35.22748819458878</v>
      </c>
      <c r="AJ3224">
        <f t="shared" si="1714"/>
        <v>-71.502717236006717</v>
      </c>
      <c r="AK3224"/>
      <c r="AL3224"/>
      <c r="AM3224"/>
      <c r="AN3224"/>
    </row>
    <row r="3225" spans="1:40" x14ac:dyDescent="0.25">
      <c r="A3225"/>
      <c r="B3225">
        <f t="shared" ref="B3225:B3288" si="1715">B3224+1000</f>
        <v>1291000</v>
      </c>
      <c r="C3225" s="237" t="str">
        <f t="shared" si="1683"/>
        <v>-4.58553753983512E-08+0.00189699654497039i</v>
      </c>
      <c r="D3225" s="208" t="str">
        <f t="shared" si="1684"/>
        <v>-5.95700630856383+0.0145436401781063i</v>
      </c>
      <c r="E3225" t="str">
        <f t="shared" si="1685"/>
        <v>2870</v>
      </c>
      <c r="F3225" t="str">
        <f t="shared" si="1686"/>
        <v>0.777000777000777</v>
      </c>
      <c r="G3225" t="str">
        <f t="shared" si="1681"/>
        <v>0.777000777000777</v>
      </c>
      <c r="H3225" t="str">
        <f t="shared" si="1687"/>
        <v>9.12414022458538+0.290151773890249i</v>
      </c>
      <c r="I3225" t="str">
        <f t="shared" si="1688"/>
        <v>5069.74514473053i</v>
      </c>
      <c r="J3225" t="str">
        <f t="shared" si="1682"/>
        <v>-21983.7328705033+1096.46825671786i</v>
      </c>
      <c r="K3225" t="str">
        <f t="shared" si="1689"/>
        <v>0.011473615284638-0.23004121818486i</v>
      </c>
      <c r="L3225" t="str">
        <f t="shared" si="1690"/>
        <v>0.000992530024669544-0.0166782479172256i</v>
      </c>
      <c r="M3225" t="str">
        <f t="shared" si="1691"/>
        <v>0.0124661453093075-0.246719466102086i</v>
      </c>
      <c r="N3225" t="str">
        <f t="shared" si="1692"/>
        <v>-5.72546844751169i</v>
      </c>
      <c r="O3225" t="str">
        <f t="shared" si="1693"/>
        <v>0.84846567433709+0.529250412821479i</v>
      </c>
      <c r="P3225" t="str">
        <f t="shared" si="1694"/>
        <v>0.15153432566291-0.529250412821479i</v>
      </c>
      <c r="Q3225" t="str">
        <f t="shared" si="1695"/>
        <v>-0.15153432566291+6.25471886033317i</v>
      </c>
      <c r="R3225" t="str">
        <f t="shared" si="1696"/>
        <v>-0.0851531553091235-0.0221641776058482i</v>
      </c>
      <c r="S3225" t="str">
        <f t="shared" si="1697"/>
        <v>0.593865965652981i</v>
      </c>
      <c r="T3225" t="str">
        <f t="shared" si="1698"/>
        <v>0.0131625507368012-0.0505695608060509i</v>
      </c>
      <c r="U3225" t="str">
        <f t="shared" si="1699"/>
        <v>0.0001-123.280358707897i</v>
      </c>
      <c r="V3225" t="str">
        <f t="shared" si="1700"/>
        <v>0.00002-0.00197738060376952i</v>
      </c>
      <c r="W3225" t="str">
        <f t="shared" si="1701"/>
        <v>0.0000199993584529534-0.00197734889092035i</v>
      </c>
      <c r="X3225" t="str">
        <f t="shared" si="1702"/>
        <v>0.0000338961816975486-0.00197697000128837i</v>
      </c>
      <c r="Y3225" t="str">
        <f t="shared" si="1703"/>
        <v>0.009+8.11159223156885i</v>
      </c>
      <c r="Z3225" t="str">
        <f t="shared" si="1704"/>
        <v>-0.00292531232345687-0.0000534157459050654i</v>
      </c>
      <c r="AA3225" t="str">
        <f t="shared" si="1705"/>
        <v>0.00164837227346413-1.47972310914001i</v>
      </c>
      <c r="AB3225" t="str">
        <f t="shared" si="1706"/>
        <v>0.0896115682918574-0.344281115588843i</v>
      </c>
      <c r="AC3225" t="str">
        <f t="shared" si="1707"/>
        <v>0.916176257804611-0.0264007766997187i</v>
      </c>
      <c r="AD3225" t="str">
        <f t="shared" si="1708"/>
        <v>0.108548853978242-0.37265246575159i</v>
      </c>
      <c r="AE3225" t="str">
        <f t="shared" si="1709"/>
        <v>-0.000337444809661155+0.00108432663242733i</v>
      </c>
      <c r="AF3225" t="str">
        <f t="shared" si="1710"/>
        <v>-15.0811465331492-0.275608133712143i</v>
      </c>
      <c r="AG3225" t="str">
        <f t="shared" si="1711"/>
        <v>0.998004498398487-0.000583676194053917i</v>
      </c>
      <c r="AH3225" t="str">
        <f t="shared" si="1712"/>
        <v>0.0054082035783536-0.016289234853768i</v>
      </c>
      <c r="AI3225">
        <f t="shared" si="1713"/>
        <v>-35.307851867866617</v>
      </c>
      <c r="AJ3225">
        <f t="shared" si="1714"/>
        <v>-71.633270901700911</v>
      </c>
      <c r="AK3225"/>
      <c r="AL3225"/>
      <c r="AM3225"/>
      <c r="AN3225"/>
    </row>
    <row r="3226" spans="1:40" x14ac:dyDescent="0.25">
      <c r="A3226"/>
      <c r="B3226">
        <f t="shared" si="1715"/>
        <v>1292000</v>
      </c>
      <c r="C3226" s="237" t="str">
        <f t="shared" si="1683"/>
        <v>-4.57844193155596E-08+0.0018955282813924i</v>
      </c>
      <c r="D3226" s="208" t="str">
        <f t="shared" si="1684"/>
        <v>-5.95700630801984+0.0145323834906751i</v>
      </c>
      <c r="E3226" t="str">
        <f t="shared" si="1685"/>
        <v>2870</v>
      </c>
      <c r="F3226" t="str">
        <f t="shared" si="1686"/>
        <v>0.777000777000777</v>
      </c>
      <c r="G3226" t="str">
        <f t="shared" si="1681"/>
        <v>0.777000777000777</v>
      </c>
      <c r="H3226" t="str">
        <f t="shared" si="1687"/>
        <v>9.12415558080197+0.289927723673461i</v>
      </c>
      <c r="I3226" t="str">
        <f t="shared" si="1688"/>
        <v>5073.67213554752i</v>
      </c>
      <c r="J3226" t="str">
        <f t="shared" si="1682"/>
        <v>-22017.8045164898+1097.31757372538i</v>
      </c>
      <c r="K3226" t="str">
        <f t="shared" si="1689"/>
        <v>0.0114559035234902-0.22986403424092i</v>
      </c>
      <c r="L3226" t="str">
        <f t="shared" si="1690"/>
        <v>0.000990999606652899-0.0166654300619798i</v>
      </c>
      <c r="M3226" t="str">
        <f t="shared" si="1691"/>
        <v>0.0124469031301431-0.2465294643029i</v>
      </c>
      <c r="N3226" t="str">
        <f t="shared" si="1692"/>
        <v>-5.72990335723091i</v>
      </c>
      <c r="O3226" t="str">
        <f t="shared" si="1693"/>
        <v>0.850804500464874+0.525482351738587i</v>
      </c>
      <c r="P3226" t="str">
        <f t="shared" si="1694"/>
        <v>0.149195499535126-0.525482351738587i</v>
      </c>
      <c r="Q3226" t="str">
        <f t="shared" si="1695"/>
        <v>-0.149195499535126+6.2553857089695i</v>
      </c>
      <c r="R3226" t="str">
        <f t="shared" si="1696"/>
        <v>-0.0845255624479409-0.0218347312822567i</v>
      </c>
      <c r="S3226" t="str">
        <f t="shared" si="1697"/>
        <v>0.594325970273936i</v>
      </c>
      <c r="T3226" t="str">
        <f t="shared" si="1698"/>
        <v>0.0129769478549979-0.0502357369148226i</v>
      </c>
      <c r="U3226" t="str">
        <f t="shared" si="1699"/>
        <v>0.0001-123.184940473603i</v>
      </c>
      <c r="V3226" t="str">
        <f t="shared" si="1700"/>
        <v>0.00002-0.00197585012342604i</v>
      </c>
      <c r="W3226" t="str">
        <f t="shared" si="1701"/>
        <v>0.0000199993584529535-0.00197581843512745i</v>
      </c>
      <c r="X3226" t="str">
        <f t="shared" si="1702"/>
        <v>0.0000338746767731914-0.0019754399898179i</v>
      </c>
      <c r="Y3226" t="str">
        <f t="shared" si="1703"/>
        <v>0.009+8.11787541687602i</v>
      </c>
      <c r="Z3226" t="str">
        <f t="shared" si="1704"/>
        <v>-0.00292078489147088-0.0000533375383110302i</v>
      </c>
      <c r="AA3226" t="str">
        <f t="shared" si="1705"/>
        <v>0.00164581644480259-1.47857725773802i</v>
      </c>
      <c r="AB3226" t="str">
        <f t="shared" si="1706"/>
        <v>0.0883479708592276-0.342008419131718i</v>
      </c>
      <c r="AC3226" t="str">
        <f t="shared" si="1707"/>
        <v>0.916784506279405-0.0260373235907995i</v>
      </c>
      <c r="AD3226" t="str">
        <f t="shared" si="1708"/>
        <v>0.106875952797938-0.370016784796381i</v>
      </c>
      <c r="AE3226" t="str">
        <f t="shared" si="1709"/>
        <v>-0.000331897452628573+0.00107503893439701i</v>
      </c>
      <c r="AF3226" t="str">
        <f t="shared" si="1710"/>
        <v>-15.0811618888218-0.275395340182786i</v>
      </c>
      <c r="AG3226" t="str">
        <f t="shared" si="1711"/>
        <v>0.998020140532694-0.000574252665153691i</v>
      </c>
      <c r="AH3226" t="str">
        <f t="shared" si="1712"/>
        <v>0.00532126967595204-0.0161503528702925i</v>
      </c>
      <c r="AI3226">
        <f t="shared" si="1713"/>
        <v>-35.388770905382941</v>
      </c>
      <c r="AJ3226">
        <f t="shared" si="1714"/>
        <v>-71.763817574765895</v>
      </c>
      <c r="AK3226"/>
      <c r="AL3226"/>
      <c r="AM3226"/>
      <c r="AN3226"/>
    </row>
    <row r="3227" spans="1:40" x14ac:dyDescent="0.25">
      <c r="A3227"/>
      <c r="B3227">
        <f t="shared" si="1715"/>
        <v>1293000</v>
      </c>
      <c r="C3227" s="237" t="str">
        <f t="shared" si="1683"/>
        <v>-4.57136278003799E-08+0.00189406228891044i</v>
      </c>
      <c r="D3227" s="208" t="str">
        <f t="shared" si="1684"/>
        <v>-5.95700630747711+0.01452114421498i</v>
      </c>
      <c r="E3227" t="str">
        <f t="shared" si="1685"/>
        <v>2870</v>
      </c>
      <c r="F3227" t="str">
        <f t="shared" si="1686"/>
        <v>0.777000777000777</v>
      </c>
      <c r="G3227" t="str">
        <f t="shared" si="1681"/>
        <v>0.777000777000777</v>
      </c>
      <c r="H3227" t="str">
        <f t="shared" si="1687"/>
        <v>9.12417090145854+0.289704018799548i</v>
      </c>
      <c r="I3227" t="str">
        <f t="shared" si="1688"/>
        <v>5077.5991263645i</v>
      </c>
      <c r="J3227" t="str">
        <f t="shared" si="1682"/>
        <v>-22051.9025439289+1098.16689073291i</v>
      </c>
      <c r="K3227" t="str">
        <f t="shared" si="1689"/>
        <v>0.0114382327104319-0.229687122361597i</v>
      </c>
      <c r="L3227" t="str">
        <f t="shared" si="1690"/>
        <v>0.000989472721460379-0.016652631823355i</v>
      </c>
      <c r="M3227" t="str">
        <f t="shared" si="1691"/>
        <v>0.0124277054318923-0.246339754184952i</v>
      </c>
      <c r="N3227" t="str">
        <f t="shared" si="1692"/>
        <v>-5.73433826695013i</v>
      </c>
      <c r="O3227" t="str">
        <f t="shared" si="1693"/>
        <v>0.853126592636243+0.521703955262822i</v>
      </c>
      <c r="P3227" t="str">
        <f t="shared" si="1694"/>
        <v>0.146873407363757-0.521703955262822i</v>
      </c>
      <c r="Q3227" t="str">
        <f t="shared" si="1695"/>
        <v>-0.146873407363757+6.25604222221295i</v>
      </c>
      <c r="R3227" t="str">
        <f t="shared" si="1696"/>
        <v>-0.0838969433314254-0.0215073959941517i</v>
      </c>
      <c r="S3227" t="str">
        <f t="shared" si="1697"/>
        <v>0.594785974894891i</v>
      </c>
      <c r="T3227" t="str">
        <f t="shared" si="1698"/>
        <v>0.012792297493832-0.0499007252300833i</v>
      </c>
      <c r="U3227" t="str">
        <f t="shared" si="1699"/>
        <v>0.0001-123.089669831319i</v>
      </c>
      <c r="V3227" t="str">
        <f t="shared" si="1700"/>
        <v>0.00002-0.00197432201041488i</v>
      </c>
      <c r="W3227" t="str">
        <f t="shared" si="1701"/>
        <v>0.0000199993584529535-0.0019742903466289i</v>
      </c>
      <c r="X3227" t="str">
        <f t="shared" si="1702"/>
        <v>0.0000338532217216758-0.00197391234460443i</v>
      </c>
      <c r="Y3227" t="str">
        <f t="shared" si="1703"/>
        <v>0.009+8.1241586021832i</v>
      </c>
      <c r="Z3227" t="str">
        <f t="shared" si="1704"/>
        <v>-0.00291626796249107-0.0000532595371698029i</v>
      </c>
      <c r="AA3227" t="str">
        <f t="shared" si="1705"/>
        <v>0.00164326655977768-1.47743318001423i</v>
      </c>
      <c r="AB3227" t="str">
        <f t="shared" si="1706"/>
        <v>0.087090858253882-0.339727636093089i</v>
      </c>
      <c r="AC3227" t="str">
        <f t="shared" si="1707"/>
        <v>0.917393917167184-0.0256759756024558i</v>
      </c>
      <c r="AD3227" t="str">
        <f t="shared" si="1708"/>
        <v>0.105214921749905-0.367373419446605i</v>
      </c>
      <c r="AE3227" t="str">
        <f t="shared" si="1709"/>
        <v>-0.000326401043763467+0.00106575563536717i</v>
      </c>
      <c r="AF3227" t="str">
        <f t="shared" si="1710"/>
        <v>-15.0811772089356-0.275182874584568i</v>
      </c>
      <c r="AG3227" t="str">
        <f t="shared" si="1711"/>
        <v>0.998035799644877-0.000564907186149359i</v>
      </c>
      <c r="AH3227" t="str">
        <f t="shared" si="1712"/>
        <v>0.00523511752512244-0.0160115221027939i</v>
      </c>
      <c r="AI3227">
        <f t="shared" si="1713"/>
        <v>-35.470254153382697</v>
      </c>
      <c r="AJ3227">
        <f t="shared" si="1714"/>
        <v>-71.894357215975091</v>
      </c>
      <c r="AK3227"/>
      <c r="AL3227"/>
      <c r="AM3227"/>
      <c r="AN3227"/>
    </row>
    <row r="3228" spans="1:40" x14ac:dyDescent="0.25">
      <c r="A3228"/>
      <c r="B3228">
        <f t="shared" si="1715"/>
        <v>1294000</v>
      </c>
      <c r="C3228" s="237" t="str">
        <f t="shared" si="1683"/>
        <v>-4.56430003442988E-08+0.00189259856225919i</v>
      </c>
      <c r="D3228" s="208" t="str">
        <f t="shared" si="1684"/>
        <v>-5.95700630693563+0.0145099223106538i</v>
      </c>
      <c r="E3228" t="str">
        <f t="shared" si="1685"/>
        <v>2870</v>
      </c>
      <c r="F3228" t="str">
        <f t="shared" si="1686"/>
        <v>0.777000777000777</v>
      </c>
      <c r="G3228" t="str">
        <f t="shared" si="1681"/>
        <v>0.777000777000777</v>
      </c>
      <c r="H3228" t="str">
        <f t="shared" si="1687"/>
        <v>9.12418618666474+0.289480658471613i</v>
      </c>
      <c r="I3228" t="str">
        <f t="shared" si="1688"/>
        <v>5081.52611718149i</v>
      </c>
      <c r="J3228" t="str">
        <f t="shared" si="1682"/>
        <v>-22086.0269528206+1099.01620774044i</v>
      </c>
      <c r="K3228" t="str">
        <f t="shared" si="1689"/>
        <v>0.0114206027194361-0.229510481922296i</v>
      </c>
      <c r="L3228" t="str">
        <f t="shared" si="1690"/>
        <v>0.000987949358239551-0.0166398531565164i</v>
      </c>
      <c r="M3228" t="str">
        <f t="shared" si="1691"/>
        <v>0.0124085520776757-0.246150335078812i</v>
      </c>
      <c r="N3228" t="str">
        <f t="shared" si="1692"/>
        <v>-5.73877317666935i</v>
      </c>
      <c r="O3228" t="str">
        <f t="shared" si="1693"/>
        <v>0.855431905179381+0.517915297709167i</v>
      </c>
      <c r="P3228" t="str">
        <f t="shared" si="1694"/>
        <v>0.144568094820619-0.517915297709167i</v>
      </c>
      <c r="Q3228" t="str">
        <f t="shared" si="1695"/>
        <v>-0.144568094820619+6.25668847437852i</v>
      </c>
      <c r="R3228" t="str">
        <f t="shared" si="1696"/>
        <v>-0.0832673014180497-0.0211821797163909i</v>
      </c>
      <c r="S3228" t="str">
        <f t="shared" si="1697"/>
        <v>0.595245979515845i</v>
      </c>
      <c r="T3228" t="str">
        <f t="shared" si="1698"/>
        <v>0.0126086073135638-0.0495645263942281i</v>
      </c>
      <c r="U3228" t="str">
        <f t="shared" si="1699"/>
        <v>0.0001-122.994546438868i</v>
      </c>
      <c r="V3228" t="str">
        <f t="shared" si="1700"/>
        <v>0.00002-0.00197279625924764i</v>
      </c>
      <c r="W3228" t="str">
        <f t="shared" si="1701"/>
        <v>0.0000199993584529535-0.00197276461993637i</v>
      </c>
      <c r="X3228" t="str">
        <f t="shared" si="1702"/>
        <v>0.0000338318163889075-0.00197238706016313i</v>
      </c>
      <c r="Y3228" t="str">
        <f t="shared" si="1703"/>
        <v>0.009+8.13044178749039i</v>
      </c>
      <c r="Z3228" t="str">
        <f t="shared" si="1704"/>
        <v>-0.00291176150405318-0.0000531817417386184i</v>
      </c>
      <c r="AA3228" t="str">
        <f t="shared" si="1705"/>
        <v>0.00164072259996209-1.47629087185256i</v>
      </c>
      <c r="AB3228" t="str">
        <f t="shared" si="1706"/>
        <v>0.0858402826274098-0.337438770846428i</v>
      </c>
      <c r="AC3228" t="str">
        <f t="shared" si="1707"/>
        <v>0.918004487104914-0.0253167408930716i</v>
      </c>
      <c r="AD3228" t="str">
        <f t="shared" si="1708"/>
        <v>0.103565796340564-0.364722424692054i</v>
      </c>
      <c r="AE3228" t="str">
        <f t="shared" si="1709"/>
        <v>-0.000320955472717322+0.00105647690644932i</v>
      </c>
      <c r="AF3228" t="str">
        <f t="shared" si="1710"/>
        <v>-15.0811924936004-0.274970736160959i</v>
      </c>
      <c r="AG3228" t="str">
        <f t="shared" si="1711"/>
        <v>0.998051475401804-0.000555639766117008i</v>
      </c>
      <c r="AH3228" t="str">
        <f t="shared" si="1712"/>
        <v>0.00514974543274182-0.0158727452598296i</v>
      </c>
      <c r="AI3228">
        <f t="shared" si="1713"/>
        <v>-35.552310673274761</v>
      </c>
      <c r="AJ3228">
        <f t="shared" si="1714"/>
        <v>-72.024889786325176</v>
      </c>
      <c r="AK3228"/>
      <c r="AL3228"/>
      <c r="AM3228"/>
      <c r="AN3228"/>
    </row>
    <row r="3229" spans="1:40" x14ac:dyDescent="0.25">
      <c r="A3229"/>
      <c r="B3229">
        <f t="shared" si="1715"/>
        <v>1295000</v>
      </c>
      <c r="C3229" s="237" t="str">
        <f t="shared" si="1683"/>
        <v>-4.55725364407655E-08+0.00189113709618965i</v>
      </c>
      <c r="D3229" s="208" t="str">
        <f t="shared" si="1684"/>
        <v>-5.9570063063954+0.014498717737454i</v>
      </c>
      <c r="E3229" t="str">
        <f t="shared" si="1685"/>
        <v>2870</v>
      </c>
      <c r="F3229" t="str">
        <f t="shared" si="1686"/>
        <v>0.777000777000777</v>
      </c>
      <c r="G3229" t="str">
        <f t="shared" si="1681"/>
        <v>0.777000777000777</v>
      </c>
      <c r="H3229" t="str">
        <f t="shared" si="1687"/>
        <v>9.12420143652983+0.289257641895212i</v>
      </c>
      <c r="I3229" t="str">
        <f t="shared" si="1688"/>
        <v>5085.45310799848i</v>
      </c>
      <c r="J3229" t="str">
        <f t="shared" si="1682"/>
        <v>-22120.1777431648+1099.86552474797i</v>
      </c>
      <c r="K3229" t="str">
        <f t="shared" si="1689"/>
        <v>0.0114030134249599-0.229334112300326i</v>
      </c>
      <c r="L3229" t="str">
        <f t="shared" si="1690"/>
        <v>0.000986429506179587-0.0166270940167651i</v>
      </c>
      <c r="M3229" t="str">
        <f t="shared" si="1691"/>
        <v>0.0123894429311395-0.245961206317091i</v>
      </c>
      <c r="N3229" t="str">
        <f t="shared" si="1692"/>
        <v>-5.74320808638856i</v>
      </c>
      <c r="O3229" t="str">
        <f t="shared" si="1693"/>
        <v>0.857720392752489+0.514116453594433i</v>
      </c>
      <c r="P3229" t="str">
        <f t="shared" si="1694"/>
        <v>0.142279607247511-0.514116453594433i</v>
      </c>
      <c r="Q3229" t="str">
        <f t="shared" si="1695"/>
        <v>-0.142279607247511+6.25732453998299i</v>
      </c>
      <c r="R3229" t="str">
        <f t="shared" si="1696"/>
        <v>-0.0826366402264456-0.0208590904463768i</v>
      </c>
      <c r="S3229" t="str">
        <f t="shared" si="1697"/>
        <v>0.595705984136801i</v>
      </c>
      <c r="T3229" t="str">
        <f t="shared" si="1698"/>
        <v>0.0124258850025574-0.0492271410918535i</v>
      </c>
      <c r="U3229" t="str">
        <f t="shared" si="1699"/>
        <v>0.0001-122.899569955132i</v>
      </c>
      <c r="V3229" t="str">
        <f t="shared" si="1700"/>
        <v>0.00002-0.00197127286445285i</v>
      </c>
      <c r="W3229" t="str">
        <f t="shared" si="1701"/>
        <v>0.0000199993584529535-0.00197124124957851i</v>
      </c>
      <c r="X3229" t="str">
        <f t="shared" si="1702"/>
        <v>0.0000338104606213871-0.00197086413102611i</v>
      </c>
      <c r="Y3229" t="str">
        <f t="shared" si="1703"/>
        <v>0.009+8.13672497279756i</v>
      </c>
      <c r="Z3229" t="str">
        <f t="shared" si="1704"/>
        <v>-0.00290726548381838-0.0000531041512780255i</v>
      </c>
      <c r="AA3229" t="str">
        <f t="shared" si="1705"/>
        <v>0.00163818454699992-1.4751503291497i</v>
      </c>
      <c r="AB3229" t="str">
        <f t="shared" si="1706"/>
        <v>0.0845962963227328-0.335141828052515i</v>
      </c>
      <c r="AC3229" t="str">
        <f t="shared" si="1707"/>
        <v>0.918616212670365-0.0249596276459919i</v>
      </c>
      <c r="AD3229" t="str">
        <f t="shared" si="1708"/>
        <v>0.101928611811177-0.362063855686144i</v>
      </c>
      <c r="AE3229" t="str">
        <f t="shared" si="1709"/>
        <v>-0.00031556062869682+0.00104720291815335i</v>
      </c>
      <c r="AF3229" t="str">
        <f t="shared" si="1710"/>
        <v>-15.0812077429252-0.274758924157758i</v>
      </c>
      <c r="AG3229" t="str">
        <f t="shared" si="1711"/>
        <v>0.998067167470397-0.00054645041268872i</v>
      </c>
      <c r="AH3229" t="str">
        <f t="shared" si="1712"/>
        <v>0.00506515169847806-0.0157340250400038i</v>
      </c>
      <c r="AI3229">
        <f t="shared" si="1713"/>
        <v>-35.634949748672476</v>
      </c>
      <c r="AJ3229">
        <f t="shared" si="1714"/>
        <v>-72.155415247034824</v>
      </c>
      <c r="AK3229"/>
      <c r="AL3229"/>
      <c r="AM3229"/>
      <c r="AN3229"/>
    </row>
    <row r="3230" spans="1:40" x14ac:dyDescent="0.25">
      <c r="A3230"/>
      <c r="B3230">
        <f t="shared" si="1715"/>
        <v>1296000</v>
      </c>
      <c r="C3230" s="237" t="str">
        <f t="shared" si="1683"/>
        <v>-4.55022355851833E-08+0.00188967788546897i</v>
      </c>
      <c r="D3230" s="208" t="str">
        <f t="shared" si="1684"/>
        <v>-5.95700630585644+0.0144875304552621i</v>
      </c>
      <c r="E3230" t="str">
        <f t="shared" si="1685"/>
        <v>2870</v>
      </c>
      <c r="F3230" t="str">
        <f t="shared" si="1686"/>
        <v>0.777000777000777</v>
      </c>
      <c r="G3230" t="str">
        <f t="shared" si="1681"/>
        <v>0.777000777000777</v>
      </c>
      <c r="H3230" t="str">
        <f t="shared" si="1687"/>
        <v>9.12421665116266+0.289034968278337i</v>
      </c>
      <c r="I3230" t="str">
        <f t="shared" si="1688"/>
        <v>5089.38009881547i</v>
      </c>
      <c r="J3230" t="str">
        <f t="shared" si="1682"/>
        <v>-22154.3549149616+1100.71484175549i</v>
      </c>
      <c r="K3230" t="str">
        <f t="shared" si="1689"/>
        <v>0.0113854647019421-0.229158012874895i</v>
      </c>
      <c r="L3230" t="str">
        <f t="shared" si="1690"/>
        <v>0.000984913154511056-0.0166143543595382i</v>
      </c>
      <c r="M3230" t="str">
        <f t="shared" si="1691"/>
        <v>0.0123703778564532-0.245772367234433i</v>
      </c>
      <c r="N3230" t="str">
        <f t="shared" si="1692"/>
        <v>-5.74764299610778i</v>
      </c>
      <c r="O3230" t="str">
        <f t="shared" si="1693"/>
        <v>0.859992010344708+0.510307497635757i</v>
      </c>
      <c r="P3230" t="str">
        <f t="shared" si="1694"/>
        <v>0.140007989655292-0.510307497635757i</v>
      </c>
      <c r="Q3230" t="str">
        <f t="shared" si="1695"/>
        <v>-0.140007989655292+6.25795049374354i</v>
      </c>
      <c r="R3230" t="str">
        <f t="shared" si="1696"/>
        <v>-0.0820049633358354-0.020538136203759i</v>
      </c>
      <c r="S3230" t="str">
        <f t="shared" si="1697"/>
        <v>0.596165988757755i</v>
      </c>
      <c r="T3230" t="str">
        <f t="shared" si="1698"/>
        <v>0.0122441382771554-0.0488885700501518i</v>
      </c>
      <c r="U3230" t="str">
        <f t="shared" si="1699"/>
        <v>0.0001-122.804740040043i</v>
      </c>
      <c r="V3230" t="str">
        <f t="shared" si="1700"/>
        <v>0.00002-0.00196975182057596i</v>
      </c>
      <c r="W3230" t="str">
        <f t="shared" si="1701"/>
        <v>0.0000199993584529534-0.00196972023010082i</v>
      </c>
      <c r="X3230" t="str">
        <f t="shared" si="1702"/>
        <v>0.0000337891542662067-0.00196934355174233i</v>
      </c>
      <c r="Y3230" t="str">
        <f t="shared" si="1703"/>
        <v>0.009+8.14300815810474i</v>
      </c>
      <c r="Z3230" t="str">
        <f t="shared" si="1704"/>
        <v>-0.00290277986957251-0.0000530267650518689i</v>
      </c>
      <c r="AA3230" t="str">
        <f t="shared" si="1705"/>
        <v>0.00163565238260634-1.474011547815i</v>
      </c>
      <c r="AB3230" t="str">
        <f t="shared" si="1706"/>
        <v>0.0833589518732526-0.332836812662126i</v>
      </c>
      <c r="AC3230" t="str">
        <f t="shared" si="1707"/>
        <v>0.919229090381656-0.0246046440692385i</v>
      </c>
      <c r="AD3230" t="str">
        <f t="shared" si="1708"/>
        <v>0.100303403137083-0.359397767744533i</v>
      </c>
      <c r="AE3230" t="str">
        <f t="shared" si="1709"/>
        <v>-0.000310216400466297+0.00103793384038608i</v>
      </c>
      <c r="AF3230" t="str">
        <f t="shared" si="1710"/>
        <v>-15.0812229570191-0.274547437823075i</v>
      </c>
      <c r="AG3230" t="str">
        <f t="shared" si="1711"/>
        <v>0.998082875517741-0.000537339132054032i</v>
      </c>
      <c r="AH3230" t="str">
        <f t="shared" si="1712"/>
        <v>0.00498133461483516-0.0155953641319475i</v>
      </c>
      <c r="AI3230">
        <f t="shared" si="1713"/>
        <v>-35.718180892725499</v>
      </c>
      <c r="AJ3230">
        <f t="shared" si="1714"/>
        <v>-72.285933559547459</v>
      </c>
      <c r="AK3230"/>
      <c r="AL3230"/>
      <c r="AM3230"/>
      <c r="AN3230"/>
    </row>
    <row r="3231" spans="1:40" x14ac:dyDescent="0.25">
      <c r="A3231"/>
      <c r="B3231">
        <f t="shared" si="1715"/>
        <v>1297000</v>
      </c>
      <c r="C3231" s="237" t="str">
        <f t="shared" si="1683"/>
        <v>-4.54320972748996E-08+0.00188822092488048i</v>
      </c>
      <c r="D3231" s="208" t="str">
        <f t="shared" si="1684"/>
        <v>-5.9570063053187+0.0144763604240837i</v>
      </c>
      <c r="E3231" t="str">
        <f t="shared" si="1685"/>
        <v>2870</v>
      </c>
      <c r="F3231" t="str">
        <f t="shared" si="1686"/>
        <v>0.777000777000777</v>
      </c>
      <c r="G3231" t="str">
        <f t="shared" si="1681"/>
        <v>0.777000777000777</v>
      </c>
      <c r="H3231" t="str">
        <f t="shared" si="1687"/>
        <v>9.12423183067157+0.288812636831405i</v>
      </c>
      <c r="I3231" t="str">
        <f t="shared" si="1688"/>
        <v>5093.30708963245i</v>
      </c>
      <c r="J3231" t="str">
        <f t="shared" si="1682"/>
        <v>-22188.558468211+1101.56415876302i</v>
      </c>
      <c r="K3231" t="str">
        <f t="shared" si="1689"/>
        <v>0.0113679564258013-0.2289821830271i</v>
      </c>
      <c r="L3231" t="str">
        <f t="shared" si="1690"/>
        <v>0.000983400292505727-0.0166016341404072i</v>
      </c>
      <c r="M3231" t="str">
        <f t="shared" si="1691"/>
        <v>0.012351356718307-0.245583817167507i</v>
      </c>
      <c r="N3231" t="str">
        <f t="shared" si="1692"/>
        <v>-5.752077905827i</v>
      </c>
      <c r="O3231" t="str">
        <f t="shared" si="1693"/>
        <v>0.862246713276967+0.506488504749187i</v>
      </c>
      <c r="P3231" t="str">
        <f t="shared" si="1694"/>
        <v>0.137753286723033-0.506488504749187i</v>
      </c>
      <c r="Q3231" t="str">
        <f t="shared" si="1695"/>
        <v>-0.137753286723033+6.25856641057619i</v>
      </c>
      <c r="R3231" t="str">
        <f t="shared" si="1696"/>
        <v>-0.0813722743864796-0.0202193250301417i</v>
      </c>
      <c r="S3231" t="str">
        <f t="shared" si="1697"/>
        <v>0.596625993378711i</v>
      </c>
      <c r="T3231" t="str">
        <f t="shared" si="1698"/>
        <v>0.0120633748815553-0.0485488140393184i</v>
      </c>
      <c r="U3231" t="str">
        <f t="shared" si="1699"/>
        <v>0.0001-122.710056354584i</v>
      </c>
      <c r="V3231" t="str">
        <f t="shared" si="1700"/>
        <v>0.00002-0.00196823312217922i</v>
      </c>
      <c r="W3231" t="str">
        <f t="shared" si="1701"/>
        <v>0.0000199993584529535-0.00196820155606569i</v>
      </c>
      <c r="X3231" t="str">
        <f t="shared" si="1702"/>
        <v>0.0000337678971710487-0.00196782531687763i</v>
      </c>
      <c r="Y3231" t="str">
        <f t="shared" si="1703"/>
        <v>0.009+8.14929134341192i</v>
      </c>
      <c r="Z3231" t="str">
        <f t="shared" si="1704"/>
        <v>-0.00289830462922573-0.0000529495823272736i</v>
      </c>
      <c r="AA3231" t="str">
        <f t="shared" si="1705"/>
        <v>0.00163312608856725-1.47287452377044i</v>
      </c>
      <c r="AB3231" t="str">
        <f t="shared" si="1706"/>
        <v>0.0821283020020086-0.330523729918806i</v>
      </c>
      <c r="AC3231" t="str">
        <f t="shared" si="1707"/>
        <v>0.919843116696793-0.0242517983952316i</v>
      </c>
      <c r="AD3231" t="str">
        <f t="shared" si="1708"/>
        <v>0.0986902050269939-0.356724216343806i</v>
      </c>
      <c r="AE3231" t="str">
        <f t="shared" si="1709"/>
        <v>-0.000304922676350401+0.0010286698424502i</v>
      </c>
      <c r="AF3231" t="str">
        <f t="shared" si="1710"/>
        <v>-15.0812381359903-0.274336276407321i</v>
      </c>
      <c r="AG3231" t="str">
        <f t="shared" si="1711"/>
        <v>0.998098599211087-0.000528305928961753i</v>
      </c>
      <c r="AH3231" t="str">
        <f t="shared" si="1712"/>
        <v>0.00489829246720094-0.0154567652143013i</v>
      </c>
      <c r="AI3231">
        <f t="shared" si="1713"/>
        <v>-35.802013855754829</v>
      </c>
      <c r="AJ3231">
        <f t="shared" si="1714"/>
        <v>-72.416444685528376</v>
      </c>
      <c r="AK3231"/>
      <c r="AL3231"/>
      <c r="AM3231"/>
      <c r="AN3231"/>
    </row>
    <row r="3232" spans="1:40" x14ac:dyDescent="0.25">
      <c r="A3232"/>
      <c r="B3232">
        <f t="shared" si="1715"/>
        <v>1298000</v>
      </c>
      <c r="C3232" s="237" t="str">
        <f t="shared" si="1683"/>
        <v>-4.53621210091973E-08+0.00188676620922354i</v>
      </c>
      <c r="D3232" s="208" t="str">
        <f t="shared" si="1684"/>
        <v>-5.95700630478222+0.0144652076040471i</v>
      </c>
      <c r="E3232" t="str">
        <f t="shared" si="1685"/>
        <v>2870</v>
      </c>
      <c r="F3232" t="str">
        <f t="shared" si="1686"/>
        <v>0.777000777000777</v>
      </c>
      <c r="G3232" t="str">
        <f t="shared" si="1681"/>
        <v>0.777000777000777</v>
      </c>
      <c r="H3232" t="str">
        <f t="shared" si="1687"/>
        <v>9.12424697516462+0.288590646767255i</v>
      </c>
      <c r="I3232" t="str">
        <f t="shared" si="1688"/>
        <v>5097.23408044944i</v>
      </c>
      <c r="J3232" t="str">
        <f t="shared" si="1682"/>
        <v>-22222.788402913+1102.41347577055i</v>
      </c>
      <c r="K3232" t="str">
        <f t="shared" si="1689"/>
        <v>0.0113504884724336-0.228806622139926i</v>
      </c>
      <c r="L3232" t="str">
        <f t="shared" si="1690"/>
        <v>0.000981890909476424-0.0165889333150788i</v>
      </c>
      <c r="M3232" t="str">
        <f t="shared" si="1691"/>
        <v>0.01233237938191-0.245395555455005i</v>
      </c>
      <c r="N3232" t="str">
        <f t="shared" si="1692"/>
        <v>-5.75651281554622i</v>
      </c>
      <c r="O3232" t="str">
        <f t="shared" si="1693"/>
        <v>0.864484457202886+0.502659550048173i</v>
      </c>
      <c r="P3232" t="str">
        <f t="shared" si="1694"/>
        <v>0.135515542797114-0.502659550048173i</v>
      </c>
      <c r="Q3232" t="str">
        <f t="shared" si="1695"/>
        <v>-0.135515542797114+6.25917236559439i</v>
      </c>
      <c r="R3232" t="str">
        <f t="shared" si="1696"/>
        <v>-0.0807385770801099-0.0199026649887771i</v>
      </c>
      <c r="S3232" t="str">
        <f t="shared" si="1697"/>
        <v>0.597085997999667i</v>
      </c>
      <c r="T3232" t="str">
        <f t="shared" si="1698"/>
        <v>0.011883602587677-0.0482078738729505i</v>
      </c>
      <c r="U3232" t="str">
        <f t="shared" si="1699"/>
        <v>0.0001-122.615518560782i</v>
      </c>
      <c r="V3232" t="str">
        <f t="shared" si="1700"/>
        <v>0.00002-0.00196671676384164i</v>
      </c>
      <c r="W3232" t="str">
        <f t="shared" si="1701"/>
        <v>0.0000199993584529534-0.00196668522205217i</v>
      </c>
      <c r="X3232" t="str">
        <f t="shared" si="1702"/>
        <v>0.0000337466891841802-0.00196630942101447i</v>
      </c>
      <c r="Y3232" t="str">
        <f t="shared" si="1703"/>
        <v>0.009+8.1555745287191i</v>
      </c>
      <c r="Z3232" t="str">
        <f t="shared" si="1704"/>
        <v>-0.00289383973081162-0.0000528726023746237i</v>
      </c>
      <c r="AA3232" t="str">
        <f t="shared" si="1705"/>
        <v>0.00163060564673899-1.4717392529506i</v>
      </c>
      <c r="AB3232" t="str">
        <f t="shared" si="1706"/>
        <v>0.0809043996207765-0.328202585361582i</v>
      </c>
      <c r="AC3232" t="str">
        <f t="shared" si="1707"/>
        <v>0.920458288013215-0.0239010988804969i</v>
      </c>
      <c r="AD3232" t="str">
        <f t="shared" si="1708"/>
        <v>0.0970890519222461-0.354043257120084i</v>
      </c>
      <c r="AE3232" t="str">
        <f t="shared" si="1709"/>
        <v>-0.000299679344236555+0.00101941109304284i</v>
      </c>
      <c r="AF3232" t="str">
        <f t="shared" si="1710"/>
        <v>-15.0812532799468-0.274125439163208i</v>
      </c>
      <c r="AG3232" t="str">
        <f t="shared" si="1711"/>
        <v>0.998114338217861-0.000519350806721522i</v>
      </c>
      <c r="AH3232" t="str">
        <f t="shared" si="1712"/>
        <v>0.0048160235338922-0.0153182309556951i</v>
      </c>
      <c r="AI3232">
        <f t="shared" si="1713"/>
        <v>-35.886458633210047</v>
      </c>
      <c r="AJ3232">
        <f t="shared" si="1714"/>
        <v>-72.546948586867359</v>
      </c>
      <c r="AK3232"/>
      <c r="AL3232"/>
      <c r="AM3232"/>
      <c r="AN3232"/>
    </row>
    <row r="3233" spans="1:40" x14ac:dyDescent="0.25">
      <c r="A3233"/>
      <c r="B3233">
        <f t="shared" si="1715"/>
        <v>1299000</v>
      </c>
      <c r="C3233" s="237" t="str">
        <f t="shared" si="1683"/>
        <v>-4.52923062892861E-08+0.00188531373331358i</v>
      </c>
      <c r="D3233" s="208" t="str">
        <f t="shared" si="1684"/>
        <v>-5.95700630424697+0.0144540719554041i</v>
      </c>
      <c r="E3233" t="str">
        <f t="shared" si="1685"/>
        <v>2870</v>
      </c>
      <c r="F3233" t="str">
        <f t="shared" si="1686"/>
        <v>0.777000777000777</v>
      </c>
      <c r="G3233" t="str">
        <f t="shared" si="1681"/>
        <v>0.777000777000777</v>
      </c>
      <c r="H3233" t="str">
        <f t="shared" si="1687"/>
        <v>9.12426208474934+0.288368997301137i</v>
      </c>
      <c r="I3233" t="str">
        <f t="shared" si="1688"/>
        <v>5101.16107126643i</v>
      </c>
      <c r="J3233" t="str">
        <f t="shared" si="1682"/>
        <v>-22257.0447190675+1103.26279277808i</v>
      </c>
      <c r="K3233" t="str">
        <f t="shared" si="1689"/>
        <v>0.0113330607182102-0.228631329598233i</v>
      </c>
      <c r="L3233" t="str">
        <f t="shared" si="1690"/>
        <v>0.000980384994776766-0.0165762518393931i</v>
      </c>
      <c r="M3233" t="str">
        <f t="shared" si="1691"/>
        <v>0.012313445712987-0.245207581437626i</v>
      </c>
      <c r="N3233" t="str">
        <f t="shared" si="1692"/>
        <v>-5.76094772526544i</v>
      </c>
      <c r="O3233" t="str">
        <f t="shared" si="1693"/>
        <v>0.86670519810964+0.498820708842094i</v>
      </c>
      <c r="P3233" t="str">
        <f t="shared" si="1694"/>
        <v>0.13329480189036-0.498820708842094i</v>
      </c>
      <c r="Q3233" t="str">
        <f t="shared" si="1695"/>
        <v>-0.13329480189036+6.25976843410753i</v>
      </c>
      <c r="R3233" t="str">
        <f t="shared" si="1696"/>
        <v>-0.0801038751803692-0.0195881641642586i</v>
      </c>
      <c r="S3233" t="str">
        <f t="shared" si="1697"/>
        <v>0.597546002620621i</v>
      </c>
      <c r="T3233" t="str">
        <f t="shared" si="1698"/>
        <v>0.0117048291950292-0.0478657504084508i</v>
      </c>
      <c r="U3233" t="str">
        <f t="shared" si="1699"/>
        <v>0.0001-122.521126321705i</v>
      </c>
      <c r="V3233" t="str">
        <f t="shared" si="1700"/>
        <v>0.00002-0.00196520274015893i</v>
      </c>
      <c r="W3233" t="str">
        <f t="shared" si="1701"/>
        <v>0.0000199993584529535-0.00196517122265608i</v>
      </c>
      <c r="X3233" t="str">
        <f t="shared" si="1702"/>
        <v>0.0000337255301544536-0.0019647958587521i</v>
      </c>
      <c r="Y3233" t="str">
        <f t="shared" si="1703"/>
        <v>0.009+8.16185771402628i</v>
      </c>
      <c r="Z3233" t="str">
        <f t="shared" si="1704"/>
        <v>-0.00288938514248696-0.0000527958244675499i</v>
      </c>
      <c r="AA3233" t="str">
        <f t="shared" si="1705"/>
        <v>0.00162809103904796-1.47060573130257i</v>
      </c>
      <c r="AB3233" t="str">
        <f t="shared" si="1706"/>
        <v>0.0796872978291584-0.325873384827711i</v>
      </c>
      <c r="AC3233" t="str">
        <f t="shared" si="1707"/>
        <v>0.921074600667338-0.0235525538053711i</v>
      </c>
      <c r="AD3233" t="str">
        <f t="shared" si="1708"/>
        <v>0.0954999779960916-0.351354945867657i</v>
      </c>
      <c r="AE3233" t="str">
        <f t="shared" si="1709"/>
        <v>-0.000294486291577573+0.00101015776025438i</v>
      </c>
      <c r="AF3233" t="str">
        <f t="shared" si="1710"/>
        <v>-15.0812683889963-0.273914925345733i</v>
      </c>
      <c r="AG3233" t="str">
        <f t="shared" si="1711"/>
        <v>0.998130092205669-0.000510473767205555i</v>
      </c>
      <c r="AH3233" t="str">
        <f t="shared" si="1712"/>
        <v>0.00473452608620203-0.015179764014731i</v>
      </c>
      <c r="AI3233">
        <f t="shared" si="1713"/>
        <v>-35.971525473961215</v>
      </c>
      <c r="AJ3233">
        <f t="shared" si="1714"/>
        <v>-72.677445225677204</v>
      </c>
      <c r="AK3233"/>
      <c r="AL3233"/>
      <c r="AM3233"/>
      <c r="AN3233"/>
    </row>
    <row r="3234" spans="1:40" x14ac:dyDescent="0.25">
      <c r="A3234"/>
      <c r="B3234">
        <f t="shared" si="1715"/>
        <v>1300000</v>
      </c>
      <c r="C3234" s="237" t="str">
        <f t="shared" si="1683"/>
        <v>-4.52226526182932E-08+0.00188386349198193i</v>
      </c>
      <c r="D3234" s="208" t="str">
        <f t="shared" si="1684"/>
        <v>-5.95700630371297+0.0144429534385281i</v>
      </c>
      <c r="E3234" t="str">
        <f t="shared" si="1685"/>
        <v>2870</v>
      </c>
      <c r="F3234" t="str">
        <f t="shared" si="1686"/>
        <v>0.777000777000777</v>
      </c>
      <c r="G3234" t="str">
        <f t="shared" si="1681"/>
        <v>0.777000777000777</v>
      </c>
      <c r="H3234" t="str">
        <f t="shared" si="1687"/>
        <v>9.12427715953292+0.288147687650697i</v>
      </c>
      <c r="I3234" t="str">
        <f t="shared" si="1688"/>
        <v>5105.08806208341i</v>
      </c>
      <c r="J3234" t="str">
        <f t="shared" si="1682"/>
        <v>-22291.3274166745+1104.1121097856i</v>
      </c>
      <c r="K3234" t="str">
        <f t="shared" si="1689"/>
        <v>0.0113156730399754-0.22845630478875i</v>
      </c>
      <c r="L3234" t="str">
        <f t="shared" si="1690"/>
        <v>0.000978882537801036-0.0165635896693238i</v>
      </c>
      <c r="M3234" t="str">
        <f t="shared" si="1691"/>
        <v>0.0122945555777764-0.245019894458074i</v>
      </c>
      <c r="N3234" t="str">
        <f t="shared" si="1692"/>
        <v>-5.76538263498466i</v>
      </c>
      <c r="O3234" t="str">
        <f t="shared" si="1693"/>
        <v>0.868908892318826+0.494972056634787i</v>
      </c>
      <c r="P3234" t="str">
        <f t="shared" si="1694"/>
        <v>0.131091107681174-0.494972056634787i</v>
      </c>
      <c r="Q3234" t="str">
        <f t="shared" si="1695"/>
        <v>-0.131091107681174+6.26035469161945i</v>
      </c>
      <c r="R3234" t="str">
        <f t="shared" si="1696"/>
        <v>-0.0794681725132535-0.0192758306622075i</v>
      </c>
      <c r="S3234" t="str">
        <f t="shared" si="1697"/>
        <v>0.598006007241577i</v>
      </c>
      <c r="T3234" t="str">
        <f t="shared" si="1698"/>
        <v>0.0115270625305715-0.0475224445474356i</v>
      </c>
      <c r="U3234" t="str">
        <f t="shared" si="1699"/>
        <v>0.0001-122.426879301458i</v>
      </c>
      <c r="V3234" t="str">
        <f t="shared" si="1700"/>
        <v>0.00002-0.00196369104574342i</v>
      </c>
      <c r="W3234" t="str">
        <f t="shared" si="1701"/>
        <v>0.0000199993584529533-0.00196365955248982i</v>
      </c>
      <c r="X3234" t="str">
        <f t="shared" si="1702"/>
        <v>0.0000337044199313009-0.0019632846247063i</v>
      </c>
      <c r="Y3234" t="str">
        <f t="shared" si="1703"/>
        <v>0.009+8.16814089933346i</v>
      </c>
      <c r="Z3234" t="str">
        <f t="shared" si="1704"/>
        <v>-0.00288494083253089-0.000052719247882908i</v>
      </c>
      <c r="AA3234" t="str">
        <f t="shared" si="1705"/>
        <v>0.00162558224749035-1.46947395478594i</v>
      </c>
      <c r="AB3234" t="str">
        <f t="shared" si="1706"/>
        <v>0.0784770499136439-0.32353613445546i</v>
      </c>
      <c r="AC3234" t="str">
        <f t="shared" si="1707"/>
        <v>0.921692050934093-0.0232061714737036i</v>
      </c>
      <c r="AD3234" t="str">
        <f t="shared" si="1708"/>
        <v>0.093923017152989-0.348659338537638i</v>
      </c>
      <c r="AE3234" t="str">
        <f t="shared" si="1709"/>
        <v>-0.000289343405394214+0.00100091001156725i</v>
      </c>
      <c r="AF3234" t="str">
        <f t="shared" si="1710"/>
        <v>-15.0812834632459-0.273704734212169i</v>
      </c>
      <c r="AG3234" t="str">
        <f t="shared" si="1711"/>
        <v>0.998145860842306-0.000501674810850412i</v>
      </c>
      <c r="AH3234" t="str">
        <f t="shared" si="1712"/>
        <v>0.00465379838844607-0.0150413670399648i</v>
      </c>
      <c r="AI3234">
        <f t="shared" si="1713"/>
        <v>-36.057224888945278</v>
      </c>
      <c r="AJ3234">
        <f t="shared" si="1714"/>
        <v>-72.8079345642943</v>
      </c>
      <c r="AK3234"/>
      <c r="AL3234"/>
      <c r="AM3234"/>
      <c r="AN3234"/>
    </row>
    <row r="3235" spans="1:40" x14ac:dyDescent="0.25">
      <c r="A3235"/>
      <c r="B3235">
        <f t="shared" si="1715"/>
        <v>1301000</v>
      </c>
      <c r="C3235" s="237" t="str">
        <f t="shared" si="1683"/>
        <v>-4.51531595012548E-08+0.00188241548007585i</v>
      </c>
      <c r="D3235" s="208" t="str">
        <f t="shared" si="1684"/>
        <v>-5.95700630318019+0.0144318520139149i</v>
      </c>
      <c r="E3235" t="str">
        <f t="shared" si="1685"/>
        <v>2870</v>
      </c>
      <c r="F3235" t="str">
        <f t="shared" si="1686"/>
        <v>0.777000777000777</v>
      </c>
      <c r="G3235" t="str">
        <f t="shared" si="1681"/>
        <v>0.777000777000777</v>
      </c>
      <c r="H3235" t="str">
        <f t="shared" si="1687"/>
        <v>9.12429219962209+0.287926717035978i</v>
      </c>
      <c r="I3235" t="str">
        <f t="shared" si="1688"/>
        <v>5109.0150529004i</v>
      </c>
      <c r="J3235" t="str">
        <f t="shared" si="1682"/>
        <v>-22325.636495734+1104.96142679313i</v>
      </c>
      <c r="K3235" t="str">
        <f t="shared" si="1689"/>
        <v>0.0112983253150446-0.228281547100069i</v>
      </c>
      <c r="L3235" t="str">
        <f t="shared" si="1690"/>
        <v>0.000977383527983972-0.0165509467609777i</v>
      </c>
      <c r="M3235" t="str">
        <f t="shared" si="1691"/>
        <v>0.0122757088430286-0.244832493861047i</v>
      </c>
      <c r="N3235" t="str">
        <f t="shared" si="1692"/>
        <v>-5.76981754470388i</v>
      </c>
      <c r="O3235" t="str">
        <f t="shared" si="1693"/>
        <v>0.871095496487322+0.491113669123051i</v>
      </c>
      <c r="P3235" t="str">
        <f t="shared" si="1694"/>
        <v>0.128904503512678-0.491113669123051i</v>
      </c>
      <c r="Q3235" t="str">
        <f t="shared" si="1695"/>
        <v>-0.128904503512678+6.26093121382693i</v>
      </c>
      <c r="R3235" t="str">
        <f t="shared" si="1696"/>
        <v>-0.0788314729675507-0.018965672608954i</v>
      </c>
      <c r="S3235" t="str">
        <f t="shared" si="1697"/>
        <v>0.598466011862531i</v>
      </c>
      <c r="T3235" t="str">
        <f t="shared" si="1698"/>
        <v>0.0113503104485711-0.047177957236139i</v>
      </c>
      <c r="U3235" t="str">
        <f t="shared" si="1699"/>
        <v>0.0001-122.332777165177i</v>
      </c>
      <c r="V3235" t="str">
        <f t="shared" si="1700"/>
        <v>0.00002-0.00196218167522402i</v>
      </c>
      <c r="W3235" t="str">
        <f t="shared" si="1701"/>
        <v>0.0000199993584529534-0.00196215020618241i</v>
      </c>
      <c r="X3235" t="str">
        <f t="shared" si="1702"/>
        <v>0.0000336833583647346-0.00196177571350949i</v>
      </c>
      <c r="Y3235" t="str">
        <f t="shared" si="1703"/>
        <v>0.009+8.17442408464064i</v>
      </c>
      <c r="Z3235" t="str">
        <f t="shared" si="1704"/>
        <v>-0.00288050676934458-0.0000526428719007673i</v>
      </c>
      <c r="AA3235" t="str">
        <f t="shared" si="1705"/>
        <v>0.00162307925413177-1.46834391937273i</v>
      </c>
      <c r="AB3235" t="str">
        <f t="shared" si="1706"/>
        <v>0.077273709346635-0.321190840686858i</v>
      </c>
      <c r="AC3235" t="str">
        <f t="shared" si="1707"/>
        <v>0.92231063502647-0.0228619602125498i</v>
      </c>
      <c r="AD3235" t="str">
        <f t="shared" si="1708"/>
        <v>0.0923582030278921-0.345956491236572i</v>
      </c>
      <c r="AE3235" t="str">
        <f t="shared" si="1709"/>
        <v>-0.000284250572277751+0.000991668013854665i</v>
      </c>
      <c r="AF3235" t="str">
        <f t="shared" si="1710"/>
        <v>-15.0812985028023-0.273494865022063i</v>
      </c>
      <c r="AG3235" t="str">
        <f t="shared" si="1711"/>
        <v>0.998161643795759-0.00049295393665872i</v>
      </c>
      <c r="AH3235" t="str">
        <f t="shared" si="1712"/>
        <v>0.00457383869800902-0.0149030426698881i</v>
      </c>
      <c r="AI3235">
        <f t="shared" si="1713"/>
        <v>-36.14356766018426</v>
      </c>
      <c r="AJ3235">
        <f t="shared" si="1714"/>
        <v>-72.938416565278885</v>
      </c>
      <c r="AK3235"/>
      <c r="AL3235"/>
      <c r="AM3235"/>
      <c r="AN3235"/>
    </row>
    <row r="3236" spans="1:40" x14ac:dyDescent="0.25">
      <c r="A3236"/>
      <c r="B3236">
        <f t="shared" si="1715"/>
        <v>1302000</v>
      </c>
      <c r="C3236" s="237" t="str">
        <f t="shared" si="1683"/>
        <v>-4.50838264451067E-08+0.00188096969245841i</v>
      </c>
      <c r="D3236" s="208" t="str">
        <f t="shared" si="1684"/>
        <v>-5.95700630264863+0.0144207676421811i</v>
      </c>
      <c r="E3236" t="str">
        <f t="shared" si="1685"/>
        <v>2870</v>
      </c>
      <c r="F3236" t="str">
        <f t="shared" si="1686"/>
        <v>0.777000777000777</v>
      </c>
      <c r="G3236" t="str">
        <f t="shared" si="1681"/>
        <v>0.777000777000777</v>
      </c>
      <c r="H3236" t="str">
        <f t="shared" si="1687"/>
        <v>9.12430720512318+0.287706084679401i</v>
      </c>
      <c r="I3236" t="str">
        <f t="shared" si="1688"/>
        <v>5112.94204371739i</v>
      </c>
      <c r="J3236" t="str">
        <f t="shared" si="1682"/>
        <v>-22359.9719562462+1105.81074380066i</v>
      </c>
      <c r="K3236" t="str">
        <f t="shared" si="1689"/>
        <v>0.0112810174212014-0.228107055922636i</v>
      </c>
      <c r="L3236" t="str">
        <f t="shared" si="1690"/>
        <v>0.000975887954800578-0.0165383230705939i</v>
      </c>
      <c r="M3236" t="str">
        <f t="shared" si="1691"/>
        <v>0.012256905376002-0.24464537899323i</v>
      </c>
      <c r="N3236" t="str">
        <f t="shared" si="1692"/>
        <v>-5.7742524544231i</v>
      </c>
      <c r="O3236" t="str">
        <f t="shared" si="1693"/>
        <v>0.873264967608141+0.487245622195163i</v>
      </c>
      <c r="P3236" t="str">
        <f t="shared" si="1694"/>
        <v>0.126735032391859-0.487245622195163i</v>
      </c>
      <c r="Q3236" t="str">
        <f t="shared" si="1695"/>
        <v>-0.126735032391859+6.26149807661826i</v>
      </c>
      <c r="R3236" t="str">
        <f t="shared" si="1696"/>
        <v>-0.0781937804952813-0.0186576981512135i</v>
      </c>
      <c r="S3236" t="str">
        <f t="shared" si="1697"/>
        <v>0.598926016483487i</v>
      </c>
      <c r="T3236" t="str">
        <f t="shared" si="1698"/>
        <v>0.0111745808304576-0.046832289465823i</v>
      </c>
      <c r="U3236" t="str">
        <f t="shared" si="1699"/>
        <v>0.0001-122.238819579029i</v>
      </c>
      <c r="V3236" t="str">
        <f t="shared" si="1700"/>
        <v>0.00002-0.00196067462324612i</v>
      </c>
      <c r="W3236" t="str">
        <f t="shared" si="1701"/>
        <v>0.0000199993584529534-0.0019606431783793i</v>
      </c>
      <c r="X3236" t="str">
        <f t="shared" si="1702"/>
        <v>0.0000336623453053405-0.00196026911981047i</v>
      </c>
      <c r="Y3236" t="str">
        <f t="shared" si="1703"/>
        <v>0.009+8.18070726994782i</v>
      </c>
      <c r="Z3236" t="str">
        <f t="shared" si="1704"/>
        <v>-0.0028760829214504-0.0000525666958043869i</v>
      </c>
      <c r="AA3236" t="str">
        <f t="shared" si="1705"/>
        <v>0.00162058204110696-1.46721562104735i</v>
      </c>
      <c r="AB3236" t="str">
        <f t="shared" si="1706"/>
        <v>0.0760773297854568-0.318837510270485i</v>
      </c>
      <c r="AC3236" t="str">
        <f t="shared" si="1707"/>
        <v>0.922930349095059-0.0225199283718614i</v>
      </c>
      <c r="AD3236" t="str">
        <f t="shared" si="1708"/>
        <v>0.0908055689855621-0.343246460225067i</v>
      </c>
      <c r="AE3236" t="str">
        <f t="shared" si="1709"/>
        <v>-0.000279207678392545+0.00098243193337941i</v>
      </c>
      <c r="AF3236" t="str">
        <f t="shared" si="1710"/>
        <v>-15.0813135077718-0.27328531703722i</v>
      </c>
      <c r="AG3236" t="str">
        <f t="shared" si="1711"/>
        <v>0.998177440734218-0.000484311142201022i</v>
      </c>
      <c r="AH3236" t="str">
        <f t="shared" si="1712"/>
        <v>0.0044946452653913-0.014764793532911i</v>
      </c>
      <c r="AI3236">
        <f t="shared" si="1713"/>
        <v>-36.23056485019444</v>
      </c>
      <c r="AJ3236">
        <f t="shared" si="1714"/>
        <v>-73.068891191415361</v>
      </c>
      <c r="AK3236"/>
      <c r="AL3236"/>
      <c r="AM3236"/>
      <c r="AN3236"/>
    </row>
    <row r="3237" spans="1:40" x14ac:dyDescent="0.25">
      <c r="A3237"/>
      <c r="B3237">
        <f t="shared" si="1715"/>
        <v>1303000</v>
      </c>
      <c r="C3237" s="237" t="str">
        <f t="shared" si="1683"/>
        <v>-4.50146529586768E-08+0.00187952612400845i</v>
      </c>
      <c r="D3237" s="208" t="str">
        <f t="shared" si="1684"/>
        <v>-5.9570063021183+0.0144097002840648i</v>
      </c>
      <c r="E3237" t="str">
        <f t="shared" si="1685"/>
        <v>2870</v>
      </c>
      <c r="F3237" t="str">
        <f t="shared" si="1686"/>
        <v>0.777000777000777</v>
      </c>
      <c r="G3237" t="str">
        <f t="shared" si="1681"/>
        <v>0.777000777000777</v>
      </c>
      <c r="H3237" t="str">
        <f t="shared" si="1687"/>
        <v>9.12432217614215+0.287485789805762i</v>
      </c>
      <c r="I3237" t="str">
        <f t="shared" si="1688"/>
        <v>5116.86903453438i</v>
      </c>
      <c r="J3237" t="str">
        <f t="shared" si="1682"/>
        <v>-22394.3337982111+1106.66006080819i</v>
      </c>
      <c r="K3237" t="str">
        <f t="shared" si="1689"/>
        <v>0.0112637492366964-0.227932830648747i</v>
      </c>
      <c r="L3237" t="str">
        <f t="shared" si="1690"/>
        <v>0.000974395807765985-0.0165257185545437i</v>
      </c>
      <c r="M3237" t="str">
        <f t="shared" si="1691"/>
        <v>0.0122381450444624-0.244458549203291i</v>
      </c>
      <c r="N3237" t="str">
        <f t="shared" si="1692"/>
        <v>-5.77868736414232i</v>
      </c>
      <c r="O3237" t="str">
        <f t="shared" si="1693"/>
        <v>0.875417263011275+0.483367991929387i</v>
      </c>
      <c r="P3237" t="str">
        <f t="shared" si="1694"/>
        <v>0.124582736988725-0.483367991929387i</v>
      </c>
      <c r="Q3237" t="str">
        <f t="shared" si="1695"/>
        <v>-0.124582736988725+6.26205535607171i</v>
      </c>
      <c r="R3237" t="str">
        <f t="shared" si="1696"/>
        <v>-0.0775550991121404-0.0183519154557577i</v>
      </c>
      <c r="S3237" t="str">
        <f t="shared" si="1697"/>
        <v>0.599386021104441i</v>
      </c>
      <c r="T3237" t="str">
        <f t="shared" si="1698"/>
        <v>0.0109998815846717-0.0464854422731864i</v>
      </c>
      <c r="U3237" t="str">
        <f t="shared" si="1699"/>
        <v>0.0001-122.145006210204i</v>
      </c>
      <c r="V3237" t="str">
        <f t="shared" si="1700"/>
        <v>0.00002-0.00195916988447156i</v>
      </c>
      <c r="W3237" t="str">
        <f t="shared" si="1701"/>
        <v>0.0000199993584529535-0.00195913846374244i</v>
      </c>
      <c r="X3237" t="str">
        <f t="shared" si="1702"/>
        <v>0.0000336413806042793-0.00195876483827456i</v>
      </c>
      <c r="Y3237" t="str">
        <f t="shared" si="1703"/>
        <v>0.009+8.186990455255i</v>
      </c>
      <c r="Z3237" t="str">
        <f t="shared" si="1704"/>
        <v>-0.00287166925749164-0.0000524907188802054i</v>
      </c>
      <c r="AA3237" t="str">
        <f t="shared" si="1705"/>
        <v>0.00161809059061944-1.46608905580657i</v>
      </c>
      <c r="AB3237" t="str">
        <f t="shared" si="1706"/>
        <v>0.0748879650713281-0.31647615026426i</v>
      </c>
      <c r="AC3237" t="str">
        <f t="shared" si="1707"/>
        <v>0.923551189227584-0.0221800843241707i</v>
      </c>
      <c r="AD3237" t="str">
        <f t="shared" si="1708"/>
        <v>0.0892651481198732-0.340529301916423i</v>
      </c>
      <c r="AE3237" t="str">
        <f t="shared" si="1709"/>
        <v>-0.000274214609478646+0.000973201935792723i</v>
      </c>
      <c r="AF3237" t="str">
        <f t="shared" si="1710"/>
        <v>-15.0813284782604-0.273076089521697i</v>
      </c>
      <c r="AG3237" t="str">
        <f t="shared" si="1711"/>
        <v>0.998193251326078-0.00047574642361759i</v>
      </c>
      <c r="AH3237" t="str">
        <f t="shared" si="1712"/>
        <v>0.00441621633425603-0.0146266222473452i</v>
      </c>
      <c r="AI3237">
        <f t="shared" si="1713"/>
        <v>-36.31822781180712</v>
      </c>
      <c r="AJ3237">
        <f t="shared" si="1714"/>
        <v>-73.199358405711862</v>
      </c>
      <c r="AK3237"/>
      <c r="AL3237"/>
      <c r="AM3237"/>
      <c r="AN3237"/>
    </row>
    <row r="3238" spans="1:40" x14ac:dyDescent="0.25">
      <c r="A3238"/>
      <c r="B3238">
        <f t="shared" si="1715"/>
        <v>1304000</v>
      </c>
      <c r="C3238" s="237" t="str">
        <f t="shared" si="1683"/>
        <v>-4.4945638552675E-08+0.00187808476962052i</v>
      </c>
      <c r="D3238" s="208" t="str">
        <f t="shared" si="1684"/>
        <v>-5.95700630158919+0.014398649900424i</v>
      </c>
      <c r="E3238" t="str">
        <f t="shared" si="1685"/>
        <v>2870</v>
      </c>
      <c r="F3238" t="str">
        <f t="shared" si="1686"/>
        <v>0.777000777000777</v>
      </c>
      <c r="G3238" t="str">
        <f t="shared" si="1681"/>
        <v>0.777000777000777</v>
      </c>
      <c r="H3238" t="str">
        <f t="shared" si="1687"/>
        <v>9.12433711278454+0.287265831642222i</v>
      </c>
      <c r="I3238" t="str">
        <f t="shared" si="1688"/>
        <v>5120.79602535136i</v>
      </c>
      <c r="J3238" t="str">
        <f t="shared" si="1682"/>
        <v>-22428.7220216284+1107.50937781571i</v>
      </c>
      <c r="K3238" t="str">
        <f t="shared" si="1689"/>
        <v>0.0112465206402448-0.227758870672543i</v>
      </c>
      <c r="L3238" t="str">
        <f t="shared" si="1690"/>
        <v>0.000972907076435197-0.0165131331693298i</v>
      </c>
      <c r="M3238" t="str">
        <f t="shared" si="1691"/>
        <v>0.01221942771668-0.244272003841873i</v>
      </c>
      <c r="N3238" t="str">
        <f t="shared" si="1692"/>
        <v>-5.78312227386153i</v>
      </c>
      <c r="O3238" t="str">
        <f t="shared" si="1693"/>
        <v>0.877552340364529+0.479480854592484i</v>
      </c>
      <c r="P3238" t="str">
        <f t="shared" si="1694"/>
        <v>0.122447659635471-0.479480854592484i</v>
      </c>
      <c r="Q3238" t="str">
        <f t="shared" si="1695"/>
        <v>-0.122447659635471+6.26260312845401i</v>
      </c>
      <c r="R3238" t="str">
        <f t="shared" si="1696"/>
        <v>-0.07691543289794-0.0180483327090809i</v>
      </c>
      <c r="S3238" t="str">
        <f t="shared" si="1697"/>
        <v>0.599846025725397i</v>
      </c>
      <c r="T3238" t="str">
        <f t="shared" si="1698"/>
        <v>0.0108262206465119-0.0461374167407778i</v>
      </c>
      <c r="U3238" t="str">
        <f t="shared" si="1699"/>
        <v>0.0001-122.051336726914i</v>
      </c>
      <c r="V3238" t="str">
        <f t="shared" si="1700"/>
        <v>0.00002-0.00195766745357856i</v>
      </c>
      <c r="W3238" t="str">
        <f t="shared" si="1701"/>
        <v>0.0000199993584529533-0.0019576360569501i</v>
      </c>
      <c r="X3238" t="str">
        <f t="shared" si="1702"/>
        <v>0.0000336204641132806-0.00195726286358336i</v>
      </c>
      <c r="Y3238" t="str">
        <f t="shared" si="1703"/>
        <v>0.009+8.19327364056218i</v>
      </c>
      <c r="Z3238" t="str">
        <f t="shared" si="1704"/>
        <v>-0.0028672657462317-0.000052414940417819i</v>
      </c>
      <c r="AA3238" t="str">
        <f t="shared" si="1705"/>
        <v>0.00161560488494124-1.46496421965942i</v>
      </c>
      <c r="AB3238" t="str">
        <f t="shared" si="1706"/>
        <v>0.0737056692283176-0.314106768038249i</v>
      </c>
      <c r="AC3238" t="str">
        <f t="shared" si="1707"/>
        <v>0.924173151448447-0.0218424364642708i</v>
      </c>
      <c r="AD3238" t="str">
        <f t="shared" si="1708"/>
        <v>0.0877369732531414-0.337805072875258i</v>
      </c>
      <c r="AE3238" t="str">
        <f t="shared" si="1709"/>
        <v>-0.000269271250854373+0.000963978186133028i</v>
      </c>
      <c r="AF3238" t="str">
        <f t="shared" si="1710"/>
        <v>-15.0813434143737-0.272867181741798i</v>
      </c>
      <c r="AG3238" t="str">
        <f t="shared" si="1711"/>
        <v>0.998209075239949-0.000467259775620326i</v>
      </c>
      <c r="AH3238" t="str">
        <f t="shared" si="1712"/>
        <v>0.00433855014147558-0.0144885314213862i</v>
      </c>
      <c r="AI3238">
        <f t="shared" si="1713"/>
        <v>-36.406568198423713</v>
      </c>
      <c r="AJ3238">
        <f t="shared" si="1714"/>
        <v>-73.32981817140022</v>
      </c>
      <c r="AK3238"/>
      <c r="AL3238"/>
      <c r="AM3238"/>
      <c r="AN3238"/>
    </row>
    <row r="3239" spans="1:40" x14ac:dyDescent="0.25">
      <c r="A3239"/>
      <c r="B3239">
        <f t="shared" si="1715"/>
        <v>1305000</v>
      </c>
      <c r="C3239" s="237" t="str">
        <f t="shared" si="1683"/>
        <v>-4.48767827396852E-08+0.00187664562420483i</v>
      </c>
      <c r="D3239" s="208" t="str">
        <f t="shared" si="1684"/>
        <v>-5.9570063010613+0.014387616452237i</v>
      </c>
      <c r="E3239" t="str">
        <f t="shared" si="1685"/>
        <v>2870</v>
      </c>
      <c r="F3239" t="str">
        <f t="shared" si="1686"/>
        <v>0.777000777000777</v>
      </c>
      <c r="G3239" t="str">
        <f t="shared" si="1681"/>
        <v>0.777000777000777</v>
      </c>
      <c r="H3239" t="str">
        <f t="shared" si="1687"/>
        <v>9.12435201515547+0.287046209418296i</v>
      </c>
      <c r="I3239" t="str">
        <f t="shared" si="1688"/>
        <v>5124.72301616835i</v>
      </c>
      <c r="J3239" t="str">
        <f t="shared" si="1682"/>
        <v>-22463.1366264983+1108.35869482324i</v>
      </c>
      <c r="K3239" t="str">
        <f t="shared" si="1689"/>
        <v>0.011229331511024-0.227585175389996i</v>
      </c>
      <c r="L3239" t="str">
        <f t="shared" si="1690"/>
        <v>0.000971421750402955-0.0165005668715858i</v>
      </c>
      <c r="M3239" t="str">
        <f t="shared" si="1691"/>
        <v>0.012200753261427-0.244085742261582i</v>
      </c>
      <c r="N3239" t="str">
        <f t="shared" si="1692"/>
        <v>-5.78755718358075i</v>
      </c>
      <c r="O3239" t="str">
        <f t="shared" si="1693"/>
        <v>0.879670157674373+0.475584286638177i</v>
      </c>
      <c r="P3239" t="str">
        <f t="shared" si="1694"/>
        <v>0.120329842325627-0.475584286638177i</v>
      </c>
      <c r="Q3239" t="str">
        <f t="shared" si="1695"/>
        <v>-0.120329842325627+6.26314147021893i</v>
      </c>
      <c r="R3239" t="str">
        <f t="shared" si="1696"/>
        <v>-0.0762747859970443-0.0177469581170576i</v>
      </c>
      <c r="S3239" t="str">
        <f t="shared" si="1697"/>
        <v>0.600306030346351i</v>
      </c>
      <c r="T3239" t="str">
        <f t="shared" si="1698"/>
        <v>0.0106536059779738-0.0457882139974031i</v>
      </c>
      <c r="U3239" t="str">
        <f t="shared" si="1699"/>
        <v>0.0001-121.957810798387i</v>
      </c>
      <c r="V3239" t="str">
        <f t="shared" si="1700"/>
        <v>0.00002-0.00195616732526164i</v>
      </c>
      <c r="W3239" t="str">
        <f t="shared" si="1701"/>
        <v>0.0000199993584529535-0.00195613595269693i</v>
      </c>
      <c r="X3239" t="str">
        <f t="shared" si="1702"/>
        <v>0.0000335995956846438-0.00195576319043485i</v>
      </c>
      <c r="Y3239" t="str">
        <f t="shared" si="1703"/>
        <v>0.009+8.19955682586936i</v>
      </c>
      <c r="Z3239" t="str">
        <f t="shared" si="1704"/>
        <v>-0.0028628723565538-0.0000523393597099702i</v>
      </c>
      <c r="AA3239" t="str">
        <f t="shared" si="1705"/>
        <v>0.00161312490641254-1.46384110862721i</v>
      </c>
      <c r="AB3239" t="str">
        <f t="shared" si="1706"/>
        <v>0.0725304964622495-0.311729371277442i</v>
      </c>
      <c r="AC3239" t="str">
        <f t="shared" si="1707"/>
        <v>0.924796231718274-0.0215069932088851i</v>
      </c>
      <c r="AD3239" t="str">
        <f t="shared" si="1708"/>
        <v>0.0862210769354324-0.335073829816089i</v>
      </c>
      <c r="AE3239" t="str">
        <f t="shared" si="1709"/>
        <v>-0.000264377487418889+0.000954760848824788i</v>
      </c>
      <c r="AF3239" t="str">
        <f t="shared" si="1710"/>
        <v>-15.0813583162168-0.272658592966059i</v>
      </c>
      <c r="AG3239" t="str">
        <f t="shared" si="1711"/>
        <v>0.998224912144661-0.000458851191494582i</v>
      </c>
      <c r="AH3239" t="str">
        <f t="shared" si="1712"/>
        <v>0.00426164491717805-0.0143505236530968i</v>
      </c>
      <c r="AI3239">
        <f t="shared" si="1713"/>
        <v>-36.495597974727112</v>
      </c>
      <c r="AJ3239">
        <f t="shared" si="1714"/>
        <v>-73.460270451937504</v>
      </c>
      <c r="AK3239"/>
      <c r="AL3239"/>
      <c r="AM3239"/>
      <c r="AN3239"/>
    </row>
    <row r="3240" spans="1:40" x14ac:dyDescent="0.25">
      <c r="A3240"/>
      <c r="B3240">
        <f t="shared" si="1715"/>
        <v>1306000</v>
      </c>
      <c r="C3240" s="237" t="str">
        <f t="shared" si="1683"/>
        <v>-4.48080850341569E-08+0.00187520868268718i</v>
      </c>
      <c r="D3240" s="208" t="str">
        <f t="shared" si="1684"/>
        <v>-5.95700630053461+0.0143765999006017i</v>
      </c>
      <c r="E3240" t="str">
        <f t="shared" si="1685"/>
        <v>2870</v>
      </c>
      <c r="F3240" t="str">
        <f t="shared" si="1686"/>
        <v>0.777000777000777</v>
      </c>
      <c r="G3240" t="str">
        <f t="shared" si="1681"/>
        <v>0.777000777000777</v>
      </c>
      <c r="H3240" t="str">
        <f t="shared" si="1687"/>
        <v>9.12436688335963+0.286826922365844i</v>
      </c>
      <c r="I3240" t="str">
        <f t="shared" si="1688"/>
        <v>5128.65000698534i</v>
      </c>
      <c r="J3240" t="str">
        <f t="shared" si="1682"/>
        <v>-22497.5776128207+1109.20801183077i</v>
      </c>
      <c r="K3240" t="str">
        <f t="shared" si="1689"/>
        <v>0.0112121817286714-0.227411744198905i</v>
      </c>
      <c r="L3240" t="str">
        <f t="shared" si="1690"/>
        <v>0.000969939819303547-0.0164880196180758i</v>
      </c>
      <c r="M3240" t="str">
        <f t="shared" si="1691"/>
        <v>0.0121821215479749-0.243899763816981i</v>
      </c>
      <c r="N3240" t="str">
        <f t="shared" si="1692"/>
        <v>-5.79199209329997i</v>
      </c>
      <c r="O3240" t="str">
        <f t="shared" si="1693"/>
        <v>0.881770673286743+0.471678364705701i</v>
      </c>
      <c r="P3240" t="str">
        <f t="shared" si="1694"/>
        <v>0.118229326713257-0.471678364705701i</v>
      </c>
      <c r="Q3240" t="str">
        <f t="shared" si="1695"/>
        <v>-0.118229326713257+6.26367045800567i</v>
      </c>
      <c r="R3240" t="str">
        <f t="shared" si="1696"/>
        <v>-0.0756331626188213-0.0174477999046004i</v>
      </c>
      <c r="S3240" t="str">
        <f t="shared" si="1697"/>
        <v>0.600766034967307i</v>
      </c>
      <c r="T3240" t="str">
        <f t="shared" si="1698"/>
        <v>0.0104820455675897-0.0454378352185468i</v>
      </c>
      <c r="U3240" t="str">
        <f t="shared" si="1699"/>
        <v>0.0001-121.864428094866i</v>
      </c>
      <c r="V3240" t="str">
        <f t="shared" si="1700"/>
        <v>0.00002-0.00195466949423158i</v>
      </c>
      <c r="W3240" t="str">
        <f t="shared" si="1701"/>
        <v>0.0000199993584529534-0.00195463814569376i</v>
      </c>
      <c r="X3240" t="str">
        <f t="shared" si="1702"/>
        <v>0.0000335787751712313-0.00195426581354317i</v>
      </c>
      <c r="Y3240" t="str">
        <f t="shared" si="1703"/>
        <v>0.009+8.20584001117654i</v>
      </c>
      <c r="Z3240" t="str">
        <f t="shared" si="1704"/>
        <v>-0.00285848905746013-0.0000522639760525254i</v>
      </c>
      <c r="AA3240" t="str">
        <f t="shared" si="1705"/>
        <v>0.00161065063744137-1.46271971874343i</v>
      </c>
      <c r="AB3240" t="str">
        <f t="shared" si="1706"/>
        <v>0.0713625011596119-0.30934396798462i</v>
      </c>
      <c r="AC3240" t="str">
        <f t="shared" si="1707"/>
        <v>0.925420425933437-0.0211737629963399i</v>
      </c>
      <c r="AD3240" t="str">
        <f t="shared" si="1708"/>
        <v>0.0847174914439193-0.332335629602002i</v>
      </c>
      <c r="AE3240" t="str">
        <f t="shared" si="1709"/>
        <v>-0.000259533203654836+0.000945550087677391i</v>
      </c>
      <c r="AF3240" t="str">
        <f t="shared" si="1710"/>
        <v>-15.0813731838942-0.272450322465242i</v>
      </c>
      <c r="AG3240" t="str">
        <f t="shared" si="1711"/>
        <v>0.998240761709271-0.000450520663101205i</v>
      </c>
      <c r="AH3240" t="str">
        <f t="shared" si="1712"/>
        <v>0.00418549888479474-0.0142126015303905i</v>
      </c>
      <c r="AI3240">
        <f t="shared" si="1713"/>
        <v>-36.585329427874399</v>
      </c>
      <c r="AJ3240">
        <f t="shared" si="1714"/>
        <v>-73.590715211003825</v>
      </c>
      <c r="AK3240"/>
      <c r="AL3240"/>
      <c r="AM3240"/>
      <c r="AN3240"/>
    </row>
    <row r="3241" spans="1:40" x14ac:dyDescent="0.25">
      <c r="A3241"/>
      <c r="B3241">
        <f t="shared" si="1715"/>
        <v>1307000</v>
      </c>
      <c r="C3241" s="237" t="str">
        <f t="shared" si="1683"/>
        <v>-4.47395449523963E-08+0.00187377394000887i</v>
      </c>
      <c r="D3241" s="208" t="str">
        <f t="shared" si="1684"/>
        <v>-5.95700630000914+0.0143656002067347i</v>
      </c>
      <c r="E3241" t="str">
        <f t="shared" si="1685"/>
        <v>2870</v>
      </c>
      <c r="F3241" t="str">
        <f t="shared" si="1686"/>
        <v>0.777000777000777</v>
      </c>
      <c r="G3241" t="str">
        <f t="shared" si="1681"/>
        <v>0.777000777000777</v>
      </c>
      <c r="H3241" t="str">
        <f t="shared" si="1687"/>
        <v>9.12438171750139+0.286607969719066i</v>
      </c>
      <c r="I3241" t="str">
        <f t="shared" si="1688"/>
        <v>5132.57699780233i</v>
      </c>
      <c r="J3241" t="str">
        <f t="shared" si="1682"/>
        <v>-22532.0449805958+1110.0573288383i</v>
      </c>
      <c r="K3241" t="str">
        <f t="shared" si="1689"/>
        <v>0.0111950711732827-0.227238576498891i</v>
      </c>
      <c r="L3241" t="str">
        <f t="shared" si="1690"/>
        <v>0.000968461272810617-0.0164754913656938i</v>
      </c>
      <c r="M3241" t="str">
        <f t="shared" si="1691"/>
        <v>0.0121635324460933-0.243714067864585i</v>
      </c>
      <c r="N3241" t="str">
        <f t="shared" si="1692"/>
        <v>-5.79642700301919i</v>
      </c>
      <c r="O3241" t="str">
        <f t="shared" si="1693"/>
        <v>0.883853845887874+0.467763165618259i</v>
      </c>
      <c r="P3241" t="str">
        <f t="shared" si="1694"/>
        <v>0.116146154112126-0.467763165618259i</v>
      </c>
      <c r="Q3241" t="str">
        <f t="shared" si="1695"/>
        <v>-0.116146154112126+6.26419016863745i</v>
      </c>
      <c r="R3241" t="str">
        <f t="shared" si="1696"/>
        <v>-0.0749905670380776-0.0171508663153077i</v>
      </c>
      <c r="S3241" t="str">
        <f t="shared" si="1697"/>
        <v>0.601226039588263i</v>
      </c>
      <c r="T3241" t="str">
        <f t="shared" si="1698"/>
        <v>0.0103115474302602-0.0450862816267815i</v>
      </c>
      <c r="U3241" t="str">
        <f t="shared" si="1699"/>
        <v>0.0001-121.771188287602i</v>
      </c>
      <c r="V3241" t="str">
        <f t="shared" si="1700"/>
        <v>0.00002-0.00195317395521534i</v>
      </c>
      <c r="W3241" t="str">
        <f t="shared" si="1701"/>
        <v>0.0000199993584529534-0.00195314263066766i</v>
      </c>
      <c r="X3241" t="str">
        <f t="shared" si="1702"/>
        <v>0.00003355800242647-0.00195277072763869i</v>
      </c>
      <c r="Y3241" t="str">
        <f t="shared" si="1703"/>
        <v>0.009+8.21212319648372i</v>
      </c>
      <c r="Z3241" t="str">
        <f t="shared" si="1704"/>
        <v>-0.0028541158180716-0.0000521887887444643i</v>
      </c>
      <c r="AA3241" t="str">
        <f t="shared" si="1705"/>
        <v>0.00160818206050329-1.46160004605373i</v>
      </c>
      <c r="AB3241" t="str">
        <f t="shared" si="1706"/>
        <v>0.0702017378864099-0.306950566483144i</v>
      </c>
      <c r="AC3241" t="str">
        <f t="shared" si="1707"/>
        <v>0.926045729925608-0.0208427542862248i</v>
      </c>
      <c r="AD3241" t="str">
        <f t="shared" si="1708"/>
        <v>0.0832262487822115-0.329590529243228i</v>
      </c>
      <c r="AE3241" t="str">
        <f t="shared" si="1709"/>
        <v>-0.000254738283630923+0.000936346065883997i</v>
      </c>
      <c r="AF3241" t="str">
        <f t="shared" si="1710"/>
        <v>-15.0813880175105-0.272242369512331i</v>
      </c>
      <c r="AG3241" t="str">
        <f t="shared" si="1711"/>
        <v>0.998256623603067-0.000442268180878429i</v>
      </c>
      <c r="AH3241" t="str">
        <f t="shared" si="1712"/>
        <v>0.00411011026110686-0.0140747676310166i</v>
      </c>
      <c r="AI3241">
        <f t="shared" si="1713"/>
        <v>-36.675775179196485</v>
      </c>
      <c r="AJ3241">
        <f t="shared" si="1714"/>
        <v>-73.721152412504594</v>
      </c>
      <c r="AK3241"/>
      <c r="AL3241"/>
      <c r="AM3241"/>
      <c r="AN3241"/>
    </row>
    <row r="3242" spans="1:40" x14ac:dyDescent="0.25">
      <c r="A3242"/>
      <c r="B3242">
        <f t="shared" si="1715"/>
        <v>1308000</v>
      </c>
      <c r="C3242" s="237" t="str">
        <f t="shared" si="1683"/>
        <v>-4.46711620125577E-08+0.0018723413911267i</v>
      </c>
      <c r="D3242" s="208" t="str">
        <f t="shared" si="1684"/>
        <v>-5.95700629948487+0.0143546173319714i</v>
      </c>
      <c r="E3242" t="str">
        <f t="shared" si="1685"/>
        <v>2870</v>
      </c>
      <c r="F3242" t="str">
        <f t="shared" si="1686"/>
        <v>0.777000777000777</v>
      </c>
      <c r="G3242" t="str">
        <f t="shared" si="1681"/>
        <v>0.777000777000777</v>
      </c>
      <c r="H3242" t="str">
        <f t="shared" si="1687"/>
        <v>9.12439651768466+0.286389350714488i</v>
      </c>
      <c r="I3242" t="str">
        <f t="shared" si="1688"/>
        <v>5136.50398861931i</v>
      </c>
      <c r="J3242" t="str">
        <f t="shared" si="1682"/>
        <v>-22566.5387298233+1110.90664584582i</v>
      </c>
      <c r="K3242" t="str">
        <f t="shared" si="1689"/>
        <v>0.0111779997254096-0.22706567169139i</v>
      </c>
      <c r="L3242" t="str">
        <f t="shared" si="1690"/>
        <v>0.000966986100637028-0.0164629820714638i</v>
      </c>
      <c r="M3242" t="str">
        <f t="shared" si="1691"/>
        <v>0.0121449858260466-0.243528653762854i</v>
      </c>
      <c r="N3242" t="str">
        <f t="shared" si="1692"/>
        <v>-5.80086191273841i</v>
      </c>
      <c r="O3242" t="str">
        <f t="shared" si="1693"/>
        <v>0.88591963450511+0.463838766381521i</v>
      </c>
      <c r="P3242" t="str">
        <f t="shared" si="1694"/>
        <v>0.11408036549489-0.463838766381521i</v>
      </c>
      <c r="Q3242" t="str">
        <f t="shared" si="1695"/>
        <v>-0.11408036549489+6.26470067911993i</v>
      </c>
      <c r="R3242" t="str">
        <f t="shared" si="1696"/>
        <v>-0.0743470035955029-0.0168561656111078i</v>
      </c>
      <c r="S3242" t="str">
        <f t="shared" si="1697"/>
        <v>0.601686044209217i</v>
      </c>
      <c r="T3242" t="str">
        <f t="shared" si="1698"/>
        <v>0.0101421196070829-0.0447335544921866i</v>
      </c>
      <c r="U3242" t="str">
        <f t="shared" si="1699"/>
        <v>0.0001-121.67809104885i</v>
      </c>
      <c r="V3242" t="str">
        <f t="shared" si="1700"/>
        <v>0.00002-0.001951680702956i</v>
      </c>
      <c r="W3242" t="str">
        <f t="shared" si="1701"/>
        <v>0.0000199993584529534-0.00195164940236177i</v>
      </c>
      <c r="X3242" t="str">
        <f t="shared" si="1702"/>
        <v>0.0000335372773043452-0.00195127792746783i</v>
      </c>
      <c r="Y3242" t="str">
        <f t="shared" si="1703"/>
        <v>0.009+8.2184063817909i</v>
      </c>
      <c r="Z3242" t="str">
        <f t="shared" si="1704"/>
        <v>-0.00284975260762704-0.0000521137970878583i</v>
      </c>
      <c r="AA3242" t="str">
        <f t="shared" si="1705"/>
        <v>0.0016057191581411-1.46048208661588i</v>
      </c>
      <c r="AB3242" t="str">
        <f t="shared" si="1706"/>
        <v>0.0690482613869998-0.304549175419801i</v>
      </c>
      <c r="AC3242" t="str">
        <f t="shared" si="1707"/>
        <v>0.926672139461287-0.0205139755590494i</v>
      </c>
      <c r="AD3242" t="str">
        <f t="shared" si="1708"/>
        <v>0.0817473806797062-0.326838585895755i</v>
      </c>
      <c r="AE3242" t="str">
        <f t="shared" si="1709"/>
        <v>-0.000249992611004528+0.000927148946020358i</v>
      </c>
      <c r="AF3242" t="str">
        <f t="shared" si="1710"/>
        <v>-15.0814028171695-0.272034733382517i</v>
      </c>
      <c r="AG3242" t="str">
        <f t="shared" si="1711"/>
        <v>0.998272497495579-0.000434093733843891i</v>
      </c>
      <c r="AH3242" t="str">
        <f t="shared" si="1712"/>
        <v>0.00403547725629222-0.0139370245225417i</v>
      </c>
      <c r="AI3242">
        <f t="shared" si="1713"/>
        <v>-36.766948196435465</v>
      </c>
      <c r="AJ3242">
        <f t="shared" si="1714"/>
        <v>-73.851582020568756</v>
      </c>
      <c r="AK3242"/>
      <c r="AL3242"/>
      <c r="AM3242"/>
      <c r="AN3242"/>
    </row>
    <row r="3243" spans="1:40" x14ac:dyDescent="0.25">
      <c r="A3243"/>
      <c r="B3243">
        <f t="shared" si="1715"/>
        <v>1309000</v>
      </c>
      <c r="C3243" s="237" t="str">
        <f t="shared" si="1683"/>
        <v>-4.46029357346356E-08+0.00187091103101288i</v>
      </c>
      <c r="D3243" s="208" t="str">
        <f t="shared" si="1684"/>
        <v>-5.9570062989618+0.0143436512377654i</v>
      </c>
      <c r="E3243" t="str">
        <f t="shared" si="1685"/>
        <v>2870</v>
      </c>
      <c r="F3243" t="str">
        <f t="shared" si="1686"/>
        <v>0.777000777000777</v>
      </c>
      <c r="G3243" t="str">
        <f t="shared" si="1681"/>
        <v>0.777000777000777</v>
      </c>
      <c r="H3243" t="str">
        <f t="shared" si="1687"/>
        <v>9.12441128401297+0.286171064590959i</v>
      </c>
      <c r="I3243" t="str">
        <f t="shared" si="1688"/>
        <v>5140.4309794363i</v>
      </c>
      <c r="J3243" t="str">
        <f t="shared" si="1682"/>
        <v>-22601.0588605035+1111.75596285335i</v>
      </c>
      <c r="K3243" t="str">
        <f t="shared" si="1689"/>
        <v>0.0111609672660579-0.226893029179643i</v>
      </c>
      <c r="L3243" t="str">
        <f t="shared" si="1690"/>
        <v>0.000965514292534616-0.0164504916925383i</v>
      </c>
      <c r="M3243" t="str">
        <f t="shared" si="1691"/>
        <v>0.0121264815585925-0.243343520872181i</v>
      </c>
      <c r="N3243" t="str">
        <f t="shared" si="1692"/>
        <v>-5.80529682245763i</v>
      </c>
      <c r="O3243" t="str">
        <f t="shared" si="1693"/>
        <v>0.887967998507713+0.45990524418211i</v>
      </c>
      <c r="P3243" t="str">
        <f t="shared" si="1694"/>
        <v>0.112032001492287-0.45990524418211i</v>
      </c>
      <c r="Q3243" t="str">
        <f t="shared" si="1695"/>
        <v>-0.112032001492287+6.26520206663974i</v>
      </c>
      <c r="R3243" t="str">
        <f t="shared" si="1696"/>
        <v>-0.0737024766981113-0.0165637060718965i</v>
      </c>
      <c r="S3243" t="str">
        <f t="shared" si="1697"/>
        <v>0.602146048830173i</v>
      </c>
      <c r="T3243" t="str">
        <f t="shared" si="1698"/>
        <v>0.00997377016517682-0.0443796551327656i</v>
      </c>
      <c r="U3243" t="str">
        <f t="shared" si="1699"/>
        <v>0.0001-121.585136051868i</v>
      </c>
      <c r="V3243" t="str">
        <f t="shared" si="1700"/>
        <v>0.00002-0.00195018973221271i</v>
      </c>
      <c r="W3243" t="str">
        <f t="shared" si="1701"/>
        <v>0.0000199993584529534-0.00195015845553534i</v>
      </c>
      <c r="X3243" t="str">
        <f t="shared" si="1702"/>
        <v>0.0000335165996594008-0.00194978740779311i</v>
      </c>
      <c r="Y3243" t="str">
        <f t="shared" si="1703"/>
        <v>0.009+8.22468956709808i</v>
      </c>
      <c r="Z3243" t="str">
        <f t="shared" si="1704"/>
        <v>-0.00284539939548284-0.0000520390003878588i</v>
      </c>
      <c r="AA3243" t="str">
        <f t="shared" si="1705"/>
        <v>0.00160326191296451-1.45936583649968i</v>
      </c>
      <c r="AB3243" t="str">
        <f t="shared" si="1706"/>
        <v>0.0679021265828935-0.302139803767654i</v>
      </c>
      <c r="AC3243" t="str">
        <f t="shared" si="1707"/>
        <v>0.927299650241346-0.020187435315895i</v>
      </c>
      <c r="AD3243" t="str">
        <f t="shared" si="1708"/>
        <v>0.0802809185909461-0.324079856859952i</v>
      </c>
      <c r="AE3243" t="str">
        <f t="shared" si="1709"/>
        <v>-0.000245296069024318+0.000917958890043784i</v>
      </c>
      <c r="AF3243" t="str">
        <f t="shared" si="1710"/>
        <v>-15.0814175829748-0.271827413353194i</v>
      </c>
      <c r="AG3243" t="str">
        <f t="shared" si="1711"/>
        <v>0.998288383056583-0.000425997309596639i</v>
      </c>
      <c r="AH3243" t="str">
        <f t="shared" si="1712"/>
        <v>0.00396159807397241-0.0137993747623364i</v>
      </c>
      <c r="AI3243">
        <f t="shared" si="1713"/>
        <v>-36.858861806544148</v>
      </c>
      <c r="AJ3243">
        <f t="shared" si="1714"/>
        <v>-73.982003999550955</v>
      </c>
      <c r="AK3243"/>
      <c r="AL3243"/>
      <c r="AM3243"/>
      <c r="AN3243"/>
    </row>
    <row r="3244" spans="1:40" x14ac:dyDescent="0.25">
      <c r="A3244"/>
      <c r="B3244">
        <f t="shared" si="1715"/>
        <v>1310000</v>
      </c>
      <c r="C3244" s="237" t="str">
        <f t="shared" si="1683"/>
        <v>-4.45348656404553E-08+0.00186948285465495i</v>
      </c>
      <c r="D3244" s="208" t="str">
        <f t="shared" si="1684"/>
        <v>-5.95700629843993+0.014332701885688i</v>
      </c>
      <c r="E3244" t="str">
        <f t="shared" si="1685"/>
        <v>2870</v>
      </c>
      <c r="F3244" t="str">
        <f t="shared" si="1686"/>
        <v>0.777000777000777</v>
      </c>
      <c r="G3244" t="str">
        <f t="shared" si="1681"/>
        <v>0.777000777000777</v>
      </c>
      <c r="H3244" t="str">
        <f t="shared" si="1687"/>
        <v>9.12442601658946+0.285953110589635i</v>
      </c>
      <c r="I3244" t="str">
        <f t="shared" si="1688"/>
        <v>5144.35797025329i</v>
      </c>
      <c r="J3244" t="str">
        <f t="shared" si="1682"/>
        <v>-22635.6053726362+1112.60527986088i</v>
      </c>
      <c r="K3244" t="str">
        <f t="shared" si="1689"/>
        <v>0.0111439736766852-0.226720648368694i</v>
      </c>
      <c r="L3244" t="str">
        <f t="shared" si="1690"/>
        <v>0.000964045838294063-0.0164380201861986i</v>
      </c>
      <c r="M3244" t="str">
        <f t="shared" si="1691"/>
        <v>0.0121080195149793-0.243158668554893i</v>
      </c>
      <c r="N3244" t="str">
        <f t="shared" si="1692"/>
        <v>-5.80973173217685i</v>
      </c>
      <c r="O3244" t="str">
        <f t="shared" si="1693"/>
        <v>0.889998897607654+0.455962676386084i</v>
      </c>
      <c r="P3244" t="str">
        <f t="shared" si="1694"/>
        <v>0.110001102392346-0.455962676386084i</v>
      </c>
      <c r="Q3244" t="str">
        <f t="shared" si="1695"/>
        <v>-0.110001102392346+6.26569440856293i</v>
      </c>
      <c r="R3244" t="str">
        <f t="shared" si="1696"/>
        <v>-0.0730569908196845-0.0162734959951708i</v>
      </c>
      <c r="S3244" t="str">
        <f t="shared" si="1697"/>
        <v>0.602606053451127i</v>
      </c>
      <c r="T3244" t="str">
        <f t="shared" si="1698"/>
        <v>0.0098065071975026-0.0440245849148653i</v>
      </c>
      <c r="U3244" t="str">
        <f t="shared" si="1699"/>
        <v>0.0001-121.492322970912i</v>
      </c>
      <c r="V3244" t="str">
        <f t="shared" si="1700"/>
        <v>0.00002-0.00194870103776065i</v>
      </c>
      <c r="W3244" t="str">
        <f t="shared" si="1701"/>
        <v>0.0000199993584529534-0.00194866978496363i</v>
      </c>
      <c r="X3244" t="str">
        <f t="shared" si="1702"/>
        <v>0.0000334959693467356-0.00194829916339305i</v>
      </c>
      <c r="Y3244" t="str">
        <f t="shared" si="1703"/>
        <v>0.009+8.23097275240526i</v>
      </c>
      <c r="Z3244" t="str">
        <f t="shared" si="1704"/>
        <v>-0.00284105615111239-0.0000519643979526792i</v>
      </c>
      <c r="AA3244" t="str">
        <f t="shared" si="1705"/>
        <v>0.00160081030764985-1.45825129178697i</v>
      </c>
      <c r="AB3244" t="str">
        <f t="shared" si="1706"/>
        <v>0.0667633885715345-0.299722460828886i</v>
      </c>
      <c r="AC3244" t="str">
        <f t="shared" si="1707"/>
        <v>0.927928257900562-0.0198631420780611i</v>
      </c>
      <c r="AD3244" t="str">
        <f t="shared" si="1708"/>
        <v>0.0788268936949871-0.321314399579155i</v>
      </c>
      <c r="AE3244" t="str">
        <f t="shared" si="1709"/>
        <v>-0.000240648540532883+0.000908776059292004i</v>
      </c>
      <c r="AF3244" t="str">
        <f t="shared" si="1710"/>
        <v>-15.0814323150294-0.271620408703947i</v>
      </c>
      <c r="AG3244" t="str">
        <f t="shared" si="1711"/>
        <v>0.998304279956105-0.000417978894319225i</v>
      </c>
      <c r="AH3244" t="str">
        <f t="shared" si="1712"/>
        <v>0.00388847091126002-0.013661820897558i</v>
      </c>
      <c r="AI3244">
        <f t="shared" si="1713"/>
        <v>-36.951529709084873</v>
      </c>
      <c r="AJ3244">
        <f t="shared" si="1714"/>
        <v>-74.112418314028801</v>
      </c>
      <c r="AK3244"/>
      <c r="AL3244"/>
      <c r="AM3244"/>
      <c r="AN3244"/>
    </row>
    <row r="3245" spans="1:40" x14ac:dyDescent="0.25">
      <c r="A3245"/>
      <c r="B3245">
        <f t="shared" si="1715"/>
        <v>1311000</v>
      </c>
      <c r="C3245" s="237" t="str">
        <f t="shared" si="1683"/>
        <v>-4.44669512536656E-08+0.00186805685705576i</v>
      </c>
      <c r="D3245" s="208" t="str">
        <f t="shared" si="1684"/>
        <v>-5.95700629791925+0.0143217692374275i</v>
      </c>
      <c r="E3245" t="str">
        <f t="shared" si="1685"/>
        <v>2870</v>
      </c>
      <c r="F3245" t="str">
        <f t="shared" si="1686"/>
        <v>0.777000777000777</v>
      </c>
      <c r="G3245" t="str">
        <f t="shared" si="1681"/>
        <v>0.777000777000777</v>
      </c>
      <c r="H3245" t="str">
        <f t="shared" si="1687"/>
        <v>9.12444071551687+0.285735487953976i</v>
      </c>
      <c r="I3245" t="str">
        <f t="shared" si="1688"/>
        <v>5148.28496107027i</v>
      </c>
      <c r="J3245" t="str">
        <f t="shared" si="1682"/>
        <v>-22670.1782662214+1113.4545968684i</v>
      </c>
      <c r="K3245" t="str">
        <f t="shared" si="1689"/>
        <v>0.0111270188391987-0.22654852866538i</v>
      </c>
      <c r="L3245" t="str">
        <f t="shared" si="1690"/>
        <v>0.000962580727744704-0.016425567509854i</v>
      </c>
      <c r="M3245" t="str">
        <f t="shared" si="1691"/>
        <v>0.0120895995669434-0.242974096175234i</v>
      </c>
      <c r="N3245" t="str">
        <f t="shared" si="1692"/>
        <v>-5.81416664189607i</v>
      </c>
      <c r="O3245" t="str">
        <f t="shared" si="1693"/>
        <v>0.892012291860415+0.45201114053741i</v>
      </c>
      <c r="P3245" t="str">
        <f t="shared" si="1694"/>
        <v>0.107987708139585-0.45201114053741i</v>
      </c>
      <c r="Q3245" t="str">
        <f t="shared" si="1695"/>
        <v>-0.107987708139585+6.26617778243348i</v>
      </c>
      <c r="R3245" t="str">
        <f t="shared" si="1696"/>
        <v>-0.0724105505012115-0.0159855436956551i</v>
      </c>
      <c r="S3245" t="str">
        <f t="shared" si="1697"/>
        <v>0.603066058072082i</v>
      </c>
      <c r="T3245" t="str">
        <f t="shared" si="1698"/>
        <v>0.00964033882267774-0.043668345253595i</v>
      </c>
      <c r="U3245" t="str">
        <f t="shared" si="1699"/>
        <v>0.0001-121.399651481232i</v>
      </c>
      <c r="V3245" t="str">
        <f t="shared" si="1700"/>
        <v>0.00002-0.00194721461439088i</v>
      </c>
      <c r="W3245" t="str">
        <f t="shared" si="1701"/>
        <v>0.0000199993584529534-0.00194718338543779i</v>
      </c>
      <c r="X3245" t="str">
        <f t="shared" si="1702"/>
        <v>0.0000334753862219999-0.00194681318906203i</v>
      </c>
      <c r="Y3245" t="str">
        <f t="shared" si="1703"/>
        <v>0.009+8.23725593771244i</v>
      </c>
      <c r="Z3245" t="str">
        <f t="shared" si="1704"/>
        <v>-0.00283672284410539-0.0000518899890935777i</v>
      </c>
      <c r="AA3245" t="str">
        <f t="shared" si="1705"/>
        <v>0.00159836432493974-1.45713844857156i</v>
      </c>
      <c r="AB3245" t="str">
        <f t="shared" si="1706"/>
        <v>0.0656321026250399-0.297297156237662i</v>
      </c>
      <c r="AC3245" t="str">
        <f t="shared" si="1707"/>
        <v>0.92855795800716-0.0195411043867036i</v>
      </c>
      <c r="AD3245" t="str">
        <f t="shared" si="1708"/>
        <v>0.0773853368947672-0.318542271638278i</v>
      </c>
      <c r="AE3245" t="str">
        <f t="shared" si="1709"/>
        <v>-0.000236049907969332+0.000899600614482057i</v>
      </c>
      <c r="AF3245" t="str">
        <f t="shared" si="1710"/>
        <v>-15.0814470134361-0.271413718716549i</v>
      </c>
      <c r="AG3245" t="str">
        <f t="shared" si="1711"/>
        <v>0.998320187864434-0.000410038472779762i</v>
      </c>
      <c r="AH3245" t="str">
        <f t="shared" si="1712"/>
        <v>0.00381609395880532-0.0135243654651363i</v>
      </c>
      <c r="AI3245">
        <f t="shared" si="1713"/>
        <v>-37.044965990257182</v>
      </c>
      <c r="AJ3245">
        <f t="shared" si="1714"/>
        <v>-74.242824928805661</v>
      </c>
      <c r="AK3245"/>
      <c r="AL3245"/>
      <c r="AM3245"/>
      <c r="AN3245"/>
    </row>
    <row r="3246" spans="1:40" x14ac:dyDescent="0.25">
      <c r="A3246"/>
      <c r="B3246">
        <f t="shared" si="1715"/>
        <v>1312000</v>
      </c>
      <c r="C3246" s="237" t="str">
        <f t="shared" si="1683"/>
        <v>-4.43991920997299E-08+0.00186663303323339i</v>
      </c>
      <c r="D3246" s="208" t="str">
        <f t="shared" si="1684"/>
        <v>-5.95700629739976+0.0143108532547893i</v>
      </c>
      <c r="E3246" t="str">
        <f t="shared" si="1685"/>
        <v>2870</v>
      </c>
      <c r="F3246" t="str">
        <f t="shared" si="1686"/>
        <v>0.777000777000777</v>
      </c>
      <c r="G3246" t="str">
        <f t="shared" si="1681"/>
        <v>0.777000777000777</v>
      </c>
      <c r="H3246" t="str">
        <f t="shared" si="1687"/>
        <v>9.12445538089758+0.285518195929736i</v>
      </c>
      <c r="I3246" t="str">
        <f t="shared" si="1688"/>
        <v>5152.21195188726i</v>
      </c>
      <c r="J3246" t="str">
        <f t="shared" si="1682"/>
        <v>-22704.7775412593+1114.30391387593i</v>
      </c>
      <c r="K3246" t="str">
        <f t="shared" si="1689"/>
        <v>0.0111101026359538-0.226376669478321i</v>
      </c>
      <c r="L3246" t="str">
        <f t="shared" si="1690"/>
        <v>0.000961118950754343-0.0164131336210414i</v>
      </c>
      <c r="M3246" t="str">
        <f t="shared" si="1691"/>
        <v>0.0120712215867081-0.242789803099362i</v>
      </c>
      <c r="N3246" t="str">
        <f t="shared" si="1692"/>
        <v>-5.81860155161529i</v>
      </c>
      <c r="O3246" t="str">
        <f t="shared" si="1693"/>
        <v>0.894008141665768+0.448050714356444i</v>
      </c>
      <c r="P3246" t="str">
        <f t="shared" si="1694"/>
        <v>0.105991858334232-0.448050714356444i</v>
      </c>
      <c r="Q3246" t="str">
        <f t="shared" si="1695"/>
        <v>-0.105991858334232+6.26665226597173i</v>
      </c>
      <c r="R3246" t="str">
        <f t="shared" si="1696"/>
        <v>-0.071763160351333-0.0156998575049226i</v>
      </c>
      <c r="S3246" t="str">
        <f t="shared" si="1697"/>
        <v>0.603526062693036i</v>
      </c>
      <c r="T3246" t="str">
        <f t="shared" si="1698"/>
        <v>0.00947527318478765-0.043310937613249i</v>
      </c>
      <c r="U3246" t="str">
        <f t="shared" si="1699"/>
        <v>0.0001-121.307121259067i</v>
      </c>
      <c r="V3246" t="str">
        <f t="shared" si="1700"/>
        <v>0.00002-0.0019457304569104i</v>
      </c>
      <c r="W3246" t="str">
        <f t="shared" si="1701"/>
        <v>0.0000199993584529533-0.00194569925176488i</v>
      </c>
      <c r="X3246" t="str">
        <f t="shared" si="1702"/>
        <v>0.0000334548501413944-0.00194532947961035i</v>
      </c>
      <c r="Y3246" t="str">
        <f t="shared" si="1703"/>
        <v>0.009+8.24353912301962i</v>
      </c>
      <c r="Z3246" t="str">
        <f t="shared" si="1704"/>
        <v>-0.00283239944416751-0.0000518157731248433i</v>
      </c>
      <c r="AA3246" t="str">
        <f t="shared" si="1705"/>
        <v>0.0015959239476428-1.45602730295917i</v>
      </c>
      <c r="AB3246" t="str">
        <f t="shared" si="1706"/>
        <v>0.0645083241889142-0.294863899962998i</v>
      </c>
      <c r="AC3246" t="str">
        <f t="shared" si="1707"/>
        <v>0.929188746062345-0.0192213308024706i</v>
      </c>
      <c r="AD3246" t="str">
        <f t="shared" si="1708"/>
        <v>0.0759562788164882-0.315763530762409i</v>
      </c>
      <c r="AE3246" t="str">
        <f t="shared" si="1709"/>
        <v>-0.000231500053371939+0.000890432715709258i</v>
      </c>
      <c r="AF3246" t="str">
        <f t="shared" si="1710"/>
        <v>-15.0814616782973-0.271207342674947i</v>
      </c>
      <c r="AG3246" t="str">
        <f t="shared" si="1711"/>
        <v>0.998336106452119-0.00040217602833405i</v>
      </c>
      <c r="AH3246" t="str">
        <f t="shared" si="1712"/>
        <v>0.00374446540084368-0.0133870109917588i</v>
      </c>
      <c r="AI3246">
        <f t="shared" si="1713"/>
        <v>-37.139185137592314</v>
      </c>
      <c r="AJ3246">
        <f t="shared" si="1714"/>
        <v>-74.373223808909643</v>
      </c>
      <c r="AK3246"/>
      <c r="AL3246"/>
      <c r="AM3246"/>
      <c r="AN3246"/>
    </row>
    <row r="3247" spans="1:40" x14ac:dyDescent="0.25">
      <c r="A3247"/>
      <c r="B3247">
        <f t="shared" si="1715"/>
        <v>1313000</v>
      </c>
      <c r="C3247" s="237" t="str">
        <f t="shared" si="1683"/>
        <v>-4.43315877059178E-08+0.00186521137822111i</v>
      </c>
      <c r="D3247" s="208" t="str">
        <f t="shared" si="1684"/>
        <v>-5.95700629688147+0.0142999538996952i</v>
      </c>
      <c r="E3247" t="str">
        <f t="shared" si="1685"/>
        <v>2870</v>
      </c>
      <c r="F3247" t="str">
        <f t="shared" si="1686"/>
        <v>0.777000777000777</v>
      </c>
      <c r="G3247" t="str">
        <f t="shared" si="1681"/>
        <v>0.777000777000777</v>
      </c>
      <c r="H3247" t="str">
        <f t="shared" si="1687"/>
        <v>9.12447001283356+0.285301233764951i</v>
      </c>
      <c r="I3247" t="str">
        <f t="shared" si="1688"/>
        <v>5156.13894270425i</v>
      </c>
      <c r="J3247" t="str">
        <f t="shared" si="1682"/>
        <v>-22739.4031977497+1115.15323088346i</v>
      </c>
      <c r="K3247" t="str">
        <f t="shared" si="1689"/>
        <v>0.0110932249497515-0.226205070217922i</v>
      </c>
      <c r="L3247" t="str">
        <f t="shared" si="1690"/>
        <v>0.000959660497229124-0.016400718477425i</v>
      </c>
      <c r="M3247" t="str">
        <f t="shared" si="1691"/>
        <v>0.0120528854469806-0.242605788695347i</v>
      </c>
      <c r="N3247" t="str">
        <f t="shared" si="1692"/>
        <v>-5.82303646133451i</v>
      </c>
      <c r="O3247" t="str">
        <f t="shared" si="1693"/>
        <v>0.895986407768558+0.4440814757384i</v>
      </c>
      <c r="P3247" t="str">
        <f t="shared" si="1694"/>
        <v>0.104013592231442-0.4440814757384i</v>
      </c>
      <c r="Q3247" t="str">
        <f t="shared" si="1695"/>
        <v>-0.104013592231442+6.26711793707291i</v>
      </c>
      <c r="R3247" t="str">
        <f t="shared" si="1696"/>
        <v>-0.0711148250467812-0.0154164457710111i</v>
      </c>
      <c r="S3247" t="str">
        <f t="shared" si="1697"/>
        <v>0.603986067313992i</v>
      </c>
      <c r="T3247" t="str">
        <f t="shared" si="1698"/>
        <v>0.00931131845319242-0.042952363507728i</v>
      </c>
      <c r="U3247" t="str">
        <f t="shared" si="1699"/>
        <v>0.0001-121.214731981641i</v>
      </c>
      <c r="V3247" t="str">
        <f t="shared" si="1700"/>
        <v>0.00002-0.001944248560142i</v>
      </c>
      <c r="W3247" t="str">
        <f t="shared" si="1701"/>
        <v>0.0000199993584529533-0.0019442173787678i</v>
      </c>
      <c r="X3247" t="str">
        <f t="shared" si="1702"/>
        <v>0.0000334343609616675-0.00194384802986413i</v>
      </c>
      <c r="Y3247" t="str">
        <f t="shared" si="1703"/>
        <v>0.009+8.2498223083268i</v>
      </c>
      <c r="Z3247" t="str">
        <f t="shared" si="1704"/>
        <v>-0.0028280859211198-0.0000517417493637802i</v>
      </c>
      <c r="AA3247" t="str">
        <f t="shared" si="1705"/>
        <v>0.00159348915863335-1.4549178510674i</v>
      </c>
      <c r="AB3247" t="str">
        <f t="shared" si="1706"/>
        <v>0.0633921088807338-0.292422702311638i</v>
      </c>
      <c r="AC3247" t="str">
        <f t="shared" si="1707"/>
        <v>0.929820617499842-0.0189038299051304i</v>
      </c>
      <c r="AD3247" t="str">
        <f t="shared" si="1708"/>
        <v>0.0745397498090045-0.312978234815413i</v>
      </c>
      <c r="AE3247" t="str">
        <f t="shared" si="1709"/>
        <v>-0.000226998858380776+0.00088127252244614i</v>
      </c>
      <c r="AF3247" t="str">
        <f t="shared" si="1710"/>
        <v>-15.081476309715-0.271001279865256i</v>
      </c>
      <c r="AG3247" t="str">
        <f t="shared" si="1711"/>
        <v>0.998352035389986-0.000394391542927732i</v>
      </c>
      <c r="AH3247" t="str">
        <f t="shared" si="1712"/>
        <v>0.00367358341524266-0.0132497599938549i</v>
      </c>
      <c r="AI3247">
        <f t="shared" si="1713"/>
        <v>-37.234202055353215</v>
      </c>
      <c r="AJ3247">
        <f t="shared" si="1714"/>
        <v>-74.503614919592835</v>
      </c>
      <c r="AK3247"/>
      <c r="AL3247"/>
      <c r="AM3247"/>
      <c r="AN3247"/>
    </row>
    <row r="3248" spans="1:40" x14ac:dyDescent="0.25">
      <c r="A3248"/>
      <c r="B3248">
        <f t="shared" si="1715"/>
        <v>1314000</v>
      </c>
      <c r="C3248" s="237" t="str">
        <f t="shared" si="1683"/>
        <v>-4.42641376012971E-08+0.0018637918870673i</v>
      </c>
      <c r="D3248" s="208" t="str">
        <f t="shared" si="1684"/>
        <v>-5.95700629636435+0.0142890711341826i</v>
      </c>
      <c r="E3248" t="str">
        <f t="shared" si="1685"/>
        <v>2870</v>
      </c>
      <c r="F3248" t="str">
        <f t="shared" si="1686"/>
        <v>0.777000777000777</v>
      </c>
      <c r="G3248" t="str">
        <f t="shared" si="1681"/>
        <v>0.777000777000777</v>
      </c>
      <c r="H3248" t="str">
        <f t="shared" si="1687"/>
        <v>9.12448461142634+0.285084600709938i</v>
      </c>
      <c r="I3248" t="str">
        <f t="shared" si="1688"/>
        <v>5160.06593352124i</v>
      </c>
      <c r="J3248" t="str">
        <f t="shared" si="1682"/>
        <v>-22774.0552356926+1116.00254789099i</v>
      </c>
      <c r="K3248" t="str">
        <f t="shared" si="1689"/>
        <v>0.0110763856638364-0.226033730296361i</v>
      </c>
      <c r="L3248" t="str">
        <f t="shared" si="1690"/>
        <v>0.00095820535711329-0.0163883220367954i</v>
      </c>
      <c r="M3248" t="str">
        <f t="shared" si="1691"/>
        <v>0.0120345910209497-0.242422052333156i</v>
      </c>
      <c r="N3248" t="str">
        <f t="shared" si="1692"/>
        <v>-5.82747137105372i</v>
      </c>
      <c r="O3248" t="str">
        <f t="shared" si="1693"/>
        <v>0.897947051259466+0.44010350275183i</v>
      </c>
      <c r="P3248" t="str">
        <f t="shared" si="1694"/>
        <v>0.102052948740534-0.44010350275183i</v>
      </c>
      <c r="Q3248" t="str">
        <f t="shared" si="1695"/>
        <v>-0.102052948740534+6.26757487380555i</v>
      </c>
      <c r="R3248" t="str">
        <f t="shared" si="1696"/>
        <v>-0.0704655493328242-0.0151353168580337i</v>
      </c>
      <c r="S3248" t="str">
        <f t="shared" si="1697"/>
        <v>0.604446071934946i</v>
      </c>
      <c r="T3248" t="str">
        <f t="shared" si="1698"/>
        <v>0.00914848282232924-0.0425926245009637i</v>
      </c>
      <c r="U3248" t="str">
        <f t="shared" si="1699"/>
        <v>0.0001-121.122483327165i</v>
      </c>
      <c r="V3248" t="str">
        <f t="shared" si="1700"/>
        <v>0.00002-0.00194276891892424i</v>
      </c>
      <c r="W3248" t="str">
        <f t="shared" si="1701"/>
        <v>0.0000199993584529533-0.00194273776128518i</v>
      </c>
      <c r="X3248" t="str">
        <f t="shared" si="1702"/>
        <v>0.0000334139185401119-0.00194236883466519i</v>
      </c>
      <c r="Y3248" t="str">
        <f t="shared" si="1703"/>
        <v>0.009+8.25610549363398i</v>
      </c>
      <c r="Z3248" t="str">
        <f t="shared" si="1704"/>
        <v>-0.00282378224489806-0.0000516679171306904i</v>
      </c>
      <c r="AA3248" t="str">
        <f t="shared" si="1705"/>
        <v>0.00159105994085111-1.45381008902568i</v>
      </c>
      <c r="AB3248" t="str">
        <f t="shared" si="1706"/>
        <v>0.0622835124888015-0.289973573930938i</v>
      </c>
      <c r="AC3248" t="str">
        <f t="shared" si="1707"/>
        <v>0.930453567685433-0.018588610293195i</v>
      </c>
      <c r="AD3248" t="str">
        <f t="shared" si="1708"/>
        <v>0.0731357799432213-0.310186441798522i</v>
      </c>
      <c r="AE3248" t="str">
        <f t="shared" si="1709"/>
        <v>-0.000222546204240349+0.000872120193541374i</v>
      </c>
      <c r="AF3248" t="str">
        <f t="shared" si="1710"/>
        <v>-15.0814909077907-0.270795529575755i</v>
      </c>
      <c r="AG3248" t="str">
        <f t="shared" si="1711"/>
        <v>0.998367974349135-0.000386684997098488i</v>
      </c>
      <c r="AH3248" t="str">
        <f t="shared" si="1712"/>
        <v>0.0036034461735492-0.0131126149775828i</v>
      </c>
      <c r="AI3248">
        <f t="shared" si="1713"/>
        <v>-37.330032080678841</v>
      </c>
      <c r="AJ3248">
        <f t="shared" si="1714"/>
        <v>-74.633998226332693</v>
      </c>
      <c r="AK3248"/>
      <c r="AL3248"/>
      <c r="AM3248"/>
      <c r="AN3248"/>
    </row>
    <row r="3249" spans="1:40" x14ac:dyDescent="0.25">
      <c r="A3249"/>
      <c r="B3249">
        <f t="shared" si="1715"/>
        <v>1315000</v>
      </c>
      <c r="C3249" s="237" t="str">
        <f t="shared" si="1683"/>
        <v>-4.41968413167254E-08+0.00186237455483538i</v>
      </c>
      <c r="D3249" s="208" t="str">
        <f t="shared" si="1684"/>
        <v>-5.95700629584841+0.0142782049204046i</v>
      </c>
      <c r="E3249" t="str">
        <f t="shared" si="1685"/>
        <v>2870</v>
      </c>
      <c r="F3249" t="str">
        <f t="shared" si="1686"/>
        <v>0.777000777000777</v>
      </c>
      <c r="G3249" t="str">
        <f t="shared" si="1681"/>
        <v>0.777000777000777</v>
      </c>
      <c r="H3249" t="str">
        <f t="shared" si="1687"/>
        <v>9.12449917677715+0.284868296017275i</v>
      </c>
      <c r="I3249" t="str">
        <f t="shared" si="1688"/>
        <v>5163.99292433822i</v>
      </c>
      <c r="J3249" t="str">
        <f t="shared" si="1682"/>
        <v>-22808.7336550882+1116.85186489851i</v>
      </c>
      <c r="K3249" t="str">
        <f t="shared" si="1689"/>
        <v>0.0110595846618947-0.225862649127579i</v>
      </c>
      <c r="L3249" t="str">
        <f t="shared" si="1690"/>
        <v>0.000956753520389051-0.0163759442570694i</v>
      </c>
      <c r="M3249" t="str">
        <f t="shared" si="1691"/>
        <v>0.0120163381822838-0.242238593384648i</v>
      </c>
      <c r="N3249" t="str">
        <f t="shared" si="1692"/>
        <v>-5.83190628077294i</v>
      </c>
      <c r="O3249" t="str">
        <f t="shared" si="1693"/>
        <v>0.899890033575797+0.436116873637047i</v>
      </c>
      <c r="P3249" t="str">
        <f t="shared" si="1694"/>
        <v>0.100109966424203-0.436116873637047i</v>
      </c>
      <c r="Q3249" t="str">
        <f t="shared" si="1695"/>
        <v>-0.100109966424203+6.26802315440999i</v>
      </c>
      <c r="R3249" t="str">
        <f t="shared" si="1696"/>
        <v>-0.0698153380237002-0.0148564791457796i</v>
      </c>
      <c r="S3249" t="str">
        <f t="shared" si="1697"/>
        <v>0.604906076555902i</v>
      </c>
      <c r="T3249" t="str">
        <f t="shared" si="1698"/>
        <v>0.00898677451150812-0.0422317222073406i</v>
      </c>
      <c r="U3249" t="str">
        <f t="shared" si="1699"/>
        <v>0.0001-121.030374974825i</v>
      </c>
      <c r="V3249" t="str">
        <f t="shared" si="1700"/>
        <v>0.00002-0.00194129152811137i</v>
      </c>
      <c r="W3249" t="str">
        <f t="shared" si="1701"/>
        <v>0.0000199993584529533-0.00194126039417136i</v>
      </c>
      <c r="X3249" t="str">
        <f t="shared" si="1702"/>
        <v>0.0000333935227345627-0.00194089188887106i</v>
      </c>
      <c r="Y3249" t="str">
        <f t="shared" si="1703"/>
        <v>0.009+8.26238867894116i</v>
      </c>
      <c r="Z3249" t="str">
        <f t="shared" si="1704"/>
        <v>-0.00281948838555245-0.000051594275748859i</v>
      </c>
      <c r="AA3249" t="str">
        <f t="shared" si="1705"/>
        <v>0.00158863627730088-1.45270401297524i</v>
      </c>
      <c r="AB3249" t="str">
        <f t="shared" si="1706"/>
        <v>0.0611825909707562-0.287516525811741i</v>
      </c>
      <c r="AC3249" t="str">
        <f t="shared" si="1707"/>
        <v>0.931087591916496-0.0182756805835335i</v>
      </c>
      <c r="AD3249" t="str">
        <f t="shared" si="1708"/>
        <v>0.0717443990114843-0.307388209848916i</v>
      </c>
      <c r="AE3249" t="str">
        <f t="shared" si="1709"/>
        <v>-0.000218141971802213+0.00086297588721874i</v>
      </c>
      <c r="AF3249" t="str">
        <f t="shared" si="1710"/>
        <v>-15.0815054726256-0.27059009109687i</v>
      </c>
      <c r="AG3249" t="str">
        <f t="shared" si="1711"/>
        <v>0.998383923000954-0.000379056369978176i</v>
      </c>
      <c r="AH3249" t="str">
        <f t="shared" si="1712"/>
        <v>0.00353405184103646-0.0129755784388134i</v>
      </c>
      <c r="AI3249">
        <f t="shared" si="1713"/>
        <v>-37.426691000519931</v>
      </c>
      <c r="AJ3249">
        <f t="shared" si="1714"/>
        <v>-74.764373694831605</v>
      </c>
      <c r="AK3249"/>
      <c r="AL3249"/>
      <c r="AM3249"/>
      <c r="AN3249"/>
    </row>
    <row r="3250" spans="1:40" x14ac:dyDescent="0.25">
      <c r="A3250"/>
      <c r="B3250">
        <f t="shared" si="1715"/>
        <v>1316000</v>
      </c>
      <c r="C3250" s="237" t="str">
        <f t="shared" si="1683"/>
        <v>-4.41296983848426E-08+0.00186095937660382i</v>
      </c>
      <c r="D3250" s="208" t="str">
        <f t="shared" si="1684"/>
        <v>-5.95700629533364+0.0142673552206293i</v>
      </c>
      <c r="E3250" t="str">
        <f t="shared" si="1685"/>
        <v>2870</v>
      </c>
      <c r="F3250" t="str">
        <f t="shared" si="1686"/>
        <v>0.777000777000777</v>
      </c>
      <c r="G3250" t="str">
        <f t="shared" si="1681"/>
        <v>0.777000777000777</v>
      </c>
      <c r="H3250" t="str">
        <f t="shared" si="1687"/>
        <v>9.12451370898679+0.284652318941804i</v>
      </c>
      <c r="I3250" t="str">
        <f t="shared" si="1688"/>
        <v>5167.91991515521i</v>
      </c>
      <c r="J3250" t="str">
        <f t="shared" si="1682"/>
        <v>-22843.4384559363+1117.70118190604i</v>
      </c>
      <c r="K3250" t="str">
        <f t="shared" si="1689"/>
        <v>0.0110428218280528-0.225691826127281i</v>
      </c>
      <c r="L3250" t="str">
        <f t="shared" si="1690"/>
        <v>0.00095530497707641-0.0163635850962897i</v>
      </c>
      <c r="M3250" t="str">
        <f t="shared" si="1691"/>
        <v>0.0119981268051292-0.242055411223571i</v>
      </c>
      <c r="N3250" t="str">
        <f t="shared" si="1692"/>
        <v>-5.83634119049216i</v>
      </c>
      <c r="O3250" t="str">
        <f t="shared" si="1693"/>
        <v>0.901815316502207+0.432121666804644i</v>
      </c>
      <c r="P3250" t="str">
        <f t="shared" si="1694"/>
        <v>0.098184683497793-0.432121666804644i</v>
      </c>
      <c r="Q3250" t="str">
        <f t="shared" si="1695"/>
        <v>-0.098184683497793+6.2684628572968i</v>
      </c>
      <c r="R3250" t="str">
        <f t="shared" si="1696"/>
        <v>-0.0691641960030674-0.0145799410293172i</v>
      </c>
      <c r="S3250" t="str">
        <f t="shared" si="1697"/>
        <v>0.605366081176858i</v>
      </c>
      <c r="T3250" t="str">
        <f t="shared" si="1698"/>
        <v>0.00882620176470744-0.041869658292125i</v>
      </c>
      <c r="U3250" t="str">
        <f t="shared" si="1699"/>
        <v>0.0001-120.938406604784i</v>
      </c>
      <c r="V3250" t="str">
        <f t="shared" si="1700"/>
        <v>0.00002-0.00193981638257329i</v>
      </c>
      <c r="W3250" t="str">
        <f t="shared" si="1701"/>
        <v>0.0000199993584529533-0.00193978527229631i</v>
      </c>
      <c r="X3250" t="str">
        <f t="shared" si="1702"/>
        <v>0.000033373173403395-0.00193941718735488i</v>
      </c>
      <c r="Y3250" t="str">
        <f t="shared" si="1703"/>
        <v>0.009+8.26867186424833i</v>
      </c>
      <c r="Z3250" t="str">
        <f t="shared" si="1704"/>
        <v>-0.00281520431324692-0.0000515208245445388i</v>
      </c>
      <c r="AA3250" t="str">
        <f t="shared" si="1705"/>
        <v>0.00158621815105229-1.45159961906906i</v>
      </c>
      <c r="AB3250" t="str">
        <f t="shared" si="1706"/>
        <v>0.0600894004521807-0.285051569291297i</v>
      </c>
      <c r="AC3250" t="str">
        <f t="shared" si="1707"/>
        <v>0.93172268542154-0.0179650494109885i</v>
      </c>
      <c r="AD3250" t="str">
        <f t="shared" si="1708"/>
        <v>0.0703656365270124-0.304583597238334i</v>
      </c>
      <c r="AE3250" t="str">
        <f t="shared" si="1709"/>
        <v>-0.000213786041527671+0.000853839761076148i</v>
      </c>
      <c r="AF3250" t="str">
        <f t="shared" si="1710"/>
        <v>-15.0815200043204-0.270384963721175i</v>
      </c>
      <c r="AG3250" t="str">
        <f t="shared" si="1711"/>
        <v>0.998399881017117-0.000371505639295188i</v>
      </c>
      <c r="AH3250" t="str">
        <f t="shared" si="1712"/>
        <v>0.00346539857675183-0.0128386528631188i</v>
      </c>
      <c r="AI3250">
        <f t="shared" si="1713"/>
        <v>-37.524195069408222</v>
      </c>
      <c r="AJ3250">
        <f t="shared" si="1714"/>
        <v>-74.894741291016587</v>
      </c>
      <c r="AK3250"/>
      <c r="AL3250"/>
      <c r="AM3250"/>
      <c r="AN3250"/>
    </row>
    <row r="3251" spans="1:40" x14ac:dyDescent="0.25">
      <c r="A3251"/>
      <c r="B3251">
        <f t="shared" si="1715"/>
        <v>1317000</v>
      </c>
      <c r="C3251" s="237" t="str">
        <f t="shared" si="1683"/>
        <v>-4.40627083400616E-08+0.00185954634746599i</v>
      </c>
      <c r="D3251" s="208" t="str">
        <f t="shared" si="1684"/>
        <v>-5.95700629482005+0.0142565219972393i</v>
      </c>
      <c r="E3251" t="str">
        <f t="shared" si="1685"/>
        <v>2870</v>
      </c>
      <c r="F3251" t="str">
        <f t="shared" si="1686"/>
        <v>0.777000777000777</v>
      </c>
      <c r="G3251" t="str">
        <f t="shared" si="1681"/>
        <v>0.777000777000777</v>
      </c>
      <c r="H3251" t="str">
        <f t="shared" si="1687"/>
        <v>9.12452820815571+0.284436668740615i</v>
      </c>
      <c r="I3251" t="str">
        <f t="shared" si="1688"/>
        <v>5171.8469059722i</v>
      </c>
      <c r="J3251" t="str">
        <f t="shared" si="1682"/>
        <v>-22878.1696382369+1118.55049891357i</v>
      </c>
      <c r="K3251" t="str">
        <f t="shared" si="1689"/>
        <v>0.0110260970468746-0.225521260712925i</v>
      </c>
      <c r="L3251" t="str">
        <f t="shared" si="1690"/>
        <v>0.000953859717232972-0.0163512445126239i</v>
      </c>
      <c r="M3251" t="str">
        <f t="shared" si="1691"/>
        <v>0.0119799567641076-0.241872505225549i</v>
      </c>
      <c r="N3251" t="str">
        <f t="shared" si="1692"/>
        <v>-5.84077610021138i</v>
      </c>
      <c r="O3251" t="str">
        <f t="shared" si="1693"/>
        <v>0.903722862171479+0.428117960833915i</v>
      </c>
      <c r="P3251" t="str">
        <f t="shared" si="1694"/>
        <v>0.096277137828521-0.428117960833915i</v>
      </c>
      <c r="Q3251" t="str">
        <f t="shared" si="1695"/>
        <v>-0.096277137828521+6.26889406104529i</v>
      </c>
      <c r="R3251" t="str">
        <f t="shared" si="1696"/>
        <v>-0.0685121282244389-0.0143057109185823i</v>
      </c>
      <c r="S3251" t="str">
        <f t="shared" si="1697"/>
        <v>0.605826085797812i</v>
      </c>
      <c r="T3251" t="str">
        <f t="shared" si="1698"/>
        <v>0.00866677285035974-0.0415064344718896i</v>
      </c>
      <c r="U3251" t="str">
        <f t="shared" si="1699"/>
        <v>0.0001-120.846577898174i</v>
      </c>
      <c r="V3251" t="str">
        <f t="shared" si="1700"/>
        <v>0.00002-0.00193834347719548i</v>
      </c>
      <c r="W3251" t="str">
        <f t="shared" si="1701"/>
        <v>0.0000199993584529534-0.00193831239054561i</v>
      </c>
      <c r="X3251" t="str">
        <f t="shared" si="1702"/>
        <v>0.0000333528704055215-0.0019379447250054i</v>
      </c>
      <c r="Y3251" t="str">
        <f t="shared" si="1703"/>
        <v>0.009+8.27495504955551i</v>
      </c>
      <c r="Z3251" t="str">
        <f t="shared" si="1704"/>
        <v>-0.00281092999825868-0.0000514475628469352i</v>
      </c>
      <c r="AA3251" t="str">
        <f t="shared" si="1705"/>
        <v>0.00158380554523941-1.45049690347177i</v>
      </c>
      <c r="AB3251" t="str">
        <f t="shared" si="1706"/>
        <v>0.0590039972251434-0.282578716056152i</v>
      </c>
      <c r="AC3251" t="str">
        <f t="shared" si="1707"/>
        <v>0.932358843359746-0.0176567254279765i</v>
      </c>
      <c r="AD3251" t="str">
        <f t="shared" si="1708"/>
        <v>0.0689995217232972-0.301772662371649i</v>
      </c>
      <c r="AE3251" t="str">
        <f t="shared" si="1709"/>
        <v>-0.00020947829349037+0.00084471197208459i</v>
      </c>
      <c r="AF3251" t="str">
        <f t="shared" si="1710"/>
        <v>-15.0815345029758-0.270180146743376i</v>
      </c>
      <c r="AG3251" t="str">
        <f t="shared" si="1711"/>
        <v>0.998415848069599-0.000364032781376605i</v>
      </c>
      <c r="AH3251" t="str">
        <f t="shared" si="1712"/>
        <v>0.00339748453356356-0.0127018407257566i</v>
      </c>
      <c r="AI3251">
        <f t="shared" si="1713"/>
        <v>-37.622561028114873</v>
      </c>
      <c r="AJ3251">
        <f t="shared" si="1714"/>
        <v>-75.025100981039699</v>
      </c>
      <c r="AK3251"/>
      <c r="AL3251"/>
      <c r="AM3251"/>
      <c r="AN3251"/>
    </row>
    <row r="3252" spans="1:40" x14ac:dyDescent="0.25">
      <c r="A3252"/>
      <c r="B3252">
        <f t="shared" si="1715"/>
        <v>1318000</v>
      </c>
      <c r="C3252" s="237" t="str">
        <f t="shared" si="1683"/>
        <v>-4.39958707185614E-08+0.0018581354625302i</v>
      </c>
      <c r="D3252" s="208" t="str">
        <f t="shared" si="1684"/>
        <v>-5.95700629430764+0.0142457052127315i</v>
      </c>
      <c r="E3252" t="str">
        <f t="shared" si="1685"/>
        <v>2870</v>
      </c>
      <c r="F3252" t="str">
        <f t="shared" si="1686"/>
        <v>0.777000777000777</v>
      </c>
      <c r="G3252" t="str">
        <f t="shared" si="1681"/>
        <v>0.777000777000777</v>
      </c>
      <c r="H3252" t="str">
        <f t="shared" si="1687"/>
        <v>9.12454267438396+0.284221344673042i</v>
      </c>
      <c r="I3252" t="str">
        <f t="shared" si="1688"/>
        <v>5175.77389678918i</v>
      </c>
      <c r="J3252" t="str">
        <f t="shared" si="1682"/>
        <v>-22912.9272019901+1119.3998159211i</v>
      </c>
      <c r="K3252" t="str">
        <f t="shared" si="1689"/>
        <v>0.0110094102033594-0.225350952303714i</v>
      </c>
      <c r="L3252" t="str">
        <f t="shared" si="1690"/>
        <v>0.000952417730953826-0.0163389224643649i</v>
      </c>
      <c r="M3252" t="str">
        <f t="shared" si="1691"/>
        <v>0.0119618279343132-0.241689874768079i</v>
      </c>
      <c r="N3252" t="str">
        <f t="shared" si="1692"/>
        <v>-5.8452110099306i</v>
      </c>
      <c r="O3252" t="str">
        <f t="shared" si="1693"/>
        <v>0.905612633065257+0.424105834471318i</v>
      </c>
      <c r="P3252" t="str">
        <f t="shared" si="1694"/>
        <v>0.094387366934743-0.424105834471318i</v>
      </c>
      <c r="Q3252" t="str">
        <f t="shared" si="1695"/>
        <v>-0.094387366934743+6.26931684440192i</v>
      </c>
      <c r="R3252" t="str">
        <f t="shared" si="1696"/>
        <v>-0.0678591397116237-0.0140337972379667i</v>
      </c>
      <c r="S3252" t="str">
        <f t="shared" si="1697"/>
        <v>0.606286090418768i</v>
      </c>
      <c r="T3252" t="str">
        <f t="shared" si="1698"/>
        <v>0.00850849606113654-0.0411420525149413i</v>
      </c>
      <c r="U3252" t="str">
        <f t="shared" si="1699"/>
        <v>0.0001-120.754888537098i</v>
      </c>
      <c r="V3252" t="str">
        <f t="shared" si="1700"/>
        <v>0.00002-0.00193687280687894i</v>
      </c>
      <c r="W3252" t="str">
        <f t="shared" si="1701"/>
        <v>0.0000199993584529533-0.00193684174382032i</v>
      </c>
      <c r="X3252" t="str">
        <f t="shared" si="1702"/>
        <v>0.0000333326136003893-0.00193647449672682i</v>
      </c>
      <c r="Y3252" t="str">
        <f t="shared" si="1703"/>
        <v>0.009+8.28123823486269i</v>
      </c>
      <c r="Z3252" t="str">
        <f t="shared" si="1704"/>
        <v>-0.0028066654109777-0.0000513744899881895i</v>
      </c>
      <c r="AA3252" t="str">
        <f t="shared" si="1705"/>
        <v>0.00158139844306058-1.44939586235971i</v>
      </c>
      <c r="AB3252" t="str">
        <f t="shared" si="1706"/>
        <v>0.0579264377467336-0.280097978145065i</v>
      </c>
      <c r="AC3252" t="str">
        <f t="shared" si="1707"/>
        <v>0.932996060820501-0.0173507173040893i</v>
      </c>
      <c r="AD3252" t="str">
        <f t="shared" si="1708"/>
        <v>0.0676460835535407-0.298955463785458i</v>
      </c>
      <c r="AE3252" t="str">
        <f t="shared" si="1709"/>
        <v>-0.000205218607378991+0.000835592676587181i</v>
      </c>
      <c r="AF3252" t="str">
        <f t="shared" si="1710"/>
        <v>-15.0815489686916-0.269975639460311i</v>
      </c>
      <c r="AG3252" t="str">
        <f t="shared" si="1711"/>
        <v>0.998431823830678-0.000356637771150583i</v>
      </c>
      <c r="AH3252" t="str">
        <f t="shared" si="1712"/>
        <v>0.00333030785820836-0.0125651444916575i</v>
      </c>
      <c r="AI3252">
        <f t="shared" si="1713"/>
        <v>-37.721806123246807</v>
      </c>
      <c r="AJ3252">
        <f t="shared" si="1714"/>
        <v>-75.155452731278132</v>
      </c>
      <c r="AK3252"/>
      <c r="AL3252"/>
      <c r="AM3252"/>
      <c r="AN3252"/>
    </row>
    <row r="3253" spans="1:40" x14ac:dyDescent="0.25">
      <c r="A3253"/>
      <c r="B3253">
        <f t="shared" si="1715"/>
        <v>1319000</v>
      </c>
      <c r="C3253" s="237" t="str">
        <f t="shared" si="1683"/>
        <v>-4.39291850582783E-08+0.00185672671691955i</v>
      </c>
      <c r="D3253" s="208" t="str">
        <f t="shared" si="1684"/>
        <v>-5.95700629379638+0.0142349048297166i</v>
      </c>
      <c r="E3253" t="str">
        <f t="shared" si="1685"/>
        <v>2870</v>
      </c>
      <c r="F3253" t="str">
        <f t="shared" si="1686"/>
        <v>0.777000777000777</v>
      </c>
      <c r="G3253" t="str">
        <f t="shared" si="1681"/>
        <v>0.777000777000777</v>
      </c>
      <c r="H3253" t="str">
        <f t="shared" si="1687"/>
        <v>9.12455710777117+0.284006346000649i</v>
      </c>
      <c r="I3253" t="str">
        <f t="shared" si="1688"/>
        <v>5179.70088760617i</v>
      </c>
      <c r="J3253" t="str">
        <f t="shared" si="1682"/>
        <v>-22947.7111471959+1120.24913292862i</v>
      </c>
      <c r="K3253" t="str">
        <f t="shared" si="1689"/>
        <v>0.0109927611829407-0.225180900320593i</v>
      </c>
      <c r="L3253" t="str">
        <f t="shared" si="1690"/>
        <v>0.000950979008371303-0.0163266189099295i</v>
      </c>
      <c r="M3253" t="str">
        <f t="shared" si="1691"/>
        <v>0.011943740191312-0.241507519230523i</v>
      </c>
      <c r="N3253" t="str">
        <f t="shared" si="1692"/>
        <v>-5.84964591964982i</v>
      </c>
      <c r="O3253" t="str">
        <f t="shared" si="1693"/>
        <v>0.907484592014784+0.420085366628928i</v>
      </c>
      <c r="P3253" t="str">
        <f t="shared" si="1694"/>
        <v>0.092515407985216-0.420085366628928i</v>
      </c>
      <c r="Q3253" t="str">
        <f t="shared" si="1695"/>
        <v>-0.092515407985216+6.26973128627875i</v>
      </c>
      <c r="R3253" t="str">
        <f t="shared" si="1696"/>
        <v>-0.0672052355591672-0.0137642084258985i</v>
      </c>
      <c r="S3253" t="str">
        <f t="shared" si="1697"/>
        <v>0.606746095039722i</v>
      </c>
      <c r="T3253" t="str">
        <f t="shared" si="1698"/>
        <v>0.00835137971372675-0.0407765142417494i</v>
      </c>
      <c r="U3253" t="str">
        <f t="shared" si="1699"/>
        <v>0.0001-120.663338204621i</v>
      </c>
      <c r="V3253" t="str">
        <f t="shared" si="1700"/>
        <v>0.00002-0.00193540436654014i</v>
      </c>
      <c r="W3253" t="str">
        <f t="shared" si="1701"/>
        <v>0.0000199993584529532-0.00193537332703699i</v>
      </c>
      <c r="X3253" t="str">
        <f t="shared" si="1702"/>
        <v>0.0000333124028479786-0.00193500649743883i</v>
      </c>
      <c r="Y3253" t="str">
        <f t="shared" si="1703"/>
        <v>0.009+8.28752142016987i</v>
      </c>
      <c r="Z3253" t="str">
        <f t="shared" si="1704"/>
        <v>-0.00280241052190618-0.0000513016053033654i</v>
      </c>
      <c r="AA3253" t="str">
        <f t="shared" si="1705"/>
        <v>0.00157899682777801-1.44829649192079i</v>
      </c>
      <c r="AB3253" t="str">
        <f t="shared" si="1706"/>
        <v>0.0568567786375523-0.277609367951917i</v>
      </c>
      <c r="AC3253" t="str">
        <f t="shared" si="1707"/>
        <v>0.933634332822941-0.0170470337256863i</v>
      </c>
      <c r="AD3253" t="str">
        <f t="shared" si="1708"/>
        <v>0.0663053506900858-0.29613206014666i</v>
      </c>
      <c r="AE3253" t="str">
        <f t="shared" si="1709"/>
        <v>-0.000201006862499891+0.000826482030298147i</v>
      </c>
      <c r="AF3253" t="str">
        <f t="shared" si="1710"/>
        <v>-15.0815634015675-0.269771441170932i</v>
      </c>
      <c r="AG3253" t="str">
        <f t="shared" si="1711"/>
        <v>0.998447807972939-0.000349320582148646i</v>
      </c>
      <c r="AH3253" t="str">
        <f t="shared" si="1712"/>
        <v>0.00326386669133873-0.0124285666154115i</v>
      </c>
      <c r="AI3253">
        <f t="shared" si="1713"/>
        <v>-37.821948127841381</v>
      </c>
      <c r="AJ3253">
        <f t="shared" si="1714"/>
        <v>-75.285796508333448</v>
      </c>
      <c r="AK3253"/>
      <c r="AL3253"/>
      <c r="AM3253"/>
      <c r="AN3253"/>
    </row>
    <row r="3254" spans="1:40" x14ac:dyDescent="0.25">
      <c r="A3254"/>
      <c r="B3254">
        <f t="shared" si="1715"/>
        <v>1320000</v>
      </c>
      <c r="C3254" s="237" t="str">
        <f t="shared" si="1683"/>
        <v>-4.3862650898898E-08+0.00185532010577194i</v>
      </c>
      <c r="D3254" s="208" t="str">
        <f t="shared" si="1684"/>
        <v>-5.95700629328628+0.0142241208109182i</v>
      </c>
      <c r="E3254" t="str">
        <f t="shared" si="1685"/>
        <v>2870</v>
      </c>
      <c r="F3254" t="str">
        <f t="shared" si="1686"/>
        <v>0.777000777000777</v>
      </c>
      <c r="G3254" t="str">
        <f t="shared" si="1681"/>
        <v>0.777000777000777</v>
      </c>
      <c r="H3254" t="str">
        <f t="shared" si="1687"/>
        <v>9.12457150841666+0.283791671987228i</v>
      </c>
      <c r="I3254" t="str">
        <f t="shared" si="1688"/>
        <v>5183.62787842316i</v>
      </c>
      <c r="J3254" t="str">
        <f t="shared" si="1682"/>
        <v>-22982.5214738542+1121.09844993615i</v>
      </c>
      <c r="K3254" t="str">
        <f t="shared" si="1689"/>
        <v>0.0109761498714838-0.225011104186243i</v>
      </c>
      <c r="L3254" t="str">
        <f t="shared" si="1690"/>
        <v>0.000949543539654859-0.0163143338078583i</v>
      </c>
      <c r="M3254" t="str">
        <f t="shared" si="1691"/>
        <v>0.0119256934111387-0.241325437994101i</v>
      </c>
      <c r="N3254" t="str">
        <f t="shared" si="1692"/>
        <v>-5.85408082936904i</v>
      </c>
      <c r="O3254" t="str">
        <f t="shared" si="1693"/>
        <v>0.90933870220164+0.416056636382881i</v>
      </c>
      <c r="P3254" t="str">
        <f t="shared" si="1694"/>
        <v>0.09066129779836-0.416056636382881i</v>
      </c>
      <c r="Q3254" t="str">
        <f t="shared" si="1695"/>
        <v>-0.09066129779836+6.27013746575192i</v>
      </c>
      <c r="R3254" t="str">
        <f t="shared" si="1696"/>
        <v>-0.0665504209327886-0.0134969529344151i</v>
      </c>
      <c r="S3254" t="str">
        <f t="shared" si="1697"/>
        <v>0.607206099660678i</v>
      </c>
      <c r="T3254" t="str">
        <f t="shared" si="1698"/>
        <v>0.00819543214860994-0.0404098215253749i</v>
      </c>
      <c r="U3254" t="str">
        <f t="shared" si="1699"/>
        <v>0.0001-120.571926584769i</v>
      </c>
      <c r="V3254" t="str">
        <f t="shared" si="1700"/>
        <v>0.00002-0.00193393815111094i</v>
      </c>
      <c r="W3254" t="str">
        <f t="shared" si="1701"/>
        <v>0.0000199993584529533-0.0019339071351276i</v>
      </c>
      <c r="X3254" t="str">
        <f t="shared" si="1702"/>
        <v>0.0000332922380088002-0.00193354072207653i</v>
      </c>
      <c r="Y3254" t="str">
        <f t="shared" si="1703"/>
        <v>0.009+8.29380460547705i</v>
      </c>
      <c r="Z3254" t="str">
        <f t="shared" si="1704"/>
        <v>-0.0027981653016581-0.000051228908130434i</v>
      </c>
      <c r="AA3254" t="str">
        <f t="shared" si="1705"/>
        <v>0.00157660068271755-1.44719878835452i</v>
      </c>
      <c r="AB3254" t="str">
        <f t="shared" si="1706"/>
        <v>0.0557950766801694-0.27511289822864i</v>
      </c>
      <c r="AC3254" t="str">
        <f t="shared" si="1707"/>
        <v>0.934273654315486-0.0167456833954809i</v>
      </c>
      <c r="AD3254" t="str">
        <f t="shared" si="1708"/>
        <v>0.0649773515238541-0.29330251025104i</v>
      </c>
      <c r="AE3254" t="str">
        <f t="shared" si="1709"/>
        <v>-0.000196842937779766+0.000817380188301906i</v>
      </c>
      <c r="AF3254" t="str">
        <f t="shared" si="1710"/>
        <v>-15.0815778017029-0.26956755117631i</v>
      </c>
      <c r="AG3254" t="str">
        <f t="shared" si="1711"/>
        <v>0.998463800169286-0.000342081186508037i</v>
      </c>
      <c r="AH3254" t="str">
        <f t="shared" si="1712"/>
        <v>0.00319815916757026-0.0122921095412558i</v>
      </c>
      <c r="AI3254">
        <f t="shared" si="1713"/>
        <v>-37.923005363018937</v>
      </c>
      <c r="AJ3254">
        <f t="shared" si="1714"/>
        <v>-75.416132279032922</v>
      </c>
      <c r="AK3254"/>
      <c r="AL3254"/>
      <c r="AM3254"/>
      <c r="AN3254"/>
    </row>
    <row r="3255" spans="1:40" x14ac:dyDescent="0.25">
      <c r="A3255"/>
      <c r="B3255">
        <f t="shared" si="1715"/>
        <v>1321000</v>
      </c>
      <c r="C3255" s="237" t="str">
        <f t="shared" si="1683"/>
        <v>-4.37962677818484E-08+0.00185391562423999i</v>
      </c>
      <c r="D3255" s="208" t="str">
        <f t="shared" si="1684"/>
        <v>-5.95700629277735+0.0142133531191733i</v>
      </c>
      <c r="E3255" t="str">
        <f t="shared" si="1685"/>
        <v>2870</v>
      </c>
      <c r="F3255" t="str">
        <f t="shared" si="1686"/>
        <v>0.777000777000777</v>
      </c>
      <c r="G3255" t="str">
        <f t="shared" si="1681"/>
        <v>0.777000777000777</v>
      </c>
      <c r="H3255" t="str">
        <f t="shared" si="1687"/>
        <v>9.12458587641937+0.283577321898788i</v>
      </c>
      <c r="I3255" t="str">
        <f t="shared" si="1688"/>
        <v>5187.55486924014i</v>
      </c>
      <c r="J3255" t="str">
        <f t="shared" si="1682"/>
        <v>-23017.3581819652+1121.94776694368i</v>
      </c>
      <c r="K3255" t="str">
        <f t="shared" si="1689"/>
        <v>0.0109595761552835-0.224841563325067i</v>
      </c>
      <c r="L3255" t="str">
        <f t="shared" si="1690"/>
        <v>0.000948111315010889-0.0163020671168156i</v>
      </c>
      <c r="M3255" t="str">
        <f t="shared" si="1691"/>
        <v>0.0119076874702944-0.241143630441883i</v>
      </c>
      <c r="N3255" t="str">
        <f t="shared" si="1692"/>
        <v>-5.85851573908826i</v>
      </c>
      <c r="O3255" t="str">
        <f t="shared" si="1693"/>
        <v>0.911174927158458+0.412019722971825i</v>
      </c>
      <c r="P3255" t="str">
        <f t="shared" si="1694"/>
        <v>0.088825072841542-0.412019722971825i</v>
      </c>
      <c r="Q3255" t="str">
        <f t="shared" si="1695"/>
        <v>-0.088825072841542+6.27053546206009i</v>
      </c>
      <c r="R3255" t="str">
        <f t="shared" si="1696"/>
        <v>-0.0658947010698206-0.0132320392287335i</v>
      </c>
      <c r="S3255" t="str">
        <f t="shared" si="1697"/>
        <v>0.607666104281632i</v>
      </c>
      <c r="T3255" t="str">
        <f t="shared" si="1698"/>
        <v>0.00804066172982622-0.0400419762919006i</v>
      </c>
      <c r="U3255" t="str">
        <f t="shared" si="1699"/>
        <v>0.0001-120.480653362525i</v>
      </c>
      <c r="V3255" t="str">
        <f t="shared" si="1700"/>
        <v>0.00002-0.00193247415553856i</v>
      </c>
      <c r="W3255" t="str">
        <f t="shared" si="1701"/>
        <v>0.0000199993584529532-0.0019324431630394i</v>
      </c>
      <c r="X3255" t="str">
        <f t="shared" si="1702"/>
        <v>0.0000332721189438909-0.00193207716559027i</v>
      </c>
      <c r="Y3255" t="str">
        <f t="shared" si="1703"/>
        <v>0.009+8.30008779078423i</v>
      </c>
      <c r="Z3255" t="str">
        <f t="shared" si="1704"/>
        <v>-0.00279392972095856-0.0000511563978102548i</v>
      </c>
      <c r="AA3255" t="str">
        <f t="shared" si="1705"/>
        <v>0.00157420999126839-1.44610274787189i</v>
      </c>
      <c r="AB3255" t="str">
        <f t="shared" si="1706"/>
        <v>0.0547413888175563-0.272608582088141i</v>
      </c>
      <c r="AC3255" t="str">
        <f t="shared" si="1707"/>
        <v>0.934914020175381-0.0164466750321219i</v>
      </c>
      <c r="AD3255" t="str">
        <f t="shared" si="1708"/>
        <v>0.063662114163801-0.290466873021851i</v>
      </c>
      <c r="AE3255" t="str">
        <f t="shared" si="1709"/>
        <v>-0.000192726711768306+0.000808287305052037i</v>
      </c>
      <c r="AF3255" t="str">
        <f t="shared" si="1710"/>
        <v>-15.0815921691967-0.269363968779615i</v>
      </c>
      <c r="AG3255" t="str">
        <f t="shared" si="1711"/>
        <v>0.998479800092943-0.000334919554974125i</v>
      </c>
      <c r="AH3255" t="str">
        <f t="shared" si="1712"/>
        <v>0.00313318341552882-0.012155775703061i</v>
      </c>
      <c r="AI3255">
        <f t="shared" si="1713"/>
        <v>-38.024996720761486</v>
      </c>
      <c r="AJ3255">
        <f t="shared" si="1714"/>
        <v>-75.546460010429072</v>
      </c>
      <c r="AK3255"/>
      <c r="AL3255"/>
      <c r="AM3255"/>
      <c r="AN3255"/>
    </row>
    <row r="3256" spans="1:40" x14ac:dyDescent="0.25">
      <c r="A3256"/>
      <c r="B3256">
        <f t="shared" si="1715"/>
        <v>1322000</v>
      </c>
      <c r="C3256" s="237" t="str">
        <f t="shared" si="1683"/>
        <v>-4.37300352502908E-08+0.00185251326749099i</v>
      </c>
      <c r="D3256" s="208" t="str">
        <f t="shared" si="1684"/>
        <v>-5.95700629226956+0.0142026017174309i</v>
      </c>
      <c r="E3256" t="str">
        <f t="shared" si="1685"/>
        <v>2870</v>
      </c>
      <c r="F3256" t="str">
        <f t="shared" si="1686"/>
        <v>0.777000777000777</v>
      </c>
      <c r="G3256" t="str">
        <f t="shared" si="1681"/>
        <v>0.777000777000777</v>
      </c>
      <c r="H3256" t="str">
        <f t="shared" si="1687"/>
        <v>9.1246002118778+0.283363295003543i</v>
      </c>
      <c r="I3256" t="str">
        <f t="shared" si="1688"/>
        <v>5191.48186005713i</v>
      </c>
      <c r="J3256" t="str">
        <f t="shared" si="1682"/>
        <v>-23052.2212715286+1122.79708395121i</v>
      </c>
      <c r="K3256" t="str">
        <f t="shared" si="1689"/>
        <v>0.010943039921063-0.224672277163196i</v>
      </c>
      <c r="L3256" t="str">
        <f t="shared" si="1690"/>
        <v>0.000946682324682557-0.0162898187955883i</v>
      </c>
      <c r="M3256" t="str">
        <f t="shared" si="1691"/>
        <v>0.0118897222457456-0.240962095958784i</v>
      </c>
      <c r="N3256" t="str">
        <f t="shared" si="1692"/>
        <v>-5.86295064880748i</v>
      </c>
      <c r="O3256" t="str">
        <f t="shared" si="1693"/>
        <v>0.912993230769646+0.407974705795352i</v>
      </c>
      <c r="P3256" t="str">
        <f t="shared" si="1694"/>
        <v>0.087006769230354-0.407974705795352i</v>
      </c>
      <c r="Q3256" t="str">
        <f t="shared" si="1695"/>
        <v>-0.087006769230354+6.27092535460283i</v>
      </c>
      <c r="R3256" t="str">
        <f t="shared" si="1696"/>
        <v>-0.0652380812796462-0.0129694757868117i</v>
      </c>
      <c r="S3256" t="str">
        <f t="shared" si="1697"/>
        <v>0.608126108902588i</v>
      </c>
      <c r="T3256" t="str">
        <f t="shared" si="1698"/>
        <v>0.00788707684474013-0.039672980520862i</v>
      </c>
      <c r="U3256" t="str">
        <f t="shared" si="1699"/>
        <v>0.0001-120.389518223824i</v>
      </c>
      <c r="V3256" t="str">
        <f t="shared" si="1700"/>
        <v>0.00002-0.00193101237478551i</v>
      </c>
      <c r="W3256" t="str">
        <f t="shared" si="1701"/>
        <v>0.0000199993584529533-0.00193098140573503i</v>
      </c>
      <c r="X3256" t="str">
        <f t="shared" si="1702"/>
        <v>0.0000332520455148151-0.0019306158229458i</v>
      </c>
      <c r="Y3256" t="str">
        <f t="shared" si="1703"/>
        <v>0.009+8.30637097609141i</v>
      </c>
      <c r="Z3256" t="str">
        <f t="shared" si="1704"/>
        <v>-0.00278970375064354-0.0000510840736865678i</v>
      </c>
      <c r="AA3256" t="str">
        <f t="shared" si="1705"/>
        <v>0.00157182473688274-1.44500836669541i</v>
      </c>
      <c r="AB3256" t="str">
        <f t="shared" si="1706"/>
        <v>0.0536957721514789-0.270096433007235i</v>
      </c>
      <c r="AC3256" t="str">
        <f t="shared" si="1707"/>
        <v>0.935555425208237-0.0161500173697683i</v>
      </c>
      <c r="AD3256" t="str">
        <f t="shared" si="1708"/>
        <v>0.0623596664363706-0.287625207508385i</v>
      </c>
      <c r="AE3256" t="str">
        <f t="shared" si="1709"/>
        <v>-0.000188658062640895+0.000799203534370461i</v>
      </c>
      <c r="AF3256" t="str">
        <f t="shared" si="1710"/>
        <v>-15.0816065041474-0.269160693286112i</v>
      </c>
      <c r="AG3256" t="str">
        <f t="shared" si="1711"/>
        <v>0.998495807417462-0.000327835656902832i</v>
      </c>
      <c r="AH3256" t="str">
        <f t="shared" si="1712"/>
        <v>0.00306893755789852-0.0120195675243198i</v>
      </c>
      <c r="AI3256">
        <f t="shared" si="1713"/>
        <v>-38.127941687885411</v>
      </c>
      <c r="AJ3256">
        <f t="shared" si="1714"/>
        <v>-75.67677966979852</v>
      </c>
      <c r="AK3256"/>
      <c r="AL3256"/>
      <c r="AM3256"/>
      <c r="AN3256"/>
    </row>
    <row r="3257" spans="1:40" x14ac:dyDescent="0.25">
      <c r="A3257"/>
      <c r="B3257">
        <f t="shared" si="1715"/>
        <v>1323000</v>
      </c>
      <c r="C3257" s="237" t="str">
        <f t="shared" si="1683"/>
        <v>-4.36639528491121E-08+0.00185111303070685i</v>
      </c>
      <c r="D3257" s="208" t="str">
        <f t="shared" si="1684"/>
        <v>-5.95700629176293+0.0141918665687525i</v>
      </c>
      <c r="E3257" t="str">
        <f t="shared" si="1685"/>
        <v>2870</v>
      </c>
      <c r="F3257" t="str">
        <f t="shared" si="1686"/>
        <v>0.777000777000777</v>
      </c>
      <c r="G3257" t="str">
        <f t="shared" si="1681"/>
        <v>0.777000777000777</v>
      </c>
      <c r="H3257" t="str">
        <f t="shared" si="1687"/>
        <v>9.12461451489018+0.28314959057191i</v>
      </c>
      <c r="I3257" t="str">
        <f t="shared" si="1688"/>
        <v>5195.40885087412i</v>
      </c>
      <c r="J3257" t="str">
        <f t="shared" si="1682"/>
        <v>-23087.1107425447+1123.64640095873i</v>
      </c>
      <c r="K3257" t="str">
        <f t="shared" si="1689"/>
        <v>0.0109265410559709-0.22450324512847i</v>
      </c>
      <c r="L3257" t="str">
        <f t="shared" si="1690"/>
        <v>0.000945256558949672-0.0162775888030862i</v>
      </c>
      <c r="M3257" t="str">
        <f t="shared" si="1691"/>
        <v>0.0118717976149206-0.240780833931556i</v>
      </c>
      <c r="N3257" t="str">
        <f t="shared" si="1692"/>
        <v>-5.8673855585267i</v>
      </c>
      <c r="O3257" t="str">
        <f t="shared" si="1693"/>
        <v>0.914793577272095+0.403921664412449i</v>
      </c>
      <c r="P3257" t="str">
        <f t="shared" si="1694"/>
        <v>0.085206422727905-0.403921664412449i</v>
      </c>
      <c r="Q3257" t="str">
        <f t="shared" si="1695"/>
        <v>-0.085206422727905+6.27130722293915i</v>
      </c>
      <c r="R3257" t="str">
        <f t="shared" si="1696"/>
        <v>-0.0645805669441361-0.0127092710989051i</v>
      </c>
      <c r="S3257" t="str">
        <f t="shared" si="1697"/>
        <v>0.608586113523542i</v>
      </c>
      <c r="T3257" t="str">
        <f t="shared" si="1698"/>
        <v>0.00773468590379973-0.0393028362456787i</v>
      </c>
      <c r="U3257" t="str">
        <f t="shared" si="1699"/>
        <v>0.0001-120.298520855552i</v>
      </c>
      <c r="V3257" t="str">
        <f t="shared" si="1700"/>
        <v>0.00002-0.00192955280382951i</v>
      </c>
      <c r="W3257" t="str">
        <f t="shared" si="1701"/>
        <v>0.0000199993584529532-0.00192952185819225i</v>
      </c>
      <c r="X3257" t="str">
        <f t="shared" si="1702"/>
        <v>0.0000332320175836579-0.00192915668912396i</v>
      </c>
      <c r="Y3257" t="str">
        <f t="shared" si="1703"/>
        <v>0.009+8.31265416139859i</v>
      </c>
      <c r="Z3257" t="str">
        <f t="shared" si="1704"/>
        <v>-0.00278548736165904-0.0000510119351059708i</v>
      </c>
      <c r="AA3257" t="str">
        <f t="shared" si="1705"/>
        <v>0.00156944490307556-1.44391564105899i</v>
      </c>
      <c r="AB3257" t="str">
        <f t="shared" si="1706"/>
        <v>0.0526582839408572-0.267576464829586i</v>
      </c>
      <c r="AC3257" t="str">
        <f t="shared" si="1707"/>
        <v>0.936197864147569-0.015855719157657i</v>
      </c>
      <c r="AD3257" t="str">
        <f t="shared" si="1708"/>
        <v>0.0610700358849588-0.284777572884552i</v>
      </c>
      <c r="AE3257" t="str">
        <f t="shared" si="1709"/>
        <v>-0.00018463686820124+0.000790129029446375i</v>
      </c>
      <c r="AF3257" t="str">
        <f t="shared" si="1710"/>
        <v>-15.0816208066531-0.268957724003158i</v>
      </c>
      <c r="AG3257" t="str">
        <f t="shared" si="1711"/>
        <v>0.998511821816732-0.000320829460263051i</v>
      </c>
      <c r="AH3257" t="str">
        <f t="shared" si="1712"/>
        <v>0.00300541971146838-0.0118834874181335i</v>
      </c>
      <c r="AI3257">
        <f t="shared" si="1713"/>
        <v>-38.231860371287866</v>
      </c>
      <c r="AJ3257">
        <f t="shared" si="1714"/>
        <v>-75.807091224643884</v>
      </c>
      <c r="AK3257"/>
      <c r="AL3257"/>
      <c r="AM3257"/>
      <c r="AN3257"/>
    </row>
    <row r="3258" spans="1:40" x14ac:dyDescent="0.25">
      <c r="A3258"/>
      <c r="B3258">
        <f t="shared" si="1715"/>
        <v>1324000</v>
      </c>
      <c r="C3258" s="237" t="str">
        <f t="shared" si="1683"/>
        <v>-4.35980201249177E-08+0.001849714909084i</v>
      </c>
      <c r="D3258" s="208" t="str">
        <f t="shared" si="1684"/>
        <v>-5.95700629125745+0.0141811476363107i</v>
      </c>
      <c r="E3258" t="str">
        <f t="shared" si="1685"/>
        <v>2870</v>
      </c>
      <c r="F3258" t="str">
        <f t="shared" si="1686"/>
        <v>0.777000777000777</v>
      </c>
      <c r="G3258" t="str">
        <f t="shared" si="1681"/>
        <v>0.777000777000777</v>
      </c>
      <c r="H3258" t="str">
        <f t="shared" si="1687"/>
        <v>9.12462878555428+0.282936207876497i</v>
      </c>
      <c r="I3258" t="str">
        <f t="shared" si="1688"/>
        <v>5199.33584169111i</v>
      </c>
      <c r="J3258" t="str">
        <f t="shared" si="1682"/>
        <v>-23122.0265950133+1124.49571796626i</v>
      </c>
      <c r="K3258" t="str">
        <f t="shared" si="1689"/>
        <v>0.0109100794475806-0.224334466650442i</v>
      </c>
      <c r="L3258" t="str">
        <f t="shared" si="1690"/>
        <v>0.000943834008128454-0.0162653770983408i</v>
      </c>
      <c r="M3258" t="str">
        <f t="shared" si="1691"/>
        <v>0.0118539134557091-0.240599843748783i</v>
      </c>
      <c r="N3258" t="str">
        <f t="shared" si="1692"/>
        <v>-5.87182046824591i</v>
      </c>
      <c r="O3258" t="str">
        <f t="shared" si="1693"/>
        <v>0.916575931255882+0.39986067853993i</v>
      </c>
      <c r="P3258" t="str">
        <f t="shared" si="1694"/>
        <v>0.083424068744118-0.39986067853993i</v>
      </c>
      <c r="Q3258" t="str">
        <f t="shared" si="1695"/>
        <v>-0.083424068744118+6.27168114678584i</v>
      </c>
      <c r="R3258" t="str">
        <f t="shared" si="1696"/>
        <v>-0.0639221635180855-0.0124514336671171i</v>
      </c>
      <c r="S3258" t="str">
        <f t="shared" si="1697"/>
        <v>0.609046118144498i</v>
      </c>
      <c r="T3258" t="str">
        <f t="shared" si="1698"/>
        <v>0.00758349734029138-0.0389315455540878i</v>
      </c>
      <c r="U3258" t="str">
        <f t="shared" si="1699"/>
        <v>0.0001-120.20766094554i</v>
      </c>
      <c r="V3258" t="str">
        <f t="shared" si="1700"/>
        <v>0.00002-0.00192809543766348i</v>
      </c>
      <c r="W3258" t="str">
        <f t="shared" si="1701"/>
        <v>0.0000199993584529533-0.00192806451540408i</v>
      </c>
      <c r="X3258" t="str">
        <f t="shared" si="1702"/>
        <v>0.0000332120350130268-0.00192769975912082i</v>
      </c>
      <c r="Y3258" t="str">
        <f t="shared" si="1703"/>
        <v>0.009+8.31893734670577i</v>
      </c>
      <c r="Z3258" t="str">
        <f t="shared" si="1704"/>
        <v>-0.00278128052506093-0.0000509399814179111i</v>
      </c>
      <c r="AA3258" t="str">
        <f t="shared" si="1705"/>
        <v>0.00156707047342432-1.44282456720795i</v>
      </c>
      <c r="AB3258" t="str">
        <f t="shared" si="1706"/>
        <v>0.0516289816000961-0.265048691768654i</v>
      </c>
      <c r="AC3258" t="str">
        <f t="shared" si="1707"/>
        <v>0.936841331654336-0.0155637891596665i</v>
      </c>
      <c r="AD3258" t="str">
        <f t="shared" si="1708"/>
        <v>0.0597932497693906-0.281924028447459i</v>
      </c>
      <c r="AE3258" t="str">
        <f t="shared" si="1709"/>
        <v>-0.000180663005884087+0.000781063942835474i</v>
      </c>
      <c r="AF3258" t="str">
        <f t="shared" si="1710"/>
        <v>-15.0816350768117-0.268755060240186i</v>
      </c>
      <c r="AG3258" t="str">
        <f t="shared" si="1711"/>
        <v>0.99852784296498-0.000313900931639168i</v>
      </c>
      <c r="AH3258" t="str">
        <f t="shared" si="1712"/>
        <v>0.00294262798718051-0.0117475377872018i</v>
      </c>
      <c r="AI3258">
        <f t="shared" si="1713"/>
        <v>-38.336773524544469</v>
      </c>
      <c r="AJ3258">
        <f t="shared" si="1714"/>
        <v>-75.937394642692382</v>
      </c>
      <c r="AK3258"/>
      <c r="AL3258"/>
      <c r="AM3258"/>
      <c r="AN3258"/>
    </row>
    <row r="3259" spans="1:40" x14ac:dyDescent="0.25">
      <c r="A3259"/>
      <c r="B3259">
        <f t="shared" si="1715"/>
        <v>1325000</v>
      </c>
      <c r="C3259" s="237" t="str">
        <f t="shared" si="1683"/>
        <v>-4.35322366260231E-08+0.00184831889783341i</v>
      </c>
      <c r="D3259" s="208" t="str">
        <f t="shared" si="1684"/>
        <v>-5.95700629075311+0.0141704448833895i</v>
      </c>
      <c r="E3259" t="str">
        <f t="shared" si="1685"/>
        <v>2870</v>
      </c>
      <c r="F3259" t="str">
        <f t="shared" si="1686"/>
        <v>0.777000777000777</v>
      </c>
      <c r="G3259" t="str">
        <f t="shared" si="1681"/>
        <v>0.777000777000777</v>
      </c>
      <c r="H3259" t="str">
        <f t="shared" si="1687"/>
        <v>9.12464302396755+0.282723146192097i</v>
      </c>
      <c r="I3259" t="str">
        <f t="shared" si="1688"/>
        <v>5203.2628325081i</v>
      </c>
      <c r="J3259" t="str">
        <f t="shared" si="1682"/>
        <v>-23156.9688289344+1125.34503497379i</v>
      </c>
      <c r="K3259" t="str">
        <f t="shared" si="1689"/>
        <v>0.0108936549838872-0.224165941160363i</v>
      </c>
      <c r="L3259" t="str">
        <f t="shared" si="1690"/>
        <v>0.000942414662571421-0.0162531836405051i</v>
      </c>
      <c r="M3259" t="str">
        <f t="shared" si="1691"/>
        <v>0.0118360696464586-0.240419124800868i</v>
      </c>
      <c r="N3259" t="str">
        <f t="shared" si="1692"/>
        <v>-5.87625537796513i</v>
      </c>
      <c r="O3259" t="str">
        <f t="shared" si="1693"/>
        <v>0.918340257664977+0.395791828050838i</v>
      </c>
      <c r="P3259" t="str">
        <f t="shared" si="1694"/>
        <v>0.081659742335023-0.395791828050838i</v>
      </c>
      <c r="Q3259" t="str">
        <f t="shared" si="1695"/>
        <v>-0.081659742335023+6.27204720601597i</v>
      </c>
      <c r="R3259" t="str">
        <f t="shared" si="1696"/>
        <v>-0.0632628765296439-0.0121959720049411i</v>
      </c>
      <c r="S3259" t="str">
        <f t="shared" si="1697"/>
        <v>0.609506122765454i</v>
      </c>
      <c r="T3259" t="str">
        <f t="shared" si="1698"/>
        <v>0.00743351961008767-0.0385591105885729i</v>
      </c>
      <c r="U3259" t="str">
        <f t="shared" si="1699"/>
        <v>0.0001-120.116938182563i</v>
      </c>
      <c r="V3259" t="str">
        <f t="shared" si="1700"/>
        <v>0.00002-0.00192664027129543i</v>
      </c>
      <c r="W3259" t="str">
        <f t="shared" si="1701"/>
        <v>0.0000199993584529533-0.00192660937237862i</v>
      </c>
      <c r="X3259" t="str">
        <f t="shared" si="1702"/>
        <v>0.0000331920976660465-0.00192624502794756i</v>
      </c>
      <c r="Y3259" t="str">
        <f t="shared" si="1703"/>
        <v>0.009+8.32522053201295i</v>
      </c>
      <c r="Z3259" t="str">
        <f t="shared" si="1704"/>
        <v>-0.00277708321201427-0.0000508682119746668i</v>
      </c>
      <c r="AA3259" t="str">
        <f t="shared" si="1705"/>
        <v>0.00156470143156863-1.44173514139895i</v>
      </c>
      <c r="AB3259" t="str">
        <f t="shared" si="1706"/>
        <v>0.050607922697369-0.262513128410619i</v>
      </c>
      <c r="AC3259" t="str">
        <f t="shared" si="1707"/>
        <v>0.93748582231649-0.0152742361538693i</v>
      </c>
      <c r="AD3259" t="str">
        <f t="shared" si="1708"/>
        <v>0.0585293350653874-0.279064633615953i</v>
      </c>
      <c r="AE3259" t="str">
        <f t="shared" si="1709"/>
        <v>-0.000176736352757854+0.000772008426458933i</v>
      </c>
      <c r="AF3259" t="str">
        <f t="shared" si="1710"/>
        <v>-15.0816493147207-0.268552701308708i</v>
      </c>
      <c r="AG3259" t="str">
        <f t="shared" si="1711"/>
        <v>0.998543870536782-0.000307050036233491i</v>
      </c>
      <c r="AH3259" t="str">
        <f t="shared" si="1712"/>
        <v>0.00288056049017678-0.011611721023809i</v>
      </c>
      <c r="AI3259">
        <f t="shared" si="1713"/>
        <v>-38.442702575951465</v>
      </c>
      <c r="AJ3259">
        <f t="shared" si="1714"/>
        <v>-76.067689891897032</v>
      </c>
      <c r="AK3259"/>
      <c r="AL3259"/>
      <c r="AM3259"/>
      <c r="AN3259"/>
    </row>
    <row r="3260" spans="1:40" x14ac:dyDescent="0.25">
      <c r="A3260"/>
      <c r="B3260">
        <f t="shared" si="1715"/>
        <v>1326000</v>
      </c>
      <c r="C3260" s="237" t="str">
        <f t="shared" si="1683"/>
        <v>-4.34666019024464E-08+0.00184692499218048i</v>
      </c>
      <c r="D3260" s="208" t="str">
        <f t="shared" si="1684"/>
        <v>-5.95700629024991+0.0141597582733837i</v>
      </c>
      <c r="E3260" t="str">
        <f t="shared" si="1685"/>
        <v>2870</v>
      </c>
      <c r="F3260" t="str">
        <f t="shared" si="1686"/>
        <v>0.777000777000777</v>
      </c>
      <c r="G3260" t="str">
        <f t="shared" si="1681"/>
        <v>0.777000777000777</v>
      </c>
      <c r="H3260" t="str">
        <f t="shared" si="1687"/>
        <v>9.12465723022704+0.282510404795676i</v>
      </c>
      <c r="I3260" t="str">
        <f t="shared" si="1688"/>
        <v>5207.18982332508i</v>
      </c>
      <c r="J3260" t="str">
        <f t="shared" si="1682"/>
        <v>-23191.9374443082+1126.19435198132i</v>
      </c>
      <c r="K3260" t="str">
        <f t="shared" si="1689"/>
        <v>0.0108772675533059-0.22399766809118i</v>
      </c>
      <c r="L3260" t="str">
        <f t="shared" si="1690"/>
        <v>0.000940998512667207-0.0162410083888535i</v>
      </c>
      <c r="M3260" t="str">
        <f t="shared" si="1691"/>
        <v>0.0118182660659731-0.240238676480033i</v>
      </c>
      <c r="N3260" t="str">
        <f t="shared" si="1692"/>
        <v>-5.88069028768435i</v>
      </c>
      <c r="O3260" t="str">
        <f t="shared" si="1693"/>
        <v>0.920086521797912+0.39171519297293i</v>
      </c>
      <c r="P3260" t="str">
        <f t="shared" si="1694"/>
        <v>0.0799134782020881-0.39171519297293i</v>
      </c>
      <c r="Q3260" t="str">
        <f t="shared" si="1695"/>
        <v>-0.0799134782020881+6.27240548065728i</v>
      </c>
      <c r="R3260" t="str">
        <f t="shared" si="1696"/>
        <v>-0.0626027115807587-0.0119428946368017i</v>
      </c>
      <c r="S3260" t="str">
        <f t="shared" si="1697"/>
        <v>0.609966127386408i</v>
      </c>
      <c r="T3260" t="str">
        <f t="shared" si="1698"/>
        <v>0.00728476119139383-0.0381855335468036i</v>
      </c>
      <c r="U3260" t="str">
        <f t="shared" si="1699"/>
        <v>0.0001-120.026352256331i</v>
      </c>
      <c r="V3260" t="str">
        <f t="shared" si="1700"/>
        <v>0.00002-0.00192518729974845i</v>
      </c>
      <c r="W3260" t="str">
        <f t="shared" si="1701"/>
        <v>0.0000199993584529533-0.00192515642413901i</v>
      </c>
      <c r="X3260" t="str">
        <f t="shared" si="1702"/>
        <v>0.0000331722054063576-0.00192479249063036i</v>
      </c>
      <c r="Y3260" t="str">
        <f t="shared" si="1703"/>
        <v>0.009+8.33150371732013i</v>
      </c>
      <c r="Z3260" t="str">
        <f t="shared" si="1704"/>
        <v>-0.00277289539379276-0.0000507966261313336i</v>
      </c>
      <c r="AA3260" t="str">
        <f t="shared" si="1705"/>
        <v>0.00156233776121003-1.44064735989996i</v>
      </c>
      <c r="AB3260" t="str">
        <f t="shared" si="1706"/>
        <v>0.0495951649528916-0.259969789717369i</v>
      </c>
      <c r="AC3260" t="str">
        <f t="shared" si="1707"/>
        <v>0.938131330648506-0.0149870689320865i</v>
      </c>
      <c r="AD3260" t="str">
        <f t="shared" si="1708"/>
        <v>0.0572783184640747-0.276199447929233i</v>
      </c>
      <c r="AE3260" t="str">
        <f t="shared" si="1709"/>
        <v>-0.00017285678552737+0.000762962631602625i</v>
      </c>
      <c r="AF3260" t="str">
        <f t="shared" si="1710"/>
        <v>-15.081663520477-0.268350646522292i</v>
      </c>
      <c r="AG3260" t="str">
        <f t="shared" si="1711"/>
        <v>0.998559904207065-0.000300276737868891i</v>
      </c>
      <c r="AH3260" t="str">
        <f t="shared" si="1712"/>
        <v>0.00281921531984712-0.0114760395098144i</v>
      </c>
      <c r="AI3260">
        <f t="shared" si="1713"/>
        <v>-38.549669658101429</v>
      </c>
      <c r="AJ3260">
        <f t="shared" si="1714"/>
        <v>-76.197976940434955</v>
      </c>
      <c r="AK3260"/>
      <c r="AL3260"/>
      <c r="AM3260"/>
      <c r="AN3260"/>
    </row>
    <row r="3261" spans="1:40" x14ac:dyDescent="0.25">
      <c r="A3261"/>
      <c r="B3261">
        <f t="shared" si="1715"/>
        <v>1327000</v>
      </c>
      <c r="C3261" s="237" t="str">
        <f t="shared" si="1683"/>
        <v>-4.34011155059002E-08+0.001845533187365i</v>
      </c>
      <c r="D3261" s="208" t="str">
        <f t="shared" si="1684"/>
        <v>-5.95700628974784+0.0141490877697983i</v>
      </c>
      <c r="E3261" t="str">
        <f t="shared" si="1685"/>
        <v>2870</v>
      </c>
      <c r="F3261" t="str">
        <f t="shared" si="1686"/>
        <v>0.777000777000777</v>
      </c>
      <c r="G3261" t="str">
        <f t="shared" si="1681"/>
        <v>0.777000777000777</v>
      </c>
      <c r="H3261" t="str">
        <f t="shared" si="1687"/>
        <v>9.12467140442946+0.282297982966368i</v>
      </c>
      <c r="I3261" t="str">
        <f t="shared" si="1688"/>
        <v>5211.11681414207i</v>
      </c>
      <c r="J3261" t="str">
        <f t="shared" si="1682"/>
        <v>-23226.9324411345+1127.04366898884i</v>
      </c>
      <c r="K3261" t="str">
        <f t="shared" si="1689"/>
        <v>0.0108609170446707-0.223829646877533i</v>
      </c>
      <c r="L3261" t="str">
        <f t="shared" si="1690"/>
        <v>0.000939585548840398-0.0162288513027809i</v>
      </c>
      <c r="M3261" t="str">
        <f t="shared" si="1691"/>
        <v>0.0118005025935111-0.240058498180314i</v>
      </c>
      <c r="N3261" t="str">
        <f t="shared" si="1692"/>
        <v>-5.88512519740357i</v>
      </c>
      <c r="O3261" t="str">
        <f t="shared" si="1693"/>
        <v>0.921814689308482+0.387630853487061i</v>
      </c>
      <c r="P3261" t="str">
        <f t="shared" si="1694"/>
        <v>0.078185310691518-0.387630853487061i</v>
      </c>
      <c r="Q3261" t="str">
        <f t="shared" si="1695"/>
        <v>-0.078185310691518+6.27275605089063i</v>
      </c>
      <c r="R3261" t="str">
        <f t="shared" si="1696"/>
        <v>-0.061941674347601-0.011692210097583i</v>
      </c>
      <c r="S3261" t="str">
        <f t="shared" si="1697"/>
        <v>0.610426132007364i</v>
      </c>
      <c r="T3261" t="str">
        <f t="shared" si="1698"/>
        <v>0.00713723058448503-0.0378108166820658i</v>
      </c>
      <c r="U3261" t="str">
        <f t="shared" si="1699"/>
        <v>0.0001-119.935902857495i</v>
      </c>
      <c r="V3261" t="str">
        <f t="shared" si="1700"/>
        <v>0.00002-0.00192373651806062i</v>
      </c>
      <c r="W3261" t="str">
        <f t="shared" si="1701"/>
        <v>0.0000199993584529533-0.00192370566572343i</v>
      </c>
      <c r="X3261" t="str">
        <f t="shared" si="1702"/>
        <v>0.0000331523580981147-0.00192334214221042i</v>
      </c>
      <c r="Y3261" t="str">
        <f t="shared" si="1703"/>
        <v>0.009+8.33778690262731i</v>
      </c>
      <c r="Z3261" t="str">
        <f t="shared" si="1704"/>
        <v>-0.00276871704177845-0.0000507252232458106i</v>
      </c>
      <c r="AA3261" t="str">
        <f t="shared" si="1705"/>
        <v>0.00155997944611167-1.43956121899021i</v>
      </c>
      <c r="AB3261" t="str">
        <f t="shared" si="1706"/>
        <v>0.0485907662371333-0.257418691029431i</v>
      </c>
      <c r="AC3261" t="str">
        <f t="shared" si="1707"/>
        <v>0.938777851090934-0.014702296299428i</v>
      </c>
      <c r="AD3261" t="str">
        <f t="shared" si="1708"/>
        <v>0.0560402263714614-0.273328531045388i</v>
      </c>
      <c r="AE3261" t="str">
        <f t="shared" si="1709"/>
        <v>-0.000169024180536514+0.000753926708916198i</v>
      </c>
      <c r="AF3261" t="str">
        <f t="shared" si="1710"/>
        <v>-15.0816776941773-0.26814889519657i</v>
      </c>
      <c r="AG3261" t="str">
        <f t="shared" si="1711"/>
        <v>0.998575943651119-0.000293580998991283i</v>
      </c>
      <c r="AH3261" t="str">
        <f t="shared" si="1712"/>
        <v>0.00275859056987638-0.0113404956166406i</v>
      </c>
      <c r="AI3261">
        <f t="shared" si="1713"/>
        <v>-38.657697639099425</v>
      </c>
      <c r="AJ3261">
        <f t="shared" si="1714"/>
        <v>-76.328255756709538</v>
      </c>
      <c r="AK3261"/>
      <c r="AL3261"/>
      <c r="AM3261"/>
      <c r="AN3261"/>
    </row>
    <row r="3262" spans="1:40" x14ac:dyDescent="0.25">
      <c r="A3262"/>
      <c r="B3262">
        <f t="shared" si="1715"/>
        <v>1328000</v>
      </c>
      <c r="C3262" s="237" t="str">
        <f t="shared" si="1683"/>
        <v>-4.33357769897851E-08+0.00184414347864111i</v>
      </c>
      <c r="D3262" s="208" t="str">
        <f t="shared" si="1684"/>
        <v>-5.95700628924692+0.0141384333362485i</v>
      </c>
      <c r="E3262" t="str">
        <f t="shared" si="1685"/>
        <v>2870</v>
      </c>
      <c r="F3262" t="str">
        <f t="shared" si="1686"/>
        <v>0.777000777000777</v>
      </c>
      <c r="G3262" t="str">
        <f t="shared" si="1681"/>
        <v>0.777000777000777</v>
      </c>
      <c r="H3262" t="str">
        <f t="shared" si="1687"/>
        <v>9.12468554667121+0.282085879985468i</v>
      </c>
      <c r="I3262" t="str">
        <f t="shared" si="1688"/>
        <v>5215.04380495906i</v>
      </c>
      <c r="J3262" t="str">
        <f t="shared" si="1682"/>
        <v>-23261.9538194133+1127.89298599637i</v>
      </c>
      <c r="K3262" t="str">
        <f t="shared" si="1689"/>
        <v>0.010844603347232-0.223661876955743i</v>
      </c>
      <c r="L3262" t="str">
        <f t="shared" si="1690"/>
        <v>0.000938175761551408-0.0162167123418025i</v>
      </c>
      <c r="M3262" t="str">
        <f t="shared" si="1691"/>
        <v>0.0117827791087834-0.239878589297545i</v>
      </c>
      <c r="N3262" t="str">
        <f t="shared" si="1692"/>
        <v>-5.88956010712279i</v>
      </c>
      <c r="O3262" t="str">
        <f t="shared" si="1693"/>
        <v>0.923524726206408+0.383538889925623i</v>
      </c>
      <c r="P3262" t="str">
        <f t="shared" si="1694"/>
        <v>0.076475273793592-0.383538889925623i</v>
      </c>
      <c r="Q3262" t="str">
        <f t="shared" si="1695"/>
        <v>-0.076475273793592+6.27309899704841i</v>
      </c>
      <c r="R3262" t="str">
        <f t="shared" si="1696"/>
        <v>-0.0612797705810009-0.0114439269321557i</v>
      </c>
      <c r="S3262" t="str">
        <f t="shared" si="1697"/>
        <v>0.610886136628318i</v>
      </c>
      <c r="T3262" t="str">
        <f t="shared" si="1698"/>
        <v>0.00699093631144136-0.0374349623036973i</v>
      </c>
      <c r="U3262" t="str">
        <f t="shared" si="1699"/>
        <v>0.0001-119.845589677632i</v>
      </c>
      <c r="V3262" t="str">
        <f t="shared" si="1700"/>
        <v>0.00002-0.00192228792128497i</v>
      </c>
      <c r="W3262" t="str">
        <f t="shared" si="1701"/>
        <v>0.0000199993584529533-0.00192225709218499i</v>
      </c>
      <c r="X3262" t="str">
        <f t="shared" si="1702"/>
        <v>0.0000331325556059835-0.00192189397774387i</v>
      </c>
      <c r="Y3262" t="str">
        <f t="shared" si="1703"/>
        <v>0.009+8.34407008793449i</v>
      </c>
      <c r="Z3262" t="str">
        <f t="shared" si="1704"/>
        <v>-0.00276454812746106-0.0000506540026787854i</v>
      </c>
      <c r="AA3262" t="str">
        <f t="shared" si="1705"/>
        <v>0.00155762647009805-1.43847671496015i</v>
      </c>
      <c r="AB3262" t="str">
        <f t="shared" si="1706"/>
        <v>0.0475947845690128-0.254859848068941i</v>
      </c>
      <c r="AC3262" t="str">
        <f t="shared" si="1707"/>
        <v>0.939425378009943-0.0144199270738298i</v>
      </c>
      <c r="AD3262" t="str">
        <f t="shared" si="1708"/>
        <v>0.0548150849079508-0.270451942739973i</v>
      </c>
      <c r="AE3262" t="str">
        <f t="shared" si="1709"/>
        <v>-0.000165238413770928+0.000744900808412234i</v>
      </c>
      <c r="AF3262" t="str">
        <f t="shared" si="1710"/>
        <v>-15.0816918359181-0.26794744664922i</v>
      </c>
      <c r="AG3262" t="str">
        <f t="shared" si="1711"/>
        <v>0.998591988544594-0.000286962780672258i</v>
      </c>
      <c r="AH3262" t="str">
        <f t="shared" si="1712"/>
        <v>0.00269868432829225-0.0112050917052622i</v>
      </c>
      <c r="AI3262">
        <f t="shared" si="1713"/>
        <v>-38.766810155527565</v>
      </c>
      <c r="AJ3262">
        <f t="shared" si="1714"/>
        <v>-76.458526309348159</v>
      </c>
      <c r="AK3262"/>
      <c r="AL3262"/>
      <c r="AM3262"/>
      <c r="AN3262"/>
    </row>
    <row r="3263" spans="1:40" x14ac:dyDescent="0.25">
      <c r="A3263"/>
      <c r="B3263">
        <f t="shared" si="1715"/>
        <v>1329000</v>
      </c>
      <c r="C3263" s="237" t="str">
        <f t="shared" si="1683"/>
        <v>-4.32705859091804E-08+0.00184275586127723i</v>
      </c>
      <c r="D3263" s="208" t="str">
        <f t="shared" si="1684"/>
        <v>-5.95700628874712+0.0141277949364588i</v>
      </c>
      <c r="E3263" t="str">
        <f t="shared" si="1685"/>
        <v>2870</v>
      </c>
      <c r="F3263" t="str">
        <f t="shared" si="1686"/>
        <v>0.777000777000777</v>
      </c>
      <c r="G3263" t="str">
        <f t="shared" si="1681"/>
        <v>0.777000777000777</v>
      </c>
      <c r="H3263" t="str">
        <f t="shared" si="1687"/>
        <v>9.12469965704819+0.28187409513642i</v>
      </c>
      <c r="I3263" t="str">
        <f t="shared" si="1688"/>
        <v>5218.97079577604i</v>
      </c>
      <c r="J3263" t="str">
        <f t="shared" si="1682"/>
        <v>-23297.0015791447+1128.7423030039i</v>
      </c>
      <c r="K3263" t="str">
        <f t="shared" si="1689"/>
        <v>0.0108283263506547-0.223494357763806i</v>
      </c>
      <c r="L3263" t="str">
        <f t="shared" si="1690"/>
        <v>0.000936769141296255-0.0162045914655534i</v>
      </c>
      <c r="M3263" t="str">
        <f t="shared" si="1691"/>
        <v>0.011765095491951-0.239698949229359i</v>
      </c>
      <c r="N3263" t="str">
        <f t="shared" si="1692"/>
        <v>-5.89399501684201i</v>
      </c>
      <c r="O3263" t="str">
        <f t="shared" si="1693"/>
        <v>0.925216598858016+0.379439382770958i</v>
      </c>
      <c r="P3263" t="str">
        <f t="shared" si="1694"/>
        <v>0.074783401141984-0.379439382770958i</v>
      </c>
      <c r="Q3263" t="str">
        <f t="shared" si="1695"/>
        <v>-0.074783401141984+6.27343439961297i</v>
      </c>
      <c r="R3263" t="str">
        <f t="shared" si="1696"/>
        <v>-0.0606170061068772-0.011198053694895i</v>
      </c>
      <c r="S3263" t="str">
        <f t="shared" si="1697"/>
        <v>0.611346141249274i</v>
      </c>
      <c r="T3263" t="str">
        <f t="shared" si="1698"/>
        <v>0.00684588691587623-0.0370579727775231i</v>
      </c>
      <c r="U3263" t="str">
        <f t="shared" si="1699"/>
        <v>0.0001-119.755412409252i</v>
      </c>
      <c r="V3263" t="str">
        <f t="shared" si="1700"/>
        <v>0.00002-0.00192084150448942i</v>
      </c>
      <c r="W3263" t="str">
        <f t="shared" si="1701"/>
        <v>0.0000199993584529534-0.00192081069859169i</v>
      </c>
      <c r="X3263" t="str">
        <f t="shared" si="1702"/>
        <v>0.0000331127977951386-0.00192044799230172i</v>
      </c>
      <c r="Y3263" t="str">
        <f t="shared" si="1703"/>
        <v>0.009+8.35035327324167i</v>
      </c>
      <c r="Z3263" t="str">
        <f t="shared" si="1704"/>
        <v>-0.00276038862243761-0.00005058296379372i</v>
      </c>
      <c r="AA3263" t="str">
        <f t="shared" si="1705"/>
        <v>0.00155527881705472-1.4373938441114i</v>
      </c>
      <c r="AB3263" t="str">
        <f t="shared" si="1706"/>
        <v>0.0466072781140491-0.2522932769426i</v>
      </c>
      <c r="AC3263" t="str">
        <f t="shared" si="1707"/>
        <v>0.940073905696859-0.014139970085585i</v>
      </c>
      <c r="AD3263" t="str">
        <f t="shared" si="1708"/>
        <v>0.0536029199078488-0.267569742904569i</v>
      </c>
      <c r="AE3263" t="str">
        <f t="shared" si="1709"/>
        <v>-0.000161499360860697+0.000735885079465391i</v>
      </c>
      <c r="AF3263" t="str">
        <f t="shared" si="1710"/>
        <v>-15.0817059457953-0.267746300199961i</v>
      </c>
      <c r="AG3263" t="str">
        <f t="shared" si="1711"/>
        <v>0.998608038563515-0.000280422042611688i</v>
      </c>
      <c r="AH3263" t="str">
        <f t="shared" si="1712"/>
        <v>0.00263949467751239-0.0110698301261953i</v>
      </c>
      <c r="AI3263">
        <f t="shared" si="1713"/>
        <v>-38.877031647277072</v>
      </c>
      <c r="AJ3263">
        <f t="shared" si="1714"/>
        <v>-76.588788567204006</v>
      </c>
      <c r="AK3263"/>
      <c r="AL3263"/>
      <c r="AM3263"/>
      <c r="AN3263"/>
    </row>
    <row r="3264" spans="1:40" x14ac:dyDescent="0.25">
      <c r="A3264"/>
      <c r="B3264">
        <f t="shared" si="1715"/>
        <v>1330000</v>
      </c>
      <c r="C3264" s="237" t="str">
        <f t="shared" si="1683"/>
        <v>-4.32055418208377E-08+0.00184137033055599i</v>
      </c>
      <c r="D3264" s="208" t="str">
        <f t="shared" si="1684"/>
        <v>-5.95700628824845+0.0141171725342626i</v>
      </c>
      <c r="E3264" t="str">
        <f t="shared" si="1685"/>
        <v>2870</v>
      </c>
      <c r="F3264" t="str">
        <f t="shared" si="1686"/>
        <v>0.777000777000777</v>
      </c>
      <c r="G3264" t="str">
        <f t="shared" si="1681"/>
        <v>0.777000777000777</v>
      </c>
      <c r="H3264" t="str">
        <f t="shared" si="1687"/>
        <v>9.12471373565606+0.281662627704811i</v>
      </c>
      <c r="I3264" t="str">
        <f t="shared" si="1688"/>
        <v>5222.89778659303i</v>
      </c>
      <c r="J3264" t="str">
        <f t="shared" si="1682"/>
        <v>-23332.0757203287+1129.59162001143i</v>
      </c>
      <c r="K3264" t="str">
        <f t="shared" si="1689"/>
        <v>0.0108120859450164-0.223327088741391i</v>
      </c>
      <c r="L3264" t="str">
        <f t="shared" si="1690"/>
        <v>0.000935365678606447-0.0161924886337878i</v>
      </c>
      <c r="M3264" t="str">
        <f t="shared" si="1691"/>
        <v>0.0117474516236228-0.239519577375179i</v>
      </c>
      <c r="N3264" t="str">
        <f t="shared" si="1692"/>
        <v>-5.89842992656123i</v>
      </c>
      <c r="O3264" t="str">
        <f t="shared" si="1693"/>
        <v>0.926890273986891+0.37533241265378i</v>
      </c>
      <c r="P3264" t="str">
        <f t="shared" si="1694"/>
        <v>0.0731097260131091-0.37533241265378i</v>
      </c>
      <c r="Q3264" t="str">
        <f t="shared" si="1695"/>
        <v>-0.0731097260131091+6.27376233921501i</v>
      </c>
      <c r="R3264" t="str">
        <f t="shared" si="1696"/>
        <v>-0.059953386826668-0.0109545989491933i</v>
      </c>
      <c r="S3264" t="str">
        <f t="shared" si="1697"/>
        <v>0.611806145870228i</v>
      </c>
      <c r="T3264" t="str">
        <f t="shared" si="1698"/>
        <v>0.00670209096266-0.0366798505262906i</v>
      </c>
      <c r="U3264" t="str">
        <f t="shared" si="1699"/>
        <v>0.0001-119.665370745786i</v>
      </c>
      <c r="V3264" t="str">
        <f t="shared" si="1700"/>
        <v>0.00002-0.00191939726275672i</v>
      </c>
      <c r="W3264" t="str">
        <f t="shared" si="1701"/>
        <v>0.0000199993584529533-0.00191936648002633i</v>
      </c>
      <c r="X3264" t="str">
        <f t="shared" si="1702"/>
        <v>0.0000330930845312605-0.00191900418096977i</v>
      </c>
      <c r="Y3264" t="str">
        <f t="shared" si="1703"/>
        <v>0.009+8.35663645854885i</v>
      </c>
      <c r="Z3264" t="str">
        <f t="shared" si="1704"/>
        <v>-0.00275623849841185-0.000050512105956835i</v>
      </c>
      <c r="AA3264" t="str">
        <f t="shared" si="1705"/>
        <v>0.00155293647092805-1.43631260275674i</v>
      </c>
      <c r="AB3264" t="str">
        <f t="shared" si="1706"/>
        <v>0.0456283051824804-0.249718994144642i</v>
      </c>
      <c r="AC3264" t="str">
        <f t="shared" si="1707"/>
        <v>0.94072342836772-0.0138624341768673i</v>
      </c>
      <c r="AD3264" t="str">
        <f t="shared" si="1708"/>
        <v>0.0524037569188826-0.264681991545346i</v>
      </c>
      <c r="AE3264" t="str">
        <f t="shared" si="1709"/>
        <v>-0.000157806897083045+0.00072687967081158i</v>
      </c>
      <c r="AF3264" t="str">
        <f t="shared" si="1710"/>
        <v>-15.0817200239045-0.267545455170548i</v>
      </c>
      <c r="AG3264" t="str">
        <f t="shared" si="1711"/>
        <v>0.998624093384284-0.000273958743140383i</v>
      </c>
      <c r="AH3264" t="str">
        <f t="shared" si="1712"/>
        <v>0.00258101969439212-0.0109347132194872i</v>
      </c>
      <c r="AI3264">
        <f t="shared" si="1713"/>
        <v>-38.988387394376275</v>
      </c>
      <c r="AJ3264">
        <f t="shared" si="1714"/>
        <v>-76.719042499355453</v>
      </c>
      <c r="AK3264"/>
      <c r="AL3264"/>
      <c r="AM3264"/>
      <c r="AN3264"/>
    </row>
    <row r="3265" spans="1:40" x14ac:dyDescent="0.25">
      <c r="A3265"/>
      <c r="B3265">
        <f t="shared" si="1715"/>
        <v>1331000</v>
      </c>
      <c r="C3265" s="237" t="str">
        <f t="shared" si="1683"/>
        <v>-4.31406442831735E-08+0.00183998688177422i</v>
      </c>
      <c r="D3265" s="208" t="str">
        <f t="shared" si="1684"/>
        <v>-5.9570062877509+0.0141065660936024i</v>
      </c>
      <c r="E3265" t="str">
        <f t="shared" si="1685"/>
        <v>2870</v>
      </c>
      <c r="F3265" t="str">
        <f t="shared" si="1686"/>
        <v>0.777000777000777</v>
      </c>
      <c r="G3265" t="str">
        <f t="shared" si="1681"/>
        <v>0.777000777000777</v>
      </c>
      <c r="H3265" t="str">
        <f t="shared" si="1687"/>
        <v>9.12472778259009+0.281451476978365i</v>
      </c>
      <c r="I3265" t="str">
        <f t="shared" si="1688"/>
        <v>5226.82477741002i</v>
      </c>
      <c r="J3265" t="str">
        <f t="shared" si="1682"/>
        <v>-23367.1762429653+1130.44093701895i</v>
      </c>
      <c r="K3265" t="str">
        <f t="shared" si="1689"/>
        <v>0.0107958820208057-0.223160069329829i</v>
      </c>
      <c r="L3265" t="str">
        <f t="shared" si="1690"/>
        <v>0.000933965364048799-0.0161804038063789i</v>
      </c>
      <c r="M3265" t="str">
        <f t="shared" si="1691"/>
        <v>0.0117298473848545-0.239340473136208i</v>
      </c>
      <c r="N3265" t="str">
        <f t="shared" si="1692"/>
        <v>-5.90286483628045i</v>
      </c>
      <c r="O3265" t="str">
        <f t="shared" si="1693"/>
        <v>0.928545718674534+0.371218060351585i</v>
      </c>
      <c r="P3265" t="str">
        <f t="shared" si="1694"/>
        <v>0.0714542813254661-0.371218060351585i</v>
      </c>
      <c r="Q3265" t="str">
        <f t="shared" si="1695"/>
        <v>-0.0714542813254661+6.27408289663204i</v>
      </c>
      <c r="R3265" t="str">
        <f t="shared" si="1696"/>
        <v>-0.0592889187177584-0.0107135712669668i</v>
      </c>
      <c r="S3265" t="str">
        <f t="shared" si="1697"/>
        <v>0.612266150491183i</v>
      </c>
      <c r="T3265" t="str">
        <f t="shared" si="1698"/>
        <v>0.00655955703763871-0.0363005980301066i</v>
      </c>
      <c r="U3265" t="str">
        <f t="shared" si="1699"/>
        <v>0.0001-119.575464381589i</v>
      </c>
      <c r="V3265" t="str">
        <f t="shared" si="1700"/>
        <v>0.00002-0.0019179551911844i</v>
      </c>
      <c r="W3265" t="str">
        <f t="shared" si="1701"/>
        <v>0.0000199993584529533-0.00191792443158656i</v>
      </c>
      <c r="X3265" t="str">
        <f t="shared" si="1702"/>
        <v>0.0000330734156805355-0.00191756253884864i</v>
      </c>
      <c r="Y3265" t="str">
        <f t="shared" si="1703"/>
        <v>0.009+8.36291964385603i</v>
      </c>
      <c r="Z3265" t="str">
        <f t="shared" si="1704"/>
        <v>-0.00275209772719391-0.000050441428537099i</v>
      </c>
      <c r="AA3265" t="str">
        <f t="shared" si="1705"/>
        <v>0.00155059941572488-1.43523298722002i</v>
      </c>
      <c r="AB3265" t="str">
        <f t="shared" si="1706"/>
        <v>0.0446579242273483-0.247137016559809i</v>
      </c>
      <c r="AC3265" t="str">
        <f t="shared" si="1707"/>
        <v>0.941373940162816-0.0135873282012493i</v>
      </c>
      <c r="AD3265" t="str">
        <f t="shared" si="1708"/>
        <v>0.0512176212017295-0.261788748781627i</v>
      </c>
      <c r="AE3265" t="str">
        <f t="shared" si="1709"/>
        <v>-0.000154160897365043+0.000717884730547166i</v>
      </c>
      <c r="AF3265" t="str">
        <f t="shared" si="1710"/>
        <v>-15.081734070341-0.267344910884763i</v>
      </c>
      <c r="AG3265" t="str">
        <f t="shared" si="1711"/>
        <v>0.998640152683686-0.000267572839222768i</v>
      </c>
      <c r="AH3265" t="str">
        <f t="shared" si="1712"/>
        <v>0.00252325745027209-0.0107997433147061i</v>
      </c>
      <c r="AI3265">
        <f t="shared" si="1713"/>
        <v>-39.100903555953778</v>
      </c>
      <c r="AJ3265">
        <f t="shared" si="1714"/>
        <v>-76.849288075105093</v>
      </c>
      <c r="AK3265"/>
      <c r="AL3265"/>
      <c r="AM3265"/>
      <c r="AN3265"/>
    </row>
    <row r="3266" spans="1:40" x14ac:dyDescent="0.25">
      <c r="A3266"/>
      <c r="B3266">
        <f t="shared" si="1715"/>
        <v>1332000</v>
      </c>
      <c r="C3266" s="237" t="str">
        <f t="shared" si="1683"/>
        <v>-4.30758928562607E-08+0.00183860551024287i</v>
      </c>
      <c r="D3266" s="208" t="str">
        <f t="shared" si="1684"/>
        <v>-5.95700628725447+0.0140959755785287i</v>
      </c>
      <c r="E3266" t="str">
        <f t="shared" si="1685"/>
        <v>2870</v>
      </c>
      <c r="F3266" t="str">
        <f t="shared" si="1686"/>
        <v>0.777000777000777</v>
      </c>
      <c r="G3266" t="str">
        <f t="shared" si="1681"/>
        <v>0.777000777000777</v>
      </c>
      <c r="H3266" t="str">
        <f t="shared" si="1687"/>
        <v>9.12474179794517+0.281240642246933i</v>
      </c>
      <c r="I3266" t="str">
        <f t="shared" si="1688"/>
        <v>5230.75176822701i</v>
      </c>
      <c r="J3266" t="str">
        <f t="shared" si="1682"/>
        <v>-23402.3031470544+1131.29025402648i</v>
      </c>
      <c r="K3266" t="str">
        <f t="shared" si="1689"/>
        <v>0.0107797144689205-0.222993298972113i</v>
      </c>
      <c r="L3266" t="str">
        <f t="shared" si="1690"/>
        <v>0.00093256818822532-0.0161683369433186i</v>
      </c>
      <c r="M3266" t="str">
        <f t="shared" si="1691"/>
        <v>0.0117122826571458-0.239161635915432i</v>
      </c>
      <c r="N3266" t="str">
        <f t="shared" si="1692"/>
        <v>-5.90729974599967i</v>
      </c>
      <c r="O3266" t="str">
        <f t="shared" si="1693"/>
        <v>0.93018290036101+0.367096406787071i</v>
      </c>
      <c r="P3266" t="str">
        <f t="shared" si="1694"/>
        <v>0.06981709963899-0.367096406787071i</v>
      </c>
      <c r="Q3266" t="str">
        <f t="shared" si="1695"/>
        <v>-0.06981709963899+6.27439615278674i</v>
      </c>
      <c r="R3266" t="str">
        <f t="shared" si="1696"/>
        <v>-0.0586236078339093-0.0104749792281544i</v>
      </c>
      <c r="S3266" t="str">
        <f t="shared" si="1697"/>
        <v>0.612726155112137i</v>
      </c>
      <c r="T3266" t="str">
        <f t="shared" si="1698"/>
        <v>0.00641829374734655-0.035920217826873i</v>
      </c>
      <c r="U3266" t="str">
        <f t="shared" si="1699"/>
        <v>0.0001-119.485693011933i</v>
      </c>
      <c r="V3266" t="str">
        <f t="shared" si="1700"/>
        <v>0.00002-0.00191651528488472i</v>
      </c>
      <c r="W3266" t="str">
        <f t="shared" si="1701"/>
        <v>0.0000199993584529532-0.00191648454838469i</v>
      </c>
      <c r="X3266" t="str">
        <f t="shared" si="1702"/>
        <v>0.0000330537911096508-0.00191612306105361i</v>
      </c>
      <c r="Y3266" t="str">
        <f t="shared" si="1703"/>
        <v>0.009+8.36920282916321i</v>
      </c>
      <c r="Z3266" t="str">
        <f t="shared" si="1704"/>
        <v>-0.00274796628069962-0.0000503709309062104i</v>
      </c>
      <c r="AA3266" t="str">
        <f t="shared" si="1705"/>
        <v>0.00154826763551231-1.43415499383614i</v>
      </c>
      <c r="AB3266" t="str">
        <f t="shared" si="1706"/>
        <v>0.0436961938425411-0.244547361466314i</v>
      </c>
      <c r="AC3266" t="str">
        <f t="shared" si="1707"/>
        <v>0.942025435146239-0.0133146610232126i</v>
      </c>
      <c r="AD3266" t="str">
        <f t="shared" si="1708"/>
        <v>0.0500445377295472-0.258890074844446i</v>
      </c>
      <c r="AE3266" t="str">
        <f t="shared" si="1709"/>
        <v>-0.000150561236286289+0.00070890040612813i</v>
      </c>
      <c r="AF3266" t="str">
        <f t="shared" si="1710"/>
        <v>-15.0817480851996-0.267144666668404i</v>
      </c>
      <c r="AG3266" t="str">
        <f t="shared" si="1711"/>
        <v>0.998656216138896-0.00026126428645958i</v>
      </c>
      <c r="AH3266" t="str">
        <f t="shared" si="1712"/>
        <v>0.00246620601102544-0.0106649227309313i</v>
      </c>
      <c r="AI3266">
        <f t="shared" si="1713"/>
        <v>-39.214607211486737</v>
      </c>
      <c r="AJ3266">
        <f t="shared" si="1714"/>
        <v>-76.979525263981586</v>
      </c>
      <c r="AK3266"/>
      <c r="AL3266"/>
      <c r="AM3266"/>
      <c r="AN3266"/>
    </row>
    <row r="3267" spans="1:40" x14ac:dyDescent="0.25">
      <c r="A3267"/>
      <c r="B3267">
        <f t="shared" si="1715"/>
        <v>1333000</v>
      </c>
      <c r="C3267" s="237" t="str">
        <f t="shared" si="1683"/>
        <v>-4.30112871018218E-08+0.00183722621128696i</v>
      </c>
      <c r="D3267" s="208" t="str">
        <f t="shared" si="1684"/>
        <v>-5.95700628675916+0.0140854009532i</v>
      </c>
      <c r="E3267" t="str">
        <f t="shared" si="1685"/>
        <v>2870</v>
      </c>
      <c r="F3267" t="str">
        <f t="shared" si="1686"/>
        <v>0.777000777000777</v>
      </c>
      <c r="G3267" t="str">
        <f t="shared" si="1681"/>
        <v>0.777000777000777</v>
      </c>
      <c r="H3267" t="str">
        <f t="shared" si="1687"/>
        <v>9.12475578181587+0.281030122802482i</v>
      </c>
      <c r="I3267" t="str">
        <f t="shared" si="1688"/>
        <v>5234.67875904399i</v>
      </c>
      <c r="J3267" t="str">
        <f t="shared" si="1682"/>
        <v>-23437.4564325961+1132.13957103401i</v>
      </c>
      <c r="K3267" t="str">
        <f t="shared" si="1689"/>
        <v>0.0107635831806655-0.222826777112885i</v>
      </c>
      <c r="L3267" t="str">
        <f t="shared" si="1690"/>
        <v>0.00093117414177299-0.0161562880047165i</v>
      </c>
      <c r="M3267" t="str">
        <f t="shared" si="1691"/>
        <v>0.0116947573224385-0.238983065117602i</v>
      </c>
      <c r="N3267" t="str">
        <f t="shared" si="1692"/>
        <v>-5.91173465571889i</v>
      </c>
      <c r="O3267" t="str">
        <f t="shared" si="1693"/>
        <v>0.931801786845589+0.362967533026533i</v>
      </c>
      <c r="P3267" t="str">
        <f t="shared" si="1694"/>
        <v>0.068198213154411-0.362967533026533i</v>
      </c>
      <c r="Q3267" t="str">
        <f t="shared" si="1695"/>
        <v>-0.068198213154411+6.27470218874542i</v>
      </c>
      <c r="R3267" t="str">
        <f t="shared" si="1696"/>
        <v>-0.0579574603056807-0.0102388314202114i</v>
      </c>
      <c r="S3267" t="str">
        <f t="shared" si="1697"/>
        <v>0.613186159733093i</v>
      </c>
      <c r="T3267" t="str">
        <f t="shared" si="1698"/>
        <v>0.00627830971871396-0.0355387125127235i</v>
      </c>
      <c r="U3267" t="str">
        <f t="shared" si="1699"/>
        <v>0.0001-119.396056333005i</v>
      </c>
      <c r="V3267" t="str">
        <f t="shared" si="1700"/>
        <v>0.00002-0.00191507753898458i</v>
      </c>
      <c r="W3267" t="str">
        <f t="shared" si="1701"/>
        <v>0.0000199993584529533-0.00191504682554771i</v>
      </c>
      <c r="X3267" t="str">
        <f t="shared" si="1702"/>
        <v>0.0000330342106857939-0.00191468574271464i</v>
      </c>
      <c r="Y3267" t="str">
        <f t="shared" si="1703"/>
        <v>0.009+8.37548601447039i</v>
      </c>
      <c r="Z3267" t="str">
        <f t="shared" si="1704"/>
        <v>-0.00274384413095024-0.0000503006124385865i</v>
      </c>
      <c r="AA3267" t="str">
        <f t="shared" si="1705"/>
        <v>0.00154594111441742-1.43307861895103i</v>
      </c>
      <c r="AB3267" t="str">
        <f t="shared" si="1706"/>
        <v>0.042743172760806-0.241950046538818i</v>
      </c>
      <c r="AC3267" t="str">
        <f t="shared" si="1707"/>
        <v>0.942677907305436-0.0130444415176528i</v>
      </c>
      <c r="AD3267" t="str">
        <f t="shared" si="1708"/>
        <v>0.048884531187518-0.255986030075103i</v>
      </c>
      <c r="AE3267" t="str">
        <f t="shared" si="1709"/>
        <v>-0.000147007788081625+0.000699926844369318i</v>
      </c>
      <c r="AF3267" t="str">
        <f t="shared" si="1710"/>
        <v>-15.081762068575-0.266944721849282i</v>
      </c>
      <c r="AG3267" t="str">
        <f t="shared" si="1711"/>
        <v>0.998672283427484-0.000255033039090609i</v>
      </c>
      <c r="AH3267" t="str">
        <f t="shared" si="1712"/>
        <v>0.0024098634371056-0.0105302537767434i</v>
      </c>
      <c r="AI3267">
        <f t="shared" si="1713"/>
        <v>-39.329526404497123</v>
      </c>
      <c r="AJ3267">
        <f t="shared" si="1714"/>
        <v>-77.109754035738305</v>
      </c>
      <c r="AK3267"/>
      <c r="AL3267"/>
      <c r="AM3267"/>
      <c r="AN3267"/>
    </row>
    <row r="3268" spans="1:40" x14ac:dyDescent="0.25">
      <c r="A3268"/>
      <c r="B3268">
        <f t="shared" si="1715"/>
        <v>1334000</v>
      </c>
      <c r="C3268" s="237" t="str">
        <f t="shared" si="1683"/>
        <v>-4.29468265832218E-08+0.00183584898024553i</v>
      </c>
      <c r="D3268" s="208" t="str">
        <f t="shared" si="1684"/>
        <v>-5.95700628626497+0.0140748421818824i</v>
      </c>
      <c r="E3268" t="str">
        <f t="shared" si="1685"/>
        <v>2870</v>
      </c>
      <c r="F3268" t="str">
        <f t="shared" si="1686"/>
        <v>0.777000777000777</v>
      </c>
      <c r="G3268" t="str">
        <f t="shared" si="1681"/>
        <v>0.777000777000777</v>
      </c>
      <c r="H3268" t="str">
        <f t="shared" si="1687"/>
        <v>9.12476973429636+0.280819917939094i</v>
      </c>
      <c r="I3268" t="str">
        <f t="shared" si="1688"/>
        <v>5238.60574986098i</v>
      </c>
      <c r="J3268" t="str">
        <f t="shared" si="1682"/>
        <v>-23472.6360995903+1132.98888804154i</v>
      </c>
      <c r="K3268" t="str">
        <f t="shared" si="1689"/>
        <v>0.0107474880477514-0.222660503198435i</v>
      </c>
      <c r="L3268" t="str">
        <f t="shared" si="1690"/>
        <v>0.000929783215363649-0.0161442569508i</v>
      </c>
      <c r="M3268" t="str">
        <f t="shared" si="1691"/>
        <v>0.011677271263115-0.238804760149235i</v>
      </c>
      <c r="N3268" t="str">
        <f t="shared" si="1692"/>
        <v>-5.9161695654381i</v>
      </c>
      <c r="O3268" t="str">
        <f t="shared" si="1693"/>
        <v>0.933402346287372+0.358831520278289i</v>
      </c>
      <c r="P3268" t="str">
        <f t="shared" si="1694"/>
        <v>0.066597653712628-0.358831520278289i</v>
      </c>
      <c r="Q3268" t="str">
        <f t="shared" si="1695"/>
        <v>-0.066597653712628+6.27500108571639i</v>
      </c>
      <c r="R3268" t="str">
        <f t="shared" si="1696"/>
        <v>-0.0572904823408593-0.010005136437597i</v>
      </c>
      <c r="S3268" t="str">
        <f t="shared" si="1697"/>
        <v>0.613646164354049i</v>
      </c>
      <c r="T3268" t="str">
        <f t="shared" si="1698"/>
        <v>0.00613961359877033-0.0351560847424617i</v>
      </c>
      <c r="U3268" t="str">
        <f t="shared" si="1699"/>
        <v>0.0001-119.306554041901i</v>
      </c>
      <c r="V3268" t="str">
        <f t="shared" si="1700"/>
        <v>0.00002-0.00191364194862552i</v>
      </c>
      <c r="W3268" t="str">
        <f t="shared" si="1701"/>
        <v>0.0000199993584529532-0.00191361125821723i</v>
      </c>
      <c r="X3268" t="str">
        <f t="shared" si="1702"/>
        <v>0.0000330146742766494-0.00191325057897626i</v>
      </c>
      <c r="Y3268" t="str">
        <f t="shared" si="1703"/>
        <v>0.009+8.38176919977757i</v>
      </c>
      <c r="Z3268" t="str">
        <f t="shared" si="1704"/>
        <v>-0.00273973125007184-0.0000502304725113468i</v>
      </c>
      <c r="AA3268" t="str">
        <f t="shared" si="1705"/>
        <v>0.00154361983662697-1.43200385892158i</v>
      </c>
      <c r="AB3268" t="str">
        <f t="shared" si="1706"/>
        <v>0.0417989198517255-0.239345089851411i</v>
      </c>
      <c r="AC3268" t="str">
        <f t="shared" si="1707"/>
        <v>0.94333135055075-0.012776678569378i</v>
      </c>
      <c r="AD3268" t="str">
        <f t="shared" si="1708"/>
        <v>0.0477376259724025-0.253076674923731i</v>
      </c>
      <c r="AE3268" t="str">
        <f t="shared" si="1709"/>
        <v>-0.000143500426643852+0.000690964191443654i</v>
      </c>
      <c r="AF3268" t="str">
        <f t="shared" si="1710"/>
        <v>-15.0817760205613-0.266745075757212i</v>
      </c>
      <c r="AG3268" t="str">
        <f t="shared" si="1711"/>
        <v>0.998688354227422-0.000248879049997484i</v>
      </c>
      <c r="AH3268" t="str">
        <f t="shared" si="1712"/>
        <v>0.00235422778359393-0.0103957387502154i</v>
      </c>
      <c r="AI3268">
        <f t="shared" si="1713"/>
        <v>-39.445690188871929</v>
      </c>
      <c r="AJ3268">
        <f t="shared" si="1714"/>
        <v>-77.239974360353088</v>
      </c>
      <c r="AK3268"/>
      <c r="AL3268"/>
      <c r="AM3268"/>
      <c r="AN3268"/>
    </row>
    <row r="3269" spans="1:40" x14ac:dyDescent="0.25">
      <c r="A3269"/>
      <c r="B3269">
        <f t="shared" si="1715"/>
        <v>1335000</v>
      </c>
      <c r="C3269" s="237" t="str">
        <f t="shared" si="1683"/>
        <v>-4.28825108654601E-08+0.00183447381247157i</v>
      </c>
      <c r="D3269" s="208" t="str">
        <f t="shared" si="1684"/>
        <v>-5.95700628577188+0.0140642992289487i</v>
      </c>
      <c r="E3269" t="str">
        <f t="shared" si="1685"/>
        <v>2870</v>
      </c>
      <c r="F3269" t="str">
        <f t="shared" si="1686"/>
        <v>0.777000777000777</v>
      </c>
      <c r="G3269" t="str">
        <f t="shared" ref="G3269:G3332" si="1716">IF($C$11=$C$7,$C$24,F3269)</f>
        <v>0.777000777000777</v>
      </c>
      <c r="H3269" t="str">
        <f t="shared" si="1687"/>
        <v>9.12478365548051+0.280610026952953i</v>
      </c>
      <c r="I3269" t="str">
        <f t="shared" si="1688"/>
        <v>5242.53274067797i</v>
      </c>
      <c r="J3269" t="str">
        <f t="shared" ref="J3269:J3332" si="1717">IMSUM(COMPLEX(0,2*PI()*B3269*$C$113*$C$112),COMPLEX(0,2*PI()*B3269*$C$113*$C$111),COMPLEX(0,2*PI()*B3269*$C$28*10^-12*$C$111),COMPLEX(-1*2*PI()*B3269*2*PI()*B3269*$C$113*$C$112*$C$28*10^-12*$C$111,0),COMPLEX(1,0))</f>
        <v>-23507.8421480371+1133.83820504906i</v>
      </c>
      <c r="K3269" t="str">
        <f t="shared" si="1689"/>
        <v>0.0107314289622918-0.22249447667669i</v>
      </c>
      <c r="L3269" t="str">
        <f t="shared" si="1690"/>
        <v>0.00092839539970383-0.0161322437419136i</v>
      </c>
      <c r="M3269" t="str">
        <f t="shared" si="1691"/>
        <v>0.0116598243619956-0.238626720418604i</v>
      </c>
      <c r="N3269" t="str">
        <f t="shared" si="1692"/>
        <v>-5.92060447515732i</v>
      </c>
      <c r="O3269" t="str">
        <f t="shared" si="1693"/>
        <v>0.934984547205937+0.35468844989104i</v>
      </c>
      <c r="P3269" t="str">
        <f t="shared" si="1694"/>
        <v>0.065015452794063-0.35468844989104i</v>
      </c>
      <c r="Q3269" t="str">
        <f t="shared" si="1695"/>
        <v>-0.065015452794063+6.27529292504836i</v>
      </c>
      <c r="R3269" t="str">
        <f t="shared" si="1696"/>
        <v>-0.0566226802248744-0.00977390288125182i</v>
      </c>
      <c r="S3269" t="str">
        <f t="shared" si="1697"/>
        <v>0.614106168975003i</v>
      </c>
      <c r="T3269" t="str">
        <f t="shared" si="1698"/>
        <v>0.0060022140543393-0.0347723372299943i</v>
      </c>
      <c r="U3269" t="str">
        <f t="shared" si="1699"/>
        <v>0.0001-119.217185836626i</v>
      </c>
      <c r="V3269" t="str">
        <f t="shared" si="1700"/>
        <v>0.00002-0.00191220850896363i</v>
      </c>
      <c r="W3269" t="str">
        <f t="shared" si="1701"/>
        <v>0.0000199993584529533-0.00191217784154945i</v>
      </c>
      <c r="X3269" t="str">
        <f t="shared" si="1702"/>
        <v>0.0000329951817503984-0.00191181756499763i</v>
      </c>
      <c r="Y3269" t="str">
        <f t="shared" si="1703"/>
        <v>0.009+8.38805238508475i</v>
      </c>
      <c r="Z3269" t="str">
        <f t="shared" si="1704"/>
        <v>-0.00273562761029498-0.0000501605105043034i</v>
      </c>
      <c r="AA3269" t="str">
        <f t="shared" si="1705"/>
        <v>0.00154130378638713-1.43093071011561i</v>
      </c>
      <c r="AB3269" t="str">
        <f t="shared" si="1706"/>
        <v>0.0408634941196426-0.236732509880558i</v>
      </c>
      <c r="AC3269" t="str">
        <f t="shared" si="1707"/>
        <v>0.94398575871499-0.0125113810725969i</v>
      </c>
      <c r="AD3269" t="str">
        <f t="shared" si="1708"/>
        <v>0.0466038461920821-0.250162069947815i</v>
      </c>
      <c r="AE3269" t="str">
        <f t="shared" si="1709"/>
        <v>-0.000140039025526397+0.00068201259288133i</v>
      </c>
      <c r="AF3269" t="str">
        <f t="shared" si="1710"/>
        <v>-15.0817899412524-0.266545727724004i</v>
      </c>
      <c r="AG3269" t="str">
        <f t="shared" si="1711"/>
        <v>0.99870442821709-0.00024280227070638i</v>
      </c>
      <c r="AH3269" t="str">
        <f t="shared" si="1712"/>
        <v>0.00229929710024664-0.010261379938902i</v>
      </c>
      <c r="AI3269">
        <f t="shared" si="1713"/>
        <v>-39.563128678000894</v>
      </c>
      <c r="AJ3269">
        <f t="shared" si="1714"/>
        <v>-77.370186208029708</v>
      </c>
      <c r="AK3269"/>
      <c r="AL3269"/>
      <c r="AM3269"/>
      <c r="AN3269"/>
    </row>
    <row r="3270" spans="1:40" x14ac:dyDescent="0.25">
      <c r="A3270"/>
      <c r="B3270">
        <f t="shared" si="1715"/>
        <v>1336000</v>
      </c>
      <c r="C3270" s="237" t="str">
        <f t="shared" ref="C3270:C3333" si="1718">IMPRODUCT(COMPLEX(-1,0),IMDIV(IMPRODUCT(G3270,COMPLEX($C$100+$C$101,0)),COMPLEX($C$100,2*PI()*B3270*$C$103*$C$102*(2*$C$100+$C$101))))</f>
        <v>-4.28183395151633E-08+0.00183310070333199i</v>
      </c>
      <c r="D3270" s="208" t="str">
        <f t="shared" ref="D3270:D3333" si="1719">IMPRODUCT(COMPLEX($C$106,0),IMSUB(C3270,G3270))</f>
        <v>-5.9570062852799+0.0140537720588786i</v>
      </c>
      <c r="E3270" t="str">
        <f t="shared" ref="E3270:E3333" si="1720">IMDIV(COMPLEX($C$20*10^3,0),COMPLEX(1,2*PI()*B3270*$C$20*1000*$C$29*10^-12))</f>
        <v>2870</v>
      </c>
      <c r="F3270" t="str">
        <f t="shared" ref="F3270:F3333" si="1721">IMDIV(COMPLEX($C$22*1000,0),IMSUM(COMPLEX($C$22*1000,0),E3270))</f>
        <v>0.777000777000777</v>
      </c>
      <c r="G3270" t="str">
        <f t="shared" si="1716"/>
        <v>0.777000777000777</v>
      </c>
      <c r="H3270" t="str">
        <f t="shared" ref="H3270:H3333" si="1722">IMPRODUCT(COMPLEX($C$108,0),IMPRODUCT(COMPLEX(-1,0),D3270),IMDIV(COMPLEX(0,2*PI()*B3270*$C$109*$C$110),COMPLEX(1,2*PI()*B3270*$C$109*$C$110)))</f>
        <v>9.1247975454618+0.280400449142338i</v>
      </c>
      <c r="I3270" t="str">
        <f t="shared" ref="I3270:I3333" si="1723">COMPLEX(0,2*PI()*B3270*$C$113*$C$112*$C$114)</f>
        <v>5246.45973149496i</v>
      </c>
      <c r="J3270" t="str">
        <f t="shared" si="1717"/>
        <v>-23543.0745779365+1134.68752205659i</v>
      </c>
      <c r="K3270" t="str">
        <f t="shared" ref="K3270:K3333" si="1724">IMDIV(I3270,J3270)</f>
        <v>0.0107154058168027-0.222328696997214i</v>
      </c>
      <c r="L3270" t="str">
        <f t="shared" ref="L3270:L3333" si="1725">IMDIV(COMPLEX($C$117,0),COMPLEX(1,2*PI()*B3270*$C$115*$C$116))</f>
        <v>0.000927010685534592-0.0161202483385185i</v>
      </c>
      <c r="M3270" t="str">
        <f t="shared" ref="M3270:M3333" si="1726">IMSUM(K3270,L3270)</f>
        <v>0.0116424165023373-0.238448945335732i</v>
      </c>
      <c r="N3270" t="str">
        <f t="shared" ref="N3270:N3333" si="1727">COMPLEX(0,-2*PI()*B3270*$C$43)</f>
        <v>-5.92503938487654i</v>
      </c>
      <c r="O3270" t="str">
        <f t="shared" ref="O3270:O3333" si="1728">IMEXP(N3270)</f>
        <v>0.936548358481932+0.350538403352326i</v>
      </c>
      <c r="P3270" t="str">
        <f t="shared" ref="P3270:P3333" si="1729">IMSUB(COMPLEX(1,0),O3270)</f>
        <v>0.063451641518068-0.350538403352326i</v>
      </c>
      <c r="Q3270" t="str">
        <f t="shared" ref="Q3270:Q3333" si="1730">IMSUM(COMPLEX(0,2*PI()*B3270*$C$43),O3270,COMPLEX(-1,0))</f>
        <v>-0.063451641518068+6.27557778822887i</v>
      </c>
      <c r="R3270" t="str">
        <f t="shared" ref="R3270:R3333" si="1731">IMDIV(P3270,Q3270)</f>
        <v>-0.0559540603212276-0.00954513935807507i</v>
      </c>
      <c r="S3270" t="str">
        <f t="shared" ref="S3270:S3333" si="1732">IMDIV(COMPLEX(0,2*PI()*B3270*$C$123),COMPLEX($C$124,0))</f>
        <v>0.614566173595959i</v>
      </c>
      <c r="T3270" t="str">
        <f t="shared" ref="T3270:T3333" si="1733">IMPRODUCT(R3270,S3270)</f>
        <v>0.00586611977173238-0.0343874727487743i</v>
      </c>
      <c r="U3270" t="str">
        <f t="shared" ref="U3270:U3333" si="1734">IMDIV(COMPLEX(1,2*PI()*B3270*$C$16*10^-3*$C$15*10^-6),COMPLEX(0,2*PI()*B3270*$C$15*10^-6))</f>
        <v>0.0001-119.127951416089i</v>
      </c>
      <c r="V3270" t="str">
        <f t="shared" ref="V3270:V3333" si="1735">IMSUM(COMPLEX($C$18*10^-3,0),IMDIV(COMPLEX(1,0),COMPLEX(0,2*PI()*B3270*($C$17*1*10^-6))))</f>
        <v>0.00002-0.0019107772151695i</v>
      </c>
      <c r="W3270" t="str">
        <f t="shared" ref="W3270:W3333" si="1736">IMDIV(IMPRODUCT(U3270,V3270),IMSUM(U3270,V3270))</f>
        <v>0.0000199993584529533-0.00191074657071499i</v>
      </c>
      <c r="X3270" t="str">
        <f t="shared" ref="X3270:X3333" si="1737">IMDIV(IMPRODUCT(COMPLEX($C$19,0),W3270),IMSUM(COMPLEX($C$19,0),W3270))</f>
        <v>0.0000329757329757135-0.00191038669595227i</v>
      </c>
      <c r="Y3270" t="str">
        <f t="shared" ref="Y3270:Y3333" si="1738">COMPLEX($C$13*10^-3,2*PI()*B3270*$C$12*0.000001)</f>
        <v>0.009+8.39433557039193i</v>
      </c>
      <c r="Z3270" t="str">
        <f t="shared" ref="Z3270:Z3333" si="1739">IMPRODUCT(COMPLEX($C$6,0),IMDIV(X3270,IMSUM(X3270,Y3270)))</f>
        <v>-0.00273153318395398-0.0000500907257999412i</v>
      </c>
      <c r="AA3270" t="str">
        <f t="shared" ref="AA3270:AA3333" si="1740">IMDIV(COMPLEX($C$6,0),IMSUM(X3270,Y3270))</f>
        <v>0.00153899294800327-1.42985916891181i</v>
      </c>
      <c r="AB3270" t="str">
        <f t="shared" ref="AB3270:AB3333" si="1741">IMPRODUCT(COMPLEX($C$119,0),T3270)</f>
        <v>0.0399369547015749-0.234112325508122i</v>
      </c>
      <c r="AC3270" t="str">
        <f t="shared" ref="AC3270:AC3333" si="1742">IMSUM(COMPLEX(1,0),IMPRODUCT(AB3270,M3270))</f>
        <v>0.944641125552963-0.0122485579304078i</v>
      </c>
      <c r="AD3270" t="str">
        <f t="shared" ref="AD3270:AD3333" si="1743">IMDIV(AB3270,AC3270)</f>
        <v>0.0454832156651435-0.247242275810796i</v>
      </c>
      <c r="AE3270" t="str">
        <f t="shared" ref="AE3270:AE3333" si="1744">IMPRODUCT(AD3270,AA3270,X3270)</f>
        <v>-0.000136623457946067+0.000673072193569111i</v>
      </c>
      <c r="AF3270" t="str">
        <f t="shared" ref="AF3270:AF3333" si="1745">IMSUB(D3270,H3270)</f>
        <v>-15.0818038307417-0.266346677083459i</v>
      </c>
      <c r="AG3270" t="str">
        <f t="shared" ref="AG3270:AG3333" si="1746">IMSUM(COMPLEX(1,0),IMPRODUCT(AD3270,AA3270,COMPLEX($C$127,0)))</f>
        <v>0.998720505075282-0.000236802651390938i</v>
      </c>
      <c r="AH3270" t="str">
        <f t="shared" ref="AH3270:AH3333" si="1747">IMDIV(IMPRODUCT(AE3270,AF3270),AG3270)</f>
        <v>0.00224506943154297-0.0101271796198321i</v>
      </c>
      <c r="AI3270">
        <f t="shared" ref="AI3270:AI3333" si="1748">20*LOG10(IMABS(AH3270))</f>
        <v>-39.681873096935483</v>
      </c>
      <c r="AJ3270">
        <f t="shared" ref="AJ3270:AJ3333" si="1749">IMARGUMENT(AH3270)*180/PI()</f>
        <v>-77.5003895491961</v>
      </c>
      <c r="AK3270"/>
      <c r="AL3270"/>
      <c r="AM3270"/>
      <c r="AN3270"/>
    </row>
    <row r="3271" spans="1:40" x14ac:dyDescent="0.25">
      <c r="A3271"/>
      <c r="B3271">
        <f t="shared" si="1715"/>
        <v>1337000</v>
      </c>
      <c r="C3271" s="237" t="str">
        <f t="shared" si="1718"/>
        <v>-4.27543121005787E-08+0.00183172964820759i</v>
      </c>
      <c r="D3271" s="208" t="str">
        <f t="shared" si="1719"/>
        <v>-5.95700628478902+0.0140432606362582i</v>
      </c>
      <c r="E3271" t="str">
        <f t="shared" si="1720"/>
        <v>2870</v>
      </c>
      <c r="F3271" t="str">
        <f t="shared" si="1721"/>
        <v>0.777000777000777</v>
      </c>
      <c r="G3271" t="str">
        <f t="shared" si="1716"/>
        <v>0.777000777000777</v>
      </c>
      <c r="H3271" t="str">
        <f t="shared" si="1722"/>
        <v>9.12481140433339+0.280191183807617i</v>
      </c>
      <c r="I3271" t="str">
        <f t="shared" si="1723"/>
        <v>5250.38672231194i</v>
      </c>
      <c r="J3271" t="str">
        <f t="shared" si="1717"/>
        <v>-23578.3333892884+1135.53683906412i</v>
      </c>
      <c r="K3271" t="str">
        <f t="shared" si="1724"/>
        <v>0.0106994185041998-0.222163163611198i</v>
      </c>
      <c r="L3271" t="str">
        <f t="shared" si="1725"/>
        <v>0.000925629063631412-0.0161082707011925i</v>
      </c>
      <c r="M3271" t="str">
        <f t="shared" si="1726"/>
        <v>0.0116250475678312-0.238271434312391i</v>
      </c>
      <c r="N3271" t="str">
        <f t="shared" si="1727"/>
        <v>-5.92947429459576i</v>
      </c>
      <c r="O3271" t="str">
        <f t="shared" si="1728"/>
        <v>0.938093749357704+0.346381462286892i</v>
      </c>
      <c r="P3271" t="str">
        <f t="shared" si="1729"/>
        <v>0.061906250642296-0.346381462286892i</v>
      </c>
      <c r="Q3271" t="str">
        <f t="shared" si="1730"/>
        <v>-0.061906250642296+6.27585575688265i</v>
      </c>
      <c r="R3271" t="str">
        <f t="shared" si="1731"/>
        <v>-0.0552846290719077-0.0093188544803895i</v>
      </c>
      <c r="S3271" t="str">
        <f t="shared" si="1732"/>
        <v>0.615026178216913i</v>
      </c>
      <c r="T3271" t="str">
        <f t="shared" si="1733"/>
        <v>0.00573133945643351-0.034001494132235i</v>
      </c>
      <c r="U3271" t="str">
        <f t="shared" si="1734"/>
        <v>0.0001-119.038850480101i</v>
      </c>
      <c r="V3271" t="str">
        <f t="shared" si="1735"/>
        <v>0.00002-0.00190934806242816i</v>
      </c>
      <c r="W3271" t="str">
        <f t="shared" si="1736"/>
        <v>0.0000199993584529533-0.00190931744089899i</v>
      </c>
      <c r="X3271" t="str">
        <f t="shared" si="1737"/>
        <v>0.0000329563278217593-0.00190895796702823i</v>
      </c>
      <c r="Y3271" t="str">
        <f t="shared" si="1738"/>
        <v>0.009+8.40061875569911i</v>
      </c>
      <c r="Z3271" t="str">
        <f t="shared" si="1739"/>
        <v>-0.00272744794348675-0.0000500211177834098i</v>
      </c>
      <c r="AA3271" t="str">
        <f t="shared" si="1740"/>
        <v>0.00153668730583962-1.42878923169974i</v>
      </c>
      <c r="AB3271" t="str">
        <f t="shared" si="1741"/>
        <v>0.0390193608650677-0.231484556024317i</v>
      </c>
      <c r="AC3271" t="str">
        <f t="shared" si="1742"/>
        <v>0.945297444741042-0.0119882180542734i</v>
      </c>
      <c r="AD3271" t="str">
        <f t="shared" si="1743"/>
        <v>0.0443757579204394-0.244317353280597i</v>
      </c>
      <c r="AE3271" t="str">
        <f t="shared" si="1744"/>
        <v>-0.000133253596785748+0.000664143137749624i</v>
      </c>
      <c r="AF3271" t="str">
        <f t="shared" si="1745"/>
        <v>-15.0818176891224-0.266147923171359i</v>
      </c>
      <c r="AG3271" t="str">
        <f t="shared" si="1746"/>
        <v>0.998736584481209-0.000230880140875048i</v>
      </c>
      <c r="AH3271" t="str">
        <f t="shared" si="1747"/>
        <v>0.00219154281673253-0.00999314005950025i</v>
      </c>
      <c r="AI3271">
        <f t="shared" si="1748"/>
        <v>-39.801955837798857</v>
      </c>
      <c r="AJ3271">
        <f t="shared" si="1749"/>
        <v>-77.630584354505331</v>
      </c>
      <c r="AK3271"/>
      <c r="AL3271"/>
      <c r="AM3271"/>
      <c r="AN3271"/>
    </row>
    <row r="3272" spans="1:40" x14ac:dyDescent="0.25">
      <c r="A3272"/>
      <c r="B3272">
        <f t="shared" si="1715"/>
        <v>1338000</v>
      </c>
      <c r="C3272" s="237" t="str">
        <f t="shared" si="1718"/>
        <v>-4.26904281915659E-08+0.00183036064249293i</v>
      </c>
      <c r="D3272" s="208" t="str">
        <f t="shared" si="1719"/>
        <v>-5.95700628429924+0.0140327649257791i</v>
      </c>
      <c r="E3272" t="str">
        <f t="shared" si="1720"/>
        <v>2870</v>
      </c>
      <c r="F3272" t="str">
        <f t="shared" si="1721"/>
        <v>0.777000777000777</v>
      </c>
      <c r="G3272" t="str">
        <f t="shared" si="1716"/>
        <v>0.777000777000777</v>
      </c>
      <c r="H3272" t="str">
        <f t="shared" si="1722"/>
        <v>9.12482523218807+0.279982230251238i</v>
      </c>
      <c r="I3272" t="str">
        <f t="shared" si="1723"/>
        <v>5254.31371312893i</v>
      </c>
      <c r="J3272" t="str">
        <f t="shared" si="1717"/>
        <v>-23613.6185820929+1136.38615607165i</v>
      </c>
      <c r="K3272" t="str">
        <f t="shared" si="1724"/>
        <v>0.0106834669177973-0.221997875971455i</v>
      </c>
      <c r="L3272" t="str">
        <f t="shared" si="1725"/>
        <v>0.000924250524803965-0.0160963107906288i</v>
      </c>
      <c r="M3272" t="str">
        <f t="shared" si="1726"/>
        <v>0.0116077174426013-0.238094186762084i</v>
      </c>
      <c r="N3272" t="str">
        <f t="shared" si="1727"/>
        <v>-5.93390920431498i</v>
      </c>
      <c r="O3272" t="str">
        <f t="shared" si="1728"/>
        <v>0.939620689437898+0.342217708455083i</v>
      </c>
      <c r="P3272" t="str">
        <f t="shared" si="1729"/>
        <v>0.060379310562102-0.342217708455083i</v>
      </c>
      <c r="Q3272" t="str">
        <f t="shared" si="1730"/>
        <v>-0.060379310562102+6.27612691277006i</v>
      </c>
      <c r="R3272" t="str">
        <f t="shared" si="1731"/>
        <v>-0.0546143929978073-0.0090950568654025i</v>
      </c>
      <c r="S3272" t="str">
        <f t="shared" si="1732"/>
        <v>0.615486182837869i</v>
      </c>
      <c r="T3272" t="str">
        <f t="shared" si="1733"/>
        <v>0.00559788183277994-0.0336144042742277i</v>
      </c>
      <c r="U3272" t="str">
        <f t="shared" si="1734"/>
        <v>0.0001-118.949882729369i</v>
      </c>
      <c r="V3272" t="str">
        <f t="shared" si="1735"/>
        <v>0.00002-0.00190792104593905i</v>
      </c>
      <c r="W3272" t="str">
        <f t="shared" si="1736"/>
        <v>0.0000199993584529532-0.00190789044730094i</v>
      </c>
      <c r="X3272" t="str">
        <f t="shared" si="1737"/>
        <v>0.0000329369661581883-0.00190753137342789i</v>
      </c>
      <c r="Y3272" t="str">
        <f t="shared" si="1738"/>
        <v>0.009+8.40690194100629i</v>
      </c>
      <c r="Z3272" t="str">
        <f t="shared" si="1739"/>
        <v>-0.00272337186143411-0.0000499516858425064i</v>
      </c>
      <c r="AA3272" t="str">
        <f t="shared" si="1740"/>
        <v>0.00153438684431905-1.42772089487975i</v>
      </c>
      <c r="AB3272" t="str">
        <f t="shared" si="1741"/>
        <v>0.0381107720060205-0.228849221130684i</v>
      </c>
      <c r="AC3272" t="str">
        <f t="shared" si="1742"/>
        <v>0.945954709876719-0.011730370363493i</v>
      </c>
      <c r="AD3272" t="str">
        <f t="shared" si="1743"/>
        <v>0.0432814961966728-0.241387363228171i</v>
      </c>
      <c r="AE3272" t="str">
        <f t="shared" si="1744"/>
        <v>-0.00012992931459711+0.000655225569020564i</v>
      </c>
      <c r="AF3272" t="str">
        <f t="shared" si="1745"/>
        <v>-15.0818315164873-0.265949465325459i</v>
      </c>
      <c r="AG3272" t="str">
        <f t="shared" si="1746"/>
        <v>0.99875266611451-0.000225034686635737i</v>
      </c>
      <c r="AH3272" t="str">
        <f t="shared" si="1747"/>
        <v>0.00213871528988267-0.00985926351385721i</v>
      </c>
      <c r="AI3272">
        <f t="shared" si="1748"/>
        <v>-39.923410518692613</v>
      </c>
      <c r="AJ3272">
        <f t="shared" si="1749"/>
        <v>-77.760770594835179</v>
      </c>
      <c r="AK3272"/>
      <c r="AL3272"/>
      <c r="AM3272"/>
      <c r="AN3272"/>
    </row>
    <row r="3273" spans="1:40" x14ac:dyDescent="0.25">
      <c r="A3273"/>
      <c r="B3273">
        <f t="shared" si="1715"/>
        <v>1339000</v>
      </c>
      <c r="C3273" s="237" t="str">
        <f t="shared" si="1718"/>
        <v>-4.26266873595901E-08+0.00182899368159636i</v>
      </c>
      <c r="D3273" s="208" t="str">
        <f t="shared" si="1719"/>
        <v>-5.95700628381056+0.0140222848922388i</v>
      </c>
      <c r="E3273" t="str">
        <f t="shared" si="1720"/>
        <v>2870</v>
      </c>
      <c r="F3273" t="str">
        <f t="shared" si="1721"/>
        <v>0.777000777000777</v>
      </c>
      <c r="G3273" t="str">
        <f t="shared" si="1716"/>
        <v>0.777000777000777</v>
      </c>
      <c r="H3273" t="str">
        <f t="shared" si="1722"/>
        <v>9.1248390291183+0.27977358777772i</v>
      </c>
      <c r="I3273" t="str">
        <f t="shared" si="1723"/>
        <v>5258.24070394592i</v>
      </c>
      <c r="J3273" t="str">
        <f t="shared" si="1717"/>
        <v>-23648.93015635+1137.23547307917i</v>
      </c>
      <c r="K3273" t="str">
        <f t="shared" si="1724"/>
        <v>0.0106675509513053-0.221832833532412i</v>
      </c>
      <c r="L3273" t="str">
        <f t="shared" si="1725"/>
        <v>0.000922875059896017-0.0160843685676366i</v>
      </c>
      <c r="M3273" t="str">
        <f t="shared" si="1726"/>
        <v>0.0115904260112013-0.237917202100049i</v>
      </c>
      <c r="N3273" t="str">
        <f t="shared" si="1727"/>
        <v>-5.9383441140342i</v>
      </c>
      <c r="O3273" t="str">
        <f t="shared" si="1728"/>
        <v>0.94112914869006+0.338047223751242i</v>
      </c>
      <c r="P3273" t="str">
        <f t="shared" si="1729"/>
        <v>0.05887085130994-0.338047223751242i</v>
      </c>
      <c r="Q3273" t="str">
        <f t="shared" si="1730"/>
        <v>-0.05887085130994+6.27639133778544i</v>
      </c>
      <c r="R3273" t="str">
        <f t="shared" si="1731"/>
        <v>-0.05394335869914-0.00887375513465921i</v>
      </c>
      <c r="S3273" t="str">
        <f t="shared" si="1732"/>
        <v>0.615946187458823i</v>
      </c>
      <c r="T3273" t="str">
        <f t="shared" si="1733"/>
        <v>0.00546575564363649-0.033226206129459i</v>
      </c>
      <c r="U3273" t="str">
        <f t="shared" si="1734"/>
        <v>0.0001-118.861047865493i</v>
      </c>
      <c r="V3273" t="str">
        <f t="shared" si="1735"/>
        <v>0.00002-0.00190649616091594i</v>
      </c>
      <c r="W3273" t="str">
        <f t="shared" si="1736"/>
        <v>0.0000199993584529532-0.00190646558513471i</v>
      </c>
      <c r="X3273" t="str">
        <f t="shared" si="1737"/>
        <v>0.0000329176478551406-0.00190610691036803i</v>
      </c>
      <c r="Y3273" t="str">
        <f t="shared" si="1738"/>
        <v>0.009+8.41318512631347i</v>
      </c>
      <c r="Z3273" t="str">
        <f t="shared" si="1739"/>
        <v>-0.00271930491043952-0.0000498824293676647i</v>
      </c>
      <c r="AA3273" t="str">
        <f t="shared" si="1740"/>
        <v>0.00153209154792277-1.42665415486298i</v>
      </c>
      <c r="AB3273" t="str">
        <f t="shared" si="1741"/>
        <v>0.0372112476464701-0.226206340943073i</v>
      </c>
      <c r="AC3273" t="str">
        <f t="shared" si="1742"/>
        <v>0.946612914478165-0.0114750237846655i</v>
      </c>
      <c r="AD3273" t="str">
        <f t="shared" si="1743"/>
        <v>0.0422004534419811-0.238452366626052i</v>
      </c>
      <c r="AE3273" t="str">
        <f t="shared" si="1744"/>
        <v>-0.000126650483603331+0.000646319630334048i</v>
      </c>
      <c r="AF3273" t="str">
        <f t="shared" si="1745"/>
        <v>-15.0818453129289-0.265751302885481i</v>
      </c>
      <c r="AG3273" t="str">
        <f t="shared" si="1746"/>
        <v>0.998768749655254-0.00021926623480605i</v>
      </c>
      <c r="AH3273" t="str">
        <f t="shared" si="1747"/>
        <v>0.00208658487992607-0.00972555222830256i</v>
      </c>
      <c r="AI3273">
        <f t="shared" si="1748"/>
        <v>-40.046272046366013</v>
      </c>
      <c r="AJ3273">
        <f t="shared" si="1749"/>
        <v>-77.890948241288555</v>
      </c>
      <c r="AK3273"/>
      <c r="AL3273"/>
      <c r="AM3273"/>
      <c r="AN3273"/>
    </row>
    <row r="3274" spans="1:40" x14ac:dyDescent="0.25">
      <c r="A3274"/>
      <c r="B3274">
        <f t="shared" si="1715"/>
        <v>1340000</v>
      </c>
      <c r="C3274" s="237" t="str">
        <f t="shared" si="1718"/>
        <v>-4.25630891777153E-08+0.00182762876093993i</v>
      </c>
      <c r="D3274" s="208" t="str">
        <f t="shared" si="1719"/>
        <v>-5.95700628332298+0.0140118205005395i</v>
      </c>
      <c r="E3274" t="str">
        <f t="shared" si="1720"/>
        <v>2870</v>
      </c>
      <c r="F3274" t="str">
        <f t="shared" si="1721"/>
        <v>0.777000777000777</v>
      </c>
      <c r="G3274" t="str">
        <f t="shared" si="1716"/>
        <v>0.777000777000777</v>
      </c>
      <c r="H3274" t="str">
        <f t="shared" si="1722"/>
        <v>9.12485279521619+0.27956525569365i</v>
      </c>
      <c r="I3274" t="str">
        <f t="shared" si="1723"/>
        <v>5262.1676947629i</v>
      </c>
      <c r="J3274" t="str">
        <f t="shared" si="1717"/>
        <v>-23684.2681120596+1138.0847900867i</v>
      </c>
      <c r="K3274" t="str">
        <f t="shared" si="1724"/>
        <v>0.0106516704988295-0.221668035750108i</v>
      </c>
      <c r="L3274" t="str">
        <f t="shared" si="1725"/>
        <v>0.000921502659785261-0.0160724439931397i</v>
      </c>
      <c r="M3274" t="str">
        <f t="shared" si="1726"/>
        <v>0.0115731731586148-0.237740479743248i</v>
      </c>
      <c r="N3274" t="str">
        <f t="shared" si="1727"/>
        <v>-5.94277902375342i</v>
      </c>
      <c r="O3274" t="str">
        <f t="shared" si="1728"/>
        <v>0.942619097445222+0.333870090202095i</v>
      </c>
      <c r="P3274" t="str">
        <f t="shared" si="1729"/>
        <v>0.057380902554778-0.333870090202095i</v>
      </c>
      <c r="Q3274" t="str">
        <f t="shared" si="1730"/>
        <v>-0.057380902554778+6.27664911395552i</v>
      </c>
      <c r="R3274" t="str">
        <f t="shared" si="1731"/>
        <v>-0.0532715328558534-0.00865495791349053i</v>
      </c>
      <c r="S3274" t="str">
        <f t="shared" si="1732"/>
        <v>0.616406192079779i</v>
      </c>
      <c r="T3274" t="str">
        <f t="shared" si="1733"/>
        <v>0.00533496965006545-0.0328369027139294i</v>
      </c>
      <c r="U3274" t="str">
        <f t="shared" si="1734"/>
        <v>0.0001-118.772345590967i</v>
      </c>
      <c r="V3274" t="str">
        <f t="shared" si="1735"/>
        <v>0.00002-0.0019050734025869i</v>
      </c>
      <c r="W3274" t="str">
        <f t="shared" si="1736"/>
        <v>0.0000199993584529532-0.00190504284962844i</v>
      </c>
      <c r="X3274" t="str">
        <f t="shared" si="1737"/>
        <v>0.0000328983727832399-0.00190468457307963i</v>
      </c>
      <c r="Y3274" t="str">
        <f t="shared" si="1738"/>
        <v>0.009+8.41946831162064i</v>
      </c>
      <c r="Z3274" t="str">
        <f t="shared" si="1739"/>
        <v>-0.00271524706324843-0.0000498133477519398i</v>
      </c>
      <c r="AA3274" t="str">
        <f t="shared" si="1740"/>
        <v>0.00152980140119014-1.42558900807126i</v>
      </c>
      <c r="AB3274" t="str">
        <f t="shared" si="1741"/>
        <v>0.0363208474323427-0.223555935994627i</v>
      </c>
      <c r="AC3274" t="str">
        <f t="shared" si="1742"/>
        <v>0.947272051983789-0.0112221872511485i</v>
      </c>
      <c r="AD3274" t="str">
        <f t="shared" si="1743"/>
        <v>0.0411326523135372-0.235512424546909i</v>
      </c>
      <c r="AE3274" t="str">
        <f t="shared" si="1744"/>
        <v>-0.000123416975701809+0.000637425463995861i</v>
      </c>
      <c r="AF3274" t="str">
        <f t="shared" si="1745"/>
        <v>-15.0818590785392-0.26555343519311i</v>
      </c>
      <c r="AG3274" t="str">
        <f t="shared" si="1746"/>
        <v>0.998784834783949-0.000213574730177996i</v>
      </c>
      <c r="AH3274" t="str">
        <f t="shared" si="1747"/>
        <v>0.00203514961070817-0.00959200843767583i</v>
      </c>
      <c r="AI3274">
        <f t="shared" si="1748"/>
        <v>-40.170576682942965</v>
      </c>
      <c r="AJ3274">
        <f t="shared" si="1749"/>
        <v>-78.021117265192828</v>
      </c>
      <c r="AK3274"/>
      <c r="AL3274"/>
      <c r="AM3274"/>
      <c r="AN3274"/>
    </row>
    <row r="3275" spans="1:40" x14ac:dyDescent="0.25">
      <c r="A3275"/>
      <c r="B3275">
        <f t="shared" si="1715"/>
        <v>1341000</v>
      </c>
      <c r="C3275" s="237" t="str">
        <f t="shared" si="1718"/>
        <v>-4.24996332205965E-08+0.00182626587595935i</v>
      </c>
      <c r="D3275" s="208" t="str">
        <f t="shared" si="1719"/>
        <v>-5.95700628283648+0.0140013717156884i</v>
      </c>
      <c r="E3275" t="str">
        <f t="shared" si="1720"/>
        <v>2870</v>
      </c>
      <c r="F3275" t="str">
        <f t="shared" si="1721"/>
        <v>0.777000777000777</v>
      </c>
      <c r="G3275" t="str">
        <f t="shared" si="1716"/>
        <v>0.777000777000777</v>
      </c>
      <c r="H3275" t="str">
        <f t="shared" si="1722"/>
        <v>9.1248665305735+0.279357233307666i</v>
      </c>
      <c r="I3275" t="str">
        <f t="shared" si="1723"/>
        <v>5266.09468557989i</v>
      </c>
      <c r="J3275" t="str">
        <f t="shared" si="1717"/>
        <v>-23719.6324492218+1138.93410709423i</v>
      </c>
      <c r="K3275" t="str">
        <f t="shared" si="1724"/>
        <v>0.0106358254548676-0.221503482082186i</v>
      </c>
      <c r="L3275" t="str">
        <f t="shared" si="1725"/>
        <v>0.000920133315383159-0.0160605370281767i</v>
      </c>
      <c r="M3275" t="str">
        <f t="shared" si="1726"/>
        <v>0.0115559587702508-0.237564019110363i</v>
      </c>
      <c r="N3275" t="str">
        <f t="shared" si="1727"/>
        <v>-5.94721393347264i</v>
      </c>
      <c r="O3275" t="str">
        <f t="shared" si="1728"/>
        <v>0.944090506398487+0.329686389965144i</v>
      </c>
      <c r="P3275" t="str">
        <f t="shared" si="1729"/>
        <v>0.055909493601513-0.329686389965144i</v>
      </c>
      <c r="Q3275" t="str">
        <f t="shared" si="1730"/>
        <v>-0.055909493601513+6.27690032343778i</v>
      </c>
      <c r="R3275" t="str">
        <f t="shared" si="1731"/>
        <v>-0.0525989222280416-0.00843867383045323i</v>
      </c>
      <c r="S3275" t="str">
        <f t="shared" si="1732"/>
        <v>0.616866196700733i</v>
      </c>
      <c r="T3275" t="str">
        <f t="shared" si="1733"/>
        <v>0.00520553263098969-0.0324464971053697i</v>
      </c>
      <c r="U3275" t="str">
        <f t="shared" si="1734"/>
        <v>0.0001-118.683775609169i</v>
      </c>
      <c r="V3275" t="str">
        <f t="shared" si="1735"/>
        <v>0.00002-0.00190365276619422i</v>
      </c>
      <c r="W3275" t="str">
        <f t="shared" si="1736"/>
        <v>0.0000199993584529532-0.00190362223602451i</v>
      </c>
      <c r="X3275" t="str">
        <f t="shared" si="1737"/>
        <v>0.0000328791408135923-0.00190326435680795i</v>
      </c>
      <c r="Y3275" t="str">
        <f t="shared" si="1738"/>
        <v>0.009+8.42575149692783i</v>
      </c>
      <c r="Z3275" t="str">
        <f t="shared" si="1739"/>
        <v>-0.00271119829270795-0.0000497444403909952i</v>
      </c>
      <c r="AA3275" t="str">
        <f t="shared" si="1740"/>
        <v>0.00152751638871831-1.42452545093712i</v>
      </c>
      <c r="AB3275" t="str">
        <f t="shared" si="1741"/>
        <v>0.0354396311311609-0.220898027238754i</v>
      </c>
      <c r="AC3275" t="str">
        <f t="shared" si="1742"/>
        <v>0.947932115751796-0.0109718697025081i</v>
      </c>
      <c r="AD3275" t="str">
        <f t="shared" si="1743"/>
        <v>0.0400781151771507-0.232567598162095i</v>
      </c>
      <c r="AE3275" t="str">
        <f t="shared" si="1744"/>
        <v>-0.000120228662466895+0.000628543211664848i</v>
      </c>
      <c r="AF3275" t="str">
        <f t="shared" si="1745"/>
        <v>-15.08187281341-0.265355861591978i</v>
      </c>
      <c r="AG3275" t="str">
        <f t="shared" si="1746"/>
        <v>0.998800921181544-0.000207960116205487i</v>
      </c>
      <c r="AH3275" t="str">
        <f t="shared" si="1747"/>
        <v>0.00198440750103486-0.00945863436625009i</v>
      </c>
      <c r="AI3275">
        <f t="shared" si="1748"/>
        <v>-40.296362117022575</v>
      </c>
      <c r="AJ3275">
        <f t="shared" si="1749"/>
        <v>-78.151277638100069</v>
      </c>
      <c r="AK3275"/>
      <c r="AL3275"/>
      <c r="AM3275"/>
      <c r="AN3275"/>
    </row>
    <row r="3276" spans="1:40" x14ac:dyDescent="0.25">
      <c r="A3276"/>
      <c r="B3276">
        <f t="shared" si="1715"/>
        <v>1342000</v>
      </c>
      <c r="C3276" s="237" t="str">
        <f t="shared" si="1718"/>
        <v>-4.24363190644728E-08+0.00182490502210393i</v>
      </c>
      <c r="D3276" s="208" t="str">
        <f t="shared" si="1719"/>
        <v>-5.95700628235107+0.0139909385027968i</v>
      </c>
      <c r="E3276" t="str">
        <f t="shared" si="1720"/>
        <v>2870</v>
      </c>
      <c r="F3276" t="str">
        <f t="shared" si="1721"/>
        <v>0.777000777000777</v>
      </c>
      <c r="G3276" t="str">
        <f t="shared" si="1716"/>
        <v>0.777000777000777</v>
      </c>
      <c r="H3276" t="str">
        <f t="shared" si="1722"/>
        <v>9.12488023528166+0.279149519930464i</v>
      </c>
      <c r="I3276" t="str">
        <f t="shared" si="1723"/>
        <v>5270.02167639688i</v>
      </c>
      <c r="J3276" t="str">
        <f t="shared" si="1717"/>
        <v>-23755.0231678366+1139.78342410176i</v>
      </c>
      <c r="K3276" t="str">
        <f t="shared" si="1724"/>
        <v>0.0106200157143091-0.221339171987886i</v>
      </c>
      <c r="L3276" t="str">
        <f t="shared" si="1725"/>
        <v>0.00091876701763483-0.0160486476339006i</v>
      </c>
      <c r="M3276" t="str">
        <f t="shared" si="1726"/>
        <v>0.0115387827319439-0.237387819621787i</v>
      </c>
      <c r="N3276" t="str">
        <f t="shared" si="1727"/>
        <v>-5.95164884319186i</v>
      </c>
      <c r="O3276" t="str">
        <f t="shared" si="1728"/>
        <v>0.945543346609606+0.325496205327045i</v>
      </c>
      <c r="P3276" t="str">
        <f t="shared" si="1729"/>
        <v>0.054456653390394-0.325496205327045i</v>
      </c>
      <c r="Q3276" t="str">
        <f t="shared" si="1730"/>
        <v>-0.054456653390394+6.27714504851891i</v>
      </c>
      <c r="R3276" t="str">
        <f t="shared" si="1731"/>
        <v>-0.0519255336563533-0.00822491151676359i</v>
      </c>
      <c r="S3276" t="str">
        <f t="shared" si="1732"/>
        <v>0.617326201321689i</v>
      </c>
      <c r="T3276" t="str">
        <f t="shared" si="1733"/>
        <v>0.00507745338285068-0.0320549924436781i</v>
      </c>
      <c r="U3276" t="str">
        <f t="shared" si="1734"/>
        <v>0.0001-118.595337624363i</v>
      </c>
      <c r="V3276" t="str">
        <f t="shared" si="1735"/>
        <v>0.00002-0.00190223424699437i</v>
      </c>
      <c r="W3276" t="str">
        <f t="shared" si="1736"/>
        <v>0.0000199993584529532-0.00190220373957943i</v>
      </c>
      <c r="X3276" t="str">
        <f t="shared" si="1737"/>
        <v>0.0000328599518177832-0.00190184625681235i</v>
      </c>
      <c r="Y3276" t="str">
        <f t="shared" si="1738"/>
        <v>0.009+8.432034682235i</v>
      </c>
      <c r="Z3276" t="str">
        <f t="shared" si="1739"/>
        <v>-0.00270715857176628-0.0000496757066830885i</v>
      </c>
      <c r="AA3276" t="str">
        <f t="shared" si="1740"/>
        <v>0.00152523649516203-1.42346347990375i</v>
      </c>
      <c r="AB3276" t="str">
        <f t="shared" si="1741"/>
        <v>0.0345676586297149-0.2182326360521i</v>
      </c>
      <c r="AC3276" t="str">
        <f t="shared" si="1742"/>
        <v>0.948593099059757-0.0107240800839628i</v>
      </c>
      <c r="AD3276" t="str">
        <f t="shared" si="1743"/>
        <v>0.03903686410688-0.229617948740179i</v>
      </c>
      <c r="AE3276" t="str">
        <f t="shared" si="1744"/>
        <v>-0.000117085415152606+0.000619673014352166i</v>
      </c>
      <c r="AF3276" t="str">
        <f t="shared" si="1745"/>
        <v>-15.0818865176327-0.265158581427667i</v>
      </c>
      <c r="AG3276" t="str">
        <f t="shared" si="1746"/>
        <v>0.998817008529438-0.000202422335007329i</v>
      </c>
      <c r="AH3276" t="str">
        <f t="shared" si="1747"/>
        <v>0.00193435656471972-0.00932543222772314i</v>
      </c>
      <c r="AI3276">
        <f t="shared" si="1748"/>
        <v>-40.423667539506326</v>
      </c>
      <c r="AJ3276">
        <f t="shared" si="1749"/>
        <v>-78.281429331786796</v>
      </c>
      <c r="AK3276"/>
      <c r="AL3276"/>
      <c r="AM3276"/>
      <c r="AN3276"/>
    </row>
    <row r="3277" spans="1:40" x14ac:dyDescent="0.25">
      <c r="A3277"/>
      <c r="B3277">
        <f t="shared" si="1715"/>
        <v>1343000</v>
      </c>
      <c r="C3277" s="237" t="str">
        <f t="shared" si="1718"/>
        <v>-4.23731462871604E-08+0.00182354619483651i</v>
      </c>
      <c r="D3277" s="208" t="str">
        <f t="shared" si="1719"/>
        <v>-5.95700628186674+0.0139805208270799i</v>
      </c>
      <c r="E3277" t="str">
        <f t="shared" si="1720"/>
        <v>2870</v>
      </c>
      <c r="F3277" t="str">
        <f t="shared" si="1721"/>
        <v>0.777000777000777</v>
      </c>
      <c r="G3277" t="str">
        <f t="shared" si="1716"/>
        <v>0.777000777000777</v>
      </c>
      <c r="H3277" t="str">
        <f t="shared" si="1722"/>
        <v>9.12489390943176+0.278942114874773i</v>
      </c>
      <c r="I3277" t="str">
        <f t="shared" si="1723"/>
        <v>5273.94866721386i</v>
      </c>
      <c r="J3277" t="str">
        <f t="shared" si="1717"/>
        <v>-23790.4402679039+1140.63274110928i</v>
      </c>
      <c r="K3277" t="str">
        <f t="shared" si="1724"/>
        <v>0.0106042411724326-0.221175104928042i</v>
      </c>
      <c r="L3277" t="str">
        <f t="shared" si="1725"/>
        <v>0.00091740375751884-0.0160367757715778i</v>
      </c>
      <c r="M3277" t="str">
        <f t="shared" si="1726"/>
        <v>0.0115216449299514-0.23721188069962i</v>
      </c>
      <c r="N3277" t="str">
        <f t="shared" si="1727"/>
        <v>-5.95608375291108i</v>
      </c>
      <c r="O3277" t="str">
        <f t="shared" si="1728"/>
        <v>0.94697758950355+0.321299618701991i</v>
      </c>
      <c r="P3277" t="str">
        <f t="shared" si="1729"/>
        <v>0.05302241049645-0.321299618701991i</v>
      </c>
      <c r="Q3277" t="str">
        <f t="shared" si="1730"/>
        <v>-0.05302241049645+6.27738337161307i</v>
      </c>
      <c r="R3277" t="str">
        <f t="shared" si="1731"/>
        <v>-0.0512513740624002-0.00801367960572395i</v>
      </c>
      <c r="S3277" t="str">
        <f t="shared" si="1732"/>
        <v>0.617786205942645i</v>
      </c>
      <c r="T3277" t="str">
        <f t="shared" si="1733"/>
        <v>0.00495074071926015-0.0316623919313575i</v>
      </c>
      <c r="U3277" t="str">
        <f t="shared" si="1734"/>
        <v>0.0001-118.507031341694i</v>
      </c>
      <c r="V3277" t="str">
        <f t="shared" si="1735"/>
        <v>0.00002-0.00190081784025796i</v>
      </c>
      <c r="W3277" t="str">
        <f t="shared" si="1736"/>
        <v>0.0000199993584529533-0.00190078735556392i</v>
      </c>
      <c r="X3277" t="str">
        <f t="shared" si="1737"/>
        <v>0.000032840805667877-0.00190043026836636i</v>
      </c>
      <c r="Y3277" t="str">
        <f t="shared" si="1738"/>
        <v>0.009+8.43831786754219i</v>
      </c>
      <c r="Z3277" t="str">
        <f t="shared" si="1739"/>
        <v>-0.0027031278734724-0.0000496071460290616i</v>
      </c>
      <c r="AA3277" t="str">
        <f t="shared" si="1740"/>
        <v>0.00152296170523338-1.42240309142492i</v>
      </c>
      <c r="AB3277" t="str">
        <f t="shared" si="1741"/>
        <v>0.0337049899316913-0.215559784237529i</v>
      </c>
      <c r="AC3277" t="str">
        <f t="shared" si="1742"/>
        <v>0.949254995104172-0.01047882734582i</v>
      </c>
      <c r="AD3277" t="str">
        <f t="shared" si="1743"/>
        <v>0.0380089208846479-0.226663537645505i</v>
      </c>
      <c r="AE3277" t="str">
        <f t="shared" si="1744"/>
        <v>-0.000113987104695343+0.000610815012420693i</v>
      </c>
      <c r="AF3277" t="str">
        <f t="shared" si="1745"/>
        <v>-15.0819001912985-0.264961594047693i</v>
      </c>
      <c r="AG3277" t="str">
        <f t="shared" si="1746"/>
        <v>0.998833096509484-0.000196961327370196i</v>
      </c>
      <c r="AH3277" t="str">
        <f t="shared" si="1747"/>
        <v>0.00188499481063155-0.00919240422521132i</v>
      </c>
      <c r="AI3277">
        <f t="shared" si="1748"/>
        <v>-40.552533724529482</v>
      </c>
      <c r="AJ3277">
        <f t="shared" si="1749"/>
        <v>-78.411572318254741</v>
      </c>
      <c r="AK3277"/>
      <c r="AL3277"/>
      <c r="AM3277"/>
      <c r="AN3277"/>
    </row>
    <row r="3278" spans="1:40" x14ac:dyDescent="0.25">
      <c r="A3278"/>
      <c r="B3278">
        <f t="shared" si="1715"/>
        <v>1344000</v>
      </c>
      <c r="C3278" s="237" t="str">
        <f t="shared" si="1718"/>
        <v>-4.23101144680458E-08+0.00182218938963349i</v>
      </c>
      <c r="D3278" s="208" t="str">
        <f t="shared" si="1719"/>
        <v>-5.9570062813835+0.0139701186538568i</v>
      </c>
      <c r="E3278" t="str">
        <f t="shared" si="1720"/>
        <v>2870</v>
      </c>
      <c r="F3278" t="str">
        <f t="shared" si="1721"/>
        <v>0.777000777000777</v>
      </c>
      <c r="G3278" t="str">
        <f t="shared" si="1716"/>
        <v>0.777000777000777</v>
      </c>
      <c r="H3278" t="str">
        <f t="shared" si="1722"/>
        <v>9.12490755311456+0.278735017455363i</v>
      </c>
      <c r="I3278" t="str">
        <f t="shared" si="1723"/>
        <v>5277.87565803085i</v>
      </c>
      <c r="J3278" t="str">
        <f t="shared" si="1717"/>
        <v>-23825.8837494238+1141.48205811681i</v>
      </c>
      <c r="K3278" t="str">
        <f t="shared" si="1724"/>
        <v>0.0105885017249048-0.221011280365073i</v>
      </c>
      <c r="L3278" t="str">
        <f t="shared" si="1725"/>
        <v>0.000916043526047096-0.0160249214025883i</v>
      </c>
      <c r="M3278" t="str">
        <f t="shared" si="1726"/>
        <v>0.0115045452509519-0.237036201767661i</v>
      </c>
      <c r="N3278" t="str">
        <f t="shared" si="1727"/>
        <v>-5.96051866263029i</v>
      </c>
      <c r="O3278" t="str">
        <f t="shared" si="1728"/>
        <v>0.948393206871064+0.317096712630103i</v>
      </c>
      <c r="P3278" t="str">
        <f t="shared" si="1729"/>
        <v>0.051606793128936-0.317096712630103i</v>
      </c>
      <c r="Q3278" t="str">
        <f t="shared" si="1730"/>
        <v>-0.051606793128936+6.27761537526039i</v>
      </c>
      <c r="R3278" t="str">
        <f t="shared" si="1731"/>
        <v>-0.0505764504491633-0.00780498673214394i</v>
      </c>
      <c r="S3278" t="str">
        <f t="shared" si="1732"/>
        <v>0.618246210563599i</v>
      </c>
      <c r="T3278" t="str">
        <f t="shared" si="1733"/>
        <v>0.00482540347064716-0.0312686988339528i</v>
      </c>
      <c r="U3278" t="str">
        <f t="shared" si="1734"/>
        <v>0.0001-118.418856467184i</v>
      </c>
      <c r="V3278" t="str">
        <f t="shared" si="1735"/>
        <v>0.00002-0.00189940354126968i</v>
      </c>
      <c r="W3278" t="str">
        <f t="shared" si="1736"/>
        <v>0.0000199993584529533-0.00189937307926272i</v>
      </c>
      <c r="X3278" t="str">
        <f t="shared" si="1737"/>
        <v>0.000032821702236413-0.00189901638675758i</v>
      </c>
      <c r="Y3278" t="str">
        <f t="shared" si="1738"/>
        <v>0.009+8.44460105284936i</v>
      </c>
      <c r="Z3278" t="str">
        <f t="shared" si="1739"/>
        <v>-0.00269910617097556-0.0000495387578323234i</v>
      </c>
      <c r="AA3278" t="str">
        <f t="shared" si="1740"/>
        <v>0.00152069200370149-1.42134428196499i</v>
      </c>
      <c r="AB3278" t="str">
        <f t="shared" si="1741"/>
        <v>0.0328516851552703-0.212879494027101i</v>
      </c>
      <c r="AC3278" t="str">
        <f t="shared" si="1742"/>
        <v>0.949917797000033-0.0102361204429069i</v>
      </c>
      <c r="AD3278" t="str">
        <f t="shared" si="1743"/>
        <v>0.0369943069998754-0.223704426336736i</v>
      </c>
      <c r="AE3278" t="str">
        <f t="shared" si="1744"/>
        <v>-0.000110933601716643+0.000601969345584391i</v>
      </c>
      <c r="AF3278" t="str">
        <f t="shared" si="1745"/>
        <v>-15.0819138344981-0.264764898801506i</v>
      </c>
      <c r="AG3278" t="str">
        <f t="shared" si="1746"/>
        <v>0.998849184803997-0.000191577032751709i</v>
      </c>
      <c r="AH3278" t="str">
        <f t="shared" si="1747"/>
        <v>0.0018363202427421-0.00905955255124247i</v>
      </c>
      <c r="AI3278">
        <f t="shared" si="1748"/>
        <v>-40.683003115917565</v>
      </c>
      <c r="AJ3278">
        <f t="shared" si="1749"/>
        <v>-78.541706569728987</v>
      </c>
      <c r="AK3278"/>
      <c r="AL3278"/>
      <c r="AM3278"/>
      <c r="AN3278"/>
    </row>
    <row r="3279" spans="1:40" x14ac:dyDescent="0.25">
      <c r="A3279"/>
      <c r="B3279">
        <f t="shared" si="1715"/>
        <v>1345000</v>
      </c>
      <c r="C3279" s="237" t="str">
        <f t="shared" si="1718"/>
        <v>-4.22472231880782E-08+0.00182083460198466i</v>
      </c>
      <c r="D3279" s="208" t="str">
        <f t="shared" si="1719"/>
        <v>-5.95700628090134+0.0139597319485491i</v>
      </c>
      <c r="E3279" t="str">
        <f t="shared" si="1720"/>
        <v>2870</v>
      </c>
      <c r="F3279" t="str">
        <f t="shared" si="1721"/>
        <v>0.777000777000777</v>
      </c>
      <c r="G3279" t="str">
        <f t="shared" si="1716"/>
        <v>0.777000777000777</v>
      </c>
      <c r="H3279" t="str">
        <f t="shared" si="1722"/>
        <v>9.12492116642047+0.278528226989027i</v>
      </c>
      <c r="I3279" t="str">
        <f t="shared" si="1723"/>
        <v>5281.80264884784i</v>
      </c>
      <c r="J3279" t="str">
        <f t="shared" si="1717"/>
        <v>-23861.3536123962+1142.33137512434i</v>
      </c>
      <c r="K3279" t="str">
        <f t="shared" si="1724"/>
        <v>0.010572797267778-0.220847697762978i</v>
      </c>
      <c r="L3279" t="str">
        <f t="shared" si="1725"/>
        <v>0.00091468631426469-0.0160130844884251i</v>
      </c>
      <c r="M3279" t="str">
        <f t="shared" si="1726"/>
        <v>0.0114874835820427-0.236860782251403i</v>
      </c>
      <c r="N3279" t="str">
        <f t="shared" si="1727"/>
        <v>-5.96495357234951i</v>
      </c>
      <c r="O3279" t="str">
        <f t="shared" si="1728"/>
        <v>0.949790170869238+0.312887569775765i</v>
      </c>
      <c r="P3279" t="str">
        <f t="shared" si="1729"/>
        <v>0.050209829130762-0.312887569775765i</v>
      </c>
      <c r="Q3279" t="str">
        <f t="shared" si="1730"/>
        <v>-0.050209829130762+6.27784114212528i</v>
      </c>
      <c r="R3279" t="str">
        <f t="shared" si="1731"/>
        <v>-0.0499007699013889-0.00759884153175149i</v>
      </c>
      <c r="S3279" t="str">
        <f t="shared" si="1732"/>
        <v>0.618706215184555i</v>
      </c>
      <c r="T3279" t="str">
        <f t="shared" si="1733"/>
        <v>0.00470145048389717-0.0308739164804837i</v>
      </c>
      <c r="U3279" t="str">
        <f t="shared" si="1734"/>
        <v>0.0001-118.330812707729i</v>
      </c>
      <c r="V3279" t="str">
        <f t="shared" si="1735"/>
        <v>0.00002-0.00189799134532821i</v>
      </c>
      <c r="W3279" t="str">
        <f t="shared" si="1736"/>
        <v>0.0000199993584529532-0.00189796090597461i</v>
      </c>
      <c r="X3279" t="str">
        <f t="shared" si="1737"/>
        <v>0.0000328026413964044-0.00189760460728758i</v>
      </c>
      <c r="Y3279" t="str">
        <f t="shared" si="1738"/>
        <v>0.009+8.45088423815654i</v>
      </c>
      <c r="Z3279" t="str">
        <f t="shared" si="1739"/>
        <v>-0.00269509343752476-0.0000494705414988392i</v>
      </c>
      <c r="AA3279" t="str">
        <f t="shared" si="1740"/>
        <v>0.00151842737539231-1.42028704799882i</v>
      </c>
      <c r="AB3279" t="str">
        <f t="shared" si="1741"/>
        <v>0.0320078045306683-0.210191788085014i</v>
      </c>
      <c r="AC3279" t="str">
        <f t="shared" si="1742"/>
        <v>0.950581497780406-0.00999596833399089i</v>
      </c>
      <c r="AD3279" t="str">
        <f t="shared" si="1743"/>
        <v>0.0359930436491034-0.22074067636537i</v>
      </c>
      <c r="AE3279" t="str">
        <f t="shared" si="1744"/>
        <v>-0.000107924776525856+0.000593136152907572i</v>
      </c>
      <c r="AF3279" t="str">
        <f t="shared" si="1745"/>
        <v>-15.0819274473218-0.264568495040478i</v>
      </c>
      <c r="AG3279" t="str">
        <f t="shared" si="1746"/>
        <v>0.998865273095757-0.000186269389283415i</v>
      </c>
      <c r="AH3279" t="str">
        <f t="shared" si="1747"/>
        <v>0.00178833086017272-0.00892687938774759i</v>
      </c>
      <c r="AI3279">
        <f t="shared" si="1748"/>
        <v>-40.815119919627854</v>
      </c>
      <c r="AJ3279">
        <f t="shared" si="1749"/>
        <v>-78.671832058660769</v>
      </c>
      <c r="AK3279"/>
      <c r="AL3279"/>
      <c r="AM3279"/>
      <c r="AN3279"/>
    </row>
    <row r="3280" spans="1:40" x14ac:dyDescent="0.25">
      <c r="A3280"/>
      <c r="B3280">
        <f t="shared" si="1715"/>
        <v>1346000</v>
      </c>
      <c r="C3280" s="237" t="str">
        <f t="shared" si="1718"/>
        <v>-4.21844720297631E-08+0.00181948182739326i</v>
      </c>
      <c r="D3280" s="208" t="str">
        <f t="shared" si="1719"/>
        <v>-5.95700628042024+0.0139493606766817i</v>
      </c>
      <c r="E3280" t="str">
        <f t="shared" si="1720"/>
        <v>2870</v>
      </c>
      <c r="F3280" t="str">
        <f t="shared" si="1721"/>
        <v>0.777000777000777</v>
      </c>
      <c r="G3280" t="str">
        <f t="shared" si="1716"/>
        <v>0.777000777000777</v>
      </c>
      <c r="H3280" t="str">
        <f t="shared" si="1722"/>
        <v>9.12493474943952+0.27832174279458i</v>
      </c>
      <c r="I3280" t="str">
        <f t="shared" si="1723"/>
        <v>5285.72963966483i</v>
      </c>
      <c r="J3280" t="str">
        <f t="shared" si="1717"/>
        <v>-23896.8498568212+1143.18069213187i</v>
      </c>
      <c r="K3280" t="str">
        <f t="shared" si="1724"/>
        <v>0.010557127697489-0.220684356587333i</v>
      </c>
      <c r="L3280" t="str">
        <f t="shared" si="1725"/>
        <v>0.000913332113249736-0.0160012649906935i</v>
      </c>
      <c r="M3280" t="str">
        <f t="shared" si="1726"/>
        <v>0.0114704598107387-0.236685621578027i</v>
      </c>
      <c r="N3280" t="str">
        <f t="shared" si="1727"/>
        <v>-5.96938848206873i</v>
      </c>
      <c r="O3280" t="str">
        <f t="shared" si="1728"/>
        <v>0.951168454022031+0.30867227292606i</v>
      </c>
      <c r="P3280" t="str">
        <f t="shared" si="1729"/>
        <v>0.048831545977969-0.30867227292606i</v>
      </c>
      <c r="Q3280" t="str">
        <f t="shared" si="1730"/>
        <v>-0.048831545977969+6.27806075499479i</v>
      </c>
      <c r="R3280" t="str">
        <f t="shared" si="1731"/>
        <v>-0.0492243395859992-0.00739525264060281i</v>
      </c>
      <c r="S3280" t="str">
        <f t="shared" si="1732"/>
        <v>0.619166219805509i</v>
      </c>
      <c r="T3280" t="str">
        <f t="shared" si="1733"/>
        <v>0.00457889062198875-0.0304780482638858i</v>
      </c>
      <c r="U3280" t="str">
        <f t="shared" si="1734"/>
        <v>0.0001-118.242899771096i</v>
      </c>
      <c r="V3280" t="str">
        <f t="shared" si="1735"/>
        <v>0.00002-0.00189658124774625i</v>
      </c>
      <c r="W3280" t="str">
        <f t="shared" si="1736"/>
        <v>0.0000199993584529531-0.00189655083101234i</v>
      </c>
      <c r="X3280" t="str">
        <f t="shared" si="1737"/>
        <v>0.0000327836230213359-0.00189619492527193i</v>
      </c>
      <c r="Y3280" t="str">
        <f t="shared" si="1738"/>
        <v>0.009+8.45716742346372i</v>
      </c>
      <c r="Z3280" t="str">
        <f t="shared" si="1739"/>
        <v>-0.00269108964646846-0.0000494024964371176i</v>
      </c>
      <c r="AA3280" t="str">
        <f t="shared" si="1740"/>
        <v>0.00151616780518834-1.4192313860118i</v>
      </c>
      <c r="AB3280" t="str">
        <f t="shared" si="1741"/>
        <v>0.031173408397665-0.207496689510613i</v>
      </c>
      <c r="AC3280" t="str">
        <f t="shared" si="1742"/>
        <v>0.951246090395987-0.00975837998119984i</v>
      </c>
      <c r="AD3280" t="str">
        <f t="shared" si="1743"/>
        <v>0.0350051517356531-0.217772349374326i</v>
      </c>
      <c r="AE3280" t="str">
        <f t="shared" si="1744"/>
        <v>-0.000104960499122941+0.00058431557280446i</v>
      </c>
      <c r="AF3280" t="str">
        <f t="shared" si="1745"/>
        <v>-15.0819410298598-0.264372382117898i</v>
      </c>
      <c r="AG3280" t="str">
        <f t="shared" si="1746"/>
        <v>0.998881361068016-0.00018103833377398i</v>
      </c>
      <c r="AH3280" t="str">
        <f t="shared" si="1747"/>
        <v>0.00174102465724292-0.00879438690605724i</v>
      </c>
      <c r="AI3280">
        <f t="shared" si="1748"/>
        <v>-40.948930202673317</v>
      </c>
      <c r="AJ3280">
        <f t="shared" si="1749"/>
        <v>-78.801948757723849</v>
      </c>
      <c r="AK3280"/>
      <c r="AL3280"/>
      <c r="AM3280"/>
      <c r="AN3280"/>
    </row>
    <row r="3281" spans="1:40" x14ac:dyDescent="0.25">
      <c r="A3281"/>
      <c r="B3281">
        <f t="shared" si="1715"/>
        <v>1347000</v>
      </c>
      <c r="C3281" s="237" t="str">
        <f t="shared" si="1718"/>
        <v>-4.2121860577155E-08+0.00181813106137586i</v>
      </c>
      <c r="D3281" s="208" t="str">
        <f t="shared" si="1719"/>
        <v>-5.95700627994023+0.0139390048038816i</v>
      </c>
      <c r="E3281" t="str">
        <f t="shared" si="1720"/>
        <v>2870</v>
      </c>
      <c r="F3281" t="str">
        <f t="shared" si="1721"/>
        <v>0.777000777000777</v>
      </c>
      <c r="G3281" t="str">
        <f t="shared" si="1716"/>
        <v>0.777000777000777</v>
      </c>
      <c r="H3281" t="str">
        <f t="shared" si="1722"/>
        <v>9.12494830226153+0.278115564192845i</v>
      </c>
      <c r="I3281" t="str">
        <f t="shared" si="1723"/>
        <v>5289.65663048181i</v>
      </c>
      <c r="J3281" t="str">
        <f t="shared" si="1717"/>
        <v>-23932.3724826988+1144.03000913939i</v>
      </c>
      <c r="K3281" t="str">
        <f t="shared" si="1724"/>
        <v>0.010541492910857-0.22052125630528i</v>
      </c>
      <c r="L3281" t="str">
        <f t="shared" si="1725"/>
        <v>0.000911980914113272-0.0159894628711114i</v>
      </c>
      <c r="M3281" t="str">
        <f t="shared" si="1726"/>
        <v>0.0114534738249703-0.236510719176391i</v>
      </c>
      <c r="N3281" t="str">
        <f t="shared" si="1727"/>
        <v>-5.97382339178795i</v>
      </c>
      <c r="O3281" t="str">
        <f t="shared" si="1728"/>
        <v>0.952528029220831+0.304450904989097i</v>
      </c>
      <c r="P3281" t="str">
        <f t="shared" si="1729"/>
        <v>0.047471970779169-0.304450904989097i</v>
      </c>
      <c r="Q3281" t="str">
        <f t="shared" si="1730"/>
        <v>-0.047471970779169+6.27827429677705i</v>
      </c>
      <c r="R3281" t="str">
        <f t="shared" si="1731"/>
        <v>-0.0485471667524825-0.00719422869447905i</v>
      </c>
      <c r="S3281" t="str">
        <f t="shared" si="1732"/>
        <v>0.619626224426465i</v>
      </c>
      <c r="T3281" t="str">
        <f t="shared" si="1733"/>
        <v>0.00445773276362059-0.0300810976414427i</v>
      </c>
      <c r="U3281" t="str">
        <f t="shared" si="1734"/>
        <v>0.0001-118.155117365921i</v>
      </c>
      <c r="V3281" t="str">
        <f t="shared" si="1735"/>
        <v>0.00002-0.00189517324385037i</v>
      </c>
      <c r="W3281" t="str">
        <f t="shared" si="1736"/>
        <v>0.0000199993584529532-0.00189514284970258i</v>
      </c>
      <c r="X3281" t="str">
        <f t="shared" si="1737"/>
        <v>0.0000327646469851619-0.00189478733604007i</v>
      </c>
      <c r="Y3281" t="str">
        <f t="shared" si="1738"/>
        <v>0.009+8.4634506087709i</v>
      </c>
      <c r="Z3281" t="str">
        <f t="shared" si="1739"/>
        <v>-0.00268709477125393-0.0000493346220581968i</v>
      </c>
      <c r="AA3281" t="str">
        <f t="shared" si="1740"/>
        <v>0.00151391327802837-1.41817729249971i</v>
      </c>
      <c r="AB3281" t="str">
        <f t="shared" si="1741"/>
        <v>0.0303485572030635-0.204794221841326i</v>
      </c>
      <c r="AC3281" t="str">
        <f t="shared" si="1742"/>
        <v>0.95191156771469-0.00952336434942718i</v>
      </c>
      <c r="AD3281" t="str">
        <f t="shared" si="1743"/>
        <v>0.0340306518692603-0.214799507096452i</v>
      </c>
      <c r="AE3281" t="str">
        <f t="shared" si="1744"/>
        <v>-0.000102040639201142+0.000575507743038432i</v>
      </c>
      <c r="AF3281" t="str">
        <f t="shared" si="1745"/>
        <v>-15.0819545822018-0.264176559388963i</v>
      </c>
      <c r="AG3281" t="str">
        <f t="shared" si="1746"/>
        <v>0.998897448404506-0.000175883801712195i</v>
      </c>
      <c r="AH3281" t="str">
        <f t="shared" si="1747"/>
        <v>0.0016943996235168-0.00866207726689259i</v>
      </c>
      <c r="AI3281">
        <f t="shared" si="1748"/>
        <v>-41.084481999093256</v>
      </c>
      <c r="AJ3281">
        <f t="shared" si="1749"/>
        <v>-78.932056639817091</v>
      </c>
      <c r="AK3281"/>
      <c r="AL3281"/>
      <c r="AM3281"/>
      <c r="AN3281"/>
    </row>
    <row r="3282" spans="1:40" x14ac:dyDescent="0.25">
      <c r="A3282"/>
      <c r="B3282">
        <f t="shared" si="1715"/>
        <v>1348000</v>
      </c>
      <c r="C3282" s="237" t="str">
        <f t="shared" si="1718"/>
        <v>-4.20593884158508E-08+0.00181678229946234i</v>
      </c>
      <c r="D3282" s="208" t="str">
        <f t="shared" si="1719"/>
        <v>-5.95700627946127+0.0139286642958779i</v>
      </c>
      <c r="E3282" t="str">
        <f t="shared" si="1720"/>
        <v>2870</v>
      </c>
      <c r="F3282" t="str">
        <f t="shared" si="1721"/>
        <v>0.777000777000777</v>
      </c>
      <c r="G3282" t="str">
        <f t="shared" si="1716"/>
        <v>0.777000777000777</v>
      </c>
      <c r="H3282" t="str">
        <f t="shared" si="1722"/>
        <v>9.12496182497584+0.277909690506654i</v>
      </c>
      <c r="I3282" t="str">
        <f t="shared" si="1723"/>
        <v>5293.5836212988i</v>
      </c>
      <c r="J3282" t="str">
        <f t="shared" si="1717"/>
        <v>-23967.9214900289+1144.87932614692i</v>
      </c>
      <c r="K3282" t="str">
        <f t="shared" si="1724"/>
        <v>0.0105258928050826-0.220358396385529i</v>
      </c>
      <c r="L3282" t="str">
        <f t="shared" si="1725"/>
        <v>0.00091063270799905-0.015977678091508i</v>
      </c>
      <c r="M3282" t="str">
        <f t="shared" si="1726"/>
        <v>0.0114365255130816-0.236336074477037i</v>
      </c>
      <c r="N3282" t="str">
        <f t="shared" si="1727"/>
        <v>-5.97825830150717i</v>
      </c>
      <c r="O3282" t="str">
        <f t="shared" si="1728"/>
        <v>0.95386886972498+0.300223548992397i</v>
      </c>
      <c r="P3282" t="str">
        <f t="shared" si="1729"/>
        <v>0.04613113027502-0.300223548992397i</v>
      </c>
      <c r="Q3282" t="str">
        <f t="shared" si="1730"/>
        <v>-0.04613113027502+6.27848185049957i</v>
      </c>
      <c r="R3282" t="str">
        <f t="shared" si="1731"/>
        <v>-0.0478692587332908-0.00699577832828027i</v>
      </c>
      <c r="S3282" t="str">
        <f t="shared" si="1732"/>
        <v>0.620086229047419i</v>
      </c>
      <c r="T3282" t="str">
        <f t="shared" si="1733"/>
        <v>0.00433798580283497-0.0296830681352215i</v>
      </c>
      <c r="U3282" t="str">
        <f t="shared" si="1734"/>
        <v>0.0001-118.067465201703i</v>
      </c>
      <c r="V3282" t="str">
        <f t="shared" si="1735"/>
        <v>0.00002-0.00189376732898104i</v>
      </c>
      <c r="W3282" t="str">
        <f t="shared" si="1736"/>
        <v>0.0000199993584529532-0.00189373695738586i</v>
      </c>
      <c r="X3282" t="str">
        <f t="shared" si="1737"/>
        <v>0.0000327457131623033-0.00189338183493531i</v>
      </c>
      <c r="Y3282" t="str">
        <f t="shared" si="1738"/>
        <v>0.009+8.46973379407808i</v>
      </c>
      <c r="Z3282" t="str">
        <f t="shared" si="1739"/>
        <v>-0.00268310878542701-0.0000492669177756317i</v>
      </c>
      <c r="AA3282" t="str">
        <f t="shared" si="1740"/>
        <v>0.00151166377890728-1.41712476396879i</v>
      </c>
      <c r="AB3282" t="str">
        <f t="shared" si="1741"/>
        <v>0.0295333114981272-0.202084409055633i</v>
      </c>
      <c r="AC3282" t="str">
        <f t="shared" si="1742"/>
        <v>0.952577922521214-0.00929093040573569i</v>
      </c>
      <c r="AD3282" t="str">
        <f t="shared" si="1743"/>
        <v>0.0330695643657395-0.211822211353076i</v>
      </c>
      <c r="AE3282" t="str">
        <f t="shared" si="1744"/>
        <v>-0.0000991650661497435+0.000566712800721529i</v>
      </c>
      <c r="AF3282" t="str">
        <f t="shared" si="1745"/>
        <v>-15.0819681044371-0.263981026210776i</v>
      </c>
      <c r="AG3282" t="str">
        <f t="shared" si="1746"/>
        <v>0.99891353478944-0.000170805727270168i</v>
      </c>
      <c r="AH3282" t="str">
        <f t="shared" si="1747"/>
        <v>0.00164845374385089-0.00852995262036101i</v>
      </c>
      <c r="AI3282">
        <f t="shared" si="1748"/>
        <v>-41.221825423570934</v>
      </c>
      <c r="AJ3282">
        <f t="shared" si="1749"/>
        <v>-79.062155678063448</v>
      </c>
      <c r="AK3282"/>
      <c r="AL3282"/>
      <c r="AM3282"/>
      <c r="AN3282"/>
    </row>
    <row r="3283" spans="1:40" x14ac:dyDescent="0.25">
      <c r="A3283"/>
      <c r="B3283">
        <f t="shared" si="1715"/>
        <v>1349000</v>
      </c>
      <c r="C3283" s="237" t="str">
        <f t="shared" si="1718"/>
        <v>-4.19970551329826E-08+0.00181543553719583i</v>
      </c>
      <c r="D3283" s="208" t="str">
        <f t="shared" si="1719"/>
        <v>-5.95700627898338+0.0139183391185014i</v>
      </c>
      <c r="E3283" t="str">
        <f t="shared" si="1720"/>
        <v>2870</v>
      </c>
      <c r="F3283" t="str">
        <f t="shared" si="1721"/>
        <v>0.777000777000777</v>
      </c>
      <c r="G3283" t="str">
        <f t="shared" si="1716"/>
        <v>0.777000777000777</v>
      </c>
      <c r="H3283" t="str">
        <f t="shared" si="1722"/>
        <v>9.12497531767158+0.277704121060834i</v>
      </c>
      <c r="I3283" t="str">
        <f t="shared" si="1723"/>
        <v>5297.51061211579i</v>
      </c>
      <c r="J3283" t="str">
        <f t="shared" si="1717"/>
        <v>-24003.4968788117+1145.72864315445i</v>
      </c>
      <c r="K3283" t="str">
        <f t="shared" si="1724"/>
        <v>0.0105103272777449-0.220195776298341i</v>
      </c>
      <c r="L3283" t="str">
        <f t="shared" si="1725"/>
        <v>0.000909287486083429-0.015965910613824i</v>
      </c>
      <c r="M3283" t="str">
        <f t="shared" si="1726"/>
        <v>0.0114196147638283-0.236161686912165i</v>
      </c>
      <c r="N3283" t="str">
        <f t="shared" si="1727"/>
        <v>-5.98269321122639i</v>
      </c>
      <c r="O3283" t="str">
        <f t="shared" si="1728"/>
        <v>0.955190949162301+0.295990288081251i</v>
      </c>
      <c r="P3283" t="str">
        <f t="shared" si="1729"/>
        <v>0.044809050837699-0.295990288081251i</v>
      </c>
      <c r="Q3283" t="str">
        <f t="shared" si="1730"/>
        <v>-0.044809050837699+6.27868349930764i</v>
      </c>
      <c r="R3283" t="str">
        <f t="shared" si="1731"/>
        <v>-0.0471906229442312-0.00679991017541117i</v>
      </c>
      <c r="S3283" t="str">
        <f t="shared" si="1732"/>
        <v>0.620546233668374i</v>
      </c>
      <c r="T3283" t="str">
        <f t="shared" si="1733"/>
        <v>0.00421965864863465-0.029283963332507i</v>
      </c>
      <c r="U3283" t="str">
        <f t="shared" si="1734"/>
        <v>0.0001-117.979942988803i</v>
      </c>
      <c r="V3283" t="str">
        <f t="shared" si="1735"/>
        <v>0.00002-0.00189236349849255i</v>
      </c>
      <c r="W3283" t="str">
        <f t="shared" si="1736"/>
        <v>0.0000199993584529531-0.00189233314941655i</v>
      </c>
      <c r="X3283" t="str">
        <f t="shared" si="1737"/>
        <v>0.0000327268214276472-0.00189197841731481i</v>
      </c>
      <c r="Y3283" t="str">
        <f t="shared" si="1738"/>
        <v>0.009+8.47601697938526i</v>
      </c>
      <c r="Z3283" t="str">
        <f t="shared" si="1739"/>
        <v>-0.0026791316626316-0.0000491993830054823i</v>
      </c>
      <c r="AA3283" t="str">
        <f t="shared" si="1740"/>
        <v>0.00150941929287571-1.41607379693564i</v>
      </c>
      <c r="AB3283" t="str">
        <f t="shared" si="1741"/>
        <v>0.0287277319359716-0.199367275576021i</v>
      </c>
      <c r="AC3283" t="str">
        <f t="shared" si="1742"/>
        <v>0.953245147516632-0.00906108711875168i</v>
      </c>
      <c r="AD3283" t="str">
        <f t="shared" si="1743"/>
        <v>0.0321219092466486-0.208840524052542i</v>
      </c>
      <c r="AE3283" t="str">
        <f t="shared" si="1744"/>
        <v>-0.000096333649056802+0.00055793088231385i</v>
      </c>
      <c r="AF3283" t="str">
        <f t="shared" si="1745"/>
        <v>-15.081981596655-0.263785781942333i</v>
      </c>
      <c r="AG3283" t="str">
        <f t="shared" si="1746"/>
        <v>0.998929619907521-0.000165804043306464i</v>
      </c>
      <c r="AH3283" t="str">
        <f t="shared" si="1747"/>
        <v>0.00160318499844145-0.00839801510595001i</v>
      </c>
      <c r="AI3283">
        <f t="shared" si="1748"/>
        <v>-41.361012793376794</v>
      </c>
      <c r="AJ3283">
        <f t="shared" si="1749"/>
        <v>-79.192245845809865</v>
      </c>
      <c r="AK3283"/>
      <c r="AL3283"/>
      <c r="AM3283"/>
      <c r="AN3283"/>
    </row>
    <row r="3284" spans="1:40" x14ac:dyDescent="0.25">
      <c r="A3284"/>
      <c r="B3284">
        <f t="shared" si="1715"/>
        <v>1350000</v>
      </c>
      <c r="C3284" s="237" t="str">
        <f t="shared" si="1718"/>
        <v>-4.19348603172112E-08+0.00181409077013268i</v>
      </c>
      <c r="D3284" s="208" t="str">
        <f t="shared" si="1719"/>
        <v>-5.95700627850655+0.0139080292376839i</v>
      </c>
      <c r="E3284" t="str">
        <f t="shared" si="1720"/>
        <v>2870</v>
      </c>
      <c r="F3284" t="str">
        <f t="shared" si="1721"/>
        <v>0.777000777000777</v>
      </c>
      <c r="G3284" t="str">
        <f t="shared" si="1716"/>
        <v>0.777000777000777</v>
      </c>
      <c r="H3284" t="str">
        <f t="shared" si="1722"/>
        <v>9.12498878043748+0.277498855182199i</v>
      </c>
      <c r="I3284" t="str">
        <f t="shared" si="1723"/>
        <v>5301.43760293278i</v>
      </c>
      <c r="J3284" t="str">
        <f t="shared" si="1717"/>
        <v>-24039.0986490469+1146.57796016198i</v>
      </c>
      <c r="K3284" t="str">
        <f t="shared" si="1724"/>
        <v>0.0104947962268012-0.220033395515537i</v>
      </c>
      <c r="L3284" t="str">
        <f t="shared" si="1725"/>
        <v>0.000907945239575228-0.0159541604001109i</v>
      </c>
      <c r="M3284" t="str">
        <f t="shared" si="1726"/>
        <v>0.0114027414663764-0.235987555915648i</v>
      </c>
      <c r="N3284" t="str">
        <f t="shared" si="1727"/>
        <v>-5.98712812094561i</v>
      </c>
      <c r="O3284" t="str">
        <f t="shared" si="1728"/>
        <v>0.956494241529618+0.291751205517099i</v>
      </c>
      <c r="P3284" t="str">
        <f t="shared" si="1729"/>
        <v>0.043505758470382-0.291751205517099i</v>
      </c>
      <c r="Q3284" t="str">
        <f t="shared" si="1730"/>
        <v>-0.043505758470382+6.27887932646271i</v>
      </c>
      <c r="R3284" t="str">
        <f t="shared" si="1731"/>
        <v>-0.0465112668848573-0.00660663286715967i</v>
      </c>
      <c r="S3284" t="str">
        <f t="shared" si="1732"/>
        <v>0.621006238289329i</v>
      </c>
      <c r="T3284" t="str">
        <f t="shared" si="1733"/>
        <v>0.00410276022459347-0.0288837868862363i</v>
      </c>
      <c r="U3284" t="str">
        <f t="shared" si="1734"/>
        <v>0.0001-117.892550438441i</v>
      </c>
      <c r="V3284" t="str">
        <f t="shared" si="1735"/>
        <v>0.00002-0.00189096174775292i</v>
      </c>
      <c r="W3284" t="str">
        <f t="shared" si="1736"/>
        <v>0.0000199993584529532-0.00189093142116274i</v>
      </c>
      <c r="X3284" t="str">
        <f t="shared" si="1737"/>
        <v>0.0000327079716565432-0.00189057707854939i</v>
      </c>
      <c r="Y3284" t="str">
        <f t="shared" si="1738"/>
        <v>0.009+8.48230016469244i</v>
      </c>
      <c r="Z3284" t="str">
        <f t="shared" si="1739"/>
        <v>-0.00267516337660913-0.0000491320171662998i</v>
      </c>
      <c r="AA3284" t="str">
        <f t="shared" si="1740"/>
        <v>0.00150717980503986-1.41502438792716i</v>
      </c>
      <c r="AB3284" t="str">
        <f t="shared" si="1741"/>
        <v>0.0279318792689131-0.196642846271941i</v>
      </c>
      <c r="AC3284" t="str">
        <f t="shared" si="1742"/>
        <v>0.953913235317962-0.0088338434580531i</v>
      </c>
      <c r="AD3284" t="str">
        <f t="shared" si="1743"/>
        <v>0.0311877062389607-0.205854507188755i</v>
      </c>
      <c r="AE3284" t="str">
        <f t="shared" si="1744"/>
        <v>-0.0000935462567118697+0.000549162123622967i</v>
      </c>
      <c r="AF3284" t="str">
        <f t="shared" si="1745"/>
        <v>-15.081995058944-0.263590825944515i</v>
      </c>
      <c r="AG3284" t="str">
        <f t="shared" si="1746"/>
        <v>0.998945703443948-0.000160878681369289i</v>
      </c>
      <c r="AH3284" t="str">
        <f t="shared" si="1747"/>
        <v>0.0015585913628716-0.00826626685252085i</v>
      </c>
      <c r="AI3284">
        <f t="shared" si="1748"/>
        <v>-41.502098759378974</v>
      </c>
      <c r="AJ3284">
        <f t="shared" si="1749"/>
        <v>-79.322327116627392</v>
      </c>
      <c r="AK3284"/>
      <c r="AL3284"/>
      <c r="AM3284"/>
      <c r="AN3284"/>
    </row>
    <row r="3285" spans="1:40" x14ac:dyDescent="0.25">
      <c r="A3285"/>
      <c r="B3285">
        <f t="shared" si="1715"/>
        <v>1351000</v>
      </c>
      <c r="C3285" s="237" t="str">
        <f t="shared" si="1718"/>
        <v>-4.18728035587192E-08+0.00181274799384238i</v>
      </c>
      <c r="D3285" s="208" t="str">
        <f t="shared" si="1719"/>
        <v>-5.95700627803079+0.0138977346194583i</v>
      </c>
      <c r="E3285" t="str">
        <f t="shared" si="1720"/>
        <v>2870</v>
      </c>
      <c r="F3285" t="str">
        <f t="shared" si="1721"/>
        <v>0.777000777000777</v>
      </c>
      <c r="G3285" t="str">
        <f t="shared" si="1716"/>
        <v>0.777000777000777</v>
      </c>
      <c r="H3285" t="str">
        <f t="shared" si="1722"/>
        <v>9.12500221336198+0.277293892199553i</v>
      </c>
      <c r="I3285" t="str">
        <f t="shared" si="1723"/>
        <v>5305.36459374976i</v>
      </c>
      <c r="J3285" t="str">
        <f t="shared" si="1717"/>
        <v>-24074.7268007348+1147.4272771695i</v>
      </c>
      <c r="K3285" t="str">
        <f t="shared" si="1724"/>
        <v>0.0104792995505839-0.219871253510475i</v>
      </c>
      <c r="L3285" t="str">
        <f t="shared" si="1725"/>
        <v>0.000906605959715568-0.0159424274125307i</v>
      </c>
      <c r="M3285" t="str">
        <f t="shared" si="1726"/>
        <v>0.0113859055102995-0.235813680923006i</v>
      </c>
      <c r="N3285" t="str">
        <f t="shared" si="1727"/>
        <v>-5.99156303066483i</v>
      </c>
      <c r="O3285" t="str">
        <f t="shared" si="1728"/>
        <v>0.957778721193266+0.287506384675876i</v>
      </c>
      <c r="P3285" t="str">
        <f t="shared" si="1729"/>
        <v>0.042221278806734-0.287506384675876i</v>
      </c>
      <c r="Q3285" t="str">
        <f t="shared" si="1730"/>
        <v>-0.042221278806734+6.27906941534071i</v>
      </c>
      <c r="R3285" t="str">
        <f t="shared" si="1731"/>
        <v>-0.0458311981388537-0.00641595503206916i</v>
      </c>
      <c r="S3285" t="str">
        <f t="shared" si="1732"/>
        <v>0.621466242910284i</v>
      </c>
      <c r="T3285" t="str">
        <f t="shared" si="1733"/>
        <v>0.00398729946846135-0.0284825425154302i</v>
      </c>
      <c r="U3285" t="str">
        <f t="shared" si="1734"/>
        <v>0.0001-117.805287262691i</v>
      </c>
      <c r="V3285" t="str">
        <f t="shared" si="1735"/>
        <v>0.00002-0.00188956207214393i</v>
      </c>
      <c r="W3285" t="str">
        <f t="shared" si="1736"/>
        <v>0.0000199993584529531-0.00188953176800629i</v>
      </c>
      <c r="X3285" t="str">
        <f t="shared" si="1737"/>
        <v>0.0000326891637248021-0.00188917781402367i</v>
      </c>
      <c r="Y3285" t="str">
        <f t="shared" si="1738"/>
        <v>0.009+8.48858334999962i</v>
      </c>
      <c r="Z3285" t="str">
        <f t="shared" si="1739"/>
        <v>-0.0026712039011983-0.0000490648196791145i</v>
      </c>
      <c r="AA3285" t="str">
        <f t="shared" si="1740"/>
        <v>0.00150494530056125-1.41397653348059i</v>
      </c>
      <c r="AB3285" t="str">
        <f t="shared" si="1741"/>
        <v>0.0271458143457797-0.193911146462748i</v>
      </c>
      <c r="AC3285" t="str">
        <f t="shared" si="1742"/>
        <v>0.95458217845776-0.00860920839354955i</v>
      </c>
      <c r="AD3285" t="str">
        <f t="shared" si="1743"/>
        <v>0.0302669747747451-0.202864222839709i</v>
      </c>
      <c r="AE3285" t="str">
        <f t="shared" si="1744"/>
        <v>-0.0000908027576087437+0.000540406659803437i</v>
      </c>
      <c r="AF3285" t="str">
        <f t="shared" si="1745"/>
        <v>-15.0820084913928-0.263396157580095i</v>
      </c>
      <c r="AG3285" t="str">
        <f t="shared" si="1746"/>
        <v>0.998961785084419-0.000156029571699706i</v>
      </c>
      <c r="AH3285" t="str">
        <f t="shared" si="1747"/>
        <v>0.00151467080815891-0.00813470997830478i</v>
      </c>
      <c r="AI3285">
        <f t="shared" si="1748"/>
        <v>-41.64514044693891</v>
      </c>
      <c r="AJ3285">
        <f t="shared" si="1749"/>
        <v>-79.452399464311085</v>
      </c>
      <c r="AK3285"/>
      <c r="AL3285"/>
      <c r="AM3285"/>
      <c r="AN3285"/>
    </row>
    <row r="3286" spans="1:40" x14ac:dyDescent="0.25">
      <c r="A3286"/>
      <c r="B3286">
        <f t="shared" si="1715"/>
        <v>1352000</v>
      </c>
      <c r="C3286" s="237" t="str">
        <f t="shared" si="1718"/>
        <v>-4.18108844492042E-08+0.00181140720390753i</v>
      </c>
      <c r="D3286" s="208" t="str">
        <f t="shared" si="1719"/>
        <v>-5.95700627755607+0.0138874552299577i</v>
      </c>
      <c r="E3286" t="str">
        <f t="shared" si="1720"/>
        <v>2870</v>
      </c>
      <c r="F3286" t="str">
        <f t="shared" si="1721"/>
        <v>0.777000777000777</v>
      </c>
      <c r="G3286" t="str">
        <f t="shared" si="1716"/>
        <v>0.777000777000777</v>
      </c>
      <c r="H3286" t="str">
        <f t="shared" si="1722"/>
        <v>9.12501561653315+0.277089231443665i</v>
      </c>
      <c r="I3286" t="str">
        <f t="shared" si="1723"/>
        <v>5309.29158456675i</v>
      </c>
      <c r="J3286" t="str">
        <f t="shared" si="1717"/>
        <v>-24110.3813338751+1148.27659417703i</v>
      </c>
      <c r="K3286" t="str">
        <f t="shared" si="1724"/>
        <v>0.0104638371478005-0.219709349758064i</v>
      </c>
      <c r="L3286" t="str">
        <f t="shared" si="1725"/>
        <v>0.000905269637777774-0.015930711613356i</v>
      </c>
      <c r="M3286" t="str">
        <f t="shared" si="1726"/>
        <v>0.0113691067855783-0.23564006137142i</v>
      </c>
      <c r="N3286" t="str">
        <f t="shared" si="1727"/>
        <v>-5.99599794038405i</v>
      </c>
      <c r="O3286" t="str">
        <f t="shared" si="1728"/>
        <v>0.959044362889594+0.283255909046382i</v>
      </c>
      <c r="P3286" t="str">
        <f t="shared" si="1729"/>
        <v>0.040955637110406-0.283255909046382i</v>
      </c>
      <c r="Q3286" t="str">
        <f t="shared" si="1730"/>
        <v>-0.040955637110406+6.27925384943043i</v>
      </c>
      <c r="R3286" t="str">
        <f t="shared" si="1731"/>
        <v>-0.0451504243744212-0.00622788529530361i</v>
      </c>
      <c r="S3286" t="str">
        <f t="shared" si="1732"/>
        <v>0.62192624753124i</v>
      </c>
      <c r="T3286" t="str">
        <f t="shared" si="1733"/>
        <v>0.00387328533176316-0.0280802340056268i</v>
      </c>
      <c r="U3286" t="str">
        <f t="shared" si="1734"/>
        <v>0.0001-117.718153174479i</v>
      </c>
      <c r="V3286" t="str">
        <f t="shared" si="1735"/>
        <v>0.00002-0.00188816446706098i</v>
      </c>
      <c r="W3286" t="str">
        <f t="shared" si="1736"/>
        <v>0.0000199993584529532-0.00188813418534267i</v>
      </c>
      <c r="X3286" t="str">
        <f t="shared" si="1737"/>
        <v>0.0000326703975086943-0.00188778061913585i</v>
      </c>
      <c r="Y3286" t="str">
        <f t="shared" si="1738"/>
        <v>0.009+8.4948665353068i</v>
      </c>
      <c r="Z3286" t="str">
        <f t="shared" si="1739"/>
        <v>-0.00266725321033448-0.000048997789967424i</v>
      </c>
      <c r="AA3286" t="str">
        <f t="shared" si="1740"/>
        <v>0.00150271576465644-1.41293023014339i</v>
      </c>
      <c r="AB3286" t="str">
        <f t="shared" si="1741"/>
        <v>0.0263695981091804-0.19117220192065i</v>
      </c>
      <c r="AC3286" t="str">
        <f t="shared" si="1742"/>
        <v>0.955251969383705-0.00838719089485696i</v>
      </c>
      <c r="AD3286" t="str">
        <f t="shared" si="1743"/>
        <v>0.0293597339908572-0.199869733166031i</v>
      </c>
      <c r="AE3286" t="str">
        <f t="shared" si="1744"/>
        <v>-0.0000881030199481943+0.000531664625356207i</v>
      </c>
      <c r="AF3286" t="str">
        <f t="shared" si="1745"/>
        <v>-15.0820218940892-0.263201776213707i</v>
      </c>
      <c r="AG3286" t="str">
        <f t="shared" si="1746"/>
        <v>0.99897786451514-0.000151256643234876i</v>
      </c>
      <c r="AH3286" t="str">
        <f t="shared" si="1747"/>
        <v>0.0014714213008025-0.00800334659089634i</v>
      </c>
      <c r="AI3286">
        <f t="shared" si="1748"/>
        <v>-41.790197607607169</v>
      </c>
      <c r="AJ3286">
        <f t="shared" si="1749"/>
        <v>-79.582462862879098</v>
      </c>
      <c r="AK3286"/>
      <c r="AL3286"/>
      <c r="AM3286"/>
      <c r="AN3286"/>
    </row>
    <row r="3287" spans="1:40" x14ac:dyDescent="0.25">
      <c r="A3287"/>
      <c r="B3287">
        <f t="shared" si="1715"/>
        <v>1353000</v>
      </c>
      <c r="C3287" s="237" t="str">
        <f t="shared" si="1718"/>
        <v>-4.17491025818721E-08+0.00181006839592381i</v>
      </c>
      <c r="D3287" s="208" t="str">
        <f t="shared" si="1719"/>
        <v>-5.95700627708242+0.0138771910354159i</v>
      </c>
      <c r="E3287" t="str">
        <f t="shared" si="1720"/>
        <v>2870</v>
      </c>
      <c r="F3287" t="str">
        <f t="shared" si="1721"/>
        <v>0.777000777000777</v>
      </c>
      <c r="G3287" t="str">
        <f t="shared" si="1716"/>
        <v>0.777000777000777</v>
      </c>
      <c r="H3287" t="str">
        <f t="shared" si="1722"/>
        <v>9.12502899003881+0.276884872247281i</v>
      </c>
      <c r="I3287" t="str">
        <f t="shared" si="1723"/>
        <v>5313.21857538374i</v>
      </c>
      <c r="J3287" t="str">
        <f t="shared" si="1717"/>
        <v>-24146.0622484681+1149.12591118456i</v>
      </c>
      <c r="K3287" t="str">
        <f t="shared" si="1724"/>
        <v>0.0104484089175305-0.219547683734737i</v>
      </c>
      <c r="L3287" t="str">
        <f t="shared" si="1725"/>
        <v>0.000903936265067167-0.0159190129649686i</v>
      </c>
      <c r="M3287" t="str">
        <f t="shared" si="1726"/>
        <v>0.0113523451825977-0.235466696699706i</v>
      </c>
      <c r="N3287" t="str">
        <f t="shared" si="1727"/>
        <v>-6.00043285010327i</v>
      </c>
      <c r="O3287" t="str">
        <f t="shared" si="1728"/>
        <v>0.960291141725467+0.278999862228637i</v>
      </c>
      <c r="P3287" t="str">
        <f t="shared" si="1729"/>
        <v>0.039708858274533-0.278999862228637i</v>
      </c>
      <c r="Q3287" t="str">
        <f t="shared" si="1730"/>
        <v>-0.039708858274533+6.27943271233191i</v>
      </c>
      <c r="R3287" t="str">
        <f t="shared" si="1731"/>
        <v>-0.0444689533446565-0.00604243227800474i</v>
      </c>
      <c r="S3287" t="str">
        <f t="shared" si="1732"/>
        <v>0.622386252152194i</v>
      </c>
      <c r="T3287" t="str">
        <f t="shared" si="1733"/>
        <v>0.00376072677939081-0.0276768652093115i</v>
      </c>
      <c r="U3287" t="str">
        <f t="shared" si="1734"/>
        <v>0.0001-117.63114788758i</v>
      </c>
      <c r="V3287" t="str">
        <f t="shared" si="1735"/>
        <v>0.00002-0.00188676892791311i</v>
      </c>
      <c r="W3287" t="str">
        <f t="shared" si="1736"/>
        <v>0.0000199993584529531-0.00188673866858099i</v>
      </c>
      <c r="X3287" t="str">
        <f t="shared" si="1737"/>
        <v>0.0000326516728849462-0.00188638548929776i</v>
      </c>
      <c r="Y3287" t="str">
        <f t="shared" si="1738"/>
        <v>0.009+8.50114972061398i</v>
      </c>
      <c r="Z3287" t="str">
        <f t="shared" si="1739"/>
        <v>-0.0026633112780494-0.0000489309274571783i</v>
      </c>
      <c r="AA3287" t="str">
        <f t="shared" si="1740"/>
        <v>0.00150049118259681-1.41188547447327i</v>
      </c>
      <c r="AB3287" t="str">
        <f t="shared" si="1741"/>
        <v>0.0256032915927279-0.188426038873639i</v>
      </c>
      <c r="AC3287" t="str">
        <f t="shared" si="1742"/>
        <v>0.955922600458185-0.00816779993066212i</v>
      </c>
      <c r="AD3287" t="str">
        <f t="shared" si="1743"/>
        <v>0.0284660027286303-0.196871100409513i</v>
      </c>
      <c r="AE3287" t="str">
        <f t="shared" si="1744"/>
        <v>-0.0000854469116406987+0.000522936154128141i</v>
      </c>
      <c r="AF3287" t="str">
        <f t="shared" si="1745"/>
        <v>-15.0820352671212-0.263007681211865i</v>
      </c>
      <c r="AG3287" t="str">
        <f t="shared" si="1746"/>
        <v>0.998993941422827-0.000146559823611295i</v>
      </c>
      <c r="AH3287" t="str">
        <f t="shared" si="1747"/>
        <v>0.0014288408028303-0.00787217878724993i</v>
      </c>
      <c r="AI3287">
        <f t="shared" si="1748"/>
        <v>-41.937332782621432</v>
      </c>
      <c r="AJ3287">
        <f t="shared" si="1749"/>
        <v>-79.712517286574155</v>
      </c>
      <c r="AK3287"/>
      <c r="AL3287"/>
      <c r="AM3287"/>
      <c r="AN3287"/>
    </row>
    <row r="3288" spans="1:40" x14ac:dyDescent="0.25">
      <c r="A3288"/>
      <c r="B3288">
        <f t="shared" si="1715"/>
        <v>1354000</v>
      </c>
      <c r="C3288" s="237" t="str">
        <f t="shared" si="1718"/>
        <v>-4.16874575514305E-08+0.00180873156549988i</v>
      </c>
      <c r="D3288" s="208" t="str">
        <f t="shared" si="1719"/>
        <v>-5.9570062766098+0.0138669420021658i</v>
      </c>
      <c r="E3288" t="str">
        <f t="shared" si="1720"/>
        <v>2870</v>
      </c>
      <c r="F3288" t="str">
        <f t="shared" si="1721"/>
        <v>0.777000777000777</v>
      </c>
      <c r="G3288" t="str">
        <f t="shared" si="1716"/>
        <v>0.777000777000777</v>
      </c>
      <c r="H3288" t="str">
        <f t="shared" si="1722"/>
        <v>9.12504233396636+0.276680813945101i</v>
      </c>
      <c r="I3288" t="str">
        <f t="shared" si="1723"/>
        <v>5317.14556620072i</v>
      </c>
      <c r="J3288" t="str">
        <f t="shared" si="1717"/>
        <v>-24181.7695445136+1149.97522819208i</v>
      </c>
      <c r="K3288" t="str">
        <f t="shared" si="1724"/>
        <v>0.0104330147592242-0.219386254918466i</v>
      </c>
      <c r="L3288" t="str">
        <f t="shared" si="1725"/>
        <v>0.000902605832920969-0.0159073314298596i</v>
      </c>
      <c r="M3288" t="str">
        <f t="shared" si="1726"/>
        <v>0.0113356205921452-0.235293586348326i</v>
      </c>
      <c r="N3288" t="str">
        <f t="shared" si="1727"/>
        <v>-6.00486775982248i</v>
      </c>
      <c r="O3288" t="str">
        <f t="shared" si="1728"/>
        <v>0.961519033178746+0.27473832793225i</v>
      </c>
      <c r="P3288" t="str">
        <f t="shared" si="1729"/>
        <v>0.038480966821254-0.27473832793225i</v>
      </c>
      <c r="Q3288" t="str">
        <f t="shared" si="1730"/>
        <v>-0.038480966821254+6.27960608775473i</v>
      </c>
      <c r="R3288" t="str">
        <f t="shared" si="1731"/>
        <v>-0.0437867928879329-0.00585960459664449i</v>
      </c>
      <c r="S3288" t="str">
        <f t="shared" si="1732"/>
        <v>0.62284625677315i</v>
      </c>
      <c r="T3288" t="str">
        <f t="shared" si="1733"/>
        <v>0.00364963278919076-0.0272724400463502i</v>
      </c>
      <c r="U3288" t="str">
        <f t="shared" si="1734"/>
        <v>0.0001-117.544271116614i</v>
      </c>
      <c r="V3288" t="str">
        <f t="shared" si="1735"/>
        <v>0.00002-0.00188537545012293i</v>
      </c>
      <c r="W3288" t="str">
        <f t="shared" si="1736"/>
        <v>0.0000199993584529531-0.00188534521314394i</v>
      </c>
      <c r="X3288" t="str">
        <f t="shared" si="1737"/>
        <v>0.0000326329897307405-0.00188499241993481i</v>
      </c>
      <c r="Y3288" t="str">
        <f t="shared" si="1738"/>
        <v>0.009+8.50743290592116i</v>
      </c>
      <c r="Z3288" t="str">
        <f t="shared" si="1739"/>
        <v>-0.00265937807847072-0.0000488642315767712i</v>
      </c>
      <c r="AA3288" t="str">
        <f t="shared" si="1740"/>
        <v>0.00149827153970832-1.4108422630381i</v>
      </c>
      <c r="AB3288" t="str">
        <f t="shared" si="1741"/>
        <v>0.0248469559182304-0.185672684008436i</v>
      </c>
      <c r="AC3288" t="str">
        <f t="shared" si="1742"/>
        <v>0.956594063957894-0.00795104446808409i</v>
      </c>
      <c r="AD3288" t="str">
        <f t="shared" si="1743"/>
        <v>0.027585799533587-0.193868386891663i</v>
      </c>
      <c r="AE3288" t="str">
        <f t="shared" si="1744"/>
        <v>-0.0000828343003091984+0.00051422137931153i</v>
      </c>
      <c r="AF3288" t="str">
        <f t="shared" si="1745"/>
        <v>-15.0820486105762-0.262813871942935i</v>
      </c>
      <c r="AG3288" t="str">
        <f t="shared" si="1746"/>
        <v>0.999010015494715-0.000141939039168121i</v>
      </c>
      <c r="AH3288" t="str">
        <f t="shared" si="1747"/>
        <v>0.00138692727184649-0.00774120865367504i</v>
      </c>
      <c r="AI3288">
        <f t="shared" si="1748"/>
        <v>-42.086611479331125</v>
      </c>
      <c r="AJ3288">
        <f t="shared" si="1749"/>
        <v>-79.842562709861696</v>
      </c>
      <c r="AK3288"/>
      <c r="AL3288"/>
      <c r="AM3288"/>
      <c r="AN3288"/>
    </row>
    <row r="3289" spans="1:40" x14ac:dyDescent="0.25">
      <c r="A3289"/>
      <c r="B3289">
        <f t="shared" ref="B3289:B3352" si="1750">B3288+1000</f>
        <v>1355000</v>
      </c>
      <c r="C3289" s="237" t="str">
        <f t="shared" si="1718"/>
        <v>-4.16259489540819E-08+0.00180739670825738i</v>
      </c>
      <c r="D3289" s="208" t="str">
        <f t="shared" si="1719"/>
        <v>-5.95700627613823+0.0138567080966399i</v>
      </c>
      <c r="E3289" t="str">
        <f t="shared" si="1720"/>
        <v>2870</v>
      </c>
      <c r="F3289" t="str">
        <f t="shared" si="1721"/>
        <v>0.777000777000777</v>
      </c>
      <c r="G3289" t="str">
        <f t="shared" si="1716"/>
        <v>0.777000777000777</v>
      </c>
      <c r="H3289" t="str">
        <f t="shared" si="1722"/>
        <v>9.12505564840295+0.276477055873785i</v>
      </c>
      <c r="I3289" t="str">
        <f t="shared" si="1723"/>
        <v>5321.07255701771i</v>
      </c>
      <c r="J3289" t="str">
        <f t="shared" si="1717"/>
        <v>-24217.5032220117+1150.82454519961i</v>
      </c>
      <c r="K3289" t="str">
        <f t="shared" si="1724"/>
        <v>0.0104176545727017-0.21922506278874i</v>
      </c>
      <c r="L3289" t="str">
        <f t="shared" si="1725"/>
        <v>0.000901278332708151-0.0158956669706294i</v>
      </c>
      <c r="M3289" t="str">
        <f t="shared" si="1726"/>
        <v>0.0113189329054099-0.235120729759369i</v>
      </c>
      <c r="N3289" t="str">
        <f t="shared" si="1727"/>
        <v>-6.0093026695417i</v>
      </c>
      <c r="O3289" t="str">
        <f t="shared" si="1728"/>
        <v>0.962728013098788+0.270471389974727i</v>
      </c>
      <c r="P3289" t="str">
        <f t="shared" si="1729"/>
        <v>0.037271986901212-0.270471389974727i</v>
      </c>
      <c r="Q3289" t="str">
        <f t="shared" si="1730"/>
        <v>-0.037271986901212+6.27977405951643i</v>
      </c>
      <c r="R3289" t="str">
        <f t="shared" si="1731"/>
        <v>-0.0431039509282663-0.00567941086236621i</v>
      </c>
      <c r="S3289" t="str">
        <f t="shared" si="1732"/>
        <v>0.623306261394104i</v>
      </c>
      <c r="T3289" t="str">
        <f t="shared" si="1733"/>
        <v>0.00354001235154255-0.0268669625044126i</v>
      </c>
      <c r="U3289" t="str">
        <f t="shared" si="1734"/>
        <v>0.0001-117.457522577045i</v>
      </c>
      <c r="V3289" t="str">
        <f t="shared" si="1735"/>
        <v>0.00002-0.00188398402912653i</v>
      </c>
      <c r="W3289" t="str">
        <f t="shared" si="1736"/>
        <v>0.0000199993584529531-0.00188395381446768i</v>
      </c>
      <c r="X3289" t="str">
        <f t="shared" si="1737"/>
        <v>0.0000326143479237118-0.00188360140648586i</v>
      </c>
      <c r="Y3289" t="str">
        <f t="shared" si="1738"/>
        <v>0.009+8.51371609122834i</v>
      </c>
      <c r="Z3289" t="str">
        <f t="shared" si="1739"/>
        <v>-0.00265545358582148-0.0000487977017570245i</v>
      </c>
      <c r="AA3289" t="str">
        <f t="shared" si="1740"/>
        <v>0.00149605682137122-1.40980059241589i</v>
      </c>
      <c r="AB3289" t="str">
        <f t="shared" si="1741"/>
        <v>0.024100652292822-0.182912164473376i</v>
      </c>
      <c r="AC3289" t="str">
        <f t="shared" si="1742"/>
        <v>0.957266352073433-0.00773693347202256i</v>
      </c>
      <c r="AD3289" t="str">
        <f t="shared" si="1743"/>
        <v>0.0267191426551358-0.190861655012197i</v>
      </c>
      <c r="AE3289" t="str">
        <f t="shared" si="1744"/>
        <v>-0.0000802650532917934+0.000505520433443473i</v>
      </c>
      <c r="AF3289" t="str">
        <f t="shared" si="1745"/>
        <v>-15.0820619245412-0.262620347777145i</v>
      </c>
      <c r="AG3289" t="str">
        <f t="shared" si="1746"/>
        <v>0.999026086418561-0.000137394214950407i</v>
      </c>
      <c r="AH3289" t="str">
        <f t="shared" si="1747"/>
        <v>0.00134567866107805-0.00761043826583011i</v>
      </c>
      <c r="AI3289">
        <f t="shared" si="1748"/>
        <v>-42.238102361795058</v>
      </c>
      <c r="AJ3289">
        <f t="shared" si="1749"/>
        <v>-79.972599107432004</v>
      </c>
      <c r="AK3289"/>
      <c r="AL3289"/>
      <c r="AM3289"/>
      <c r="AN3289"/>
    </row>
    <row r="3290" spans="1:40" x14ac:dyDescent="0.25">
      <c r="A3290"/>
      <c r="B3290">
        <f t="shared" si="1750"/>
        <v>1356000</v>
      </c>
      <c r="C3290" s="237" t="str">
        <f t="shared" si="1718"/>
        <v>-4.15645763875173E-08+0.00180606381983088i</v>
      </c>
      <c r="D3290" s="208" t="str">
        <f t="shared" si="1719"/>
        <v>-5.95700627566771+0.0138464892853701i</v>
      </c>
      <c r="E3290" t="str">
        <f t="shared" si="1720"/>
        <v>2870</v>
      </c>
      <c r="F3290" t="str">
        <f t="shared" si="1721"/>
        <v>0.777000777000777</v>
      </c>
      <c r="G3290" t="str">
        <f t="shared" si="1716"/>
        <v>0.777000777000777</v>
      </c>
      <c r="H3290" t="str">
        <f t="shared" si="1722"/>
        <v>9.12506893343541+0.276273597371932i</v>
      </c>
      <c r="I3290" t="str">
        <f t="shared" si="1723"/>
        <v>5324.9995478347i</v>
      </c>
      <c r="J3290" t="str">
        <f t="shared" si="1717"/>
        <v>-24253.2632809624+1151.67386220714i</v>
      </c>
      <c r="K3290" t="str">
        <f t="shared" si="1724"/>
        <v>0.0104023282581503-0.219064106826571i</v>
      </c>
      <c r="L3290" t="str">
        <f t="shared" si="1725"/>
        <v>0.000899953755829283-0.0158840195499865i</v>
      </c>
      <c r="M3290" t="str">
        <f t="shared" si="1726"/>
        <v>0.0113022820139796-0.234948126376557i</v>
      </c>
      <c r="N3290" t="str">
        <f t="shared" si="1727"/>
        <v>-6.01373757926092i</v>
      </c>
      <c r="O3290" t="str">
        <f t="shared" si="1728"/>
        <v>0.963918057706896+0.266199132279887i</v>
      </c>
      <c r="P3290" t="str">
        <f t="shared" si="1729"/>
        <v>0.036081942293104-0.266199132279887i</v>
      </c>
      <c r="Q3290" t="str">
        <f t="shared" si="1730"/>
        <v>-0.036081942293104+6.27993671154081i</v>
      </c>
      <c r="R3290" t="str">
        <f t="shared" si="1731"/>
        <v>-0.0424204354756969-0.00550185968032538i</v>
      </c>
      <c r="S3290" t="str">
        <f t="shared" si="1732"/>
        <v>0.62376626601506i</v>
      </c>
      <c r="T3290" t="str">
        <f t="shared" si="1733"/>
        <v>0.00343187446893537-0.0264604366394082i</v>
      </c>
      <c r="U3290" t="str">
        <f t="shared" si="1734"/>
        <v>0.0001-117.370901985174i</v>
      </c>
      <c r="V3290" t="str">
        <f t="shared" si="1735"/>
        <v>0.00002-0.00188259466037349i</v>
      </c>
      <c r="W3290" t="str">
        <f t="shared" si="1736"/>
        <v>0.0000199993584529532-0.00188256446800186i</v>
      </c>
      <c r="X3290" t="str">
        <f t="shared" si="1737"/>
        <v>0.0000325957473419463-0.00188221244440323i</v>
      </c>
      <c r="Y3290" t="str">
        <f t="shared" si="1738"/>
        <v>0.009+8.51999927653552i</v>
      </c>
      <c r="Z3290" t="str">
        <f t="shared" si="1739"/>
        <v>-0.0026515377744198-0.0000487313374311776i</v>
      </c>
      <c r="AA3290" t="str">
        <f t="shared" si="1740"/>
        <v>0.00149384701301988-1.40876045919477i</v>
      </c>
      <c r="AB3290" t="str">
        <f t="shared" si="1741"/>
        <v>0.0233644420060805-0.180144507881376i</v>
      </c>
      <c r="AC3290" t="str">
        <f t="shared" si="1742"/>
        <v>0.957939456908896-0.00752547590450722i</v>
      </c>
      <c r="AD3290" t="str">
        <f t="shared" si="1743"/>
        <v>0.0258660500463104-0.187850967247632i</v>
      </c>
      <c r="AE3290" t="str">
        <f t="shared" si="1744"/>
        <v>-0.0000777390376445425+0.000496833448405575i</v>
      </c>
      <c r="AF3290" t="str">
        <f t="shared" si="1745"/>
        <v>-15.0820752091031-0.262427108086562i</v>
      </c>
      <c r="AG3290" t="str">
        <f t="shared" si="1746"/>
        <v>0.999042153882651-0.000132925274712541i</v>
      </c>
      <c r="AH3290" t="str">
        <f t="shared" si="1747"/>
        <v>0.00130509291942288-0.00747986968872122i</v>
      </c>
      <c r="AI3290">
        <f t="shared" si="1748"/>
        <v>-42.391877456932946</v>
      </c>
      <c r="AJ3290">
        <f t="shared" si="1749"/>
        <v>-80.102626454196766</v>
      </c>
      <c r="AK3290"/>
      <c r="AL3290"/>
      <c r="AM3290"/>
      <c r="AN3290"/>
    </row>
    <row r="3291" spans="1:40" x14ac:dyDescent="0.25">
      <c r="A3291"/>
      <c r="B3291">
        <f t="shared" si="1750"/>
        <v>1357000</v>
      </c>
      <c r="C3291" s="237" t="str">
        <f t="shared" si="1718"/>
        <v>-4.15033394509094E-08+0.00180473289586778i</v>
      </c>
      <c r="D3291" s="208" t="str">
        <f t="shared" si="1719"/>
        <v>-5.95700627519822+0.0138362855349863i</v>
      </c>
      <c r="E3291" t="str">
        <f t="shared" si="1720"/>
        <v>2870</v>
      </c>
      <c r="F3291" t="str">
        <f t="shared" si="1721"/>
        <v>0.777000777000777</v>
      </c>
      <c r="G3291" t="str">
        <f t="shared" si="1716"/>
        <v>0.777000777000777</v>
      </c>
      <c r="H3291" t="str">
        <f t="shared" si="1722"/>
        <v>9.12508218915018+0.276070437780086i</v>
      </c>
      <c r="I3291" t="str">
        <f t="shared" si="1723"/>
        <v>5328.92653865169i</v>
      </c>
      <c r="J3291" t="str">
        <f t="shared" si="1717"/>
        <v>-24289.0497213656+1152.52317921467i</v>
      </c>
      <c r="K3291" t="str">
        <f t="shared" si="1724"/>
        <v>0.0103870357161236-0.21890338651448i</v>
      </c>
      <c r="L3291" t="str">
        <f t="shared" si="1725"/>
        <v>0.000898632093716437-0.0158723891307481i</v>
      </c>
      <c r="M3291" t="str">
        <f t="shared" si="1726"/>
        <v>0.01128566780984-0.234775775645228i</v>
      </c>
      <c r="N3291" t="str">
        <f t="shared" si="1727"/>
        <v>-6.01817248898014i</v>
      </c>
      <c r="O3291" t="str">
        <f t="shared" si="1728"/>
        <v>0.965089143596809+0.261921638876168i</v>
      </c>
      <c r="P3291" t="str">
        <f t="shared" si="1729"/>
        <v>0.034910856403191-0.261921638876168i</v>
      </c>
      <c r="Q3291" t="str">
        <f t="shared" si="1730"/>
        <v>-0.034910856403191+6.28009412785631i</v>
      </c>
      <c r="R3291" t="str">
        <f t="shared" si="1731"/>
        <v>-0.04173625462665-0.00532695964901602i</v>
      </c>
      <c r="S3291" t="str">
        <f t="shared" si="1732"/>
        <v>0.624226270636014i</v>
      </c>
      <c r="T3291" t="str">
        <f t="shared" si="1733"/>
        <v>0.0033252281555338-0.0260528665759088i</v>
      </c>
      <c r="U3291" t="str">
        <f t="shared" si="1734"/>
        <v>0.0001-117.28440905814i</v>
      </c>
      <c r="V3291" t="str">
        <f t="shared" si="1735"/>
        <v>0.00002-0.00188120733932678i</v>
      </c>
      <c r="W3291" t="str">
        <f t="shared" si="1736"/>
        <v>0.0000199993584529532-0.00188117716920952i</v>
      </c>
      <c r="X3291" t="str">
        <f t="shared" si="1737"/>
        <v>0.0000325771878639787-0.00188082552915266i</v>
      </c>
      <c r="Y3291" t="str">
        <f t="shared" si="1738"/>
        <v>0.009+8.5262824618427i</v>
      </c>
      <c r="Z3291" t="str">
        <f t="shared" si="1739"/>
        <v>-0.00264763061867843-0.0000486651380348746i</v>
      </c>
      <c r="AA3291" t="str">
        <f t="shared" si="1740"/>
        <v>0.0014916421001425-1.40772185997293i</v>
      </c>
      <c r="AB3291" t="str">
        <f t="shared" si="1741"/>
        <v>0.0226383864270703-0.177369742312809i</v>
      </c>
      <c r="AC3291" t="str">
        <f t="shared" si="1742"/>
        <v>0.958613370481483-0.00731668072403112i</v>
      </c>
      <c r="AD3291" t="str">
        <f t="shared" si="1743"/>
        <v>0.0250265393634789-0.184836386149782i</v>
      </c>
      <c r="AE3291" t="str">
        <f t="shared" si="1744"/>
        <v>-0.0000752561201441543+0.000488160555423374i</v>
      </c>
      <c r="AF3291" t="str">
        <f t="shared" si="1745"/>
        <v>-15.0820884643484-0.2622341522451i</v>
      </c>
      <c r="AG3291" t="str">
        <f t="shared" si="1746"/>
        <v>0.999058217575805-0.000128532140921515i</v>
      </c>
      <c r="AH3291" t="str">
        <f t="shared" si="1747"/>
        <v>0.00126516799149612-0.00734950497669653i</v>
      </c>
      <c r="AI3291">
        <f t="shared" si="1748"/>
        <v>-42.548012377791039</v>
      </c>
      <c r="AJ3291">
        <f t="shared" si="1749"/>
        <v>-80.232644725292573</v>
      </c>
      <c r="AK3291"/>
      <c r="AL3291"/>
      <c r="AM3291"/>
      <c r="AN3291"/>
    </row>
    <row r="3292" spans="1:40" x14ac:dyDescent="0.25">
      <c r="A3292"/>
      <c r="B3292">
        <f t="shared" si="1750"/>
        <v>1358000</v>
      </c>
      <c r="C3292" s="237" t="str">
        <f t="shared" si="1718"/>
        <v>-4.14422377449061E-08+0.00180340393202834i</v>
      </c>
      <c r="D3292" s="208" t="str">
        <f t="shared" si="1719"/>
        <v>-5.95700627472978+0.0138260968122173i</v>
      </c>
      <c r="E3292" t="str">
        <f t="shared" si="1720"/>
        <v>2870</v>
      </c>
      <c r="F3292" t="str">
        <f t="shared" si="1721"/>
        <v>0.777000777000777</v>
      </c>
      <c r="G3292" t="str">
        <f t="shared" si="1716"/>
        <v>0.777000777000777</v>
      </c>
      <c r="H3292" t="str">
        <f t="shared" si="1722"/>
        <v>9.12509541563348+0.27586757644072i</v>
      </c>
      <c r="I3292" t="str">
        <f t="shared" si="1723"/>
        <v>5332.85352946867i</v>
      </c>
      <c r="J3292" t="str">
        <f t="shared" si="1717"/>
        <v>-24324.8625432214+1153.37249622219i</v>
      </c>
      <c r="K3292" t="str">
        <f t="shared" si="1724"/>
        <v>0.0103717768475394-0.218742901336498i</v>
      </c>
      <c r="L3292" t="str">
        <f t="shared" si="1725"/>
        <v>0.000897313337832985-0.0158607756758386i</v>
      </c>
      <c r="M3292" t="str">
        <f t="shared" si="1726"/>
        <v>0.0112690901853724-0.234603677012337i</v>
      </c>
      <c r="N3292" t="str">
        <f t="shared" si="1727"/>
        <v>-6.02260739869936i</v>
      </c>
      <c r="O3292" t="str">
        <f t="shared" si="1728"/>
        <v>0.966241247735149+0.257638993894988i</v>
      </c>
      <c r="P3292" t="str">
        <f t="shared" si="1729"/>
        <v>0.033758752264851-0.257638993894988i</v>
      </c>
      <c r="Q3292" t="str">
        <f t="shared" si="1730"/>
        <v>-0.033758752264851+6.28024639259435i</v>
      </c>
      <c r="R3292" t="str">
        <f t="shared" si="1731"/>
        <v>-0.0410514165643017-0.00515471935959544i</v>
      </c>
      <c r="S3292" t="str">
        <f t="shared" si="1732"/>
        <v>0.62468627525697i</v>
      </c>
      <c r="T3292" t="str">
        <f t="shared" si="1733"/>
        <v>0.00322008243674067-0.0256442565075759i</v>
      </c>
      <c r="U3292" t="str">
        <f t="shared" si="1734"/>
        <v>0.0001-117.198043513914i</v>
      </c>
      <c r="V3292" t="str">
        <f t="shared" si="1735"/>
        <v>0.00002-0.00187982206146277i</v>
      </c>
      <c r="W3292" t="str">
        <f t="shared" si="1736"/>
        <v>0.0000199993584529532-0.00187979191356712i</v>
      </c>
      <c r="X3292" t="str">
        <f t="shared" si="1737"/>
        <v>0.0000325586693687915-0.00187944065621327i</v>
      </c>
      <c r="Y3292" t="str">
        <f t="shared" si="1738"/>
        <v>0.009+8.53256564714988i</v>
      </c>
      <c r="Z3292" t="str">
        <f t="shared" si="1739"/>
        <v>-0.00264373209310436-0.0000485991030061532i</v>
      </c>
      <c r="AA3292" t="str">
        <f t="shared" si="1740"/>
        <v>0.0014894420682809-1.40668479135859i</v>
      </c>
      <c r="AB3292" t="str">
        <f t="shared" si="1741"/>
        <v>0.0219225470013666-0.174587896318417i</v>
      </c>
      <c r="AC3292" t="str">
        <f t="shared" si="1742"/>
        <v>0.959288084721102-0.00711055688488307i</v>
      </c>
      <c r="AD3292" t="str">
        <f t="shared" si="1743"/>
        <v>0.0242006279660874-0.1818179743443i</v>
      </c>
      <c r="AE3292" t="str">
        <f t="shared" si="1744"/>
        <v>-0.0000728161672907532+0.000479501885065915i</v>
      </c>
      <c r="AF3292" t="str">
        <f t="shared" si="1745"/>
        <v>-15.0821016903633-0.262041479628503i</v>
      </c>
      <c r="AG3292" t="str">
        <f t="shared" si="1746"/>
        <v>0.999074277187382-0.00012421473476035i</v>
      </c>
      <c r="AH3292" t="str">
        <f t="shared" si="1747"/>
        <v>0.0012259018176777-0.0072193461734431i</v>
      </c>
      <c r="AI3292">
        <f t="shared" si="1748"/>
        <v>-42.706586565646433</v>
      </c>
      <c r="AJ3292">
        <f t="shared" si="1749"/>
        <v>-80.362653896077958</v>
      </c>
      <c r="AK3292"/>
      <c r="AL3292"/>
      <c r="AM3292"/>
      <c r="AN3292"/>
    </row>
    <row r="3293" spans="1:40" x14ac:dyDescent="0.25">
      <c r="A3293"/>
      <c r="B3293">
        <f t="shared" si="1750"/>
        <v>1359000</v>
      </c>
      <c r="C3293" s="237" t="str">
        <f t="shared" si="1718"/>
        <v>-4.13812708716244E-08+0.00180207692398557i</v>
      </c>
      <c r="D3293" s="208" t="str">
        <f t="shared" si="1719"/>
        <v>-5.95700627426237+0.0138159230838894i</v>
      </c>
      <c r="E3293" t="str">
        <f t="shared" si="1720"/>
        <v>2870</v>
      </c>
      <c r="F3293" t="str">
        <f t="shared" si="1721"/>
        <v>0.777000777000777</v>
      </c>
      <c r="G3293" t="str">
        <f t="shared" si="1716"/>
        <v>0.777000777000777</v>
      </c>
      <c r="H3293" t="str">
        <f t="shared" si="1722"/>
        <v>9.12510861297114+0.275665012698233i</v>
      </c>
      <c r="I3293" t="str">
        <f t="shared" si="1723"/>
        <v>5336.78052028566i</v>
      </c>
      <c r="J3293" t="str">
        <f t="shared" si="1717"/>
        <v>-24360.7017465297+1154.22181322972i</v>
      </c>
      <c r="K3293" t="str">
        <f t="shared" si="1724"/>
        <v>0.0103565515536786-0.218582650778158i</v>
      </c>
      <c r="L3293" t="str">
        <f t="shared" si="1725"/>
        <v>0.000895997479673508-0.0158491791482901i</v>
      </c>
      <c r="M3293" t="str">
        <f t="shared" si="1726"/>
        <v>0.0112525490333521-0.234431829926448i</v>
      </c>
      <c r="N3293" t="str">
        <f t="shared" si="1727"/>
        <v>-6.02704230841858i</v>
      </c>
      <c r="O3293" t="str">
        <f t="shared" si="1728"/>
        <v>0.967374347461882+0.253351281569086i</v>
      </c>
      <c r="P3293" t="str">
        <f t="shared" si="1729"/>
        <v>0.032625652538118-0.253351281569086i</v>
      </c>
      <c r="Q3293" t="str">
        <f t="shared" si="1730"/>
        <v>-0.032625652538118+6.28039358998767i</v>
      </c>
      <c r="R3293" t="str">
        <f t="shared" si="1731"/>
        <v>-0.0403659295589388-0.00498514739519874i</v>
      </c>
      <c r="S3293" t="str">
        <f t="shared" si="1732"/>
        <v>0.625146279877924i</v>
      </c>
      <c r="T3293" t="str">
        <f t="shared" si="1733"/>
        <v>0.00311644634875162-0.0252346106975849i</v>
      </c>
      <c r="U3293" t="str">
        <f t="shared" si="1734"/>
        <v>0.0001-117.111805071299i</v>
      </c>
      <c r="V3293" t="str">
        <f t="shared" si="1735"/>
        <v>0.00002-0.00187843882227112i</v>
      </c>
      <c r="W3293" t="str">
        <f t="shared" si="1736"/>
        <v>0.0000199993584529532-0.00187840869656437i</v>
      </c>
      <c r="X3293" t="str">
        <f t="shared" si="1737"/>
        <v>0.0000325401917358116-0.00187805782107742i</v>
      </c>
      <c r="Y3293" t="str">
        <f t="shared" si="1738"/>
        <v>0.009+8.53884883245706i</v>
      </c>
      <c r="Z3293" t="str">
        <f t="shared" si="1739"/>
        <v>-0.00263984217229832-0.0000485332317854315i</v>
      </c>
      <c r="AA3293" t="str">
        <f t="shared" si="1740"/>
        <v>0.00148724690303024-1.40564924996996i</v>
      </c>
      <c r="AB3293" t="str">
        <f t="shared" si="1741"/>
        <v>0.021216985248023-0.171798998922196i</v>
      </c>
      <c r="AC3293" t="str">
        <f t="shared" si="1742"/>
        <v>0.959963591469981-0.0069071133364693i</v>
      </c>
      <c r="AD3293" t="str">
        <f t="shared" si="1743"/>
        <v>0.0233883329163973-0.178795794529212i</v>
      </c>
      <c r="AE3293" t="str">
        <f t="shared" si="1744"/>
        <v>-0.0000704190453106049+0.000470857567245291i</v>
      </c>
      <c r="AF3293" t="str">
        <f t="shared" si="1745"/>
        <v>-15.0821148872335-0.261849089614344i</v>
      </c>
      <c r="AG3293" t="str">
        <f t="shared" si="1746"/>
        <v>0.999090332407288-0.000119972976131485i</v>
      </c>
      <c r="AH3293" t="str">
        <f t="shared" si="1747"/>
        <v>0.00118729233415906-0.00708939531198303i</v>
      </c>
      <c r="AI3293">
        <f t="shared" si="1748"/>
        <v>-42.867683552895095</v>
      </c>
      <c r="AJ3293">
        <f t="shared" si="1749"/>
        <v>-80.492653942135135</v>
      </c>
      <c r="AK3293"/>
      <c r="AL3293"/>
      <c r="AM3293"/>
      <c r="AN3293"/>
    </row>
    <row r="3294" spans="1:40" x14ac:dyDescent="0.25">
      <c r="A3294"/>
      <c r="B3294">
        <f t="shared" si="1750"/>
        <v>1360000</v>
      </c>
      <c r="C3294" s="237" t="str">
        <f t="shared" si="1718"/>
        <v>-4.13204384346431E-08+0.00180075186742521i</v>
      </c>
      <c r="D3294" s="208" t="str">
        <f t="shared" si="1719"/>
        <v>-5.95700627379598+0.0138057643169266i</v>
      </c>
      <c r="E3294" t="str">
        <f t="shared" si="1720"/>
        <v>2870</v>
      </c>
      <c r="F3294" t="str">
        <f t="shared" si="1721"/>
        <v>0.777000777000777</v>
      </c>
      <c r="G3294" t="str">
        <f t="shared" si="1716"/>
        <v>0.777000777000777</v>
      </c>
      <c r="H3294" t="str">
        <f t="shared" si="1722"/>
        <v>9.1251217812487+0.275462745898942i</v>
      </c>
      <c r="I3294" t="str">
        <f t="shared" si="1723"/>
        <v>5340.70751110265i</v>
      </c>
      <c r="J3294" t="str">
        <f t="shared" si="1717"/>
        <v>-24396.5673312906+1155.07113023725i</v>
      </c>
      <c r="K3294" t="str">
        <f t="shared" si="1724"/>
        <v>0.0103413597361832-0.218422634326486i</v>
      </c>
      <c r="L3294" t="str">
        <f t="shared" si="1725"/>
        <v>0.000894684510763643-0.0158375995112414i</v>
      </c>
      <c r="M3294" t="str">
        <f t="shared" si="1726"/>
        <v>0.0112360442469468-0.234260233837727i</v>
      </c>
      <c r="N3294" t="str">
        <f t="shared" si="1727"/>
        <v>-6.0314772181378i</v>
      </c>
      <c r="O3294" t="str">
        <f t="shared" si="1728"/>
        <v>0.968488420490757+0.24905858623087i</v>
      </c>
      <c r="P3294" t="str">
        <f t="shared" si="1729"/>
        <v>0.031511579509243-0.24905858623087i</v>
      </c>
      <c r="Q3294" t="str">
        <f t="shared" si="1730"/>
        <v>-0.031511579509243+6.28053580436867i</v>
      </c>
      <c r="R3294" t="str">
        <f t="shared" si="1731"/>
        <v>-0.0396798019683165-0.00481825233024832i</v>
      </c>
      <c r="S3294" t="str">
        <f t="shared" si="1732"/>
        <v>0.62560628449888i</v>
      </c>
      <c r="T3294" t="str">
        <f t="shared" si="1733"/>
        <v>0.00301432893810472-0.0248239334790498i</v>
      </c>
      <c r="U3294" t="str">
        <f t="shared" si="1734"/>
        <v>0.0001-117.025693449923i</v>
      </c>
      <c r="V3294" t="str">
        <f t="shared" si="1735"/>
        <v>0.00002-0.00187705761725474i</v>
      </c>
      <c r="W3294" t="str">
        <f t="shared" si="1736"/>
        <v>0.0000199993584529532-0.00187702751370427i</v>
      </c>
      <c r="X3294" t="str">
        <f t="shared" si="1737"/>
        <v>0.000032521754844909-0.00187667701925077i</v>
      </c>
      <c r="Y3294" t="str">
        <f t="shared" si="1738"/>
        <v>0.009+8.54513201776424i</v>
      </c>
      <c r="Z3294" t="str">
        <f t="shared" si="1739"/>
        <v>-0.00263596083095442-0.0000484675238154962i</v>
      </c>
      <c r="AA3294" t="str">
        <f t="shared" si="1740"/>
        <v>0.00148505659003883-1.40461523243523i</v>
      </c>
      <c r="AB3294" t="str">
        <f t="shared" si="1741"/>
        <v>0.0205217627565049-0.169003079624292i</v>
      </c>
      <c r="AC3294" t="str">
        <f t="shared" si="1742"/>
        <v>0.960639882482275-0.00670635902263001i</v>
      </c>
      <c r="AD3294" t="str">
        <f t="shared" si="1743"/>
        <v>0.0225896709792387-0.175769909473457i</v>
      </c>
      <c r="AE3294" t="str">
        <f t="shared" si="1744"/>
        <v>-0.0000680646201588735+0.000462227731216267i</v>
      </c>
      <c r="AF3294" t="str">
        <f t="shared" si="1745"/>
        <v>-15.0821280550447-0.261656981582015i</v>
      </c>
      <c r="AG3294" t="str">
        <f t="shared" si="1746"/>
        <v>0.999106382925976-0.000115806783660229i</v>
      </c>
      <c r="AH3294" t="str">
        <f t="shared" si="1747"/>
        <v>0.00114933747299049-0.00695965441467139i</v>
      </c>
      <c r="AI3294">
        <f t="shared" si="1748"/>
        <v>-43.031391248898231</v>
      </c>
      <c r="AJ3294">
        <f t="shared" si="1749"/>
        <v>-80.622644839268872</v>
      </c>
      <c r="AK3294"/>
      <c r="AL3294"/>
      <c r="AM3294"/>
      <c r="AN3294"/>
    </row>
    <row r="3295" spans="1:40" x14ac:dyDescent="0.25">
      <c r="A3295"/>
      <c r="B3295">
        <f t="shared" si="1750"/>
        <v>1361000</v>
      </c>
      <c r="C3295" s="237" t="str">
        <f t="shared" si="1718"/>
        <v>-4.12597400389969E-08+0.00179942875804569i</v>
      </c>
      <c r="D3295" s="208" t="str">
        <f t="shared" si="1719"/>
        <v>-5.95700627333063+0.0137956204783503i</v>
      </c>
      <c r="E3295" t="str">
        <f t="shared" si="1720"/>
        <v>2870</v>
      </c>
      <c r="F3295" t="str">
        <f t="shared" si="1721"/>
        <v>0.777000777000777</v>
      </c>
      <c r="G3295" t="str">
        <f t="shared" si="1716"/>
        <v>0.777000777000777</v>
      </c>
      <c r="H3295" t="str">
        <f t="shared" si="1722"/>
        <v>9.12513492055139+0.275260775391075i</v>
      </c>
      <c r="I3295" t="str">
        <f t="shared" si="1723"/>
        <v>5344.63450191964i</v>
      </c>
      <c r="J3295" t="str">
        <f t="shared" si="1717"/>
        <v>-24432.4592975041+1155.92044724478i</v>
      </c>
      <c r="K3295" t="str">
        <f t="shared" si="1724"/>
        <v>0.0103262012970548-0.218262851470002i</v>
      </c>
      <c r="L3295" t="str">
        <f t="shared" si="1725"/>
        <v>0.000893374422659943-0.0158260367279381i</v>
      </c>
      <c r="M3295" t="str">
        <f t="shared" si="1726"/>
        <v>0.0112195757197147-0.23408888819794i</v>
      </c>
      <c r="N3295" t="str">
        <f t="shared" si="1727"/>
        <v>-6.03591212785702i</v>
      </c>
      <c r="O3295" t="str">
        <f t="shared" si="1728"/>
        <v>0.969583444909749+0.244760992310753i</v>
      </c>
      <c r="P3295" t="str">
        <f t="shared" si="1729"/>
        <v>0.030416555090251-0.244760992310753i</v>
      </c>
      <c r="Q3295" t="str">
        <f t="shared" si="1730"/>
        <v>-0.030416555090251+6.28067312016777i</v>
      </c>
      <c r="R3295" t="str">
        <f t="shared" si="1731"/>
        <v>-0.0389930422380098-0.00465404272975462i</v>
      </c>
      <c r="S3295" t="str">
        <f t="shared" si="1732"/>
        <v>0.626066289119836i</v>
      </c>
      <c r="T3295" t="str">
        <f t="shared" si="1733"/>
        <v>0.00291373926122263-0.0244122292554438i</v>
      </c>
      <c r="U3295" t="str">
        <f t="shared" si="1734"/>
        <v>0.0001-116.939708370239i</v>
      </c>
      <c r="V3295" t="str">
        <f t="shared" si="1735"/>
        <v>0.00002-0.00187567844192979i</v>
      </c>
      <c r="W3295" t="str">
        <f t="shared" si="1736"/>
        <v>0.0000199993584529531-0.00187564836050304i</v>
      </c>
      <c r="X3295" t="str">
        <f t="shared" si="1737"/>
        <v>0.0000325033585763949-0.00187529824625217i</v>
      </c>
      <c r="Y3295" t="str">
        <f t="shared" si="1738"/>
        <v>0.009+8.55141520307142i</v>
      </c>
      <c r="Z3295" t="str">
        <f t="shared" si="1739"/>
        <v>-0.00263208804385976-0.0000484019785414913i</v>
      </c>
      <c r="AA3295" t="str">
        <f t="shared" si="1740"/>
        <v>0.00148287111500787-1.40358273539248i</v>
      </c>
      <c r="AB3295" t="str">
        <f t="shared" si="1741"/>
        <v>0.0198369411835728-0.166200168403858i</v>
      </c>
      <c r="AC3295" t="str">
        <f t="shared" si="1742"/>
        <v>0.961316949423687-0.0065083028809469i</v>
      </c>
      <c r="AD3295" t="str">
        <f t="shared" si="1743"/>
        <v>0.0218046586217645-0.172740382015405i</v>
      </c>
      <c r="AE3295" t="str">
        <f t="shared" si="1744"/>
        <v>-0.0000657527575223488+0.000453612505575801i</v>
      </c>
      <c r="AF3295" t="str">
        <f t="shared" si="1745"/>
        <v>-15.082141193882-0.261465154912725i</v>
      </c>
      <c r="AG3295" t="str">
        <f t="shared" si="1746"/>
        <v>0.999122428434459-0.000111716074698188i</v>
      </c>
      <c r="AH3295" t="str">
        <f t="shared" si="1747"/>
        <v>0.00111203516212784-0.00683012549319196i</v>
      </c>
      <c r="AI3295">
        <f t="shared" si="1748"/>
        <v>-43.197802251241477</v>
      </c>
      <c r="AJ3295">
        <f t="shared" si="1749"/>
        <v>-80.752626563506524</v>
      </c>
      <c r="AK3295"/>
      <c r="AL3295"/>
      <c r="AM3295"/>
      <c r="AN3295"/>
    </row>
    <row r="3296" spans="1:40" x14ac:dyDescent="0.25">
      <c r="A3296"/>
      <c r="B3296">
        <f t="shared" si="1750"/>
        <v>1362000</v>
      </c>
      <c r="C3296" s="237" t="str">
        <f t="shared" si="1718"/>
        <v>-4.11991752911704E-08+0.00179810759155806i</v>
      </c>
      <c r="D3296" s="208" t="str">
        <f t="shared" si="1719"/>
        <v>-5.9570062728663+0.0137854915352785i</v>
      </c>
      <c r="E3296" t="str">
        <f t="shared" si="1720"/>
        <v>2870</v>
      </c>
      <c r="F3296" t="str">
        <f t="shared" si="1721"/>
        <v>0.777000777000777</v>
      </c>
      <c r="G3296" t="str">
        <f t="shared" si="1716"/>
        <v>0.777000777000777</v>
      </c>
      <c r="H3296" t="str">
        <f t="shared" si="1722"/>
        <v>9.12514803096413+0.275059100524765i</v>
      </c>
      <c r="I3296" t="str">
        <f t="shared" si="1723"/>
        <v>5348.56149273662i</v>
      </c>
      <c r="J3296" t="str">
        <f t="shared" si="1717"/>
        <v>-24468.3776451702+1156.7697642523i</v>
      </c>
      <c r="K3296" t="str">
        <f t="shared" si="1724"/>
        <v>0.010311076138653-0.21810330169871i</v>
      </c>
      <c r="L3296" t="str">
        <f t="shared" si="1725"/>
        <v>0.000892067206949778-0.0158144907617321i</v>
      </c>
      <c r="M3296" t="str">
        <f t="shared" si="1726"/>
        <v>0.0112031433456028-0.233917792460442i</v>
      </c>
      <c r="N3296" t="str">
        <f t="shared" si="1727"/>
        <v>-6.04034703757624i</v>
      </c>
      <c r="O3296" t="str">
        <f t="shared" si="1728"/>
        <v>0.970659399181488+0.240458584335499i</v>
      </c>
      <c r="P3296" t="str">
        <f t="shared" si="1729"/>
        <v>0.029340600818512-0.240458584335499i</v>
      </c>
      <c r="Q3296" t="str">
        <f t="shared" si="1730"/>
        <v>-0.029340600818512+6.28080562191174i</v>
      </c>
      <c r="R3296" t="str">
        <f t="shared" si="1731"/>
        <v>-0.038305658901764-0.00449252714861071i</v>
      </c>
      <c r="S3296" t="str">
        <f t="shared" si="1732"/>
        <v>0.62652629374079i</v>
      </c>
      <c r="T3296" t="str">
        <f t="shared" si="1733"/>
        <v>0.00281468638394895-0.0239995025010211i</v>
      </c>
      <c r="U3296" t="str">
        <f t="shared" si="1734"/>
        <v>0.0001-116.853849553521i</v>
      </c>
      <c r="V3296" t="str">
        <f t="shared" si="1735"/>
        <v>0.00002-0.00187430129182558i</v>
      </c>
      <c r="W3296" t="str">
        <f t="shared" si="1736"/>
        <v>0.000019999358452953-0.00187427123249007i</v>
      </c>
      <c r="X3296" t="str">
        <f t="shared" si="1737"/>
        <v>0.0000324850028110201-0.00187392149761363i</v>
      </c>
      <c r="Y3296" t="str">
        <f t="shared" si="1738"/>
        <v>0.009+8.5576983883786i</v>
      </c>
      <c r="Z3296" t="str">
        <f t="shared" si="1739"/>
        <v>-0.002628223785894-0.0000483365954109064i</v>
      </c>
      <c r="AA3296" t="str">
        <f t="shared" si="1740"/>
        <v>0.00148069046369125-1.40255175548969i</v>
      </c>
      <c r="AB3296" t="str">
        <f t="shared" si="1741"/>
        <v>0.0191625822501255-0.16339029572193i</v>
      </c>
      <c r="AC3296" t="str">
        <f t="shared" si="1742"/>
        <v>0.961994783871087-0.00631295384204422i</v>
      </c>
      <c r="AD3296" t="str">
        <f t="shared" si="1743"/>
        <v>0.0210333120132164-0.169707275061403i</v>
      </c>
      <c r="AE3296" t="str">
        <f t="shared" si="1744"/>
        <v>-0.0000634833228221956+0.000445012018262699i</v>
      </c>
      <c r="AF3296" t="str">
        <f t="shared" si="1745"/>
        <v>-15.0821543038304-0.261273608989486i</v>
      </c>
      <c r="AG3296" t="str">
        <f t="shared" si="1746"/>
        <v>0.999138468624309-0.000107700765326759i</v>
      </c>
      <c r="AH3296" t="str">
        <f t="shared" si="1747"/>
        <v>0.0010753833254796-0.00670081054855559i</v>
      </c>
      <c r="AI3296">
        <f t="shared" si="1748"/>
        <v>-43.367014185160613</v>
      </c>
      <c r="AJ3296">
        <f t="shared" si="1749"/>
        <v>-80.882599091098228</v>
      </c>
      <c r="AK3296"/>
      <c r="AL3296"/>
      <c r="AM3296"/>
      <c r="AN3296"/>
    </row>
    <row r="3297" spans="1:40" x14ac:dyDescent="0.25">
      <c r="A3297"/>
      <c r="B3297">
        <f t="shared" si="1750"/>
        <v>1363000</v>
      </c>
      <c r="C3297" s="237" t="str">
        <f t="shared" si="1718"/>
        <v>-4.11387437990906E-08+0.00179678836368596i</v>
      </c>
      <c r="D3297" s="208" t="str">
        <f t="shared" si="1719"/>
        <v>-5.957006272403+0.0137753774549257i</v>
      </c>
      <c r="E3297" t="str">
        <f t="shared" si="1720"/>
        <v>2870</v>
      </c>
      <c r="F3297" t="str">
        <f t="shared" si="1721"/>
        <v>0.777000777000777</v>
      </c>
      <c r="G3297" t="str">
        <f t="shared" si="1716"/>
        <v>0.777000777000777</v>
      </c>
      <c r="H3297" t="str">
        <f t="shared" si="1722"/>
        <v>9.12516111257153+0.274857720652039i</v>
      </c>
      <c r="I3297" t="str">
        <f t="shared" si="1723"/>
        <v>5352.48848355361i</v>
      </c>
      <c r="J3297" t="str">
        <f t="shared" si="1717"/>
        <v>-24504.3223742888+1157.61908125983i</v>
      </c>
      <c r="K3297" t="str">
        <f t="shared" si="1724"/>
        <v>0.0102959841636943-0.217943984504096i</v>
      </c>
      <c r="L3297" t="str">
        <f t="shared" si="1725"/>
        <v>0.000890762855251141-0.0158029615760809i</v>
      </c>
      <c r="M3297" t="str">
        <f t="shared" si="1726"/>
        <v>0.0111867470189454-0.233746946080177i</v>
      </c>
      <c r="N3297" t="str">
        <f t="shared" si="1727"/>
        <v>-6.04478194729545i</v>
      </c>
      <c r="O3297" t="str">
        <f t="shared" si="1728"/>
        <v>0.971716262143683+0.236151446926562i</v>
      </c>
      <c r="P3297" t="str">
        <f t="shared" si="1729"/>
        <v>0.028283737856317-0.236151446926562i</v>
      </c>
      <c r="Q3297" t="str">
        <f t="shared" si="1730"/>
        <v>-0.028283737856317+6.28093339422201i</v>
      </c>
      <c r="R3297" t="str">
        <f t="shared" si="1731"/>
        <v>-0.0376176605818394-0.00433371413087942i</v>
      </c>
      <c r="S3297" t="str">
        <f t="shared" si="1732"/>
        <v>0.626986298361746i</v>
      </c>
      <c r="T3297" t="str">
        <f t="shared" si="1733"/>
        <v>0.00271717938107808-0.0235857577612361i</v>
      </c>
      <c r="U3297" t="str">
        <f t="shared" si="1734"/>
        <v>0.0001-116.76811672186i</v>
      </c>
      <c r="V3297" t="str">
        <f t="shared" si="1735"/>
        <v>0.00002-0.00187292616248455i</v>
      </c>
      <c r="W3297" t="str">
        <f t="shared" si="1736"/>
        <v>0.0000199993584529532-0.00187289612520787i</v>
      </c>
      <c r="X3297" t="str">
        <f t="shared" si="1737"/>
        <v>0.0000324666874299725-0.00187254676888027i</v>
      </c>
      <c r="Y3297" t="str">
        <f t="shared" si="1738"/>
        <v>0.009+8.56398157368578i</v>
      </c>
      <c r="Z3297" t="str">
        <f t="shared" si="1739"/>
        <v>-0.0026243680320289-0.0000482713738735645i</v>
      </c>
      <c r="AA3297" t="str">
        <f t="shared" si="1740"/>
        <v>0.00147851462189524-1.40152228938469i</v>
      </c>
      <c r="AB3297" t="str">
        <f t="shared" si="1741"/>
        <v>0.0184987477379995-0.160573492524281i</v>
      </c>
      <c r="AC3297" t="str">
        <f t="shared" si="1742"/>
        <v>0.962673377312134-0.00612032082888262i</v>
      </c>
      <c r="AD3297" t="str">
        <f t="shared" si="1743"/>
        <v>0.0202756470246976-0.166670651584305i</v>
      </c>
      <c r="AE3297" t="str">
        <f t="shared" si="1744"/>
        <v>-0.0000612561812166946+0.000436426396557218i</v>
      </c>
      <c r="AF3297" t="str">
        <f t="shared" si="1745"/>
        <v>-15.0821673849745-0.261082343197113i</v>
      </c>
      <c r="AG3297" t="str">
        <f t="shared" si="1746"/>
        <v>0.999154503187665-0.00010376077036063i</v>
      </c>
      <c r="AH3297" t="str">
        <f t="shared" si="1747"/>
        <v>0.0010393798829538-0.00657171157109746i</v>
      </c>
      <c r="AI3297">
        <f t="shared" si="1748"/>
        <v>-43.539130074253976</v>
      </c>
      <c r="AJ3297">
        <f t="shared" si="1749"/>
        <v>-81.012562398516238</v>
      </c>
      <c r="AK3297"/>
      <c r="AL3297"/>
      <c r="AM3297"/>
      <c r="AN3297"/>
    </row>
    <row r="3298" spans="1:40" x14ac:dyDescent="0.25">
      <c r="A3298"/>
      <c r="B3298">
        <f t="shared" si="1750"/>
        <v>1364000</v>
      </c>
      <c r="C3298" s="237" t="str">
        <f t="shared" si="1718"/>
        <v>-4.10784451721216E-08+0.00179547107016557i</v>
      </c>
      <c r="D3298" s="208" t="str">
        <f t="shared" si="1719"/>
        <v>-5.9570062719407+0.0137652782046027i</v>
      </c>
      <c r="E3298" t="str">
        <f t="shared" si="1720"/>
        <v>2870</v>
      </c>
      <c r="F3298" t="str">
        <f t="shared" si="1721"/>
        <v>0.777000777000777</v>
      </c>
      <c r="G3298" t="str">
        <f t="shared" si="1716"/>
        <v>0.777000777000777</v>
      </c>
      <c r="H3298" t="str">
        <f t="shared" si="1722"/>
        <v>9.12517416545784+0.274656635126818i</v>
      </c>
      <c r="I3298" t="str">
        <f t="shared" si="1723"/>
        <v>5356.4154743706i</v>
      </c>
      <c r="J3298" t="str">
        <f t="shared" si="1717"/>
        <v>-24540.2934848599+1158.46839826736i</v>
      </c>
      <c r="K3298" t="str">
        <f t="shared" si="1724"/>
        <v>0.0102809252752499-0.21778489937912i</v>
      </c>
      <c r="L3298" t="str">
        <f t="shared" si="1725"/>
        <v>0.000889461359212555-0.0157914491345474i</v>
      </c>
      <c r="M3298" t="str">
        <f t="shared" si="1726"/>
        <v>0.0111703866344625-0.233576348513667i</v>
      </c>
      <c r="N3298" t="str">
        <f t="shared" si="1727"/>
        <v>-6.04921685701467i</v>
      </c>
      <c r="O3298" t="str">
        <f t="shared" si="1728"/>
        <v>0.972754013009543+0.23183966479839i</v>
      </c>
      <c r="P3298" t="str">
        <f t="shared" si="1729"/>
        <v>0.027245986990457-0.23183966479839i</v>
      </c>
      <c r="Q3298" t="str">
        <f t="shared" si="1730"/>
        <v>-0.027245986990457+6.28105652181306i</v>
      </c>
      <c r="R3298" t="str">
        <f t="shared" si="1731"/>
        <v>-0.0369290559893473-0.00417761220907261i</v>
      </c>
      <c r="S3298" t="str">
        <f t="shared" si="1732"/>
        <v>0.6274463029827i</v>
      </c>
      <c r="T3298" t="str">
        <f t="shared" si="1733"/>
        <v>0.002621227335878-0.0231709996531571i</v>
      </c>
      <c r="U3298" t="str">
        <f t="shared" si="1734"/>
        <v>0.0001-116.682509598164i</v>
      </c>
      <c r="V3298" t="str">
        <f t="shared" si="1735"/>
        <v>0.00002-0.0018715530494622i</v>
      </c>
      <c r="W3298" t="str">
        <f t="shared" si="1736"/>
        <v>0.0000199993584529532-0.00187152303421201i</v>
      </c>
      <c r="X3298" t="str">
        <f t="shared" si="1737"/>
        <v>0.0000324484123148747-0.00187117405561028i</v>
      </c>
      <c r="Y3298" t="str">
        <f t="shared" si="1738"/>
        <v>0.009+8.57026475899296i</v>
      </c>
      <c r="Z3298" t="str">
        <f t="shared" si="1739"/>
        <v>-0.00262052075732802-0.0000482063133816095i</v>
      </c>
      <c r="AA3298" t="str">
        <f t="shared" si="1740"/>
        <v>0.00147634357547834-1.40049433374512i</v>
      </c>
      <c r="AB3298" t="str">
        <f t="shared" si="1741"/>
        <v>0.0178454994867202-0.157749790244235i</v>
      </c>
      <c r="AC3298" t="str">
        <f t="shared" si="1742"/>
        <v>0.963352721144906-0.00593041275604409i</v>
      </c>
      <c r="AD3298" t="str">
        <f t="shared" si="1743"/>
        <v>0.0195316792289487-0.16363057462198i</v>
      </c>
      <c r="AE3298" t="str">
        <f t="shared" si="1744"/>
        <v>-0.0000590711976039725+0.00042785576708063i</v>
      </c>
      <c r="AF3298" t="str">
        <f t="shared" si="1745"/>
        <v>-15.0821804373985-0.260891356922215i</v>
      </c>
      <c r="AG3298" t="str">
        <f t="shared" si="1746"/>
        <v>0.999170531817239-0.0000998960033512789i</v>
      </c>
      <c r="AH3298" t="str">
        <f t="shared" si="1747"/>
        <v>0.00100402275050457-0.00644283054047388i</v>
      </c>
      <c r="AI3298">
        <f t="shared" si="1748"/>
        <v>-43.714258746006387</v>
      </c>
      <c r="AJ3298">
        <f t="shared" si="1749"/>
        <v>-81.142516462455902</v>
      </c>
      <c r="AK3298"/>
      <c r="AL3298"/>
      <c r="AM3298"/>
      <c r="AN3298"/>
    </row>
    <row r="3299" spans="1:40" x14ac:dyDescent="0.25">
      <c r="A3299"/>
      <c r="B3299">
        <f t="shared" si="1750"/>
        <v>1365000</v>
      </c>
      <c r="C3299" s="237" t="str">
        <f t="shared" si="1718"/>
        <v>-4.10182790210576E-08+0.00179415570674558i</v>
      </c>
      <c r="D3299" s="208" t="str">
        <f t="shared" si="1719"/>
        <v>-5.95700627147943+0.0137551937517161i</v>
      </c>
      <c r="E3299" t="str">
        <f t="shared" si="1720"/>
        <v>2870</v>
      </c>
      <c r="F3299" t="str">
        <f t="shared" si="1721"/>
        <v>0.777000777000777</v>
      </c>
      <c r="G3299" t="str">
        <f t="shared" si="1716"/>
        <v>0.777000777000777</v>
      </c>
      <c r="H3299" t="str">
        <f t="shared" si="1722"/>
        <v>9.1251871897071+0.274455843304904i</v>
      </c>
      <c r="I3299" t="str">
        <f t="shared" si="1723"/>
        <v>5360.34246518758i</v>
      </c>
      <c r="J3299" t="str">
        <f t="shared" si="1717"/>
        <v>-24576.2909768837+1159.31771527489i</v>
      </c>
      <c r="K3299" t="str">
        <f t="shared" si="1724"/>
        <v>0.0102658993767441-0.217626045818207i</v>
      </c>
      <c r="L3299" t="str">
        <f t="shared" si="1725"/>
        <v>0.00088816271051292-0.0157799534007998i</v>
      </c>
      <c r="M3299" t="str">
        <f t="shared" si="1726"/>
        <v>0.011154062087257-0.233405999219007i</v>
      </c>
      <c r="N3299" t="str">
        <f t="shared" si="1727"/>
        <v>-6.05365176673389i</v>
      </c>
      <c r="O3299" t="str">
        <f t="shared" si="1728"/>
        <v>0.973772631368174+0.227523322756815i</v>
      </c>
      <c r="P3299" t="str">
        <f t="shared" si="1729"/>
        <v>0.026227368631826-0.227523322756815i</v>
      </c>
      <c r="Q3299" t="str">
        <f t="shared" si="1730"/>
        <v>-0.026227368631826+6.2811750894907i</v>
      </c>
      <c r="R3299" t="str">
        <f t="shared" si="1731"/>
        <v>-0.0362398539245955-0.00402422990342586i</v>
      </c>
      <c r="S3299" t="str">
        <f t="shared" si="1732"/>
        <v>0.627906307603656i</v>
      </c>
      <c r="T3299" t="str">
        <f t="shared" si="1733"/>
        <v>0.00252683933960835-0.0227552328658886i</v>
      </c>
      <c r="U3299" t="str">
        <f t="shared" si="1734"/>
        <v>0.0001-116.597027906151i</v>
      </c>
      <c r="V3299" t="str">
        <f t="shared" si="1735"/>
        <v>0.00002-0.00187018194832706i</v>
      </c>
      <c r="W3299" t="str">
        <f t="shared" si="1736"/>
        <v>0.0000199993584529531-0.00187015195507109i</v>
      </c>
      <c r="X3299" t="str">
        <f t="shared" si="1737"/>
        <v>0.0000324301773477832-0.00186980335337484i</v>
      </c>
      <c r="Y3299" t="str">
        <f t="shared" si="1738"/>
        <v>0.009+8.57654794430013i</v>
      </c>
      <c r="Z3299" t="str">
        <f t="shared" si="1739"/>
        <v>-0.00261668193694622-0.0000481414133894959i</v>
      </c>
      <c r="AA3299" t="str">
        <f t="shared" si="1740"/>
        <v>0.00147417731035103-1.39946788524839i</v>
      </c>
      <c r="AB3299" t="str">
        <f t="shared" si="1741"/>
        <v>0.0172028993902206-0.154919220805545i</v>
      </c>
      <c r="AC3299" t="str">
        <f t="shared" si="1742"/>
        <v>0.964032806677531-0.00574323852901301i</v>
      </c>
      <c r="AD3299" t="str">
        <f t="shared" si="1743"/>
        <v>0.0188014239001444-0.160587107275889i</v>
      </c>
      <c r="AE3299" t="str">
        <f t="shared" si="1744"/>
        <v>-0.0000569282366247687+0.000419300255794975i</v>
      </c>
      <c r="AF3299" t="str">
        <f t="shared" si="1745"/>
        <v>-15.0821934611865-0.260700649553188i</v>
      </c>
      <c r="AG3299" t="str">
        <f t="shared" si="1746"/>
        <v>0.999186554206318-0.0000961063765905702i</v>
      </c>
      <c r="AH3299" t="str">
        <f t="shared" si="1747"/>
        <v>0.00096930984017948-0.00631416942566217i</v>
      </c>
      <c r="AI3299">
        <f t="shared" si="1748"/>
        <v>-43.892515276117486</v>
      </c>
      <c r="AJ3299">
        <f t="shared" si="1749"/>
        <v>-81.272461259833491</v>
      </c>
      <c r="AK3299"/>
      <c r="AL3299"/>
      <c r="AM3299"/>
      <c r="AN3299"/>
    </row>
    <row r="3300" spans="1:40" x14ac:dyDescent="0.25">
      <c r="A3300"/>
      <c r="B3300">
        <f t="shared" si="1750"/>
        <v>1366000</v>
      </c>
      <c r="C3300" s="237" t="str">
        <f t="shared" si="1718"/>
        <v>-4.09582449581172E-08+0.00179284226918711i</v>
      </c>
      <c r="D3300" s="208" t="str">
        <f t="shared" si="1719"/>
        <v>-5.95700627101917+0.0137451240637678i</v>
      </c>
      <c r="E3300" t="str">
        <f t="shared" si="1720"/>
        <v>2870</v>
      </c>
      <c r="F3300" t="str">
        <f t="shared" si="1721"/>
        <v>0.777000777000777</v>
      </c>
      <c r="G3300" t="str">
        <f t="shared" si="1716"/>
        <v>0.777000777000777</v>
      </c>
      <c r="H3300" t="str">
        <f t="shared" si="1722"/>
        <v>9.12520018540297+0.274255344543975i</v>
      </c>
      <c r="I3300" t="str">
        <f t="shared" si="1723"/>
        <v>5364.26945600457i</v>
      </c>
      <c r="J3300" t="str">
        <f t="shared" si="1717"/>
        <v>-24612.31485036+1160.16703228241i</v>
      </c>
      <c r="K3300" t="str">
        <f t="shared" si="1724"/>
        <v>0.0102509063719536-0.217467423317256i</v>
      </c>
      <c r="L3300" t="str">
        <f t="shared" si="1725"/>
        <v>0.000886866900861421-0.0157684743386109i</v>
      </c>
      <c r="M3300" t="str">
        <f t="shared" si="1726"/>
        <v>0.011137773272815-0.233235897655867i</v>
      </c>
      <c r="N3300" t="str">
        <f t="shared" si="1727"/>
        <v>-6.05808667645311i</v>
      </c>
      <c r="O3300" t="str">
        <f t="shared" si="1728"/>
        <v>0.974772097184992+0.223202505697343i</v>
      </c>
      <c r="P3300" t="str">
        <f t="shared" si="1729"/>
        <v>0.025227902815008-0.223202505697343i</v>
      </c>
      <c r="Q3300" t="str">
        <f t="shared" si="1730"/>
        <v>-0.025227902815008+6.28128918215045i</v>
      </c>
      <c r="R3300" t="str">
        <f t="shared" si="1731"/>
        <v>-0.0355500632774138-0.0038735757211624i</v>
      </c>
      <c r="S3300" t="str">
        <f t="shared" si="1732"/>
        <v>0.62836631222461i</v>
      </c>
      <c r="T3300" t="str">
        <f t="shared" si="1733"/>
        <v>0.0024340244910296-0.02233846216098i</v>
      </c>
      <c r="U3300" t="str">
        <f t="shared" si="1734"/>
        <v>0.0000999999999999999-116.511671370348i</v>
      </c>
      <c r="V3300" t="str">
        <f t="shared" si="1735"/>
        <v>0.00002-0.00186881285466065i</v>
      </c>
      <c r="W3300" t="str">
        <f t="shared" si="1736"/>
        <v>0.0000199993584529531-0.00186878288336669i</v>
      </c>
      <c r="X3300" t="str">
        <f t="shared" si="1737"/>
        <v>0.0000324119824111862-0.00186843465775811i</v>
      </c>
      <c r="Y3300" t="str">
        <f t="shared" si="1738"/>
        <v>0.009+8.58283112960731i</v>
      </c>
      <c r="Z3300" t="str">
        <f t="shared" si="1739"/>
        <v>-0.00261285154612931-0.0000480766733539774i</v>
      </c>
      <c r="AA3300" t="str">
        <f t="shared" si="1740"/>
        <v>0.0014720158124755-1.39844294058166i</v>
      </c>
      <c r="AB3300" t="str">
        <f t="shared" si="1741"/>
        <v>0.0165710093935-0.152081816625173i</v>
      </c>
      <c r="AC3300" t="str">
        <f t="shared" si="1742"/>
        <v>0.964713625127819-0.00555880704344578i</v>
      </c>
      <c r="AD3300" t="str">
        <f t="shared" si="1743"/>
        <v>0.0180848960136798-0.157540312709583i</v>
      </c>
      <c r="AE3300" t="str">
        <f t="shared" si="1744"/>
        <v>-0.0000548271626651533+0.000410759988002639i</v>
      </c>
      <c r="AF3300" t="str">
        <f t="shared" si="1745"/>
        <v>-15.0822064564221-0.260510220480207i</v>
      </c>
      <c r="AG3300" t="str">
        <f t="shared" si="1746"/>
        <v>0.999202570048776-0.000092391801114279i</v>
      </c>
      <c r="AH3300" t="str">
        <f t="shared" si="1747"/>
        <v>0.00093523906016582-0.00618573018495749i</v>
      </c>
      <c r="AI3300">
        <f t="shared" si="1748"/>
        <v>-44.074021476186658</v>
      </c>
      <c r="AJ3300">
        <f t="shared" si="1749"/>
        <v>-81.402396767788247</v>
      </c>
      <c r="AK3300"/>
      <c r="AL3300"/>
      <c r="AM3300"/>
      <c r="AN3300"/>
    </row>
    <row r="3301" spans="1:40" x14ac:dyDescent="0.25">
      <c r="A3301"/>
      <c r="B3301">
        <f t="shared" si="1750"/>
        <v>1367000</v>
      </c>
      <c r="C3301" s="237" t="str">
        <f t="shared" si="1718"/>
        <v>-4.08983425969366E-08+0.00179153075326369i</v>
      </c>
      <c r="D3301" s="208" t="str">
        <f t="shared" si="1719"/>
        <v>-5.95700627055992+0.013735069108355i</v>
      </c>
      <c r="E3301" t="str">
        <f t="shared" si="1720"/>
        <v>2870</v>
      </c>
      <c r="F3301" t="str">
        <f t="shared" si="1721"/>
        <v>0.777000777000777</v>
      </c>
      <c r="G3301" t="str">
        <f t="shared" si="1716"/>
        <v>0.777000777000777</v>
      </c>
      <c r="H3301" t="str">
        <f t="shared" si="1722"/>
        <v>9.12521315262882+0.274055138203581i</v>
      </c>
      <c r="I3301" t="str">
        <f t="shared" si="1723"/>
        <v>5368.19644682156i</v>
      </c>
      <c r="J3301" t="str">
        <f t="shared" si="1717"/>
        <v>-24648.3651052888+1161.01634928993i</v>
      </c>
      <c r="K3301" t="str">
        <f t="shared" si="1724"/>
        <v>0.0102359461650051-0.217309031373616i</v>
      </c>
      <c r="L3301" t="str">
        <f t="shared" si="1725"/>
        <v>0.000885573921997334-0.0157570119118578i</v>
      </c>
      <c r="M3301" t="str">
        <f t="shared" si="1726"/>
        <v>0.0111215200870024-0.233066043285474i</v>
      </c>
      <c r="N3301" t="str">
        <f t="shared" si="1727"/>
        <v>-6.06252158617233i</v>
      </c>
      <c r="O3301" t="str">
        <f t="shared" si="1728"/>
        <v>0.975752390802111+0.218877298603499i</v>
      </c>
      <c r="P3301" t="str">
        <f t="shared" si="1729"/>
        <v>0.024247609197889-0.218877298603499i</v>
      </c>
      <c r="Q3301" t="str">
        <f t="shared" si="1730"/>
        <v>-0.024247609197889+6.28139888477583i</v>
      </c>
      <c r="R3301" t="str">
        <f t="shared" si="1731"/>
        <v>-0.0348596930274838-0.00372565815575257i</v>
      </c>
      <c r="S3301" t="str">
        <f t="shared" si="1732"/>
        <v>0.628826316845566i</v>
      </c>
      <c r="T3301" t="str">
        <f t="shared" si="1733"/>
        <v>0.00234279189590753-0.0219206923728397i</v>
      </c>
      <c r="U3301" t="str">
        <f t="shared" si="1734"/>
        <v>0.0000999999999999999-116.42643971609i</v>
      </c>
      <c r="V3301" t="str">
        <f t="shared" si="1735"/>
        <v>0.00002-0.00186744576405738i</v>
      </c>
      <c r="W3301" t="str">
        <f t="shared" si="1736"/>
        <v>0.0000199993584529531-0.00186741581469331i</v>
      </c>
      <c r="X3301" t="str">
        <f t="shared" si="1737"/>
        <v>0.000032393827388001-0.00186706796435717i</v>
      </c>
      <c r="Y3301" t="str">
        <f t="shared" si="1738"/>
        <v>0.009+8.58911431491449i</v>
      </c>
      <c r="Z3301" t="str">
        <f t="shared" si="1739"/>
        <v>-0.00260902956021362-0.0000480120927340934i</v>
      </c>
      <c r="AA3301" t="str">
        <f t="shared" si="1740"/>
        <v>0.00146985906786545-1.39741949644177i</v>
      </c>
      <c r="AB3301" t="str">
        <f t="shared" si="1741"/>
        <v>0.0159498914892501-0.149237610616109i</v>
      </c>
      <c r="AC3301" t="str">
        <f t="shared" si="1742"/>
        <v>0.965395167622908-0.00537712718443548i</v>
      </c>
      <c r="AD3301" t="str">
        <f t="shared" si="1743"/>
        <v>0.0173821102459778-0.154490254147242i</v>
      </c>
      <c r="AE3301" t="str">
        <f t="shared" si="1744"/>
        <v>-0.0000527678398592793+0.000402235088346026i</v>
      </c>
      <c r="AF3301" t="str">
        <f t="shared" si="1745"/>
        <v>-15.0822194231887-0.260320069095226i</v>
      </c>
      <c r="AG3301" t="str">
        <f t="shared" si="1746"/>
        <v>0.99921857903907-0.0000887521867057049i</v>
      </c>
      <c r="AH3301" t="str">
        <f t="shared" si="1747"/>
        <v>0.000901808314837532-0.00605751476597162i</v>
      </c>
      <c r="AI3301">
        <f t="shared" si="1748"/>
        <v>-44.258906429924352</v>
      </c>
      <c r="AJ3301">
        <f t="shared" si="1749"/>
        <v>-81.532322963680613</v>
      </c>
      <c r="AK3301"/>
      <c r="AL3301"/>
      <c r="AM3301"/>
      <c r="AN3301"/>
    </row>
    <row r="3302" spans="1:40" x14ac:dyDescent="0.25">
      <c r="A3302"/>
      <c r="B3302">
        <f t="shared" si="1750"/>
        <v>1368000</v>
      </c>
      <c r="C3302" s="237" t="str">
        <f t="shared" si="1718"/>
        <v>-4.08385715525637E-08+0.0017902211547612i</v>
      </c>
      <c r="D3302" s="208" t="str">
        <f t="shared" si="1719"/>
        <v>-5.95700627010167+0.0137250288531692i</v>
      </c>
      <c r="E3302" t="str">
        <f t="shared" si="1720"/>
        <v>2870</v>
      </c>
      <c r="F3302" t="str">
        <f t="shared" si="1721"/>
        <v>0.777000777000777</v>
      </c>
      <c r="G3302" t="str">
        <f t="shared" si="1716"/>
        <v>0.777000777000777</v>
      </c>
      <c r="H3302" t="str">
        <f t="shared" si="1722"/>
        <v>9.12522609146771+0.273855223645134i</v>
      </c>
      <c r="I3302" t="str">
        <f t="shared" si="1723"/>
        <v>5372.12343763855i</v>
      </c>
      <c r="J3302" t="str">
        <f t="shared" si="1717"/>
        <v>-24684.4417416702+1161.86566629746i</v>
      </c>
      <c r="K3302" t="str">
        <f t="shared" si="1724"/>
        <v>0.0102210186603742-0.217150869486092i</v>
      </c>
      <c r="L3302" t="str">
        <f t="shared" si="1725"/>
        <v>0.000884283765689936-0.0157455660845214i</v>
      </c>
      <c r="M3302" t="str">
        <f t="shared" si="1726"/>
        <v>0.0111053024260641-0.232896435570613i</v>
      </c>
      <c r="N3302" t="str">
        <f t="shared" si="1727"/>
        <v>-6.06695649589155i</v>
      </c>
      <c r="O3302" t="str">
        <f t="shared" si="1728"/>
        <v>0.976713492938731+0.214547786545148i</v>
      </c>
      <c r="P3302" t="str">
        <f t="shared" si="1729"/>
        <v>0.023286507061269-0.214547786545148i</v>
      </c>
      <c r="Q3302" t="str">
        <f t="shared" si="1730"/>
        <v>-0.023286507061269+6.2815042824367i</v>
      </c>
      <c r="R3302" t="str">
        <f t="shared" si="1731"/>
        <v>-0.0341687522446618-0.00358048568616503i</v>
      </c>
      <c r="S3302" t="str">
        <f t="shared" si="1732"/>
        <v>0.62928632146652i</v>
      </c>
      <c r="T3302" t="str">
        <f t="shared" si="1733"/>
        <v>0.00225315066651032-0.0215019284091441i</v>
      </c>
      <c r="U3302" t="str">
        <f t="shared" si="1734"/>
        <v>0.0001-116.341332669514i</v>
      </c>
      <c r="V3302" t="str">
        <f t="shared" si="1735"/>
        <v>0.00002-0.0018660806721246i</v>
      </c>
      <c r="W3302" t="str">
        <f t="shared" si="1736"/>
        <v>0.0000199993584529531-0.00186605074465837i</v>
      </c>
      <c r="X3302" t="str">
        <f t="shared" si="1737"/>
        <v>0.0000323757121615737-0.00186570326878201i</v>
      </c>
      <c r="Y3302" t="str">
        <f t="shared" si="1738"/>
        <v>0.009+8.59539750022167i</v>
      </c>
      <c r="Z3302" t="str">
        <f t="shared" si="1739"/>
        <v>-0.00260521595462573-0.0000479476709911614i</v>
      </c>
      <c r="AA3302" t="str">
        <f t="shared" si="1740"/>
        <v>0.0014677070625859-1.39639754953526i</v>
      </c>
      <c r="AB3302" t="str">
        <f t="shared" si="1741"/>
        <v>0.0153396077144316-0.14638663619016i</v>
      </c>
      <c r="AC3302" t="str">
        <f t="shared" si="1742"/>
        <v>0.966077425198906-0.00519820782576854i</v>
      </c>
      <c r="AD3302" t="str">
        <f t="shared" si="1743"/>
        <v>0.0166930809742985-0.151436994872209i</v>
      </c>
      <c r="AE3302" t="str">
        <f t="shared" si="1744"/>
        <v>-0.0000507501320921245+0.000393725680807269i</v>
      </c>
      <c r="AF3302" t="str">
        <f t="shared" si="1745"/>
        <v>-15.0822323615694-0.260130194791965i</v>
      </c>
      <c r="AG3302" t="str">
        <f t="shared" si="1746"/>
        <v>0.999234580872256-0.0000851874418992856i</v>
      </c>
      <c r="AH3302" t="str">
        <f t="shared" si="1747"/>
        <v>0.000869015504801864-0.00592952510563195i</v>
      </c>
      <c r="AI3302">
        <f t="shared" si="1748"/>
        <v>-44.447307083805285</v>
      </c>
      <c r="AJ3302">
        <f t="shared" si="1749"/>
        <v>-81.662239825092684</v>
      </c>
      <c r="AK3302"/>
      <c r="AL3302"/>
      <c r="AM3302"/>
      <c r="AN3302"/>
    </row>
    <row r="3303" spans="1:40" x14ac:dyDescent="0.25">
      <c r="A3303"/>
      <c r="B3303">
        <f t="shared" si="1750"/>
        <v>1369000</v>
      </c>
      <c r="C3303" s="237" t="str">
        <f t="shared" si="1718"/>
        <v>-4.0778931441452E-08+0.00178891346947786i</v>
      </c>
      <c r="D3303" s="208" t="str">
        <f t="shared" si="1719"/>
        <v>-5.95700626964443+0.0137150032659969i</v>
      </c>
      <c r="E3303" t="str">
        <f t="shared" si="1720"/>
        <v>2870</v>
      </c>
      <c r="F3303" t="str">
        <f t="shared" si="1721"/>
        <v>0.777000777000777</v>
      </c>
      <c r="G3303" t="str">
        <f t="shared" si="1716"/>
        <v>0.777000777000777</v>
      </c>
      <c r="H3303" t="str">
        <f t="shared" si="1722"/>
        <v>9.12523900200244+0.273655600231899i</v>
      </c>
      <c r="I3303" t="str">
        <f t="shared" si="1723"/>
        <v>5376.05042845553i</v>
      </c>
      <c r="J3303" t="str">
        <f t="shared" si="1717"/>
        <v>-24720.5447595042+1162.71498330499i</v>
      </c>
      <c r="K3303" t="str">
        <f t="shared" si="1724"/>
        <v>0.0102061237628837-0.216992937154939i</v>
      </c>
      <c r="L3303" t="str">
        <f t="shared" si="1725"/>
        <v>0.000882996423738367-0.0157341368206864i</v>
      </c>
      <c r="M3303" t="str">
        <f t="shared" si="1726"/>
        <v>0.0110891201866221-0.232727073975625i</v>
      </c>
      <c r="N3303" t="str">
        <f t="shared" si="1727"/>
        <v>-6.07139140561077i</v>
      </c>
      <c r="O3303" t="str">
        <f t="shared" si="1728"/>
        <v>0.97765538469152+0.210214054676835i</v>
      </c>
      <c r="P3303" t="str">
        <f t="shared" si="1729"/>
        <v>0.02234461530848-0.210214054676835i</v>
      </c>
      <c r="Q3303" t="str">
        <f t="shared" si="1730"/>
        <v>-0.02234461530848+6.28160546028761i</v>
      </c>
      <c r="R3303" t="str">
        <f t="shared" si="1731"/>
        <v>-0.0334772500892986-0.00343806677611045i</v>
      </c>
      <c r="S3303" t="str">
        <f t="shared" si="1732"/>
        <v>0.629746326087475i</v>
      </c>
      <c r="T3303" t="str">
        <f t="shared" si="1733"/>
        <v>0.00216510992109897-0.0210821752512474i</v>
      </c>
      <c r="U3303" t="str">
        <f t="shared" si="1734"/>
        <v>0.0001-116.256349957557i</v>
      </c>
      <c r="V3303" t="str">
        <f t="shared" si="1735"/>
        <v>0.00002-0.00186471757448243i</v>
      </c>
      <c r="W3303" t="str">
        <f t="shared" si="1736"/>
        <v>0.0000199993584529532-0.00186468766888205i</v>
      </c>
      <c r="X3303" t="str">
        <f t="shared" si="1737"/>
        <v>0.0000323576366156747-0.00186434056665534i</v>
      </c>
      <c r="Y3303" t="str">
        <f t="shared" si="1738"/>
        <v>0.009+8.60168068552885i</v>
      </c>
      <c r="Z3303" t="str">
        <f t="shared" si="1739"/>
        <v>-0.00260141070488177-0.0000478834075887605i</v>
      </c>
      <c r="AA3303" t="str">
        <f t="shared" si="1740"/>
        <v>0.00146555978275289-1.3953770965783i</v>
      </c>
      <c r="AB3303" t="str">
        <f t="shared" si="1741"/>
        <v>0.0147402201468049-0.143528927260734i</v>
      </c>
      <c r="AC3303" t="str">
        <f t="shared" si="1742"/>
        <v>0.966760388800534-0.00502205782917368i</v>
      </c>
      <c r="AD3303" t="str">
        <f t="shared" si="1743"/>
        <v>0.0160178222765557-0.148380598225524i</v>
      </c>
      <c r="AE3303" t="str">
        <f t="shared" si="1744"/>
        <v>-0.0000487739030022228+0.000385231888707888i</v>
      </c>
      <c r="AF3303" t="str">
        <f t="shared" si="1745"/>
        <v>-15.0822452716469-0.259940596965902i</v>
      </c>
      <c r="AG3303" t="str">
        <f t="shared" si="1746"/>
        <v>0.999250575243983-0.0000816974739842249i</v>
      </c>
      <c r="AH3303" t="str">
        <f t="shared" si="1747"/>
        <v>0.000836858526945838-0.00580176313017996i</v>
      </c>
      <c r="AI3303">
        <f t="shared" si="1748"/>
        <v>-44.639368898935047</v>
      </c>
      <c r="AJ3303">
        <f t="shared" si="1749"/>
        <v>-81.792147329828481</v>
      </c>
      <c r="AK3303"/>
      <c r="AL3303"/>
      <c r="AM3303"/>
      <c r="AN3303"/>
    </row>
    <row r="3304" spans="1:40" x14ac:dyDescent="0.25">
      <c r="A3304"/>
      <c r="B3304">
        <f t="shared" si="1750"/>
        <v>1370000</v>
      </c>
      <c r="C3304" s="237" t="str">
        <f t="shared" si="1718"/>
        <v>-4.07194218814541E-08+0.00178760769322412i</v>
      </c>
      <c r="D3304" s="208" t="str">
        <f t="shared" si="1719"/>
        <v>-5.9570062691882+0.0137049923147183i</v>
      </c>
      <c r="E3304" t="str">
        <f t="shared" si="1720"/>
        <v>2870</v>
      </c>
      <c r="F3304" t="str">
        <f t="shared" si="1721"/>
        <v>0.777000777000777</v>
      </c>
      <c r="G3304" t="str">
        <f t="shared" si="1716"/>
        <v>0.777000777000777</v>
      </c>
      <c r="H3304" t="str">
        <f t="shared" si="1722"/>
        <v>9.12525188431546+0.273456267328997i</v>
      </c>
      <c r="I3304" t="str">
        <f t="shared" si="1723"/>
        <v>5379.97741927252i</v>
      </c>
      <c r="J3304" t="str">
        <f t="shared" si="1717"/>
        <v>-24756.6741587908+1163.56430031251i</v>
      </c>
      <c r="K3304" t="str">
        <f t="shared" si="1724"/>
        <v>0.0101912613777021-0.216835233881855i</v>
      </c>
      <c r="L3304" t="str">
        <f t="shared" si="1725"/>
        <v>0.000881711887971488-0.0157227240845405i</v>
      </c>
      <c r="M3304" t="str">
        <f t="shared" si="1726"/>
        <v>0.0110729732656736-0.232557957966396i</v>
      </c>
      <c r="N3304" t="str">
        <f t="shared" si="1727"/>
        <v>-6.07582631532999i</v>
      </c>
      <c r="O3304" t="str">
        <f t="shared" si="1728"/>
        <v>0.978578047534981+0.205876188236094i</v>
      </c>
      <c r="P3304" t="str">
        <f t="shared" si="1729"/>
        <v>0.021421952465019-0.205876188236094i</v>
      </c>
      <c r="Q3304" t="str">
        <f t="shared" si="1730"/>
        <v>-0.021421952465019+6.28170250356608i</v>
      </c>
      <c r="R3304" t="str">
        <f t="shared" si="1731"/>
        <v>-0.0327851958125516-0.00329840987327938i</v>
      </c>
      <c r="S3304" t="str">
        <f t="shared" si="1732"/>
        <v>0.630206330708431i</v>
      </c>
      <c r="T3304" t="str">
        <f t="shared" si="1733"/>
        <v>0.00207867878341186-0.0206614379545856i</v>
      </c>
      <c r="U3304" t="str">
        <f t="shared" si="1734"/>
        <v>0.0001-116.171491307953i</v>
      </c>
      <c r="V3304" t="str">
        <f t="shared" si="1735"/>
        <v>0.00002-0.00186335646676383i</v>
      </c>
      <c r="W3304" t="str">
        <f t="shared" si="1736"/>
        <v>0.000019999358452953-0.00186332658299737i</v>
      </c>
      <c r="X3304" t="str">
        <f t="shared" si="1737"/>
        <v>0.0000323396006344991-0.00186297985361273i</v>
      </c>
      <c r="Y3304" t="str">
        <f t="shared" si="1738"/>
        <v>0.009+8.60796387083603i</v>
      </c>
      <c r="Z3304" t="str">
        <f t="shared" si="1739"/>
        <v>-0.00259761378658736-0.0000478193019927236i</v>
      </c>
      <c r="AA3304" t="str">
        <f t="shared" si="1740"/>
        <v>0.00146341721453332-1.39435813429662i</v>
      </c>
      <c r="AB3304" t="str">
        <f t="shared" si="1741"/>
        <v>0.0141517909014204-0.140664518245593i</v>
      </c>
      <c r="AC3304" t="str">
        <f t="shared" si="1742"/>
        <v>0.967444049280791-0.00484868604356406i</v>
      </c>
      <c r="AD3304" t="str">
        <f t="shared" si="1743"/>
        <v>0.0153563479311445-0.145321127604449i</v>
      </c>
      <c r="AE3304" t="str">
        <f t="shared" si="1744"/>
        <v>-0.0000468390159844135+0.000376753834708513i</v>
      </c>
      <c r="AF3304" t="str">
        <f t="shared" si="1745"/>
        <v>-15.0822581535037-0.259751275014279i</v>
      </c>
      <c r="AG3304" t="str">
        <f t="shared" si="1746"/>
        <v>0.999266561850508-0.0000782821890081608i</v>
      </c>
      <c r="AH3304" t="str">
        <f t="shared" si="1747"/>
        <v>0.000805335274482956-0.00567423075517058i</v>
      </c>
      <c r="AI3304">
        <f t="shared" si="1748"/>
        <v>-44.83524657190209</v>
      </c>
      <c r="AJ3304">
        <f t="shared" si="1749"/>
        <v>-81.922045455912951</v>
      </c>
      <c r="AK3304"/>
      <c r="AL3304"/>
      <c r="AM3304"/>
      <c r="AN3304"/>
    </row>
    <row r="3305" spans="1:40" x14ac:dyDescent="0.25">
      <c r="A3305"/>
      <c r="B3305">
        <f t="shared" si="1750"/>
        <v>1371000</v>
      </c>
      <c r="C3305" s="237" t="str">
        <f t="shared" si="1718"/>
        <v>-4.06600424918156E-08+0.00178630382182268i</v>
      </c>
      <c r="D3305" s="208" t="str">
        <f t="shared" si="1719"/>
        <v>-5.95700626873295+0.0136949959673072i</v>
      </c>
      <c r="E3305" t="str">
        <f t="shared" si="1720"/>
        <v>2870</v>
      </c>
      <c r="F3305" t="str">
        <f t="shared" si="1721"/>
        <v>0.777000777000777</v>
      </c>
      <c r="G3305" t="str">
        <f t="shared" si="1716"/>
        <v>0.777000777000777</v>
      </c>
      <c r="H3305" t="str">
        <f t="shared" si="1722"/>
        <v>9.12526473848892+0.273257224303383i</v>
      </c>
      <c r="I3305" t="str">
        <f t="shared" si="1723"/>
        <v>5383.90441008951i</v>
      </c>
      <c r="J3305" t="str">
        <f t="shared" si="1717"/>
        <v>-24792.8299395299+1164.41361732004i</v>
      </c>
      <c r="K3305" t="str">
        <f t="shared" si="1724"/>
        <v>0.0101764314103424-0.216677759169974i</v>
      </c>
      <c r="L3305" t="str">
        <f t="shared" si="1725"/>
        <v>0.00088043015024779-0.0157113278403745i</v>
      </c>
      <c r="M3305" t="str">
        <f t="shared" si="1726"/>
        <v>0.0110568615605902-0.232389087010348i</v>
      </c>
      <c r="N3305" t="str">
        <f t="shared" si="1727"/>
        <v>-6.08026122504921i</v>
      </c>
      <c r="O3305" t="str">
        <f t="shared" si="1728"/>
        <v>0.97948146332182+0.201534272541784i</v>
      </c>
      <c r="P3305" t="str">
        <f t="shared" si="1729"/>
        <v>0.02051853667818-0.201534272541784i</v>
      </c>
      <c r="Q3305" t="str">
        <f t="shared" si="1730"/>
        <v>-0.02051853667818+6.28179549759099i</v>
      </c>
      <c r="R3305" t="str">
        <f t="shared" si="1731"/>
        <v>-0.0320925987566951-0.00316152340857145i</v>
      </c>
      <c r="S3305" t="str">
        <f t="shared" si="1732"/>
        <v>0.630666335329385i</v>
      </c>
      <c r="T3305" t="str">
        <f t="shared" si="1733"/>
        <v>0.00199386638214182-0.0202397216490813i</v>
      </c>
      <c r="U3305" t="str">
        <f t="shared" si="1734"/>
        <v>0.0001-116.086756449231i</v>
      </c>
      <c r="V3305" t="str">
        <f t="shared" si="1735"/>
        <v>0.00002-0.00186199734461448i</v>
      </c>
      <c r="W3305" t="str">
        <f t="shared" si="1736"/>
        <v>0.000019999358452953-0.0018619674826501i</v>
      </c>
      <c r="X3305" t="str">
        <f t="shared" si="1737"/>
        <v>0.000032321604102665-0.00186162112530249i</v>
      </c>
      <c r="Y3305" t="str">
        <f t="shared" si="1738"/>
        <v>0.009+8.61424705614321i</v>
      </c>
      <c r="Z3305" t="str">
        <f t="shared" si="1739"/>
        <v>-0.00259382517543709-0.0000477553536711272i</v>
      </c>
      <c r="AA3305" t="str">
        <f t="shared" si="1740"/>
        <v>0.00146127934414468-1.39334065942557i</v>
      </c>
      <c r="AB3305" t="str">
        <f t="shared" si="1741"/>
        <v>0.0135743821270589-0.137793444069611i</v>
      </c>
      <c r="AC3305" t="str">
        <f t="shared" si="1742"/>
        <v>0.968128397400601-0.00467810130427142i</v>
      </c>
      <c r="AD3305" t="str">
        <f t="shared" si="1743"/>
        <v>0.0147086714167725-0.142258646461006i</v>
      </c>
      <c r="AE3305" t="str">
        <f t="shared" si="1744"/>
        <v>-0.0000449453341925778+0.000368291640808623i</v>
      </c>
      <c r="AF3305" t="str">
        <f t="shared" si="1745"/>
        <v>-15.0822710072219-0.259562228336076i</v>
      </c>
      <c r="AG3305" t="str">
        <f t="shared" si="1746"/>
        <v>0.999282540388696-0.0000749414917808438i</v>
      </c>
      <c r="AH3305" t="str">
        <f t="shared" si="1747"/>
        <v>0.000774443636999651-0.00554692988547184i</v>
      </c>
      <c r="AI3305">
        <f t="shared" si="1748"/>
        <v>-45.035104833566557</v>
      </c>
      <c r="AJ3305">
        <f t="shared" si="1749"/>
        <v>-82.051934181592586</v>
      </c>
      <c r="AK3305"/>
      <c r="AL3305"/>
      <c r="AM3305"/>
      <c r="AN3305"/>
    </row>
    <row r="3306" spans="1:40" x14ac:dyDescent="0.25">
      <c r="A3306"/>
      <c r="B3306">
        <f t="shared" si="1750"/>
        <v>1372000</v>
      </c>
      <c r="C3306" s="237" t="str">
        <f t="shared" si="1718"/>
        <v>-4.06007928931699E-08+0.00178500185110842i</v>
      </c>
      <c r="D3306" s="208" t="str">
        <f t="shared" si="1719"/>
        <v>-5.95700626827871+0.0136850141918312i</v>
      </c>
      <c r="E3306" t="str">
        <f t="shared" si="1720"/>
        <v>2870</v>
      </c>
      <c r="F3306" t="str">
        <f t="shared" si="1721"/>
        <v>0.777000777000777</v>
      </c>
      <c r="G3306" t="str">
        <f t="shared" si="1716"/>
        <v>0.777000777000777</v>
      </c>
      <c r="H3306" t="str">
        <f t="shared" si="1722"/>
        <v>9.12527756460472+0.273058470523857i</v>
      </c>
      <c r="I3306" t="str">
        <f t="shared" si="1723"/>
        <v>5387.83140090649i</v>
      </c>
      <c r="J3306" t="str">
        <f t="shared" si="1717"/>
        <v>-24829.0121017216+1165.26293432757i</v>
      </c>
      <c r="K3306" t="str">
        <f t="shared" si="1724"/>
        <v>0.0101616337666601-0.216520512523864i</v>
      </c>
      <c r="L3306" t="str">
        <f t="shared" si="1725"/>
        <v>0.00087915120245521-0.0156999480525812i</v>
      </c>
      <c r="M3306" t="str">
        <f t="shared" si="1726"/>
        <v>0.0110407849691153-0.232220460576445i</v>
      </c>
      <c r="N3306" t="str">
        <f t="shared" si="1727"/>
        <v>-6.08469613476842i</v>
      </c>
      <c r="O3306" t="str">
        <f t="shared" si="1728"/>
        <v>0.980365614283299+0.197188392992413i</v>
      </c>
      <c r="P3306" t="str">
        <f t="shared" si="1729"/>
        <v>0.019634385716701-0.197188392992413i</v>
      </c>
      <c r="Q3306" t="str">
        <f t="shared" si="1730"/>
        <v>-0.019634385716701+6.28188452776083i</v>
      </c>
      <c r="R3306" t="str">
        <f t="shared" si="1731"/>
        <v>-0.0313994683554255-0.00302741579531869i</v>
      </c>
      <c r="S3306" t="str">
        <f t="shared" si="1732"/>
        <v>0.631126339950341i</v>
      </c>
      <c r="T3306" t="str">
        <f t="shared" si="1733"/>
        <v>0.00191068185040734-0.0198170315395462i</v>
      </c>
      <c r="U3306" t="str">
        <f t="shared" si="1734"/>
        <v>0.0001-116.002145110711i</v>
      </c>
      <c r="V3306" t="str">
        <f t="shared" si="1735"/>
        <v>0.00002-0.00186064020369274i</v>
      </c>
      <c r="W3306" t="str">
        <f t="shared" si="1736"/>
        <v>0.000019999358452953-0.00186061036349866i</v>
      </c>
      <c r="X3306" t="str">
        <f t="shared" si="1737"/>
        <v>0.0000323036469052095-0.00186026437738555i</v>
      </c>
      <c r="Y3306" t="str">
        <f t="shared" si="1738"/>
        <v>0.009+8.62053024145039i</v>
      </c>
      <c r="Z3306" t="str">
        <f t="shared" si="1739"/>
        <v>-0.00259004484721405-0.0000476915620942765i</v>
      </c>
      <c r="AA3306" t="str">
        <f t="shared" si="1740"/>
        <v>0.00145914615785488-1.39232466870998i</v>
      </c>
      <c r="AB3306" t="str">
        <f t="shared" si="1741"/>
        <v>0.0130080560026316-0.13491574016751i</v>
      </c>
      <c r="AC3306" t="str">
        <f t="shared" si="1742"/>
        <v>0.96881342382848-0.00451031243227381i</v>
      </c>
      <c r="AD3306" t="str">
        <f t="shared" si="1743"/>
        <v>0.014074805912304-0.13919321830051i</v>
      </c>
      <c r="AE3306" t="str">
        <f t="shared" si="1744"/>
        <v>-0.0000430927205423817+0.000359845428346244i</v>
      </c>
      <c r="AF3306" t="str">
        <f t="shared" si="1745"/>
        <v>-15.0822838328834-0.259373456332026i</v>
      </c>
      <c r="AG3306" t="str">
        <f t="shared" si="1746"/>
        <v>0.999298510556024-0.0000716752858778527i</v>
      </c>
      <c r="AH3306" t="str">
        <f t="shared" si="1747"/>
        <v>0.000744181500501807-0.00541986241526405i</v>
      </c>
      <c r="AI3306">
        <f t="shared" si="1748"/>
        <v>-45.239119336122769</v>
      </c>
      <c r="AJ3306">
        <f t="shared" si="1749"/>
        <v>-82.18181348533389</v>
      </c>
      <c r="AK3306"/>
      <c r="AL3306"/>
      <c r="AM3306"/>
      <c r="AN3306"/>
    </row>
    <row r="3307" spans="1:40" x14ac:dyDescent="0.25">
      <c r="A3307"/>
      <c r="B3307">
        <f t="shared" si="1750"/>
        <v>1373000</v>
      </c>
      <c r="C3307" s="237" t="str">
        <f t="shared" si="1718"/>
        <v>-4.05416727075305E-08+0.00178370177692833i</v>
      </c>
      <c r="D3307" s="208" t="str">
        <f t="shared" si="1719"/>
        <v>-5.95700626782545+0.0136750469564505i</v>
      </c>
      <c r="E3307" t="str">
        <f t="shared" si="1720"/>
        <v>2870</v>
      </c>
      <c r="F3307" t="str">
        <f t="shared" si="1721"/>
        <v>0.777000777000777</v>
      </c>
      <c r="G3307" t="str">
        <f t="shared" si="1716"/>
        <v>0.777000777000777</v>
      </c>
      <c r="H3307" t="str">
        <f t="shared" si="1722"/>
        <v>9.12529036274439+0.272860005361039i</v>
      </c>
      <c r="I3307" t="str">
        <f t="shared" si="1723"/>
        <v>5391.75839172348i</v>
      </c>
      <c r="J3307" t="str">
        <f t="shared" si="1717"/>
        <v>-24865.2206453658+1166.1122513351i</v>
      </c>
      <c r="K3307" t="str">
        <f t="shared" si="1724"/>
        <v>0.0101468683528522-0.216363493449522i</v>
      </c>
      <c r="L3307" t="str">
        <f t="shared" si="1725"/>
        <v>0.000877875036511038-0.015688584685656i</v>
      </c>
      <c r="M3307" t="str">
        <f t="shared" si="1726"/>
        <v>0.0110247433893632-0.232052078135178i</v>
      </c>
      <c r="N3307" t="str">
        <f t="shared" si="1727"/>
        <v>-6.08913104448764i</v>
      </c>
      <c r="O3307" t="str">
        <f t="shared" si="1728"/>
        <v>0.981230483029594+0.192838635064424i</v>
      </c>
      <c r="P3307" t="str">
        <f t="shared" si="1729"/>
        <v>0.018769516970406-0.192838635064424i</v>
      </c>
      <c r="Q3307" t="str">
        <f t="shared" si="1730"/>
        <v>-0.018769516970406+6.28196967955206i</v>
      </c>
      <c r="R3307" t="str">
        <f t="shared" si="1731"/>
        <v>-0.0307058141341541-0.00289609542849977i</v>
      </c>
      <c r="S3307" t="str">
        <f t="shared" si="1732"/>
        <v>0.631586344571295i</v>
      </c>
      <c r="T3307" t="str">
        <f t="shared" si="1733"/>
        <v>0.00182913432521581-0.019393372906076i</v>
      </c>
      <c r="U3307" t="str">
        <f t="shared" si="1734"/>
        <v>0.0001-115.917657022502i</v>
      </c>
      <c r="V3307" t="str">
        <f t="shared" si="1735"/>
        <v>0.00002-0.00185928503966966i</v>
      </c>
      <c r="W3307" t="str">
        <f t="shared" si="1736"/>
        <v>0.000019999358452953-0.00185925522121418i</v>
      </c>
      <c r="X3307" t="str">
        <f t="shared" si="1737"/>
        <v>0.0000322857289275892-0.00185890960553556i</v>
      </c>
      <c r="Y3307" t="str">
        <f t="shared" si="1738"/>
        <v>0.009+8.62681342675757i</v>
      </c>
      <c r="Z3307" t="str">
        <f t="shared" si="1739"/>
        <v>-0.0025862727777896-0.0000476279267346973i</v>
      </c>
      <c r="AA3307" t="str">
        <f t="shared" si="1740"/>
        <v>0.00145701764198195-1.39131015890421i</v>
      </c>
      <c r="AB3307" t="str">
        <f t="shared" si="1741"/>
        <v>0.0124528747335253-0.132031442486552i</v>
      </c>
      <c r="AC3307" t="str">
        <f t="shared" si="1742"/>
        <v>0.969499119140207-0.0043453282334133i</v>
      </c>
      <c r="AD3307" t="str">
        <f t="shared" si="1743"/>
        <v>0.0134547642966002-0.13612490668008i</v>
      </c>
      <c r="AE3307" t="str">
        <f t="shared" si="1744"/>
        <v>-0.000041281037713999+0.000351415317997691i</v>
      </c>
      <c r="AF3307" t="str">
        <f t="shared" si="1745"/>
        <v>-15.0822966305698-0.259184958404588i</v>
      </c>
      <c r="AG3307" t="str">
        <f t="shared" si="1746"/>
        <v>0.999314472050592-0.0000684834736442845i</v>
      </c>
      <c r="AH3307" t="str">
        <f t="shared" si="1747"/>
        <v>0.000714546747460902-0.00529303022803943i</v>
      </c>
      <c r="AI3307">
        <f t="shared" si="1748"/>
        <v>-45.447477640404941</v>
      </c>
      <c r="AJ3307">
        <f t="shared" si="1749"/>
        <v>-82.311683345825543</v>
      </c>
      <c r="AK3307"/>
      <c r="AL3307"/>
      <c r="AM3307"/>
      <c r="AN3307"/>
    </row>
    <row r="3308" spans="1:40" x14ac:dyDescent="0.25">
      <c r="A3308"/>
      <c r="B3308">
        <f t="shared" si="1750"/>
        <v>1374000</v>
      </c>
      <c r="C3308" s="237" t="str">
        <f t="shared" si="1718"/>
        <v>-4.04826815582865E-08+0.00178240359514151i</v>
      </c>
      <c r="D3308" s="208" t="str">
        <f t="shared" si="1719"/>
        <v>-5.95700626737319+0.0136650942294182i</v>
      </c>
      <c r="E3308" t="str">
        <f t="shared" si="1720"/>
        <v>2870</v>
      </c>
      <c r="F3308" t="str">
        <f t="shared" si="1721"/>
        <v>0.777000777000777</v>
      </c>
      <c r="G3308" t="str">
        <f t="shared" si="1716"/>
        <v>0.777000777000777</v>
      </c>
      <c r="H3308" t="str">
        <f t="shared" si="1722"/>
        <v>9.12530313298925+0.27266182818738i</v>
      </c>
      <c r="I3308" t="str">
        <f t="shared" si="1723"/>
        <v>5395.68538254047i</v>
      </c>
      <c r="J3308" t="str">
        <f t="shared" si="1717"/>
        <v>-24901.4555704626+1166.96156834262i</v>
      </c>
      <c r="K3308" t="str">
        <f t="shared" si="1724"/>
        <v>0.0101321350754551-0.216206701454366i</v>
      </c>
      <c r="L3308" t="str">
        <f t="shared" si="1725"/>
        <v>0.000876601644361785-0.0156772377041957i</v>
      </c>
      <c r="M3308" t="str">
        <f t="shared" si="1726"/>
        <v>0.0110087367198169-0.231883939158562i</v>
      </c>
      <c r="N3308" t="str">
        <f t="shared" si="1727"/>
        <v>-6.09356595420686i</v>
      </c>
      <c r="O3308" t="str">
        <f t="shared" si="1728"/>
        <v>0.982076052550125+0.188485084310573i</v>
      </c>
      <c r="P3308" t="str">
        <f t="shared" si="1729"/>
        <v>0.017923947449875-0.188485084310573i</v>
      </c>
      <c r="Q3308" t="str">
        <f t="shared" si="1730"/>
        <v>-0.017923947449875+6.28205103851743i</v>
      </c>
      <c r="R3308" t="str">
        <f t="shared" si="1731"/>
        <v>-0.0300116457103109-0.0027675706839501i</v>
      </c>
      <c r="S3308" t="str">
        <f t="shared" si="1732"/>
        <v>0.632046349192251i</v>
      </c>
      <c r="T3308" t="str">
        <f t="shared" si="1733"/>
        <v>0.00174923294692216-0.0189687511044533i</v>
      </c>
      <c r="U3308" t="str">
        <f t="shared" si="1734"/>
        <v>0.0001-115.833291915499i</v>
      </c>
      <c r="V3308" t="str">
        <f t="shared" si="1735"/>
        <v>0.00002-0.00185793184822885i</v>
      </c>
      <c r="W3308" t="str">
        <f t="shared" si="1736"/>
        <v>0.0000199993584529531-0.00185790205148034i</v>
      </c>
      <c r="X3308" t="str">
        <f t="shared" si="1737"/>
        <v>0.0000322678500556768-0.00185755680543869i</v>
      </c>
      <c r="Y3308" t="str">
        <f t="shared" si="1738"/>
        <v>0.009+8.63309661206475i</v>
      </c>
      <c r="Z3308" t="str">
        <f t="shared" si="1739"/>
        <v>-0.00258250894312283-0.0000475644470671236i</v>
      </c>
      <c r="AA3308" t="str">
        <f t="shared" si="1740"/>
        <v>0.00145489378289391-1.39029712677204i</v>
      </c>
      <c r="AB3308" t="str">
        <f t="shared" si="1741"/>
        <v>0.0119089005479174-0.12914058748928i</v>
      </c>
      <c r="AC3308" t="str">
        <f t="shared" si="1742"/>
        <v>0.970185473818489-0.00418315749761061i</v>
      </c>
      <c r="AD3308" t="str">
        <f t="shared" si="1743"/>
        <v>0.0128485591483851-0.133053775207209i</v>
      </c>
      <c r="AE3308" t="str">
        <f t="shared" si="1744"/>
        <v>-0.0000395101481548714+0.000343001429777369i</v>
      </c>
      <c r="AF3308" t="str">
        <f t="shared" si="1745"/>
        <v>-15.0823094003624-0.258996733957962i</v>
      </c>
      <c r="AG3308" t="str">
        <f t="shared" si="1746"/>
        <v>0.999330424571122-0.0000653659561985498i</v>
      </c>
      <c r="AH3308" t="str">
        <f t="shared" si="1747"/>
        <v>0.000685537256860716-0.00516643519660288i</v>
      </c>
      <c r="AI3308">
        <f t="shared" si="1748"/>
        <v>-45.660380317343368</v>
      </c>
      <c r="AJ3308">
        <f t="shared" si="1749"/>
        <v>-82.441543741975451</v>
      </c>
      <c r="AK3308"/>
      <c r="AL3308"/>
      <c r="AM3308"/>
      <c r="AN3308"/>
    </row>
    <row r="3309" spans="1:40" x14ac:dyDescent="0.25">
      <c r="A3309"/>
      <c r="B3309">
        <f t="shared" si="1750"/>
        <v>1375000</v>
      </c>
      <c r="C3309" s="237" t="str">
        <f t="shared" si="1718"/>
        <v>-4.04238190701958E-08+0.00178110730161911i</v>
      </c>
      <c r="D3309" s="208" t="str">
        <f t="shared" si="1719"/>
        <v>-5.9570062669219+0.0136551559790798i</v>
      </c>
      <c r="E3309" t="str">
        <f t="shared" si="1720"/>
        <v>2870</v>
      </c>
      <c r="F3309" t="str">
        <f t="shared" si="1721"/>
        <v>0.777000777000777</v>
      </c>
      <c r="G3309" t="str">
        <f t="shared" si="1716"/>
        <v>0.777000777000777</v>
      </c>
      <c r="H3309" t="str">
        <f t="shared" si="1722"/>
        <v>9.12531587542023+0.272463938377142i</v>
      </c>
      <c r="I3309" t="str">
        <f t="shared" si="1723"/>
        <v>5399.61237335746i</v>
      </c>
      <c r="J3309" t="str">
        <f t="shared" si="1717"/>
        <v>-24937.716877012+1167.81088535015i</v>
      </c>
      <c r="K3309" t="str">
        <f t="shared" si="1724"/>
        <v>0.0101174338413439-0.216050136047229i</v>
      </c>
      <c r="L3309" t="str">
        <f t="shared" si="1725"/>
        <v>0.000875331017983044-0.0156659070728984i</v>
      </c>
      <c r="M3309" t="str">
        <f t="shared" si="1726"/>
        <v>0.0109927648593269-0.231716043120127i</v>
      </c>
      <c r="N3309" t="str">
        <f t="shared" si="1727"/>
        <v>-6.09800086392608i</v>
      </c>
      <c r="O3309" t="str">
        <f t="shared" si="1728"/>
        <v>0.9829023062139+0.184127826358202i</v>
      </c>
      <c r="P3309" t="str">
        <f t="shared" si="1729"/>
        <v>0.0170976937861-0.184127826358202i</v>
      </c>
      <c r="Q3309" t="str">
        <f t="shared" si="1730"/>
        <v>-0.0170976937861+6.28212869028428i</v>
      </c>
      <c r="R3309" t="str">
        <f t="shared" si="1731"/>
        <v>-0.029316972793626-0.00264184991756164i</v>
      </c>
      <c r="S3309" t="str">
        <f t="shared" si="1732"/>
        <v>0.632506353813205i</v>
      </c>
      <c r="T3309" t="str">
        <f t="shared" si="1733"/>
        <v>0.00167098685867863-0.0185431715665373i</v>
      </c>
      <c r="U3309" t="str">
        <f t="shared" si="1734"/>
        <v>0.0001-115.749049521378i</v>
      </c>
      <c r="V3309" t="str">
        <f t="shared" si="1735"/>
        <v>0.00002-0.0018565806250665i</v>
      </c>
      <c r="W3309" t="str">
        <f t="shared" si="1736"/>
        <v>0.0000199993584529531-0.00185655084999337i</v>
      </c>
      <c r="X3309" t="str">
        <f t="shared" si="1737"/>
        <v>0.0000322500101757593-0.00185620597279367i</v>
      </c>
      <c r="Y3309" t="str">
        <f t="shared" si="1738"/>
        <v>0.009+8.63937979737193i</v>
      </c>
      <c r="Z3309" t="str">
        <f t="shared" si="1739"/>
        <v>-0.00257875331926025-0.0000475011225684862i</v>
      </c>
      <c r="AA3309" t="str">
        <f t="shared" si="1740"/>
        <v>0.00145277456700849-1.38928556908672i</v>
      </c>
      <c r="AB3309" t="str">
        <f t="shared" si="1741"/>
        <v>0.0113761956930292-0.126243212156173i</v>
      </c>
      <c r="AC3309" t="str">
        <f t="shared" si="1742"/>
        <v>0.970872478252644-0.00402380899806789i</v>
      </c>
      <c r="AD3309" t="str">
        <f t="shared" si="1743"/>
        <v>0.0122562027461006-0.129979887538271i</v>
      </c>
      <c r="AE3309" t="str">
        <f t="shared" si="1744"/>
        <v>-0.000037779914082427+0.000334603883037524i</v>
      </c>
      <c r="AF3309" t="str">
        <f t="shared" si="1745"/>
        <v>-15.0823221423421-0.258808782398062i</v>
      </c>
      <c r="AG3309" t="str">
        <f t="shared" si="1746"/>
        <v>0.999346367816966-0.0000623226334361045i</v>
      </c>
      <c r="AH3309" t="str">
        <f t="shared" si="1747"/>
        <v>0.000657150904243315-0.0050400791830719i</v>
      </c>
      <c r="AI3309">
        <f t="shared" si="1748"/>
        <v>-45.878042179788203</v>
      </c>
      <c r="AJ3309">
        <f t="shared" si="1749"/>
        <v>-82.571394652913128</v>
      </c>
      <c r="AK3309"/>
      <c r="AL3309"/>
      <c r="AM3309"/>
      <c r="AN3309"/>
    </row>
    <row r="3310" spans="1:40" x14ac:dyDescent="0.25">
      <c r="A3310"/>
      <c r="B3310">
        <f t="shared" si="1750"/>
        <v>1376000</v>
      </c>
      <c r="C3310" s="237" t="str">
        <f t="shared" si="1718"/>
        <v>-4.03650848693795E-08+0.00177981289224426i</v>
      </c>
      <c r="D3310" s="208" t="str">
        <f t="shared" si="1719"/>
        <v>-5.95700626647161+0.0136452321738727i</v>
      </c>
      <c r="E3310" t="str">
        <f t="shared" si="1720"/>
        <v>2870</v>
      </c>
      <c r="F3310" t="str">
        <f t="shared" si="1721"/>
        <v>0.777000777000777</v>
      </c>
      <c r="G3310" t="str">
        <f t="shared" si="1716"/>
        <v>0.777000777000777</v>
      </c>
      <c r="H3310" t="str">
        <f t="shared" si="1722"/>
        <v>9.12532859011806+0.272266335306402i</v>
      </c>
      <c r="I3310" t="str">
        <f t="shared" si="1723"/>
        <v>5403.53936417444i</v>
      </c>
      <c r="J3310" t="str">
        <f t="shared" si="1717"/>
        <v>-24974.0045650139+1168.66020235768i</v>
      </c>
      <c r="K3310" t="str">
        <f t="shared" si="1724"/>
        <v>0.0101027645577305-0.215893796738362i</v>
      </c>
      <c r="L3310" t="str">
        <f t="shared" si="1725"/>
        <v>0.000874063149379403-0.0156545927565636i</v>
      </c>
      <c r="M3310" t="str">
        <f t="shared" si="1726"/>
        <v>0.0109768277071099-0.231548389494926i</v>
      </c>
      <c r="N3310" t="str">
        <f t="shared" si="1727"/>
        <v>-6.1024357736453i</v>
      </c>
      <c r="O3310" t="str">
        <f t="shared" si="1728"/>
        <v>0.983709227769839+0.179766946907567i</v>
      </c>
      <c r="P3310" t="str">
        <f t="shared" si="1729"/>
        <v>0.016290772230161-0.179766946907567i</v>
      </c>
      <c r="Q3310" t="str">
        <f t="shared" si="1730"/>
        <v>-0.016290772230161+6.28220272055287i</v>
      </c>
      <c r="R3310" t="str">
        <f t="shared" si="1731"/>
        <v>-0.0286218051864143-0.00251894146447736i</v>
      </c>
      <c r="S3310" t="str">
        <f t="shared" si="1732"/>
        <v>0.632966358434161i</v>
      </c>
      <c r="T3310" t="str">
        <f t="shared" si="1733"/>
        <v>0.00159440520587905-0.0181166398006566i</v>
      </c>
      <c r="U3310" t="str">
        <f t="shared" si="1734"/>
        <v>0.0001-115.664929572598i</v>
      </c>
      <c r="V3310" t="str">
        <f t="shared" si="1735"/>
        <v>0.00002-0.00185523136589131i</v>
      </c>
      <c r="W3310" t="str">
        <f t="shared" si="1736"/>
        <v>0.000019999358452953-0.00185520161246206i</v>
      </c>
      <c r="X3310" t="str">
        <f t="shared" si="1737"/>
        <v>0.0000322322091745376-0.00185485710331176i</v>
      </c>
      <c r="Y3310" t="str">
        <f t="shared" si="1738"/>
        <v>0.009+8.64566298267911i</v>
      </c>
      <c r="Z3310" t="str">
        <f t="shared" si="1739"/>
        <v>-0.00257500588233545-0.0000474379527179035i</v>
      </c>
      <c r="AA3310" t="str">
        <f t="shared" si="1740"/>
        <v>0.00145065998079294-1.38827548263085i</v>
      </c>
      <c r="AB3310" t="str">
        <f t="shared" si="1741"/>
        <v>0.0108548224313433-0.123339353988318i</v>
      </c>
      <c r="AC3310" t="str">
        <f t="shared" si="1742"/>
        <v>0.971560122738281-0.00386729149046694i</v>
      </c>
      <c r="AD3310" t="str">
        <f t="shared" si="1743"/>
        <v>0.0116777070677807-0.126903307377056i</v>
      </c>
      <c r="AE3310" t="str">
        <f t="shared" si="1744"/>
        <v>-0.000036090197486824+0.000326222796468008i</v>
      </c>
      <c r="AF3310" t="str">
        <f t="shared" si="1745"/>
        <v>-15.0823348565897-0.258621103132529i</v>
      </c>
      <c r="AG3310" t="str">
        <f t="shared" si="1746"/>
        <v>0.999362301488111-0.0000593534040332533i</v>
      </c>
      <c r="AH3310" t="str">
        <f t="shared" si="1747"/>
        <v>0.000629385561755406-0.00491396403887682i</v>
      </c>
      <c r="AI3310">
        <f t="shared" si="1748"/>
        <v>-46.100693663664352</v>
      </c>
      <c r="AJ3310">
        <f t="shared" si="1749"/>
        <v>-82.701236057987686</v>
      </c>
      <c r="AK3310"/>
      <c r="AL3310"/>
      <c r="AM3310"/>
      <c r="AN3310"/>
    </row>
    <row r="3311" spans="1:40" x14ac:dyDescent="0.25">
      <c r="A3311"/>
      <c r="B3311">
        <f t="shared" si="1750"/>
        <v>1377000</v>
      </c>
      <c r="C3311" s="237" t="str">
        <f t="shared" si="1718"/>
        <v>-4.03064785833154E-08+0.00177852036291208i</v>
      </c>
      <c r="D3311" s="208" t="str">
        <f t="shared" si="1719"/>
        <v>-5.9570062660223+0.013635322782326i</v>
      </c>
      <c r="E3311" t="str">
        <f t="shared" si="1720"/>
        <v>2870</v>
      </c>
      <c r="F3311" t="str">
        <f t="shared" si="1721"/>
        <v>0.777000777000777</v>
      </c>
      <c r="G3311" t="str">
        <f t="shared" si="1716"/>
        <v>0.777000777000777</v>
      </c>
      <c r="H3311" t="str">
        <f t="shared" si="1722"/>
        <v>9.12534127716311+0.272069018353032i</v>
      </c>
      <c r="I3311" t="str">
        <f t="shared" si="1723"/>
        <v>5407.46635499143i</v>
      </c>
      <c r="J3311" t="str">
        <f t="shared" si="1717"/>
        <v>-25010.3186344684+1169.50951936521i</v>
      </c>
      <c r="K3311" t="str">
        <f t="shared" si="1724"/>
        <v>0.0100881271321619-0.215737683039418i</v>
      </c>
      <c r="L3311" t="str">
        <f t="shared" si="1725"/>
        <v>0.000872798030584262-0.0156432947200912i</v>
      </c>
      <c r="M3311" t="str">
        <f t="shared" si="1726"/>
        <v>0.0109609251627462-0.231380977759509i</v>
      </c>
      <c r="N3311" t="str">
        <f t="shared" si="1727"/>
        <v>-6.10687068336452i</v>
      </c>
      <c r="O3311" t="str">
        <f t="shared" si="1728"/>
        <v>0.98449680134709+0.175402531730154i</v>
      </c>
      <c r="P3311" t="str">
        <f t="shared" si="1729"/>
        <v>0.0155031986529101-0.175402531730154i</v>
      </c>
      <c r="Q3311" t="str">
        <f t="shared" si="1730"/>
        <v>-0.0155031986529101+6.28227321509467i</v>
      </c>
      <c r="R3311" t="str">
        <f t="shared" si="1731"/>
        <v>-0.027926152783854-0.00239885363827867i</v>
      </c>
      <c r="S3311" t="str">
        <f t="shared" si="1732"/>
        <v>0.633426363055115i</v>
      </c>
      <c r="T3311" t="str">
        <f t="shared" si="1733"/>
        <v>0.00151949713559639-0.0176891613919981i</v>
      </c>
      <c r="U3311" t="str">
        <f t="shared" si="1734"/>
        <v>0.0001-115.580931802393i</v>
      </c>
      <c r="V3311" t="str">
        <f t="shared" si="1735"/>
        <v>0.00002-0.00185388406642443i</v>
      </c>
      <c r="W3311" t="str">
        <f t="shared" si="1736"/>
        <v>0.0000199993584529531-0.00185385433460764i</v>
      </c>
      <c r="X3311" t="str">
        <f t="shared" si="1737"/>
        <v>0.0000322144469391239-0.00185351019271667i</v>
      </c>
      <c r="Y3311" t="str">
        <f t="shared" si="1738"/>
        <v>0.009+8.65194616798629i</v>
      </c>
      <c r="Z3311" t="str">
        <f t="shared" si="1739"/>
        <v>-0.00257126660856868-0.0000473749369966705i</v>
      </c>
      <c r="AA3311" t="str">
        <f t="shared" si="1740"/>
        <v>0.0014485500107638-1.38726686419641i</v>
      </c>
      <c r="AB3311" t="str">
        <f t="shared" si="1741"/>
        <v>0.0103448430367736-0.120429051010059i</v>
      </c>
      <c r="AC3311" t="str">
        <f t="shared" si="1742"/>
        <v>0.972248397476989-0.00371361371215913i</v>
      </c>
      <c r="AD3311" t="str">
        <f t="shared" si="1743"/>
        <v>0.0111130837909307-0.12382409847331i</v>
      </c>
      <c r="AE3311" t="str">
        <f t="shared" si="1744"/>
        <v>-0.0000344408601336885+0.000317858288096108i</v>
      </c>
      <c r="AF3311" t="str">
        <f t="shared" si="1745"/>
        <v>-15.0823475431854-0.258433695570706i</v>
      </c>
      <c r="AG3311" t="str">
        <f t="shared" si="1746"/>
        <v>0.999378225285185-0.0000564581654509692i</v>
      </c>
      <c r="AH3311" t="str">
        <f t="shared" si="1747"/>
        <v>0.00060223909819453-0.00478809160476188i</v>
      </c>
      <c r="AI3311">
        <f t="shared" si="1748"/>
        <v>-46.328582380721279</v>
      </c>
      <c r="AJ3311">
        <f t="shared" si="1749"/>
        <v>-82.831067936767752</v>
      </c>
      <c r="AK3311"/>
      <c r="AL3311"/>
      <c r="AM3311"/>
      <c r="AN3311"/>
    </row>
    <row r="3312" spans="1:40" x14ac:dyDescent="0.25">
      <c r="A3312"/>
      <c r="B3312">
        <f t="shared" si="1750"/>
        <v>1378000</v>
      </c>
      <c r="C3312" s="237" t="str">
        <f t="shared" si="1718"/>
        <v>-4.02479998408329E-08+0.00177722970952958i</v>
      </c>
      <c r="D3312" s="208" t="str">
        <f t="shared" si="1719"/>
        <v>-5.95700626557396+0.0136254277730601i</v>
      </c>
      <c r="E3312" t="str">
        <f t="shared" si="1720"/>
        <v>2870</v>
      </c>
      <c r="F3312" t="str">
        <f t="shared" si="1721"/>
        <v>0.777000777000777</v>
      </c>
      <c r="G3312" t="str">
        <f t="shared" si="1716"/>
        <v>0.777000777000777</v>
      </c>
      <c r="H3312" t="str">
        <f t="shared" si="1722"/>
        <v>9.12535393663549+0.271871986896705i</v>
      </c>
      <c r="I3312" t="str">
        <f t="shared" si="1723"/>
        <v>5411.39334580842i</v>
      </c>
      <c r="J3312" t="str">
        <f t="shared" si="1717"/>
        <v>-25046.6590853755+1170.35883637273i</v>
      </c>
      <c r="K3312" t="str">
        <f t="shared" si="1724"/>
        <v>0.0100735214725191-0.215581794463456i</v>
      </c>
      <c r="L3312" t="str">
        <f t="shared" si="1725"/>
        <v>0.000871535653659747-0.0156320129284812i</v>
      </c>
      <c r="M3312" t="str">
        <f t="shared" si="1726"/>
        <v>0.0109450571261788-0.231213807391937i</v>
      </c>
      <c r="N3312" t="str">
        <f t="shared" si="1727"/>
        <v>-6.11130559308374i</v>
      </c>
      <c r="O3312" t="str">
        <f t="shared" si="1728"/>
        <v>0.98526501145535+0.171034666666994i</v>
      </c>
      <c r="P3312" t="str">
        <f t="shared" si="1729"/>
        <v>0.0147349885446501-0.171034666666994i</v>
      </c>
      <c r="Q3312" t="str">
        <f t="shared" si="1730"/>
        <v>-0.0147349885446501+6.28234025975073i</v>
      </c>
      <c r="R3312" t="str">
        <f t="shared" si="1731"/>
        <v>-0.0272300255742586-0.00228159473016376i</v>
      </c>
      <c r="S3312" t="str">
        <f t="shared" si="1732"/>
        <v>0.633886367676071i</v>
      </c>
      <c r="T3312" t="str">
        <f t="shared" si="1733"/>
        <v>0.00144627179601237-0.0172607420029933i</v>
      </c>
      <c r="U3312" t="str">
        <f t="shared" si="1734"/>
        <v>0.0001-115.497055944772i</v>
      </c>
      <c r="V3312" t="str">
        <f t="shared" si="1735"/>
        <v>0.00002-0.00185253872239945i</v>
      </c>
      <c r="W3312" t="str">
        <f t="shared" si="1736"/>
        <v>0.0000199993584529531-0.00185250901216375i</v>
      </c>
      <c r="X3312" t="str">
        <f t="shared" si="1737"/>
        <v>0.000032196723357039-0.0018521652367445i</v>
      </c>
      <c r="Y3312" t="str">
        <f t="shared" si="1738"/>
        <v>0.009+8.65822935329347i</v>
      </c>
      <c r="Z3312" t="str">
        <f t="shared" si="1739"/>
        <v>-0.00256753547426642-0.0000473120748882456i</v>
      </c>
      <c r="AA3312" t="str">
        <f t="shared" si="1740"/>
        <v>0.00144644464348668-1.38625971058469i</v>
      </c>
      <c r="AB3312" t="str">
        <f t="shared" si="1741"/>
        <v>0.00984631979078291-0.117512341771627i</v>
      </c>
      <c r="AC3312" t="str">
        <f t="shared" si="1742"/>
        <v>0.972937292576032-0.003562784381347i</v>
      </c>
      <c r="AD3312" t="str">
        <f t="shared" si="1743"/>
        <v>0.0105623442924077-0.120742324621267i</v>
      </c>
      <c r="AE3312" t="str">
        <f t="shared" si="1744"/>
        <v>-0.0000328317635668344+0.000309510475286337i</v>
      </c>
      <c r="AF3312" t="str">
        <f t="shared" si="1745"/>
        <v>-15.0823602022095-0.258246559123645i</v>
      </c>
      <c r="AG3312" t="str">
        <f t="shared" si="1746"/>
        <v>0.999394138909459-0.0000536368139386978i</v>
      </c>
      <c r="AH3312" t="str">
        <f t="shared" si="1747"/>
        <v>0.000575709379054976-0.00466246371078608i</v>
      </c>
      <c r="AI3312">
        <f t="shared" si="1748"/>
        <v>-46.561974869115957</v>
      </c>
      <c r="AJ3312">
        <f t="shared" si="1749"/>
        <v>-82.960890269043304</v>
      </c>
      <c r="AK3312"/>
      <c r="AL3312"/>
      <c r="AM3312"/>
      <c r="AN3312"/>
    </row>
    <row r="3313" spans="1:40" x14ac:dyDescent="0.25">
      <c r="A3313"/>
      <c r="B3313">
        <f t="shared" si="1750"/>
        <v>1379000</v>
      </c>
      <c r="C3313" s="237" t="str">
        <f t="shared" si="1718"/>
        <v>-4.01896482721066E-08+0.00177594092801565i</v>
      </c>
      <c r="D3313" s="208" t="str">
        <f t="shared" si="1719"/>
        <v>-5.95700626512659+0.0136155471147867i</v>
      </c>
      <c r="E3313" t="str">
        <f t="shared" si="1720"/>
        <v>2870</v>
      </c>
      <c r="F3313" t="str">
        <f t="shared" si="1721"/>
        <v>0.777000777000777</v>
      </c>
      <c r="G3313" t="str">
        <f t="shared" si="1716"/>
        <v>0.777000777000777</v>
      </c>
      <c r="H3313" t="str">
        <f t="shared" si="1722"/>
        <v>9.125366568615+0.271675240318886i</v>
      </c>
      <c r="I3313" t="str">
        <f t="shared" si="1723"/>
        <v>5415.32033662541i</v>
      </c>
      <c r="J3313" t="str">
        <f t="shared" si="1717"/>
        <v>-25083.0259177351+1171.20815338026i</v>
      </c>
      <c r="K3313" t="str">
        <f t="shared" si="1724"/>
        <v>0.010058947487016-0.21542613052493i</v>
      </c>
      <c r="L3313" t="str">
        <f t="shared" si="1725"/>
        <v>0.000870276010696576-0.0156207473468339i</v>
      </c>
      <c r="M3313" t="str">
        <f t="shared" si="1726"/>
        <v>0.0109292234977126-0.231046877871764i</v>
      </c>
      <c r="N3313" t="str">
        <f t="shared" si="1727"/>
        <v>-6.11574050280296i</v>
      </c>
      <c r="O3313" t="str">
        <f t="shared" si="1728"/>
        <v>0.986013842985159+0.166663437626967i</v>
      </c>
      <c r="P3313" t="str">
        <f t="shared" si="1729"/>
        <v>0.013986157014841-0.166663437626967i</v>
      </c>
      <c r="Q3313" t="str">
        <f t="shared" si="1730"/>
        <v>-0.013986157014841+6.28240394042993i</v>
      </c>
      <c r="R3313" t="str">
        <f t="shared" si="1731"/>
        <v>-0.0265334336393418-0.00216717300812188i</v>
      </c>
      <c r="S3313" t="str">
        <f t="shared" si="1732"/>
        <v>0.634346372297027i</v>
      </c>
      <c r="T3313" t="str">
        <f t="shared" si="1733"/>
        <v>0.00137473833584215-0.0168313873737004i</v>
      </c>
      <c r="U3313" t="str">
        <f t="shared" si="1734"/>
        <v>0.0001-115.413301734514i</v>
      </c>
      <c r="V3313" t="str">
        <f t="shared" si="1735"/>
        <v>0.00002-0.00185119532956232i</v>
      </c>
      <c r="W3313" t="str">
        <f t="shared" si="1736"/>
        <v>0.000019999358452953-0.0018511656408764i</v>
      </c>
      <c r="X3313" t="str">
        <f t="shared" si="1737"/>
        <v>0.0000321790383162116-0.00185082223114371i</v>
      </c>
      <c r="Y3313" t="str">
        <f t="shared" si="1738"/>
        <v>0.009+8.66451253860065i</v>
      </c>
      <c r="Z3313" t="str">
        <f t="shared" si="1739"/>
        <v>-0.00256381245582107-0.0000472493658782417i</v>
      </c>
      <c r="AA3313" t="str">
        <f t="shared" si="1740"/>
        <v>0.00144434386557606-1.38525401860628i</v>
      </c>
      <c r="AB3313" t="str">
        <f t="shared" si="1741"/>
        <v>0.00935931497846532-0.11458926535174i</v>
      </c>
      <c r="AC3313" t="str">
        <f t="shared" si="1742"/>
        <v>0.973626798048047-0.00341481219626071i</v>
      </c>
      <c r="AD3313" t="str">
        <f t="shared" si="1743"/>
        <v>0.0100254996483207-0.117658049658175i</v>
      </c>
      <c r="AE3313" t="str">
        <f t="shared" si="1744"/>
        <v>-0.0000312627691110139+0.000301179474740248i</v>
      </c>
      <c r="AF3313" t="str">
        <f t="shared" si="1745"/>
        <v>-15.0823728337416-0.258059693204099i</v>
      </c>
      <c r="AG3313" t="str">
        <f t="shared" si="1746"/>
        <v>0.999410042062854-0.0000508892445382461i</v>
      </c>
      <c r="AH3313" t="str">
        <f t="shared" si="1747"/>
        <v>0.000549794266574056-0.00453708217632391i</v>
      </c>
      <c r="AI3313">
        <f t="shared" si="1748"/>
        <v>-46.801158572867877</v>
      </c>
      <c r="AJ3313">
        <f t="shared" si="1749"/>
        <v>-83.090703034822013</v>
      </c>
      <c r="AK3313"/>
      <c r="AL3313"/>
      <c r="AM3313"/>
      <c r="AN3313"/>
    </row>
    <row r="3314" spans="1:40" x14ac:dyDescent="0.25">
      <c r="A3314"/>
      <c r="B3314">
        <f t="shared" si="1750"/>
        <v>1380000</v>
      </c>
      <c r="C3314" s="237" t="str">
        <f t="shared" si="1718"/>
        <v>-4.01314235086503E-08+0.00177465401430101i</v>
      </c>
      <c r="D3314" s="208" t="str">
        <f t="shared" si="1719"/>
        <v>-5.9570062646802+0.0136056807763077i</v>
      </c>
      <c r="E3314" t="str">
        <f t="shared" si="1720"/>
        <v>2870</v>
      </c>
      <c r="F3314" t="str">
        <f t="shared" si="1721"/>
        <v>0.777000777000777</v>
      </c>
      <c r="G3314" t="str">
        <f t="shared" si="1716"/>
        <v>0.777000777000777</v>
      </c>
      <c r="H3314" t="str">
        <f t="shared" si="1722"/>
        <v>9.12537917318117+0.271478778002821i</v>
      </c>
      <c r="I3314" t="str">
        <f t="shared" si="1723"/>
        <v>5419.24732744239i</v>
      </c>
      <c r="J3314" t="str">
        <f t="shared" si="1717"/>
        <v>-25119.4191315473+1172.05747038779i</v>
      </c>
      <c r="K3314" t="str">
        <f t="shared" si="1724"/>
        <v>0.010044405084197-0.215270690739685i</v>
      </c>
      <c r="L3314" t="str">
        <f t="shared" si="1725"/>
        <v>0.000869019093813926-0.0156094979403488i</v>
      </c>
      <c r="M3314" t="str">
        <f t="shared" si="1726"/>
        <v>0.0109134241780109-0.230880188680034i</v>
      </c>
      <c r="N3314" t="str">
        <f t="shared" si="1727"/>
        <v>-6.12017541252218i</v>
      </c>
      <c r="O3314" t="str">
        <f t="shared" si="1728"/>
        <v>0.986743281208207+0.16228893058512i</v>
      </c>
      <c r="P3314" t="str">
        <f t="shared" si="1729"/>
        <v>0.013256718791793-0.16228893058512i</v>
      </c>
      <c r="Q3314" t="str">
        <f t="shared" si="1730"/>
        <v>-0.013256718791793+6.2824643431073i</v>
      </c>
      <c r="R3314" t="str">
        <f t="shared" si="1731"/>
        <v>-0.0258363871544798-0.00205559671609737i</v>
      </c>
      <c r="S3314" t="str">
        <f t="shared" si="1732"/>
        <v>0.634806376917981i</v>
      </c>
      <c r="T3314" t="str">
        <f t="shared" si="1733"/>
        <v>0.00130490590375027-0.0164011033221856i</v>
      </c>
      <c r="U3314" t="str">
        <f t="shared" si="1734"/>
        <v>0.0001-115.329668907171i</v>
      </c>
      <c r="V3314" t="str">
        <f t="shared" si="1735"/>
        <v>0.00002-0.00184985388367134i</v>
      </c>
      <c r="W3314" t="str">
        <f t="shared" si="1736"/>
        <v>0.000019999358452953-0.00184982421650398i</v>
      </c>
      <c r="X3314" t="str">
        <f t="shared" si="1737"/>
        <v>0.000032161391704977-0.00184948117167512i</v>
      </c>
      <c r="Y3314" t="str">
        <f t="shared" si="1738"/>
        <v>0.009+8.67079572390783i</v>
      </c>
      <c r="Z3314" t="str">
        <f t="shared" si="1739"/>
        <v>-0.0025600975297106-0.000047186809454417i</v>
      </c>
      <c r="AA3314" t="str">
        <f t="shared" si="1740"/>
        <v>0.0014422476636951-1.38424978508101i</v>
      </c>
      <c r="AB3314" t="str">
        <f t="shared" si="1741"/>
        <v>0.00888389088457053-0.111659861360202i</v>
      </c>
      <c r="AC3314" t="str">
        <f t="shared" si="1742"/>
        <v>0.974316903810745-0.00326970583432425i</v>
      </c>
      <c r="AD3314" t="str">
        <f t="shared" si="1743"/>
        <v>0.00950256063392444-0.114571337462846i</v>
      </c>
      <c r="AE3314" t="str">
        <f t="shared" si="1744"/>
        <v>-0.0000297337378746323+0.000292865402496311i</v>
      </c>
      <c r="AF3314" t="str">
        <f t="shared" si="1745"/>
        <v>-15.0823854378614-0.257873097226513i</v>
      </c>
      <c r="AG3314" t="str">
        <f t="shared" si="1746"/>
        <v>0.999425934447947-0.0000482153510876212i</v>
      </c>
      <c r="AH3314" t="str">
        <f t="shared" si="1747"/>
        <v>0.000524491619777868-0.00441194881006762i</v>
      </c>
      <c r="AI3314">
        <f t="shared" si="1748"/>
        <v>-47.046444087056763</v>
      </c>
      <c r="AJ3314">
        <f t="shared" si="1749"/>
        <v>-83.220506214332815</v>
      </c>
      <c r="AK3314"/>
      <c r="AL3314"/>
      <c r="AM3314"/>
      <c r="AN3314"/>
    </row>
    <row r="3315" spans="1:40" x14ac:dyDescent="0.25">
      <c r="A3315"/>
      <c r="B3315">
        <f t="shared" si="1750"/>
        <v>1381000</v>
      </c>
      <c r="C3315" s="237" t="str">
        <f t="shared" si="1718"/>
        <v>-4.00733251833119E-08+0.00177336896432817i</v>
      </c>
      <c r="D3315" s="208" t="str">
        <f t="shared" si="1719"/>
        <v>-5.95700626423478+0.013595828726516i</v>
      </c>
      <c r="E3315" t="str">
        <f t="shared" si="1720"/>
        <v>2870</v>
      </c>
      <c r="F3315" t="str">
        <f t="shared" si="1721"/>
        <v>0.777000777000777</v>
      </c>
      <c r="G3315" t="str">
        <f t="shared" si="1716"/>
        <v>0.777000777000777</v>
      </c>
      <c r="H3315" t="str">
        <f t="shared" si="1722"/>
        <v>9.12539175041327+0.271282599333534i</v>
      </c>
      <c r="I3315" t="str">
        <f t="shared" si="1723"/>
        <v>5423.17431825938i</v>
      </c>
      <c r="J3315" t="str">
        <f t="shared" si="1717"/>
        <v>-25155.8387268121+1172.90678739532i</v>
      </c>
      <c r="K3315" t="str">
        <f t="shared" si="1724"/>
        <v>0.0100298941729363-0.215115474624958i</v>
      </c>
      <c r="L3315" t="str">
        <f t="shared" si="1725"/>
        <v>0.000867764895159351-0.015598264674325i</v>
      </c>
      <c r="M3315" t="str">
        <f t="shared" si="1726"/>
        <v>0.0108976590680957-0.230713739299283i</v>
      </c>
      <c r="N3315" t="str">
        <f t="shared" si="1727"/>
        <v>-6.1246103222414i</v>
      </c>
      <c r="O3315" t="str">
        <f t="shared" si="1728"/>
        <v>0.987453311777615+0.157911231580972i</v>
      </c>
      <c r="P3315" t="str">
        <f t="shared" si="1729"/>
        <v>0.012546688222385-0.157911231580972i</v>
      </c>
      <c r="Q3315" t="str">
        <f t="shared" si="1730"/>
        <v>-0.012546688222385+6.28252155382237i</v>
      </c>
      <c r="R3315" t="str">
        <f t="shared" si="1731"/>
        <v>-0.0251388963889644-0.0019468740731492i</v>
      </c>
      <c r="S3315" t="str">
        <f t="shared" si="1732"/>
        <v>0.635266381538937i</v>
      </c>
      <c r="T3315" t="str">
        <f t="shared" si="1733"/>
        <v>0.00123678364776146-0.0159698957448997i</v>
      </c>
      <c r="U3315" t="str">
        <f t="shared" si="1734"/>
        <v>0.0001-115.246157199055i</v>
      </c>
      <c r="V3315" t="str">
        <f t="shared" si="1735"/>
        <v>0.00002-0.00184851438049706i</v>
      </c>
      <c r="W3315" t="str">
        <f t="shared" si="1736"/>
        <v>0.0000199993584529529-0.00184848473481711i</v>
      </c>
      <c r="X3315" t="str">
        <f t="shared" si="1737"/>
        <v>0.0000321437834120736-0.0018481420541118i</v>
      </c>
      <c r="Y3315" t="str">
        <f t="shared" si="1738"/>
        <v>0.009+8.67707890921501i</v>
      </c>
      <c r="Z3315" t="str">
        <f t="shared" si="1739"/>
        <v>-0.00255639067249813-0.000047124405106661i</v>
      </c>
      <c r="AA3315" t="str">
        <f t="shared" si="1740"/>
        <v>0.00144015602455534-1.38324700683794i</v>
      </c>
      <c r="AB3315" t="str">
        <f t="shared" si="1741"/>
        <v>0.00842010978949228-0.108724169940462i</v>
      </c>
      <c r="AC3315" t="str">
        <f t="shared" si="1742"/>
        <v>0.975007599686627-0.00312747395131712i</v>
      </c>
      <c r="AD3315" t="str">
        <f t="shared" si="1743"/>
        <v>0.0089935377235331-0.111482251954177i</v>
      </c>
      <c r="AE3315" t="str">
        <f t="shared" si="1744"/>
        <v>-0.0000282445307524916+0.00028456837392972i</v>
      </c>
      <c r="AF3315" t="str">
        <f t="shared" si="1745"/>
        <v>-15.082398014648-0.257686770607018i</v>
      </c>
      <c r="AG3315" t="str">
        <f t="shared" si="1746"/>
        <v>0.999441815767974-0.0000456150262249535i</v>
      </c>
      <c r="AH3315" t="str">
        <f t="shared" si="1747"/>
        <v>0.000499799294527374-0.00428706541002792i</v>
      </c>
      <c r="AI3315">
        <f t="shared" si="1748"/>
        <v>-47.298167712764538</v>
      </c>
      <c r="AJ3315">
        <f t="shared" si="1749"/>
        <v>-83.350299788022227</v>
      </c>
      <c r="AK3315"/>
      <c r="AL3315"/>
      <c r="AM3315"/>
      <c r="AN3315"/>
    </row>
    <row r="3316" spans="1:40" x14ac:dyDescent="0.25">
      <c r="A3316"/>
      <c r="B3316">
        <f t="shared" si="1750"/>
        <v>1382000</v>
      </c>
      <c r="C3316" s="237" t="str">
        <f t="shared" si="1718"/>
        <v>-4.00153529302668E-08+0.00177208577405139i</v>
      </c>
      <c r="D3316" s="208" t="str">
        <f t="shared" si="1719"/>
        <v>-5.95700626379033+0.013585990934394i</v>
      </c>
      <c r="E3316" t="str">
        <f t="shared" si="1720"/>
        <v>2870</v>
      </c>
      <c r="F3316" t="str">
        <f t="shared" si="1721"/>
        <v>0.777000777000777</v>
      </c>
      <c r="G3316" t="str">
        <f t="shared" si="1716"/>
        <v>0.777000777000777</v>
      </c>
      <c r="H3316" t="str">
        <f t="shared" si="1722"/>
        <v>9.12540430039021+0.271086703697818i</v>
      </c>
      <c r="I3316" t="str">
        <f t="shared" si="1723"/>
        <v>5427.10130907637i</v>
      </c>
      <c r="J3316" t="str">
        <f t="shared" si="1717"/>
        <v>-25192.2847035294+1173.75610440284i</v>
      </c>
      <c r="K3316" t="str">
        <f t="shared" si="1724"/>
        <v>0.0100154146624365-0.214960481699364i</v>
      </c>
      <c r="L3316" t="str">
        <f t="shared" si="1725"/>
        <v>0.000866513406908599-0.0155870475141603i</v>
      </c>
      <c r="M3316" t="str">
        <f t="shared" si="1726"/>
        <v>0.0108819280693451-0.230547529213524i</v>
      </c>
      <c r="N3316" t="str">
        <f t="shared" si="1727"/>
        <v>-6.12904523196061i</v>
      </c>
      <c r="O3316" t="str">
        <f t="shared" si="1728"/>
        <v>0.988143920728224+0.153530426716833i</v>
      </c>
      <c r="P3316" t="str">
        <f t="shared" si="1729"/>
        <v>0.011856079271776-0.153530426716833i</v>
      </c>
      <c r="Q3316" t="str">
        <f t="shared" si="1730"/>
        <v>-0.011856079271776+6.28257565867744i</v>
      </c>
      <c r="R3316" t="str">
        <f t="shared" si="1731"/>
        <v>-0.0244409717062537-0.00184101327260136i</v>
      </c>
      <c r="S3316" t="str">
        <f t="shared" si="1732"/>
        <v>0.635726386159891i</v>
      </c>
      <c r="T3316" t="str">
        <f t="shared" si="1733"/>
        <v>0.00117038071466326-0.0155377706170528i</v>
      </c>
      <c r="U3316" t="str">
        <f t="shared" si="1734"/>
        <v>0.0001-115.162766347247i</v>
      </c>
      <c r="V3316" t="str">
        <f t="shared" si="1735"/>
        <v>0.00002-0.00184717681582232i</v>
      </c>
      <c r="W3316" t="str">
        <f t="shared" si="1736"/>
        <v>0.0000199993584529529-0.00184714719159869i</v>
      </c>
      <c r="X3316" t="str">
        <f t="shared" si="1737"/>
        <v>0.0000321262133266432-0.00184680487423906i</v>
      </c>
      <c r="Y3316" t="str">
        <f t="shared" si="1738"/>
        <v>0.009+8.68336209452219i</v>
      </c>
      <c r="Z3316" t="str">
        <f t="shared" si="1739"/>
        <v>-0.00255269186083156-0.0000470621523269873i</v>
      </c>
      <c r="AA3316" t="str">
        <f t="shared" si="1740"/>
        <v>0.00143806893491662-1.38224568071532i</v>
      </c>
      <c r="AB3316" t="str">
        <f t="shared" si="1741"/>
        <v>0.00796803396520147-0.105782231772169i</v>
      </c>
      <c r="AC3316" t="str">
        <f t="shared" si="1742"/>
        <v>0.975698875402698-0.00298812518052617i</v>
      </c>
      <c r="AD3316" t="str">
        <f t="shared" si="1743"/>
        <v>0.00849844109043141-0.108390857089697i</v>
      </c>
      <c r="AE3316" t="str">
        <f t="shared" si="1744"/>
        <v>-0.0000267950084285088+0.000276288503752286i</v>
      </c>
      <c r="AF3316" t="str">
        <f t="shared" si="1745"/>
        <v>-15.0824105641805-0.257500712763424i</v>
      </c>
      <c r="AG3316" t="str">
        <f t="shared" si="1746"/>
        <v>0.999457685726836-0.000043088161392389i</v>
      </c>
      <c r="AH3316" t="str">
        <f t="shared" si="1747"/>
        <v>0.000475715143564103-0.00416243376353644i</v>
      </c>
      <c r="AI3316">
        <f t="shared" si="1748"/>
        <v>-47.55669437449135</v>
      </c>
      <c r="AJ3316">
        <f t="shared" si="1749"/>
        <v>-83.480083736556864</v>
      </c>
      <c r="AK3316"/>
      <c r="AL3316"/>
      <c r="AM3316"/>
      <c r="AN3316"/>
    </row>
    <row r="3317" spans="1:40" x14ac:dyDescent="0.25">
      <c r="A3317"/>
      <c r="B3317">
        <f t="shared" si="1750"/>
        <v>1383000</v>
      </c>
      <c r="C3317" s="237" t="str">
        <f t="shared" si="1718"/>
        <v>-3.99575063850124E-08+0.0017708044394366i</v>
      </c>
      <c r="D3317" s="208" t="str">
        <f t="shared" si="1719"/>
        <v>-5.95700626334684+0.0135761673690139i</v>
      </c>
      <c r="E3317" t="str">
        <f t="shared" si="1720"/>
        <v>2870</v>
      </c>
      <c r="F3317" t="str">
        <f t="shared" si="1721"/>
        <v>0.777000777000777</v>
      </c>
      <c r="G3317" t="str">
        <f t="shared" si="1716"/>
        <v>0.777000777000777</v>
      </c>
      <c r="H3317" t="str">
        <f t="shared" si="1722"/>
        <v>9.12541682319067+0.270891090484235i</v>
      </c>
      <c r="I3317" t="str">
        <f t="shared" si="1723"/>
        <v>5431.02829989336i</v>
      </c>
      <c r="J3317" t="str">
        <f t="shared" si="1717"/>
        <v>-25228.7570616993+1174.60542141037i</v>
      </c>
      <c r="K3317" t="str">
        <f t="shared" si="1724"/>
        <v>0.0100009664622268-0.214805711482897i</v>
      </c>
      <c r="L3317" t="str">
        <f t="shared" si="1725"/>
        <v>0.00086526462126553-0.0155758464253509i</v>
      </c>
      <c r="M3317" t="str">
        <f t="shared" si="1726"/>
        <v>0.0108662310834923-0.230381557908248i</v>
      </c>
      <c r="N3317" t="str">
        <f t="shared" si="1727"/>
        <v>-6.13348014167983i</v>
      </c>
      <c r="O3317" t="str">
        <f t="shared" si="1728"/>
        <v>0.988815094476869+0.149146602156071i</v>
      </c>
      <c r="P3317" t="str">
        <f t="shared" si="1729"/>
        <v>0.011184905523131-0.149146602156071i</v>
      </c>
      <c r="Q3317" t="str">
        <f t="shared" si="1730"/>
        <v>-0.011184905523131+6.2826267438359i</v>
      </c>
      <c r="R3317" t="str">
        <f t="shared" si="1731"/>
        <v>-0.0237426235642078-0.0017380224811871i</v>
      </c>
      <c r="S3317" t="str">
        <f t="shared" si="1732"/>
        <v>0.636186390780847i</v>
      </c>
      <c r="T3317" t="str">
        <f t="shared" si="1733"/>
        <v>0.00110570624940239-0.0151047339929817i</v>
      </c>
      <c r="U3317" t="str">
        <f t="shared" si="1734"/>
        <v>0.0001-115.079496089584i</v>
      </c>
      <c r="V3317" t="str">
        <f t="shared" si="1735"/>
        <v>0.00002-0.00184584118544212i</v>
      </c>
      <c r="W3317" t="str">
        <f t="shared" si="1736"/>
        <v>0.000019999358452953-0.00184581158264378i</v>
      </c>
      <c r="X3317" t="str">
        <f t="shared" si="1737"/>
        <v>0.0000321086813382272-0.00184546962785438i</v>
      </c>
      <c r="Y3317" t="str">
        <f t="shared" si="1738"/>
        <v>0.009+8.68964527982937i</v>
      </c>
      <c r="Z3317" t="str">
        <f t="shared" si="1739"/>
        <v>-0.00254900107144316-0.0000470000506095199i</v>
      </c>
      <c r="AA3317" t="str">
        <f t="shared" si="1740"/>
        <v>0.00143598638158673-1.38124580356054i</v>
      </c>
      <c r="AB3317" t="str">
        <f t="shared" si="1741"/>
        <v>0.00752772567113656-0.102834088073674i</v>
      </c>
      <c r="AC3317" t="str">
        <f t="shared" si="1742"/>
        <v>0.976390720590189-0.00285166813189109i</v>
      </c>
      <c r="AD3317" t="str">
        <f t="shared" si="1743"/>
        <v>0.00801728060679743-0.105297216864083i</v>
      </c>
      <c r="AE3317" t="str">
        <f t="shared" si="1744"/>
        <v>-0.0000253850313784406+0.00026802590601226i</v>
      </c>
      <c r="AF3317" t="str">
        <f t="shared" si="1745"/>
        <v>-15.0824230865375-0.257314923115221i</v>
      </c>
      <c r="AG3317" t="str">
        <f t="shared" si="1746"/>
        <v>0.999473544029104-0.0000406346468400222i</v>
      </c>
      <c r="AH3317" t="str">
        <f t="shared" si="1747"/>
        <v>0.000452237016555875-0.00403805564724687i</v>
      </c>
      <c r="AI3317">
        <f t="shared" si="1748"/>
        <v>-47.822420963568703</v>
      </c>
      <c r="AJ3317">
        <f t="shared" si="1749"/>
        <v>-83.609858040822473</v>
      </c>
      <c r="AK3317"/>
      <c r="AL3317"/>
      <c r="AM3317"/>
      <c r="AN3317"/>
    </row>
    <row r="3318" spans="1:40" x14ac:dyDescent="0.25">
      <c r="A3318"/>
      <c r="B3318">
        <f t="shared" si="1750"/>
        <v>1384000</v>
      </c>
      <c r="C3318" s="237" t="str">
        <f t="shared" si="1718"/>
        <v>-3.9899785184363E-08+0.00176952495646143i</v>
      </c>
      <c r="D3318" s="208" t="str">
        <f t="shared" si="1719"/>
        <v>-5.95700626290431+0.0135663579995376i</v>
      </c>
      <c r="E3318" t="str">
        <f t="shared" si="1720"/>
        <v>2870</v>
      </c>
      <c r="F3318" t="str">
        <f t="shared" si="1721"/>
        <v>0.777000777000777</v>
      </c>
      <c r="G3318" t="str">
        <f t="shared" si="1716"/>
        <v>0.777000777000777</v>
      </c>
      <c r="H3318" t="str">
        <f t="shared" si="1722"/>
        <v>9.12542931889303+0.270695759083097i</v>
      </c>
      <c r="I3318" t="str">
        <f t="shared" si="1723"/>
        <v>5434.95529071034i</v>
      </c>
      <c r="J3318" t="str">
        <f t="shared" si="1717"/>
        <v>-25265.2558013217+1175.4547384179i</v>
      </c>
      <c r="K3318" t="str">
        <f t="shared" si="1724"/>
        <v>0.00998654948216176-0.214651163496923i</v>
      </c>
      <c r="L3318" t="str">
        <f t="shared" si="1725"/>
        <v>0.000864018530461985-0.0155646613734913i</v>
      </c>
      <c r="M3318" t="str">
        <f t="shared" si="1726"/>
        <v>0.0108505680126237-0.230215824870414i</v>
      </c>
      <c r="N3318" t="str">
        <f t="shared" si="1727"/>
        <v>-6.13791505139905i</v>
      </c>
      <c r="O3318" t="str">
        <f t="shared" si="1728"/>
        <v>0.989466819822639+0.144759844121476i</v>
      </c>
      <c r="P3318" t="str">
        <f t="shared" si="1729"/>
        <v>0.010533180177361-0.144759844121476i</v>
      </c>
      <c r="Q3318" t="str">
        <f t="shared" si="1730"/>
        <v>-0.010533180177361+6.28267489552053i</v>
      </c>
      <c r="R3318" t="str">
        <f t="shared" si="1731"/>
        <v>-0.0230438625153341-0.00163790983818717i</v>
      </c>
      <c r="S3318" t="str">
        <f t="shared" si="1732"/>
        <v>0.636646395401801i</v>
      </c>
      <c r="T3318" t="str">
        <f t="shared" si="1733"/>
        <v>0.00104276939447501-0.0146707920065221i</v>
      </c>
      <c r="U3318" t="str">
        <f t="shared" si="1734"/>
        <v>0.0001-114.996346164664i</v>
      </c>
      <c r="V3318" t="str">
        <f t="shared" si="1735"/>
        <v>0.00002-0.00184450748516362i</v>
      </c>
      <c r="W3318" t="str">
        <f t="shared" si="1736"/>
        <v>0.000019999358452953-0.0018444779037596i</v>
      </c>
      <c r="X3318" t="str">
        <f t="shared" si="1737"/>
        <v>0.0000320911873367661-0.00184413631076737i</v>
      </c>
      <c r="Y3318" t="str">
        <f t="shared" si="1738"/>
        <v>0.009+8.69592846513655i</v>
      </c>
      <c r="Z3318" t="str">
        <f t="shared" si="1739"/>
        <v>-0.00254531828114932-0.0000469380994504852i</v>
      </c>
      <c r="AA3318" t="str">
        <f t="shared" si="1740"/>
        <v>0.00143390835142133-1.38024737223014i</v>
      </c>
      <c r="AB3318" t="str">
        <f t="shared" si="1741"/>
        <v>0.00709924715005241-0.0998797806045598i</v>
      </c>
      <c r="AC3318" t="str">
        <f t="shared" si="1742"/>
        <v>0.977083124784285-0.00271811139114396i</v>
      </c>
      <c r="AD3318" t="str">
        <f t="shared" si="1743"/>
        <v>0.00755006584363823-0.102201395307725i</v>
      </c>
      <c r="AE3318" t="str">
        <f t="shared" si="1744"/>
        <v>-0.0000240144598726258+0.000259780694094294i</v>
      </c>
      <c r="AF3318" t="str">
        <f t="shared" si="1745"/>
        <v>-15.0824355817973-0.257129401083559i</v>
      </c>
      <c r="AG3318" t="str">
        <f t="shared" si="1746"/>
        <v>0.999489390380022-0.0000382543716298796i</v>
      </c>
      <c r="AH3318" t="str">
        <f t="shared" si="1747"/>
        <v>0.000429362760142765-0.00391393282713828i</v>
      </c>
      <c r="AI3318">
        <f t="shared" si="1748"/>
        <v>-48.095780184457162</v>
      </c>
      <c r="AJ3318">
        <f t="shared" si="1749"/>
        <v>-83.73962268192183</v>
      </c>
      <c r="AK3318"/>
      <c r="AL3318"/>
      <c r="AM3318"/>
      <c r="AN3318"/>
    </row>
    <row r="3319" spans="1:40" x14ac:dyDescent="0.25">
      <c r="A3319"/>
      <c r="B3319">
        <f t="shared" si="1750"/>
        <v>1385000</v>
      </c>
      <c r="C3319" s="237" t="str">
        <f t="shared" si="1718"/>
        <v>-3.98421889664432E-08+0.00176824732111511i</v>
      </c>
      <c r="D3319" s="208" t="str">
        <f t="shared" si="1719"/>
        <v>-5.95700626246274+0.0135565627952158i</v>
      </c>
      <c r="E3319" t="str">
        <f t="shared" si="1720"/>
        <v>2870</v>
      </c>
      <c r="F3319" t="str">
        <f t="shared" si="1721"/>
        <v>0.777000777000777</v>
      </c>
      <c r="G3319" t="str">
        <f t="shared" si="1716"/>
        <v>0.777000777000777</v>
      </c>
      <c r="H3319" t="str">
        <f t="shared" si="1722"/>
        <v>9.12544178757539+0.270500708886479i</v>
      </c>
      <c r="I3319" t="str">
        <f t="shared" si="1723"/>
        <v>5438.88228152733i</v>
      </c>
      <c r="J3319" t="str">
        <f t="shared" si="1717"/>
        <v>-25301.7809223967+1176.30405542543i</v>
      </c>
      <c r="K3319" t="str">
        <f t="shared" si="1724"/>
        <v>0.00997216363241983-0.214496837264176i</v>
      </c>
      <c r="L3319" t="str">
        <f t="shared" si="1725"/>
        <v>0.000862775126757659-0.0155534923242737i</v>
      </c>
      <c r="M3319" t="str">
        <f t="shared" si="1726"/>
        <v>0.0108349387591775-0.23005032958845i</v>
      </c>
      <c r="N3319" t="str">
        <f t="shared" si="1727"/>
        <v>-6.14234996111827i</v>
      </c>
      <c r="O3319" t="str">
        <f t="shared" si="1728"/>
        <v>0.990099083947145+0.140370238893523i</v>
      </c>
      <c r="P3319" t="str">
        <f t="shared" si="1729"/>
        <v>0.00990091605285504-0.140370238893523i</v>
      </c>
      <c r="Q3319" t="str">
        <f t="shared" si="1730"/>
        <v>-0.00990091605285504+6.28272020001179i</v>
      </c>
      <c r="R3319" t="str">
        <f t="shared" si="1731"/>
        <v>-0.0223446992070102-0.00154068345455874i</v>
      </c>
      <c r="S3319" t="str">
        <f t="shared" si="1732"/>
        <v>0.637106400022757i</v>
      </c>
      <c r="T3319" t="str">
        <f t="shared" si="1733"/>
        <v>0.000981579289308544-0.0142359508713696i</v>
      </c>
      <c r="U3319" t="str">
        <f t="shared" si="1734"/>
        <v>0.0001-114.913316311838i</v>
      </c>
      <c r="V3319" t="str">
        <f t="shared" si="1735"/>
        <v>0.00002-0.0018431757108061i</v>
      </c>
      <c r="W3319" t="str">
        <f t="shared" si="1736"/>
        <v>0.0000199993584529529-0.00184314615076551i</v>
      </c>
      <c r="X3319" t="str">
        <f t="shared" si="1737"/>
        <v>0.0000320737312125979-0.0018428049187998i</v>
      </c>
      <c r="Y3319" t="str">
        <f t="shared" si="1738"/>
        <v>0.009+8.70221165044373i</v>
      </c>
      <c r="Z3319" t="str">
        <f t="shared" si="1739"/>
        <v>-0.00254164346685011-0.000046876298348201i</v>
      </c>
      <c r="AA3319" t="str">
        <f t="shared" si="1740"/>
        <v>0.00143183483132363-1.37925038358971i</v>
      </c>
      <c r="AB3319" t="str">
        <f t="shared" si="1741"/>
        <v>0.00668266062381173-0.0969193516681015i</v>
      </c>
      <c r="AC3319" t="str">
        <f t="shared" si="1742"/>
        <v>0.977776077423862-0.00258746351893871i</v>
      </c>
      <c r="AD3319" t="str">
        <f t="shared" si="1743"/>
        <v>0.00709680607072162-0.0991034564852483i</v>
      </c>
      <c r="AE3319" t="str">
        <f t="shared" si="1744"/>
        <v>-0.0000226831539786922+0.000251552980719305i</v>
      </c>
      <c r="AF3319" t="str">
        <f t="shared" si="1745"/>
        <v>-15.0824480500381-0.256944146091263i</v>
      </c>
      <c r="AG3319" t="str">
        <f t="shared" si="1746"/>
        <v>0.999505224485516-0.0000359472236398611i</v>
      </c>
      <c r="AH3319" t="str">
        <f t="shared" si="1747"/>
        <v>0.00040709021798248-0.00379006705851714i</v>
      </c>
      <c r="AI3319">
        <f t="shared" si="1748"/>
        <v>-48.377244997526923</v>
      </c>
      <c r="AJ3319">
        <f t="shared" si="1749"/>
        <v>-83.869377641177238</v>
      </c>
      <c r="AK3319"/>
      <c r="AL3319"/>
      <c r="AM3319"/>
      <c r="AN3319"/>
    </row>
    <row r="3320" spans="1:40" x14ac:dyDescent="0.25">
      <c r="A3320"/>
      <c r="B3320">
        <f t="shared" si="1750"/>
        <v>1386000</v>
      </c>
      <c r="C3320" s="237" t="str">
        <f t="shared" si="1718"/>
        <v>-3.97847173706824E-08+0.00176697152939843i</v>
      </c>
      <c r="D3320" s="208" t="str">
        <f t="shared" si="1719"/>
        <v>-5.95700626202212+0.013546781725388i</v>
      </c>
      <c r="E3320" t="str">
        <f t="shared" si="1720"/>
        <v>2870</v>
      </c>
      <c r="F3320" t="str">
        <f t="shared" si="1721"/>
        <v>0.777000777000777</v>
      </c>
      <c r="G3320" t="str">
        <f t="shared" si="1716"/>
        <v>0.777000777000777</v>
      </c>
      <c r="H3320" t="str">
        <f t="shared" si="1722"/>
        <v>9.12545422931556+0.27030593928819i</v>
      </c>
      <c r="I3320" t="str">
        <f t="shared" si="1723"/>
        <v>5442.80927234432i</v>
      </c>
      <c r="J3320" t="str">
        <f t="shared" si="1717"/>
        <v>-25338.3324249243+1177.15337243295i</v>
      </c>
      <c r="K3320" t="str">
        <f t="shared" si="1724"/>
        <v>0.00995780882350204-0.214342732308751i</v>
      </c>
      <c r="L3320" t="str">
        <f t="shared" si="1725"/>
        <v>0.000861534402440016-0.015542339243488i</v>
      </c>
      <c r="M3320" t="str">
        <f t="shared" si="1726"/>
        <v>0.0108193432259421-0.229885071552239i</v>
      </c>
      <c r="N3320" t="str">
        <f t="shared" si="1727"/>
        <v>-6.14678487083749i</v>
      </c>
      <c r="O3320" t="str">
        <f t="shared" si="1728"/>
        <v>0.990711874414769+0.135977872808688i</v>
      </c>
      <c r="P3320" t="str">
        <f t="shared" si="1729"/>
        <v>0.00928812558523096-0.135977872808688i</v>
      </c>
      <c r="Q3320" t="str">
        <f t="shared" si="1730"/>
        <v>-0.00928812558523096+6.28276274364618i</v>
      </c>
      <c r="R3320" t="str">
        <f t="shared" si="1731"/>
        <v>-0.021645144381709-0.00144635141205882i</v>
      </c>
      <c r="S3320" t="str">
        <f t="shared" si="1732"/>
        <v>0.637566404643711i</v>
      </c>
      <c r="T3320" t="str">
        <f t="shared" si="1733"/>
        <v>0.000922145069637696-0.0138002168814402i</v>
      </c>
      <c r="U3320" t="str">
        <f t="shared" si="1734"/>
        <v>0.0001-114.830406271209i</v>
      </c>
      <c r="V3320" t="str">
        <f t="shared" si="1735"/>
        <v>0.00002-0.0018418458582009i</v>
      </c>
      <c r="W3320" t="str">
        <f t="shared" si="1736"/>
        <v>0.000019999358452953-0.00184181631949294i</v>
      </c>
      <c r="X3320" t="str">
        <f t="shared" si="1737"/>
        <v>0.0000320563128564565-0.00184147544778547i</v>
      </c>
      <c r="Y3320" t="str">
        <f t="shared" si="1738"/>
        <v>0.009+8.7084948357509i</v>
      </c>
      <c r="Z3320" t="str">
        <f t="shared" si="1739"/>
        <v>-0.00253797660552896-0.0000468146468030671i</v>
      </c>
      <c r="AA3320" t="str">
        <f t="shared" si="1740"/>
        <v>0.00142976580824427-1.37825483451393i</v>
      </c>
      <c r="AB3320" t="str">
        <f t="shared" si="1741"/>
        <v>0.00627802828913693-0.0939528441137207i</v>
      </c>
      <c r="AC3320" t="str">
        <f t="shared" si="1742"/>
        <v>0.978469567851223-0.002459733049975i</v>
      </c>
      <c r="AD3320" t="str">
        <f t="shared" si="1743"/>
        <v>0.0066575102565229-0.0960034644940488i</v>
      </c>
      <c r="AE3320" t="str">
        <f t="shared" si="1744"/>
        <v>-0.000021390973564284+0.00024334287794438i</v>
      </c>
      <c r="AF3320" t="str">
        <f t="shared" si="1745"/>
        <v>-15.0824604913377-0.256759157562802i</v>
      </c>
      <c r="AG3320" t="str">
        <f t="shared" si="1746"/>
        <v>0.999521046052194-0.000033713089567745i</v>
      </c>
      <c r="AH3320" t="str">
        <f t="shared" si="1747"/>
        <v>0.000385417230795988-0.00366646008601976i</v>
      </c>
      <c r="AI3320">
        <f t="shared" si="1748"/>
        <v>-48.667333772882166</v>
      </c>
      <c r="AJ3320">
        <f t="shared" si="1749"/>
        <v>-83.999122900129066</v>
      </c>
      <c r="AK3320"/>
      <c r="AL3320"/>
      <c r="AM3320"/>
      <c r="AN3320"/>
    </row>
    <row r="3321" spans="1:40" x14ac:dyDescent="0.25">
      <c r="A3321"/>
      <c r="B3321">
        <f t="shared" si="1750"/>
        <v>1387000</v>
      </c>
      <c r="C3321" s="237" t="str">
        <f t="shared" si="1718"/>
        <v>-3.97273700378097E-08+0.00176569757732372i</v>
      </c>
      <c r="D3321" s="208" t="str">
        <f t="shared" si="1719"/>
        <v>-5.95700626158246+0.0135370147594819i</v>
      </c>
      <c r="E3321" t="str">
        <f t="shared" si="1720"/>
        <v>2870</v>
      </c>
      <c r="F3321" t="str">
        <f t="shared" si="1721"/>
        <v>0.777000777000777</v>
      </c>
      <c r="G3321" t="str">
        <f t="shared" si="1716"/>
        <v>0.777000777000777</v>
      </c>
      <c r="H3321" t="str">
        <f t="shared" si="1722"/>
        <v>9.12546664419112+0.270111449683789i</v>
      </c>
      <c r="I3321" t="str">
        <f t="shared" si="1723"/>
        <v>5446.73626316131i</v>
      </c>
      <c r="J3321" t="str">
        <f t="shared" si="1717"/>
        <v>-25374.9103089044+1178.00268944048i</v>
      </c>
      <c r="K3321" t="str">
        <f t="shared" si="1724"/>
        <v>0.00994348496623092-0.214188848156104i</v>
      </c>
      <c r="L3321" t="str">
        <f t="shared" si="1725"/>
        <v>0.000860296349824113-0.015531202097021i</v>
      </c>
      <c r="M3321" t="str">
        <f t="shared" si="1726"/>
        <v>0.010803781316055-0.229720050253125i</v>
      </c>
      <c r="N3321" t="str">
        <f t="shared" si="1727"/>
        <v>-6.15121978055671i</v>
      </c>
      <c r="O3321" t="str">
        <f t="shared" si="1728"/>
        <v>0.991305179172907+0.131582832257751i</v>
      </c>
      <c r="P3321" t="str">
        <f t="shared" si="1729"/>
        <v>0.00869482082709305-0.131582832257751i</v>
      </c>
      <c r="Q3321" t="str">
        <f t="shared" si="1730"/>
        <v>-0.00869482082709305+6.28280261281446i</v>
      </c>
      <c r="R3321" t="str">
        <f t="shared" si="1731"/>
        <v>-0.0209452088772148-0.0013549217623608i</v>
      </c>
      <c r="S3321" t="str">
        <f t="shared" si="1732"/>
        <v>0.638026409264667i</v>
      </c>
      <c r="T3321" t="str">
        <f t="shared" si="1733"/>
        <v>0.000864475866873616-0.0133635964112278i</v>
      </c>
      <c r="U3321" t="str">
        <f t="shared" si="1734"/>
        <v>0.0001-114.74761578363i</v>
      </c>
      <c r="V3321" t="str">
        <f t="shared" si="1735"/>
        <v>0.00002-0.00184051792319138i</v>
      </c>
      <c r="W3321" t="str">
        <f t="shared" si="1736"/>
        <v>0.000019999358452953-0.00184048840578527i</v>
      </c>
      <c r="X3321" t="str">
        <f t="shared" si="1737"/>
        <v>0.000032038932159468-0.00184014789357015i</v>
      </c>
      <c r="Y3321" t="str">
        <f t="shared" si="1738"/>
        <v>0.009+8.71477802105809i</v>
      </c>
      <c r="Z3321" t="str">
        <f t="shared" si="1739"/>
        <v>-0.00253431767425219-0.0000467531443175515i</v>
      </c>
      <c r="AA3321" t="str">
        <f t="shared" si="1740"/>
        <v>0.00142770126918106-1.37726072188647i</v>
      </c>
      <c r="AB3321" t="str">
        <f t="shared" si="1741"/>
        <v>0.00588541231331534-0.0909803013394187i</v>
      </c>
      <c r="AC3321" t="str">
        <f t="shared" si="1742"/>
        <v>0.979163585311852-0.00233492849211503i</v>
      </c>
      <c r="AD3321" t="str">
        <f t="shared" si="1743"/>
        <v>0.00623218706817918-0.0929014834628409i</v>
      </c>
      <c r="AE3321" t="str">
        <f t="shared" si="1744"/>
        <v>-0.0000201377782997852+0.000235150497162712i</v>
      </c>
      <c r="AF3321" t="str">
        <f t="shared" si="1745"/>
        <v>-15.0824729057736-0.256574434924307i</v>
      </c>
      <c r="AG3321" t="str">
        <f t="shared" si="1746"/>
        <v>0.999536854787353-0.0000315518549352085i</v>
      </c>
      <c r="AH3321" t="str">
        <f t="shared" si="1747"/>
        <v>0.000364341636413054-0.00354311364361535i</v>
      </c>
      <c r="AI3321">
        <f t="shared" si="1748"/>
        <v>-48.966616296315919</v>
      </c>
      <c r="AJ3321">
        <f t="shared" si="1749"/>
        <v>-84.128858440534955</v>
      </c>
      <c r="AK3321"/>
      <c r="AL3321"/>
      <c r="AM3321"/>
      <c r="AN3321"/>
    </row>
    <row r="3322" spans="1:40" x14ac:dyDescent="0.25">
      <c r="A3322"/>
      <c r="B3322">
        <f t="shared" si="1750"/>
        <v>1388000</v>
      </c>
      <c r="C3322" s="237" t="str">
        <f t="shared" si="1718"/>
        <v>-3.9670146609848E-08+0.00176442546091484i</v>
      </c>
      <c r="D3322" s="208" t="str">
        <f t="shared" si="1719"/>
        <v>-5.95700626114375+0.0135272618670138i</v>
      </c>
      <c r="E3322" t="str">
        <f t="shared" si="1720"/>
        <v>2870</v>
      </c>
      <c r="F3322" t="str">
        <f t="shared" si="1721"/>
        <v>0.777000777000777</v>
      </c>
      <c r="G3322" t="str">
        <f t="shared" si="1716"/>
        <v>0.777000777000777</v>
      </c>
      <c r="H3322" t="str">
        <f t="shared" si="1722"/>
        <v>9.1254790322793+0.269917239470557i</v>
      </c>
      <c r="I3322" t="str">
        <f t="shared" si="1723"/>
        <v>5450.66325397829i</v>
      </c>
      <c r="J3322" t="str">
        <f t="shared" si="1717"/>
        <v>-25411.5145743372+1178.85200644801i</v>
      </c>
      <c r="K3322" t="str">
        <f t="shared" si="1724"/>
        <v>0.00992919197174829-0.21403518433304i</v>
      </c>
      <c r="L3322" t="str">
        <f t="shared" si="1725"/>
        <v>0.000859060961252522-0.0155200808508565i</v>
      </c>
      <c r="M3322" t="str">
        <f t="shared" si="1726"/>
        <v>0.0107882529330008-0.229555265183896i</v>
      </c>
      <c r="N3322" t="str">
        <f t="shared" si="1727"/>
        <v>-6.15565469027593i</v>
      </c>
      <c r="O3322" t="str">
        <f t="shared" si="1728"/>
        <v>0.991878986552208+0.127185203684092i</v>
      </c>
      <c r="P3322" t="str">
        <f t="shared" si="1729"/>
        <v>0.00812101344779204-0.127185203684092i</v>
      </c>
      <c r="Q3322" t="str">
        <f t="shared" si="1730"/>
        <v>-0.00812101344779204+6.28283989396002i</v>
      </c>
      <c r="R3322" t="str">
        <f t="shared" si="1731"/>
        <v>-0.0202449036268322-0.0012664025261631i</v>
      </c>
      <c r="S3322" t="str">
        <f t="shared" si="1732"/>
        <v>0.638486413885622i</v>
      </c>
      <c r="T3322" t="str">
        <f t="shared" si="1733"/>
        <v>0.00080858080746557-0.0129260959161561i</v>
      </c>
      <c r="U3322" t="str">
        <f t="shared" si="1734"/>
        <v>0.0001-114.664944590703i</v>
      </c>
      <c r="V3322" t="str">
        <f t="shared" si="1735"/>
        <v>0.00002-0.00183919190163288i</v>
      </c>
      <c r="W3322" t="str">
        <f t="shared" si="1736"/>
        <v>0.0000199993584529529-0.00183916240549793i</v>
      </c>
      <c r="X3322" t="str">
        <f t="shared" si="1737"/>
        <v>0.0000320215890131516-0.00183882225201161i</v>
      </c>
      <c r="Y3322" t="str">
        <f t="shared" si="1738"/>
        <v>0.009+8.72106120636527i</v>
      </c>
      <c r="Z3322" t="str">
        <f t="shared" si="1739"/>
        <v>-0.00253066665016877-0.0000466917903961848i</v>
      </c>
      <c r="AA3322" t="str">
        <f t="shared" si="1740"/>
        <v>0.0014256412011788-1.37626804260003i</v>
      </c>
      <c r="AB3322" t="str">
        <f t="shared" si="1741"/>
        <v>0.00550487482985347-0.0880017672941728i</v>
      </c>
      <c r="AC3322" t="str">
        <f t="shared" si="1742"/>
        <v>0.979858118954164-0.00221305832549178i</v>
      </c>
      <c r="AD3322" t="str">
        <f t="shared" si="1743"/>
        <v>0.00582084487144686-0.0897975775501888i</v>
      </c>
      <c r="AE3322" t="str">
        <f t="shared" si="1744"/>
        <v>-0.0000189234276610351+0.000226975949103541i</v>
      </c>
      <c r="AF3322" t="str">
        <f t="shared" si="1745"/>
        <v>-15.082485293423-0.256389977603543i</v>
      </c>
      <c r="AG3322" t="str">
        <f t="shared" si="1746"/>
        <v>0.999552650398987-0.0000294634040918508i</v>
      </c>
      <c r="AH3322" t="str">
        <f t="shared" si="1747"/>
        <v>0.0003438612698176-0.00342002945460912i</v>
      </c>
      <c r="AI3322">
        <f t="shared" si="1748"/>
        <v>-49.275720802265184</v>
      </c>
      <c r="AJ3322">
        <f t="shared" si="1749"/>
        <v>-84.258584244370425</v>
      </c>
      <c r="AK3322"/>
      <c r="AL3322"/>
      <c r="AM3322"/>
      <c r="AN3322"/>
    </row>
    <row r="3323" spans="1:40" x14ac:dyDescent="0.25">
      <c r="A3323"/>
      <c r="B3323">
        <f t="shared" si="1750"/>
        <v>1389000</v>
      </c>
      <c r="C3323" s="237" t="str">
        <f t="shared" si="1718"/>
        <v>-3.9613046730108E-08+0.00176315517620704i</v>
      </c>
      <c r="D3323" s="208" t="str">
        <f t="shared" si="1719"/>
        <v>-5.95700626070599+0.0135175230175873i</v>
      </c>
      <c r="E3323" t="str">
        <f t="shared" si="1720"/>
        <v>2870</v>
      </c>
      <c r="F3323" t="str">
        <f t="shared" si="1721"/>
        <v>0.777000777000777</v>
      </c>
      <c r="G3323" t="str">
        <f t="shared" si="1716"/>
        <v>0.777000777000777</v>
      </c>
      <c r="H3323" t="str">
        <f t="shared" si="1722"/>
        <v>9.12549139365708+0.269723308047514i</v>
      </c>
      <c r="I3323" t="str">
        <f t="shared" si="1723"/>
        <v>5454.59024479528i</v>
      </c>
      <c r="J3323" t="str">
        <f t="shared" si="1717"/>
        <v>-25448.1452212224+1179.70132345554i</v>
      </c>
      <c r="K3323" t="str">
        <f t="shared" si="1724"/>
        <v>0.00991492975151491-0.213881740367717i</v>
      </c>
      <c r="L3323" t="str">
        <f t="shared" si="1725"/>
        <v>0.000857828229095201-0.0155089754710746i</v>
      </c>
      <c r="M3323" t="str">
        <f t="shared" si="1726"/>
        <v>0.0107727579806101-0.229390715838792i</v>
      </c>
      <c r="N3323" t="str">
        <f t="shared" si="1727"/>
        <v>-6.16008959999515i</v>
      </c>
      <c r="O3323" t="str">
        <f t="shared" si="1728"/>
        <v>0.992433285266806+0.122785073581992i</v>
      </c>
      <c r="P3323" t="str">
        <f t="shared" si="1729"/>
        <v>0.00756671473319404-0.122785073581992i</v>
      </c>
      <c r="Q3323" t="str">
        <f t="shared" si="1730"/>
        <v>-0.00756671473319404+6.28287467357714i</v>
      </c>
      <c r="R3323" t="str">
        <f t="shared" si="1731"/>
        <v>-0.0195442396595891-0.0011808016922911i</v>
      </c>
      <c r="S3323" t="str">
        <f t="shared" si="1732"/>
        <v>0.638946418506576i</v>
      </c>
      <c r="T3323" t="str">
        <f t="shared" si="1733"/>
        <v>0.000754469012255902-0.0124877219329286i</v>
      </c>
      <c r="U3323" t="str">
        <f t="shared" si="1734"/>
        <v>0.0001-114.58239243477i</v>
      </c>
      <c r="V3323" t="str">
        <f t="shared" si="1735"/>
        <v>0.00002-0.00183786778939269i</v>
      </c>
      <c r="W3323" t="str">
        <f t="shared" si="1736"/>
        <v>0.000019999358452953-0.00183783831449829i</v>
      </c>
      <c r="X3323" t="str">
        <f t="shared" si="1737"/>
        <v>0.0000320042833094175-0.0018374985189796i</v>
      </c>
      <c r="Y3323" t="str">
        <f t="shared" si="1738"/>
        <v>0.009+8.72734439167244i</v>
      </c>
      <c r="Z3323" t="str">
        <f t="shared" si="1739"/>
        <v>-0.00252702351051-0.0000466305845455487i</v>
      </c>
      <c r="AA3323" t="str">
        <f t="shared" si="1740"/>
        <v>0.00142358559132909-1.37527679355623i</v>
      </c>
      <c r="AB3323" t="str">
        <f t="shared" si="1741"/>
        <v>0.00513647793408548-0.0850172864803186i</v>
      </c>
      <c r="AC3323" t="str">
        <f t="shared" si="1742"/>
        <v>0.980553157829265-0.0020941310016107i</v>
      </c>
      <c r="AD3323" t="str">
        <f t="shared" si="1743"/>
        <v>0.00542349173066768-0.0866918109430532i</v>
      </c>
      <c r="AE3323" t="str">
        <f t="shared" si="1744"/>
        <v>-0.0000177477809320406+0.000218819343832105i</v>
      </c>
      <c r="AF3323" t="str">
        <f t="shared" si="1745"/>
        <v>-15.0824976543631-0.256205785029927i</v>
      </c>
      <c r="AG3323" t="str">
        <f t="shared" si="1746"/>
        <v>0.999568432595784-0.0000274476202192376i</v>
      </c>
      <c r="AH3323" t="str">
        <f t="shared" si="1747"/>
        <v>0.000323973963192992-0.00329720923164572i</v>
      </c>
      <c r="AI3323">
        <f t="shared" si="1748"/>
        <v>-49.595342251986906</v>
      </c>
      <c r="AJ3323">
        <f t="shared" si="1749"/>
        <v>-84.388300293829602</v>
      </c>
      <c r="AK3323"/>
      <c r="AL3323"/>
      <c r="AM3323"/>
      <c r="AN3323"/>
    </row>
    <row r="3324" spans="1:40" x14ac:dyDescent="0.25">
      <c r="A3324"/>
      <c r="B3324">
        <f t="shared" si="1750"/>
        <v>1390000</v>
      </c>
      <c r="C3324" s="237" t="str">
        <f t="shared" si="1718"/>
        <v>-3.95560700431831E-08+0.00176188671924701i</v>
      </c>
      <c r="D3324" s="208" t="str">
        <f t="shared" si="1719"/>
        <v>-5.95700626026916+0.0135077981808937i</v>
      </c>
      <c r="E3324" t="str">
        <f t="shared" si="1720"/>
        <v>2870</v>
      </c>
      <c r="F3324" t="str">
        <f t="shared" si="1721"/>
        <v>0.777000777000777</v>
      </c>
      <c r="G3324" t="str">
        <f t="shared" si="1716"/>
        <v>0.777000777000777</v>
      </c>
      <c r="H3324" t="str">
        <f t="shared" si="1722"/>
        <v>9.12550372840115+0.269529654815389i</v>
      </c>
      <c r="I3324" t="str">
        <f t="shared" si="1723"/>
        <v>5458.51723561227i</v>
      </c>
      <c r="J3324" t="str">
        <f t="shared" si="1717"/>
        <v>-25484.8022495602+1180.55064046306i</v>
      </c>
      <c r="K3324" t="str">
        <f t="shared" si="1724"/>
        <v>0.0099006982173081-0.213728515789633i</v>
      </c>
      <c r="L3324" t="str">
        <f t="shared" si="1725"/>
        <v>0.000856598145749366-0.0154978859238513i</v>
      </c>
      <c r="M3324" t="str">
        <f t="shared" si="1726"/>
        <v>0.0107572963630575-0.229226401713484i</v>
      </c>
      <c r="N3324" t="str">
        <f t="shared" si="1727"/>
        <v>-6.16452450971437i</v>
      </c>
      <c r="O3324" t="str">
        <f t="shared" si="1728"/>
        <v>0.992968064414534+0.118382528494935i</v>
      </c>
      <c r="P3324" t="str">
        <f t="shared" si="1729"/>
        <v>0.007031935585466-0.118382528494935i</v>
      </c>
      <c r="Q3324" t="str">
        <f t="shared" si="1730"/>
        <v>-0.007031935585466+6.28290703820931i</v>
      </c>
      <c r="R3324" t="str">
        <f t="shared" si="1731"/>
        <v>-0.0188432281004321-0.00109812721679357i</v>
      </c>
      <c r="S3324" t="str">
        <f t="shared" si="1732"/>
        <v>0.639406423127532i</v>
      </c>
      <c r="T3324" t="str">
        <f t="shared" si="1733"/>
        <v>0.000702149595828969-0.0120484810798735i</v>
      </c>
      <c r="U3324" t="str">
        <f t="shared" si="1734"/>
        <v>0.0001-114.499959058918i</v>
      </c>
      <c r="V3324" t="str">
        <f t="shared" si="1735"/>
        <v>0.00002-0.00183654558234996i</v>
      </c>
      <c r="W3324" t="str">
        <f t="shared" si="1736"/>
        <v>0.000019999358452953-0.00183651612866555i</v>
      </c>
      <c r="X3324" t="str">
        <f t="shared" si="1737"/>
        <v>0.0000319870149405627-0.00183617669035565i</v>
      </c>
      <c r="Y3324" t="str">
        <f t="shared" si="1738"/>
        <v>0.009+8.73362757697962i</v>
      </c>
      <c r="Z3324" t="str">
        <f t="shared" si="1739"/>
        <v>-0.00252338823258894-0.0000465695262742625i</v>
      </c>
      <c r="AA3324" t="str">
        <f t="shared" si="1740"/>
        <v>0.00142153442677006-1.37428697166563i</v>
      </c>
      <c r="AB3324" t="str">
        <f t="shared" si="1741"/>
        <v>0.00478028367874074-0.0820269039558987i</v>
      </c>
      <c r="AC3324" t="str">
        <f t="shared" si="1742"/>
        <v>0.981248690890724-0.00197815494244509i</v>
      </c>
      <c r="AD3324" t="str">
        <f t="shared" si="1743"/>
        <v>0.00504013540874837-0.0835842478553309i</v>
      </c>
      <c r="AE3324" t="str">
        <f t="shared" si="1744"/>
        <v>-0.0000166106972077038+0.000210680790749596i</v>
      </c>
      <c r="AF3324" t="str">
        <f t="shared" si="1745"/>
        <v>-15.0825099886703-0.256021856634495i</v>
      </c>
      <c r="AG3324" t="str">
        <f t="shared" si="1746"/>
        <v>0.99958420108714-0.0000255043853349987i</v>
      </c>
      <c r="AH3324" t="str">
        <f t="shared" si="1747"/>
        <v>0.000304677545967473-0.00317465467671238i</v>
      </c>
      <c r="AI3324">
        <f t="shared" si="1748"/>
        <v>-49.926252131267447</v>
      </c>
      <c r="AJ3324">
        <f t="shared" si="1749"/>
        <v>-84.518006571321678</v>
      </c>
      <c r="AK3324"/>
      <c r="AL3324"/>
      <c r="AM3324"/>
      <c r="AN3324"/>
    </row>
    <row r="3325" spans="1:40" x14ac:dyDescent="0.25">
      <c r="A3325"/>
      <c r="B3325">
        <f t="shared" si="1750"/>
        <v>1391000</v>
      </c>
      <c r="C3325" s="237" t="str">
        <f t="shared" si="1718"/>
        <v>-3.9499216194944E-08+0.00176062008609283i</v>
      </c>
      <c r="D3325" s="208" t="str">
        <f t="shared" si="1719"/>
        <v>-5.95700625983328+0.0134980873267117i</v>
      </c>
      <c r="E3325" t="str">
        <f t="shared" si="1720"/>
        <v>2870</v>
      </c>
      <c r="F3325" t="str">
        <f t="shared" si="1721"/>
        <v>0.777000777000777</v>
      </c>
      <c r="G3325" t="str">
        <f t="shared" si="1716"/>
        <v>0.777000777000777</v>
      </c>
      <c r="H3325" t="str">
        <f t="shared" si="1722"/>
        <v>9.125516036588+0.269336279176633i</v>
      </c>
      <c r="I3325" t="str">
        <f t="shared" si="1723"/>
        <v>5462.44422642925i</v>
      </c>
      <c r="J3325" t="str">
        <f t="shared" si="1717"/>
        <v>-25521.4856593507+1181.39995747059i</v>
      </c>
      <c r="K3325" t="str">
        <f t="shared" si="1724"/>
        <v>0.00988649728122118-0.213575510129623i</v>
      </c>
      <c r="L3325" t="str">
        <f t="shared" si="1725"/>
        <v>0.000855370703639417-0.0154868121754589i</v>
      </c>
      <c r="M3325" t="str">
        <f t="shared" si="1726"/>
        <v>0.0107418679848606-0.229062322305082i</v>
      </c>
      <c r="N3325" t="str">
        <f t="shared" si="1727"/>
        <v>-6.16895941943359i</v>
      </c>
      <c r="O3325" t="str">
        <f t="shared" si="1728"/>
        <v>0.993483313477147+0.113977655013904i</v>
      </c>
      <c r="P3325" t="str">
        <f t="shared" si="1729"/>
        <v>0.00651668652285298-0.113977655013904i</v>
      </c>
      <c r="Q3325" t="str">
        <f t="shared" si="1730"/>
        <v>-0.00651668652285298+6.28293707444749i</v>
      </c>
      <c r="R3325" t="str">
        <f t="shared" si="1731"/>
        <v>-0.0181418801704152-0.0010183870220298i</v>
      </c>
      <c r="S3325" t="str">
        <f t="shared" si="1732"/>
        <v>0.639866427748486i</v>
      </c>
      <c r="T3325" t="str">
        <f t="shared" si="1733"/>
        <v>0.000651631665851627-0.0116083800572847i</v>
      </c>
      <c r="U3325" t="str">
        <f t="shared" si="1734"/>
        <v>0.0001-114.41764420697i</v>
      </c>
      <c r="V3325" t="str">
        <f t="shared" si="1735"/>
        <v>0.00002-0.00183522527639572i</v>
      </c>
      <c r="W3325" t="str">
        <f t="shared" si="1736"/>
        <v>0.000019999358452953-0.0018351958438908i</v>
      </c>
      <c r="X3325" t="str">
        <f t="shared" si="1737"/>
        <v>0.0000319697837992726-0.00183485676203319i</v>
      </c>
      <c r="Y3325" t="str">
        <f t="shared" si="1738"/>
        <v>0.009+8.7399107622868i</v>
      </c>
      <c r="Z3325" t="str">
        <f t="shared" si="1739"/>
        <v>-0.00251976079380026-0.0000465086150929781i</v>
      </c>
      <c r="AA3325" t="str">
        <f t="shared" si="1740"/>
        <v>0.00141948769468627-1.37329857384769i</v>
      </c>
      <c r="AB3325" t="str">
        <f t="shared" si="1741"/>
        <v>0.00443635406945378-0.0790306653369837i</v>
      </c>
      <c r="AC3325" t="str">
        <f t="shared" si="1742"/>
        <v>0.981944706994343-0.00186513853952226i</v>
      </c>
      <c r="AD3325" t="str">
        <f t="shared" si="1743"/>
        <v>0.00467078336713659-0.0804749525263963i</v>
      </c>
      <c r="AE3325" t="str">
        <f t="shared" si="1744"/>
        <v>-0.000015512035396521+0.000202560398593146i</v>
      </c>
      <c r="AF3325" t="str">
        <f t="shared" si="1745"/>
        <v>-15.0825222964213-0.255838191849921i</v>
      </c>
      <c r="AG3325" t="str">
        <f t="shared" si="1746"/>
        <v>0.999599955583156-0.0000236335802968884i</v>
      </c>
      <c r="AH3325" t="str">
        <f t="shared" si="1747"/>
        <v>0.000285969844859157-0.00305236748114305i</v>
      </c>
      <c r="AI3325">
        <f t="shared" si="1748"/>
        <v>-50.269310115168338</v>
      </c>
      <c r="AJ3325">
        <f t="shared" si="1749"/>
        <v>-84.647703059474267</v>
      </c>
      <c r="AK3325"/>
      <c r="AL3325"/>
      <c r="AM3325"/>
      <c r="AN3325"/>
    </row>
    <row r="3326" spans="1:40" x14ac:dyDescent="0.25">
      <c r="A3326"/>
      <c r="B3326">
        <f t="shared" si="1750"/>
        <v>1392000</v>
      </c>
      <c r="C3326" s="237" t="str">
        <f t="shared" si="1718"/>
        <v>-3.94424848325327E-08+0.00175935527281386i</v>
      </c>
      <c r="D3326" s="208" t="str">
        <f t="shared" si="1719"/>
        <v>-5.95700625939834+0.0134883904249063i</v>
      </c>
      <c r="E3326" t="str">
        <f t="shared" si="1720"/>
        <v>2870</v>
      </c>
      <c r="F3326" t="str">
        <f t="shared" si="1721"/>
        <v>0.777000777000777</v>
      </c>
      <c r="G3326" t="str">
        <f t="shared" si="1716"/>
        <v>0.777000777000777</v>
      </c>
      <c r="H3326" t="str">
        <f t="shared" si="1722"/>
        <v>9.12552831829374+0.269143180535403i</v>
      </c>
      <c r="I3326" t="str">
        <f t="shared" si="1723"/>
        <v>5466.37121724624i</v>
      </c>
      <c r="J3326" t="str">
        <f t="shared" si="1717"/>
        <v>-25558.1954505936+1182.24927447812i</v>
      </c>
      <c r="K3326" t="str">
        <f t="shared" si="1724"/>
        <v>0.00987232685566194-0.213422722919862i</v>
      </c>
      <c r="L3326" t="str">
        <f t="shared" si="1725"/>
        <v>0.000854145895216756-0.0154757541922647i</v>
      </c>
      <c r="M3326" t="str">
        <f t="shared" si="1726"/>
        <v>0.0107264727508787-0.228898477112127i</v>
      </c>
      <c r="N3326" t="str">
        <f t="shared" si="1727"/>
        <v>-6.1733943291528i</v>
      </c>
      <c r="O3326" t="str">
        <f t="shared" si="1728"/>
        <v>0.993979022320524+0.109570539775688i</v>
      </c>
      <c r="P3326" t="str">
        <f t="shared" si="1729"/>
        <v>0.00602097767947596-0.109570539775688i</v>
      </c>
      <c r="Q3326" t="str">
        <f t="shared" si="1730"/>
        <v>-0.00602097767947596+6.28296486892849i</v>
      </c>
      <c r="R3326" t="str">
        <f t="shared" si="1731"/>
        <v>-0.0174402071868821-0.000941588995751814i</v>
      </c>
      <c r="S3326" t="str">
        <f t="shared" si="1732"/>
        <v>0.640326432369442i</v>
      </c>
      <c r="T3326" t="str">
        <f t="shared" si="1733"/>
        <v>0.000602924322408085-0.0111674256477601i</v>
      </c>
      <c r="U3326" t="str">
        <f t="shared" si="1734"/>
        <v>0.0001-114.335447623488i</v>
      </c>
      <c r="V3326" t="str">
        <f t="shared" si="1735"/>
        <v>0.00002-0.00183390686743279i</v>
      </c>
      <c r="W3326" t="str">
        <f t="shared" si="1736"/>
        <v>0.000019999358452953-0.00183387745607694i</v>
      </c>
      <c r="X3326" t="str">
        <f t="shared" si="1737"/>
        <v>0.0000319525897786173-0.00183353872991745i</v>
      </c>
      <c r="Y3326" t="str">
        <f t="shared" si="1738"/>
        <v>0.009+8.74619394759398i</v>
      </c>
      <c r="Z3326" t="str">
        <f t="shared" si="1739"/>
        <v>-0.00251614117161988-0.0000464478505143672i</v>
      </c>
      <c r="AA3326" t="str">
        <f t="shared" si="1740"/>
        <v>0.00141744538230842-1.37231159703073i</v>
      </c>
      <c r="AB3326" t="str">
        <f t="shared" si="1741"/>
        <v>0.00410475106023593-0.0760286167999756i</v>
      </c>
      <c r="AC3326" t="str">
        <f t="shared" si="1742"/>
        <v>0.982641194897941-0.00175509015300433i</v>
      </c>
      <c r="AD3326" t="str">
        <f t="shared" si="1743"/>
        <v>0.00431544276581332-0.0773639892196532i</v>
      </c>
      <c r="AE3326" t="str">
        <f t="shared" si="1744"/>
        <v>-0.0000144516542233016+0.000194458275435836i</v>
      </c>
      <c r="AF3326" t="str">
        <f t="shared" si="1745"/>
        <v>-15.0825345776921-0.255654790110497i</v>
      </c>
      <c r="AG3326" t="str">
        <f t="shared" si="1746"/>
        <v>0.999615695794647-0.0000218350848069101i</v>
      </c>
      <c r="AH3326" t="str">
        <f t="shared" si="1747"/>
        <v>0.000267848683921262-0.00293034932562242i</v>
      </c>
      <c r="AI3326">
        <f t="shared" si="1748"/>
        <v>-50.625478043721373</v>
      </c>
      <c r="AJ3326">
        <f t="shared" si="1749"/>
        <v>-84.777389741131302</v>
      </c>
      <c r="AK3326"/>
      <c r="AL3326"/>
      <c r="AM3326"/>
      <c r="AN3326"/>
    </row>
    <row r="3327" spans="1:40" x14ac:dyDescent="0.25">
      <c r="A3327"/>
      <c r="B3327">
        <f t="shared" si="1750"/>
        <v>1393000</v>
      </c>
      <c r="C3327" s="237" t="str">
        <f t="shared" si="1718"/>
        <v>-3.93858756043574E-08+0.00175809227549078i</v>
      </c>
      <c r="D3327" s="208" t="str">
        <f t="shared" si="1719"/>
        <v>-5.95700625896434+0.0134787074454293i</v>
      </c>
      <c r="E3327" t="str">
        <f t="shared" si="1720"/>
        <v>2870</v>
      </c>
      <c r="F3327" t="str">
        <f t="shared" si="1721"/>
        <v>0.777000777000777</v>
      </c>
      <c r="G3327" t="str">
        <f t="shared" si="1716"/>
        <v>0.777000777000777</v>
      </c>
      <c r="H3327" t="str">
        <f t="shared" si="1722"/>
        <v>9.12554057359428+0.268950358297557i</v>
      </c>
      <c r="I3327" t="str">
        <f t="shared" si="1723"/>
        <v>5470.29820806323i</v>
      </c>
      <c r="J3327" t="str">
        <f t="shared" si="1717"/>
        <v>-25594.9316232891+1183.09859148565i</v>
      </c>
      <c r="K3327" t="str">
        <f t="shared" si="1724"/>
        <v>0.00985818685335079-0.213270153693849i</v>
      </c>
      <c r="L3327" t="str">
        <f t="shared" si="1725"/>
        <v>0.000852923712959719-0.0154647119407311i</v>
      </c>
      <c r="M3327" t="str">
        <f t="shared" si="1726"/>
        <v>0.0107111105663105-0.22873486563458i</v>
      </c>
      <c r="N3327" t="str">
        <f t="shared" si="1727"/>
        <v>-6.17782923887202i</v>
      </c>
      <c r="O3327" t="str">
        <f t="shared" si="1728"/>
        <v>0.99445518119487+0.105161269461136i</v>
      </c>
      <c r="P3327" t="str">
        <f t="shared" si="1729"/>
        <v>0.00554481880513003-0.105161269461136i</v>
      </c>
      <c r="Q3327" t="str">
        <f t="shared" si="1730"/>
        <v>-0.00554481880513003+6.28299050833316i</v>
      </c>
      <c r="R3327" t="str">
        <f t="shared" si="1731"/>
        <v>-0.0167382205636335-0.000867740990178698i</v>
      </c>
      <c r="S3327" t="str">
        <f t="shared" si="1732"/>
        <v>0.640786436990396i</v>
      </c>
      <c r="T3327" t="str">
        <f t="shared" si="1733"/>
        <v>0.000556036657327126-0.0107256247165301i</v>
      </c>
      <c r="U3327" t="str">
        <f t="shared" si="1734"/>
        <v>0.0001-114.253369053766i</v>
      </c>
      <c r="V3327" t="str">
        <f t="shared" si="1735"/>
        <v>0.00002-0.00183259035137577i</v>
      </c>
      <c r="W3327" t="str">
        <f t="shared" si="1736"/>
        <v>0.000019999358452953-0.00183256096113862i</v>
      </c>
      <c r="X3327" t="str">
        <f t="shared" si="1737"/>
        <v>0.0000319354327720507-0.00183222258992541i</v>
      </c>
      <c r="Y3327" t="str">
        <f t="shared" si="1738"/>
        <v>0.009+8.75247713290116i</v>
      </c>
      <c r="Z3327" t="str">
        <f t="shared" si="1739"/>
        <v>-0.00251252934360448-0.0000463872320531118i</v>
      </c>
      <c r="AA3327" t="str">
        <f t="shared" si="1740"/>
        <v>0.0014154074769132-1.37132603815189i</v>
      </c>
      <c r="AB3327" t="str">
        <f t="shared" si="1741"/>
        <v>0.00378553654889501-0.0730208050838442i</v>
      </c>
      <c r="AC3327" t="str">
        <f t="shared" si="1742"/>
        <v>0.983338143261146-0.00164801811076036i</v>
      </c>
      <c r="AD3327" t="str">
        <f t="shared" si="1743"/>
        <v>0.00397412046328725-0.0742514222210496i</v>
      </c>
      <c r="AE3327" t="str">
        <f t="shared" si="1744"/>
        <v>-0.0000134294122318697+0.000186374528686616i</v>
      </c>
      <c r="AF3327" t="str">
        <f t="shared" si="1745"/>
        <v>-15.0825468325586-0.255471650852128i</v>
      </c>
      <c r="AG3327" t="str">
        <f t="shared" si="1746"/>
        <v>0.999631421433145-0.000020108777415433i</v>
      </c>
      <c r="AH3327" t="str">
        <f t="shared" si="1747"/>
        <v>0.000250311884587012-0.00280860188018897i</v>
      </c>
      <c r="AI3327">
        <f t="shared" si="1748"/>
        <v>-50.995836780720801</v>
      </c>
      <c r="AJ3327">
        <f t="shared" si="1749"/>
        <v>-84.907066599353001</v>
      </c>
      <c r="AK3327"/>
      <c r="AL3327"/>
      <c r="AM3327"/>
      <c r="AN3327"/>
    </row>
    <row r="3328" spans="1:40" x14ac:dyDescent="0.25">
      <c r="A3328"/>
      <c r="B3328">
        <f t="shared" si="1750"/>
        <v>1394000</v>
      </c>
      <c r="C3328" s="237" t="str">
        <f t="shared" si="1718"/>
        <v>-3.9329388160087E-08+0.00175683109021551i</v>
      </c>
      <c r="D3328" s="208" t="str">
        <f t="shared" si="1719"/>
        <v>-5.95700625853127+0.0134690383583189i</v>
      </c>
      <c r="E3328" t="str">
        <f t="shared" si="1720"/>
        <v>2870</v>
      </c>
      <c r="F3328" t="str">
        <f t="shared" si="1721"/>
        <v>0.777000777000777</v>
      </c>
      <c r="G3328" t="str">
        <f t="shared" si="1716"/>
        <v>0.777000777000777</v>
      </c>
      <c r="H3328" t="str">
        <f t="shared" si="1722"/>
        <v>9.1255528025652+0.268757811870654i</v>
      </c>
      <c r="I3328" t="str">
        <f t="shared" si="1723"/>
        <v>5474.22519888021i</v>
      </c>
      <c r="J3328" t="str">
        <f t="shared" si="1717"/>
        <v>-25631.6941774372+1183.94790849317i</v>
      </c>
      <c r="K3328" t="str">
        <f t="shared" si="1724"/>
        <v>0.0098440771873199-0.213117801986408i</v>
      </c>
      <c r="L3328" t="str">
        <f t="shared" si="1725"/>
        <v>0.000851704149373448-0.0154536853874156i</v>
      </c>
      <c r="M3328" t="str">
        <f t="shared" si="1726"/>
        <v>0.0106957813366933-0.228571487373824i</v>
      </c>
      <c r="N3328" t="str">
        <f t="shared" si="1727"/>
        <v>-6.18226414859124i</v>
      </c>
      <c r="O3328" t="str">
        <f t="shared" si="1728"/>
        <v>0.994911780734906+0.100749930793515i</v>
      </c>
      <c r="P3328" t="str">
        <f t="shared" si="1729"/>
        <v>0.00508821926509395-0.100749930793515i</v>
      </c>
      <c r="Q3328" t="str">
        <f t="shared" si="1730"/>
        <v>-0.00508821926509395+6.28301407938475i</v>
      </c>
      <c r="R3328" t="str">
        <f t="shared" si="1731"/>
        <v>-0.016035931811103-0.000796850821064725i</v>
      </c>
      <c r="S3328" t="str">
        <f t="shared" si="1732"/>
        <v>0.641246441611352i</v>
      </c>
      <c r="T3328" t="str">
        <f t="shared" si="1733"/>
        <v>0.000510977753502839-0.0102829842117921i</v>
      </c>
      <c r="U3328" t="str">
        <f t="shared" si="1734"/>
        <v>0.0001-114.171408243827i</v>
      </c>
      <c r="V3328" t="str">
        <f t="shared" si="1735"/>
        <v>0.00002-0.00183127572415097i</v>
      </c>
      <c r="W3328" t="str">
        <f t="shared" si="1736"/>
        <v>0.000019999358452953-0.00183124635500222i</v>
      </c>
      <c r="X3328" t="str">
        <f t="shared" si="1737"/>
        <v>0.0000319183126734087-0.00183090833798573i</v>
      </c>
      <c r="Y3328" t="str">
        <f t="shared" si="1738"/>
        <v>0.009+8.75876031820834i</v>
      </c>
      <c r="Z3328" t="str">
        <f t="shared" si="1739"/>
        <v>-0.00250892528739124-0.000046326759225895i</v>
      </c>
      <c r="AA3328" t="str">
        <f t="shared" si="1740"/>
        <v>0.00141337396582307-1.37034189415711i</v>
      </c>
      <c r="AB3328" t="str">
        <f t="shared" si="1741"/>
        <v>0.00347877237241081-0.0700072774924048i</v>
      </c>
      <c r="AC3328" t="str">
        <f t="shared" si="1742"/>
        <v>0.984035540645184-0.00154393070743288i</v>
      </c>
      <c r="AD3328" t="str">
        <f t="shared" si="1743"/>
        <v>0.00364682301659965-0.071137315837666i</v>
      </c>
      <c r="AE3328" t="str">
        <f t="shared" si="1744"/>
        <v>-0.0000124451677877753+0.000178309265090429i</v>
      </c>
      <c r="AF3328" t="str">
        <f t="shared" si="1745"/>
        <v>-15.0825590610965-0.255288773512335i</v>
      </c>
      <c r="AG3328" t="str">
        <f t="shared" si="1746"/>
        <v>0.999647132210904-0.0000184545355253436i</v>
      </c>
      <c r="AH3328" t="str">
        <f t="shared" si="1747"/>
        <v>0.00023335726571469-0.00268712680424089i</v>
      </c>
      <c r="AI3328">
        <f t="shared" si="1748"/>
        <v>-51.381606700146008</v>
      </c>
      <c r="AJ3328">
        <f t="shared" si="1749"/>
        <v>-85.036733617416544</v>
      </c>
      <c r="AK3328"/>
      <c r="AL3328"/>
      <c r="AM3328"/>
      <c r="AN3328"/>
    </row>
    <row r="3329" spans="1:40" x14ac:dyDescent="0.25">
      <c r="A3329"/>
      <c r="B3329">
        <f t="shared" si="1750"/>
        <v>1395000</v>
      </c>
      <c r="C3329" s="237" t="str">
        <f t="shared" si="1718"/>
        <v>-3.92730221506454E-08+0.00175557171309117i</v>
      </c>
      <c r="D3329" s="208" t="str">
        <f t="shared" si="1719"/>
        <v>-5.95700625809913+0.013459383133699i</v>
      </c>
      <c r="E3329" t="str">
        <f t="shared" si="1720"/>
        <v>2870</v>
      </c>
      <c r="F3329" t="str">
        <f t="shared" si="1721"/>
        <v>0.777000777000777</v>
      </c>
      <c r="G3329" t="str">
        <f t="shared" si="1716"/>
        <v>0.777000777000777</v>
      </c>
      <c r="H3329" t="str">
        <f t="shared" si="1722"/>
        <v>9.12556500528188+0.268565540663938i</v>
      </c>
      <c r="I3329" t="str">
        <f t="shared" si="1723"/>
        <v>5478.1521896972i</v>
      </c>
      <c r="J3329" t="str">
        <f t="shared" si="1717"/>
        <v>-25668.4831130379+1184.7972255007i</v>
      </c>
      <c r="K3329" t="str">
        <f t="shared" si="1724"/>
        <v>0.00982999777091202-0.212965667333685i</v>
      </c>
      <c r="L3329" t="str">
        <f t="shared" si="1725"/>
        <v>0.000850487196989762-0.0154426744989696i</v>
      </c>
      <c r="M3329" t="str">
        <f t="shared" si="1726"/>
        <v>0.0106804849679018-0.228408341832655i</v>
      </c>
      <c r="N3329" t="str">
        <f t="shared" si="1727"/>
        <v>-6.18669905831046i</v>
      </c>
      <c r="O3329" t="str">
        <f t="shared" si="1728"/>
        <v>0.995348811960053+0.0963366105367622i</v>
      </c>
      <c r="P3329" t="str">
        <f t="shared" si="1729"/>
        <v>0.00465118803994702-0.0963366105367622i</v>
      </c>
      <c r="Q3329" t="str">
        <f t="shared" si="1730"/>
        <v>-0.00465118803994702+6.28303566884722i</v>
      </c>
      <c r="R3329" t="str">
        <f t="shared" si="1731"/>
        <v>-0.0153333525365092-0.000728926266760667i</v>
      </c>
      <c r="S3329" t="str">
        <f t="shared" si="1732"/>
        <v>0.641706446232306i</v>
      </c>
      <c r="T3329" t="str">
        <f t="shared" si="1733"/>
        <v>0.000467756684208369-0.00983951116503043i</v>
      </c>
      <c r="U3329" t="str">
        <f t="shared" si="1734"/>
        <v>0.0001-114.089564940427i</v>
      </c>
      <c r="V3329" t="str">
        <f t="shared" si="1735"/>
        <v>0.00002-0.00182996298169638i</v>
      </c>
      <c r="W3329" t="str">
        <f t="shared" si="1736"/>
        <v>0.0000199993584529529-0.0018299336336058i</v>
      </c>
      <c r="X3329" t="str">
        <f t="shared" si="1737"/>
        <v>0.0000319012293769075-0.0018295959700388i</v>
      </c>
      <c r="Y3329" t="str">
        <f t="shared" si="1738"/>
        <v>0.009+8.76504350351552i</v>
      </c>
      <c r="Z3329" t="str">
        <f t="shared" si="1739"/>
        <v>-0.00250532898069756-0.0000462664315513904i</v>
      </c>
      <c r="AA3329" t="str">
        <f t="shared" si="1740"/>
        <v>0.00141134483640608-1.3693591620011i</v>
      </c>
      <c r="AB3329" t="str">
        <f t="shared" si="1741"/>
        <v>0.00318452030226306-0.0669880818964957i</v>
      </c>
      <c r="AC3329" t="str">
        <f t="shared" si="1742"/>
        <v>0.98473337551269-0.00144283620349643i</v>
      </c>
      <c r="AD3329" t="str">
        <f t="shared" si="1743"/>
        <v>0.00333355668133568-0.0680217343962323i</v>
      </c>
      <c r="AE3329" t="str">
        <f t="shared" si="1744"/>
        <v>-0.0000114987790809984+0.000170262590728173i</v>
      </c>
      <c r="AF3329" t="str">
        <f t="shared" si="1745"/>
        <v>-15.082571263381-0.255106157530239i</v>
      </c>
      <c r="AG3329" t="str">
        <f t="shared" si="1746"/>
        <v>0.999662827840906-0.0000168722353962106i</v>
      </c>
      <c r="AH3329" t="str">
        <f t="shared" si="1747"/>
        <v>0.000216982643632485-0.0025659257465397i</v>
      </c>
      <c r="AI3329">
        <f t="shared" si="1748"/>
        <v>-51.78417277922334</v>
      </c>
      <c r="AJ3329">
        <f t="shared" si="1749"/>
        <v>-85.166390778814204</v>
      </c>
      <c r="AK3329"/>
      <c r="AL3329"/>
      <c r="AM3329"/>
      <c r="AN3329"/>
    </row>
    <row r="3330" spans="1:40" x14ac:dyDescent="0.25">
      <c r="A3330"/>
      <c r="B3330">
        <f t="shared" si="1750"/>
        <v>1396000</v>
      </c>
      <c r="C3330" s="237" t="str">
        <f t="shared" si="1718"/>
        <v>-3.92167772282065E-08+0.00175431414023205i</v>
      </c>
      <c r="D3330" s="208" t="str">
        <f t="shared" si="1719"/>
        <v>-5.95700625766792+0.0134497417417791i</v>
      </c>
      <c r="E3330" t="str">
        <f t="shared" si="1720"/>
        <v>2870</v>
      </c>
      <c r="F3330" t="str">
        <f t="shared" si="1721"/>
        <v>0.777000777000777</v>
      </c>
      <c r="G3330" t="str">
        <f t="shared" si="1716"/>
        <v>0.777000777000777</v>
      </c>
      <c r="H3330" t="str">
        <f t="shared" si="1722"/>
        <v>9.12557718181939+0.268373544088339i</v>
      </c>
      <c r="I3330" t="str">
        <f t="shared" si="1723"/>
        <v>5482.07918051419i</v>
      </c>
      <c r="J3330" t="str">
        <f t="shared" si="1717"/>
        <v>-25705.2984300911+1185.64654250823i</v>
      </c>
      <c r="K3330" t="str">
        <f t="shared" si="1724"/>
        <v>0.00981594851777869-0.21281374927314i</v>
      </c>
      <c r="L3330" t="str">
        <f t="shared" si="1725"/>
        <v>0.000849272848367088-0.0154316792421392i</v>
      </c>
      <c r="M3330" t="str">
        <f t="shared" si="1726"/>
        <v>0.0106652213661458-0.228245428515279i</v>
      </c>
      <c r="N3330" t="str">
        <f t="shared" si="1727"/>
        <v>-6.19113396802968i</v>
      </c>
      <c r="O3330" t="str">
        <f t="shared" si="1728"/>
        <v>0.995766266274608+0.0919213954937923i</v>
      </c>
      <c r="P3330" t="str">
        <f t="shared" si="1729"/>
        <v>0.00423373372539204-0.0919213954937923i</v>
      </c>
      <c r="Q3330" t="str">
        <f t="shared" si="1730"/>
        <v>-0.00423373372539204+6.28305536352347i</v>
      </c>
      <c r="R3330" t="str">
        <f t="shared" si="1731"/>
        <v>-0.0146304944440084-0.000663975067268194i</v>
      </c>
      <c r="S3330" t="str">
        <f t="shared" si="1732"/>
        <v>0.642166450853262i</v>
      </c>
      <c r="T3330" t="str">
        <f t="shared" si="1733"/>
        <v>0.000426382512402672-0.00939521269133724i</v>
      </c>
      <c r="U3330" t="str">
        <f t="shared" si="1734"/>
        <v>0.0001-114.007838891043i</v>
      </c>
      <c r="V3330" t="str">
        <f t="shared" si="1735"/>
        <v>0.00002-0.00182865211996164i</v>
      </c>
      <c r="W3330" t="str">
        <f t="shared" si="1736"/>
        <v>0.0000199993584529529-0.00182862279289908i</v>
      </c>
      <c r="X3330" t="str">
        <f t="shared" si="1737"/>
        <v>0.0000318841827771424-0.00182828548203661i</v>
      </c>
      <c r="Y3330" t="str">
        <f t="shared" si="1738"/>
        <v>0.009+8.7713266888227i</v>
      </c>
      <c r="Z3330" t="str">
        <f t="shared" si="1739"/>
        <v>-0.0025017404013206-0.0000462062485502537i</v>
      </c>
      <c r="AA3330" t="str">
        <f t="shared" si="1740"/>
        <v>0.00140932007607565-1.36837783864731i</v>
      </c>
      <c r="AB3330" t="str">
        <f t="shared" si="1741"/>
        <v>0.00290284203971178-0.0639632667361629i</v>
      </c>
      <c r="AC3330" t="str">
        <f t="shared" si="1742"/>
        <v>0.985431636227512-0.00134474282430919i</v>
      </c>
      <c r="AD3330" t="str">
        <f t="shared" si="1743"/>
        <v>0.00303432741164257-0.064904742241686i</v>
      </c>
      <c r="AE3330" t="str">
        <f t="shared" si="1744"/>
        <v>-0.0000105901041286503+0.000162234611016761i</v>
      </c>
      <c r="AF3330" t="str">
        <f t="shared" si="1745"/>
        <v>-15.0825834394873-0.25492380234656i</v>
      </c>
      <c r="AG3330" t="str">
        <f t="shared" si="1746"/>
        <v>0.999678508036863-0.000015361752148467i</v>
      </c>
      <c r="AH3330" t="str">
        <f t="shared" si="1747"/>
        <v>0.000201185832183285-0.0024450003452153i</v>
      </c>
      <c r="AI3330">
        <f t="shared" si="1748"/>
        <v>-52.205115599922003</v>
      </c>
      <c r="AJ3330">
        <f t="shared" si="1749"/>
        <v>-85.29603806725332</v>
      </c>
      <c r="AK3330"/>
      <c r="AL3330"/>
      <c r="AM3330"/>
      <c r="AN3330"/>
    </row>
    <row r="3331" spans="1:40" x14ac:dyDescent="0.25">
      <c r="A3331"/>
      <c r="B3331">
        <f t="shared" si="1750"/>
        <v>1397000</v>
      </c>
      <c r="C3331" s="237" t="str">
        <f t="shared" si="1718"/>
        <v>-3.91606530461886E-08+0.00175305836776356i</v>
      </c>
      <c r="D3331" s="208" t="str">
        <f t="shared" si="1719"/>
        <v>-5.95700625723763+0.013440114152854i</v>
      </c>
      <c r="E3331" t="str">
        <f t="shared" si="1720"/>
        <v>2870</v>
      </c>
      <c r="F3331" t="str">
        <f t="shared" si="1721"/>
        <v>0.777000777000777</v>
      </c>
      <c r="G3331" t="str">
        <f t="shared" si="1716"/>
        <v>0.777000777000777</v>
      </c>
      <c r="H3331" t="str">
        <f t="shared" si="1722"/>
        <v>9.12558933225252+0.268181821556465i</v>
      </c>
      <c r="I3331" t="str">
        <f t="shared" si="1723"/>
        <v>5486.00617133118i</v>
      </c>
      <c r="J3331" t="str">
        <f t="shared" si="1717"/>
        <v>-25742.1401285969+1186.49585951576i</v>
      </c>
      <c r="K3331" t="str">
        <f t="shared" si="1724"/>
        <v>0.0098019293418791-0.212662047343542i</v>
      </c>
      <c r="L3331" t="str">
        <f t="shared" si="1725"/>
        <v>0.000848061096090289-0.0154206995837638i</v>
      </c>
      <c r="M3331" t="str">
        <f t="shared" si="1726"/>
        <v>0.0106499904379694-0.228082746927306i</v>
      </c>
      <c r="N3331" t="str">
        <f t="shared" si="1727"/>
        <v>-6.1955688777489i</v>
      </c>
      <c r="O3331" t="str">
        <f t="shared" si="1728"/>
        <v>0.996164135467918+0.0875043725047844i</v>
      </c>
      <c r="P3331" t="str">
        <f t="shared" si="1729"/>
        <v>0.00383586453208196-0.0875043725047844i</v>
      </c>
      <c r="Q3331" t="str">
        <f t="shared" si="1730"/>
        <v>-0.00383586453208196+6.28307325025368i</v>
      </c>
      <c r="R3331" t="str">
        <f t="shared" si="1731"/>
        <v>-0.013927369334837-0.00060200492328695i</v>
      </c>
      <c r="S3331" t="str">
        <f t="shared" si="1732"/>
        <v>0.642626455474218i</v>
      </c>
      <c r="T3331" t="str">
        <f t="shared" si="1733"/>
        <v>0.000386864290029921-0.00895009598972662i</v>
      </c>
      <c r="U3331" t="str">
        <f t="shared" si="1734"/>
        <v>0.0001-113.926229843876i</v>
      </c>
      <c r="V3331" t="str">
        <f t="shared" si="1735"/>
        <v>0.00002-0.00182734313490798i</v>
      </c>
      <c r="W3331" t="str">
        <f t="shared" si="1736"/>
        <v>0.0000199993584529529-0.00182731382884332i</v>
      </c>
      <c r="X3331" t="str">
        <f t="shared" si="1737"/>
        <v>0.0000318671727690849-0.00182697686994272i</v>
      </c>
      <c r="Y3331" t="str">
        <f t="shared" si="1738"/>
        <v>0.009+8.77760987412988i</v>
      </c>
      <c r="Z3331" t="str">
        <f t="shared" si="1739"/>
        <v>-0.00249815952713698-0.0000461462097451102i</v>
      </c>
      <c r="AA3331" t="str">
        <f t="shared" si="1740"/>
        <v>0.00140729967229041-1.36739792106788i</v>
      </c>
      <c r="AB3331" t="str">
        <f t="shared" si="1741"/>
        <v>0.00263379921102756-0.0609328810227993i</v>
      </c>
      <c r="AC3331" t="str">
        <f t="shared" si="1742"/>
        <v>0.986130311054538-0.00124965875915688i</v>
      </c>
      <c r="AD3331" t="str">
        <f t="shared" si="1743"/>
        <v>0.00274914086025165-0.0617864037357162i</v>
      </c>
      <c r="AE3331" t="str">
        <f t="shared" si="1744"/>
        <v>-9.71900077766364E-06+0.000154225430709155i</v>
      </c>
      <c r="AF3331" t="str">
        <f t="shared" si="1745"/>
        <v>-15.0825955894902-0.254741707403611i</v>
      </c>
      <c r="AG3331" t="str">
        <f t="shared" si="1746"/>
        <v>0.999694172513225-0.0000139229597675917i</v>
      </c>
      <c r="AH3331" t="str">
        <f t="shared" si="1747"/>
        <v>0.000185964642769229-0.00232435222777073i</v>
      </c>
      <c r="AI3331">
        <f t="shared" si="1748"/>
        <v>-52.64625001119613</v>
      </c>
      <c r="AJ3331">
        <f t="shared" si="1749"/>
        <v>-85.425675466658888</v>
      </c>
      <c r="AK3331"/>
      <c r="AL3331"/>
      <c r="AM3331"/>
      <c r="AN3331"/>
    </row>
    <row r="3332" spans="1:40" x14ac:dyDescent="0.25">
      <c r="A3332"/>
      <c r="B3332">
        <f t="shared" si="1750"/>
        <v>1398000</v>
      </c>
      <c r="C3332" s="237" t="str">
        <f t="shared" si="1718"/>
        <v>-3.91046492592492E-08+0.0017518043918222i</v>
      </c>
      <c r="D3332" s="208" t="str">
        <f t="shared" si="1719"/>
        <v>-5.95700625680827+0.0134305003373035i</v>
      </c>
      <c r="E3332" t="str">
        <f t="shared" si="1720"/>
        <v>2870</v>
      </c>
      <c r="F3332" t="str">
        <f t="shared" si="1721"/>
        <v>0.777000777000777</v>
      </c>
      <c r="G3332" t="str">
        <f t="shared" si="1716"/>
        <v>0.777000777000777</v>
      </c>
      <c r="H3332" t="str">
        <f t="shared" si="1722"/>
        <v>9.12560145665582+0.267990372482598i</v>
      </c>
      <c r="I3332" t="str">
        <f t="shared" si="1723"/>
        <v>5489.93316214816i</v>
      </c>
      <c r="J3332" t="str">
        <f t="shared" si="1717"/>
        <v>-25779.0082085552+1187.34517652328i</v>
      </c>
      <c r="K3332" t="str">
        <f t="shared" si="1724"/>
        <v>0.00978794015747881-0.212510561084969i</v>
      </c>
      <c r="L3332" t="str">
        <f t="shared" si="1725"/>
        <v>0.000846851932770588-0.0154097354907763i</v>
      </c>
      <c r="M3332" t="str">
        <f t="shared" si="1726"/>
        <v>0.0106347920902494-0.227920296575745i</v>
      </c>
      <c r="N3332" t="str">
        <f t="shared" si="1727"/>
        <v>-6.20000378746812i</v>
      </c>
      <c r="O3332" t="str">
        <f t="shared" si="1728"/>
        <v>0.996542411714534+0.0830856284454782i</v>
      </c>
      <c r="P3332" t="str">
        <f t="shared" si="1729"/>
        <v>0.00345758828546605-0.0830856284454782i</v>
      </c>
      <c r="Q3332" t="str">
        <f t="shared" si="1730"/>
        <v>-0.00345758828546605+6.2830894159136i</v>
      </c>
      <c r="R3332" t="str">
        <f t="shared" si="1731"/>
        <v>-0.0132239891074465-0.000543023495256896i</v>
      </c>
      <c r="S3332" t="str">
        <f t="shared" si="1732"/>
        <v>0.643086460095172i</v>
      </c>
      <c r="T3332" t="str">
        <f t="shared" si="1733"/>
        <v>0.000349211057313265-0.00850416834344488i</v>
      </c>
      <c r="U3332" t="str">
        <f t="shared" si="1734"/>
        <v>0.0001-113.844737547851i</v>
      </c>
      <c r="V3332" t="str">
        <f t="shared" si="1735"/>
        <v>0.00002-0.00182603602250819i</v>
      </c>
      <c r="W3332" t="str">
        <f t="shared" si="1736"/>
        <v>0.0000199993584529528-0.00182600673741141i</v>
      </c>
      <c r="X3332" t="str">
        <f t="shared" si="1737"/>
        <v>0.0000318501992480829-0.00182567012973228i</v>
      </c>
      <c r="Y3332" t="str">
        <f t="shared" si="1738"/>
        <v>0.009+8.78389305943706i</v>
      </c>
      <c r="Z3332" t="str">
        <f t="shared" si="1739"/>
        <v>-0.00249458633610246-0.0000460863146605489i</v>
      </c>
      <c r="AA3332" t="str">
        <f t="shared" si="1740"/>
        <v>0.00140528361255395-1.36641940624364i</v>
      </c>
      <c r="AB3332" t="str">
        <f t="shared" si="1741"/>
        <v>0.00237745336268344-0.0578969743412563i</v>
      </c>
      <c r="AC3332" t="str">
        <f t="shared" si="1742"/>
        <v>0.986829388159519-0.00115759216029158i</v>
      </c>
      <c r="AD3332" t="str">
        <f t="shared" si="1743"/>
        <v>0.00247800237851655-0.0586667832553151i</v>
      </c>
      <c r="AE3332" t="str">
        <f t="shared" si="1744"/>
        <v>-8.88532670750349E-06+0.000146235153894448i</v>
      </c>
      <c r="AF3332" t="str">
        <f t="shared" si="1745"/>
        <v>-15.0826077134641-0.254559872145295i</v>
      </c>
      <c r="AG3332" t="str">
        <f t="shared" si="1746"/>
        <v>0.999709820985178-0.000012555731108355i</v>
      </c>
      <c r="AH3332" t="str">
        <f t="shared" si="1747"/>
        <v>0.00017131688439655-0.00220398301108749i</v>
      </c>
      <c r="AI3332">
        <f t="shared" si="1748"/>
        <v>-53.10967384225706</v>
      </c>
      <c r="AJ3332">
        <f t="shared" si="1749"/>
        <v>-85.555302961168294</v>
      </c>
      <c r="AK3332"/>
      <c r="AL3332"/>
      <c r="AM3332"/>
      <c r="AN3332"/>
    </row>
    <row r="3333" spans="1:40" x14ac:dyDescent="0.25">
      <c r="A3333"/>
      <c r="B3333">
        <f t="shared" si="1750"/>
        <v>1399000</v>
      </c>
      <c r="C3333" s="237" t="str">
        <f t="shared" si="1718"/>
        <v>-3.90487655232794E-08+0.00175055220855553i</v>
      </c>
      <c r="D3333" s="208" t="str">
        <f t="shared" si="1719"/>
        <v>-5.95700625637983+0.0134209002655924i</v>
      </c>
      <c r="E3333" t="str">
        <f t="shared" si="1720"/>
        <v>2870</v>
      </c>
      <c r="F3333" t="str">
        <f t="shared" si="1721"/>
        <v>0.777000777000777</v>
      </c>
      <c r="G3333" t="str">
        <f t="shared" ref="G3333:G3396" si="1751">IF($C$11=$C$7,$C$24,F3333)</f>
        <v>0.777000777000777</v>
      </c>
      <c r="H3333" t="str">
        <f t="shared" si="1722"/>
        <v>9.12561355510357+0.267799196282683i</v>
      </c>
      <c r="I3333" t="str">
        <f t="shared" si="1723"/>
        <v>5493.86015296515i</v>
      </c>
      <c r="J3333" t="str">
        <f t="shared" ref="J3333:J3396" si="1752">IMSUM(COMPLEX(0,2*PI()*B3333*$C$113*$C$112),COMPLEX(0,2*PI()*B3333*$C$113*$C$111),COMPLEX(0,2*PI()*B3333*$C$28*10^-12*$C$111),COMPLEX(-1*2*PI()*B3333*2*PI()*B3333*$C$113*$C$112*$C$28*10^-12*$C$111,0),COMPLEX(1,0))</f>
        <v>-25815.9026699661+1188.19449353081i</v>
      </c>
      <c r="K3333" t="str">
        <f t="shared" si="1724"/>
        <v>0.0097739808791486-0.212359290038796i</v>
      </c>
      <c r="L3333" t="str">
        <f t="shared" si="1725"/>
        <v>0.000845645351045438-0.0153987869302028i</v>
      </c>
      <c r="M3333" t="str">
        <f t="shared" si="1726"/>
        <v>0.010619626230194-0.227758076968999i</v>
      </c>
      <c r="N3333" t="str">
        <f t="shared" si="1727"/>
        <v>-6.20443869718734i</v>
      </c>
      <c r="O3333" t="str">
        <f t="shared" si="1728"/>
        <v>0.996901087574372+0.0786652502254628i</v>
      </c>
      <c r="P3333" t="str">
        <f t="shared" si="1729"/>
        <v>0.00309891242562799-0.0786652502254628i</v>
      </c>
      <c r="Q3333" t="str">
        <f t="shared" si="1730"/>
        <v>-0.00309891242562799+6.2831039474128i</v>
      </c>
      <c r="R3333" t="str">
        <f t="shared" si="1731"/>
        <v>-0.0125203657576304-0.000487038402391596i</v>
      </c>
      <c r="S3333" t="str">
        <f t="shared" si="1732"/>
        <v>0.643546464716128i</v>
      </c>
      <c r="T3333" t="str">
        <f t="shared" si="1733"/>
        <v>0.000313431842040103-0.00805743712027591i</v>
      </c>
      <c r="U3333" t="str">
        <f t="shared" si="1734"/>
        <v>0.0001-113.763361752606i</v>
      </c>
      <c r="V3333" t="str">
        <f t="shared" si="1735"/>
        <v>0.00002-0.00182473077874656i</v>
      </c>
      <c r="W3333" t="str">
        <f t="shared" si="1736"/>
        <v>0.0000199993584529528-0.00182470151458768i</v>
      </c>
      <c r="X3333" t="str">
        <f t="shared" si="1737"/>
        <v>0.0000318332621098575-0.00182436525739188i</v>
      </c>
      <c r="Y3333" t="str">
        <f t="shared" si="1738"/>
        <v>0.009+8.79017624474424i</v>
      </c>
      <c r="Z3333" t="str">
        <f t="shared" si="1739"/>
        <v>-0.00249102080625154-0.0000460265628231102i</v>
      </c>
      <c r="AA3333" t="str">
        <f t="shared" si="1740"/>
        <v>0.00140327188441469-1.36544229116404i</v>
      </c>
      <c r="AB3333" t="str">
        <f t="shared" si="1741"/>
        <v>0.00213386595648901-0.0548555968519232i</v>
      </c>
      <c r="AC3333" t="str">
        <f t="shared" si="1742"/>
        <v>0.987528855608902-0.00106855114196118i</v>
      </c>
      <c r="AD3333" t="str">
        <f t="shared" si="1743"/>
        <v>0.00222091701644728-0.0555459451913302i</v>
      </c>
      <c r="AE3333" t="str">
        <f t="shared" si="1744"/>
        <v>-8.08893943284605E-06+0.000138263883997928i</v>
      </c>
      <c r="AF3333" t="str">
        <f t="shared" si="1745"/>
        <v>-15.0826198114834-0.254378296017091i</v>
      </c>
      <c r="AG3333" t="str">
        <f t="shared" si="1746"/>
        <v>0.999725453168658-0.0000112599378990236i</v>
      </c>
      <c r="AH3333" t="str">
        <f t="shared" si="1747"/>
        <v>0.000157240363719872-0.00208389430143086i</v>
      </c>
      <c r="AI3333">
        <f t="shared" si="1748"/>
        <v>-53.597829975238355</v>
      </c>
      <c r="AJ3333">
        <f t="shared" si="1749"/>
        <v>-85.684920535136413</v>
      </c>
      <c r="AK3333"/>
      <c r="AL3333"/>
      <c r="AM3333"/>
      <c r="AN3333"/>
    </row>
    <row r="3334" spans="1:40" x14ac:dyDescent="0.25">
      <c r="A3334"/>
      <c r="B3334">
        <f t="shared" si="1750"/>
        <v>1400000</v>
      </c>
      <c r="C3334" s="237" t="str">
        <f t="shared" ref="C3334:C3397" si="1753">IMPRODUCT(COMPLEX(-1,0),IMDIV(IMPRODUCT(G3334,COMPLEX($C$100+$C$101,0)),COMPLEX($C$100,2*PI()*B3334*$C$103*$C$102*(2*$C$100+$C$101))))</f>
        <v>-3.89930014953992E-08+0.00174930181412209i</v>
      </c>
      <c r="D3334" s="208" t="str">
        <f t="shared" ref="D3334:D3397" si="1754">IMPRODUCT(COMPLEX($C$106,0),IMSUB(C3334,G3334))</f>
        <v>-5.9570062559523+0.0134113139082694i</v>
      </c>
      <c r="E3334" t="str">
        <f t="shared" ref="E3334:E3397" si="1755">IMDIV(COMPLEX($C$20*10^3,0),COMPLEX(1,2*PI()*B3334*$C$20*1000*$C$29*10^-12))</f>
        <v>2870</v>
      </c>
      <c r="F3334" t="str">
        <f t="shared" ref="F3334:F3397" si="1756">IMDIV(COMPLEX($C$22*1000,0),IMSUM(COMPLEX($C$22*1000,0),E3334))</f>
        <v>0.777000777000777</v>
      </c>
      <c r="G3334" t="str">
        <f t="shared" si="1751"/>
        <v>0.777000777000777</v>
      </c>
      <c r="H3334" t="str">
        <f t="shared" ref="H3334:H3397" si="1757">IMPRODUCT(COMPLEX($C$108,0),IMPRODUCT(COMPLEX(-1,0),D3334),IMDIV(COMPLEX(0,2*PI()*B3334*$C$109*$C$110),COMPLEX(1,2*PI()*B3334*$C$109*$C$110)))</f>
        <v>9.12562562766975+0.267608292374329i</v>
      </c>
      <c r="I3334" t="str">
        <f t="shared" ref="I3334:I3397" si="1758">COMPLEX(0,2*PI()*B3334*$C$113*$C$112*$C$114)</f>
        <v>5497.78714378214i</v>
      </c>
      <c r="J3334" t="str">
        <f t="shared" si="1752"/>
        <v>-25852.8235128296+1189.04381053834i</v>
      </c>
      <c r="K3334" t="str">
        <f t="shared" ref="K3334:K3397" si="1759">IMDIV(I3334,J3334)</f>
        <v>0.00976005142176279-0.212208233747699i</v>
      </c>
      <c r="L3334" t="str">
        <f t="shared" ref="L3334:L3397" si="1760">IMDIV(COMPLEX($C$117,0),COMPLEX(1,2*PI()*B3334*$C$115*$C$116))</f>
        <v>0.000844441343578444-0.0153878538691623i</v>
      </c>
      <c r="M3334" t="str">
        <f t="shared" ref="M3334:M3397" si="1761">IMSUM(K3334,L3334)</f>
        <v>0.0106044927653412-0.227596087616861i</v>
      </c>
      <c r="N3334" t="str">
        <f t="shared" ref="N3334:N3397" si="1762">COMPLEX(0,-2*PI()*B3334*$C$43)</f>
        <v>-6.20887360690656i</v>
      </c>
      <c r="O3334" t="str">
        <f t="shared" ref="O3334:O3397" si="1763">IMEXP(N3334)</f>
        <v>0.997240155992853+0.0742433247864717i</v>
      </c>
      <c r="P3334" t="str">
        <f t="shared" ref="P3334:P3397" si="1764">IMSUB(COMPLEX(1,0),O3334)</f>
        <v>0.00275984400714702-0.0742433247864717i</v>
      </c>
      <c r="Q3334" t="str">
        <f t="shared" ref="Q3334:Q3397" si="1765">IMSUM(COMPLEX(0,2*PI()*B3334*$C$43),O3334,COMPLEX(-1,0))</f>
        <v>-0.00275984400714702+6.28311693169303i</v>
      </c>
      <c r="R3334" t="str">
        <f t="shared" ref="R3334:R3397" si="1766">IMDIV(P3334,Q3334)</f>
        <v>-0.0118165113786428-0.000434057221707382i</v>
      </c>
      <c r="S3334" t="str">
        <f t="shared" ref="S3334:S3397" si="1767">IMDIV(COMPLEX(0,2*PI()*B3334*$C$123),COMPLEX($C$124,0))</f>
        <v>0.644006469337082i</v>
      </c>
      <c r="T3334" t="str">
        <f t="shared" ref="T3334:T3397" si="1768">IMPRODUCT(R3334,S3334)</f>
        <v>0.000279535658842034-0.0076099097728412i</v>
      </c>
      <c r="U3334" t="str">
        <f t="shared" ref="U3334:U3397" si="1769">IMDIV(COMPLEX(1,2*PI()*B3334*$C$16*10^-3*$C$15*10^-6),COMPLEX(0,2*PI()*B3334*$C$15*10^-6))</f>
        <v>0.0001-113.682102208497i</v>
      </c>
      <c r="V3334" t="str">
        <f t="shared" ref="V3334:V3397" si="1770">IMSUM(COMPLEX($C$18*10^-3,0),IMDIV(COMPLEX(1,0),COMPLEX(0,2*PI()*B3334*($C$17*1*10^-6))))</f>
        <v>0.00002-0.00182342739961889i</v>
      </c>
      <c r="W3334" t="str">
        <f t="shared" ref="W3334:W3397" si="1771">IMDIV(IMPRODUCT(U3334,V3334),IMSUM(U3334,V3334))</f>
        <v>0.0000199993584529528-0.00182339815636801i</v>
      </c>
      <c r="X3334" t="str">
        <f t="shared" ref="X3334:X3397" si="1772">IMDIV(IMPRODUCT(COMPLEX($C$19,0),W3334),IMSUM(COMPLEX($C$19,0),W3334))</f>
        <v>0.0000318163612505028-0.00182306224891967i</v>
      </c>
      <c r="Y3334" t="str">
        <f t="shared" ref="Y3334:Y3397" si="1773">COMPLEX($C$13*10^-3,2*PI()*B3334*$C$12*0.000001)</f>
        <v>0.009+8.79645943005142i</v>
      </c>
      <c r="Z3334" t="str">
        <f t="shared" ref="Z3334:Z3397" si="1774">IMPRODUCT(COMPLEX($C$6,0),IMDIV(X3334,IMSUM(X3334,Y3334)))</f>
        <v>-0.00248746291569724-0.000045966953761278i</v>
      </c>
      <c r="AA3334" t="str">
        <f t="shared" ref="AA3334:AA3397" si="1775">IMDIV(COMPLEX($C$6,0),IMSUM(X3334,Y3334))</f>
        <v>0.00140126447546563-1.36446657282716i</v>
      </c>
      <c r="AB3334" t="str">
        <f t="shared" ref="AB3334:AB3397" si="1776">IMPRODUCT(COMPLEX($C$119,0),T3334)</f>
        <v>0.00190309836468824-0.0518087992927698i</v>
      </c>
      <c r="AC3334" t="str">
        <f t="shared" ref="AC3334:AC3397" si="1777">IMSUM(COMPLEX(1,0),IMPRODUCT(AB3334,M3334))</f>
        <v>0.988228701369679-0.000982543779434281i</v>
      </c>
      <c r="AD3334" t="str">
        <f t="shared" ref="AD3334:AD3397" si="1778">IMDIV(AB3334,AC3334)</f>
        <v>0.00197788952276245-0.0524239539470153i</v>
      </c>
      <c r="AE3334" t="str">
        <f t="shared" ref="AE3334:AE3397" si="1779">IMPRODUCT(AD3334,AA3334,X3334)</f>
        <v>-7.32969630628352E-06+0.000130311723781183i</v>
      </c>
      <c r="AF3334" t="str">
        <f t="shared" ref="AF3334:AF3397" si="1780">IMSUB(D3334,H3334)</f>
        <v>-15.082631883622-0.25419697846606i</v>
      </c>
      <c r="AG3334" t="str">
        <f t="shared" ref="AG3334:AG3397" si="1781">IMSUM(COMPLEX(1,0),IMPRODUCT(AD3334,AA3334,COMPLEX($C$127,0)))</f>
        <v>0.999741068780348-0.0000100354507456395i</v>
      </c>
      <c r="AH3334" t="str">
        <f t="shared" ref="AH3334:AH3397" si="1782">IMDIV(IMPRODUCT(AE3334,AF3334),AG3334)</f>
        <v>0.000143732885086856-0.00196408769445562i</v>
      </c>
      <c r="AI3334">
        <f t="shared" ref="AI3334:AI3397" si="1783">20*LOG10(IMABS(AH3334))</f>
        <v>-54.113586430191532</v>
      </c>
      <c r="AJ3334">
        <f t="shared" ref="AJ3334:AJ3397" si="1784">IMARGUMENT(AH3334)*180/PI()</f>
        <v>-85.814528173130284</v>
      </c>
      <c r="AK3334"/>
      <c r="AL3334"/>
      <c r="AM3334"/>
      <c r="AN3334"/>
    </row>
    <row r="3335" spans="1:40" x14ac:dyDescent="0.25">
      <c r="A3335"/>
      <c r="B3335">
        <f t="shared" si="1750"/>
        <v>1401000</v>
      </c>
      <c r="C3335" s="237" t="str">
        <f t="shared" si="1753"/>
        <v>-3.89373568339514E-08+0.00174805320469141i</v>
      </c>
      <c r="D3335" s="208" t="str">
        <f t="shared" si="1754"/>
        <v>-5.9570062555257+0.0134017412359675i</v>
      </c>
      <c r="E3335" t="str">
        <f t="shared" si="1755"/>
        <v>2870</v>
      </c>
      <c r="F3335" t="str">
        <f t="shared" si="1756"/>
        <v>0.777000777000777</v>
      </c>
      <c r="G3335" t="str">
        <f t="shared" si="1751"/>
        <v>0.777000777000777</v>
      </c>
      <c r="H3335" t="str">
        <f t="shared" si="1757"/>
        <v>9.12563767442815+0.267417660176796i</v>
      </c>
      <c r="I3335" t="str">
        <f t="shared" si="1758"/>
        <v>5501.71413459912i</v>
      </c>
      <c r="J3335" t="str">
        <f t="shared" si="1752"/>
        <v>-25889.7707371457+1189.89312754587i</v>
      </c>
      <c r="K3335" t="str">
        <f t="shared" si="1759"/>
        <v>0.00974615170049821-0.212057391755643i</v>
      </c>
      <c r="L3335" t="str">
        <f t="shared" si="1760"/>
        <v>0.000843239903059204-0.015376936274866i</v>
      </c>
      <c r="M3335" t="str">
        <f t="shared" si="1761"/>
        <v>0.0105893916035574-0.227434328030509i</v>
      </c>
      <c r="N3335" t="str">
        <f t="shared" si="1762"/>
        <v>-6.21330851662578i</v>
      </c>
      <c r="O3335" t="str">
        <f t="shared" si="1763"/>
        <v>0.997559610301048+0.0698199391006667i</v>
      </c>
      <c r="P3335" t="str">
        <f t="shared" si="1764"/>
        <v>0.00244038969895199-0.0698199391006667i</v>
      </c>
      <c r="Q3335" t="str">
        <f t="shared" si="1765"/>
        <v>-0.00244038969895199+6.28312845572645i</v>
      </c>
      <c r="R3335" t="str">
        <f t="shared" si="1766"/>
        <v>-0.0111124381613078-0.000384087487043725i</v>
      </c>
      <c r="S3335" t="str">
        <f t="shared" si="1767"/>
        <v>0.644466473958038i</v>
      </c>
      <c r="T3335" t="str">
        <f t="shared" si="1768"/>
        <v>0.000247531508466473-0.00716159383889478i</v>
      </c>
      <c r="U3335" t="str">
        <f t="shared" si="1769"/>
        <v>0.0001-113.600958666592i</v>
      </c>
      <c r="V3335" t="str">
        <f t="shared" si="1770"/>
        <v>0.00002-0.00182212588113236i</v>
      </c>
      <c r="W3335" t="str">
        <f t="shared" si="1771"/>
        <v>0.0000199993584529529-0.00182209665875963i</v>
      </c>
      <c r="X3335" t="str">
        <f t="shared" si="1772"/>
        <v>0.0000317994965664826-0.00182176110032512i</v>
      </c>
      <c r="Y3335" t="str">
        <f t="shared" si="1773"/>
        <v>0.009+8.8027426153586i</v>
      </c>
      <c r="Z3335" t="str">
        <f t="shared" si="1774"/>
        <v>-0.0024839126426306-0.0000459074870054684i</v>
      </c>
      <c r="AA3335" t="str">
        <f t="shared" si="1775"/>
        <v>0.00139926137334422-1.36349224823965i</v>
      </c>
      <c r="AB3335" t="str">
        <f t="shared" si="1776"/>
        <v>0.0016852118650006-0.0487566329813539i</v>
      </c>
      <c r="AC3335" t="str">
        <f t="shared" si="1777"/>
        <v>0.988928913309229-0.000899578108015931i</v>
      </c>
      <c r="AD3335" t="str">
        <f t="shared" si="1778"/>
        <v>0.00174892434493842-0.0493008739365833i</v>
      </c>
      <c r="AE3335" t="str">
        <f t="shared" si="1779"/>
        <v>-6.60745452099891E-06+0.000122378775342178i</v>
      </c>
      <c r="AF3335" t="str">
        <f t="shared" si="1780"/>
        <v>-15.0826439299538-0.254015918940829i</v>
      </c>
      <c r="AG3335" t="str">
        <f t="shared" si="1781"/>
        <v>0.999756667537685-8.88213913626284E-06i</v>
      </c>
      <c r="AH3335" t="str">
        <f t="shared" si="1782"/>
        <v>0.000130792250582352-0.00184456477521155i</v>
      </c>
      <c r="AI3335">
        <f t="shared" si="1783"/>
        <v>-54.660341123165608</v>
      </c>
      <c r="AJ3335">
        <f t="shared" si="1784"/>
        <v>-85.944125859933663</v>
      </c>
      <c r="AK3335"/>
      <c r="AL3335"/>
      <c r="AM3335"/>
      <c r="AN3335"/>
    </row>
    <row r="3336" spans="1:40" x14ac:dyDescent="0.25">
      <c r="A3336"/>
      <c r="B3336">
        <f t="shared" si="1750"/>
        <v>1402000</v>
      </c>
      <c r="C3336" s="237" t="str">
        <f t="shared" si="1753"/>
        <v>-3.88818311984971E-08+0.00174680637644393i</v>
      </c>
      <c r="D3336" s="208" t="str">
        <f t="shared" si="1754"/>
        <v>-5.9570062551+0.0133921822194035i</v>
      </c>
      <c r="E3336" t="str">
        <f t="shared" si="1755"/>
        <v>2870</v>
      </c>
      <c r="F3336" t="str">
        <f t="shared" si="1756"/>
        <v>0.777000777000777</v>
      </c>
      <c r="G3336" t="str">
        <f t="shared" si="1751"/>
        <v>0.777000777000777</v>
      </c>
      <c r="H3336" t="str">
        <f t="shared" si="1757"/>
        <v>9.12564969545221+0.267227299110996i</v>
      </c>
      <c r="I3336" t="str">
        <f t="shared" si="1758"/>
        <v>5505.64112541611i</v>
      </c>
      <c r="J3336" t="str">
        <f t="shared" si="1752"/>
        <v>-25926.7443429143+1190.74244455339i</v>
      </c>
      <c r="K3336" t="str">
        <f t="shared" si="1759"/>
        <v>0.00973228163083294-0.211906763607882i</v>
      </c>
      <c r="L3336" t="str">
        <f t="shared" si="1760"/>
        <v>0.000842041022203226-0.0153660341146174i</v>
      </c>
      <c r="M3336" t="str">
        <f t="shared" si="1761"/>
        <v>0.0105743226530362-0.227272797722499i</v>
      </c>
      <c r="N3336" t="str">
        <f t="shared" si="1762"/>
        <v>-6.21774342634499i</v>
      </c>
      <c r="O3336" t="str">
        <f t="shared" si="1763"/>
        <v>0.997859444215803+0.0653951801689412i</v>
      </c>
      <c r="P3336" t="str">
        <f t="shared" si="1764"/>
        <v>0.00214055578419703-0.0653951801689412i</v>
      </c>
      <c r="Q3336" t="str">
        <f t="shared" si="1765"/>
        <v>-0.00214055578419703+6.28313860651393i</v>
      </c>
      <c r="R3336" t="str">
        <f t="shared" si="1766"/>
        <v>-0.0104081583941234-0.000337136688079357i</v>
      </c>
      <c r="S3336" t="str">
        <f t="shared" si="1767"/>
        <v>0.644926478578992i</v>
      </c>
      <c r="T3336" t="str">
        <f t="shared" si="1768"/>
        <v>0.000217428377042804-0.00671249694161438i</v>
      </c>
      <c r="U3336" t="str">
        <f t="shared" si="1769"/>
        <v>0.0001-113.51993087867i</v>
      </c>
      <c r="V3336" t="str">
        <f t="shared" si="1770"/>
        <v>0.00002-0.0018208262193056i</v>
      </c>
      <c r="W3336" t="str">
        <f t="shared" si="1771"/>
        <v>0.0000199993584529529-0.00182079701778125i</v>
      </c>
      <c r="X3336" t="str">
        <f t="shared" si="1772"/>
        <v>0.0000317826679546306-0.00182046180762918i</v>
      </c>
      <c r="Y3336" t="str">
        <f t="shared" si="1773"/>
        <v>0.009+8.80902580066578i</v>
      </c>
      <c r="Z3336" t="str">
        <f t="shared" si="1774"/>
        <v>-0.00248036996532054-0.0000458481620880223i</v>
      </c>
      <c r="AA3336" t="str">
        <f t="shared" si="1775"/>
        <v>0.00139726256573208-1.36251931441671i</v>
      </c>
      <c r="AB3336" t="str">
        <f t="shared" si="1776"/>
        <v>0.00148026763562501-0.0456991498168039i</v>
      </c>
      <c r="AC3336" t="str">
        <f t="shared" si="1777"/>
        <v>0.989629479195187-0.000819662122058889i</v>
      </c>
      <c r="AD3336" t="str">
        <f t="shared" si="1778"/>
        <v>0.00153402562927538-0.0461767695837688i</v>
      </c>
      <c r="AE3336" t="str">
        <f t="shared" si="1779"/>
        <v>-5.92207111346449E-06+0.000114465140115409i</v>
      </c>
      <c r="AF3336" t="str">
        <f t="shared" si="1780"/>
        <v>-15.0826559505522-0.253835116891592i</v>
      </c>
      <c r="AG3336" t="str">
        <f t="shared" si="1781"/>
        <v>0.999772249158865-7.79987144528252E-06i</v>
      </c>
      <c r="AH3336" t="str">
        <f t="shared" si="1782"/>
        <v>0.000118416260072854-0.00172532711814993i</v>
      </c>
      <c r="AI3336">
        <f t="shared" si="1783"/>
        <v>-55.242161021521454</v>
      </c>
      <c r="AJ3336">
        <f t="shared" si="1784"/>
        <v>-86.073713580542275</v>
      </c>
      <c r="AK3336"/>
      <c r="AL3336"/>
      <c r="AM3336"/>
      <c r="AN3336"/>
    </row>
    <row r="3337" spans="1:40" x14ac:dyDescent="0.25">
      <c r="A3337"/>
      <c r="B3337">
        <f t="shared" si="1750"/>
        <v>1403000</v>
      </c>
      <c r="C3337" s="237" t="str">
        <f t="shared" si="1753"/>
        <v>-3.88264242498102E-08+0.00174556132557101i</v>
      </c>
      <c r="D3337" s="208" t="str">
        <f t="shared" si="1754"/>
        <v>-5.95700625467521+0.0133826368293777i</v>
      </c>
      <c r="E3337" t="str">
        <f t="shared" si="1755"/>
        <v>2870</v>
      </c>
      <c r="F3337" t="str">
        <f t="shared" si="1756"/>
        <v>0.777000777000777</v>
      </c>
      <c r="G3337" t="str">
        <f t="shared" si="1751"/>
        <v>0.777000777000777</v>
      </c>
      <c r="H3337" t="str">
        <f t="shared" si="1757"/>
        <v>9.12566169081518+0.267037208599479i</v>
      </c>
      <c r="I3337" t="str">
        <f t="shared" si="1758"/>
        <v>5509.5681162331i</v>
      </c>
      <c r="J3337" t="str">
        <f t="shared" si="1752"/>
        <v>-25963.7443301354+1191.59176156092i</v>
      </c>
      <c r="K3337" t="str">
        <f t="shared" si="1759"/>
        <v>0.00971844112854505-0.211756348850953i</v>
      </c>
      <c r="L3337" t="str">
        <f t="shared" si="1760"/>
        <v>0.000840844693751818-0.0153551473558116i</v>
      </c>
      <c r="M3337" t="str">
        <f t="shared" si="1761"/>
        <v>0.0105592858222969-0.227111496206765i</v>
      </c>
      <c r="N3337" t="str">
        <f t="shared" si="1762"/>
        <v>-6.22217833606421i</v>
      </c>
      <c r="O3337" t="str">
        <f t="shared" si="1763"/>
        <v>0.998139651839869+0.0609691350191687i</v>
      </c>
      <c r="P3337" t="str">
        <f t="shared" si="1764"/>
        <v>0.00186034816013103-0.0609691350191687i</v>
      </c>
      <c r="Q3337" t="str">
        <f t="shared" si="1765"/>
        <v>-0.00186034816013103+6.28314747108338i</v>
      </c>
      <c r="R3337" t="str">
        <f t="shared" si="1766"/>
        <v>-0.00970368446334775-0.000293212269339826i</v>
      </c>
      <c r="S3337" t="str">
        <f t="shared" si="1767"/>
        <v>0.645386483199948i</v>
      </c>
      <c r="T3337" t="str">
        <f t="shared" si="1768"/>
        <v>0.000189235235340306-0.00626262678988198i</v>
      </c>
      <c r="U3337" t="str">
        <f t="shared" si="1769"/>
        <v>0.0001-113.439018597217i</v>
      </c>
      <c r="V3337" t="str">
        <f t="shared" si="1770"/>
        <v>0.00002-0.00181952841016853i</v>
      </c>
      <c r="W3337" t="str">
        <f t="shared" si="1771"/>
        <v>0.0000199993584529529-0.00181949922946283i</v>
      </c>
      <c r="X3337" t="str">
        <f t="shared" si="1772"/>
        <v>0.0000317658753121472-0.00181916436686403i</v>
      </c>
      <c r="Y3337" t="str">
        <f t="shared" si="1773"/>
        <v>0.009+8.81530898597296i</v>
      </c>
      <c r="Z3337" t="str">
        <f t="shared" si="1774"/>
        <v>-0.00247683486211327-0.0000457889785431944i</v>
      </c>
      <c r="AA3337" t="str">
        <f t="shared" si="1775"/>
        <v>0.00139526804035493-1.36154776838205i</v>
      </c>
      <c r="AB3337" t="str">
        <f t="shared" si="1776"/>
        <v>0.00128832675018768-0.042636402281729i</v>
      </c>
      <c r="AC3337" t="str">
        <f t="shared" si="1777"/>
        <v>0.990330386695311-0.000742803773965531i</v>
      </c>
      <c r="AD3337" t="str">
        <f t="shared" si="1778"/>
        <v>0.00133319722096087-0.0430517053203571i</v>
      </c>
      <c r="AE3337" t="str">
        <f t="shared" si="1779"/>
        <v>-5.27340296611017E-06+0.000106570918871943i</v>
      </c>
      <c r="AF3337" t="str">
        <f t="shared" si="1780"/>
        <v>-15.0826679454904-0.253654571770101i</v>
      </c>
      <c r="AG3337" t="str">
        <f t="shared" si="1781"/>
        <v>0.999787813362846-6.78851493769388E-06i</v>
      </c>
      <c r="AH3337" t="str">
        <f t="shared" si="1782"/>
        <v>0.000106602711250445-0.00160637628712844i</v>
      </c>
      <c r="AI3337">
        <f t="shared" si="1783"/>
        <v>-55.863970208185449</v>
      </c>
      <c r="AJ3337">
        <f t="shared" si="1784"/>
        <v>-86.203291320167722</v>
      </c>
      <c r="AK3337"/>
      <c r="AL3337"/>
      <c r="AM3337"/>
      <c r="AN3337"/>
    </row>
    <row r="3338" spans="1:40" x14ac:dyDescent="0.25">
      <c r="A3338"/>
      <c r="B3338">
        <f t="shared" si="1750"/>
        <v>1404000</v>
      </c>
      <c r="C3338" s="237" t="str">
        <f t="shared" si="1753"/>
        <v>-3.87711356498722E-08+0.00174431804827482i</v>
      </c>
      <c r="D3338" s="208" t="str">
        <f t="shared" si="1754"/>
        <v>-5.95700625425134+0.0133731050367736i</v>
      </c>
      <c r="E3338" t="str">
        <f t="shared" si="1755"/>
        <v>2870</v>
      </c>
      <c r="F3338" t="str">
        <f t="shared" si="1756"/>
        <v>0.777000777000777</v>
      </c>
      <c r="G3338" t="str">
        <f t="shared" si="1751"/>
        <v>0.777000777000777</v>
      </c>
      <c r="H3338" t="str">
        <f t="shared" si="1757"/>
        <v>9.12567366059002+0.26684738806644i</v>
      </c>
      <c r="I3338" t="str">
        <f t="shared" si="1758"/>
        <v>5513.49510705009i</v>
      </c>
      <c r="J3338" t="str">
        <f t="shared" si="1752"/>
        <v>-26000.7706988092+1192.44107856845i</v>
      </c>
      <c r="K3338" t="str">
        <f t="shared" si="1759"/>
        <v>0.00970463010971084-0.21160614703267i</v>
      </c>
      <c r="L3338" t="str">
        <f t="shared" si="1760"/>
        <v>0.000839650910471962-0.0153442759659354i</v>
      </c>
      <c r="M3338" t="str">
        <f t="shared" si="1761"/>
        <v>0.0105442810201828-0.226950422998605i</v>
      </c>
      <c r="N3338" t="str">
        <f t="shared" si="1762"/>
        <v>-6.22661324578343i</v>
      </c>
      <c r="O3338" t="str">
        <f t="shared" si="1763"/>
        <v>0.998400227662011+0.05654189070455i</v>
      </c>
      <c r="P3338" t="str">
        <f t="shared" si="1764"/>
        <v>0.00159977233798902-0.05654189070455i</v>
      </c>
      <c r="Q3338" t="str">
        <f t="shared" si="1765"/>
        <v>-0.00159977233798902+6.28315513648798i</v>
      </c>
      <c r="R3338" t="str">
        <f t="shared" si="1766"/>
        <v>-0.00899902885309266-0.000252321629200968i</v>
      </c>
      <c r="S3338" t="str">
        <f t="shared" si="1767"/>
        <v>0.645846487820902i</v>
      </c>
      <c r="T3338" t="str">
        <f t="shared" si="1768"/>
        <v>0.000162961038020693-0.00581199117856885i</v>
      </c>
      <c r="U3338" t="str">
        <f t="shared" si="1769"/>
        <v>0.0001-113.358221575424i</v>
      </c>
      <c r="V3338" t="str">
        <f t="shared" si="1770"/>
        <v>0.00002-0.00181823244976243i</v>
      </c>
      <c r="W3338" t="str">
        <f t="shared" si="1771"/>
        <v>0.0000199993584529529-0.00181820328984573i</v>
      </c>
      <c r="X3338" t="str">
        <f t="shared" si="1772"/>
        <v>0.0000317491185365997-0.00181786877407327i</v>
      </c>
      <c r="Y3338" t="str">
        <f t="shared" si="1773"/>
        <v>0.009+8.82159217128014i</v>
      </c>
      <c r="Z3338" t="str">
        <f t="shared" si="1774"/>
        <v>-0.0024733073114323-0.0000457299359071459i</v>
      </c>
      <c r="AA3338" t="str">
        <f t="shared" si="1775"/>
        <v>0.00139327778498228-1.36057760716789i</v>
      </c>
      <c r="AB3338" t="str">
        <f t="shared" si="1776"/>
        <v>0.00110945017265341-0.0395684434441593i</v>
      </c>
      <c r="AC3338" t="str">
        <f t="shared" si="1777"/>
        <v>0.99103162337735-0.000669010973185992i</v>
      </c>
      <c r="AD3338" t="str">
        <f t="shared" si="1778"/>
        <v>0.00114644266415064-0.0399257455847813i</v>
      </c>
      <c r="AE3338" t="str">
        <f t="shared" si="1779"/>
        <v>-4.66130681001874E-06+0.000098696211719672i</v>
      </c>
      <c r="AF3338" t="str">
        <f t="shared" si="1780"/>
        <v>-15.0826799148414-0.253474283029666i</v>
      </c>
      <c r="AG3338" t="str">
        <f t="shared" si="1781"/>
        <v>0.999803359869354-5.84793577344495E-06i</v>
      </c>
      <c r="AH3338" t="str">
        <f t="shared" si="1782"/>
        <v>0.0000953493996771394-0.00148771383541938i</v>
      </c>
      <c r="AI3338">
        <f t="shared" si="1783"/>
        <v>-56.531809053000394</v>
      </c>
      <c r="AJ3338">
        <f t="shared" si="1784"/>
        <v>-86.332859064232849</v>
      </c>
      <c r="AK3338"/>
      <c r="AL3338"/>
      <c r="AM3338"/>
      <c r="AN3338"/>
    </row>
    <row r="3339" spans="1:40" x14ac:dyDescent="0.25">
      <c r="A3339"/>
      <c r="B3339">
        <f t="shared" si="1750"/>
        <v>1405000</v>
      </c>
      <c r="C3339" s="237" t="str">
        <f t="shared" si="1753"/>
        <v>-3.8715965061867E-08+0.00174307654076837i</v>
      </c>
      <c r="D3339" s="208" t="str">
        <f t="shared" si="1754"/>
        <v>-5.95700625382836+0.0133635868125575i</v>
      </c>
      <c r="E3339" t="str">
        <f t="shared" si="1755"/>
        <v>2870</v>
      </c>
      <c r="F3339" t="str">
        <f t="shared" si="1756"/>
        <v>0.777000777000777</v>
      </c>
      <c r="G3339" t="str">
        <f t="shared" si="1751"/>
        <v>0.777000777000777</v>
      </c>
      <c r="H3339" t="str">
        <f t="shared" si="1757"/>
        <v>9.1256856048494+0.266657836937696i</v>
      </c>
      <c r="I3339" t="str">
        <f t="shared" si="1758"/>
        <v>5517.42209786707i</v>
      </c>
      <c r="J3339" t="str">
        <f t="shared" si="1752"/>
        <v>-26037.8234489355+1193.29039557597i</v>
      </c>
      <c r="K3339" t="str">
        <f t="shared" si="1759"/>
        <v>0.00969084849070426-0.211456157702123i</v>
      </c>
      <c r="L3339" t="str">
        <f t="shared" si="1760"/>
        <v>0.000838459665156247-0.0153334199125668i</v>
      </c>
      <c r="M3339" t="str">
        <f t="shared" si="1761"/>
        <v>0.0105293081558605-0.22678957761469i</v>
      </c>
      <c r="N3339" t="str">
        <f t="shared" si="1762"/>
        <v>-6.23104815550265i</v>
      </c>
      <c r="O3339" t="str">
        <f t="shared" si="1763"/>
        <v>0.998641166557122+0.0521135343018607i</v>
      </c>
      <c r="P3339" t="str">
        <f t="shared" si="1764"/>
        <v>0.00135883344287802-0.0521135343018607i</v>
      </c>
      <c r="Q3339" t="str">
        <f t="shared" si="1765"/>
        <v>-0.00135883344287802+6.28316168980451i</v>
      </c>
      <c r="R3339" t="str">
        <f t="shared" si="1766"/>
        <v>-0.00829420414539258-0.000214472118884009i</v>
      </c>
      <c r="S3339" t="str">
        <f t="shared" si="1767"/>
        <v>0.646306492441858i</v>
      </c>
      <c r="T3339" t="str">
        <f t="shared" si="1768"/>
        <v>0.000138614722882497-0.0053605979888054i</v>
      </c>
      <c r="U3339" t="str">
        <f t="shared" si="1769"/>
        <v>0.0001-113.277539567185i</v>
      </c>
      <c r="V3339" t="str">
        <f t="shared" si="1770"/>
        <v>0.00002-0.00181693833413982i</v>
      </c>
      <c r="W3339" t="str">
        <f t="shared" si="1771"/>
        <v>0.0000199993584529529-0.00181690919498253i</v>
      </c>
      <c r="X3339" t="str">
        <f t="shared" si="1772"/>
        <v>0.0000317323975259189-0.00181657502531166i</v>
      </c>
      <c r="Y3339" t="str">
        <f t="shared" si="1773"/>
        <v>0.009+8.82787535658732i</v>
      </c>
      <c r="Z3339" t="str">
        <f t="shared" si="1774"/>
        <v>-0.00246978729177773-0.0000456710337179326i</v>
      </c>
      <c r="AA3339" t="str">
        <f t="shared" si="1775"/>
        <v>0.00139129178742732-1.3596088278149i</v>
      </c>
      <c r="AB3339" t="str">
        <f t="shared" si="1776"/>
        <v>0.000943698752181257-0.0364953269593831i</v>
      </c>
      <c r="AC3339" t="str">
        <f t="shared" si="1777"/>
        <v>0.99173317670894-0.000598291585206925i</v>
      </c>
      <c r="AD3339" t="str">
        <f t="shared" si="1778"/>
        <v>0.000973765202047172-0.0367989548206548i</v>
      </c>
      <c r="AE3339" t="str">
        <f t="shared" si="1779"/>
        <v>-4.08563922759029E-06+0.0000908411181033802i</v>
      </c>
      <c r="AF3339" t="str">
        <f t="shared" si="1780"/>
        <v>-15.0826918586778-0.253294250125139i</v>
      </c>
      <c r="AG3339" t="str">
        <f t="shared" si="1781"/>
        <v>0.999818888398886-4.97799901175165E-06i</v>
      </c>
      <c r="AH3339" t="str">
        <f t="shared" si="1782"/>
        <v>0.0000846541188286641-0.00136934130571484i</v>
      </c>
      <c r="AI3339">
        <f t="shared" si="1783"/>
        <v>-57.253199412520487</v>
      </c>
      <c r="AJ3339">
        <f t="shared" si="1784"/>
        <v>-86.462416798375074</v>
      </c>
      <c r="AK3339"/>
      <c r="AL3339"/>
      <c r="AM3339"/>
      <c r="AN3339"/>
    </row>
    <row r="3340" spans="1:40" x14ac:dyDescent="0.25">
      <c r="A3340"/>
      <c r="B3340">
        <f t="shared" si="1750"/>
        <v>1406000</v>
      </c>
      <c r="C3340" s="237" t="str">
        <f t="shared" si="1753"/>
        <v>-3.86609121501762E-08+0.00174183679927545i</v>
      </c>
      <c r="D3340" s="208" t="str">
        <f t="shared" si="1754"/>
        <v>-5.95700625340628+0.0133540821277785i</v>
      </c>
      <c r="E3340" t="str">
        <f t="shared" si="1755"/>
        <v>2870</v>
      </c>
      <c r="F3340" t="str">
        <f t="shared" si="1756"/>
        <v>0.777000777000777</v>
      </c>
      <c r="G3340" t="str">
        <f t="shared" si="1751"/>
        <v>0.777000777000777</v>
      </c>
      <c r="H3340" t="str">
        <f t="shared" si="1757"/>
        <v>9.12569752366581+0.266468554640694i</v>
      </c>
      <c r="I3340" t="str">
        <f t="shared" si="1758"/>
        <v>5521.34908868406i</v>
      </c>
      <c r="J3340" t="str">
        <f t="shared" si="1752"/>
        <v>-26074.9025805143+1194.1397125835i</v>
      </c>
      <c r="K3340" t="str">
        <f t="shared" si="1759"/>
        <v>0.00967709618819548-0.21130638040967i</v>
      </c>
      <c r="L3340" t="str">
        <f t="shared" si="1760"/>
        <v>0.000837270950622701-0.0153225791633745i</v>
      </c>
      <c r="M3340" t="str">
        <f t="shared" si="1761"/>
        <v>0.0105143671388182-0.226628959573045i</v>
      </c>
      <c r="N3340" t="str">
        <f t="shared" si="1762"/>
        <v>-6.23548306522187i</v>
      </c>
      <c r="O3340" t="str">
        <f t="shared" si="1763"/>
        <v>0.998862463786321+0.0476841529097522i</v>
      </c>
      <c r="P3340" t="str">
        <f t="shared" si="1764"/>
        <v>0.00113753621367896-0.0476841529097522i</v>
      </c>
      <c r="Q3340" t="str">
        <f t="shared" si="1765"/>
        <v>-0.00113753621367896+6.28316721813162i</v>
      </c>
      <c r="R3340" t="str">
        <f t="shared" si="1766"/>
        <v>-0.00758922302027288-0.000179671041445783i</v>
      </c>
      <c r="S3340" t="str">
        <f t="shared" si="1767"/>
        <v>0.646766497062814i</v>
      </c>
      <c r="T3340" t="str">
        <f t="shared" si="1768"/>
        <v>0.000116205210099517-0.00490845518825036i</v>
      </c>
      <c r="U3340" t="str">
        <f t="shared" si="1769"/>
        <v>0.0001-113.196972327095i</v>
      </c>
      <c r="V3340" t="str">
        <f t="shared" si="1770"/>
        <v>0.00002-0.00181564605936447i</v>
      </c>
      <c r="W3340" t="str">
        <f t="shared" si="1771"/>
        <v>0.000019999358452953-0.00181561694093707i</v>
      </c>
      <c r="X3340" t="str">
        <f t="shared" si="1772"/>
        <v>0.0000317157121783992-0.00181528311664527i</v>
      </c>
      <c r="Y3340" t="str">
        <f t="shared" si="1773"/>
        <v>0.009+8.8341585418945i</v>
      </c>
      <c r="Z3340" t="str">
        <f t="shared" si="1774"/>
        <v>-0.00246627478172628-0.0000456122715154984i</v>
      </c>
      <c r="AA3340" t="str">
        <f t="shared" si="1775"/>
        <v>0.00138931003554673-1.35864142737215i</v>
      </c>
      <c r="AB3340" t="str">
        <f t="shared" si="1776"/>
        <v>0.000791133217939883-0.0334171070717797i</v>
      </c>
      <c r="AC3340" t="str">
        <f t="shared" si="1777"/>
        <v>0.992435034057491-0.000530653430535281i</v>
      </c>
      <c r="AD3340" t="str">
        <f t="shared" si="1778"/>
        <v>0.00081516777699146-0.03367139747534i</v>
      </c>
      <c r="AE3340" t="str">
        <f t="shared" si="1779"/>
        <v>-3.54625665522139E-06+0.0000830057368049382i</v>
      </c>
      <c r="AF3340" t="str">
        <f t="shared" si="1780"/>
        <v>-15.0827037770721-0.253114472512916i</v>
      </c>
      <c r="AG3340" t="str">
        <f t="shared" si="1781"/>
        <v>0.999834398672716-4.17856861546025E-06i</v>
      </c>
      <c r="AH3340" t="str">
        <f t="shared" si="1782"/>
        <v>0.0000745146601384511-0.00125126023013408i</v>
      </c>
      <c r="AI3340">
        <f t="shared" si="1783"/>
        <v>-58.037672586033871</v>
      </c>
      <c r="AJ3340">
        <f t="shared" si="1784"/>
        <v>-86.591964508444079</v>
      </c>
      <c r="AK3340"/>
      <c r="AL3340"/>
      <c r="AM3340"/>
      <c r="AN3340"/>
    </row>
    <row r="3341" spans="1:40" x14ac:dyDescent="0.25">
      <c r="A3341"/>
      <c r="B3341">
        <f t="shared" si="1750"/>
        <v>1407000</v>
      </c>
      <c r="C3341" s="237" t="str">
        <f t="shared" si="1753"/>
        <v>-3.86059765803732E-08+0.00174059882003056i</v>
      </c>
      <c r="D3341" s="208" t="str">
        <f t="shared" si="1754"/>
        <v>-5.95700625298511+0.0133445909535676i</v>
      </c>
      <c r="E3341" t="str">
        <f t="shared" si="1755"/>
        <v>2870</v>
      </c>
      <c r="F3341" t="str">
        <f t="shared" si="1756"/>
        <v>0.777000777000777</v>
      </c>
      <c r="G3341" t="str">
        <f t="shared" si="1751"/>
        <v>0.777000777000777</v>
      </c>
      <c r="H3341" t="str">
        <f t="shared" si="1757"/>
        <v>9.12570941711141+0.266279540604502i</v>
      </c>
      <c r="I3341" t="str">
        <f t="shared" si="1758"/>
        <v>5525.27607950105i</v>
      </c>
      <c r="J3341" t="str">
        <f t="shared" si="1752"/>
        <v>-26112.0080935457+1194.98902959103i</v>
      </c>
      <c r="K3341" t="str">
        <f t="shared" si="1759"/>
        <v>0.0096633731191491-0.211156814706935i</v>
      </c>
      <c r="L3341" t="str">
        <f t="shared" si="1760"/>
        <v>0.000836084759714724-0.0153117536861177i</v>
      </c>
      <c r="M3341" t="str">
        <f t="shared" si="1761"/>
        <v>0.0104994578788638-0.226468568393053i</v>
      </c>
      <c r="N3341" t="str">
        <f t="shared" si="1762"/>
        <v>-6.23991797494109i</v>
      </c>
      <c r="O3341" t="str">
        <f t="shared" si="1763"/>
        <v>0.999064114997048+0.043253833647033i</v>
      </c>
      <c r="P3341" t="str">
        <f t="shared" si="1764"/>
        <v>0.000935885002952053-0.043253833647033i</v>
      </c>
      <c r="Q3341" t="str">
        <f t="shared" si="1765"/>
        <v>-0.000935885002952053+6.28317180858812i</v>
      </c>
      <c r="R3341" t="str">
        <f t="shared" si="1766"/>
        <v>-0.00688409825580603-0.000147925650762119i</v>
      </c>
      <c r="S3341" t="str">
        <f t="shared" si="1767"/>
        <v>0.647226501683767i</v>
      </c>
      <c r="T3341" t="str">
        <f t="shared" si="1768"/>
        <v>0.000095741401452061-0.00445557083135266i</v>
      </c>
      <c r="U3341" t="str">
        <f t="shared" si="1769"/>
        <v>0.0001-113.116519610444i</v>
      </c>
      <c r="V3341" t="str">
        <f t="shared" si="1770"/>
        <v>0.00002-0.00181435562151133i</v>
      </c>
      <c r="W3341" t="str">
        <f t="shared" si="1771"/>
        <v>0.0000199993584529528-0.00181432652378434i</v>
      </c>
      <c r="X3341" t="str">
        <f t="shared" si="1772"/>
        <v>0.0000316990623926952-0.00181399304415128i</v>
      </c>
      <c r="Y3341" t="str">
        <f t="shared" si="1773"/>
        <v>0.009+8.84044172720168i</v>
      </c>
      <c r="Z3341" t="str">
        <f t="shared" si="1774"/>
        <v>-0.00246276975993068-0.0000455536488416632i</v>
      </c>
      <c r="AA3341" t="str">
        <f t="shared" si="1775"/>
        <v>0.00138733251724042-1.35767540289715i</v>
      </c>
      <c r="AB3341" t="str">
        <f t="shared" si="1776"/>
        <v>0.000651814173873758-0.0303338386166023i</v>
      </c>
      <c r="AC3341" t="str">
        <f t="shared" si="1777"/>
        <v>0.993137182690096-0.000466104283674758i</v>
      </c>
      <c r="AD3341" t="str">
        <f t="shared" si="1778"/>
        <v>0.00067065303055879-0.0305431379985068i</v>
      </c>
      <c r="AE3341" t="str">
        <f t="shared" si="1779"/>
        <v>-3.04301538597251E-06+0.0000751901659434639i</v>
      </c>
      <c r="AF3341" t="str">
        <f t="shared" si="1780"/>
        <v>-15.0827156700965-0.252934949650934i</v>
      </c>
      <c r="AG3341" t="str">
        <f t="shared" si="1781"/>
        <v>0.999849890412896-0.000003449507455411i</v>
      </c>
      <c r="AH3341" t="str">
        <f t="shared" si="1782"/>
        <v>0.0000649288130413882-0.00113347213023024i</v>
      </c>
      <c r="AI3341">
        <f t="shared" si="1783"/>
        <v>-58.897555662049676</v>
      </c>
      <c r="AJ3341">
        <f t="shared" si="1784"/>
        <v>-86.721502180503037</v>
      </c>
      <c r="AK3341"/>
      <c r="AL3341"/>
      <c r="AM3341"/>
      <c r="AN3341"/>
    </row>
    <row r="3342" spans="1:40" x14ac:dyDescent="0.25">
      <c r="A3342"/>
      <c r="B3342">
        <f t="shared" si="1750"/>
        <v>1408000</v>
      </c>
      <c r="C3342" s="237" t="str">
        <f t="shared" si="1753"/>
        <v>-3.85511580192189E-08+0.00173936259927891i</v>
      </c>
      <c r="D3342" s="208" t="str">
        <f t="shared" si="1754"/>
        <v>-5.95700625256484+0.0133351132611383i</v>
      </c>
      <c r="E3342" t="str">
        <f t="shared" si="1755"/>
        <v>2870</v>
      </c>
      <c r="F3342" t="str">
        <f t="shared" si="1756"/>
        <v>0.777000777000777</v>
      </c>
      <c r="G3342" t="str">
        <f t="shared" si="1751"/>
        <v>0.777000777000777</v>
      </c>
      <c r="H3342" t="str">
        <f t="shared" si="1757"/>
        <v>9.12572128525816+0.2660907942598i</v>
      </c>
      <c r="I3342" t="str">
        <f t="shared" si="1758"/>
        <v>5529.20307031804i</v>
      </c>
      <c r="J3342" t="str">
        <f t="shared" si="1752"/>
        <v>-26149.1399880297+1195.83834659856i</v>
      </c>
      <c r="K3342" t="str">
        <f t="shared" si="1759"/>
        <v>0.00964967920082353-0.211007460146802i</v>
      </c>
      <c r="L3342" t="str">
        <f t="shared" si="1760"/>
        <v>0.00083490108530097-0.0153009434486459i</v>
      </c>
      <c r="M3342" t="str">
        <f t="shared" si="1761"/>
        <v>0.0104845802861245-0.226308403595448i</v>
      </c>
      <c r="N3342" t="str">
        <f t="shared" si="1762"/>
        <v>-6.24435288466031i</v>
      </c>
      <c r="O3342" t="str">
        <f t="shared" si="1763"/>
        <v>0.999246116223148+0.0388226636509589i</v>
      </c>
      <c r="P3342" t="str">
        <f t="shared" si="1764"/>
        <v>0.000753883776852038-0.0388226636509589i</v>
      </c>
      <c r="Q3342" t="str">
        <f t="shared" si="1765"/>
        <v>-0.000753883776852038+6.28317554831127i</v>
      </c>
      <c r="R3342" t="str">
        <f t="shared" si="1766"/>
        <v>-0.00617884272815996-0.000119243150505468i</v>
      </c>
      <c r="S3342" t="str">
        <f t="shared" si="1767"/>
        <v>0.647686506304723i</v>
      </c>
      <c r="T3342" t="str">
        <f t="shared" si="1768"/>
        <v>0.0000772321795516548-0.00400195305960827i</v>
      </c>
      <c r="U3342" t="str">
        <f t="shared" si="1769"/>
        <v>0.0001-113.036181173221i</v>
      </c>
      <c r="V3342" t="str">
        <f t="shared" si="1770"/>
        <v>0.00002-0.00181306701666651i</v>
      </c>
      <c r="W3342" t="str">
        <f t="shared" si="1771"/>
        <v>0.0000199993584529528-0.00181303793961055i</v>
      </c>
      <c r="X3342" t="str">
        <f t="shared" si="1772"/>
        <v>0.0000316824480678228-0.00181270480391807i</v>
      </c>
      <c r="Y3342" t="str">
        <f t="shared" si="1773"/>
        <v>0.009+8.84672491250886i</v>
      </c>
      <c r="Z3342" t="str">
        <f t="shared" si="1774"/>
        <v>-0.00245927220511956-0.000045495165240118i</v>
      </c>
      <c r="AA3342" t="str">
        <f t="shared" si="1775"/>
        <v>0.00138535922045146-1.35671075145574i</v>
      </c>
      <c r="AB3342" t="str">
        <f t="shared" si="1776"/>
        <v>0.000525802093424944-0.0272455770217261i</v>
      </c>
      <c r="AC3342" t="str">
        <f t="shared" si="1777"/>
        <v>0.993839609773439-0.00040465187209622i</v>
      </c>
      <c r="AD3342" t="str">
        <f t="shared" si="1778"/>
        <v>0.000540223303663277-0.0274142408406986i</v>
      </c>
      <c r="AE3342" t="str">
        <f t="shared" si="1779"/>
        <v>-2.57577157223693E-06+0.0000673945029755167i</v>
      </c>
      <c r="AF3342" t="str">
        <f t="shared" si="1780"/>
        <v>-15.082727537823-0.252755680998662i</v>
      </c>
      <c r="AG3342" t="str">
        <f t="shared" si="1781"/>
        <v>0.999865363342265-2.79067731482583E-06i</v>
      </c>
      <c r="AH3342" t="str">
        <f t="shared" si="1782"/>
        <v>0.0000558943650175546-0.0010159785169976i</v>
      </c>
      <c r="AI3342">
        <f t="shared" si="1783"/>
        <v>-59.849184636545864</v>
      </c>
      <c r="AJ3342">
        <f t="shared" si="1784"/>
        <v>-86.851029800827334</v>
      </c>
      <c r="AK3342"/>
      <c r="AL3342"/>
      <c r="AM3342"/>
      <c r="AN3342"/>
    </row>
    <row r="3343" spans="1:40" x14ac:dyDescent="0.25">
      <c r="A3343"/>
      <c r="B3343">
        <f t="shared" si="1750"/>
        <v>1409000</v>
      </c>
      <c r="C3343" s="237" t="str">
        <f t="shared" si="1753"/>
        <v>-3.8496456134656E-08+0.00173812813327638i</v>
      </c>
      <c r="D3343" s="208" t="str">
        <f t="shared" si="1754"/>
        <v>-5.95700625214546+0.0133256490217856i</v>
      </c>
      <c r="E3343" t="str">
        <f t="shared" si="1755"/>
        <v>2870</v>
      </c>
      <c r="F3343" t="str">
        <f t="shared" si="1756"/>
        <v>0.777000777000777</v>
      </c>
      <c r="G3343" t="str">
        <f t="shared" si="1751"/>
        <v>0.777000777000777</v>
      </c>
      <c r="H3343" t="str">
        <f t="shared" si="1757"/>
        <v>9.12573312817771+0.265902315038874i</v>
      </c>
      <c r="I3343" t="str">
        <f t="shared" si="1758"/>
        <v>5533.13006113502i</v>
      </c>
      <c r="J3343" t="str">
        <f t="shared" si="1752"/>
        <v>-26186.2982639663+1196.68766360608i</v>
      </c>
      <c r="K3343" t="str">
        <f t="shared" si="1759"/>
        <v>0.00963601435076936-0.21085831628341i</v>
      </c>
      <c r="L3343" t="str">
        <f t="shared" si="1760"/>
        <v>0.00083371992027523-0.0152901484188985i</v>
      </c>
      <c r="M3343" t="str">
        <f t="shared" si="1761"/>
        <v>0.0104697342710446-0.226148464702309i</v>
      </c>
      <c r="N3343" t="str">
        <f t="shared" si="1762"/>
        <v>-6.24878779437953i</v>
      </c>
      <c r="O3343" t="str">
        <f t="shared" si="1763"/>
        <v>0.999408463884949+0.0343907300755176i</v>
      </c>
      <c r="P3343" t="str">
        <f t="shared" si="1764"/>
        <v>0.000591536115051028-0.0343907300755176i</v>
      </c>
      <c r="Q3343" t="str">
        <f t="shared" si="1765"/>
        <v>-0.000591536115051028+6.28317852445505i</v>
      </c>
      <c r="R3343" t="str">
        <f t="shared" si="1766"/>
        <v>-0.00547346941163618-0.0000936306931164975i</v>
      </c>
      <c r="S3343" t="str">
        <f t="shared" si="1767"/>
        <v>0.648146510925677i</v>
      </c>
      <c r="T3343" t="str">
        <f t="shared" si="1768"/>
        <v>0.0000606864070590107-0.00354761010181041i</v>
      </c>
      <c r="U3343" t="str">
        <f t="shared" si="1769"/>
        <v>0.0001-112.955956772105i</v>
      </c>
      <c r="V3343" t="str">
        <f t="shared" si="1770"/>
        <v>0.00002-0.00181178024092721i</v>
      </c>
      <c r="W3343" t="str">
        <f t="shared" si="1771"/>
        <v>0.0000199993584529528-0.00181175118451294i</v>
      </c>
      <c r="X3343" t="str">
        <f t="shared" si="1772"/>
        <v>0.0000316658691031546-0.00181141839204507i</v>
      </c>
      <c r="Y3343" t="str">
        <f t="shared" si="1773"/>
        <v>0.009+8.85300809781604i</v>
      </c>
      <c r="Z3343" t="str">
        <f t="shared" si="1774"/>
        <v>-0.00245578209609694-0.0000454368202564108i</v>
      </c>
      <c r="AA3343" t="str">
        <f t="shared" si="1775"/>
        <v>0.0013833901331658-1.35574747012214i</v>
      </c>
      <c r="AB3343" t="str">
        <f t="shared" si="1776"/>
        <v>0.000413157314208963-0.0241523783093523i</v>
      </c>
      <c r="AC3343" t="str">
        <f t="shared" si="1777"/>
        <v>0.994542302373723-0.000346303875201546i</v>
      </c>
      <c r="AD3343" t="str">
        <f t="shared" si="1778"/>
        <v>0.00042388063666941-0.0242847704518952i</v>
      </c>
      <c r="AE3343" t="str">
        <f t="shared" si="1779"/>
        <v>-2.14438122840587E-06+0.0000596188446952898i</v>
      </c>
      <c r="AF3343" t="str">
        <f t="shared" si="1780"/>
        <v>-15.0827393803232-0.252576666017088i</v>
      </c>
      <c r="AG3343" t="str">
        <f t="shared" si="1781"/>
        <v>0.999880817184448-2.20193889371214E-06i</v>
      </c>
      <c r="AH3343" t="str">
        <f t="shared" si="1782"/>
        <v>0.0000474091016358462-0.000898780890878875i</v>
      </c>
      <c r="AI3343">
        <f t="shared" si="1783"/>
        <v>-60.914856470066148</v>
      </c>
      <c r="AJ3343">
        <f t="shared" si="1784"/>
        <v>-86.980547355903184</v>
      </c>
      <c r="AK3343"/>
      <c r="AL3343"/>
      <c r="AM3343"/>
      <c r="AN3343"/>
    </row>
    <row r="3344" spans="1:40" x14ac:dyDescent="0.25">
      <c r="A3344"/>
      <c r="B3344">
        <f t="shared" si="1750"/>
        <v>1410000</v>
      </c>
      <c r="C3344" s="237" t="str">
        <f t="shared" si="1753"/>
        <v>-3.84418705958046E-08+0.00173689541828945i</v>
      </c>
      <c r="D3344" s="208" t="str">
        <f t="shared" si="1754"/>
        <v>-5.95700625172697+0.0133161982068858i</v>
      </c>
      <c r="E3344" t="str">
        <f t="shared" si="1755"/>
        <v>2870</v>
      </c>
      <c r="F3344" t="str">
        <f t="shared" si="1756"/>
        <v>0.777000777000777</v>
      </c>
      <c r="G3344" t="str">
        <f t="shared" si="1751"/>
        <v>0.777000777000777</v>
      </c>
      <c r="H3344" t="str">
        <f t="shared" si="1757"/>
        <v>9.12574494594148+0.265714102375617i</v>
      </c>
      <c r="I3344" t="str">
        <f t="shared" si="1758"/>
        <v>5537.05705195201i</v>
      </c>
      <c r="J3344" t="str">
        <f t="shared" si="1752"/>
        <v>-26223.4829213554+1197.53698061361i</v>
      </c>
      <c r="K3344" t="str">
        <f t="shared" si="1759"/>
        <v>0.00962237848682867-0.210709382672154i</v>
      </c>
      <c r="L3344" t="str">
        <f t="shared" si="1760"/>
        <v>0.000832541257556364-0.0152793685649046i</v>
      </c>
      <c r="M3344" t="str">
        <f t="shared" si="1761"/>
        <v>0.010454919744385-0.225988751237059i</v>
      </c>
      <c r="N3344" t="str">
        <f t="shared" si="1762"/>
        <v>-6.25322270409875i</v>
      </c>
      <c r="O3344" t="str">
        <f t="shared" si="1763"/>
        <v>0.999551154789333+0.0299581200897175i</v>
      </c>
      <c r="P3344" t="str">
        <f t="shared" si="1764"/>
        <v>0.000448845210667015-0.0299581200897175i</v>
      </c>
      <c r="Q3344" t="str">
        <f t="shared" si="1765"/>
        <v>-0.000448845210667015+6.28318082418847i</v>
      </c>
      <c r="R3344" t="str">
        <f t="shared" si="1766"/>
        <v>-0.00476799137869904-0.00007109537876938i</v>
      </c>
      <c r="S3344" t="str">
        <f t="shared" si="1767"/>
        <v>0.648606515546633i</v>
      </c>
      <c r="T3344" t="str">
        <f t="shared" si="1768"/>
        <v>0.0000461129258950756-0.00309255027429437i</v>
      </c>
      <c r="U3344" t="str">
        <f t="shared" si="1769"/>
        <v>0.0001-112.875846164465i</v>
      </c>
      <c r="V3344" t="str">
        <f t="shared" si="1770"/>
        <v>0.00002-0.00181049529040173i</v>
      </c>
      <c r="W3344" t="str">
        <f t="shared" si="1771"/>
        <v>0.0000199993584529529-0.00181046625459987i</v>
      </c>
      <c r="X3344" t="str">
        <f t="shared" si="1772"/>
        <v>0.0000316493253984208-0.00181013380464281i</v>
      </c>
      <c r="Y3344" t="str">
        <f t="shared" si="1773"/>
        <v>0.009+8.85929128312321i</v>
      </c>
      <c r="Z3344" t="str">
        <f t="shared" si="1774"/>
        <v>-0.00245229941174206-0.0000453786134379419i</v>
      </c>
      <c r="AA3344" t="str">
        <f t="shared" si="1775"/>
        <v>0.00138142524341213-1.35478555597884i</v>
      </c>
      <c r="AB3344" t="str">
        <f t="shared" si="1776"/>
        <v>0.000313940032643563-0.0210542990976748i</v>
      </c>
      <c r="AC3344" t="str">
        <f t="shared" si="1777"/>
        <v>0.995245247456591-0.000291067923280908i</v>
      </c>
      <c r="AD3344" t="str">
        <f t="shared" si="1778"/>
        <v>0.00032162676950925-0.0211547912800832i</v>
      </c>
      <c r="AE3344" t="str">
        <f t="shared" si="1779"/>
        <v>-1.74870023352727E-06+0.0000518632872348292i</v>
      </c>
      <c r="AF3344" t="str">
        <f t="shared" si="1780"/>
        <v>-15.0827511976685-0.252397904168731i</v>
      </c>
      <c r="AG3344" t="str">
        <f t="shared" si="1781"/>
        <v>0.999896251663867-1.68315181327529E-06i</v>
      </c>
      <c r="AH3344" t="str">
        <f t="shared" si="1782"/>
        <v>0.000039470806597467-0.000781880741772838i</v>
      </c>
      <c r="AI3344">
        <f t="shared" si="1783"/>
        <v>-62.126136105869804</v>
      </c>
      <c r="AJ3344">
        <f t="shared" si="1784"/>
        <v>-87.110054832428091</v>
      </c>
      <c r="AK3344"/>
      <c r="AL3344"/>
      <c r="AM3344"/>
      <c r="AN3344"/>
    </row>
    <row r="3345" spans="1:40" x14ac:dyDescent="0.25">
      <c r="A3345"/>
      <c r="B3345">
        <f t="shared" si="1750"/>
        <v>1411000</v>
      </c>
      <c r="C3345" s="237" t="str">
        <f t="shared" si="1753"/>
        <v>-3.83874010729568E-08+0.0017356644505952i</v>
      </c>
      <c r="D3345" s="208" t="str">
        <f t="shared" si="1754"/>
        <v>-5.95700625130937+0.0133067607878965i</v>
      </c>
      <c r="E3345" t="str">
        <f t="shared" si="1755"/>
        <v>2870</v>
      </c>
      <c r="F3345" t="str">
        <f t="shared" si="1756"/>
        <v>0.777000777000777</v>
      </c>
      <c r="G3345" t="str">
        <f t="shared" si="1751"/>
        <v>0.777000777000777</v>
      </c>
      <c r="H3345" t="str">
        <f t="shared" si="1757"/>
        <v>9.12575673862066+0.265526155705518i</v>
      </c>
      <c r="I3345" t="str">
        <f t="shared" si="1758"/>
        <v>5540.984042769i</v>
      </c>
      <c r="J3345" t="str">
        <f t="shared" si="1752"/>
        <v>-26260.6939601971+1198.38629762114i</v>
      </c>
      <c r="K3345" t="str">
        <f t="shared" si="1759"/>
        <v>0.00960877152713294-0.210560658869672i</v>
      </c>
      <c r="L3345" t="str">
        <f t="shared" si="1760"/>
        <v>0.00083136509008814-0.0152686038547823i</v>
      </c>
      <c r="M3345" t="str">
        <f t="shared" si="1761"/>
        <v>0.0104401366172211-0.225829262724454i</v>
      </c>
      <c r="N3345" t="str">
        <f t="shared" si="1762"/>
        <v>-6.25765761381797i</v>
      </c>
      <c r="O3345" t="str">
        <f t="shared" si="1763"/>
        <v>0.999674186129801+0.0255249208758686i</v>
      </c>
      <c r="P3345" t="str">
        <f t="shared" si="1764"/>
        <v>0.000325813870199032-0.0255249208758686i</v>
      </c>
      <c r="Q3345" t="str">
        <f t="shared" si="1765"/>
        <v>-0.000325813870199032+6.28318253469384i</v>
      </c>
      <c r="R3345" t="str">
        <f t="shared" si="1766"/>
        <v>-0.00406242179999418-0.0000516442543310269i</v>
      </c>
      <c r="S3345" t="str">
        <f t="shared" si="1767"/>
        <v>0.649066520167587i</v>
      </c>
      <c r="T3345" t="str">
        <f t="shared" si="1768"/>
        <v>0.0000335205564452895-0.00263678198117517i</v>
      </c>
      <c r="U3345" t="str">
        <f t="shared" si="1769"/>
        <v>0.0001-112.79584910836i</v>
      </c>
      <c r="V3345" t="str">
        <f t="shared" si="1770"/>
        <v>0.00002-0.00180921216120939i</v>
      </c>
      <c r="W3345" t="str">
        <f t="shared" si="1771"/>
        <v>0.0000199993584529529-0.00180918314599072i</v>
      </c>
      <c r="X3345" t="str">
        <f t="shared" si="1772"/>
        <v>0.0000316328168537061-0.00180885103783283i</v>
      </c>
      <c r="Y3345" t="str">
        <f t="shared" si="1773"/>
        <v>0.009+8.8655744684304i</v>
      </c>
      <c r="Z3345" t="str">
        <f t="shared" si="1774"/>
        <v>-0.00244882413100896-0.0000453205443339517i</v>
      </c>
      <c r="AA3345" t="str">
        <f t="shared" si="1775"/>
        <v>0.00137946453926169-1.35382500611662i</v>
      </c>
      <c r="AB3345" t="str">
        <f t="shared" si="1776"/>
        <v>0.00022821029853125-0.0179513966024978i</v>
      </c>
      <c r="AC3345" t="str">
        <f t="shared" si="1777"/>
        <v>0.995948431887078-0.000238951596463435i</v>
      </c>
      <c r="AD3345" t="str">
        <f t="shared" si="1778"/>
        <v>0.000233463141805976-0.0180243677698191i</v>
      </c>
      <c r="AE3345" t="str">
        <f t="shared" si="1779"/>
        <v>-1.38858433395918E-06+0.0000441279260642446i</v>
      </c>
      <c r="AF3345" t="str">
        <f t="shared" si="1780"/>
        <v>-15.08276298993-0.252219394917622i</v>
      </c>
      <c r="AG3345" t="str">
        <f t="shared" si="1781"/>
        <v>0.999911666505737-0.0000012341746203437i</v>
      </c>
      <c r="AH3345" t="str">
        <f t="shared" si="1782"/>
        <v>0.0000320772617792837-0.000665279549041939i</v>
      </c>
      <c r="AI3345">
        <f t="shared" si="1783"/>
        <v>-63.52983175986337</v>
      </c>
      <c r="AJ3345">
        <f t="shared" si="1784"/>
        <v>-87.239552217315023</v>
      </c>
      <c r="AK3345"/>
      <c r="AL3345"/>
      <c r="AM3345"/>
      <c r="AN3345"/>
    </row>
    <row r="3346" spans="1:40" x14ac:dyDescent="0.25">
      <c r="A3346"/>
      <c r="B3346">
        <f t="shared" si="1750"/>
        <v>1412000</v>
      </c>
      <c r="C3346" s="237" t="str">
        <f t="shared" si="1753"/>
        <v>-3.83330472375717E-08+0.00173443522648124i</v>
      </c>
      <c r="D3346" s="208" t="str">
        <f t="shared" si="1754"/>
        <v>-5.95700625089265+0.0132973367363562i</v>
      </c>
      <c r="E3346" t="str">
        <f t="shared" si="1755"/>
        <v>2870</v>
      </c>
      <c r="F3346" t="str">
        <f t="shared" si="1756"/>
        <v>0.777000777000777</v>
      </c>
      <c r="G3346" t="str">
        <f t="shared" si="1751"/>
        <v>0.777000777000777</v>
      </c>
      <c r="H3346" t="str">
        <f t="shared" si="1757"/>
        <v>9.12576850628615+0.265338474465653i</v>
      </c>
      <c r="I3346" t="str">
        <f t="shared" si="1758"/>
        <v>5544.91103358599i</v>
      </c>
      <c r="J3346" t="str">
        <f t="shared" si="1752"/>
        <v>-26297.9313804913+1199.23561462867i</v>
      </c>
      <c r="K3346" t="str">
        <f t="shared" si="1759"/>
        <v>0.00959519339010256-0.210412144433847i</v>
      </c>
      <c r="L3346" t="str">
        <f t="shared" si="1760"/>
        <v>0.000830191410839164-0.0152578542567388i</v>
      </c>
      <c r="M3346" t="str">
        <f t="shared" si="1761"/>
        <v>0.0104253848009417-0.225669998690586i</v>
      </c>
      <c r="N3346" t="str">
        <f t="shared" si="1762"/>
        <v>-6.26209252353718i</v>
      </c>
      <c r="O3346" t="str">
        <f t="shared" si="1763"/>
        <v>0.999777555486523+0.0210912196278803i</v>
      </c>
      <c r="P3346" t="str">
        <f t="shared" si="1764"/>
        <v>0.000222444513476971-0.0210912196278803i</v>
      </c>
      <c r="Q3346" t="str">
        <f t="shared" si="1765"/>
        <v>-0.000222444513476971+6.28318374316506i</v>
      </c>
      <c r="R3346" t="str">
        <f t="shared" si="1766"/>
        <v>-0.00335677394435987-0.0000352843123155887i</v>
      </c>
      <c r="S3346" t="str">
        <f t="shared" si="1767"/>
        <v>0.649526524788543i</v>
      </c>
      <c r="T3346" t="str">
        <f t="shared" si="1768"/>
        <v>0.0000229180967578979-0.0021803137145808i</v>
      </c>
      <c r="U3346" t="str">
        <f t="shared" si="1769"/>
        <v>0.0001-112.715965362532i</v>
      </c>
      <c r="V3346" t="str">
        <f t="shared" si="1770"/>
        <v>0.00002-0.00180793084948048i</v>
      </c>
      <c r="W3346" t="str">
        <f t="shared" si="1771"/>
        <v>0.0000199993584529529-0.00180790185481587i</v>
      </c>
      <c r="X3346" t="str">
        <f t="shared" si="1772"/>
        <v>0.0000316163433694495-0.00180757008774766i</v>
      </c>
      <c r="Y3346" t="str">
        <f t="shared" si="1773"/>
        <v>0.009+8.87185765373758i</v>
      </c>
      <c r="Z3346" t="str">
        <f t="shared" si="1774"/>
        <v>-0.00244535623292626-0.0000452626124955149i</v>
      </c>
      <c r="AA3346" t="str">
        <f t="shared" si="1775"/>
        <v>0.00137750800882809-1.35286581763453i</v>
      </c>
      <c r="AB3346" t="str">
        <f t="shared" si="1776"/>
        <v>0.000156028009601342-0.0148437286388241i</v>
      </c>
      <c r="AC3346" t="str">
        <f t="shared" si="1777"/>
        <v>0.996651842429553-0.000189962423662929i</v>
      </c>
      <c r="AD3346" t="str">
        <f t="shared" si="1778"/>
        <v>0.000159390893009391-0.0148935643608093i</v>
      </c>
      <c r="AE3346" t="str">
        <f t="shared" si="1779"/>
        <v>-1.06388914603252E-06+0.0000364128559919678i</v>
      </c>
      <c r="AF3346" t="str">
        <f t="shared" si="1780"/>
        <v>-15.0827747571788-0.252041137729297i</v>
      </c>
      <c r="AG3346" t="str">
        <f t="shared" si="1781"/>
        <v>0.999927061436077-8.54864791833606E-07i</v>
      </c>
      <c r="AH3346" t="str">
        <f t="shared" si="1782"/>
        <v>0.0000252262472772858-0.000548978781520573i</v>
      </c>
      <c r="AI3346">
        <f t="shared" si="1783"/>
        <v>-65.199728295847365</v>
      </c>
      <c r="AJ3346">
        <f t="shared" si="1784"/>
        <v>-87.369039497683019</v>
      </c>
      <c r="AK3346"/>
      <c r="AL3346"/>
      <c r="AM3346"/>
      <c r="AN3346"/>
    </row>
    <row r="3347" spans="1:40" x14ac:dyDescent="0.25">
      <c r="A3347"/>
      <c r="B3347">
        <f t="shared" si="1750"/>
        <v>1413000</v>
      </c>
      <c r="C3347" s="237" t="str">
        <f t="shared" si="1753"/>
        <v>-3.82788087622706E-08+0.00173320774224573i</v>
      </c>
      <c r="D3347" s="208" t="str">
        <f t="shared" si="1754"/>
        <v>-5.95700625047683+0.0132879260238839i</v>
      </c>
      <c r="E3347" t="str">
        <f t="shared" si="1755"/>
        <v>2870</v>
      </c>
      <c r="F3347" t="str">
        <f t="shared" si="1756"/>
        <v>0.777000777000777</v>
      </c>
      <c r="G3347" t="str">
        <f t="shared" si="1751"/>
        <v>0.777000777000777</v>
      </c>
      <c r="H3347" t="str">
        <f t="shared" si="1757"/>
        <v>9.12578024900866+0.26515105809469i</v>
      </c>
      <c r="I3347" t="str">
        <f t="shared" si="1758"/>
        <v>5548.83802440297i</v>
      </c>
      <c r="J3347" t="str">
        <f t="shared" si="1752"/>
        <v>-26335.1951822381+1200.08493163619i</v>
      </c>
      <c r="K3347" t="str">
        <f t="shared" si="1759"/>
        <v>0.00958164399444509-0.2102638389238i</v>
      </c>
      <c r="L3347" t="str">
        <f t="shared" si="1760"/>
        <v>0.000829020212802768-0.0152471197390702i</v>
      </c>
      <c r="M3347" t="str">
        <f t="shared" si="1761"/>
        <v>0.0104106642072479-0.22551095866287i</v>
      </c>
      <c r="N3347" t="str">
        <f t="shared" si="1762"/>
        <v>-6.2665274332564i</v>
      </c>
      <c r="O3347" t="str">
        <f t="shared" si="1763"/>
        <v>0.999861260826391+0.0166571035495072i</v>
      </c>
      <c r="P3347" t="str">
        <f t="shared" si="1764"/>
        <v>0.000138739173608959-0.0166571035495072i</v>
      </c>
      <c r="Q3347" t="str">
        <f t="shared" si="1765"/>
        <v>-0.000138739173608959+6.28318453680591i</v>
      </c>
      <c r="R3347" t="str">
        <f t="shared" si="1766"/>
        <v>-0.00265106117882015-0.0000220224898315918i</v>
      </c>
      <c r="S3347" t="str">
        <f t="shared" si="1767"/>
        <v>0.649986529409497i</v>
      </c>
      <c r="T3347" t="str">
        <f t="shared" si="1768"/>
        <v>0.0000143143217345923-0.00172315405487356i</v>
      </c>
      <c r="U3347" t="str">
        <f t="shared" si="1769"/>
        <v>0.0001-112.636194686409i</v>
      </c>
      <c r="V3347" t="str">
        <f t="shared" si="1770"/>
        <v>0.00002-0.00180665135135629i</v>
      </c>
      <c r="W3347" t="str">
        <f t="shared" si="1771"/>
        <v>0.0000199993584529529-0.00180662237721663i</v>
      </c>
      <c r="X3347" t="str">
        <f t="shared" si="1772"/>
        <v>0.0000315999048464414-0.00180629095053075i</v>
      </c>
      <c r="Y3347" t="str">
        <f t="shared" si="1773"/>
        <v>0.009+8.87814083904476i</v>
      </c>
      <c r="Z3347" t="str">
        <f t="shared" si="1774"/>
        <v>-0.00244189569659669-0.0000452048174755282i</v>
      </c>
      <c r="AA3347" t="str">
        <f t="shared" si="1775"/>
        <v>0.00137555564026711-1.35190798763981i</v>
      </c>
      <c r="AB3347" t="str">
        <f t="shared" si="1776"/>
        <v>0.0000974529059997963-0.0117313536223617i</v>
      </c>
      <c r="AC3347" t="str">
        <f t="shared" si="1777"/>
        <v>0.997355465747689-0.000144107881515386i</v>
      </c>
      <c r="AD3347" t="str">
        <f t="shared" si="1778"/>
        <v>0.000099410862531305-0.0117624454864528i</v>
      </c>
      <c r="AE3347" t="str">
        <f t="shared" si="1779"/>
        <v>-7.74470158691106E-07+0.0000287181711649264i</v>
      </c>
      <c r="AF3347" t="str">
        <f t="shared" si="1780"/>
        <v>-15.0827864994855-0.251863132070806i</v>
      </c>
      <c r="AG3347" t="str">
        <f t="shared" si="1781"/>
        <v>0.999942436181711-5.45078739194181E-07i</v>
      </c>
      <c r="AH3347" t="str">
        <f t="shared" si="1782"/>
        <v>0.000018915541449632-0.000432979897522086i</v>
      </c>
      <c r="AI3347">
        <f t="shared" si="1783"/>
        <v>-67.26236453384486</v>
      </c>
      <c r="AJ3347">
        <f t="shared" si="1784"/>
        <v>-87.49851666086569</v>
      </c>
      <c r="AK3347"/>
      <c r="AL3347"/>
      <c r="AM3347"/>
      <c r="AN3347"/>
    </row>
    <row r="3348" spans="1:40" x14ac:dyDescent="0.25">
      <c r="A3348"/>
      <c r="B3348">
        <f t="shared" si="1750"/>
        <v>1414000</v>
      </c>
      <c r="C3348" s="237" t="str">
        <f t="shared" si="1753"/>
        <v>-3.82246853208322E-08+0.00173198199419724i</v>
      </c>
      <c r="D3348" s="208" t="str">
        <f t="shared" si="1754"/>
        <v>-5.95700625006188+0.0132785286221788i</v>
      </c>
      <c r="E3348" t="str">
        <f t="shared" si="1755"/>
        <v>2870</v>
      </c>
      <c r="F3348" t="str">
        <f t="shared" si="1756"/>
        <v>0.777000777000777</v>
      </c>
      <c r="G3348" t="str">
        <f t="shared" si="1751"/>
        <v>0.777000777000777</v>
      </c>
      <c r="H3348" t="str">
        <f t="shared" si="1757"/>
        <v>9.12579196685856+0.264963906032872i</v>
      </c>
      <c r="I3348" t="str">
        <f t="shared" si="1758"/>
        <v>5552.76501521996i</v>
      </c>
      <c r="J3348" t="str">
        <f t="shared" si="1752"/>
        <v>-26372.4853654375+1200.93424864372i</v>
      </c>
      <c r="K3348" t="str">
        <f t="shared" si="1759"/>
        <v>0.00956812325915464-0.210115741899886i</v>
      </c>
      <c r="L3348" t="str">
        <f t="shared" si="1760"/>
        <v>0.000827851488996896-0.0152364002701604i</v>
      </c>
      <c r="M3348" t="str">
        <f t="shared" si="1761"/>
        <v>0.0103959747481515-0.225352142170046i</v>
      </c>
      <c r="N3348" t="str">
        <f t="shared" si="1762"/>
        <v>-6.27096234297562i</v>
      </c>
      <c r="O3348" t="str">
        <f t="shared" si="1763"/>
        <v>0.999925300503055+0.0122226598526915i</v>
      </c>
      <c r="P3348" t="str">
        <f t="shared" si="1764"/>
        <v>0.0000746994969450521-0.0122226598526915i</v>
      </c>
      <c r="Q3348" t="str">
        <f t="shared" si="1765"/>
        <v>-0.0000746994969450521+6.28318500282831i</v>
      </c>
      <c r="R3348" t="str">
        <f t="shared" si="1766"/>
        <v>-0.00194529696858345-0.0000118656675247554i</v>
      </c>
      <c r="S3348" t="str">
        <f t="shared" si="1767"/>
        <v>0.650446534030453i</v>
      </c>
      <c r="T3348" t="str">
        <f t="shared" si="1768"/>
        <v>7.71798231543485E-06-0.00126531167087505i</v>
      </c>
      <c r="U3348" t="str">
        <f t="shared" si="1769"/>
        <v>0.0001-112.556536840096i</v>
      </c>
      <c r="V3348" t="str">
        <f t="shared" si="1770"/>
        <v>0.00002-0.001805373662989i</v>
      </c>
      <c r="W3348" t="str">
        <f t="shared" si="1771"/>
        <v>0.0000199993584529528-0.00180534470934526i</v>
      </c>
      <c r="X3348" t="str">
        <f t="shared" si="1772"/>
        <v>0.0000315835011858235-0.0018050136223365i</v>
      </c>
      <c r="Y3348" t="str">
        <f t="shared" si="1773"/>
        <v>0.009+8.88442402435193i</v>
      </c>
      <c r="Z3348" t="str">
        <f t="shared" si="1774"/>
        <v>-0.00243844250119697-0.0000451471588287049i</v>
      </c>
      <c r="AA3348" t="str">
        <f t="shared" si="1775"/>
        <v>0.00137360742177658-1.35095151324792i</v>
      </c>
      <c r="AB3348" t="str">
        <f t="shared" si="1776"/>
        <v>0.0000525445647401179-0.00861433057105612i</v>
      </c>
      <c r="AC3348" t="str">
        <f t="shared" si="1777"/>
        <v>0.99805928840442-0.000101395393312507i</v>
      </c>
      <c r="AD3348" t="str">
        <f t="shared" si="1778"/>
        <v>0.0000535235898940415-0.00863107557245646i</v>
      </c>
      <c r="AE3348" t="str">
        <f t="shared" si="1779"/>
        <v>-5.20182736146515E-07+0.0000210439650689068i</v>
      </c>
      <c r="AF3348" t="str">
        <f t="shared" si="1780"/>
        <v>-15.0827982169204-0.251685377410693i</v>
      </c>
      <c r="AG3348" t="str">
        <f t="shared" si="1781"/>
        <v>0.999957790470272-3.04671812898327E-07i</v>
      </c>
      <c r="AH3348" t="str">
        <f t="shared" si="1782"/>
        <v>0.0000131429209599182-0.000317284344848682i</v>
      </c>
      <c r="AI3348">
        <f t="shared" si="1783"/>
        <v>-69.963581539445215</v>
      </c>
      <c r="AJ3348">
        <f t="shared" si="1784"/>
        <v>-87.627983694404165</v>
      </c>
      <c r="AK3348"/>
      <c r="AL3348"/>
      <c r="AM3348"/>
      <c r="AN3348"/>
    </row>
    <row r="3349" spans="1:40" x14ac:dyDescent="0.25">
      <c r="A3349"/>
      <c r="B3349">
        <f t="shared" si="1750"/>
        <v>1415000</v>
      </c>
      <c r="C3349" s="237" t="str">
        <f t="shared" si="1753"/>
        <v>-3.81706765881872E-08+0.00173075797865483i</v>
      </c>
      <c r="D3349" s="208" t="str">
        <f t="shared" si="1754"/>
        <v>-5.95700624964782+0.0132691445030204i</v>
      </c>
      <c r="E3349" t="str">
        <f t="shared" si="1755"/>
        <v>2870</v>
      </c>
      <c r="F3349" t="str">
        <f t="shared" si="1756"/>
        <v>0.777000777000777</v>
      </c>
      <c r="G3349" t="str">
        <f t="shared" si="1751"/>
        <v>0.777000777000777</v>
      </c>
      <c r="H3349" t="str">
        <f t="shared" si="1757"/>
        <v>9.12580365990607+0.26477701772202i</v>
      </c>
      <c r="I3349" t="str">
        <f t="shared" si="1758"/>
        <v>5556.69200603695i</v>
      </c>
      <c r="J3349" t="str">
        <f t="shared" si="1752"/>
        <v>-26409.8019300894+1201.78356565125i</v>
      </c>
      <c r="K3349" t="str">
        <f t="shared" si="1759"/>
        <v>0.00955463110351012-0.209967852923694i</v>
      </c>
      <c r="L3349" t="str">
        <f t="shared" si="1760"/>
        <v>0.000826685232464037-0.0152256958184819i</v>
      </c>
      <c r="M3349" t="str">
        <f t="shared" si="1761"/>
        <v>0.0103813163359742-0.225193548742176i</v>
      </c>
      <c r="N3349" t="str">
        <f t="shared" si="1762"/>
        <v>-6.27539725269484i</v>
      </c>
      <c r="O3349" t="str">
        <f t="shared" si="1763"/>
        <v>0.999969673256958+0.00778797575581153i</v>
      </c>
      <c r="P3349" t="str">
        <f t="shared" si="1764"/>
        <v>0.0000303267430420417-0.00778797575581153i</v>
      </c>
      <c r="Q3349" t="str">
        <f t="shared" si="1765"/>
        <v>-0.0000303267430420417+6.28318522845065i</v>
      </c>
      <c r="R3349" t="str">
        <f t="shared" si="1766"/>
        <v>-0.00123949487701592-4.82066851415638E-06i</v>
      </c>
      <c r="S3349" t="str">
        <f t="shared" si="1767"/>
        <v>0.650906538651409i</v>
      </c>
      <c r="T3349" t="str">
        <f t="shared" si="1768"/>
        <v>3.13780465653536E-06-0.000806795320074586i</v>
      </c>
      <c r="U3349" t="str">
        <f t="shared" si="1769"/>
        <v>0.0001-112.476991584378i</v>
      </c>
      <c r="V3349" t="str">
        <f t="shared" si="1770"/>
        <v>0.00002-0.00180409778054166i</v>
      </c>
      <c r="W3349" t="str">
        <f t="shared" si="1771"/>
        <v>0.0000199993584529527-0.00180406884736488i</v>
      </c>
      <c r="X3349" t="str">
        <f t="shared" si="1772"/>
        <v>0.0000315671322890867-0.00180373809933015i</v>
      </c>
      <c r="Y3349" t="str">
        <f t="shared" si="1773"/>
        <v>0.009+8.89070720965911i</v>
      </c>
      <c r="Z3349" t="str">
        <f t="shared" si="1774"/>
        <v>-0.00243499662597733-0.0000450896361115644i</v>
      </c>
      <c r="AA3349" t="str">
        <f t="shared" si="1775"/>
        <v>0.00137166334159611-1.34999639158245i</v>
      </c>
      <c r="AB3349" t="str">
        <f t="shared" si="1776"/>
        <v>0.0000213623941049256-0.00549271910650844i</v>
      </c>
      <c r="AC3349" t="str">
        <f t="shared" si="1777"/>
        <v>0.998763296861932-0.0000618323279274308i</v>
      </c>
      <c r="AD3349" t="str">
        <f t="shared" si="1778"/>
        <v>0.0000217293148812663-0.00549951903538324i</v>
      </c>
      <c r="AE3349" t="str">
        <f t="shared" si="1779"/>
        <v>-3.00882120514734E-07+0.0000133903305287553i</v>
      </c>
      <c r="AF3349" t="str">
        <f t="shared" si="1780"/>
        <v>-15.0828099095539-0.251507873219i</v>
      </c>
      <c r="AG3349" t="str">
        <f t="shared" si="1781"/>
        <v>0.999973124030207-1.33498306925419E-07i</v>
      </c>
      <c r="AH3349" t="str">
        <f t="shared" si="1782"/>
        <v>7.90616082008184E-06-0.000201893560798874i</v>
      </c>
      <c r="AI3349">
        <f t="shared" si="1783"/>
        <v>-73.890895800813979</v>
      </c>
      <c r="AJ3349">
        <f t="shared" si="1784"/>
        <v>-87.757440586054926</v>
      </c>
      <c r="AK3349"/>
      <c r="AL3349"/>
      <c r="AM3349"/>
      <c r="AN3349"/>
    </row>
    <row r="3350" spans="1:40" x14ac:dyDescent="0.25">
      <c r="A3350"/>
      <c r="B3350">
        <f t="shared" si="1750"/>
        <v>1416000</v>
      </c>
      <c r="C3350" s="237" t="str">
        <f t="shared" si="1753"/>
        <v>-3.81167822404141E-08+0.00172953569194793i</v>
      </c>
      <c r="D3350" s="208" t="str">
        <f t="shared" si="1754"/>
        <v>-5.95700624923462+0.0132597736382675i</v>
      </c>
      <c r="E3350" t="str">
        <f t="shared" si="1755"/>
        <v>2870</v>
      </c>
      <c r="F3350" t="str">
        <f t="shared" si="1756"/>
        <v>0.777000777000777</v>
      </c>
      <c r="G3350" t="str">
        <f t="shared" si="1751"/>
        <v>0.777000777000777</v>
      </c>
      <c r="H3350" t="str">
        <f t="shared" si="1757"/>
        <v>9.12581532822106+0.264590392605521i</v>
      </c>
      <c r="I3350" t="str">
        <f t="shared" si="1758"/>
        <v>5560.61899685394i</v>
      </c>
      <c r="J3350" t="str">
        <f t="shared" si="1752"/>
        <v>-26447.1448761939+1202.63288265878i</v>
      </c>
      <c r="K3350" t="str">
        <f t="shared" si="1759"/>
        <v>0.00954116744707418-0.209820171558032i</v>
      </c>
      <c r="L3350" t="str">
        <f t="shared" si="1760"/>
        <v>0.000825521436271068-0.0152150063525946i</v>
      </c>
      <c r="M3350" t="str">
        <f t="shared" si="1761"/>
        <v>0.0103666888833452-0.225035177910627i</v>
      </c>
      <c r="N3350" t="str">
        <f t="shared" si="1762"/>
        <v>-6.27983216241406i</v>
      </c>
      <c r="O3350" t="str">
        <f t="shared" si="1763"/>
        <v>0.999994378215358+0.0033531384819717i</v>
      </c>
      <c r="P3350" t="str">
        <f t="shared" si="1764"/>
        <v>5.62178464202923E-06-0.0033531384819717i</v>
      </c>
      <c r="Q3350" t="str">
        <f t="shared" si="1765"/>
        <v>-5.62178464202923E-06+6.28318530089603i</v>
      </c>
      <c r="R3350" t="str">
        <f t="shared" si="1766"/>
        <v>-0.000533668565611273-8.94257323826159E-07i</v>
      </c>
      <c r="S3350" t="str">
        <f t="shared" si="1767"/>
        <v>0.651366543272363i</v>
      </c>
      <c r="T3350" t="str">
        <f t="shared" si="1768"/>
        <v>5.82489301816639E-07-0.000347613848835335i</v>
      </c>
      <c r="U3350" t="str">
        <f t="shared" si="1769"/>
        <v>0.0001-112.397558680717i</v>
      </c>
      <c r="V3350" t="str">
        <f t="shared" si="1770"/>
        <v>0.00002-0.00180282370018817i</v>
      </c>
      <c r="W3350" t="str">
        <f t="shared" si="1771"/>
        <v>0.0000199993584529529-0.00180279478744946i</v>
      </c>
      <c r="X3350" t="str">
        <f t="shared" si="1772"/>
        <v>0.0000315507980580695-0.0018024643776878i</v>
      </c>
      <c r="Y3350" t="str">
        <f t="shared" si="1773"/>
        <v>0.009+8.89699039496629i</v>
      </c>
      <c r="Z3350" t="str">
        <f t="shared" si="1774"/>
        <v>-0.00243155805026135-0.0000450322488824236i</v>
      </c>
      <c r="AA3350" t="str">
        <f t="shared" si="1775"/>
        <v>0.00136972338800699-1.34904261977516i</v>
      </c>
      <c r="AB3350" t="str">
        <f t="shared" si="1776"/>
        <v>3.96562800727356E-06-0.00236657945537942i</v>
      </c>
      <c r="AC3350" t="str">
        <f t="shared" si="1777"/>
        <v>0.999467477481651-0.0000254259987357791i</v>
      </c>
      <c r="AD3350" t="str">
        <f t="shared" si="1778"/>
        <v>4.02797770009945E-06-0.00236784028123367i</v>
      </c>
      <c r="AE3350" t="str">
        <f t="shared" si="1779"/>
        <v>-1.16423434461292E-07+5.75735970867253E-06i</v>
      </c>
      <c r="AF3350" t="str">
        <f t="shared" si="1780"/>
        <v>-15.0828215774557-0.251330618967253i</v>
      </c>
      <c r="AG3350" t="str">
        <f t="shared" si="1781"/>
        <v>0.999988436590781-3.14114632803762E-08i</v>
      </c>
      <c r="AH3350" t="str">
        <f t="shared" si="1782"/>
        <v>0.0000032030344334068-0.0000868089721763517i</v>
      </c>
      <c r="AI3350">
        <f t="shared" si="1783"/>
        <v>-81.222799140316312</v>
      </c>
      <c r="AJ3350">
        <f t="shared" si="1784"/>
        <v>-87.886887323770225</v>
      </c>
      <c r="AK3350"/>
      <c r="AL3350"/>
      <c r="AM3350"/>
      <c r="AN3350"/>
    </row>
    <row r="3351" spans="1:40" x14ac:dyDescent="0.25">
      <c r="A3351"/>
      <c r="B3351">
        <f t="shared" si="1750"/>
        <v>1417000</v>
      </c>
      <c r="C3351" s="237" t="str">
        <f t="shared" si="1753"/>
        <v>-3.80630019547336E-08+0.00172831513041633i</v>
      </c>
      <c r="D3351" s="208" t="str">
        <f t="shared" si="1754"/>
        <v>-5.95700624882231+0.0132504159998585i</v>
      </c>
      <c r="E3351" t="str">
        <f t="shared" si="1755"/>
        <v>2870</v>
      </c>
      <c r="F3351" t="str">
        <f t="shared" si="1756"/>
        <v>0.777000777000777</v>
      </c>
      <c r="G3351" t="str">
        <f t="shared" si="1751"/>
        <v>0.777000777000777</v>
      </c>
      <c r="H3351" t="str">
        <f t="shared" si="1757"/>
        <v>9.12582697187326+0.264404030128331i</v>
      </c>
      <c r="I3351" t="str">
        <f t="shared" si="1758"/>
        <v>5564.54598767092i</v>
      </c>
      <c r="J3351" t="str">
        <f t="shared" si="1752"/>
        <v>-26484.514203751+1203.4821996663i</v>
      </c>
      <c r="K3351" t="str">
        <f t="shared" si="1759"/>
        <v>0.00952773220969205-0.209672697366935i</v>
      </c>
      <c r="L3351" t="str">
        <f t="shared" si="1760"/>
        <v>0.000824360093509184-0.015204331841146i</v>
      </c>
      <c r="M3351" t="str">
        <f t="shared" si="1761"/>
        <v>0.0103520923032012-0.224877029208081i</v>
      </c>
      <c r="N3351" t="str">
        <f t="shared" si="1762"/>
        <v>-6.28426707213328i</v>
      </c>
      <c r="O3351" t="str">
        <f t="shared" si="1763"/>
        <v>0.99999941489235-0.00108176474271015i</v>
      </c>
      <c r="P3351" t="str">
        <f t="shared" si="1764"/>
        <v>5.85107649997418E-07+0.00108176474271015i</v>
      </c>
      <c r="Q3351" t="str">
        <f t="shared" si="1765"/>
        <v>-5.85107649997418E-07+6.28318530739057i</v>
      </c>
      <c r="R3351" t="str">
        <f t="shared" si="1766"/>
        <v>0.000172168206050398-9.31388075159132E-08i</v>
      </c>
      <c r="S3351" t="str">
        <f t="shared" si="1767"/>
        <v>0.651826547893319i</v>
      </c>
      <c r="T3351" t="str">
        <f t="shared" si="1768"/>
        <v>6.0710347377998E-08+0.000112223807406817i</v>
      </c>
      <c r="U3351" t="str">
        <f t="shared" si="1769"/>
        <v>0.0001-112.318237891246i</v>
      </c>
      <c r="V3351" t="str">
        <f t="shared" si="1770"/>
        <v>0.00002-0.00180155141811323i</v>
      </c>
      <c r="W3351" t="str">
        <f t="shared" si="1771"/>
        <v>0.0000199993584529528-0.00180152252578373i</v>
      </c>
      <c r="X3351" t="str">
        <f t="shared" si="1772"/>
        <v>0.0000315344983949557-0.00180119245359628i</v>
      </c>
      <c r="Y3351" t="str">
        <f t="shared" si="1773"/>
        <v>0.009+8.90327358027347i</v>
      </c>
      <c r="Z3351" t="str">
        <f t="shared" si="1774"/>
        <v>-0.00242812675344541-0.000044974996701387i</v>
      </c>
      <c r="AA3351" t="str">
        <f t="shared" si="1775"/>
        <v>0.00136778754933198-1.34809019496589i</v>
      </c>
      <c r="AB3351" t="str">
        <f t="shared" si="1776"/>
        <v>4.13320301579174E-07+0.000764027549256931i</v>
      </c>
      <c r="AC3351" t="str">
        <f t="shared" si="1777"/>
        <v>1.00017181652424+7.81633747056584E-06i</v>
      </c>
      <c r="AD3351" t="str">
        <f t="shared" si="1778"/>
        <v>4.19219144044795E-07+0.000763896295973719i</v>
      </c>
      <c r="AE3351" t="str">
        <f t="shared" si="1779"/>
        <v>3.33383161724082E-08-1.85485588749127E-06i</v>
      </c>
      <c r="AF3351" t="str">
        <f t="shared" si="1780"/>
        <v>-15.0828332206956-0.251153614128473i</v>
      </c>
      <c r="AG3351" t="str">
        <f t="shared" si="1781"/>
        <v>1.00000372788208+1.7365235024453E-09i</v>
      </c>
      <c r="AH3351" t="str">
        <f t="shared" si="1782"/>
        <v>-9.6868636280253E-07+0.0000279680047011191i</v>
      </c>
      <c r="AI3351">
        <f t="shared" si="1783"/>
        <v>-91.061563563412378</v>
      </c>
      <c r="AJ3351">
        <f t="shared" si="1784"/>
        <v>91.983676104288833</v>
      </c>
      <c r="AK3351"/>
      <c r="AL3351"/>
      <c r="AM3351"/>
      <c r="AN3351"/>
    </row>
    <row r="3352" spans="1:40" x14ac:dyDescent="0.25">
      <c r="A3352"/>
      <c r="B3352">
        <f t="shared" si="1750"/>
        <v>1418000</v>
      </c>
      <c r="C3352" s="237" t="str">
        <f t="shared" si="1753"/>
        <v>-3.80093354095044E-08+0.00172709629041017i</v>
      </c>
      <c r="D3352" s="208" t="str">
        <f t="shared" si="1754"/>
        <v>-5.95700624841086+0.0132410715598113i</v>
      </c>
      <c r="E3352" t="str">
        <f t="shared" si="1755"/>
        <v>2870</v>
      </c>
      <c r="F3352" t="str">
        <f t="shared" si="1756"/>
        <v>0.777000777000777</v>
      </c>
      <c r="G3352" t="str">
        <f t="shared" si="1751"/>
        <v>0.777000777000777</v>
      </c>
      <c r="H3352" t="str">
        <f t="shared" si="1757"/>
        <v>9.12583859093206+0.264217929736955i</v>
      </c>
      <c r="I3352" t="str">
        <f t="shared" si="1758"/>
        <v>5568.47297848791i</v>
      </c>
      <c r="J3352" t="str">
        <f t="shared" si="1752"/>
        <v>-26521.9099127606+1204.33151667383i</v>
      </c>
      <c r="K3352" t="str">
        <f t="shared" si="1759"/>
        <v>0.00951432531149073-0.209525429915653i</v>
      </c>
      <c r="L3352" t="str">
        <f t="shared" si="1760"/>
        <v>0.000823201197293792-0.0151936722528707i</v>
      </c>
      <c r="M3352" t="str">
        <f t="shared" si="1761"/>
        <v>0.0103375265087845-0.224719102168524i</v>
      </c>
      <c r="N3352" t="str">
        <f t="shared" si="1762"/>
        <v>-6.2887019818525i</v>
      </c>
      <c r="O3352" t="str">
        <f t="shared" si="1763"/>
        <v>0.999984783188869-0.0055166466908199i</v>
      </c>
      <c r="P3352" t="str">
        <f t="shared" si="1764"/>
        <v>0.0000152168111310358+0.0055166466908199i</v>
      </c>
      <c r="Q3352" t="str">
        <f t="shared" si="1765"/>
        <v>-0.0000152168111310358+6.28318533516168i</v>
      </c>
      <c r="R3352" t="str">
        <f t="shared" si="1766"/>
        <v>0.00087800158035495-2.42395706999544E-06i</v>
      </c>
      <c r="S3352" t="str">
        <f t="shared" si="1767"/>
        <v>0.652286552514273i</v>
      </c>
      <c r="T3352" t="str">
        <f t="shared" si="1768"/>
        <v>1.58111460062992E-06+0.000572708623951814i</v>
      </c>
      <c r="U3352" t="str">
        <f t="shared" si="1769"/>
        <v>0.0001-112.23902897877i</v>
      </c>
      <c r="V3352" t="str">
        <f t="shared" si="1770"/>
        <v>0.00002-0.0018002809305123i</v>
      </c>
      <c r="W3352" t="str">
        <f t="shared" si="1771"/>
        <v>0.0000199993584529527-0.00180025205856322i</v>
      </c>
      <c r="X3352" t="str">
        <f t="shared" si="1772"/>
        <v>0.000031518233202275-0.00179992232325323i</v>
      </c>
      <c r="Y3352" t="str">
        <f t="shared" si="1773"/>
        <v>0.009+8.90955676558065i</v>
      </c>
      <c r="Z3352" t="str">
        <f t="shared" si="1774"/>
        <v>-0.00242470271499869-0.0000449178791303412i</v>
      </c>
      <c r="AA3352" t="str">
        <f t="shared" si="1775"/>
        <v>0.00136585581393512-1.34713911430256i</v>
      </c>
      <c r="AB3352" t="str">
        <f t="shared" si="1776"/>
        <v>0.0000107643390589531+0.00389904046660989i</v>
      </c>
      <c r="AC3352" t="str">
        <f t="shared" si="1777"/>
        <v>1.00087630014962+0.0000378874815736377i</v>
      </c>
      <c r="AD3352" t="str">
        <f t="shared" si="1778"/>
        <v>0.0000109023807713029+0.0038956263156229i</v>
      </c>
      <c r="AE3352" t="str">
        <f t="shared" si="1779"/>
        <v>1.48548239725999E-07-9.44622541593294E-06i</v>
      </c>
      <c r="AF3352" t="str">
        <f t="shared" si="1780"/>
        <v>-15.0828448393429-0.250976858177144i</v>
      </c>
      <c r="AG3352" t="str">
        <f t="shared" si="1781"/>
        <v>1.00001899763502-3.39054982006268E-08i</v>
      </c>
      <c r="AH3352" t="str">
        <f t="shared" si="1782"/>
        <v>-4.61123125434265E-06+0.000142435963992676i</v>
      </c>
      <c r="AI3352">
        <f t="shared" si="1783"/>
        <v>-76.923057445761259</v>
      </c>
      <c r="AJ3352">
        <f t="shared" si="1784"/>
        <v>91.854249709680005</v>
      </c>
      <c r="AK3352"/>
      <c r="AL3352"/>
      <c r="AM3352"/>
      <c r="AN3352"/>
    </row>
    <row r="3353" spans="1:40" x14ac:dyDescent="0.25">
      <c r="A3353"/>
      <c r="B3353">
        <f t="shared" ref="B3353:B3416" si="1785">B3352+1000</f>
        <v>1419000</v>
      </c>
      <c r="C3353" s="237" t="str">
        <f t="shared" si="1753"/>
        <v>-3.79557822842181E-08+0.00172587916828985i</v>
      </c>
      <c r="D3353" s="208" t="str">
        <f t="shared" si="1754"/>
        <v>-5.95700624800029+0.0132317402902222i</v>
      </c>
      <c r="E3353" t="str">
        <f t="shared" si="1755"/>
        <v>2870</v>
      </c>
      <c r="F3353" t="str">
        <f t="shared" si="1756"/>
        <v>0.777000777000777</v>
      </c>
      <c r="G3353" t="str">
        <f t="shared" si="1751"/>
        <v>0.777000777000777</v>
      </c>
      <c r="H3353" t="str">
        <f t="shared" si="1757"/>
        <v>9.1258501854667+0.264032090879461i</v>
      </c>
      <c r="I3353" t="str">
        <f t="shared" si="1758"/>
        <v>5572.3999693049i</v>
      </c>
      <c r="J3353" t="str">
        <f t="shared" si="1752"/>
        <v>-26559.3320032228+1205.18083368136i</v>
      </c>
      <c r="K3353" t="str">
        <f t="shared" si="1759"/>
        <v>0.00950094667287701-0.20937836877065i</v>
      </c>
      <c r="L3353" t="str">
        <f t="shared" si="1760"/>
        <v>0.000822044740764397-0.0151830275565899i</v>
      </c>
      <c r="M3353" t="str">
        <f t="shared" si="1761"/>
        <v>0.0103229914136414-0.22456139632724i</v>
      </c>
      <c r="N3353" t="str">
        <f t="shared" si="1762"/>
        <v>-6.29313689157172i</v>
      </c>
      <c r="O3353" t="str">
        <f t="shared" si="1763"/>
        <v>0.999950483392698-0.00995142013535923i</v>
      </c>
      <c r="P3353" t="str">
        <f t="shared" si="1764"/>
        <v>0.0000495166073020137+0.00995142013535923i</v>
      </c>
      <c r="Q3353" t="str">
        <f t="shared" si="1765"/>
        <v>-0.0000495166073020137+6.28318547143636i</v>
      </c>
      <c r="R3353" t="str">
        <f t="shared" si="1766"/>
        <v>0.00158381760171647-7.89329438096283E-06i</v>
      </c>
      <c r="S3353" t="str">
        <f t="shared" si="1767"/>
        <v>0.652746557135229i</v>
      </c>
      <c r="T3353" t="str">
        <f t="shared" si="1768"/>
        <v>5.15232073162834E-06+0.0010338314866506i</v>
      </c>
      <c r="U3353" t="str">
        <f t="shared" si="1769"/>
        <v>0.0001-112.159931706762i</v>
      </c>
      <c r="V3353" t="str">
        <f t="shared" si="1770"/>
        <v>0.00002-0.00179901223359158i</v>
      </c>
      <c r="W3353" t="str">
        <f t="shared" si="1771"/>
        <v>0.0000199993584529527-0.00179898338199422i</v>
      </c>
      <c r="X3353" t="str">
        <f t="shared" si="1772"/>
        <v>0.0000315020023829006-0.00179865398286703i</v>
      </c>
      <c r="Y3353" t="str">
        <f t="shared" si="1773"/>
        <v>0.009+8.91583995088783i</v>
      </c>
      <c r="Z3353" t="str">
        <f t="shared" si="1774"/>
        <v>-0.00242128591446269-0.0000448608957329449i</v>
      </c>
      <c r="AA3353" t="str">
        <f t="shared" si="1775"/>
        <v>0.00136392817022161-1.34618937494114i</v>
      </c>
      <c r="AB3353" t="str">
        <f t="shared" si="1776"/>
        <v>0.0000350773607894233+0.00703839724691364i</v>
      </c>
      <c r="AC3353" t="str">
        <f t="shared" si="1777"/>
        <v>1.00158091441697+0.0000647802932273395i</v>
      </c>
      <c r="AD3353" t="str">
        <f t="shared" si="1778"/>
        <v>0.0000354765050806537+0.00702728541191538i</v>
      </c>
      <c r="AE3353" t="str">
        <f t="shared" si="1779"/>
        <v>2.2935155610343E-07-0.0000170166586925753i</v>
      </c>
      <c r="AF3353" t="str">
        <f t="shared" si="1780"/>
        <v>-15.082856433467-0.250800350589239i</v>
      </c>
      <c r="AG3353" t="str">
        <f t="shared" si="1781"/>
        <v>1.00003424558134-1.38187641631364E-07i</v>
      </c>
      <c r="AH3353" t="str">
        <f t="shared" si="1782"/>
        <v>-7.72683140767417E-06+0.000256593510325061i</v>
      </c>
      <c r="AI3353">
        <f t="shared" si="1783"/>
        <v>-71.811150238885062</v>
      </c>
      <c r="AJ3353">
        <f t="shared" si="1784"/>
        <v>91.72483350387715</v>
      </c>
      <c r="AK3353"/>
      <c r="AL3353"/>
      <c r="AM3353"/>
      <c r="AN3353"/>
    </row>
    <row r="3354" spans="1:40" x14ac:dyDescent="0.25">
      <c r="A3354"/>
      <c r="B3354">
        <f t="shared" si="1785"/>
        <v>1420000</v>
      </c>
      <c r="C3354" s="237" t="str">
        <f t="shared" si="1753"/>
        <v>-3.79023422594945E-08+0.00172466376042603i</v>
      </c>
      <c r="D3354" s="208" t="str">
        <f t="shared" si="1754"/>
        <v>-5.95700624759058+0.0132224221632662i</v>
      </c>
      <c r="E3354" t="str">
        <f t="shared" si="1755"/>
        <v>2870</v>
      </c>
      <c r="F3354" t="str">
        <f t="shared" si="1756"/>
        <v>0.777000777000777</v>
      </c>
      <c r="G3354" t="str">
        <f t="shared" si="1751"/>
        <v>0.777000777000777</v>
      </c>
      <c r="H3354" t="str">
        <f t="shared" si="1757"/>
        <v>9.12586175554607+0.263846513005456i</v>
      </c>
      <c r="I3354" t="str">
        <f t="shared" si="1758"/>
        <v>5576.32696012188i</v>
      </c>
      <c r="J3354" t="str">
        <f t="shared" si="1752"/>
        <v>-26596.7804751376+1206.03015068889i</v>
      </c>
      <c r="K3354" t="str">
        <f t="shared" si="1759"/>
        <v>0.00948759621453689-0.209231513499598i</v>
      </c>
      <c r="L3354" t="str">
        <f t="shared" si="1760"/>
        <v>0.000820890717084539-0.0151723977212117i</v>
      </c>
      <c r="M3354" t="str">
        <f t="shared" si="1761"/>
        <v>0.0103084869316214-0.22440391122081i</v>
      </c>
      <c r="N3354" t="str">
        <f t="shared" si="1762"/>
        <v>-6.29757180129094i</v>
      </c>
      <c r="O3354" t="str">
        <f t="shared" si="1763"/>
        <v>0.999896516178458-0.0143859978514666i</v>
      </c>
      <c r="P3354" t="str">
        <f t="shared" si="1764"/>
        <v>0.000103483821542016+0.0143859978514666i</v>
      </c>
      <c r="Q3354" t="str">
        <f t="shared" si="1765"/>
        <v>-0.000103483821542016+6.28318580343947i</v>
      </c>
      <c r="R3354" t="str">
        <f t="shared" si="1766"/>
        <v>0.00228960221665175-0.0000165076700855207i</v>
      </c>
      <c r="S3354" t="str">
        <f t="shared" si="1767"/>
        <v>0.653206561756183i</v>
      </c>
      <c r="T3354" t="str">
        <f t="shared" si="1768"/>
        <v>0.0000107829184191684+0.00149558319172842i</v>
      </c>
      <c r="U3354" t="str">
        <f t="shared" si="1769"/>
        <v>0.0001-112.080945839363i</v>
      </c>
      <c r="V3354" t="str">
        <f t="shared" si="1770"/>
        <v>0.00002-0.00179774532356792i</v>
      </c>
      <c r="W3354" t="str">
        <f t="shared" si="1771"/>
        <v>0.0000199993584529527-0.0017977164922936i</v>
      </c>
      <c r="X3354" t="str">
        <f t="shared" si="1772"/>
        <v>0.0000314858058400462-0.00179738742865663i</v>
      </c>
      <c r="Y3354" t="str">
        <f t="shared" si="1773"/>
        <v>0.009+8.92212313619501i</v>
      </c>
      <c r="Z3354" t="str">
        <f t="shared" si="1774"/>
        <v>-0.00241787633145082-0.000044804046074618i</v>
      </c>
      <c r="AA3354" t="str">
        <f t="shared" si="1775"/>
        <v>0.00136200460663757-1.34524097404563i</v>
      </c>
      <c r="AB3354" t="str">
        <f t="shared" si="1776"/>
        <v>0.0000734108646284818+0.0101820352302244i</v>
      </c>
      <c r="AC3354" t="str">
        <f t="shared" si="1777"/>
        <v>1.00228564528479+0.0000884876919593442i</v>
      </c>
      <c r="AD3354" t="str">
        <f t="shared" si="1778"/>
        <v>0.0000741403357020577+0.0101588092352895i</v>
      </c>
      <c r="AE3354" t="str">
        <f t="shared" si="1779"/>
        <v>2.75893594141343E-07-0.0000245660661927472i</v>
      </c>
      <c r="AF3354" t="str">
        <f t="shared" si="1780"/>
        <v>-15.0828680031366-0.25062409084219i</v>
      </c>
      <c r="AG3354" t="str">
        <f t="shared" si="1781"/>
        <v>1.00004947145363-3.10958986230952E-07i</v>
      </c>
      <c r="AH3354" t="str">
        <f t="shared" si="1782"/>
        <v>-0.0000103177194273093+0.000370439258783321i</v>
      </c>
      <c r="AI3354">
        <f t="shared" si="1783"/>
        <v>-68.622292045590896</v>
      </c>
      <c r="AJ3354">
        <f t="shared" si="1784"/>
        <v>91.595427498059081</v>
      </c>
      <c r="AK3354"/>
      <c r="AL3354"/>
      <c r="AM3354"/>
      <c r="AN3354"/>
    </row>
    <row r="3355" spans="1:40" x14ac:dyDescent="0.25">
      <c r="A3355"/>
      <c r="B3355">
        <f t="shared" si="1785"/>
        <v>1421000</v>
      </c>
      <c r="C3355" s="237" t="str">
        <f t="shared" si="1753"/>
        <v>-3.78490150170764E-08+0.00172345006319959i</v>
      </c>
      <c r="D3355" s="208" t="str">
        <f t="shared" si="1754"/>
        <v>-5.95700624718174+0.0132131171511969i</v>
      </c>
      <c r="E3355" t="str">
        <f t="shared" si="1755"/>
        <v>2870</v>
      </c>
      <c r="F3355" t="str">
        <f t="shared" si="1756"/>
        <v>0.777000777000777</v>
      </c>
      <c r="G3355" t="str">
        <f t="shared" si="1751"/>
        <v>0.777000777000777</v>
      </c>
      <c r="H3355" t="str">
        <f t="shared" si="1757"/>
        <v>9.12587330123892+0.263661195566094i</v>
      </c>
      <c r="I3355" t="str">
        <f t="shared" si="1758"/>
        <v>5580.25395093887i</v>
      </c>
      <c r="J3355" t="str">
        <f t="shared" si="1752"/>
        <v>-26634.2553285049+1206.87946769641i</v>
      </c>
      <c r="K3355" t="str">
        <f t="shared" si="1759"/>
        <v>0.00947427385743428-0.209084863671373i</v>
      </c>
      <c r="L3355" t="str">
        <f t="shared" si="1760"/>
        <v>0.000819739119441636-0.0151617827157303i</v>
      </c>
      <c r="M3355" t="str">
        <f t="shared" si="1761"/>
        <v>0.0102940129768759-0.224246646387103i</v>
      </c>
      <c r="N3355" t="str">
        <f t="shared" si="1762"/>
        <v>-6.30200671101015i</v>
      </c>
      <c r="O3355" t="str">
        <f t="shared" si="1763"/>
        <v>0.999822882607599-0.0188202926181194i</v>
      </c>
      <c r="P3355" t="str">
        <f t="shared" si="1764"/>
        <v>0.000177117392401005+0.0188202926181194i</v>
      </c>
      <c r="Q3355" t="str">
        <f t="shared" si="1765"/>
        <v>-0.000177117392401005+6.28318641839203i</v>
      </c>
      <c r="R3355" t="str">
        <f t="shared" si="1766"/>
        <v>0.0029953412738628-0.0000282735395080392i</v>
      </c>
      <c r="S3355" t="str">
        <f t="shared" si="1767"/>
        <v>0.653666566377139i</v>
      </c>
      <c r="T3355" t="str">
        <f t="shared" si="1768"/>
        <v>0.0000184814674895484+0.00195795444561362i</v>
      </c>
      <c r="U3355" t="str">
        <f t="shared" si="1769"/>
        <v>0.0001-112.002071141376i</v>
      </c>
      <c r="V3355" t="str">
        <f t="shared" si="1770"/>
        <v>0.00002-0.00179648019666886i</v>
      </c>
      <c r="W3355" t="str">
        <f t="shared" si="1771"/>
        <v>0.0000199993584529528-0.001796451385689i</v>
      </c>
      <c r="X3355" t="str">
        <f t="shared" si="1772"/>
        <v>0.0000314696434772674-0.00179612265685177i</v>
      </c>
      <c r="Y3355" t="str">
        <f t="shared" si="1773"/>
        <v>0.009+8.92840632150219i</v>
      </c>
      <c r="Z3355" t="str">
        <f t="shared" si="1774"/>
        <v>-0.00241447394564838-0.0000447473297225376i</v>
      </c>
      <c r="AA3355" t="str">
        <f t="shared" si="1775"/>
        <v>0.0013600851116699-1.344293908788i</v>
      </c>
      <c r="AB3355" t="str">
        <f t="shared" si="1776"/>
        <v>0.000125823126473729+0.0133298911452546i</v>
      </c>
      <c r="AC3355" t="str">
        <f t="shared" si="1777"/>
        <v>1.00299047861093+0.00010900265827992i</v>
      </c>
      <c r="AD3355" t="str">
        <f t="shared" si="1778"/>
        <v>0.000126892317587454+0.0132901334538246i</v>
      </c>
      <c r="AE3355" t="str">
        <f t="shared" si="1779"/>
        <v>2.88319788996969E-07-0.0000320943590508239i</v>
      </c>
      <c r="AF3355" t="str">
        <f t="shared" si="1780"/>
        <v>-15.0828795484207-0.250448078414897i</v>
      </c>
      <c r="AG3355" t="str">
        <f t="shared" si="1781"/>
        <v>1.00006467498528-5.52067582202997E-07i</v>
      </c>
      <c r="AH3355" t="str">
        <f t="shared" si="1782"/>
        <v>-0.0000123861293135337+0.00048397183490094i</v>
      </c>
      <c r="AI3355">
        <f t="shared" si="1783"/>
        <v>-66.30075460366983</v>
      </c>
      <c r="AJ3355">
        <f t="shared" si="1784"/>
        <v>91.466031703225468</v>
      </c>
      <c r="AK3355"/>
      <c r="AL3355"/>
      <c r="AM3355"/>
      <c r="AN3355"/>
    </row>
    <row r="3356" spans="1:40" x14ac:dyDescent="0.25">
      <c r="A3356"/>
      <c r="B3356">
        <f t="shared" si="1785"/>
        <v>1422000</v>
      </c>
      <c r="C3356" s="237" t="str">
        <f t="shared" si="1753"/>
        <v>-3.7795800239826E-08+0.00172223807300161i</v>
      </c>
      <c r="D3356" s="208" t="str">
        <f t="shared" si="1754"/>
        <v>-5.95700624677376+0.0132038252263457i</v>
      </c>
      <c r="E3356" t="str">
        <f t="shared" si="1755"/>
        <v>2870</v>
      </c>
      <c r="F3356" t="str">
        <f t="shared" si="1756"/>
        <v>0.777000777000777</v>
      </c>
      <c r="G3356" t="str">
        <f t="shared" si="1751"/>
        <v>0.777000777000777</v>
      </c>
      <c r="H3356" t="str">
        <f t="shared" si="1757"/>
        <v>9.12588482261369+0.263476138014063i</v>
      </c>
      <c r="I3356" t="str">
        <f t="shared" si="1758"/>
        <v>5584.18094175586i</v>
      </c>
      <c r="J3356" t="str">
        <f t="shared" si="1752"/>
        <v>-26671.7565633248+1207.72878470394i</v>
      </c>
      <c r="K3356" t="str">
        <f t="shared" si="1759"/>
        <v>0.00946097952280984-0.208938418856054i</v>
      </c>
      <c r="L3356" t="str">
        <f t="shared" si="1760"/>
        <v>0.000818589941046922-0.0151511825092256i</v>
      </c>
      <c r="M3356" t="str">
        <f t="shared" si="1761"/>
        <v>0.0102795694638568-0.22408960136528i</v>
      </c>
      <c r="N3356" t="str">
        <f t="shared" si="1762"/>
        <v>-6.30644162072937i</v>
      </c>
      <c r="O3356" t="str">
        <f t="shared" si="1763"/>
        <v>0.999729584128373-0.0232542172198896i</v>
      </c>
      <c r="P3356" t="str">
        <f t="shared" si="1764"/>
        <v>0.000270415871627017+0.0232542172198896i</v>
      </c>
      <c r="Q3356" t="str">
        <f t="shared" si="1765"/>
        <v>-0.000270415871627017+6.28318740350948i</v>
      </c>
      <c r="R3356" t="str">
        <f t="shared" si="1766"/>
        <v>0.00370102052433886-0.0000431972928527352i</v>
      </c>
      <c r="S3356" t="str">
        <f t="shared" si="1767"/>
        <v>0.654126570998093i</v>
      </c>
      <c r="T3356" t="str">
        <f t="shared" si="1768"/>
        <v>0.0000282564970501601+0.00242093586477934i</v>
      </c>
      <c r="U3356" t="str">
        <f t="shared" si="1769"/>
        <v>0.0001-111.923307378267i</v>
      </c>
      <c r="V3356" t="str">
        <f t="shared" si="1770"/>
        <v>0.00002-0.00179521684913252i</v>
      </c>
      <c r="W3356" t="str">
        <f t="shared" si="1771"/>
        <v>0.0000199993584529528-0.00179518805841857i</v>
      </c>
      <c r="X3356" t="str">
        <f t="shared" si="1772"/>
        <v>0.0000314535151984573-0.00179485966369264i</v>
      </c>
      <c r="Y3356" t="str">
        <f t="shared" si="1773"/>
        <v>0.009+8.93468950680937i</v>
      </c>
      <c r="Z3356" t="str">
        <f t="shared" si="1774"/>
        <v>-0.00241107873681197-0.0000446907462456248i</v>
      </c>
      <c r="AA3356" t="str">
        <f t="shared" si="1775"/>
        <v>0.00135816967384609-1.3433481763482i</v>
      </c>
      <c r="AB3356" t="str">
        <f t="shared" si="1776"/>
        <v>0.000192372213086295+0.0164819011082956i</v>
      </c>
      <c r="AC3356" t="str">
        <f t="shared" si="1777"/>
        <v>1.00369540015263+0.000126318234794878i</v>
      </c>
      <c r="AD3356" t="str">
        <f t="shared" si="1778"/>
        <v>0.00019373059721609+0.0164211937546811i</v>
      </c>
      <c r="AE3356" t="str">
        <f t="shared" si="1779"/>
        <v>2.66775679523095E-07-0.0000396014490599414i</v>
      </c>
      <c r="AF3356" t="str">
        <f t="shared" si="1780"/>
        <v>-15.0828910693875-0.250272312787717i</v>
      </c>
      <c r="AG3356" t="str">
        <f t="shared" si="1781"/>
        <v>1.00007985591057-8.61360455127787E-07i</v>
      </c>
      <c r="AH3356" t="str">
        <f t="shared" si="1782"/>
        <v>-0.0000139342964199987+0.000597189874651009i</v>
      </c>
      <c r="AI3356">
        <f t="shared" si="1783"/>
        <v>-64.475387483574821</v>
      </c>
      <c r="AJ3356">
        <f t="shared" si="1784"/>
        <v>91.336646130154804</v>
      </c>
      <c r="AK3356"/>
      <c r="AL3356"/>
      <c r="AM3356"/>
      <c r="AN3356"/>
    </row>
    <row r="3357" spans="1:40" x14ac:dyDescent="0.25">
      <c r="A3357"/>
      <c r="B3357">
        <f t="shared" si="1785"/>
        <v>1423000</v>
      </c>
      <c r="C3357" s="237" t="str">
        <f t="shared" si="1753"/>
        <v>-3.77426976117188E-08+0.00172102778623327i</v>
      </c>
      <c r="D3357" s="208" t="str">
        <f t="shared" si="1754"/>
        <v>-5.95700624636664+0.0131945463611217i</v>
      </c>
      <c r="E3357" t="str">
        <f t="shared" si="1755"/>
        <v>2870</v>
      </c>
      <c r="F3357" t="str">
        <f t="shared" si="1756"/>
        <v>0.777000777000777</v>
      </c>
      <c r="G3357" t="str">
        <f t="shared" si="1751"/>
        <v>0.777000777000777</v>
      </c>
      <c r="H3357" t="str">
        <f t="shared" si="1757"/>
        <v>9.12589631973862+0.26329133980358i</v>
      </c>
      <c r="I3357" t="str">
        <f t="shared" si="1758"/>
        <v>5588.10793257284i</v>
      </c>
      <c r="J3357" t="str">
        <f t="shared" si="1752"/>
        <v>-26709.2841795972+1208.57810171147i</v>
      </c>
      <c r="K3357" t="str">
        <f t="shared" si="1759"/>
        <v>0.00944771313217971-0.208792178624914i</v>
      </c>
      <c r="L3357" t="str">
        <f t="shared" si="1760"/>
        <v>0.000817443175135337-0.0151405970708634i</v>
      </c>
      <c r="M3357" t="str">
        <f t="shared" si="1761"/>
        <v>0.010265156307315-0.223932775695777i</v>
      </c>
      <c r="N3357" t="str">
        <f t="shared" si="1762"/>
        <v>-6.31087653044859i</v>
      </c>
      <c r="O3357" t="str">
        <f t="shared" si="1763"/>
        <v>0.999616622575813-0.0276876844486011i</v>
      </c>
      <c r="P3357" t="str">
        <f t="shared" si="1764"/>
        <v>0.000383377424187037+0.0276876844486011i</v>
      </c>
      <c r="Q3357" t="str">
        <f t="shared" si="1765"/>
        <v>-0.000383377424187037+6.28318884599999i</v>
      </c>
      <c r="R3357" t="str">
        <f t="shared" si="1766"/>
        <v>0.00440662562145411-0.0000612852540970957i</v>
      </c>
      <c r="S3357" t="str">
        <f t="shared" si="1767"/>
        <v>0.654586575619049i</v>
      </c>
      <c r="T3357" t="str">
        <f t="shared" si="1768"/>
        <v>0.0000401165046153612+0.00288451797558281i</v>
      </c>
      <c r="U3357" t="str">
        <f t="shared" si="1769"/>
        <v>0.0001-111.84465431616i</v>
      </c>
      <c r="V3357" t="str">
        <f t="shared" si="1770"/>
        <v>0.00002-0.00179395527720762i</v>
      </c>
      <c r="W3357" t="str">
        <f t="shared" si="1771"/>
        <v>0.0000199993584529528-0.0017939265067311i</v>
      </c>
      <c r="X3357" t="str">
        <f t="shared" si="1772"/>
        <v>0.0000314374209078478-0.00179359844543012i</v>
      </c>
      <c r="Y3357" t="str">
        <f t="shared" si="1773"/>
        <v>0.009+8.94097269211655i</v>
      </c>
      <c r="Z3357" t="str">
        <f t="shared" si="1774"/>
        <v>-0.00240769068476941-0.0000446342952145411i</v>
      </c>
      <c r="AA3357" t="str">
        <f t="shared" si="1775"/>
        <v>0.0013562582817341-1.34240377391411i</v>
      </c>
      <c r="AB3357" t="str">
        <f t="shared" si="1776"/>
        <v>0.00027311597613972+0.0196380006221231i</v>
      </c>
      <c r="AC3357" t="str">
        <f t="shared" si="1777"/>
        <v>1.00440039556661+0.000140427527325414i</v>
      </c>
      <c r="AD3357" t="str">
        <f t="shared" si="1778"/>
        <v>0.000274653022796778+0.0195519258454691i</v>
      </c>
      <c r="AE3357" t="str">
        <f t="shared" si="1779"/>
        <v>2.11406905667923E-07-0.0000470872486715393i</v>
      </c>
      <c r="AF3357" t="str">
        <f t="shared" si="1780"/>
        <v>-15.0829025661053-0.250096793442458i</v>
      </c>
      <c r="AG3357" t="str">
        <f t="shared" si="1781"/>
        <v>1.00009501396458-1.23868361054251E-06i</v>
      </c>
      <c r="AH3357" t="str">
        <f t="shared" si="1782"/>
        <v>-0.0000149644574116969+0.000710092024434893i</v>
      </c>
      <c r="AI3357">
        <f t="shared" si="1783"/>
        <v>-62.971778977577301</v>
      </c>
      <c r="AJ3357">
        <f t="shared" si="1784"/>
        <v>91.20727078943024</v>
      </c>
      <c r="AK3357"/>
      <c r="AL3357"/>
      <c r="AM3357"/>
      <c r="AN3357"/>
    </row>
    <row r="3358" spans="1:40" x14ac:dyDescent="0.25">
      <c r="A3358"/>
      <c r="B3358">
        <f t="shared" si="1785"/>
        <v>1424000</v>
      </c>
      <c r="C3358" s="237" t="str">
        <f t="shared" si="1753"/>
        <v>-3.76897068178396E-08+0.00171981919930589i</v>
      </c>
      <c r="D3358" s="208" t="str">
        <f t="shared" si="1754"/>
        <v>-5.95700624596038+0.0131852805280118i</v>
      </c>
      <c r="E3358" t="str">
        <f t="shared" si="1755"/>
        <v>2870</v>
      </c>
      <c r="F3358" t="str">
        <f t="shared" si="1756"/>
        <v>0.777000777000777</v>
      </c>
      <c r="G3358" t="str">
        <f t="shared" si="1751"/>
        <v>0.777000777000777</v>
      </c>
      <c r="H3358" t="str">
        <f t="shared" si="1757"/>
        <v>9.12590779268168+0.263106800390393i</v>
      </c>
      <c r="I3358" t="str">
        <f t="shared" si="1758"/>
        <v>5592.03492338983i</v>
      </c>
      <c r="J3358" t="str">
        <f t="shared" si="1752"/>
        <v>-26746.8381773222+1209.427418719i</v>
      </c>
      <c r="K3358" t="str">
        <f t="shared" si="1759"/>
        <v>0.00943447460733437-0.208646142550417i</v>
      </c>
      <c r="L3358" t="str">
        <f t="shared" si="1760"/>
        <v>0.000816298814965418-0.0151300263698947i</v>
      </c>
      <c r="M3358" t="str">
        <f t="shared" si="1761"/>
        <v>0.0102507734222998-0.223776168920312i</v>
      </c>
      <c r="N3358" t="str">
        <f t="shared" si="1762"/>
        <v>-6.31531144016781i</v>
      </c>
      <c r="O3358" t="str">
        <f t="shared" si="1763"/>
        <v>0.999484000171689-0.0321206071050811i</v>
      </c>
      <c r="P3358" t="str">
        <f t="shared" si="1764"/>
        <v>0.000515999828310965+0.0321206071050811i</v>
      </c>
      <c r="Q3358" t="str">
        <f t="shared" si="1765"/>
        <v>-0.000515999828310965+6.28319083306273i</v>
      </c>
      <c r="R3358" t="str">
        <f t="shared" si="1766"/>
        <v>0.00511214212109158-0.0000825436798829394i</v>
      </c>
      <c r="S3358" t="str">
        <f t="shared" si="1767"/>
        <v>0.655046580240005i</v>
      </c>
      <c r="T3358" t="str">
        <f t="shared" si="1768"/>
        <v>0.0000540699552277451+0.00334869121412193i</v>
      </c>
      <c r="U3358" t="str">
        <f t="shared" si="1769"/>
        <v>0.0001-111.766111721837i</v>
      </c>
      <c r="V3358" t="str">
        <f t="shared" si="1770"/>
        <v>0.00002-0.0017926954771534i</v>
      </c>
      <c r="W3358" t="str">
        <f t="shared" si="1771"/>
        <v>0.0000199993584529528-0.0017926667268859i</v>
      </c>
      <c r="X3358" t="str">
        <f t="shared" si="1772"/>
        <v>0.0000314213605100063-0.00179233899832556i</v>
      </c>
      <c r="Y3358" t="str">
        <f t="shared" si="1773"/>
        <v>0.009+8.94725587742373i</v>
      </c>
      <c r="Z3358" t="str">
        <f t="shared" si="1774"/>
        <v>-0.0024043097694193-0.0000445779762016764i</v>
      </c>
      <c r="AA3358" t="str">
        <f t="shared" si="1775"/>
        <v>0.00135435092394211-1.34146069868151i</v>
      </c>
      <c r="AB3358" t="str">
        <f t="shared" si="1776"/>
        <v>0.000368112046237496+0.0227981245750212i</v>
      </c>
      <c r="AC3358" t="str">
        <f t="shared" si="1777"/>
        <v>1.00510545040915+0.000151323706031464i</v>
      </c>
      <c r="AD3358" t="str">
        <f t="shared" si="1778"/>
        <v>0.000369657144487868+0.022682265455681i</v>
      </c>
      <c r="AE3358" t="str">
        <f t="shared" si="1779"/>
        <v>1.22359205855636E-07-0.0000545516709950452i</v>
      </c>
      <c r="AF3358" t="str">
        <f t="shared" si="1780"/>
        <v>-15.0829140386421-0.249921519862381i</v>
      </c>
      <c r="AG3358" t="str">
        <f t="shared" si="1781"/>
        <v>1.00011014888329-1.68388203858791E-06i</v>
      </c>
      <c r="AH3358" t="str">
        <f t="shared" si="1782"/>
        <v>-0.0000154788502227293+0.000822676941072931i</v>
      </c>
      <c r="AI3358">
        <f t="shared" si="1783"/>
        <v>-61.693876323272804</v>
      </c>
      <c r="AJ3358">
        <f t="shared" si="1784"/>
        <v>91.077905691417939</v>
      </c>
      <c r="AK3358"/>
      <c r="AL3358"/>
      <c r="AM3358"/>
      <c r="AN3358"/>
    </row>
    <row r="3359" spans="1:40" x14ac:dyDescent="0.25">
      <c r="A3359"/>
      <c r="B3359">
        <f t="shared" si="1785"/>
        <v>1425000</v>
      </c>
      <c r="C3359" s="237" t="str">
        <f t="shared" si="1753"/>
        <v>-3.76368275443783E-08+0.00171861230864087i</v>
      </c>
      <c r="D3359" s="208" t="str">
        <f t="shared" si="1754"/>
        <v>-5.95700624555497+0.01317602769958i</v>
      </c>
      <c r="E3359" t="str">
        <f t="shared" si="1755"/>
        <v>2870</v>
      </c>
      <c r="F3359" t="str">
        <f t="shared" si="1756"/>
        <v>0.777000777000777</v>
      </c>
      <c r="G3359" t="str">
        <f t="shared" si="1751"/>
        <v>0.777000777000777</v>
      </c>
      <c r="H3359" t="str">
        <f t="shared" si="1757"/>
        <v>9.1259192415106+0.262922519231766i</v>
      </c>
      <c r="I3359" t="str">
        <f t="shared" si="1758"/>
        <v>5595.96191420682i</v>
      </c>
      <c r="J3359" t="str">
        <f t="shared" si="1752"/>
        <v>-26784.4185564998+1210.27673572652i</v>
      </c>
      <c r="K3359" t="str">
        <f t="shared" si="1759"/>
        <v>0.00942126387033751-0.208500310206219i</v>
      </c>
      <c r="L3359" t="str">
        <f t="shared" si="1760"/>
        <v>0.000815156853819238-0.0151194703756558i</v>
      </c>
      <c r="M3359" t="str">
        <f t="shared" si="1761"/>
        <v>0.0102364207241567-0.223619780581875i</v>
      </c>
      <c r="N3359" t="str">
        <f t="shared" si="1762"/>
        <v>-6.31974634988703i</v>
      </c>
      <c r="O3359" t="str">
        <f t="shared" si="1763"/>
        <v>0.999331719524472-0.0365528980008698i</v>
      </c>
      <c r="P3359" t="str">
        <f t="shared" si="1764"/>
        <v>0.000668280475528027+0.0365528980008698i</v>
      </c>
      <c r="Q3359" t="str">
        <f t="shared" si="1765"/>
        <v>-0.000668280475528027+6.28319345188616i</v>
      </c>
      <c r="R3359" t="str">
        <f t="shared" si="1766"/>
        <v>0.005817555481772-0.000106978758400319i</v>
      </c>
      <c r="S3359" t="str">
        <f t="shared" si="1767"/>
        <v>0.655506584860959i</v>
      </c>
      <c r="T3359" t="str">
        <f t="shared" si="1768"/>
        <v>0.0000701252805716587+0.00381344592609551i</v>
      </c>
      <c r="U3359" t="str">
        <f t="shared" si="1769"/>
        <v>0.0001-111.687679362734i</v>
      </c>
      <c r="V3359" t="str">
        <f t="shared" si="1770"/>
        <v>0.00002-0.00179143744523961i</v>
      </c>
      <c r="W3359" t="str">
        <f t="shared" si="1771"/>
        <v>0.0000199993584529528-0.00179140871515276i</v>
      </c>
      <c r="X3359" t="str">
        <f t="shared" si="1772"/>
        <v>0.000031405333909835-0.00179108131865079i</v>
      </c>
      <c r="Y3359" t="str">
        <f t="shared" si="1773"/>
        <v>0.009+8.95353906273091i</v>
      </c>
      <c r="Z3359" t="str">
        <f t="shared" si="1774"/>
        <v>-0.00240093597073072-0.0000445217887811423i</v>
      </c>
      <c r="AA3359" t="str">
        <f t="shared" si="1775"/>
        <v>0.0013524475891184-1.34051894785408i</v>
      </c>
      <c r="AB3359" t="str">
        <f t="shared" si="1776"/>
        <v>0.000477417826877834+0.0259622072398303i</v>
      </c>
      <c r="AC3359" t="str">
        <f t="shared" si="1777"/>
        <v>1.00581055013613+0.000159000006542353i</v>
      </c>
      <c r="AD3359" t="str">
        <f t="shared" si="1778"/>
        <v>0.000478740214613271+0.0258121483380933i</v>
      </c>
      <c r="AE3359" t="str">
        <f t="shared" si="1779"/>
        <v>-2.21585604244575E-10-0.0000619946297974815i</v>
      </c>
      <c r="AF3359" t="str">
        <f t="shared" si="1780"/>
        <v>-15.0829254870656-0.249746491532186i</v>
      </c>
      <c r="AG3359" t="str">
        <f t="shared" si="1781"/>
        <v>1.00012526040348-2.19679971861637E-06i</v>
      </c>
      <c r="AH3359" t="str">
        <f t="shared" si="1782"/>
        <v>-0.000015479714014537+0.000934943291794065i</v>
      </c>
      <c r="AI3359">
        <f t="shared" si="1783"/>
        <v>-60.583104237053469</v>
      </c>
      <c r="AJ3359">
        <f t="shared" si="1784"/>
        <v>90.948550846284746</v>
      </c>
      <c r="AK3359"/>
      <c r="AL3359"/>
      <c r="AM3359"/>
      <c r="AN3359"/>
    </row>
    <row r="3360" spans="1:40" x14ac:dyDescent="0.25">
      <c r="A3360"/>
      <c r="B3360">
        <f t="shared" si="1785"/>
        <v>1426000</v>
      </c>
      <c r="C3360" s="237" t="str">
        <f t="shared" si="1753"/>
        <v>-3.75840594786241E-08+0.00171740711066963i</v>
      </c>
      <c r="D3360" s="208" t="str">
        <f t="shared" si="1754"/>
        <v>-5.95700624515041+0.0131667878484672i</v>
      </c>
      <c r="E3360" t="str">
        <f t="shared" si="1755"/>
        <v>2870</v>
      </c>
      <c r="F3360" t="str">
        <f t="shared" si="1756"/>
        <v>0.777000777000777</v>
      </c>
      <c r="G3360" t="str">
        <f t="shared" si="1751"/>
        <v>0.777000777000777</v>
      </c>
      <c r="H3360" t="str">
        <f t="shared" si="1757"/>
        <v>9.12593066629291+0.262738495786478i</v>
      </c>
      <c r="I3360" t="str">
        <f t="shared" si="1758"/>
        <v>5599.88890502381i</v>
      </c>
      <c r="J3360" t="str">
        <f t="shared" si="1752"/>
        <v>-26822.02531713+1211.12605273405i</v>
      </c>
      <c r="K3360" t="str">
        <f t="shared" si="1759"/>
        <v>0.00940808084352519-0.208354681167155i</v>
      </c>
      <c r="L3360" t="str">
        <f t="shared" si="1760"/>
        <v>0.000814017285002257-0.0151089290575673i</v>
      </c>
      <c r="M3360" t="str">
        <f t="shared" si="1761"/>
        <v>0.0102220981285274-0.223463610224722i</v>
      </c>
      <c r="N3360" t="str">
        <f t="shared" si="1762"/>
        <v>-6.32418125960625i</v>
      </c>
      <c r="O3360" t="str">
        <f t="shared" si="1763"/>
        <v>0.999159783629277-0.0409844699599327i</v>
      </c>
      <c r="P3360" t="str">
        <f t="shared" si="1764"/>
        <v>0.000840216370722957+0.0409844699599327i</v>
      </c>
      <c r="Q3360" t="str">
        <f t="shared" si="1765"/>
        <v>-0.000840216370722957+6.28319678964632i</v>
      </c>
      <c r="R3360" t="str">
        <f t="shared" si="1766"/>
        <v>0.00652285106479468-0.000134596608268733i</v>
      </c>
      <c r="S3360" t="str">
        <f t="shared" si="1767"/>
        <v>0.655966589481914i</v>
      </c>
      <c r="T3360" t="str">
        <f t="shared" si="1768"/>
        <v>0.000088290878081874+0.00427877236667184i</v>
      </c>
      <c r="U3360" t="str">
        <f t="shared" si="1769"/>
        <v>0.0001-111.609357006939i</v>
      </c>
      <c r="V3360" t="str">
        <f t="shared" si="1770"/>
        <v>0.00002-0.00179018117774645i</v>
      </c>
      <c r="W3360" t="str">
        <f t="shared" si="1771"/>
        <v>0.0000199993584529527-0.00179015246781194i</v>
      </c>
      <c r="X3360" t="str">
        <f t="shared" si="1772"/>
        <v>0.0000313893410125692-0.00178982540268812i</v>
      </c>
      <c r="Y3360" t="str">
        <f t="shared" si="1773"/>
        <v>0.009+8.95982224803809i</v>
      </c>
      <c r="Z3360" t="str">
        <f t="shared" si="1774"/>
        <v>-0.00239756926874306-0.0000444657325287634i</v>
      </c>
      <c r="AA3360" t="str">
        <f t="shared" si="1775"/>
        <v>0.00135054826595118-1.33957851864332i</v>
      </c>
      <c r="AB3360" t="str">
        <f t="shared" si="1776"/>
        <v>0.000601090488385436+0.0291301822730529i</v>
      </c>
      <c r="AC3360" t="str">
        <f t="shared" si="1777"/>
        <v>1.0065156801032+0.000163449731090685i</v>
      </c>
      <c r="AD3360" t="str">
        <f t="shared" si="1778"/>
        <v>0.000601899187893762+0.0289415102701686i</v>
      </c>
      <c r="AE3360" t="str">
        <f t="shared" si="1779"/>
        <v>-1.56189541123717E-07-0.0000694160395030661i</v>
      </c>
      <c r="AF3360" t="str">
        <f t="shared" si="1780"/>
        <v>-15.0829369114433-0.249571707938011i</v>
      </c>
      <c r="AG3360" t="str">
        <f t="shared" si="1781"/>
        <v>1.00014034826282-2.77727962385469E-06i</v>
      </c>
      <c r="AH3360" t="str">
        <f t="shared" si="1782"/>
        <v>-0.0000149692891339335+0.00104688975422527i</v>
      </c>
      <c r="AI3360">
        <f t="shared" si="1783"/>
        <v>-59.60109315958897</v>
      </c>
      <c r="AJ3360">
        <f t="shared" si="1784"/>
        <v>90.819206263987681</v>
      </c>
      <c r="AK3360"/>
      <c r="AL3360"/>
      <c r="AM3360"/>
      <c r="AN3360"/>
    </row>
    <row r="3361" spans="1:40" x14ac:dyDescent="0.25">
      <c r="A3361"/>
      <c r="B3361">
        <f t="shared" si="1785"/>
        <v>1427000</v>
      </c>
      <c r="C3361" s="237" t="str">
        <f t="shared" si="1753"/>
        <v>-3.75314023089617E-08+0.00171620360183359i</v>
      </c>
      <c r="D3361" s="208" t="str">
        <f t="shared" si="1754"/>
        <v>-5.95700624474671+0.0131575609473909i</v>
      </c>
      <c r="E3361" t="str">
        <f t="shared" si="1755"/>
        <v>2870</v>
      </c>
      <c r="F3361" t="str">
        <f t="shared" si="1756"/>
        <v>0.777000777000777</v>
      </c>
      <c r="G3361" t="str">
        <f t="shared" si="1751"/>
        <v>0.777000777000777</v>
      </c>
      <c r="H3361" t="str">
        <f t="shared" si="1757"/>
        <v>9.1259420670959+0.262554729514822i</v>
      </c>
      <c r="I3361" t="str">
        <f t="shared" si="1758"/>
        <v>5603.81589584079i</v>
      </c>
      <c r="J3361" t="str">
        <f t="shared" si="1752"/>
        <v>-26859.6584592127+1211.97536974158i</v>
      </c>
      <c r="K3361" t="str">
        <f t="shared" si="1759"/>
        <v>0.0093949254495042-0.208209255009245i</v>
      </c>
      <c r="L3361" t="str">
        <f t="shared" si="1760"/>
        <v>0.000812880101843251-0.0150984023851347i</v>
      </c>
      <c r="M3361" t="str">
        <f t="shared" si="1761"/>
        <v>0.0102078055513475-0.22330765739438i</v>
      </c>
      <c r="N3361" t="str">
        <f t="shared" si="1762"/>
        <v>-6.32861616932547i</v>
      </c>
      <c r="O3361" t="str">
        <f t="shared" si="1763"/>
        <v>0.998968195867806-0.0454152358203761i</v>
      </c>
      <c r="P3361" t="str">
        <f t="shared" si="1764"/>
        <v>0.00103180413219395+0.0454152358203761i</v>
      </c>
      <c r="Q3361" t="str">
        <f t="shared" si="1765"/>
        <v>-0.00103180413219395+6.28320093350509i</v>
      </c>
      <c r="R3361" t="str">
        <f t="shared" si="1766"/>
        <v>0.0072280141343906-0.000165403277412874i</v>
      </c>
      <c r="S3361" t="str">
        <f t="shared" si="1767"/>
        <v>0.656426594102869i</v>
      </c>
      <c r="T3361" t="str">
        <f t="shared" si="1768"/>
        <v>0.000108575110045585+0.00474466070036542i</v>
      </c>
      <c r="U3361" t="str">
        <f t="shared" si="1769"/>
        <v>0.0001-111.531144423192i</v>
      </c>
      <c r="V3361" t="str">
        <f t="shared" si="1770"/>
        <v>0.00002-0.00178892667096457i</v>
      </c>
      <c r="W3361" t="str">
        <f t="shared" si="1771"/>
        <v>0.0000199993584529528-0.00178889798115417i</v>
      </c>
      <c r="X3361" t="str">
        <f t="shared" si="1772"/>
        <v>0.0000313733817237769-0.00178857124673031i</v>
      </c>
      <c r="Y3361" t="str">
        <f t="shared" si="1773"/>
        <v>0.009+8.96610543334527i</v>
      </c>
      <c r="Z3361" t="str">
        <f t="shared" si="1774"/>
        <v>-0.00239420964356567-0.0000444098070220704i</v>
      </c>
      <c r="AA3361" t="str">
        <f t="shared" si="1775"/>
        <v>0.00134865294316841-1.33863940826859i</v>
      </c>
      <c r="AB3361" t="str">
        <f t="shared" si="1776"/>
        <v>0.000739186961797831+0.0323019827140143i</v>
      </c>
      <c r="AC3361" t="str">
        <f t="shared" si="1777"/>
        <v>1.00722082556583+0.000164666249652103i</v>
      </c>
      <c r="AD3361" t="str">
        <f t="shared" si="1778"/>
        <v>0.000739130721680916+0.0320702870554568i</v>
      </c>
      <c r="AE3361" t="str">
        <f t="shared" si="1779"/>
        <v>-3.45398642428865E-07-0.0000768158151928081i</v>
      </c>
      <c r="AF3361" t="str">
        <f t="shared" si="1780"/>
        <v>-15.0829483118426-0.249397168567431i</v>
      </c>
      <c r="AG3361" t="str">
        <f t="shared" si="1781"/>
        <v>1.00015541219984-0.0000034251637260601i</v>
      </c>
      <c r="AH3361" t="str">
        <f t="shared" si="1782"/>
        <v>-0.000013949817071402+0.00115851501638098i</v>
      </c>
      <c r="AI3361">
        <f t="shared" si="1783"/>
        <v>-58.721337020823157</v>
      </c>
      <c r="AJ3361">
        <f t="shared" si="1784"/>
        <v>90.689871954277109</v>
      </c>
      <c r="AK3361"/>
      <c r="AL3361"/>
      <c r="AM3361"/>
      <c r="AN3361"/>
    </row>
    <row r="3362" spans="1:40" x14ac:dyDescent="0.25">
      <c r="A3362"/>
      <c r="B3362">
        <f t="shared" si="1785"/>
        <v>1428000</v>
      </c>
      <c r="C3362" s="237" t="str">
        <f t="shared" si="1753"/>
        <v>-3.74788557248669E-08+0.00171500177858416i</v>
      </c>
      <c r="D3362" s="208" t="str">
        <f t="shared" si="1754"/>
        <v>-5.95700624434386+0.0131483469691452i</v>
      </c>
      <c r="E3362" t="str">
        <f t="shared" si="1755"/>
        <v>2870</v>
      </c>
      <c r="F3362" t="str">
        <f t="shared" si="1756"/>
        <v>0.777000777000777</v>
      </c>
      <c r="G3362" t="str">
        <f t="shared" si="1751"/>
        <v>0.777000777000777</v>
      </c>
      <c r="H3362" t="str">
        <f t="shared" si="1757"/>
        <v>9.1259534439866+0.262371219878592i</v>
      </c>
      <c r="I3362" t="str">
        <f t="shared" si="1758"/>
        <v>5607.74288665778i</v>
      </c>
      <c r="J3362" t="str">
        <f t="shared" si="1752"/>
        <v>-26897.3179827479+1212.82468674911i</v>
      </c>
      <c r="K3362" t="str">
        <f t="shared" si="1759"/>
        <v>0.00938179761115127-0.208064031309681i</v>
      </c>
      <c r="L3362" t="str">
        <f t="shared" si="1760"/>
        <v>0.000811745297694215-0.0150878903279474i</v>
      </c>
      <c r="M3362" t="str">
        <f t="shared" si="1761"/>
        <v>0.0101935429088455-0.223151921637628i</v>
      </c>
      <c r="N3362" t="str">
        <f t="shared" si="1762"/>
        <v>-6.33305107904469i</v>
      </c>
      <c r="O3362" t="str">
        <f t="shared" si="1763"/>
        <v>0.998756960008283-0.0498451084361587i</v>
      </c>
      <c r="P3362" t="str">
        <f t="shared" si="1764"/>
        <v>0.00124303999171704+0.0498451084361587i</v>
      </c>
      <c r="Q3362" t="str">
        <f t="shared" si="1765"/>
        <v>-0.00124303999171704+6.28320597060853i</v>
      </c>
      <c r="R3362" t="str">
        <f t="shared" si="1766"/>
        <v>0.00793302985788678-0.000199404741933764i</v>
      </c>
      <c r="S3362" t="str">
        <f t="shared" si="1767"/>
        <v>0.656886598723824i</v>
      </c>
      <c r="T3362" t="str">
        <f t="shared" si="1768"/>
        <v>0.000130986302698272+0.00521110100092179i</v>
      </c>
      <c r="U3362" t="str">
        <f t="shared" si="1769"/>
        <v>0.0001-111.453041380879i</v>
      </c>
      <c r="V3362" t="str">
        <f t="shared" si="1770"/>
        <v>0.00002-0.00178767392119499i</v>
      </c>
      <c r="W3362" t="str">
        <f t="shared" si="1771"/>
        <v>0.0000199993584529528-0.00178764525148052i</v>
      </c>
      <c r="X3362" t="str">
        <f t="shared" si="1772"/>
        <v>0.0000313574559493556-0.00178731884708045i</v>
      </c>
      <c r="Y3362" t="str">
        <f t="shared" si="1773"/>
        <v>0.009+8.97238861865245i</v>
      </c>
      <c r="Z3362" t="str">
        <f t="shared" si="1774"/>
        <v>-0.00239085707537746-0.0000443540118402898i</v>
      </c>
      <c r="AA3362" t="str">
        <f t="shared" si="1775"/>
        <v>0.00134676160953762-1.33770161395701i</v>
      </c>
      <c r="AB3362" t="str">
        <f t="shared" si="1776"/>
        <v>0.000891763932709952+0.0354775409840779i</v>
      </c>
      <c r="AC3362" t="str">
        <f t="shared" si="1777"/>
        <v>1.00792597167949+0.000162643001090169i</v>
      </c>
      <c r="AD3362" t="str">
        <f t="shared" si="1778"/>
        <v>0.000890431176196841+0.0351984145249911i</v>
      </c>
      <c r="AE3362" t="str">
        <f t="shared" si="1779"/>
        <v>-5.67702783146001E-07-0.0000841938726040756i</v>
      </c>
      <c r="AF3362" t="str">
        <f t="shared" si="1780"/>
        <v>-15.0829596883305-0.249222872909447i</v>
      </c>
      <c r="AG3362" t="str">
        <f t="shared" si="1781"/>
        <v>1.00017045195392-4.14029300018464E-06i</v>
      </c>
      <c r="AH3362" t="str">
        <f t="shared" si="1782"/>
        <v>-0.0000124235404195286+0.00126981777665203i</v>
      </c>
      <c r="AI3362">
        <f t="shared" si="1783"/>
        <v>-57.924756255560432</v>
      </c>
      <c r="AJ3362">
        <f t="shared" si="1784"/>
        <v>90.560547926699769</v>
      </c>
      <c r="AK3362"/>
      <c r="AL3362"/>
      <c r="AM3362"/>
      <c r="AN3362"/>
    </row>
    <row r="3363" spans="1:40" x14ac:dyDescent="0.25">
      <c r="A3363"/>
      <c r="B3363">
        <f t="shared" si="1785"/>
        <v>1429000</v>
      </c>
      <c r="C3363" s="237" t="str">
        <f t="shared" si="1753"/>
        <v>-3.74264194169011E-08+0.00171380163738265i</v>
      </c>
      <c r="D3363" s="208" t="str">
        <f t="shared" si="1754"/>
        <v>-5.95700624394184+0.0131391458866003i</v>
      </c>
      <c r="E3363" t="str">
        <f t="shared" si="1755"/>
        <v>2870</v>
      </c>
      <c r="F3363" t="str">
        <f t="shared" si="1756"/>
        <v>0.777000777000777</v>
      </c>
      <c r="G3363" t="str">
        <f t="shared" si="1751"/>
        <v>0.777000777000777</v>
      </c>
      <c r="H3363" t="str">
        <f t="shared" si="1757"/>
        <v>9.12596479703177+0.262187966341081i</v>
      </c>
      <c r="I3363" t="str">
        <f t="shared" si="1758"/>
        <v>5611.66987747477i</v>
      </c>
      <c r="J3363" t="str">
        <f t="shared" si="1752"/>
        <v>-26935.0038877358+1213.67400375663i</v>
      </c>
      <c r="K3363" t="str">
        <f t="shared" si="1759"/>
        <v>0.00936869725161153-0.207919009646826i</v>
      </c>
      <c r="L3363" t="str">
        <f t="shared" si="1760"/>
        <v>0.000810612865930253-0.0150773928556787i</v>
      </c>
      <c r="M3363" t="str">
        <f t="shared" si="1761"/>
        <v>0.0101793101175418-0.222996402502505i</v>
      </c>
      <c r="N3363" t="str">
        <f t="shared" si="1762"/>
        <v>-6.33748598876391i</v>
      </c>
      <c r="O3363" t="str">
        <f t="shared" si="1763"/>
        <v>0.998526080205378-0.0542740006788102i</v>
      </c>
      <c r="P3363" t="str">
        <f t="shared" si="1764"/>
        <v>0.00147391979462197+0.0542740006788102i</v>
      </c>
      <c r="Q3363" t="str">
        <f t="shared" si="1765"/>
        <v>-0.00147391979462197+6.2832119880851i</v>
      </c>
      <c r="R3363" t="str">
        <f t="shared" si="1766"/>
        <v>0.00863788330588383-0.000236606904976196i</v>
      </c>
      <c r="S3363" t="str">
        <f t="shared" si="1767"/>
        <v>0.657346603344778i</v>
      </c>
      <c r="T3363" t="str">
        <f t="shared" si="1768"/>
        <v>0.000155532745314023+0.0056780832512113i</v>
      </c>
      <c r="U3363" t="str">
        <f t="shared" si="1769"/>
        <v>0.0001-111.375047650032i</v>
      </c>
      <c r="V3363" t="str">
        <f t="shared" si="1770"/>
        <v>0.00002-0.00178642292474909i</v>
      </c>
      <c r="W3363" t="str">
        <f t="shared" si="1771"/>
        <v>0.0000199993584529527-0.00178639427510242i</v>
      </c>
      <c r="X3363" t="str">
        <f t="shared" si="1772"/>
        <v>0.0000313415635955324-0.00178606820005199i</v>
      </c>
      <c r="Y3363" t="str">
        <f t="shared" si="1773"/>
        <v>0.009+8.97867180395963i</v>
      </c>
      <c r="Z3363" t="str">
        <f t="shared" si="1774"/>
        <v>-0.0023875115444267-0.0000442983465643373i</v>
      </c>
      <c r="AA3363" t="str">
        <f t="shared" si="1775"/>
        <v>0.00134487425386577-1.3367651329435i</v>
      </c>
      <c r="AB3363" t="str">
        <f t="shared" si="1776"/>
        <v>0.00105887783508098+0.0386567888859229i</v>
      </c>
      <c r="AC3363" t="str">
        <f t="shared" si="1777"/>
        <v>1.00863110349972+0.000157373494305453i</v>
      </c>
      <c r="AD3363" t="str">
        <f t="shared" si="1778"/>
        <v>0.00105579661478342+0.0383258285386904i</v>
      </c>
      <c r="AE3363" t="str">
        <f t="shared" si="1779"/>
        <v>-8.22955771389768E-07-0.0000915501281301848i</v>
      </c>
      <c r="AF3363" t="str">
        <f t="shared" si="1780"/>
        <v>-15.0829710409736-0.249048820454481i</v>
      </c>
      <c r="AG3363" t="str">
        <f t="shared" si="1781"/>
        <v>1.00018546726533-4.92250742906624E-06i</v>
      </c>
      <c r="AH3363" t="str">
        <f t="shared" si="1782"/>
        <v>-0.000010392702831461+0.00138079674379494i</v>
      </c>
      <c r="AI3363">
        <f t="shared" si="1783"/>
        <v>-57.197158896188455</v>
      </c>
      <c r="AJ3363">
        <f t="shared" si="1784"/>
        <v>90.431234190596498</v>
      </c>
      <c r="AK3363"/>
      <c r="AL3363"/>
      <c r="AM3363"/>
      <c r="AN3363"/>
    </row>
    <row r="3364" spans="1:40" x14ac:dyDescent="0.25">
      <c r="A3364"/>
      <c r="B3364">
        <f t="shared" si="1785"/>
        <v>1430000</v>
      </c>
      <c r="C3364" s="237" t="str">
        <f t="shared" si="1753"/>
        <v>-3.73740930767074E-08+0.00171260317470031i</v>
      </c>
      <c r="D3364" s="208" t="str">
        <f t="shared" si="1754"/>
        <v>-5.95700624354067+0.0131299576727024i</v>
      </c>
      <c r="E3364" t="str">
        <f t="shared" si="1755"/>
        <v>2870</v>
      </c>
      <c r="F3364" t="str">
        <f t="shared" si="1756"/>
        <v>0.777000777000777</v>
      </c>
      <c r="G3364" t="str">
        <f t="shared" si="1751"/>
        <v>0.777000777000777</v>
      </c>
      <c r="H3364" t="str">
        <f t="shared" si="1757"/>
        <v>9.12597612629803+0.262004968367077i</v>
      </c>
      <c r="I3364" t="str">
        <f t="shared" si="1758"/>
        <v>5615.59686829176i</v>
      </c>
      <c r="J3364" t="str">
        <f t="shared" si="1752"/>
        <v>-26972.7161741762+1214.52332076416i</v>
      </c>
      <c r="K3364" t="str">
        <f t="shared" si="1759"/>
        <v>0.00935562429429822-0.207774189600213i</v>
      </c>
      <c r="L3364" t="str">
        <f t="shared" si="1760"/>
        <v>0.000809482799949516-0.0150669099380858i</v>
      </c>
      <c r="M3364" t="str">
        <f t="shared" si="1761"/>
        <v>0.0101651070942477-0.222841099538299i</v>
      </c>
      <c r="N3364" t="str">
        <f t="shared" si="1762"/>
        <v>-6.34192089848313i</v>
      </c>
      <c r="O3364" t="str">
        <f t="shared" si="1763"/>
        <v>0.998275561000124-0.058701825439142i</v>
      </c>
      <c r="P3364" t="str">
        <f t="shared" si="1764"/>
        <v>0.00172443899987595+0.058701825439142i</v>
      </c>
      <c r="Q3364" t="str">
        <f t="shared" si="1765"/>
        <v>-0.00172443899987595+6.28321907304399i</v>
      </c>
      <c r="R3364" t="str">
        <f t="shared" si="1766"/>
        <v>0.00934255945244429-0.000277015595592017i</v>
      </c>
      <c r="S3364" t="str">
        <f t="shared" si="1767"/>
        <v>0.657806607965734i</v>
      </c>
      <c r="T3364" t="str">
        <f t="shared" si="1768"/>
        <v>0.000182222689289992+0.00614559734313058i</v>
      </c>
      <c r="U3364" t="str">
        <f t="shared" si="1769"/>
        <v>0.0001-111.297163001325i</v>
      </c>
      <c r="V3364" t="str">
        <f t="shared" si="1770"/>
        <v>0.00002-0.00178517367794856i</v>
      </c>
      <c r="W3364" t="str">
        <f t="shared" si="1771"/>
        <v>0.0000199993584529527-0.00178514504834164i</v>
      </c>
      <c r="X3364" t="str">
        <f t="shared" si="1772"/>
        <v>0.0000313257045688622-0.00178481930196869i</v>
      </c>
      <c r="Y3364" t="str">
        <f t="shared" si="1773"/>
        <v>0.009+8.98495498926681i</v>
      </c>
      <c r="Z3364" t="str">
        <f t="shared" si="1774"/>
        <v>-0.00238417303103075-0.0000442428107768095i</v>
      </c>
      <c r="AA3364" t="str">
        <f t="shared" si="1775"/>
        <v>0.00134299086499907-1.3358299624707i</v>
      </c>
      <c r="AB3364" t="str">
        <f t="shared" si="1776"/>
        <v>0.00124058484500128+0.0418396576028728i</v>
      </c>
      <c r="AC3364" t="str">
        <f t="shared" si="1777"/>
        <v>1.00933620598234+0.000148851309389222i</v>
      </c>
      <c r="AD3364" t="str">
        <f t="shared" si="1778"/>
        <v>0.00123522280415826+0.041452464986749i</v>
      </c>
      <c r="AE3364" t="str">
        <f t="shared" si="1779"/>
        <v>-1.11101133234724E-06-0.0000988844988199446i</v>
      </c>
      <c r="AF3364" t="str">
        <f t="shared" si="1780"/>
        <v>-15.0829823698387-0.248875010694375i</v>
      </c>
      <c r="AG3364" t="str">
        <f t="shared" si="1781"/>
        <v>1.00020045787518-5.77164600813228E-06i</v>
      </c>
      <c r="AH3364" t="str">
        <f t="shared" si="1782"/>
        <v>-7.85954897946381E-06+0.00149145063692063i</v>
      </c>
      <c r="AI3364">
        <f t="shared" si="1783"/>
        <v>-56.527701718953608</v>
      </c>
      <c r="AJ3364">
        <f t="shared" si="1784"/>
        <v>90.301930755100756</v>
      </c>
      <c r="AK3364"/>
      <c r="AL3364"/>
      <c r="AM3364"/>
      <c r="AN3364"/>
    </row>
    <row r="3365" spans="1:40" x14ac:dyDescent="0.25">
      <c r="A3365"/>
      <c r="B3365">
        <f t="shared" si="1785"/>
        <v>1431000</v>
      </c>
      <c r="C3365" s="237" t="str">
        <f t="shared" si="1753"/>
        <v>-3.73218763970062E-08+0.00171140638701822i</v>
      </c>
      <c r="D3365" s="208" t="str">
        <f t="shared" si="1754"/>
        <v>-5.95700624314034+0.013120782300473i</v>
      </c>
      <c r="E3365" t="str">
        <f t="shared" si="1755"/>
        <v>2870</v>
      </c>
      <c r="F3365" t="str">
        <f t="shared" si="1756"/>
        <v>0.777000777000777</v>
      </c>
      <c r="G3365" t="str">
        <f t="shared" si="1751"/>
        <v>0.777000777000777</v>
      </c>
      <c r="H3365" t="str">
        <f t="shared" si="1757"/>
        <v>9.1259874318517+0.261822225422858i</v>
      </c>
      <c r="I3365" t="str">
        <f t="shared" si="1758"/>
        <v>5619.52385910874i</v>
      </c>
      <c r="J3365" t="str">
        <f t="shared" si="1752"/>
        <v>-27010.4548420691+1215.37263777169i</v>
      </c>
      <c r="K3365" t="str">
        <f t="shared" si="1759"/>
        <v>0.00934257866289067-0.207629570750539i</v>
      </c>
      <c r="L3365" t="str">
        <f t="shared" si="1760"/>
        <v>0.000808355093173058-0.0150564415450087i</v>
      </c>
      <c r="M3365" t="str">
        <f t="shared" si="1761"/>
        <v>0.0101509337560637-0.222686012295548i</v>
      </c>
      <c r="N3365" t="str">
        <f t="shared" si="1762"/>
        <v>-6.34635580820234i</v>
      </c>
      <c r="O3365" t="str">
        <f t="shared" si="1763"/>
        <v>0.998005407319833-0.0631284956289514i</v>
      </c>
      <c r="P3365" t="str">
        <f t="shared" si="1764"/>
        <v>0.001994592680167+0.0631284956289514i</v>
      </c>
      <c r="Q3365" t="str">
        <f t="shared" si="1765"/>
        <v>-0.001994592680167+6.28322731257339i</v>
      </c>
      <c r="R3365" t="str">
        <f t="shared" si="1766"/>
        <v>0.0100470431752923-0.000320636567598035i</v>
      </c>
      <c r="S3365" t="str">
        <f t="shared" si="1767"/>
        <v>0.658266612586688i</v>
      </c>
      <c r="T3365" t="str">
        <f t="shared" si="1768"/>
        <v>0.000211064347224181+0.00661363307751186i</v>
      </c>
      <c r="U3365" t="str">
        <f t="shared" si="1769"/>
        <v>0.0001-111.219387206076i</v>
      </c>
      <c r="V3365" t="str">
        <f t="shared" si="1770"/>
        <v>0.00002-0.0017839261771254i</v>
      </c>
      <c r="W3365" t="str">
        <f t="shared" si="1771"/>
        <v>0.0000199993584529527-0.00178389756753022i</v>
      </c>
      <c r="X3365" t="str">
        <f t="shared" si="1772"/>
        <v>0.0000313098787762261-0.00178357214916461i</v>
      </c>
      <c r="Y3365" t="str">
        <f t="shared" si="1773"/>
        <v>0.009+8.99123817457399i</v>
      </c>
      <c r="Z3365" t="str">
        <f t="shared" si="1774"/>
        <v>-0.00238084151557574-0.0000441874040619757i</v>
      </c>
      <c r="AA3365" t="str">
        <f t="shared" si="1775"/>
        <v>0.00134111143182282-1.33489609978899i</v>
      </c>
      <c r="AB3365" t="str">
        <f t="shared" si="1776"/>
        <v>0.00143694087441387+0.0450260776982783i</v>
      </c>
      <c r="AC3365" t="str">
        <f t="shared" si="1777"/>
        <v>1.01004126398357+0.000137070098782898i</v>
      </c>
      <c r="AD3365" t="str">
        <f t="shared" si="1778"/>
        <v>0.00142870521467177+0.0445782597910236i</v>
      </c>
      <c r="AE3365" t="str">
        <f t="shared" si="1779"/>
        <v>-1.43172311084443E-06-0.000106196902377196i</v>
      </c>
      <c r="AF3365" t="str">
        <f t="shared" si="1780"/>
        <v>-15.082993674992-0.248701443122385i</v>
      </c>
      <c r="AG3365" t="str">
        <f t="shared" si="1781"/>
        <v>1.00021542352548-6.68754675008924E-06i</v>
      </c>
      <c r="AH3365" t="str">
        <f t="shared" si="1782"/>
        <v>-4.82632451378609E-06+0.00160177818548279i</v>
      </c>
      <c r="AI3365">
        <f t="shared" si="1783"/>
        <v>-55.907913076709043</v>
      </c>
      <c r="AJ3365">
        <f t="shared" si="1784"/>
        <v>90.172637629144901</v>
      </c>
      <c r="AK3365"/>
      <c r="AL3365"/>
      <c r="AM3365"/>
      <c r="AN3365"/>
    </row>
    <row r="3366" spans="1:40" x14ac:dyDescent="0.25">
      <c r="A3366"/>
      <c r="B3366">
        <f t="shared" si="1785"/>
        <v>1432000</v>
      </c>
      <c r="C3366" s="237" t="str">
        <f t="shared" si="1753"/>
        <v>-3.72697690715902E-08+0.0017102112708273i</v>
      </c>
      <c r="D3366" s="208" t="str">
        <f t="shared" si="1754"/>
        <v>-5.95700624274085+0.0131116197430093i</v>
      </c>
      <c r="E3366" t="str">
        <f t="shared" si="1755"/>
        <v>2870</v>
      </c>
      <c r="F3366" t="str">
        <f t="shared" si="1756"/>
        <v>0.777000777000777</v>
      </c>
      <c r="G3366" t="str">
        <f t="shared" si="1751"/>
        <v>0.777000777000777</v>
      </c>
      <c r="H3366" t="str">
        <f t="shared" si="1757"/>
        <v>9.12599871375891+0.261639736976185i</v>
      </c>
      <c r="I3366" t="str">
        <f t="shared" si="1758"/>
        <v>5623.45084992573i</v>
      </c>
      <c r="J3366" t="str">
        <f t="shared" si="1752"/>
        <v>-27048.2198914147+1216.22195477922i</v>
      </c>
      <c r="K3366" t="str">
        <f t="shared" si="1759"/>
        <v>0.00932956028133354-0.207485152679658i</v>
      </c>
      <c r="L3366" t="str">
        <f t="shared" si="1760"/>
        <v>0.000807229739044771-0.0150459876463708i</v>
      </c>
      <c r="M3366" t="str">
        <f t="shared" si="1761"/>
        <v>0.0101367900203783-0.222531140326029i</v>
      </c>
      <c r="N3366" t="str">
        <f t="shared" si="1762"/>
        <v>-6.35079071792156i</v>
      </c>
      <c r="O3366" t="str">
        <f t="shared" si="1763"/>
        <v>0.997715624477991-0.0675539241827743i</v>
      </c>
      <c r="P3366" t="str">
        <f t="shared" si="1764"/>
        <v>0.002284375522009+0.0675539241827743i</v>
      </c>
      <c r="Q3366" t="str">
        <f t="shared" si="1765"/>
        <v>-0.002284375522009+6.28323679373879i</v>
      </c>
      <c r="R3366" t="str">
        <f t="shared" si="1766"/>
        <v>0.0107513192560333-0.000367475498432214i</v>
      </c>
      <c r="S3366" t="str">
        <f t="shared" si="1767"/>
        <v>0.658726617207644i</v>
      </c>
      <c r="T3366" t="str">
        <f t="shared" si="1768"/>
        <v>0.000242065891988945+0.00708218016404622i</v>
      </c>
      <c r="U3366" t="str">
        <f t="shared" si="1769"/>
        <v>0.0001-111.14172003624i</v>
      </c>
      <c r="V3366" t="str">
        <f t="shared" si="1770"/>
        <v>0.00002-0.00178268041862182i</v>
      </c>
      <c r="W3366" t="str">
        <f t="shared" si="1771"/>
        <v>0.0000199993584529526-0.00178265182901041i</v>
      </c>
      <c r="X3366" t="str">
        <f t="shared" si="1772"/>
        <v>0.0000312940861248298-0.00178232673798399i</v>
      </c>
      <c r="Y3366" t="str">
        <f t="shared" si="1773"/>
        <v>0.009+8.99752135988117i</v>
      </c>
      <c r="Z3366" t="str">
        <f t="shared" si="1774"/>
        <v>-0.00237751697851625-0.0000441321260057694i</v>
      </c>
      <c r="AA3366" t="str">
        <f t="shared" si="1775"/>
        <v>0.00133923594326122-1.33396354215641i</v>
      </c>
      <c r="AB3366" t="str">
        <f t="shared" si="1776"/>
        <v>0.00164800156480676+0.0482159791149948i</v>
      </c>
      <c r="AC3366" t="str">
        <f t="shared" si="1777"/>
        <v>1.01074626226021+0.000122023588440119i</v>
      </c>
      <c r="AD3366" t="str">
        <f t="shared" si="1778"/>
        <v>0.00163623902058067+0.0477031489064514i</v>
      </c>
      <c r="AE3366" t="str">
        <f t="shared" si="1779"/>
        <v>-1.78494467392985E-06-0.000113487257160409i</v>
      </c>
      <c r="AF3366" t="str">
        <f t="shared" si="1780"/>
        <v>-15.0830049564998-0.248528117233176i</v>
      </c>
      <c r="AG3366" t="str">
        <f t="shared" si="1781"/>
        <v>1.00023036395913-7.67004668967155E-06i</v>
      </c>
      <c r="AH3366" t="str">
        <f t="shared" si="1782"/>
        <v>-1.29527602133327E-06+0.00171177812926735i</v>
      </c>
      <c r="AI3366">
        <f t="shared" si="1783"/>
        <v>-55.331048048111725</v>
      </c>
      <c r="AJ3366">
        <f t="shared" si="1784"/>
        <v>90.043354821453647</v>
      </c>
      <c r="AK3366"/>
      <c r="AL3366"/>
      <c r="AM3366"/>
      <c r="AN3366"/>
    </row>
    <row r="3367" spans="1:40" x14ac:dyDescent="0.25">
      <c r="A3367"/>
      <c r="B3367">
        <f t="shared" si="1785"/>
        <v>1433000</v>
      </c>
      <c r="C3367" s="237" t="str">
        <f t="shared" si="1753"/>
        <v>-3.72177707953202E-08+0.00170901782262828i</v>
      </c>
      <c r="D3367" s="208" t="str">
        <f t="shared" si="1754"/>
        <v>-5.9570062423422+0.0131024699734835i</v>
      </c>
      <c r="E3367" t="str">
        <f t="shared" si="1755"/>
        <v>2870</v>
      </c>
      <c r="F3367" t="str">
        <f t="shared" si="1756"/>
        <v>0.777000777000777</v>
      </c>
      <c r="G3367" t="str">
        <f t="shared" si="1751"/>
        <v>0.777000777000777</v>
      </c>
      <c r="H3367" t="str">
        <f t="shared" si="1757"/>
        <v>9.12600997208551+0.261457502496295i</v>
      </c>
      <c r="I3367" t="str">
        <f t="shared" si="1758"/>
        <v>5627.37784074272i</v>
      </c>
      <c r="J3367" t="str">
        <f t="shared" si="1752"/>
        <v>-27086.0113222127+1217.07127178674i</v>
      </c>
      <c r="K3367" t="str">
        <f t="shared" si="1759"/>
        <v>0.00931656907383595-0.207340934970582i</v>
      </c>
      <c r="L3367" t="str">
        <f t="shared" si="1760"/>
        <v>0.000806106731031282-0.0150355482121782i</v>
      </c>
      <c r="M3367" t="str">
        <f t="shared" si="1761"/>
        <v>0.0101226758048672-0.22237648318276i</v>
      </c>
      <c r="N3367" t="str">
        <f t="shared" si="1762"/>
        <v>-6.35522562764078i</v>
      </c>
      <c r="O3367" t="str">
        <f t="shared" si="1763"/>
        <v>0.997406218174162-0.0719780240595356i</v>
      </c>
      <c r="P3367" t="str">
        <f t="shared" si="1764"/>
        <v>0.00259378182583803+0.0719780240595356i</v>
      </c>
      <c r="Q3367" t="str">
        <f t="shared" si="1765"/>
        <v>-0.00259378182583803+6.28324760358124i</v>
      </c>
      <c r="R3367" t="str">
        <f t="shared" si="1766"/>
        <v>0.01145537238037-0.000417537988003391i</v>
      </c>
      <c r="S3367" t="str">
        <f t="shared" si="1767"/>
        <v>0.659186621828598i</v>
      </c>
      <c r="T3367" t="str">
        <f t="shared" si="1768"/>
        <v>0.000275235455797065+0.00755122822120473i</v>
      </c>
      <c r="U3367" t="str">
        <f t="shared" si="1769"/>
        <v>0.0001-111.064161264407i</v>
      </c>
      <c r="V3367" t="str">
        <f t="shared" si="1770"/>
        <v>0.00002-0.00178143639879026i</v>
      </c>
      <c r="W3367" t="str">
        <f t="shared" si="1771"/>
        <v>0.0000199993584529527-0.00178140782913477i</v>
      </c>
      <c r="X3367" t="str">
        <f t="shared" si="1772"/>
        <v>0.0000312783265222041-0.00178108306478136i</v>
      </c>
      <c r="Y3367" t="str">
        <f t="shared" si="1773"/>
        <v>0.009+9.00380454518835i</v>
      </c>
      <c r="Z3367" t="str">
        <f t="shared" si="1774"/>
        <v>-0.00237419940037512-0.0000440769761957828i</v>
      </c>
      <c r="AA3367" t="str">
        <f t="shared" si="1775"/>
        <v>0.00133736438827726-1.33303228683867i</v>
      </c>
      <c r="AB3367" t="str">
        <f t="shared" si="1776"/>
        <v>0.00187382228085475+0.0514092911748454i</v>
      </c>
      <c r="AC3367" t="str">
        <f t="shared" si="1777"/>
        <v>1.01145118546985+0.000103705578995003i</v>
      </c>
      <c r="AD3367" t="str">
        <f t="shared" si="1778"/>
        <v>0.00185781910031659+0.0508270683223915i</v>
      </c>
      <c r="AE3367" t="str">
        <f t="shared" si="1779"/>
        <v>-0.0000021705295134296-0.000120755482182107i</v>
      </c>
      <c r="AF3367" t="str">
        <f t="shared" si="1780"/>
        <v>-15.0830162144277-0.248355032522812i</v>
      </c>
      <c r="AG3367" t="str">
        <f t="shared" si="1781"/>
        <v>1.00024527891987-8.71898188834751E-06i</v>
      </c>
      <c r="AH3367" t="str">
        <f t="shared" si="1782"/>
        <v>2.73134901522565E-06+0.00182144921837935i</v>
      </c>
      <c r="AI3367">
        <f t="shared" si="1783"/>
        <v>-54.791648880123851</v>
      </c>
      <c r="AJ3367">
        <f t="shared" si="1784"/>
        <v>89.914082340550323</v>
      </c>
      <c r="AK3367"/>
      <c r="AL3367"/>
      <c r="AM3367"/>
      <c r="AN3367"/>
    </row>
    <row r="3368" spans="1:40" x14ac:dyDescent="0.25">
      <c r="A3368"/>
      <c r="B3368">
        <f t="shared" si="1785"/>
        <v>1434000</v>
      </c>
      <c r="C3368" s="237" t="str">
        <f t="shared" si="1753"/>
        <v>-3.71658812641205E-08+0.00170782603893162i</v>
      </c>
      <c r="D3368" s="208" t="str">
        <f t="shared" si="1754"/>
        <v>-5.95700624194438+0.0130933329651424i</v>
      </c>
      <c r="E3368" t="str">
        <f t="shared" si="1755"/>
        <v>2870</v>
      </c>
      <c r="F3368" t="str">
        <f t="shared" si="1756"/>
        <v>0.777000777000777</v>
      </c>
      <c r="G3368" t="str">
        <f t="shared" si="1751"/>
        <v>0.777000777000777</v>
      </c>
      <c r="H3368" t="str">
        <f t="shared" si="1757"/>
        <v>9.12602120689716+0.261275521453903i</v>
      </c>
      <c r="I3368" t="str">
        <f t="shared" si="1758"/>
        <v>5631.30483155971i</v>
      </c>
      <c r="J3368" t="str">
        <f t="shared" si="1752"/>
        <v>-27123.8291344634+1217.92058879427i</v>
      </c>
      <c r="K3368" t="str">
        <f t="shared" si="1759"/>
        <v>0.00930360496487002-0.20719691720747i</v>
      </c>
      <c r="L3368" t="str">
        <f t="shared" si="1760"/>
        <v>0.000804986062621854-0.0150251232125191i</v>
      </c>
      <c r="M3368" t="str">
        <f t="shared" si="1761"/>
        <v>0.0101085910274919-0.222222040419989i</v>
      </c>
      <c r="N3368" t="str">
        <f t="shared" si="1762"/>
        <v>-6.35966053736i</v>
      </c>
      <c r="O3368" t="str">
        <f t="shared" si="1763"/>
        <v>0.997077194493871-0.0764007082443058i</v>
      </c>
      <c r="P3368" t="str">
        <f t="shared" si="1764"/>
        <v>0.002922805506129+0.0764007082443058i</v>
      </c>
      <c r="Q3368" t="str">
        <f t="shared" si="1765"/>
        <v>-0.002922805506129+6.28325982911569i</v>
      </c>
      <c r="R3368" t="str">
        <f t="shared" si="1766"/>
        <v>0.0121591871383481-0.000470829557539303i</v>
      </c>
      <c r="S3368" t="str">
        <f t="shared" si="1767"/>
        <v>0.659646626449554i</v>
      </c>
      <c r="T3368" t="str">
        <f t="shared" si="1768"/>
        <v>0.000310581129263537+0.00802076677618013i</v>
      </c>
      <c r="U3368" t="str">
        <f t="shared" si="1769"/>
        <v>0.0001-110.986710663804i</v>
      </c>
      <c r="V3368" t="str">
        <f t="shared" si="1770"/>
        <v>0.00002-0.00178019411399334i</v>
      </c>
      <c r="W3368" t="str">
        <f t="shared" si="1771"/>
        <v>0.0000199993584529527-0.00178016556426592i</v>
      </c>
      <c r="X3368" t="str">
        <f t="shared" si="1772"/>
        <v>0.0000312625998762001-0.00177984112592133i</v>
      </c>
      <c r="Y3368" t="str">
        <f t="shared" si="1773"/>
        <v>0.009+9.01008773049553i</v>
      </c>
      <c r="Z3368" t="str">
        <f t="shared" si="1774"/>
        <v>-0.002370888761743-0.0000440219542212548i</v>
      </c>
      <c r="AA3368" t="str">
        <f t="shared" si="1775"/>
        <v>0.00133549675587251-1.33210233110914i</v>
      </c>
      <c r="AB3368" t="str">
        <f t="shared" si="1776"/>
        <v>0.002114458104032+0.054605942578224i</v>
      </c>
      <c r="AC3368" t="str">
        <f t="shared" si="1777"/>
        <v>1.01215601817101+0.0000821099469334006i</v>
      </c>
      <c r="AD3368" t="str">
        <f t="shared" si="1778"/>
        <v>0.00209344003677036+0.053949954064046i</v>
      </c>
      <c r="AE3368" t="str">
        <f t="shared" si="1779"/>
        <v>-2.58833104851547E-06-0.000128001497108462i</v>
      </c>
      <c r="AF3368" t="str">
        <f t="shared" si="1780"/>
        <v>-15.0830274488415-0.248182188488761i</v>
      </c>
      <c r="AG3368" t="str">
        <f t="shared" si="1781"/>
        <v>1.00026016815238-9.83418743908093E-06i</v>
      </c>
      <c r="AH3368" t="str">
        <f t="shared" si="1782"/>
        <v>7.25130225845823E-06+0.00193079021323215i</v>
      </c>
      <c r="AI3368">
        <f t="shared" si="1783"/>
        <v>-54.28523696867795</v>
      </c>
      <c r="AJ3368">
        <f t="shared" si="1784"/>
        <v>89.784820194754275</v>
      </c>
      <c r="AK3368"/>
      <c r="AL3368"/>
      <c r="AM3368"/>
      <c r="AN3368"/>
    </row>
    <row r="3369" spans="1:40" x14ac:dyDescent="0.25">
      <c r="A3369"/>
      <c r="B3369">
        <f t="shared" si="1785"/>
        <v>1435000</v>
      </c>
      <c r="C3369" s="237" t="str">
        <f t="shared" si="1753"/>
        <v>-3.71141001749747E-08+0.00170663591625753i</v>
      </c>
      <c r="D3369" s="208" t="str">
        <f t="shared" si="1754"/>
        <v>-5.95700624154739+0.0130842086913077i</v>
      </c>
      <c r="E3369" t="str">
        <f t="shared" si="1755"/>
        <v>2870</v>
      </c>
      <c r="F3369" t="str">
        <f t="shared" si="1756"/>
        <v>0.777000777000777</v>
      </c>
      <c r="G3369" t="str">
        <f t="shared" si="1751"/>
        <v>0.777000777000777</v>
      </c>
      <c r="H3369" t="str">
        <f t="shared" si="1757"/>
        <v>9.12603241825927+0.261093793321189i</v>
      </c>
      <c r="I3369" t="str">
        <f t="shared" si="1758"/>
        <v>5635.23182237669i</v>
      </c>
      <c r="J3369" t="str">
        <f t="shared" si="1752"/>
        <v>-27161.6733281666+1218.7699058018i</v>
      </c>
      <c r="K3369" t="str">
        <f t="shared" si="1759"/>
        <v>0.00929066787917001-0.207053098975636i</v>
      </c>
      <c r="L3369" t="str">
        <f t="shared" si="1760"/>
        <v>0.000803867727328321-0.0150147126175645i</v>
      </c>
      <c r="M3369" t="str">
        <f t="shared" si="1761"/>
        <v>0.0100945356064983-0.222067811593201i</v>
      </c>
      <c r="N3369" t="str">
        <f t="shared" si="1762"/>
        <v>-6.36409544707922i</v>
      </c>
      <c r="O3369" t="str">
        <f t="shared" si="1763"/>
        <v>0.996728559908483-0.0808218897499986i</v>
      </c>
      <c r="P3369" t="str">
        <f t="shared" si="1764"/>
        <v>0.00327144009151703+0.0808218897499986i</v>
      </c>
      <c r="Q3369" t="str">
        <f t="shared" si="1765"/>
        <v>-0.00327144009151703+6.28327355732922i</v>
      </c>
      <c r="R3369" t="str">
        <f t="shared" si="1766"/>
        <v>0.0128627480246048-0.000527355648430538i</v>
      </c>
      <c r="S3369" t="str">
        <f t="shared" si="1767"/>
        <v>0.66010663107051i</v>
      </c>
      <c r="T3369" t="str">
        <f t="shared" si="1768"/>
        <v>0.000348110960461487+0.00849078526483073i</v>
      </c>
      <c r="U3369" t="str">
        <f t="shared" si="1769"/>
        <v>0.0001-110.909368008289i</v>
      </c>
      <c r="V3369" t="str">
        <f t="shared" si="1770"/>
        <v>0.00002-0.00177895356060379i</v>
      </c>
      <c r="W3369" t="str">
        <f t="shared" si="1771"/>
        <v>0.0000199993584529526-0.00177892503077667i</v>
      </c>
      <c r="X3369" t="str">
        <f t="shared" si="1772"/>
        <v>0.000031246906094991-0.00177860091777867i</v>
      </c>
      <c r="Y3369" t="str">
        <f t="shared" si="1773"/>
        <v>0.009+9.0163709158027i</v>
      </c>
      <c r="Z3369" t="str">
        <f t="shared" si="1774"/>
        <v>-0.00236758504327823-0.0000439670596730669i</v>
      </c>
      <c r="AA3369" t="str">
        <f t="shared" si="1775"/>
        <v>0.00133363303508697-1.33117367224876i</v>
      </c>
      <c r="AB3369" t="str">
        <f t="shared" si="1776"/>
        <v>0.00236996382618462+0.0578058614037134i</v>
      </c>
      <c r="AC3369" t="str">
        <f t="shared" si="1777"/>
        <v>1.01286074482341+0.0000572306457682228i</v>
      </c>
      <c r="AD3369" t="str">
        <f t="shared" si="1778"/>
        <v>0.00234309611758056+0.0570717421938272i</v>
      </c>
      <c r="AE3369" t="str">
        <f t="shared" si="1779"/>
        <v>-3.03820262826514E-06-0.000135225222258758i</v>
      </c>
      <c r="AF3369" t="str">
        <f t="shared" si="1780"/>
        <v>-15.0830386598067-0.248009584629881i</v>
      </c>
      <c r="AG3369" t="str">
        <f t="shared" si="1781"/>
        <v>1.00027503140219-0.000011015497471093i</v>
      </c>
      <c r="AH3369" t="str">
        <f t="shared" si="1782"/>
        <v>0.0000122623345570345+0.00203979988453494i</v>
      </c>
      <c r="AI3369">
        <f t="shared" si="1783"/>
        <v>-53.808091797645986</v>
      </c>
      <c r="AJ3369">
        <f t="shared" si="1784"/>
        <v>89.65556839217966</v>
      </c>
      <c r="AK3369"/>
      <c r="AL3369"/>
      <c r="AM3369"/>
      <c r="AN3369"/>
    </row>
    <row r="3370" spans="1:40" x14ac:dyDescent="0.25">
      <c r="A3370"/>
      <c r="B3370">
        <f t="shared" si="1785"/>
        <v>1436000</v>
      </c>
      <c r="C3370" s="237" t="str">
        <f t="shared" si="1753"/>
        <v>-3.70624272259209E-08+0.00170544745113591i</v>
      </c>
      <c r="D3370" s="208" t="str">
        <f t="shared" si="1754"/>
        <v>-5.95700624115123+0.0130750971253753i</v>
      </c>
      <c r="E3370" t="str">
        <f t="shared" si="1755"/>
        <v>2870</v>
      </c>
      <c r="F3370" t="str">
        <f t="shared" si="1756"/>
        <v>0.777000777000777</v>
      </c>
      <c r="G3370" t="str">
        <f t="shared" si="1751"/>
        <v>0.777000777000777</v>
      </c>
      <c r="H3370" t="str">
        <f t="shared" si="1757"/>
        <v>9.12604360623706+0.260912317571797i</v>
      </c>
      <c r="I3370" t="str">
        <f t="shared" si="1758"/>
        <v>5639.15881319368i</v>
      </c>
      <c r="J3370" t="str">
        <f t="shared" si="1752"/>
        <v>-27199.5439033224+1219.61922280933i</v>
      </c>
      <c r="K3370" t="str">
        <f t="shared" si="1759"/>
        <v>0.00927775774173103-0.20690947986153i</v>
      </c>
      <c r="L3370" t="str">
        <f t="shared" si="1760"/>
        <v>0.000802751718684945-0.0150043163975667i</v>
      </c>
      <c r="M3370" t="str">
        <f t="shared" si="1761"/>
        <v>0.010080509460416-0.221913796259097i</v>
      </c>
      <c r="N3370" t="str">
        <f t="shared" si="1762"/>
        <v>-6.36853035679844i</v>
      </c>
      <c r="O3370" t="str">
        <f t="shared" si="1763"/>
        <v>0.996360321275081-0.0852414816190841i</v>
      </c>
      <c r="P3370" t="str">
        <f t="shared" si="1764"/>
        <v>0.00363967872491899+0.0852414816190841i</v>
      </c>
      <c r="Q3370" t="str">
        <f t="shared" si="1765"/>
        <v>-0.00363967872491899+6.28328887517936i</v>
      </c>
      <c r="R3370" t="str">
        <f t="shared" si="1766"/>
        <v>0.0135660394386336-0.000587121621069808i</v>
      </c>
      <c r="S3370" t="str">
        <f t="shared" si="1767"/>
        <v>0.660566635691464i</v>
      </c>
      <c r="T3370" t="str">
        <f t="shared" si="1768"/>
        <v>0.000387832953971802+0.00896127303163591i</v>
      </c>
      <c r="U3370" t="str">
        <f t="shared" si="1769"/>
        <v>0.0001-110.83213307235i</v>
      </c>
      <c r="V3370" t="str">
        <f t="shared" si="1770"/>
        <v>0.00002-0.00177771473500449i</v>
      </c>
      <c r="W3370" t="str">
        <f t="shared" si="1771"/>
        <v>0.0000199993584529527-0.00177768622504997i</v>
      </c>
      <c r="X3370" t="str">
        <f t="shared" si="1772"/>
        <v>0.0000312312450870701-0.00177736243673831i</v>
      </c>
      <c r="Y3370" t="str">
        <f t="shared" si="1773"/>
        <v>0.009+9.02265410110989i</v>
      </c>
      <c r="Z3370" t="str">
        <f t="shared" si="1774"/>
        <v>-0.00236428822570654-0.0000439122921437344i</v>
      </c>
      <c r="AA3370" t="str">
        <f t="shared" si="1775"/>
        <v>0.00133177321499892-1.33024630754606i</v>
      </c>
      <c r="AB3370" t="str">
        <f t="shared" si="1776"/>
        <v>0.00264039394306054+0.061008975107782i</v>
      </c>
      <c r="AC3370" t="str">
        <f t="shared" si="1777"/>
        <v>1.01356534978817+0.0000290617072201903i</v>
      </c>
      <c r="AD3370" t="str">
        <f t="shared" si="1778"/>
        <v>0.00260678133542357+0.0601923688127427i</v>
      </c>
      <c r="AE3370" t="str">
        <f t="shared" si="1779"/>
        <v>-3.51999753420492E-06-0.000142426578604908i</v>
      </c>
      <c r="AF3370" t="str">
        <f t="shared" si="1780"/>
        <v>-15.0830498473883-0.247837220446422i</v>
      </c>
      <c r="AG3370" t="str">
        <f t="shared" si="1781"/>
        <v>1.00028986841575-0.0000122627451546121i</v>
      </c>
      <c r="AH3370" t="str">
        <f t="shared" si="1782"/>
        <v>0.0000177621959862673+0.00214847701328082i</v>
      </c>
      <c r="AI3370">
        <f t="shared" si="1783"/>
        <v>-53.357088944493647</v>
      </c>
      <c r="AJ3370">
        <f t="shared" si="1784"/>
        <v>89.526326940740489</v>
      </c>
      <c r="AK3370"/>
      <c r="AL3370"/>
      <c r="AM3370"/>
      <c r="AN3370"/>
    </row>
    <row r="3371" spans="1:40" x14ac:dyDescent="0.25">
      <c r="A3371"/>
      <c r="B3371">
        <f t="shared" si="1785"/>
        <v>1437000</v>
      </c>
      <c r="C3371" s="237" t="str">
        <f t="shared" si="1753"/>
        <v>-3.70108621160476E-08+0.00170426064010632i</v>
      </c>
      <c r="D3371" s="208" t="str">
        <f t="shared" si="1754"/>
        <v>-5.9570062407559+0.0130659982408151i</v>
      </c>
      <c r="E3371" t="str">
        <f t="shared" si="1755"/>
        <v>2870</v>
      </c>
      <c r="F3371" t="str">
        <f t="shared" si="1756"/>
        <v>0.777000777000777</v>
      </c>
      <c r="G3371" t="str">
        <f t="shared" si="1751"/>
        <v>0.777000777000777</v>
      </c>
      <c r="H3371" t="str">
        <f t="shared" si="1757"/>
        <v>9.12605477089547+0.260731093680829i</v>
      </c>
      <c r="I3371" t="str">
        <f t="shared" si="1758"/>
        <v>5643.08580401067i</v>
      </c>
      <c r="J3371" t="str">
        <f t="shared" si="1752"/>
        <v>-27237.4408599307+1220.46853981685i</v>
      </c>
      <c r="K3371" t="str">
        <f t="shared" si="1759"/>
        <v>0.00926487447780812-0.206766059452749i</v>
      </c>
      <c r="L3371" t="str">
        <f t="shared" si="1760"/>
        <v>0.000801638030248361-0.0149939345228599i</v>
      </c>
      <c r="M3371" t="str">
        <f t="shared" si="1761"/>
        <v>0.0100665125080565-0.221759993975609i</v>
      </c>
      <c r="N3371" t="str">
        <f t="shared" si="1762"/>
        <v>-6.37296526651766i</v>
      </c>
      <c r="O3371" t="str">
        <f t="shared" si="1763"/>
        <v>0.995972485836327-0.0896593969252952i</v>
      </c>
      <c r="P3371" t="str">
        <f t="shared" si="1764"/>
        <v>0.00402751416367297+0.0896593969252952i</v>
      </c>
      <c r="Q3371" t="str">
        <f t="shared" si="1765"/>
        <v>-0.00402751416367297+6.28330586959236i</v>
      </c>
      <c r="R3371" t="str">
        <f t="shared" si="1766"/>
        <v>0.0142690456850604-0.000650132753689527i</v>
      </c>
      <c r="S3371" t="str">
        <f t="shared" si="1767"/>
        <v>0.66102664031242i</v>
      </c>
      <c r="T3371" t="str">
        <f t="shared" si="1768"/>
        <v>0.00042975506992845+0.00943221932965991i</v>
      </c>
      <c r="U3371" t="str">
        <f t="shared" si="1769"/>
        <v>0.0001-110.755005631103i</v>
      </c>
      <c r="V3371" t="str">
        <f t="shared" si="1770"/>
        <v>0.00002-0.00177647763358834i</v>
      </c>
      <c r="W3371" t="str">
        <f t="shared" si="1771"/>
        <v>0.0000199993584529526-0.00177644914347875i</v>
      </c>
      <c r="X3371" t="str">
        <f t="shared" si="1772"/>
        <v>0.0000312156167612471-0.00177612567919511i</v>
      </c>
      <c r="Y3371" t="str">
        <f t="shared" si="1773"/>
        <v>0.009+9.02893728641707i</v>
      </c>
      <c r="Z3371" t="str">
        <f t="shared" si="1774"/>
        <v>-0.00236099828982055-0.0000438576512273962i</v>
      </c>
      <c r="AA3371" t="str">
        <f t="shared" si="1775"/>
        <v>0.00132991728472474-1.32932023429715i</v>
      </c>
      <c r="AB3371" t="str">
        <f t="shared" si="1776"/>
        <v>0.00292580264780991+0.0642152105245376i</v>
      </c>
      <c r="AC3371" t="str">
        <f t="shared" si="1777"/>
        <v>1.01426981732801-2.40275759940734E-06i</v>
      </c>
      <c r="AD3371" t="str">
        <f t="shared" si="1778"/>
        <v>0.00288448938831739+0.0633117700617719i</v>
      </c>
      <c r="AE3371" t="str">
        <f t="shared" si="1779"/>
        <v>-4.03356898286458E-06-0.000149605487770917i</v>
      </c>
      <c r="AF3371" t="str">
        <f t="shared" si="1780"/>
        <v>-15.0830610116514-0.247665095440014i</v>
      </c>
      <c r="AG3371" t="str">
        <f t="shared" si="1781"/>
        <v>1.00030467894038-0.00001357576270567i</v>
      </c>
      <c r="AH3371" t="str">
        <f t="shared" si="1782"/>
        <v>0.0000237486358888051+0.00225682039073428i</v>
      </c>
      <c r="AI3371">
        <f t="shared" si="1783"/>
        <v>-52.929579170657675</v>
      </c>
      <c r="AJ3371">
        <f t="shared" si="1784"/>
        <v>89.397095848147188</v>
      </c>
      <c r="AK3371"/>
      <c r="AL3371"/>
      <c r="AM3371"/>
      <c r="AN3371"/>
    </row>
    <row r="3372" spans="1:40" x14ac:dyDescent="0.25">
      <c r="A3372"/>
      <c r="B3372">
        <f t="shared" si="1785"/>
        <v>1438000</v>
      </c>
      <c r="C3372" s="237" t="str">
        <f t="shared" si="1753"/>
        <v>-3.69594045454893E-08+0.00170307547971793i</v>
      </c>
      <c r="D3372" s="208" t="str">
        <f t="shared" si="1754"/>
        <v>-5.9570062403614+0.0130569120111708i</v>
      </c>
      <c r="E3372" t="str">
        <f t="shared" si="1755"/>
        <v>2870</v>
      </c>
      <c r="F3372" t="str">
        <f t="shared" si="1756"/>
        <v>0.777000777000777</v>
      </c>
      <c r="G3372" t="str">
        <f t="shared" si="1751"/>
        <v>0.777000777000777</v>
      </c>
      <c r="H3372" t="str">
        <f t="shared" si="1757"/>
        <v>9.12606591229926+0.260550121124842i</v>
      </c>
      <c r="I3372" t="str">
        <f t="shared" si="1758"/>
        <v>5647.01279482765i</v>
      </c>
      <c r="J3372" t="str">
        <f t="shared" si="1752"/>
        <v>-27275.3641979917+1221.31785682438i</v>
      </c>
      <c r="K3372" t="str">
        <f t="shared" si="1759"/>
        <v>0.00925201801291513-0.206622837338017i</v>
      </c>
      <c r="L3372" t="str">
        <f t="shared" si="1760"/>
        <v>0.00080052665559746-0.0149835669638596i</v>
      </c>
      <c r="M3372" t="str">
        <f t="shared" si="1761"/>
        <v>0.0100525446685126-0.221606404301877i</v>
      </c>
      <c r="N3372" t="str">
        <f t="shared" si="1762"/>
        <v>-6.37740017623688i</v>
      </c>
      <c r="O3372" t="str">
        <f t="shared" si="1763"/>
        <v>0.995565061220319-0.0940755487753429i</v>
      </c>
      <c r="P3372" t="str">
        <f t="shared" si="1764"/>
        <v>0.00443493877968104+0.0940755487753429i</v>
      </c>
      <c r="Q3372" t="str">
        <f t="shared" si="1765"/>
        <v>-0.00443493877968104+6.28332462746154i</v>
      </c>
      <c r="R3372" t="str">
        <f t="shared" si="1766"/>
        <v>0.014971750973934-0.000716394241195462i</v>
      </c>
      <c r="S3372" t="str">
        <f t="shared" si="1767"/>
        <v>0.661486644933374i</v>
      </c>
      <c r="T3372" t="str">
        <f t="shared" si="1768"/>
        <v>0.000473885223057976+0.00990361332052558i</v>
      </c>
      <c r="U3372" t="str">
        <f t="shared" si="1769"/>
        <v>0.0001-110.677985460289i</v>
      </c>
      <c r="V3372" t="str">
        <f t="shared" si="1770"/>
        <v>0.00002-0.00177524225275831i</v>
      </c>
      <c r="W3372" t="str">
        <f t="shared" si="1771"/>
        <v>0.0000199993584529527-0.00177521378246606i</v>
      </c>
      <c r="X3372" t="str">
        <f t="shared" si="1772"/>
        <v>0.0000312000210266507-0.00177489064155408i</v>
      </c>
      <c r="Y3372" t="str">
        <f t="shared" si="1773"/>
        <v>0.009+9.03522047172425i</v>
      </c>
      <c r="Z3372" t="str">
        <f t="shared" si="1774"/>
        <v>-0.00235771521647987-0.0000438031365198118i</v>
      </c>
      <c r="AA3372" t="str">
        <f t="shared" si="1775"/>
        <v>0.00132806523341879-1.32839544980565i</v>
      </c>
      <c r="AB3372" t="str">
        <f t="shared" si="1776"/>
        <v>0.00322624382444599+0.0674244938655488i</v>
      </c>
      <c r="AC3372" t="str">
        <f t="shared" si="1777"/>
        <v>1.01497413160758-0.0000371685570013288i</v>
      </c>
      <c r="AD3372" t="str">
        <f t="shared" si="1778"/>
        <v>0.00317621367992865+0.0664298821232386i</v>
      </c>
      <c r="AE3372" t="str">
        <f t="shared" si="1779"/>
        <v>-4.57877012832006E-06-0.000156761872032361i</v>
      </c>
      <c r="AF3372" t="str">
        <f t="shared" si="1780"/>
        <v>-15.0830721526607-0.247493209113671i</v>
      </c>
      <c r="AG3372" t="str">
        <f t="shared" si="1781"/>
        <v>1.00031946272433-0.0000149543813908933i</v>
      </c>
      <c r="AH3372" t="str">
        <f t="shared" si="1782"/>
        <v>0.0000302194029150856+0.00236482881841869i</v>
      </c>
      <c r="AI3372">
        <f t="shared" si="1783"/>
        <v>-52.523296694167115</v>
      </c>
      <c r="AJ3372">
        <f t="shared" si="1784"/>
        <v>89.267875121907167</v>
      </c>
      <c r="AK3372"/>
      <c r="AL3372"/>
      <c r="AM3372"/>
      <c r="AN3372"/>
    </row>
    <row r="3373" spans="1:40" x14ac:dyDescent="0.25">
      <c r="A3373"/>
      <c r="B3373">
        <f t="shared" si="1785"/>
        <v>1439000</v>
      </c>
      <c r="C3373" s="237" t="str">
        <f t="shared" si="1753"/>
        <v>-3.6908054215422E-08+0.00170189196652953i</v>
      </c>
      <c r="D3373" s="208" t="str">
        <f t="shared" si="1754"/>
        <v>-5.95700623996771+0.0130478384100597i</v>
      </c>
      <c r="E3373" t="str">
        <f t="shared" si="1755"/>
        <v>2870</v>
      </c>
      <c r="F3373" t="str">
        <f t="shared" si="1756"/>
        <v>0.777000777000777</v>
      </c>
      <c r="G3373" t="str">
        <f t="shared" si="1751"/>
        <v>0.777000777000777</v>
      </c>
      <c r="H3373" t="str">
        <f t="shared" si="1757"/>
        <v>9.12607703051292+0.260369399381839i</v>
      </c>
      <c r="I3373" t="str">
        <f t="shared" si="1758"/>
        <v>5650.93978564464i</v>
      </c>
      <c r="J3373" t="str">
        <f t="shared" si="1752"/>
        <v>-27313.3139175051+1222.16717383191i</v>
      </c>
      <c r="K3373" t="str">
        <f t="shared" si="1759"/>
        <v>0.00923918827282379-0.2064798131072i</v>
      </c>
      <c r="L3373" t="str">
        <f t="shared" si="1760"/>
        <v>0.000799417588333337-0.0149732136910623i</v>
      </c>
      <c r="M3373" t="str">
        <f t="shared" si="1761"/>
        <v>0.0100386058611571-0.221453026798262i</v>
      </c>
      <c r="N3373" t="str">
        <f t="shared" si="1762"/>
        <v>-6.3818350859561i</v>
      </c>
      <c r="O3373" t="str">
        <f t="shared" si="1763"/>
        <v>0.995138055440446-0.0984898503106215i</v>
      </c>
      <c r="P3373" t="str">
        <f t="shared" si="1764"/>
        <v>0.00486194455955402+0.0984898503106215i</v>
      </c>
      <c r="Q3373" t="str">
        <f t="shared" si="1765"/>
        <v>-0.00486194455955402+6.28334523564548i</v>
      </c>
      <c r="R3373" t="str">
        <f t="shared" si="1766"/>
        <v>0.0156741394210293-0.000785911193996409i</v>
      </c>
      <c r="S3373" t="str">
        <f t="shared" si="1767"/>
        <v>0.66194664955433i</v>
      </c>
      <c r="T3373" t="str">
        <f t="shared" si="1768"/>
        <v>0.000520231281713166+0.0103754440743978i</v>
      </c>
      <c r="U3373" t="str">
        <f t="shared" si="1769"/>
        <v>0.0001-110.601072336272i</v>
      </c>
      <c r="V3373" t="str">
        <f t="shared" si="1770"/>
        <v>0.00002-0.00177400858892734i</v>
      </c>
      <c r="W3373" t="str">
        <f t="shared" si="1771"/>
        <v>0.0000199993584529526-0.0017739801384249i</v>
      </c>
      <c r="X3373" t="str">
        <f t="shared" si="1772"/>
        <v>0.0000311844577927239-0.00177365732023015i</v>
      </c>
      <c r="Y3373" t="str">
        <f t="shared" si="1773"/>
        <v>0.009+9.04150365703142i</v>
      </c>
      <c r="Z3373" t="str">
        <f t="shared" si="1774"/>
        <v>-0.00235443898661047-0.0000437487476183492i</v>
      </c>
      <c r="AA3373" t="str">
        <f t="shared" si="1775"/>
        <v>0.00132621705027319-1.32747195138268i</v>
      </c>
      <c r="AB3373" t="str">
        <f t="shared" si="1776"/>
        <v>0.00354177104126622+0.0706367507197316i</v>
      </c>
      <c r="AC3373" t="str">
        <f t="shared" si="1777"/>
        <v>1.01567827669361-0.0000752414175266458i</v>
      </c>
      <c r="AD3373" t="str">
        <f t="shared" si="1778"/>
        <v>0.00348194731988275+0.069546641222191i</v>
      </c>
      <c r="AE3373" t="str">
        <f t="shared" si="1779"/>
        <v>-5.15545406472226E-06-0.000163895654315855i</v>
      </c>
      <c r="AF3373" t="str">
        <f t="shared" si="1780"/>
        <v>-15.0830832704806-0.247321560971779i</v>
      </c>
      <c r="AG3373" t="str">
        <f t="shared" si="1781"/>
        <v>1.00033421951674-0.0000163984315322892i</v>
      </c>
      <c r="AH3373" t="str">
        <f t="shared" si="1782"/>
        <v>0.0000371722450635392+0.00247250110810378i</v>
      </c>
      <c r="AI3373">
        <f t="shared" si="1783"/>
        <v>-52.136288580325278</v>
      </c>
      <c r="AJ3373">
        <f t="shared" si="1784"/>
        <v>89.138664769328543</v>
      </c>
      <c r="AK3373"/>
      <c r="AL3373"/>
      <c r="AM3373"/>
      <c r="AN3373"/>
    </row>
    <row r="3374" spans="1:40" x14ac:dyDescent="0.25">
      <c r="A3374"/>
      <c r="B3374">
        <f t="shared" si="1785"/>
        <v>1440000</v>
      </c>
      <c r="C3374" s="237" t="str">
        <f t="shared" si="1753"/>
        <v>-3.68568108280588E-08+0.00170071009710943i</v>
      </c>
      <c r="D3374" s="208" t="str">
        <f t="shared" si="1754"/>
        <v>-5.95700623957484+0.0130387774111723i</v>
      </c>
      <c r="E3374" t="str">
        <f t="shared" si="1755"/>
        <v>2870</v>
      </c>
      <c r="F3374" t="str">
        <f t="shared" si="1756"/>
        <v>0.777000777000777</v>
      </c>
      <c r="G3374" t="str">
        <f t="shared" si="1751"/>
        <v>0.777000777000777</v>
      </c>
      <c r="H3374" t="str">
        <f t="shared" si="1757"/>
        <v>9.12608812560076+0.260188927931266i</v>
      </c>
      <c r="I3374" t="str">
        <f t="shared" si="1758"/>
        <v>5654.86677646163i</v>
      </c>
      <c r="J3374" t="str">
        <f t="shared" si="1752"/>
        <v>-27351.2900184712+1223.01649083944i</v>
      </c>
      <c r="K3374" t="str">
        <f t="shared" si="1759"/>
        <v>0.0092263851835621-0.206336986351284i</v>
      </c>
      <c r="L3374" t="str">
        <f t="shared" si="1760"/>
        <v>0.000798310822079144-0.0149628746750453i</v>
      </c>
      <c r="M3374" t="str">
        <f t="shared" si="1761"/>
        <v>0.0100246960056412-0.221299861026329i</v>
      </c>
      <c r="N3374" t="str">
        <f t="shared" si="1762"/>
        <v>-6.38626999567532i</v>
      </c>
      <c r="O3374" t="str">
        <f t="shared" si="1763"/>
        <v>0.994691476895223-0.102902214708919i</v>
      </c>
      <c r="P3374" t="str">
        <f t="shared" si="1764"/>
        <v>0.00530852310477703+0.102902214708919i</v>
      </c>
      <c r="Q3374" t="str">
        <f t="shared" si="1765"/>
        <v>-0.00530852310477703+6.2833677809664i</v>
      </c>
      <c r="R3374" t="str">
        <f t="shared" si="1766"/>
        <v>0.0163761950481633-0.000858688636833017i</v>
      </c>
      <c r="S3374" t="str">
        <f t="shared" si="1767"/>
        <v>0.662406654175284i</v>
      </c>
      <c r="T3374" t="str">
        <f t="shared" si="1768"/>
        <v>0.000568801066902894+0.0108477005699757i</v>
      </c>
      <c r="U3374" t="str">
        <f t="shared" si="1769"/>
        <v>0.0001-110.524266036038i</v>
      </c>
      <c r="V3374" t="str">
        <f t="shared" si="1770"/>
        <v>0.00002-0.00177277663851837i</v>
      </c>
      <c r="W3374" t="str">
        <f t="shared" si="1771"/>
        <v>0.0000199993584529526-0.00177274820777823i</v>
      </c>
      <c r="X3374" t="str">
        <f t="shared" si="1772"/>
        <v>0.0000311689269692243-0.00177242571164823i</v>
      </c>
      <c r="Y3374" t="str">
        <f t="shared" si="1773"/>
        <v>0.009+9.0477868423386i</v>
      </c>
      <c r="Z3374" t="str">
        <f t="shared" si="1774"/>
        <v>-0.00235116958120459-0.0000436944841219793i</v>
      </c>
      <c r="AA3374" t="str">
        <f t="shared" si="1775"/>
        <v>0.00132437272451772-1.32654973634684i</v>
      </c>
      <c r="AB3374" t="str">
        <f t="shared" si="1776"/>
        <v>0.00387243754424738+0.0738519060532971i</v>
      </c>
      <c r="AC3374" t="str">
        <f t="shared" si="1777"/>
        <v>1.01638223655531-0.000116626982753607i</v>
      </c>
      <c r="AD3374" t="str">
        <f t="shared" si="1778"/>
        <v>0.00380168312408883+0.0726619836277612i</v>
      </c>
      <c r="AE3374" t="str">
        <f t="shared" si="1779"/>
        <v>-5.76347382884176E-06-0.00017100675819848i</v>
      </c>
      <c r="AF3374" t="str">
        <f t="shared" si="1780"/>
        <v>-15.0830943651756-0.247150150520094i</v>
      </c>
      <c r="AG3374" t="str">
        <f t="shared" si="1781"/>
        <v>1.00034894906765-0.0000179077425120841i</v>
      </c>
      <c r="AH3374" t="str">
        <f t="shared" si="1782"/>
        <v>0.0000446049097209966+0.00257983608179257i</v>
      </c>
      <c r="AI3374">
        <f t="shared" si="1783"/>
        <v>-51.76685967205502</v>
      </c>
      <c r="AJ3374">
        <f t="shared" si="1784"/>
        <v>89.009464797515477</v>
      </c>
      <c r="AK3374"/>
      <c r="AL3374"/>
      <c r="AM3374"/>
      <c r="AN3374"/>
    </row>
    <row r="3375" spans="1:40" x14ac:dyDescent="0.25">
      <c r="A3375"/>
      <c r="B3375">
        <f t="shared" si="1785"/>
        <v>1441000</v>
      </c>
      <c r="C3375" s="237" t="str">
        <f t="shared" si="1753"/>
        <v>-3.68056740866459E-08+0.00169952986803552i</v>
      </c>
      <c r="D3375" s="208" t="str">
        <f t="shared" si="1754"/>
        <v>-5.95700623918279+0.0130297289882723i</v>
      </c>
      <c r="E3375" t="str">
        <f t="shared" si="1755"/>
        <v>2870</v>
      </c>
      <c r="F3375" t="str">
        <f t="shared" si="1756"/>
        <v>0.777000777000777</v>
      </c>
      <c r="G3375" t="str">
        <f t="shared" si="1751"/>
        <v>0.777000777000777</v>
      </c>
      <c r="H3375" t="str">
        <f t="shared" si="1757"/>
        <v>9.12609919762686+0.26000870625401i</v>
      </c>
      <c r="I3375" t="str">
        <f t="shared" si="1758"/>
        <v>5658.79376727862i</v>
      </c>
      <c r="J3375" t="str">
        <f t="shared" si="1752"/>
        <v>-27389.2925008898+1223.86580784696i</v>
      </c>
      <c r="K3375" t="str">
        <f t="shared" si="1759"/>
        <v>0.00921360867141395-0.206194356662383i</v>
      </c>
      <c r="L3375" t="str">
        <f t="shared" si="1760"/>
        <v>0.000797206350480037-0.0149525498864663i</v>
      </c>
      <c r="M3375" t="str">
        <f t="shared" si="1761"/>
        <v>0.010010815021894-0.221146906548849i</v>
      </c>
      <c r="N3375" t="str">
        <f t="shared" si="1762"/>
        <v>-6.39070490539453i</v>
      </c>
      <c r="O3375" t="str">
        <f t="shared" si="1763"/>
        <v>0.994225334368134-0.107312555186111i</v>
      </c>
      <c r="P3375" t="str">
        <f t="shared" si="1764"/>
        <v>0.00577466563186602+0.107312555186111i</v>
      </c>
      <c r="Q3375" t="str">
        <f t="shared" si="1765"/>
        <v>-0.00577466563186602+6.28339235020842i</v>
      </c>
      <c r="R3375" t="str">
        <f t="shared" si="1766"/>
        <v>0.017077901783523-0.000934731507601128i</v>
      </c>
      <c r="S3375" t="str">
        <f t="shared" si="1767"/>
        <v>0.66286665879624i</v>
      </c>
      <c r="T3375" t="str">
        <f t="shared" si="1768"/>
        <v>0.000619602351315132+0.0113203716944942i</v>
      </c>
      <c r="U3375" t="str">
        <f t="shared" si="1769"/>
        <v>0.0001-110.447566337193i</v>
      </c>
      <c r="V3375" t="str">
        <f t="shared" si="1770"/>
        <v>0.00002-0.00177154639796422i</v>
      </c>
      <c r="W3375" t="str">
        <f t="shared" si="1771"/>
        <v>0.0000199993584529527-0.00177151798695899i</v>
      </c>
      <c r="X3375" t="str">
        <f t="shared" si="1772"/>
        <v>0.0000311534284662231-0.00177119581224318i</v>
      </c>
      <c r="Y3375" t="str">
        <f t="shared" si="1773"/>
        <v>0.009+9.05407002764578i</v>
      </c>
      <c r="Z3375" t="str">
        <f t="shared" si="1774"/>
        <v>-0.00234790698132047-0.0000436403456312692i</v>
      </c>
      <c r="AA3375" t="str">
        <f t="shared" si="1775"/>
        <v>0.00132253224541962-1.32562880202418i</v>
      </c>
      <c r="AB3375" t="str">
        <f t="shared" si="1776"/>
        <v>0.00421829625039416+0.0770698842097613i</v>
      </c>
      <c r="AC3375" t="str">
        <f t="shared" si="1777"/>
        <v>1.01708599506454-0.000161330812098568i</v>
      </c>
      <c r="AD3375" t="str">
        <f t="shared" si="1778"/>
        <v>0.0041354136150605+0.0757758456545335i</v>
      </c>
      <c r="AE3375" t="str">
        <f t="shared" si="1779"/>
        <v>-6.40268240258272E-06-0.000178095107907231i</v>
      </c>
      <c r="AF3375" t="str">
        <f t="shared" si="1780"/>
        <v>-15.0831054368096-0.246978977265738i</v>
      </c>
      <c r="AG3375" t="str">
        <f t="shared" si="1781"/>
        <v>1.00036365112803-0.0000194821427775204i</v>
      </c>
      <c r="AH3375" t="str">
        <f t="shared" si="1782"/>
        <v>0.000052515143702574+0.0026868325717083i</v>
      </c>
      <c r="AI3375">
        <f t="shared" si="1783"/>
        <v>-51.413529128396362</v>
      </c>
      <c r="AJ3375">
        <f t="shared" si="1784"/>
        <v>88.880275213373437</v>
      </c>
      <c r="AK3375"/>
      <c r="AL3375"/>
      <c r="AM3375"/>
      <c r="AN3375"/>
    </row>
    <row r="3376" spans="1:40" x14ac:dyDescent="0.25">
      <c r="A3376"/>
      <c r="B3376">
        <f t="shared" si="1785"/>
        <v>1442000</v>
      </c>
      <c r="C3376" s="237" t="str">
        <f t="shared" si="1753"/>
        <v>-3.6754643695458E-08+0.00169835127589513i</v>
      </c>
      <c r="D3376" s="208" t="str">
        <f t="shared" si="1754"/>
        <v>-5.95700623879156+0.013020693115196i</v>
      </c>
      <c r="E3376" t="str">
        <f t="shared" si="1755"/>
        <v>2870</v>
      </c>
      <c r="F3376" t="str">
        <f t="shared" si="1756"/>
        <v>0.777000777000777</v>
      </c>
      <c r="G3376" t="str">
        <f t="shared" si="1751"/>
        <v>0.777000777000777</v>
      </c>
      <c r="H3376" t="str">
        <f t="shared" si="1757"/>
        <v>9.12611024665506+0.259828733832387i</v>
      </c>
      <c r="I3376" t="str">
        <f t="shared" si="1758"/>
        <v>5662.7207580956i</v>
      </c>
      <c r="J3376" t="str">
        <f t="shared" si="1752"/>
        <v>-27427.3213647609+1224.71512485449i</v>
      </c>
      <c r="K3376" t="str">
        <f t="shared" si="1759"/>
        <v>0.00920085866291781-0.20605192363373i</v>
      </c>
      <c r="L3376" t="str">
        <f t="shared" si="1760"/>
        <v>0.000796104167203073-0.0149422392960636i</v>
      </c>
      <c r="M3376" t="str">
        <f t="shared" si="1761"/>
        <v>0.00999696283012088-0.220994162929794i</v>
      </c>
      <c r="N3376" t="str">
        <f t="shared" si="1762"/>
        <v>-6.39513981511375i</v>
      </c>
      <c r="O3376" t="str">
        <f t="shared" si="1763"/>
        <v>0.993739637027451-0.111720784997914i</v>
      </c>
      <c r="P3376" t="str">
        <f t="shared" si="1764"/>
        <v>0.00626036297254895+0.111720784997914i</v>
      </c>
      <c r="Q3376" t="str">
        <f t="shared" si="1765"/>
        <v>-0.00626036297254895+6.28341903011584i</v>
      </c>
      <c r="R3376" t="str">
        <f t="shared" si="1766"/>
        <v>0.0177792434620163-0.00101404465617519i</v>
      </c>
      <c r="S3376" t="str">
        <f t="shared" si="1767"/>
        <v>0.663326663417196i</v>
      </c>
      <c r="T3376" t="str">
        <f t="shared" si="1768"/>
        <v>0.000672642858336727+0.0117934462437413i</v>
      </c>
      <c r="U3376" t="str">
        <f t="shared" si="1769"/>
        <v>0.0001-110.370973017958i</v>
      </c>
      <c r="V3376" t="str">
        <f t="shared" si="1770"/>
        <v>0.00002-0.00177031786370766i</v>
      </c>
      <c r="W3376" t="str">
        <f t="shared" si="1771"/>
        <v>0.0000199993584529526-0.00177028947240994i</v>
      </c>
      <c r="X3376" t="str">
        <f t="shared" si="1772"/>
        <v>0.0000311379621941018-0.00176996761845966i</v>
      </c>
      <c r="Y3376" t="str">
        <f t="shared" si="1773"/>
        <v>0.009+9.06035321295296i</v>
      </c>
      <c r="Z3376" t="str">
        <f t="shared" si="1774"/>
        <v>-0.0023446511680819-0.0000435863317483715i</v>
      </c>
      <c r="AA3376" t="str">
        <f t="shared" si="1775"/>
        <v>0.00132069560228348-1.32470914574818i</v>
      </c>
      <c r="AB3376" t="str">
        <f t="shared" si="1776"/>
        <v>0.00457939974106572+0.0802906089100635i</v>
      </c>
      <c r="AC3376" t="str">
        <f t="shared" si="1777"/>
        <v>1.0177895359962-0.000209358379616057i</v>
      </c>
      <c r="AD3376" t="str">
        <f t="shared" si="1778"/>
        <v>0.00448313102225408+0.0788881636639362i</v>
      </c>
      <c r="AE3376" t="str">
        <f t="shared" si="1779"/>
        <v>-7.07293271551609E-06-0.000185160628318492i</v>
      </c>
      <c r="AF3376" t="str">
        <f t="shared" si="1780"/>
        <v>-15.0831164854466-0.246808040717191i</v>
      </c>
      <c r="AG3376" t="str">
        <f t="shared" si="1781"/>
        <v>1.00037832544975-0.000021121459845718i</v>
      </c>
      <c r="AH3376" t="str">
        <f t="shared" si="1782"/>
        <v>0.0000609006932918047+0.00279348942028219i</v>
      </c>
      <c r="AI3376">
        <f t="shared" si="1783"/>
        <v>-51.074995753286956</v>
      </c>
      <c r="AJ3376">
        <f t="shared" si="1784"/>
        <v>88.751096023606181</v>
      </c>
      <c r="AK3376"/>
      <c r="AL3376"/>
      <c r="AM3376"/>
      <c r="AN3376"/>
    </row>
    <row r="3377" spans="1:40" x14ac:dyDescent="0.25">
      <c r="A3377"/>
      <c r="B3377">
        <f t="shared" si="1785"/>
        <v>1443000</v>
      </c>
      <c r="C3377" s="237" t="str">
        <f t="shared" si="1753"/>
        <v>-3.67037193597941E-08+0.00169717431728508i</v>
      </c>
      <c r="D3377" s="208" t="str">
        <f t="shared" si="1754"/>
        <v>-5.95700623840114+0.0130116697658523i</v>
      </c>
      <c r="E3377" t="str">
        <f t="shared" si="1755"/>
        <v>2870</v>
      </c>
      <c r="F3377" t="str">
        <f t="shared" si="1756"/>
        <v>0.777000777000777</v>
      </c>
      <c r="G3377" t="str">
        <f t="shared" si="1751"/>
        <v>0.777000777000777</v>
      </c>
      <c r="H3377" t="str">
        <f t="shared" si="1757"/>
        <v>9.126121272749+0.259649010150145i</v>
      </c>
      <c r="I3377" t="str">
        <f t="shared" si="1758"/>
        <v>5666.64774891259i</v>
      </c>
      <c r="J3377" t="str">
        <f t="shared" si="1752"/>
        <v>-27465.3766100847+1225.56444186202i</v>
      </c>
      <c r="K3377" t="str">
        <f t="shared" si="1759"/>
        <v>0.00918813508486536-0.205909686859674i</v>
      </c>
      <c r="L3377" t="str">
        <f t="shared" si="1760"/>
        <v>0.000795004265937111-0.0149319428746548i</v>
      </c>
      <c r="M3377" t="str">
        <f t="shared" si="1761"/>
        <v>0.00998313935080247-0.220841629734329i</v>
      </c>
      <c r="N3377" t="str">
        <f t="shared" si="1762"/>
        <v>-6.39957472483297i</v>
      </c>
      <c r="O3377" t="str">
        <f t="shared" si="1763"/>
        <v>0.99323439442606-0.116126817441524i</v>
      </c>
      <c r="P3377" t="str">
        <f t="shared" si="1764"/>
        <v>0.00676560557394001+0.116126817441524i</v>
      </c>
      <c r="Q3377" t="str">
        <f t="shared" si="1765"/>
        <v>-0.00676560557394001+6.28344790739145i</v>
      </c>
      <c r="R3377" t="str">
        <f t="shared" si="1766"/>
        <v>0.0184802038256181-0.0010966328432268i</v>
      </c>
      <c r="S3377" t="str">
        <f t="shared" si="1767"/>
        <v>0.66378666803815i</v>
      </c>
      <c r="T3377" t="str">
        <f t="shared" si="1768"/>
        <v>0.00072793026106672+0.0122669129220729i</v>
      </c>
      <c r="U3377" t="str">
        <f t="shared" si="1769"/>
        <v>0.0001-110.294485857169i</v>
      </c>
      <c r="V3377" t="str">
        <f t="shared" si="1770"/>
        <v>0.00002-0.00176909103220128i</v>
      </c>
      <c r="W3377" t="str">
        <f t="shared" si="1771"/>
        <v>0.0000199993584529527-0.00176906266058379i</v>
      </c>
      <c r="X3377" t="str">
        <f t="shared" si="1772"/>
        <v>0.0000311225280635543-0.00176874112675231i</v>
      </c>
      <c r="Y3377" t="str">
        <f t="shared" si="1773"/>
        <v>0.009+9.06663639826014i</v>
      </c>
      <c r="Z3377" t="str">
        <f t="shared" si="1774"/>
        <v>-0.00234140212267823-0.0000435324420770218i</v>
      </c>
      <c r="AA3377" t="str">
        <f t="shared" si="1775"/>
        <v>0.00131886278445102-1.3237907648597i</v>
      </c>
      <c r="AB3377" t="str">
        <f t="shared" si="1776"/>
        <v>0.00495580025525832+0.0835140032526666i</v>
      </c>
      <c r="AC3377" t="str">
        <f t="shared" si="1777"/>
        <v>1.0184928430285-0.00026071507279431i</v>
      </c>
      <c r="AD3377" t="str">
        <f t="shared" si="1778"/>
        <v>0.00484482728240358+0.0819988740655561i</v>
      </c>
      <c r="AE3377" t="str">
        <f t="shared" si="1779"/>
        <v>-7.77407764738932E-06-0.000192203244957362i</v>
      </c>
      <c r="AF3377" t="str">
        <f t="shared" si="1780"/>
        <v>-15.0831275111501-0.246637340384293i</v>
      </c>
      <c r="AG3377" t="str">
        <f t="shared" si="1781"/>
        <v>1.0003929717856-0.0000228255203084995i</v>
      </c>
      <c r="AH3377" t="str">
        <f t="shared" si="1782"/>
        <v>0.0000697593042803975+0.00289980548013859i</v>
      </c>
      <c r="AI3377">
        <f t="shared" si="1783"/>
        <v>-50.750110063873926</v>
      </c>
      <c r="AJ3377">
        <f t="shared" si="1784"/>
        <v>88.621927234717432</v>
      </c>
      <c r="AK3377"/>
      <c r="AL3377"/>
      <c r="AM3377"/>
      <c r="AN3377"/>
    </row>
    <row r="3378" spans="1:40" x14ac:dyDescent="0.25">
      <c r="A3378"/>
      <c r="B3378">
        <f t="shared" si="1785"/>
        <v>1444000</v>
      </c>
      <c r="C3378" s="237" t="str">
        <f t="shared" si="1753"/>
        <v>-3.66529007859733E-08+0.0016959989888116i</v>
      </c>
      <c r="D3378" s="208" t="str">
        <f t="shared" si="1754"/>
        <v>-5.95700623801153+0.0130026589142223i</v>
      </c>
      <c r="E3378" t="str">
        <f t="shared" si="1755"/>
        <v>2870</v>
      </c>
      <c r="F3378" t="str">
        <f t="shared" si="1756"/>
        <v>0.777000777000777</v>
      </c>
      <c r="G3378" t="str">
        <f t="shared" si="1751"/>
        <v>0.777000777000777</v>
      </c>
      <c r="H3378" t="str">
        <f t="shared" si="1757"/>
        <v>9.12613227597207+0.259469534692452i</v>
      </c>
      <c r="I3378" t="str">
        <f t="shared" si="1758"/>
        <v>5670.57473972958i</v>
      </c>
      <c r="J3378" t="str">
        <f t="shared" si="1752"/>
        <v>-27503.458236861+1226.41375886955i</v>
      </c>
      <c r="K3378" t="str">
        <f t="shared" si="1759"/>
        <v>0.00917543786430097-0.205767645935679i</v>
      </c>
      <c r="L3378" t="str">
        <f t="shared" si="1760"/>
        <v>0.000793906640392759-0.0149216605931379i</v>
      </c>
      <c r="M3378" t="str">
        <f t="shared" si="1761"/>
        <v>0.00996934450469373-0.220689306528817i</v>
      </c>
      <c r="N3378" t="str">
        <f t="shared" si="1762"/>
        <v>-6.40400963455219i</v>
      </c>
      <c r="O3378" t="str">
        <f t="shared" si="1763"/>
        <v>0.992709616501272-0.12053056585737i</v>
      </c>
      <c r="P3378" t="str">
        <f t="shared" si="1764"/>
        <v>0.00729038349872801+0.12053056585737i</v>
      </c>
      <c r="Q3378" t="str">
        <f t="shared" si="1765"/>
        <v>-0.00729038349872801+6.28347906869482i</v>
      </c>
      <c r="R3378" t="str">
        <f t="shared" si="1766"/>
        <v>0.0191807665237483-0.00118250073904186i</v>
      </c>
      <c r="S3378" t="str">
        <f t="shared" si="1767"/>
        <v>0.664246672659106i</v>
      </c>
      <c r="T3378" t="str">
        <f t="shared" si="1768"/>
        <v>0.000785472181325489+0.012740760342451i</v>
      </c>
      <c r="U3378" t="str">
        <f t="shared" si="1769"/>
        <v>0.0001-110.218104634277i</v>
      </c>
      <c r="V3378" t="str">
        <f t="shared" si="1770"/>
        <v>0.00002-0.00176786589990751i</v>
      </c>
      <c r="W3378" t="str">
        <f t="shared" si="1771"/>
        <v>0.0000199993584529526-0.00176783754794296i</v>
      </c>
      <c r="X3378" t="str">
        <f t="shared" si="1772"/>
        <v>0.0000311071259855812-0.00176751633358544i</v>
      </c>
      <c r="Y3378" t="str">
        <f t="shared" si="1773"/>
        <v>0.009+9.07291958356732i</v>
      </c>
      <c r="Z3378" t="str">
        <f t="shared" si="1774"/>
        <v>-0.00233815982636377-0.0000434786762225248i</v>
      </c>
      <c r="AA3378" t="str">
        <f t="shared" si="1775"/>
        <v>0.00131703378130101-1.32287365670701i</v>
      </c>
      <c r="AB3378" t="str">
        <f t="shared" si="1776"/>
        <v>0.00534754968285949+0.0867399897138175i</v>
      </c>
      <c r="AC3378" t="str">
        <f t="shared" si="1777"/>
        <v>1.0191958997433-0.000315406191348019i</v>
      </c>
      <c r="AD3378" t="str">
        <f t="shared" si="1778"/>
        <v>0.00522049403986634+0.0851079133185355i</v>
      </c>
      <c r="AE3378" t="str">
        <f t="shared" si="1779"/>
        <v>-0.0000085059700306357-0.000199222883997131i</v>
      </c>
      <c r="AF3378" t="str">
        <f t="shared" si="1780"/>
        <v>-15.0831385139836-0.24646687577823i</v>
      </c>
      <c r="AG3378" t="str">
        <f t="shared" si="1781"/>
        <v>1.00040758988931-0.0000245941498372477i</v>
      </c>
      <c r="AH3378" t="str">
        <f t="shared" si="1782"/>
        <v>0.0000790887220079146+0.00300577961408262i</v>
      </c>
      <c r="AI3378">
        <f t="shared" si="1783"/>
        <v>-50.437851584929035</v>
      </c>
      <c r="AJ3378">
        <f t="shared" si="1784"/>
        <v>88.492768853012535</v>
      </c>
      <c r="AK3378"/>
      <c r="AL3378"/>
      <c r="AM3378"/>
      <c r="AN3378"/>
    </row>
    <row r="3379" spans="1:40" x14ac:dyDescent="0.25">
      <c r="A3379"/>
      <c r="B3379">
        <f t="shared" si="1785"/>
        <v>1445000</v>
      </c>
      <c r="C3379" s="237" t="str">
        <f t="shared" si="1753"/>
        <v>-3.66021876813308E-08+0.00169482528709033i</v>
      </c>
      <c r="D3379" s="208" t="str">
        <f t="shared" si="1754"/>
        <v>-5.95700623762273+0.0129936605343592i</v>
      </c>
      <c r="E3379" t="str">
        <f t="shared" si="1755"/>
        <v>2870</v>
      </c>
      <c r="F3379" t="str">
        <f t="shared" si="1756"/>
        <v>0.777000777000777</v>
      </c>
      <c r="G3379" t="str">
        <f t="shared" si="1751"/>
        <v>0.777000777000777</v>
      </c>
      <c r="H3379" t="str">
        <f t="shared" si="1757"/>
        <v>9.12614325638747+0.259290306945899i</v>
      </c>
      <c r="I3379" t="str">
        <f t="shared" si="1758"/>
        <v>5674.50173054656i</v>
      </c>
      <c r="J3379" t="str">
        <f t="shared" si="1752"/>
        <v>-27541.5662450898+1227.26307587707i</v>
      </c>
      <c r="K3379" t="str">
        <f t="shared" si="1759"/>
        <v>0.0091627669285202-0.205625800458316i</v>
      </c>
      <c r="L3379" t="str">
        <f t="shared" si="1760"/>
        <v>0.000792811284302231-0.0149113924224898i</v>
      </c>
      <c r="M3379" t="str">
        <f t="shared" si="1761"/>
        <v>0.00995557821282243-0.220537192880806i</v>
      </c>
      <c r="N3379" t="str">
        <f t="shared" si="1762"/>
        <v>-6.40844454427141i</v>
      </c>
      <c r="O3379" t="str">
        <f t="shared" si="1763"/>
        <v>0.992165313574623-0.124931943630801i</v>
      </c>
      <c r="P3379" t="str">
        <f t="shared" si="1764"/>
        <v>0.00783468642537699+0.124931943630801i</v>
      </c>
      <c r="Q3379" t="str">
        <f t="shared" si="1765"/>
        <v>-0.00783468642537699+6.28351260064061i</v>
      </c>
      <c r="R3379" t="str">
        <f t="shared" si="1766"/>
        <v>0.0198809151136542-0.00127165292233637i</v>
      </c>
      <c r="S3379" t="str">
        <f t="shared" si="1767"/>
        <v>0.66470667728006i</v>
      </c>
      <c r="T3379" t="str">
        <f t="shared" si="1768"/>
        <v>0.000845276188659687+0.013214977026484i</v>
      </c>
      <c r="U3379" t="str">
        <f t="shared" si="1769"/>
        <v>0.0001-110.141829129339i</v>
      </c>
      <c r="V3379" t="str">
        <f t="shared" si="1770"/>
        <v>0.00002-0.00176664246329858i</v>
      </c>
      <c r="W3379" t="str">
        <f t="shared" si="1771"/>
        <v>0.0000199993584529527-0.0017666141309598i</v>
      </c>
      <c r="X3379" t="str">
        <f t="shared" si="1772"/>
        <v>0.0000310917558714934-0.0017662932354333i</v>
      </c>
      <c r="Y3379" t="str">
        <f t="shared" si="1773"/>
        <v>0.009+9.0792027688745i</v>
      </c>
      <c r="Z3379" t="str">
        <f t="shared" si="1774"/>
        <v>-0.00233492426045788-0.0000434250337917539i</v>
      </c>
      <c r="AA3379" t="str">
        <f t="shared" si="1775"/>
        <v>0.00131520858224903-1.32195781864569i</v>
      </c>
      <c r="AB3379" t="str">
        <f t="shared" si="1776"/>
        <v>0.00575469955787359+0.0899684901478214i</v>
      </c>
      <c r="AC3379" t="str">
        <f t="shared" si="1777"/>
        <v>1.01989868962646-0.000373436946009677i</v>
      </c>
      <c r="AD3379" t="str">
        <f t="shared" si="1778"/>
        <v>0.00561012264697854+0.0882152179329119i</v>
      </c>
      <c r="AE3379" t="str">
        <f t="shared" si="1779"/>
        <v>-9.26846265289075E-06-0.000206219472258656i</v>
      </c>
      <c r="AF3379" t="str">
        <f t="shared" si="1780"/>
        <v>-15.0831494940102-0.24629664641154i</v>
      </c>
      <c r="AG3379" t="str">
        <f t="shared" si="1781"/>
        <v>1.0004221795155-0.0000264271731877876i</v>
      </c>
      <c r="AH3379" t="str">
        <f t="shared" si="1782"/>
        <v>0.0000888866914015293+0.00311141069508621i</v>
      </c>
      <c r="AI3379">
        <f t="shared" si="1783"/>
        <v>-50.137310238196086</v>
      </c>
      <c r="AJ3379">
        <f t="shared" si="1784"/>
        <v>88.363620884595477</v>
      </c>
      <c r="AK3379"/>
      <c r="AL3379"/>
      <c r="AM3379"/>
      <c r="AN3379"/>
    </row>
    <row r="3380" spans="1:40" x14ac:dyDescent="0.25">
      <c r="A3380"/>
      <c r="B3380">
        <f t="shared" si="1785"/>
        <v>1446000</v>
      </c>
      <c r="C3380" s="237" t="str">
        <f t="shared" si="1753"/>
        <v>-3.6551579754213E-08+0.00169365320874627i</v>
      </c>
      <c r="D3380" s="208" t="str">
        <f t="shared" si="1754"/>
        <v>-5.95700623723474+0.0129846746003881i</v>
      </c>
      <c r="E3380" t="str">
        <f t="shared" si="1755"/>
        <v>2870</v>
      </c>
      <c r="F3380" t="str">
        <f t="shared" si="1756"/>
        <v>0.777000777000777</v>
      </c>
      <c r="G3380" t="str">
        <f t="shared" si="1751"/>
        <v>0.777000777000777</v>
      </c>
      <c r="H3380" t="str">
        <f t="shared" si="1757"/>
        <v>9.12615421405817+0.259111326398486i</v>
      </c>
      <c r="I3380" t="str">
        <f t="shared" si="1758"/>
        <v>5678.42872136355i</v>
      </c>
      <c r="J3380" t="str">
        <f t="shared" si="1752"/>
        <v>-27579.7006347713+1228.1123928846i</v>
      </c>
      <c r="K3380" t="str">
        <f t="shared" si="1759"/>
        <v>0.00915012220506912-0.20548415002526i</v>
      </c>
      <c r="L3380" t="str">
        <f t="shared" si="1760"/>
        <v>0.000791718191419293-0.0149011383337667i</v>
      </c>
      <c r="M3380" t="str">
        <f t="shared" si="1761"/>
        <v>0.00994184039648841-0.220385288359027i</v>
      </c>
      <c r="N3380" t="str">
        <f t="shared" si="1762"/>
        <v>-6.41287945399063i</v>
      </c>
      <c r="O3380" t="str">
        <f t="shared" si="1763"/>
        <v>0.991601496351678-0.129330864193794i</v>
      </c>
      <c r="P3380" t="str">
        <f t="shared" si="1764"/>
        <v>0.00839850364832195+0.129330864193794i</v>
      </c>
      <c r="Q3380" t="str">
        <f t="shared" si="1765"/>
        <v>-0.00839850364832195+6.28354858979684i</v>
      </c>
      <c r="R3380" t="str">
        <f t="shared" si="1766"/>
        <v>0.0205806330608092-0.00136409387906795i</v>
      </c>
      <c r="S3380" t="str">
        <f t="shared" si="1767"/>
        <v>0.665166681901015i</v>
      </c>
      <c r="T3380" t="str">
        <f t="shared" si="1768"/>
        <v>0.000907349799341113+0.0136895514044808i</v>
      </c>
      <c r="U3380" t="str">
        <f t="shared" si="1769"/>
        <v>0.0001-110.065659123026i</v>
      </c>
      <c r="V3380" t="str">
        <f t="shared" si="1770"/>
        <v>0.00002-0.00176542071885646i</v>
      </c>
      <c r="W3380" t="str">
        <f t="shared" si="1771"/>
        <v>0.0000199993584529527-0.0017653924061163i</v>
      </c>
      <c r="X3380" t="str">
        <f t="shared" si="1772"/>
        <v>0.0000310764176329063-0.00176507182877977i</v>
      </c>
      <c r="Y3380" t="str">
        <f t="shared" si="1773"/>
        <v>0.009+9.08548595418168i</v>
      </c>
      <c r="Z3380" t="str">
        <f t="shared" si="1774"/>
        <v>-0.00233169540634434-0.0000433715143931377i</v>
      </c>
      <c r="AA3380" t="str">
        <f t="shared" si="1775"/>
        <v>0.00131338717674742-1.32104324803866i</v>
      </c>
      <c r="AB3380" t="str">
        <f t="shared" si="1776"/>
        <v>0.00617730105160599+0.0931994257874101i</v>
      </c>
      <c r="AC3380" t="str">
        <f t="shared" si="1777"/>
        <v>1.02060119606819-0.000434812457315909i</v>
      </c>
      <c r="AD3380" t="str">
        <f t="shared" si="1778"/>
        <v>0.00601370416440784+0.0913207244709796i</v>
      </c>
      <c r="AE3380" t="str">
        <f t="shared" si="1779"/>
        <v>-0.0000100614082594788-0.000213192937209744i</v>
      </c>
      <c r="AF3380" t="str">
        <f t="shared" si="1780"/>
        <v>-15.0831604512929-0.246126651798098i</v>
      </c>
      <c r="AG3380" t="str">
        <f t="shared" si="1781"/>
        <v>1.00043674041974-0.0000283244142052374i</v>
      </c>
      <c r="AH3380" t="str">
        <f t="shared" si="1782"/>
        <v>0.0000991509570152883+0.00321669760627429i</v>
      </c>
      <c r="AI3380">
        <f t="shared" si="1783"/>
        <v>-49.847670971212594</v>
      </c>
      <c r="AJ3380">
        <f t="shared" si="1784"/>
        <v>88.234483335373341</v>
      </c>
      <c r="AK3380"/>
      <c r="AL3380"/>
      <c r="AM3380"/>
      <c r="AN3380"/>
    </row>
    <row r="3381" spans="1:40" x14ac:dyDescent="0.25">
      <c r="A3381"/>
      <c r="B3381">
        <f t="shared" si="1785"/>
        <v>1447000</v>
      </c>
      <c r="C3381" s="237" t="str">
        <f t="shared" si="1753"/>
        <v>-3.6501076713974E-08+0.00169248275041374i</v>
      </c>
      <c r="D3381" s="208" t="str">
        <f t="shared" si="1754"/>
        <v>-5.95700623684755+0.0129757010865053i</v>
      </c>
      <c r="E3381" t="str">
        <f t="shared" si="1755"/>
        <v>2870</v>
      </c>
      <c r="F3381" t="str">
        <f t="shared" si="1756"/>
        <v>0.777000777000777</v>
      </c>
      <c r="G3381" t="str">
        <f t="shared" si="1751"/>
        <v>0.777000777000777</v>
      </c>
      <c r="H3381" t="str">
        <f t="shared" si="1757"/>
        <v>9.12616514904692+0.258932592539624i</v>
      </c>
      <c r="I3381" t="str">
        <f t="shared" si="1758"/>
        <v>5682.35571218054i</v>
      </c>
      <c r="J3381" t="str">
        <f t="shared" si="1752"/>
        <v>-27617.8614059052+1228.96170989213i</v>
      </c>
      <c r="K3381" t="str">
        <f t="shared" si="1759"/>
        <v>0.00913750362174315-0.20534269423529i</v>
      </c>
      <c r="L3381" t="str">
        <f t="shared" si="1760"/>
        <v>0.000790627355519165-0.0148908982981038i</v>
      </c>
      <c r="M3381" t="str">
        <f t="shared" si="1761"/>
        <v>0.00992813097726231-0.220233592533394i</v>
      </c>
      <c r="N3381" t="str">
        <f t="shared" si="1762"/>
        <v>-6.41731436370985i</v>
      </c>
      <c r="O3381" t="str">
        <f t="shared" si="1763"/>
        <v>0.991018175921814-0.133727241026654i</v>
      </c>
      <c r="P3381" t="str">
        <f t="shared" si="1764"/>
        <v>0.00898182407818604+0.133727241026654i</v>
      </c>
      <c r="Q3381" t="str">
        <f t="shared" si="1765"/>
        <v>-0.00898182407818604+6.2835871226832i</v>
      </c>
      <c r="R3381" t="str">
        <f t="shared" si="1766"/>
        <v>0.0212799037393253-0.00145982800124786i</v>
      </c>
      <c r="S3381" t="str">
        <f t="shared" si="1767"/>
        <v>0.66562668652197i</v>
      </c>
      <c r="T3381" t="str">
        <f t="shared" si="1768"/>
        <v>0.000971700475362603+0.0141644718155136i</v>
      </c>
      <c r="U3381" t="str">
        <f t="shared" si="1769"/>
        <v>0.0001-109.98959439661i</v>
      </c>
      <c r="V3381" t="str">
        <f t="shared" si="1770"/>
        <v>0.00002-0.00176420066307287i</v>
      </c>
      <c r="W3381" t="str">
        <f t="shared" si="1771"/>
        <v>0.0000199993584529527-0.00176417236990424i</v>
      </c>
      <c r="X3381" t="str">
        <f t="shared" si="1772"/>
        <v>0.0000310611111817417-0.00176385211011852i</v>
      </c>
      <c r="Y3381" t="str">
        <f t="shared" si="1773"/>
        <v>0.009+9.09176913948886i</v>
      </c>
      <c r="Z3381" t="str">
        <f t="shared" si="1774"/>
        <v>-0.00232847324547137-0.0000433181176366567i</v>
      </c>
      <c r="AA3381" t="str">
        <f t="shared" si="1775"/>
        <v>0.00131156955428503-1.32012994225613i</v>
      </c>
      <c r="AB3381" t="str">
        <f t="shared" si="1776"/>
        <v>0.00661540496582713+0.0964327172441696i</v>
      </c>
      <c r="AC3381" t="str">
        <f t="shared" si="1777"/>
        <v>1.02130340236341-0.000499537754393946i</v>
      </c>
      <c r="AD3381" t="str">
        <f t="shared" si="1778"/>
        <v>0.00643122936152284+0.0944243695486369i</v>
      </c>
      <c r="AE3381" t="str">
        <f t="shared" si="1779"/>
        <v>-0.0000108846595559208-0.000220143206964533i</v>
      </c>
      <c r="AF3381" t="str">
        <f t="shared" si="1780"/>
        <v>-15.0831713858945-0.245956891453119i</v>
      </c>
      <c r="AG3381" t="str">
        <f t="shared" si="1781"/>
        <v>1.00045127235854-0.0000302856958289175i</v>
      </c>
      <c r="AH3381" t="str">
        <f t="shared" si="1782"/>
        <v>0.000109879263069647+0.00332163924091086i</v>
      </c>
      <c r="AI3381">
        <f t="shared" si="1783"/>
        <v>-49.568200971651663</v>
      </c>
      <c r="AJ3381">
        <f t="shared" si="1784"/>
        <v>88.105356211053191</v>
      </c>
      <c r="AK3381"/>
      <c r="AL3381"/>
      <c r="AM3381"/>
      <c r="AN3381"/>
    </row>
    <row r="3382" spans="1:40" x14ac:dyDescent="0.25">
      <c r="A3382"/>
      <c r="B3382">
        <f t="shared" si="1785"/>
        <v>1448000</v>
      </c>
      <c r="C3382" s="237" t="str">
        <f t="shared" si="1753"/>
        <v>-3.64506782709712E-08+0.00169131390873637i</v>
      </c>
      <c r="D3382" s="208" t="str">
        <f t="shared" si="1754"/>
        <v>-5.95700623646116+0.0129667399669788i</v>
      </c>
      <c r="E3382" t="str">
        <f t="shared" si="1755"/>
        <v>2870</v>
      </c>
      <c r="F3382" t="str">
        <f t="shared" si="1756"/>
        <v>0.777000777000777</v>
      </c>
      <c r="G3382" t="str">
        <f t="shared" si="1751"/>
        <v>0.777000777000777</v>
      </c>
      <c r="H3382" t="str">
        <f t="shared" si="1757"/>
        <v>9.12617606141626+0.258754104860125i</v>
      </c>
      <c r="I3382" t="str">
        <f t="shared" si="1758"/>
        <v>5686.28270299753i</v>
      </c>
      <c r="J3382" t="str">
        <f t="shared" si="1752"/>
        <v>-27656.0485584918+1229.81102689966i</v>
      </c>
      <c r="K3382" t="str">
        <f t="shared" si="1759"/>
        <v>0.00912491110658572-0.20520143268828i</v>
      </c>
      <c r="L3382" t="str">
        <f t="shared" si="1760"/>
        <v>0.000789538770398426-0.0148806722867146i</v>
      </c>
      <c r="M3382" t="str">
        <f t="shared" si="1761"/>
        <v>0.00991444987698415-0.220082104974995i</v>
      </c>
      <c r="N3382" t="str">
        <f t="shared" si="1762"/>
        <v>-6.42174927342907i</v>
      </c>
      <c r="O3382" t="str">
        <f t="shared" si="1763"/>
        <v>0.990415363758006-0.13812098765972i</v>
      </c>
      <c r="P3382" t="str">
        <f t="shared" si="1764"/>
        <v>0.00958463624199402+0.13812098765972i</v>
      </c>
      <c r="Q3382" t="str">
        <f t="shared" si="1765"/>
        <v>-0.00958463624199402+6.28362828576935i</v>
      </c>
      <c r="R3382" t="str">
        <f t="shared" si="1766"/>
        <v>0.0219787104323802-0.00155885958574922i</v>
      </c>
      <c r="S3382" t="str">
        <f t="shared" si="1767"/>
        <v>0.666086691142925i</v>
      </c>
      <c r="T3382" t="str">
        <f t="shared" si="1768"/>
        <v>0.00103833562342813+0.0146397265074926i</v>
      </c>
      <c r="U3382" t="str">
        <f t="shared" si="1769"/>
        <v>0.0001-109.913634731972i</v>
      </c>
      <c r="V3382" t="str">
        <f t="shared" si="1770"/>
        <v>0.00002-0.0017629822924492i</v>
      </c>
      <c r="W3382" t="str">
        <f t="shared" si="1771"/>
        <v>0.0000199993584529527-0.00176295401882508i</v>
      </c>
      <c r="X3382" t="str">
        <f t="shared" si="1772"/>
        <v>0.0000310458364302253-0.00176263407595287i</v>
      </c>
      <c r="Y3382" t="str">
        <f t="shared" si="1773"/>
        <v>0.009+9.09805232479604i</v>
      </c>
      <c r="Z3382" t="str">
        <f t="shared" si="1774"/>
        <v>-0.00232525775935117-0.0000432648431338343i</v>
      </c>
      <c r="AA3382" t="str">
        <f t="shared" si="1775"/>
        <v>0.00130975570438712-1.31921789867559i</v>
      </c>
      <c r="AB3382" t="str">
        <f t="shared" si="1776"/>
        <v>0.00706906172589696+0.0996682845090485i</v>
      </c>
      <c r="AC3382" t="str">
        <f t="shared" si="1777"/>
        <v>1.02200529171216-0.000567617773743617i</v>
      </c>
      <c r="AD3382" t="str">
        <f t="shared" si="1778"/>
        <v>0.00686268871675986+0.0975260898367361i</v>
      </c>
      <c r="AE3382" t="str">
        <f t="shared" si="1779"/>
        <v>-0.000011738069210415-0.000227070210282857i</v>
      </c>
      <c r="AF3382" t="str">
        <f t="shared" si="1780"/>
        <v>-15.0831822978774-0.245787364893146i</v>
      </c>
      <c r="AG3382" t="str">
        <f t="shared" si="1781"/>
        <v>1.00046577508932-0.0000323108400972282i</v>
      </c>
      <c r="AH3382" t="str">
        <f t="shared" si="1782"/>
        <v>0.000121069353490557+0.00342623450238499i</v>
      </c>
      <c r="AI3382">
        <f t="shared" si="1783"/>
        <v>-49.298238962245506</v>
      </c>
      <c r="AJ3382">
        <f t="shared" si="1784"/>
        <v>87.976239517144904</v>
      </c>
      <c r="AK3382"/>
      <c r="AL3382"/>
      <c r="AM3382"/>
      <c r="AN3382"/>
    </row>
    <row r="3383" spans="1:40" x14ac:dyDescent="0.25">
      <c r="A3383"/>
      <c r="B3383">
        <f t="shared" si="1785"/>
        <v>1449000</v>
      </c>
      <c r="C3383" s="237" t="str">
        <f t="shared" si="1753"/>
        <v>-3.64003841365609E-08+0.00169014668036703i</v>
      </c>
      <c r="D3383" s="208" t="str">
        <f t="shared" si="1754"/>
        <v>-5.95700623607557+0.0129577912161472i</v>
      </c>
      <c r="E3383" t="str">
        <f t="shared" si="1755"/>
        <v>2870</v>
      </c>
      <c r="F3383" t="str">
        <f t="shared" si="1756"/>
        <v>0.777000777000777</v>
      </c>
      <c r="G3383" t="str">
        <f t="shared" si="1751"/>
        <v>0.777000777000777</v>
      </c>
      <c r="H3383" t="str">
        <f t="shared" si="1757"/>
        <v>9.12618695122852+0.258575862852206i</v>
      </c>
      <c r="I3383" t="str">
        <f t="shared" si="1758"/>
        <v>5690.20969381451i</v>
      </c>
      <c r="J3383" t="str">
        <f t="shared" si="1752"/>
        <v>-27694.2620925309+1230.66034390718i</v>
      </c>
      <c r="K3383" t="str">
        <f t="shared" si="1759"/>
        <v>0.00911234458788773-0.2050603649852i</v>
      </c>
      <c r="L3383" t="str">
        <f t="shared" si="1760"/>
        <v>0.000788452429874955-0.0148704602708913i</v>
      </c>
      <c r="M3383" t="str">
        <f t="shared" si="1761"/>
        <v>0.00990079701776268-0.219930825256091i</v>
      </c>
      <c r="N3383" t="str">
        <f t="shared" si="1762"/>
        <v>-6.42618418314829i</v>
      </c>
      <c r="O3383" t="str">
        <f t="shared" si="1763"/>
        <v>0.9897930717166-0.14251201767506i</v>
      </c>
      <c r="P3383" t="str">
        <f t="shared" si="1764"/>
        <v>0.0102069282834+0.14251201767506i</v>
      </c>
      <c r="Q3383" t="str">
        <f t="shared" si="1765"/>
        <v>-0.0102069282834+6.28367216547323i</v>
      </c>
      <c r="R3383" t="str">
        <f t="shared" si="1766"/>
        <v>0.0226770363326579-0.00166119283311487i</v>
      </c>
      <c r="S3383" t="str">
        <f t="shared" si="1767"/>
        <v>0.666546695763879i</v>
      </c>
      <c r="T3383" t="str">
        <f t="shared" si="1768"/>
        <v>0.00110726259393935+0.0151153036372506i</v>
      </c>
      <c r="U3383" t="str">
        <f t="shared" si="1769"/>
        <v>0.0001-109.837779911591i</v>
      </c>
      <c r="V3383" t="str">
        <f t="shared" si="1770"/>
        <v>0.00002-0.00176176560349651i</v>
      </c>
      <c r="W3383" t="str">
        <f t="shared" si="1771"/>
        <v>0.0000199993584529527-0.00176173734938993i</v>
      </c>
      <c r="X3383" t="str">
        <f t="shared" si="1772"/>
        <v>0.0000310305932908851-0.0017614177227958i</v>
      </c>
      <c r="Y3383" t="str">
        <f t="shared" si="1773"/>
        <v>0.009+9.10433551010322i</v>
      </c>
      <c r="Z3383" t="str">
        <f t="shared" si="1774"/>
        <v>-0.0023220489295598-0.0000432116904977294i</v>
      </c>
      <c r="AA3383" t="str">
        <f t="shared" si="1775"/>
        <v>0.00130794561661521-1.31830711468178i</v>
      </c>
      <c r="AB3383" t="str">
        <f t="shared" si="1776"/>
        <v>0.00753832137386532+0.102906046952934i</v>
      </c>
      <c r="AC3383" t="str">
        <f t="shared" si="1777"/>
        <v>1.02270684721998-0.000639057358018474i</v>
      </c>
      <c r="AD3383" t="str">
        <f t="shared" si="1778"/>
        <v>0.00730807241800156+0.100625822062429i</v>
      </c>
      <c r="AE3383" t="str">
        <f t="shared" si="1779"/>
        <v>-0.0000126214898563248-0.0002339738765696i</v>
      </c>
      <c r="AF3383" t="str">
        <f t="shared" si="1780"/>
        <v>-15.0831931873041-0.245618071636059i</v>
      </c>
      <c r="AG3383" t="str">
        <f t="shared" si="1781"/>
        <v>1.00048024837046-0.0000343996681525621i</v>
      </c>
      <c r="AH3383" t="str">
        <f t="shared" si="1782"/>
        <v>0.000132718971948618+0.00353048230419647i</v>
      </c>
      <c r="AI3383">
        <f t="shared" si="1783"/>
        <v>-49.037186182782506</v>
      </c>
      <c r="AJ3383">
        <f t="shared" si="1784"/>
        <v>87.84713325896044</v>
      </c>
      <c r="AK3383"/>
      <c r="AL3383"/>
      <c r="AM3383"/>
      <c r="AN3383"/>
    </row>
    <row r="3384" spans="1:40" x14ac:dyDescent="0.25">
      <c r="A3384"/>
      <c r="B3384">
        <f t="shared" si="1785"/>
        <v>1450000</v>
      </c>
      <c r="C3384" s="237" t="str">
        <f t="shared" si="1753"/>
        <v>-3.63501940230945E-08+0.00168898106196786i</v>
      </c>
      <c r="D3384" s="208" t="str">
        <f t="shared" si="1754"/>
        <v>-5.95700623569078+0.0129488548084203i</v>
      </c>
      <c r="E3384" t="str">
        <f t="shared" si="1755"/>
        <v>2870</v>
      </c>
      <c r="F3384" t="str">
        <f t="shared" si="1756"/>
        <v>0.777000777000777</v>
      </c>
      <c r="G3384" t="str">
        <f t="shared" si="1751"/>
        <v>0.777000777000777</v>
      </c>
      <c r="H3384" t="str">
        <f t="shared" si="1757"/>
        <v>9.1261978185458+0.258397866009472i</v>
      </c>
      <c r="I3384" t="str">
        <f t="shared" si="1758"/>
        <v>5694.1366846315i</v>
      </c>
      <c r="J3384" t="str">
        <f t="shared" si="1752"/>
        <v>-27732.5020080226+1231.50966091471i</v>
      </c>
      <c r="K3384" t="str">
        <f t="shared" si="1759"/>
        <v>0.00909980399418644-0.204919490728108i</v>
      </c>
      <c r="L3384" t="str">
        <f t="shared" si="1760"/>
        <v>0.000787368327787801-0.0148602622220039i</v>
      </c>
      <c r="M3384" t="str">
        <f t="shared" si="1761"/>
        <v>0.00988717232197424-0.219779752950112i</v>
      </c>
      <c r="N3384" t="str">
        <f t="shared" si="1762"/>
        <v>-6.4306190928675i</v>
      </c>
      <c r="O3384" t="str">
        <f t="shared" si="1763"/>
        <v>0.989151312037082-0.146900244708165i</v>
      </c>
      <c r="P3384" t="str">
        <f t="shared" si="1764"/>
        <v>0.010848687962918+0.146900244708165i</v>
      </c>
      <c r="Q3384" t="str">
        <f t="shared" si="1765"/>
        <v>-0.010848687962918+6.28371884815934i</v>
      </c>
      <c r="R3384" t="str">
        <f t="shared" si="1766"/>
        <v>0.0233748645428027-0.00176683184636284i</v>
      </c>
      <c r="S3384" t="str">
        <f t="shared" si="1767"/>
        <v>0.667006700384835i</v>
      </c>
      <c r="T3384" t="str">
        <f t="shared" si="1768"/>
        <v>0.00117848867997732+0.0155911912706373i</v>
      </c>
      <c r="U3384" t="str">
        <f t="shared" si="1769"/>
        <v>0.0001-109.762029718549i</v>
      </c>
      <c r="V3384" t="str">
        <f t="shared" si="1770"/>
        <v>0.00002-0.00176055059273548i</v>
      </c>
      <c r="W3384" t="str">
        <f t="shared" si="1771"/>
        <v>0.0000199993584529525-0.0017605223581195i</v>
      </c>
      <c r="X3384" t="str">
        <f t="shared" si="1772"/>
        <v>0.0000310153816765506-0.00176020304716989i</v>
      </c>
      <c r="Y3384" t="str">
        <f t="shared" si="1773"/>
        <v>0.009+9.1106186954104i</v>
      </c>
      <c r="Z3384" t="str">
        <f t="shared" si="1774"/>
        <v>-0.00231884673773676-0.0000431586593429299i</v>
      </c>
      <c r="AA3384" t="str">
        <f t="shared" si="1775"/>
        <v>0.0013061392805669-1.31739758766664i</v>
      </c>
      <c r="AB3384" t="str">
        <f t="shared" si="1776"/>
        <v>0.0080232335615394+0.106145923327295i</v>
      </c>
      <c r="AC3384" t="str">
        <f t="shared" si="1777"/>
        <v>1.02340805189834-0.000713861254804146i</v>
      </c>
      <c r="AD3384" t="str">
        <f t="shared" si="1778"/>
        <v>0.0077673703629579+0.103723503010501i</v>
      </c>
      <c r="AE3384" t="str">
        <f t="shared" si="1779"/>
        <v>-0.0000135347740946526-0.000240854135874016i</v>
      </c>
      <c r="AF3384" t="str">
        <f t="shared" si="1780"/>
        <v>-15.0832040542366-0.245449011201052i</v>
      </c>
      <c r="AG3384" t="str">
        <f t="shared" si="1781"/>
        <v>1.00049469196126-0.0000365520002462082i</v>
      </c>
      <c r="AH3384" t="str">
        <f t="shared" si="1782"/>
        <v>0.000144825861897977+0.00363438156994111i</v>
      </c>
      <c r="AI3384">
        <f t="shared" si="1783"/>
        <v>-48.784498749852474</v>
      </c>
      <c r="AJ3384">
        <f t="shared" si="1784"/>
        <v>87.718037441615223</v>
      </c>
      <c r="AK3384"/>
      <c r="AL3384"/>
      <c r="AM3384"/>
      <c r="AN3384"/>
    </row>
    <row r="3385" spans="1:40" x14ac:dyDescent="0.25">
      <c r="A3385"/>
      <c r="B3385">
        <f t="shared" si="1785"/>
        <v>1451000</v>
      </c>
      <c r="C3385" s="237" t="str">
        <f t="shared" si="1753"/>
        <v>-3.63001076439144E-08+0.00168781705021017i</v>
      </c>
      <c r="D3385" s="208" t="str">
        <f t="shared" si="1754"/>
        <v>-5.95700623530679+0.012939930718278i</v>
      </c>
      <c r="E3385" t="str">
        <f t="shared" si="1755"/>
        <v>2870</v>
      </c>
      <c r="F3385" t="str">
        <f t="shared" si="1756"/>
        <v>0.777000777000777</v>
      </c>
      <c r="G3385" t="str">
        <f t="shared" si="1751"/>
        <v>0.777000777000777</v>
      </c>
      <c r="H3385" t="str">
        <f t="shared" si="1757"/>
        <v>9.12620866343002+0.258220113826921i</v>
      </c>
      <c r="I3385" t="str">
        <f t="shared" si="1758"/>
        <v>5698.06367544849i</v>
      </c>
      <c r="J3385" t="str">
        <f t="shared" si="1752"/>
        <v>-27770.7683049668+1232.35897792224i</v>
      </c>
      <c r="K3385" t="str">
        <f t="shared" si="1759"/>
        <v>0.00908728925426419-0.20477880952015i</v>
      </c>
      <c r="L3385" t="str">
        <f t="shared" si="1760"/>
        <v>0.000786286457997121-0.0148500781115003i</v>
      </c>
      <c r="M3385" t="str">
        <f t="shared" si="1761"/>
        <v>0.00987357571226131-0.21962888763165i</v>
      </c>
      <c r="N3385" t="str">
        <f t="shared" si="1762"/>
        <v>-6.43505400258672i</v>
      </c>
      <c r="O3385" t="str">
        <f t="shared" si="1763"/>
        <v>0.98849009734183-0.151285582449683i</v>
      </c>
      <c r="P3385" t="str">
        <f t="shared" si="1764"/>
        <v>0.01150990265817+0.151285582449683i</v>
      </c>
      <c r="Q3385" t="str">
        <f t="shared" si="1765"/>
        <v>-0.01150990265817+6.28376842013704i</v>
      </c>
      <c r="R3385" t="str">
        <f t="shared" si="1766"/>
        <v>0.0240721780758953-0.00187578062979231i</v>
      </c>
      <c r="S3385" t="str">
        <f t="shared" si="1767"/>
        <v>0.667466705005789i</v>
      </c>
      <c r="T3385" t="str">
        <f t="shared" si="1768"/>
        <v>0.00125202111628116+0.0160673773826304i</v>
      </c>
      <c r="U3385" t="str">
        <f t="shared" si="1769"/>
        <v>0.0001-109.686383936523i</v>
      </c>
      <c r="V3385" t="str">
        <f t="shared" si="1770"/>
        <v>0.00002-0.00175933725669638i</v>
      </c>
      <c r="W3385" t="str">
        <f t="shared" si="1771"/>
        <v>0.0000199993584529526-0.00175930904154415i</v>
      </c>
      <c r="X3385" t="str">
        <f t="shared" si="1772"/>
        <v>0.0000310002015003526-0.00175899004560734i</v>
      </c>
      <c r="Y3385" t="str">
        <f t="shared" si="1773"/>
        <v>0.009+9.11690188071758i</v>
      </c>
      <c r="Z3385" t="str">
        <f t="shared" si="1774"/>
        <v>-0.00231565116558492-0.000043105749285546i</v>
      </c>
      <c r="AA3385" t="str">
        <f t="shared" si="1775"/>
        <v>0.00130433668587574-1.31648931502932i</v>
      </c>
      <c r="AB3385" t="str">
        <f t="shared" si="1776"/>
        <v>0.00852384754353037+0.109387831764935i</v>
      </c>
      <c r="AC3385" t="str">
        <f t="shared" si="1777"/>
        <v>1.02410888866505-0.000792034115396159i</v>
      </c>
      <c r="AD3385" t="str">
        <f t="shared" si="1778"/>
        <v>0.00824057215956074+0.10681906952474i</v>
      </c>
      <c r="AE3385" t="str">
        <f t="shared" si="1779"/>
        <v>-0.0000144777744965247-0.00024771091888914i</v>
      </c>
      <c r="AF3385" t="str">
        <f t="shared" si="1780"/>
        <v>-15.0832148987368-0.245280183108643i</v>
      </c>
      <c r="AG3385" t="str">
        <f t="shared" si="1781"/>
        <v>1.00050910562199-0.0000387676557433004i</v>
      </c>
      <c r="AH3385" t="str">
        <f t="shared" si="1782"/>
        <v>0.000157387766615334+0.00373793123329724i</v>
      </c>
      <c r="AI3385">
        <f t="shared" si="1783"/>
        <v>-48.539681149220762</v>
      </c>
      <c r="AJ3385">
        <f t="shared" si="1784"/>
        <v>87.588952070026423</v>
      </c>
      <c r="AK3385"/>
      <c r="AL3385"/>
      <c r="AM3385"/>
      <c r="AN3385"/>
    </row>
    <row r="3386" spans="1:40" x14ac:dyDescent="0.25">
      <c r="A3386"/>
      <c r="B3386">
        <f t="shared" si="1785"/>
        <v>1452000</v>
      </c>
      <c r="C3386" s="237" t="str">
        <f t="shared" si="1753"/>
        <v>-3.62501247133494E-08+0.00168665464177446i</v>
      </c>
      <c r="D3386" s="208" t="str">
        <f t="shared" si="1754"/>
        <v>-5.95700623492358+0.0129310189202709i</v>
      </c>
      <c r="E3386" t="str">
        <f t="shared" si="1755"/>
        <v>2870</v>
      </c>
      <c r="F3386" t="str">
        <f t="shared" si="1756"/>
        <v>0.777000777000777</v>
      </c>
      <c r="G3386" t="str">
        <f t="shared" si="1751"/>
        <v>0.777000777000777</v>
      </c>
      <c r="H3386" t="str">
        <f t="shared" si="1757"/>
        <v>9.12621948594281+0.258042605800936i</v>
      </c>
      <c r="I3386" t="str">
        <f t="shared" si="1758"/>
        <v>5701.99066626547i</v>
      </c>
      <c r="J3386" t="str">
        <f t="shared" si="1752"/>
        <v>-27809.0609833636+1233.20829492977i</v>
      </c>
      <c r="K3386" t="str">
        <f t="shared" si="1759"/>
        <v>0.00907480029714749-0.204638320965553i</v>
      </c>
      <c r="L3386" t="str">
        <f t="shared" si="1760"/>
        <v>0.000785206814384092-0.014839907910906i</v>
      </c>
      <c r="M3386" t="str">
        <f t="shared" si="1761"/>
        <v>0.00986000711153158-0.219478228876459i</v>
      </c>
      <c r="N3386" t="str">
        <f t="shared" si="1762"/>
        <v>-6.43948891230594i</v>
      </c>
      <c r="O3386" t="str">
        <f t="shared" si="1763"/>
        <v>0.987809440635874-0.155667944647066i</v>
      </c>
      <c r="P3386" t="str">
        <f t="shared" si="1764"/>
        <v>0.0121905593641261+0.155667944647066i</v>
      </c>
      <c r="Q3386" t="str">
        <f t="shared" si="1765"/>
        <v>-0.0121905593641261+6.28382096765887i</v>
      </c>
      <c r="R3386" t="str">
        <f t="shared" si="1766"/>
        <v>0.0247689598559287-0.00198804308778576i</v>
      </c>
      <c r="S3386" t="str">
        <f t="shared" si="1767"/>
        <v>0.667926709626745i</v>
      </c>
      <c r="T3386" t="str">
        <f t="shared" si="1768"/>
        <v>0.00132786707822094+0.0165438498574474i</v>
      </c>
      <c r="U3386" t="str">
        <f t="shared" si="1769"/>
        <v>0.0001-109.61084234979i</v>
      </c>
      <c r="V3386" t="str">
        <f t="shared" si="1770"/>
        <v>0.00002-0.00175812559191904i</v>
      </c>
      <c r="W3386" t="str">
        <f t="shared" si="1771"/>
        <v>0.0000199993584529526-0.00175809739620376i</v>
      </c>
      <c r="X3386" t="str">
        <f t="shared" si="1772"/>
        <v>0.0000309850526757196-0.00175777871464989i</v>
      </c>
      <c r="Y3386" t="str">
        <f t="shared" si="1773"/>
        <v>0.009+9.12318506602476i</v>
      </c>
      <c r="Z3386" t="str">
        <f t="shared" si="1774"/>
        <v>-0.00231246219487008-0.0000430529599432012i</v>
      </c>
      <c r="AA3386" t="str">
        <f t="shared" si="1775"/>
        <v>0.00130253782221108-1.31558229417615i</v>
      </c>
      <c r="AB3386" t="str">
        <f t="shared" si="1776"/>
        <v>0.00904021217026076+0.112631689780758i</v>
      </c>
      <c r="AC3386" t="str">
        <f t="shared" si="1777"/>
        <v>1.02480934034473-0.000873580493574148i</v>
      </c>
      <c r="AD3386" t="str">
        <f t="shared" si="1778"/>
        <v>0.00872766712635311+0.109912458509232i</v>
      </c>
      <c r="AE3386" t="str">
        <f t="shared" si="1779"/>
        <v>-0.0000154503436056452-0.000254544156951013i</v>
      </c>
      <c r="AF3386" t="str">
        <f t="shared" si="1780"/>
        <v>-15.0832257208664-0.245111586880665i</v>
      </c>
      <c r="AG3386" t="str">
        <f t="shared" si="1781"/>
        <v>1.00052348911384-0.0000410464531277215i</v>
      </c>
      <c r="AH3386" t="str">
        <f t="shared" si="1782"/>
        <v>0.000170402429238478+0.00384113023800969i</v>
      </c>
      <c r="AI3386">
        <f t="shared" si="1783"/>
        <v>-48.302280665139932</v>
      </c>
      <c r="AJ3386">
        <f t="shared" si="1784"/>
        <v>87.459877148915439</v>
      </c>
      <c r="AK3386"/>
      <c r="AL3386"/>
      <c r="AM3386"/>
      <c r="AN3386"/>
    </row>
    <row r="3387" spans="1:40" x14ac:dyDescent="0.25">
      <c r="A3387"/>
      <c r="B3387">
        <f t="shared" si="1785"/>
        <v>1453000</v>
      </c>
      <c r="C3387" s="237" t="str">
        <f t="shared" si="1753"/>
        <v>-3.62002449467116E-08+0.00168549383335036i</v>
      </c>
      <c r="D3387" s="208" t="str">
        <f t="shared" si="1754"/>
        <v>-5.95700623454117+0.0129221193890194i</v>
      </c>
      <c r="E3387" t="str">
        <f t="shared" si="1755"/>
        <v>2870</v>
      </c>
      <c r="F3387" t="str">
        <f t="shared" si="1756"/>
        <v>0.777000777000777</v>
      </c>
      <c r="G3387" t="str">
        <f t="shared" si="1751"/>
        <v>0.777000777000777</v>
      </c>
      <c r="H3387" t="str">
        <f t="shared" si="1757"/>
        <v>9.12623028614569+0.257865341429276i</v>
      </c>
      <c r="I3387" t="str">
        <f t="shared" si="1758"/>
        <v>5705.91765708246i</v>
      </c>
      <c r="J3387" t="str">
        <f t="shared" si="1752"/>
        <v>-27847.380043213+1234.05761193729i</v>
      </c>
      <c r="K3387" t="str">
        <f t="shared" si="1759"/>
        <v>0.0090623370521061-0.204498024669624i</v>
      </c>
      <c r="L3387" t="str">
        <f t="shared" si="1760"/>
        <v>0.000784129390850814-0.0148297515918236i</v>
      </c>
      <c r="M3387" t="str">
        <f t="shared" si="1761"/>
        <v>0.00984646644295691-0.219327776261448i</v>
      </c>
      <c r="N3387" t="str">
        <f t="shared" si="1762"/>
        <v>-6.44392382202516i</v>
      </c>
      <c r="O3387" t="str">
        <f t="shared" si="1763"/>
        <v>0.987109355306638-0.160047245106294i</v>
      </c>
      <c r="P3387" t="str">
        <f t="shared" si="1764"/>
        <v>0.012890644693362+0.160047245106294i</v>
      </c>
      <c r="Q3387" t="str">
        <f t="shared" si="1765"/>
        <v>-0.012890644693362+6.28387657691887i</v>
      </c>
      <c r="R3387" t="str">
        <f t="shared" si="1766"/>
        <v>0.0254651927183123-0.00210362302361185i</v>
      </c>
      <c r="S3387" t="str">
        <f t="shared" si="1767"/>
        <v>0.668386714247701i</v>
      </c>
      <c r="T3387" t="str">
        <f t="shared" si="1768"/>
        <v>0.00140603368076774+0.0170205964886772i</v>
      </c>
      <c r="U3387" t="str">
        <f t="shared" si="1769"/>
        <v>0.0001-109.535404743218i</v>
      </c>
      <c r="V3387" t="str">
        <f t="shared" si="1770"/>
        <v>0.00002-0.00175691559495282i</v>
      </c>
      <c r="W3387" t="str">
        <f t="shared" si="1771"/>
        <v>0.0000199993584529526-0.00175688741864774i</v>
      </c>
      <c r="X3387" t="str">
        <f t="shared" si="1772"/>
        <v>0.0000309699351163786-0.00175656905084878i</v>
      </c>
      <c r="Y3387" t="str">
        <f t="shared" si="1773"/>
        <v>0.009+9.12946825133194i</v>
      </c>
      <c r="Z3387" t="str">
        <f t="shared" si="1774"/>
        <v>-0.00230927980742081-0.000043000290935027i</v>
      </c>
      <c r="AA3387" t="str">
        <f t="shared" si="1775"/>
        <v>0.00130074267927794-1.3146765225206i</v>
      </c>
      <c r="AB3387" t="str">
        <f t="shared" si="1776"/>
        <v>0.00957237588095255+0.115877414272662i</v>
      </c>
      <c r="AC3387" t="str">
        <f t="shared" si="1777"/>
        <v>1.02550938966924-0.000958504844375659i</v>
      </c>
      <c r="AD3387" t="str">
        <f t="shared" si="1778"/>
        <v>0.00922864429289229+0.113003606929724i</v>
      </c>
      <c r="AE3387" t="str">
        <f t="shared" si="1779"/>
        <v>-0.0000164523339407599-0.00026135378203806i</v>
      </c>
      <c r="AF3387" t="str">
        <f t="shared" si="1780"/>
        <v>-15.0832365206869-0.244943222040257i</v>
      </c>
      <c r="AG3387" t="str">
        <f t="shared" si="1781"/>
        <v>1.00053784219896-0.0000433882100070504i</v>
      </c>
      <c r="AH3387" t="str">
        <f t="shared" si="1782"/>
        <v>0.000183867592804889+0.00394397753787575i</v>
      </c>
      <c r="AI3387">
        <f t="shared" si="1783"/>
        <v>-48.071882589235308</v>
      </c>
      <c r="AJ3387">
        <f t="shared" si="1784"/>
        <v>87.330812682808414</v>
      </c>
      <c r="AK3387"/>
      <c r="AL3387"/>
      <c r="AM3387"/>
      <c r="AN3387"/>
    </row>
    <row r="3388" spans="1:40" x14ac:dyDescent="0.25">
      <c r="A3388"/>
      <c r="B3388">
        <f t="shared" si="1785"/>
        <v>1454000</v>
      </c>
      <c r="C3388" s="237" t="str">
        <f t="shared" si="1753"/>
        <v>-3.61504680602912E-08+0.00168433462163661i</v>
      </c>
      <c r="D3388" s="208" t="str">
        <f t="shared" si="1754"/>
        <v>-5.95700623415955+0.012913232099214i</v>
      </c>
      <c r="E3388" t="str">
        <f t="shared" si="1755"/>
        <v>2870</v>
      </c>
      <c r="F3388" t="str">
        <f t="shared" si="1756"/>
        <v>0.777000777000777</v>
      </c>
      <c r="G3388" t="str">
        <f t="shared" si="1751"/>
        <v>0.777000777000777</v>
      </c>
      <c r="H3388" t="str">
        <f t="shared" si="1757"/>
        <v>9.12624106409991+0.257688320211081i</v>
      </c>
      <c r="I3388" t="str">
        <f t="shared" si="1758"/>
        <v>5709.84464789945i</v>
      </c>
      <c r="J3388" t="str">
        <f t="shared" si="1752"/>
        <v>-27885.7254845149+1234.90692894482i</v>
      </c>
      <c r="K3388" t="str">
        <f t="shared" si="1759"/>
        <v>0.00904989944865227-0.204357920238746i</v>
      </c>
      <c r="L3388" t="str">
        <f t="shared" si="1760"/>
        <v>0.000783054181320254-0.0148196091259331i</v>
      </c>
      <c r="M3388" t="str">
        <f t="shared" si="1761"/>
        <v>0.00983295362997252-0.219177529364679i</v>
      </c>
      <c r="N3388" t="str">
        <f t="shared" si="1762"/>
        <v>-6.44835873174438i</v>
      </c>
      <c r="O3388" t="str">
        <f t="shared" si="1763"/>
        <v>0.986389855123674-0.16442339769357i</v>
      </c>
      <c r="P3388" t="str">
        <f t="shared" si="1764"/>
        <v>0.0136101448763259+0.16442339769357i</v>
      </c>
      <c r="Q3388" t="str">
        <f t="shared" si="1765"/>
        <v>-0.0136101448763259+6.28393533405081i</v>
      </c>
      <c r="R3388" t="str">
        <f t="shared" si="1766"/>
        <v>0.0261608594103856-0.00222252413822779i</v>
      </c>
      <c r="S3388" t="str">
        <f t="shared" si="1767"/>
        <v>0.668846718868655i</v>
      </c>
      <c r="T3388" t="str">
        <f t="shared" si="1768"/>
        <v>0.00148652797746004+0.0174976049794206i</v>
      </c>
      <c r="U3388" t="str">
        <f t="shared" si="1769"/>
        <v>0.0001-109.460070902266i</v>
      </c>
      <c r="V3388" t="str">
        <f t="shared" si="1770"/>
        <v>0.00002-0.00175570726235656i</v>
      </c>
      <c r="W3388" t="str">
        <f t="shared" si="1771"/>
        <v>0.0000199993584529527-0.00175567910543498i</v>
      </c>
      <c r="X3388" t="str">
        <f t="shared" si="1772"/>
        <v>0.0000309548487363529-0.00175536105076473i</v>
      </c>
      <c r="Y3388" t="str">
        <f t="shared" si="1773"/>
        <v>0.009+9.13575143663912i</v>
      </c>
      <c r="Z3388" t="str">
        <f t="shared" si="1774"/>
        <v>-0.00230610398512813-0.0000429477418816549i</v>
      </c>
      <c r="AA3388" t="str">
        <f t="shared" si="1775"/>
        <v>0.00129895124681682-1.31377199748326i</v>
      </c>
      <c r="AB3388" t="str">
        <f t="shared" si="1776"/>
        <v>0.0101203866965903+0.119124921522494i</v>
      </c>
      <c r="AC3388" t="str">
        <f t="shared" si="1777"/>
        <v>1.02620901927817-0.00104681152286903i</v>
      </c>
      <c r="AD3388" t="str">
        <f t="shared" si="1778"/>
        <v>0.00974349240015981+0.116092451814944i</v>
      </c>
      <c r="AE3388" t="str">
        <f t="shared" si="1779"/>
        <v>-0.0000174835979981175-0.000268139726770366i</v>
      </c>
      <c r="AF3388" t="str">
        <f t="shared" si="1780"/>
        <v>-15.0832472982595-0.244775088111867i</v>
      </c>
      <c r="AG3388" t="str">
        <f t="shared" si="1781"/>
        <v>1.00055216464046-0.0000457927431175233i</v>
      </c>
      <c r="AH3388" t="str">
        <f t="shared" si="1782"/>
        <v>0.00019778100029028+0.00404647209672978i</v>
      </c>
      <c r="AI3388">
        <f t="shared" si="1783"/>
        <v>-47.848106081613047</v>
      </c>
      <c r="AJ3388">
        <f t="shared" si="1784"/>
        <v>87.201758676034927</v>
      </c>
      <c r="AK3388"/>
      <c r="AL3388"/>
      <c r="AM3388"/>
      <c r="AN3388"/>
    </row>
    <row r="3389" spans="1:40" x14ac:dyDescent="0.25">
      <c r="A3389"/>
      <c r="B3389">
        <f t="shared" si="1785"/>
        <v>1455000</v>
      </c>
      <c r="C3389" s="237" t="str">
        <f t="shared" si="1753"/>
        <v>-3.61007937713532E-08+0.00168317700334102i</v>
      </c>
      <c r="D3389" s="208" t="str">
        <f t="shared" si="1754"/>
        <v>-5.95700623377871+0.0129043570256145i</v>
      </c>
      <c r="E3389" t="str">
        <f t="shared" si="1755"/>
        <v>2870</v>
      </c>
      <c r="F3389" t="str">
        <f t="shared" si="1756"/>
        <v>0.777000777000777</v>
      </c>
      <c r="G3389" t="str">
        <f t="shared" si="1751"/>
        <v>0.777000777000777</v>
      </c>
      <c r="H3389" t="str">
        <f t="shared" si="1757"/>
        <v>9.12625181986649+0.257511541646856i</v>
      </c>
      <c r="I3389" t="str">
        <f t="shared" si="1758"/>
        <v>5713.77163871644i</v>
      </c>
      <c r="J3389" t="str">
        <f t="shared" si="1752"/>
        <v>-27924.0973072694+1235.75624595235i</v>
      </c>
      <c r="K3389" t="str">
        <f t="shared" si="1759"/>
        <v>0.00903748741653912-0.204218007280371i</v>
      </c>
      <c r="L3389" t="str">
        <f t="shared" si="1760"/>
        <v>0.000781981179736116-0.0148094804849907i</v>
      </c>
      <c r="M3389" t="str">
        <f t="shared" si="1761"/>
        <v>0.00981946859627524-0.219027487765362i</v>
      </c>
      <c r="N3389" t="str">
        <f t="shared" si="1762"/>
        <v>-6.4527936414636i</v>
      </c>
      <c r="O3389" t="str">
        <f t="shared" si="1763"/>
        <v>0.985650954238394-0.168796316337011i</v>
      </c>
      <c r="P3389" t="str">
        <f t="shared" si="1764"/>
        <v>0.014349045761606+0.168796316337011i</v>
      </c>
      <c r="Q3389" t="str">
        <f t="shared" si="1765"/>
        <v>-0.014349045761606+6.28399732512659i</v>
      </c>
      <c r="R3389" t="str">
        <f t="shared" si="1766"/>
        <v>0.0268559425919464-0.00234475002907995i</v>
      </c>
      <c r="S3389" t="str">
        <f t="shared" si="1767"/>
        <v>0.669306723489611i</v>
      </c>
      <c r="T3389" t="str">
        <f t="shared" si="1768"/>
        <v>0.00156935695936567+0.0179748629424407i</v>
      </c>
      <c r="U3389" t="str">
        <f t="shared" si="1769"/>
        <v>0.0001-109.384840612986i</v>
      </c>
      <c r="V3389" t="str">
        <f t="shared" si="1770"/>
        <v>0.00002-0.00175450059069859i</v>
      </c>
      <c r="W3389" t="str">
        <f t="shared" si="1771"/>
        <v>0.0000199993584529525-0.00175447245313386i</v>
      </c>
      <c r="X3389" t="str">
        <f t="shared" si="1772"/>
        <v>0.0000309397934499608-0.00175415471096796i</v>
      </c>
      <c r="Y3389" t="str">
        <f t="shared" si="1773"/>
        <v>0.009+9.1420346219463i</v>
      </c>
      <c r="Z3389" t="str">
        <f t="shared" si="1774"/>
        <v>-0.00230293470994535-0.0000428953124052094i</v>
      </c>
      <c r="AA3389" t="str">
        <f t="shared" si="1775"/>
        <v>0.00129716351460358-1.31286871649181i</v>
      </c>
      <c r="AB3389" t="str">
        <f t="shared" si="1776"/>
        <v>0.0106842922128538+0.122374127197078i</v>
      </c>
      <c r="AC3389" t="str">
        <f t="shared" si="1777"/>
        <v>1.02690821171931-0.00113850478292409i</v>
      </c>
      <c r="AD3389" t="str">
        <f t="shared" si="1778"/>
        <v>0.0102721999009729+0.119178930257935i</v>
      </c>
      <c r="AE3389" t="str">
        <f t="shared" si="1779"/>
        <v>-0.0000185439882539149-0.000274901924408996i</v>
      </c>
      <c r="AF3389" t="str">
        <f t="shared" si="1780"/>
        <v>-15.0832580536452-0.244607184621242i</v>
      </c>
      <c r="AG3389" t="str">
        <f t="shared" si="1781"/>
        <v>1.0005664562024-0.000048259868328981i</v>
      </c>
      <c r="AH3389" t="str">
        <f t="shared" si="1782"/>
        <v>0.000212140394646847+0.0041486128884285i</v>
      </c>
      <c r="AI3389">
        <f t="shared" si="1783"/>
        <v>-47.630600580458989</v>
      </c>
      <c r="AJ3389">
        <f t="shared" si="1784"/>
        <v>87.072715132729954</v>
      </c>
      <c r="AK3389"/>
      <c r="AL3389"/>
      <c r="AM3389"/>
      <c r="AN3389"/>
    </row>
    <row r="3390" spans="1:40" x14ac:dyDescent="0.25">
      <c r="A3390"/>
      <c r="B3390">
        <f t="shared" si="1785"/>
        <v>1456000</v>
      </c>
      <c r="C3390" s="237" t="str">
        <f t="shared" si="1753"/>
        <v>-3.60512217981332E-08+0.00168202097518044i</v>
      </c>
      <c r="D3390" s="208" t="str">
        <f t="shared" si="1754"/>
        <v>-5.95700623339866+0.01289549414305i</v>
      </c>
      <c r="E3390" t="str">
        <f t="shared" si="1755"/>
        <v>2870</v>
      </c>
      <c r="F3390" t="str">
        <f t="shared" si="1756"/>
        <v>0.777000777000777</v>
      </c>
      <c r="G3390" t="str">
        <f t="shared" si="1751"/>
        <v>0.777000777000777</v>
      </c>
      <c r="H3390" t="str">
        <f t="shared" si="1757"/>
        <v>9.12626255350631+0.257335005238477i</v>
      </c>
      <c r="I3390" t="str">
        <f t="shared" si="1758"/>
        <v>5717.69862953342i</v>
      </c>
      <c r="J3390" t="str">
        <f t="shared" si="1752"/>
        <v>-27962.4955114765+1236.60556295987i</v>
      </c>
      <c r="K3390" t="str">
        <f t="shared" si="1759"/>
        <v>0.00902510088576008-0.204078285403022i</v>
      </c>
      <c r="L3390" t="str">
        <f t="shared" si="1760"/>
        <v>0.000780910380062788-0.0147993656408297i</v>
      </c>
      <c r="M3390" t="str">
        <f t="shared" si="1761"/>
        <v>0.00980601126582287-0.218877651043852i</v>
      </c>
      <c r="N3390" t="str">
        <f t="shared" si="1762"/>
        <v>-6.45722855118282i</v>
      </c>
      <c r="O3390" t="str">
        <f t="shared" si="1763"/>
        <v>0.98489266718379-0.173165915028336i</v>
      </c>
      <c r="P3390" t="str">
        <f t="shared" si="1764"/>
        <v>0.01510733281621+0.173165915028336i</v>
      </c>
      <c r="Q3390" t="str">
        <f t="shared" si="1765"/>
        <v>-0.01510733281621+6.28406263615448i</v>
      </c>
      <c r="R3390" t="str">
        <f t="shared" si="1766"/>
        <v>0.0275504248357942-0.00247030418890476i</v>
      </c>
      <c r="S3390" t="str">
        <f t="shared" si="1767"/>
        <v>0.669766728110565i</v>
      </c>
      <c r="T3390" t="str">
        <f t="shared" si="1768"/>
        <v>0.00165452755404056+0.0184523579003259i</v>
      </c>
      <c r="U3390" t="str">
        <f t="shared" si="1769"/>
        <v>0.0001-109.309713662016i</v>
      </c>
      <c r="V3390" t="str">
        <f t="shared" si="1770"/>
        <v>0.00002-0.00175329557655662i</v>
      </c>
      <c r="W3390" t="str">
        <f t="shared" si="1771"/>
        <v>0.0000199993584529526-0.00175326745832216i</v>
      </c>
      <c r="X3390" t="str">
        <f t="shared" si="1772"/>
        <v>0.0000309247691718159-0.00175295002803805i</v>
      </c>
      <c r="Y3390" t="str">
        <f t="shared" si="1773"/>
        <v>0.009+9.14831780725348i</v>
      </c>
      <c r="Z3390" t="str">
        <f t="shared" si="1774"/>
        <v>-0.0022997719638877-0.0000428430021293023i</v>
      </c>
      <c r="AA3390" t="str">
        <f t="shared" si="1775"/>
        <v>0.00129537947244929-1.31196667698102i</v>
      </c>
      <c r="AB3390" t="str">
        <f t="shared" si="1776"/>
        <v>0.0112641395930298+0.12562494634932i</v>
      </c>
      <c r="AC3390" t="str">
        <f t="shared" si="1777"/>
        <v>1.0276069494492-0.00123358877598259i</v>
      </c>
      <c r="AD3390" t="str">
        <f t="shared" si="1778"/>
        <v>0.010814754960405+0.12226297941737i</v>
      </c>
      <c r="AE3390" t="str">
        <f t="shared" si="1779"/>
        <v>-0.0000196333571667415-0.000281640308855242i</v>
      </c>
      <c r="AF3390" t="str">
        <f t="shared" si="1780"/>
        <v>-15.083268786905-0.244439511095427i</v>
      </c>
      <c r="AG3390" t="str">
        <f t="shared" si="1781"/>
        <v>1.00058071664981-0.0000507894006498395i</v>
      </c>
      <c r="AH3390" t="str">
        <f t="shared" si="1782"/>
        <v>0.000226943518841478+0.00425039889683514i</v>
      </c>
      <c r="AI3390">
        <f t="shared" si="1783"/>
        <v>-47.419042675155197</v>
      </c>
      <c r="AJ3390">
        <f t="shared" si="1784"/>
        <v>86.943682056833538</v>
      </c>
      <c r="AK3390"/>
      <c r="AL3390"/>
      <c r="AM3390"/>
      <c r="AN3390"/>
    </row>
    <row r="3391" spans="1:40" x14ac:dyDescent="0.25">
      <c r="A3391"/>
      <c r="B3391">
        <f t="shared" si="1785"/>
        <v>1457000</v>
      </c>
      <c r="C3391" s="237" t="str">
        <f t="shared" si="1753"/>
        <v>-3.60017518598334E-08+0.00168086653388076i</v>
      </c>
      <c r="D3391" s="208" t="str">
        <f t="shared" si="1754"/>
        <v>-5.95700623301939+0.0128866434264192i</v>
      </c>
      <c r="E3391" t="str">
        <f t="shared" si="1755"/>
        <v>2870</v>
      </c>
      <c r="F3391" t="str">
        <f t="shared" si="1756"/>
        <v>0.777000777000777</v>
      </c>
      <c r="G3391" t="str">
        <f t="shared" si="1751"/>
        <v>0.777000777000777</v>
      </c>
      <c r="H3391" t="str">
        <f t="shared" si="1757"/>
        <v>9.12627326507997+0.257158710489177i</v>
      </c>
      <c r="I3391" t="str">
        <f t="shared" si="1758"/>
        <v>5721.62562035041i</v>
      </c>
      <c r="J3391" t="str">
        <f t="shared" si="1752"/>
        <v>-28000.9200971361+1237.4548799674i</v>
      </c>
      <c r="K3391" t="str">
        <f t="shared" si="1759"/>
        <v>0.00901273978654814-0.203938754216285i</v>
      </c>
      <c r="L3391" t="str">
        <f t="shared" si="1760"/>
        <v>0.000779841776285246-0.0147892645653591i</v>
      </c>
      <c r="M3391" t="str">
        <f t="shared" si="1761"/>
        <v>0.00979258156283339-0.218728018781644i</v>
      </c>
      <c r="N3391" t="str">
        <f t="shared" si="1762"/>
        <v>-6.46166346090204i</v>
      </c>
      <c r="O3391" t="str">
        <f t="shared" si="1763"/>
        <v>0.984115008874149-0.177532107824566i</v>
      </c>
      <c r="P3391" t="str">
        <f t="shared" si="1764"/>
        <v>0.015884991125851+0.177532107824566i</v>
      </c>
      <c r="Q3391" t="str">
        <f t="shared" si="1765"/>
        <v>-0.015884991125851+6.28413135307747i</v>
      </c>
      <c r="R3391" t="str">
        <f t="shared" si="1766"/>
        <v>0.0282442886282905-0.00259919000452918i</v>
      </c>
      <c r="S3391" t="str">
        <f t="shared" si="1767"/>
        <v>0.670226732731521i</v>
      </c>
      <c r="T3391" t="str">
        <f t="shared" si="1768"/>
        <v>0.00174204662448402+0.0189300772856652i</v>
      </c>
      <c r="U3391" t="str">
        <f t="shared" si="1769"/>
        <v>0.0001-109.234689836579i</v>
      </c>
      <c r="V3391" t="str">
        <f t="shared" si="1770"/>
        <v>0.00002-0.00175209221651781i</v>
      </c>
      <c r="W3391" t="str">
        <f t="shared" si="1771"/>
        <v>0.0000199993584529525-0.0017520641175871i</v>
      </c>
      <c r="X3391" t="str">
        <f t="shared" si="1772"/>
        <v>0.0000309097758168234-0.00175174699856404i</v>
      </c>
      <c r="Y3391" t="str">
        <f t="shared" si="1773"/>
        <v>0.009+9.15460099256066i</v>
      </c>
      <c r="Z3391" t="str">
        <f t="shared" si="1774"/>
        <v>-0.00229661572903216-0.0000427908106790237i</v>
      </c>
      <c r="AA3391" t="str">
        <f t="shared" si="1775"/>
        <v>0.00129359911020009-1.3110658763927i</v>
      </c>
      <c r="AB3391" t="str">
        <f t="shared" si="1776"/>
        <v>0.0118599755608986+0.128877293419404i</v>
      </c>
      <c r="AC3391" t="str">
        <f t="shared" si="1777"/>
        <v>1.02830521483358-0.00133206754982734i</v>
      </c>
      <c r="AD3391" t="str">
        <f t="shared" si="1778"/>
        <v>0.0113711454562117+0.125344536518888i</v>
      </c>
      <c r="AE3391" t="str">
        <f t="shared" si="1779"/>
        <v>-0.0000207515571800186-0.000288354814649943i</v>
      </c>
      <c r="AF3391" t="str">
        <f t="shared" si="1780"/>
        <v>-15.0832794980994-0.244272067062758i</v>
      </c>
      <c r="AG3391" t="str">
        <f t="shared" si="1781"/>
        <v>1.00059494574866-0.0000533811542320646i</v>
      </c>
      <c r="AH3391" t="str">
        <f t="shared" si="1782"/>
        <v>0.000242188115893823+0.00435182911580469i</v>
      </c>
      <c r="AI3391">
        <f t="shared" si="1783"/>
        <v>-47.213133372906071</v>
      </c>
      <c r="AJ3391">
        <f t="shared" si="1784"/>
        <v>86.81465945209149</v>
      </c>
      <c r="AK3391"/>
      <c r="AL3391"/>
      <c r="AM3391"/>
      <c r="AN3391"/>
    </row>
    <row r="3392" spans="1:40" x14ac:dyDescent="0.25">
      <c r="A3392"/>
      <c r="B3392">
        <f t="shared" si="1785"/>
        <v>1458000</v>
      </c>
      <c r="C3392" s="237" t="str">
        <f t="shared" si="1753"/>
        <v>-3.59523836766187E-08+0.00167971367617683i</v>
      </c>
      <c r="D3392" s="208" t="str">
        <f t="shared" si="1754"/>
        <v>-5.9570062326409+0.012877804850689i</v>
      </c>
      <c r="E3392" t="str">
        <f t="shared" si="1755"/>
        <v>2870</v>
      </c>
      <c r="F3392" t="str">
        <f t="shared" si="1756"/>
        <v>0.777000777000777</v>
      </c>
      <c r="G3392" t="str">
        <f t="shared" si="1751"/>
        <v>0.777000777000777</v>
      </c>
      <c r="H3392" t="str">
        <f t="shared" si="1757"/>
        <v>9.12628395464792+0.256982656903548i</v>
      </c>
      <c r="I3392" t="str">
        <f t="shared" si="1758"/>
        <v>5725.5526111674i</v>
      </c>
      <c r="J3392" t="str">
        <f t="shared" si="1752"/>
        <v>-28039.3710642483+1238.30419697493i</v>
      </c>
      <c r="K3392" t="str">
        <f t="shared" si="1759"/>
        <v>0.00900040404937419-0.203799413330806i</v>
      </c>
      <c r="L3392" t="str">
        <f t="shared" si="1760"/>
        <v>0.000778775362408966-0.0147791772305642i</v>
      </c>
      <c r="M3392" t="str">
        <f t="shared" si="1761"/>
        <v>0.00977917941178316-0.21857859056137i</v>
      </c>
      <c r="N3392" t="str">
        <f t="shared" si="1762"/>
        <v>-6.46609837062126i</v>
      </c>
      <c r="O3392" t="str">
        <f t="shared" si="1763"/>
        <v>0.98331799460476-0.181894808849711i</v>
      </c>
      <c r="P3392" t="str">
        <f t="shared" si="1764"/>
        <v>0.01668200539524+0.181894808849711i</v>
      </c>
      <c r="Q3392" t="str">
        <f t="shared" si="1765"/>
        <v>-0.01668200539524+6.28420356177155i</v>
      </c>
      <c r="R3392" t="str">
        <f t="shared" si="1766"/>
        <v>0.0289375163699319-0.00273141075567088i</v>
      </c>
      <c r="S3392" t="str">
        <f t="shared" si="1767"/>
        <v>0.670686737352475i</v>
      </c>
      <c r="T3392" t="str">
        <f t="shared" si="1768"/>
        <v>0.00183192096809036+0.0194080084412335i</v>
      </c>
      <c r="U3392" t="str">
        <f t="shared" si="1769"/>
        <v>0.0001-109.159768924482i</v>
      </c>
      <c r="V3392" t="str">
        <f t="shared" si="1770"/>
        <v>0.00002-0.00175089050717863i</v>
      </c>
      <c r="W3392" t="str">
        <f t="shared" si="1771"/>
        <v>0.0000199993584529526-0.00175086242752519i</v>
      </c>
      <c r="X3392" t="str">
        <f t="shared" si="1772"/>
        <v>0.0000308948133001809-0.00175054561914426i</v>
      </c>
      <c r="Y3392" t="str">
        <f t="shared" si="1773"/>
        <v>0.009+9.16088417786784i</v>
      </c>
      <c r="Z3392" t="str">
        <f t="shared" si="1774"/>
        <v>-0.00229346598751714-0.0000427387376809364i</v>
      </c>
      <c r="AA3392" t="str">
        <f t="shared" si="1775"/>
        <v>0.00129182241773703-1.31016631217569i</v>
      </c>
      <c r="AB3392" t="str">
        <f t="shared" si="1776"/>
        <v>0.0124718463935972+0.132131082236056i</v>
      </c>
      <c r="AC3392" t="str">
        <f t="shared" si="1777"/>
        <v>1.02900299014798-0.00143394504735091i</v>
      </c>
      <c r="AD3392" t="str">
        <f t="shared" si="1778"/>
        <v>0.0119413589792618+0.128423538856402i</v>
      </c>
      <c r="AE3392" t="str">
        <f t="shared" si="1779"/>
        <v>-0.0000218984407244279-0.000295045376972711i</v>
      </c>
      <c r="AF3392" t="str">
        <f t="shared" si="1780"/>
        <v>-15.0832901872888-0.244104852052859i</v>
      </c>
      <c r="AG3392" t="str">
        <f t="shared" si="1781"/>
        <v>1.0006091432659-0.0000560349423761517i</v>
      </c>
      <c r="AH3392" t="str">
        <f t="shared" si="1782"/>
        <v>0.000257871928914173+0.00445290254916778i</v>
      </c>
      <c r="AI3392">
        <f t="shared" si="1783"/>
        <v>-47.012595700908022</v>
      </c>
      <c r="AJ3392">
        <f t="shared" si="1784"/>
        <v>86.685647322056241</v>
      </c>
      <c r="AK3392"/>
      <c r="AL3392"/>
      <c r="AM3392"/>
      <c r="AN3392"/>
    </row>
    <row r="3393" spans="1:40" x14ac:dyDescent="0.25">
      <c r="A3393"/>
      <c r="B3393">
        <f t="shared" si="1785"/>
        <v>1459000</v>
      </c>
      <c r="C3393" s="237" t="str">
        <f t="shared" si="1753"/>
        <v>-3.59031169696124E-08+0.00167856239881244i</v>
      </c>
      <c r="D3393" s="208" t="str">
        <f t="shared" si="1754"/>
        <v>-5.95700623226319+0.0128689783908954i</v>
      </c>
      <c r="E3393" t="str">
        <f t="shared" si="1755"/>
        <v>2870</v>
      </c>
      <c r="F3393" t="str">
        <f t="shared" si="1756"/>
        <v>0.777000777000777</v>
      </c>
      <c r="G3393" t="str">
        <f t="shared" si="1751"/>
        <v>0.777000777000777</v>
      </c>
      <c r="H3393" t="str">
        <f t="shared" si="1757"/>
        <v>9.12629462227036+0.256806843987533i</v>
      </c>
      <c r="I3393" t="str">
        <f t="shared" si="1758"/>
        <v>5729.47960198439i</v>
      </c>
      <c r="J3393" t="str">
        <f t="shared" si="1752"/>
        <v>-28077.8484128131+1239.15351398246i</v>
      </c>
      <c r="K3393" t="str">
        <f t="shared" si="1759"/>
        <v>0.00898809360494658-0.20366026235829i</v>
      </c>
      <c r="L3393" t="str">
        <f t="shared" si="1760"/>
        <v>0.00077771113245987-0.014769103608506i</v>
      </c>
      <c r="M3393" t="str">
        <f t="shared" si="1761"/>
        <v>0.00976580473740645-0.218429365966796i</v>
      </c>
      <c r="N3393" t="str">
        <f t="shared" si="1762"/>
        <v>-6.47053328034047i</v>
      </c>
      <c r="O3393" t="str">
        <f t="shared" si="1763"/>
        <v>0.982501640051614-0.186253932296446i</v>
      </c>
      <c r="P3393" t="str">
        <f t="shared" si="1764"/>
        <v>0.017498359948386+0.186253932296446i</v>
      </c>
      <c r="Q3393" t="str">
        <f t="shared" si="1765"/>
        <v>-0.017498359948386+6.28427934804402i</v>
      </c>
      <c r="R3393" t="str">
        <f t="shared" si="1766"/>
        <v>0.0296300903759378-0.00286696961373862i</v>
      </c>
      <c r="S3393" t="str">
        <f t="shared" si="1767"/>
        <v>0.671146741973431i</v>
      </c>
      <c r="T3393" t="str">
        <f t="shared" si="1768"/>
        <v>0.0019241573155975+0.019886138620189i</v>
      </c>
      <c r="U3393" t="str">
        <f t="shared" si="1769"/>
        <v>0.0001-109.084950714116i</v>
      </c>
      <c r="V3393" t="str">
        <f t="shared" si="1770"/>
        <v>0.00002-0.00174969044514492i</v>
      </c>
      <c r="W3393" t="str">
        <f t="shared" si="1771"/>
        <v>0.0000199993584529526-0.00174966238474233i</v>
      </c>
      <c r="X3393" t="str">
        <f t="shared" si="1772"/>
        <v>0.0000308798815373762-0.00174934588638638i</v>
      </c>
      <c r="Y3393" t="str">
        <f t="shared" si="1773"/>
        <v>0.009+9.16716736317502i</v>
      </c>
      <c r="Z3393" t="str">
        <f t="shared" si="1774"/>
        <v>-0.00229032272154226-0.000042686782763069i</v>
      </c>
      <c r="AA3393" t="str">
        <f t="shared" si="1775"/>
        <v>0.00129004938497595-1.30926798178583i</v>
      </c>
      <c r="AB3393" t="str">
        <f t="shared" si="1776"/>
        <v>0.0130997979144615+0.135386226017882i</v>
      </c>
      <c r="AC3393" t="str">
        <f t="shared" si="1777"/>
        <v>1.02970025757826-0.00153922510532397i</v>
      </c>
      <c r="AD3393" t="str">
        <f t="shared" si="1778"/>
        <v>0.0125253828339751+0.131499923793408i</v>
      </c>
      <c r="AE3393" t="str">
        <f t="shared" si="1779"/>
        <v>-0.0000230738602203391-0.000301711931641175i</v>
      </c>
      <c r="AF3393" t="str">
        <f t="shared" si="1780"/>
        <v>-15.0833008545335-0.243937865596638i</v>
      </c>
      <c r="AG3393" t="str">
        <f t="shared" si="1781"/>
        <v>1.00062330896946-0.0000587505775361162i</v>
      </c>
      <c r="AH3393" t="str">
        <f t="shared" si="1782"/>
        <v>0.000273992701141294+0.00455361821071471i</v>
      </c>
      <c r="AI3393">
        <f t="shared" si="1783"/>
        <v>-46.817172595813659</v>
      </c>
      <c r="AJ3393">
        <f t="shared" si="1784"/>
        <v>86.556645670086425</v>
      </c>
      <c r="AK3393"/>
      <c r="AL3393"/>
      <c r="AM3393"/>
      <c r="AN3393"/>
    </row>
    <row r="3394" spans="1:40" x14ac:dyDescent="0.25">
      <c r="A3394"/>
      <c r="B3394">
        <f t="shared" si="1785"/>
        <v>1460000</v>
      </c>
      <c r="C3394" s="237" t="str">
        <f t="shared" si="1753"/>
        <v>-3.58539514608929E-08+0.00167741269854033i</v>
      </c>
      <c r="D3394" s="208" t="str">
        <f t="shared" si="1754"/>
        <v>-5.95700623188625+0.0128601640221425i</v>
      </c>
      <c r="E3394" t="str">
        <f t="shared" si="1755"/>
        <v>2870</v>
      </c>
      <c r="F3394" t="str">
        <f t="shared" si="1756"/>
        <v>0.777000777000777</v>
      </c>
      <c r="G3394" t="str">
        <f t="shared" si="1751"/>
        <v>0.777000777000777</v>
      </c>
      <c r="H3394" t="str">
        <f t="shared" si="1757"/>
        <v>9.12630526800731+0.256631271248424i</v>
      </c>
      <c r="I3394" t="str">
        <f t="shared" si="1758"/>
        <v>5733.40659280137i</v>
      </c>
      <c r="J3394" t="str">
        <f t="shared" si="1752"/>
        <v>-28116.3521428304+1240.00283098998i</v>
      </c>
      <c r="K3394" t="str">
        <f t="shared" si="1759"/>
        <v>0.00897580838420996-0.203521300911494i</v>
      </c>
      <c r="L3394" t="str">
        <f t="shared" si="1760"/>
        <v>0.000776649080484194-0.0147590436713211i</v>
      </c>
      <c r="M3394" t="str">
        <f t="shared" si="1761"/>
        <v>0.00975245746469416-0.218280344582815i</v>
      </c>
      <c r="N3394" t="str">
        <f t="shared" si="1762"/>
        <v>-6.47496819005969i</v>
      </c>
      <c r="O3394" t="str">
        <f t="shared" si="1763"/>
        <v>0.981665961271087-0.190609392427844i</v>
      </c>
      <c r="P3394" t="str">
        <f t="shared" si="1764"/>
        <v>0.018334038728913+0.190609392427844i</v>
      </c>
      <c r="Q3394" t="str">
        <f t="shared" si="1765"/>
        <v>-0.018334038728913+6.28435879763185i</v>
      </c>
      <c r="R3394" t="str">
        <f t="shared" si="1766"/>
        <v>0.0303219928768621-0.00300586964063439i</v>
      </c>
      <c r="S3394" t="str">
        <f t="shared" si="1767"/>
        <v>0.671606746594387i</v>
      </c>
      <c r="T3394" t="str">
        <f t="shared" si="1768"/>
        <v>0.0020187623300333+0.0203644549862875i</v>
      </c>
      <c r="U3394" t="str">
        <f t="shared" si="1769"/>
        <v>0.0001-109.010234994449i</v>
      </c>
      <c r="V3394" t="str">
        <f t="shared" si="1770"/>
        <v>0.00002-0.00174849202703181i</v>
      </c>
      <c r="W3394" t="str">
        <f t="shared" si="1771"/>
        <v>0.0000199993584529526-0.0017484639858537i</v>
      </c>
      <c r="X3394" t="str">
        <f t="shared" si="1772"/>
        <v>0.0000308649804441864-0.00174814779690739i</v>
      </c>
      <c r="Y3394" t="str">
        <f t="shared" si="1773"/>
        <v>0.009+9.1734505484822i</v>
      </c>
      <c r="Z3394" t="str">
        <f t="shared" si="1774"/>
        <v>-0.00228718591336812-0.0000426349455549082i</v>
      </c>
      <c r="AA3394" t="str">
        <f t="shared" si="1775"/>
        <v>0.0012882800018673-1.30837088268593i</v>
      </c>
      <c r="AB3394" t="str">
        <f t="shared" si="1776"/>
        <v>0.0137438754858522+0.138642637374832i</v>
      </c>
      <c r="AC3394" t="str">
        <f t="shared" si="1777"/>
        <v>1.03039699922112-0.00164791145316406i</v>
      </c>
      <c r="AD3394" t="str">
        <f t="shared" si="1778"/>
        <v>0.0131232040387724+0.134573628764337i</v>
      </c>
      <c r="AE3394" t="str">
        <f t="shared" si="1779"/>
        <v>-0.0000242776680802419-0.000308354415110322i</v>
      </c>
      <c r="AF3394" t="str">
        <f t="shared" si="1780"/>
        <v>-15.0833114998936-0.243771107226282i</v>
      </c>
      <c r="AG3394" t="str">
        <f t="shared" si="1781"/>
        <v>1.00063744262821-0.0000615278713245206i</v>
      </c>
      <c r="AH3394" t="str">
        <f t="shared" si="1782"/>
        <v>0.00029054817598025+0.00465397512418128i</v>
      </c>
      <c r="AI3394">
        <f t="shared" si="1783"/>
        <v>-46.626625040145562</v>
      </c>
      <c r="AJ3394">
        <f t="shared" si="1784"/>
        <v>86.427654499346701</v>
      </c>
      <c r="AK3394"/>
      <c r="AL3394"/>
      <c r="AM3394"/>
      <c r="AN3394"/>
    </row>
    <row r="3395" spans="1:40" x14ac:dyDescent="0.25">
      <c r="A3395"/>
      <c r="B3395">
        <f t="shared" si="1785"/>
        <v>1461000</v>
      </c>
      <c r="C3395" s="237" t="str">
        <f t="shared" si="1753"/>
        <v>-3.58048868734893E-08+0.00167626457212212i</v>
      </c>
      <c r="D3395" s="208" t="str">
        <f t="shared" si="1754"/>
        <v>-5.95700623151009+0.0128513617196029i</v>
      </c>
      <c r="E3395" t="str">
        <f t="shared" si="1755"/>
        <v>2870</v>
      </c>
      <c r="F3395" t="str">
        <f t="shared" si="1756"/>
        <v>0.777000777000777</v>
      </c>
      <c r="G3395" t="str">
        <f t="shared" si="1751"/>
        <v>0.777000777000777</v>
      </c>
      <c r="H3395" t="str">
        <f t="shared" si="1757"/>
        <v>9.12631589191859+0.256455938194853i</v>
      </c>
      <c r="I3395" t="str">
        <f t="shared" si="1758"/>
        <v>5737.33358361836i</v>
      </c>
      <c r="J3395" t="str">
        <f t="shared" si="1752"/>
        <v>-28154.8822543003+1240.85214799751i</v>
      </c>
      <c r="K3395" t="str">
        <f t="shared" si="1759"/>
        <v>0.00896354831834445-0.203382528604227i</v>
      </c>
      <c r="L3395" t="str">
        <f t="shared" si="1760"/>
        <v>0.000775589200548439-0.0147489973912209i</v>
      </c>
      <c r="M3395" t="str">
        <f t="shared" si="1761"/>
        <v>0.00973913751889289-0.218131525995448i</v>
      </c>
      <c r="N3395" t="str">
        <f t="shared" si="1762"/>
        <v>-6.47940309977891i</v>
      </c>
      <c r="O3395" t="str">
        <f t="shared" si="1763"/>
        <v>0.980810974699641-0.194961103578995i</v>
      </c>
      <c r="P3395" t="str">
        <f t="shared" si="1764"/>
        <v>0.019189025300359+0.194961103578995i</v>
      </c>
      <c r="Q3395" t="str">
        <f t="shared" si="1765"/>
        <v>-0.019189025300359+6.28444199619991i</v>
      </c>
      <c r="R3395" t="str">
        <f t="shared" si="1766"/>
        <v>0.0310132060192027-0.00314811378755184i</v>
      </c>
      <c r="S3395" t="str">
        <f t="shared" si="1767"/>
        <v>0.672066751215341i</v>
      </c>
      <c r="T3395" t="str">
        <f t="shared" si="1768"/>
        <v>0.00211574260565619+0.0208429446140976i</v>
      </c>
      <c r="U3395" t="str">
        <f t="shared" si="1769"/>
        <v>0.0001-108.935621555028i</v>
      </c>
      <c r="V3395" t="str">
        <f t="shared" si="1770"/>
        <v>0.00002-0.00174729524946369i</v>
      </c>
      <c r="W3395" t="str">
        <f t="shared" si="1771"/>
        <v>0.0000199993584529527-0.00174726722748375i</v>
      </c>
      <c r="X3395" t="str">
        <f t="shared" si="1772"/>
        <v>0.0000308501099366772-0.00174695134733352i</v>
      </c>
      <c r="Y3395" t="str">
        <f t="shared" si="1773"/>
        <v>0.009+9.17973373378937i</v>
      </c>
      <c r="Z3395" t="str">
        <f t="shared" si="1774"/>
        <v>-0.00228405554531602-0.0000425832256873936i</v>
      </c>
      <c r="AA3395" t="str">
        <f t="shared" si="1775"/>
        <v>0.00128651425839604-1.30747501234575i</v>
      </c>
      <c r="AB3395" t="str">
        <f t="shared" si="1776"/>
        <v>0.0144041240019431+0.141900228309663i</v>
      </c>
      <c r="AC3395" t="str">
        <f t="shared" si="1777"/>
        <v>1.03109319708478-0.0017600077117014i</v>
      </c>
      <c r="AD3395" t="str">
        <f t="shared" si="1778"/>
        <v>0.0137348093265126+0.137644591275804i</v>
      </c>
      <c r="AE3395" t="str">
        <f t="shared" si="1779"/>
        <v>-0.0000255097167111326-0.00031497276447158i</v>
      </c>
      <c r="AF3395" t="str">
        <f t="shared" si="1780"/>
        <v>-15.0833221234287-0.24360457647525i</v>
      </c>
      <c r="AG3395" t="str">
        <f t="shared" si="1781"/>
        <v>1.00065154401201-0.0000643666345174218i</v>
      </c>
      <c r="AH3395" t="str">
        <f t="shared" si="1782"/>
        <v>0.000307536097039549+0.0047539723232302i</v>
      </c>
      <c r="AI3395">
        <f t="shared" si="1783"/>
        <v>-46.440730411788074</v>
      </c>
      <c r="AJ3395">
        <f t="shared" si="1784"/>
        <v>86.298673812811032</v>
      </c>
      <c r="AK3395"/>
      <c r="AL3395"/>
      <c r="AM3395"/>
      <c r="AN3395"/>
    </row>
    <row r="3396" spans="1:40" x14ac:dyDescent="0.25">
      <c r="A3396"/>
      <c r="B3396">
        <f t="shared" si="1785"/>
        <v>1462000</v>
      </c>
      <c r="C3396" s="237" t="str">
        <f t="shared" si="1753"/>
        <v>-3.57559229313773E-08+0.00167511801632828i</v>
      </c>
      <c r="D3396" s="208" t="str">
        <f t="shared" si="1754"/>
        <v>-5.9570062311347+0.0128425714585168i</v>
      </c>
      <c r="E3396" t="str">
        <f t="shared" si="1755"/>
        <v>2870</v>
      </c>
      <c r="F3396" t="str">
        <f t="shared" si="1756"/>
        <v>0.777000777000777</v>
      </c>
      <c r="G3396" t="str">
        <f t="shared" si="1751"/>
        <v>0.777000777000777</v>
      </c>
      <c r="H3396" t="str">
        <f t="shared" si="1757"/>
        <v>9.12632649406377+0.25628084433679i</v>
      </c>
      <c r="I3396" t="str">
        <f t="shared" si="1758"/>
        <v>5741.26057443534i</v>
      </c>
      <c r="J3396" t="str">
        <f t="shared" si="1752"/>
        <v>-28193.4387472227+1241.70146500504i</v>
      </c>
      <c r="K3396" t="str">
        <f t="shared" si="1759"/>
        <v>0.00895131333876448-0.203243945051341i</v>
      </c>
      <c r="L3396" t="str">
        <f t="shared" si="1760"/>
        <v>0.000774531486739279-0.0147389647404922i</v>
      </c>
      <c r="M3396" t="str">
        <f t="shared" si="1761"/>
        <v>0.00972584482550376-0.217982909791833i</v>
      </c>
      <c r="N3396" t="str">
        <f t="shared" si="1762"/>
        <v>-6.48383800949813i</v>
      </c>
      <c r="O3396" t="str">
        <f t="shared" si="1763"/>
        <v>0.979936697153486-0.199308980158741i</v>
      </c>
      <c r="P3396" t="str">
        <f t="shared" si="1764"/>
        <v>0.020063302846514+0.199308980158741i</v>
      </c>
      <c r="Q3396" t="str">
        <f t="shared" si="1765"/>
        <v>-0.020063302846514+6.28452902933939i</v>
      </c>
      <c r="R3396" t="str">
        <f t="shared" si="1766"/>
        <v>0.0317037118660448-0.00329370489378055i</v>
      </c>
      <c r="S3396" t="str">
        <f t="shared" si="1767"/>
        <v>0.672526755836297i</v>
      </c>
      <c r="T3396" t="str">
        <f t="shared" si="1768"/>
        <v>0.00221510466689637+0.0213215944892398i</v>
      </c>
      <c r="U3396" t="str">
        <f t="shared" si="1769"/>
        <v>0.0001-108.861110185975i</v>
      </c>
      <c r="V3396" t="str">
        <f t="shared" si="1770"/>
        <v>0.00002-0.00174610010907418i</v>
      </c>
      <c r="W3396" t="str">
        <f t="shared" si="1771"/>
        <v>0.0000199993584529526-0.00174607210626613i</v>
      </c>
      <c r="X3396" t="str">
        <f t="shared" si="1772"/>
        <v>0.0000308352699311999-0.0017457565343002i</v>
      </c>
      <c r="Y3396" t="str">
        <f t="shared" si="1773"/>
        <v>0.009+9.18601691909656i</v>
      </c>
      <c r="Z3396" t="str">
        <f t="shared" si="1774"/>
        <v>-0.00228093159976766-0.0000425316227929081i</v>
      </c>
      <c r="AA3396" t="str">
        <f t="shared" si="1775"/>
        <v>0.00128475214458147-1.306580368242i</v>
      </c>
      <c r="AB3396" t="str">
        <f t="shared" si="1776"/>
        <v>0.0150805878815124+0.145158910219566i</v>
      </c>
      <c r="AC3396" t="str">
        <f t="shared" si="1777"/>
        <v>1.03178883308949-0.0018755173919488i</v>
      </c>
      <c r="AD3396" t="str">
        <f t="shared" si="1778"/>
        <v>0.0143601851449593+0.140712748907959i</v>
      </c>
      <c r="AE3396" t="str">
        <f t="shared" si="1779"/>
        <v>-0.0000267698585169453-0.000321566917452158i</v>
      </c>
      <c r="AF3396" t="str">
        <f t="shared" si="1780"/>
        <v>-15.0833327251985-0.243438272878273i</v>
      </c>
      <c r="AG3396" t="str">
        <f t="shared" si="1781"/>
        <v>1.00066561289172-0.0000672666770594371i</v>
      </c>
      <c r="AH3396" t="str">
        <f t="shared" si="1782"/>
        <v>0.000324954208168873+0.0048536088514368i</v>
      </c>
      <c r="AI3396">
        <f t="shared" si="1783"/>
        <v>-46.259281017959253</v>
      </c>
      <c r="AJ3396">
        <f t="shared" si="1784"/>
        <v>86.169703613260268</v>
      </c>
      <c r="AK3396"/>
      <c r="AL3396"/>
      <c r="AM3396"/>
      <c r="AN3396"/>
    </row>
    <row r="3397" spans="1:40" x14ac:dyDescent="0.25">
      <c r="A3397"/>
      <c r="B3397">
        <f t="shared" si="1785"/>
        <v>1463000</v>
      </c>
      <c r="C3397" s="237" t="str">
        <f t="shared" si="1753"/>
        <v>-3.57070593594761E-08+0.00167397302793812i</v>
      </c>
      <c r="D3397" s="208" t="str">
        <f t="shared" si="1754"/>
        <v>-5.95700623076008+0.0128337932141923i</v>
      </c>
      <c r="E3397" t="str">
        <f t="shared" si="1755"/>
        <v>2870</v>
      </c>
      <c r="F3397" t="str">
        <f t="shared" si="1756"/>
        <v>0.777000777000777</v>
      </c>
      <c r="G3397" t="str">
        <f t="shared" ref="G3397:G3460" si="1786">IF($C$11=$C$7,$C$24,F3397)</f>
        <v>0.777000777000777</v>
      </c>
      <c r="H3397" t="str">
        <f t="shared" si="1757"/>
        <v>9.12633707450228+0.256105989185544i</v>
      </c>
      <c r="I3397" t="str">
        <f t="shared" si="1758"/>
        <v>5745.18756525233i</v>
      </c>
      <c r="J3397" t="str">
        <f t="shared" ref="J3397:J3460" si="1787">IMSUM(COMPLEX(0,2*PI()*B3397*$C$113*$C$112),COMPLEX(0,2*PI()*B3397*$C$113*$C$111),COMPLEX(0,2*PI()*B3397*$C$28*10^-12*$C$111),COMPLEX(-1*2*PI()*B3397*2*PI()*B3397*$C$113*$C$112*$C$28*10^-12*$C$111,0),COMPLEX(1,0))</f>
        <v>-28232.0216215978+1242.55078201257i</v>
      </c>
      <c r="K3397" t="str">
        <f t="shared" si="1759"/>
        <v>0.00893910337711782-0.203105549868734i</v>
      </c>
      <c r="L3397" t="str">
        <f t="shared" si="1760"/>
        <v>0.000773475933163473-0.0147289456914962i</v>
      </c>
      <c r="M3397" t="str">
        <f t="shared" si="1761"/>
        <v>0.00971257931028129-0.21783449556023i</v>
      </c>
      <c r="N3397" t="str">
        <f t="shared" si="1762"/>
        <v>-6.48827291921735i</v>
      </c>
      <c r="O3397" t="str">
        <f t="shared" si="1763"/>
        <v>0.979043145828255-0.203652936651339i</v>
      </c>
      <c r="P3397" t="str">
        <f t="shared" si="1764"/>
        <v>0.020956854171745+0.203652936651339i</v>
      </c>
      <c r="Q3397" t="str">
        <f t="shared" si="1765"/>
        <v>-0.020956854171745+6.28461998256601i</v>
      </c>
      <c r="R3397" t="str">
        <f t="shared" si="1766"/>
        <v>0.0323934923977091-0.00344264568550785i</v>
      </c>
      <c r="S3397" t="str">
        <f t="shared" si="1767"/>
        <v>0.672986760457251i</v>
      </c>
      <c r="T3397" t="str">
        <f t="shared" si="1768"/>
        <v>0.00231685496729206+0.0218003915086308i</v>
      </c>
      <c r="U3397" t="str">
        <f t="shared" si="1769"/>
        <v>0.0001-108.786700677987i</v>
      </c>
      <c r="V3397" t="str">
        <f t="shared" si="1770"/>
        <v>0.00002-0.00174490660250611i</v>
      </c>
      <c r="W3397" t="str">
        <f t="shared" si="1771"/>
        <v>0.0000199993584529525-0.00174487861884375i</v>
      </c>
      <c r="X3397" t="str">
        <f t="shared" si="1772"/>
        <v>0.0000308204603443933-0.00174456335445212i</v>
      </c>
      <c r="Y3397" t="str">
        <f t="shared" si="1773"/>
        <v>0.009+9.19230010440373i</v>
      </c>
      <c r="Z3397" t="str">
        <f t="shared" si="1774"/>
        <v>-0.00227781405916507-0.0000424801365052753i</v>
      </c>
      <c r="AA3397" t="str">
        <f t="shared" si="1775"/>
        <v>0.00128299365047709-1.30568694785829i</v>
      </c>
      <c r="AB3397" t="str">
        <f t="shared" si="1776"/>
        <v>0.0157733110607008+0.148418593897831i</v>
      </c>
      <c r="AC3397" t="str">
        <f t="shared" si="1777"/>
        <v>1.03248388906816-0.00199444389386924i</v>
      </c>
      <c r="AD3397" t="str">
        <f t="shared" si="1778"/>
        <v>0.0149993176572391+0.143778039315774i</v>
      </c>
      <c r="AE3397" t="str">
        <f t="shared" si="1779"/>
        <v>-0.0000280579459009473-0.000328136812414225i</v>
      </c>
      <c r="AF3397" t="str">
        <f t="shared" si="1780"/>
        <v>-15.0833433052624-0.243272195971352i</v>
      </c>
      <c r="AG3397" t="str">
        <f t="shared" si="1781"/>
        <v>1.00067964903914-0.0000702278080687486i</v>
      </c>
      <c r="AH3397" t="str">
        <f t="shared" si="1782"/>
        <v>0.000342800253496271+0.00495288376227242i</v>
      </c>
      <c r="AI3397">
        <f t="shared" si="1783"/>
        <v>-46.082082789470256</v>
      </c>
      <c r="AJ3397">
        <f t="shared" si="1784"/>
        <v>86.040743903283399</v>
      </c>
      <c r="AK3397"/>
      <c r="AL3397"/>
      <c r="AM3397"/>
      <c r="AN3397"/>
    </row>
    <row r="3398" spans="1:40" x14ac:dyDescent="0.25">
      <c r="A3398"/>
      <c r="B3398">
        <f t="shared" si="1785"/>
        <v>1464000</v>
      </c>
      <c r="C3398" s="237" t="str">
        <f t="shared" ref="C3398:C3461" si="1788">IMPRODUCT(COMPLEX(-1,0),IMDIV(IMPRODUCT(G3398,COMPLEX($C$100+$C$101,0)),COMPLEX($C$100,2*PI()*B3398*$C$103*$C$102*(2*$C$100+$C$101))))</f>
        <v>-3.56582958836437E-08+0.00167282960373975i</v>
      </c>
      <c r="D3398" s="208" t="str">
        <f t="shared" ref="D3398:D3461" si="1789">IMPRODUCT(COMPLEX($C$106,0),IMSUB(C3398,G3398))</f>
        <v>-5.95700623038623+0.0128250269620048i</v>
      </c>
      <c r="E3398" t="str">
        <f t="shared" ref="E3398:E3461" si="1790">IMDIV(COMPLEX($C$20*10^3,0),COMPLEX(1,2*PI()*B3398*$C$20*1000*$C$29*10^-12))</f>
        <v>2870</v>
      </c>
      <c r="F3398" t="str">
        <f t="shared" ref="F3398:F3461" si="1791">IMDIV(COMPLEX($C$22*1000,0),IMSUM(COMPLEX($C$22*1000,0),E3398))</f>
        <v>0.777000777000777</v>
      </c>
      <c r="G3398" t="str">
        <f t="shared" si="1786"/>
        <v>0.777000777000777</v>
      </c>
      <c r="H3398" t="str">
        <f t="shared" ref="H3398:H3461" si="1792">IMPRODUCT(COMPLEX($C$108,0),IMPRODUCT(COMPLEX(-1,0),D3398),IMDIV(COMPLEX(0,2*PI()*B3398*$C$109*$C$110),COMPLEX(1,2*PI()*B3398*$C$109*$C$110)))</f>
        <v>9.12634763329331+0.255931372253746i</v>
      </c>
      <c r="I3398" t="str">
        <f t="shared" ref="I3398:I3461" si="1793">COMPLEX(0,2*PI()*B3398*$C$113*$C$112*$C$114)</f>
        <v>5749.11455606932i</v>
      </c>
      <c r="J3398" t="str">
        <f t="shared" si="1787"/>
        <v>-28270.6308774253+1243.40009902009i</v>
      </c>
      <c r="K3398" t="str">
        <f t="shared" ref="K3398:K3461" si="1794">IMDIV(I3398,J3398)</f>
        <v>0.00892691836528495-0.202967342673343i</v>
      </c>
      <c r="L3398" t="str">
        <f t="shared" ref="L3398:L3461" si="1795">IMDIV(COMPLEX($C$117,0),COMPLEX(1,2*PI()*B3398*$C$115*$C$116))</f>
        <v>0.00077242253394781-0.0147189402166688i</v>
      </c>
      <c r="M3398" t="str">
        <f t="shared" ref="M3398:M3461" si="1796">IMSUM(K3398,L3398)</f>
        <v>0.00969934089923276-0.217686282890012i</v>
      </c>
      <c r="N3398" t="str">
        <f t="shared" ref="N3398:N3461" si="1797">COMPLEX(0,-2*PI()*B3398*$C$43)</f>
        <v>-6.49270782893657i</v>
      </c>
      <c r="O3398" t="str">
        <f t="shared" ref="O3398:O3461" si="1798">IMEXP(N3398)</f>
        <v>0.978130338298666-0.207992887618152i</v>
      </c>
      <c r="P3398" t="str">
        <f t="shared" ref="P3398:P3461" si="1799">IMSUB(COMPLEX(1,0),O3398)</f>
        <v>0.021869661701334+0.207992887618152i</v>
      </c>
      <c r="Q3398" t="str">
        <f t="shared" ref="Q3398:Q3461" si="1800">IMSUM(COMPLEX(0,2*PI()*B3398*$C$43),O3398,COMPLEX(-1,0))</f>
        <v>-0.021869661701334+6.28471494131842i</v>
      </c>
      <c r="R3398" t="str">
        <f t="shared" ref="R3398:R3461" si="1801">IMDIV(P3398,Q3398)</f>
        <v>0.0330825295124201-0.00359493877462251i</v>
      </c>
      <c r="S3398" t="str">
        <f t="shared" ref="S3398:S3461" si="1802">IMDIV(COMPLEX(0,2*PI()*B3398*$C$123),COMPLEX($C$124,0))</f>
        <v>0.673446765078207i</v>
      </c>
      <c r="T3398" t="str">
        <f t="shared" ref="T3398:T3461" si="1803">IMPRODUCT(R3398,S3398)</f>
        <v>0.00242099988842374+0.0222793224807436i</v>
      </c>
      <c r="U3398" t="str">
        <f t="shared" ref="U3398:U3461" si="1804">IMDIV(COMPLEX(1,2*PI()*B3398*$C$16*10^-3*$C$15*10^-6),COMPLEX(0,2*PI()*B3398*$C$15*10^-6))</f>
        <v>0.0001-108.712392822333i</v>
      </c>
      <c r="V3398" t="str">
        <f t="shared" ref="V3398:V3461" si="1805">IMSUM(COMPLEX($C$18*10^-3,0),IMDIV(COMPLEX(1,0),COMPLEX(0,2*PI()*B3398*($C$17*1*10^-6))))</f>
        <v>0.00002-0.00174371472641151i</v>
      </c>
      <c r="W3398" t="str">
        <f t="shared" ref="W3398:W3461" si="1806">IMDIV(IMPRODUCT(U3398,V3398),IMSUM(U3398,V3398))</f>
        <v>0.0000199993584529526-0.00174368676186872i</v>
      </c>
      <c r="X3398" t="str">
        <f t="shared" ref="X3398:X3461" si="1807">IMDIV(IMPRODUCT(COMPLEX($C$19,0),W3398),IMSUM(COMPLEX($C$19,0),W3398))</f>
        <v>0.0000308056810931805-0.00174337180444313i</v>
      </c>
      <c r="Y3398" t="str">
        <f t="shared" ref="Y3398:Y3461" si="1808">COMPLEX($C$13*10^-3,2*PI()*B3398*$C$12*0.000001)</f>
        <v>0.009+9.19858328971091i</v>
      </c>
      <c r="Z3398" t="str">
        <f t="shared" ref="Z3398:Z3461" si="1809">IMPRODUCT(COMPLEX($C$6,0),IMDIV(X3398,IMSUM(X3398,Y3398)))</f>
        <v>-0.00227470290601019-0.0000424287664597502i</v>
      </c>
      <c r="AA3398" t="str">
        <f t="shared" ref="AA3398:AA3461" si="1810">IMDIV(COMPLEX($C$6,0),IMSUM(X3398,Y3398))</f>
        <v>0.00128123876617046-1.30479474868508i</v>
      </c>
      <c r="AB3398" t="str">
        <f t="shared" ref="AB3398:AB3461" si="1811">IMPRODUCT(COMPLEX($C$119,0),T3398)</f>
        <v>0.0164823369857556+0.151679189535619i</v>
      </c>
      <c r="AC3398" t="str">
        <f t="shared" ref="AC3398:AC3461" si="1812">IMSUM(COMPLEX(1,0),IMPRODUCT(AB3398,M3398))</f>
        <v>1.03317834676702-0.00211679050514439i</v>
      </c>
      <c r="AD3398" t="str">
        <f t="shared" ref="AD3398:AD3461" si="1813">IMDIV(AB3398,AC3398)</f>
        <v>0.0156521927423079+0.14684040023035i</v>
      </c>
      <c r="AE3398" t="str">
        <f t="shared" ref="AE3398:AE3461" si="1814">IMPRODUCT(AD3398,AA3398,X3398)</f>
        <v>-0.0000293738312681297-0.000334682388354123i</v>
      </c>
      <c r="AF3398" t="str">
        <f t="shared" ref="AF3398:AF3461" si="1815">IMSUB(D3398,H3398)</f>
        <v>-15.0833538636795-0.243106345291741i</v>
      </c>
      <c r="AG3398" t="str">
        <f t="shared" ref="AG3398:AG3461" si="1816">IMSUM(COMPLEX(1,0),IMPRODUCT(AD3398,AA3398,COMPLEX($C$127,0)))</f>
        <v>1.00069365222707-0.000073249835842125i</v>
      </c>
      <c r="AH3398" t="str">
        <f t="shared" ref="AH3398:AH3461" si="1817">IMDIV(IMPRODUCT(AE3398,AF3398),AG3398)</f>
        <v>0.0003610719774652+0.00505179611908783i</v>
      </c>
      <c r="AI3398">
        <f t="shared" ref="AI3398:AI3461" si="1818">20*LOG10(IMABS(AH3398))</f>
        <v>-45.908954114687901</v>
      </c>
      <c r="AJ3398">
        <f t="shared" ref="AJ3398:AJ3461" si="1819">IMARGUMENT(AH3398)*180/PI()</f>
        <v>85.911794685278835</v>
      </c>
      <c r="AK3398"/>
      <c r="AL3398"/>
      <c r="AM3398"/>
      <c r="AN3398"/>
    </row>
    <row r="3399" spans="1:40" x14ac:dyDescent="0.25">
      <c r="A3399"/>
      <c r="B3399">
        <f t="shared" si="1785"/>
        <v>1465000</v>
      </c>
      <c r="C3399" s="237" t="str">
        <f t="shared" si="1788"/>
        <v>-3.56096322306735E-08+0.00167168774053004i</v>
      </c>
      <c r="D3399" s="208" t="str">
        <f t="shared" si="1789"/>
        <v>-5.95700623001314+0.012816272677397i</v>
      </c>
      <c r="E3399" t="str">
        <f t="shared" si="1790"/>
        <v>2870</v>
      </c>
      <c r="F3399" t="str">
        <f t="shared" si="1791"/>
        <v>0.777000777000777</v>
      </c>
      <c r="G3399" t="str">
        <f t="shared" si="1786"/>
        <v>0.777000777000777</v>
      </c>
      <c r="H3399" t="str">
        <f t="shared" si="1792"/>
        <v>9.12635817049584+0.255756993055356i</v>
      </c>
      <c r="I3399" t="str">
        <f t="shared" si="1793"/>
        <v>5753.04154688631i</v>
      </c>
      <c r="J3399" t="str">
        <f t="shared" si="1787"/>
        <v>-28309.2665147055+1244.24941602762i</v>
      </c>
      <c r="K3399" t="str">
        <f t="shared" si="1794"/>
        <v>0.00891475823537774-0.20282932308314i</v>
      </c>
      <c r="L3399" t="str">
        <f t="shared" si="1795"/>
        <v>0.000771371283238987-0.0147089482885201i</v>
      </c>
      <c r="M3399" t="str">
        <f t="shared" si="1796"/>
        <v>0.00968612951861673-0.21753827137166i</v>
      </c>
      <c r="N3399" t="str">
        <f t="shared" si="1797"/>
        <v>-6.49714273865579i</v>
      </c>
      <c r="O3399" t="str">
        <f t="shared" si="1798"/>
        <v>0.977198292518176-0.212328747699322i</v>
      </c>
      <c r="P3399" t="str">
        <f t="shared" si="1799"/>
        <v>0.022801707481824+0.212328747699322i</v>
      </c>
      <c r="Q3399" t="str">
        <f t="shared" si="1800"/>
        <v>-0.022801707481824+6.28481399095647i</v>
      </c>
      <c r="R3399" t="str">
        <f t="shared" si="1801"/>
        <v>0.0337708050269872-0.0037505866575198i</v>
      </c>
      <c r="S3399" t="str">
        <f t="shared" si="1802"/>
        <v>0.673906769699161i</v>
      </c>
      <c r="T3399" t="str">
        <f t="shared" si="1803"/>
        <v>0.00252754573884594+0.0227583741258771i</v>
      </c>
      <c r="U3399" t="str">
        <f t="shared" si="1804"/>
        <v>0.0001-108.63818641085i</v>
      </c>
      <c r="V3399" t="str">
        <f t="shared" si="1805"/>
        <v>0.00002-0.0017425244774515i</v>
      </c>
      <c r="W3399" t="str">
        <f t="shared" si="1806"/>
        <v>0.0000199993584529527-0.00174249653200216i</v>
      </c>
      <c r="X3399" t="str">
        <f t="shared" si="1807"/>
        <v>0.0000307909320947666-0.00174218188093613i</v>
      </c>
      <c r="Y3399" t="str">
        <f t="shared" si="1808"/>
        <v>0.009+9.20486647501809i</v>
      </c>
      <c r="Z3399" t="str">
        <f t="shared" si="1809"/>
        <v>-0.00227159812286459-0.000042377512293011i</v>
      </c>
      <c r="AA3399" t="str">
        <f t="shared" si="1810"/>
        <v>0.0012794874817831-1.30390376821973i</v>
      </c>
      <c r="AB3399" t="str">
        <f t="shared" si="1811"/>
        <v>0.0172077086057584+0.154940606723792i</v>
      </c>
      <c r="AC3399" t="str">
        <f t="shared" si="1812"/>
        <v>1.03387218784624-0.00224256039994421i</v>
      </c>
      <c r="AD3399" t="str">
        <f t="shared" si="1813"/>
        <v>0.0163187959954247+0.149899769460202i</v>
      </c>
      <c r="AE3399" t="str">
        <f t="shared" si="1814"/>
        <v>-0.0000307173670275977-0.000341203584901533i</v>
      </c>
      <c r="AF3399" t="str">
        <f t="shared" si="1815"/>
        <v>-15.083364400509-0.242940720377959i</v>
      </c>
      <c r="AG3399" t="str">
        <f t="shared" si="1816"/>
        <v>1.0007076222293-0.0000763325678599624i</v>
      </c>
      <c r="AH3399" t="str">
        <f t="shared" si="1817"/>
        <v>0.000379767124871559+0.00515034499509637i</v>
      </c>
      <c r="AI3399">
        <f t="shared" si="1818"/>
        <v>-45.739724795639418</v>
      </c>
      <c r="AJ3399">
        <f t="shared" si="1819"/>
        <v>85.782855961454061</v>
      </c>
      <c r="AK3399"/>
      <c r="AL3399"/>
      <c r="AM3399"/>
      <c r="AN3399"/>
    </row>
    <row r="3400" spans="1:40" x14ac:dyDescent="0.25">
      <c r="A3400"/>
      <c r="B3400">
        <f t="shared" si="1785"/>
        <v>1466000</v>
      </c>
      <c r="C3400" s="237" t="str">
        <f t="shared" si="1788"/>
        <v>-3.55610681282906E-08+0.00167054743511461i</v>
      </c>
      <c r="D3400" s="208" t="str">
        <f t="shared" si="1789"/>
        <v>-5.95700622964081+0.0128075303358787i</v>
      </c>
      <c r="E3400" t="str">
        <f t="shared" si="1790"/>
        <v>2870</v>
      </c>
      <c r="F3400" t="str">
        <f t="shared" si="1791"/>
        <v>0.777000777000777</v>
      </c>
      <c r="G3400" t="str">
        <f t="shared" si="1786"/>
        <v>0.777000777000777</v>
      </c>
      <c r="H3400" t="str">
        <f t="shared" si="1792"/>
        <v>9.12636868616868+0.255582851105653i</v>
      </c>
      <c r="I3400" t="str">
        <f t="shared" si="1793"/>
        <v>5756.9685377033i</v>
      </c>
      <c r="J3400" t="str">
        <f t="shared" si="1787"/>
        <v>-28347.9285334382+1245.09873303515i</v>
      </c>
      <c r="K3400" t="str">
        <f t="shared" si="1794"/>
        <v>0.00890262291973878-0.20269149071713i</v>
      </c>
      <c r="L3400" t="str">
        <f t="shared" si="1795"/>
        <v>0.000770322175203554-0.0146989698796341i</v>
      </c>
      <c r="M3400" t="str">
        <f t="shared" si="1796"/>
        <v>0.00967294509494233-0.217390460596764i</v>
      </c>
      <c r="N3400" t="str">
        <f t="shared" si="1797"/>
        <v>-6.50157764837501i</v>
      </c>
      <c r="O3400" t="str">
        <f t="shared" si="1798"/>
        <v>0.976247026818625-0.216660431615452i</v>
      </c>
      <c r="P3400" t="str">
        <f t="shared" si="1799"/>
        <v>0.023752973181375+0.216660431615452i</v>
      </c>
      <c r="Q3400" t="str">
        <f t="shared" si="1800"/>
        <v>-0.023752973181375+6.28491721675956i</v>
      </c>
      <c r="R3400" t="str">
        <f t="shared" si="1801"/>
        <v>0.0344583006775038-0.00390959171390841i</v>
      </c>
      <c r="S3400" t="str">
        <f t="shared" si="1802"/>
        <v>0.674366774320116i</v>
      </c>
      <c r="T3400" t="str">
        <f t="shared" si="1803"/>
        <v>0.00263649875301707+0.0232375330764409i</v>
      </c>
      <c r="U3400" t="str">
        <f t="shared" si="1804"/>
        <v>0.0001-108.564081235945i</v>
      </c>
      <c r="V3400" t="str">
        <f t="shared" si="1805"/>
        <v>0.00002-0.00174133585229635i</v>
      </c>
      <c r="W3400" t="str">
        <f t="shared" si="1806"/>
        <v>0.0000199993584529526-0.0017413079259144i</v>
      </c>
      <c r="X3400" t="str">
        <f t="shared" si="1807"/>
        <v>0.0000307762132666397-0.0017409935806032i</v>
      </c>
      <c r="Y3400" t="str">
        <f t="shared" si="1808"/>
        <v>0.009+9.21114966032527i</v>
      </c>
      <c r="Z3400" t="str">
        <f t="shared" si="1809"/>
        <v>-0.00226849969234939-0.0000423263736431554i</v>
      </c>
      <c r="AA3400" t="str">
        <f t="shared" si="1810"/>
        <v>0.00127773978747027-1.30301400396641i</v>
      </c>
      <c r="AB3400" t="str">
        <f t="shared" si="1811"/>
        <v>0.0179494683653393+0.158202754454859i</v>
      </c>
      <c r="AC3400" t="str">
        <f t="shared" si="1812"/>
        <v>1.0345653938806-0.00237175663769766i</v>
      </c>
      <c r="AD3400" t="str">
        <f t="shared" si="1813"/>
        <v>0.0169991127286332+0.152956084892562i</v>
      </c>
      <c r="AE3400" t="str">
        <f t="shared" si="1814"/>
        <v>-0.0000320884055949603-0.000347700342318699i</v>
      </c>
      <c r="AF3400" t="str">
        <f t="shared" si="1815"/>
        <v>-15.0833749158095-0.242775320769774i</v>
      </c>
      <c r="AG3400" t="str">
        <f t="shared" si="1816"/>
        <v>1.0007215588206-0.0000794758107913355i</v>
      </c>
      <c r="AH3400" t="str">
        <f t="shared" si="1817"/>
        <v>0.000398883440900633+0.00524852947335775i</v>
      </c>
      <c r="AI3400">
        <f t="shared" si="1818"/>
        <v>-45.574235111219217</v>
      </c>
      <c r="AJ3400">
        <f t="shared" si="1819"/>
        <v>85.653927733825569</v>
      </c>
      <c r="AK3400"/>
      <c r="AL3400"/>
      <c r="AM3400"/>
      <c r="AN3400"/>
    </row>
    <row r="3401" spans="1:40" x14ac:dyDescent="0.25">
      <c r="A3401"/>
      <c r="B3401">
        <f t="shared" si="1785"/>
        <v>1467000</v>
      </c>
      <c r="C3401" s="237" t="str">
        <f t="shared" si="1788"/>
        <v>-3.55126033051476E-08+0.0016694086843078i</v>
      </c>
      <c r="D3401" s="208" t="str">
        <f t="shared" si="1789"/>
        <v>-5.95700622926925+0.0127987999130265i</v>
      </c>
      <c r="E3401" t="str">
        <f t="shared" si="1790"/>
        <v>2870</v>
      </c>
      <c r="F3401" t="str">
        <f t="shared" si="1791"/>
        <v>0.777000777000777</v>
      </c>
      <c r="G3401" t="str">
        <f t="shared" si="1786"/>
        <v>0.777000777000777</v>
      </c>
      <c r="H3401" t="str">
        <f t="shared" si="1792"/>
        <v>9.12637918037044+0.255408945921232i</v>
      </c>
      <c r="I3401" t="str">
        <f t="shared" si="1793"/>
        <v>5760.89552852028i</v>
      </c>
      <c r="J3401" t="str">
        <f t="shared" si="1787"/>
        <v>-28386.6169336235+1245.94805004268i</v>
      </c>
      <c r="K3401" t="str">
        <f t="shared" si="1794"/>
        <v>0.00889051235094018-0.202553845195345i</v>
      </c>
      <c r="L3401" t="str">
        <f t="shared" si="1795"/>
        <v>0.000769275204027828-0.0146890049626683i</v>
      </c>
      <c r="M3401" t="str">
        <f t="shared" si="1796"/>
        <v>0.00965978755496801-0.217242850158013i</v>
      </c>
      <c r="N3401" t="str">
        <f t="shared" si="1797"/>
        <v>-6.50601255809423i</v>
      </c>
      <c r="O3401" t="str">
        <f t="shared" si="1798"/>
        <v>0.975276559909882-0.220987854169288i</v>
      </c>
      <c r="P3401" t="str">
        <f t="shared" si="1799"/>
        <v>0.024723440090118+0.220987854169288i</v>
      </c>
      <c r="Q3401" t="str">
        <f t="shared" si="1800"/>
        <v>-0.024723440090118+6.28502470392494i</v>
      </c>
      <c r="R3401" t="str">
        <f t="shared" si="1801"/>
        <v>0.0351449981200626-0.00407195620561754i</v>
      </c>
      <c r="S3401" t="str">
        <f t="shared" si="1802"/>
        <v>0.67482677894107i</v>
      </c>
      <c r="T3401" t="str">
        <f t="shared" si="1803"/>
        <v>0.00274786509022599+0.0237167858772518i</v>
      </c>
      <c r="U3401" t="str">
        <f t="shared" si="1804"/>
        <v>0.0001-108.49007709059i</v>
      </c>
      <c r="V3401" t="str">
        <f t="shared" si="1805"/>
        <v>0.00002-0.00174014884762539i</v>
      </c>
      <c r="W3401" t="str">
        <f t="shared" si="1806"/>
        <v>0.0000199993584529524-0.00174012094028485i</v>
      </c>
      <c r="X3401" t="str">
        <f t="shared" si="1807"/>
        <v>0.0000307615245265697-0.0017398069001255i</v>
      </c>
      <c r="Y3401" t="str">
        <f t="shared" si="1808"/>
        <v>0.009+9.21743284563245i</v>
      </c>
      <c r="Z3401" t="str">
        <f t="shared" si="1809"/>
        <v>-0.00226540759714499-0.0000422753501496937i</v>
      </c>
      <c r="AA3401" t="str">
        <f t="shared" si="1810"/>
        <v>0.0012759956734209-1.30212545343611i</v>
      </c>
      <c r="AB3401" t="str">
        <f t="shared" si="1811"/>
        <v>0.0187076581973685+0.161465541124988i</v>
      </c>
      <c r="AC3401" t="str">
        <f t="shared" si="1812"/>
        <v>1.03525794636014-0.00250438216186291i</v>
      </c>
      <c r="AD3401" t="str">
        <f t="shared" si="1813"/>
        <v>0.0176931279712419+0.15600928449467i</v>
      </c>
      <c r="AE3401" t="str">
        <f t="shared" si="1814"/>
        <v>-0.0000334867993946945-0.000354172601499606i</v>
      </c>
      <c r="AF3401" t="str">
        <f t="shared" si="1815"/>
        <v>-15.0833854096397-0.242610146008205i</v>
      </c>
      <c r="AG3401" t="str">
        <f t="shared" si="1816"/>
        <v>1.00073546177674-0.0000826793704990246i</v>
      </c>
      <c r="AH3401" t="str">
        <f t="shared" si="1817"/>
        <v>0.000418418671163643+0.00534634864676131i</v>
      </c>
      <c r="AI3401">
        <f t="shared" si="1818"/>
        <v>-45.412334974578073</v>
      </c>
      <c r="AJ3401">
        <f t="shared" si="1819"/>
        <v>85.525010004221357</v>
      </c>
      <c r="AK3401"/>
      <c r="AL3401"/>
      <c r="AM3401"/>
      <c r="AN3401"/>
    </row>
    <row r="3402" spans="1:40" x14ac:dyDescent="0.25">
      <c r="A3402"/>
      <c r="B3402">
        <f t="shared" si="1785"/>
        <v>1468000</v>
      </c>
      <c r="C3402" s="237" t="str">
        <f t="shared" si="1788"/>
        <v>-3.5464237490821E-08+0.00166827148493259i</v>
      </c>
      <c r="D3402" s="208" t="str">
        <f t="shared" si="1789"/>
        <v>-5.95700622889844+0.0127900813844832i</v>
      </c>
      <c r="E3402" t="str">
        <f t="shared" si="1790"/>
        <v>2870</v>
      </c>
      <c r="F3402" t="str">
        <f t="shared" si="1791"/>
        <v>0.777000777000777</v>
      </c>
      <c r="G3402" t="str">
        <f t="shared" si="1786"/>
        <v>0.777000777000777</v>
      </c>
      <c r="H3402" t="str">
        <f t="shared" si="1792"/>
        <v>9.12638965315948+0.25523527702i</v>
      </c>
      <c r="I3402" t="str">
        <f t="shared" si="1793"/>
        <v>5764.82251933727i</v>
      </c>
      <c r="J3402" t="str">
        <f t="shared" si="1787"/>
        <v>-28425.3317152613+1246.7973670502i</v>
      </c>
      <c r="K3402" t="str">
        <f t="shared" si="1794"/>
        <v>0.00887842646178288-0.202416386138848i</v>
      </c>
      <c r="L3402" t="str">
        <f t="shared" si="1795"/>
        <v>0.000768230363917803-0.014679053510354i</v>
      </c>
      <c r="M3402" t="str">
        <f t="shared" si="1796"/>
        <v>0.00964665682570068-0.217095439649202i</v>
      </c>
      <c r="N3402" t="str">
        <f t="shared" si="1797"/>
        <v>-6.51044746781345i</v>
      </c>
      <c r="O3402" t="str">
        <f t="shared" si="1798"/>
        <v>0.974286910879469-0.225310930247385i</v>
      </c>
      <c r="P3402" t="str">
        <f t="shared" si="1799"/>
        <v>0.0257130891205311+0.225310930247385i</v>
      </c>
      <c r="Q3402" t="str">
        <f t="shared" si="1800"/>
        <v>-0.0257130891205311+6.28513653756607i</v>
      </c>
      <c r="R3402" t="str">
        <f t="shared" si="1801"/>
        <v>0.0358308789314834-0.00423768227540806i</v>
      </c>
      <c r="S3402" t="str">
        <f t="shared" si="1802"/>
        <v>0.675286783562026i</v>
      </c>
      <c r="T3402" t="str">
        <f t="shared" si="1803"/>
        <v>0.00286165083351812+0.0241961189858418i</v>
      </c>
      <c r="U3402" t="str">
        <f t="shared" si="1804"/>
        <v>0.0001-108.416173768321i</v>
      </c>
      <c r="V3402" t="str">
        <f t="shared" si="1805"/>
        <v>0.00002-0.00173896346012701i</v>
      </c>
      <c r="W3402" t="str">
        <f t="shared" si="1806"/>
        <v>0.0000199993584529525-0.00173893557180195i</v>
      </c>
      <c r="X3402" t="str">
        <f t="shared" si="1807"/>
        <v>0.0000307468657926064-0.00173862183619319i</v>
      </c>
      <c r="Y3402" t="str">
        <f t="shared" si="1808"/>
        <v>0.009+9.22371603093963i</v>
      </c>
      <c r="Z3402" t="str">
        <f t="shared" si="1809"/>
        <v>-0.0022623218199907-0.0000422244414535416i</v>
      </c>
      <c r="AA3402" t="str">
        <f t="shared" si="1810"/>
        <v>0.00127425512985744-1.30123811414662i</v>
      </c>
      <c r="AB3402" t="str">
        <f t="shared" si="1811"/>
        <v>0.0194823195156458+0.164728874536107i</v>
      </c>
      <c r="AC3402" t="str">
        <f t="shared" si="1812"/>
        <v>1.03594982669087-0.00264043979870163i</v>
      </c>
      <c r="AD3402" t="str">
        <f t="shared" si="1813"/>
        <v>0.0184008264703209+0.159059306315052i</v>
      </c>
      <c r="AE3402" t="str">
        <f t="shared" si="1814"/>
        <v>-0.0000349124008625285-0.000360620303969119i</v>
      </c>
      <c r="AF3402" t="str">
        <f t="shared" si="1815"/>
        <v>-15.0833958820579-0.242445195635517i</v>
      </c>
      <c r="AG3402" t="str">
        <f t="shared" si="1816"/>
        <v>1.00074933087447-0.0000859430520446009i</v>
      </c>
      <c r="AH3402" t="str">
        <f t="shared" si="1817"/>
        <v>0.000438370561734541+0.00544380161800864i</v>
      </c>
      <c r="AI3402">
        <f t="shared" si="1818"/>
        <v>-45.253883173555806</v>
      </c>
      <c r="AJ3402">
        <f t="shared" si="1819"/>
        <v>85.396102774278646</v>
      </c>
      <c r="AK3402"/>
      <c r="AL3402"/>
      <c r="AM3402"/>
      <c r="AN3402"/>
    </row>
    <row r="3403" spans="1:40" x14ac:dyDescent="0.25">
      <c r="A3403"/>
      <c r="B3403">
        <f t="shared" si="1785"/>
        <v>1469000</v>
      </c>
      <c r="C3403" s="237" t="str">
        <f t="shared" si="1788"/>
        <v>-3.54159704158073E-08+0.00166713583382066i</v>
      </c>
      <c r="D3403" s="208" t="str">
        <f t="shared" si="1789"/>
        <v>-5.9570062285284+0.0127813747259584i</v>
      </c>
      <c r="E3403" t="str">
        <f t="shared" si="1790"/>
        <v>2870</v>
      </c>
      <c r="F3403" t="str">
        <f t="shared" si="1791"/>
        <v>0.777000777000777</v>
      </c>
      <c r="G3403" t="str">
        <f t="shared" si="1786"/>
        <v>0.777000777000777</v>
      </c>
      <c r="H3403" t="str">
        <f t="shared" si="1792"/>
        <v>9.12640010459403+0.255061843921168i</v>
      </c>
      <c r="I3403" t="str">
        <f t="shared" si="1793"/>
        <v>5768.74951015426i</v>
      </c>
      <c r="J3403" t="str">
        <f t="shared" si="1787"/>
        <v>-28464.0728783517+1247.64668405773i</v>
      </c>
      <c r="K3403" t="str">
        <f t="shared" si="1794"/>
        <v>0.00886636518529566-0.202279113169717i</v>
      </c>
      <c r="L3403" t="str">
        <f t="shared" si="1795"/>
        <v>0.000767187649099106-0.0146691154954957i</v>
      </c>
      <c r="M3403" t="str">
        <f t="shared" si="1796"/>
        <v>0.00963355283439477-0.216948228665213i</v>
      </c>
      <c r="N3403" t="str">
        <f t="shared" si="1797"/>
        <v>-6.51488237753266i</v>
      </c>
      <c r="O3403" t="str">
        <f t="shared" si="1798"/>
        <v>0.973278099192193-0.229629574821779i</v>
      </c>
      <c r="P3403" t="str">
        <f t="shared" si="1799"/>
        <v>0.026721900807807+0.229629574821779i</v>
      </c>
      <c r="Q3403" t="str">
        <f t="shared" si="1800"/>
        <v>-0.026721900807807+6.28525280271088i</v>
      </c>
      <c r="R3403" t="str">
        <f t="shared" si="1801"/>
        <v>0.0365159246100604-0.00440677194578334i</v>
      </c>
      <c r="S3403" t="str">
        <f t="shared" si="1802"/>
        <v>0.67574678818298i</v>
      </c>
      <c r="T3403" t="str">
        <f t="shared" si="1803"/>
        <v>0.00297786198861795+0.0246755187727802i</v>
      </c>
      <c r="U3403" t="str">
        <f t="shared" si="1804"/>
        <v>0.0001-108.342371063237i</v>
      </c>
      <c r="V3403" t="str">
        <f t="shared" si="1805"/>
        <v>0.00002-0.0017377796864986i</v>
      </c>
      <c r="W3403" t="str">
        <f t="shared" si="1806"/>
        <v>0.0000199993584529526-0.00173775181716314i</v>
      </c>
      <c r="X3403" t="str">
        <f t="shared" si="1807"/>
        <v>0.0000307322369830774-0.00173743838550545i</v>
      </c>
      <c r="Y3403" t="str">
        <f t="shared" si="1808"/>
        <v>0.009+9.22999921624681i</v>
      </c>
      <c r="Z3403" t="str">
        <f t="shared" si="1809"/>
        <v>-0.00225924234368458-0.0000421736471970126i</v>
      </c>
      <c r="AA3403" t="str">
        <f t="shared" si="1810"/>
        <v>0.00127251814703569-1.30035198362247i</v>
      </c>
      <c r="AB3403" t="str">
        <f t="shared" si="1811"/>
        <v>0.0202734932075646+0.167992661898098i</v>
      </c>
      <c r="AC3403" t="str">
        <f t="shared" si="1812"/>
        <v>1.0366410161955-0.00277993225605142i</v>
      </c>
      <c r="AD3403" t="str">
        <f t="shared" si="1813"/>
        <v>0.0191221926911919+0.162106088484806i</v>
      </c>
      <c r="AE3403" t="str">
        <f t="shared" si="1814"/>
        <v>-0.0000363650624477905-0.000367043391882144i</v>
      </c>
      <c r="AF3403" t="str">
        <f t="shared" si="1815"/>
        <v>-15.0834063331224-0.24228046919521i</v>
      </c>
      <c r="AG3403" t="str">
        <f t="shared" si="1816"/>
        <v>1.00076316589154-0.0000892666596934553i</v>
      </c>
      <c r="AH3403" t="str">
        <f t="shared" si="1817"/>
        <v>0.000458736859186239+0.00554088749959657i</v>
      </c>
      <c r="AI3403">
        <f t="shared" si="1818"/>
        <v>-45.098746684524428</v>
      </c>
      <c r="AJ3403">
        <f t="shared" si="1819"/>
        <v>85.267206045446812</v>
      </c>
      <c r="AK3403"/>
      <c r="AL3403"/>
      <c r="AM3403"/>
      <c r="AN3403"/>
    </row>
    <row r="3404" spans="1:40" x14ac:dyDescent="0.25">
      <c r="A3404"/>
      <c r="B3404">
        <f t="shared" si="1785"/>
        <v>1470000</v>
      </c>
      <c r="C3404" s="237" t="str">
        <f t="shared" si="1788"/>
        <v>-3.53678018115197E-08+0.00166600172781228i</v>
      </c>
      <c r="D3404" s="208" t="str">
        <f t="shared" si="1789"/>
        <v>-5.95700622815911+0.0127726799132275i</v>
      </c>
      <c r="E3404" t="str">
        <f t="shared" si="1790"/>
        <v>2870</v>
      </c>
      <c r="F3404" t="str">
        <f t="shared" si="1791"/>
        <v>0.777000777000777</v>
      </c>
      <c r="G3404" t="str">
        <f t="shared" si="1786"/>
        <v>0.777000777000777</v>
      </c>
      <c r="H3404" t="str">
        <f t="shared" si="1792"/>
        <v>9.12641053473208+0.25488864614525i</v>
      </c>
      <c r="I3404" t="str">
        <f t="shared" si="1793"/>
        <v>5772.67650097125i</v>
      </c>
      <c r="J3404" t="str">
        <f t="shared" si="1787"/>
        <v>-28502.8404228947+1248.49600106526i</v>
      </c>
      <c r="K3404" t="str">
        <f t="shared" si="1794"/>
        <v>0.00885432845473404-0.202142025911053i</v>
      </c>
      <c r="L3404" t="str">
        <f t="shared" si="1795"/>
        <v>0.000766147053816865-0.0146591908909708i</v>
      </c>
      <c r="M3404" t="str">
        <f t="shared" si="1796"/>
        <v>0.00962047550855091-0.216801216802024i</v>
      </c>
      <c r="N3404" t="str">
        <f t="shared" si="1797"/>
        <v>-6.51931728725188i</v>
      </c>
      <c r="O3404" t="str">
        <f t="shared" si="1798"/>
        <v>0.972250144689755-0.233943702951694i</v>
      </c>
      <c r="P3404" t="str">
        <f t="shared" si="1799"/>
        <v>0.027749855310245+0.233943702951694i</v>
      </c>
      <c r="Q3404" t="str">
        <f t="shared" si="1800"/>
        <v>-0.027749855310245+6.28537358430019i</v>
      </c>
      <c r="R3404" t="str">
        <f t="shared" si="1801"/>
        <v>0.0372001165763284-0.00457922711780495i</v>
      </c>
      <c r="S3404" t="str">
        <f t="shared" si="1802"/>
        <v>0.676206792803936i</v>
      </c>
      <c r="T3404" t="str">
        <f t="shared" si="1803"/>
        <v>0.0030965044828517+0.0251549715220116i</v>
      </c>
      <c r="U3404" t="str">
        <f t="shared" si="1804"/>
        <v>0.0001-108.268668769997i</v>
      </c>
      <c r="V3404" t="str">
        <f t="shared" si="1805"/>
        <v>0.00002-0.00173659752344656i</v>
      </c>
      <c r="W3404" t="str">
        <f t="shared" si="1806"/>
        <v>0.0000199993584529526-0.00173656967307485i</v>
      </c>
      <c r="X3404" t="str">
        <f t="shared" si="1807"/>
        <v>0.0000307176380165884-0.00173625654477045i</v>
      </c>
      <c r="Y3404" t="str">
        <f t="shared" si="1808"/>
        <v>0.009+9.23628240155399i</v>
      </c>
      <c r="Z3404" t="str">
        <f t="shared" si="1809"/>
        <v>-0.0022561691510832-0.0000421229670238123i</v>
      </c>
      <c r="AA3404" t="str">
        <f t="shared" si="1810"/>
        <v>0.00127078471524469-1.29946705939495i</v>
      </c>
      <c r="AB3404" t="str">
        <f t="shared" si="1811"/>
        <v>0.0210812196267775+0.171256809831093i</v>
      </c>
      <c r="AC3404" t="str">
        <f t="shared" si="1812"/>
        <v>1.03733149611412-0.00292286212210348i</v>
      </c>
      <c r="AD3404" t="str">
        <f t="shared" si="1813"/>
        <v>0.0198572108179387+0.165149569218899i</v>
      </c>
      <c r="AE3404" t="str">
        <f t="shared" si="1814"/>
        <v>-0.0000378446366157846-0.000373441808022831i</v>
      </c>
      <c r="AF3404" t="str">
        <f t="shared" si="1815"/>
        <v>-15.0834167628912-0.242115966232022i</v>
      </c>
      <c r="AG3404" t="str">
        <f t="shared" si="1816"/>
        <v>1.00077696660671-0.0000926499969199088i</v>
      </c>
      <c r="AH3404" t="str">
        <f t="shared" si="1817"/>
        <v>0.000479515310627183+0.00563760541380062i</v>
      </c>
      <c r="AI3404">
        <f t="shared" si="1818"/>
        <v>-44.94680005128874</v>
      </c>
      <c r="AJ3404">
        <f t="shared" si="1819"/>
        <v>85.138319818985693</v>
      </c>
      <c r="AK3404"/>
      <c r="AL3404"/>
      <c r="AM3404"/>
      <c r="AN3404"/>
    </row>
    <row r="3405" spans="1:40" x14ac:dyDescent="0.25">
      <c r="A3405"/>
      <c r="B3405">
        <f t="shared" si="1785"/>
        <v>1471000</v>
      </c>
      <c r="C3405" s="237" t="str">
        <f t="shared" si="1788"/>
        <v>-3.53197314102836E-08+0.00166486916375632i</v>
      </c>
      <c r="D3405" s="208" t="str">
        <f t="shared" si="1789"/>
        <v>-5.95700622779056+0.0127639969221318i</v>
      </c>
      <c r="E3405" t="str">
        <f t="shared" si="1790"/>
        <v>2870</v>
      </c>
      <c r="F3405" t="str">
        <f t="shared" si="1791"/>
        <v>0.777000777000777</v>
      </c>
      <c r="G3405" t="str">
        <f t="shared" si="1786"/>
        <v>0.777000777000777</v>
      </c>
      <c r="H3405" t="str">
        <f t="shared" si="1792"/>
        <v>9.12642094363141+0.254715683214062i</v>
      </c>
      <c r="I3405" t="str">
        <f t="shared" si="1793"/>
        <v>5776.60349178823i</v>
      </c>
      <c r="J3405" t="str">
        <f t="shared" si="1787"/>
        <v>-28541.6343488902+1249.34531807279i</v>
      </c>
      <c r="K3405" t="str">
        <f t="shared" si="1794"/>
        <v>0.00884231620357961-0.202005123986971i</v>
      </c>
      <c r="L3405" t="str">
        <f t="shared" si="1795"/>
        <v>0.000765108572335664-0.0146492796697293i</v>
      </c>
      <c r="M3405" t="str">
        <f t="shared" si="1796"/>
        <v>0.00960742477591527-0.2166544036567i</v>
      </c>
      <c r="N3405" t="str">
        <f t="shared" si="1797"/>
        <v>-6.5237521969711i</v>
      </c>
      <c r="O3405" t="str">
        <f t="shared" si="1798"/>
        <v>0.971203067590368-0.238253229785158i</v>
      </c>
      <c r="P3405" t="str">
        <f t="shared" si="1799"/>
        <v>0.028796932409632+0.238253229785158i</v>
      </c>
      <c r="Q3405" t="str">
        <f t="shared" si="1800"/>
        <v>-0.028796932409632+6.28549896718594i</v>
      </c>
      <c r="R3405" t="str">
        <f t="shared" si="1801"/>
        <v>0.0378834361738341-0.00475504956990797i</v>
      </c>
      <c r="S3405" t="str">
        <f t="shared" si="1802"/>
        <v>0.676666797424892i</v>
      </c>
      <c r="T3405" t="str">
        <f t="shared" si="1803"/>
        <v>0.00321758416406624+0.0256344634311986i</v>
      </c>
      <c r="U3405" t="str">
        <f t="shared" si="1804"/>
        <v>0.0001-108.195066683817i</v>
      </c>
      <c r="V3405" t="str">
        <f t="shared" si="1805"/>
        <v>0.00002-0.00173541696768623i</v>
      </c>
      <c r="W3405" t="str">
        <f t="shared" si="1806"/>
        <v>0.0000199993584529525-0.00173538913625248i</v>
      </c>
      <c r="X3405" t="str">
        <f t="shared" si="1807"/>
        <v>0.0000307030688120217-0.00173507631070529i</v>
      </c>
      <c r="Y3405" t="str">
        <f t="shared" si="1808"/>
        <v>0.009+9.24256558686117i</v>
      </c>
      <c r="Z3405" t="str">
        <f t="shared" si="1809"/>
        <v>-0.00225310222510144-0.0000420724005790332i</v>
      </c>
      <c r="AA3405" t="str">
        <f t="shared" si="1810"/>
        <v>0.00126905482480659-1.29858333900206i</v>
      </c>
      <c r="AB3405" t="str">
        <f t="shared" si="1811"/>
        <v>0.0219055385858359+0.174521224367811i</v>
      </c>
      <c r="AC3405" t="str">
        <f t="shared" si="1812"/>
        <v>1.03802124760498-0.00306923186417873i</v>
      </c>
      <c r="AD3405" t="str">
        <f t="shared" si="1813"/>
        <v>0.0206058647539066+0.168189686817414i</v>
      </c>
      <c r="AE3405" t="str">
        <f t="shared" si="1814"/>
        <v>-0.0000393509758501219-0.000379815495803633i</v>
      </c>
      <c r="AF3405" t="str">
        <f t="shared" si="1815"/>
        <v>-15.083427171422-0.24195168629193i</v>
      </c>
      <c r="AG3405" t="str">
        <f t="shared" si="1816"/>
        <v>1.00079073279974-0.0000960928664122446i</v>
      </c>
      <c r="AH3405" t="str">
        <f t="shared" si="1817"/>
        <v>0.000500703663737261+0.00573395449265652i</v>
      </c>
      <c r="AI3405">
        <f t="shared" si="1818"/>
        <v>-44.797924821783397</v>
      </c>
      <c r="AJ3405">
        <f t="shared" si="1819"/>
        <v>85.009444095967822</v>
      </c>
      <c r="AK3405"/>
      <c r="AL3405"/>
      <c r="AM3405"/>
      <c r="AN3405"/>
    </row>
    <row r="3406" spans="1:40" x14ac:dyDescent="0.25">
      <c r="A3406"/>
      <c r="B3406">
        <f t="shared" si="1785"/>
        <v>1472000</v>
      </c>
      <c r="C3406" s="237" t="str">
        <f t="shared" si="1788"/>
        <v>-3.52717589453339E-08+0.00166373813851022i</v>
      </c>
      <c r="D3406" s="208" t="str">
        <f t="shared" si="1789"/>
        <v>-5.95700622742278+0.0127553257285784i</v>
      </c>
      <c r="E3406" t="str">
        <f t="shared" si="1790"/>
        <v>2870</v>
      </c>
      <c r="F3406" t="str">
        <f t="shared" si="1791"/>
        <v>0.777000777000777</v>
      </c>
      <c r="G3406" t="str">
        <f t="shared" si="1786"/>
        <v>0.777000777000777</v>
      </c>
      <c r="H3406" t="str">
        <f t="shared" si="1792"/>
        <v>9.12643133134967+0.254542954650707i</v>
      </c>
      <c r="I3406" t="str">
        <f t="shared" si="1793"/>
        <v>5780.53048260522i</v>
      </c>
      <c r="J3406" t="str">
        <f t="shared" si="1787"/>
        <v>-28580.4546563383+1250.19463508031i</v>
      </c>
      <c r="K3406" t="str">
        <f t="shared" si="1794"/>
        <v>0.00883032836553886-0.201868407022599i</v>
      </c>
      <c r="L3406" t="str">
        <f t="shared" si="1795"/>
        <v>0.000764072198939449-0.0146393818047938i</v>
      </c>
      <c r="M3406" t="str">
        <f t="shared" si="1796"/>
        <v>0.00959440056447831-0.216507788827393i</v>
      </c>
      <c r="N3406" t="str">
        <f t="shared" si="1797"/>
        <v>-6.52818710669032i</v>
      </c>
      <c r="O3406" t="str">
        <f t="shared" si="1798"/>
        <v>0.970136888488355-0.242558070560708i</v>
      </c>
      <c r="P3406" t="str">
        <f t="shared" si="1799"/>
        <v>0.029863111511645+0.242558070560708i</v>
      </c>
      <c r="Q3406" t="str">
        <f t="shared" si="1800"/>
        <v>-0.029863111511645+6.28562903612961i</v>
      </c>
      <c r="R3406" t="str">
        <f t="shared" si="1801"/>
        <v>0.0385658646699356-0.00493424095672113i</v>
      </c>
      <c r="S3406" t="str">
        <f t="shared" si="1802"/>
        <v>0.677126802045846i</v>
      </c>
      <c r="T3406" t="str">
        <f t="shared" si="1803"/>
        <v>0.00334110679954821+0.0261139806120864i</v>
      </c>
      <c r="U3406" t="str">
        <f t="shared" si="1804"/>
        <v>0.0001-108.121564600472i</v>
      </c>
      <c r="V3406" t="str">
        <f t="shared" si="1805"/>
        <v>0.00002-0.00173423801594188i</v>
      </c>
      <c r="W3406" t="str">
        <f t="shared" si="1806"/>
        <v>0.0000199993584529525-0.00173421020342038i</v>
      </c>
      <c r="X3406" t="str">
        <f t="shared" si="1807"/>
        <v>0.0000306885292885358-0.00173389768003605i</v>
      </c>
      <c r="Y3406" t="str">
        <f t="shared" si="1808"/>
        <v>0.009+9.24884877216835i</v>
      </c>
      <c r="Z3406" t="str">
        <f t="shared" si="1809"/>
        <v>-0.0022500415487122-0.0000420219475091478i</v>
      </c>
      <c r="AA3406" t="str">
        <f t="shared" si="1810"/>
        <v>0.00126732846607651-1.2977008199885i</v>
      </c>
      <c r="AB3406" t="str">
        <f t="shared" si="1811"/>
        <v>0.0227464893488316+0.17778581095604i</v>
      </c>
      <c r="AC3406" t="str">
        <f t="shared" si="1812"/>
        <v>1.03871025174523-0.00321904382750851i</v>
      </c>
      <c r="AD3406" t="str">
        <f t="shared" si="1813"/>
        <v>0.0213681381222204+0.17122637966684i</v>
      </c>
      <c r="AE3406" t="str">
        <f t="shared" si="1814"/>
        <v>-0.0000408839326550754-0.000386164399264498i</v>
      </c>
      <c r="AF3406" t="str">
        <f t="shared" si="1815"/>
        <v>-15.0834375587724-0.241787628922129i</v>
      </c>
      <c r="AG3406" t="str">
        <f t="shared" si="1816"/>
        <v>1.00080446425136-0.0000995950700778113i</v>
      </c>
      <c r="AH3406" t="str">
        <f t="shared" si="1817"/>
        <v>0.00052229966680402+0.00582993387794391i</v>
      </c>
      <c r="AI3406">
        <f t="shared" si="1818"/>
        <v>-44.65200903622447</v>
      </c>
      <c r="AJ3406">
        <f t="shared" si="1819"/>
        <v>84.880578877278083</v>
      </c>
      <c r="AK3406"/>
      <c r="AL3406"/>
      <c r="AM3406"/>
      <c r="AN3406"/>
    </row>
    <row r="3407" spans="1:40" x14ac:dyDescent="0.25">
      <c r="A3407"/>
      <c r="B3407">
        <f t="shared" si="1785"/>
        <v>1473000</v>
      </c>
      <c r="C3407" s="237" t="str">
        <f t="shared" si="1788"/>
        <v>-3.52238841508101E-08+0.00166260864893995i</v>
      </c>
      <c r="D3407" s="208" t="str">
        <f t="shared" si="1789"/>
        <v>-5.95700622705574+0.0127466663085396i</v>
      </c>
      <c r="E3407" t="str">
        <f t="shared" si="1790"/>
        <v>2870</v>
      </c>
      <c r="F3407" t="str">
        <f t="shared" si="1791"/>
        <v>0.777000777000777</v>
      </c>
      <c r="G3407" t="str">
        <f t="shared" si="1786"/>
        <v>0.777000777000777</v>
      </c>
      <c r="H3407" t="str">
        <f t="shared" si="1792"/>
        <v>9.12644169794425+0.254370459979583i</v>
      </c>
      <c r="I3407" t="str">
        <f t="shared" si="1793"/>
        <v>5784.45747342221i</v>
      </c>
      <c r="J3407" t="str">
        <f t="shared" si="1787"/>
        <v>-28619.3013452389+1251.04395208784i</v>
      </c>
      <c r="K3407" t="str">
        <f t="shared" si="1794"/>
        <v>0.00881836487454267-0.20173187464407i</v>
      </c>
      <c r="L3407" t="str">
        <f t="shared" si="1795"/>
        <v>0.000763037927931479-0.0146294972692593i</v>
      </c>
      <c r="M3407" t="str">
        <f t="shared" si="1796"/>
        <v>0.00958140280247415-0.216361371913329i</v>
      </c>
      <c r="N3407" t="str">
        <f t="shared" si="1797"/>
        <v>-6.53262201640954i</v>
      </c>
      <c r="O3407" t="str">
        <f t="shared" si="1798"/>
        <v>0.969051628353744-0.246858140609049i</v>
      </c>
      <c r="P3407" t="str">
        <f t="shared" si="1799"/>
        <v>0.030948371646256+0.246858140609049i</v>
      </c>
      <c r="Q3407" t="str">
        <f t="shared" si="1800"/>
        <v>-0.030948371646256+6.28576387580049i</v>
      </c>
      <c r="R3407" t="str">
        <f t="shared" si="1801"/>
        <v>0.0392473832566122-0.00511680280788924i</v>
      </c>
      <c r="S3407" t="str">
        <f t="shared" si="1802"/>
        <v>0.677586806666802i</v>
      </c>
      <c r="T3407" t="str">
        <f t="shared" si="1803"/>
        <v>0.0034670780749414+0.026593509090876i</v>
      </c>
      <c r="U3407" t="str">
        <f t="shared" si="1804"/>
        <v>0.0001-108.04816231629i</v>
      </c>
      <c r="V3407" t="str">
        <f t="shared" si="1805"/>
        <v>0.00002-0.00173306066494667i</v>
      </c>
      <c r="W3407" t="str">
        <f t="shared" si="1806"/>
        <v>0.0000199993584529524-0.00173303287131175i</v>
      </c>
      <c r="X3407" t="str">
        <f t="shared" si="1807"/>
        <v>0.0000306740193655623-0.00173272064949762i</v>
      </c>
      <c r="Y3407" t="str">
        <f t="shared" si="1808"/>
        <v>0.009+9.25513195747553i</v>
      </c>
      <c r="Z3407" t="str">
        <f t="shared" si="1809"/>
        <v>-0.00224698710494612-0.0000419716074620002i</v>
      </c>
      <c r="AA3407" t="str">
        <f t="shared" si="1810"/>
        <v>0.00126560562944236-1.29681949990566i</v>
      </c>
      <c r="AB3407" t="str">
        <f t="shared" si="1811"/>
        <v>0.0236041106240262+0.181050474461177i</v>
      </c>
      <c r="AC3407" t="str">
        <f t="shared" si="1812"/>
        <v>1.03939848953166-0.0033723002340167i</v>
      </c>
      <c r="AD3407" t="str">
        <f t="shared" si="1813"/>
        <v>0.0221440142663049+0.174259586241348i</v>
      </c>
      <c r="AE3407" t="str">
        <f t="shared" si="1814"/>
        <v>-0.0000424433595579177-0.000392488463071975i</v>
      </c>
      <c r="AF3407" t="str">
        <f t="shared" si="1815"/>
        <v>-15.083447925-0.241623793671043i</v>
      </c>
      <c r="AG3407" t="str">
        <f t="shared" si="1816"/>
        <v>1.00081816074336-0.000103156409048115i</v>
      </c>
      <c r="AH3407" t="str">
        <f t="shared" si="1817"/>
        <v>0.000544301068758531+0.00592554272116808i</v>
      </c>
      <c r="AI3407">
        <f t="shared" si="1818"/>
        <v>-44.508946761182131</v>
      </c>
      <c r="AJ3407">
        <f t="shared" si="1819"/>
        <v>84.751724163613872</v>
      </c>
      <c r="AK3407"/>
      <c r="AL3407"/>
      <c r="AM3407"/>
      <c r="AN3407"/>
    </row>
    <row r="3408" spans="1:40" x14ac:dyDescent="0.25">
      <c r="A3408"/>
      <c r="B3408">
        <f t="shared" si="1785"/>
        <v>1474000</v>
      </c>
      <c r="C3408" s="237" t="str">
        <f t="shared" si="1788"/>
        <v>-3.51761067617535E-08+0.00166148069191997i</v>
      </c>
      <c r="D3408" s="208" t="str">
        <f t="shared" si="1789"/>
        <v>-5.95700622668945+0.0127380186380531i</v>
      </c>
      <c r="E3408" t="str">
        <f t="shared" si="1790"/>
        <v>2870</v>
      </c>
      <c r="F3408" t="str">
        <f t="shared" si="1791"/>
        <v>0.777000777000777</v>
      </c>
      <c r="G3408" t="str">
        <f t="shared" si="1786"/>
        <v>0.777000777000777</v>
      </c>
      <c r="H3408" t="str">
        <f t="shared" si="1792"/>
        <v>9.12645204347236+0.254198198726369i</v>
      </c>
      <c r="I3408" t="str">
        <f t="shared" si="1793"/>
        <v>5788.38446423919i</v>
      </c>
      <c r="J3408" t="str">
        <f t="shared" si="1787"/>
        <v>-28658.1744155921+1251.89326909537i</v>
      </c>
      <c r="K3408" t="str">
        <f t="shared" si="1794"/>
        <v>0.00880642566474483-0.201595526478526i</v>
      </c>
      <c r="L3408" t="str">
        <f t="shared" si="1795"/>
        <v>0.000762005753634204-0.0146196260362927i</v>
      </c>
      <c r="M3408" t="str">
        <f t="shared" si="1796"/>
        <v>0.00956843141837903-0.216215152514819i</v>
      </c>
      <c r="N3408" t="str">
        <f t="shared" si="1797"/>
        <v>-6.53705692612876i</v>
      </c>
      <c r="O3408" t="str">
        <f t="shared" si="1798"/>
        <v>0.967947308531858-0.251153355354717i</v>
      </c>
      <c r="P3408" t="str">
        <f t="shared" si="1799"/>
        <v>0.032052691468142+0.251153355354717i</v>
      </c>
      <c r="Q3408" t="str">
        <f t="shared" si="1800"/>
        <v>-0.032052691468142+6.28590357077404i</v>
      </c>
      <c r="R3408" t="str">
        <f t="shared" si="1801"/>
        <v>0.0399279730512916-0.0053027365268982i</v>
      </c>
      <c r="S3408" t="str">
        <f t="shared" si="1802"/>
        <v>0.678046811287756i</v>
      </c>
      <c r="T3408" t="str">
        <f t="shared" si="1803"/>
        <v>0.00359550359316243+0.0270730348086117i</v>
      </c>
      <c r="U3408" t="str">
        <f t="shared" si="1804"/>
        <v>0.0001-107.974859628152i</v>
      </c>
      <c r="V3408" t="str">
        <f t="shared" si="1805"/>
        <v>0.00002-0.00173188491144264i</v>
      </c>
      <c r="W3408" t="str">
        <f t="shared" si="1806"/>
        <v>0.0000199993584529525-0.00173185713666868i</v>
      </c>
      <c r="X3408" t="str">
        <f t="shared" si="1807"/>
        <v>0.0000306595389628069-0.0017315452158338i</v>
      </c>
      <c r="Y3408" t="str">
        <f t="shared" si="1808"/>
        <v>0.009+9.26141514278271i</v>
      </c>
      <c r="Z3408" t="str">
        <f t="shared" si="1809"/>
        <v>-0.00224393887689148-0.0000419213800868026i</v>
      </c>
      <c r="AA3408" t="str">
        <f t="shared" si="1810"/>
        <v>0.0012638863053248-1.29593937631155i</v>
      </c>
      <c r="AB3408" t="str">
        <f t="shared" si="1811"/>
        <v>0.0244784405564689+0.184315119168865i</v>
      </c>
      <c r="AC3408" t="str">
        <f t="shared" si="1812"/>
        <v>1.04008594188158-0.00352900318110421i</v>
      </c>
      <c r="AD3408" t="str">
        <f t="shared" si="1813"/>
        <v>0.0229334762504049+0.177289245104037i</v>
      </c>
      <c r="AE3408" t="str">
        <f t="shared" si="1814"/>
        <v>-0.0000440291091112424-0.000398787632518296i</v>
      </c>
      <c r="AF3408" t="str">
        <f t="shared" si="1815"/>
        <v>-15.0834582701618-0.241460180088316i</v>
      </c>
      <c r="AG3408" t="str">
        <f t="shared" si="1816"/>
        <v>1.0008318220585-0.000106776683683886i</v>
      </c>
      <c r="AH3408" t="str">
        <f t="shared" si="1817"/>
        <v>0.000566705619211041+0.00602078018354207i</v>
      </c>
      <c r="AI3408">
        <f t="shared" si="1818"/>
        <v>-44.368637664714576</v>
      </c>
      <c r="AJ3408">
        <f t="shared" si="1819"/>
        <v>84.622879955486738</v>
      </c>
      <c r="AK3408"/>
      <c r="AL3408"/>
      <c r="AM3408"/>
      <c r="AN3408"/>
    </row>
    <row r="3409" spans="1:40" x14ac:dyDescent="0.25">
      <c r="A3409"/>
      <c r="B3409">
        <f t="shared" si="1785"/>
        <v>1475000</v>
      </c>
      <c r="C3409" s="237" t="str">
        <f t="shared" si="1788"/>
        <v>-3.51284265141033E-08+0.00166035426433324i</v>
      </c>
      <c r="D3409" s="208" t="str">
        <f t="shared" si="1789"/>
        <v>-5.95700622632389+0.0127293826932215i</v>
      </c>
      <c r="E3409" t="str">
        <f t="shared" si="1790"/>
        <v>2870</v>
      </c>
      <c r="F3409" t="str">
        <f t="shared" si="1791"/>
        <v>0.777000777000777</v>
      </c>
      <c r="G3409" t="str">
        <f t="shared" si="1786"/>
        <v>0.777000777000777</v>
      </c>
      <c r="H3409" t="str">
        <f t="shared" si="1792"/>
        <v>9.12646236799102+0.254026170418027i</v>
      </c>
      <c r="I3409" t="str">
        <f t="shared" si="1793"/>
        <v>5792.31145505618i</v>
      </c>
      <c r="J3409" t="str">
        <f t="shared" si="1787"/>
        <v>-28697.0738673979+1252.7425861029i</v>
      </c>
      <c r="K3409" t="str">
        <f t="shared" si="1794"/>
        <v>0.00879451067052159-0.201459362154107i</v>
      </c>
      <c r="L3409" t="str">
        <f t="shared" si="1795"/>
        <v>0.000760975670389214-0.0146097680791326i</v>
      </c>
      <c r="M3409" t="str">
        <f t="shared" si="1796"/>
        <v>0.0095554863409108-0.21606913023324i</v>
      </c>
      <c r="N3409" t="str">
        <f t="shared" si="1797"/>
        <v>-6.54149183584798i</v>
      </c>
      <c r="O3409" t="str">
        <f t="shared" si="1798"/>
        <v>0.966823950742891-0.255443630317744i</v>
      </c>
      <c r="P3409" t="str">
        <f t="shared" si="1799"/>
        <v>0.033176049257109+0.255443630317744i</v>
      </c>
      <c r="Q3409" t="str">
        <f t="shared" si="1800"/>
        <v>-0.033176049257109+6.28604820553024i</v>
      </c>
      <c r="R3409" t="str">
        <f t="shared" si="1801"/>
        <v>0.0406076150976934-0.00549204338990456i</v>
      </c>
      <c r="S3409" t="str">
        <f t="shared" si="1802"/>
        <v>0.678506815908712i</v>
      </c>
      <c r="T3409" t="str">
        <f t="shared" si="1803"/>
        <v>0.00372638887331663+0.0275525436215825i</v>
      </c>
      <c r="U3409" t="str">
        <f t="shared" si="1804"/>
        <v>0.0001-107.901656333488i</v>
      </c>
      <c r="V3409" t="str">
        <f t="shared" si="1805"/>
        <v>0.00002-0.00173071075218064i</v>
      </c>
      <c r="W3409" t="str">
        <f t="shared" si="1806"/>
        <v>0.0000199993584529525-0.00173068299624205i</v>
      </c>
      <c r="X3409" t="str">
        <f t="shared" si="1807"/>
        <v>0.0000306450880002463-0.00173037137579717i</v>
      </c>
      <c r="Y3409" t="str">
        <f t="shared" si="1808"/>
        <v>0.009+9.26769832808989i</v>
      </c>
      <c r="Z3409" t="str">
        <f t="shared" si="1809"/>
        <v>-0.00224089684769377-0.0000418712650341262i</v>
      </c>
      <c r="AA3409" t="str">
        <f t="shared" si="1810"/>
        <v>0.001262170484177-1.29506044677083i</v>
      </c>
      <c r="AB3409" t="str">
        <f t="shared" si="1811"/>
        <v>0.0253695167206157+0.187579648787728i</v>
      </c>
      <c r="AC3409" t="str">
        <f t="shared" si="1812"/>
        <v>1.04077258963352-0.00368915464043709i</v>
      </c>
      <c r="AD3409" t="str">
        <f t="shared" si="1813"/>
        <v>0.0237365068601223+0.180315294908219i</v>
      </c>
      <c r="AE3409" t="str">
        <f t="shared" si="1814"/>
        <v>-0.0000456410338953012-0.000405061853520527i</v>
      </c>
      <c r="AF3409" t="str">
        <f t="shared" si="1815"/>
        <v>-15.0834685943149-0.241296787724806i</v>
      </c>
      <c r="AG3409" t="str">
        <f t="shared" si="1816"/>
        <v>1.00084544798056-0.000110455693580212i</v>
      </c>
      <c r="AH3409" t="str">
        <f t="shared" si="1817"/>
        <v>0.000589511068486787+0.00611564543596951i</v>
      </c>
      <c r="AI3409">
        <f t="shared" si="1818"/>
        <v>-44.230986628295383</v>
      </c>
      <c r="AJ3409">
        <f t="shared" si="1819"/>
        <v>84.494046253221185</v>
      </c>
      <c r="AK3409"/>
      <c r="AL3409"/>
      <c r="AM3409"/>
      <c r="AN3409"/>
    </row>
    <row r="3410" spans="1:40" x14ac:dyDescent="0.25">
      <c r="A3410"/>
      <c r="B3410">
        <f t="shared" si="1785"/>
        <v>1476000</v>
      </c>
      <c r="C3410" s="237" t="str">
        <f t="shared" si="1788"/>
        <v>-3.50808431446928E-08+0.00165922936307114i</v>
      </c>
      <c r="D3410" s="208" t="str">
        <f t="shared" si="1789"/>
        <v>-5.95700622595909+0.0127207584502121i</v>
      </c>
      <c r="E3410" t="str">
        <f t="shared" si="1790"/>
        <v>2870</v>
      </c>
      <c r="F3410" t="str">
        <f t="shared" si="1791"/>
        <v>0.777000777000777</v>
      </c>
      <c r="G3410" t="str">
        <f t="shared" si="1786"/>
        <v>0.777000777000777</v>
      </c>
      <c r="H3410" t="str">
        <f t="shared" si="1792"/>
        <v>9.12647267155709+0.253854374582794i</v>
      </c>
      <c r="I3410" t="str">
        <f t="shared" si="1793"/>
        <v>5796.23844587317i</v>
      </c>
      <c r="J3410" t="str">
        <f t="shared" si="1787"/>
        <v>-28735.9997006563+1253.59190311042i</v>
      </c>
      <c r="K3410" t="str">
        <f t="shared" si="1794"/>
        <v>0.00878261982647052-0.201323381299955i</v>
      </c>
      <c r="L3410" t="str">
        <f t="shared" si="1795"/>
        <v>0.00075994767255716-0.0145999233710892i</v>
      </c>
      <c r="M3410" t="str">
        <f t="shared" si="1796"/>
        <v>0.00954256749902768-0.215923304671044i</v>
      </c>
      <c r="N3410" t="str">
        <f t="shared" si="1797"/>
        <v>-6.5459267455672i</v>
      </c>
      <c r="O3410" t="str">
        <f t="shared" si="1798"/>
        <v>0.965681577081485-0.259728881115321i</v>
      </c>
      <c r="P3410" t="str">
        <f t="shared" si="1799"/>
        <v>0.0343184229185149+0.259728881115321i</v>
      </c>
      <c r="Q3410" t="str">
        <f t="shared" si="1800"/>
        <v>-0.0343184229185149+6.28619786445188i</v>
      </c>
      <c r="R3410" t="str">
        <f t="shared" si="1801"/>
        <v>0.0412862903666897-0.00568472454456721i</v>
      </c>
      <c r="S3410" t="str">
        <f t="shared" si="1802"/>
        <v>0.678966820529666i</v>
      </c>
      <c r="T3410" t="str">
        <f t="shared" si="1803"/>
        <v>0.00385973934961175+0.0280320213017359i</v>
      </c>
      <c r="U3410" t="str">
        <f t="shared" si="1804"/>
        <v>0.0001-107.828552230281i</v>
      </c>
      <c r="V3410" t="str">
        <f t="shared" si="1805"/>
        <v>0.00002-0.00172953818392036i</v>
      </c>
      <c r="W3410" t="str">
        <f t="shared" si="1806"/>
        <v>0.0000199993584529525-0.00172951044679163i</v>
      </c>
      <c r="X3410" t="str">
        <f t="shared" si="1807"/>
        <v>0.0000306306663981295-0.00172919912614918i</v>
      </c>
      <c r="Y3410" t="str">
        <f t="shared" si="1808"/>
        <v>0.009+9.27398151339707i</v>
      </c>
      <c r="Z3410" t="str">
        <f t="shared" si="1809"/>
        <v>-0.00223786100055572-0.0000418212619558984i</v>
      </c>
      <c r="AA3410" t="str">
        <f t="shared" si="1810"/>
        <v>0.0012604581564846-1.29418270885476i</v>
      </c>
      <c r="AB3410" t="str">
        <f t="shared" si="1811"/>
        <v>0.0262773761129341+0.190843966452188i</v>
      </c>
      <c r="AC3410" t="str">
        <f t="shared" si="1812"/>
        <v>1.04145841354814-0.00385275645673651i</v>
      </c>
      <c r="AD3410" t="str">
        <f t="shared" si="1813"/>
        <v>0.0245530886029465+0.183337674398662i</v>
      </c>
      <c r="AE3410" t="str">
        <f t="shared" si="1814"/>
        <v>-0.0000472789865203117-0.00041131107261964i</v>
      </c>
      <c r="AF3410" t="str">
        <f t="shared" si="1815"/>
        <v>-15.0834788975162-0.241133616132582i</v>
      </c>
      <c r="AG3410" t="str">
        <f t="shared" si="1816"/>
        <v>1.00085903829435-0.000114193237571608i</v>
      </c>
      <c r="AH3410" t="str">
        <f t="shared" si="1817"/>
        <v>0.00061271516766133+0.00621013765902623i</v>
      </c>
      <c r="AI3410">
        <f t="shared" si="1818"/>
        <v>-44.095903391778222</v>
      </c>
      <c r="AJ3410">
        <f t="shared" si="1819"/>
        <v>84.365223056956637</v>
      </c>
      <c r="AK3410"/>
      <c r="AL3410"/>
      <c r="AM3410"/>
      <c r="AN3410"/>
    </row>
    <row r="3411" spans="1:40" x14ac:dyDescent="0.25">
      <c r="A3411"/>
      <c r="B3411">
        <f t="shared" si="1785"/>
        <v>1477000</v>
      </c>
      <c r="C3411" s="237" t="str">
        <f t="shared" si="1788"/>
        <v>-3.50333563912461E-08+0.00165810598503351i</v>
      </c>
      <c r="D3411" s="208" t="str">
        <f t="shared" si="1789"/>
        <v>-5.95700622559502+0.0127121458852569i</v>
      </c>
      <c r="E3411" t="str">
        <f t="shared" si="1790"/>
        <v>2870</v>
      </c>
      <c r="F3411" t="str">
        <f t="shared" si="1791"/>
        <v>0.777000777000777</v>
      </c>
      <c r="G3411" t="str">
        <f t="shared" si="1786"/>
        <v>0.777000777000777</v>
      </c>
      <c r="H3411" t="str">
        <f t="shared" si="1792"/>
        <v>9.12648295422719+0.253682810750178i</v>
      </c>
      <c r="I3411" t="str">
        <f t="shared" si="1793"/>
        <v>5800.16543669015i</v>
      </c>
      <c r="J3411" t="str">
        <f t="shared" si="1787"/>
        <v>-28774.9519153672+1254.44122011795i</v>
      </c>
      <c r="K3411" t="str">
        <f t="shared" si="1794"/>
        <v>0.00877075306740996-0.201187583546203i</v>
      </c>
      <c r="L3411" t="str">
        <f t="shared" si="1795"/>
        <v>0.000758921754517664-0.0145900918855439i</v>
      </c>
      <c r="M3411" t="str">
        <f t="shared" si="1796"/>
        <v>0.00952967482192763-0.215777675431747i</v>
      </c>
      <c r="N3411" t="str">
        <f t="shared" si="1797"/>
        <v>-6.55036165528642i</v>
      </c>
      <c r="O3411" t="str">
        <f t="shared" si="1798"/>
        <v>0.964520210016292-0.264009023463456i</v>
      </c>
      <c r="P3411" t="str">
        <f t="shared" si="1799"/>
        <v>0.035479789983708+0.264009023463456i</v>
      </c>
      <c r="Q3411" t="str">
        <f t="shared" si="1800"/>
        <v>-0.035479789983708+6.28635263182296i</v>
      </c>
      <c r="R3411" t="str">
        <f t="shared" si="1801"/>
        <v>0.0419639797571811-0.00588078100888415i</v>
      </c>
      <c r="S3411" t="str">
        <f t="shared" si="1802"/>
        <v>0.679426825150622i</v>
      </c>
      <c r="T3411" t="str">
        <f t="shared" si="1803"/>
        <v>0.00399556037027223+0.0285114535371065i</v>
      </c>
      <c r="U3411" t="str">
        <f t="shared" si="1804"/>
        <v>0.0001-107.755547117058i</v>
      </c>
      <c r="V3411" t="str">
        <f t="shared" si="1805"/>
        <v>0.00002-0.00172836720343023i</v>
      </c>
      <c r="W3411" t="str">
        <f t="shared" si="1806"/>
        <v>0.0000199993584529525-0.0017283394850859i</v>
      </c>
      <c r="X3411" t="str">
        <f t="shared" si="1807"/>
        <v>0.0000306162740769743-0.00172802846366i</v>
      </c>
      <c r="Y3411" t="str">
        <f t="shared" si="1808"/>
        <v>0.009+9.28026469870425i</v>
      </c>
      <c r="Z3411" t="str">
        <f t="shared" si="1809"/>
        <v>-0.00223483131873682-0.0000417713705053928i</v>
      </c>
      <c r="AA3411" t="str">
        <f t="shared" si="1810"/>
        <v>0.00125874931276551-1.29330616014118i</v>
      </c>
      <c r="AB3411" t="str">
        <f t="shared" si="1811"/>
        <v>0.0272020551445109+0.19410797472538i</v>
      </c>
      <c r="AC3411" t="str">
        <f t="shared" si="1812"/>
        <v>1.04214339430902-0.00401981034657294i</v>
      </c>
      <c r="AD3411" t="str">
        <f t="shared" si="1813"/>
        <v>0.0253832037088003+0.186356322412854i</v>
      </c>
      <c r="AE3411" t="str">
        <f t="shared" si="1814"/>
        <v>-0.0000489428196287738-0.000417535236979597i</v>
      </c>
      <c r="AF3411" t="str">
        <f t="shared" si="1815"/>
        <v>-15.0834891798222-0.240970664864921i</v>
      </c>
      <c r="AG3411" t="str">
        <f t="shared" si="1816"/>
        <v>1.00087259278567-0.000117989113737154i</v>
      </c>
      <c r="AH3411" t="str">
        <f t="shared" si="1817"/>
        <v>0.000636315668595989+0.00630425604294227i</v>
      </c>
      <c r="AI3411">
        <f t="shared" si="1818"/>
        <v>-43.963302228078412</v>
      </c>
      <c r="AJ3411">
        <f t="shared" si="1819"/>
        <v>84.236410366646865</v>
      </c>
      <c r="AK3411"/>
      <c r="AL3411"/>
      <c r="AM3411"/>
      <c r="AN3411"/>
    </row>
    <row r="3412" spans="1:40" x14ac:dyDescent="0.25">
      <c r="A3412"/>
      <c r="B3412">
        <f t="shared" si="1785"/>
        <v>1478000</v>
      </c>
      <c r="C3412" s="237" t="str">
        <f t="shared" si="1788"/>
        <v>-3.49859659923738E-08+0.00165698412712853i</v>
      </c>
      <c r="D3412" s="208" t="str">
        <f t="shared" si="1789"/>
        <v>-5.9570062252317+0.0127035449746521i</v>
      </c>
      <c r="E3412" t="str">
        <f t="shared" si="1790"/>
        <v>2870</v>
      </c>
      <c r="F3412" t="str">
        <f t="shared" si="1791"/>
        <v>0.777000777000777</v>
      </c>
      <c r="G3412" t="str">
        <f t="shared" si="1786"/>
        <v>0.777000777000777</v>
      </c>
      <c r="H3412" t="str">
        <f t="shared" si="1792"/>
        <v>9.12649321605777+0.253511478450956i</v>
      </c>
      <c r="I3412" t="str">
        <f t="shared" si="1793"/>
        <v>5804.09242750714i</v>
      </c>
      <c r="J3412" t="str">
        <f t="shared" si="1787"/>
        <v>-28813.9305115307+1255.29053712548i</v>
      </c>
      <c r="K3412" t="str">
        <f t="shared" si="1794"/>
        <v>0.00875891032837761-0.201051968523979i</v>
      </c>
      <c r="L3412" t="str">
        <f t="shared" si="1795"/>
        <v>0.000757897910669277-0.0145802735959493i</v>
      </c>
      <c r="M3412" t="str">
        <f t="shared" si="1796"/>
        <v>0.00951680823904689-0.215632242119928i</v>
      </c>
      <c r="N3412" t="str">
        <f t="shared" si="1797"/>
        <v>-6.55479656500564i</v>
      </c>
      <c r="O3412" t="str">
        <f t="shared" si="1798"/>
        <v>0.963339872389536-0.268283973178631i</v>
      </c>
      <c r="P3412" t="str">
        <f t="shared" si="1799"/>
        <v>0.036660127610464+0.268283973178631i</v>
      </c>
      <c r="Q3412" t="str">
        <f t="shared" si="1800"/>
        <v>-0.036660127610464+6.28651259182701i</v>
      </c>
      <c r="R3412" t="str">
        <f t="shared" si="1801"/>
        <v>0.0426406640969892-0.00608021367003195i</v>
      </c>
      <c r="S3412" t="str">
        <f t="shared" si="1802"/>
        <v>0.679886829771578i</v>
      </c>
      <c r="T3412" t="str">
        <f t="shared" si="1803"/>
        <v>0.00413385719645183+0.0289908259322567i</v>
      </c>
      <c r="U3412" t="str">
        <f t="shared" si="1804"/>
        <v>0.0001-107.682640792893i</v>
      </c>
      <c r="V3412" t="str">
        <f t="shared" si="1805"/>
        <v>0.00002-0.00172719780748745i</v>
      </c>
      <c r="W3412" t="str">
        <f t="shared" si="1806"/>
        <v>0.0000199993584529526-0.00172717010790209i</v>
      </c>
      <c r="X3412" t="str">
        <f t="shared" si="1807"/>
        <v>0.0000306019109575678-0.00172685938510852i</v>
      </c>
      <c r="Y3412" t="str">
        <f t="shared" si="1808"/>
        <v>0.009+9.28654788401143i</v>
      </c>
      <c r="Z3412" t="str">
        <f t="shared" si="1809"/>
        <v>-0.00223180778555317-0.0000417215903372257i</v>
      </c>
      <c r="AA3412" t="str">
        <f t="shared" si="1810"/>
        <v>0.00125704394356982-1.2924307982145i</v>
      </c>
      <c r="AB3412" t="str">
        <f t="shared" si="1811"/>
        <v>0.0281435896336499+0.197371575602156i</v>
      </c>
      <c r="AC3412" t="str">
        <f t="shared" si="1812"/>
        <v>1.04282751252354-0.00419031789716283i</v>
      </c>
      <c r="AD3412" t="str">
        <f t="shared" si="1813"/>
        <v>0.0262268341305828+0.18937117788225i</v>
      </c>
      <c r="AE3412" t="str">
        <f t="shared" si="1814"/>
        <v>-0.0000506323858977653-0.000423734294386419i</v>
      </c>
      <c r="AF3412" t="str">
        <f t="shared" si="1815"/>
        <v>-15.0834994412895-0.240807933476304i</v>
      </c>
      <c r="AG3412" t="str">
        <f t="shared" si="1816"/>
        <v>1.00088611124136-0.000121843119405581i</v>
      </c>
      <c r="AH3412" t="str">
        <f t="shared" si="1817"/>
        <v>0.00066031032397293+0.00639799978758342i</v>
      </c>
      <c r="AI3412">
        <f t="shared" si="1818"/>
        <v>-43.833101644636479</v>
      </c>
      <c r="AJ3412">
        <f t="shared" si="1819"/>
        <v>84.107608182061426</v>
      </c>
      <c r="AK3412"/>
      <c r="AL3412"/>
      <c r="AM3412"/>
      <c r="AN3412"/>
    </row>
    <row r="3413" spans="1:40" x14ac:dyDescent="0.25">
      <c r="A3413"/>
      <c r="B3413">
        <f t="shared" si="1785"/>
        <v>1479000</v>
      </c>
      <c r="C3413" s="237" t="str">
        <f t="shared" si="1788"/>
        <v>-3.49386716875704E-08+0.00165586378627278i</v>
      </c>
      <c r="D3413" s="208" t="str">
        <f t="shared" si="1789"/>
        <v>-5.95700622486911+0.012694955694758i</v>
      </c>
      <c r="E3413" t="str">
        <f t="shared" si="1790"/>
        <v>2870</v>
      </c>
      <c r="F3413" t="str">
        <f t="shared" si="1791"/>
        <v>0.777000777000777</v>
      </c>
      <c r="G3413" t="str">
        <f t="shared" si="1786"/>
        <v>0.777000777000777</v>
      </c>
      <c r="H3413" t="str">
        <f t="shared" si="1792"/>
        <v>9.12650345710511+0.253340377217168i</v>
      </c>
      <c r="I3413" t="str">
        <f t="shared" si="1793"/>
        <v>5808.01941832413i</v>
      </c>
      <c r="J3413" t="str">
        <f t="shared" si="1787"/>
        <v>-28852.9354891467+1256.13985413301i</v>
      </c>
      <c r="K3413" t="str">
        <f t="shared" si="1794"/>
        <v>0.00874709154463004-0.200916535865398i</v>
      </c>
      <c r="L3413" t="str">
        <f t="shared" si="1795"/>
        <v>0.000756876135429353-0.0145704684758289i</v>
      </c>
      <c r="M3413" t="str">
        <f t="shared" si="1796"/>
        <v>0.00950396768005939-0.215487004341227i</v>
      </c>
      <c r="N3413" t="str">
        <f t="shared" si="1797"/>
        <v>-6.55923147472485i</v>
      </c>
      <c r="O3413" t="str">
        <f t="shared" si="1798"/>
        <v>0.962140587416562-0.27255364617945i</v>
      </c>
      <c r="P3413" t="str">
        <f t="shared" si="1799"/>
        <v>0.0378594125834379+0.27255364617945i</v>
      </c>
      <c r="Q3413" t="str">
        <f t="shared" si="1800"/>
        <v>-0.0378594125834379+6.2866778285454i</v>
      </c>
      <c r="R3413" t="str">
        <f t="shared" si="1801"/>
        <v>0.043316324143766-0.00628302328321061i</v>
      </c>
      <c r="S3413" t="str">
        <f t="shared" si="1802"/>
        <v>0.680346834392532i</v>
      </c>
      <c r="T3413" t="str">
        <f t="shared" si="1803"/>
        <v>0.00427463500114691+0.029470124008732i</v>
      </c>
      <c r="U3413" t="str">
        <f t="shared" si="1804"/>
        <v>0.0001-107.6098330574i</v>
      </c>
      <c r="V3413" t="str">
        <f t="shared" si="1805"/>
        <v>0.00002-0.00172602999287792i</v>
      </c>
      <c r="W3413" t="str">
        <f t="shared" si="1806"/>
        <v>0.0000199993584529525-0.00172600231202617i</v>
      </c>
      <c r="X3413" t="str">
        <f t="shared" si="1807"/>
        <v>0.0000305875769609645-0.00172569188728239i</v>
      </c>
      <c r="Y3413" t="str">
        <f t="shared" si="1808"/>
        <v>0.009+9.29283106931861i</v>
      </c>
      <c r="Z3413" t="str">
        <f t="shared" si="1809"/>
        <v>-0.00222879038437735-0.0000416719211073487i</v>
      </c>
      <c r="AA3413" t="str">
        <f t="shared" si="1810"/>
        <v>0.00125534203947965-1.29155662066566i</v>
      </c>
      <c r="AB3413" t="str">
        <f t="shared" si="1811"/>
        <v>0.029102014798473+0.200634670512183i</v>
      </c>
      <c r="AC3413" t="str">
        <f t="shared" si="1812"/>
        <v>1.04351074872373-0.00436428056516985i</v>
      </c>
      <c r="AD3413" t="str">
        <f t="shared" si="1813"/>
        <v>0.0270839615447249+0.192382179833521i</v>
      </c>
      <c r="AE3413" t="str">
        <f t="shared" si="1814"/>
        <v>-0.0000523475380412464-0.000429908193247271i</v>
      </c>
      <c r="AF3413" t="str">
        <f t="shared" si="1815"/>
        <v>-15.0835096819742-0.24064542152241i</v>
      </c>
      <c r="AG3413" t="str">
        <f t="shared" si="1816"/>
        <v>1.00089959344927-0.000125755051160406i</v>
      </c>
      <c r="AH3413" t="str">
        <f t="shared" si="1817"/>
        <v>0.000684696887330326+0.00649136810243319i</v>
      </c>
      <c r="AI3413">
        <f t="shared" si="1818"/>
        <v>-43.705224109059778</v>
      </c>
      <c r="AJ3413">
        <f t="shared" si="1819"/>
        <v>83.978816502785492</v>
      </c>
      <c r="AK3413"/>
      <c r="AL3413"/>
      <c r="AM3413"/>
      <c r="AN3413"/>
    </row>
    <row r="3414" spans="1:40" x14ac:dyDescent="0.25">
      <c r="A3414"/>
      <c r="B3414">
        <f t="shared" si="1785"/>
        <v>1480000</v>
      </c>
      <c r="C3414" s="237" t="str">
        <f t="shared" si="1788"/>
        <v>-3.48914732172099E-08+0.00165474495939116i</v>
      </c>
      <c r="D3414" s="208" t="str">
        <f t="shared" si="1789"/>
        <v>-5.95700622450725+0.0126863780219989i</v>
      </c>
      <c r="E3414" t="str">
        <f t="shared" si="1790"/>
        <v>2870</v>
      </c>
      <c r="F3414" t="str">
        <f t="shared" si="1791"/>
        <v>0.777000777000777</v>
      </c>
      <c r="G3414" t="str">
        <f t="shared" si="1786"/>
        <v>0.777000777000777</v>
      </c>
      <c r="H3414" t="str">
        <f t="shared" si="1792"/>
        <v>9.12651367742523+0.253169506582113i</v>
      </c>
      <c r="I3414" t="str">
        <f t="shared" si="1793"/>
        <v>5811.94640914112i</v>
      </c>
      <c r="J3414" t="str">
        <f t="shared" si="1787"/>
        <v>-28891.9668482153+1256.98917114053i</v>
      </c>
      <c r="K3414" t="str">
        <f t="shared" si="1794"/>
        <v>0.00873529665164152-0.20078128520356i</v>
      </c>
      <c r="L3414" t="str">
        <f t="shared" si="1795"/>
        <v>0.000755856423234008-0.0145606764987764i</v>
      </c>
      <c r="M3414" t="str">
        <f t="shared" si="1796"/>
        <v>0.00949115307487553-0.215341961702336i</v>
      </c>
      <c r="N3414" t="str">
        <f t="shared" si="1797"/>
        <v>-6.56366638444407i</v>
      </c>
      <c r="O3414" t="str">
        <f t="shared" si="1798"/>
        <v>0.960922378685372-0.276817958488329i</v>
      </c>
      <c r="P3414" t="str">
        <f t="shared" si="1799"/>
        <v>0.039077621314628+0.276817958488329i</v>
      </c>
      <c r="Q3414" t="str">
        <f t="shared" si="1800"/>
        <v>-0.039077621314628+6.28684842595574i</v>
      </c>
      <c r="R3414" t="str">
        <f t="shared" si="1801"/>
        <v>0.0439909405859245-0.00648921047049374i</v>
      </c>
      <c r="S3414" t="str">
        <f t="shared" si="1802"/>
        <v>0.680806839013488i</v>
      </c>
      <c r="T3414" t="str">
        <f t="shared" si="1803"/>
        <v>0.00441789886811007+0.0299493332055334i</v>
      </c>
      <c r="U3414" t="str">
        <f t="shared" si="1804"/>
        <v>0.0001-107.53712371074i</v>
      </c>
      <c r="V3414" t="str">
        <f t="shared" si="1805"/>
        <v>0.00002-0.00172486375639625i</v>
      </c>
      <c r="W3414" t="str">
        <f t="shared" si="1806"/>
        <v>0.0000199993584529525-0.00172483609425281i</v>
      </c>
      <c r="X3414" t="str">
        <f t="shared" si="1807"/>
        <v>0.0000305732720084861-0.00172452596697795i</v>
      </c>
      <c r="Y3414" t="str">
        <f t="shared" si="1808"/>
        <v>0.009+9.29911425462579i</v>
      </c>
      <c r="Z3414" t="str">
        <f t="shared" si="1809"/>
        <v>-0.0022257790986381-0.0000416223624730436i</v>
      </c>
      <c r="AA3414" t="str">
        <f t="shared" si="1810"/>
        <v>0.00125364359110903-1.29068362509213i</v>
      </c>
      <c r="AB3414" t="str">
        <f t="shared" si="1811"/>
        <v>0.0300773652495243+0.203897160323158i</v>
      </c>
      <c r="AC3414" t="str">
        <f t="shared" si="1812"/>
        <v>1.0441930833672-0.0045416996755107i</v>
      </c>
      <c r="AD3414" t="str">
        <f t="shared" si="1813"/>
        <v>0.0279545673517517+0.195389267389814i</v>
      </c>
      <c r="AE3414" t="str">
        <f t="shared" si="1814"/>
        <v>-0.0000540881288123587-0.00043605688258955i</v>
      </c>
      <c r="AF3414" t="str">
        <f t="shared" si="1815"/>
        <v>-15.0835199019325-0.240483128560114i</v>
      </c>
      <c r="AG3414" t="str">
        <f t="shared" si="1816"/>
        <v>1.00091303919827-0.000129724704845075i</v>
      </c>
      <c r="AH3414" t="str">
        <f t="shared" si="1817"/>
        <v>0.000709473113097428+0.00658436020657494i</v>
      </c>
      <c r="AI3414">
        <f t="shared" si="1818"/>
        <v>-43.579595796629924</v>
      </c>
      <c r="AJ3414">
        <f t="shared" si="1819"/>
        <v>83.850035328219562</v>
      </c>
      <c r="AK3414"/>
      <c r="AL3414"/>
      <c r="AM3414"/>
      <c r="AN3414"/>
    </row>
    <row r="3415" spans="1:40" x14ac:dyDescent="0.25">
      <c r="A3415"/>
      <c r="B3415">
        <f t="shared" si="1785"/>
        <v>1481000</v>
      </c>
      <c r="C3415" s="237" t="str">
        <f t="shared" si="1788"/>
        <v>-3.48443703225427E-08+0.00165362764341687i</v>
      </c>
      <c r="D3415" s="208" t="str">
        <f t="shared" si="1789"/>
        <v>-5.95700622414613+0.0126778119328627i</v>
      </c>
      <c r="E3415" t="str">
        <f t="shared" si="1790"/>
        <v>2870</v>
      </c>
      <c r="F3415" t="str">
        <f t="shared" si="1791"/>
        <v>0.777000777000777</v>
      </c>
      <c r="G3415" t="str">
        <f t="shared" si="1786"/>
        <v>0.777000777000777</v>
      </c>
      <c r="H3415" t="str">
        <f t="shared" si="1792"/>
        <v>9.12652387707406+0.252998866080344i</v>
      </c>
      <c r="I3415" t="str">
        <f t="shared" si="1793"/>
        <v>5815.8733999581i</v>
      </c>
      <c r="J3415" t="str">
        <f t="shared" si="1787"/>
        <v>-28931.0245887365+1257.83848814806i</v>
      </c>
      <c r="K3415" t="str">
        <f t="shared" si="1794"/>
        <v>0.00872352558510351-0.200646216172544i</v>
      </c>
      <c r="L3415" t="str">
        <f t="shared" si="1795"/>
        <v>0.000754838768538033-0.0145508976384563i</v>
      </c>
      <c r="M3415" t="str">
        <f t="shared" si="1796"/>
        <v>0.00947836435364154-0.215197113811i</v>
      </c>
      <c r="N3415" t="str">
        <f t="shared" si="1797"/>
        <v>-6.56810129416329i</v>
      </c>
      <c r="O3415" t="str">
        <f t="shared" si="1798"/>
        <v>0.959685270156175-0.281076826233094i</v>
      </c>
      <c r="P3415" t="str">
        <f t="shared" si="1799"/>
        <v>0.040314729843825+0.281076826233094i</v>
      </c>
      <c r="Q3415" t="str">
        <f t="shared" si="1800"/>
        <v>-0.040314729843825+6.2870244679302i</v>
      </c>
      <c r="R3415" t="str">
        <f t="shared" si="1801"/>
        <v>0.0446644940435737-0.00669877571967967i</v>
      </c>
      <c r="S3415" t="str">
        <f t="shared" si="1802"/>
        <v>0.681266843634442i</v>
      </c>
      <c r="T3415" t="str">
        <f t="shared" si="1803"/>
        <v>0.00456365379076121+0.0304284388795948i</v>
      </c>
      <c r="U3415" t="str">
        <f t="shared" si="1804"/>
        <v>0.0001-107.464512553609i</v>
      </c>
      <c r="V3415" t="str">
        <f t="shared" si="1805"/>
        <v>0.00002-0.00172369909484567i</v>
      </c>
      <c r="W3415" t="str">
        <f t="shared" si="1806"/>
        <v>0.0000199993584529524-0.00172367145138526i</v>
      </c>
      <c r="X3415" t="str">
        <f t="shared" si="1807"/>
        <v>0.0000305589960217185-0.00172336162100009i</v>
      </c>
      <c r="Y3415" t="str">
        <f t="shared" si="1808"/>
        <v>0.009+9.30539743993297i</v>
      </c>
      <c r="Z3415" t="str">
        <f t="shared" si="1809"/>
        <v>-0.00222277391181998-0.0000415729140929136i</v>
      </c>
      <c r="AA3415" t="str">
        <f t="shared" si="1810"/>
        <v>0.00125194858910374-1.28981180909786i</v>
      </c>
      <c r="AB3415" t="str">
        <f t="shared" si="1811"/>
        <v>0.0310696749823566+0.20715894534406i</v>
      </c>
      <c r="AC3415" t="str">
        <f t="shared" si="1812"/>
        <v>1.044874496838-0.00472257642016186i</v>
      </c>
      <c r="AD3415" t="str">
        <f t="shared" si="1813"/>
        <v>0.0288386326768367+0.198392379771969i</v>
      </c>
      <c r="AE3415" t="str">
        <f t="shared" si="1814"/>
        <v>-0.0000558540110056834-0.000442180312059848i</v>
      </c>
      <c r="AF3415" t="str">
        <f t="shared" si="1815"/>
        <v>-15.0835301012202-0.240321054147481i</v>
      </c>
      <c r="AG3415" t="str">
        <f t="shared" si="1816"/>
        <v>1.00092644827828-0.000133751875568047i</v>
      </c>
      <c r="AH3415" t="str">
        <f t="shared" si="1817"/>
        <v>0.000734636756628953+0.0066769753286716i</v>
      </c>
      <c r="AI3415">
        <f t="shared" si="1818"/>
        <v>-43.456146357621066</v>
      </c>
      <c r="AJ3415">
        <f t="shared" si="1819"/>
        <v>83.721264657581955</v>
      </c>
      <c r="AK3415"/>
      <c r="AL3415"/>
      <c r="AM3415"/>
      <c r="AN3415"/>
    </row>
    <row r="3416" spans="1:40" x14ac:dyDescent="0.25">
      <c r="A3416"/>
      <c r="B3416">
        <f t="shared" si="1785"/>
        <v>1482000</v>
      </c>
      <c r="C3416" s="237" t="str">
        <f t="shared" si="1788"/>
        <v>-3.47973627456916E-08+0.0016525118352914i</v>
      </c>
      <c r="D3416" s="208" t="str">
        <f t="shared" si="1789"/>
        <v>-5.95700622378574+0.0126692574039007i</v>
      </c>
      <c r="E3416" t="str">
        <f t="shared" si="1790"/>
        <v>2870</v>
      </c>
      <c r="F3416" t="str">
        <f t="shared" si="1791"/>
        <v>0.777000777000777</v>
      </c>
      <c r="G3416" t="str">
        <f t="shared" si="1786"/>
        <v>0.777000777000777</v>
      </c>
      <c r="H3416" t="str">
        <f t="shared" si="1792"/>
        <v>9.12653405610727+0.252828455247667i</v>
      </c>
      <c r="I3416" t="str">
        <f t="shared" si="1793"/>
        <v>5819.80039077509i</v>
      </c>
      <c r="J3416" t="str">
        <f t="shared" si="1787"/>
        <v>-28970.1087107102+1258.68780515559i</v>
      </c>
      <c r="K3416" t="str">
        <f t="shared" si="1794"/>
        <v>0.00871177828092352-0.200511328407413i</v>
      </c>
      <c r="L3416" t="str">
        <f t="shared" si="1795"/>
        <v>0.000753823165814816-0.0145411318686029i</v>
      </c>
      <c r="M3416" t="str">
        <f t="shared" si="1796"/>
        <v>0.00946560144673834-0.215052460276016i</v>
      </c>
      <c r="N3416" t="str">
        <f t="shared" si="1797"/>
        <v>-6.57253620388251i</v>
      </c>
      <c r="O3416" t="str">
        <f t="shared" si="1798"/>
        <v>0.958429286160907-0.285330165648664i</v>
      </c>
      <c r="P3416" t="str">
        <f t="shared" si="1799"/>
        <v>0.0415707138390931+0.285330165648664i</v>
      </c>
      <c r="Q3416" t="str">
        <f t="shared" si="1800"/>
        <v>-0.0415707138390931+6.28720603823385i</v>
      </c>
      <c r="R3416" t="str">
        <f t="shared" si="1801"/>
        <v>0.045336965069483-0.00691171938315174i</v>
      </c>
      <c r="S3416" t="str">
        <f t="shared" si="1802"/>
        <v>0.681726848255398i</v>
      </c>
      <c r="T3416" t="str">
        <f t="shared" si="1803"/>
        <v>0.00471190467110178+0.0309074263062837i</v>
      </c>
      <c r="U3416" t="str">
        <f t="shared" si="1804"/>
        <v>0.0001-107.391999387244i</v>
      </c>
      <c r="V3416" t="str">
        <f t="shared" si="1805"/>
        <v>0.00002-0.00172253600503809i</v>
      </c>
      <c r="W3416" t="str">
        <f t="shared" si="1806"/>
        <v>0.0000199993584529524-0.00172250838023552i</v>
      </c>
      <c r="X3416" t="str">
        <f t="shared" si="1807"/>
        <v>0.0000305447489225142-0.00172219884616248i</v>
      </c>
      <c r="Y3416" t="str">
        <f t="shared" si="1808"/>
        <v>0.009+9.31168062524015i</v>
      </c>
      <c r="Z3416" t="str">
        <f t="shared" si="1809"/>
        <v>-0.0022197748074635-0.0000415235756268822i</v>
      </c>
      <c r="AA3416" t="str">
        <f t="shared" si="1810"/>
        <v>0.00125025702414123-1.28894117029327i</v>
      </c>
      <c r="AB3416" t="str">
        <f t="shared" si="1811"/>
        <v>0.0320789773701395+0.21041992532856i</v>
      </c>
      <c r="AC3416" t="str">
        <f t="shared" si="1812"/>
        <v>1.04555496944761-0.00490691185697455i</v>
      </c>
      <c r="AD3416" t="str">
        <f t="shared" si="1813"/>
        <v>0.0297361383703764+0.201391456299765i</v>
      </c>
      <c r="AE3416" t="str">
        <f t="shared" si="1814"/>
        <v>-0.0000576450374595389-0.000448278431923078i</v>
      </c>
      <c r="AF3416" t="str">
        <f t="shared" si="1815"/>
        <v>-15.083540279893-0.240159197843766i</v>
      </c>
      <c r="AG3416" t="str">
        <f t="shared" si="1816"/>
        <v>1.00093982048021-0.000137836357707955i</v>
      </c>
      <c r="AH3416" t="str">
        <f t="shared" si="1817"/>
        <v>0.000760185574240081+0.00676921270694883i</v>
      </c>
      <c r="AI3416">
        <f t="shared" si="1818"/>
        <v>-43.334808702585114</v>
      </c>
      <c r="AJ3416">
        <f t="shared" si="1819"/>
        <v>83.592504489907725</v>
      </c>
      <c r="AK3416"/>
      <c r="AL3416"/>
      <c r="AM3416"/>
      <c r="AN3416"/>
    </row>
    <row r="3417" spans="1:40" x14ac:dyDescent="0.25">
      <c r="A3417"/>
      <c r="B3417">
        <f t="shared" ref="B3417:B3480" si="1820">B3416+1000</f>
        <v>1483000</v>
      </c>
      <c r="C3417" s="237" t="str">
        <f t="shared" si="1788"/>
        <v>-3.47504502296488E-08+0.00165139753196448i</v>
      </c>
      <c r="D3417" s="208" t="str">
        <f t="shared" si="1789"/>
        <v>-5.95700622342608+0.0126607144117277i</v>
      </c>
      <c r="E3417" t="str">
        <f t="shared" si="1790"/>
        <v>2870</v>
      </c>
      <c r="F3417" t="str">
        <f t="shared" si="1791"/>
        <v>0.777000777000777</v>
      </c>
      <c r="G3417" t="str">
        <f t="shared" si="1786"/>
        <v>0.777000777000777</v>
      </c>
      <c r="H3417" t="str">
        <f t="shared" si="1792"/>
        <v>9.12654421458037+0.252658273621131i</v>
      </c>
      <c r="I3417" t="str">
        <f t="shared" si="1793"/>
        <v>5823.72738159208i</v>
      </c>
      <c r="J3417" t="str">
        <f t="shared" si="1787"/>
        <v>-29009.2192141365+1259.53712216312i</v>
      </c>
      <c r="K3417" t="str">
        <f t="shared" si="1794"/>
        <v>0.00870005467522418-0.200376621544201i</v>
      </c>
      <c r="L3417" t="str">
        <f t="shared" si="1795"/>
        <v>0.000752809609556292-0.0145313791630205i</v>
      </c>
      <c r="M3417" t="str">
        <f t="shared" si="1796"/>
        <v>0.00945286428478047-0.214908000707221i</v>
      </c>
      <c r="N3417" t="str">
        <f t="shared" si="1797"/>
        <v>-6.57697111360173i</v>
      </c>
      <c r="O3417" t="str">
        <f t="shared" si="1798"/>
        <v>0.957154451402753-0.289577893078692i</v>
      </c>
      <c r="P3417" t="str">
        <f t="shared" si="1799"/>
        <v>0.042845548597247+0.289577893078692i</v>
      </c>
      <c r="Q3417" t="str">
        <f t="shared" si="1800"/>
        <v>-0.042845548597247+6.28739322052304i</v>
      </c>
      <c r="R3417" t="str">
        <f t="shared" si="1801"/>
        <v>0.0460083341500571-0.00712804167674173i</v>
      </c>
      <c r="S3417" t="str">
        <f t="shared" si="1802"/>
        <v>0.682186852876352i</v>
      </c>
      <c r="T3417" t="str">
        <f t="shared" si="1803"/>
        <v>0.00486265631862792+0.031386280679911i</v>
      </c>
      <c r="U3417" t="str">
        <f t="shared" si="1804"/>
        <v>0.0001-107.319584013416i</v>
      </c>
      <c r="V3417" t="str">
        <f t="shared" si="1805"/>
        <v>0.00002-0.00172137448379396i</v>
      </c>
      <c r="W3417" t="str">
        <f t="shared" si="1806"/>
        <v>0.0000199993584529524-0.00172134687762406i</v>
      </c>
      <c r="X3417" t="str">
        <f t="shared" si="1807"/>
        <v>0.0000305305306329867-0.00172103763928722i</v>
      </c>
      <c r="Y3417" t="str">
        <f t="shared" si="1808"/>
        <v>0.009+9.31796381054733i</v>
      </c>
      <c r="Z3417" t="str">
        <f t="shared" si="1809"/>
        <v>-0.00221678176916441-0.0000414743467361812i</v>
      </c>
      <c r="AA3417" t="str">
        <f t="shared" si="1810"/>
        <v>0.00124856888693048-1.28807170629526i</v>
      </c>
      <c r="AB3417" t="str">
        <f t="shared" si="1811"/>
        <v>0.0331053051562599+0.213679999478488i</v>
      </c>
      <c r="AC3417" t="str">
        <f t="shared" si="1812"/>
        <v>1.04623448143579-0.00509470690849216i</v>
      </c>
      <c r="AD3417" t="str">
        <f t="shared" si="1813"/>
        <v>0.0306470650085656+0.204386436393165i</v>
      </c>
      <c r="AE3417" t="str">
        <f t="shared" si="1814"/>
        <v>-0.000059461061058242-0.00045435119306146i</v>
      </c>
      <c r="AF3417" t="str">
        <f t="shared" si="1815"/>
        <v>-15.0835504380065-0.239997559209403i</v>
      </c>
      <c r="AG3417" t="str">
        <f t="shared" si="1816"/>
        <v>1.00095315559604-0.000141977944918744i</v>
      </c>
      <c r="AH3417" t="str">
        <f t="shared" si="1817"/>
        <v>0.000786117323240785+0.0068610715891749i</v>
      </c>
      <c r="AI3417">
        <f t="shared" si="1818"/>
        <v>-43.215518803972692</v>
      </c>
      <c r="AJ3417">
        <f t="shared" si="1819"/>
        <v>83.463754824049545</v>
      </c>
      <c r="AK3417"/>
      <c r="AL3417"/>
      <c r="AM3417"/>
      <c r="AN3417"/>
    </row>
    <row r="3418" spans="1:40" x14ac:dyDescent="0.25">
      <c r="A3418"/>
      <c r="B3418">
        <f t="shared" si="1820"/>
        <v>1484000</v>
      </c>
      <c r="C3418" s="237" t="str">
        <f t="shared" si="1788"/>
        <v>-3.4703632518272E-08+0.00165028473039406i</v>
      </c>
      <c r="D3418" s="208" t="str">
        <f t="shared" si="1789"/>
        <v>-5.95700622306714+0.0126521829330211i</v>
      </c>
      <c r="E3418" t="str">
        <f t="shared" si="1790"/>
        <v>2870</v>
      </c>
      <c r="F3418" t="str">
        <f t="shared" si="1791"/>
        <v>0.777000777000777</v>
      </c>
      <c r="G3418" t="str">
        <f t="shared" si="1786"/>
        <v>0.777000777000777</v>
      </c>
      <c r="H3418" t="str">
        <f t="shared" si="1792"/>
        <v>9.12655435254866+0.252488320739031i</v>
      </c>
      <c r="I3418" t="str">
        <f t="shared" si="1793"/>
        <v>5827.65437240907i</v>
      </c>
      <c r="J3418" t="str">
        <f t="shared" si="1787"/>
        <v>-29048.3560990154+1260.38643917064i</v>
      </c>
      <c r="K3418" t="str">
        <f t="shared" si="1794"/>
        <v>0.00868835470434247-0.200242095219914i</v>
      </c>
      <c r="L3418" t="str">
        <f t="shared" si="1795"/>
        <v>0.000751798094272827-0.0145216394955831i</v>
      </c>
      <c r="M3418" t="str">
        <f t="shared" si="1796"/>
        <v>0.0094401527986153-0.214763734715497i</v>
      </c>
      <c r="N3418" t="str">
        <f t="shared" si="1797"/>
        <v>-6.58140602332095i</v>
      </c>
      <c r="O3418" t="str">
        <f t="shared" si="1798"/>
        <v>0.955860790955663-0.29381992497721i</v>
      </c>
      <c r="P3418" t="str">
        <f t="shared" si="1799"/>
        <v>0.044139209044337+0.29381992497721i</v>
      </c>
      <c r="Q3418" t="str">
        <f t="shared" si="1800"/>
        <v>-0.044139209044337+6.28758609834374i</v>
      </c>
      <c r="R3418" t="str">
        <f t="shared" si="1801"/>
        <v>0.0466785817063288-0.00734774267859896i</v>
      </c>
      <c r="S3418" t="str">
        <f t="shared" si="1802"/>
        <v>0.682646857497308i</v>
      </c>
      <c r="T3418" t="str">
        <f t="shared" si="1803"/>
        <v>0.00501591344924443+0.0318649871142567i</v>
      </c>
      <c r="U3418" t="str">
        <f t="shared" si="1804"/>
        <v>0.0001-107.247266234431i</v>
      </c>
      <c r="V3418" t="str">
        <f t="shared" si="1805"/>
        <v>0.00002-0.00172021452794235i</v>
      </c>
      <c r="W3418" t="str">
        <f t="shared" si="1806"/>
        <v>0.0000199993584529524-0.00172018694038001i</v>
      </c>
      <c r="X3418" t="str">
        <f t="shared" si="1807"/>
        <v>0.0000305163410755134-0.00171987799720509i</v>
      </c>
      <c r="Y3418" t="str">
        <f t="shared" si="1808"/>
        <v>0.009+9.32424699585451i</v>
      </c>
      <c r="Z3418" t="str">
        <f t="shared" si="1809"/>
        <v>-0.00221379478057388-0.0000414252270833492i</v>
      </c>
      <c r="AA3418" t="str">
        <f t="shared" si="1810"/>
        <v>0.0012468841682118-1.28720341472712i</v>
      </c>
      <c r="AB3418" t="str">
        <f t="shared" si="1811"/>
        <v>0.0341486904469284+0.216939066447414i</v>
      </c>
      <c r="AC3418" t="str">
        <f t="shared" si="1812"/>
        <v>1.04691301297163-0.00528596236077321i</v>
      </c>
      <c r="AD3418" t="str">
        <f t="shared" si="1813"/>
        <v>0.0315713928939749+0.207377259573534i</v>
      </c>
      <c r="AE3418" t="str">
        <f t="shared" si="1814"/>
        <v>-0.0000613019347343724-0.000460398546973573i</v>
      </c>
      <c r="AF3418" t="str">
        <f t="shared" si="1815"/>
        <v>-15.0835605756158-0.23983613780601i</v>
      </c>
      <c r="AG3418" t="str">
        <f t="shared" si="1816"/>
        <v>1.00096645341876-0.000146176430134804i</v>
      </c>
      <c r="AH3418" t="str">
        <f t="shared" si="1817"/>
        <v>0.000812429761970237+0.00695255123264256i</v>
      </c>
      <c r="AI3418">
        <f t="shared" si="1818"/>
        <v>-43.098215512614345</v>
      </c>
      <c r="AJ3418">
        <f t="shared" si="1819"/>
        <v>83.335015658678444</v>
      </c>
      <c r="AK3418"/>
      <c r="AL3418"/>
      <c r="AM3418"/>
      <c r="AN3418"/>
    </row>
    <row r="3419" spans="1:40" x14ac:dyDescent="0.25">
      <c r="A3419"/>
      <c r="B3419">
        <f t="shared" si="1820"/>
        <v>1485000</v>
      </c>
      <c r="C3419" s="237" t="str">
        <f t="shared" si="1788"/>
        <v>-3.46569093562812E-08+0.00164917342754629i</v>
      </c>
      <c r="D3419" s="208" t="str">
        <f t="shared" si="1789"/>
        <v>-5.95700622270893+0.0126436629445216i</v>
      </c>
      <c r="E3419" t="str">
        <f t="shared" si="1790"/>
        <v>2870</v>
      </c>
      <c r="F3419" t="str">
        <f t="shared" si="1791"/>
        <v>0.777000777000777</v>
      </c>
      <c r="G3419" t="str">
        <f t="shared" si="1786"/>
        <v>0.777000777000777</v>
      </c>
      <c r="H3419" t="str">
        <f t="shared" si="1792"/>
        <v>9.12656447006729+0.252318596140898i</v>
      </c>
      <c r="I3419" t="str">
        <f t="shared" si="1793"/>
        <v>5831.58136322605i</v>
      </c>
      <c r="J3419" t="str">
        <f t="shared" si="1787"/>
        <v>-29087.5193653468+1261.23575617817i</v>
      </c>
      <c r="K3419" t="str">
        <f t="shared" si="1794"/>
        <v>0.00867667830482916-0.200107749072529i</v>
      </c>
      <c r="L3419" t="str">
        <f t="shared" si="1795"/>
        <v>0.000750788614493173-0.0145119128402341i</v>
      </c>
      <c r="M3419" t="str">
        <f t="shared" si="1796"/>
        <v>0.00942746691932233-0.214619661912763i</v>
      </c>
      <c r="N3419" t="str">
        <f t="shared" si="1797"/>
        <v>-6.58584093304017i</v>
      </c>
      <c r="O3419" t="str">
        <f t="shared" si="1798"/>
        <v>0.954548330263858-0.298056177910272i</v>
      </c>
      <c r="P3419" t="str">
        <f t="shared" si="1799"/>
        <v>0.045451669736142+0.298056177910272i</v>
      </c>
      <c r="Q3419" t="str">
        <f t="shared" si="1800"/>
        <v>-0.045451669736142+6.2877847551299i</v>
      </c>
      <c r="R3419" t="str">
        <f t="shared" si="1801"/>
        <v>0.0473476880949681-0.00757082232806503i</v>
      </c>
      <c r="S3419" t="str">
        <f t="shared" si="1802"/>
        <v>0.683106862118262i</v>
      </c>
      <c r="T3419" t="str">
        <f t="shared" si="1803"/>
        <v>0.00517168068417938+0.0323435306431078i</v>
      </c>
      <c r="U3419" t="str">
        <f t="shared" si="1804"/>
        <v>0.0001-107.175045853128i</v>
      </c>
      <c r="V3419" t="str">
        <f t="shared" si="1805"/>
        <v>0.00002-0.00171905613432084i</v>
      </c>
      <c r="W3419" t="str">
        <f t="shared" si="1806"/>
        <v>0.0000199993584529525-0.00171902856534102i</v>
      </c>
      <c r="X3419" t="str">
        <f t="shared" si="1807"/>
        <v>0.0000305021801727325-0.00171871991675536i</v>
      </c>
      <c r="Y3419" t="str">
        <f t="shared" si="1808"/>
        <v>0.009+9.33053018116168i</v>
      </c>
      <c r="Z3419" t="str">
        <f t="shared" si="1809"/>
        <v>-0.0022108138253981-0.0000413762163322243i</v>
      </c>
      <c r="AA3419" t="str">
        <f t="shared" si="1810"/>
        <v>0.00124520285875684-1.28633629321859i</v>
      </c>
      <c r="AB3419" t="str">
        <f t="shared" si="1811"/>
        <v>0.0352091647037896+0.220197024344311i</v>
      </c>
      <c r="AC3419" t="str">
        <f t="shared" si="1812"/>
        <v>1.04759054415447-0.0054806788622189i</v>
      </c>
      <c r="AD3419" t="str">
        <f t="shared" si="1813"/>
        <v>0.0325091020561369+0.210363865464869i</v>
      </c>
      <c r="AE3419" t="str">
        <f t="shared" si="1814"/>
        <v>-0.000063167511471028-0.00046642044577336i</v>
      </c>
      <c r="AF3419" t="str">
        <f t="shared" si="1815"/>
        <v>-15.0835706927762-0.239674933196376i</v>
      </c>
      <c r="AG3419" t="str">
        <f t="shared" si="1816"/>
        <v>1.00097971374239-0.000150431605576122i</v>
      </c>
      <c r="AH3419" t="str">
        <f t="shared" si="1817"/>
        <v>0.000839120649831058+0.00704365090414989i</v>
      </c>
      <c r="AI3419">
        <f t="shared" si="1818"/>
        <v>-42.982840387749448</v>
      </c>
      <c r="AJ3419">
        <f t="shared" si="1819"/>
        <v>83.20628699228385</v>
      </c>
      <c r="AK3419"/>
      <c r="AL3419"/>
      <c r="AM3419"/>
      <c r="AN3419"/>
    </row>
    <row r="3420" spans="1:40" x14ac:dyDescent="0.25">
      <c r="A3420"/>
      <c r="B3420">
        <f t="shared" si="1820"/>
        <v>1486000</v>
      </c>
      <c r="C3420" s="237" t="str">
        <f t="shared" si="1788"/>
        <v>-3.46102804892549E-08+0.00164806362039549i</v>
      </c>
      <c r="D3420" s="208" t="str">
        <f t="shared" si="1789"/>
        <v>-5.95700622235144+0.0126351544230321i</v>
      </c>
      <c r="E3420" t="str">
        <f t="shared" si="1790"/>
        <v>2870</v>
      </c>
      <c r="F3420" t="str">
        <f t="shared" si="1791"/>
        <v>0.777000777000777</v>
      </c>
      <c r="G3420" t="str">
        <f t="shared" si="1786"/>
        <v>0.777000777000777</v>
      </c>
      <c r="H3420" t="str">
        <f t="shared" si="1792"/>
        <v>9.1265745671912+0.252149099367497i</v>
      </c>
      <c r="I3420" t="str">
        <f t="shared" si="1793"/>
        <v>5835.50835404304i</v>
      </c>
      <c r="J3420" t="str">
        <f t="shared" si="1787"/>
        <v>-29126.7090131308+1262.0850731857i</v>
      </c>
      <c r="K3420" t="str">
        <f t="shared" si="1794"/>
        <v>0.00866502541344736-0.199973582740987i</v>
      </c>
      <c r="L3420" t="str">
        <f t="shared" si="1795"/>
        <v>0.000749781164764386-0.014502199170986i</v>
      </c>
      <c r="M3420" t="str">
        <f t="shared" si="1796"/>
        <v>0.00941480657821175-0.214475781911973i</v>
      </c>
      <c r="N3420" t="str">
        <f t="shared" si="1797"/>
        <v>-6.59027584275939i</v>
      </c>
      <c r="O3420" t="str">
        <f t="shared" si="1798"/>
        <v>0.953217095141329-0.302286568557596i</v>
      </c>
      <c r="P3420" t="str">
        <f t="shared" si="1799"/>
        <v>0.046782904858671+0.302286568557596i</v>
      </c>
      <c r="Q3420" t="str">
        <f t="shared" si="1800"/>
        <v>-0.046782904858671+6.28798927420179i</v>
      </c>
      <c r="R3420" t="str">
        <f t="shared" si="1801"/>
        <v>0.048015633609309-0.00779728042455479i</v>
      </c>
      <c r="S3420" t="str">
        <f t="shared" si="1802"/>
        <v>0.683566866739217i</v>
      </c>
      <c r="T3420" t="str">
        <f t="shared" si="1803"/>
        <v>0.00532996254889995+0.0328218962208136i</v>
      </c>
      <c r="U3420" t="str">
        <f t="shared" si="1804"/>
        <v>0.0000999999999999999-107.102922672877i</v>
      </c>
      <c r="V3420" t="str">
        <f t="shared" si="1805"/>
        <v>0.00002-0.00171789929977554i</v>
      </c>
      <c r="W3420" t="str">
        <f t="shared" si="1806"/>
        <v>0.0000199993584529524-0.00171787174935321i</v>
      </c>
      <c r="X3420" t="str">
        <f t="shared" si="1807"/>
        <v>0.0000304880478475418-0.00171756339478578i</v>
      </c>
      <c r="Y3420" t="str">
        <f t="shared" si="1808"/>
        <v>0.009+9.33681336646887i</v>
      </c>
      <c r="Z3420" t="str">
        <f t="shared" si="1809"/>
        <v>-0.00220783888739801-0.0000413273141479361i</v>
      </c>
      <c r="AA3420" t="str">
        <f t="shared" si="1810"/>
        <v>0.00124352494936832-1.28547033940575i</v>
      </c>
      <c r="AB3420" t="str">
        <f t="shared" si="1811"/>
        <v>0.0362867587365414+0.223453770737333i</v>
      </c>
      <c r="AC3420" t="str">
        <f t="shared" si="1812"/>
        <v>1.04826705501492-0.00567885692240677i</v>
      </c>
      <c r="AD3420" t="str">
        <f t="shared" si="1813"/>
        <v>0.0334601722521368+0.213346193795024i</v>
      </c>
      <c r="AE3420" t="str">
        <f t="shared" si="1814"/>
        <v>-0.0000650576443040702-0.000472416842189115i</v>
      </c>
      <c r="AF3420" t="str">
        <f t="shared" si="1815"/>
        <v>-15.0835807895426-0.239513944944465i</v>
      </c>
      <c r="AG3420" t="str">
        <f t="shared" si="1816"/>
        <v>1.000992936362-0.000154743262753426i</v>
      </c>
      <c r="AH3420" t="str">
        <f t="shared" si="1817"/>
        <v>0.000866187747323293+0.00713436987998057i</v>
      </c>
      <c r="AI3420">
        <f t="shared" si="1818"/>
        <v>-42.869337539419725</v>
      </c>
      <c r="AJ3420">
        <f t="shared" si="1819"/>
        <v>83.077568823174587</v>
      </c>
      <c r="AK3420"/>
      <c r="AL3420"/>
      <c r="AM3420"/>
      <c r="AN3420"/>
    </row>
    <row r="3421" spans="1:40" x14ac:dyDescent="0.25">
      <c r="A3421"/>
      <c r="B3421">
        <f t="shared" si="1820"/>
        <v>1487000</v>
      </c>
      <c r="C3421" s="237" t="str">
        <f t="shared" si="1788"/>
        <v>-3.45637456636268E-08+0.00164695530592411i</v>
      </c>
      <c r="D3421" s="208" t="str">
        <f t="shared" si="1789"/>
        <v>-5.95700622199468+0.0126266573454182i</v>
      </c>
      <c r="E3421" t="str">
        <f t="shared" si="1790"/>
        <v>2870</v>
      </c>
      <c r="F3421" t="str">
        <f t="shared" si="1791"/>
        <v>0.777000777000777</v>
      </c>
      <c r="G3421" t="str">
        <f t="shared" si="1786"/>
        <v>0.777000777000777</v>
      </c>
      <c r="H3421" t="str">
        <f t="shared" si="1792"/>
        <v>9.12658464397515+0.251979829960822i</v>
      </c>
      <c r="I3421" t="str">
        <f t="shared" si="1793"/>
        <v>5839.43534486003i</v>
      </c>
      <c r="J3421" t="str">
        <f t="shared" si="1787"/>
        <v>-29165.9250423673+1262.93439019323i</v>
      </c>
      <c r="K3421" t="str">
        <f t="shared" si="1794"/>
        <v>0.00865339596717214-0.199839595865191i</v>
      </c>
      <c r="L3421" t="str">
        <f t="shared" si="1795"/>
        <v>0.000748775739651748-0.0144924984619203i</v>
      </c>
      <c r="M3421" t="str">
        <f t="shared" si="1796"/>
        <v>0.00940217170682389-0.214332094327111i</v>
      </c>
      <c r="N3421" t="str">
        <f t="shared" si="1797"/>
        <v>-6.59471075247861i</v>
      </c>
      <c r="O3421" t="str">
        <f t="shared" si="1798"/>
        <v>0.951867111771331-0.306511013714197i</v>
      </c>
      <c r="P3421" t="str">
        <f t="shared" si="1799"/>
        <v>0.048132888228669+0.306511013714197i</v>
      </c>
      <c r="Q3421" t="str">
        <f t="shared" si="1800"/>
        <v>-0.048132888228669+6.28819973876441i</v>
      </c>
      <c r="R3421" t="str">
        <f t="shared" si="1801"/>
        <v>0.0486823984803907-0.00802711662644282i</v>
      </c>
      <c r="S3421" t="str">
        <f t="shared" si="1802"/>
        <v>0.684026871360171i</v>
      </c>
      <c r="T3421" t="str">
        <f t="shared" si="1803"/>
        <v>0.00549076347202889+0.0333000687228508i</v>
      </c>
      <c r="U3421" t="str">
        <f t="shared" si="1804"/>
        <v>0.0000999999999999999-107.030896497576i</v>
      </c>
      <c r="V3421" t="str">
        <f t="shared" si="1805"/>
        <v>0.00002-0.00171674402116103i</v>
      </c>
      <c r="W3421" t="str">
        <f t="shared" si="1806"/>
        <v>0.0000199993584529525-0.00171671648927125i</v>
      </c>
      <c r="X3421" t="str">
        <f t="shared" si="1807"/>
        <v>0.0000304739440230994-0.00171640842815266i</v>
      </c>
      <c r="Y3421" t="str">
        <f t="shared" si="1808"/>
        <v>0.009+9.34309655177604i</v>
      </c>
      <c r="Z3421" t="str">
        <f t="shared" si="1809"/>
        <v>-0.00220486995038928-0.0000412785201969038i</v>
      </c>
      <c r="AA3421" t="str">
        <f t="shared" si="1810"/>
        <v>0.00124185043088001-1.28460555093108i</v>
      </c>
      <c r="AB3421" t="str">
        <f t="shared" si="1811"/>
        <v>0.037381502695558+0.226709202657667i</v>
      </c>
      <c r="AC3421" t="str">
        <f t="shared" si="1812"/>
        <v>1.04894252551585-0.00588049691092897i</v>
      </c>
      <c r="AD3421" t="str">
        <f t="shared" si="1813"/>
        <v>0.0344245829672076+0.216324184396924i</v>
      </c>
      <c r="AE3421" t="str">
        <f t="shared" si="1814"/>
        <v>-0.0000669721863243715-0.000478387689562529i</v>
      </c>
      <c r="AF3421" t="str">
        <f t="shared" si="1815"/>
        <v>-15.0835908659698-0.239353172615404i</v>
      </c>
      <c r="AG3421" t="str">
        <f t="shared" si="1816"/>
        <v>1.0010061210737-0.000159111192473345i</v>
      </c>
      <c r="AH3421" t="str">
        <f t="shared" si="1817"/>
        <v>0.000893628816078465+0.00722470744588542i</v>
      </c>
      <c r="AI3421">
        <f t="shared" si="1818"/>
        <v>-42.757653482161217</v>
      </c>
      <c r="AJ3421">
        <f t="shared" si="1819"/>
        <v>82.948861149478788</v>
      </c>
      <c r="AK3421"/>
      <c r="AL3421"/>
      <c r="AM3421"/>
      <c r="AN3421"/>
    </row>
    <row r="3422" spans="1:40" x14ac:dyDescent="0.25">
      <c r="A3422"/>
      <c r="B3422">
        <f t="shared" si="1820"/>
        <v>1488000</v>
      </c>
      <c r="C3422" s="237" t="str">
        <f t="shared" si="1788"/>
        <v>-3.45173046266824E-08+0.00164584848112271i</v>
      </c>
      <c r="D3422" s="208" t="str">
        <f t="shared" si="1789"/>
        <v>-5.95700622163863+0.0126181716886074i</v>
      </c>
      <c r="E3422" t="str">
        <f t="shared" si="1790"/>
        <v>2870</v>
      </c>
      <c r="F3422" t="str">
        <f t="shared" si="1791"/>
        <v>0.777000777000777</v>
      </c>
      <c r="G3422" t="str">
        <f t="shared" si="1786"/>
        <v>0.777000777000777</v>
      </c>
      <c r="H3422" t="str">
        <f t="shared" si="1792"/>
        <v>9.12659470047372+0.251810787464097i</v>
      </c>
      <c r="I3422" t="str">
        <f t="shared" si="1793"/>
        <v>5843.36233567702i</v>
      </c>
      <c r="J3422" t="str">
        <f t="shared" si="1787"/>
        <v>-29205.1674530564+1263.78370720075i</v>
      </c>
      <c r="K3422" t="str">
        <f t="shared" si="1794"/>
        <v>0.00864178990318933-0.199705788086003i</v>
      </c>
      <c r="L3422" t="str">
        <f t="shared" si="1795"/>
        <v>0.000747772333738719-0.0144828106871874i</v>
      </c>
      <c r="M3422" t="str">
        <f t="shared" si="1796"/>
        <v>0.00938956223692805-0.21418859877319i</v>
      </c>
      <c r="N3422" t="str">
        <f t="shared" si="1797"/>
        <v>-6.59914566219783i</v>
      </c>
      <c r="O3422" t="str">
        <f t="shared" si="1798"/>
        <v>0.950498406705865-0.310729430292035i</v>
      </c>
      <c r="P3422" t="str">
        <f t="shared" si="1799"/>
        <v>0.0495015932941349+0.310729430292035i</v>
      </c>
      <c r="Q3422" t="str">
        <f t="shared" si="1800"/>
        <v>-0.0495015932941349+6.28841623190579i</v>
      </c>
      <c r="R3422" t="str">
        <f t="shared" si="1801"/>
        <v>0.0493479628780201-0.00826033044995723i</v>
      </c>
      <c r="S3422" t="str">
        <f t="shared" si="1802"/>
        <v>0.684486875981127i</v>
      </c>
      <c r="T3422" t="str">
        <f t="shared" si="1803"/>
        <v>0.005654087784263+0.0337780329464086i</v>
      </c>
      <c r="U3422" t="str">
        <f t="shared" si="1804"/>
        <v>0.0001-106.95896713165i</v>
      </c>
      <c r="V3422" t="str">
        <f t="shared" si="1805"/>
        <v>0.00002-0.00171559029534035i</v>
      </c>
      <c r="W3422" t="str">
        <f t="shared" si="1806"/>
        <v>0.0000199993584529524-0.00171556278195821i</v>
      </c>
      <c r="X3422" t="str">
        <f t="shared" si="1807"/>
        <v>0.0000304598686228204-0.00171525501372066i</v>
      </c>
      <c r="Y3422" t="str">
        <f t="shared" si="1808"/>
        <v>0.009+9.34937973708322i</v>
      </c>
      <c r="Z3422" t="str">
        <f t="shared" si="1809"/>
        <v>-0.00220190699824181-0.0000412298341468266i</v>
      </c>
      <c r="AA3422" t="str">
        <f t="shared" si="1810"/>
        <v>0.00124017929415654-1.28374192544339i</v>
      </c>
      <c r="AB3422" t="str">
        <f t="shared" si="1811"/>
        <v>0.0384934260645269+0.22996321660351i</v>
      </c>
      <c r="AC3422" t="str">
        <f t="shared" si="1812"/>
        <v>1.04961693555343-0.00608559905623758i</v>
      </c>
      <c r="AD3422" t="str">
        <f t="shared" si="1813"/>
        <v>0.0354023134153331+0.21929777720979i</v>
      </c>
      <c r="AE3422" t="str">
        <f t="shared" si="1814"/>
        <v>-0.0000689109906800448-0.00048433294184764i</v>
      </c>
      <c r="AF3422" t="str">
        <f t="shared" si="1815"/>
        <v>-15.0836009221123-0.23919261577549i</v>
      </c>
      <c r="AG3422" t="str">
        <f t="shared" si="1816"/>
        <v>1.00101926767464-0.000163535184843568i</v>
      </c>
      <c r="AH3422" t="str">
        <f t="shared" si="1817"/>
        <v>0.000921441618893276+0.00731466289706247i</v>
      </c>
      <c r="AI3422">
        <f t="shared" si="1818"/>
        <v>-42.647736999039658</v>
      </c>
      <c r="AJ3422">
        <f t="shared" si="1819"/>
        <v>82.820163969144858</v>
      </c>
      <c r="AK3422"/>
      <c r="AL3422"/>
      <c r="AM3422"/>
      <c r="AN3422"/>
    </row>
    <row r="3423" spans="1:40" x14ac:dyDescent="0.25">
      <c r="A3423"/>
      <c r="B3423">
        <f t="shared" si="1820"/>
        <v>1489000</v>
      </c>
      <c r="C3423" s="237" t="str">
        <f t="shared" si="1788"/>
        <v>-3.44709571265557E-08+0.00164474314298995i</v>
      </c>
      <c r="D3423" s="208" t="str">
        <f t="shared" si="1789"/>
        <v>-5.9570062212833+0.0126096974295896i</v>
      </c>
      <c r="E3423" t="str">
        <f t="shared" si="1790"/>
        <v>2870</v>
      </c>
      <c r="F3423" t="str">
        <f t="shared" si="1791"/>
        <v>0.777000777000777</v>
      </c>
      <c r="G3423" t="str">
        <f t="shared" si="1786"/>
        <v>0.777000777000777</v>
      </c>
      <c r="H3423" t="str">
        <f t="shared" si="1792"/>
        <v>9.12660473674131+0.251641971421761i</v>
      </c>
      <c r="I3423" t="str">
        <f t="shared" si="1793"/>
        <v>5847.289326494i</v>
      </c>
      <c r="J3423" t="str">
        <f t="shared" si="1787"/>
        <v>-29244.4362451981+1264.63302420828i</v>
      </c>
      <c r="K3423" t="str">
        <f t="shared" si="1794"/>
        <v>0.00863020715889509-0.199572159045242i</v>
      </c>
      <c r="L3423" t="str">
        <f t="shared" si="1795"/>
        <v>0.000746770941626825-0.014473135821006i</v>
      </c>
      <c r="M3423" t="str">
        <f t="shared" si="1796"/>
        <v>0.00937697810052191-0.214045294866248i</v>
      </c>
      <c r="N3423" t="str">
        <f t="shared" si="1797"/>
        <v>-6.60358057191704i</v>
      </c>
      <c r="O3423" t="str">
        <f t="shared" si="1798"/>
        <v>0.949111006865162-0.314941735321629i</v>
      </c>
      <c r="P3423" t="str">
        <f t="shared" si="1799"/>
        <v>0.050888993134838+0.314941735321629i</v>
      </c>
      <c r="Q3423" t="str">
        <f t="shared" si="1800"/>
        <v>-0.050888993134838+6.28863883659541i</v>
      </c>
      <c r="R3423" t="str">
        <f t="shared" si="1801"/>
        <v>0.0500123069118439-0.00849692126807854i</v>
      </c>
      <c r="S3423" t="str">
        <f t="shared" si="1802"/>
        <v>0.684946880602083i</v>
      </c>
      <c r="T3423" t="str">
        <f t="shared" si="1803"/>
        <v>0.00581993971729189+0.0342557736109815i</v>
      </c>
      <c r="U3423" t="str">
        <f t="shared" si="1804"/>
        <v>0.0001-106.887134380051i</v>
      </c>
      <c r="V3423" t="str">
        <f t="shared" si="1805"/>
        <v>0.00002-0.00171443811918499i</v>
      </c>
      <c r="W3423" t="str">
        <f t="shared" si="1806"/>
        <v>0.0000199993584529525-0.00171441062428563i</v>
      </c>
      <c r="X3423" t="str">
        <f t="shared" si="1807"/>
        <v>0.0000304458215703779-0.00171410314836294i</v>
      </c>
      <c r="Y3423" t="str">
        <f t="shared" si="1808"/>
        <v>0.009+9.3556629223904i</v>
      </c>
      <c r="Z3423" t="str">
        <f t="shared" si="1809"/>
        <v>-0.00219895001487979-0.0000411812556666803i</v>
      </c>
      <c r="AA3423" t="str">
        <f t="shared" si="1810"/>
        <v>0.00123851153009331-1.28287946059781i</v>
      </c>
      <c r="AB3423" t="str">
        <f t="shared" si="1811"/>
        <v>0.0396225576530875+0.233215708544109i</v>
      </c>
      <c r="AC3423" t="str">
        <f t="shared" si="1812"/>
        <v>1.05029026495816-0.00629416344449422i</v>
      </c>
      <c r="AD3423" t="str">
        <f t="shared" si="1813"/>
        <v>0.0363933425398499+0.222266912280336i</v>
      </c>
      <c r="AE3423" t="str">
        <f t="shared" si="1814"/>
        <v>-0.0000708739105786684-0.00049025255360983i</v>
      </c>
      <c r="AF3423" t="str">
        <f t="shared" si="1815"/>
        <v>-15.0836109580246-0.239032273992171i</v>
      </c>
      <c r="AG3423" t="str">
        <f t="shared" si="1816"/>
        <v>1.001032375963-0.000168015029277989i</v>
      </c>
      <c r="AH3423" t="str">
        <f t="shared" si="1817"/>
        <v>0.000949623919763257+0.00740423553813783i</v>
      </c>
      <c r="AI3423">
        <f t="shared" si="1818"/>
        <v>-42.539539015161417</v>
      </c>
      <c r="AJ3423">
        <f t="shared" si="1819"/>
        <v>82.691477279942106</v>
      </c>
      <c r="AK3423"/>
      <c r="AL3423"/>
      <c r="AM3423"/>
      <c r="AN3423"/>
    </row>
    <row r="3424" spans="1:40" x14ac:dyDescent="0.25">
      <c r="A3424"/>
      <c r="B3424">
        <f t="shared" si="1820"/>
        <v>1490000</v>
      </c>
      <c r="C3424" s="237" t="str">
        <f t="shared" si="1788"/>
        <v>-3.44247029122252E-08+0.00164363928853254i</v>
      </c>
      <c r="D3424" s="208" t="str">
        <f t="shared" si="1789"/>
        <v>-5.95700622092868+0.0126012345454161i</v>
      </c>
      <c r="E3424" t="str">
        <f t="shared" si="1790"/>
        <v>2870</v>
      </c>
      <c r="F3424" t="str">
        <f t="shared" si="1791"/>
        <v>0.777000777000777</v>
      </c>
      <c r="G3424" t="str">
        <f t="shared" si="1786"/>
        <v>0.777000777000777</v>
      </c>
      <c r="H3424" t="str">
        <f t="shared" si="1792"/>
        <v>9.12661475283213+0.251473381379477i</v>
      </c>
      <c r="I3424" t="str">
        <f t="shared" si="1793"/>
        <v>5851.21631731099i</v>
      </c>
      <c r="J3424" t="str">
        <f t="shared" si="1787"/>
        <v>-29283.7314187924+1265.48234121581i</v>
      </c>
      <c r="K3424" t="str">
        <f t="shared" si="1794"/>
        <v>0.0086186476718947-0.199438708385678i</v>
      </c>
      <c r="L3424" t="str">
        <f t="shared" si="1795"/>
        <v>0.000745771557935611-0.0144634738376631i</v>
      </c>
      <c r="M3424" t="str">
        <f t="shared" si="1796"/>
        <v>0.00936441922983031-0.213902182223341i</v>
      </c>
      <c r="N3424" t="str">
        <f t="shared" si="1797"/>
        <v>-6.60801548163626i</v>
      </c>
      <c r="O3424" t="str">
        <f t="shared" si="1798"/>
        <v>0.94770493953714-0.31914784595373i</v>
      </c>
      <c r="P3424" t="str">
        <f t="shared" si="1799"/>
        <v>0.05229506046286+0.31914784595373i</v>
      </c>
      <c r="Q3424" t="str">
        <f t="shared" si="1800"/>
        <v>-0.05229506046286+6.28886763568253i</v>
      </c>
      <c r="R3424" t="str">
        <f t="shared" si="1801"/>
        <v>0.0506754106324489-0.00873688830944857i</v>
      </c>
      <c r="S3424" t="str">
        <f t="shared" si="1802"/>
        <v>0.685406885223037i</v>
      </c>
      <c r="T3424" t="str">
        <f t="shared" si="1803"/>
        <v>0.00598832340272071+0.0347332753589852i</v>
      </c>
      <c r="U3424" t="str">
        <f t="shared" si="1804"/>
        <v>0.0001-106.815398048252i</v>
      </c>
      <c r="V3424" t="str">
        <f t="shared" si="1805"/>
        <v>0.00002-0.00171328748957479i</v>
      </c>
      <c r="W3424" t="str">
        <f t="shared" si="1806"/>
        <v>0.0000199993584529524-0.0017132600131334i</v>
      </c>
      <c r="X3424" t="str">
        <f t="shared" si="1807"/>
        <v>0.0000304318027897-0.001712952828961i</v>
      </c>
      <c r="Y3424" t="str">
        <f t="shared" si="1808"/>
        <v>0.009+9.36194610769758i</v>
      </c>
      <c r="Z3424" t="str">
        <f t="shared" si="1809"/>
        <v>-0.00219599898428128-0.0000411327844267092i</v>
      </c>
      <c r="AA3424" t="str">
        <f t="shared" si="1810"/>
        <v>0.00123684712961635-1.28201815405578i</v>
      </c>
      <c r="AB3424" t="str">
        <f t="shared" si="1811"/>
        <v>0.0407689255894976+0.236466573923954i</v>
      </c>
      <c r="AC3424" t="str">
        <f t="shared" si="1812"/>
        <v>1.05096249349598-0.00650619001842898i</v>
      </c>
      <c r="AD3424" t="str">
        <f t="shared" si="1813"/>
        <v>0.0373976490140673+0.225231529763995i</v>
      </c>
      <c r="AE3424" t="str">
        <f t="shared" si="1814"/>
        <v>-0.0000728607992895192-0.000496146480024813i</v>
      </c>
      <c r="AF3424" t="str">
        <f t="shared" si="1815"/>
        <v>-15.0836209737608-0.238872146834061i</v>
      </c>
      <c r="AG3424" t="str">
        <f t="shared" si="1816"/>
        <v>1.00104544573802-0.000172550514501909i</v>
      </c>
      <c r="AH3424" t="str">
        <f t="shared" si="1817"/>
        <v>0.000978173483916415+0.00749342468314595i</v>
      </c>
      <c r="AI3424">
        <f t="shared" si="1818"/>
        <v>-42.433012479880013</v>
      </c>
      <c r="AJ3424">
        <f t="shared" si="1819"/>
        <v>82.562801079460087</v>
      </c>
      <c r="AK3424"/>
      <c r="AL3424"/>
      <c r="AM3424"/>
      <c r="AN3424"/>
    </row>
    <row r="3425" spans="1:40" x14ac:dyDescent="0.25">
      <c r="A3425"/>
      <c r="B3425">
        <f t="shared" si="1820"/>
        <v>1491000</v>
      </c>
      <c r="C3425" s="237" t="str">
        <f t="shared" si="1788"/>
        <v>-3.43785417335114E-08+0.00164253691476521i</v>
      </c>
      <c r="D3425" s="208" t="str">
        <f t="shared" si="1789"/>
        <v>-5.95700622057478+0.0125927830131999i</v>
      </c>
      <c r="E3425" t="str">
        <f t="shared" si="1790"/>
        <v>2870</v>
      </c>
      <c r="F3425" t="str">
        <f t="shared" si="1791"/>
        <v>0.777000777000777</v>
      </c>
      <c r="G3425" t="str">
        <f t="shared" si="1786"/>
        <v>0.777000777000777</v>
      </c>
      <c r="H3425" t="str">
        <f t="shared" si="1792"/>
        <v>9.12662474880022+0.251305016884117i</v>
      </c>
      <c r="I3425" t="str">
        <f t="shared" si="1793"/>
        <v>5855.14330812798i</v>
      </c>
      <c r="J3425" t="str">
        <f t="shared" si="1787"/>
        <v>-29323.0529738392+1266.33165822334i</v>
      </c>
      <c r="K3425" t="str">
        <f t="shared" si="1794"/>
        <v>0.00860711138000191-0.199305435751032i</v>
      </c>
      <c r="L3425" t="str">
        <f t="shared" si="1795"/>
        <v>0.000744774177302564-0.0144538247115139i</v>
      </c>
      <c r="M3425" t="str">
        <f t="shared" si="1796"/>
        <v>0.00935188555730447-0.213759260462546i</v>
      </c>
      <c r="N3425" t="str">
        <f t="shared" si="1797"/>
        <v>-6.61245039135548i</v>
      </c>
      <c r="O3425" t="str">
        <f t="shared" si="1798"/>
        <v>0.946280232376885-0.323347679460899i</v>
      </c>
      <c r="P3425" t="str">
        <f t="shared" si="1799"/>
        <v>0.053719767623115+0.323347679460899i</v>
      </c>
      <c r="Q3425" t="str">
        <f t="shared" si="1800"/>
        <v>-0.053719767623115+6.28910271189458i</v>
      </c>
      <c r="R3425" t="str">
        <f t="shared" si="1801"/>
        <v>0.0513372540324636-0.00898023065728147i</v>
      </c>
      <c r="S3425" t="str">
        <f t="shared" si="1802"/>
        <v>0.685866889843993i</v>
      </c>
      <c r="T3425" t="str">
        <f t="shared" si="1803"/>
        <v>0.00615924287099132+0.0352105227563768i</v>
      </c>
      <c r="U3425" t="str">
        <f t="shared" si="1804"/>
        <v>0.0001-106.74375794225i</v>
      </c>
      <c r="V3425" t="str">
        <f t="shared" si="1805"/>
        <v>0.00002-0.00171213840339802i</v>
      </c>
      <c r="W3425" t="str">
        <f t="shared" si="1806"/>
        <v>0.0000199993584529525-0.00171211094538986i</v>
      </c>
      <c r="X3425" t="str">
        <f t="shared" si="1807"/>
        <v>0.0000304178122049713-0.00171180405240477i</v>
      </c>
      <c r="Y3425" t="str">
        <f t="shared" si="1808"/>
        <v>0.009+9.36822929300476i</v>
      </c>
      <c r="Z3425" t="str">
        <f t="shared" si="1809"/>
        <v>-0.00219305389047811-0.000041084420098424i</v>
      </c>
      <c r="AA3425" t="str">
        <f t="shared" si="1810"/>
        <v>0.00123518608368221-1.28115800348501i</v>
      </c>
      <c r="AB3425" t="str">
        <f t="shared" si="1811"/>
        <v>0.0419325573132878+0.239715707666998i</v>
      </c>
      <c r="AC3425" t="str">
        <f t="shared" si="1812"/>
        <v>1.05163360086927-0.00672167857620171i</v>
      </c>
      <c r="AD3425" t="str">
        <f t="shared" si="1813"/>
        <v>0.038415211241874+0.228191569926106i</v>
      </c>
      <c r="AE3425" t="str">
        <f t="shared" si="1814"/>
        <v>-0.0000748715101457672-0.000502014676877586i</v>
      </c>
      <c r="AF3425" t="str">
        <f t="shared" si="1815"/>
        <v>-15.083630969375-0.238712233870917i</v>
      </c>
      <c r="AG3425" t="str">
        <f t="shared" si="1816"/>
        <v>1.00105847679998-0.000177141428557159i</v>
      </c>
      <c r="AH3425" t="str">
        <f t="shared" si="1817"/>
        <v>0.00100708807784637+0.00758222965551005i</v>
      </c>
      <c r="AI3425">
        <f t="shared" si="1818"/>
        <v>-42.328112256989755</v>
      </c>
      <c r="AJ3425">
        <f t="shared" si="1819"/>
        <v>82.434135365110805</v>
      </c>
      <c r="AK3425"/>
      <c r="AL3425"/>
      <c r="AM3425"/>
      <c r="AN3425"/>
    </row>
    <row r="3426" spans="1:40" x14ac:dyDescent="0.25">
      <c r="A3426"/>
      <c r="B3426">
        <f t="shared" si="1820"/>
        <v>1492000</v>
      </c>
      <c r="C3426" s="237" t="str">
        <f t="shared" si="1788"/>
        <v>-3.43324733410725E-08+0.0016414360187107i</v>
      </c>
      <c r="D3426" s="208" t="str">
        <f t="shared" si="1789"/>
        <v>-5.95700622022159+0.0125843428101154i</v>
      </c>
      <c r="E3426" t="str">
        <f t="shared" si="1790"/>
        <v>2870</v>
      </c>
      <c r="F3426" t="str">
        <f t="shared" si="1791"/>
        <v>0.777000777000777</v>
      </c>
      <c r="G3426" t="str">
        <f t="shared" si="1786"/>
        <v>0.777000777000777</v>
      </c>
      <c r="H3426" t="str">
        <f t="shared" si="1792"/>
        <v>9.12663472469941+0.251136877483763i</v>
      </c>
      <c r="I3426" t="str">
        <f t="shared" si="1793"/>
        <v>5859.07029894496i</v>
      </c>
      <c r="J3426" t="str">
        <f t="shared" si="1787"/>
        <v>-29362.4009103385+1267.18097523086i</v>
      </c>
      <c r="K3426" t="str">
        <f t="shared" si="1794"/>
        <v>0.00859559822123796-0.199172340785972i</v>
      </c>
      <c r="L3426" t="str">
        <f t="shared" si="1795"/>
        <v>0.000743778794383032-0.0144441884169812i</v>
      </c>
      <c r="M3426" t="str">
        <f t="shared" si="1796"/>
        <v>0.00933937701562099-0.213616529202953i</v>
      </c>
      <c r="N3426" t="str">
        <f t="shared" si="1797"/>
        <v>-6.6168853010747i</v>
      </c>
      <c r="O3426" t="str">
        <f t="shared" si="1798"/>
        <v>0.944836913406097-0.327541153239161i</v>
      </c>
      <c r="P3426" t="str">
        <f t="shared" si="1799"/>
        <v>0.055163086593903+0.327541153239161i</v>
      </c>
      <c r="Q3426" t="str">
        <f t="shared" si="1800"/>
        <v>-0.055163086593903+6.28934414783554i</v>
      </c>
      <c r="R3426" t="str">
        <f t="shared" si="1801"/>
        <v>0.0519978170476891-0.00922694724828661i</v>
      </c>
      <c r="S3426" t="str">
        <f t="shared" si="1802"/>
        <v>0.686326894464947i</v>
      </c>
      <c r="T3426" t="str">
        <f t="shared" si="1803"/>
        <v>0.00633270205030844+0.0356875002932969i</v>
      </c>
      <c r="U3426" t="str">
        <f t="shared" si="1804"/>
        <v>0.0001-106.672213868563i</v>
      </c>
      <c r="V3426" t="str">
        <f t="shared" si="1805"/>
        <v>0.00002-0.00171099085755124i</v>
      </c>
      <c r="W3426" t="str">
        <f t="shared" si="1806"/>
        <v>0.0000199993584529524-0.00171096341795158i</v>
      </c>
      <c r="X3426" t="str">
        <f t="shared" si="1807"/>
        <v>0.0000304038497406283-0.00171065681559241i</v>
      </c>
      <c r="Y3426" t="str">
        <f t="shared" si="1808"/>
        <v>0.009+9.37451247831194i</v>
      </c>
      <c r="Z3426" t="str">
        <f t="shared" si="1809"/>
        <v>-0.00219011471755553-0.0000410361623545906i</v>
      </c>
      <c r="AA3426" t="str">
        <f t="shared" si="1810"/>
        <v>0.00123352838327781-1.28029900655947i</v>
      </c>
      <c r="AB3426" t="str">
        <f t="shared" si="1811"/>
        <v>0.0431134795679513+0.242963004181031i</v>
      </c>
      <c r="AC3426" t="str">
        <f t="shared" si="1812"/>
        <v>1.05230356671801-0.00694062877027364i</v>
      </c>
      <c r="AD3426" t="str">
        <f t="shared" si="1813"/>
        <v>0.0394460073583651+0.231146973143118i</v>
      </c>
      <c r="AE3426" t="str">
        <f t="shared" si="1814"/>
        <v>-0.000076905896546686-0.000507857100561355i</v>
      </c>
      <c r="AF3426" t="str">
        <f t="shared" si="1815"/>
        <v>-15.083640944921-0.238552534673648i</v>
      </c>
      <c r="AG3426" t="str">
        <f t="shared" si="1816"/>
        <v>1.00107146895023-0.000181787558807289i</v>
      </c>
      <c r="AH3426" t="str">
        <f t="shared" si="1817"/>
        <v>0.00103636546934561+0.00767064978802143i</v>
      </c>
      <c r="AI3426">
        <f t="shared" si="1818"/>
        <v>-42.224795022266761</v>
      </c>
      <c r="AJ3426">
        <f t="shared" si="1819"/>
        <v>82.305480134128175</v>
      </c>
      <c r="AK3426"/>
      <c r="AL3426"/>
      <c r="AM3426"/>
      <c r="AN3426"/>
    </row>
    <row r="3427" spans="1:40" x14ac:dyDescent="0.25">
      <c r="A3427"/>
      <c r="B3427">
        <f t="shared" si="1820"/>
        <v>1493000</v>
      </c>
      <c r="C3427" s="237" t="str">
        <f t="shared" si="1788"/>
        <v>-3.42864974864016E-08+0.00164033659739973i</v>
      </c>
      <c r="D3427" s="208" t="str">
        <f t="shared" si="1789"/>
        <v>-5.9570062198691+0.0125759139133979i</v>
      </c>
      <c r="E3427" t="str">
        <f t="shared" si="1790"/>
        <v>2870</v>
      </c>
      <c r="F3427" t="str">
        <f t="shared" si="1791"/>
        <v>0.777000777000777</v>
      </c>
      <c r="G3427" t="str">
        <f t="shared" si="1786"/>
        <v>0.777000777000777</v>
      </c>
      <c r="H3427" t="str">
        <f t="shared" si="1792"/>
        <v>9.12664468058338+0.250968962727707i</v>
      </c>
      <c r="I3427" t="str">
        <f t="shared" si="1793"/>
        <v>5862.99728976195i</v>
      </c>
      <c r="J3427" t="str">
        <f t="shared" si="1787"/>
        <v>-29401.7752282905+1268.03029223839i</v>
      </c>
      <c r="K3427" t="str">
        <f t="shared" si="1794"/>
        <v>0.00858410813383094-0.199039423136106i</v>
      </c>
      <c r="L3427" t="str">
        <f t="shared" si="1795"/>
        <v>0.000742785403850187-0.0144345649285558i</v>
      </c>
      <c r="M3427" t="str">
        <f t="shared" si="1796"/>
        <v>0.00932689353768113-0.213473988064662i</v>
      </c>
      <c r="N3427" t="str">
        <f t="shared" si="1797"/>
        <v>-6.62132021079392i</v>
      </c>
      <c r="O3427" t="str">
        <f t="shared" si="1798"/>
        <v>0.943375011012539-0.331728184809631i</v>
      </c>
      <c r="P3427" t="str">
        <f t="shared" si="1799"/>
        <v>0.056624988987461+0.331728184809631i</v>
      </c>
      <c r="Q3427" t="str">
        <f t="shared" si="1800"/>
        <v>-0.056624988987461+6.28959202598429i</v>
      </c>
      <c r="R3427" t="str">
        <f t="shared" si="1801"/>
        <v>0.0526570795582426-0.00947703687159744i</v>
      </c>
      <c r="S3427" t="str">
        <f t="shared" si="1802"/>
        <v>0.686786899085903i</v>
      </c>
      <c r="T3427" t="str">
        <f t="shared" si="1803"/>
        <v>0.00650870476556717+0.0361641923847251i</v>
      </c>
      <c r="U3427" t="str">
        <f t="shared" si="1804"/>
        <v>0.0001-106.600765634223i</v>
      </c>
      <c r="V3427" t="str">
        <f t="shared" si="1805"/>
        <v>0.00002-0.00170984484893935i</v>
      </c>
      <c r="W3427" t="str">
        <f t="shared" si="1806"/>
        <v>0.0000199993584529523-0.00170981742772355i</v>
      </c>
      <c r="X3427" t="str">
        <f t="shared" si="1807"/>
        <v>0.0000303899153213623-0.0017095111154305i</v>
      </c>
      <c r="Y3427" t="str">
        <f t="shared" si="1808"/>
        <v>0.009+9.38079566361912i</v>
      </c>
      <c r="Z3427" t="str">
        <f t="shared" si="1809"/>
        <v>-0.00218718144965221-0.0000409880108692298i</v>
      </c>
      <c r="AA3427" t="str">
        <f t="shared" si="1810"/>
        <v>0.00123187401942036-1.27944116095937i</v>
      </c>
      <c r="AB3427" t="str">
        <f t="shared" si="1811"/>
        <v>0.044311718393642+0.246208357362141i</v>
      </c>
      <c r="AC3427" t="str">
        <f t="shared" si="1812"/>
        <v>1.05297237062087-0.00716304010628496i</v>
      </c>
      <c r="AD3427" t="str">
        <f t="shared" si="1813"/>
        <v>0.0404900152304698+0.234097679903791i</v>
      </c>
      <c r="AE3427" t="str">
        <f t="shared" si="1814"/>
        <v>-0.0000789638119598609-0.000513673708076554i</v>
      </c>
      <c r="AF3427" t="str">
        <f t="shared" si="1815"/>
        <v>-15.0836509004525-0.238393048814309i</v>
      </c>
      <c r="AG3427" t="str">
        <f t="shared" si="1816"/>
        <v>1.00108442199115-0.000186488691942754i</v>
      </c>
      <c r="AH3427" t="str">
        <f t="shared" si="1817"/>
        <v>0.00106600342753873+0.00775868442282111i</v>
      </c>
      <c r="AI3427">
        <f t="shared" si="1818"/>
        <v>-42.123019167771261</v>
      </c>
      <c r="AJ3427">
        <f t="shared" si="1819"/>
        <v>82.176835383568616</v>
      </c>
      <c r="AK3427"/>
      <c r="AL3427"/>
      <c r="AM3427"/>
      <c r="AN3427"/>
    </row>
    <row r="3428" spans="1:40" x14ac:dyDescent="0.25">
      <c r="A3428"/>
      <c r="B3428">
        <f t="shared" si="1820"/>
        <v>1494000</v>
      </c>
      <c r="C3428" s="237" t="str">
        <f t="shared" si="1788"/>
        <v>-3.42406139218232E-08+0.00163923864787097i</v>
      </c>
      <c r="D3428" s="208" t="str">
        <f t="shared" si="1789"/>
        <v>-5.95700621951733+0.0125674963003441i</v>
      </c>
      <c r="E3428" t="str">
        <f t="shared" si="1790"/>
        <v>2870</v>
      </c>
      <c r="F3428" t="str">
        <f t="shared" si="1791"/>
        <v>0.777000777000777</v>
      </c>
      <c r="G3428" t="str">
        <f t="shared" si="1786"/>
        <v>0.777000777000777</v>
      </c>
      <c r="H3428" t="str">
        <f t="shared" si="1792"/>
        <v>9.12665461650564+0.250801272166436i</v>
      </c>
      <c r="I3428" t="str">
        <f t="shared" si="1793"/>
        <v>5866.92428057894i</v>
      </c>
      <c r="J3428" t="str">
        <f t="shared" si="1787"/>
        <v>-29441.175927695+1268.87960924592i</v>
      </c>
      <c r="K3428" t="str">
        <f t="shared" si="1794"/>
        <v>0.00857264105621487-0.198906682447986i</v>
      </c>
      <c r="L3428" t="str">
        <f t="shared" si="1795"/>
        <v>0.000741794000394902-0.0144249542207954i</v>
      </c>
      <c r="M3428" t="str">
        <f t="shared" si="1796"/>
        <v>0.00931443505660977-0.213331636668781i</v>
      </c>
      <c r="N3428" t="str">
        <f t="shared" si="1797"/>
        <v>-6.62575512051314i</v>
      </c>
      <c r="O3428" t="str">
        <f t="shared" si="1798"/>
        <v>0.941894553949479-0.335908691820132i</v>
      </c>
      <c r="P3428" t="str">
        <f t="shared" si="1799"/>
        <v>0.058105446050521+0.335908691820132i</v>
      </c>
      <c r="Q3428" t="str">
        <f t="shared" si="1800"/>
        <v>-0.058105446050521+6.28984642869301i</v>
      </c>
      <c r="R3428" t="str">
        <f t="shared" si="1801"/>
        <v>0.0533150213897171-0.00973049816770825i</v>
      </c>
      <c r="S3428" t="str">
        <f t="shared" si="1802"/>
        <v>0.687246903706857i</v>
      </c>
      <c r="T3428" t="str">
        <f t="shared" si="1803"/>
        <v>0.00668725473728274+0.0366405833711479i</v>
      </c>
      <c r="U3428" t="str">
        <f t="shared" si="1804"/>
        <v>0.0001-106.529413046784i</v>
      </c>
      <c r="V3428" t="str">
        <f t="shared" si="1805"/>
        <v>0.00002-0.00170870037447553i</v>
      </c>
      <c r="W3428" t="str">
        <f t="shared" si="1806"/>
        <v>0.0000199993584529525-0.00170867297161899i</v>
      </c>
      <c r="X3428" t="str">
        <f t="shared" si="1807"/>
        <v>0.0000303760088721161-0.00170836694883384i</v>
      </c>
      <c r="Y3428" t="str">
        <f t="shared" si="1808"/>
        <v>0.009+9.3870788489263i</v>
      </c>
      <c r="Z3428" t="str">
        <f t="shared" si="1809"/>
        <v>-0.00218425407095982-0.0000409399653176092i</v>
      </c>
      <c r="AA3428" t="str">
        <f t="shared" si="1810"/>
        <v>0.00123022298315719-1.27858446437114i</v>
      </c>
      <c r="AB3428" t="str">
        <f t="shared" si="1811"/>
        <v>0.0455272991198887+0.249451660599263i</v>
      </c>
      <c r="AC3428" t="str">
        <f t="shared" si="1812"/>
        <v>1.05363999209634-0.00738891194193971i</v>
      </c>
      <c r="AD3428" t="str">
        <f t="shared" si="1813"/>
        <v>0.0415472124575834+0.237043630810388i</v>
      </c>
      <c r="AE3428" t="str">
        <f t="shared" si="1814"/>
        <v>-0.0000810451099233718-0.000519464457029744i</v>
      </c>
      <c r="AF3428" t="str">
        <f t="shared" si="1815"/>
        <v>-15.083660836023-0.238233775866092i</v>
      </c>
      <c r="AG3428" t="str">
        <f t="shared" si="1816"/>
        <v>1.00109733572617-0.000191244613986085i</v>
      </c>
      <c r="AH3428" t="str">
        <f t="shared" si="1817"/>
        <v>0.00109599972291525+0.00784633291137889i</v>
      </c>
      <c r="AI3428">
        <f t="shared" si="1818"/>
        <v>-42.022744712388203</v>
      </c>
      <c r="AJ3428">
        <f t="shared" si="1819"/>
        <v>82.04820111031168</v>
      </c>
      <c r="AK3428"/>
      <c r="AL3428"/>
      <c r="AM3428"/>
      <c r="AN3428"/>
    </row>
    <row r="3429" spans="1:40" x14ac:dyDescent="0.25">
      <c r="A3429"/>
      <c r="B3429">
        <f t="shared" si="1820"/>
        <v>1495000</v>
      </c>
      <c r="C3429" s="237" t="str">
        <f t="shared" si="1788"/>
        <v>-3.419482240049E-08+0.00163814216717101i</v>
      </c>
      <c r="D3429" s="208" t="str">
        <f t="shared" si="1789"/>
        <v>-5.95700621916626+0.0125590899483111i</v>
      </c>
      <c r="E3429" t="str">
        <f t="shared" si="1790"/>
        <v>2870</v>
      </c>
      <c r="F3429" t="str">
        <f t="shared" si="1791"/>
        <v>0.777000777000777</v>
      </c>
      <c r="G3429" t="str">
        <f t="shared" si="1786"/>
        <v>0.777000777000777</v>
      </c>
      <c r="H3429" t="str">
        <f t="shared" si="1792"/>
        <v>9.12666453251949+0.250633805351639i</v>
      </c>
      <c r="I3429" t="str">
        <f t="shared" si="1793"/>
        <v>5870.85127139593i</v>
      </c>
      <c r="J3429" t="str">
        <f t="shared" si="1787"/>
        <v>-29480.603008552+1269.72892625345i</v>
      </c>
      <c r="K3429" t="str">
        <f t="shared" si="1794"/>
        <v>0.00856119692702883-0.198774118369099i</v>
      </c>
      <c r="L3429" t="str">
        <f t="shared" si="1795"/>
        <v>0.000740804578725716-0.0144153562683253i</v>
      </c>
      <c r="M3429" t="str">
        <f t="shared" si="1796"/>
        <v>0.00930200150575455-0.213189474637424i</v>
      </c>
      <c r="N3429" t="str">
        <f t="shared" si="1797"/>
        <v>-6.63019003023236i</v>
      </c>
      <c r="O3429" t="str">
        <f t="shared" si="1798"/>
        <v>0.940395571335128-0.340082592046813i</v>
      </c>
      <c r="P3429" t="str">
        <f t="shared" si="1799"/>
        <v>0.059604428664872+0.340082592046813i</v>
      </c>
      <c r="Q3429" t="str">
        <f t="shared" si="1800"/>
        <v>-0.059604428664872+6.29010743818555i</v>
      </c>
      <c r="R3429" t="str">
        <f t="shared" si="1801"/>
        <v>0.0539716223143578-0.00998732962741842i</v>
      </c>
      <c r="S3429" t="str">
        <f t="shared" si="1802"/>
        <v>0.687706908327813i</v>
      </c>
      <c r="T3429" t="str">
        <f t="shared" si="1803"/>
        <v>0.00686835558052269+0.0371166575192434i</v>
      </c>
      <c r="U3429" t="str">
        <f t="shared" si="1804"/>
        <v>0.0001-106.458155914311i</v>
      </c>
      <c r="V3429" t="str">
        <f t="shared" si="1805"/>
        <v>0.00002-0.00170755743108124i</v>
      </c>
      <c r="W3429" t="str">
        <f t="shared" si="1806"/>
        <v>0.0000199993584529524-0.00170753004655939i</v>
      </c>
      <c r="X3429" t="str">
        <f t="shared" si="1807"/>
        <v>0.0000303621303180825-0.00170722431272548i</v>
      </c>
      <c r="Y3429" t="str">
        <f t="shared" si="1808"/>
        <v>0.009+9.39336203423348i</v>
      </c>
      <c r="Z3429" t="str">
        <f t="shared" si="1809"/>
        <v>-0.00218133256572292-0.0000408920253762355i</v>
      </c>
      <c r="AA3429" t="str">
        <f t="shared" si="1810"/>
        <v>0.00122857526556567-1.2777289144874i</v>
      </c>
      <c r="AB3429" t="str">
        <f t="shared" si="1811"/>
        <v>0.0467602463583244+0.252692806778838i</v>
      </c>
      <c r="AC3429" t="str">
        <f t="shared" si="1812"/>
        <v>1.05430641060387-0.0076182434858976i</v>
      </c>
      <c r="AD3429" t="str">
        <f t="shared" si="1813"/>
        <v>0.0426175763722021+0.23998476657986i</v>
      </c>
      <c r="AE3429" t="str">
        <f t="shared" si="1814"/>
        <v>-0.000083149644047974-0.000525229305632545i</v>
      </c>
      <c r="AF3429" t="str">
        <f t="shared" si="1815"/>
        <v>-15.0836707516857-0.238074715403328i</v>
      </c>
      <c r="AG3429" t="str">
        <f t="shared" si="1816"/>
        <v>1.00111020995979-0.000196055110297054i</v>
      </c>
      <c r="AH3429" t="str">
        <f t="shared" si="1817"/>
        <v>0.00112635212736233+0.00793359461447306i</v>
      </c>
      <c r="AI3429">
        <f t="shared" si="1818"/>
        <v>-41.923933218120965</v>
      </c>
      <c r="AJ3429">
        <f t="shared" si="1819"/>
        <v>81.919577311060692</v>
      </c>
      <c r="AK3429"/>
      <c r="AL3429"/>
      <c r="AM3429"/>
      <c r="AN3429"/>
    </row>
    <row r="3430" spans="1:40" x14ac:dyDescent="0.25">
      <c r="A3430"/>
      <c r="B3430">
        <f t="shared" si="1820"/>
        <v>1496000</v>
      </c>
      <c r="C3430" s="237" t="str">
        <f t="shared" si="1788"/>
        <v>-3.41491226763793E-08+0.00163704715235434i</v>
      </c>
      <c r="D3430" s="208" t="str">
        <f t="shared" si="1789"/>
        <v>-5.9570062188159+0.0125506948347166i</v>
      </c>
      <c r="E3430" t="str">
        <f t="shared" si="1790"/>
        <v>2870</v>
      </c>
      <c r="F3430" t="str">
        <f t="shared" si="1791"/>
        <v>0.777000777000777</v>
      </c>
      <c r="G3430" t="str">
        <f t="shared" si="1786"/>
        <v>0.777000777000777</v>
      </c>
      <c r="H3430" t="str">
        <f t="shared" si="1792"/>
        <v>9.12667442867808+0.250466561836195i</v>
      </c>
      <c r="I3430" t="str">
        <f t="shared" si="1793"/>
        <v>5874.77826221291i</v>
      </c>
      <c r="J3430" t="str">
        <f t="shared" si="1787"/>
        <v>-29520.0564708617+1270.57824326097i</v>
      </c>
      <c r="K3430" t="str">
        <f t="shared" si="1794"/>
        <v>0.00854977568511598-0.198641730547864i</v>
      </c>
      <c r="L3430" t="str">
        <f t="shared" si="1795"/>
        <v>0.000739817133568754-0.0144057710458375i</v>
      </c>
      <c r="M3430" t="str">
        <f t="shared" si="1796"/>
        <v>0.00928959281868473-0.213047501593702i</v>
      </c>
      <c r="N3430" t="str">
        <f t="shared" si="1797"/>
        <v>-6.63462493995158i</v>
      </c>
      <c r="O3430" t="str">
        <f t="shared" si="1798"/>
        <v>0.938878092652063-0.344249803395767i</v>
      </c>
      <c r="P3430" t="str">
        <f t="shared" si="1799"/>
        <v>0.061121907347937+0.344249803395767i</v>
      </c>
      <c r="Q3430" t="str">
        <f t="shared" si="1800"/>
        <v>-0.061121907347937+6.29037513655581i</v>
      </c>
      <c r="R3430" t="str">
        <f t="shared" si="1801"/>
        <v>0.0546268620522557-0.0102475295907865i</v>
      </c>
      <c r="S3430" t="str">
        <f t="shared" si="1802"/>
        <v>0.688166912948769i</v>
      </c>
      <c r="T3430" t="str">
        <f t="shared" si="1803"/>
        <v>0.00705201080384271+0.0375923990225791i</v>
      </c>
      <c r="U3430" t="str">
        <f t="shared" si="1804"/>
        <v>0.0001-106.386994045385i</v>
      </c>
      <c r="V3430" t="str">
        <f t="shared" si="1805"/>
        <v>0.00002-0.00170641601568613i</v>
      </c>
      <c r="W3430" t="str">
        <f t="shared" si="1806"/>
        <v>0.0000199993584529523-0.00170638864947446i</v>
      </c>
      <c r="X3430" t="str">
        <f t="shared" si="1807"/>
        <v>0.000030348279584705-0.00170608320403673i</v>
      </c>
      <c r="Y3430" t="str">
        <f t="shared" si="1808"/>
        <v>0.009+9.39964521954066i</v>
      </c>
      <c r="Z3430" t="str">
        <f t="shared" si="1809"/>
        <v>-0.00217841691823871-0.0000408441907228528i</v>
      </c>
      <c r="AA3430" t="str">
        <f t="shared" si="1810"/>
        <v>0.00122693085775305-1.27687450900695i</v>
      </c>
      <c r="AB3430" t="str">
        <f t="shared" si="1811"/>
        <v>0.0480105839954425+0.255931688289566i</v>
      </c>
      <c r="AC3430" t="str">
        <f t="shared" si="1812"/>
        <v>1.05497160554506-0.00785103379667499i</v>
      </c>
      <c r="AD3430" t="str">
        <f t="shared" si="1813"/>
        <v>0.0437010840405683+0.242921028045028i</v>
      </c>
      <c r="AE3430" t="str">
        <f t="shared" si="1814"/>
        <v>-0.0000852772680192827-0.000530968212700575i</v>
      </c>
      <c r="AF3430" t="str">
        <f t="shared" si="1815"/>
        <v>-15.083680647494-0.237915867001478i</v>
      </c>
      <c r="AG3430" t="str">
        <f t="shared" si="1816"/>
        <v>1.00112304449757-0.000200919965577881i</v>
      </c>
      <c r="AH3430" t="str">
        <f t="shared" si="1817"/>
        <v>0.00115705841419756+0.00802046890217071i</v>
      </c>
      <c r="AI3430">
        <f t="shared" si="1818"/>
        <v>-41.826547711699753</v>
      </c>
      <c r="AJ3430">
        <f t="shared" si="1819"/>
        <v>81.790963982342802</v>
      </c>
      <c r="AK3430"/>
      <c r="AL3430"/>
      <c r="AM3430"/>
      <c r="AN3430"/>
    </row>
    <row r="3431" spans="1:40" x14ac:dyDescent="0.25">
      <c r="A3431"/>
      <c r="B3431">
        <f t="shared" si="1820"/>
        <v>1497000</v>
      </c>
      <c r="C3431" s="237" t="str">
        <f t="shared" si="1788"/>
        <v>-3.41035145042898E-08+0.0016359536004833i</v>
      </c>
      <c r="D3431" s="208" t="str">
        <f t="shared" si="1789"/>
        <v>-5.95700621846623+0.0125423109370386i</v>
      </c>
      <c r="E3431" t="str">
        <f t="shared" si="1790"/>
        <v>2870</v>
      </c>
      <c r="F3431" t="str">
        <f t="shared" si="1791"/>
        <v>0.777000777000777</v>
      </c>
      <c r="G3431" t="str">
        <f t="shared" si="1786"/>
        <v>0.777000777000777</v>
      </c>
      <c r="H3431" t="str">
        <f t="shared" si="1792"/>
        <v>9.12668430503432+0.250299541174177i</v>
      </c>
      <c r="I3431" t="str">
        <f t="shared" si="1793"/>
        <v>5878.7052530299i</v>
      </c>
      <c r="J3431" t="str">
        <f t="shared" si="1787"/>
        <v>-29559.5363146239+1271.4275602685i</v>
      </c>
      <c r="K3431" t="str">
        <f t="shared" si="1794"/>
        <v>0.00853837726952344-0.198509518633635i</v>
      </c>
      <c r="L3431" t="str">
        <f t="shared" si="1795"/>
        <v>0.00073883165966765-0.0143961985280906i</v>
      </c>
      <c r="M3431" t="str">
        <f t="shared" si="1796"/>
        <v>0.00927720892919109-0.212905717161726i</v>
      </c>
      <c r="N3431" t="str">
        <f t="shared" si="1797"/>
        <v>-6.6390598496708i</v>
      </c>
      <c r="O3431" t="str">
        <f t="shared" si="1798"/>
        <v>0.93734214774665-0.348410243904649i</v>
      </c>
      <c r="P3431" t="str">
        <f t="shared" si="1799"/>
        <v>0.06265785225335+0.348410243904649i</v>
      </c>
      <c r="Q3431" t="str">
        <f t="shared" si="1800"/>
        <v>-0.06265785225335+6.29064960576615i</v>
      </c>
      <c r="R3431" t="str">
        <f t="shared" si="1801"/>
        <v>0.0552807202725588-0.0105110962460917i</v>
      </c>
      <c r="S3431" t="str">
        <f t="shared" si="1802"/>
        <v>0.688626917569723i</v>
      </c>
      <c r="T3431" t="str">
        <f t="shared" si="1803"/>
        <v>0.00723822380822481+0.0380677920023263i</v>
      </c>
      <c r="U3431" t="str">
        <f t="shared" si="1804"/>
        <v>0.0001-106.315927249095i</v>
      </c>
      <c r="V3431" t="str">
        <f t="shared" si="1805"/>
        <v>0.00002-0.00170527612522809i</v>
      </c>
      <c r="W3431" t="str">
        <f t="shared" si="1806"/>
        <v>0.0000199993584529524-0.00170524877730215i</v>
      </c>
      <c r="X3431" t="str">
        <f t="shared" si="1807"/>
        <v>0.0000303344565976764-0.00170494361970707i</v>
      </c>
      <c r="Y3431" t="str">
        <f t="shared" si="1808"/>
        <v>0.009+9.40592840484784i</v>
      </c>
      <c r="Z3431" t="str">
        <f t="shared" si="1809"/>
        <v>-0.00217550711285684-0.000040796461036435i</v>
      </c>
      <c r="AA3431" t="str">
        <f t="shared" si="1810"/>
        <v>0.00122528975085639-1.27602124563474i</v>
      </c>
      <c r="AB3431" t="str">
        <f t="shared" si="1811"/>
        <v>0.0492783351853668+0.259168197027267i</v>
      </c>
      <c r="AC3431" t="str">
        <f t="shared" si="1812"/>
        <v>1.0556355562648-0.00808728178155272i</v>
      </c>
      <c r="AD3431" t="str">
        <f t="shared" si="1813"/>
        <v>0.0447977122633164+0.245852356155771i</v>
      </c>
      <c r="AE3431" t="str">
        <f t="shared" si="1814"/>
        <v>-0.0000874278355999347-0.000536681137652367i</v>
      </c>
      <c r="AF3431" t="str">
        <f t="shared" si="1815"/>
        <v>-15.0836905235006-0.237757230237138i</v>
      </c>
      <c r="AG3431" t="str">
        <f t="shared" si="1816"/>
        <v>1.00113583914612-0.0002058389638784i</v>
      </c>
      <c r="AH3431" t="str">
        <f t="shared" si="1817"/>
        <v>0.0011881163582013+0.00810695515380701i</v>
      </c>
      <c r="AI3431">
        <f t="shared" si="1818"/>
        <v>-41.730552611106802</v>
      </c>
      <c r="AJ3431">
        <f t="shared" si="1819"/>
        <v>81.662361120510099</v>
      </c>
      <c r="AK3431"/>
      <c r="AL3431"/>
      <c r="AM3431"/>
      <c r="AN3431"/>
    </row>
    <row r="3432" spans="1:40" x14ac:dyDescent="0.25">
      <c r="A3432"/>
      <c r="B3432">
        <f t="shared" si="1820"/>
        <v>1498000</v>
      </c>
      <c r="C3432" s="237" t="str">
        <f t="shared" si="1788"/>
        <v>-3.40579976398386E-08+0.00163486150862812i</v>
      </c>
      <c r="D3432" s="208" t="str">
        <f t="shared" si="1789"/>
        <v>-5.95700621811728+0.0125339382328156i</v>
      </c>
      <c r="E3432" t="str">
        <f t="shared" si="1790"/>
        <v>2870</v>
      </c>
      <c r="F3432" t="str">
        <f t="shared" si="1791"/>
        <v>0.777000777000777</v>
      </c>
      <c r="G3432" t="str">
        <f t="shared" si="1786"/>
        <v>0.777000777000777</v>
      </c>
      <c r="H3432" t="str">
        <f t="shared" si="1792"/>
        <v>9.12669416164107+0.250132742920838i</v>
      </c>
      <c r="I3432" t="str">
        <f t="shared" si="1793"/>
        <v>5882.63224384689i</v>
      </c>
      <c r="J3432" t="str">
        <f t="shared" si="1787"/>
        <v>-29599.0425398386+1272.27687727603i</v>
      </c>
      <c r="K3432" t="str">
        <f t="shared" si="1794"/>
        <v>0.00852700161950062-0.198377482276693i</v>
      </c>
      <c r="L3432" t="str">
        <f t="shared" si="1795"/>
        <v>0.000737848151783507-0.0143866386899102i</v>
      </c>
      <c r="M3432" t="str">
        <f t="shared" si="1796"/>
        <v>0.00926484977128413-0.212764120966603i</v>
      </c>
      <c r="N3432" t="str">
        <f t="shared" si="1797"/>
        <v>-6.64349475939002i</v>
      </c>
      <c r="O3432" t="str">
        <f t="shared" si="1798"/>
        <v>0.935787766828456-0.352563831744284i</v>
      </c>
      <c r="P3432" t="str">
        <f t="shared" si="1799"/>
        <v>0.064212233171544+0.352563831744284i</v>
      </c>
      <c r="Q3432" t="str">
        <f t="shared" si="1800"/>
        <v>-0.064212233171544+6.29093092764574i</v>
      </c>
      <c r="R3432" t="str">
        <f t="shared" si="1801"/>
        <v>0.0559331765946976-0.0107780276288047i</v>
      </c>
      <c r="S3432" t="str">
        <f t="shared" si="1802"/>
        <v>0.689086922190679i</v>
      </c>
      <c r="T3432" t="str">
        <f t="shared" si="1803"/>
        <v>0.00742699788601913+0.0385428205079879i</v>
      </c>
      <c r="U3432" t="str">
        <f t="shared" si="1804"/>
        <v>0.0001-106.244955335044i</v>
      </c>
      <c r="V3432" t="str">
        <f t="shared" si="1805"/>
        <v>0.00002-0.00170413775665317i</v>
      </c>
      <c r="W3432" t="str">
        <f t="shared" si="1806"/>
        <v>0.0000199993584529523-0.00170411042698854i</v>
      </c>
      <c r="X3432" t="str">
        <f t="shared" si="1807"/>
        <v>0.0000303206612829361-0.00170380555668416i</v>
      </c>
      <c r="Y3432" t="str">
        <f t="shared" si="1808"/>
        <v>0.009+9.41221159015502i</v>
      </c>
      <c r="Z3432" t="str">
        <f t="shared" si="1809"/>
        <v>-0.00217260313397923-0.000040748835997179i</v>
      </c>
      <c r="AA3432" t="str">
        <f t="shared" si="1810"/>
        <v>0.00122365193604239-1.27516912208185i</v>
      </c>
      <c r="AB3432" t="str">
        <f t="shared" si="1811"/>
        <v>0.0505635223426479+0.262402224399838i</v>
      </c>
      <c r="AC3432" t="str">
        <f t="shared" si="1812"/>
        <v>1.05629824205252-0.00832698619549339i</v>
      </c>
      <c r="AD3432" t="str">
        <f t="shared" si="1813"/>
        <v>0.0459074375761243+0.248778691980195i</v>
      </c>
      <c r="AE3432" t="str">
        <f t="shared" si="1814"/>
        <v>-0.0000896012006317501-0.000542368040508267i</v>
      </c>
      <c r="AF3432" t="str">
        <f t="shared" si="1815"/>
        <v>-15.0837003797584-0.237598804688022i</v>
      </c>
      <c r="AG3432" t="str">
        <f t="shared" si="1816"/>
        <v>1.00114859371311-0.000210811888601248i</v>
      </c>
      <c r="AH3432" t="str">
        <f t="shared" si="1817"/>
        <v>0.00121952373564912+0.00819305275796501i</v>
      </c>
      <c r="AI3432">
        <f t="shared" si="1818"/>
        <v>-41.635913656650956</v>
      </c>
      <c r="AJ3432">
        <f t="shared" si="1819"/>
        <v>81.533768721739776</v>
      </c>
      <c r="AK3432"/>
      <c r="AL3432"/>
      <c r="AM3432"/>
      <c r="AN3432"/>
    </row>
    <row r="3433" spans="1:40" x14ac:dyDescent="0.25">
      <c r="A3433"/>
      <c r="B3433">
        <f t="shared" si="1820"/>
        <v>1499000</v>
      </c>
      <c r="C3433" s="237" t="str">
        <f t="shared" si="1788"/>
        <v>-3.40125718394574E-08+0.00163377087386681i</v>
      </c>
      <c r="D3433" s="208" t="str">
        <f t="shared" si="1789"/>
        <v>-5.95700621776901+0.0125255766996455i</v>
      </c>
      <c r="E3433" t="str">
        <f t="shared" si="1790"/>
        <v>2870</v>
      </c>
      <c r="F3433" t="str">
        <f t="shared" si="1791"/>
        <v>0.777000777000777</v>
      </c>
      <c r="G3433" t="str">
        <f t="shared" si="1786"/>
        <v>0.777000777000777</v>
      </c>
      <c r="H3433" t="str">
        <f t="shared" si="1792"/>
        <v>9.12670399855087+0.249966166632617i</v>
      </c>
      <c r="I3433" t="str">
        <f t="shared" si="1793"/>
        <v>5886.55923466387i</v>
      </c>
      <c r="J3433" t="str">
        <f t="shared" si="1787"/>
        <v>-29638.5751465059+1273.12619428355i</v>
      </c>
      <c r="K3433" t="str">
        <f t="shared" si="1794"/>
        <v>0.00851564867449871-0.198245621128239i</v>
      </c>
      <c r="L3433" t="str">
        <f t="shared" si="1795"/>
        <v>0.000736866604694781-0.0143770915061876i</v>
      </c>
      <c r="M3433" t="str">
        <f t="shared" si="1796"/>
        <v>0.00925251527919349-0.212622712634427i</v>
      </c>
      <c r="N3433" t="str">
        <f t="shared" si="1797"/>
        <v>-6.64792966910923i</v>
      </c>
      <c r="O3433" t="str">
        <f t="shared" si="1798"/>
        <v>0.934214980469656-0.356710485220269i</v>
      </c>
      <c r="P3433" t="str">
        <f t="shared" si="1799"/>
        <v>0.065785019530344+0.356710485220269i</v>
      </c>
      <c r="Q3433" t="str">
        <f t="shared" si="1800"/>
        <v>-0.065785019530344+6.29121918388896i</v>
      </c>
      <c r="R3433" t="str">
        <f t="shared" si="1801"/>
        <v>0.0565842105896283-0.0110483216205679i</v>
      </c>
      <c r="S3433" t="str">
        <f t="shared" si="1802"/>
        <v>0.689546926811633i</v>
      </c>
      <c r="T3433" t="str">
        <f t="shared" si="1803"/>
        <v>0.00761833621988912+0.0390174685181405i</v>
      </c>
      <c r="U3433" t="str">
        <f t="shared" si="1804"/>
        <v>0.0001-106.174078113339i</v>
      </c>
      <c r="V3433" t="str">
        <f t="shared" si="1805"/>
        <v>0.00002-0.00170300090691557i</v>
      </c>
      <c r="W3433" t="str">
        <f t="shared" si="1806"/>
        <v>0.0000199993584529523-0.0017029735954879i</v>
      </c>
      <c r="X3433" t="str">
        <f t="shared" si="1807"/>
        <v>0.000030306893566672-0.00170266901192381i</v>
      </c>
      <c r="Y3433" t="str">
        <f t="shared" si="1808"/>
        <v>0.009+9.4184947754622i</v>
      </c>
      <c r="Z3433" t="str">
        <f t="shared" si="1809"/>
        <v>-0.00216970496605978-0.0000407013152865024i</v>
      </c>
      <c r="AA3433" t="str">
        <f t="shared" si="1810"/>
        <v>0.00122201740450729-1.27431813606548i</v>
      </c>
      <c r="AB3433" t="str">
        <f t="shared" si="1811"/>
        <v>0.0518661671350818+0.265633661332306i</v>
      </c>
      <c r="AC3433" t="str">
        <f t="shared" si="1812"/>
        <v>1.05695964214338-0.00857014564006639i</v>
      </c>
      <c r="AD3433" t="str">
        <f t="shared" si="1813"/>
        <v>0.047030236250372+0.251699976705799i</v>
      </c>
      <c r="AE3433" t="str">
        <f t="shared" si="1814"/>
        <v>-0.0000917972170378891-0.00054802888188933i</v>
      </c>
      <c r="AF3433" t="str">
        <f t="shared" si="1815"/>
        <v>-15.0837102163199-0.237440589932972i</v>
      </c>
      <c r="AG3433" t="str">
        <f t="shared" si="1816"/>
        <v>1.00116130800729-0.000215838522507062i</v>
      </c>
      <c r="AH3433" t="str">
        <f t="shared" si="1817"/>
        <v>0.00125127832434392+0.00827876111245457i</v>
      </c>
      <c r="AI3433">
        <f t="shared" si="1818"/>
        <v>-41.542597846259483</v>
      </c>
      <c r="AJ3433">
        <f t="shared" si="1819"/>
        <v>81.405186782034647</v>
      </c>
      <c r="AK3433"/>
      <c r="AL3433"/>
      <c r="AM3433"/>
      <c r="AN3433"/>
    </row>
    <row r="3434" spans="1:40" x14ac:dyDescent="0.25">
      <c r="A3434"/>
      <c r="B3434">
        <f t="shared" si="1820"/>
        <v>1500000</v>
      </c>
      <c r="C3434" s="237" t="str">
        <f t="shared" si="1788"/>
        <v>-3.39672368603897E-08+0.00163268169328517i</v>
      </c>
      <c r="D3434" s="208" t="str">
        <f t="shared" si="1789"/>
        <v>-5.95700621742144+0.0125172263151863i</v>
      </c>
      <c r="E3434" t="str">
        <f t="shared" si="1790"/>
        <v>2870</v>
      </c>
      <c r="F3434" t="str">
        <f t="shared" si="1791"/>
        <v>0.777000777000777</v>
      </c>
      <c r="G3434" t="str">
        <f t="shared" si="1786"/>
        <v>0.777000777000777</v>
      </c>
      <c r="H3434" t="str">
        <f t="shared" si="1792"/>
        <v>9.12671381581617+0.249799811867128i</v>
      </c>
      <c r="I3434" t="str">
        <f t="shared" si="1793"/>
        <v>5890.48622548086i</v>
      </c>
      <c r="J3434" t="str">
        <f t="shared" si="1787"/>
        <v>-29678.1341346258+1273.97551129108i</v>
      </c>
      <c r="K3434" t="str">
        <f t="shared" si="1794"/>
        <v>0.00850431837417026-0.198113934840401i</v>
      </c>
      <c r="L3434" t="str">
        <f t="shared" si="1795"/>
        <v>0.000735887013197246-0.0143675569518806i</v>
      </c>
      <c r="M3434" t="str">
        <f t="shared" si="1796"/>
        <v>0.00924020538736751-0.212481491792282i</v>
      </c>
      <c r="N3434" t="str">
        <f t="shared" si="1797"/>
        <v>-6.65236457882845i</v>
      </c>
      <c r="O3434" t="str">
        <f t="shared" si="1798"/>
        <v>0.932623819604424-0.360850122774616i</v>
      </c>
      <c r="P3434" t="str">
        <f t="shared" si="1799"/>
        <v>0.067376180395576+0.360850122774616i</v>
      </c>
      <c r="Q3434" t="str">
        <f t="shared" si="1800"/>
        <v>-0.067376180395576+6.29151445605383i</v>
      </c>
      <c r="R3434" t="str">
        <f t="shared" si="1801"/>
        <v>0.0572338017810979-0.0113219759481857i</v>
      </c>
      <c r="S3434" t="str">
        <f t="shared" si="1802"/>
        <v>0.690006931432589i</v>
      </c>
      <c r="T3434" t="str">
        <f t="shared" si="1803"/>
        <v>0.00781224188176119+0.0394917199411964i</v>
      </c>
      <c r="U3434" t="str">
        <f t="shared" si="1804"/>
        <v>0.0001-106.103295394597i</v>
      </c>
      <c r="V3434" t="str">
        <f t="shared" si="1805"/>
        <v>0.00002-0.00170186557297763i</v>
      </c>
      <c r="W3434" t="str">
        <f t="shared" si="1806"/>
        <v>0.0000199993584529524-0.00170183827976261i</v>
      </c>
      <c r="X3434" t="str">
        <f t="shared" si="1807"/>
        <v>0.0000302931533753172-0.00170153398238994i</v>
      </c>
      <c r="Y3434" t="str">
        <f t="shared" si="1808"/>
        <v>0.009+9.42477796076938i</v>
      </c>
      <c r="Z3434" t="str">
        <f t="shared" si="1809"/>
        <v>-0.00216681259360423-0.0000406538985870349i</v>
      </c>
      <c r="AA3434" t="str">
        <f t="shared" si="1810"/>
        <v>0.00122038614747677-1.27346828530892i</v>
      </c>
      <c r="AB3434" t="str">
        <f t="shared" si="1811"/>
        <v>0.0531862904765588+0.268862398272013i</v>
      </c>
      <c r="AC3434" t="str">
        <f t="shared" si="1812"/>
        <v>1.05761973571948-0.00881675856238325i</v>
      </c>
      <c r="AD3434" t="str">
        <f t="shared" si="1813"/>
        <v>0.0481660842938083+0.25461615164068i</v>
      </c>
      <c r="AE3434" t="str">
        <f t="shared" si="1814"/>
        <v>-0.0000940157388250055-0.000553663623016286i</v>
      </c>
      <c r="AF3434" t="str">
        <f t="shared" si="1815"/>
        <v>-15.0837200332376-0.237282585551942i</v>
      </c>
      <c r="AG3434" t="str">
        <f t="shared" si="1816"/>
        <v>1.00117398183846-0.000220918647719687i</v>
      </c>
      <c r="AH3434" t="str">
        <f t="shared" si="1817"/>
        <v>0.00128337790364823+0.00836407962429328i</v>
      </c>
      <c r="AI3434">
        <f t="shared" si="1818"/>
        <v>-41.450573374678036</v>
      </c>
      <c r="AJ3434">
        <f t="shared" si="1819"/>
        <v>81.276615297223529</v>
      </c>
      <c r="AK3434"/>
      <c r="AL3434"/>
      <c r="AM3434"/>
      <c r="AN3434"/>
    </row>
    <row r="3435" spans="1:40" x14ac:dyDescent="0.25">
      <c r="A3435"/>
      <c r="B3435">
        <f t="shared" si="1820"/>
        <v>1501000</v>
      </c>
      <c r="C3435" s="237" t="str">
        <f t="shared" si="1788"/>
        <v>-3.39219924606873E-08+0.0016315939639768i</v>
      </c>
      <c r="D3435" s="208" t="str">
        <f t="shared" si="1789"/>
        <v>-5.95700621707456+0.0125088870571555i</v>
      </c>
      <c r="E3435" t="str">
        <f t="shared" si="1790"/>
        <v>2870</v>
      </c>
      <c r="F3435" t="str">
        <f t="shared" si="1791"/>
        <v>0.777000777000777</v>
      </c>
      <c r="G3435" t="str">
        <f t="shared" si="1786"/>
        <v>0.777000777000777</v>
      </c>
      <c r="H3435" t="str">
        <f t="shared" si="1792"/>
        <v>9.12672361348923+0.249633678183162i</v>
      </c>
      <c r="I3435" t="str">
        <f t="shared" si="1793"/>
        <v>5894.41321629785i</v>
      </c>
      <c r="J3435" t="str">
        <f t="shared" si="1787"/>
        <v>-29717.7195041983+1274.82482829861i</v>
      </c>
      <c r="K3435" t="str">
        <f t="shared" si="1794"/>
        <v>0.00849301065836783-0.197982423066224i</v>
      </c>
      <c r="L3435" t="str">
        <f t="shared" si="1795"/>
        <v>0.000734909372103915-0.0143580350020126i</v>
      </c>
      <c r="M3435" t="str">
        <f t="shared" si="1796"/>
        <v>0.00922792003047174-0.212340458068237i</v>
      </c>
      <c r="N3435" t="str">
        <f t="shared" si="1797"/>
        <v>-6.65679948854767i</v>
      </c>
      <c r="O3435" t="str">
        <f t="shared" si="1798"/>
        <v>0.931014315528336-0.364982662987303i</v>
      </c>
      <c r="P3435" t="str">
        <f t="shared" si="1799"/>
        <v>0.068985684471664+0.364982662987303i</v>
      </c>
      <c r="Q3435" t="str">
        <f t="shared" si="1800"/>
        <v>-0.068985684471664+6.29181682556037i</v>
      </c>
      <c r="R3435" t="str">
        <f t="shared" si="1801"/>
        <v>0.0578819296469126-0.011598988182622i</v>
      </c>
      <c r="S3435" t="str">
        <f t="shared" si="1802"/>
        <v>0.690466936053543i</v>
      </c>
      <c r="T3435" t="str">
        <f t="shared" si="1803"/>
        <v>0.00800871783177627+0.0399655586161705i</v>
      </c>
      <c r="U3435" t="str">
        <f t="shared" si="1804"/>
        <v>0.0001-106.032606989937i</v>
      </c>
      <c r="V3435" t="str">
        <f t="shared" si="1805"/>
        <v>0.00002-0.00170073175180976i</v>
      </c>
      <c r="W3435" t="str">
        <f t="shared" si="1806"/>
        <v>0.0000199993584529523-0.00170070447678311i</v>
      </c>
      <c r="X3435" t="str">
        <f t="shared" si="1807"/>
        <v>0.000030279440635549-0.00170040046505455i</v>
      </c>
      <c r="Y3435" t="str">
        <f t="shared" si="1808"/>
        <v>0.009+9.43106114607656i</v>
      </c>
      <c r="Z3435" t="str">
        <f t="shared" si="1809"/>
        <v>-0.00216392600116991-0.0000406065855826134i</v>
      </c>
      <c r="AA3435" t="str">
        <f t="shared" si="1810"/>
        <v>0.0012187581562058-1.27261956754154i</v>
      </c>
      <c r="AB3435" t="str">
        <f t="shared" si="1811"/>
        <v>0.054523912519926+0.272088325193841i</v>
      </c>
      <c r="AC3435" t="str">
        <f t="shared" si="1812"/>
        <v>1.05827850191116-0.00906682325403982i</v>
      </c>
      <c r="AD3435" t="str">
        <f t="shared" si="1813"/>
        <v>0.0493149574512096+0.257527158214644i</v>
      </c>
      <c r="AE3435" t="str">
        <f t="shared" si="1814"/>
        <v>-0.0000962566200853703-0.000559272225708312i</v>
      </c>
      <c r="AF3435" t="str">
        <f t="shared" si="1815"/>
        <v>-15.0837298305638-0.237124791126007i</v>
      </c>
      <c r="AG3435" t="str">
        <f t="shared" si="1816"/>
        <v>1.00118661501748-0.000226052045731336i</v>
      </c>
      <c r="AH3435" t="str">
        <f t="shared" si="1817"/>
        <v>0.0013158202545158+0.00844900770968376i</v>
      </c>
      <c r="AI3435">
        <f t="shared" si="1818"/>
        <v>-41.35980957630477</v>
      </c>
      <c r="AJ3435">
        <f t="shared" si="1819"/>
        <v>81.148054262962006</v>
      </c>
      <c r="AK3435"/>
      <c r="AL3435"/>
      <c r="AM3435"/>
      <c r="AN3435"/>
    </row>
    <row r="3436" spans="1:40" x14ac:dyDescent="0.25">
      <c r="A3436"/>
      <c r="B3436">
        <f t="shared" si="1820"/>
        <v>1502000</v>
      </c>
      <c r="C3436" s="237" t="str">
        <f t="shared" si="1788"/>
        <v>-3.38768383992071E-08+0.001630507683043i</v>
      </c>
      <c r="D3436" s="208" t="str">
        <f t="shared" si="1789"/>
        <v>-5.95700621672838+0.0125005589033297i</v>
      </c>
      <c r="E3436" t="str">
        <f t="shared" si="1790"/>
        <v>2870</v>
      </c>
      <c r="F3436" t="str">
        <f t="shared" si="1791"/>
        <v>0.777000777000777</v>
      </c>
      <c r="G3436" t="str">
        <f t="shared" si="1786"/>
        <v>0.777000777000777</v>
      </c>
      <c r="H3436" t="str">
        <f t="shared" si="1792"/>
        <v>9.12673339162216+0.249467765140676i</v>
      </c>
      <c r="I3436" t="str">
        <f t="shared" si="1793"/>
        <v>5898.34020711484i</v>
      </c>
      <c r="J3436" t="str">
        <f t="shared" si="1787"/>
        <v>-29757.3312552233+1275.67414530614i</v>
      </c>
      <c r="K3436" t="str">
        <f t="shared" si="1794"/>
        <v>0.00848172546714352-0.197851085459668i</v>
      </c>
      <c r="L3436" t="str">
        <f t="shared" si="1795"/>
        <v>0.000733933676244962-0.0143485256316727i</v>
      </c>
      <c r="M3436" t="str">
        <f t="shared" si="1796"/>
        <v>0.00921565914338848-0.212199611091341i</v>
      </c>
      <c r="N3436" t="str">
        <f t="shared" si="1797"/>
        <v>-6.66123439826689i</v>
      </c>
      <c r="O3436" t="str">
        <f t="shared" si="1798"/>
        <v>0.929386499897752-0.369108024577907i</v>
      </c>
      <c r="P3436" t="str">
        <f t="shared" si="1799"/>
        <v>0.070613500102248+0.369108024577907i</v>
      </c>
      <c r="Q3436" t="str">
        <f t="shared" si="1800"/>
        <v>-0.070613500102248+6.29212637368898i</v>
      </c>
      <c r="R3436" t="str">
        <f t="shared" si="1801"/>
        <v>0.0585285736202364-0.0118793557380098i</v>
      </c>
      <c r="S3436" t="str">
        <f t="shared" si="1802"/>
        <v>0.690926940674499i</v>
      </c>
      <c r="T3436" t="str">
        <f t="shared" si="1803"/>
        <v>0.00820776691724717+0.0404389683134721i</v>
      </c>
      <c r="U3436" t="str">
        <f t="shared" si="1804"/>
        <v>0.0001-105.962012710982i</v>
      </c>
      <c r="V3436" t="str">
        <f t="shared" si="1805"/>
        <v>0.00002-0.00169959944039044i</v>
      </c>
      <c r="W3436" t="str">
        <f t="shared" si="1806"/>
        <v>0.0000199993584529524-0.00169957218352797i</v>
      </c>
      <c r="X3436" t="str">
        <f t="shared" si="1807"/>
        <v>0.0000302657552742904-0.00169926845689773i</v>
      </c>
      <c r="Y3436" t="str">
        <f t="shared" si="1808"/>
        <v>0.009+9.43734433138374i</v>
      </c>
      <c r="Z3436" t="str">
        <f t="shared" si="1809"/>
        <v>-0.0021610451733656-0.000040559375958279i</v>
      </c>
      <c r="AA3436" t="str">
        <f t="shared" si="1810"/>
        <v>0.00121713342197856-1.27177198049875i</v>
      </c>
      <c r="AB3436" t="str">
        <f t="shared" si="1811"/>
        <v>0.0558790526498885+0.275311331605596i</v>
      </c>
      <c r="AC3436" t="str">
        <f t="shared" si="1812"/>
        <v>1.05893591979822-0.00932033785006934i</v>
      </c>
      <c r="AD3436" t="str">
        <f t="shared" si="1813"/>
        <v>0.0504768312050556+0.2604329379804i</v>
      </c>
      <c r="AE3436" t="str">
        <f t="shared" si="1814"/>
        <v>-0.0000985197149990091-0.000564854652381993i</v>
      </c>
      <c r="AF3436" t="str">
        <f t="shared" si="1815"/>
        <v>-15.0837396083505-0.236967206237346i</v>
      </c>
      <c r="AG3436" t="str">
        <f t="shared" si="1816"/>
        <v>1.00119920735631-0.000231238497407796i</v>
      </c>
      <c r="AH3436" t="str">
        <f t="shared" si="1817"/>
        <v>0.00134860315952346+0.00853354479399378i</v>
      </c>
      <c r="AI3436">
        <f t="shared" si="1818"/>
        <v>-41.270276871394486</v>
      </c>
      <c r="AJ3436">
        <f t="shared" si="1819"/>
        <v>81.019503674733187</v>
      </c>
      <c r="AK3436"/>
      <c r="AL3436"/>
      <c r="AM3436"/>
      <c r="AN3436"/>
    </row>
    <row r="3437" spans="1:40" x14ac:dyDescent="0.25">
      <c r="A3437"/>
      <c r="B3437">
        <f t="shared" si="1820"/>
        <v>1503000</v>
      </c>
      <c r="C3437" s="237" t="str">
        <f t="shared" si="1788"/>
        <v>-3.38317744356081E-08+0.00162942284759281i</v>
      </c>
      <c r="D3437" s="208" t="str">
        <f t="shared" si="1789"/>
        <v>-5.95700621638289+0.0124922418315449i</v>
      </c>
      <c r="E3437" t="str">
        <f t="shared" si="1790"/>
        <v>2870</v>
      </c>
      <c r="F3437" t="str">
        <f t="shared" si="1791"/>
        <v>0.777000777000777</v>
      </c>
      <c r="G3437" t="str">
        <f t="shared" si="1786"/>
        <v>0.777000777000777</v>
      </c>
      <c r="H3437" t="str">
        <f t="shared" si="1792"/>
        <v>9.12674315026683+0.249302072300795i</v>
      </c>
      <c r="I3437" t="str">
        <f t="shared" si="1793"/>
        <v>5902.26719793182i</v>
      </c>
      <c r="J3437" t="str">
        <f t="shared" si="1787"/>
        <v>-29796.9693877009+1276.52346231366i</v>
      </c>
      <c r="K3437" t="str">
        <f t="shared" si="1794"/>
        <v>0.00847046274074796-0.197719921675604i</v>
      </c>
      <c r="L3437" t="str">
        <f t="shared" si="1795"/>
        <v>0.000732959920467689-0.0143390288160156i</v>
      </c>
      <c r="M3437" t="str">
        <f t="shared" si="1796"/>
        <v>0.00920342266121565-0.21205895049162i</v>
      </c>
      <c r="N3437" t="str">
        <f t="shared" si="1797"/>
        <v>-6.66566930798611i</v>
      </c>
      <c r="O3437" t="str">
        <f t="shared" si="1798"/>
        <v>0.927740404729187-0.373226126407201i</v>
      </c>
      <c r="P3437" t="str">
        <f t="shared" si="1799"/>
        <v>0.072259595270813+0.373226126407201i</v>
      </c>
      <c r="Q3437" t="str">
        <f t="shared" si="1800"/>
        <v>-0.072259595270813+6.29244318157891i</v>
      </c>
      <c r="R3437" t="str">
        <f t="shared" si="1801"/>
        <v>0.0591737130908996-0.0121630758706713i</v>
      </c>
      <c r="S3437" t="str">
        <f t="shared" si="1802"/>
        <v>0.691386945295453i</v>
      </c>
      <c r="T3437" t="str">
        <f t="shared" si="1803"/>
        <v>0.00840939187162026+0.0409119327357066i</v>
      </c>
      <c r="U3437" t="str">
        <f t="shared" si="1804"/>
        <v>0.0001-105.891512369857i</v>
      </c>
      <c r="V3437" t="str">
        <f t="shared" si="1805"/>
        <v>0.00002-0.00169846863570622i</v>
      </c>
      <c r="W3437" t="str">
        <f t="shared" si="1806"/>
        <v>0.0000199993584529523-0.00169844139698372i</v>
      </c>
      <c r="X3437" t="str">
        <f t="shared" si="1807"/>
        <v>0.0000302520972187052-0.00169813795490754i</v>
      </c>
      <c r="Y3437" t="str">
        <f t="shared" si="1808"/>
        <v>0.009+9.44362751669092i</v>
      </c>
      <c r="Z3437" t="str">
        <f t="shared" si="1809"/>
        <v>-0.00215817009485117-0.0000405122694002668i</v>
      </c>
      <c r="AA3437" t="str">
        <f t="shared" si="1810"/>
        <v>0.00121551193610827-1.27092552192201i</v>
      </c>
      <c r="AB3437" t="str">
        <f t="shared" si="1811"/>
        <v>0.057251729475941+0.278531306553475i</v>
      </c>
      <c r="AC3437" t="str">
        <f t="shared" si="1812"/>
        <v>1.05959196841124-0.00957730032790594i</v>
      </c>
      <c r="AD3437" t="str">
        <f t="shared" si="1813"/>
        <v>0.0516516807762083+0.263333432614711i</v>
      </c>
      <c r="AE3437" t="str">
        <f t="shared" si="1814"/>
        <v>-0.000100804877835828-0.000570410866050159i</v>
      </c>
      <c r="AF3437" t="str">
        <f t="shared" si="1815"/>
        <v>-15.0837493666497-0.23680983046925i</v>
      </c>
      <c r="AG3437" t="str">
        <f t="shared" si="1816"/>
        <v>1.00121175866794-0.000236477782993638i</v>
      </c>
      <c r="AH3437" t="str">
        <f t="shared" si="1817"/>
        <v>0.00138172440290284+0.00861769031173561i</v>
      </c>
      <c r="AI3437">
        <f t="shared" si="1818"/>
        <v>-41.181946715400741</v>
      </c>
      <c r="AJ3437">
        <f t="shared" si="1819"/>
        <v>80.890963527847902</v>
      </c>
      <c r="AK3437"/>
      <c r="AL3437"/>
      <c r="AM3437"/>
      <c r="AN3437"/>
    </row>
    <row r="3438" spans="1:40" x14ac:dyDescent="0.25">
      <c r="A3438"/>
      <c r="B3438">
        <f t="shared" si="1820"/>
        <v>1504000</v>
      </c>
      <c r="C3438" s="237" t="str">
        <f t="shared" si="1788"/>
        <v>-3.3786800330348E-08+0.00162833945474295i</v>
      </c>
      <c r="D3438" s="208" t="str">
        <f t="shared" si="1789"/>
        <v>-5.95700621603809+0.012483935819696i</v>
      </c>
      <c r="E3438" t="str">
        <f t="shared" si="1790"/>
        <v>2870</v>
      </c>
      <c r="F3438" t="str">
        <f t="shared" si="1791"/>
        <v>0.777000777000777</v>
      </c>
      <c r="G3438" t="str">
        <f t="shared" si="1786"/>
        <v>0.777000777000777</v>
      </c>
      <c r="H3438" t="str">
        <f t="shared" si="1792"/>
        <v>9.12675288947501+0.249136599225806i</v>
      </c>
      <c r="I3438" t="str">
        <f t="shared" si="1793"/>
        <v>5906.19418874881i</v>
      </c>
      <c r="J3438" t="str">
        <f t="shared" si="1787"/>
        <v>-29836.633901631+1277.37277932119i</v>
      </c>
      <c r="K3438" t="str">
        <f t="shared" si="1794"/>
        <v>0.00845922241962996-0.197588931369818i</v>
      </c>
      <c r="L3438" t="str">
        <f t="shared" si="1795"/>
        <v>0.000731988099636409-0.0143295445302609i</v>
      </c>
      <c r="M3438" t="str">
        <f t="shared" si="1796"/>
        <v>0.00919121051926637-0.211918475900079i</v>
      </c>
      <c r="N3438" t="str">
        <f t="shared" si="1797"/>
        <v>-6.67010421770533i</v>
      </c>
      <c r="O3438" t="str">
        <f t="shared" si="1798"/>
        <v>0.926076062398685-0.377336887478744i</v>
      </c>
      <c r="P3438" t="str">
        <f t="shared" si="1799"/>
        <v>0.073923937601315+0.377336887478744i</v>
      </c>
      <c r="Q3438" t="str">
        <f t="shared" si="1800"/>
        <v>-0.073923937601315+6.29276733022659i</v>
      </c>
      <c r="R3438" t="str">
        <f t="shared" si="1801"/>
        <v>0.0598173274067248-0.0124501456781473i</v>
      </c>
      <c r="S3438" t="str">
        <f t="shared" si="1802"/>
        <v>0.691846949916408i</v>
      </c>
      <c r="T3438" t="str">
        <f t="shared" si="1803"/>
        <v>0.00861359531344116+0.0413844355184937i</v>
      </c>
      <c r="U3438" t="str">
        <f t="shared" si="1804"/>
        <v>0.0001-105.821105779186i</v>
      </c>
      <c r="V3438" t="str">
        <f t="shared" si="1805"/>
        <v>0.00002-0.00169733933475162i</v>
      </c>
      <c r="W3438" t="str">
        <f t="shared" si="1806"/>
        <v>0.0000199993584529523-0.001697312114145i</v>
      </c>
      <c r="X3438" t="str">
        <f t="shared" si="1807"/>
        <v>0.0000302384663962016-0.00169700895608015i</v>
      </c>
      <c r="Y3438" t="str">
        <f t="shared" si="1808"/>
        <v>0.009+9.4499107019981i</v>
      </c>
      <c r="Z3438" t="str">
        <f t="shared" si="1809"/>
        <v>-0.00215530075033764-0.0000404652655960066i</v>
      </c>
      <c r="AA3438" t="str">
        <f t="shared" si="1810"/>
        <v>0.00121389368993713-1.27008018955876i</v>
      </c>
      <c r="AB3438" t="str">
        <f t="shared" si="1811"/>
        <v>0.0586419608253255+0.281748138627629i</v>
      </c>
      <c r="AC3438" t="str">
        <f t="shared" si="1812"/>
        <v>1.06024662673286-0.00983770850635714i</v>
      </c>
      <c r="AD3438" t="str">
        <f t="shared" si="1813"/>
        <v>0.0528394811245934+0.266228583919541i</v>
      </c>
      <c r="AE3438" t="str">
        <f t="shared" si="1814"/>
        <v>-0.000103111962957735-0.000575940830320776i</v>
      </c>
      <c r="AF3438" t="str">
        <f t="shared" si="1815"/>
        <v>-15.0837591055131-0.23665266340611i</v>
      </c>
      <c r="AG3438" t="str">
        <f t="shared" si="1816"/>
        <v>1.00122426876647-0.00024176968211741i</v>
      </c>
      <c r="AH3438" t="str">
        <f t="shared" si="1817"/>
        <v>0.00141518177057185+0.00870144370654445i</v>
      </c>
      <c r="AI3438">
        <f t="shared" si="1818"/>
        <v>-41.094791551238956</v>
      </c>
      <c r="AJ3438">
        <f t="shared" si="1819"/>
        <v>80.76243381744456</v>
      </c>
      <c r="AK3438"/>
      <c r="AL3438"/>
      <c r="AM3438"/>
      <c r="AN3438"/>
    </row>
    <row r="3439" spans="1:40" x14ac:dyDescent="0.25">
      <c r="A3439"/>
      <c r="B3439">
        <f t="shared" si="1820"/>
        <v>1505000</v>
      </c>
      <c r="C3439" s="237" t="str">
        <f t="shared" si="1788"/>
        <v>-3.374191584468E-08+0.0016272575016178i</v>
      </c>
      <c r="D3439" s="208" t="str">
        <f t="shared" si="1789"/>
        <v>-5.95700621569398+0.0124756408457365i</v>
      </c>
      <c r="E3439" t="str">
        <f t="shared" si="1790"/>
        <v>2870</v>
      </c>
      <c r="F3439" t="str">
        <f t="shared" si="1791"/>
        <v>0.777000777000777</v>
      </c>
      <c r="G3439" t="str">
        <f t="shared" si="1786"/>
        <v>0.777000777000777</v>
      </c>
      <c r="H3439" t="str">
        <f t="shared" si="1792"/>
        <v>9.12676260929825+0.248971345479155i</v>
      </c>
      <c r="I3439" t="str">
        <f t="shared" si="1793"/>
        <v>5910.1211795658i</v>
      </c>
      <c r="J3439" t="str">
        <f t="shared" si="1787"/>
        <v>-29876.3247970137+1278.22209632872i</v>
      </c>
      <c r="K3439" t="str">
        <f t="shared" si="1794"/>
        <v>0.00844800444443506-0.197458114198996i</v>
      </c>
      <c r="L3439" t="str">
        <f t="shared" si="1795"/>
        <v>0.000731018208632411-0.0143200727496935i</v>
      </c>
      <c r="M3439" t="str">
        <f t="shared" si="1796"/>
        <v>0.00917902265306747-0.211778186948689i</v>
      </c>
      <c r="N3439" t="str">
        <f t="shared" si="1797"/>
        <v>-6.67453912742455i</v>
      </c>
      <c r="O3439" t="str">
        <f t="shared" si="1798"/>
        <v>0.924393505641184-0.381440226940476i</v>
      </c>
      <c r="P3439" t="str">
        <f t="shared" si="1799"/>
        <v>0.0756064943588159+0.381440226940476i</v>
      </c>
      <c r="Q3439" t="str">
        <f t="shared" si="1800"/>
        <v>-0.0756064943588159+6.29309890048407i</v>
      </c>
      <c r="R3439" t="str">
        <f t="shared" si="1801"/>
        <v>0.0604593958748687-0.0127405620982374i</v>
      </c>
      <c r="S3439" t="str">
        <f t="shared" si="1802"/>
        <v>0.692306954537363i</v>
      </c>
      <c r="T3439" t="str">
        <f t="shared" si="1803"/>
        <v>0.00882037974532489+0.0418564602312992i</v>
      </c>
      <c r="U3439" t="str">
        <f t="shared" si="1804"/>
        <v>0.0001-105.75079275209i</v>
      </c>
      <c r="V3439" t="str">
        <f t="shared" si="1805"/>
        <v>0.00002-0.0016962115345292i</v>
      </c>
      <c r="W3439" t="str">
        <f t="shared" si="1806"/>
        <v>0.0000199993584529522-0.00169618433201439i</v>
      </c>
      <c r="X3439" t="str">
        <f t="shared" si="1807"/>
        <v>0.0000302248627344275-0.00169588145741966i</v>
      </c>
      <c r="Y3439" t="str">
        <f t="shared" si="1808"/>
        <v>0.009+9.45619388730528i</v>
      </c>
      <c r="Z3439" t="str">
        <f t="shared" si="1809"/>
        <v>-0.00215243712458675-0.0000404183642341122i</v>
      </c>
      <c r="AA3439" t="str">
        <f t="shared" si="1810"/>
        <v>0.00121227867483618-1.26923598116247i</v>
      </c>
      <c r="AB3439" t="str">
        <f t="shared" si="1811"/>
        <v>0.0600497637360207+0.284961715967829i</v>
      </c>
      <c r="AC3439" t="str">
        <f t="shared" si="1812"/>
        <v>1.0608998736991-0.0101015600445859i</v>
      </c>
      <c r="AD3439" t="str">
        <f t="shared" si="1813"/>
        <v>0.0540402069498854+0.269118333823209i</v>
      </c>
      <c r="AE3439" t="str">
        <f t="shared" si="1814"/>
        <v>-0.00010544082482074-0.000581444509395789i</v>
      </c>
      <c r="AF3439" t="str">
        <f t="shared" si="1815"/>
        <v>-15.0837688249922-0.236495704633419i</v>
      </c>
      <c r="AG3439" t="str">
        <f t="shared" si="1816"/>
        <v>1.00123673746706-0.000247113973796837i</v>
      </c>
      <c r="AH3439" t="str">
        <f t="shared" si="1817"/>
        <v>0.00144897305016584+0.00878480443115774i</v>
      </c>
      <c r="AI3439">
        <f t="shared" si="1818"/>
        <v>-41.008784764268995</v>
      </c>
      <c r="AJ3439">
        <f t="shared" si="1819"/>
        <v>80.63391453849124</v>
      </c>
      <c r="AK3439"/>
      <c r="AL3439"/>
      <c r="AM3439"/>
      <c r="AN3439"/>
    </row>
    <row r="3440" spans="1:40" x14ac:dyDescent="0.25">
      <c r="A3440"/>
      <c r="B3440">
        <f t="shared" si="1820"/>
        <v>1506000</v>
      </c>
      <c r="C3440" s="237" t="str">
        <f t="shared" si="1788"/>
        <v>-3.36971207406495E-08+0.0016261769853494i</v>
      </c>
      <c r="D3440" s="208" t="str">
        <f t="shared" si="1789"/>
        <v>-5.95700621535055+0.0124673568876787i</v>
      </c>
      <c r="E3440" t="str">
        <f t="shared" si="1790"/>
        <v>2870</v>
      </c>
      <c r="F3440" t="str">
        <f t="shared" si="1791"/>
        <v>0.777000777000777</v>
      </c>
      <c r="G3440" t="str">
        <f t="shared" si="1786"/>
        <v>0.777000777000777</v>
      </c>
      <c r="H3440" t="str">
        <f t="shared" si="1792"/>
        <v>9.12677230978795+0.248806310625441i</v>
      </c>
      <c r="I3440" t="str">
        <f t="shared" si="1793"/>
        <v>5914.04817038279i</v>
      </c>
      <c r="J3440" t="str">
        <f t="shared" si="1787"/>
        <v>-29916.042073849+1279.07141333625i</v>
      </c>
      <c r="K3440" t="str">
        <f t="shared" si="1794"/>
        <v>0.00843680875600524-0.197327469820732i</v>
      </c>
      <c r="L3440" t="str">
        <f t="shared" si="1795"/>
        <v>0.000730050242353876-0.0143106134496627i</v>
      </c>
      <c r="M3440" t="str">
        <f t="shared" si="1796"/>
        <v>0.00916685899835912-0.211638083270395i</v>
      </c>
      <c r="N3440" t="str">
        <f t="shared" si="1797"/>
        <v>-6.67897403714377i</v>
      </c>
      <c r="O3440" t="str">
        <f t="shared" si="1798"/>
        <v>0.922692767549871-0.385536064086306i</v>
      </c>
      <c r="P3440" t="str">
        <f t="shared" si="1799"/>
        <v>0.077307232450129+0.385536064086306i</v>
      </c>
      <c r="Q3440" t="str">
        <f t="shared" si="1800"/>
        <v>-0.077307232450129+6.29343797305746i</v>
      </c>
      <c r="R3440" t="str">
        <f t="shared" si="1801"/>
        <v>0.0610998977631808-0.0130343219080515i</v>
      </c>
      <c r="S3440" t="str">
        <f t="shared" si="1802"/>
        <v>0.692766959158318i</v>
      </c>
      <c r="T3440" t="str">
        <f t="shared" si="1803"/>
        <v>0.00902974755293148+0.0423279903782829i</v>
      </c>
      <c r="U3440" t="str">
        <f t="shared" si="1804"/>
        <v>0.0001-105.680573102188i</v>
      </c>
      <c r="V3440" t="str">
        <f t="shared" si="1805"/>
        <v>0.00002-0.00169508523204943i</v>
      </c>
      <c r="W3440" t="str">
        <f t="shared" si="1806"/>
        <v>0.0000199993584529524-0.00169505804760241i</v>
      </c>
      <c r="X3440" t="str">
        <f t="shared" si="1807"/>
        <v>0.0000302112861612713-0.00169475545593809i</v>
      </c>
      <c r="Y3440" t="str">
        <f t="shared" si="1808"/>
        <v>0.009+9.46247707261246i</v>
      </c>
      <c r="Z3440" t="str">
        <f t="shared" si="1809"/>
        <v>-0.00214957920241076-0.0000403715650043789i</v>
      </c>
      <c r="AA3440" t="str">
        <f t="shared" si="1810"/>
        <v>0.00121066688220515-1.26839289449257i</v>
      </c>
      <c r="AB3440" t="str">
        <f t="shared" si="1811"/>
        <v>0.0614751544497673+0.288171926269238i</v>
      </c>
      <c r="AC3440" t="str">
        <f t="shared" si="1812"/>
        <v>1.0615516882007-0.0103688524411046i</v>
      </c>
      <c r="AD3440" t="str">
        <f t="shared" si="1813"/>
        <v>0.0552538326921982+0.272002624381525i</v>
      </c>
      <c r="AE3440" t="str">
        <f t="shared" si="1814"/>
        <v>-0.000107791317977053-0.000586921868069948i</v>
      </c>
      <c r="AF3440" t="str">
        <f t="shared" si="1815"/>
        <v>-15.0837785251385-0.236338953737762i</v>
      </c>
      <c r="AG3440" t="str">
        <f t="shared" si="1816"/>
        <v>1.00124916458592-0.000252510436444015i</v>
      </c>
      <c r="AH3440" t="str">
        <f t="shared" si="1817"/>
        <v>0.00148309603106893+0.00886777194739375i</v>
      </c>
      <c r="AI3440">
        <f t="shared" si="1818"/>
        <v>-40.923900639814867</v>
      </c>
      <c r="AJ3440">
        <f t="shared" si="1819"/>
        <v>80.505405685784993</v>
      </c>
      <c r="AK3440"/>
      <c r="AL3440"/>
      <c r="AM3440"/>
      <c r="AN3440"/>
    </row>
    <row r="3441" spans="1:40" x14ac:dyDescent="0.25">
      <c r="A3441"/>
      <c r="B3441">
        <f t="shared" si="1820"/>
        <v>1507000</v>
      </c>
      <c r="C3441" s="237" t="str">
        <f t="shared" si="1788"/>
        <v>-3.36524147810916E-08+0.00162509790307736i</v>
      </c>
      <c r="D3441" s="208" t="str">
        <f t="shared" si="1789"/>
        <v>-5.95700621500781+0.0124590839235931i</v>
      </c>
      <c r="E3441" t="str">
        <f t="shared" si="1790"/>
        <v>2870</v>
      </c>
      <c r="F3441" t="str">
        <f t="shared" si="1791"/>
        <v>0.777000777000777</v>
      </c>
      <c r="G3441" t="str">
        <f t="shared" si="1786"/>
        <v>0.777000777000777</v>
      </c>
      <c r="H3441" t="str">
        <f t="shared" si="1792"/>
        <v>9.12678199099534+0.248641494230414i</v>
      </c>
      <c r="I3441" t="str">
        <f t="shared" si="1793"/>
        <v>5917.97516119977i</v>
      </c>
      <c r="J3441" t="str">
        <f t="shared" si="1787"/>
        <v>-29955.7857321368+1279.92073034377i</v>
      </c>
      <c r="K3441" t="str">
        <f t="shared" si="1794"/>
        <v>0.00842563529537799-0.197196997893519i</v>
      </c>
      <c r="L3441" t="str">
        <f t="shared" si="1795"/>
        <v>0.000729084195715842-0.0143011666055828i</v>
      </c>
      <c r="M3441" t="str">
        <f t="shared" si="1796"/>
        <v>0.00915471949109383-0.211498164499102i</v>
      </c>
      <c r="N3441" t="str">
        <f t="shared" si="1797"/>
        <v>-6.68340894686299i</v>
      </c>
      <c r="O3441" t="str">
        <f t="shared" si="1798"/>
        <v>0.920973881575527-0.389624318357705i</v>
      </c>
      <c r="P3441" t="str">
        <f t="shared" si="1799"/>
        <v>0.079026118424473+0.389624318357705i</v>
      </c>
      <c r="Q3441" t="str">
        <f t="shared" si="1800"/>
        <v>-0.079026118424473+6.29378462850528i</v>
      </c>
      <c r="R3441" t="str">
        <f t="shared" si="1801"/>
        <v>0.061738812301579-0.0133314217230739i</v>
      </c>
      <c r="S3441" t="str">
        <f t="shared" si="1802"/>
        <v>0.693226963779274i</v>
      </c>
      <c r="T3441" t="str">
        <f t="shared" si="1803"/>
        <v>0.00924170100394758+0.0427990093991621i</v>
      </c>
      <c r="U3441" t="str">
        <f t="shared" si="1804"/>
        <v>0.0001-105.610446643594i</v>
      </c>
      <c r="V3441" t="str">
        <f t="shared" si="1805"/>
        <v>0.00002-0.00169396042433075i</v>
      </c>
      <c r="W3441" t="str">
        <f t="shared" si="1806"/>
        <v>0.0000199993584529523-0.00169393325792754i</v>
      </c>
      <c r="X3441" t="str">
        <f t="shared" si="1807"/>
        <v>0.0000301977366048598-0.00169363094865544i</v>
      </c>
      <c r="Y3441" t="str">
        <f t="shared" si="1808"/>
        <v>0.009+9.46876025791964i</v>
      </c>
      <c r="Z3441" t="str">
        <f t="shared" si="1809"/>
        <v>-0.00214672696867241-0.0000403248675977762i</v>
      </c>
      <c r="AA3441" t="str">
        <f t="shared" si="1810"/>
        <v>0.00120905830347243-1.26755092731442i</v>
      </c>
      <c r="AB3441" t="str">
        <f t="shared" si="1811"/>
        <v>0.0629181484051349+0.291378656788291i</v>
      </c>
      <c r="AC3441" t="str">
        <f t="shared" si="1812"/>
        <v>1.06220204908449-0.0106395830327796i</v>
      </c>
      <c r="AD3441" t="str">
        <f t="shared" si="1813"/>
        <v>0.0564803325327867+0.274881397778934i</v>
      </c>
      <c r="AE3441" t="str">
        <f t="shared" si="1814"/>
        <v>-0.000110163297077192-0.000592372871729671i</v>
      </c>
      <c r="AF3441" t="str">
        <f t="shared" si="1815"/>
        <v>-15.0837882060031-0.236182410306821i</v>
      </c>
      <c r="AG3441" t="str">
        <f t="shared" si="1816"/>
        <v>1.00126154994039-0.000257958847870631i</v>
      </c>
      <c r="AH3441" t="str">
        <f t="shared" si="1817"/>
        <v>0.001517548504445+0.00895034572612975i</v>
      </c>
      <c r="AI3441">
        <f t="shared" si="1818"/>
        <v>-40.840114323051679</v>
      </c>
      <c r="AJ3441">
        <f t="shared" si="1819"/>
        <v>80.37690725395214</v>
      </c>
      <c r="AK3441"/>
      <c r="AL3441"/>
      <c r="AM3441"/>
      <c r="AN3441"/>
    </row>
    <row r="3442" spans="1:40" x14ac:dyDescent="0.25">
      <c r="A3442"/>
      <c r="B3442">
        <f t="shared" si="1820"/>
        <v>1508000</v>
      </c>
      <c r="C3442" s="237" t="str">
        <f t="shared" si="1788"/>
        <v>-3.36077977296272E-08+0.00162402025194892i</v>
      </c>
      <c r="D3442" s="208" t="str">
        <f t="shared" si="1789"/>
        <v>-5.95700621466574+0.0124508219316084i</v>
      </c>
      <c r="E3442" t="str">
        <f t="shared" si="1790"/>
        <v>2870</v>
      </c>
      <c r="F3442" t="str">
        <f t="shared" si="1791"/>
        <v>0.777000777000777</v>
      </c>
      <c r="G3442" t="str">
        <f t="shared" si="1786"/>
        <v>0.777000777000777</v>
      </c>
      <c r="H3442" t="str">
        <f t="shared" si="1792"/>
        <v>9.12679165297146+0.248476895860971i</v>
      </c>
      <c r="I3442" t="str">
        <f t="shared" si="1793"/>
        <v>5921.90215201676i</v>
      </c>
      <c r="J3442" t="str">
        <f t="shared" si="1787"/>
        <v>-29995.5557718772+1280.7700473513i</v>
      </c>
      <c r="K3442" t="str">
        <f t="shared" si="1794"/>
        <v>0.00841448400378567-0.197066698076748i</v>
      </c>
      <c r="L3442" t="str">
        <f t="shared" si="1795"/>
        <v>0.00072812006365009-0.0142917321929323i</v>
      </c>
      <c r="M3442" t="str">
        <f t="shared" si="1796"/>
        <v>0.00914260406743576-0.21135843026968i</v>
      </c>
      <c r="N3442" t="str">
        <f t="shared" si="1797"/>
        <v>-6.68784385658221i</v>
      </c>
      <c r="O3442" t="str">
        <f t="shared" si="1798"/>
        <v>0.919236881525878-0.393704909345286i</v>
      </c>
      <c r="P3442" t="str">
        <f t="shared" si="1799"/>
        <v>0.080763118474122+0.393704909345286i</v>
      </c>
      <c r="Q3442" t="str">
        <f t="shared" si="1800"/>
        <v>-0.080763118474122+6.29413894723692i</v>
      </c>
      <c r="R3442" t="str">
        <f t="shared" si="1801"/>
        <v>0.0623761186834402-0.0136318579962354i</v>
      </c>
      <c r="S3442" t="str">
        <f t="shared" si="1802"/>
        <v>0.693686968400228i</v>
      </c>
      <c r="T3442" t="str">
        <f t="shared" si="1803"/>
        <v>0.00945624224707094+0.0432695006700885i</v>
      </c>
      <c r="U3442" t="str">
        <f t="shared" si="1804"/>
        <v>0.0001-105.540413190912i</v>
      </c>
      <c r="V3442" t="str">
        <f t="shared" si="1805"/>
        <v>0.00002-0.0016928371083995i</v>
      </c>
      <c r="W3442" t="str">
        <f t="shared" si="1806"/>
        <v>0.0000199993584529524-0.00169280996001617i</v>
      </c>
      <c r="X3442" t="str">
        <f t="shared" si="1807"/>
        <v>0.0000301842139935593-0.00169250793259959i</v>
      </c>
      <c r="Y3442" t="str">
        <f t="shared" si="1808"/>
        <v>0.009+9.47504344322682i</v>
      </c>
      <c r="Z3442" t="str">
        <f t="shared" si="1809"/>
        <v>-0.00214388040828458-0.0000402782717064458i</v>
      </c>
      <c r="AA3442" t="str">
        <f t="shared" si="1810"/>
        <v>0.00120745293009488-1.26671007739934i</v>
      </c>
      <c r="AB3442" t="str">
        <f t="shared" si="1811"/>
        <v>0.0643787602306086+0.294581794348662i</v>
      </c>
      <c r="AC3442" t="str">
        <f t="shared" si="1812"/>
        <v>1.0628509351547-0.0109137489938449i</v>
      </c>
      <c r="AD3442" t="str">
        <f t="shared" si="1813"/>
        <v>0.0577196803947402+0.27775459632966i</v>
      </c>
      <c r="AE3442" t="str">
        <f t="shared" si="1814"/>
        <v>-0.000112556616872052-0.000597797486351903i</v>
      </c>
      <c r="AF3442" t="str">
        <f t="shared" si="1815"/>
        <v>-15.0837978676372-0.236026073929363i</v>
      </c>
      <c r="AG3442" t="str">
        <f t="shared" si="1816"/>
        <v>1.00127389334884-0.000263458985293145i</v>
      </c>
      <c r="AH3442" t="str">
        <f t="shared" si="1817"/>
        <v>0.00155232826326855+0.00903252524728213i</v>
      </c>
      <c r="AI3442">
        <f t="shared" si="1818"/>
        <v>-40.757401781101059</v>
      </c>
      <c r="AJ3442">
        <f t="shared" si="1819"/>
        <v>80.248419237450491</v>
      </c>
      <c r="AK3442"/>
      <c r="AL3442"/>
      <c r="AM3442"/>
      <c r="AN3442"/>
    </row>
    <row r="3443" spans="1:40" x14ac:dyDescent="0.25">
      <c r="A3443"/>
      <c r="B3443">
        <f t="shared" si="1820"/>
        <v>1509000</v>
      </c>
      <c r="C3443" s="237" t="str">
        <f t="shared" si="1788"/>
        <v>-3.356326935066E-08+0.00162294402911886i</v>
      </c>
      <c r="D3443" s="208" t="str">
        <f t="shared" si="1789"/>
        <v>-5.95700621432436+0.0124425708899113i</v>
      </c>
      <c r="E3443" t="str">
        <f t="shared" si="1790"/>
        <v>2870</v>
      </c>
      <c r="F3443" t="str">
        <f t="shared" si="1791"/>
        <v>0.777000777000777</v>
      </c>
      <c r="G3443" t="str">
        <f t="shared" si="1786"/>
        <v>0.777000777000777</v>
      </c>
      <c r="H3443" t="str">
        <f t="shared" si="1792"/>
        <v>9.12680129576722+0.248312515085155i</v>
      </c>
      <c r="I3443" t="str">
        <f t="shared" si="1793"/>
        <v>5925.82914283375i</v>
      </c>
      <c r="J3443" t="str">
        <f t="shared" si="1787"/>
        <v>-30035.3521930702+1281.61936435883i</v>
      </c>
      <c r="K3443" t="str">
        <f t="shared" si="1794"/>
        <v>0.00840335482265441-0.196936570030705i</v>
      </c>
      <c r="L3443" t="str">
        <f t="shared" si="1795"/>
        <v>0.000727157841105111-0.0142823101872537i</v>
      </c>
      <c r="M3443" t="str">
        <f t="shared" si="1796"/>
        <v>0.00913051266375952-0.211218880217959i</v>
      </c>
      <c r="N3443" t="str">
        <f t="shared" si="1797"/>
        <v>-6.69227876630142i</v>
      </c>
      <c r="O3443" t="str">
        <f t="shared" si="1798"/>
        <v>0.917481801564923-0.397777756790376i</v>
      </c>
      <c r="P3443" t="str">
        <f t="shared" si="1799"/>
        <v>0.082518198435077+0.397777756790376i</v>
      </c>
      <c r="Q3443" t="str">
        <f t="shared" si="1800"/>
        <v>-0.082518198435077+6.29450100951104i</v>
      </c>
      <c r="R3443" t="str">
        <f t="shared" si="1801"/>
        <v>0.0630117960670055-0.0139356270170014i</v>
      </c>
      <c r="S3443" t="str">
        <f t="shared" si="1802"/>
        <v>0.694146973021184i</v>
      </c>
      <c r="T3443" t="str">
        <f t="shared" si="1803"/>
        <v>0.00967337331100375+0.04373944750454i</v>
      </c>
      <c r="U3443" t="str">
        <f t="shared" si="1804"/>
        <v>0.0001-105.470472559242i</v>
      </c>
      <c r="V3443" t="str">
        <f t="shared" si="1805"/>
        <v>0.00002-0.00169171528128989i</v>
      </c>
      <c r="W3443" t="str">
        <f t="shared" si="1806"/>
        <v>0.0000199993584529524-0.00169168815090256i</v>
      </c>
      <c r="X3443" t="str">
        <f t="shared" si="1807"/>
        <v>0.0000301707182559722-0.00169138640480631i</v>
      </c>
      <c r="Y3443" t="str">
        <f t="shared" si="1808"/>
        <v>0.009+9.48132662853399i</v>
      </c>
      <c r="Z3443" t="str">
        <f t="shared" si="1809"/>
        <v>-0.00214103950621018-0.0000402317770236922i</v>
      </c>
      <c r="AA3443" t="str">
        <f t="shared" si="1810"/>
        <v>0.00120585075355772-1.26587034252455i</v>
      </c>
      <c r="AB3443" t="str">
        <f t="shared" si="1811"/>
        <v>0.065857003737735+0.29778122534734i</v>
      </c>
      <c r="AC3443" t="str">
        <f t="shared" si="1812"/>
        <v>1.06349832517442-0.0111913473349306i</v>
      </c>
      <c r="AD3443" t="str">
        <f t="shared" si="1813"/>
        <v>0.0589718499436935+0.280622162478815i</v>
      </c>
      <c r="AE3443" t="str">
        <f t="shared" si="1814"/>
        <v>-0.000114971132214993-0.000603195678502886i</v>
      </c>
      <c r="AF3443" t="str">
        <f t="shared" si="1815"/>
        <v>-15.0838075100916-0.235869944195244i</v>
      </c>
      <c r="AG3443" t="str">
        <f t="shared" si="1816"/>
        <v>1.00128619463076-0.000269010625338011i</v>
      </c>
      <c r="AH3443" t="str">
        <f t="shared" si="1817"/>
        <v>0.00158743310235545+0.00911430999978299i</v>
      </c>
      <c r="AI3443">
        <f t="shared" si="1818"/>
        <v>-40.675739767195651</v>
      </c>
      <c r="AJ3443">
        <f t="shared" si="1819"/>
        <v>80.119941630567865</v>
      </c>
      <c r="AK3443"/>
      <c r="AL3443"/>
      <c r="AM3443"/>
      <c r="AN3443"/>
    </row>
    <row r="3444" spans="1:40" x14ac:dyDescent="0.25">
      <c r="A3444"/>
      <c r="B3444">
        <f t="shared" si="1820"/>
        <v>1510000</v>
      </c>
      <c r="C3444" s="237" t="str">
        <f t="shared" si="1788"/>
        <v>-3.35188294093739E-08+0.00162186923174951i</v>
      </c>
      <c r="D3444" s="208" t="str">
        <f t="shared" si="1789"/>
        <v>-5.95700621398365+0.0124343307767462i</v>
      </c>
      <c r="E3444" t="str">
        <f t="shared" si="1790"/>
        <v>2870</v>
      </c>
      <c r="F3444" t="str">
        <f t="shared" si="1791"/>
        <v>0.777000777000777</v>
      </c>
      <c r="G3444" t="str">
        <f t="shared" si="1786"/>
        <v>0.777000777000777</v>
      </c>
      <c r="H3444" t="str">
        <f t="shared" si="1792"/>
        <v>9.12681091943331+0.248148351472142i</v>
      </c>
      <c r="I3444" t="str">
        <f t="shared" si="1793"/>
        <v>5929.75613365073i</v>
      </c>
      <c r="J3444" t="str">
        <f t="shared" si="1787"/>
        <v>-30075.1749957157+1282.46868136636i</v>
      </c>
      <c r="K3444" t="str">
        <f t="shared" si="1794"/>
        <v>0.00839224769360372-0.196806613416567i</v>
      </c>
      <c r="L3444" t="str">
        <f t="shared" si="1795"/>
        <v>0.00072619752304603-0.0142729005641537i</v>
      </c>
      <c r="M3444" t="str">
        <f t="shared" si="1796"/>
        <v>0.00911844521664975-0.211079513980721i</v>
      </c>
      <c r="N3444" t="str">
        <f t="shared" si="1797"/>
        <v>-6.69671367602064i</v>
      </c>
      <c r="O3444" t="str">
        <f t="shared" si="1798"/>
        <v>0.915708676212256-0.401842780586634i</v>
      </c>
      <c r="P3444" t="str">
        <f t="shared" si="1799"/>
        <v>0.084291323787744+0.401842780586634i</v>
      </c>
      <c r="Q3444" t="str">
        <f t="shared" si="1800"/>
        <v>-0.084291323787744+6.29487089543401i</v>
      </c>
      <c r="R3444" t="str">
        <f t="shared" si="1801"/>
        <v>0.0636458235768095-0.0142427249104706i</v>
      </c>
      <c r="S3444" t="str">
        <f t="shared" si="1802"/>
        <v>0.694606977642138i</v>
      </c>
      <c r="T3444" t="str">
        <f t="shared" si="1803"/>
        <v>0.00989309610345037+0.0442088331542324i</v>
      </c>
      <c r="U3444" t="str">
        <f t="shared" si="1804"/>
        <v>0.0001-105.400624564169i</v>
      </c>
      <c r="V3444" t="str">
        <f t="shared" si="1805"/>
        <v>0.00002-0.001690594940044i</v>
      </c>
      <c r="W3444" t="str">
        <f t="shared" si="1806"/>
        <v>0.0000199993584529523-0.00169056782762883i</v>
      </c>
      <c r="X3444" t="str">
        <f t="shared" si="1807"/>
        <v>0.0000301572493209378-0.0016902663623192i</v>
      </c>
      <c r="Y3444" t="str">
        <f t="shared" si="1808"/>
        <v>0.009+9.48760981384117i</v>
      </c>
      <c r="Z3444" t="str">
        <f t="shared" si="1809"/>
        <v>-0.00213820424746184-0.0000401853832439801i</v>
      </c>
      <c r="AA3444" t="str">
        <f t="shared" si="1810"/>
        <v>0.00120425176537448-1.26503172047316i</v>
      </c>
      <c r="AB3444" t="str">
        <f t="shared" si="1811"/>
        <v>0.0673528919142993+0.300976835760832i</v>
      </c>
      <c r="AC3444" t="str">
        <f t="shared" si="1812"/>
        <v>1.06414419786696-0.0114723749021006i</v>
      </c>
      <c r="AD3444" t="str">
        <f t="shared" si="1813"/>
        <v>0.0602368145885405+0.28348403880356i</v>
      </c>
      <c r="AE3444" t="str">
        <f t="shared" si="1814"/>
        <v>-0.000117406698063916-0.000608567415337044i</v>
      </c>
      <c r="AF3444" t="str">
        <f t="shared" si="1815"/>
        <v>-15.083817133417-0.235714020695396i</v>
      </c>
      <c r="AG3444" t="str">
        <f t="shared" si="1816"/>
        <v>1.00129845360668-0.000274613544046898i</v>
      </c>
      <c r="AH3444" t="str">
        <f t="shared" si="1817"/>
        <v>0.00162286081839371+0.00919569948156048i</v>
      </c>
      <c r="AI3444">
        <f t="shared" si="1818"/>
        <v>-40.595105786772159</v>
      </c>
      <c r="AJ3444">
        <f t="shared" si="1819"/>
        <v>79.991474427423455</v>
      </c>
      <c r="AK3444"/>
      <c r="AL3444"/>
      <c r="AM3444"/>
      <c r="AN3444"/>
    </row>
    <row r="3445" spans="1:40" x14ac:dyDescent="0.25">
      <c r="A3445"/>
      <c r="B3445">
        <f t="shared" si="1820"/>
        <v>1511000</v>
      </c>
      <c r="C3445" s="237" t="str">
        <f t="shared" si="1788"/>
        <v>-3.34744776717295E-08+0.00162079585701068i</v>
      </c>
      <c r="D3445" s="208" t="str">
        <f t="shared" si="1789"/>
        <v>-5.95700621364362+0.0124261015704152i</v>
      </c>
      <c r="E3445" t="str">
        <f t="shared" si="1790"/>
        <v>2870</v>
      </c>
      <c r="F3445" t="str">
        <f t="shared" si="1791"/>
        <v>0.777000777000777</v>
      </c>
      <c r="G3445" t="str">
        <f t="shared" si="1786"/>
        <v>0.777000777000777</v>
      </c>
      <c r="H3445" t="str">
        <f t="shared" si="1792"/>
        <v>9.12682052402032+0.24798440459225i</v>
      </c>
      <c r="I3445" t="str">
        <f t="shared" si="1793"/>
        <v>5933.68312446772i</v>
      </c>
      <c r="J3445" t="str">
        <f t="shared" si="1787"/>
        <v>-30115.0241798138+1283.31799837388i</v>
      </c>
      <c r="K3445" t="str">
        <f t="shared" si="1794"/>
        <v>0.00838116255844537-0.1966768278964i</v>
      </c>
      <c r="L3445" t="str">
        <f t="shared" si="1795"/>
        <v>0.000725239104454533-0.0142635032993023i</v>
      </c>
      <c r="M3445" t="str">
        <f t="shared" si="1796"/>
        <v>0.0091064016628999-0.210940331195702i</v>
      </c>
      <c r="N3445" t="str">
        <f t="shared" si="1797"/>
        <v>-6.70114858573986i</v>
      </c>
      <c r="O3445" t="str">
        <f t="shared" si="1798"/>
        <v>0.913917540342406-0.405899900781569i</v>
      </c>
      <c r="P3445" t="str">
        <f t="shared" si="1799"/>
        <v>0.086082459657594+0.405899900781569i</v>
      </c>
      <c r="Q3445" t="str">
        <f t="shared" si="1800"/>
        <v>-0.086082459657594+6.29524868495829i</v>
      </c>
      <c r="R3445" t="str">
        <f t="shared" si="1801"/>
        <v>0.0642781803051108-0.0145531476364828i</v>
      </c>
      <c r="S3445" t="str">
        <f t="shared" si="1802"/>
        <v>0.695066982263094i</v>
      </c>
      <c r="T3445" t="str">
        <f t="shared" si="1803"/>
        <v>0.0101154124101194+0.0446776408100364i</v>
      </c>
      <c r="U3445" t="str">
        <f t="shared" si="1804"/>
        <v>0.0001-105.330869021771i</v>
      </c>
      <c r="V3445" t="str">
        <f t="shared" si="1805"/>
        <v>0.00002-0.00168947608171174i</v>
      </c>
      <c r="W3445" t="str">
        <f t="shared" si="1806"/>
        <v>0.0000199993584529522-0.00168944898724495i</v>
      </c>
      <c r="X3445" t="str">
        <f t="shared" si="1807"/>
        <v>0.000030143807117531-0.00168914780218972i</v>
      </c>
      <c r="Y3445" t="str">
        <f t="shared" si="1808"/>
        <v>0.009+9.49389299914835i</v>
      </c>
      <c r="Z3445" t="str">
        <f t="shared" si="1809"/>
        <v>-0.00213537461710186-0.0000401390900629296i</v>
      </c>
      <c r="AA3445" t="str">
        <f t="shared" si="1810"/>
        <v>0.00120265595708681-1.26419420903418i</v>
      </c>
      <c r="AB3445" t="str">
        <f t="shared" si="1811"/>
        <v>0.0688664369175307+0.304168511151405i</v>
      </c>
      <c r="AC3445" t="str">
        <f t="shared" si="1812"/>
        <v>1.06478853191724-0.0117568283759009i</v>
      </c>
      <c r="AD3445" t="str">
        <f t="shared" si="1813"/>
        <v>0.0615145474821399+0.286340168014198i</v>
      </c>
      <c r="AE3445" t="str">
        <f t="shared" si="1814"/>
        <v>-0.000119863169483312-0.000613912664595766i</v>
      </c>
      <c r="AF3445" t="str">
        <f t="shared" si="1815"/>
        <v>-15.0838267376639-0.235558303021835i</v>
      </c>
      <c r="AG3445" t="str">
        <f t="shared" si="1816"/>
        <v>1.00131067009826-0.000280267516881859i</v>
      </c>
      <c r="AH3445" t="str">
        <f t="shared" si="1817"/>
        <v>0.00165860920997362+0.00927669319951583i</v>
      </c>
      <c r="AI3445">
        <f t="shared" si="1818"/>
        <v>-40.515478065376023</v>
      </c>
      <c r="AJ3445">
        <f t="shared" si="1819"/>
        <v>79.863017621968936</v>
      </c>
      <c r="AK3445"/>
      <c r="AL3445"/>
      <c r="AM3445"/>
      <c r="AN3445"/>
    </row>
    <row r="3446" spans="1:40" x14ac:dyDescent="0.25">
      <c r="A3446"/>
      <c r="B3446">
        <f t="shared" si="1820"/>
        <v>1512000</v>
      </c>
      <c r="C3446" s="237" t="str">
        <f t="shared" si="1788"/>
        <v>-3.34302139044608E-08+0.00161972390207971i</v>
      </c>
      <c r="D3446" s="208" t="str">
        <f t="shared" si="1789"/>
        <v>-5.95700621330427+0.0124178832492778i</v>
      </c>
      <c r="E3446" t="str">
        <f t="shared" si="1790"/>
        <v>2870</v>
      </c>
      <c r="F3446" t="str">
        <f t="shared" si="1791"/>
        <v>0.777000777000777</v>
      </c>
      <c r="G3446" t="str">
        <f t="shared" si="1786"/>
        <v>0.777000777000777</v>
      </c>
      <c r="H3446" t="str">
        <f t="shared" si="1792"/>
        <v>9.12683010957862+0.247820674016926i</v>
      </c>
      <c r="I3446" t="str">
        <f t="shared" si="1793"/>
        <v>5937.61011528471i</v>
      </c>
      <c r="J3446" t="str">
        <f t="shared" si="1787"/>
        <v>-30154.8997453645+1284.16731538141i</v>
      </c>
      <c r="K3446" t="str">
        <f t="shared" si="1794"/>
        <v>0.00837009935918306-0.196547213133157i</v>
      </c>
      <c r="L3446" t="str">
        <f t="shared" si="1795"/>
        <v>0.000724282580328832-0.0142541183684336i</v>
      </c>
      <c r="M3446" t="str">
        <f t="shared" si="1796"/>
        <v>0.00909438193951189-0.210801331501591i</v>
      </c>
      <c r="N3446" t="str">
        <f t="shared" si="1797"/>
        <v>-6.70558349545908i</v>
      </c>
      <c r="O3446" t="str">
        <f t="shared" si="1798"/>
        <v>0.912108429184134-0.40994903757815i</v>
      </c>
      <c r="P3446" t="str">
        <f t="shared" si="1799"/>
        <v>0.087891570815866+0.40994903757815i</v>
      </c>
      <c r="Q3446" t="str">
        <f t="shared" si="1800"/>
        <v>-0.087891570815866+6.29563445788093i</v>
      </c>
      <c r="R3446" t="str">
        <f t="shared" si="1801"/>
        <v>0.0649088453133518-0.0148668909887447i</v>
      </c>
      <c r="S3446" t="str">
        <f t="shared" si="1802"/>
        <v>0.695526986884048i</v>
      </c>
      <c r="T3446" t="str">
        <f t="shared" si="1803"/>
        <v>0.0103403238937352+0.0451458536029183i</v>
      </c>
      <c r="U3446" t="str">
        <f t="shared" si="1804"/>
        <v>0.0001-105.261205748608i</v>
      </c>
      <c r="V3446" t="str">
        <f t="shared" si="1805"/>
        <v>0.00002-0.00168835870335082i</v>
      </c>
      <c r="W3446" t="str">
        <f t="shared" si="1806"/>
        <v>0.0000199993584529524-0.00168833162680869i</v>
      </c>
      <c r="X3446" t="str">
        <f t="shared" si="1807"/>
        <v>0.0000301303915750611-0.00168803072147712i</v>
      </c>
      <c r="Y3446" t="str">
        <f t="shared" si="1808"/>
        <v>0.009+9.50017618445553i</v>
      </c>
      <c r="Z3446" t="str">
        <f t="shared" si="1809"/>
        <v>-0.00213255060024191-0.0000400928971773092i</v>
      </c>
      <c r="AA3446" t="str">
        <f t="shared" si="1810"/>
        <v>0.00120106332026443-1.26335780600244i</v>
      </c>
      <c r="AB3446" t="str">
        <f t="shared" si="1811"/>
        <v>0.0703976500673733+0.307356136673497i</v>
      </c>
      <c r="AC3446" t="str">
        <f t="shared" si="1812"/>
        <v>1.06543130597331-0.0120447042704238i</v>
      </c>
      <c r="AD3446" t="str">
        <f t="shared" si="1813"/>
        <v>0.0628050215220398+0.289190492955297i</v>
      </c>
      <c r="AE3446" t="str">
        <f t="shared" si="1814"/>
        <v>-0.00012234040164632-0.000619231394606173i</v>
      </c>
      <c r="AF3446" t="str">
        <f t="shared" si="1815"/>
        <v>-15.0838363228829-0.235402790767648i</v>
      </c>
      <c r="AG3446" t="str">
        <f t="shared" si="1816"/>
        <v>1.00132284392821-0.000285972318730552i</v>
      </c>
      <c r="AH3446" t="str">
        <f t="shared" si="1817"/>
        <v>0.00169467607761826+0.00935729066950198i</v>
      </c>
      <c r="AI3446">
        <f t="shared" si="1818"/>
        <v>-40.436835518258363</v>
      </c>
      <c r="AJ3446">
        <f t="shared" si="1819"/>
        <v>79.734571207988097</v>
      </c>
      <c r="AK3446"/>
      <c r="AL3446"/>
      <c r="AM3446"/>
      <c r="AN3446"/>
    </row>
    <row r="3447" spans="1:40" x14ac:dyDescent="0.25">
      <c r="A3447"/>
      <c r="B3447">
        <f t="shared" si="1820"/>
        <v>1513000</v>
      </c>
      <c r="C3447" s="237" t="str">
        <f t="shared" si="1788"/>
        <v>-3.33860378750729E-08+0.00161865336414137i</v>
      </c>
      <c r="D3447" s="208" t="str">
        <f t="shared" si="1789"/>
        <v>-5.95700621296558+0.0124096757917505i</v>
      </c>
      <c r="E3447" t="str">
        <f t="shared" si="1790"/>
        <v>2870</v>
      </c>
      <c r="F3447" t="str">
        <f t="shared" si="1791"/>
        <v>0.777000777000777</v>
      </c>
      <c r="G3447" t="str">
        <f t="shared" si="1786"/>
        <v>0.777000777000777</v>
      </c>
      <c r="H3447" t="str">
        <f t="shared" si="1792"/>
        <v>9.12683967615841+0.247657159318744i</v>
      </c>
      <c r="I3447" t="str">
        <f t="shared" si="1793"/>
        <v>5941.5371061017i</v>
      </c>
      <c r="J3447" t="str">
        <f t="shared" si="1787"/>
        <v>-30194.8016923677+1285.01663238894i</v>
      </c>
      <c r="K3447" t="str">
        <f t="shared" si="1794"/>
        <v>0.00835905803801126-0.196417768790675i</v>
      </c>
      <c r="L3447" t="str">
        <f t="shared" si="1795"/>
        <v>0.000723327945683558-0.0142447457473447i</v>
      </c>
      <c r="M3447" t="str">
        <f t="shared" si="1796"/>
        <v>0.00908238598369482-0.21066251453802i</v>
      </c>
      <c r="N3447" t="str">
        <f t="shared" si="1797"/>
        <v>-6.7100184051783i</v>
      </c>
      <c r="O3447" t="str">
        <f t="shared" si="1798"/>
        <v>0.910281378319749-0.413990111336368i</v>
      </c>
      <c r="P3447" t="str">
        <f t="shared" si="1799"/>
        <v>0.089718621680251+0.413990111336368i</v>
      </c>
      <c r="Q3447" t="str">
        <f t="shared" si="1800"/>
        <v>-0.089718621680251+6.29602829384193i</v>
      </c>
      <c r="R3447" t="str">
        <f t="shared" si="1801"/>
        <v>0.0655377976336293-0.0151839505939647i</v>
      </c>
      <c r="S3447" t="str">
        <f t="shared" si="1802"/>
        <v>0.695986991505004i</v>
      </c>
      <c r="T3447" t="str">
        <f t="shared" si="1803"/>
        <v>0.0105678320930541+0.0456134546048934i</v>
      </c>
      <c r="U3447" t="str">
        <f t="shared" si="1804"/>
        <v>0.0001-105.191634561729i</v>
      </c>
      <c r="V3447" t="str">
        <f t="shared" si="1805"/>
        <v>0.00002-0.00168724280202673i</v>
      </c>
      <c r="W3447" t="str">
        <f t="shared" si="1806"/>
        <v>0.0000199993584529523-0.00168721574338554i</v>
      </c>
      <c r="X3447" t="str">
        <f t="shared" si="1807"/>
        <v>0.0000301170026230697-0.00168691511724837i</v>
      </c>
      <c r="Y3447" t="str">
        <f t="shared" si="1808"/>
        <v>0.009+9.50645936976271i</v>
      </c>
      <c r="Z3447" t="str">
        <f t="shared" si="1809"/>
        <v>-0.00212973218204278-0.0000400468042850304i</v>
      </c>
      <c r="AA3447" t="str">
        <f t="shared" si="1810"/>
        <v>0.00119947384650498-1.26252250917862i</v>
      </c>
      <c r="AB3447" t="str">
        <f t="shared" si="1811"/>
        <v>0.071946541839788+0.310539597080201i</v>
      </c>
      <c r="AC3447" t="str">
        <f t="shared" si="1812"/>
        <v>1.06607249864772-0.0123359989323812i</v>
      </c>
      <c r="AD3447" t="str">
        <f t="shared" si="1813"/>
        <v>0.0641082093512031+0.292034956606823i</v>
      </c>
      <c r="AE3447" t="str">
        <f t="shared" si="1814"/>
        <v>-0.000124838249836772-0.000624523574279968i</v>
      </c>
      <c r="AF3447" t="str">
        <f t="shared" si="1815"/>
        <v>-15.083845889124-0.235247483526993i</v>
      </c>
      <c r="AG3447" t="str">
        <f t="shared" si="1816"/>
        <v>1.00133497492034-0.000291727723911457i</v>
      </c>
      <c r="AH3447" t="str">
        <f t="shared" si="1817"/>
        <v>0.00173105922381345+0.00943749141630157i</v>
      </c>
      <c r="AI3447">
        <f t="shared" si="1818"/>
        <v>-40.359157721561296</v>
      </c>
      <c r="AJ3447">
        <f t="shared" si="1819"/>
        <v>79.606135179098374</v>
      </c>
      <c r="AK3447"/>
      <c r="AL3447"/>
      <c r="AM3447"/>
      <c r="AN3447"/>
    </row>
    <row r="3448" spans="1:40" x14ac:dyDescent="0.25">
      <c r="A3448"/>
      <c r="B3448">
        <f t="shared" si="1820"/>
        <v>1514000</v>
      </c>
      <c r="C3448" s="237" t="str">
        <f t="shared" si="1788"/>
        <v>-3.3341949351838E-08+0.0016175842403879i</v>
      </c>
      <c r="D3448" s="208" t="str">
        <f t="shared" si="1789"/>
        <v>-5.95700621262757+0.0124014791763072i</v>
      </c>
      <c r="E3448" t="str">
        <f t="shared" si="1790"/>
        <v>2870</v>
      </c>
      <c r="F3448" t="str">
        <f t="shared" si="1791"/>
        <v>0.777000777000777</v>
      </c>
      <c r="G3448" t="str">
        <f t="shared" si="1786"/>
        <v>0.777000777000777</v>
      </c>
      <c r="H3448" t="str">
        <f t="shared" si="1792"/>
        <v>9.12684922380977+0.247493860071405i</v>
      </c>
      <c r="I3448" t="str">
        <f t="shared" si="1793"/>
        <v>5945.46409691868i</v>
      </c>
      <c r="J3448" t="str">
        <f t="shared" si="1787"/>
        <v>-30234.7300208235+1285.86594939647i</v>
      </c>
      <c r="K3448" t="str">
        <f t="shared" si="1794"/>
        <v>0.00834803853731459-0.196288494533667i</v>
      </c>
      <c r="L3448" t="str">
        <f t="shared" si="1795"/>
        <v>0.000722375195549721-0.0142353854118957i</v>
      </c>
      <c r="M3448" t="str">
        <f t="shared" si="1796"/>
        <v>0.00907041373286431-0.210523879945563i</v>
      </c>
      <c r="N3448" t="str">
        <f t="shared" si="1797"/>
        <v>-6.71445331489752i</v>
      </c>
      <c r="O3448" t="str">
        <f t="shared" si="1798"/>
        <v>0.908436423684402-0.418023042574801i</v>
      </c>
      <c r="P3448" t="str">
        <f t="shared" si="1799"/>
        <v>0.091563576315598+0.418023042574801i</v>
      </c>
      <c r="Q3448" t="str">
        <f t="shared" si="1800"/>
        <v>-0.091563576315598+6.29643027232272i</v>
      </c>
      <c r="R3448" t="str">
        <f t="shared" si="1801"/>
        <v>0.0661650162701791-0.0155043219110029i</v>
      </c>
      <c r="S3448" t="str">
        <f t="shared" si="1802"/>
        <v>0.696446996125958i</v>
      </c>
      <c r="T3448" t="str">
        <f t="shared" si="1803"/>
        <v>0.0107979384218878+0.0460804268299914i</v>
      </c>
      <c r="U3448" t="str">
        <f t="shared" si="1804"/>
        <v>0.0001-105.122155278663i</v>
      </c>
      <c r="V3448" t="str">
        <f t="shared" si="1805"/>
        <v>0.00002-0.00168612837481271i</v>
      </c>
      <c r="W3448" t="str">
        <f t="shared" si="1806"/>
        <v>0.0000199993584529522-0.00168610133404883i</v>
      </c>
      <c r="X3448" t="str">
        <f t="shared" si="1807"/>
        <v>0.0000301036401913327-0.00168580098657826i</v>
      </c>
      <c r="Y3448" t="str">
        <f t="shared" si="1808"/>
        <v>0.009+9.51274255506989i</v>
      </c>
      <c r="Z3448" t="str">
        <f t="shared" si="1809"/>
        <v>-0.00212691934771438-0.0000400008110851452i</v>
      </c>
      <c r="AA3448" t="str">
        <f t="shared" si="1810"/>
        <v>0.00119788752743392-1.26168831636922i</v>
      </c>
      <c r="AB3448" t="str">
        <f t="shared" si="1811"/>
        <v>0.0735131218601041+0.313718776729839i</v>
      </c>
      <c r="AC3448" t="str">
        <f t="shared" si="1812"/>
        <v>1.06671208851901-0.0126307085401924i</v>
      </c>
      <c r="AD3448" t="str">
        <f t="shared" si="1813"/>
        <v>0.0654240833587366+0.294873502085232i</v>
      </c>
      <c r="AE3448" t="str">
        <f t="shared" si="1814"/>
        <v>-0.000127356569451249-0.000629789173112228i</v>
      </c>
      <c r="AF3448" t="str">
        <f t="shared" si="1815"/>
        <v>-15.0838554364373-0.235092380895098i</v>
      </c>
      <c r="AG3448" t="str">
        <f t="shared" si="1816"/>
        <v>1.00134706289955-0.000297533506179086i</v>
      </c>
      <c r="AH3448" t="str">
        <f t="shared" si="1817"/>
        <v>0.00176775645303815+0.00951729497360568i</v>
      </c>
      <c r="AI3448">
        <f t="shared" si="1818"/>
        <v>-40.282424884991777</v>
      </c>
      <c r="AJ3448">
        <f t="shared" si="1819"/>
        <v>79.477709528749699</v>
      </c>
      <c r="AK3448"/>
      <c r="AL3448"/>
      <c r="AM3448"/>
      <c r="AN3448"/>
    </row>
    <row r="3449" spans="1:40" x14ac:dyDescent="0.25">
      <c r="A3449"/>
      <c r="B3449">
        <f t="shared" si="1820"/>
        <v>1515000</v>
      </c>
      <c r="C3449" s="237" t="str">
        <f t="shared" si="1788"/>
        <v>-3.32979481037931E-08+0.00161651652801891i</v>
      </c>
      <c r="D3449" s="208" t="str">
        <f t="shared" si="1789"/>
        <v>-5.95700621229023+0.0123932933814783i</v>
      </c>
      <c r="E3449" t="str">
        <f t="shared" si="1790"/>
        <v>2870</v>
      </c>
      <c r="F3449" t="str">
        <f t="shared" si="1791"/>
        <v>0.777000777000777</v>
      </c>
      <c r="G3449" t="str">
        <f t="shared" si="1786"/>
        <v>0.777000777000777</v>
      </c>
      <c r="H3449" t="str">
        <f t="shared" si="1792"/>
        <v>9.12685875258258+0.247330775849729i</v>
      </c>
      <c r="I3449" t="str">
        <f t="shared" si="1793"/>
        <v>5949.39108773567i</v>
      </c>
      <c r="J3449" t="str">
        <f t="shared" si="1787"/>
        <v>-30274.6847307318+1286.71526640399i</v>
      </c>
      <c r="K3449" t="str">
        <f t="shared" si="1794"/>
        <v>0.00833704079966717-0.196159390027728i</v>
      </c>
      <c r="L3449" t="str">
        <f t="shared" si="1795"/>
        <v>0.000721424324974641-0.0142260373380099i</v>
      </c>
      <c r="M3449" t="str">
        <f t="shared" si="1796"/>
        <v>0.00905846512464181-0.210385427365738i</v>
      </c>
      <c r="N3449" t="str">
        <f t="shared" si="1797"/>
        <v>-6.71888822461674i</v>
      </c>
      <c r="O3449" t="str">
        <f t="shared" si="1798"/>
        <v>0.906573601565385-0.422047751972175i</v>
      </c>
      <c r="P3449" t="str">
        <f t="shared" si="1799"/>
        <v>0.093426398434615+0.422047751972175i</v>
      </c>
      <c r="Q3449" t="str">
        <f t="shared" si="1800"/>
        <v>-0.093426398434615+6.29684047264456i</v>
      </c>
      <c r="R3449" t="str">
        <f t="shared" si="1801"/>
        <v>0.0667904802008791-0.0158280002300334i</v>
      </c>
      <c r="S3449" t="str">
        <f t="shared" si="1802"/>
        <v>0.696907000746914i</v>
      </c>
      <c r="T3449" t="str">
        <f t="shared" si="1803"/>
        <v>0.011030644168134+0.0465467532352408i</v>
      </c>
      <c r="U3449" t="str">
        <f t="shared" si="1804"/>
        <v>0.0001-105.052767717423i</v>
      </c>
      <c r="V3449" t="str">
        <f t="shared" si="1805"/>
        <v>0.00002-0.00168501541878973i</v>
      </c>
      <c r="W3449" t="str">
        <f t="shared" si="1806"/>
        <v>0.0000199993584529522-0.00168498839587956i</v>
      </c>
      <c r="X3449" t="str">
        <f t="shared" si="1807"/>
        <v>0.0000300903042098568-0.00168468832654926i</v>
      </c>
      <c r="Y3449" t="str">
        <f t="shared" si="1808"/>
        <v>0.009+9.51902574037707i</v>
      </c>
      <c r="Z3449" t="str">
        <f t="shared" si="1809"/>
        <v>-0.00212411208251537-0.0000399549172778389i</v>
      </c>
      <c r="AA3449" t="str">
        <f t="shared" si="1810"/>
        <v>0.00119630435470443-1.26085522538653i</v>
      </c>
      <c r="AB3449" t="str">
        <f t="shared" si="1811"/>
        <v>0.0750973988964194+0.316893559592667i</v>
      </c>
      <c r="AC3449" t="str">
        <f t="shared" si="1812"/>
        <v>1.06735005413321-0.0129288291030847i</v>
      </c>
      <c r="AD3449" t="str">
        <f t="shared" si="1813"/>
        <v>0.0667526156806237+0.297706072644587i</v>
      </c>
      <c r="AE3449" t="str">
        <f t="shared" si="1814"/>
        <v>-0.000129895216001092-0.000635028161180162i</v>
      </c>
      <c r="AF3449" t="str">
        <f t="shared" si="1815"/>
        <v>-15.0838649648728-0.234937482468251i</v>
      </c>
      <c r="AG3449" t="str">
        <f t="shared" si="1816"/>
        <v>1.00135910769184-0.000303389438729184i</v>
      </c>
      <c r="AH3449" t="str">
        <f t="shared" si="1817"/>
        <v>0.00180476557179391+0.00959670088399115i</v>
      </c>
      <c r="AI3449">
        <f t="shared" si="1818"/>
        <v>-40.206617825894632</v>
      </c>
      <c r="AJ3449">
        <f t="shared" si="1819"/>
        <v>79.349294250226862</v>
      </c>
      <c r="AK3449"/>
      <c r="AL3449"/>
      <c r="AM3449"/>
      <c r="AN3449"/>
    </row>
    <row r="3450" spans="1:40" x14ac:dyDescent="0.25">
      <c r="A3450"/>
      <c r="B3450">
        <f t="shared" si="1820"/>
        <v>1516000</v>
      </c>
      <c r="C3450" s="237" t="str">
        <f t="shared" si="1788"/>
        <v>-3.32540339007366E-08+0.00161545022424144i</v>
      </c>
      <c r="D3450" s="208" t="str">
        <f t="shared" si="1789"/>
        <v>-5.95700621195355+0.012385118385851i</v>
      </c>
      <c r="E3450" t="str">
        <f t="shared" si="1790"/>
        <v>2870</v>
      </c>
      <c r="F3450" t="str">
        <f t="shared" si="1791"/>
        <v>0.777000777000777</v>
      </c>
      <c r="G3450" t="str">
        <f t="shared" si="1786"/>
        <v>0.777000777000777</v>
      </c>
      <c r="H3450" t="str">
        <f t="shared" si="1792"/>
        <v>9.12686826252655+0.247167906229653i</v>
      </c>
      <c r="I3450" t="str">
        <f t="shared" si="1793"/>
        <v>5953.31807855266i</v>
      </c>
      <c r="J3450" t="str">
        <f t="shared" si="1787"/>
        <v>-30314.6658220927+1287.56458341152i</v>
      </c>
      <c r="K3450" t="str">
        <f t="shared" si="1794"/>
        <v>0.00832606476783182-0.196030454939324i</v>
      </c>
      <c r="L3450" t="str">
        <f t="shared" si="1795"/>
        <v>0.000720475329021877-0.0142167015016731i</v>
      </c>
      <c r="M3450" t="str">
        <f t="shared" si="1796"/>
        <v>0.0090465400968537-0.210247156440997i</v>
      </c>
      <c r="N3450" t="str">
        <f t="shared" si="1797"/>
        <v>-6.72332313433596i</v>
      </c>
      <c r="O3450" t="str">
        <f t="shared" si="1798"/>
        <v>0.904692948601414-0.426064160368928i</v>
      </c>
      <c r="P3450" t="str">
        <f t="shared" si="1799"/>
        <v>0.095307051398586+0.426064160368928i</v>
      </c>
      <c r="Q3450" t="str">
        <f t="shared" si="1800"/>
        <v>-0.095307051398586+6.29725897396703i</v>
      </c>
      <c r="R3450" t="str">
        <f t="shared" si="1801"/>
        <v>0.0674141683787655-0.0161549806717202i</v>
      </c>
      <c r="S3450" t="str">
        <f t="shared" si="1802"/>
        <v>0.69736700536787i</v>
      </c>
      <c r="T3450" t="str">
        <f t="shared" si="1803"/>
        <v>0.0112659504928133+0.0470124167216651i</v>
      </c>
      <c r="U3450" t="str">
        <f t="shared" si="1804"/>
        <v>0.0001-104.983471696501i</v>
      </c>
      <c r="V3450" t="str">
        <f t="shared" si="1805"/>
        <v>0.00002-0.00168390393104647i</v>
      </c>
      <c r="W3450" t="str">
        <f t="shared" si="1806"/>
        <v>0.0000199993584529522-0.00168387692596647i</v>
      </c>
      <c r="X3450" t="str">
        <f t="shared" si="1807"/>
        <v>0.0000300769946088797-0.00168357713425157i</v>
      </c>
      <c r="Y3450" t="str">
        <f t="shared" si="1808"/>
        <v>0.009+9.52530892568425i</v>
      </c>
      <c r="Z3450" t="str">
        <f t="shared" si="1809"/>
        <v>-0.00212131037175305-0.0000399091225644252i</v>
      </c>
      <c r="AA3450" t="str">
        <f t="shared" si="1810"/>
        <v>0.00119472431999727-1.26002323404862i</v>
      </c>
      <c r="AB3450" t="str">
        <f t="shared" si="1811"/>
        <v>0.0766993808530435+0.320063829257654i</v>
      </c>
      <c r="AC3450" t="str">
        <f t="shared" si="1812"/>
        <v>1.06798637400533-0.0132303564602055i</v>
      </c>
      <c r="AD3450" t="str">
        <f t="shared" si="1813"/>
        <v>0.0680937782004592+0.300532611677653i</v>
      </c>
      <c r="AE3450" t="str">
        <f t="shared" si="1814"/>
        <v>-0.000132454045114435-0.000640240509141911i</v>
      </c>
      <c r="AF3450" t="str">
        <f t="shared" si="1815"/>
        <v>-15.0838744744801-0.234782787843802i</v>
      </c>
      <c r="AG3450" t="str">
        <f t="shared" si="1816"/>
        <v>1.00137110912428-0.000309295294203922i</v>
      </c>
      <c r="AH3450" t="str">
        <f t="shared" si="1817"/>
        <v>0.00184208438863478+0.00967570869889896i</v>
      </c>
      <c r="AI3450">
        <f t="shared" si="1818"/>
        <v>-40.131717944637408</v>
      </c>
      <c r="AJ3450">
        <f t="shared" si="1819"/>
        <v>79.220889336649265</v>
      </c>
      <c r="AK3450"/>
      <c r="AL3450"/>
      <c r="AM3450"/>
      <c r="AN3450"/>
    </row>
    <row r="3451" spans="1:40" x14ac:dyDescent="0.25">
      <c r="A3451"/>
      <c r="B3451">
        <f t="shared" si="1820"/>
        <v>1517000</v>
      </c>
      <c r="C3451" s="237" t="str">
        <f t="shared" si="1788"/>
        <v>-3.32102065132255E-08+0.00161438532626987i</v>
      </c>
      <c r="D3451" s="208" t="str">
        <f t="shared" si="1789"/>
        <v>-5.95700621161754+0.012376954168069i</v>
      </c>
      <c r="E3451" t="str">
        <f t="shared" si="1790"/>
        <v>2870</v>
      </c>
      <c r="F3451" t="str">
        <f t="shared" si="1791"/>
        <v>0.777000777000777</v>
      </c>
      <c r="G3451" t="str">
        <f t="shared" si="1786"/>
        <v>0.777000777000777</v>
      </c>
      <c r="H3451" t="str">
        <f t="shared" si="1792"/>
        <v>9.12687775369126+0.247005250788229i</v>
      </c>
      <c r="I3451" t="str">
        <f t="shared" si="1793"/>
        <v>5957.24506936964i</v>
      </c>
      <c r="J3451" t="str">
        <f t="shared" si="1787"/>
        <v>-30354.6732949062+1288.41390041905i</v>
      </c>
      <c r="K3451" t="str">
        <f t="shared" si="1794"/>
        <v>0.00831511038475919-0.195901688935795i</v>
      </c>
      <c r="L3451" t="str">
        <f t="shared" si="1795"/>
        <v>0.00071952820277119-0.0142073778789337i</v>
      </c>
      <c r="M3451" t="str">
        <f t="shared" si="1796"/>
        <v>0.00903463858753038-0.210109066814729i</v>
      </c>
      <c r="N3451" t="str">
        <f t="shared" si="1797"/>
        <v>-6.72775804405518i</v>
      </c>
      <c r="O3451" t="str">
        <f t="shared" si="1798"/>
        <v>0.902794501781907-0.430072188768767i</v>
      </c>
      <c r="P3451" t="str">
        <f t="shared" si="1799"/>
        <v>0.097205498218093+0.430072188768767i</v>
      </c>
      <c r="Q3451" t="str">
        <f t="shared" si="1800"/>
        <v>-0.097205498218093+6.29768585528641i</v>
      </c>
      <c r="R3451" t="str">
        <f t="shared" si="1801"/>
        <v>0.0680360597335665-0.0164852581864087i</v>
      </c>
      <c r="S3451" t="str">
        <f t="shared" si="1802"/>
        <v>0.697827009988824i</v>
      </c>
      <c r="T3451" t="str">
        <f t="shared" si="1803"/>
        <v>0.0115038584291154+0.0474774001352957i</v>
      </c>
      <c r="U3451" t="str">
        <f t="shared" si="1804"/>
        <v>0.0001-104.914267034868i</v>
      </c>
      <c r="V3451" t="str">
        <f t="shared" si="1805"/>
        <v>0.00002-0.00168279390867927i</v>
      </c>
      <c r="W3451" t="str">
        <f t="shared" si="1806"/>
        <v>0.0000199993584529522-0.00168276692140592i</v>
      </c>
      <c r="X3451" t="str">
        <f t="shared" si="1807"/>
        <v>0.0000300637113188684-0.001682467406783i</v>
      </c>
      <c r="Y3451" t="str">
        <f t="shared" si="1808"/>
        <v>0.009+9.53159211099143i</v>
      </c>
      <c r="Z3451" t="str">
        <f t="shared" si="1809"/>
        <v>-0.00211851420078307-0.0000398634266473411i</v>
      </c>
      <c r="AA3451" t="str">
        <f t="shared" si="1810"/>
        <v>0.00119314741502071-1.25919234017932i</v>
      </c>
      <c r="AB3451" t="str">
        <f t="shared" si="1811"/>
        <v>0.0783190747640044+0.32322946893938i</v>
      </c>
      <c r="AC3451" t="str">
        <f t="shared" si="1812"/>
        <v>1.06862102662088-0.0135352862797513i</v>
      </c>
      <c r="AD3451" t="str">
        <f t="shared" si="1813"/>
        <v>0.0694475425501987+0.303353062716994i</v>
      </c>
      <c r="AE3451" t="str">
        <f t="shared" si="1814"/>
        <v>-0.000135032912538217-0.000645426188235278i</v>
      </c>
      <c r="AF3451" t="str">
        <f t="shared" si="1815"/>
        <v>-15.0838839653088-0.23462829662016i</v>
      </c>
      <c r="AG3451" t="str">
        <f t="shared" si="1816"/>
        <v>1.00138306702504-0.000315250844697143i</v>
      </c>
      <c r="AH3451" t="str">
        <f t="shared" si="1817"/>
        <v>0.00187971071419685+0.00975431797861145i</v>
      </c>
      <c r="AI3451">
        <f t="shared" si="1818"/>
        <v>-40.057707201230215</v>
      </c>
      <c r="AJ3451">
        <f t="shared" si="1819"/>
        <v>79.092494780970966</v>
      </c>
      <c r="AK3451"/>
      <c r="AL3451"/>
      <c r="AM3451"/>
      <c r="AN3451"/>
    </row>
    <row r="3452" spans="1:40" x14ac:dyDescent="0.25">
      <c r="A3452"/>
      <c r="B3452">
        <f t="shared" si="1820"/>
        <v>1518000</v>
      </c>
      <c r="C3452" s="237" t="str">
        <f t="shared" si="1788"/>
        <v>-3.3166465712572E-08+0.00161332183132592i</v>
      </c>
      <c r="D3452" s="208" t="str">
        <f t="shared" si="1789"/>
        <v>-5.9570062112822+0.0123688007068321i</v>
      </c>
      <c r="E3452" t="str">
        <f t="shared" si="1790"/>
        <v>2870</v>
      </c>
      <c r="F3452" t="str">
        <f t="shared" si="1791"/>
        <v>0.777000777000777</v>
      </c>
      <c r="G3452" t="str">
        <f t="shared" si="1786"/>
        <v>0.777000777000777</v>
      </c>
      <c r="H3452" t="str">
        <f t="shared" si="1792"/>
        <v>9.12688722612611+0.246842809103617i</v>
      </c>
      <c r="I3452" t="str">
        <f t="shared" si="1793"/>
        <v>5961.17206018663i</v>
      </c>
      <c r="J3452" t="str">
        <f t="shared" si="1787"/>
        <v>-30394.7071491722+1289.26321742658i</v>
      </c>
      <c r="K3452" t="str">
        <f t="shared" si="1794"/>
        <v>0.00830417759358727-0.19577309168535i</v>
      </c>
      <c r="L3452" t="str">
        <f t="shared" si="1795"/>
        <v>0.00071858294131844-0.0141980664459023i</v>
      </c>
      <c r="M3452" t="str">
        <f t="shared" si="1796"/>
        <v>0.00902276053490571-0.209971158131252i</v>
      </c>
      <c r="N3452" t="str">
        <f t="shared" si="1797"/>
        <v>-6.73219295377439i</v>
      </c>
      <c r="O3452" t="str">
        <f t="shared" si="1798"/>
        <v>0.900878298446266-0.434071758340208i</v>
      </c>
      <c r="P3452" t="str">
        <f t="shared" si="1799"/>
        <v>0.099121701553734+0.434071758340208i</v>
      </c>
      <c r="Q3452" t="str">
        <f t="shared" si="1800"/>
        <v>-0.099121701553734+6.29812119543418i</v>
      </c>
      <c r="R3452" t="str">
        <f t="shared" si="1801"/>
        <v>0.0686561331732477-0.0168188275533278i</v>
      </c>
      <c r="S3452" t="str">
        <f t="shared" si="1802"/>
        <v>0.69828701460978i</v>
      </c>
      <c r="T3452" t="str">
        <f t="shared" si="1803"/>
        <v>0.01174436888145+0.0479416862681986i</v>
      </c>
      <c r="U3452" t="str">
        <f t="shared" si="1804"/>
        <v>0.0001-104.845153551973i</v>
      </c>
      <c r="V3452" t="str">
        <f t="shared" si="1805"/>
        <v>0.00002-0.00168168534879212i</v>
      </c>
      <c r="W3452" t="str">
        <f t="shared" si="1806"/>
        <v>0.0000199993584529522-0.00168165837930197i</v>
      </c>
      <c r="X3452" t="str">
        <f t="shared" si="1807"/>
        <v>0.0000300504542705196-0.00168135914124906i</v>
      </c>
      <c r="Y3452" t="str">
        <f t="shared" si="1808"/>
        <v>0.009+9.53787529629861i</v>
      </c>
      <c r="Z3452" t="str">
        <f t="shared" si="1809"/>
        <v>-0.00211572355500942-0.0000398178292301432i</v>
      </c>
      <c r="AA3452" t="str">
        <f t="shared" si="1810"/>
        <v>0.0011915736315104-1.25836254160819i</v>
      </c>
      <c r="AB3452" t="str">
        <f t="shared" si="1811"/>
        <v>0.0799564867865867+0.326390361485022i</v>
      </c>
      <c r="AC3452" t="str">
        <f t="shared" si="1812"/>
        <v>1.06925399043738-0.0138436140581051i</v>
      </c>
      <c r="AD3452" t="str">
        <f t="shared" si="1813"/>
        <v>0.0708138801108948+0.306167369436071i</v>
      </c>
      <c r="AE3452" t="str">
        <f t="shared" si="1814"/>
        <v>-0.000137631674140185-0.000650585170276542i</v>
      </c>
      <c r="AF3452" t="str">
        <f t="shared" si="1815"/>
        <v>-15.0838934374083-0.234474008396785i</v>
      </c>
      <c r="AG3452" t="str">
        <f t="shared" si="1816"/>
        <v>1.00139498122339-0.000321255861759508i</v>
      </c>
      <c r="AH3452" t="str">
        <f t="shared" si="1817"/>
        <v>0.00191764236122753+0.00983252829223069i</v>
      </c>
      <c r="AI3452">
        <f t="shared" si="1818"/>
        <v>-39.984568093104976</v>
      </c>
      <c r="AJ3452">
        <f t="shared" si="1819"/>
        <v>78.964110575982673</v>
      </c>
      <c r="AK3452"/>
      <c r="AL3452"/>
      <c r="AM3452"/>
      <c r="AN3452"/>
    </row>
    <row r="3453" spans="1:40" x14ac:dyDescent="0.25">
      <c r="A3453"/>
      <c r="B3453">
        <f t="shared" si="1820"/>
        <v>1519000</v>
      </c>
      <c r="C3453" s="237" t="str">
        <f t="shared" si="1788"/>
        <v>-3.31228112708411E-08+0.00161225973663865i</v>
      </c>
      <c r="D3453" s="208" t="str">
        <f t="shared" si="1789"/>
        <v>-5.95700621094751+0.0123606579808963i</v>
      </c>
      <c r="E3453" t="str">
        <f t="shared" si="1790"/>
        <v>2870</v>
      </c>
      <c r="F3453" t="str">
        <f t="shared" si="1791"/>
        <v>0.777000777000777</v>
      </c>
      <c r="G3453" t="str">
        <f t="shared" si="1786"/>
        <v>0.777000777000777</v>
      </c>
      <c r="H3453" t="str">
        <f t="shared" si="1792"/>
        <v>9.12689667988031+0.246680580755084i</v>
      </c>
      <c r="I3453" t="str">
        <f t="shared" si="1793"/>
        <v>5965.09905100362i</v>
      </c>
      <c r="J3453" t="str">
        <f t="shared" si="1787"/>
        <v>-30434.7673848908+1290.1125344341i</v>
      </c>
      <c r="K3453" t="str">
        <f t="shared" si="1794"/>
        <v>0.0082932663376403-0.195644662857061i</v>
      </c>
      <c r="L3453" t="str">
        <f t="shared" si="1795"/>
        <v>0.000717639539775546-0.0141887671787518i</v>
      </c>
      <c r="M3453" t="str">
        <f t="shared" si="1796"/>
        <v>0.00901090587741585-0.209833430035813i</v>
      </c>
      <c r="N3453" t="str">
        <f t="shared" si="1797"/>
        <v>-6.73662786349361i</v>
      </c>
      <c r="O3453" t="str">
        <f t="shared" si="1798"/>
        <v>0.89894437628312-0.438062790418169i</v>
      </c>
      <c r="P3453" t="str">
        <f t="shared" si="1799"/>
        <v>0.10105562371688+0.438062790418169i</v>
      </c>
      <c r="Q3453" t="str">
        <f t="shared" si="1800"/>
        <v>-0.10105562371688+6.29856507307544i</v>
      </c>
      <c r="R3453" t="str">
        <f t="shared" si="1801"/>
        <v>0.0692743675855814-0.0171556833798134i</v>
      </c>
      <c r="S3453" t="str">
        <f t="shared" si="1802"/>
        <v>0.698747019230734i</v>
      </c>
      <c r="T3453" t="str">
        <f t="shared" si="1803"/>
        <v>0.0119874826245109+0.0484052578595192i</v>
      </c>
      <c r="U3453" t="str">
        <f t="shared" si="1804"/>
        <v>0.0001-104.776131067739i</v>
      </c>
      <c r="V3453" t="str">
        <f t="shared" si="1805"/>
        <v>0.00002-0.00168057824849667i</v>
      </c>
      <c r="W3453" t="str">
        <f t="shared" si="1806"/>
        <v>0.0000199993584529523-0.00168055129676632i</v>
      </c>
      <c r="X3453" t="str">
        <f t="shared" si="1807"/>
        <v>0.0000300372233947579-0.0016802523347629i</v>
      </c>
      <c r="Y3453" t="str">
        <f t="shared" si="1808"/>
        <v>0.009+9.54415848160579i</v>
      </c>
      <c r="Z3453" t="str">
        <f t="shared" si="1809"/>
        <v>-0.0021129384198841-0.0000397723300175014i</v>
      </c>
      <c r="AA3453" t="str">
        <f t="shared" si="1810"/>
        <v>0.00119000296122926-1.25753383617053i</v>
      </c>
      <c r="AB3453" t="str">
        <f t="shared" si="1811"/>
        <v>0.0816116221949601+0.329546389381472i</v>
      </c>
      <c r="AC3453" t="str">
        <f t="shared" si="1812"/>
        <v>1.06988524388593-0.0141553351189967i</v>
      </c>
      <c r="AD3453" t="str">
        <f t="shared" si="1813"/>
        <v>0.072192762013468+0.308975475650343i</v>
      </c>
      <c r="AE3453" t="str">
        <f t="shared" si="1814"/>
        <v>-0.000140250185910926-0.000655717427659246i</v>
      </c>
      <c r="AF3453" t="str">
        <f t="shared" si="1815"/>
        <v>-15.0839028908278-0.234319922774188i</v>
      </c>
      <c r="AG3453" t="str">
        <f t="shared" si="1816"/>
        <v>1.0014068515497-0.000327310116403808i</v>
      </c>
      <c r="AH3453" t="str">
        <f t="shared" si="1817"/>
        <v>0.00195587714461529+0.00991033921765664i</v>
      </c>
      <c r="AI3453">
        <f t="shared" si="1818"/>
        <v>-39.912283633986661</v>
      </c>
      <c r="AJ3453">
        <f t="shared" si="1819"/>
        <v>78.835736714310144</v>
      </c>
      <c r="AK3453"/>
      <c r="AL3453"/>
      <c r="AM3453"/>
      <c r="AN3453"/>
    </row>
    <row r="3454" spans="1:40" x14ac:dyDescent="0.25">
      <c r="A3454"/>
      <c r="B3454">
        <f t="shared" si="1820"/>
        <v>1520000</v>
      </c>
      <c r="C3454" s="237" t="str">
        <f t="shared" si="1788"/>
        <v>-3.30792429608473E-08+0.00161119903944439i</v>
      </c>
      <c r="D3454" s="208" t="str">
        <f t="shared" si="1789"/>
        <v>-5.95700621061349+0.0123525259690737i</v>
      </c>
      <c r="E3454" t="str">
        <f t="shared" si="1790"/>
        <v>2870</v>
      </c>
      <c r="F3454" t="str">
        <f t="shared" si="1791"/>
        <v>0.777000777000777</v>
      </c>
      <c r="G3454" t="str">
        <f t="shared" si="1786"/>
        <v>0.777000777000777</v>
      </c>
      <c r="H3454" t="str">
        <f t="shared" si="1792"/>
        <v>9.12690611500297+0.246518565322999i</v>
      </c>
      <c r="I3454" t="str">
        <f t="shared" si="1793"/>
        <v>5969.02604182061i</v>
      </c>
      <c r="J3454" t="str">
        <f t="shared" si="1787"/>
        <v>-30474.8540020619+1290.96185144163i</v>
      </c>
      <c r="K3454" t="str">
        <f t="shared" si="1794"/>
        <v>0.00828237656042855-0.195516402120866i</v>
      </c>
      <c r="L3454" t="str">
        <f t="shared" si="1795"/>
        <v>0.000716697993270421-0.0141794800537166i</v>
      </c>
      <c r="M3454" t="str">
        <f t="shared" si="1796"/>
        <v>0.00899907455369897-0.209695882174583i</v>
      </c>
      <c r="N3454" t="str">
        <f t="shared" si="1797"/>
        <v>-6.74106277321283i</v>
      </c>
      <c r="O3454" t="str">
        <f t="shared" si="1798"/>
        <v>0.896992773329613-0.442045206505454i</v>
      </c>
      <c r="P3454" t="str">
        <f t="shared" si="1799"/>
        <v>0.103007226670387+0.442045206505454i</v>
      </c>
      <c r="Q3454" t="str">
        <f t="shared" si="1800"/>
        <v>-0.103007226670387+6.29901756670738i</v>
      </c>
      <c r="R3454" t="str">
        <f t="shared" si="1801"/>
        <v>0.0698907418397148-0.0174958201005366i</v>
      </c>
      <c r="S3454" t="str">
        <f t="shared" si="1802"/>
        <v>0.69920702385169i</v>
      </c>
      <c r="T3454" t="str">
        <f t="shared" si="1803"/>
        <v>0.0122332003023408+0.0488680975965338i</v>
      </c>
      <c r="U3454" t="str">
        <f t="shared" si="1804"/>
        <v>0.0001-104.707199402563i</v>
      </c>
      <c r="V3454" t="str">
        <f t="shared" si="1805"/>
        <v>0.00002-0.00167947260491214i</v>
      </c>
      <c r="W3454" t="str">
        <f t="shared" si="1806"/>
        <v>0.0000199993584529522-0.00167944567091821i</v>
      </c>
      <c r="X3454" t="str">
        <f t="shared" si="1807"/>
        <v>0.0000300240186227343-0.00167914698444519i</v>
      </c>
      <c r="Y3454" t="str">
        <f t="shared" si="1808"/>
        <v>0.009+9.55044166691297i</v>
      </c>
      <c r="Z3454" t="str">
        <f t="shared" si="1809"/>
        <v>-0.00211015878090689-0.0000397269287151931i</v>
      </c>
      <c r="AA3454" t="str">
        <f t="shared" si="1810"/>
        <v>0.00118843539596738-1.25670622170732i</v>
      </c>
      <c r="AB3454" t="str">
        <f t="shared" si="1811"/>
        <v>0.0832844853738124+0.332697434762495i</v>
      </c>
      <c r="AC3454" t="str">
        <f t="shared" si="1812"/>
        <v>1.07051476537279-0.0144704446126657i</v>
      </c>
      <c r="AD3454" t="str">
        <f t="shared" si="1813"/>
        <v>0.0735841591394372+0.311777325318315i</v>
      </c>
      <c r="AE3454" t="str">
        <f t="shared" si="1814"/>
        <v>-0.000142888303965799-0.000660822933352808i</v>
      </c>
      <c r="AF3454" t="str">
        <f t="shared" si="1815"/>
        <v>-15.0839123256165-0.234166039353925i</v>
      </c>
      <c r="AG3454" t="str">
        <f t="shared" si="1816"/>
        <v>1.00141867783541-0.000333413379110041i</v>
      </c>
      <c r="AH3454" t="str">
        <f t="shared" si="1817"/>
        <v>0.00199441288141807+0.00998775034156305i</v>
      </c>
      <c r="AI3454">
        <f t="shared" si="1818"/>
        <v>-39.840837333794937</v>
      </c>
      <c r="AJ3454">
        <f t="shared" si="1819"/>
        <v>78.707373188416952</v>
      </c>
      <c r="AK3454"/>
      <c r="AL3454"/>
      <c r="AM3454"/>
      <c r="AN3454"/>
    </row>
    <row r="3455" spans="1:40" x14ac:dyDescent="0.25">
      <c r="A3455"/>
      <c r="B3455">
        <f t="shared" si="1820"/>
        <v>1521000</v>
      </c>
      <c r="C3455" s="237" t="str">
        <f t="shared" si="1788"/>
        <v>-3.30357605561517E-08+0.00161013973698674i</v>
      </c>
      <c r="D3455" s="208" t="str">
        <f t="shared" si="1789"/>
        <v>-5.95700621028013+0.0123444046502317i</v>
      </c>
      <c r="E3455" t="str">
        <f t="shared" si="1790"/>
        <v>2870</v>
      </c>
      <c r="F3455" t="str">
        <f t="shared" si="1791"/>
        <v>0.777000777000777</v>
      </c>
      <c r="G3455" t="str">
        <f t="shared" si="1786"/>
        <v>0.777000777000777</v>
      </c>
      <c r="H3455" t="str">
        <f t="shared" si="1792"/>
        <v>9.12691553154298+0.246356762388832i</v>
      </c>
      <c r="I3455" t="str">
        <f t="shared" si="1793"/>
        <v>5972.9530326376i</v>
      </c>
      <c r="J3455" t="str">
        <f t="shared" si="1787"/>
        <v>-30514.9670006857+1291.81116844916i</v>
      </c>
      <c r="K3455" t="str">
        <f t="shared" si="1794"/>
        <v>0.00827150820564695-0.195388309147562i</v>
      </c>
      <c r="L3455" t="str">
        <f t="shared" si="1795"/>
        <v>0.000715758296946898-0.0141702050470932i</v>
      </c>
      <c r="M3455" t="str">
        <f t="shared" si="1796"/>
        <v>0.00898726650259385-0.209558514194655i</v>
      </c>
      <c r="N3455" t="str">
        <f t="shared" si="1797"/>
        <v>-6.74549768293205i</v>
      </c>
      <c r="O3455" t="str">
        <f t="shared" si="1798"/>
        <v>0.895023527970636-0.446018928274345i</v>
      </c>
      <c r="P3455" t="str">
        <f t="shared" si="1799"/>
        <v>0.104976472029364+0.446018928274345i</v>
      </c>
      <c r="Q3455" t="str">
        <f t="shared" si="1800"/>
        <v>-0.104976472029364+6.2994787546577i</v>
      </c>
      <c r="R3455" t="str">
        <f t="shared" si="1801"/>
        <v>0.0705052347877703-0.0178392319767562i</v>
      </c>
      <c r="S3455" t="str">
        <f t="shared" si="1802"/>
        <v>0.699667028472644i</v>
      </c>
      <c r="T3455" t="str">
        <f t="shared" si="1803"/>
        <v>0.0124815224274112+0.0493301881157253i</v>
      </c>
      <c r="U3455" t="str">
        <f t="shared" si="1804"/>
        <v>0.0001-104.638358377315i</v>
      </c>
      <c r="V3455" t="str">
        <f t="shared" si="1805"/>
        <v>0.00002-0.00167836841516532i</v>
      </c>
      <c r="W3455" t="str">
        <f t="shared" si="1806"/>
        <v>0.0000199993584529523-0.0016783414988845i</v>
      </c>
      <c r="X3455" t="str">
        <f t="shared" si="1807"/>
        <v>0.000030010839885827-0.00167804308742423i</v>
      </c>
      <c r="Y3455" t="str">
        <f t="shared" si="1808"/>
        <v>0.009+9.55672485222015i</v>
      </c>
      <c r="Z3455" t="str">
        <f t="shared" si="1809"/>
        <v>-0.00210738462362533-0.0000396816250301011i</v>
      </c>
      <c r="AA3455" t="str">
        <f t="shared" si="1810"/>
        <v>0.00118687092754189-1.25587969606523i</v>
      </c>
      <c r="AB3455" t="str">
        <f t="shared" si="1811"/>
        <v>0.0849750798120857+0.335843379416047i</v>
      </c>
      <c r="AC3455" t="str">
        <f t="shared" si="1812"/>
        <v>1.07114253328089-0.0147889375150491i</v>
      </c>
      <c r="AD3455" t="str">
        <f t="shared" si="1813"/>
        <v>0.0749880421217004+0.314572862542655i</v>
      </c>
      <c r="AE3455" t="str">
        <f t="shared" si="1814"/>
        <v>-0.000145545884546977-0.000665901660901411i</v>
      </c>
      <c r="AF3455" t="str">
        <f t="shared" si="1815"/>
        <v>-15.0839217418231-0.2340123577386i</v>
      </c>
      <c r="AG3455" t="str">
        <f t="shared" si="1816"/>
        <v>1.0014304599131-0.00033956541983072i</v>
      </c>
      <c r="AH3455" t="str">
        <f t="shared" si="1817"/>
        <v>0.00203324739089281+0.0100647612593763i</v>
      </c>
      <c r="AI3455">
        <f t="shared" si="1818"/>
        <v>-39.770213179511742</v>
      </c>
      <c r="AJ3455">
        <f t="shared" si="1819"/>
        <v>78.579019990603229</v>
      </c>
      <c r="AK3455"/>
      <c r="AL3455"/>
      <c r="AM3455"/>
      <c r="AN3455"/>
    </row>
    <row r="3456" spans="1:40" x14ac:dyDescent="0.25">
      <c r="A3456"/>
      <c r="B3456">
        <f t="shared" si="1820"/>
        <v>1522000</v>
      </c>
      <c r="C3456" s="237" t="str">
        <f t="shared" si="1788"/>
        <v>-3.29923638310587E-08+0.00160908182651655i</v>
      </c>
      <c r="D3456" s="208" t="str">
        <f t="shared" si="1789"/>
        <v>-5.95700620994742+0.0123362940032936i</v>
      </c>
      <c r="E3456" t="str">
        <f t="shared" si="1790"/>
        <v>2870</v>
      </c>
      <c r="F3456" t="str">
        <f t="shared" si="1791"/>
        <v>0.777000777000777</v>
      </c>
      <c r="G3456" t="str">
        <f t="shared" si="1786"/>
        <v>0.777000777000777</v>
      </c>
      <c r="H3456" t="str">
        <f t="shared" si="1792"/>
        <v>9.12692492954909+0.246195171535143i</v>
      </c>
      <c r="I3456" t="str">
        <f t="shared" si="1793"/>
        <v>5976.88002345458i</v>
      </c>
      <c r="J3456" t="str">
        <f t="shared" si="1787"/>
        <v>-30555.106380762+1292.66048545669i</v>
      </c>
      <c r="K3456" t="str">
        <f t="shared" si="1794"/>
        <v>0.00826066121717495-0.195260383608804i</v>
      </c>
      <c r="L3456" t="str">
        <f t="shared" si="1795"/>
        <v>0.0007148204459647-0.0141609421352395i</v>
      </c>
      <c r="M3456" t="str">
        <f t="shared" si="1796"/>
        <v>0.00897548166313965-0.209421325744043i</v>
      </c>
      <c r="N3456" t="str">
        <f t="shared" si="1797"/>
        <v>-6.74993259265127i</v>
      </c>
      <c r="O3456" t="str">
        <f t="shared" si="1798"/>
        <v>0.89303667893808-0.449983877568124i</v>
      </c>
      <c r="P3456" t="str">
        <f t="shared" si="1799"/>
        <v>0.10696332106192+0.449983877568124i</v>
      </c>
      <c r="Q3456" t="str">
        <f t="shared" si="1800"/>
        <v>-0.10696332106192+6.29994871508315i</v>
      </c>
      <c r="R3456" t="str">
        <f t="shared" si="1801"/>
        <v>0.0711178252664496-0.0181859130955812i</v>
      </c>
      <c r="S3456" t="str">
        <f t="shared" si="1802"/>
        <v>0.7001270330936i</v>
      </c>
      <c r="T3456" t="str">
        <f t="shared" si="1803"/>
        <v>0.0127324493797073+0.0497915120038684i</v>
      </c>
      <c r="U3456" t="str">
        <f t="shared" si="1804"/>
        <v>0.0001-104.569607813335i</v>
      </c>
      <c r="V3456" t="str">
        <f t="shared" si="1805"/>
        <v>0.00002-0.00167726567639057i</v>
      </c>
      <c r="W3456" t="str">
        <f t="shared" si="1806"/>
        <v>0.0000199993584529523-0.00167723877779959i</v>
      </c>
      <c r="X3456" t="str">
        <f t="shared" si="1807"/>
        <v>0.0000299976871156388-0.00167694064083584i</v>
      </c>
      <c r="Y3456" t="str">
        <f t="shared" si="1808"/>
        <v>0.009+9.56300803752733i</v>
      </c>
      <c r="Z3456" t="str">
        <f t="shared" si="1809"/>
        <v>-0.00210461593363438-0.0000396364186702057i</v>
      </c>
      <c r="AA3456" t="str">
        <f t="shared" si="1810"/>
        <v>0.0011853095477969-1.2550542570966i</v>
      </c>
      <c r="AB3456" t="str">
        <f t="shared" si="1811"/>
        <v>0.0866834080967456+0.33898410479167i</v>
      </c>
      <c r="AC3456" t="str">
        <f t="shared" si="1812"/>
        <v>1.0717685259715-0.0151108086269789i</v>
      </c>
      <c r="AD3456" t="str">
        <f t="shared" si="1813"/>
        <v>0.0764043813452875+0.317362031571252i</v>
      </c>
      <c r="AE3456" t="str">
        <f t="shared" si="1814"/>
        <v>-0.000148222784025384-0.000670953584422671i</v>
      </c>
      <c r="AF3456" t="str">
        <f t="shared" si="1815"/>
        <v>-15.0839311394965-0.233858877531849i</v>
      </c>
      <c r="AG3456" t="str">
        <f t="shared" si="1816"/>
        <v>1.00144219761642-0.000345766007996022i</v>
      </c>
      <c r="AH3456" t="str">
        <f t="shared" si="1817"/>
        <v>0.002072378494524+0.0101413715752527i</v>
      </c>
      <c r="AI3456">
        <f t="shared" si="1818"/>
        <v>-39.700395616963554</v>
      </c>
      <c r="AJ3456">
        <f t="shared" si="1819"/>
        <v>78.450677113007785</v>
      </c>
      <c r="AK3456"/>
      <c r="AL3456"/>
      <c r="AM3456"/>
      <c r="AN3456"/>
    </row>
    <row r="3457" spans="1:40" x14ac:dyDescent="0.25">
      <c r="A3457"/>
      <c r="B3457">
        <f t="shared" si="1820"/>
        <v>1523000</v>
      </c>
      <c r="C3457" s="237" t="str">
        <f t="shared" si="1788"/>
        <v>-3.2949052560614E-08+0.00160802530529188i</v>
      </c>
      <c r="D3457" s="208" t="str">
        <f t="shared" si="1789"/>
        <v>-5.95700620961537+0.0123281940072378i</v>
      </c>
      <c r="E3457" t="str">
        <f t="shared" si="1790"/>
        <v>2870</v>
      </c>
      <c r="F3457" t="str">
        <f t="shared" si="1791"/>
        <v>0.777000777000777</v>
      </c>
      <c r="G3457" t="str">
        <f t="shared" si="1786"/>
        <v>0.777000777000777</v>
      </c>
      <c r="H3457" t="str">
        <f t="shared" si="1792"/>
        <v>9.1269343090699+0.24603379234559i</v>
      </c>
      <c r="I3457" t="str">
        <f t="shared" si="1793"/>
        <v>5980.80701427157i</v>
      </c>
      <c r="J3457" t="str">
        <f t="shared" si="1787"/>
        <v>-30595.2721422909+1293.50980246421i</v>
      </c>
      <c r="K3457" t="str">
        <f t="shared" si="1794"/>
        <v>0.0082498355390754-0.195132625177101i</v>
      </c>
      <c r="L3457" t="str">
        <f t="shared" si="1795"/>
        <v>0.000713884435499333-0.0141516912945746i</v>
      </c>
      <c r="M3457" t="str">
        <f t="shared" si="1796"/>
        <v>0.00896371997457473-0.209284316471676i</v>
      </c>
      <c r="N3457" t="str">
        <f t="shared" si="1797"/>
        <v>-6.75436750237049i</v>
      </c>
      <c r="O3457" t="str">
        <f t="shared" si="1798"/>
        <v>0.891032265310069-0.453939976402615i</v>
      </c>
      <c r="P3457" t="str">
        <f t="shared" si="1799"/>
        <v>0.108967734689931+0.453939976402615i</v>
      </c>
      <c r="Q3457" t="str">
        <f t="shared" si="1800"/>
        <v>-0.108967734689931+6.30042752596788i</v>
      </c>
      <c r="R3457" t="str">
        <f t="shared" si="1801"/>
        <v>0.0717284920986576-0.0185358573692514i</v>
      </c>
      <c r="S3457" t="str">
        <f t="shared" si="1802"/>
        <v>0.700587037714555i</v>
      </c>
      <c r="T3457" t="str">
        <f t="shared" si="1803"/>
        <v>0.0129859814058233+0.0502520517991304i</v>
      </c>
      <c r="U3457" t="str">
        <f t="shared" si="1804"/>
        <v>0.0001-104.500947532433i</v>
      </c>
      <c r="V3457" t="str">
        <f t="shared" si="1805"/>
        <v>0.00002-0.00167616438572977i</v>
      </c>
      <c r="W3457" t="str">
        <f t="shared" si="1806"/>
        <v>0.0000199993584529521-0.00167613750480538i</v>
      </c>
      <c r="X3457" t="str">
        <f t="shared" si="1807"/>
        <v>0.0000299845602439969-0.00167583964182335i</v>
      </c>
      <c r="Y3457" t="str">
        <f t="shared" si="1808"/>
        <v>0.009+9.56929122283451i</v>
      </c>
      <c r="Z3457" t="str">
        <f t="shared" si="1809"/>
        <v>-0.00210185269657626-0.000039591309344581i</v>
      </c>
      <c r="AA3457" t="str">
        <f t="shared" si="1810"/>
        <v>0.00118375124860334-1.25422990265942i</v>
      </c>
      <c r="AB3457" t="str">
        <f t="shared" si="1811"/>
        <v>0.088409471906623+0.342119492007983i</v>
      </c>
      <c r="AC3457" t="str">
        <f t="shared" si="1812"/>
        <v>1.0723927217858-0.0154360525733961i</v>
      </c>
      <c r="AD3457" t="str">
        <f t="shared" si="1813"/>
        <v>0.0778331469481367+0.320144776798292i</v>
      </c>
      <c r="AE3457" t="str">
        <f t="shared" si="1814"/>
        <v>-0.000150918858902685-0.000675978678606384i</v>
      </c>
      <c r="AF3457" t="str">
        <f t="shared" si="1815"/>
        <v>-15.0839405186853-0.233705598338352i</v>
      </c>
      <c r="AG3457" t="str">
        <f t="shared" si="1816"/>
        <v>1.00145389078012-0.000352014912519032i</v>
      </c>
      <c r="AH3457" t="str">
        <f t="shared" si="1817"/>
        <v>0.00211180401605254+0.0102175809020559i</v>
      </c>
      <c r="AI3457">
        <f t="shared" si="1818"/>
        <v>-39.631369533464898</v>
      </c>
      <c r="AJ3457">
        <f t="shared" si="1819"/>
        <v>78.322344547607543</v>
      </c>
      <c r="AK3457"/>
      <c r="AL3457"/>
      <c r="AM3457"/>
      <c r="AN3457"/>
    </row>
    <row r="3458" spans="1:40" x14ac:dyDescent="0.25">
      <c r="A3458"/>
      <c r="B3458">
        <f t="shared" si="1820"/>
        <v>1524000</v>
      </c>
      <c r="C3458" s="237" t="str">
        <f t="shared" si="1788"/>
        <v>-3.29058265206006E-08+0.00160697017057801i</v>
      </c>
      <c r="D3458" s="208" t="str">
        <f t="shared" si="1789"/>
        <v>-5.95700620928396+0.0123201046410981i</v>
      </c>
      <c r="E3458" t="str">
        <f t="shared" si="1790"/>
        <v>2870</v>
      </c>
      <c r="F3458" t="str">
        <f t="shared" si="1791"/>
        <v>0.777000777000777</v>
      </c>
      <c r="G3458" t="str">
        <f t="shared" si="1786"/>
        <v>0.777000777000777</v>
      </c>
      <c r="H3458" t="str">
        <f t="shared" si="1792"/>
        <v>9.12694367015383+0.245872624404915i</v>
      </c>
      <c r="I3458" t="str">
        <f t="shared" si="1793"/>
        <v>5984.73400508856i</v>
      </c>
      <c r="J3458" t="str">
        <f t="shared" si="1787"/>
        <v>-30635.4642852723+1294.35911947174i</v>
      </c>
      <c r="K3458" t="str">
        <f t="shared" si="1794"/>
        <v>0.00823903111559419-0.195005033525816i</v>
      </c>
      <c r="L3458" t="str">
        <f t="shared" si="1795"/>
        <v>0.000712950260742051-0.0141424525015787i</v>
      </c>
      <c r="M3458" t="str">
        <f t="shared" si="1796"/>
        <v>0.00895198137633624-0.209147486027395i</v>
      </c>
      <c r="N3458" t="str">
        <f t="shared" si="1797"/>
        <v>-6.75880241208971i</v>
      </c>
      <c r="O3458" t="str">
        <f t="shared" si="1798"/>
        <v>0.889010326510197-0.457887146967714i</v>
      </c>
      <c r="P3458" t="str">
        <f t="shared" si="1799"/>
        <v>0.110989673489803+0.457887146967714i</v>
      </c>
      <c r="Q3458" t="str">
        <f t="shared" si="1800"/>
        <v>-0.110989673489803+6.300915265122i</v>
      </c>
      <c r="R3458" t="str">
        <f t="shared" si="1801"/>
        <v>0.0723372140951371-0.0188890585344318i</v>
      </c>
      <c r="S3458" t="str">
        <f t="shared" si="1802"/>
        <v>0.70104704233551i</v>
      </c>
      <c r="T3458" t="str">
        <f t="shared" si="1803"/>
        <v>0.0132421186180657+0.0507117899921864i</v>
      </c>
      <c r="U3458" t="str">
        <f t="shared" si="1804"/>
        <v>0.0001-104.432377356887i</v>
      </c>
      <c r="V3458" t="str">
        <f t="shared" si="1805"/>
        <v>0.00002-0.00167506454033231i</v>
      </c>
      <c r="W3458" t="str">
        <f t="shared" si="1806"/>
        <v>0.0000199993584529522-0.00167503767705136i</v>
      </c>
      <c r="X3458" t="str">
        <f t="shared" si="1807"/>
        <v>0.0000299714592029537-0.00167474008753766i</v>
      </c>
      <c r="Y3458" t="str">
        <f t="shared" si="1808"/>
        <v>0.009+9.57557440814169i</v>
      </c>
      <c r="Z3458" t="str">
        <f t="shared" si="1809"/>
        <v>-0.00209909489814043-0.0000395462967633922i</v>
      </c>
      <c r="AA3458" t="str">
        <f t="shared" si="1810"/>
        <v>0.00118219602185889-1.25340663061728i</v>
      </c>
      <c r="AB3458" t="str">
        <f t="shared" si="1811"/>
        <v>0.0901532720063082+0.345249421860274i</v>
      </c>
      <c r="AC3458" t="str">
        <f t="shared" si="1812"/>
        <v>1.0730150990465-0.0157646638025793i</v>
      </c>
      <c r="AD3458" t="str">
        <f t="shared" si="1813"/>
        <v>0.0792743088218634+0.322921042765323i</v>
      </c>
      <c r="AE3458" t="str">
        <f t="shared" si="1814"/>
        <v>-0.000153633965813241-0.000680976918713259i</v>
      </c>
      <c r="AF3458" t="str">
        <f t="shared" si="1815"/>
        <v>-15.0839498794378-0.233552519763817i</v>
      </c>
      <c r="AG3458" t="str">
        <f t="shared" si="1816"/>
        <v>1.00146553924006-0.000358311901800914i</v>
      </c>
      <c r="AH3458" t="str">
        <f t="shared" si="1817"/>
        <v>0.00215152178150419+0.0102933888613336i</v>
      </c>
      <c r="AI3458">
        <f t="shared" si="1818"/>
        <v>-39.563120241275435</v>
      </c>
      <c r="AJ3458">
        <f t="shared" si="1819"/>
        <v>78.194022286218029</v>
      </c>
      <c r="AK3458"/>
      <c r="AL3458"/>
      <c r="AM3458"/>
      <c r="AN3458"/>
    </row>
    <row r="3459" spans="1:40" x14ac:dyDescent="0.25">
      <c r="A3459"/>
      <c r="B3459">
        <f t="shared" si="1820"/>
        <v>1525000</v>
      </c>
      <c r="C3459" s="237" t="str">
        <f t="shared" si="1788"/>
        <v>-3.28626854875367E-08+0.00160591641964736i</v>
      </c>
      <c r="D3459" s="208" t="str">
        <f t="shared" si="1789"/>
        <v>-5.95700620895321+0.0123120258839631i</v>
      </c>
      <c r="E3459" t="str">
        <f t="shared" si="1790"/>
        <v>2870</v>
      </c>
      <c r="F3459" t="str">
        <f t="shared" si="1791"/>
        <v>0.777000777000777</v>
      </c>
      <c r="G3459" t="str">
        <f t="shared" si="1786"/>
        <v>0.777000777000777</v>
      </c>
      <c r="H3459" t="str">
        <f t="shared" si="1792"/>
        <v>9.12695301284919+0.245711667298946i</v>
      </c>
      <c r="I3459" t="str">
        <f t="shared" si="1793"/>
        <v>5988.66099590554i</v>
      </c>
      <c r="J3459" t="str">
        <f t="shared" si="1787"/>
        <v>-30675.6828097063+1295.20843647927i</v>
      </c>
      <c r="K3459" t="str">
        <f t="shared" si="1794"/>
        <v>0.00822824789115906-0.194877608329159i</v>
      </c>
      <c r="L3459" t="str">
        <f t="shared" si="1795"/>
        <v>0.000712017916899793-0.0141332257327929i</v>
      </c>
      <c r="M3459" t="str">
        <f t="shared" si="1796"/>
        <v>0.00894026580805885-0.209010834061952i</v>
      </c>
      <c r="N3459" t="str">
        <f t="shared" si="1797"/>
        <v>-6.76323732180893i</v>
      </c>
      <c r="O3459" t="str">
        <f t="shared" si="1798"/>
        <v>0.886970902306749-0.461825311628923i</v>
      </c>
      <c r="P3459" t="str">
        <f t="shared" si="1799"/>
        <v>0.113029097693251+0.461825311628923i</v>
      </c>
      <c r="Q3459" t="str">
        <f t="shared" si="1800"/>
        <v>-0.113029097693251+6.30141201018001i</v>
      </c>
      <c r="R3459" t="str">
        <f t="shared" si="1801"/>
        <v>0.0729439700561207-0.0192455101515245i</v>
      </c>
      <c r="S3459" t="str">
        <f t="shared" si="1802"/>
        <v>0.701507046956465i</v>
      </c>
      <c r="T3459" t="str">
        <f t="shared" si="1803"/>
        <v>0.0135008609935666+0.05117070902735i</v>
      </c>
      <c r="U3459" t="str">
        <f t="shared" si="1804"/>
        <v>0.0001-104.36389710944i</v>
      </c>
      <c r="V3459" t="str">
        <f t="shared" si="1805"/>
        <v>0.00002-0.00167396613735505i</v>
      </c>
      <c r="W3459" t="str">
        <f t="shared" si="1806"/>
        <v>0.0000199993584529523-0.00167393929169439i</v>
      </c>
      <c r="X3459" t="str">
        <f t="shared" si="1807"/>
        <v>0.0000299583839247821-0.00167364197513706i</v>
      </c>
      <c r="Y3459" t="str">
        <f t="shared" si="1808"/>
        <v>0.009+9.58185759344887i</v>
      </c>
      <c r="Z3459" t="str">
        <f t="shared" si="1809"/>
        <v>-0.00209634252406313-0.0000395013806378856i</v>
      </c>
      <c r="AA3459" t="str">
        <f t="shared" si="1810"/>
        <v>0.00118064385948787-1.25258443883941i</v>
      </c>
      <c r="AB3459" t="str">
        <f t="shared" si="1811"/>
        <v>0.0919148082401151+0.3483737748282i</v>
      </c>
      <c r="AC3459" t="str">
        <f t="shared" si="1812"/>
        <v>1.07363563605952-0.0160966365853899i</v>
      </c>
      <c r="AD3459" t="str">
        <f t="shared" si="1813"/>
        <v>0.0807278366125368+0.325690774162317i</v>
      </c>
      <c r="AE3459" t="str">
        <f t="shared" si="1814"/>
        <v>-0.000156367961526047-0.000685948280573607i</v>
      </c>
      <c r="AF3459" t="str">
        <f t="shared" si="1815"/>
        <v>-15.0839592218024-0.233399641414983i</v>
      </c>
      <c r="AG3459" t="str">
        <f t="shared" si="1816"/>
        <v>1.00147714283322-0.000364656743736127i</v>
      </c>
      <c r="AH3459" t="str">
        <f t="shared" si="1817"/>
        <v>0.0021915296192178+0.010368795083295i</v>
      </c>
      <c r="AI3459">
        <f t="shared" si="1818"/>
        <v>-39.495633461824163</v>
      </c>
      <c r="AJ3459">
        <f t="shared" si="1819"/>
        <v>78.065710320494887</v>
      </c>
      <c r="AK3459"/>
      <c r="AL3459"/>
      <c r="AM3459"/>
      <c r="AN3459"/>
    </row>
    <row r="3460" spans="1:40" x14ac:dyDescent="0.25">
      <c r="A3460"/>
      <c r="B3460">
        <f t="shared" si="1820"/>
        <v>1526000</v>
      </c>
      <c r="C3460" s="237" t="str">
        <f t="shared" si="1788"/>
        <v>-3.28196292386723E-08+0.00160486404977954i</v>
      </c>
      <c r="D3460" s="208" t="str">
        <f t="shared" si="1789"/>
        <v>-5.95700620862312+0.0123039577149765i</v>
      </c>
      <c r="E3460" t="str">
        <f t="shared" si="1790"/>
        <v>2870</v>
      </c>
      <c r="F3460" t="str">
        <f t="shared" si="1791"/>
        <v>0.777000777000777</v>
      </c>
      <c r="G3460" t="str">
        <f t="shared" si="1786"/>
        <v>0.777000777000777</v>
      </c>
      <c r="H3460" t="str">
        <f t="shared" si="1792"/>
        <v>9.12696233720408+0.245550920614593i</v>
      </c>
      <c r="I3460" t="str">
        <f t="shared" si="1793"/>
        <v>5992.58798672253i</v>
      </c>
      <c r="J3460" t="str">
        <f t="shared" si="1787"/>
        <v>-30715.9277155929+1296.0577534868i</v>
      </c>
      <c r="K3460" t="str">
        <f t="shared" si="1794"/>
        <v>0.00821748581037928-0.194750349262187i</v>
      </c>
      <c r="L3460" t="str">
        <f t="shared" si="1795"/>
        <v>0.000711087399195107-0.0141240109648191i</v>
      </c>
      <c r="M3460" t="str">
        <f t="shared" si="1796"/>
        <v>0.00892857320957439-0.208874360227006i</v>
      </c>
      <c r="N3460" t="str">
        <f t="shared" si="1797"/>
        <v>-6.76767223152815i</v>
      </c>
      <c r="O3460" t="str">
        <f t="shared" si="1798"/>
        <v>0.884914032811919-0.465754392928877i</v>
      </c>
      <c r="P3460" t="str">
        <f t="shared" si="1799"/>
        <v>0.115085967188081+0.465754392928877i</v>
      </c>
      <c r="Q3460" t="str">
        <f t="shared" si="1800"/>
        <v>-0.115085967188081+6.30191783859927i</v>
      </c>
      <c r="R3460" t="str">
        <f t="shared" si="1801"/>
        <v>0.0735487387729958-0.0196052056039969i</v>
      </c>
      <c r="S3460" t="str">
        <f t="shared" si="1802"/>
        <v>0.701967051577419i</v>
      </c>
      <c r="T3460" t="str">
        <f t="shared" si="1803"/>
        <v>0.0137622083734068+0.0516287913037177i</v>
      </c>
      <c r="U3460" t="str">
        <f t="shared" si="1804"/>
        <v>0.0001-104.2955066133i</v>
      </c>
      <c r="V3460" t="str">
        <f t="shared" si="1805"/>
        <v>0.00002-0.00167286917396228i</v>
      </c>
      <c r="W3460" t="str">
        <f t="shared" si="1806"/>
        <v>0.0000199993584529522-0.00167284234589882i</v>
      </c>
      <c r="X3460" t="str">
        <f t="shared" si="1807"/>
        <v>0.0000299453343419776-0.00167254530178729i</v>
      </c>
      <c r="Y3460" t="str">
        <f t="shared" si="1808"/>
        <v>0.009+9.58814077875605i</v>
      </c>
      <c r="Z3460" t="str">
        <f t="shared" si="1809"/>
        <v>-0.00209359556012732-0.0000394565606803882i</v>
      </c>
      <c r="AA3460" t="str">
        <f t="shared" si="1810"/>
        <v>0.00117909475344111-1.25176332520062i</v>
      </c>
      <c r="AB3460" t="str">
        <f t="shared" si="1811"/>
        <v>0.0936940795261105+0.351492431083575i</v>
      </c>
      <c r="AC3460" t="str">
        <f t="shared" si="1812"/>
        <v>1.07425431111557-0.0164319650145336i</v>
      </c>
      <c r="AD3460" t="str">
        <f t="shared" si="1813"/>
        <v>0.0821936997214684+0.328453915828739i</v>
      </c>
      <c r="AE3460" t="str">
        <f t="shared" si="1814"/>
        <v>-0.000159120702946697-0.000690892740586086i</v>
      </c>
      <c r="AF3460" t="str">
        <f t="shared" si="1815"/>
        <v>-15.0839685458272-0.233246962899616i</v>
      </c>
      <c r="AG3460" t="str">
        <f t="shared" si="1816"/>
        <v>1.00148870139765-0.000371049205717648i</v>
      </c>
      <c r="AH3460" t="str">
        <f t="shared" si="1817"/>
        <v>0.00223182535987388+0.0104437992067888i</v>
      </c>
      <c r="AI3460">
        <f t="shared" si="1818"/>
        <v>-39.428895310658383</v>
      </c>
      <c r="AJ3460">
        <f t="shared" si="1819"/>
        <v>77.937408641933786</v>
      </c>
      <c r="AK3460"/>
      <c r="AL3460"/>
      <c r="AM3460"/>
      <c r="AN3460"/>
    </row>
    <row r="3461" spans="1:40" x14ac:dyDescent="0.25">
      <c r="A3461"/>
      <c r="B3461">
        <f t="shared" si="1820"/>
        <v>1527000</v>
      </c>
      <c r="C3461" s="237" t="str">
        <f t="shared" si="1788"/>
        <v>-3.27766575519867E-08+0.00160381305826124i</v>
      </c>
      <c r="D3461" s="208" t="str">
        <f t="shared" si="1789"/>
        <v>-5.95700620829366+0.0122959001133362i</v>
      </c>
      <c r="E3461" t="str">
        <f t="shared" si="1790"/>
        <v>2870</v>
      </c>
      <c r="F3461" t="str">
        <f t="shared" si="1791"/>
        <v>0.777000777000777</v>
      </c>
      <c r="G3461" t="str">
        <f t="shared" ref="G3461:G3524" si="1821">IF($C$11=$C$7,$C$24,F3461)</f>
        <v>0.777000777000777</v>
      </c>
      <c r="H3461" t="str">
        <f t="shared" si="1792"/>
        <v>9.12697164326643+0.245390383939842i</v>
      </c>
      <c r="I3461" t="str">
        <f t="shared" si="1793"/>
        <v>5996.51497753952i</v>
      </c>
      <c r="J3461" t="str">
        <f t="shared" ref="J3461:J3524" si="1822">IMSUM(COMPLEX(0,2*PI()*B3461*$C$113*$C$112),COMPLEX(0,2*PI()*B3461*$C$113*$C$111),COMPLEX(0,2*PI()*B3461*$C$28*10^-12*$C$111),COMPLEX(-1*2*PI()*B3461*2*PI()*B3461*$C$113*$C$112*$C$28*10^-12*$C$111,0),COMPLEX(1,0))</f>
        <v>-30756.199002932+1296.90707049432i</v>
      </c>
      <c r="K3461" t="str">
        <f t="shared" si="1794"/>
        <v>0.00820674481804479-0.194623256000802i</v>
      </c>
      <c r="L3461" t="str">
        <f t="shared" si="1795"/>
        <v>0.000710158702866123-0.0141148081743196i</v>
      </c>
      <c r="M3461" t="str">
        <f t="shared" si="1796"/>
        <v>0.00891690352091091-0.208738064175122i</v>
      </c>
      <c r="N3461" t="str">
        <f t="shared" si="1797"/>
        <v>-6.77210714124737i</v>
      </c>
      <c r="O3461" t="str">
        <f t="shared" si="1798"/>
        <v>0.882839758481022-0.469674313588865i</v>
      </c>
      <c r="P3461" t="str">
        <f t="shared" si="1799"/>
        <v>0.117160241518978+0.469674313588865i</v>
      </c>
      <c r="Q3461" t="str">
        <f t="shared" si="1800"/>
        <v>-0.117160241518978+6.3024328276585i</v>
      </c>
      <c r="R3461" t="str">
        <f t="shared" si="1801"/>
        <v>0.0741514990299828-0.0199681380977257i</v>
      </c>
      <c r="S3461" t="str">
        <f t="shared" si="1802"/>
        <v>0.702427056198375i</v>
      </c>
      <c r="T3461" t="str">
        <f t="shared" si="1803"/>
        <v>0.0140261604617481+0.0520860191763275i</v>
      </c>
      <c r="U3461" t="str">
        <f t="shared" si="1804"/>
        <v>0.0001-104.227205692138i</v>
      </c>
      <c r="V3461" t="str">
        <f t="shared" si="1805"/>
        <v>0.00002-0.00167177364732577i</v>
      </c>
      <c r="W3461" t="str">
        <f t="shared" si="1806"/>
        <v>0.0000199993584529522-0.00167174683683647i</v>
      </c>
      <c r="X3461" t="str">
        <f t="shared" si="1807"/>
        <v>0.0000299323103872574-0.00167145006466158i</v>
      </c>
      <c r="Y3461" t="str">
        <f t="shared" si="1808"/>
        <v>0.009+9.59442396406323i</v>
      </c>
      <c r="Z3461" t="str">
        <f t="shared" si="1809"/>
        <v>-0.00209085399216265-0.0000394118366043022i</v>
      </c>
      <c r="AA3461" t="str">
        <f t="shared" si="1810"/>
        <v>0.00117754869569587-1.25094328758128i</v>
      </c>
      <c r="AB3461" t="str">
        <f t="shared" si="1811"/>
        <v>0.0954910838502072+0.35460527049826i</v>
      </c>
      <c r="AC3461" t="str">
        <f t="shared" si="1812"/>
        <v>1.0748711024919-0.016770643003837i</v>
      </c>
      <c r="AD3461" t="str">
        <f t="shared" si="1813"/>
        <v>0.0836718673059911+0.331210412754581i</v>
      </c>
      <c r="AE3461" t="str">
        <f t="shared" si="1814"/>
        <v>-0.000161892047119308-0.000695810275716394i</v>
      </c>
      <c r="AF3461" t="str">
        <f t="shared" si="1815"/>
        <v>-15.0839778515601-0.233094483826506i</v>
      </c>
      <c r="AG3461" t="str">
        <f t="shared" si="1816"/>
        <v>1.00150021477252-0.000377489054642137i</v>
      </c>
      <c r="AH3461" t="str">
        <f t="shared" si="1817"/>
        <v>0.00227240683652248+0.010518400879279i</v>
      </c>
      <c r="AI3461">
        <f t="shared" si="1818"/>
        <v>-39.362892283080335</v>
      </c>
      <c r="AJ3461">
        <f t="shared" si="1819"/>
        <v>77.809117241870467</v>
      </c>
      <c r="AK3461"/>
      <c r="AL3461"/>
      <c r="AM3461"/>
      <c r="AN3461"/>
    </row>
    <row r="3462" spans="1:40" x14ac:dyDescent="0.25">
      <c r="A3462"/>
      <c r="B3462">
        <f t="shared" si="1820"/>
        <v>1528000</v>
      </c>
      <c r="C3462" s="237" t="str">
        <f t="shared" ref="C3462:C3525" si="1823">IMPRODUCT(COMPLEX(-1,0),IMDIV(IMPRODUCT(G3462,COMPLEX($C$100+$C$101,0)),COMPLEX($C$100,2*PI()*B3462*$C$103*$C$102*(2*$C$100+$C$101))))</f>
        <v>-3.27337702061852E-08+0.00160276344238629i</v>
      </c>
      <c r="D3462" s="208" t="str">
        <f t="shared" ref="D3462:D3525" si="1824">IMPRODUCT(COMPLEX($C$106,0),IMSUB(C3462,G3462))</f>
        <v>-5.95700620796486+0.0122878530582949i</v>
      </c>
      <c r="E3462" t="str">
        <f t="shared" ref="E3462:E3525" si="1825">IMDIV(COMPLEX($C$20*10^3,0),COMPLEX(1,2*PI()*B3462*$C$20*1000*$C$29*10^-12))</f>
        <v>2870</v>
      </c>
      <c r="F3462" t="str">
        <f t="shared" ref="F3462:F3525" si="1826">IMDIV(COMPLEX($C$22*1000,0),IMSUM(COMPLEX($C$22*1000,0),E3462))</f>
        <v>0.777000777000777</v>
      </c>
      <c r="G3462" t="str">
        <f t="shared" si="1821"/>
        <v>0.777000777000777</v>
      </c>
      <c r="H3462" t="str">
        <f t="shared" ref="H3462:H3525" si="1827">IMPRODUCT(COMPLEX($C$108,0),IMPRODUCT(COMPLEX(-1,0),D3462),IMDIV(COMPLEX(0,2*PI()*B3462*$C$109*$C$110),COMPLEX(1,2*PI()*B3462*$C$109*$C$110)))</f>
        <v>9.12698093108409+0.245230056863753i</v>
      </c>
      <c r="I3462" t="str">
        <f t="shared" ref="I3462:I3525" si="1828">COMPLEX(0,2*PI()*B3462*$C$113*$C$112*$C$114)</f>
        <v>6000.4419683565i</v>
      </c>
      <c r="J3462" t="str">
        <f t="shared" si="1822"/>
        <v>-30796.4966717237+1297.75638750185i</v>
      </c>
      <c r="K3462" t="str">
        <f t="shared" ref="K3462:K3525" si="1829">IMDIV(I3462,J3462)</f>
        <v>0.00819602485912558-0.194496328221745i</v>
      </c>
      <c r="L3462" t="str">
        <f t="shared" ref="L3462:L3525" si="1830">IMDIV(COMPLEX($C$117,0),COMPLEX(1,2*PI()*B3462*$C$115*$C$116))</f>
        <v>0.000709231823166448-0.0141056173380172i</v>
      </c>
      <c r="M3462" t="str">
        <f t="shared" ref="M3462:M3525" si="1831">IMSUM(K3462,L3462)</f>
        <v>0.00890525668229203-0.208601945559762i</v>
      </c>
      <c r="N3462" t="str">
        <f t="shared" ref="N3462:N3525" si="1832">COMPLEX(0,-2*PI()*B3462*$C$43)</f>
        <v>-6.77654205096658i</v>
      </c>
      <c r="O3462" t="str">
        <f t="shared" ref="O3462:O3525" si="1833">IMEXP(N3462)</f>
        <v>0.880748120111704-0.47358499651034i</v>
      </c>
      <c r="P3462" t="str">
        <f t="shared" ref="P3462:P3525" si="1834">IMSUB(COMPLEX(1,0),O3462)</f>
        <v>0.119251879888296+0.47358499651034i</v>
      </c>
      <c r="Q3462" t="str">
        <f t="shared" ref="Q3462:Q3525" si="1835">IMSUM(COMPLEX(0,2*PI()*B3462*$C$43),O3462,COMPLEX(-1,0))</f>
        <v>-0.119251879888296+6.30295705445624i</v>
      </c>
      <c r="R3462" t="str">
        <f t="shared" ref="R3462:R3525" si="1836">IMDIV(P3462,Q3462)</f>
        <v>0.0747522296058268-0.0203343006603572i</v>
      </c>
      <c r="S3462" t="str">
        <f t="shared" ref="S3462:S3525" si="1837">IMDIV(COMPLEX(0,2*PI()*B3462*$C$123),COMPLEX($C$124,0))</f>
        <v>0.702887060819329i</v>
      </c>
      <c r="T3462" t="str">
        <f t="shared" ref="T3462:T3525" si="1838">IMPRODUCT(R3462,S3462)</f>
        <v>0.014292716824975+0.0525423749573312i</v>
      </c>
      <c r="U3462" t="str">
        <f t="shared" ref="U3462:U3525" si="1839">IMDIV(COMPLEX(1,2*PI()*B3462*$C$16*10^-3*$C$15*10^-6),COMPLEX(0,2*PI()*B3462*$C$15*10^-6))</f>
        <v>0.0001-104.158994170089i</v>
      </c>
      <c r="V3462" t="str">
        <f t="shared" ref="V3462:V3525" si="1840">IMSUM(COMPLEX($C$18*10^-3,0),IMDIV(COMPLEX(1,0),COMPLEX(0,2*PI()*B3462*($C$17*1*10^-6))))</f>
        <v>0.00002-0.00167067955462464i</v>
      </c>
      <c r="W3462" t="str">
        <f t="shared" ref="W3462:W3525" si="1841">IMDIV(IMPRODUCT(U3462,V3462),IMSUM(U3462,V3462))</f>
        <v>0.0000199993584529521-0.00167065276168648i</v>
      </c>
      <c r="X3462" t="str">
        <f t="shared" ref="X3462:X3525" si="1842">IMDIV(IMPRODUCT(COMPLEX($C$19,0),W3462),IMSUM(COMPLEX($C$19,0),W3462))</f>
        <v>0.0000299193119935575-0.00167035626094046i</v>
      </c>
      <c r="Y3462" t="str">
        <f t="shared" ref="Y3462:Y3525" si="1843">COMPLEX($C$13*10^-3,2*PI()*B3462*$C$12*0.000001)</f>
        <v>0.009+9.60070714937041i</v>
      </c>
      <c r="Z3462" t="str">
        <f t="shared" ref="Z3462:Z3525" si="1844">IMPRODUCT(COMPLEX($C$6,0),IMDIV(X3462,IMSUM(X3462,Y3462)))</f>
        <v>-0.00208811780604497-0.0000393672081240978i</v>
      </c>
      <c r="AA3462" t="str">
        <f t="shared" ref="AA3462:AA3525" si="1845">IMDIV(COMPLEX($C$6,0),IMSUM(X3462,Y3462))</f>
        <v>0.00117600567825574-1.25012432386733i</v>
      </c>
      <c r="AB3462" t="str">
        <f t="shared" ref="AB3462:AB3525" si="1846">IMPRODUCT(COMPLEX($C$119,0),T3462)</f>
        <v>0.0973058182603206+0.357712172652146i</v>
      </c>
      <c r="AC3462" t="str">
        <f t="shared" ref="AC3462:AC3525" si="1847">IMSUM(COMPLEX(1,0),IMPRODUCT(AB3462,M3462))</f>
        <v>1.07548598845394-0.0171126642875398i</v>
      </c>
      <c r="AD3462" t="str">
        <f t="shared" ref="AD3462:AD3525" si="1848">IMDIV(AB3462,AC3462)</f>
        <v>0.0851623082802474+0.333960210081417i</v>
      </c>
      <c r="AE3462" t="str">
        <f t="shared" ref="AE3462:AE3525" si="1849">IMPRODUCT(AD3462,AA3462,X3462)</f>
        <v>-0.000164681851228432-0.00070070086349592i</v>
      </c>
      <c r="AF3462" t="str">
        <f t="shared" ref="AF3462:AF3525" si="1850">IMSUB(D3462,H3462)</f>
        <v>-15.083987139049-0.232942203805458i</v>
      </c>
      <c r="AG3462" t="str">
        <f t="shared" ref="AG3462:AG3525" si="1851">IMSUM(COMPLEX(1,0),IMPRODUCT(AD3462,AA3462,COMPLEX($C$127,0)))</f>
        <v>1.00151168279813-0.000383976056915139i</v>
      </c>
      <c r="AH3462" t="str">
        <f t="shared" ref="AH3462:AH3525" si="1852">IMDIV(IMPRODUCT(AE3462,AF3462),AG3462)</f>
        <v>0.00231327188461085+0.0105925997568219i</v>
      </c>
      <c r="AI3462">
        <f t="shared" ref="AI3462:AI3525" si="1853">20*LOG10(IMABS(AH3462))</f>
        <v>-39.297611240431173</v>
      </c>
      <c r="AJ3462">
        <f t="shared" ref="AJ3462:AJ3525" si="1854">IMARGUMENT(AH3462)*180/PI()</f>
        <v>77.680836111482961</v>
      </c>
      <c r="AK3462"/>
      <c r="AL3462"/>
      <c r="AM3462"/>
      <c r="AN3462"/>
    </row>
    <row r="3463" spans="1:40" x14ac:dyDescent="0.25">
      <c r="A3463"/>
      <c r="B3463">
        <f t="shared" si="1820"/>
        <v>1529000</v>
      </c>
      <c r="C3463" s="237" t="str">
        <f t="shared" si="1823"/>
        <v>-3.2690966980697E-08+0.00160171519945558i</v>
      </c>
      <c r="D3463" s="208" t="str">
        <f t="shared" si="1824"/>
        <v>-5.95700620763671+0.0122798165291595i</v>
      </c>
      <c r="E3463" t="str">
        <f t="shared" si="1825"/>
        <v>2870</v>
      </c>
      <c r="F3463" t="str">
        <f t="shared" si="1826"/>
        <v>0.777000777000777</v>
      </c>
      <c r="G3463" t="str">
        <f t="shared" si="1821"/>
        <v>0.777000777000777</v>
      </c>
      <c r="H3463" t="str">
        <f t="shared" si="1827"/>
        <v>9.12699020070471+0.245069938976458i</v>
      </c>
      <c r="I3463" t="str">
        <f t="shared" si="1828"/>
        <v>6004.36895917349i</v>
      </c>
      <c r="J3463" t="str">
        <f t="shared" si="1822"/>
        <v>-30836.8207219679+1298.60570450938i</v>
      </c>
      <c r="K3463" t="str">
        <f t="shared" si="1829"/>
        <v>0.00818532587877089-0.194369565602597i</v>
      </c>
      <c r="L3463" t="str">
        <f t="shared" si="1830"/>
        <v>0.000708306755365133-0.0140964384326945i</v>
      </c>
      <c r="M3463" t="str">
        <f t="shared" si="1831"/>
        <v>0.00889363263413602-0.208466004035292i</v>
      </c>
      <c r="N3463" t="str">
        <f t="shared" si="1832"/>
        <v>-6.7809769606858i</v>
      </c>
      <c r="O3463" t="str">
        <f t="shared" si="1833"/>
        <v>0.87863915884312-0.477486364776477i</v>
      </c>
      <c r="P3463" t="str">
        <f t="shared" si="1834"/>
        <v>0.12136084115688+0.477486364776477i</v>
      </c>
      <c r="Q3463" t="str">
        <f t="shared" si="1835"/>
        <v>-0.12136084115688+6.30349059590932i</v>
      </c>
      <c r="R3463" t="str">
        <f t="shared" si="1836"/>
        <v>0.0753509092755102-0.0207036861406891i</v>
      </c>
      <c r="S3463" t="str">
        <f t="shared" si="1837"/>
        <v>0.703347065440285i</v>
      </c>
      <c r="T3463" t="str">
        <f t="shared" si="1838"/>
        <v>0.0145618768908504+0.0529978409171873i</v>
      </c>
      <c r="U3463" t="str">
        <f t="shared" si="1839"/>
        <v>0.0001-104.090871871743i</v>
      </c>
      <c r="V3463" t="str">
        <f t="shared" si="1840"/>
        <v>0.00002-0.00166958689304542i</v>
      </c>
      <c r="W3463" t="str">
        <f t="shared" si="1841"/>
        <v>0.0000199993584529521-0.00166956011763547i</v>
      </c>
      <c r="X3463" t="str">
        <f t="shared" si="1842"/>
        <v>0.0000299063390940345-0.00166926388781196i</v>
      </c>
      <c r="Y3463" t="str">
        <f t="shared" si="1843"/>
        <v>0.009+9.60699033467759i</v>
      </c>
      <c r="Z3463" t="str">
        <f t="shared" si="1844"/>
        <v>-0.00208538698769646-0.0000393226749553123i</v>
      </c>
      <c r="AA3463" t="str">
        <f t="shared" si="1845"/>
        <v>0.00117446569315052-1.24930643195024i</v>
      </c>
      <c r="AB3463" t="str">
        <f t="shared" si="1846"/>
        <v>0.0991382788606203+0.36081301684127i</v>
      </c>
      <c r="AC3463" t="str">
        <f t="shared" si="1847"/>
        <v>1.07609894725699-0.0174580224196094i</v>
      </c>
      <c r="AD3463" t="str">
        <f t="shared" si="1848"/>
        <v>0.0866649913160005+0.336703253103481i</v>
      </c>
      <c r="AE3463" t="str">
        <f t="shared" si="1849"/>
        <v>-0.000167489972601031-0.000705564482020595i</v>
      </c>
      <c r="AF3463" t="str">
        <f t="shared" si="1850"/>
        <v>-15.0839964083414-0.232790122447299i</v>
      </c>
      <c r="AG3463" t="str">
        <f t="shared" si="1851"/>
        <v>1.00152310531585-0.000390509978456345i</v>
      </c>
      <c r="AH3463" t="str">
        <f t="shared" si="1852"/>
        <v>0.00235441834201217+0.0106663955040452i</v>
      </c>
      <c r="AI3463">
        <f t="shared" si="1853"/>
        <v>-39.233039396987074</v>
      </c>
      <c r="AJ3463">
        <f t="shared" si="1854"/>
        <v>77.55256524178958</v>
      </c>
      <c r="AK3463"/>
      <c r="AL3463"/>
      <c r="AM3463"/>
      <c r="AN3463"/>
    </row>
    <row r="3464" spans="1:40" x14ac:dyDescent="0.25">
      <c r="A3464"/>
      <c r="B3464">
        <f t="shared" si="1820"/>
        <v>1530000</v>
      </c>
      <c r="C3464" s="237" t="str">
        <f t="shared" si="1823"/>
        <v>-3.26482476556715E-08+0.00160066832677707i</v>
      </c>
      <c r="D3464" s="208" t="str">
        <f t="shared" si="1824"/>
        <v>-5.95700620730919+0.0122717905052909i</v>
      </c>
      <c r="E3464" t="str">
        <f t="shared" si="1825"/>
        <v>2870</v>
      </c>
      <c r="F3464" t="str">
        <f t="shared" si="1826"/>
        <v>0.777000777000777</v>
      </c>
      <c r="G3464" t="str">
        <f t="shared" si="1821"/>
        <v>0.777000777000777</v>
      </c>
      <c r="H3464" t="str">
        <f t="shared" si="1827"/>
        <v>9.12699945217573+0.244910029869154i</v>
      </c>
      <c r="I3464" t="str">
        <f t="shared" si="1828"/>
        <v>6008.29594999048i</v>
      </c>
      <c r="J3464" t="str">
        <f t="shared" si="1822"/>
        <v>-30877.1711536647+1299.4550215169i</v>
      </c>
      <c r="K3464" t="str">
        <f t="shared" si="1829"/>
        <v>0.00817464782230836-0.194242967821772i</v>
      </c>
      <c r="L3464" t="str">
        <f t="shared" si="1830"/>
        <v>0.000707383494746609-0.0140872714351944i</v>
      </c>
      <c r="M3464" t="str">
        <f t="shared" si="1831"/>
        <v>0.00888203131705497-0.208330239256966i</v>
      </c>
      <c r="N3464" t="str">
        <f t="shared" si="1832"/>
        <v>-6.78541187040502i</v>
      </c>
      <c r="O3464" t="str">
        <f t="shared" si="1833"/>
        <v>0.87651291615515-0.481378341653626i</v>
      </c>
      <c r="P3464" t="str">
        <f t="shared" si="1834"/>
        <v>0.12348708384485+0.481378341653626i</v>
      </c>
      <c r="Q3464" t="str">
        <f t="shared" si="1835"/>
        <v>-0.12348708384485+6.30403352875139i</v>
      </c>
      <c r="R3464" t="str">
        <f t="shared" si="1836"/>
        <v>0.0759475168119632-0.021076287208062i</v>
      </c>
      <c r="S3464" t="str">
        <f t="shared" si="1837"/>
        <v>0.703807070061239i</v>
      </c>
      <c r="T3464" t="str">
        <f t="shared" si="1838"/>
        <v>0.0148336399476753+0.0534523992858545i</v>
      </c>
      <c r="U3464" t="str">
        <f t="shared" si="1839"/>
        <v>0.0001-104.022838622154i</v>
      </c>
      <c r="V3464" t="str">
        <f t="shared" si="1840"/>
        <v>0.00002-0.00166849565978199i</v>
      </c>
      <c r="W3464" t="str">
        <f t="shared" si="1841"/>
        <v>0.0000199993584529522-0.00166846890187732i</v>
      </c>
      <c r="X3464" t="str">
        <f t="shared" si="1842"/>
        <v>0.0000298933916220622-0.00166817294247134i</v>
      </c>
      <c r="Y3464" t="str">
        <f t="shared" si="1843"/>
        <v>0.009+9.61327351998477i</v>
      </c>
      <c r="Z3464" t="str">
        <f t="shared" si="1844"/>
        <v>-0.0020826615230852-0.0000392782368145414i</v>
      </c>
      <c r="AA3464" t="str">
        <f t="shared" si="1845"/>
        <v>0.00117292873243611-1.24848960972698i</v>
      </c>
      <c r="AB3464" t="str">
        <f t="shared" si="1846"/>
        <v>0.10098846080581+0.363907682085946i</v>
      </c>
      <c r="AC3464" t="str">
        <f t="shared" si="1847"/>
        <v>1.07670995714795-0.0178067107730629i</v>
      </c>
      <c r="AD3464" t="str">
        <f t="shared" si="1848"/>
        <v>0.0881798848434111+0.339439487268654i</v>
      </c>
      <c r="AE3464" t="str">
        <f t="shared" si="1849"/>
        <v>-0.000170316268708312-0.000710401109949355i</v>
      </c>
      <c r="AF3464" t="str">
        <f t="shared" si="1850"/>
        <v>-15.0840056594849-0.232638239363863i</v>
      </c>
      <c r="AG3464" t="str">
        <f t="shared" si="1851"/>
        <v>1.00153448216818-0.000397090584704694i</v>
      </c>
      <c r="AH3464" t="str">
        <f t="shared" si="1852"/>
        <v>0.002395844049052+0.0107397877941219i</v>
      </c>
      <c r="AI3464">
        <f t="shared" si="1853"/>
        <v>-39.169164307440532</v>
      </c>
      <c r="AJ3464">
        <f t="shared" si="1854"/>
        <v>77.424304623652404</v>
      </c>
      <c r="AK3464"/>
      <c r="AL3464"/>
      <c r="AM3464"/>
      <c r="AN3464"/>
    </row>
    <row r="3465" spans="1:40" x14ac:dyDescent="0.25">
      <c r="A3465"/>
      <c r="B3465">
        <f t="shared" si="1820"/>
        <v>1531000</v>
      </c>
      <c r="C3465" s="237" t="str">
        <f t="shared" si="1823"/>
        <v>-3.26056120119758E-08+0.00159962282166574i</v>
      </c>
      <c r="D3465" s="208" t="str">
        <f t="shared" si="1824"/>
        <v>-5.95700620698232+0.012263774966104i</v>
      </c>
      <c r="E3465" t="str">
        <f t="shared" si="1825"/>
        <v>2870</v>
      </c>
      <c r="F3465" t="str">
        <f t="shared" si="1826"/>
        <v>0.777000777000777</v>
      </c>
      <c r="G3465" t="str">
        <f t="shared" si="1821"/>
        <v>0.777000777000777</v>
      </c>
      <c r="H3465" t="str">
        <f t="shared" si="1827"/>
        <v>9.12700868554454+0.244750329134105i</v>
      </c>
      <c r="I3465" t="str">
        <f t="shared" si="1828"/>
        <v>6012.22294080747i</v>
      </c>
      <c r="J3465" t="str">
        <f t="shared" si="1822"/>
        <v>-30917.5479668141+1300.30433852443i</v>
      </c>
      <c r="K3465" t="str">
        <f t="shared" si="1829"/>
        <v>0.00816399063524382-0.194116534558521i</v>
      </c>
      <c r="L3465" t="str">
        <f t="shared" si="1830"/>
        <v>0.000706462036610615-0.0140781163224191i</v>
      </c>
      <c r="M3465" t="str">
        <f t="shared" si="1831"/>
        <v>0.00887045267185444-0.20819465088094i</v>
      </c>
      <c r="N3465" t="str">
        <f t="shared" si="1832"/>
        <v>-6.78984678012424i</v>
      </c>
      <c r="O3465" t="str">
        <f t="shared" si="1833"/>
        <v>0.874369433867569-0.485260850592861i</v>
      </c>
      <c r="P3465" t="str">
        <f t="shared" si="1834"/>
        <v>0.125630566132431+0.485260850592861i</v>
      </c>
      <c r="Q3465" t="str">
        <f t="shared" si="1835"/>
        <v>-0.125630566132431+6.30458592953138i</v>
      </c>
      <c r="R3465" t="str">
        <f t="shared" si="1836"/>
        <v>0.0765420309878034-0.0214520963517754i</v>
      </c>
      <c r="S3465" t="str">
        <f t="shared" si="1837"/>
        <v>0.704267074682195i</v>
      </c>
      <c r="T3465" t="str">
        <f t="shared" si="1838"/>
        <v>0.0151080051434654+0.0539060322540142i</v>
      </c>
      <c r="U3465" t="str">
        <f t="shared" si="1839"/>
        <v>0.0001-103.954894246829i</v>
      </c>
      <c r="V3465" t="str">
        <f t="shared" si="1840"/>
        <v>0.00002-0.00166740585203556i</v>
      </c>
      <c r="W3465" t="str">
        <f t="shared" si="1841"/>
        <v>0.0000199993584529521-0.00166737911161332i</v>
      </c>
      <c r="X3465" t="str">
        <f t="shared" si="1842"/>
        <v>0.0000298804695112325-0.00166708342212127i</v>
      </c>
      <c r="Y3465" t="str">
        <f t="shared" si="1843"/>
        <v>0.009+9.61955670529195i</v>
      </c>
      <c r="Z3465" t="str">
        <f t="shared" si="1844"/>
        <v>-0.00207994139822518-0.0000392338934194372i</v>
      </c>
      <c r="AA3465" t="str">
        <f t="shared" si="1845"/>
        <v>0.00117139478819444-1.24767385510005i</v>
      </c>
      <c r="AB3465" t="str">
        <f t="shared" si="1846"/>
        <v>0.10285635829552+0.366996047139083i</v>
      </c>
      <c r="AC3465" t="str">
        <f t="shared" si="1847"/>
        <v>1.07731899636707-0.0181587225393158i</v>
      </c>
      <c r="AD3465" t="str">
        <f t="shared" si="1848"/>
        <v>0.0897069570518505+0.342168858179527i</v>
      </c>
      <c r="AE3465" t="str">
        <f t="shared" si="1849"/>
        <v>-0.000173160597167686-0.000715210726502991i</v>
      </c>
      <c r="AF3465" t="str">
        <f t="shared" si="1850"/>
        <v>-15.0840148925269-0.232486554168001i</v>
      </c>
      <c r="AG3465" t="str">
        <f t="shared" si="1851"/>
        <v>1.00154581319872-0.000403717640623623i</v>
      </c>
      <c r="AH3465" t="str">
        <f t="shared" si="1852"/>
        <v>0.00243754684853662+0.010812776308749i</v>
      </c>
      <c r="AI3465">
        <f t="shared" si="1853"/>
        <v>-39.105973854928173</v>
      </c>
      <c r="AJ3465">
        <f t="shared" si="1854"/>
        <v>77.296054247775714</v>
      </c>
      <c r="AK3465"/>
      <c r="AL3465"/>
      <c r="AM3465"/>
      <c r="AN3465"/>
    </row>
    <row r="3466" spans="1:40" x14ac:dyDescent="0.25">
      <c r="A3466"/>
      <c r="B3466">
        <f t="shared" si="1820"/>
        <v>1532000</v>
      </c>
      <c r="C3466" s="237" t="str">
        <f t="shared" si="1823"/>
        <v>-3.25630598311923E-08+0.00159857868144359i</v>
      </c>
      <c r="D3466" s="208" t="str">
        <f t="shared" si="1824"/>
        <v>-5.95700620665609+0.0122557698910675i</v>
      </c>
      <c r="E3466" t="str">
        <f t="shared" si="1825"/>
        <v>2870</v>
      </c>
      <c r="F3466" t="str">
        <f t="shared" si="1826"/>
        <v>0.777000777000777</v>
      </c>
      <c r="G3466" t="str">
        <f t="shared" si="1821"/>
        <v>0.777000777000777</v>
      </c>
      <c r="H3466" t="str">
        <f t="shared" si="1827"/>
        <v>9.12701790085829+0.244590836364631i</v>
      </c>
      <c r="I3466" t="str">
        <f t="shared" si="1828"/>
        <v>6016.14993162445i</v>
      </c>
      <c r="J3466" t="str">
        <f t="shared" si="1822"/>
        <v>-30957.951161416+1301.15365553195i</v>
      </c>
      <c r="K3466" t="str">
        <f t="shared" si="1829"/>
        <v>0.00815335426326004-0.193990265492921i</v>
      </c>
      <c r="L3466" t="str">
        <f t="shared" si="1830"/>
        <v>0.000705542376272171-0.0140689730713308i</v>
      </c>
      <c r="M3466" t="str">
        <f t="shared" si="1831"/>
        <v>0.00885889663953221-0.208059238564252i</v>
      </c>
      <c r="N3466" t="str">
        <f t="shared" si="1832"/>
        <v>-6.79428168984346i</v>
      </c>
      <c r="O3466" t="str">
        <f t="shared" si="1833"/>
        <v>0.872208754139227-0.489133815231474i</v>
      </c>
      <c r="P3466" t="str">
        <f t="shared" si="1834"/>
        <v>0.127791245860773+0.489133815231474i</v>
      </c>
      <c r="Q3466" t="str">
        <f t="shared" si="1835"/>
        <v>-0.127791245860773+6.30514787461199i</v>
      </c>
      <c r="R3466" t="str">
        <f t="shared" si="1836"/>
        <v>0.0771344305770803-0.0218311058805183i</v>
      </c>
      <c r="S3466" t="str">
        <f t="shared" si="1837"/>
        <v>0.704727079303149i</v>
      </c>
      <c r="T3466" t="str">
        <f t="shared" si="1838"/>
        <v>0.0153849714851355+0.0543587219742973i</v>
      </c>
      <c r="U3466" t="str">
        <f t="shared" si="1839"/>
        <v>0.0000999999999999999-103.887038571733i</v>
      </c>
      <c r="V3466" t="str">
        <f t="shared" si="1840"/>
        <v>0.00002-0.00166631746701465i</v>
      </c>
      <c r="W3466" t="str">
        <f t="shared" si="1841"/>
        <v>0.0000199993584529522-0.00166629074405202i</v>
      </c>
      <c r="X3466" t="str">
        <f t="shared" si="1842"/>
        <v>0.000029867572695354-0.00166599532397168i</v>
      </c>
      <c r="Y3466" t="str">
        <f t="shared" si="1843"/>
        <v>0.009+9.62583989059913i</v>
      </c>
      <c r="Z3466" t="str">
        <f t="shared" si="1844"/>
        <v>-0.00207722659917593-0.0000391896444887028i</v>
      </c>
      <c r="AA3466" t="str">
        <f t="shared" si="1845"/>
        <v>0.00116986385253334-1.24685916597741i</v>
      </c>
      <c r="AB3466" t="str">
        <f t="shared" si="1846"/>
        <v>0.104741964568757+0.370077990494541i</v>
      </c>
      <c r="AC3466" t="str">
        <f t="shared" si="1847"/>
        <v>1.07792604314962-0.0185140507275425i</v>
      </c>
      <c r="AD3466" t="str">
        <f t="shared" si="1848"/>
        <v>0.0912461758907115+0.344891311594439i</v>
      </c>
      <c r="AE3466" t="str">
        <f t="shared" si="1849"/>
        <v>-0.000176022815744643-0.000719993311462755i</v>
      </c>
      <c r="AF3466" t="str">
        <f t="shared" si="1850"/>
        <v>-15.0840241075144-0.232335066473564i</v>
      </c>
      <c r="AG3466" t="str">
        <f t="shared" si="1851"/>
        <v>1.0015570982522-0.000410390910706265i</v>
      </c>
      <c r="AH3466" t="str">
        <f t="shared" si="1852"/>
        <v>0.00247952458578005+0.0108853607381232i</v>
      </c>
      <c r="AI3466">
        <f t="shared" si="1853"/>
        <v>-39.04345623958254</v>
      </c>
      <c r="AJ3466">
        <f t="shared" si="1854"/>
        <v>77.16781410470702</v>
      </c>
      <c r="AK3466"/>
      <c r="AL3466"/>
      <c r="AM3466"/>
      <c r="AN3466"/>
    </row>
    <row r="3467" spans="1:40" x14ac:dyDescent="0.25">
      <c r="A3467"/>
      <c r="B3467">
        <f t="shared" si="1820"/>
        <v>1533000</v>
      </c>
      <c r="C3467" s="237" t="str">
        <f t="shared" si="1823"/>
        <v>-3.25205908956153E-08+0.0015975359034396i</v>
      </c>
      <c r="D3467" s="208" t="str">
        <f t="shared" si="1824"/>
        <v>-5.95700620633049+0.0122477752597036i</v>
      </c>
      <c r="E3467" t="str">
        <f t="shared" si="1825"/>
        <v>2870</v>
      </c>
      <c r="F3467" t="str">
        <f t="shared" si="1826"/>
        <v>0.777000777000777</v>
      </c>
      <c r="G3467" t="str">
        <f t="shared" si="1821"/>
        <v>0.777000777000777</v>
      </c>
      <c r="H3467" t="str">
        <f t="shared" si="1827"/>
        <v>9.12702709816401+0.244431551155111i</v>
      </c>
      <c r="I3467" t="str">
        <f t="shared" si="1828"/>
        <v>6020.07692244144i</v>
      </c>
      <c r="J3467" t="str">
        <f t="shared" si="1822"/>
        <v>-30998.3807374705+1302.00297253948i</v>
      </c>
      <c r="K3467" t="str">
        <f t="shared" si="1829"/>
        <v>0.00814273865221649-0.193864160305879i</v>
      </c>
      <c r="L3467" t="str">
        <f t="shared" si="1830"/>
        <v>0.000704624509061473-0.0140598416589508i</v>
      </c>
      <c r="M3467" t="str">
        <f t="shared" si="1831"/>
        <v>0.00884736316127796-0.20792400196483i</v>
      </c>
      <c r="N3467" t="str">
        <f t="shared" si="1832"/>
        <v>-6.79871659956268i</v>
      </c>
      <c r="O3467" t="str">
        <f t="shared" si="1833"/>
        <v>0.87003091946722-0.492997159394477i</v>
      </c>
      <c r="P3467" t="str">
        <f t="shared" si="1834"/>
        <v>0.12996908053278+0.492997159394477i</v>
      </c>
      <c r="Q3467" t="str">
        <f t="shared" si="1835"/>
        <v>-0.12996908053278+6.3057194401682i</v>
      </c>
      <c r="R3467" t="str">
        <f t="shared" si="1836"/>
        <v>0.0777246943570349-0.0222133079218188i</v>
      </c>
      <c r="S3467" t="str">
        <f t="shared" si="1837"/>
        <v>0.705187083924105i</v>
      </c>
      <c r="T3467" t="str">
        <f t="shared" si="1838"/>
        <v>0.0156645378376956+0.0548104505625298i</v>
      </c>
      <c r="U3467" t="str">
        <f t="shared" si="1839"/>
        <v>0.0001-103.819271423285i</v>
      </c>
      <c r="V3467" t="str">
        <f t="shared" si="1840"/>
        <v>0.00002-0.00166523050193506i</v>
      </c>
      <c r="W3467" t="str">
        <f t="shared" si="1841"/>
        <v>0.0000199993584529521-0.00166520379640927i</v>
      </c>
      <c r="X3467" t="str">
        <f t="shared" si="1842"/>
        <v>0.0000298547011084506-0.0016649086452398i</v>
      </c>
      <c r="Y3467" t="str">
        <f t="shared" si="1843"/>
        <v>0.009+9.63212307590631i</v>
      </c>
      <c r="Z3467" t="str">
        <f t="shared" si="1844"/>
        <v>-0.00207451711204255-0.0000391454897420868i</v>
      </c>
      <c r="AA3467" t="str">
        <f t="shared" si="1845"/>
        <v>0.00116833591758644-1.24604554027249i</v>
      </c>
      <c r="AB3467" t="str">
        <f t="shared" si="1846"/>
        <v>0.10664527189843+0.373153390395611i</v>
      </c>
      <c r="AC3467" t="str">
        <f t="shared" si="1847"/>
        <v>1.07853107572772-0.0188726881640569i</v>
      </c>
      <c r="AD3467" t="str">
        <f t="shared" si="1848"/>
        <v>0.0927975090702099+0.347606793428492i</v>
      </c>
      <c r="AE3467" t="str">
        <f t="shared" si="1849"/>
        <v>-0.00017890278235464-0.000724748845169046i</v>
      </c>
      <c r="AF3467" t="str">
        <f t="shared" si="1850"/>
        <v>-15.0840333044945-0.232183775895407i</v>
      </c>
      <c r="AG3467" t="str">
        <f t="shared" si="1851"/>
        <v>1.00156833717445-0.000417110158980605i</v>
      </c>
      <c r="AH3467" t="str">
        <f t="shared" si="1852"/>
        <v>0.00252177510863131+0.0109575407809183i</v>
      </c>
      <c r="AI3467">
        <f t="shared" si="1853"/>
        <v>-38.981599967577139</v>
      </c>
      <c r="AJ3467">
        <f t="shared" si="1854"/>
        <v>77.039584184838247</v>
      </c>
      <c r="AK3467"/>
      <c r="AL3467"/>
      <c r="AM3467"/>
      <c r="AN3467"/>
    </row>
    <row r="3468" spans="1:40" x14ac:dyDescent="0.25">
      <c r="A3468"/>
      <c r="B3468">
        <f t="shared" si="1820"/>
        <v>1534000</v>
      </c>
      <c r="C3468" s="237" t="str">
        <f t="shared" si="1823"/>
        <v>-3.24782049882485E-08+0.00159649448498972i</v>
      </c>
      <c r="D3468" s="208" t="str">
        <f t="shared" si="1824"/>
        <v>-5.95700620600553+0.0122397910515879i</v>
      </c>
      <c r="E3468" t="str">
        <f t="shared" si="1825"/>
        <v>2870</v>
      </c>
      <c r="F3468" t="str">
        <f t="shared" si="1826"/>
        <v>0.777000777000777</v>
      </c>
      <c r="G3468" t="str">
        <f t="shared" si="1821"/>
        <v>0.777000777000777</v>
      </c>
      <c r="H3468" t="str">
        <f t="shared" si="1827"/>
        <v>9.1270362775086+0.244272473100978i</v>
      </c>
      <c r="I3468" t="str">
        <f t="shared" si="1828"/>
        <v>6024.00391325843i</v>
      </c>
      <c r="J3468" t="str">
        <f t="shared" si="1822"/>
        <v>-31038.8366949776+1302.85228954701i</v>
      </c>
      <c r="K3468" t="str">
        <f t="shared" si="1829"/>
        <v>0.00813214374814829-0.193738218679125i</v>
      </c>
      <c r="L3468" t="str">
        <f t="shared" si="1830"/>
        <v>0.000703708430323866-0.0140507220623596i</v>
      </c>
      <c r="M3468" t="str">
        <f t="shared" si="1831"/>
        <v>0.00883585217847216-0.207788940741485i</v>
      </c>
      <c r="N3468" t="str">
        <f t="shared" si="1832"/>
        <v>-6.8031515092819i</v>
      </c>
      <c r="O3468" t="str">
        <f t="shared" si="1833"/>
        <v>0.867835972686054-0.496850807096105i</v>
      </c>
      <c r="P3468" t="str">
        <f t="shared" si="1834"/>
        <v>0.132164027313946+0.496850807096105i</v>
      </c>
      <c r="Q3468" t="str">
        <f t="shared" si="1835"/>
        <v>-0.132164027313946+6.3063007021858i</v>
      </c>
      <c r="R3468" t="str">
        <f t="shared" si="1836"/>
        <v>0.0783128011098717-0.0225986944215119i</v>
      </c>
      <c r="S3468" t="str">
        <f t="shared" si="1837"/>
        <v>0.705647088545061i</v>
      </c>
      <c r="T3468" t="str">
        <f t="shared" si="1838"/>
        <v>0.0159467029234594+0.0552612000989894i</v>
      </c>
      <c r="U3468" t="str">
        <f t="shared" si="1839"/>
        <v>0.0000999999999999999-103.751592628354i</v>
      </c>
      <c r="V3468" t="str">
        <f t="shared" si="1840"/>
        <v>0.00002-0.00166414495401985i</v>
      </c>
      <c r="W3468" t="str">
        <f t="shared" si="1841"/>
        <v>0.0000199993584529521-0.00166411826590816i</v>
      </c>
      <c r="X3468" t="str">
        <f t="shared" si="1842"/>
        <v>0.0000298418546847616-0.00166382338315007i</v>
      </c>
      <c r="Y3468" t="str">
        <f t="shared" si="1843"/>
        <v>0.009+9.63840626121348i</v>
      </c>
      <c r="Z3468" t="str">
        <f t="shared" si="1844"/>
        <v>-0.00207181292297532-0.0000391014289003801i</v>
      </c>
      <c r="AA3468" t="str">
        <f t="shared" si="1845"/>
        <v>0.00116681097551308-1.24523297590416i</v>
      </c>
      <c r="AB3468" t="str">
        <f t="shared" si="1846"/>
        <v>0.108566271585961+0.376222124843566i</v>
      </c>
      <c r="AC3468" t="str">
        <f t="shared" si="1847"/>
        <v>1.07913407233206-0.0192346274917108i</v>
      </c>
      <c r="AD3468" t="str">
        <f t="shared" si="1848"/>
        <v>0.0943609240622074+0.350315249754574i</v>
      </c>
      <c r="AE3468" t="str">
        <f t="shared" si="1849"/>
        <v>-0.000181800355064976-0.000729477308520043i</v>
      </c>
      <c r="AF3468" t="str">
        <f t="shared" si="1850"/>
        <v>-15.0840424835141-0.23203268204939i</v>
      </c>
      <c r="AG3468" t="str">
        <f t="shared" si="1851"/>
        <v>1.00157952981239-0.0004238751490147i</v>
      </c>
      <c r="AH3468" t="str">
        <f t="shared" si="1852"/>
        <v>0.00256429626750147+0.0110293161442615i</v>
      </c>
      <c r="AI3468">
        <f t="shared" si="1853"/>
        <v>-38.920393840641459</v>
      </c>
      <c r="AJ3468">
        <f t="shared" si="1854"/>
        <v>76.911364478405915</v>
      </c>
      <c r="AK3468"/>
      <c r="AL3468"/>
      <c r="AM3468"/>
      <c r="AN3468"/>
    </row>
    <row r="3469" spans="1:40" x14ac:dyDescent="0.25">
      <c r="A3469"/>
      <c r="B3469">
        <f t="shared" si="1820"/>
        <v>1535000</v>
      </c>
      <c r="C3469" s="237" t="str">
        <f t="shared" si="1823"/>
        <v>-3.24359018928023E-08+0.00159545442343684i</v>
      </c>
      <c r="D3469" s="208" t="str">
        <f t="shared" si="1824"/>
        <v>-5.95700620568121+0.0122318172463491i</v>
      </c>
      <c r="E3469" t="str">
        <f t="shared" si="1825"/>
        <v>2870</v>
      </c>
      <c r="F3469" t="str">
        <f t="shared" si="1826"/>
        <v>0.777000777000777</v>
      </c>
      <c r="G3469" t="str">
        <f t="shared" si="1821"/>
        <v>0.777000777000777</v>
      </c>
      <c r="H3469" t="str">
        <f t="shared" si="1827"/>
        <v>9.12704543893878+0.244113601798711i</v>
      </c>
      <c r="I3469" t="str">
        <f t="shared" si="1828"/>
        <v>6027.93090407542i</v>
      </c>
      <c r="J3469" t="str">
        <f t="shared" si="1822"/>
        <v>-31079.3190339372+1303.70160655453i</v>
      </c>
      <c r="K3469" t="str">
        <f t="shared" si="1829"/>
        <v>0.00812156949726572-0.193612440295215i</v>
      </c>
      <c r="L3469" t="str">
        <f t="shared" si="1830"/>
        <v>0.000702794135419774-0.0140416142586966i</v>
      </c>
      <c r="M3469" t="str">
        <f t="shared" si="1831"/>
        <v>0.00882436363268549-0.207654054553912i</v>
      </c>
      <c r="N3469" t="str">
        <f t="shared" si="1832"/>
        <v>-6.80758641900112i</v>
      </c>
      <c r="O3469" t="str">
        <f t="shared" si="1833"/>
        <v>0.865623956966802-0.500694682541302i</v>
      </c>
      <c r="P3469" t="str">
        <f t="shared" si="1834"/>
        <v>0.134376043033198+0.500694682541302i</v>
      </c>
      <c r="Q3469" t="str">
        <f t="shared" si="1835"/>
        <v>-0.134376043033198+6.30689173645982i</v>
      </c>
      <c r="R3469" t="str">
        <f t="shared" si="1836"/>
        <v>0.0788987296245431-0.0229872571432262i</v>
      </c>
      <c r="S3469" t="str">
        <f t="shared" si="1837"/>
        <v>0.706107093166015i</v>
      </c>
      <c r="T3469" t="str">
        <f t="shared" si="1838"/>
        <v>0.0162314653212632+0.0557109526296775i</v>
      </c>
      <c r="U3469" t="str">
        <f t="shared" si="1839"/>
        <v>0.0001-103.684002014264i</v>
      </c>
      <c r="V3469" t="str">
        <f t="shared" si="1840"/>
        <v>0.00002-0.00166306082049931i</v>
      </c>
      <c r="W3469" t="str">
        <f t="shared" si="1841"/>
        <v>0.000019999358452952-0.00166303414977903i</v>
      </c>
      <c r="X3469" t="str">
        <f t="shared" si="1842"/>
        <v>0.0000298290333587399-0.00166273953493422i</v>
      </c>
      <c r="Y3469" t="str">
        <f t="shared" si="1843"/>
        <v>0.009+9.64468944652067i</v>
      </c>
      <c r="Z3469" t="str">
        <f t="shared" si="1844"/>
        <v>-0.00206911401816972-0.0000390574616854096i</v>
      </c>
      <c r="AA3469" t="str">
        <f t="shared" si="1845"/>
        <v>0.0011652890184982-1.24442147079673i</v>
      </c>
      <c r="AB3469" t="str">
        <f t="shared" si="1846"/>
        <v>0.110504953955967+0.379284071606324i</v>
      </c>
      <c r="AC3469" t="str">
        <f t="shared" si="1847"/>
        <v>1.07973501119369-0.0195998611693102i</v>
      </c>
      <c r="AD3469" t="str">
        <f t="shared" si="1848"/>
        <v>0.0959363881010254+0.353016626804383i</v>
      </c>
      <c r="AE3469" t="str">
        <f t="shared" si="1849"/>
        <v>-0.000184715392096676-0.000734178682970425i</v>
      </c>
      <c r="AF3469" t="str">
        <f t="shared" si="1850"/>
        <v>-15.08405164462-0.231881784552362i</v>
      </c>
      <c r="AG3469" t="str">
        <f t="shared" si="1851"/>
        <v>1.0015906760141-0.00043068564392185i</v>
      </c>
      <c r="AH3469" t="str">
        <f t="shared" si="1852"/>
        <v>0.00260708591539065+0.0111006865437098i</v>
      </c>
      <c r="AI3469">
        <f t="shared" si="1853"/>
        <v>-38.859826946021094</v>
      </c>
      <c r="AJ3469">
        <f t="shared" si="1854"/>
        <v>76.783154975491286</v>
      </c>
      <c r="AK3469"/>
      <c r="AL3469"/>
      <c r="AM3469"/>
      <c r="AN3469"/>
    </row>
    <row r="3470" spans="1:40" x14ac:dyDescent="0.25">
      <c r="A3470"/>
      <c r="B3470">
        <f t="shared" si="1820"/>
        <v>1536000</v>
      </c>
      <c r="C3470" s="237" t="str">
        <f t="shared" si="1823"/>
        <v>-3.23936813936909E-08+0.00159441571613077i</v>
      </c>
      <c r="D3470" s="208" t="str">
        <f t="shared" si="1824"/>
        <v>-5.95700620535751+0.0122238538236692i</v>
      </c>
      <c r="E3470" t="str">
        <f t="shared" si="1825"/>
        <v>2870</v>
      </c>
      <c r="F3470" t="str">
        <f t="shared" si="1826"/>
        <v>0.777000777000777</v>
      </c>
      <c r="G3470" t="str">
        <f t="shared" si="1821"/>
        <v>0.777000777000777</v>
      </c>
      <c r="H3470" t="str">
        <f t="shared" si="1827"/>
        <v>9.1270545825011+0.243954936845842i</v>
      </c>
      <c r="I3470" t="str">
        <f t="shared" si="1828"/>
        <v>6031.8578948924i</v>
      </c>
      <c r="J3470" t="str">
        <f t="shared" si="1822"/>
        <v>-31119.8277543494+1304.55092356206i</v>
      </c>
      <c r="K3470" t="str">
        <f t="shared" si="1829"/>
        <v>0.0081110158459536-0.193486824837518i</v>
      </c>
      <c r="L3470" t="str">
        <f t="shared" si="1830"/>
        <v>0.000701881619724637-0.01403251822516i</v>
      </c>
      <c r="M3470" t="str">
        <f t="shared" si="1831"/>
        <v>0.00881289746567824-0.207519343062678i</v>
      </c>
      <c r="N3470" t="str">
        <f t="shared" si="1832"/>
        <v>-6.81202132872034i</v>
      </c>
      <c r="O3470" t="str">
        <f t="shared" si="1833"/>
        <v>0.863394915816257-0.504528710127222i</v>
      </c>
      <c r="P3470" t="str">
        <f t="shared" si="1834"/>
        <v>0.136605084183743+0.504528710127222i</v>
      </c>
      <c r="Q3470" t="str">
        <f t="shared" si="1835"/>
        <v>-0.136605084183743+6.30749261859312i</v>
      </c>
      <c r="R3470" t="str">
        <f t="shared" si="1836"/>
        <v>0.0794824586985473-0.0233789876678889i</v>
      </c>
      <c r="S3470" t="str">
        <f t="shared" si="1837"/>
        <v>0.706567097786971i</v>
      </c>
      <c r="T3470" t="str">
        <f t="shared" si="1838"/>
        <v>0.0165188234656976+0.0561596901676054i</v>
      </c>
      <c r="U3470" t="str">
        <f t="shared" si="1839"/>
        <v>0.0001-103.616499408786i</v>
      </c>
      <c r="V3470" t="str">
        <f t="shared" si="1840"/>
        <v>0.00002-0.00166197809861097i</v>
      </c>
      <c r="W3470" t="str">
        <f t="shared" si="1841"/>
        <v>0.0000199993584529521-0.00166195144525946i</v>
      </c>
      <c r="X3470" t="str">
        <f t="shared" si="1842"/>
        <v>0.0000298162370650529-0.00166165709783116i</v>
      </c>
      <c r="Y3470" t="str">
        <f t="shared" si="1843"/>
        <v>0.009+9.65097263182784i</v>
      </c>
      <c r="Z3470" t="str">
        <f t="shared" si="1844"/>
        <v>-0.00206642038386612-0.0000390135878200366i</v>
      </c>
      <c r="AA3470" t="str">
        <f t="shared" si="1845"/>
        <v>0.00116377003875226-1.24361102287992i</v>
      </c>
      <c r="AB3470" t="str">
        <f t="shared" si="1846"/>
        <v>0.112461308351032+0.382339108227206i</v>
      </c>
      <c r="AC3470" t="str">
        <f t="shared" si="1847"/>
        <v>1.08033387054583-0.0199683814710502i</v>
      </c>
      <c r="AD3470" t="str">
        <f t="shared" si="1848"/>
        <v>0.0975238681842709+0.355710870969439i</v>
      </c>
      <c r="AE3470" t="str">
        <f t="shared" si="1849"/>
        <v>-0.000187647751826342-0.000738852950529978i</v>
      </c>
      <c r="AF3470" t="str">
        <f t="shared" si="1850"/>
        <v>-15.0840607878586-0.231731083022173i</v>
      </c>
      <c r="AG3470" t="str">
        <f t="shared" si="1851"/>
        <v>1.00160177562873-0.000437541406365793i</v>
      </c>
      <c r="AH3470" t="str">
        <f t="shared" si="1852"/>
        <v>0.00265014190791468+0.0111716517032269i</v>
      </c>
      <c r="AI3470">
        <f t="shared" si="1853"/>
        <v>-38.799888646860325</v>
      </c>
      <c r="AJ3470">
        <f t="shared" si="1854"/>
        <v>76.654955666021777</v>
      </c>
      <c r="AK3470"/>
      <c r="AL3470"/>
      <c r="AM3470"/>
      <c r="AN3470"/>
    </row>
    <row r="3471" spans="1:40" x14ac:dyDescent="0.25">
      <c r="A3471"/>
      <c r="B3471">
        <f t="shared" si="1820"/>
        <v>1537000</v>
      </c>
      <c r="C3471" s="237" t="str">
        <f t="shared" si="1823"/>
        <v>-3.23515432760294E-08+0.00159337836042822i</v>
      </c>
      <c r="D3471" s="208" t="str">
        <f t="shared" si="1824"/>
        <v>-5.95700620503445+0.012215900763283i</v>
      </c>
      <c r="E3471" t="str">
        <f t="shared" si="1825"/>
        <v>2870</v>
      </c>
      <c r="F3471" t="str">
        <f t="shared" si="1826"/>
        <v>0.777000777000777</v>
      </c>
      <c r="G3471" t="str">
        <f t="shared" si="1821"/>
        <v>0.777000777000777</v>
      </c>
      <c r="H3471" t="str">
        <f t="shared" si="1827"/>
        <v>9.127063708242+0.243796477840939i</v>
      </c>
      <c r="I3471" t="str">
        <f t="shared" si="1828"/>
        <v>6035.78488570939i</v>
      </c>
      <c r="J3471" t="str">
        <f t="shared" si="1822"/>
        <v>-31160.3628562142+1305.40024056959i</v>
      </c>
      <c r="K3471" t="str">
        <f t="shared" si="1829"/>
        <v>0.00810048274077043-0.193361371990226i</v>
      </c>
      <c r="L3471" t="str">
        <f t="shared" si="1830"/>
        <v>0.000700970878628882-0.0140234339390068i</v>
      </c>
      <c r="M3471" t="str">
        <f t="shared" si="1831"/>
        <v>0.00880145361939931-0.207384805929233i</v>
      </c>
      <c r="N3471" t="str">
        <f t="shared" si="1832"/>
        <v>-6.81645623843956i</v>
      </c>
      <c r="O3471" t="str">
        <f t="shared" si="1833"/>
        <v>0.861148893076074-0.508352814444704i</v>
      </c>
      <c r="P3471" t="str">
        <f t="shared" si="1834"/>
        <v>0.138851106923926+0.508352814444704i</v>
      </c>
      <c r="Q3471" t="str">
        <f t="shared" si="1835"/>
        <v>-0.138851106923926+6.30810342399486i</v>
      </c>
      <c r="R3471" t="str">
        <f t="shared" si="1836"/>
        <v>0.0800639671397355-0.0237738773932508i</v>
      </c>
      <c r="S3471" t="str">
        <f t="shared" si="1837"/>
        <v>0.707027102407925i</v>
      </c>
      <c r="T3471" t="str">
        <f t="shared" si="1838"/>
        <v>0.0168087756463514+0.0566073946940905i</v>
      </c>
      <c r="U3471" t="str">
        <f t="shared" si="1839"/>
        <v>0.0001-103.54908464014i</v>
      </c>
      <c r="V3471" t="str">
        <f t="shared" si="1840"/>
        <v>0.00002-0.00166089678559951i</v>
      </c>
      <c r="W3471" t="str">
        <f t="shared" si="1841"/>
        <v>0.0000199993584529521-0.00166087014959418i</v>
      </c>
      <c r="X3471" t="str">
        <f t="shared" si="1842"/>
        <v>0.0000298034657385791-0.001660576069087i</v>
      </c>
      <c r="Y3471" t="str">
        <f t="shared" si="1843"/>
        <v>0.009+9.65725581713502i</v>
      </c>
      <c r="Z3471" t="str">
        <f t="shared" si="1844"/>
        <v>-0.00206373200634968-0.0000389698070281477i</v>
      </c>
      <c r="AA3471" t="str">
        <f t="shared" si="1845"/>
        <v>0.00116225402851111-1.24280163008882i</v>
      </c>
      <c r="AB3471" t="str">
        <f t="shared" si="1846"/>
        <v>0.114435323126556+0.385387112033757i</v>
      </c>
      <c r="AC3471" t="str">
        <f t="shared" si="1847"/>
        <v>1.08093062862567-0.0203401804859705i</v>
      </c>
      <c r="AD3471" t="str">
        <f t="shared" si="1848"/>
        <v>0.0991233310736619+0.358397928802076i</v>
      </c>
      <c r="AE3471" t="str">
        <f t="shared" si="1849"/>
        <v>-0.000190597292788008-0.00074350009376221i</v>
      </c>
      <c r="AF3471" t="str">
        <f t="shared" si="1850"/>
        <v>-15.0840699132764-0.231580577077656i</v>
      </c>
      <c r="AG3471" t="str">
        <f t="shared" si="1851"/>
        <v>1.00161282850659-0.000444442198565866i</v>
      </c>
      <c r="AH3471" t="str">
        <f t="shared" si="1852"/>
        <v>0.00269346210333168+0.0112422113551583i</v>
      </c>
      <c r="AI3471">
        <f t="shared" si="1853"/>
        <v>-38.74056857298747</v>
      </c>
      <c r="AJ3471">
        <f t="shared" si="1854"/>
        <v>76.526766539770321</v>
      </c>
      <c r="AK3471"/>
      <c r="AL3471"/>
      <c r="AM3471"/>
      <c r="AN3471"/>
    </row>
    <row r="3472" spans="1:40" x14ac:dyDescent="0.25">
      <c r="A3472"/>
      <c r="B3472">
        <f t="shared" si="1820"/>
        <v>1538000</v>
      </c>
      <c r="C3472" s="237" t="str">
        <f t="shared" si="1823"/>
        <v>-3.23094873256315E-08+0.00159234235369278i</v>
      </c>
      <c r="D3472" s="208" t="str">
        <f t="shared" si="1824"/>
        <v>-5.95700620471203+0.012207958044978i</v>
      </c>
      <c r="E3472" t="str">
        <f t="shared" si="1825"/>
        <v>2870</v>
      </c>
      <c r="F3472" t="str">
        <f t="shared" si="1826"/>
        <v>0.777000777000777</v>
      </c>
      <c r="G3472" t="str">
        <f t="shared" si="1821"/>
        <v>0.777000777000777</v>
      </c>
      <c r="H3472" t="str">
        <f t="shared" si="1827"/>
        <v>9.12707281620776+0.243638224383615i</v>
      </c>
      <c r="I3472" t="str">
        <f t="shared" si="1828"/>
        <v>6039.71187652638i</v>
      </c>
      <c r="J3472" t="str">
        <f t="shared" si="1822"/>
        <v>-31200.9243395315+1306.24955757712i</v>
      </c>
      <c r="K3472" t="str">
        <f t="shared" si="1829"/>
        <v>0.00808997012844786-0.193236081438343i</v>
      </c>
      <c r="L3472" t="str">
        <f t="shared" si="1830"/>
        <v>0.000700061907537817-0.0140143613775522i</v>
      </c>
      <c r="M3472" t="str">
        <f t="shared" si="1831"/>
        <v>0.00879003203598568-0.207250442815895i</v>
      </c>
      <c r="N3472" t="str">
        <f t="shared" si="1832"/>
        <v>-6.82089114815877i</v>
      </c>
      <c r="O3472" t="str">
        <f t="shared" si="1833"/>
        <v>0.858885932921914-0.51216692027976i</v>
      </c>
      <c r="P3472" t="str">
        <f t="shared" si="1834"/>
        <v>0.141114067078086+0.51216692027976i</v>
      </c>
      <c r="Q3472" t="str">
        <f t="shared" si="1835"/>
        <v>-0.141114067078086+6.30872422787901i</v>
      </c>
      <c r="R3472" t="str">
        <f t="shared" si="1836"/>
        <v>0.0806432337681346-0.0241719175334289i</v>
      </c>
      <c r="S3472" t="str">
        <f t="shared" si="1837"/>
        <v>0.707487107028881i</v>
      </c>
      <c r="T3472" t="str">
        <f t="shared" si="1838"/>
        <v>0.0171013200070663+0.0570540481600713i</v>
      </c>
      <c r="U3472" t="str">
        <f t="shared" si="1839"/>
        <v>0.0001-103.481757536993i</v>
      </c>
      <c r="V3472" t="str">
        <f t="shared" si="1840"/>
        <v>0.00002-0.0016598168787168i</v>
      </c>
      <c r="W3472" t="str">
        <f t="shared" si="1841"/>
        <v>0.0000199993584529521-0.00165979026003509i</v>
      </c>
      <c r="X3472" t="str">
        <f t="shared" si="1842"/>
        <v>0.0000297907193144091-0.00165949644595498i</v>
      </c>
      <c r="Y3472" t="str">
        <f t="shared" si="1843"/>
        <v>0.009+9.6635390024422i</v>
      </c>
      <c r="Z3472" t="str">
        <f t="shared" si="1844"/>
        <v>-0.00206104887195011-0.0000389261190346544i</v>
      </c>
      <c r="AA3472" t="str">
        <f t="shared" si="1845"/>
        <v>0.00116074098003589-1.24199329036391i</v>
      </c>
      <c r="AB3472" t="str">
        <f t="shared" si="1846"/>
        <v>0.116426985645683+0.388427960146701i</v>
      </c>
      <c r="AC3472" t="str">
        <f t="shared" si="1847"/>
        <v>1.08152526367616-0.0207152501174256i</v>
      </c>
      <c r="AD3472" t="str">
        <f t="shared" si="1848"/>
        <v>0.100734743295855+0.361077747016477i</v>
      </c>
      <c r="AE3472" t="str">
        <f t="shared" si="1849"/>
        <v>-0.000193563873674977-0.000748120095783056i</v>
      </c>
      <c r="AF3472" t="str">
        <f t="shared" si="1850"/>
        <v>-15.0840790209198-0.231430266338637i</v>
      </c>
      <c r="AG3472" t="str">
        <f t="shared" si="1851"/>
        <v>1.00162383449906-0.000451387782302191i</v>
      </c>
      <c r="AH3472" t="str">
        <f t="shared" si="1852"/>
        <v>0.00273704436256856+0.0113123652402097i</v>
      </c>
      <c r="AI3472">
        <f t="shared" si="1853"/>
        <v>-38.681856612079471</v>
      </c>
      <c r="AJ3472">
        <f t="shared" si="1854"/>
        <v>76.398587586358119</v>
      </c>
      <c r="AK3472"/>
      <c r="AL3472"/>
      <c r="AM3472"/>
      <c r="AN3472"/>
    </row>
    <row r="3473" spans="1:40" x14ac:dyDescent="0.25">
      <c r="A3473"/>
      <c r="B3473">
        <f t="shared" si="1820"/>
        <v>1539000</v>
      </c>
      <c r="C3473" s="237" t="str">
        <f t="shared" si="1823"/>
        <v>-3.22675133290066E-08+0.00159130769329487i</v>
      </c>
      <c r="D3473" s="208" t="str">
        <f t="shared" si="1824"/>
        <v>-5.95700620439023+0.012200025648594i</v>
      </c>
      <c r="E3473" t="str">
        <f t="shared" si="1825"/>
        <v>2870</v>
      </c>
      <c r="F3473" t="str">
        <f t="shared" si="1826"/>
        <v>0.777000777000777</v>
      </c>
      <c r="G3473" t="str">
        <f t="shared" si="1821"/>
        <v>0.777000777000777</v>
      </c>
      <c r="H3473" t="str">
        <f t="shared" si="1827"/>
        <v>9.12708190644447+0.243480176074516i</v>
      </c>
      <c r="I3473" t="str">
        <f t="shared" si="1828"/>
        <v>6043.63886734336i</v>
      </c>
      <c r="J3473" t="str">
        <f t="shared" si="1822"/>
        <v>-31241.5122043014+1307.09887458464i</v>
      </c>
      <c r="K3473" t="str">
        <f t="shared" si="1829"/>
        <v>0.00807947795588981-0.193110952867683i</v>
      </c>
      <c r="L3473" t="str">
        <f t="shared" si="1830"/>
        <v>0.000699154701871608-0.0140053005181696i</v>
      </c>
      <c r="M3473" t="str">
        <f t="shared" si="1831"/>
        <v>0.00877863265776142-0.207116253385853i</v>
      </c>
      <c r="N3473" t="str">
        <f t="shared" si="1832"/>
        <v>-6.82532605787799i</v>
      </c>
      <c r="O3473" t="str">
        <f t="shared" si="1833"/>
        <v>0.856606079862553-0.515970952615076i</v>
      </c>
      <c r="P3473" t="str">
        <f t="shared" si="1834"/>
        <v>0.143393920137447+0.515970952615076i</v>
      </c>
      <c r="Q3473" t="str">
        <f t="shared" si="1835"/>
        <v>-0.143393920137447+6.30935510526291i</v>
      </c>
      <c r="R3473" t="str">
        <f t="shared" si="1836"/>
        <v>0.0812202374177825-0.0245730991184742i</v>
      </c>
      <c r="S3473" t="str">
        <f t="shared" si="1837"/>
        <v>0.707947111649835i</v>
      </c>
      <c r="T3473" t="str">
        <f t="shared" si="1838"/>
        <v>0.0173964545452089+0.057499632487433i</v>
      </c>
      <c r="U3473" t="str">
        <f t="shared" si="1839"/>
        <v>0.0001-103.414517928457i</v>
      </c>
      <c r="V3473" t="str">
        <f t="shared" si="1840"/>
        <v>0.00002-0.00165873837522186i</v>
      </c>
      <c r="W3473" t="str">
        <f t="shared" si="1841"/>
        <v>0.0000199993584529521-0.00165871177384128i</v>
      </c>
      <c r="X3473" t="str">
        <f t="shared" si="1842"/>
        <v>0.0000297779977278448-0.00165841822569553i</v>
      </c>
      <c r="Y3473" t="str">
        <f t="shared" si="1843"/>
        <v>0.009+9.66982218774938i</v>
      </c>
      <c r="Z3473" t="str">
        <f t="shared" si="1844"/>
        <v>-0.00205837096704155-0.0000388825235654869i</v>
      </c>
      <c r="AA3473" t="str">
        <f t="shared" si="1845"/>
        <v>0.00115923088561298-1.24118600165103i</v>
      </c>
      <c r="AB3473" t="str">
        <f t="shared" si="1846"/>
        <v>0.118436282274345+0.391461529488965i</v>
      </c>
      <c r="AC3473" t="str">
        <f t="shared" si="1847"/>
        <v>1.08211775394789-0.0210935820825826i</v>
      </c>
      <c r="AD3473" t="str">
        <f t="shared" si="1848"/>
        <v>0.102358071143297+0.363750272489657i</v>
      </c>
      <c r="AE3473" t="str">
        <f t="shared" si="1849"/>
        <v>-0.000196547353341705-0.000752712940259511i</v>
      </c>
      <c r="AF3473" t="str">
        <f t="shared" si="1850"/>
        <v>-15.0840881108347-0.231280150425922i</v>
      </c>
      <c r="AG3473" t="str">
        <f t="shared" si="1851"/>
        <v>1.00163479345867-0.000458377918920916i</v>
      </c>
      <c r="AH3473" t="str">
        <f t="shared" si="1852"/>
        <v>0.00278088654924776+0.0113821131074219i</v>
      </c>
      <c r="AI3473">
        <f t="shared" si="1853"/>
        <v>-38.623742901191704</v>
      </c>
      <c r="AJ3473">
        <f t="shared" si="1854"/>
        <v>76.270418795251615</v>
      </c>
      <c r="AK3473"/>
      <c r="AL3473"/>
      <c r="AM3473"/>
      <c r="AN3473"/>
    </row>
    <row r="3474" spans="1:40" x14ac:dyDescent="0.25">
      <c r="A3474"/>
      <c r="B3474">
        <f t="shared" si="1820"/>
        <v>1540000</v>
      </c>
      <c r="C3474" s="237" t="str">
        <f t="shared" si="1823"/>
        <v>-3.22256210733568E-08+0.00159027437661176i</v>
      </c>
      <c r="D3474" s="208" t="str">
        <f t="shared" si="1824"/>
        <v>-5.95700620406905+0.0121921035540235i</v>
      </c>
      <c r="E3474" t="str">
        <f t="shared" si="1825"/>
        <v>2870</v>
      </c>
      <c r="F3474" t="str">
        <f t="shared" si="1826"/>
        <v>0.777000777000777</v>
      </c>
      <c r="G3474" t="str">
        <f t="shared" si="1821"/>
        <v>0.777000777000777</v>
      </c>
      <c r="H3474" t="str">
        <f t="shared" si="1827"/>
        <v>9.12709097899813+0.243322332515324i</v>
      </c>
      <c r="I3474" t="str">
        <f t="shared" si="1828"/>
        <v>6047.56585816035i</v>
      </c>
      <c r="J3474" t="str">
        <f t="shared" si="1822"/>
        <v>-31282.1264505238+1307.94819159217i</v>
      </c>
      <c r="K3474" t="str">
        <f t="shared" si="1829"/>
        <v>0.00806900617017227-0.192985985964872i</v>
      </c>
      <c r="L3474" t="str">
        <f t="shared" si="1830"/>
        <v>0.000698249257065212-0.0139962513382905i</v>
      </c>
      <c r="M3474" t="str">
        <f t="shared" si="1831"/>
        <v>0.00876725542723748-0.206982237303162i</v>
      </c>
      <c r="N3474" t="str">
        <f t="shared" si="1832"/>
        <v>-6.82976096759721i</v>
      </c>
      <c r="O3474" t="str">
        <f t="shared" si="1833"/>
        <v>0.854309378739041-0.519764836631446i</v>
      </c>
      <c r="P3474" t="str">
        <f t="shared" si="1834"/>
        <v>0.145690621260959+0.519764836631446i</v>
      </c>
      <c r="Q3474" t="str">
        <f t="shared" si="1835"/>
        <v>-0.145690621260959+6.30999613096576i</v>
      </c>
      <c r="R3474" t="str">
        <f t="shared" si="1836"/>
        <v>0.0817949569385666-0.024977412993949i</v>
      </c>
      <c r="S3474" t="str">
        <f t="shared" si="1837"/>
        <v>0.708407116270791i</v>
      </c>
      <c r="T3474" t="str">
        <f t="shared" si="1838"/>
        <v>0.017694177110948+0.0579441295703435i</v>
      </c>
      <c r="U3474" t="str">
        <f t="shared" si="1839"/>
        <v>0.0001-103.347365644088i</v>
      </c>
      <c r="V3474" t="str">
        <f t="shared" si="1840"/>
        <v>0.00002-0.00165766127238081i</v>
      </c>
      <c r="W3474" t="str">
        <f t="shared" si="1841"/>
        <v>0.0000199993584529522-0.00165763468827888i</v>
      </c>
      <c r="X3474" t="str">
        <f t="shared" si="1842"/>
        <v>0.0000297653009143972-0.00165734140557612i</v>
      </c>
      <c r="Y3474" t="str">
        <f t="shared" si="1843"/>
        <v>0.009+9.67610537305656i</v>
      </c>
      <c r="Z3474" t="str">
        <f t="shared" si="1844"/>
        <v>-0.00205569827804236-0.0000388390203475888i</v>
      </c>
      <c r="AA3474" t="str">
        <f t="shared" si="1845"/>
        <v>0.00115772373755384-1.24037976190136i</v>
      </c>
      <c r="AB3474" t="str">
        <f t="shared" si="1846"/>
        <v>0.120463198376341+0.394487696794775i</v>
      </c>
      <c r="AC3474" t="str">
        <f t="shared" si="1847"/>
        <v>1.0827080777009-0.0214751679119273i</v>
      </c>
      <c r="AD3474" t="str">
        <f t="shared" si="1848"/>
        <v>0.103993280675038+0.36641545226245i</v>
      </c>
      <c r="AE3474" t="str">
        <f t="shared" si="1849"/>
        <v>-0.000199547590805558-0.000757278611408177i</v>
      </c>
      <c r="AF3474" t="str">
        <f t="shared" si="1850"/>
        <v>-15.0840971830672-0.231130228961301i</v>
      </c>
      <c r="AG3474" t="str">
        <f t="shared" si="1851"/>
        <v>1.00164570523906-0.000465412369339278i</v>
      </c>
      <c r="AH3474" t="str">
        <f t="shared" si="1852"/>
        <v>0.00282498652971259+0.0114514547141469i</v>
      </c>
      <c r="AI3474">
        <f t="shared" si="1853"/>
        <v>-38.566217818632218</v>
      </c>
      <c r="AJ3474">
        <f t="shared" si="1854"/>
        <v>76.142260155766991</v>
      </c>
      <c r="AK3474"/>
      <c r="AL3474"/>
      <c r="AM3474"/>
      <c r="AN3474"/>
    </row>
    <row r="3475" spans="1:40" x14ac:dyDescent="0.25">
      <c r="A3475"/>
      <c r="B3475">
        <f t="shared" si="1820"/>
        <v>1541000</v>
      </c>
      <c r="C3475" s="237" t="str">
        <f t="shared" si="1823"/>
        <v>-3.21838103465744E-08+0.00158924240102752i</v>
      </c>
      <c r="D3475" s="208" t="str">
        <f t="shared" si="1824"/>
        <v>-5.9570062037485+0.012184191741211i</v>
      </c>
      <c r="E3475" t="str">
        <f t="shared" si="1825"/>
        <v>2870</v>
      </c>
      <c r="F3475" t="str">
        <f t="shared" si="1826"/>
        <v>0.777000777000777</v>
      </c>
      <c r="G3475" t="str">
        <f t="shared" si="1821"/>
        <v>0.777000777000777</v>
      </c>
      <c r="H3475" t="str">
        <f t="shared" si="1827"/>
        <v>9.12710003391454+0.243164693308747i</v>
      </c>
      <c r="I3475" t="str">
        <f t="shared" si="1828"/>
        <v>6051.49284897734i</v>
      </c>
      <c r="J3475" t="str">
        <f t="shared" si="1822"/>
        <v>-31322.7670781989+1308.7975085997i</v>
      </c>
      <c r="K3475" t="str">
        <f t="shared" si="1829"/>
        <v>0.00805855471854195-0.192861180417339i</v>
      </c>
      <c r="L3475" t="str">
        <f t="shared" si="1830"/>
        <v>0.000697345568568312-0.0139872138154043i</v>
      </c>
      <c r="M3475" t="str">
        <f t="shared" si="1831"/>
        <v>0.00875590028711026-0.206848394232743i</v>
      </c>
      <c r="N3475" t="str">
        <f t="shared" si="1832"/>
        <v>-6.83419587731643i</v>
      </c>
      <c r="O3475" t="str">
        <f t="shared" si="1833"/>
        <v>0.851995874723795-0.523548497709272i</v>
      </c>
      <c r="P3475" t="str">
        <f t="shared" si="1834"/>
        <v>0.148004125276205+0.523548497709272i</v>
      </c>
      <c r="Q3475" t="str">
        <f t="shared" si="1835"/>
        <v>-0.148004125276205+6.31064737960716i</v>
      </c>
      <c r="R3475" t="str">
        <f t="shared" si="1836"/>
        <v>0.0823673711980835-0.0253848498205346i</v>
      </c>
      <c r="S3475" t="str">
        <f t="shared" si="1837"/>
        <v>0.708867120891747i</v>
      </c>
      <c r="T3475" t="str">
        <f t="shared" si="1838"/>
        <v>0.0179944854065517+0.0583875212766073i</v>
      </c>
      <c r="U3475" t="str">
        <f t="shared" si="1839"/>
        <v>0.0001-103.280300513884i</v>
      </c>
      <c r="V3475" t="str">
        <f t="shared" si="1840"/>
        <v>0.00002-0.00165658556746687i</v>
      </c>
      <c r="W3475" t="str">
        <f t="shared" si="1841"/>
        <v>0.0000199993584529522-0.00165655900062116i</v>
      </c>
      <c r="X3475" t="str">
        <f t="shared" si="1842"/>
        <v>0.0000297526288097867-0.00165626598287136i</v>
      </c>
      <c r="Y3475" t="str">
        <f t="shared" si="1843"/>
        <v>0.009+9.68238855836374i</v>
      </c>
      <c r="Z3475" t="str">
        <f t="shared" si="1844"/>
        <v>-0.00205303079141495-0.0000387956091089137i</v>
      </c>
      <c r="AA3475" t="str">
        <f t="shared" si="1845"/>
        <v>0.00115621952819496-1.23957456907141i</v>
      </c>
      <c r="AB3475" t="str">
        <f t="shared" si="1846"/>
        <v>0.12250771830855+0.397506338618871i</v>
      </c>
      <c r="AC3475" t="str">
        <f t="shared" si="1847"/>
        <v>1.08329621320656-0.0218599989487997i</v>
      </c>
      <c r="AD3475" t="str">
        <f t="shared" si="1848"/>
        <v>0.105640337717587+0.369073233540504i</v>
      </c>
      <c r="AE3475" t="str">
        <f t="shared" si="1849"/>
        <v>-0.000202564445248681-0.000761817093993963i</v>
      </c>
      <c r="AF3475" t="str">
        <f t="shared" si="1850"/>
        <v>-15.084106237663-0.230980501567536i</v>
      </c>
      <c r="AG3475" t="str">
        <f t="shared" si="1851"/>
        <v>1.00165656969499-0.000472490894050835i</v>
      </c>
      <c r="AH3475" t="str">
        <f t="shared" si="1852"/>
        <v>0.00286934217305378+0.0115203898260243i</v>
      </c>
      <c r="AI3475">
        <f t="shared" si="1853"/>
        <v>-38.509271976163774</v>
      </c>
      <c r="AJ3475">
        <f t="shared" si="1854"/>
        <v>76.014111657068469</v>
      </c>
      <c r="AK3475"/>
      <c r="AL3475"/>
      <c r="AM3475"/>
      <c r="AN3475"/>
    </row>
    <row r="3476" spans="1:40" x14ac:dyDescent="0.25">
      <c r="A3476"/>
      <c r="B3476">
        <f t="shared" si="1820"/>
        <v>1542000</v>
      </c>
      <c r="C3476" s="237" t="str">
        <f t="shared" si="1823"/>
        <v>-3.21420809372395E-08+0.00158821176393302i</v>
      </c>
      <c r="D3476" s="208" t="str">
        <f t="shared" si="1824"/>
        <v>-5.95700620342858+0.0121762901901532i</v>
      </c>
      <c r="E3476" t="str">
        <f t="shared" si="1825"/>
        <v>2870</v>
      </c>
      <c r="F3476" t="str">
        <f t="shared" si="1826"/>
        <v>0.777000777000777</v>
      </c>
      <c r="G3476" t="str">
        <f t="shared" si="1821"/>
        <v>0.777000777000777</v>
      </c>
      <c r="H3476" t="str">
        <f t="shared" si="1827"/>
        <v>9.12710907123941+0.243007258058523i</v>
      </c>
      <c r="I3476" t="str">
        <f t="shared" si="1828"/>
        <v>6055.41983979433i</v>
      </c>
      <c r="J3476" t="str">
        <f t="shared" si="1822"/>
        <v>-31363.4340873264+1309.64682560723i</v>
      </c>
      <c r="K3476" t="str">
        <f t="shared" si="1829"/>
        <v>0.00804812354841631-0.192736535913321i</v>
      </c>
      <c r="L3476" t="str">
        <f t="shared" si="1830"/>
        <v>0.000696443631845288-0.013978187927058i</v>
      </c>
      <c r="M3476" t="str">
        <f t="shared" si="1831"/>
        <v>0.0087445671802616-0.206714723840379i</v>
      </c>
      <c r="N3476" t="str">
        <f t="shared" si="1832"/>
        <v>-6.83863078703565i</v>
      </c>
      <c r="O3476" t="str">
        <f t="shared" si="1833"/>
        <v>0.849665613319719-0.527321861430024i</v>
      </c>
      <c r="P3476" t="str">
        <f t="shared" si="1834"/>
        <v>0.150334386680281+0.527321861430024i</v>
      </c>
      <c r="Q3476" t="str">
        <f t="shared" si="1835"/>
        <v>-0.150334386680281+6.31130892560563i</v>
      </c>
      <c r="R3476" t="str">
        <f t="shared" si="1836"/>
        <v>0.0829374590835053-0.025795400073654i</v>
      </c>
      <c r="S3476" t="str">
        <f t="shared" si="1837"/>
        <v>0.709327125512701i</v>
      </c>
      <c r="T3476" t="str">
        <f t="shared" si="1838"/>
        <v>0.0182973769856951+0.0588297894490301i</v>
      </c>
      <c r="U3476" t="str">
        <f t="shared" si="1839"/>
        <v>0.0001-103.213322368285i</v>
      </c>
      <c r="V3476" t="str">
        <f t="shared" si="1840"/>
        <v>0.00002-0.00165551125776034i</v>
      </c>
      <c r="W3476" t="str">
        <f t="shared" si="1841"/>
        <v>0.0000199993584529521-0.00165548470814847i</v>
      </c>
      <c r="X3476" t="str">
        <f t="shared" si="1842"/>
        <v>0.0000297399813499425-0.00165519195486293i</v>
      </c>
      <c r="Y3476" t="str">
        <f t="shared" si="1843"/>
        <v>0.009+9.68867174367092i</v>
      </c>
      <c r="Z3476" t="str">
        <f t="shared" si="1844"/>
        <v>-0.00205036849366568-0.0000387522895784215i</v>
      </c>
      <c r="AA3476" t="str">
        <f t="shared" si="1845"/>
        <v>0.00115471824989771-1.23877042112297i</v>
      </c>
      <c r="AB3476" t="str">
        <f t="shared" si="1846"/>
        <v>0.124569825416221+0.400517331345803i</v>
      </c>
      <c r="AC3476" t="str">
        <f t="shared" si="1847"/>
        <v>1.08388213874942-0.0222480663489459i</v>
      </c>
      <c r="AD3476" t="str">
        <f t="shared" si="1848"/>
        <v>0.107299207865763+0.371723563695274i</v>
      </c>
      <c r="AE3476" t="str">
        <f t="shared" si="1849"/>
        <v>-0.000205597776019804-0.000766328373328669i</v>
      </c>
      <c r="AF3476" t="str">
        <f t="shared" si="1850"/>
        <v>-15.084115274668-0.23083096786837i</v>
      </c>
      <c r="AG3476" t="str">
        <f t="shared" si="1851"/>
        <v>1.00166738668233-0.000479613253130641i</v>
      </c>
      <c r="AH3476" t="str">
        <f t="shared" si="1852"/>
        <v>0.00291395135113551+0.0115889182169581i</v>
      </c>
      <c r="AI3476">
        <f t="shared" si="1853"/>
        <v>-38.452896211518251</v>
      </c>
      <c r="AJ3476">
        <f t="shared" si="1854"/>
        <v>75.885973288168998</v>
      </c>
      <c r="AK3476"/>
      <c r="AL3476"/>
      <c r="AM3476"/>
      <c r="AN3476"/>
    </row>
    <row r="3477" spans="1:40" x14ac:dyDescent="0.25">
      <c r="A3477"/>
      <c r="B3477">
        <f t="shared" si="1820"/>
        <v>1543000</v>
      </c>
      <c r="C3477" s="237" t="str">
        <f t="shared" si="1823"/>
        <v>-3.21004326346169E-08+0.00158718246272587i</v>
      </c>
      <c r="D3477" s="208" t="str">
        <f t="shared" si="1824"/>
        <v>-5.95700620310928+0.0121683988808983i</v>
      </c>
      <c r="E3477" t="str">
        <f t="shared" si="1825"/>
        <v>2870</v>
      </c>
      <c r="F3477" t="str">
        <f t="shared" si="1826"/>
        <v>0.777000777000777</v>
      </c>
      <c r="G3477" t="str">
        <f t="shared" si="1821"/>
        <v>0.777000777000777</v>
      </c>
      <c r="H3477" t="str">
        <f t="shared" si="1827"/>
        <v>9.12711809101823+0.242850026369411i</v>
      </c>
      <c r="I3477" t="str">
        <f t="shared" si="1828"/>
        <v>6059.34683061131i</v>
      </c>
      <c r="J3477" t="str">
        <f t="shared" si="1822"/>
        <v>-31404.1274779066+1310.49614261475i</v>
      </c>
      <c r="K3477" t="str">
        <f t="shared" si="1829"/>
        <v>0.00803771260738218-0.192612052141851i</v>
      </c>
      <c r="L3477" t="str">
        <f t="shared" si="1830"/>
        <v>0.00069554344237512-0.0139691736508561i</v>
      </c>
      <c r="M3477" t="str">
        <f t="shared" si="1831"/>
        <v>0.0087332560497573-0.206581225792707i</v>
      </c>
      <c r="N3477" t="str">
        <f t="shared" si="1832"/>
        <v>-6.84306569675487i</v>
      </c>
      <c r="O3477" t="str">
        <f t="shared" si="1833"/>
        <v>0.847318640359309-0.531084853577705i</v>
      </c>
      <c r="P3477" t="str">
        <f t="shared" si="1834"/>
        <v>0.152681359640691+0.531084853577705i</v>
      </c>
      <c r="Q3477" t="str">
        <f t="shared" si="1835"/>
        <v>-0.152681359640691+6.31198084317716i</v>
      </c>
      <c r="R3477" t="str">
        <f t="shared" si="1836"/>
        <v>0.0835051995034567-0.0262090540431164i</v>
      </c>
      <c r="S3477" t="str">
        <f t="shared" si="1837"/>
        <v>0.709787130133656i</v>
      </c>
      <c r="T3477" t="str">
        <f t="shared" si="1838"/>
        <v>0.0186028492527815+0.0592709159067969i</v>
      </c>
      <c r="U3477" t="str">
        <f t="shared" si="1839"/>
        <v>0.0001-103.146431038169i</v>
      </c>
      <c r="V3477" t="str">
        <f t="shared" si="1840"/>
        <v>0.00002-0.00165443834054857i</v>
      </c>
      <c r="W3477" t="str">
        <f t="shared" si="1841"/>
        <v>0.0000199993584529521-0.00165441180814821i</v>
      </c>
      <c r="X3477" t="str">
        <f t="shared" si="1842"/>
        <v>0.0000297273584710012-0.00165411931883955i</v>
      </c>
      <c r="Y3477" t="str">
        <f t="shared" si="1843"/>
        <v>0.009+9.6949549289781i</v>
      </c>
      <c r="Z3477" t="str">
        <f t="shared" si="1844"/>
        <v>-0.0020477113713446-0.0000387090614860726i</v>
      </c>
      <c r="AA3477" t="str">
        <f t="shared" si="1845"/>
        <v>0.00115321989504832-1.23796731602314i</v>
      </c>
      <c r="AB3477" t="str">
        <f t="shared" si="1846"/>
        <v>0.12664950202835+0.403520551199307i</v>
      </c>
      <c r="AC3477" t="str">
        <f t="shared" si="1847"/>
        <v>1.08446583262909-0.0226393610800897i</v>
      </c>
      <c r="AD3477" t="str">
        <f t="shared" si="1848"/>
        <v>0.108969856483536+0.374366390265003i</v>
      </c>
      <c r="AE3477" t="str">
        <f t="shared" si="1849"/>
        <v>-0.000208647442636039-0.000770812435269629i</v>
      </c>
      <c r="AF3477" t="str">
        <f t="shared" si="1850"/>
        <v>-15.0841242941275-0.230681627488513i</v>
      </c>
      <c r="AG3477" t="str">
        <f t="shared" si="1851"/>
        <v>1.00167815605809-0.000486779206240393i</v>
      </c>
      <c r="AH3477" t="str">
        <f t="shared" si="1852"/>
        <v>0.00295881193862069+0.0116570396690916i</v>
      </c>
      <c r="AI3477">
        <f t="shared" si="1853"/>
        <v>-38.397081581210081</v>
      </c>
      <c r="AJ3477">
        <f t="shared" si="1854"/>
        <v>75.757845037931745</v>
      </c>
      <c r="AK3477"/>
      <c r="AL3477"/>
      <c r="AM3477"/>
      <c r="AN3477"/>
    </row>
    <row r="3478" spans="1:40" x14ac:dyDescent="0.25">
      <c r="A3478"/>
      <c r="B3478">
        <f t="shared" si="1820"/>
        <v>1544000</v>
      </c>
      <c r="C3478" s="237" t="str">
        <f t="shared" si="1823"/>
        <v>-3.20588652286535E-08+0.00158615449481044i</v>
      </c>
      <c r="D3478" s="208" t="str">
        <f t="shared" si="1824"/>
        <v>-5.95700620279059+0.0121605177935467i</v>
      </c>
      <c r="E3478" t="str">
        <f t="shared" si="1825"/>
        <v>2870</v>
      </c>
      <c r="F3478" t="str">
        <f t="shared" si="1826"/>
        <v>0.777000777000777</v>
      </c>
      <c r="G3478" t="str">
        <f t="shared" si="1821"/>
        <v>0.777000777000777</v>
      </c>
      <c r="H3478" t="str">
        <f t="shared" si="1827"/>
        <v>9.12712709329638+0.242692997847189i</v>
      </c>
      <c r="I3478" t="str">
        <f t="shared" si="1828"/>
        <v>6063.2738214283i</v>
      </c>
      <c r="J3478" t="str">
        <f t="shared" si="1822"/>
        <v>-31444.8472499393+1311.34545962228i</v>
      </c>
      <c r="K3478" t="str">
        <f t="shared" si="1829"/>
        <v>0.00802732184319601-0.192487728792767i</v>
      </c>
      <c r="L3478" t="str">
        <f t="shared" si="1830"/>
        <v>0.000694644995651357-0.0139601709644603i</v>
      </c>
      <c r="M3478" t="str">
        <f t="shared" si="1831"/>
        <v>0.00872196683884737-0.206447899757227i</v>
      </c>
      <c r="N3478" t="str">
        <f t="shared" si="1832"/>
        <v>-6.84750060647409i</v>
      </c>
      <c r="O3478" t="str">
        <f t="shared" si="1833"/>
        <v>0.844955002003747-0.534837400140311i</v>
      </c>
      <c r="P3478" t="str">
        <f t="shared" si="1834"/>
        <v>0.155044997996253+0.534837400140311i</v>
      </c>
      <c r="Q3478" t="str">
        <f t="shared" si="1835"/>
        <v>-0.155044997996253+6.31266320633378i</v>
      </c>
      <c r="R3478" t="str">
        <f t="shared" si="1836"/>
        <v>0.0840705713899031-0.0266258018327831i</v>
      </c>
      <c r="S3478" t="str">
        <f t="shared" si="1837"/>
        <v>0.710247134754611i</v>
      </c>
      <c r="T3478" t="str">
        <f t="shared" si="1838"/>
        <v>0.0189108994622783+0.0597108824468617i</v>
      </c>
      <c r="U3478" t="str">
        <f t="shared" si="1839"/>
        <v>0.0001-103.079626354855i</v>
      </c>
      <c r="V3478" t="str">
        <f t="shared" si="1840"/>
        <v>0.00002-0.00165336681312594i</v>
      </c>
      <c r="W3478" t="str">
        <f t="shared" si="1841"/>
        <v>0.0000199993584529521-0.00165334029791481i</v>
      </c>
      <c r="X3478" t="str">
        <f t="shared" si="1842"/>
        <v>0.0000297147601093061-0.00165304807209698i</v>
      </c>
      <c r="Y3478" t="str">
        <f t="shared" si="1843"/>
        <v>0.009+9.70123811428528i</v>
      </c>
      <c r="Z3478" t="str">
        <f t="shared" si="1844"/>
        <v>-0.00204505941104533-0.0000386659245628236i</v>
      </c>
      <c r="AA3478" t="str">
        <f t="shared" si="1845"/>
        <v>0.00115172445605769-1.23716525174428i</v>
      </c>
      <c r="AB3478" t="str">
        <f t="shared" si="1846"/>
        <v>0.128746729453157+0.40651587425177i</v>
      </c>
      <c r="AC3478" t="str">
        <f t="shared" si="1847"/>
        <v>1.08504727316215-0.0230338739215272i</v>
      </c>
      <c r="AD3478" t="str">
        <f t="shared" si="1848"/>
        <v>0.110652248704887+0.377001660955689i</v>
      </c>
      <c r="AE3478" t="str">
        <f t="shared" si="1849"/>
        <v>-0.000211713304784686-0.000775269266218284i</v>
      </c>
      <c r="AF3478" t="str">
        <f t="shared" si="1850"/>
        <v>-15.084133296087-0.230532480053642i</v>
      </c>
      <c r="AG3478" t="str">
        <f t="shared" si="1851"/>
        <v>1.00168887768038-0.000493988512633602i</v>
      </c>
      <c r="AH3478" t="str">
        <f t="shared" si="1852"/>
        <v>0.00300392181299704+0.0117247539727844i</v>
      </c>
      <c r="AI3478">
        <f t="shared" si="1853"/>
        <v>-38.341819353631543</v>
      </c>
      <c r="AJ3478">
        <f t="shared" si="1854"/>
        <v>75.629726895069453</v>
      </c>
      <c r="AK3478"/>
      <c r="AL3478"/>
      <c r="AM3478"/>
      <c r="AN3478"/>
    </row>
    <row r="3479" spans="1:40" x14ac:dyDescent="0.25">
      <c r="A3479"/>
      <c r="B3479">
        <f t="shared" si="1820"/>
        <v>1545000</v>
      </c>
      <c r="C3479" s="237" t="str">
        <f t="shared" si="1823"/>
        <v>-3.20173785099761E-08+0.00158512785759781i</v>
      </c>
      <c r="D3479" s="208" t="str">
        <f t="shared" si="1824"/>
        <v>-5.95700620247252+0.0121526469082499i</v>
      </c>
      <c r="E3479" t="str">
        <f t="shared" si="1825"/>
        <v>2870</v>
      </c>
      <c r="F3479" t="str">
        <f t="shared" si="1826"/>
        <v>0.777000777000777</v>
      </c>
      <c r="G3479" t="str">
        <f t="shared" si="1821"/>
        <v>0.777000777000777</v>
      </c>
      <c r="H3479" t="str">
        <f t="shared" si="1827"/>
        <v>9.1271360781191+0.242536172098654i</v>
      </c>
      <c r="I3479" t="str">
        <f t="shared" si="1828"/>
        <v>6067.20081224529i</v>
      </c>
      <c r="J3479" t="str">
        <f t="shared" si="1822"/>
        <v>-31485.5934034246+1312.19477662981i</v>
      </c>
      <c r="K3479" t="str">
        <f t="shared" si="1829"/>
        <v>0.00801695120378229-0.192363565556698i</v>
      </c>
      <c r="L3479" t="str">
        <f t="shared" si="1830"/>
        <v>0.000693748287182049-0.0139511798455895i</v>
      </c>
      <c r="M3479" t="str">
        <f t="shared" si="1831"/>
        <v>0.00871069949096434-0.206314745402288i</v>
      </c>
      <c r="N3479" t="str">
        <f t="shared" si="1832"/>
        <v>-6.85193551619331i</v>
      </c>
      <c r="O3479" t="str">
        <f t="shared" si="1833"/>
        <v>0.842574744742-0.538579427311286i</v>
      </c>
      <c r="P3479" t="str">
        <f t="shared" si="1834"/>
        <v>0.157425255258+0.538579427311286i</v>
      </c>
      <c r="Q3479" t="str">
        <f t="shared" si="1835"/>
        <v>-0.157425255258+6.31335608888202i</v>
      </c>
      <c r="R3479" t="str">
        <f t="shared" si="1836"/>
        <v>0.08463355370005-0.0270456333602527i</v>
      </c>
      <c r="S3479" t="str">
        <f t="shared" si="1837"/>
        <v>0.710707139375566i</v>
      </c>
      <c r="T3479" t="str">
        <f t="shared" si="1838"/>
        <v>0.0192215247180656+0.0601496708453509i</v>
      </c>
      <c r="U3479" t="str">
        <f t="shared" si="1839"/>
        <v>0.0001-103.012908150094i</v>
      </c>
      <c r="V3479" t="str">
        <f t="shared" si="1840"/>
        <v>0.00002-0.00165229667279382i</v>
      </c>
      <c r="W3479" t="str">
        <f t="shared" si="1841"/>
        <v>0.000019999358452952-0.00165227017474966i</v>
      </c>
      <c r="X3479" t="str">
        <f t="shared" si="1842"/>
        <v>0.0000297021862014057-0.00165197821193792i</v>
      </c>
      <c r="Y3479" t="str">
        <f t="shared" si="1843"/>
        <v>0.009+9.70752129959246i</v>
      </c>
      <c r="Z3479" t="str">
        <f t="shared" si="1844"/>
        <v>-0.00204241259940481-0.0000386228785406231i</v>
      </c>
      <c r="AA3479" t="str">
        <f t="shared" si="1845"/>
        <v>0.00115023192536137-1.23636422626402i</v>
      </c>
      <c r="AB3479" t="str">
        <f t="shared" si="1846"/>
        <v>0.130861487973657+0.409503176433782i</v>
      </c>
      <c r="AC3479" t="str">
        <f t="shared" si="1847"/>
        <v>1.08562643868404-0.0234315954637396i</v>
      </c>
      <c r="AD3479" t="str">
        <f t="shared" si="1848"/>
        <v>0.11234634943466+0.379629323642062i</v>
      </c>
      <c r="AE3479" t="str">
        <f t="shared" si="1849"/>
        <v>-0.000214795222325-0.000779698853118776i</v>
      </c>
      <c r="AF3479" t="str">
        <f t="shared" si="1850"/>
        <v>-15.0841422805916-0.230383525190404i</v>
      </c>
      <c r="AG3479" t="str">
        <f t="shared" si="1851"/>
        <v>1.00169955140845-0.000501240931160741i</v>
      </c>
      <c r="AH3479" t="str">
        <f t="shared" si="1852"/>
        <v>0.00304927885460195+0.0117920609265871i</v>
      </c>
      <c r="AI3479">
        <f t="shared" si="1853"/>
        <v>-38.28710100242008</v>
      </c>
      <c r="AJ3479">
        <f t="shared" si="1854"/>
        <v>75.501618848146379</v>
      </c>
      <c r="AK3479"/>
      <c r="AL3479"/>
      <c r="AM3479"/>
      <c r="AN3479"/>
    </row>
    <row r="3480" spans="1:40" x14ac:dyDescent="0.25">
      <c r="A3480"/>
      <c r="B3480">
        <f t="shared" si="1820"/>
        <v>1546000</v>
      </c>
      <c r="C3480" s="237" t="str">
        <f t="shared" si="1823"/>
        <v>-3.19759722698882E-08+0.00158410254850576i</v>
      </c>
      <c r="D3480" s="208" t="str">
        <f t="shared" si="1824"/>
        <v>-5.95700620215508+0.0121447862052108i</v>
      </c>
      <c r="E3480" t="str">
        <f t="shared" si="1825"/>
        <v>2870</v>
      </c>
      <c r="F3480" t="str">
        <f t="shared" si="1826"/>
        <v>0.777000777000777</v>
      </c>
      <c r="G3480" t="str">
        <f t="shared" si="1821"/>
        <v>0.777000777000777</v>
      </c>
      <c r="H3480" t="str">
        <f t="shared" si="1827"/>
        <v>9.1271450455315+0.242379548731614i</v>
      </c>
      <c r="I3480" t="str">
        <f t="shared" si="1828"/>
        <v>6071.12780306227i</v>
      </c>
      <c r="J3480" t="str">
        <f t="shared" si="1822"/>
        <v>-31526.3659383624+1313.04409363733i</v>
      </c>
      <c r="K3480" t="str">
        <f t="shared" si="1829"/>
        <v>0.00800660063723343-0.192239562125068i</v>
      </c>
      <c r="L3480" t="str">
        <f t="shared" si="1830"/>
        <v>0.000692853312489719-0.0139422002720197i</v>
      </c>
      <c r="M3480" t="str">
        <f t="shared" si="1831"/>
        <v>0.00869945394972315-0.206181762397088i</v>
      </c>
      <c r="N3480" t="str">
        <f t="shared" si="1832"/>
        <v>-6.85637042591253i</v>
      </c>
      <c r="O3480" t="str">
        <f t="shared" si="1833"/>
        <v>0.840177915389901-0.542310861490972i</v>
      </c>
      <c r="P3480" t="str">
        <f t="shared" si="1834"/>
        <v>0.159822084610099+0.542310861490972i</v>
      </c>
      <c r="Q3480" t="str">
        <f t="shared" si="1835"/>
        <v>-0.159822084610099+6.31405956442156i</v>
      </c>
      <c r="R3480" t="str">
        <f t="shared" si="1836"/>
        <v>0.0851941254182502-0.0274685383565695i</v>
      </c>
      <c r="S3480" t="str">
        <f t="shared" si="1837"/>
        <v>0.71116714399652i</v>
      </c>
      <c r="T3480" t="str">
        <f t="shared" si="1838"/>
        <v>0.0195347219728004+0.0605872628589783i</v>
      </c>
      <c r="U3480" t="str">
        <f t="shared" si="1839"/>
        <v>0.0001-102.946276256077i</v>
      </c>
      <c r="V3480" t="str">
        <f t="shared" si="1840"/>
        <v>0.00002-0.00165122791686057i</v>
      </c>
      <c r="W3480" t="str">
        <f t="shared" si="1841"/>
        <v>0.0000199993584529521-0.00165120143596118i</v>
      </c>
      <c r="X3480" t="str">
        <f t="shared" si="1842"/>
        <v>0.000029689636684055-0.0016509097356721i</v>
      </c>
      <c r="Y3480" t="str">
        <f t="shared" si="1843"/>
        <v>0.009+9.71380448489964i</v>
      </c>
      <c r="Z3480" t="str">
        <f t="shared" si="1844"/>
        <v>-0.00203977092310327-0.0000385799231524085i</v>
      </c>
      <c r="AA3480" t="str">
        <f t="shared" si="1845"/>
        <v>0.00114874229541943-1.2355642375652i</v>
      </c>
      <c r="AB3480" t="str">
        <f t="shared" si="1846"/>
        <v>0.132993756843324+0.412482333543772i</v>
      </c>
      <c r="AC3480" t="str">
        <f t="shared" si="1847"/>
        <v>1.08620330755098-0.0238325161080279i</v>
      </c>
      <c r="AD3480" t="str">
        <f t="shared" si="1848"/>
        <v>0.11405212334943+0.382249326368549i</v>
      </c>
      <c r="AE3480" t="str">
        <f t="shared" si="1849"/>
        <v>-0.000217893055289996-0.000784101183456568i</v>
      </c>
      <c r="AF3480" t="str">
        <f t="shared" si="1850"/>
        <v>-15.0841512476866-0.230234762526403i</v>
      </c>
      <c r="AG3480" t="str">
        <f t="shared" si="1851"/>
        <v>1.00171017710265-0.000508536220274414i</v>
      </c>
      <c r="AH3480" t="str">
        <f t="shared" si="1852"/>
        <v>0.00309488094664838+0.0118589603372187i</v>
      </c>
      <c r="AI3480">
        <f t="shared" si="1853"/>
        <v>-38.232918200081123</v>
      </c>
      <c r="AJ3480">
        <f t="shared" si="1854"/>
        <v>75.373520885577818</v>
      </c>
      <c r="AK3480"/>
      <c r="AL3480"/>
      <c r="AM3480"/>
      <c r="AN3480"/>
    </row>
    <row r="3481" spans="1:40" x14ac:dyDescent="0.25">
      <c r="A3481"/>
      <c r="B3481">
        <f t="shared" ref="B3481:B3544" si="1855">B3480+1000</f>
        <v>1547000</v>
      </c>
      <c r="C3481" s="237" t="str">
        <f t="shared" si="1823"/>
        <v>-3.19346463003675E-08+0.00158307856495875i</v>
      </c>
      <c r="D3481" s="208" t="str">
        <f t="shared" si="1824"/>
        <v>-5.95700620183825+0.0121369356646838i</v>
      </c>
      <c r="E3481" t="str">
        <f t="shared" si="1825"/>
        <v>2870</v>
      </c>
      <c r="F3481" t="str">
        <f t="shared" si="1826"/>
        <v>0.777000777000777</v>
      </c>
      <c r="G3481" t="str">
        <f t="shared" si="1821"/>
        <v>0.777000777000777</v>
      </c>
      <c r="H3481" t="str">
        <f t="shared" si="1827"/>
        <v>9.1271539955785+0.242223127354886i</v>
      </c>
      <c r="I3481" t="str">
        <f t="shared" si="1828"/>
        <v>6075.05479387926i</v>
      </c>
      <c r="J3481" t="str">
        <f t="shared" si="1822"/>
        <v>-31567.1648547528+1313.89341064486i</v>
      </c>
      <c r="K3481" t="str">
        <f t="shared" si="1829"/>
        <v>0.00799627009180913-0.192115718190093i</v>
      </c>
      <c r="L3481" t="str">
        <f t="shared" si="1830"/>
        <v>0.000691960067111264-0.0139332322215833i</v>
      </c>
      <c r="M3481" t="str">
        <f t="shared" si="1831"/>
        <v>0.00868823015892039-0.206048950411676i</v>
      </c>
      <c r="N3481" t="str">
        <f t="shared" si="1832"/>
        <v>-6.86080533563175i</v>
      </c>
      <c r="O3481" t="str">
        <f t="shared" si="1833"/>
        <v>0.837764561089229-0.546031629288058i</v>
      </c>
      <c r="P3481" t="str">
        <f t="shared" si="1834"/>
        <v>0.162235438910771+0.546031629288058i</v>
      </c>
      <c r="Q3481" t="str">
        <f t="shared" si="1835"/>
        <v>-0.162235438910771+6.31477370634369i</v>
      </c>
      <c r="R3481" t="str">
        <f t="shared" si="1836"/>
        <v>0.0857522655579237-0.0278945063659525i</v>
      </c>
      <c r="S3481" t="str">
        <f t="shared" si="1837"/>
        <v>0.711627148617476i</v>
      </c>
      <c r="T3481" t="str">
        <f t="shared" si="1838"/>
        <v>0.0198504880272948+0.0610236402264738i</v>
      </c>
      <c r="U3481" t="str">
        <f t="shared" si="1839"/>
        <v>0.0001-102.879730505427i</v>
      </c>
      <c r="V3481" t="str">
        <f t="shared" si="1840"/>
        <v>0.00002-0.00165016054264153i</v>
      </c>
      <c r="W3481" t="str">
        <f t="shared" si="1841"/>
        <v>0.000019999358452952-0.00165013407886474i</v>
      </c>
      <c r="X3481" t="str">
        <f t="shared" si="1842"/>
        <v>0.000029677111494212-0.00164984264061621i</v>
      </c>
      <c r="Y3481" t="str">
        <f t="shared" si="1843"/>
        <v>0.009+9.72008767020682i</v>
      </c>
      <c r="Z3481" t="str">
        <f t="shared" si="1844"/>
        <v>-0.00203713436886396-0.0000385370581320995i</v>
      </c>
      <c r="AA3481" t="str">
        <f t="shared" si="1845"/>
        <v>0.00114725555871638-1.23476528363591i</v>
      </c>
      <c r="AB3481" t="str">
        <f t="shared" si="1846"/>
        <v>0.135143514281862+0.415453221257732i</v>
      </c>
      <c r="AC3481" t="str">
        <f t="shared" si="1847"/>
        <v>1.08677785814187-0.024236626066171i</v>
      </c>
      <c r="AD3481" t="str">
        <f t="shared" si="1848"/>
        <v>0.115769534898362+0.384861617350248i</v>
      </c>
      <c r="AE3481" t="str">
        <f t="shared" si="1849"/>
        <v>-0.000221006663888209-0.000788476245257066i</v>
      </c>
      <c r="AF3481" t="str">
        <f t="shared" si="1850"/>
        <v>-15.0841601974168-0.230086191690202i</v>
      </c>
      <c r="AG3481" t="str">
        <f t="shared" si="1851"/>
        <v>1.00172075462449-0.000515874138034501i</v>
      </c>
      <c r="AH3481" t="str">
        <f t="shared" si="1852"/>
        <v>0.00314072597524959+0.011925452019541i</v>
      </c>
      <c r="AI3481">
        <f t="shared" si="1853"/>
        <v>-38.179262811858827</v>
      </c>
      <c r="AJ3481">
        <f t="shared" si="1854"/>
        <v>75.245432995630964</v>
      </c>
      <c r="AK3481"/>
      <c r="AL3481"/>
      <c r="AM3481"/>
      <c r="AN3481"/>
    </row>
    <row r="3482" spans="1:40" x14ac:dyDescent="0.25">
      <c r="A3482"/>
      <c r="B3482">
        <f t="shared" si="1855"/>
        <v>1548000</v>
      </c>
      <c r="C3482" s="237" t="str">
        <f t="shared" si="1823"/>
        <v>-3.18934003940637E-08+0.00158205590438791i</v>
      </c>
      <c r="D3482" s="208" t="str">
        <f t="shared" si="1824"/>
        <v>-5.95700620152203+0.012129095266974i</v>
      </c>
      <c r="E3482" t="str">
        <f t="shared" si="1825"/>
        <v>2870</v>
      </c>
      <c r="F3482" t="str">
        <f t="shared" si="1826"/>
        <v>0.777000777000777</v>
      </c>
      <c r="G3482" t="str">
        <f t="shared" si="1821"/>
        <v>0.777000777000777</v>
      </c>
      <c r="H3482" t="str">
        <f t="shared" si="1827"/>
        <v>9.12716292830489+0.242066907578299i</v>
      </c>
      <c r="I3482" t="str">
        <f t="shared" si="1828"/>
        <v>6078.98178469625i</v>
      </c>
      <c r="J3482" t="str">
        <f t="shared" si="1822"/>
        <v>-31607.9901525958+1314.74272765239i</v>
      </c>
      <c r="K3482" t="str">
        <f t="shared" si="1829"/>
        <v>0.00798595951593539-0.191992033444777i</v>
      </c>
      <c r="L3482" t="str">
        <f t="shared" si="1830"/>
        <v>0.000691068546597927-0.0139242756721694i</v>
      </c>
      <c r="M3482" t="str">
        <f t="shared" si="1831"/>
        <v>0.00867702806253332-0.205916309116946i</v>
      </c>
      <c r="N3482" t="str">
        <f t="shared" si="1832"/>
        <v>-6.86524024535096i</v>
      </c>
      <c r="O3482" t="str">
        <f t="shared" si="1833"/>
        <v>0.835334729306787-0.549741657521018i</v>
      </c>
      <c r="P3482" t="str">
        <f t="shared" si="1834"/>
        <v>0.164665270693213+0.549741657521018i</v>
      </c>
      <c r="Q3482" t="str">
        <f t="shared" si="1835"/>
        <v>-0.164665270693213+6.31549858782994i</v>
      </c>
      <c r="R3482" t="str">
        <f t="shared" si="1836"/>
        <v>0.0863079531634841-0.0283235267455454i</v>
      </c>
      <c r="S3482" t="str">
        <f t="shared" si="1837"/>
        <v>0.71208715323843i</v>
      </c>
      <c r="T3482" t="str">
        <f t="shared" si="1838"/>
        <v>0.020168819529908+0.0614587846700211i</v>
      </c>
      <c r="U3482" t="str">
        <f t="shared" si="1839"/>
        <v>0.0001-102.813270731199i</v>
      </c>
      <c r="V3482" t="str">
        <f t="shared" si="1840"/>
        <v>0.00002-0.00164909454745894i</v>
      </c>
      <c r="W3482" t="str">
        <f t="shared" si="1841"/>
        <v>0.0000199993584529522-0.00164906810078265i</v>
      </c>
      <c r="X3482" t="str">
        <f t="shared" si="1842"/>
        <v>0.0000296646105690395-0.00164877692409385i</v>
      </c>
      <c r="Y3482" t="str">
        <f t="shared" si="1843"/>
        <v>0.009+9.726370855514i</v>
      </c>
      <c r="Z3482" t="str">
        <f t="shared" si="1844"/>
        <v>-0.00203450292345302-0.0000384942832145963i</v>
      </c>
      <c r="AA3482" t="str">
        <f t="shared" si="1845"/>
        <v>0.00114577170776103-1.23396736246942i</v>
      </c>
      <c r="AB3482" t="str">
        <f t="shared" si="1846"/>
        <v>0.137310737471066+0.418415715139008i</v>
      </c>
      <c r="AC3482" t="str">
        <f t="shared" si="1847"/>
        <v>1.08735006886028-0.0246439153601017i</v>
      </c>
      <c r="AD3482" t="str">
        <f t="shared" si="1848"/>
        <v>0.117498548304081+0.387466144973855i</v>
      </c>
      <c r="AE3482" t="str">
        <f t="shared" si="1849"/>
        <v>-0.000224135908505447-0.000792824027084101i</v>
      </c>
      <c r="AF3482" t="str">
        <f t="shared" si="1850"/>
        <v>-15.0841691298269-0.229937812311325i</v>
      </c>
      <c r="AG3482" t="str">
        <f t="shared" si="1851"/>
        <v>1.00173128383657-0.00052325444211329i</v>
      </c>
      <c r="AH3482" t="str">
        <f t="shared" si="1852"/>
        <v>0.0031868118294442+0.0119915357965349i</v>
      </c>
      <c r="AI3482">
        <f t="shared" si="1853"/>
        <v>-38.126126889839924</v>
      </c>
      <c r="AJ3482">
        <f t="shared" si="1854"/>
        <v>75.117355166425867</v>
      </c>
      <c r="AK3482"/>
      <c r="AL3482"/>
      <c r="AM3482"/>
      <c r="AN3482"/>
    </row>
    <row r="3483" spans="1:40" x14ac:dyDescent="0.25">
      <c r="A3483"/>
      <c r="B3483">
        <f t="shared" si="1855"/>
        <v>1549000</v>
      </c>
      <c r="C3483" s="237" t="str">
        <f t="shared" si="1823"/>
        <v>-3.18522343442953E-08+0.00158103456423096i</v>
      </c>
      <c r="D3483" s="208" t="str">
        <f t="shared" si="1824"/>
        <v>-5.95700620120642+0.0121212649924374i</v>
      </c>
      <c r="E3483" t="str">
        <f t="shared" si="1825"/>
        <v>2870</v>
      </c>
      <c r="F3483" t="str">
        <f t="shared" si="1826"/>
        <v>0.777000777000777</v>
      </c>
      <c r="G3483" t="str">
        <f t="shared" si="1821"/>
        <v>0.777000777000777</v>
      </c>
      <c r="H3483" t="str">
        <f t="shared" si="1827"/>
        <v>9.12717184375533+0.241910889012677i</v>
      </c>
      <c r="I3483" t="str">
        <f t="shared" si="1828"/>
        <v>6082.90877551324i</v>
      </c>
      <c r="J3483" t="str">
        <f t="shared" si="1822"/>
        <v>-31648.8418318913+1315.59204465992i</v>
      </c>
      <c r="K3483" t="str">
        <f t="shared" si="1829"/>
        <v>0.00797566885820425-0.19186850758291i</v>
      </c>
      <c r="L3483" t="str">
        <f t="shared" si="1830"/>
        <v>0.000690178746515236-0.0139153306017237i</v>
      </c>
      <c r="M3483" t="str">
        <f t="shared" si="1831"/>
        <v>0.00866584760471949-0.205783838184634i</v>
      </c>
      <c r="N3483" t="str">
        <f t="shared" si="1832"/>
        <v>-6.86967515507018i</v>
      </c>
      <c r="O3483" t="str">
        <f t="shared" si="1833"/>
        <v>0.832888467833449-0.553440873219578i</v>
      </c>
      <c r="P3483" t="str">
        <f t="shared" si="1834"/>
        <v>0.167111532166551+0.553440873219578i</v>
      </c>
      <c r="Q3483" t="str">
        <f t="shared" si="1835"/>
        <v>-0.167111532166551+6.3162342818506i</v>
      </c>
      <c r="R3483" t="str">
        <f t="shared" si="1836"/>
        <v>0.0868611673122805-0.0287555886651922i</v>
      </c>
      <c r="S3483" t="str">
        <f t="shared" si="1837"/>
        <v>0.712547157859386i</v>
      </c>
      <c r="T3483" t="str">
        <f t="shared" si="1838"/>
        <v>0.0204897129759563+0.0618926778967141i</v>
      </c>
      <c r="U3483" t="str">
        <f t="shared" si="1839"/>
        <v>0.0001-102.746896766879i</v>
      </c>
      <c r="V3483" t="str">
        <f t="shared" si="1840"/>
        <v>0.00002-0.00164802992864199i</v>
      </c>
      <c r="W3483" t="str">
        <f t="shared" si="1841"/>
        <v>0.000019999358452952-0.0016480034990441i</v>
      </c>
      <c r="X3483" t="str">
        <f t="shared" si="1842"/>
        <v>0.0000296521338459015-0.00164771258343551i</v>
      </c>
      <c r="Y3483" t="str">
        <f t="shared" si="1843"/>
        <v>0.009+9.73265404082118i</v>
      </c>
      <c r="Z3483" t="str">
        <f t="shared" si="1844"/>
        <v>-0.00203187657367927-0.000038451598135772i</v>
      </c>
      <c r="AA3483" t="str">
        <f t="shared" si="1845"/>
        <v>0.00114429073508648-1.23317047206421i</v>
      </c>
      <c r="AB3483" t="str">
        <f t="shared" si="1846"/>
        <v>0.139495402550804+0.421369690648213i</v>
      </c>
      <c r="AC3483" t="str">
        <f t="shared" si="1847"/>
        <v>1.08791991813633-0.0250543738216098i</v>
      </c>
      <c r="AD3483" t="str">
        <f t="shared" si="1848"/>
        <v>0.119239127563555+0.390062857798671i</v>
      </c>
      <c r="AE3483" t="str">
        <f t="shared" si="1849"/>
        <v>-0.000227280649706576-0.000797144518038642i</v>
      </c>
      <c r="AF3483" t="str">
        <f t="shared" si="1850"/>
        <v>-15.0841780449617-0.22978962402024i</v>
      </c>
      <c r="AG3483" t="str">
        <f t="shared" si="1851"/>
        <v>1.00174176460263-0.000530676889800692i</v>
      </c>
      <c r="AH3483" t="str">
        <f t="shared" si="1852"/>
        <v>0.00323313640122144+0.012057211499277i</v>
      </c>
      <c r="AI3483">
        <f t="shared" si="1853"/>
        <v>-38.073502667280913</v>
      </c>
      <c r="AJ3483">
        <f t="shared" si="1854"/>
        <v>74.989287385935313</v>
      </c>
      <c r="AK3483"/>
      <c r="AL3483"/>
      <c r="AM3483"/>
      <c r="AN3483"/>
    </row>
    <row r="3484" spans="1:40" x14ac:dyDescent="0.25">
      <c r="A3484"/>
      <c r="B3484">
        <f t="shared" si="1855"/>
        <v>1550000</v>
      </c>
      <c r="C3484" s="237" t="str">
        <f t="shared" si="1823"/>
        <v>-3.18111479450474E-08+0.00158001454193229i</v>
      </c>
      <c r="D3484" s="208" t="str">
        <f t="shared" si="1824"/>
        <v>-5.95700620089143+0.0121134448214809i</v>
      </c>
      <c r="E3484" t="str">
        <f t="shared" si="1825"/>
        <v>2870</v>
      </c>
      <c r="F3484" t="str">
        <f t="shared" si="1826"/>
        <v>0.777000777000777</v>
      </c>
      <c r="G3484" t="str">
        <f t="shared" si="1821"/>
        <v>0.777000777000777</v>
      </c>
      <c r="H3484" t="str">
        <f t="shared" si="1827"/>
        <v>9.12718074197434+0.241755071269853i</v>
      </c>
      <c r="I3484" t="str">
        <f t="shared" si="1828"/>
        <v>6086.83576633022i</v>
      </c>
      <c r="J3484" t="str">
        <f t="shared" si="1822"/>
        <v>-31689.7198926394+1316.44136166744i</v>
      </c>
      <c r="K3484" t="str">
        <f t="shared" si="1829"/>
        <v>0.00796539806737277-0.191745140299064i</v>
      </c>
      <c r="L3484" t="str">
        <f t="shared" si="1830"/>
        <v>0.000689290662442944-0.0139063969882478i</v>
      </c>
      <c r="M3484" t="str">
        <f t="shared" si="1831"/>
        <v>0.00865468872981572-0.205651537287312i</v>
      </c>
      <c r="N3484" t="str">
        <f t="shared" si="1832"/>
        <v>-6.8741100647894i</v>
      </c>
      <c r="O3484" t="str">
        <f t="shared" si="1833"/>
        <v>0.83042582478325-0.557129203626105i</v>
      </c>
      <c r="P3484" t="str">
        <f t="shared" si="1834"/>
        <v>0.16957417521675+0.557129203626105i</v>
      </c>
      <c r="Q3484" t="str">
        <f t="shared" si="1835"/>
        <v>-0.16957417521675+6.31698086116329i</v>
      </c>
      <c r="R3484" t="str">
        <f t="shared" si="1836"/>
        <v>0.0874118871165372-0.0291906811072274i</v>
      </c>
      <c r="S3484" t="str">
        <f t="shared" si="1837"/>
        <v>0.71300716248034i</v>
      </c>
      <c r="T3484" t="str">
        <f t="shared" si="1838"/>
        <v>0.0208131647071327+0.062325301600014i</v>
      </c>
      <c r="U3484" t="str">
        <f t="shared" si="1839"/>
        <v>0.0001-102.680608446384i</v>
      </c>
      <c r="V3484" t="str">
        <f t="shared" si="1840"/>
        <v>0.00002-0.00164696668352674i</v>
      </c>
      <c r="W3484" t="str">
        <f t="shared" si="1841"/>
        <v>0.0000199993584529519-0.00164694027098522i</v>
      </c>
      <c r="X3484" t="str">
        <f t="shared" si="1842"/>
        <v>0.0000296396812623654-0.00164664961597862i</v>
      </c>
      <c r="Y3484" t="str">
        <f t="shared" si="1843"/>
        <v>0.009+9.73893722612836i</v>
      </c>
      <c r="Z3484" t="str">
        <f t="shared" si="1844"/>
        <v>-0.00202925530639411-0.0000384090026324724i</v>
      </c>
      <c r="AA3484" t="str">
        <f t="shared" si="1845"/>
        <v>0.00114281263324993-1.23237461042389i</v>
      </c>
      <c r="AB3484" t="str">
        <f t="shared" si="1846"/>
        <v>0.141697484615065+0.424315023153146i</v>
      </c>
      <c r="AC3484" t="str">
        <f t="shared" si="1847"/>
        <v>1.08848738442869-0.0254679910920583i</v>
      </c>
      <c r="AD3484" t="str">
        <f t="shared" si="1848"/>
        <v>0.120991236448952+0.392651704557486i</v>
      </c>
      <c r="AE3484" t="str">
        <f t="shared" si="1849"/>
        <v>-0.000230440748237227-0.000801437707757244i</v>
      </c>
      <c r="AF3484" t="str">
        <f t="shared" si="1850"/>
        <v>-15.0841869428658-0.229641626448372i</v>
      </c>
      <c r="AG3484" t="str">
        <f t="shared" si="1851"/>
        <v>1.00175219678753-0.000538141238009268i</v>
      </c>
      <c r="AH3484" t="str">
        <f t="shared" si="1852"/>
        <v>0.00327969758554532+0.0121224789669136i</v>
      </c>
      <c r="AI3484">
        <f t="shared" si="1853"/>
        <v>-38.021382553150936</v>
      </c>
      <c r="AJ3484">
        <f t="shared" si="1854"/>
        <v>74.861229641985858</v>
      </c>
      <c r="AK3484"/>
      <c r="AL3484"/>
      <c r="AM3484"/>
      <c r="AN3484"/>
    </row>
    <row r="3485" spans="1:40" x14ac:dyDescent="0.25">
      <c r="A3485"/>
      <c r="B3485">
        <f t="shared" si="1855"/>
        <v>1551000</v>
      </c>
      <c r="C3485" s="237" t="str">
        <f t="shared" si="1823"/>
        <v>-3.17701409909692E-08+0.00157899583494283i</v>
      </c>
      <c r="D3485" s="208" t="str">
        <f t="shared" si="1824"/>
        <v>-5.95700620057704+0.0121056347345617i</v>
      </c>
      <c r="E3485" t="str">
        <f t="shared" si="1825"/>
        <v>2870</v>
      </c>
      <c r="F3485" t="str">
        <f t="shared" si="1826"/>
        <v>0.777000777000777</v>
      </c>
      <c r="G3485" t="str">
        <f t="shared" si="1821"/>
        <v>0.777000777000777</v>
      </c>
      <c r="H3485" t="str">
        <f t="shared" si="1827"/>
        <v>9.12718962300626+0.241599453962651i</v>
      </c>
      <c r="I3485" t="str">
        <f t="shared" si="1828"/>
        <v>6090.76275714721i</v>
      </c>
      <c r="J3485" t="str">
        <f t="shared" si="1822"/>
        <v>-31730.62433484+1317.29067867497i</v>
      </c>
      <c r="K3485" t="str">
        <f t="shared" si="1829"/>
        <v>0.00795514709236293-0.191621931288596i</v>
      </c>
      <c r="L3485" t="str">
        <f t="shared" si="1830"/>
        <v>0.000688404289974999-0.0138974748097995i</v>
      </c>
      <c r="M3485" t="str">
        <f t="shared" si="1831"/>
        <v>0.00864355138233793-0.205519406098396i</v>
      </c>
      <c r="N3485" t="str">
        <f t="shared" si="1832"/>
        <v>-6.87854497450862i</v>
      </c>
      <c r="O3485" t="str">
        <f t="shared" si="1833"/>
        <v>0.827946848592418-0.560806576197073i</v>
      </c>
      <c r="P3485" t="str">
        <f t="shared" si="1834"/>
        <v>0.172053151407582+0.560806576197073i</v>
      </c>
      <c r="Q3485" t="str">
        <f t="shared" si="1835"/>
        <v>-0.172053151407582+6.31773839831155i</v>
      </c>
      <c r="R3485" t="str">
        <f t="shared" si="1836"/>
        <v>0.0879600917253143-0.0296287928662968i</v>
      </c>
      <c r="S3485" t="str">
        <f t="shared" si="1837"/>
        <v>0.713467167101296i</v>
      </c>
      <c r="T3485" t="str">
        <f t="shared" si="1838"/>
        <v>0.0211391709109479+0.0627566374612301i</v>
      </c>
      <c r="U3485" t="str">
        <f t="shared" si="1839"/>
        <v>0.0001-102.614405604059i</v>
      </c>
      <c r="V3485" t="str">
        <f t="shared" si="1840"/>
        <v>0.00002-0.00164590480945612i</v>
      </c>
      <c r="W3485" t="str">
        <f t="shared" si="1841"/>
        <v>0.0000199993584529522-0.001645878413949i</v>
      </c>
      <c r="X3485" t="str">
        <f t="shared" si="1842"/>
        <v>0.0000296272527561997-0.00164558801906745i</v>
      </c>
      <c r="Y3485" t="str">
        <f t="shared" si="1843"/>
        <v>0.009+9.74522041143554i</v>
      </c>
      <c r="Z3485" t="str">
        <f t="shared" si="1844"/>
        <v>-0.00202663910849135-0.0000383664964425094i</v>
      </c>
      <c r="AA3485" t="str">
        <f t="shared" si="1845"/>
        <v>0.00114133739483267-1.23157977555727i</v>
      </c>
      <c r="AB3485" t="str">
        <f t="shared" si="1846"/>
        <v>0.143916957708154+0.427251587938878i</v>
      </c>
      <c r="AC3485" t="str">
        <f t="shared" si="1847"/>
        <v>1.08905244622653-0.0258847566221326i</v>
      </c>
      <c r="AD3485" t="str">
        <f t="shared" si="1848"/>
        <v>0.122754838508533+0.395232634157573i</v>
      </c>
      <c r="AE3485" t="str">
        <f t="shared" si="1849"/>
        <v>-0.000233616065025562-0.000805703586410728i</v>
      </c>
      <c r="AF3485" t="str">
        <f t="shared" si="1850"/>
        <v>-15.0841958235833-0.229493819228089i</v>
      </c>
      <c r="AG3485" t="str">
        <f t="shared" si="1851"/>
        <v>1.00176258025727-0.000545647243279466i</v>
      </c>
      <c r="AH3485" t="str">
        <f t="shared" si="1852"/>
        <v>0.00332649328037938+0.012187338046637i</v>
      </c>
      <c r="AI3485">
        <f t="shared" si="1853"/>
        <v>-37.96975912687693</v>
      </c>
      <c r="AJ3485">
        <f t="shared" si="1854"/>
        <v>74.73318192225841</v>
      </c>
      <c r="AK3485"/>
      <c r="AL3485"/>
      <c r="AM3485"/>
      <c r="AN3485"/>
    </row>
    <row r="3486" spans="1:40" x14ac:dyDescent="0.25">
      <c r="A3486"/>
      <c r="B3486">
        <f t="shared" si="1855"/>
        <v>1552000</v>
      </c>
      <c r="C3486" s="237" t="str">
        <f t="shared" si="1823"/>
        <v>-3.17292132773709E-08+0.00157797844072011i</v>
      </c>
      <c r="D3486" s="208" t="str">
        <f t="shared" si="1824"/>
        <v>-5.95700620026326+0.0120978347121875i</v>
      </c>
      <c r="E3486" t="str">
        <f t="shared" si="1825"/>
        <v>2870</v>
      </c>
      <c r="F3486" t="str">
        <f t="shared" si="1826"/>
        <v>0.777000777000777</v>
      </c>
      <c r="G3486" t="str">
        <f t="shared" si="1821"/>
        <v>0.777000777000777</v>
      </c>
      <c r="H3486" t="str">
        <f t="shared" si="1827"/>
        <v>9.12719848689533+0.24144403670489i</v>
      </c>
      <c r="I3486" t="str">
        <f t="shared" si="1828"/>
        <v>6094.6897479642i</v>
      </c>
      <c r="J3486" t="str">
        <f t="shared" si="1822"/>
        <v>-31771.5551584932+1318.1399956825i</v>
      </c>
      <c r="K3486" t="str">
        <f t="shared" si="1829"/>
        <v>0.00794491588226033-0.191498880247636i</v>
      </c>
      <c r="L3486" t="str">
        <f t="shared" si="1830"/>
        <v>0.000687519624719447-0.0138885640444925i</v>
      </c>
      <c r="M3486" t="str">
        <f t="shared" si="1831"/>
        <v>0.00863243550697978-0.205387444292129i</v>
      </c>
      <c r="N3486" t="str">
        <f t="shared" si="1832"/>
        <v>-6.88297988422784i</v>
      </c>
      <c r="O3486" t="str">
        <f t="shared" si="1833"/>
        <v>0.82545158801843-0.564472918604474i</v>
      </c>
      <c r="P3486" t="str">
        <f t="shared" si="1834"/>
        <v>0.17454841198157+0.564472918604474i</v>
      </c>
      <c r="Q3486" t="str">
        <f t="shared" si="1835"/>
        <v>-0.17454841198157+6.31850696562337i</v>
      </c>
      <c r="R3486" t="str">
        <f t="shared" si="1836"/>
        <v>0.0885057603264691-0.0300699125491954i</v>
      </c>
      <c r="S3486" t="str">
        <f t="shared" si="1837"/>
        <v>0.713927171722252i</v>
      </c>
      <c r="T3486" t="str">
        <f t="shared" si="1838"/>
        <v>0.0214677276201825+0.0631866671510036i</v>
      </c>
      <c r="U3486" t="str">
        <f t="shared" si="1839"/>
        <v>0.0001-102.548288074675i</v>
      </c>
      <c r="V3486" t="str">
        <f t="shared" si="1840"/>
        <v>0.00002-0.00164484430377993i</v>
      </c>
      <c r="W3486" t="str">
        <f t="shared" si="1841"/>
        <v>0.000019999358452952-0.00164481792528523i</v>
      </c>
      <c r="X3486" t="str">
        <f t="shared" si="1842"/>
        <v>0.0000296148482653717-0.00164452779005309i</v>
      </c>
      <c r="Y3486" t="str">
        <f t="shared" si="1843"/>
        <v>0.009+9.75150359674272i</v>
      </c>
      <c r="Z3486" t="str">
        <f t="shared" si="1844"/>
        <v>-0.00202402796690695-0.0000383240793046546i</v>
      </c>
      <c r="AA3486" t="str">
        <f t="shared" si="1845"/>
        <v>0.00113986501243992-1.23078596547827i</v>
      </c>
      <c r="AB3486" t="str">
        <f t="shared" si="1846"/>
        <v>0.146153794820965+0.430179260217847i</v>
      </c>
      <c r="AC3486" t="str">
        <f t="shared" si="1847"/>
        <v>1.08961508205151-0.0263046596716034i</v>
      </c>
      <c r="AD3486" t="str">
        <f t="shared" si="1848"/>
        <v>0.124529897067529+0.397805595681592i</v>
      </c>
      <c r="AE3486" t="str">
        <f t="shared" si="1849"/>
        <v>-0.000236806461183986-0.000809942144702638i</v>
      </c>
      <c r="AF3486" t="str">
        <f t="shared" si="1850"/>
        <v>-15.0842046871586-0.229346201992703i</v>
      </c>
      <c r="AG3486" t="str">
        <f t="shared" si="1851"/>
        <v>1.00177291487896-0.000553194661784691i</v>
      </c>
      <c r="AH3486" t="str">
        <f t="shared" si="1852"/>
        <v>0.00337352138671123+0.0122517885936617i</v>
      </c>
      <c r="AI3486">
        <f t="shared" si="1853"/>
        <v>-37.918625133283811</v>
      </c>
      <c r="AJ3486">
        <f t="shared" si="1854"/>
        <v>74.605144214289112</v>
      </c>
      <c r="AK3486"/>
      <c r="AL3486"/>
      <c r="AM3486"/>
      <c r="AN3486"/>
    </row>
    <row r="3487" spans="1:40" x14ac:dyDescent="0.25">
      <c r="A3487"/>
      <c r="B3487">
        <f t="shared" si="1855"/>
        <v>1553000</v>
      </c>
      <c r="C3487" s="237" t="str">
        <f t="shared" si="1823"/>
        <v>-3.16883646002217E-08+0.00157696235672819i</v>
      </c>
      <c r="D3487" s="208" t="str">
        <f t="shared" si="1824"/>
        <v>-5.95700619995009+0.0120900447349161i</v>
      </c>
      <c r="E3487" t="str">
        <f t="shared" si="1825"/>
        <v>2870</v>
      </c>
      <c r="F3487" t="str">
        <f t="shared" si="1826"/>
        <v>0.777000777000777</v>
      </c>
      <c r="G3487" t="str">
        <f t="shared" si="1821"/>
        <v>0.777000777000777</v>
      </c>
      <c r="H3487" t="str">
        <f t="shared" si="1827"/>
        <v>9.12720733368564+0.241288819111382i</v>
      </c>
      <c r="I3487" t="str">
        <f t="shared" si="1828"/>
        <v>6098.61673878119i</v>
      </c>
      <c r="J3487" t="str">
        <f t="shared" si="1822"/>
        <v>-31812.512363599+1318.98931269003i</v>
      </c>
      <c r="K3487" t="str">
        <f t="shared" si="1829"/>
        <v>0.00793470438631407-0.191375986873095i</v>
      </c>
      <c r="L3487" t="str">
        <f t="shared" si="1830"/>
        <v>0.00068663666229841-0.013879664670496i</v>
      </c>
      <c r="M3487" t="str">
        <f t="shared" si="1831"/>
        <v>0.00862134104861248-0.205255651543591i</v>
      </c>
      <c r="N3487" t="str">
        <f t="shared" si="1832"/>
        <v>-6.88741479394706i</v>
      </c>
      <c r="O3487" t="str">
        <f t="shared" si="1833"/>
        <v>0.822940092139047-0.568128158737249i</v>
      </c>
      <c r="P3487" t="str">
        <f t="shared" si="1834"/>
        <v>0.177059907860953+0.568128158737249i</v>
      </c>
      <c r="Q3487" t="str">
        <f t="shared" si="1835"/>
        <v>-0.177059907860953+6.31928663520981i</v>
      </c>
      <c r="R3487" t="str">
        <f t="shared" si="1836"/>
        <v>0.0890488721486293-0.0305140285747315i</v>
      </c>
      <c r="S3487" t="str">
        <f t="shared" si="1837"/>
        <v>0.714387176343206i</v>
      </c>
      <c r="T3487" t="str">
        <f t="shared" si="1838"/>
        <v>0.0217988307123583+0.0636153723308065i</v>
      </c>
      <c r="U3487" t="str">
        <f t="shared" si="1839"/>
        <v>0.0001-102.482255693429i</v>
      </c>
      <c r="V3487" t="str">
        <f t="shared" si="1840"/>
        <v>0.00002-0.00164378516385476i</v>
      </c>
      <c r="W3487" t="str">
        <f t="shared" si="1841"/>
        <v>0.0000199993584529521-0.00164375880235061i</v>
      </c>
      <c r="X3487" t="str">
        <f t="shared" si="1842"/>
        <v>0.0000296024677280506-0.0016434689262935i</v>
      </c>
      <c r="Y3487" t="str">
        <f t="shared" si="1843"/>
        <v>0.009+9.7577867820499i</v>
      </c>
      <c r="Z3487" t="str">
        <f t="shared" si="1844"/>
        <v>-0.002021421868619-0.000038281750958641i</v>
      </c>
      <c r="AA3487" t="str">
        <f t="shared" si="1845"/>
        <v>0.00113839547870079-1.22999317820592i</v>
      </c>
      <c r="AB3487" t="str">
        <f t="shared" si="1846"/>
        <v>0.148407967887375+0.433097915140071i</v>
      </c>
      <c r="AC3487" t="str">
        <f t="shared" si="1847"/>
        <v>1.09017527045973-0.0267276893091179i</v>
      </c>
      <c r="AD3487" t="str">
        <f t="shared" si="1848"/>
        <v>0.126316375229031+0.400370538388551i</v>
      </c>
      <c r="AE3487" t="str">
        <f t="shared" si="1849"/>
        <v>-0.000240011798010878-0.000814153373867893i</v>
      </c>
      <c r="AF3487" t="str">
        <f t="shared" si="1850"/>
        <v>-15.0842135336357-0.229198774376466i</v>
      </c>
      <c r="AG3487" t="str">
        <f t="shared" si="1851"/>
        <v>1.00178320052085-0.000560783249336457i</v>
      </c>
      <c r="AH3487" t="str">
        <f t="shared" si="1852"/>
        <v>0.00342077980857666+0.0123158304711986i</v>
      </c>
      <c r="AI3487">
        <f t="shared" si="1853"/>
        <v>-37.867973477722416</v>
      </c>
      <c r="AJ3487">
        <f t="shared" si="1854"/>
        <v>74.477116505468956</v>
      </c>
      <c r="AK3487"/>
      <c r="AL3487"/>
      <c r="AM3487"/>
      <c r="AN3487"/>
    </row>
    <row r="3488" spans="1:40" x14ac:dyDescent="0.25">
      <c r="A3488"/>
      <c r="B3488">
        <f t="shared" si="1855"/>
        <v>1554000</v>
      </c>
      <c r="C3488" s="237" t="str">
        <f t="shared" si="1823"/>
        <v>-3.16475947561471E-08+0.00157594758043768i</v>
      </c>
      <c r="D3488" s="208" t="str">
        <f t="shared" si="1824"/>
        <v>-5.95700619963752+0.0120822647833556i</v>
      </c>
      <c r="E3488" t="str">
        <f t="shared" si="1825"/>
        <v>2870</v>
      </c>
      <c r="F3488" t="str">
        <f t="shared" si="1826"/>
        <v>0.777000777000777</v>
      </c>
      <c r="G3488" t="str">
        <f t="shared" si="1821"/>
        <v>0.777000777000777</v>
      </c>
      <c r="H3488" t="str">
        <f t="shared" si="1827"/>
        <v>9.12721616342109+0.241133800797924i</v>
      </c>
      <c r="I3488" t="str">
        <f t="shared" si="1828"/>
        <v>6102.54372959817i</v>
      </c>
      <c r="J3488" t="str">
        <f t="shared" si="1822"/>
        <v>-31853.4959501574+1319.83862969755i</v>
      </c>
      <c r="K3488" t="str">
        <f t="shared" si="1829"/>
        <v>0.00792451255393582-0.191253250862653i</v>
      </c>
      <c r="L3488" t="str">
        <f t="shared" si="1830"/>
        <v>0.000685755398348021-0.0138707766660349i</v>
      </c>
      <c r="M3488" t="str">
        <f t="shared" si="1831"/>
        <v>0.00861026795228384-0.205124027528688i</v>
      </c>
      <c r="N3488" t="str">
        <f t="shared" si="1832"/>
        <v>-6.89184970366628i</v>
      </c>
      <c r="O3488" t="str">
        <f t="shared" si="1833"/>
        <v>0.820412410351356-0.571772224702704i</v>
      </c>
      <c r="P3488" t="str">
        <f t="shared" si="1834"/>
        <v>0.179587589648644+0.571772224702704i</v>
      </c>
      <c r="Q3488" t="str">
        <f t="shared" si="1835"/>
        <v>-0.179587589648644+6.32007747896358i</v>
      </c>
      <c r="R3488" t="str">
        <f t="shared" si="1836"/>
        <v>0.0895894064631732-0.0309611291736105i</v>
      </c>
      <c r="S3488" t="str">
        <f t="shared" si="1837"/>
        <v>0.714847180964162i</v>
      </c>
      <c r="T3488" t="str">
        <f t="shared" si="1838"/>
        <v>0.0221324759092227+0.0640427346544518i</v>
      </c>
      <c r="U3488" t="str">
        <f t="shared" si="1839"/>
        <v>0.0001-102.416308295943i</v>
      </c>
      <c r="V3488" t="str">
        <f t="shared" si="1840"/>
        <v>0.00002-0.00164272738704405i</v>
      </c>
      <c r="W3488" t="str">
        <f t="shared" si="1841"/>
        <v>0.000019999358452952-0.00164270104250856i</v>
      </c>
      <c r="X3488" t="str">
        <f t="shared" si="1842"/>
        <v>0.0000295901110826026-0.00164241142515339i</v>
      </c>
      <c r="Y3488" t="str">
        <f t="shared" si="1843"/>
        <v>0.009+9.76406996735708i</v>
      </c>
      <c r="Z3488" t="str">
        <f t="shared" si="1844"/>
        <v>-0.00201882080064743-0.0000382395111451528i</v>
      </c>
      <c r="AA3488" t="str">
        <f t="shared" si="1845"/>
        <v>0.00113692878626815-1.22920141176439i</v>
      </c>
      <c r="AB3488" t="str">
        <f t="shared" si="1846"/>
        <v>0.150679447780742+0.436007427803421i</v>
      </c>
      <c r="AC3488" t="str">
        <f t="shared" si="1847"/>
        <v>1.09073299004376-0.0271538344120109i</v>
      </c>
      <c r="AD3488" t="str">
        <f t="shared" si="1848"/>
        <v>0.128114235874881+0.402927411714719i</v>
      </c>
      <c r="AE3488" t="str">
        <f t="shared" si="1849"/>
        <v>-0.000243231936992309-0.000818337265671297i</v>
      </c>
      <c r="AF3488" t="str">
        <f t="shared" si="1850"/>
        <v>-15.0842223630586-0.229051536014568i</v>
      </c>
      <c r="AG3488" t="str">
        <f t="shared" si="1851"/>
        <v>1.00179343705229-0.000568412761389541i</v>
      </c>
      <c r="AH3488" t="str">
        <f t="shared" si="1852"/>
        <v>0.00346826645308408+0.0123794635504321i</v>
      </c>
      <c r="AI3488">
        <f t="shared" si="1853"/>
        <v>-37.817797221373581</v>
      </c>
      <c r="AJ3488">
        <f t="shared" si="1854"/>
        <v>74.349098783045122</v>
      </c>
      <c r="AK3488"/>
      <c r="AL3488"/>
      <c r="AM3488"/>
      <c r="AN3488"/>
    </row>
    <row r="3489" spans="1:40" x14ac:dyDescent="0.25">
      <c r="A3489"/>
      <c r="B3489">
        <f t="shared" si="1855"/>
        <v>1555000</v>
      </c>
      <c r="C3489" s="237" t="str">
        <f t="shared" si="1823"/>
        <v>-3.16069035424264E-08+0.00157493410932567i</v>
      </c>
      <c r="D3489" s="208" t="str">
        <f t="shared" si="1824"/>
        <v>-5.95700619932556+0.0120744948381635i</v>
      </c>
      <c r="E3489" t="str">
        <f t="shared" si="1825"/>
        <v>2870</v>
      </c>
      <c r="F3489" t="str">
        <f t="shared" si="1826"/>
        <v>0.777000777000777</v>
      </c>
      <c r="G3489" t="str">
        <f t="shared" si="1821"/>
        <v>0.777000777000777</v>
      </c>
      <c r="H3489" t="str">
        <f t="shared" si="1827"/>
        <v>9.12722497614553+0.240978981381298i</v>
      </c>
      <c r="I3489" t="str">
        <f t="shared" si="1828"/>
        <v>6106.47072041516i</v>
      </c>
      <c r="J3489" t="str">
        <f t="shared" si="1822"/>
        <v>-31894.5059181683+1320.68794670508i</v>
      </c>
      <c r="K3489" t="str">
        <f t="shared" si="1829"/>
        <v>0.00791434033469962-0.191130671914766i</v>
      </c>
      <c r="L3489" t="str">
        <f t="shared" si="1830"/>
        <v>0.000684875828518366-0.0138619000093891i</v>
      </c>
      <c r="M3489" t="str">
        <f t="shared" si="1831"/>
        <v>0.00859921616321799-0.204992571924155i</v>
      </c>
      <c r="N3489" t="str">
        <f t="shared" si="1832"/>
        <v>-6.8962846133855i</v>
      </c>
      <c r="O3489" t="str">
        <f t="shared" si="1833"/>
        <v>0.817868592370791-0.57540504482792i</v>
      </c>
      <c r="P3489" t="str">
        <f t="shared" si="1834"/>
        <v>0.182131407629209+0.57540504482792i</v>
      </c>
      <c r="Q3489" t="str">
        <f t="shared" si="1835"/>
        <v>-0.182131407629209+6.32087956855758i</v>
      </c>
      <c r="R3489" t="str">
        <f t="shared" si="1836"/>
        <v>0.0901273425862164-0.0314112023883449i</v>
      </c>
      <c r="S3489" t="str">
        <f t="shared" si="1837"/>
        <v>0.715307185585116i</v>
      </c>
      <c r="T3489" t="str">
        <f t="shared" si="1838"/>
        <v>0.0224686587762515+0.064468735769612i</v>
      </c>
      <c r="U3489" t="str">
        <f t="shared" si="1839"/>
        <v>0.0001-102.350445718261i</v>
      </c>
      <c r="V3489" t="str">
        <f t="shared" si="1840"/>
        <v>0.00002-0.00164167097071797i</v>
      </c>
      <c r="W3489" t="str">
        <f t="shared" si="1841"/>
        <v>0.000019999358452952-0.00164164464312932i</v>
      </c>
      <c r="X3489" t="str">
        <f t="shared" si="1842"/>
        <v>0.000029577778267593-0.00164135528400426i</v>
      </c>
      <c r="Y3489" t="str">
        <f t="shared" si="1843"/>
        <v>0.009+9.77035315266426i</v>
      </c>
      <c r="Z3489" t="str">
        <f t="shared" si="1844"/>
        <v>-0.00201622475005391-0.0000381973596058247i</v>
      </c>
      <c r="AA3489" t="str">
        <f t="shared" si="1845"/>
        <v>0.00113546492781857-1.22841066418289i</v>
      </c>
      <c r="AB3489" t="str">
        <f t="shared" si="1846"/>
        <v>0.152968204310513+0.438907673263965i</v>
      </c>
      <c r="AC3489" t="str">
        <f t="shared" si="1847"/>
        <v>1.09128821943459-0.0275830836661398i</v>
      </c>
      <c r="AD3489" t="str">
        <f t="shared" si="1848"/>
        <v>0.129923441666565+0.405476165274566i</v>
      </c>
      <c r="AE3489" t="str">
        <f t="shared" si="1849"/>
        <v>-0.00024646673980373-0.000822493812406091i</v>
      </c>
      <c r="AF3489" t="str">
        <f t="shared" si="1850"/>
        <v>-15.0842311754711-0.228904486543134i</v>
      </c>
      <c r="AG3489" t="str">
        <f t="shared" si="1851"/>
        <v>1.0018036243438-0.000576082953047056i</v>
      </c>
      <c r="AH3489" t="str">
        <f t="shared" si="1852"/>
        <v>0.00351597923043801+0.0124426877104938i</v>
      </c>
      <c r="AI3489">
        <f t="shared" si="1853"/>
        <v>-37.768089576724975</v>
      </c>
      <c r="AJ3489">
        <f t="shared" si="1854"/>
        <v>74.221091034121613</v>
      </c>
      <c r="AK3489"/>
      <c r="AL3489"/>
      <c r="AM3489"/>
      <c r="AN3489"/>
    </row>
    <row r="3490" spans="1:40" x14ac:dyDescent="0.25">
      <c r="A3490"/>
      <c r="B3490">
        <f t="shared" si="1855"/>
        <v>1556000</v>
      </c>
      <c r="C3490" s="237" t="str">
        <f t="shared" si="1823"/>
        <v>-3.15662907569897E-08+0.00157392194087576i</v>
      </c>
      <c r="D3490" s="208" t="str">
        <f t="shared" si="1824"/>
        <v>-5.95700619901419+0.0120667348800475i</v>
      </c>
      <c r="E3490" t="str">
        <f t="shared" si="1825"/>
        <v>2870</v>
      </c>
      <c r="F3490" t="str">
        <f t="shared" si="1826"/>
        <v>0.777000777000777</v>
      </c>
      <c r="G3490" t="str">
        <f t="shared" si="1821"/>
        <v>0.777000777000777</v>
      </c>
      <c r="H3490" t="str">
        <f t="shared" si="1827"/>
        <v>9.12723377190257+0.240824360479267i</v>
      </c>
      <c r="I3490" t="str">
        <f t="shared" si="1828"/>
        <v>6110.39771123215i</v>
      </c>
      <c r="J3490" t="str">
        <f t="shared" si="1822"/>
        <v>-31935.5422676318+1321.53726371261i</v>
      </c>
      <c r="K3490" t="str">
        <f t="shared" si="1829"/>
        <v>0.00790418767834064-0.191008249728655i</v>
      </c>
      <c r="L3490" t="str">
        <f t="shared" si="1830"/>
        <v>0.000683997948473455-0.0138530346788941i</v>
      </c>
      <c r="M3490" t="str">
        <f t="shared" si="1831"/>
        <v>0.0085881856268141-0.204861284407549i</v>
      </c>
      <c r="N3490" t="str">
        <f t="shared" si="1832"/>
        <v>-6.90071952310472i</v>
      </c>
      <c r="O3490" t="str">
        <f t="shared" si="1833"/>
        <v>0.815308688230165-0.579026547661166i</v>
      </c>
      <c r="P3490" t="str">
        <f t="shared" si="1834"/>
        <v>0.184691311769835+0.579026547661166i</v>
      </c>
      <c r="Q3490" t="str">
        <f t="shared" si="1835"/>
        <v>-0.184691311769835+6.32169297544355i</v>
      </c>
      <c r="R3490" t="str">
        <f t="shared" si="1836"/>
        <v>0.0906626598806078-0.0318642360731847i</v>
      </c>
      <c r="S3490" t="str">
        <f t="shared" si="1837"/>
        <v>0.715767190206072i</v>
      </c>
      <c r="T3490" t="str">
        <f t="shared" si="1838"/>
        <v>0.0228073747221664+0.0648933573193514i</v>
      </c>
      <c r="U3490" t="str">
        <f t="shared" si="1839"/>
        <v>0.0001-102.284667796848i</v>
      </c>
      <c r="V3490" t="str">
        <f t="shared" si="1840"/>
        <v>0.00002-0.0016406159122535i</v>
      </c>
      <c r="W3490" t="str">
        <f t="shared" si="1841"/>
        <v>0.0000199993584529521-0.00164058960158993i</v>
      </c>
      <c r="X3490" t="str">
        <f t="shared" si="1842"/>
        <v>0.0000295654692217847-0.00164030050022443i</v>
      </c>
      <c r="Y3490" t="str">
        <f t="shared" si="1843"/>
        <v>0.009+9.77663633797144i</v>
      </c>
      <c r="Z3490" t="str">
        <f t="shared" si="1844"/>
        <v>-0.00201363370394176-0.0000381552960832378i</v>
      </c>
      <c r="AA3490" t="str">
        <f t="shared" si="1845"/>
        <v>0.00113400389605218-1.22762093349574i</v>
      </c>
      <c r="AB3490" t="str">
        <f t="shared" si="1846"/>
        <v>0.155274206218945+0.441798526546397i</v>
      </c>
      <c r="AC3490" t="str">
        <f t="shared" si="1847"/>
        <v>1.09184093730372-0.0280154255657423i</v>
      </c>
      <c r="AD3490" t="str">
        <f t="shared" si="1848"/>
        <v>0.131743955046102+0.408016748861657i</v>
      </c>
      <c r="AE3490" t="str">
        <f t="shared" si="1849"/>
        <v>-0.000249716068311682-0.000826623006892533i</v>
      </c>
      <c r="AF3490" t="str">
        <f t="shared" si="1850"/>
        <v>-15.0842399709168-0.228757625599219i</v>
      </c>
      <c r="AG3490" t="str">
        <f t="shared" si="1851"/>
        <v>1.00181376226701-0.000583793579065575i</v>
      </c>
      <c r="AH3490" t="str">
        <f t="shared" si="1852"/>
        <v>0.0035639160539633+0.012505502838439i</v>
      </c>
      <c r="AI3490">
        <f t="shared" si="1853"/>
        <v>-37.718843903208978</v>
      </c>
      <c r="AJ3490">
        <f t="shared" si="1854"/>
        <v>74.093093245659531</v>
      </c>
      <c r="AK3490"/>
      <c r="AL3490"/>
      <c r="AM3490"/>
      <c r="AN3490"/>
    </row>
    <row r="3491" spans="1:40" x14ac:dyDescent="0.25">
      <c r="A3491"/>
      <c r="B3491">
        <f t="shared" si="1855"/>
        <v>1557000</v>
      </c>
      <c r="C3491" s="237" t="str">
        <f t="shared" si="1823"/>
        <v>-3.15257561984163E-08+0.001572911072578i</v>
      </c>
      <c r="D3491" s="208" t="str">
        <f t="shared" si="1824"/>
        <v>-5.95700619870342+0.0120589848897647i</v>
      </c>
      <c r="E3491" t="str">
        <f t="shared" si="1825"/>
        <v>2870</v>
      </c>
      <c r="F3491" t="str">
        <f t="shared" si="1826"/>
        <v>0.777000777000777</v>
      </c>
      <c r="G3491" t="str">
        <f t="shared" si="1821"/>
        <v>0.777000777000777</v>
      </c>
      <c r="H3491" t="str">
        <f t="shared" si="1827"/>
        <v>9.12724255073575+0.240669937710573i</v>
      </c>
      <c r="I3491" t="str">
        <f t="shared" si="1828"/>
        <v>6114.32470204913i</v>
      </c>
      <c r="J3491" t="str">
        <f t="shared" si="1822"/>
        <v>-31976.6049985478+1322.38658072014i</v>
      </c>
      <c r="K3491" t="str">
        <f t="shared" si="1829"/>
        <v>0.00789405453475505-0.190885984004309i</v>
      </c>
      <c r="L3491" t="str">
        <f t="shared" si="1830"/>
        <v>0.000683121753891132-0.0138441806529401i</v>
      </c>
      <c r="M3491" t="str">
        <f t="shared" si="1831"/>
        <v>0.00857717628864618-0.204730164657249i</v>
      </c>
      <c r="N3491" t="str">
        <f t="shared" si="1832"/>
        <v>-6.90515443282393i</v>
      </c>
      <c r="O3491" t="str">
        <f t="shared" si="1833"/>
        <v>0.812732748278678-0.582636661973298i</v>
      </c>
      <c r="P3491" t="str">
        <f t="shared" si="1834"/>
        <v>0.187267251721322+0.582636661973298i</v>
      </c>
      <c r="Q3491" t="str">
        <f t="shared" si="1835"/>
        <v>-0.187267251721322+6.32251777085063i</v>
      </c>
      <c r="R3491" t="str">
        <f t="shared" si="1836"/>
        <v>0.0911953377579304-0.032320217894074i</v>
      </c>
      <c r="S3491" t="str">
        <f t="shared" si="1837"/>
        <v>0.716227194827026i</v>
      </c>
      <c r="T3491" t="str">
        <f t="shared" si="1838"/>
        <v>0.0231486189984709+0.0653165809436657i</v>
      </c>
      <c r="U3491" t="str">
        <f t="shared" si="1839"/>
        <v>0.0001-102.21897436859i</v>
      </c>
      <c r="V3491" t="str">
        <f t="shared" si="1840"/>
        <v>0.00002-0.00163956220903433i</v>
      </c>
      <c r="W3491" t="str">
        <f t="shared" si="1841"/>
        <v>0.000019999358452952-0.00163953591527409i</v>
      </c>
      <c r="X3491" t="str">
        <f t="shared" si="1842"/>
        <v>0.0000295531838841359-0.00163924707119886i</v>
      </c>
      <c r="Y3491" t="str">
        <f t="shared" si="1843"/>
        <v>0.009+9.78291952327862i</v>
      </c>
      <c r="Z3491" t="str">
        <f t="shared" si="1844"/>
        <v>-0.00201104764945561-0.0000381133203209124i</v>
      </c>
      <c r="AA3491" t="str">
        <f t="shared" si="1845"/>
        <v>0.00113254568369263-1.22683221774229i</v>
      </c>
      <c r="AB3491" t="str">
        <f t="shared" si="1846"/>
        <v>0.15759742117794+0.444679862654522i</v>
      </c>
      <c r="AC3491" t="str">
        <f t="shared" si="1847"/>
        <v>1.0923911223651-0.0284508484133187i</v>
      </c>
      <c r="AD3491" t="str">
        <f t="shared" si="1848"/>
        <v>0.133575738236955+0.410549112449586i</v>
      </c>
      <c r="AE3491" t="str">
        <f t="shared" si="1849"/>
        <v>-0.000252979784575468-0.000830724842476352i</v>
      </c>
      <c r="AF3491" t="str">
        <f t="shared" si="1850"/>
        <v>-15.0842487494392-0.228610952820808i</v>
      </c>
      <c r="AG3491" t="str">
        <f t="shared" si="1851"/>
        <v>1.00182385069465-0.000591544393860262i</v>
      </c>
      <c r="AH3491" t="str">
        <f t="shared" si="1852"/>
        <v>0.0036120748401287+0.0125679088292216i</v>
      </c>
      <c r="AI3491">
        <f t="shared" si="1853"/>
        <v>-37.670053702997748</v>
      </c>
      <c r="AJ3491">
        <f t="shared" si="1854"/>
        <v>73.96510540447774</v>
      </c>
      <c r="AK3491"/>
      <c r="AL3491"/>
      <c r="AM3491"/>
      <c r="AN3491"/>
    </row>
    <row r="3492" spans="1:40" x14ac:dyDescent="0.25">
      <c r="A3492"/>
      <c r="B3492">
        <f t="shared" si="1855"/>
        <v>1558000</v>
      </c>
      <c r="C3492" s="237" t="str">
        <f t="shared" si="1823"/>
        <v>-3.14852996659314E-08+0.00157190150192889i</v>
      </c>
      <c r="D3492" s="208" t="str">
        <f t="shared" si="1824"/>
        <v>-5.95700619839326+0.0120512448481215i</v>
      </c>
      <c r="E3492" t="str">
        <f t="shared" si="1825"/>
        <v>2870</v>
      </c>
      <c r="F3492" t="str">
        <f t="shared" si="1826"/>
        <v>0.777000777000777</v>
      </c>
      <c r="G3492" t="str">
        <f t="shared" si="1821"/>
        <v>0.777000777000777</v>
      </c>
      <c r="H3492" t="str">
        <f t="shared" si="1827"/>
        <v>9.12725131268846+0.240515712694933i</v>
      </c>
      <c r="I3492" t="str">
        <f t="shared" si="1828"/>
        <v>6118.25169286612i</v>
      </c>
      <c r="J3492" t="str">
        <f t="shared" si="1822"/>
        <v>-32017.6941109164+1323.23589772766i</v>
      </c>
      <c r="K3492" t="str">
        <f t="shared" si="1829"/>
        <v>0.00788394085399909-0.190763874442479i</v>
      </c>
      <c r="L3492" t="str">
        <f t="shared" si="1830"/>
        <v>0.000682247240463045-0.0138353379099721i</v>
      </c>
      <c r="M3492" t="str">
        <f t="shared" si="1831"/>
        <v>0.00856618809446213-0.204599212352451i</v>
      </c>
      <c r="N3492" t="str">
        <f t="shared" si="1832"/>
        <v>-6.90958934254315i</v>
      </c>
      <c r="O3492" t="str">
        <f t="shared" si="1833"/>
        <v>0.810140823180918-0.586235316759187i</v>
      </c>
      <c r="P3492" t="str">
        <f t="shared" si="1834"/>
        <v>0.189859176819082+0.586235316759187i</v>
      </c>
      <c r="Q3492" t="str">
        <f t="shared" si="1835"/>
        <v>-0.189859176819082+6.32335402578396i</v>
      </c>
      <c r="R3492" t="str">
        <f t="shared" si="1836"/>
        <v>0.0917253556805152-0.032779135328632i</v>
      </c>
      <c r="S3492" t="str">
        <f t="shared" si="1837"/>
        <v>0.716687199447982i</v>
      </c>
      <c r="T3492" t="str">
        <f t="shared" si="1838"/>
        <v>0.0234923866990037+0.0657383882810385i</v>
      </c>
      <c r="U3492" t="str">
        <f t="shared" si="1839"/>
        <v>0.0001-102.153365270793i</v>
      </c>
      <c r="V3492" t="str">
        <f t="shared" si="1840"/>
        <v>0.00002-0.00163850985845086i</v>
      </c>
      <c r="W3492" t="str">
        <f t="shared" si="1841"/>
        <v>0.0000199993584529522-0.00163848358157226i</v>
      </c>
      <c r="X3492" t="str">
        <f t="shared" si="1842"/>
        <v>0.0000295409221938019-0.00163819499431926i</v>
      </c>
      <c r="Y3492" t="str">
        <f t="shared" si="1843"/>
        <v>0.009+9.78920270858579i</v>
      </c>
      <c r="Z3492" t="str">
        <f t="shared" si="1844"/>
        <v>-0.00200846657378138-0.0000380714320633079i</v>
      </c>
      <c r="AA3492" t="str">
        <f t="shared" si="1845"/>
        <v>0.00113109028348699-1.22604451496695i</v>
      </c>
      <c r="AB3492" t="str">
        <f t="shared" si="1846"/>
        <v>0.159937815786008+0.447551556581848i</v>
      </c>
      <c r="AC3492" t="str">
        <f t="shared" si="1847"/>
        <v>1.0929387533772-0.0288893403195392i</v>
      </c>
      <c r="AD3492" t="str">
        <f t="shared" si="1848"/>
        <v>0.135418753244939+0.413073206192898i</v>
      </c>
      <c r="AE3492" t="str">
        <f t="shared" si="1849"/>
        <v>-0.000256257750848864-0.000834799313027404i</v>
      </c>
      <c r="AF3492" t="str">
        <f t="shared" si="1850"/>
        <v>-15.0842575110817-0.228464467846811i</v>
      </c>
      <c r="AG3492" t="str">
        <f t="shared" si="1851"/>
        <v>1.00183388950064-0.000599335151510011i</v>
      </c>
      <c r="AH3492" t="str">
        <f t="shared" si="1852"/>
        <v>0.0036604535085705+0.0126299055856693i</v>
      </c>
      <c r="AI3492">
        <f t="shared" si="1853"/>
        <v>-37.621712616947391</v>
      </c>
      <c r="AJ3492">
        <f t="shared" si="1854"/>
        <v>73.837127497252993</v>
      </c>
      <c r="AK3492"/>
      <c r="AL3492"/>
      <c r="AM3492"/>
      <c r="AN3492"/>
    </row>
    <row r="3493" spans="1:40" x14ac:dyDescent="0.25">
      <c r="A3493"/>
      <c r="B3493">
        <f t="shared" si="1855"/>
        <v>1559000</v>
      </c>
      <c r="C3493" s="237" t="str">
        <f t="shared" si="1823"/>
        <v>-3.1444920959404E-08+0.00157089322643135i</v>
      </c>
      <c r="D3493" s="208" t="str">
        <f t="shared" si="1824"/>
        <v>-5.95700619808369+0.0120435147359737i</v>
      </c>
      <c r="E3493" t="str">
        <f t="shared" si="1825"/>
        <v>2870</v>
      </c>
      <c r="F3493" t="str">
        <f t="shared" si="1826"/>
        <v>0.777000777000777</v>
      </c>
      <c r="G3493" t="str">
        <f t="shared" si="1821"/>
        <v>0.777000777000777</v>
      </c>
      <c r="H3493" t="str">
        <f t="shared" si="1827"/>
        <v>9.12726005780391+0.240361685053032i</v>
      </c>
      <c r="I3493" t="str">
        <f t="shared" si="1828"/>
        <v>6122.17868368311i</v>
      </c>
      <c r="J3493" t="str">
        <f t="shared" si="1822"/>
        <v>-32058.8096047376+1324.08521473519i</v>
      </c>
      <c r="K3493" t="str">
        <f t="shared" si="1829"/>
        <v>0.00787384658628881-0.190641920744678i</v>
      </c>
      <c r="L3493" t="str">
        <f t="shared" si="1830"/>
        <v>0.000681374403894589-0.0138265064284898i</v>
      </c>
      <c r="M3493" t="str">
        <f t="shared" si="1831"/>
        <v>0.0085552209901834-0.204468427173168i</v>
      </c>
      <c r="N3493" t="str">
        <f t="shared" si="1832"/>
        <v>-6.91402425226237i</v>
      </c>
      <c r="O3493" t="str">
        <f t="shared" si="1833"/>
        <v>0.807532963915888-0.589822441239075i</v>
      </c>
      <c r="P3493" t="str">
        <f t="shared" si="1834"/>
        <v>0.192467036084112+0.589822441239075i</v>
      </c>
      <c r="Q3493" t="str">
        <f t="shared" si="1835"/>
        <v>-0.192467036084112+6.32420181102329i</v>
      </c>
      <c r="R3493" t="str">
        <f t="shared" si="1836"/>
        <v>0.09225269316345-0.0332409756661518i</v>
      </c>
      <c r="S3493" t="str">
        <f t="shared" si="1837"/>
        <v>0.717147204068938i</v>
      </c>
      <c r="T3493" t="str">
        <f t="shared" si="1838"/>
        <v>0.0238386727595044+0.0661587609699978i</v>
      </c>
      <c r="U3493" t="str">
        <f t="shared" si="1839"/>
        <v>0.0001-102.087840341177i</v>
      </c>
      <c r="V3493" t="str">
        <f t="shared" si="1840"/>
        <v>0.00002-0.00163745885790022i</v>
      </c>
      <c r="W3493" t="str">
        <f t="shared" si="1841"/>
        <v>0.000019999358452952-0.0016374325978816i</v>
      </c>
      <c r="X3493" t="str">
        <f t="shared" si="1842"/>
        <v>0.0000295286840901321-0.00163714426698405i</v>
      </c>
      <c r="Y3493" t="str">
        <f t="shared" si="1843"/>
        <v>0.009+9.79548589389297i</v>
      </c>
      <c r="Z3493" t="str">
        <f t="shared" si="1844"/>
        <v>-0.00200589046414612-0.0000380296310558154i</v>
      </c>
      <c r="AA3493" t="str">
        <f t="shared" si="1845"/>
        <v>0.00112963768820561-1.22525782321913i</v>
      </c>
      <c r="AB3493" t="str">
        <f t="shared" si="1846"/>
        <v>0.162295355565309+0.450413483322186i</v>
      </c>
      <c r="AC3493" t="str">
        <f t="shared" si="1847"/>
        <v>1.09348380914502-0.0293308892031692i</v>
      </c>
      <c r="AD3493" t="str">
        <f t="shared" si="1848"/>
        <v>0.13727296185911+0.415588980427965i</v>
      </c>
      <c r="AE3493" t="str">
        <f t="shared" si="1849"/>
        <v>-0.000259549829581745-0.000838846412938106i</v>
      </c>
      <c r="AF3493" t="str">
        <f t="shared" si="1850"/>
        <v>-15.0842662558876-0.228318170317058i</v>
      </c>
      <c r="AG3493" t="str">
        <f t="shared" si="1851"/>
        <v>1.00184387855997-0.000607165605762454i</v>
      </c>
      <c r="AH3493" t="str">
        <f t="shared" si="1852"/>
        <v>0.00370904998211578+0.0126914930184592i</v>
      </c>
      <c r="AI3493">
        <f t="shared" si="1853"/>
        <v>-37.573814420684961</v>
      </c>
      <c r="AJ3493">
        <f t="shared" si="1854"/>
        <v>73.709159510521573</v>
      </c>
      <c r="AK3493"/>
      <c r="AL3493"/>
      <c r="AM3493"/>
      <c r="AN3493"/>
    </row>
    <row r="3494" spans="1:40" x14ac:dyDescent="0.25">
      <c r="A3494"/>
      <c r="B3494">
        <f t="shared" si="1855"/>
        <v>1560000</v>
      </c>
      <c r="C3494" s="237" t="str">
        <f t="shared" si="1823"/>
        <v>-3.14046198793444E-08+0.0015698862435947i</v>
      </c>
      <c r="D3494" s="208" t="str">
        <f t="shared" si="1824"/>
        <v>-5.95700619777471+0.012035794534226i</v>
      </c>
      <c r="E3494" t="str">
        <f t="shared" si="1825"/>
        <v>2870</v>
      </c>
      <c r="F3494" t="str">
        <f t="shared" si="1826"/>
        <v>0.777000777000777</v>
      </c>
      <c r="G3494" t="str">
        <f t="shared" si="1821"/>
        <v>0.777000777000777</v>
      </c>
      <c r="H3494" t="str">
        <f t="shared" si="1827"/>
        <v>9.12726878612521+0.240207854406528i</v>
      </c>
      <c r="I3494" t="str">
        <f t="shared" si="1828"/>
        <v>6126.1056745001i</v>
      </c>
      <c r="J3494" t="str">
        <f t="shared" si="1822"/>
        <v>-32099.9514800113+1324.93453174272i</v>
      </c>
      <c r="K3494" t="str">
        <f t="shared" si="1829"/>
        <v>0.00786377168199914-0.19052012261318i</v>
      </c>
      <c r="L3494" t="str">
        <f t="shared" si="1830"/>
        <v>0.000680503239904845-0.0138176861870473i</v>
      </c>
      <c r="M3494" t="str">
        <f t="shared" si="1831"/>
        <v>0.00854427492190398-0.204337808800227i</v>
      </c>
      <c r="N3494" t="str">
        <f t="shared" si="1832"/>
        <v>-6.91845916198159i</v>
      </c>
      <c r="O3494" t="str">
        <f t="shared" si="1833"/>
        <v>0.804909221775986-0.593397964859989i</v>
      </c>
      <c r="P3494" t="str">
        <f t="shared" si="1834"/>
        <v>0.195090778224014+0.593397964859989i</v>
      </c>
      <c r="Q3494" t="str">
        <f t="shared" si="1835"/>
        <v>-0.195090778224014+6.3250611971216i</v>
      </c>
      <c r="R3494" t="str">
        <f t="shared" si="1836"/>
        <v>0.0927773297766044-0.0337057260076308i</v>
      </c>
      <c r="S3494" t="str">
        <f t="shared" si="1837"/>
        <v>0.717607208689892i</v>
      </c>
      <c r="T3494" t="str">
        <f t="shared" si="1838"/>
        <v>0.0241874719572022+0.0665776806506907i</v>
      </c>
      <c r="U3494" t="str">
        <f t="shared" si="1839"/>
        <v>0.0001-102.022399417882i</v>
      </c>
      <c r="V3494" t="str">
        <f t="shared" si="1840"/>
        <v>0.00002-0.00163640920478618i</v>
      </c>
      <c r="W3494" t="str">
        <f t="shared" si="1841"/>
        <v>0.000019999358452952-0.00163638296160592i</v>
      </c>
      <c r="X3494" t="str">
        <f t="shared" si="1842"/>
        <v>0.0000295164695126709-0.00163609488659828i</v>
      </c>
      <c r="Y3494" t="str">
        <f t="shared" si="1843"/>
        <v>0.009+9.80176907920015i</v>
      </c>
      <c r="Z3494" t="str">
        <f t="shared" si="1844"/>
        <v>-0.00200331930781774-0.0000379879170447564i</v>
      </c>
      <c r="AA3494" t="str">
        <f t="shared" si="1845"/>
        <v>0.00112818789064212-1.22447214055324i</v>
      </c>
      <c r="AB3494" t="str">
        <f t="shared" si="1846"/>
        <v>0.164670004958853+0.45326551788037i</v>
      </c>
      <c r="AC3494" t="str">
        <f t="shared" si="1847"/>
        <v>1.09402626852213-0.0297754827910255i</v>
      </c>
      <c r="AD3494" t="str">
        <f t="shared" si="1848"/>
        <v>0.13913832565269+0.418096385673907i</v>
      </c>
      <c r="AE3494" t="str">
        <f t="shared" si="1849"/>
        <v>-0.000262855883421772-0.000842866137121986i</v>
      </c>
      <c r="AF3494" t="str">
        <f t="shared" si="1850"/>
        <v>-15.0842749838999-0.228172059872302i</v>
      </c>
      <c r="AG3494" t="str">
        <f t="shared" si="1851"/>
        <v>1.0018538177488-0.000615035510039126i</v>
      </c>
      <c r="AH3494" t="str">
        <f t="shared" si="1852"/>
        <v>0.00375786218680557+0.0127526710460923i</v>
      </c>
      <c r="AI3494">
        <f t="shared" si="1853"/>
        <v>-37.526353020833248</v>
      </c>
      <c r="AJ3494">
        <f t="shared" si="1854"/>
        <v>73.581201430679585</v>
      </c>
      <c r="AK3494"/>
      <c r="AL3494"/>
      <c r="AM3494"/>
      <c r="AN3494"/>
    </row>
    <row r="3495" spans="1:40" x14ac:dyDescent="0.25">
      <c r="A3495"/>
      <c r="B3495">
        <f t="shared" si="1855"/>
        <v>1561000</v>
      </c>
      <c r="C3495" s="237" t="str">
        <f t="shared" si="1823"/>
        <v>-3.13643962269014E-08+0.00156888055093465i</v>
      </c>
      <c r="D3495" s="208" t="str">
        <f t="shared" si="1824"/>
        <v>-5.95700619746633+0.0120280842238323i</v>
      </c>
      <c r="E3495" t="str">
        <f t="shared" si="1825"/>
        <v>2870</v>
      </c>
      <c r="F3495" t="str">
        <f t="shared" si="1826"/>
        <v>0.777000777000777</v>
      </c>
      <c r="G3495" t="str">
        <f t="shared" si="1821"/>
        <v>0.777000777000777</v>
      </c>
      <c r="H3495" t="str">
        <f t="shared" si="1827"/>
        <v>9.12727749769534+0.240054220378045i</v>
      </c>
      <c r="I3495" t="str">
        <f t="shared" si="1828"/>
        <v>6130.03266531709i</v>
      </c>
      <c r="J3495" t="str">
        <f t="shared" si="1822"/>
        <v>-32141.1197367376+1325.78384875025i</v>
      </c>
      <c r="K3495" t="str">
        <f t="shared" si="1829"/>
        <v>0.00785371609166331-0.190398479751012i</v>
      </c>
      <c r="L3495" t="str">
        <f t="shared" si="1830"/>
        <v>0.000679633744226555-0.013808877164253i</v>
      </c>
      <c r="M3495" t="str">
        <f t="shared" si="1831"/>
        <v>0.00853334983588987-0.204207356915265i</v>
      </c>
      <c r="N3495" t="str">
        <f t="shared" si="1832"/>
        <v>-6.92289407170081i</v>
      </c>
      <c r="O3495" t="str">
        <f t="shared" si="1833"/>
        <v>0.802269648366002-0.59696181729713i</v>
      </c>
      <c r="P3495" t="str">
        <f t="shared" si="1834"/>
        <v>0.197730351633998+0.59696181729713i</v>
      </c>
      <c r="Q3495" t="str">
        <f t="shared" si="1835"/>
        <v>-0.197730351633998+6.32593225440368i</v>
      </c>
      <c r="R3495" t="str">
        <f t="shared" si="1836"/>
        <v>0.0932992451466579-0.034173373265821i</v>
      </c>
      <c r="S3495" t="str">
        <f t="shared" si="1837"/>
        <v>0.718067213310848i</v>
      </c>
      <c r="T3495" t="str">
        <f t="shared" si="1838"/>
        <v>0.0245387789104195+0.0669951289664663i</v>
      </c>
      <c r="U3495" t="str">
        <f t="shared" si="1839"/>
        <v>0.0001-101.957042339459i</v>
      </c>
      <c r="V3495" t="str">
        <f t="shared" si="1840"/>
        <v>0.00002-0.00163536089651918i</v>
      </c>
      <c r="W3495" t="str">
        <f t="shared" si="1841"/>
        <v>0.0000199993584529519-0.00163533467015572i</v>
      </c>
      <c r="X3495" t="str">
        <f t="shared" si="1842"/>
        <v>0.0000295042784011562-0.00163504685057371i</v>
      </c>
      <c r="Y3495" t="str">
        <f t="shared" si="1843"/>
        <v>0.009+9.80805226450733i</v>
      </c>
      <c r="Z3495" t="str">
        <f t="shared" si="1844"/>
        <v>-0.00200075309210502-0.0000379462897773768i</v>
      </c>
      <c r="AA3495" t="str">
        <f t="shared" si="1845"/>
        <v>0.00112674088361324-1.22368746502872i</v>
      </c>
      <c r="AB3495" t="str">
        <f t="shared" si="1846"/>
        <v>0.167061727327802+0.456107535283035i</v>
      </c>
      <c r="AC3495" t="str">
        <f t="shared" si="1847"/>
        <v>1.09456611041276-0.0302231086179535i</v>
      </c>
      <c r="AD3495" t="str">
        <f t="shared" si="1848"/>
        <v>0.141014805983977+0.420595372633475i</v>
      </c>
      <c r="AE3495" t="str">
        <f t="shared" si="1849"/>
        <v>-0.000266175775216058-0.000846858481012257i</v>
      </c>
      <c r="AF3495" t="str">
        <f t="shared" si="1850"/>
        <v>-15.0842836951617-0.228026136154213i</v>
      </c>
      <c r="AG3495" t="str">
        <f t="shared" si="1851"/>
        <v>1.00186370694441-0.000622944617440567i</v>
      </c>
      <c r="AH3495" t="str">
        <f t="shared" si="1852"/>
        <v>0.00380688805191848+0.0128134395948694i</v>
      </c>
      <c r="AI3495">
        <f t="shared" si="1853"/>
        <v>-37.47932245136581</v>
      </c>
      <c r="AJ3495">
        <f t="shared" si="1854"/>
        <v>73.453253243982203</v>
      </c>
      <c r="AK3495"/>
      <c r="AL3495"/>
      <c r="AM3495"/>
      <c r="AN3495"/>
    </row>
    <row r="3496" spans="1:40" x14ac:dyDescent="0.25">
      <c r="A3496"/>
      <c r="B3496">
        <f t="shared" si="1855"/>
        <v>1562000</v>
      </c>
      <c r="C3496" s="237" t="str">
        <f t="shared" si="1823"/>
        <v>-3.13242498038607E-08+0.00156787614597327i</v>
      </c>
      <c r="D3496" s="208" t="str">
        <f t="shared" si="1824"/>
        <v>-5.95700619715854+0.0120203837857951i</v>
      </c>
      <c r="E3496" t="str">
        <f t="shared" si="1825"/>
        <v>2870</v>
      </c>
      <c r="F3496" t="str">
        <f t="shared" si="1826"/>
        <v>0.777000777000777</v>
      </c>
      <c r="G3496" t="str">
        <f t="shared" si="1821"/>
        <v>0.777000777000777</v>
      </c>
      <c r="H3496" t="str">
        <f t="shared" si="1827"/>
        <v>9.12728619255711+0.239900782591164i</v>
      </c>
      <c r="I3496" t="str">
        <f t="shared" si="1828"/>
        <v>6133.95965613407i</v>
      </c>
      <c r="J3496" t="str">
        <f t="shared" si="1822"/>
        <v>-32182.3143749165+1326.63316575777i</v>
      </c>
      <c r="K3496" t="str">
        <f t="shared" si="1829"/>
        <v>0.00784367976597237-0.190276991861958i</v>
      </c>
      <c r="L3496" t="str">
        <f t="shared" si="1830"/>
        <v>0.000678765912606034-0.0138000793387694i</v>
      </c>
      <c r="M3496" t="str">
        <f t="shared" si="1831"/>
        <v>0.0085224456785784-0.204077071200727i</v>
      </c>
      <c r="N3496" t="str">
        <f t="shared" si="1832"/>
        <v>-6.92732898142003i</v>
      </c>
      <c r="O3496" t="str">
        <f t="shared" si="1833"/>
        <v>0.7996142956021-0.600513928455251i</v>
      </c>
      <c r="P3496" t="str">
        <f t="shared" si="1834"/>
        <v>0.2003857043979+0.600513928455251i</v>
      </c>
      <c r="Q3496" t="str">
        <f t="shared" si="1835"/>
        <v>-0.2003857043979+6.32681505296478i</v>
      </c>
      <c r="R3496" t="str">
        <f t="shared" si="1836"/>
        <v>0.0938184189591321-0.0346439041653053i</v>
      </c>
      <c r="S3496" t="str">
        <f t="shared" si="1837"/>
        <v>0.718527217931802i</v>
      </c>
      <c r="T3496" t="str">
        <f t="shared" si="1838"/>
        <v>0.0248925880781928+0.0674110875654654i</v>
      </c>
      <c r="U3496" t="str">
        <f t="shared" si="1839"/>
        <v>0.0001-101.891768944875i</v>
      </c>
      <c r="V3496" t="str">
        <f t="shared" si="1840"/>
        <v>0.00002-0.00163431393051629i</v>
      </c>
      <c r="W3496" t="str">
        <f t="shared" si="1841"/>
        <v>0.0000199993584529519-0.00163428772094809i</v>
      </c>
      <c r="X3496" t="str">
        <f t="shared" si="1842"/>
        <v>0.0000294921106955185-0.00163400015632866i</v>
      </c>
      <c r="Y3496" t="str">
        <f t="shared" si="1843"/>
        <v>0.009+9.81433544981451i</v>
      </c>
      <c r="Z3496" t="str">
        <f t="shared" si="1844"/>
        <v>-0.00199819180435729-0.0000379047490018439i</v>
      </c>
      <c r="AA3496" t="str">
        <f t="shared" si="1845"/>
        <v>0.00112529665995878-1.22290379470994i</v>
      </c>
      <c r="AB3496" t="str">
        <f t="shared" si="1846"/>
        <v>0.169470484948889+0.458939410589436i</v>
      </c>
      <c r="AC3496" t="str">
        <f t="shared" si="1847"/>
        <v>1.09510331377378-0.0306737540268289i</v>
      </c>
      <c r="AD3496" t="str">
        <f t="shared" si="1848"/>
        <v>0.142902363997263+0.423085892193959i</v>
      </c>
      <c r="AE3496" t="str">
        <f t="shared" si="1849"/>
        <v>-0.00026950936801278-0.000850823440560248i</v>
      </c>
      <c r="AF3496" t="str">
        <f t="shared" si="1850"/>
        <v>-15.0842923897156-0.227880398805369i</v>
      </c>
      <c r="AG3496" t="str">
        <f t="shared" si="1851"/>
        <v>1.00187354602519-0.000630892680751363i</v>
      </c>
      <c r="AH3496" t="str">
        <f t="shared" si="1852"/>
        <v>0.00385612550999304+0.0128737985988654i</v>
      </c>
      <c r="AI3496">
        <f t="shared" si="1853"/>
        <v>-37.432716870089116</v>
      </c>
      <c r="AJ3496">
        <f t="shared" si="1854"/>
        <v>73.325314936546022</v>
      </c>
      <c r="AK3496"/>
      <c r="AL3496"/>
      <c r="AM3496"/>
      <c r="AN3496"/>
    </row>
    <row r="3497" spans="1:40" x14ac:dyDescent="0.25">
      <c r="A3497"/>
      <c r="B3497">
        <f t="shared" si="1855"/>
        <v>1563000</v>
      </c>
      <c r="C3497" s="237" t="str">
        <f t="shared" si="1823"/>
        <v>-3.12841804126414E-08+0.00156687302623896i</v>
      </c>
      <c r="D3497" s="208" t="str">
        <f t="shared" si="1824"/>
        <v>-5.95700619685134+0.0120126932011654i</v>
      </c>
      <c r="E3497" t="str">
        <f t="shared" si="1825"/>
        <v>2870</v>
      </c>
      <c r="F3497" t="str">
        <f t="shared" si="1826"/>
        <v>0.777000777000777</v>
      </c>
      <c r="G3497" t="str">
        <f t="shared" si="1821"/>
        <v>0.777000777000777</v>
      </c>
      <c r="H3497" t="str">
        <f t="shared" si="1827"/>
        <v>9.12729487075322+0.239747540670433i</v>
      </c>
      <c r="I3497" t="str">
        <f t="shared" si="1828"/>
        <v>6137.88664695106i</v>
      </c>
      <c r="J3497" t="str">
        <f t="shared" si="1822"/>
        <v>-32223.5353945479+1327.4824827653i</v>
      </c>
      <c r="K3497" t="str">
        <f t="shared" si="1829"/>
        <v>0.00783366265577474-0.190155658650552i</v>
      </c>
      <c r="L3497" t="str">
        <f t="shared" si="1830"/>
        <v>0.000677899740803135-0.0137912926893131i</v>
      </c>
      <c r="M3497" t="str">
        <f t="shared" si="1831"/>
        <v>0.00851156239657788-0.203946951339865i</v>
      </c>
      <c r="N3497" t="str">
        <f t="shared" si="1832"/>
        <v>-6.93176389113925i</v>
      </c>
      <c r="O3497" t="str">
        <f t="shared" si="1833"/>
        <v>0.796943215710799-0.604054228470037i</v>
      </c>
      <c r="P3497" t="str">
        <f t="shared" si="1834"/>
        <v>0.203056784289201+0.604054228470037i</v>
      </c>
      <c r="Q3497" t="str">
        <f t="shared" si="1835"/>
        <v>-0.203056784289201+6.32770966266921i</v>
      </c>
      <c r="R3497" t="str">
        <f t="shared" si="1836"/>
        <v>0.0943348309604289-0.0351173052425979i</v>
      </c>
      <c r="S3497" t="str">
        <f t="shared" si="1837"/>
        <v>0.718987222552757i</v>
      </c>
      <c r="T3497" t="str">
        <f t="shared" si="1838"/>
        <v>0.0252488937599128+0.0678255381022226i</v>
      </c>
      <c r="U3497" t="str">
        <f t="shared" si="1839"/>
        <v>0.0001-101.82657907351i</v>
      </c>
      <c r="V3497" t="str">
        <f t="shared" si="1840"/>
        <v>0.00002-0.00163326830420118i</v>
      </c>
      <c r="W3497" t="str">
        <f t="shared" si="1841"/>
        <v>0.000019999358452952-0.00163324211140678i</v>
      </c>
      <c r="X3497" t="str">
        <f t="shared" si="1842"/>
        <v>0.0000294799663358808-0.00163295480128813i</v>
      </c>
      <c r="Y3497" t="str">
        <f t="shared" si="1843"/>
        <v>0.009+9.82061863512169i</v>
      </c>
      <c r="Z3497" t="str">
        <f t="shared" si="1844"/>
        <v>-0.00199563543196442-0.0000378632944672418i</v>
      </c>
      <c r="AA3497" t="str">
        <f t="shared" si="1845"/>
        <v>0.00112385521254147-1.22212112766624i</v>
      </c>
      <c r="AB3497" t="str">
        <f t="shared" si="1846"/>
        <v>0.171896239011964+0.461761018902357i</v>
      </c>
      <c r="AC3497" t="str">
        <f t="shared" si="1847"/>
        <v>1.09563785761681-0.031127406168584i</v>
      </c>
      <c r="AD3497" t="str">
        <f t="shared" si="1848"/>
        <v>0.144800960623753+0.425567895428059i</v>
      </c>
      <c r="AE3497" t="str">
        <f t="shared" si="1849"/>
        <v>-0.000272856525062849-0.000854761012234i</v>
      </c>
      <c r="AF3497" t="str">
        <f t="shared" si="1850"/>
        <v>-15.0843010676046-0.227734847469268i</v>
      </c>
      <c r="AG3497" t="str">
        <f t="shared" si="1851"/>
        <v>1.0018833348707-0.000638879452445261i</v>
      </c>
      <c r="AH3497" t="str">
        <f t="shared" si="1852"/>
        <v>0.00390557249685102+0.0129337479999055i</v>
      </c>
      <c r="AI3497">
        <f t="shared" si="1853"/>
        <v>-37.386530555244036</v>
      </c>
      <c r="AJ3497">
        <f t="shared" si="1854"/>
        <v>73.19738649434899</v>
      </c>
      <c r="AK3497"/>
      <c r="AL3497"/>
      <c r="AM3497"/>
      <c r="AN3497"/>
    </row>
    <row r="3498" spans="1:40" x14ac:dyDescent="0.25">
      <c r="A3498"/>
      <c r="B3498">
        <f t="shared" si="1855"/>
        <v>1564000</v>
      </c>
      <c r="C3498" s="237" t="str">
        <f t="shared" si="1823"/>
        <v>-3.12441878562941E-08+0.00156587118926646i</v>
      </c>
      <c r="D3498" s="208" t="str">
        <f t="shared" si="1824"/>
        <v>-5.95700619654473+0.0120050124510429i</v>
      </c>
      <c r="E3498" t="str">
        <f t="shared" si="1825"/>
        <v>2870</v>
      </c>
      <c r="F3498" t="str">
        <f t="shared" si="1826"/>
        <v>0.777000777000777</v>
      </c>
      <c r="G3498" t="str">
        <f t="shared" si="1821"/>
        <v>0.777000777000777</v>
      </c>
      <c r="H3498" t="str">
        <f t="shared" si="1827"/>
        <v>9.1273035323262+0.23959449424135i</v>
      </c>
      <c r="I3498" t="str">
        <f t="shared" si="1828"/>
        <v>6141.81363776805i</v>
      </c>
      <c r="J3498" t="str">
        <f t="shared" si="1822"/>
        <v>-32264.7827956319+1328.33179977283i</v>
      </c>
      <c r="K3498" t="str">
        <f t="shared" si="1829"/>
        <v>0.00782366471207514-0.190034479822078i</v>
      </c>
      <c r="L3498" t="str">
        <f t="shared" si="1830"/>
        <v>0.000677035224591202-0.0137825171946542i</v>
      </c>
      <c r="M3498" t="str">
        <f t="shared" si="1831"/>
        <v>0.00850069993666634-0.203816997016732i</v>
      </c>
      <c r="N3498" t="str">
        <f t="shared" si="1832"/>
        <v>-6.93619880085847i</v>
      </c>
      <c r="O3498" t="str">
        <f t="shared" si="1833"/>
        <v>0.794256461227944-0.607582647709481i</v>
      </c>
      <c r="P3498" t="str">
        <f t="shared" si="1834"/>
        <v>0.205743538772056+0.607582647709481i</v>
      </c>
      <c r="Q3498" t="str">
        <f t="shared" si="1835"/>
        <v>-0.205743538772056+6.32861615314899i</v>
      </c>
      <c r="R3498" t="str">
        <f t="shared" si="1836"/>
        <v>0.0948484609598746-0.0355935628462693i</v>
      </c>
      <c r="S3498" t="str">
        <f t="shared" si="1837"/>
        <v>0.719447227173711i</v>
      </c>
      <c r="T3498" t="str">
        <f t="shared" si="1838"/>
        <v>0.0256076900949817+0.0682384622392758i</v>
      </c>
      <c r="U3498" t="str">
        <f t="shared" si="1839"/>
        <v>0.0001-101.761472565151i</v>
      </c>
      <c r="V3498" t="str">
        <f t="shared" si="1840"/>
        <v>0.00002-0.00163222401500412i</v>
      </c>
      <c r="W3498" t="str">
        <f t="shared" si="1841"/>
        <v>0.000019999358452952-0.00163219783896205i</v>
      </c>
      <c r="X3498" t="str">
        <f t="shared" si="1842"/>
        <v>0.0000294678452625564-0.00163191078288359i</v>
      </c>
      <c r="Y3498" t="str">
        <f t="shared" si="1843"/>
        <v>0.009+9.82690182042887i</v>
      </c>
      <c r="Z3498" t="str">
        <f t="shared" si="1844"/>
        <v>-0.00199308396235648-0.0000378219259235671i</v>
      </c>
      <c r="AA3498" t="str">
        <f t="shared" si="1845"/>
        <v>0.00112241653424696-1.22133946197193i</v>
      </c>
      <c r="AB3498" t="str">
        <f t="shared" si="1846"/>
        <v>0.174338949617667+0.464572235379073i</v>
      </c>
      <c r="AC3498" t="str">
        <f t="shared" si="1847"/>
        <v>1.09616972101029-0.0315840520022604i</v>
      </c>
      <c r="AD3498" t="str">
        <f t="shared" si="1848"/>
        <v>0.14671055658249+0.428041333594773i</v>
      </c>
      <c r="AE3498" t="str">
        <f t="shared" si="1849"/>
        <v>-0.000276217109821508-0.000858671193016692i</v>
      </c>
      <c r="AF3498" t="str">
        <f t="shared" si="1850"/>
        <v>-15.0843097288709-0.227589481790307i</v>
      </c>
      <c r="AG3498" t="str">
        <f t="shared" si="1851"/>
        <v>1.00189307336159-0.000646904684690252i</v>
      </c>
      <c r="AH3498" t="str">
        <f t="shared" si="1852"/>
        <v>0.00395522695161967+0.0129932877475385i</v>
      </c>
      <c r="AI3498">
        <f t="shared" si="1853"/>
        <v>-37.340757902224972</v>
      </c>
      <c r="AJ3498">
        <f t="shared" si="1854"/>
        <v>73.069467903230688</v>
      </c>
      <c r="AK3498"/>
      <c r="AL3498"/>
      <c r="AM3498"/>
      <c r="AN3498"/>
    </row>
    <row r="3499" spans="1:40" x14ac:dyDescent="0.25">
      <c r="A3499"/>
      <c r="B3499">
        <f t="shared" si="1855"/>
        <v>1565000</v>
      </c>
      <c r="C3499" s="237" t="str">
        <f t="shared" si="1823"/>
        <v>-3.12042719384978E-08+0.00156487063259679i</v>
      </c>
      <c r="D3499" s="208" t="str">
        <f t="shared" si="1824"/>
        <v>-5.95700619623871+0.0119973415165754i</v>
      </c>
      <c r="E3499" t="str">
        <f t="shared" si="1825"/>
        <v>2870</v>
      </c>
      <c r="F3499" t="str">
        <f t="shared" si="1826"/>
        <v>0.777000777000777</v>
      </c>
      <c r="G3499" t="str">
        <f t="shared" si="1821"/>
        <v>0.777000777000777</v>
      </c>
      <c r="H3499" t="str">
        <f t="shared" si="1827"/>
        <v>9.1273121773185+0.239441642930369i</v>
      </c>
      <c r="I3499" t="str">
        <f t="shared" si="1828"/>
        <v>6145.74062858503i</v>
      </c>
      <c r="J3499" t="str">
        <f t="shared" si="1822"/>
        <v>-32306.0565781684+1329.18111678036i</v>
      </c>
      <c r="K3499" t="str">
        <f t="shared" si="1829"/>
        <v>0.00781368588603441-0.189913455082567i</v>
      </c>
      <c r="L3499" t="str">
        <f t="shared" si="1830"/>
        <v>0.000676172359757005-0.0137737528336165i</v>
      </c>
      <c r="M3499" t="str">
        <f t="shared" si="1831"/>
        <v>0.00848985824579141-0.203687207916183i</v>
      </c>
      <c r="N3499" t="str">
        <f t="shared" si="1832"/>
        <v>-6.94063371057769i</v>
      </c>
      <c r="O3499" t="str">
        <f t="shared" si="1833"/>
        <v>0.791554084997678-0.611099116775249i</v>
      </c>
      <c r="P3499" t="str">
        <f t="shared" si="1834"/>
        <v>0.208445915002322+0.611099116775249i</v>
      </c>
      <c r="Q3499" t="str">
        <f t="shared" si="1835"/>
        <v>-0.208445915002322+6.32953459380244i</v>
      </c>
      <c r="R3499" t="str">
        <f t="shared" si="1836"/>
        <v>0.0953592888317668-0.0360726631370959i</v>
      </c>
      <c r="S3499" t="str">
        <f t="shared" si="1837"/>
        <v>0.719907231794667i</v>
      </c>
      <c r="T3499" t="str">
        <f t="shared" si="1838"/>
        <v>0.0259689710624882+0.0686498416487853i</v>
      </c>
      <c r="U3499" t="str">
        <f t="shared" si="1839"/>
        <v>0.0001-101.696449259997i</v>
      </c>
      <c r="V3499" t="str">
        <f t="shared" si="1840"/>
        <v>0.00002-0.00163118106036195i</v>
      </c>
      <c r="W3499" t="str">
        <f t="shared" si="1841"/>
        <v>0.0000199993584529521-0.00163115490105081i</v>
      </c>
      <c r="X3499" t="str">
        <f t="shared" si="1842"/>
        <v>0.0000294557474160504-0.00163086809855319i</v>
      </c>
      <c r="Y3499" t="str">
        <f t="shared" si="1843"/>
        <v>0.009+9.83318500573605i</v>
      </c>
      <c r="Z3499" t="str">
        <f t="shared" si="1844"/>
        <v>-0.00199053738300379-0.0000377806431217264i</v>
      </c>
      <c r="AA3499" t="str">
        <f t="shared" si="1845"/>
        <v>0.00112098061798364-1.2205587957062i</v>
      </c>
      <c r="AB3499" t="str">
        <f t="shared" si="1846"/>
        <v>0.176798575775213+0.467372935242364i</v>
      </c>
      <c r="AC3499" t="str">
        <f t="shared" si="1847"/>
        <v>1.0966988830815-0.0320436782950837i</v>
      </c>
      <c r="AD3499" t="str">
        <f t="shared" si="1848"/>
        <v>0.148631112381283+0.430506158140278i</v>
      </c>
      <c r="AE3499" t="str">
        <f t="shared" si="1849"/>
        <v>-0.000279590985949979-0.000862553980405232i</v>
      </c>
      <c r="AF3499" t="str">
        <f t="shared" si="1850"/>
        <v>-15.0843183735572-0.227444301413794i</v>
      </c>
      <c r="AG3499" t="str">
        <f t="shared" si="1851"/>
        <v>1.00190276137968-0.000654968129353613i</v>
      </c>
      <c r="AH3499" t="str">
        <f t="shared" si="1852"/>
        <v>0.00400508681675474+0.0130524177990134i</v>
      </c>
      <c r="AI3499">
        <f t="shared" si="1853"/>
        <v>-37.295393420407891</v>
      </c>
      <c r="AJ3499">
        <f t="shared" si="1854"/>
        <v>72.941559148893006</v>
      </c>
      <c r="AK3499"/>
      <c r="AL3499"/>
      <c r="AM3499"/>
      <c r="AN3499"/>
    </row>
    <row r="3500" spans="1:40" x14ac:dyDescent="0.25">
      <c r="A3500"/>
      <c r="B3500">
        <f t="shared" si="1855"/>
        <v>1566000</v>
      </c>
      <c r="C3500" s="237" t="str">
        <f t="shared" si="1823"/>
        <v>-3.11644324635601E-08+0.00156387135377728i</v>
      </c>
      <c r="D3500" s="208" t="str">
        <f t="shared" si="1824"/>
        <v>-5.95700619593327+0.0119896803789592i</v>
      </c>
      <c r="E3500" t="str">
        <f t="shared" si="1825"/>
        <v>2870</v>
      </c>
      <c r="F3500" t="str">
        <f t="shared" si="1826"/>
        <v>0.777000777000777</v>
      </c>
      <c r="G3500" t="str">
        <f t="shared" si="1821"/>
        <v>0.777000777000777</v>
      </c>
      <c r="H3500" t="str">
        <f t="shared" si="1827"/>
        <v>9.12732080577238+0.239288986364895i</v>
      </c>
      <c r="I3500" t="str">
        <f t="shared" si="1828"/>
        <v>6149.66761940202i</v>
      </c>
      <c r="J3500" t="str">
        <f t="shared" si="1822"/>
        <v>-32347.3567421575+1330.03043378788i</v>
      </c>
      <c r="K3500" t="str">
        <f t="shared" si="1829"/>
        <v>0.00780372612896864-0.189792584138795i</v>
      </c>
      <c r="L3500" t="str">
        <f t="shared" si="1830"/>
        <v>0.000675311142100715-0.0137649995850774i</v>
      </c>
      <c r="M3500" t="str">
        <f t="shared" si="1831"/>
        <v>0.00847903727106935-0.203557583723872i</v>
      </c>
      <c r="N3500" t="str">
        <f t="shared" si="1832"/>
        <v>-6.9450686202969i</v>
      </c>
      <c r="O3500" t="str">
        <f t="shared" si="1833"/>
        <v>0.7888361401714-0.614603566504041i</v>
      </c>
      <c r="P3500" t="str">
        <f t="shared" si="1834"/>
        <v>0.2111638598286+0.614603566504041i</v>
      </c>
      <c r="Q3500" t="str">
        <f t="shared" si="1835"/>
        <v>-0.2111638598286+6.33046505379286i</v>
      </c>
      <c r="R3500" t="str">
        <f t="shared" si="1836"/>
        <v>0.0958672945174254-0.036554592088235i</v>
      </c>
      <c r="S3500" t="str">
        <f t="shared" si="1837"/>
        <v>0.720367236415621i</v>
      </c>
      <c r="T3500" t="str">
        <f t="shared" si="1838"/>
        <v>0.0263327304809022+0.0690596580141601i</v>
      </c>
      <c r="U3500" t="str">
        <f t="shared" si="1839"/>
        <v>0.0001-101.631508998656i</v>
      </c>
      <c r="V3500" t="str">
        <f t="shared" si="1840"/>
        <v>0.00002-0.00163013943771804i</v>
      </c>
      <c r="W3500" t="str">
        <f t="shared" si="1841"/>
        <v>0.0000199993584529519-0.00163011329511646i</v>
      </c>
      <c r="X3500" t="str">
        <f t="shared" si="1842"/>
        <v>0.0000294436727370567-0.00162982674574156i</v>
      </c>
      <c r="Y3500" t="str">
        <f t="shared" si="1843"/>
        <v>0.009+9.83946819104323i</v>
      </c>
      <c r="Z3500" t="str">
        <f t="shared" si="1844"/>
        <v>-0.00198799568141665-0.0000377394458135305i</v>
      </c>
      <c r="AA3500" t="str">
        <f t="shared" si="1845"/>
        <v>0.00111954745668264-1.21977912695318i</v>
      </c>
      <c r="AB3500" t="str">
        <f t="shared" si="1846"/>
        <v>0.17927507540031+0.470162993791596i</v>
      </c>
      <c r="AC3500" t="str">
        <f t="shared" si="1847"/>
        <v>1.09722532301869-0.0325062716225656i</v>
      </c>
      <c r="AD3500" t="str">
        <f t="shared" si="1848"/>
        <v>0.150562588317628+0.432962320698784i</v>
      </c>
      <c r="AE3500" t="str">
        <f t="shared" si="1849"/>
        <v>-0.000282978017317046-0.000866409372408673i</v>
      </c>
      <c r="AF3500" t="str">
        <f t="shared" si="1850"/>
        <v>-15.0843270017056-0.227299305985936i</v>
      </c>
      <c r="AG3500" t="str">
        <f t="shared" si="1851"/>
        <v>1.0019123988079-0.000663069538006973i</v>
      </c>
      <c r="AH3500" t="str">
        <f t="shared" si="1852"/>
        <v>0.00405515003806231+0.0131111381192532i</v>
      </c>
      <c r="AI3500">
        <f t="shared" si="1853"/>
        <v>-37.250431730086817</v>
      </c>
      <c r="AJ3500">
        <f t="shared" si="1854"/>
        <v>72.813660216901638</v>
      </c>
      <c r="AK3500"/>
      <c r="AL3500"/>
      <c r="AM3500"/>
      <c r="AN3500"/>
    </row>
    <row r="3501" spans="1:40" x14ac:dyDescent="0.25">
      <c r="A3501"/>
      <c r="B3501">
        <f t="shared" si="1855"/>
        <v>1567000</v>
      </c>
      <c r="C3501" s="237" t="str">
        <f t="shared" si="1823"/>
        <v>-3.11246692364109E-08+0.0015628733503615i</v>
      </c>
      <c r="D3501" s="208" t="str">
        <f t="shared" si="1824"/>
        <v>-5.95700619562842+0.0119820290194382i</v>
      </c>
      <c r="E3501" t="str">
        <f t="shared" si="1825"/>
        <v>2870</v>
      </c>
      <c r="F3501" t="str">
        <f t="shared" si="1826"/>
        <v>0.777000777000777</v>
      </c>
      <c r="G3501" t="str">
        <f t="shared" si="1821"/>
        <v>0.777000777000777</v>
      </c>
      <c r="H3501" t="str">
        <f t="shared" si="1827"/>
        <v>9.12732941772999+0.239136524173279i</v>
      </c>
      <c r="I3501" t="str">
        <f t="shared" si="1828"/>
        <v>6153.59461021901i</v>
      </c>
      <c r="J3501" t="str">
        <f t="shared" si="1822"/>
        <v>-32388.6832875992+1330.87975079541i</v>
      </c>
      <c r="K3501" t="str">
        <f t="shared" si="1829"/>
        <v>0.0077937853923489-0.189671866698279i</v>
      </c>
      <c r="L3501" t="str">
        <f t="shared" si="1830"/>
        <v>0.000674451567435817-0.0137562574279674i</v>
      </c>
      <c r="M3501" t="str">
        <f t="shared" si="1831"/>
        <v>0.00846823695978472-0.203428124126246i</v>
      </c>
      <c r="N3501" t="str">
        <f t="shared" si="1832"/>
        <v>-6.94950353001612i</v>
      </c>
      <c r="O3501" t="str">
        <f t="shared" si="1833"/>
        <v>0.786102680206703-0.618095927968982i</v>
      </c>
      <c r="P3501" t="str">
        <f t="shared" si="1834"/>
        <v>0.213897319793297+0.618095927968982i</v>
      </c>
      <c r="Q3501" t="str">
        <f t="shared" si="1835"/>
        <v>-0.213897319793297+6.33140760204714i</v>
      </c>
      <c r="R3501" t="str">
        <f t="shared" si="1836"/>
        <v>0.0963724580272539-0.0370393354854288i</v>
      </c>
      <c r="S3501" t="str">
        <f t="shared" si="1837"/>
        <v>0.720827241036577i</v>
      </c>
      <c r="T3501" t="str">
        <f t="shared" si="1838"/>
        <v>0.0266989620077898+0.0694678930316988i</v>
      </c>
      <c r="U3501" t="str">
        <f t="shared" si="1839"/>
        <v>0.0001-101.566651622141i</v>
      </c>
      <c r="V3501" t="str">
        <f t="shared" si="1840"/>
        <v>0.00002-0.0016290991445223i</v>
      </c>
      <c r="W3501" t="str">
        <f t="shared" si="1841"/>
        <v>0.0000199993584529518-0.00162907301860895i</v>
      </c>
      <c r="X3501" t="str">
        <f t="shared" si="1842"/>
        <v>0.0000294316211664594-0.00162878672189986i</v>
      </c>
      <c r="Y3501" t="str">
        <f t="shared" si="1843"/>
        <v>0.009+9.84575137635041i</v>
      </c>
      <c r="Z3501" t="str">
        <f t="shared" si="1844"/>
        <v>-0.00198545884514519-0.0000376983337516925i</v>
      </c>
      <c r="AA3501" t="str">
        <f t="shared" si="1845"/>
        <v>0.00111811704329765-1.21900045380189i</v>
      </c>
      <c r="AB3501" t="str">
        <f t="shared" si="1846"/>
        <v>0.181768405313224+0.472942286413885i</v>
      </c>
      <c r="AC3501" t="str">
        <f t="shared" si="1847"/>
        <v>1.09774902007315-0.0329718183686332i</v>
      </c>
      <c r="AD3501" t="str">
        <f t="shared" si="1848"/>
        <v>0.152504944479662+0.435409773093431i</v>
      </c>
      <c r="AE3501" t="str">
        <f t="shared" si="1849"/>
        <v>-0.000286378068000695-0.000870237367546788i</v>
      </c>
      <c r="AF3501" t="str">
        <f t="shared" si="1850"/>
        <v>-15.0843356133584-0.227154495153841i</v>
      </c>
      <c r="AG3501" t="str">
        <f t="shared" si="1851"/>
        <v>1.00192198553031-0.000671208661931446i</v>
      </c>
      <c r="AH3501" t="str">
        <f t="shared" si="1852"/>
        <v>0.0041054145647218+0.013169448680831i</v>
      </c>
      <c r="AI3501">
        <f t="shared" si="1853"/>
        <v>-37.205867559510992</v>
      </c>
      <c r="AJ3501">
        <f t="shared" si="1854"/>
        <v>72.68577109268513</v>
      </c>
      <c r="AK3501"/>
      <c r="AL3501"/>
      <c r="AM3501"/>
      <c r="AN3501"/>
    </row>
    <row r="3502" spans="1:40" x14ac:dyDescent="0.25">
      <c r="A3502"/>
      <c r="B3502">
        <f t="shared" si="1855"/>
        <v>1568000</v>
      </c>
      <c r="C3502" s="237" t="str">
        <f t="shared" si="1823"/>
        <v>-3.10849820626027E-08+0.00156187661990926i</v>
      </c>
      <c r="D3502" s="208" t="str">
        <f t="shared" si="1824"/>
        <v>-5.95700619532415+0.0119743874193043i</v>
      </c>
      <c r="E3502" t="str">
        <f t="shared" si="1825"/>
        <v>2870</v>
      </c>
      <c r="F3502" t="str">
        <f t="shared" si="1826"/>
        <v>0.777000777000777</v>
      </c>
      <c r="G3502" t="str">
        <f t="shared" si="1821"/>
        <v>0.777000777000777</v>
      </c>
      <c r="H3502" t="str">
        <f t="shared" si="1827"/>
        <v>9.12733801323335+0.238984255984817i</v>
      </c>
      <c r="I3502" t="str">
        <f t="shared" si="1828"/>
        <v>6157.52160103599i</v>
      </c>
      <c r="J3502" t="str">
        <f t="shared" si="1822"/>
        <v>-32430.0362144935+1331.72906780294i</v>
      </c>
      <c r="K3502" t="str">
        <f t="shared" si="1829"/>
        <v>0.00778386362780029-0.189551302469276i</v>
      </c>
      <c r="L3502" t="str">
        <f t="shared" si="1830"/>
        <v>0.000673593631589086-0.01374752634127i</v>
      </c>
      <c r="M3502" t="str">
        <f t="shared" si="1831"/>
        <v>0.00845745725938938-0.203298828810546i</v>
      </c>
      <c r="N3502" t="str">
        <f t="shared" si="1832"/>
        <v>-6.95393843973534i</v>
      </c>
      <c r="O3502" t="str">
        <f t="shared" si="1833"/>
        <v>0.783353758866355-0.621576132480931i</v>
      </c>
      <c r="P3502" t="str">
        <f t="shared" si="1834"/>
        <v>0.216646241133645+0.621576132480931i</v>
      </c>
      <c r="Q3502" t="str">
        <f t="shared" si="1835"/>
        <v>-0.216646241133645+6.33236230725441i</v>
      </c>
      <c r="R3502" t="str">
        <f t="shared" si="1836"/>
        <v>0.0968747594427914-0.0375268789272238i</v>
      </c>
      <c r="S3502" t="str">
        <f t="shared" si="1837"/>
        <v>0.721287245657531i</v>
      </c>
      <c r="T3502" t="str">
        <f t="shared" si="1838"/>
        <v>0.0270676591395409+0.0698745284122269i</v>
      </c>
      <c r="U3502" t="str">
        <f t="shared" si="1839"/>
        <v>0.0001-101.501876971872i</v>
      </c>
      <c r="V3502" t="str">
        <f t="shared" si="1840"/>
        <v>0.00002-0.00162806017823115i</v>
      </c>
      <c r="W3502" t="str">
        <f t="shared" si="1841"/>
        <v>0.000019999358452952-0.00162803406898478i</v>
      </c>
      <c r="X3502" t="str">
        <f t="shared" si="1842"/>
        <v>0.0000294195926453314-0.00162774802448581i</v>
      </c>
      <c r="Y3502" t="str">
        <f t="shared" si="1843"/>
        <v>0.009+9.85203456165759i</v>
      </c>
      <c r="Z3502" t="str">
        <f t="shared" si="1844"/>
        <v>-0.0019829268617793-0.0000376573066898236i</v>
      </c>
      <c r="AA3502" t="str">
        <f t="shared" si="1845"/>
        <v>0.00111668937080494-1.21822277434623i</v>
      </c>
      <c r="AB3502" t="str">
        <f t="shared" si="1846"/>
        <v>0.184278521236922+0.475710688595249i</v>
      </c>
      <c r="AC3502" t="str">
        <f t="shared" si="1847"/>
        <v>1.09826995356126-0.0334403047257766i</v>
      </c>
      <c r="AD3502" t="str">
        <f t="shared" si="1848"/>
        <v>0.15445814074708+0.437848467337121i</v>
      </c>
      <c r="AE3502" t="str">
        <f t="shared" si="1849"/>
        <v>-0.000289791002289689-0.000874037964848526i</v>
      </c>
      <c r="AF3502" t="str">
        <f t="shared" si="1850"/>
        <v>-15.0843442085575-0.227009868565513i</v>
      </c>
      <c r="AG3502" t="str">
        <f t="shared" si="1851"/>
        <v>1.00193152143212-0.000679385252122606i</v>
      </c>
      <c r="AH3502" t="str">
        <f t="shared" si="1852"/>
        <v>0.00415587834930756+0.0132273494639439i</v>
      </c>
      <c r="AI3502">
        <f t="shared" si="1853"/>
        <v>-37.161695742021855</v>
      </c>
      <c r="AJ3502">
        <f t="shared" si="1854"/>
        <v>72.557891761536396</v>
      </c>
      <c r="AK3502"/>
      <c r="AL3502"/>
      <c r="AM3502"/>
      <c r="AN3502"/>
    </row>
    <row r="3503" spans="1:40" x14ac:dyDescent="0.25">
      <c r="A3503"/>
      <c r="B3503">
        <f t="shared" si="1855"/>
        <v>1569000</v>
      </c>
      <c r="C3503" s="237" t="str">
        <f t="shared" si="1823"/>
        <v>-3.10453707483065E-08+0.00156088115998657i</v>
      </c>
      <c r="D3503" s="208" t="str">
        <f t="shared" si="1824"/>
        <v>-5.95700619502047+0.011966755559897i</v>
      </c>
      <c r="E3503" t="str">
        <f t="shared" si="1825"/>
        <v>2870</v>
      </c>
      <c r="F3503" t="str">
        <f t="shared" si="1826"/>
        <v>0.777000777000777</v>
      </c>
      <c r="G3503" t="str">
        <f t="shared" si="1821"/>
        <v>0.777000777000777</v>
      </c>
      <c r="H3503" t="str">
        <f t="shared" si="1827"/>
        <v>9.12734659232434+0.238832181429747i</v>
      </c>
      <c r="I3503" t="str">
        <f t="shared" si="1828"/>
        <v>6161.44859185298i</v>
      </c>
      <c r="J3503" t="str">
        <f t="shared" si="1822"/>
        <v>-32471.4155228403+1332.57838481047i</v>
      </c>
      <c r="K3503" t="str">
        <f t="shared" si="1829"/>
        <v>0.00777396078710165-0.189430891160783i</v>
      </c>
      <c r="L3503" t="str">
        <f t="shared" si="1830"/>
        <v>0.000672737330400526-0.013738806304022i</v>
      </c>
      <c r="M3503" t="str">
        <f t="shared" si="1831"/>
        <v>0.00844669811750218-0.203169697464805i</v>
      </c>
      <c r="N3503" t="str">
        <f t="shared" si="1832"/>
        <v>-6.95837334945456i</v>
      </c>
      <c r="O3503" t="str">
        <f t="shared" si="1833"/>
        <v>0.780589430217218-0.625044111589861i</v>
      </c>
      <c r="P3503" t="str">
        <f t="shared" si="1834"/>
        <v>0.219410569782782+0.625044111589861i</v>
      </c>
      <c r="Q3503" t="str">
        <f t="shared" si="1835"/>
        <v>-0.219410569782782+6.3333292378647i</v>
      </c>
      <c r="R3503" t="str">
        <f t="shared" si="1836"/>
        <v>0.09737417891878-0.0380172078252259i</v>
      </c>
      <c r="S3503" t="str">
        <f t="shared" si="1837"/>
        <v>0.721747250278487i</v>
      </c>
      <c r="T3503" t="str">
        <f t="shared" si="1838"/>
        <v>0.0274388152111226+0.0702795458827549i</v>
      </c>
      <c r="U3503" t="str">
        <f t="shared" si="1839"/>
        <v>0.0001-101.437184889672i</v>
      </c>
      <c r="V3503" t="str">
        <f t="shared" si="1840"/>
        <v>0.00002-0.00162702253630749i</v>
      </c>
      <c r="W3503" t="str">
        <f t="shared" si="1841"/>
        <v>0.000019999358452952-0.00162699644370684i</v>
      </c>
      <c r="X3503" t="str">
        <f t="shared" si="1842"/>
        <v>0.0000294075871149314-0.00162671065096351i</v>
      </c>
      <c r="Y3503" t="str">
        <f t="shared" si="1843"/>
        <v>0.009+9.85831774696477i</v>
      </c>
      <c r="Z3503" t="str">
        <f t="shared" si="1844"/>
        <v>-0.00198039971894831-0.0000376163643824256i</v>
      </c>
      <c r="AA3503" t="str">
        <f t="shared" si="1845"/>
        <v>0.00111526443220316-1.21744608668495i</v>
      </c>
      <c r="AB3503" t="str">
        <f t="shared" si="1846"/>
        <v>0.186805377795392+0.478468075931895i</v>
      </c>
      <c r="AC3503" t="str">
        <f t="shared" si="1847"/>
        <v>1.09878810286661-0.0339117166952296i</v>
      </c>
      <c r="AD3503" t="str">
        <f t="shared" si="1848"/>
        <v>0.15642213679208+0.440278355633397i</v>
      </c>
      <c r="AE3503" t="str">
        <f t="shared" si="1849"/>
        <v>-0.000293216684685128-0.000877811163850451i</v>
      </c>
      <c r="AF3503" t="str">
        <f t="shared" si="1850"/>
        <v>-15.0843527873448-0.22686542586985i</v>
      </c>
      <c r="AG3503" t="str">
        <f t="shared" si="1851"/>
        <v>1.00194100639965-0.000687599059295554i</v>
      </c>
      <c r="AH3503" t="str">
        <f t="shared" si="1852"/>
        <v>0.00420653934781069+0.0132848404563875i</v>
      </c>
      <c r="AI3503">
        <f t="shared" si="1853"/>
        <v>-37.117911213283882</v>
      </c>
      <c r="AJ3503">
        <f t="shared" si="1854"/>
        <v>72.43002220861348</v>
      </c>
      <c r="AK3503"/>
      <c r="AL3503"/>
      <c r="AM3503"/>
      <c r="AN3503"/>
    </row>
    <row r="3504" spans="1:40" x14ac:dyDescent="0.25">
      <c r="A3504"/>
      <c r="B3504">
        <f t="shared" si="1855"/>
        <v>1570000</v>
      </c>
      <c r="C3504" s="237" t="str">
        <f t="shared" si="1823"/>
        <v>-3.10058351003127E-08+0.00155988696816572i</v>
      </c>
      <c r="D3504" s="208" t="str">
        <f t="shared" si="1824"/>
        <v>-5.95700619471736+0.0119591334226039i</v>
      </c>
      <c r="E3504" t="str">
        <f t="shared" si="1825"/>
        <v>2870</v>
      </c>
      <c r="F3504" t="str">
        <f t="shared" si="1826"/>
        <v>0.777000777000777</v>
      </c>
      <c r="G3504" t="str">
        <f t="shared" si="1821"/>
        <v>0.777000777000777</v>
      </c>
      <c r="H3504" t="str">
        <f t="shared" si="1827"/>
        <v>9.12735515504469+0.238680300139243i</v>
      </c>
      <c r="I3504" t="str">
        <f t="shared" si="1828"/>
        <v>6165.37558266997i</v>
      </c>
      <c r="J3504" t="str">
        <f t="shared" si="1822"/>
        <v>-32512.8212126397+1333.42770181799i</v>
      </c>
      <c r="K3504" t="str">
        <f t="shared" si="1829"/>
        <v>0.00776407682218466-0.18931063248253i</v>
      </c>
      <c r="L3504" t="str">
        <f t="shared" si="1830"/>
        <v>0.000671882659723314-0.0137300972953124i</v>
      </c>
      <c r="M3504" t="str">
        <f t="shared" si="1831"/>
        <v>0.00843595948190797-0.203040729777842i</v>
      </c>
      <c r="N3504" t="str">
        <f t="shared" si="1832"/>
        <v>-6.96280825917378i</v>
      </c>
      <c r="O3504" t="str">
        <f t="shared" si="1833"/>
        <v>0.777809748629192-0.628499797086199i</v>
      </c>
      <c r="P3504" t="str">
        <f t="shared" si="1834"/>
        <v>0.222190251370808+0.628499797086199i</v>
      </c>
      <c r="Q3504" t="str">
        <f t="shared" si="1835"/>
        <v>-0.222190251370808+6.33430846208758i</v>
      </c>
      <c r="R3504" t="str">
        <f t="shared" si="1836"/>
        <v>0.0978706966852291-0.0385103074043764i</v>
      </c>
      <c r="S3504" t="str">
        <f t="shared" si="1837"/>
        <v>0.722207254899443i</v>
      </c>
      <c r="T3504" t="str">
        <f t="shared" si="1838"/>
        <v>0.0278124233958484+0.0706829271881353i</v>
      </c>
      <c r="U3504" t="str">
        <f t="shared" si="1839"/>
        <v>0.0001-101.372575217768i</v>
      </c>
      <c r="V3504" t="str">
        <f t="shared" si="1840"/>
        <v>0.00002-0.00162598621622067i</v>
      </c>
      <c r="W3504" t="str">
        <f t="shared" si="1841"/>
        <v>0.000019999358452952-0.00162596014024453i</v>
      </c>
      <c r="X3504" t="str">
        <f t="shared" si="1842"/>
        <v>0.0000293956045167065-0.00162567459880356i</v>
      </c>
      <c r="Y3504" t="str">
        <f t="shared" si="1843"/>
        <v>0.009+9.86460093227195i</v>
      </c>
      <c r="Z3504" t="str">
        <f t="shared" si="1844"/>
        <v>-0.00197787740432099-0.0000375755065848923i</v>
      </c>
      <c r="AA3504" t="str">
        <f t="shared" si="1845"/>
        <v>0.00111384222051335-1.21667038892166i</v>
      </c>
      <c r="AB3504" t="str">
        <f t="shared" si="1846"/>
        <v>0.189348928512074+0.481214324141499i</v>
      </c>
      <c r="AC3504" t="str">
        <f t="shared" si="1847"/>
        <v>1.09930344744211-0.0343860400871725i</v>
      </c>
      <c r="AD3504" t="str">
        <f t="shared" si="1848"/>
        <v>0.158396892080304+0.442699390377272i</v>
      </c>
      <c r="AE3504" t="str">
        <f t="shared" si="1849"/>
        <v>-0.000296654979902054-0.00088155696459527i</v>
      </c>
      <c r="AF3504" t="str">
        <f t="shared" si="1850"/>
        <v>-15.084361349762-0.226721166716639i</v>
      </c>
      <c r="AG3504" t="str">
        <f t="shared" si="1851"/>
        <v>1.00195044032037-0.000695849833889967i</v>
      </c>
      <c r="AH3504" t="str">
        <f t="shared" si="1852"/>
        <v>0.00425739551966106+0.013341921653531i</v>
      </c>
      <c r="AI3504">
        <f t="shared" si="1853"/>
        <v>-37.074509008605673</v>
      </c>
      <c r="AJ3504">
        <f t="shared" si="1854"/>
        <v>72.302162418939787</v>
      </c>
      <c r="AK3504"/>
      <c r="AL3504"/>
      <c r="AM3504"/>
      <c r="AN3504"/>
    </row>
    <row r="3505" spans="1:40" x14ac:dyDescent="0.25">
      <c r="A3505"/>
      <c r="B3505">
        <f t="shared" si="1855"/>
        <v>1571000</v>
      </c>
      <c r="C3505" s="237" t="str">
        <f t="shared" si="1823"/>
        <v>-3.09663749260241E-08+0.00155889404202509i</v>
      </c>
      <c r="D3505" s="208" t="str">
        <f t="shared" si="1824"/>
        <v>-5.95700619441483+0.011951520988859i</v>
      </c>
      <c r="E3505" t="str">
        <f t="shared" si="1825"/>
        <v>2870</v>
      </c>
      <c r="F3505" t="str">
        <f t="shared" si="1826"/>
        <v>0.777000777000777</v>
      </c>
      <c r="G3505" t="str">
        <f t="shared" si="1821"/>
        <v>0.777000777000777</v>
      </c>
      <c r="H3505" t="str">
        <f t="shared" si="1827"/>
        <v>9.12736370143603+0.238528611745416i</v>
      </c>
      <c r="I3505" t="str">
        <f t="shared" si="1828"/>
        <v>6169.30257348696i</v>
      </c>
      <c r="J3505" t="str">
        <f t="shared" si="1822"/>
        <v>-32554.2532838916+1334.27701882552i</v>
      </c>
      <c r="K3505" t="str">
        <f t="shared" si="1829"/>
        <v>0.00775421168513371-0.189190526144979i</v>
      </c>
      <c r="L3505" t="str">
        <f t="shared" si="1830"/>
        <v>0.00067102961542378-0.0137213992942835i</v>
      </c>
      <c r="M3505" t="str">
        <f t="shared" si="1831"/>
        <v>0.00842524130055749-0.202911925439263i</v>
      </c>
      <c r="N3505" t="str">
        <f t="shared" si="1832"/>
        <v>-6.967243168893i</v>
      </c>
      <c r="O3505" t="str">
        <f t="shared" si="1833"/>
        <v>0.775014768774144-0.631943121002168i</v>
      </c>
      <c r="P3505" t="str">
        <f t="shared" si="1834"/>
        <v>0.224985231225856+0.631943121002168i</v>
      </c>
      <c r="Q3505" t="str">
        <f t="shared" si="1835"/>
        <v>-0.224985231225856+6.33530004789083i</v>
      </c>
      <c r="R3505" t="str">
        <f t="shared" si="1836"/>
        <v>0.0983642930494839-0.0390061627032539i</v>
      </c>
      <c r="S3505" t="str">
        <f t="shared" si="1837"/>
        <v>0.722667259520397i</v>
      </c>
      <c r="T3505" t="str">
        <f t="shared" si="1838"/>
        <v>0.0281884767051672+0.0710846540927318i</v>
      </c>
      <c r="U3505" t="str">
        <f t="shared" si="1839"/>
        <v>0.0001-101.308047798788i</v>
      </c>
      <c r="V3505" t="str">
        <f t="shared" si="1840"/>
        <v>0.00002-0.0016249512154465i</v>
      </c>
      <c r="W3505" t="str">
        <f t="shared" si="1841"/>
        <v>0.000019999358452952-0.00162492515607372i</v>
      </c>
      <c r="X3505" t="str">
        <f t="shared" si="1842"/>
        <v>0.0000293836447922899-0.00162463986548305i</v>
      </c>
      <c r="Y3505" t="str">
        <f t="shared" si="1843"/>
        <v>0.009+9.87088411757913i</v>
      </c>
      <c r="Z3505" t="str">
        <f t="shared" si="1844"/>
        <v>-0.00197535990560543-0.0000375347330535024i</v>
      </c>
      <c r="AA3505" t="str">
        <f t="shared" si="1845"/>
        <v>0.00111242272877881-1.21589567916481i</v>
      </c>
      <c r="AB3505" t="str">
        <f t="shared" si="1846"/>
        <v>0.191909125808422+0.483949309074569i</v>
      </c>
      <c r="AC3505" t="str">
        <f t="shared" si="1847"/>
        <v>1.09981596681204-0.0348632605209614i</v>
      </c>
      <c r="AD3505" t="str">
        <f t="shared" si="1848"/>
        <v>0.16038236587179+0.445111524156103i</v>
      </c>
      <c r="AE3505" t="str">
        <f t="shared" si="1849"/>
        <v>-0.000300105752871036-0.00088527536763037i</v>
      </c>
      <c r="AF3505" t="str">
        <f t="shared" si="1850"/>
        <v>-15.0843698958509-0.226577090756557i</v>
      </c>
      <c r="AG3505" t="str">
        <f t="shared" si="1851"/>
        <v>1.00195982308288-0.000704137326075164i</v>
      </c>
      <c r="AH3505" t="str">
        <f t="shared" si="1852"/>
        <v>0.00430844482774943+0.0133985930582935i</v>
      </c>
      <c r="AI3505">
        <f t="shared" si="1853"/>
        <v>-37.031484260347376</v>
      </c>
      <c r="AJ3505">
        <f t="shared" si="1854"/>
        <v>72.17431237740486</v>
      </c>
      <c r="AK3505"/>
      <c r="AL3505"/>
      <c r="AM3505"/>
      <c r="AN3505"/>
    </row>
    <row r="3506" spans="1:40" x14ac:dyDescent="0.25">
      <c r="A3506"/>
      <c r="B3506">
        <f t="shared" si="1855"/>
        <v>1572000</v>
      </c>
      <c r="C3506" s="237" t="str">
        <f t="shared" si="1823"/>
        <v>-3.09269900334569E-08+0.00155790237914927i</v>
      </c>
      <c r="D3506" s="208" t="str">
        <f t="shared" si="1824"/>
        <v>-5.95700619411288+0.0119439182401444i</v>
      </c>
      <c r="E3506" t="str">
        <f t="shared" si="1825"/>
        <v>2870</v>
      </c>
      <c r="F3506" t="str">
        <f t="shared" si="1826"/>
        <v>0.777000777000777</v>
      </c>
      <c r="G3506" t="str">
        <f t="shared" si="1821"/>
        <v>0.777000777000777</v>
      </c>
      <c r="H3506" t="str">
        <f t="shared" si="1827"/>
        <v>9.12737223153984+0.238377115881311i</v>
      </c>
      <c r="I3506" t="str">
        <f t="shared" si="1828"/>
        <v>6173.22956430394i</v>
      </c>
      <c r="J3506" t="str">
        <f t="shared" si="1822"/>
        <v>-32595.7117365961+1335.12633583305i</v>
      </c>
      <c r="K3506" t="str">
        <f t="shared" si="1829"/>
        <v>0.0077443653281848-0.189070571859326i</v>
      </c>
      <c r="L3506" t="str">
        <f t="shared" si="1830"/>
        <v>0.000670178193381314-0.0137127122801294i</v>
      </c>
      <c r="M3506" t="str">
        <f t="shared" si="1831"/>
        <v>0.00841454352156611-0.202783284139455i</v>
      </c>
      <c r="N3506" t="str">
        <f t="shared" si="1832"/>
        <v>-6.97167807861222i</v>
      </c>
      <c r="O3506" t="str">
        <f t="shared" si="1833"/>
        <v>0.772204545624833-0.635374015613123i</v>
      </c>
      <c r="P3506" t="str">
        <f t="shared" si="1834"/>
        <v>0.227795454375167+0.635374015613123i</v>
      </c>
      <c r="Q3506" t="str">
        <f t="shared" si="1835"/>
        <v>-0.227795454375167+6.3363040629991i</v>
      </c>
      <c r="R3506" t="str">
        <f t="shared" si="1836"/>
        <v>0.0988549483982954-0.0395047585744033i</v>
      </c>
      <c r="S3506" t="str">
        <f t="shared" si="1837"/>
        <v>0.723127264141353i</v>
      </c>
      <c r="T3506" t="str">
        <f t="shared" si="1838"/>
        <v>0.0285669679884729+0.071484708382094i</v>
      </c>
      <c r="U3506" t="str">
        <f t="shared" si="1839"/>
        <v>0.0001-101.24360247576i</v>
      </c>
      <c r="V3506" t="str">
        <f t="shared" si="1840"/>
        <v>0.00002-0.0016239175314672i</v>
      </c>
      <c r="W3506" t="str">
        <f t="shared" si="1841"/>
        <v>0.0000199993584529521-0.00162389148867665i</v>
      </c>
      <c r="X3506" t="str">
        <f t="shared" si="1842"/>
        <v>0.0000293717078835001-0.0016236064484854i</v>
      </c>
      <c r="Y3506" t="str">
        <f t="shared" si="1843"/>
        <v>0.009+9.87716730288631i</v>
      </c>
      <c r="Z3506" t="str">
        <f t="shared" si="1844"/>
        <v>-0.00197284721054866-0.0000374940435454168i</v>
      </c>
      <c r="AA3506" t="str">
        <f t="shared" si="1845"/>
        <v>0.00111100595006501-1.21512195552765i</v>
      </c>
      <c r="AB3506" t="str">
        <f t="shared" si="1846"/>
        <v>0.194485921002608+0.486672906725851i</v>
      </c>
      <c r="AC3506" t="str">
        <f t="shared" si="1847"/>
        <v>1.10032564057417-0.0353433634253837i</v>
      </c>
      <c r="AD3506" t="str">
        <f t="shared" si="1848"/>
        <v>0.162378517221921+0.447514709750425i</v>
      </c>
      <c r="AE3506" t="str">
        <f t="shared" si="1849"/>
        <v>-0.000303568868739697-0.000888966374006178i</v>
      </c>
      <c r="AF3506" t="str">
        <f t="shared" si="1850"/>
        <v>-15.0843784256527-0.226433197641167i</v>
      </c>
      <c r="AG3506" t="str">
        <f t="shared" si="1851"/>
        <v>1.00196915457691-0.000712461285755126i</v>
      </c>
      <c r="AH3506" t="str">
        <f t="shared" si="1852"/>
        <v>0.00435968523844826+0.013454854681116i</v>
      </c>
      <c r="AI3506">
        <f t="shared" si="1853"/>
        <v>-36.988832195414624</v>
      </c>
      <c r="AJ3506">
        <f t="shared" si="1854"/>
        <v>72.046472068764587</v>
      </c>
      <c r="AK3506"/>
      <c r="AL3506"/>
      <c r="AM3506"/>
      <c r="AN3506"/>
    </row>
    <row r="3507" spans="1:40" x14ac:dyDescent="0.25">
      <c r="A3507"/>
      <c r="B3507">
        <f t="shared" si="1855"/>
        <v>1573000</v>
      </c>
      <c r="C3507" s="237" t="str">
        <f t="shared" si="1823"/>
        <v>-3.08876802312365E-08+0.00155691197712896i</v>
      </c>
      <c r="D3507" s="208" t="str">
        <f t="shared" si="1824"/>
        <v>-5.95700619381151+0.0119363251579887i</v>
      </c>
      <c r="E3507" t="str">
        <f t="shared" si="1825"/>
        <v>2870</v>
      </c>
      <c r="F3507" t="str">
        <f t="shared" si="1826"/>
        <v>0.777000777000777</v>
      </c>
      <c r="G3507" t="str">
        <f t="shared" si="1821"/>
        <v>0.777000777000777</v>
      </c>
      <c r="H3507" t="str">
        <f t="shared" si="1827"/>
        <v>9.12738074539747+0.238225812180897i</v>
      </c>
      <c r="I3507" t="str">
        <f t="shared" si="1828"/>
        <v>6177.15655512093i</v>
      </c>
      <c r="J3507" t="str">
        <f t="shared" si="1822"/>
        <v>-32637.1965707532+1335.97565284058i</v>
      </c>
      <c r="K3507" t="str">
        <f t="shared" si="1829"/>
        <v>0.00773453770372533-0.188950769337492i</v>
      </c>
      <c r="L3507" t="str">
        <f t="shared" si="1830"/>
        <v>0.000669328389488344-0.0137040362320968i</v>
      </c>
      <c r="M3507" t="str">
        <f t="shared" si="1831"/>
        <v>0.00840386609321367-0.202654805569589i</v>
      </c>
      <c r="N3507" t="str">
        <f t="shared" si="1832"/>
        <v>-6.97611298833144i</v>
      </c>
      <c r="O3507" t="str">
        <f t="shared" si="1833"/>
        <v>0.769379134453829-0.638792413438886i</v>
      </c>
      <c r="P3507" t="str">
        <f t="shared" si="1834"/>
        <v>0.230620865546171+0.638792413438886i</v>
      </c>
      <c r="Q3507" t="str">
        <f t="shared" si="1835"/>
        <v>-0.230620865546171+6.33732057489255i</v>
      </c>
      <c r="R3507" t="str">
        <f t="shared" si="1836"/>
        <v>0.0993426431998934-0.0400060796846897i</v>
      </c>
      <c r="S3507" t="str">
        <f t="shared" si="1837"/>
        <v>0.723587268762307i</v>
      </c>
      <c r="T3507" t="str">
        <f t="shared" si="1838"/>
        <v>0.0289478899329318+0.0718830718646392i</v>
      </c>
      <c r="U3507" t="str">
        <f t="shared" si="1839"/>
        <v>0.0001-101.179239092114i</v>
      </c>
      <c r="V3507" t="str">
        <f t="shared" si="1840"/>
        <v>0.00002-0.00162288516177142i</v>
      </c>
      <c r="W3507" t="str">
        <f t="shared" si="1841"/>
        <v>0.0000199993584529519-0.00162285913554201i</v>
      </c>
      <c r="X3507" t="str">
        <f t="shared" si="1842"/>
        <v>0.0000293597937323405-0.0016225743453005i</v>
      </c>
      <c r="Y3507" t="str">
        <f t="shared" si="1843"/>
        <v>0.009+9.88345048819349i</v>
      </c>
      <c r="Z3507" t="str">
        <f t="shared" si="1844"/>
        <v>-0.00197033930693681-0.0000374534378186742i</v>
      </c>
      <c r="AA3507" t="str">
        <f t="shared" si="1845"/>
        <v>0.00110959187745952-1.21434921612824i</v>
      </c>
      <c r="AB3507" t="str">
        <f t="shared" si="1846"/>
        <v>0.197079264308348+0.489384993245774i</v>
      </c>
      <c r="AC3507" t="str">
        <f t="shared" si="1847"/>
        <v>1.10083244840189-0.0358263340389401i</v>
      </c>
      <c r="AD3507" t="str">
        <f t="shared" si="1848"/>
        <v>0.164385304982364+0.449908900134774i</v>
      </c>
      <c r="AE3507" t="str">
        <f t="shared" si="1849"/>
        <v>-0.000307044192874281-0.000892629985274712i</v>
      </c>
      <c r="AF3507" t="str">
        <f t="shared" si="1850"/>
        <v>-15.084386939209-0.226289487022908i</v>
      </c>
      <c r="AG3507" t="str">
        <f t="shared" si="1851"/>
        <v>1.00197843469332-0.00072082146257348i</v>
      </c>
      <c r="AH3507" t="str">
        <f t="shared" si="1852"/>
        <v>0.00441111472163368+0.0135107065399384i</v>
      </c>
      <c r="AI3507">
        <f t="shared" si="1853"/>
        <v>-36.946548132829719</v>
      </c>
      <c r="AJ3507">
        <f t="shared" si="1854"/>
        <v>71.918641477642311</v>
      </c>
      <c r="AK3507"/>
      <c r="AL3507"/>
      <c r="AM3507"/>
      <c r="AN3507"/>
    </row>
    <row r="3508" spans="1:40" x14ac:dyDescent="0.25">
      <c r="A3508"/>
      <c r="B3508">
        <f t="shared" si="1855"/>
        <v>1574000</v>
      </c>
      <c r="C3508" s="237" t="str">
        <f t="shared" si="1823"/>
        <v>-3.08484453285981E-08+0.00155592283356104i</v>
      </c>
      <c r="D3508" s="208" t="str">
        <f t="shared" si="1824"/>
        <v>-5.9570061935107+0.011928741723968i</v>
      </c>
      <c r="E3508" t="str">
        <f t="shared" si="1825"/>
        <v>2870</v>
      </c>
      <c r="F3508" t="str">
        <f t="shared" si="1826"/>
        <v>0.777000777000777</v>
      </c>
      <c r="G3508" t="str">
        <f t="shared" si="1821"/>
        <v>0.777000777000777</v>
      </c>
      <c r="H3508" t="str">
        <f t="shared" si="1827"/>
        <v>9.12738924305012+0.238074700279076i</v>
      </c>
      <c r="I3508" t="str">
        <f t="shared" si="1828"/>
        <v>6181.08354593792i</v>
      </c>
      <c r="J3508" t="str">
        <f t="shared" si="1822"/>
        <v>-32678.7077863628+1336.8249698481i</v>
      </c>
      <c r="K3508" t="str">
        <f t="shared" si="1829"/>
        <v>0.00772472876429339-0.188831118292126i</v>
      </c>
      <c r="L3508" t="str">
        <f t="shared" si="1830"/>
        <v>0.00066848019965028-0.0136953711294845i</v>
      </c>
      <c r="M3508" t="str">
        <f t="shared" si="1831"/>
        <v>0.00839320896394367-0.202526489421611i</v>
      </c>
      <c r="N3508" t="str">
        <f t="shared" si="1832"/>
        <v>-6.98054789805066i</v>
      </c>
      <c r="O3508" t="str">
        <f t="shared" si="1833"/>
        <v>0.766538590832427-0.642198247245067i</v>
      </c>
      <c r="P3508" t="str">
        <f t="shared" si="1834"/>
        <v>0.233461409167573+0.642198247245067i</v>
      </c>
      <c r="Q3508" t="str">
        <f t="shared" si="1835"/>
        <v>-0.233461409167573+6.33834965080559i</v>
      </c>
      <c r="R3508" t="str">
        <f t="shared" si="1836"/>
        <v>0.0998273580060581-0.0405101105156779i</v>
      </c>
      <c r="S3508" t="str">
        <f t="shared" si="1837"/>
        <v>0.724047273383263i</v>
      </c>
      <c r="T3508" t="str">
        <f t="shared" si="1838"/>
        <v>0.0293312350633312+0.0722797263733412i</v>
      </c>
      <c r="U3508" t="str">
        <f t="shared" si="1839"/>
        <v>0.0001-101.114957491674i</v>
      </c>
      <c r="V3508" t="str">
        <f t="shared" si="1840"/>
        <v>0.00002-0.00162185410385416i</v>
      </c>
      <c r="W3508" t="str">
        <f t="shared" si="1841"/>
        <v>0.0000199993584529519-0.00162182809416486i</v>
      </c>
      <c r="X3508" t="str">
        <f t="shared" si="1842"/>
        <v>0.0000293479022809995-0.00162154355342461i</v>
      </c>
      <c r="Y3508" t="str">
        <f t="shared" si="1843"/>
        <v>0.009+9.88973367350067i</v>
      </c>
      <c r="Z3508" t="str">
        <f t="shared" si="1844"/>
        <v>-0.00196783618259473-0.0000374129156321887i</v>
      </c>
      <c r="AA3508" t="str">
        <f t="shared" si="1845"/>
        <v>0.00110818050407192-1.21357745908942i</v>
      </c>
      <c r="AB3508" t="str">
        <f t="shared" si="1846"/>
        <v>0.19968910483387+0.49208544495195i</v>
      </c>
      <c r="AC3508" t="str">
        <f t="shared" si="1847"/>
        <v>1.10133637004628-0.0363121574101508i</v>
      </c>
      <c r="AD3508" t="str">
        <f t="shared" si="1848"/>
        <v>0.16640268780204+0.452294048478539i</v>
      </c>
      <c r="AE3508" t="str">
        <f t="shared" si="1849"/>
        <v>-0.000310531590861199-0.000896266203488028i</v>
      </c>
      <c r="AF3508" t="str">
        <f t="shared" si="1850"/>
        <v>-15.0843954365608-0.226145958555108i</v>
      </c>
      <c r="AG3508" t="str">
        <f t="shared" si="1851"/>
        <v>1.00198766332411-0.000729217605918581i</v>
      </c>
      <c r="AH3508" t="str">
        <f t="shared" si="1852"/>
        <v>0.0044627312507064+0.0135661486601726i</v>
      </c>
      <c r="AI3508">
        <f t="shared" si="1853"/>
        <v>-36.904627481382761</v>
      </c>
      <c r="AJ3508">
        <f t="shared" si="1854"/>
        <v>71.790820588528973</v>
      </c>
      <c r="AK3508"/>
      <c r="AL3508"/>
      <c r="AM3508"/>
      <c r="AN3508"/>
    </row>
    <row r="3509" spans="1:40" x14ac:dyDescent="0.25">
      <c r="A3509"/>
      <c r="B3509">
        <f t="shared" si="1855"/>
        <v>1575000</v>
      </c>
      <c r="C3509" s="237" t="str">
        <f t="shared" si="1823"/>
        <v>-3.08092851353801E-08+0.00155493494604845i</v>
      </c>
      <c r="D3509" s="208" t="str">
        <f t="shared" si="1824"/>
        <v>-5.95700619321048+0.0119211679197048i</v>
      </c>
      <c r="E3509" t="str">
        <f t="shared" si="1825"/>
        <v>2870</v>
      </c>
      <c r="F3509" t="str">
        <f t="shared" si="1826"/>
        <v>0.777000777000777</v>
      </c>
      <c r="G3509" t="str">
        <f t="shared" si="1821"/>
        <v>0.777000777000777</v>
      </c>
      <c r="H3509" t="str">
        <f t="shared" si="1827"/>
        <v>9.12739772453892+0.23792377981167i</v>
      </c>
      <c r="I3509" t="str">
        <f t="shared" si="1828"/>
        <v>6185.01053675491i</v>
      </c>
      <c r="J3509" t="str">
        <f t="shared" si="1822"/>
        <v>-32720.245383425+1337.67428685563i</v>
      </c>
      <c r="K3509" t="str">
        <f t="shared" si="1829"/>
        <v>0.00771493846257726-0.188711618436601i</v>
      </c>
      <c r="L3509" t="str">
        <f t="shared" si="1830"/>
        <v>0.000667633619785458-0.013686716951643i</v>
      </c>
      <c r="M3509" t="str">
        <f t="shared" si="1831"/>
        <v>0.00838257208236272-0.202398335388244i</v>
      </c>
      <c r="N3509" t="str">
        <f t="shared" si="1832"/>
        <v>-6.98498280776988i</v>
      </c>
      <c r="O3509" t="str">
        <f t="shared" si="1833"/>
        <v>0.763682970629553-0.645591450044392i</v>
      </c>
      <c r="P3509" t="str">
        <f t="shared" si="1834"/>
        <v>0.236317029370447+0.645591450044392i</v>
      </c>
      <c r="Q3509" t="str">
        <f t="shared" si="1835"/>
        <v>-0.236317029370447+6.33939135772549i</v>
      </c>
      <c r="R3509" t="str">
        <f t="shared" si="1836"/>
        <v>0.100309073454197-0.04101683536404i</v>
      </c>
      <c r="S3509" t="str">
        <f t="shared" si="1837"/>
        <v>0.724507278004217i</v>
      </c>
      <c r="T3509" t="str">
        <f t="shared" si="1838"/>
        <v>0.0297169957419477+0.0726746537674253i</v>
      </c>
      <c r="U3509" t="str">
        <f t="shared" si="1839"/>
        <v>0.0001-101.050757518664i</v>
      </c>
      <c r="V3509" t="str">
        <f t="shared" si="1840"/>
        <v>0.00002-0.00162082435521679i</v>
      </c>
      <c r="W3509" t="str">
        <f t="shared" si="1841"/>
        <v>0.0000199993584529519-0.00162079836204661i</v>
      </c>
      <c r="X3509" t="str">
        <f t="shared" si="1842"/>
        <v>0.0000293360334718479-0.00162051407036031i</v>
      </c>
      <c r="Y3509" t="str">
        <f t="shared" si="1843"/>
        <v>0.009+9.89601685880785i</v>
      </c>
      <c r="Z3509" t="str">
        <f t="shared" si="1844"/>
        <v>-0.00196533782538592-0.0000373724767457441i</v>
      </c>
      <c r="AA3509" t="str">
        <f t="shared" si="1845"/>
        <v>0.00110677182303371-1.21280668253882i</v>
      </c>
      <c r="AB3509" t="str">
        <f t="shared" si="1846"/>
        <v>0.202315390581017+0.494774138340713i</v>
      </c>
      <c r="AC3509" t="str">
        <f t="shared" si="1847"/>
        <v>1.10183738533823-0.0368008183978903i</v>
      </c>
      <c r="AD3509" t="str">
        <f t="shared" si="1848"/>
        <v>0.16843062412807+0.454670108146775i</v>
      </c>
      <c r="AE3509" t="str">
        <f t="shared" si="1849"/>
        <v>-0.000314030928508554-0.000899875031196662i</v>
      </c>
      <c r="AF3509" t="str">
        <f t="shared" si="1850"/>
        <v>-15.0844039177494-0.226002611891965i</v>
      </c>
      <c r="AG3509" t="str">
        <f t="shared" si="1851"/>
        <v>1.0019968403624-0.000737649464928491i</v>
      </c>
      <c r="AH3509" t="str">
        <f t="shared" si="1852"/>
        <v>0.00451453280261303+0.0136211810746784i</v>
      </c>
      <c r="AI3509">
        <f t="shared" si="1853"/>
        <v>-36.863065737355491</v>
      </c>
      <c r="AJ3509">
        <f t="shared" si="1854"/>
        <v>71.66300938578452</v>
      </c>
      <c r="AK3509"/>
      <c r="AL3509"/>
      <c r="AM3509"/>
      <c r="AN3509"/>
    </row>
    <row r="3510" spans="1:40" x14ac:dyDescent="0.25">
      <c r="A3510"/>
      <c r="B3510">
        <f t="shared" si="1855"/>
        <v>1576000</v>
      </c>
      <c r="C3510" s="237" t="str">
        <f t="shared" si="1823"/>
        <v>-3.07701994620251E-08+0.00155394831220021i</v>
      </c>
      <c r="D3510" s="208" t="str">
        <f t="shared" si="1824"/>
        <v>-5.95700619291082+0.0119136037268683i</v>
      </c>
      <c r="E3510" t="str">
        <f t="shared" si="1825"/>
        <v>2870</v>
      </c>
      <c r="F3510" t="str">
        <f t="shared" si="1826"/>
        <v>0.777000777000777</v>
      </c>
      <c r="G3510" t="str">
        <f t="shared" si="1821"/>
        <v>0.777000777000777</v>
      </c>
      <c r="H3510" t="str">
        <f t="shared" si="1827"/>
        <v>9.12740618990479+0.237773050415423i</v>
      </c>
      <c r="I3510" t="str">
        <f t="shared" si="1828"/>
        <v>6188.93752757189i</v>
      </c>
      <c r="J3510" t="str">
        <f t="shared" si="1822"/>
        <v>-32761.8093619397+1338.52360386316i</v>
      </c>
      <c r="K3510" t="str">
        <f t="shared" si="1829"/>
        <v>0.00770516675141475-0.188592269485009i</v>
      </c>
      <c r="L3510" t="str">
        <f t="shared" si="1830"/>
        <v>0.000666788645825118-0.013678073677975i</v>
      </c>
      <c r="M3510" t="str">
        <f t="shared" si="1831"/>
        <v>0.00837195539723987-0.202270343162984i</v>
      </c>
      <c r="N3510" t="str">
        <f t="shared" si="1832"/>
        <v>-6.98941771748909i</v>
      </c>
      <c r="O3510" t="str">
        <f t="shared" si="1833"/>
        <v>0.760812330010671-0.648971955098011i</v>
      </c>
      <c r="P3510" t="str">
        <f t="shared" si="1834"/>
        <v>0.239187669989329+0.648971955098011i</v>
      </c>
      <c r="Q3510" t="str">
        <f t="shared" si="1835"/>
        <v>-0.239187669989329+6.34044576239108i</v>
      </c>
      <c r="R3510" t="str">
        <f t="shared" si="1836"/>
        <v>0.100787770269417-0.0415262383419866i</v>
      </c>
      <c r="S3510" t="str">
        <f t="shared" si="1837"/>
        <v>0.724967282625173i</v>
      </c>
      <c r="T3510" t="str">
        <f t="shared" si="1838"/>
        <v>0.0301051641684353+0.0730678359340694i</v>
      </c>
      <c r="U3510" t="str">
        <f t="shared" si="1839"/>
        <v>0.0001-100.9866390177i</v>
      </c>
      <c r="V3510" t="str">
        <f t="shared" si="1840"/>
        <v>0.00002-0.00161979591336703i</v>
      </c>
      <c r="W3510" t="str">
        <f t="shared" si="1841"/>
        <v>0.000019999358452952-0.00161976993669501i</v>
      </c>
      <c r="X3510" t="str">
        <f t="shared" si="1842"/>
        <v>0.0000293241872474396-0.00161948589361655i</v>
      </c>
      <c r="Y3510" t="str">
        <f t="shared" si="1843"/>
        <v>0.009+9.90230004411503i</v>
      </c>
      <c r="Z3510" t="str">
        <f t="shared" si="1844"/>
        <v>-0.0019628442232124-0.000037332120919991i</v>
      </c>
      <c r="AA3510" t="str">
        <f t="shared" si="1845"/>
        <v>0.00110536582749825-1.2120368846088i</v>
      </c>
      <c r="AB3510" t="str">
        <f t="shared" si="1846"/>
        <v>0.204958068444486+0.497450950098699i</v>
      </c>
      <c r="AC3510" t="str">
        <f t="shared" si="1847"/>
        <v>1.10233547419054-0.0372923016717476i</v>
      </c>
      <c r="AD3510" t="str">
        <f t="shared" si="1848"/>
        <v>0.17046907220674+0.457037032701038i</v>
      </c>
      <c r="AE3510" t="str">
        <f t="shared" si="1849"/>
        <v>-0.000317542071847668-0.00090345647144811i</v>
      </c>
      <c r="AF3510" t="str">
        <f t="shared" si="1850"/>
        <v>-15.0844123828156-0.225859446688555i</v>
      </c>
      <c r="AG3510" t="str">
        <f t="shared" si="1851"/>
        <v>1.00200596570247-0.000746116788495974i</v>
      </c>
      <c r="AH3510" t="str">
        <f t="shared" si="1852"/>
        <v>0.00456651735786674+0.0136758038237361i</v>
      </c>
      <c r="AI3510">
        <f t="shared" si="1853"/>
        <v>-36.821858482318731</v>
      </c>
      <c r="AJ3510">
        <f t="shared" si="1854"/>
        <v>71.535207853637118</v>
      </c>
      <c r="AK3510"/>
      <c r="AL3510"/>
      <c r="AM3510"/>
      <c r="AN3510"/>
    </row>
    <row r="3511" spans="1:40" x14ac:dyDescent="0.25">
      <c r="A3511"/>
      <c r="B3511">
        <f t="shared" si="1855"/>
        <v>1577000</v>
      </c>
      <c r="C3511" s="237" t="str">
        <f t="shared" si="1823"/>
        <v>-3.07311881195754E-08+0.00155296292963141i</v>
      </c>
      <c r="D3511" s="208" t="str">
        <f t="shared" si="1824"/>
        <v>-5.95700619261173+0.0119060491271741i</v>
      </c>
      <c r="E3511" t="str">
        <f t="shared" si="1825"/>
        <v>2870</v>
      </c>
      <c r="F3511" t="str">
        <f t="shared" si="1826"/>
        <v>0.777000777000777</v>
      </c>
      <c r="G3511" t="str">
        <f t="shared" si="1821"/>
        <v>0.777000777000777</v>
      </c>
      <c r="H3511" t="str">
        <f t="shared" si="1827"/>
        <v>9.12741463918856+0.237622511727995i</v>
      </c>
      <c r="I3511" t="str">
        <f t="shared" si="1828"/>
        <v>6192.86451838888i</v>
      </c>
      <c r="J3511" t="str">
        <f t="shared" si="1822"/>
        <v>-32803.3997219071+1339.37292087069i</v>
      </c>
      <c r="K3511" t="str">
        <f t="shared" si="1829"/>
        <v>0.0076954135837926-0.188473071152163i</v>
      </c>
      <c r="L3511" t="str">
        <f t="shared" si="1830"/>
        <v>0.000665945273713313-0.0136694412879345i</v>
      </c>
      <c r="M3511" t="str">
        <f t="shared" si="1831"/>
        <v>0.00836135885750591-0.202142512440098i</v>
      </c>
      <c r="N3511" t="str">
        <f t="shared" si="1832"/>
        <v>-6.99385262720831i</v>
      </c>
      <c r="O3511" t="str">
        <f t="shared" si="1833"/>
        <v>0.757926725436651-0.65233969591684i</v>
      </c>
      <c r="P3511" t="str">
        <f t="shared" si="1834"/>
        <v>0.242073274563349+0.65233969591684i</v>
      </c>
      <c r="Q3511" t="str">
        <f t="shared" si="1835"/>
        <v>-0.242073274563349+6.34151293129147i</v>
      </c>
      <c r="R3511" t="str">
        <f t="shared" si="1836"/>
        <v>0.101263429266607-0.0420383033777303i</v>
      </c>
      <c r="S3511" t="str">
        <f t="shared" si="1837"/>
        <v>0.725427287246127i</v>
      </c>
      <c r="T3511" t="str">
        <f t="shared" si="1838"/>
        <v>0.0304957323797366+0.0734592547901148i</v>
      </c>
      <c r="U3511" t="str">
        <f t="shared" si="1839"/>
        <v>0.0001-100.922601833795i</v>
      </c>
      <c r="V3511" t="str">
        <f t="shared" si="1840"/>
        <v>0.00002-0.00161876877581893i</v>
      </c>
      <c r="W3511" t="str">
        <f t="shared" si="1841"/>
        <v>0.0000199993584529518-0.00161874281562413i</v>
      </c>
      <c r="X3511" t="str">
        <f t="shared" si="1842"/>
        <v>0.0000293123635505102-0.00161845902070857i</v>
      </c>
      <c r="Y3511" t="str">
        <f t="shared" si="1843"/>
        <v>0.009+9.90858322942221i</v>
      </c>
      <c r="Z3511" t="str">
        <f t="shared" si="1844"/>
        <v>-0.00196035536401451-0.000037291847916443i</v>
      </c>
      <c r="AA3511" t="str">
        <f t="shared" si="1845"/>
        <v>0.00110396251064065-1.21126806343648i</v>
      </c>
      <c r="AB3511" t="str">
        <f t="shared" si="1846"/>
        <v>0.207617084211225+0.500115757114498i</v>
      </c>
      <c r="AC3511" t="str">
        <f t="shared" si="1847"/>
        <v>1.10283061660005-0.0377865917124168i</v>
      </c>
      <c r="AD3511" t="str">
        <f t="shared" si="1848"/>
        <v>0.172517990084478+0.459394775900207i</v>
      </c>
      <c r="AE3511" t="str">
        <f t="shared" si="1849"/>
        <v>-0.00032106488713463-0.000907010527785297i</v>
      </c>
      <c r="AF3511" t="str">
        <f t="shared" si="1850"/>
        <v>-15.0844208318003-0.225716462600821i</v>
      </c>
      <c r="AG3511" t="str">
        <f t="shared" si="1851"/>
        <v>1.0020150392397-0.000754619325273594i</v>
      </c>
      <c r="AH3511" t="str">
        <f t="shared" si="1852"/>
        <v>0.00461868290056885+0.0137300169550241i</v>
      </c>
      <c r="AI3511">
        <f t="shared" si="1853"/>
        <v>-36.781001380995811</v>
      </c>
      <c r="AJ3511">
        <f t="shared" si="1854"/>
        <v>71.407415976184907</v>
      </c>
      <c r="AK3511"/>
      <c r="AL3511"/>
      <c r="AM3511"/>
      <c r="AN3511"/>
    </row>
    <row r="3512" spans="1:40" x14ac:dyDescent="0.25">
      <c r="A3512"/>
      <c r="B3512">
        <f t="shared" si="1855"/>
        <v>1578000</v>
      </c>
      <c r="C3512" s="237" t="str">
        <f t="shared" si="1823"/>
        <v>-3.06922509196741E-08+0.00155197879596322i</v>
      </c>
      <c r="D3512" s="208" t="str">
        <f t="shared" si="1824"/>
        <v>-5.95700619231322+0.0118985041023847i</v>
      </c>
      <c r="E3512" t="str">
        <f t="shared" si="1825"/>
        <v>2870</v>
      </c>
      <c r="F3512" t="str">
        <f t="shared" si="1826"/>
        <v>0.777000777000777</v>
      </c>
      <c r="G3512" t="str">
        <f t="shared" si="1821"/>
        <v>0.777000777000777</v>
      </c>
      <c r="H3512" t="str">
        <f t="shared" si="1827"/>
        <v>9.12742307243096+0.237472163387962i</v>
      </c>
      <c r="I3512" t="str">
        <f t="shared" si="1828"/>
        <v>6196.79150920587i</v>
      </c>
      <c r="J3512" t="str">
        <f t="shared" si="1822"/>
        <v>-32845.016463327+1340.22223787821i</v>
      </c>
      <c r="K3512" t="str">
        <f t="shared" si="1829"/>
        <v>0.00768567891284607-0.188354023153594i</v>
      </c>
      <c r="L3512" t="str">
        <f t="shared" si="1830"/>
        <v>0.000665103499406894-0.013660819761027i</v>
      </c>
      <c r="M3512" t="str">
        <f t="shared" si="1831"/>
        <v>0.00835078241225296-0.202014842914621i</v>
      </c>
      <c r="N3512" t="str">
        <f t="shared" si="1832"/>
        <v>-6.99828753692753i</v>
      </c>
      <c r="O3512" t="str">
        <f t="shared" si="1833"/>
        <v>0.755026213662703-0.655694606262826i</v>
      </c>
      <c r="P3512" t="str">
        <f t="shared" si="1834"/>
        <v>0.244973786337297+0.655694606262826i</v>
      </c>
      <c r="Q3512" t="str">
        <f t="shared" si="1835"/>
        <v>-0.244973786337297+6.3425929306647i</v>
      </c>
      <c r="R3512" t="str">
        <f t="shared" si="1836"/>
        <v>0.101736031352504-0.0425530142159643i</v>
      </c>
      <c r="S3512" t="str">
        <f t="shared" si="1837"/>
        <v>0.725887291867083i</v>
      </c>
      <c r="T3512" t="str">
        <f t="shared" si="1838"/>
        <v>0.0308886922500078+0.0738488922837738i</v>
      </c>
      <c r="U3512" t="str">
        <f t="shared" si="1839"/>
        <v>0.0001-100.858645812354i</v>
      </c>
      <c r="V3512" t="str">
        <f t="shared" si="1840"/>
        <v>0.00002-0.0016177429400928i</v>
      </c>
      <c r="W3512" t="str">
        <f t="shared" si="1841"/>
        <v>0.0000199993584529519-0.00161771699635436i</v>
      </c>
      <c r="X3512" t="str">
        <f t="shared" si="1842"/>
        <v>0.0000293005623239778-0.00161743344915792i</v>
      </c>
      <c r="Y3512" t="str">
        <f t="shared" si="1843"/>
        <v>0.009+9.91486641472939i</v>
      </c>
      <c r="Z3512" t="str">
        <f t="shared" si="1844"/>
        <v>-0.00195787123577083-0.0000372516574974743i</v>
      </c>
      <c r="AA3512" t="str">
        <f t="shared" si="1845"/>
        <v>0.00110256186565769-1.2105002171637i</v>
      </c>
      <c r="AB3512" t="str">
        <f t="shared" si="1846"/>
        <v>0.210292382559919+0.502768436490272i</v>
      </c>
      <c r="AC3512" t="str">
        <f t="shared" si="1847"/>
        <v>1.10332279264972-0.0382836728121045i</v>
      </c>
      <c r="AD3512" t="str">
        <f t="shared" si="1848"/>
        <v>0.174577335608795+0.461743291701278i</v>
      </c>
      <c r="AE3512" t="str">
        <f t="shared" si="1849"/>
        <v>-0.000324599240851759-0.000910537204244994i</v>
      </c>
      <c r="AF3512" t="str">
        <f t="shared" si="1850"/>
        <v>-15.0844292647442-0.225573659285577i</v>
      </c>
      <c r="AG3512" t="str">
        <f t="shared" si="1851"/>
        <v>1.00202406087063-0.000763156823678575i</v>
      </c>
      <c r="AH3512" t="str">
        <f t="shared" si="1852"/>
        <v>0.0046710274184286+0.0137838205235902i</v>
      </c>
      <c r="AI3512">
        <f t="shared" si="1853"/>
        <v>-36.740490179196271</v>
      </c>
      <c r="AJ3512">
        <f t="shared" si="1854"/>
        <v>71.279633737395898</v>
      </c>
      <c r="AK3512"/>
      <c r="AL3512"/>
      <c r="AM3512"/>
      <c r="AN3512"/>
    </row>
    <row r="3513" spans="1:40" x14ac:dyDescent="0.25">
      <c r="A3513"/>
      <c r="B3513">
        <f t="shared" si="1855"/>
        <v>1579000</v>
      </c>
      <c r="C3513" s="237" t="str">
        <f t="shared" si="1823"/>
        <v>-3.06533876745586E-08+0.00155099590882278i</v>
      </c>
      <c r="D3513" s="208" t="str">
        <f t="shared" si="1824"/>
        <v>-5.95700619201527+0.011890968634308i</v>
      </c>
      <c r="E3513" t="str">
        <f t="shared" si="1825"/>
        <v>2870</v>
      </c>
      <c r="F3513" t="str">
        <f t="shared" si="1826"/>
        <v>0.777000777000777</v>
      </c>
      <c r="G3513" t="str">
        <f t="shared" si="1821"/>
        <v>0.777000777000777</v>
      </c>
      <c r="H3513" t="str">
        <f t="shared" si="1827"/>
        <v>9.12743148967254+0.237322005034812i</v>
      </c>
      <c r="I3513" t="str">
        <f t="shared" si="1828"/>
        <v>6200.71850002285i</v>
      </c>
      <c r="J3513" t="str">
        <f t="shared" si="1822"/>
        <v>-32886.6595861994+1341.07155488574i</v>
      </c>
      <c r="K3513" t="str">
        <f t="shared" si="1829"/>
        <v>0.00767596269185841-0.188235125205547i</v>
      </c>
      <c r="L3513" t="str">
        <f t="shared" si="1830"/>
        <v>0.000664263318875439-0.0136522090768093i</v>
      </c>
      <c r="M3513" t="str">
        <f t="shared" si="1831"/>
        <v>0.00834022601073385-0.201887334282356i</v>
      </c>
      <c r="N3513" t="str">
        <f t="shared" si="1832"/>
        <v>-7.00272244664675i</v>
      </c>
      <c r="O3513" t="str">
        <f t="shared" si="1833"/>
        <v>0.75211085173723-0.659036620150276i</v>
      </c>
      <c r="P3513" t="str">
        <f t="shared" si="1834"/>
        <v>0.24788914826277+0.659036620150276i</v>
      </c>
      <c r="Q3513" t="str">
        <f t="shared" si="1835"/>
        <v>-0.24788914826277+6.34368582649647i</v>
      </c>
      <c r="R3513" t="str">
        <f t="shared" si="1836"/>
        <v>0.102205557527777-0.0430703544183793i</v>
      </c>
      <c r="S3513" t="str">
        <f t="shared" si="1837"/>
        <v>0.726347296488039i</v>
      </c>
      <c r="T3513" t="str">
        <f t="shared" si="1838"/>
        <v>0.0312840354905715+0.0742367303963536i</v>
      </c>
      <c r="U3513" t="str">
        <f t="shared" si="1839"/>
        <v>0.0001-100.794770799174i</v>
      </c>
      <c r="V3513" t="str">
        <f t="shared" si="1840"/>
        <v>0.00002-0.00161671840371529i</v>
      </c>
      <c r="W3513" t="str">
        <f t="shared" si="1841"/>
        <v>0.0000199993584529518-0.00161669247641235i</v>
      </c>
      <c r="X3513" t="str">
        <f t="shared" si="1842"/>
        <v>0.0000292887835109398-0.00161640917649245i</v>
      </c>
      <c r="Y3513" t="str">
        <f t="shared" si="1843"/>
        <v>0.009+9.92114960003657i</v>
      </c>
      <c r="Z3513" t="str">
        <f t="shared" si="1844"/>
        <v>-0.00195539182649801-0.0000372115494263132i</v>
      </c>
      <c r="AA3513" t="str">
        <f t="shared" si="1845"/>
        <v>0.00110116388576774-1.20973334393701i</v>
      </c>
      <c r="AB3513" t="str">
        <f t="shared" si="1846"/>
        <v>0.212983907060671+0.505408865553498i</v>
      </c>
      <c r="AC3513" t="str">
        <f t="shared" si="1847"/>
        <v>1.1038119825108-0.0387835290749752i</v>
      </c>
      <c r="AD3513" t="str">
        <f t="shared" si="1848"/>
        <v>0.176647066429264+0.464082534260181i</v>
      </c>
      <c r="AE3513" t="str">
        <f t="shared" si="1849"/>
        <v>-0.000328144999709124-0.000914036505356291i</v>
      </c>
      <c r="AF3513" t="str">
        <f t="shared" si="1850"/>
        <v>-15.0844376816878-0.225431036400504i</v>
      </c>
      <c r="AG3513" t="str">
        <f t="shared" si="1851"/>
        <v>1.00203303049292-0.000771729031897846i</v>
      </c>
      <c r="AH3513" t="str">
        <f t="shared" si="1852"/>
        <v>0.00472354890278411+0.0138372145918283i</v>
      </c>
      <c r="AI3513">
        <f t="shared" si="1853"/>
        <v>-36.700320701810107</v>
      </c>
      <c r="AJ3513">
        <f t="shared" si="1854"/>
        <v>71.15186112110986</v>
      </c>
      <c r="AK3513"/>
      <c r="AL3513"/>
      <c r="AM3513"/>
      <c r="AN3513"/>
    </row>
    <row r="3514" spans="1:40" x14ac:dyDescent="0.25">
      <c r="A3514"/>
      <c r="B3514">
        <f t="shared" si="1855"/>
        <v>1580000</v>
      </c>
      <c r="C3514" s="237" t="str">
        <f t="shared" si="1823"/>
        <v>-3.06145981970606E-08+0.00155001426584329i</v>
      </c>
      <c r="D3514" s="208" t="str">
        <f t="shared" si="1824"/>
        <v>-5.95700619171788+0.0118834427047986i</v>
      </c>
      <c r="E3514" t="str">
        <f t="shared" si="1825"/>
        <v>2870</v>
      </c>
      <c r="F3514" t="str">
        <f t="shared" si="1826"/>
        <v>0.777000777000777</v>
      </c>
      <c r="G3514" t="str">
        <f t="shared" si="1821"/>
        <v>0.777000777000777</v>
      </c>
      <c r="H3514" t="str">
        <f t="shared" si="1827"/>
        <v>9.12743989095373+0.237172036308943i</v>
      </c>
      <c r="I3514" t="str">
        <f t="shared" si="1828"/>
        <v>6204.64549083984i</v>
      </c>
      <c r="J3514" t="str">
        <f t="shared" si="1822"/>
        <v>-32928.3290905244+1341.92087189327i</v>
      </c>
      <c r="K3514" t="str">
        <f t="shared" si="1829"/>
        <v>0.00766626487425998-0.188116377024977i</v>
      </c>
      <c r="L3514" t="str">
        <f t="shared" si="1830"/>
        <v>0.000663424728101239-0.0136436092148895i</v>
      </c>
      <c r="M3514" t="str">
        <f t="shared" si="1831"/>
        <v>0.00832968960236122-0.201759986239866i</v>
      </c>
      <c r="N3514" t="str">
        <f t="shared" si="1832"/>
        <v>-7.00715735636597i</v>
      </c>
      <c r="O3514" t="str">
        <f t="shared" si="1833"/>
        <v>0.749180697000711-0.662365671847151i</v>
      </c>
      <c r="P3514" t="str">
        <f t="shared" si="1834"/>
        <v>0.250819302999289+0.662365671847151i</v>
      </c>
      <c r="Q3514" t="str">
        <f t="shared" si="1835"/>
        <v>-0.250819302999289+6.34479168451882i</v>
      </c>
      <c r="R3514" t="str">
        <f t="shared" si="1836"/>
        <v>0.102671988889095-0.0435903073642011i</v>
      </c>
      <c r="S3514" t="str">
        <f t="shared" si="1837"/>
        <v>0.726807301108993i</v>
      </c>
      <c r="T3514" t="str">
        <f t="shared" si="1838"/>
        <v>0.0316817536498865+0.0746227511439757i</v>
      </c>
      <c r="U3514" t="str">
        <f t="shared" si="1839"/>
        <v>0.0001-100.73097664044i</v>
      </c>
      <c r="V3514" t="str">
        <f t="shared" si="1840"/>
        <v>0.00002-0.00161569516421927i</v>
      </c>
      <c r="W3514" t="str">
        <f t="shared" si="1841"/>
        <v>0.0000199993584529519-0.00161566925333105i</v>
      </c>
      <c r="X3514" t="str">
        <f t="shared" si="1842"/>
        <v>0.0000292770270546751-0.00161538620024625i</v>
      </c>
      <c r="Y3514" t="str">
        <f t="shared" si="1843"/>
        <v>0.009+9.92743278534375i</v>
      </c>
      <c r="Z3514" t="str">
        <f t="shared" si="1844"/>
        <v>-0.00195291712425062-0.0000371715234670422i</v>
      </c>
      <c r="AA3514" t="str">
        <f t="shared" si="1845"/>
        <v>0.00109976856421072-1.20896744190765i</v>
      </c>
      <c r="AB3514" t="str">
        <f t="shared" si="1846"/>
        <v>0.215691600174797+0.508036921868669i</v>
      </c>
      <c r="AC3514" t="str">
        <f t="shared" si="1847"/>
        <v>1.10429816644486-0.0392861444176167i</v>
      </c>
      <c r="AD3514" t="str">
        <f t="shared" si="1848"/>
        <v>0.178727139998504+0.466412457932589i</v>
      </c>
      <c r="AE3514" t="str">
        <f t="shared" si="1849"/>
        <v>-0.000331702030646054-0.000917508436139027i</v>
      </c>
      <c r="AF3514" t="str">
        <f t="shared" si="1850"/>
        <v>-15.0844460826716-0.225288593604144i</v>
      </c>
      <c r="AG3514" t="str">
        <f t="shared" si="1851"/>
        <v>1.00204194800536-0.000780335697893062i</v>
      </c>
      <c r="AH3514" t="str">
        <f t="shared" si="1852"/>
        <v>0.00477624534862307+0.0138901992294522i</v>
      </c>
      <c r="AI3514">
        <f t="shared" si="1853"/>
        <v>-36.660488850865363</v>
      </c>
      <c r="AJ3514">
        <f t="shared" si="1854"/>
        <v>71.024098111037063</v>
      </c>
      <c r="AK3514"/>
      <c r="AL3514"/>
      <c r="AM3514"/>
      <c r="AN3514"/>
    </row>
    <row r="3515" spans="1:40" x14ac:dyDescent="0.25">
      <c r="A3515"/>
      <c r="B3515">
        <f t="shared" si="1855"/>
        <v>1581000</v>
      </c>
      <c r="C3515" s="237" t="str">
        <f t="shared" si="1823"/>
        <v>-3.05758823006041E-08+0.00154903386466389i</v>
      </c>
      <c r="D3515" s="208" t="str">
        <f t="shared" si="1824"/>
        <v>-5.95700619142105+0.0118759262957565i</v>
      </c>
      <c r="E3515" t="str">
        <f t="shared" si="1825"/>
        <v>2870</v>
      </c>
      <c r="F3515" t="str">
        <f t="shared" si="1826"/>
        <v>0.777000777000777</v>
      </c>
      <c r="G3515" t="str">
        <f t="shared" si="1821"/>
        <v>0.777000777000777</v>
      </c>
      <c r="H3515" t="str">
        <f t="shared" si="1827"/>
        <v>9.12744827631486+0.237022256851656i</v>
      </c>
      <c r="I3515" t="str">
        <f t="shared" si="1828"/>
        <v>6208.57248165683i</v>
      </c>
      <c r="J3515" t="str">
        <f t="shared" si="1822"/>
        <v>-32970.024976302+1342.7701889008i</v>
      </c>
      <c r="K3515" t="str">
        <f t="shared" si="1829"/>
        <v>0.00765658541362798-0.187997778329553i</v>
      </c>
      <c r="L3515" t="str">
        <f t="shared" si="1830"/>
        <v>0.000662587723079205-0.0136350201549265i</v>
      </c>
      <c r="M3515" t="str">
        <f t="shared" si="1831"/>
        <v>0.00831917313670718-0.20163279848448i</v>
      </c>
      <c r="N3515" t="str">
        <f t="shared" si="1832"/>
        <v>-7.01159226608519i</v>
      </c>
      <c r="O3515" t="str">
        <f t="shared" si="1833"/>
        <v>0.746235807084581-0.665681695876359i</v>
      </c>
      <c r="P3515" t="str">
        <f t="shared" si="1834"/>
        <v>0.253764192915419+0.665681695876359i</v>
      </c>
      <c r="Q3515" t="str">
        <f t="shared" si="1835"/>
        <v>-0.253764192915419+6.34591057020883i</v>
      </c>
      <c r="R3515" t="str">
        <f t="shared" si="1836"/>
        <v>0.103135306631205-0.0441128562507553i</v>
      </c>
      <c r="S3515" t="str">
        <f t="shared" si="1837"/>
        <v>0.727267305729949i</v>
      </c>
      <c r="T3515" t="str">
        <f t="shared" si="1838"/>
        <v>0.0320818381135393+0.0750069365793086i</v>
      </c>
      <c r="U3515" t="str">
        <f t="shared" si="1839"/>
        <v>0.0001-100.667263182729i</v>
      </c>
      <c r="V3515" t="str">
        <f t="shared" si="1840"/>
        <v>0.00002-0.00161467321914386i</v>
      </c>
      <c r="W3515" t="str">
        <f t="shared" si="1841"/>
        <v>0.0000199993584529519-0.00161464732464958i</v>
      </c>
      <c r="X3515" t="str">
        <f t="shared" si="1842"/>
        <v>0.00002926529289864-0.00161436451795961i</v>
      </c>
      <c r="Y3515" t="str">
        <f t="shared" si="1843"/>
        <v>0.009+9.93371597065093i</v>
      </c>
      <c r="Z3515" t="str">
        <f t="shared" si="1844"/>
        <v>-0.00195044711712094-0.0000371315793845894i</v>
      </c>
      <c r="AA3515" t="str">
        <f t="shared" si="1845"/>
        <v>0.00109837589424793-1.20820250923156i</v>
      </c>
      <c r="AB3515" t="str">
        <f t="shared" si="1846"/>
        <v>0.218415403254765+0.510652483249094i</v>
      </c>
      <c r="AC3515" t="str">
        <f t="shared" si="1847"/>
        <v>1.10478132480596-0.0397915025695358i</v>
      </c>
      <c r="AD3515" t="str">
        <f t="shared" si="1848"/>
        <v>0.180817513573139+0.468733017274717i</v>
      </c>
      <c r="AE3515" t="str">
        <f t="shared" si="1849"/>
        <v>-0.000335270200832591-0.000920953002102237i</v>
      </c>
      <c r="AF3515" t="str">
        <f t="shared" si="1850"/>
        <v>-15.0844544677359-0.225146330555899i</v>
      </c>
      <c r="AG3515" t="str">
        <f t="shared" si="1851"/>
        <v>1.00205081330789-0.000788976569405537i</v>
      </c>
      <c r="AH3515" t="str">
        <f t="shared" si="1852"/>
        <v>0.00482911475460243+0.0139427745134693i</v>
      </c>
      <c r="AI3515">
        <f t="shared" si="1853"/>
        <v>-36.620990603645147</v>
      </c>
      <c r="AJ3515">
        <f t="shared" si="1854"/>
        <v>70.896344690760174</v>
      </c>
      <c r="AK3515"/>
      <c r="AL3515"/>
      <c r="AM3515"/>
      <c r="AN3515"/>
    </row>
    <row r="3516" spans="1:40" x14ac:dyDescent="0.25">
      <c r="A3516"/>
      <c r="B3516">
        <f t="shared" si="1855"/>
        <v>1582000</v>
      </c>
      <c r="C3516" s="237" t="str">
        <f t="shared" si="1823"/>
        <v>-3.05372397992015E-08+0.0015480547029297i</v>
      </c>
      <c r="D3516" s="208" t="str">
        <f t="shared" si="1824"/>
        <v>-5.9570061911248+0.0118684193891277i</v>
      </c>
      <c r="E3516" t="str">
        <f t="shared" si="1825"/>
        <v>2870</v>
      </c>
      <c r="F3516" t="str">
        <f t="shared" si="1826"/>
        <v>0.777000777000777</v>
      </c>
      <c r="G3516" t="str">
        <f t="shared" si="1821"/>
        <v>0.777000777000777</v>
      </c>
      <c r="H3516" t="str">
        <f t="shared" si="1827"/>
        <v>9.12745664579613+0.236872666305161i</v>
      </c>
      <c r="I3516" t="str">
        <f t="shared" si="1828"/>
        <v>6212.49947247382i</v>
      </c>
      <c r="J3516" t="str">
        <f t="shared" si="1822"/>
        <v>-33011.7472435321+1343.61950590832i</v>
      </c>
      <c r="K3516" t="str">
        <f t="shared" si="1829"/>
        <v>0.00764692426368582-0.187879328837649i</v>
      </c>
      <c r="L3516" t="str">
        <f t="shared" si="1830"/>
        <v>0.000661752299816851-0.01362644187663i</v>
      </c>
      <c r="M3516" t="str">
        <f t="shared" si="1831"/>
        <v>0.00830867656350267-0.201505770714279i</v>
      </c>
      <c r="N3516" t="str">
        <f t="shared" si="1832"/>
        <v>-7.01602717580441i</v>
      </c>
      <c r="O3516" t="str">
        <f t="shared" si="1833"/>
        <v>0.743276239910086-0.668984627017038i</v>
      </c>
      <c r="P3516" t="str">
        <f t="shared" si="1834"/>
        <v>0.256723760089914+0.668984627017038i</v>
      </c>
      <c r="Q3516" t="str">
        <f t="shared" si="1835"/>
        <v>-0.256723760089914+6.34704254878737i</v>
      </c>
      <c r="R3516" t="str">
        <f t="shared" si="1836"/>
        <v>0.103595492049002-0.0446379840940609i</v>
      </c>
      <c r="S3516" t="str">
        <f t="shared" si="1837"/>
        <v>0.727727310350903i</v>
      </c>
      <c r="T3516" t="str">
        <f t="shared" si="1838"/>
        <v>0.0324842801042573+0.0753892687932986i</v>
      </c>
      <c r="U3516" t="str">
        <f t="shared" si="1839"/>
        <v>0.0001-100.603630273006i</v>
      </c>
      <c r="V3516" t="str">
        <f t="shared" si="1840"/>
        <v>0.00002-0.00161365256603441i</v>
      </c>
      <c r="W3516" t="str">
        <f t="shared" si="1841"/>
        <v>0.0000199993584529518-0.00161362668791336i</v>
      </c>
      <c r="X3516" t="str">
        <f t="shared" si="1842"/>
        <v>0.0000292535809864712-0.00161334412717912i</v>
      </c>
      <c r="Y3516" t="str">
        <f t="shared" si="1843"/>
        <v>0.009+9.9399991559581i</v>
      </c>
      <c r="Z3516" t="str">
        <f t="shared" si="1844"/>
        <v>-0.001947981793239-0.0000370917169447301i</v>
      </c>
      <c r="AA3516" t="str">
        <f t="shared" si="1845"/>
        <v>0.00109698586916205-1.20743854406933i</v>
      </c>
      <c r="AB3516" t="str">
        <f t="shared" si="1846"/>
        <v>0.221155256544288+0.513255427768681i</v>
      </c>
      <c r="AC3516" t="str">
        <f t="shared" si="1847"/>
        <v>1.10526143804276-0.0402995870736787i</v>
      </c>
      <c r="AD3516" t="str">
        <f t="shared" si="1848"/>
        <v>0.182918144214785+0.471044167044104i</v>
      </c>
      <c r="AE3516" t="str">
        <f t="shared" si="1849"/>
        <v>-0.000338849377671-0.000924370209242613i</v>
      </c>
      <c r="AF3516" t="str">
        <f t="shared" si="1850"/>
        <v>-15.0844628369209-0.225004246916033i</v>
      </c>
      <c r="AG3516" t="str">
        <f t="shared" si="1851"/>
        <v>1.00205962630156-0.000797651393961226i</v>
      </c>
      <c r="AH3516" t="str">
        <f t="shared" si="1852"/>
        <v>0.00488215512306926+0.0139949405281567i</v>
      </c>
      <c r="AI3516">
        <f t="shared" si="1853"/>
        <v>-36.5818220108603</v>
      </c>
      <c r="AJ3516">
        <f t="shared" si="1854"/>
        <v>70.768600843734205</v>
      </c>
      <c r="AK3516"/>
      <c r="AL3516"/>
      <c r="AM3516"/>
      <c r="AN3516"/>
    </row>
    <row r="3517" spans="1:40" x14ac:dyDescent="0.25">
      <c r="A3517"/>
      <c r="B3517">
        <f t="shared" si="1855"/>
        <v>1583000</v>
      </c>
      <c r="C3517" s="237" t="str">
        <f t="shared" si="1823"/>
        <v>-3.04986705074545E-08+0.00154707677829185i</v>
      </c>
      <c r="D3517" s="208" t="str">
        <f t="shared" si="1824"/>
        <v>-5.9570061908291+0.0118609219669042i</v>
      </c>
      <c r="E3517" t="str">
        <f t="shared" si="1825"/>
        <v>2870</v>
      </c>
      <c r="F3517" t="str">
        <f t="shared" si="1826"/>
        <v>0.777000777000777</v>
      </c>
      <c r="G3517" t="str">
        <f t="shared" si="1821"/>
        <v>0.777000777000777</v>
      </c>
      <c r="H3517" t="str">
        <f t="shared" si="1827"/>
        <v>9.12746499943758+0.236723264312563i</v>
      </c>
      <c r="I3517" t="str">
        <f t="shared" si="1828"/>
        <v>6216.4264632908i</v>
      </c>
      <c r="J3517" t="str">
        <f t="shared" si="1822"/>
        <v>-33053.4958922148+1344.46882291585i</v>
      </c>
      <c r="K3517" t="str">
        <f t="shared" si="1829"/>
        <v>0.00763728137830262-0.187761028268347i</v>
      </c>
      <c r="L3517" t="str">
        <f t="shared" si="1830"/>
        <v>0.000660918454334237-0.0136178743597606i</v>
      </c>
      <c r="M3517" t="str">
        <f t="shared" si="1831"/>
        <v>0.00829819983263686-0.201378902628108i</v>
      </c>
      <c r="N3517" t="str">
        <f t="shared" si="1832"/>
        <v>-7.02046208552363i</v>
      </c>
      <c r="O3517" t="str">
        <f t="shared" si="1833"/>
        <v>0.740302053687155-0.672274400305843i</v>
      </c>
      <c r="P3517" t="str">
        <f t="shared" si="1834"/>
        <v>0.259697946312845+0.672274400305843i</v>
      </c>
      <c r="Q3517" t="str">
        <f t="shared" si="1835"/>
        <v>-0.259697946312845+6.34818768521779i</v>
      </c>
      <c r="R3517" t="str">
        <f t="shared" si="1836"/>
        <v>0.104052526539597-0.0451656737294472i</v>
      </c>
      <c r="S3517" t="str">
        <f t="shared" si="1837"/>
        <v>0.728187314971859i</v>
      </c>
      <c r="T3517" t="str">
        <f t="shared" si="1838"/>
        <v>0.0328890706819412+0.0757697299169072i</v>
      </c>
      <c r="U3517" t="str">
        <f t="shared" si="1839"/>
        <v>0.0001-100.54007775862i</v>
      </c>
      <c r="V3517" t="str">
        <f t="shared" si="1840"/>
        <v>0.00002-0.00161263320244248i</v>
      </c>
      <c r="W3517" t="str">
        <f t="shared" si="1841"/>
        <v>0.0000199993584529519-0.00161260734067397i</v>
      </c>
      <c r="X3517" t="str">
        <f t="shared" si="1842"/>
        <v>0.0000292418912619827-0.0016123250254575i</v>
      </c>
      <c r="Y3517" t="str">
        <f t="shared" si="1843"/>
        <v>0.009+9.94628234126528i</v>
      </c>
      <c r="Z3517" t="str">
        <f t="shared" si="1844"/>
        <v>-0.00194552114077222-0.0000370519359140798i</v>
      </c>
      <c r="AA3517" t="str">
        <f t="shared" si="1845"/>
        <v>0.00109559848225701-1.2066755445862i</v>
      </c>
      <c r="AB3517" t="str">
        <f t="shared" si="1846"/>
        <v>0.223911099178543+0.515845633773763i</v>
      </c>
      <c r="AC3517" t="str">
        <f t="shared" si="1847"/>
        <v>1.10573848670059-0.0408103812869806i</v>
      </c>
      <c r="AD3517" t="str">
        <f t="shared" si="1848"/>
        <v>0.185028988791026+0.473345862200412i</v>
      </c>
      <c r="AE3517" t="str">
        <f t="shared" si="1849"/>
        <v>-0.0003424394287972-0.00092776006404288i</v>
      </c>
      <c r="AF3517" t="str">
        <f t="shared" si="1850"/>
        <v>-15.0844711902667-0.224862342345659i</v>
      </c>
      <c r="AG3517" t="str">
        <f t="shared" si="1851"/>
        <v>1.00206838688857-0.000806359918875678i</v>
      </c>
      <c r="AH3517" t="str">
        <f t="shared" si="1852"/>
        <v>0.00493536446008003+0.0140466973650338i</v>
      </c>
      <c r="AI3517">
        <f t="shared" si="1853"/>
        <v>-36.542979194879294</v>
      </c>
      <c r="AJ3517">
        <f t="shared" si="1854"/>
        <v>70.640866553287651</v>
      </c>
      <c r="AK3517"/>
      <c r="AL3517"/>
      <c r="AM3517"/>
      <c r="AN3517"/>
    </row>
    <row r="3518" spans="1:40" x14ac:dyDescent="0.25">
      <c r="A3518"/>
      <c r="B3518">
        <f t="shared" si="1855"/>
        <v>1584000</v>
      </c>
      <c r="C3518" s="237" t="str">
        <f t="shared" si="1823"/>
        <v>-3.0460174240548E-08+0.00154610008840733i</v>
      </c>
      <c r="D3518" s="208" t="str">
        <f t="shared" si="1824"/>
        <v>-5.95700619053396+0.0118534340111229i</v>
      </c>
      <c r="E3518" t="str">
        <f t="shared" si="1825"/>
        <v>2870</v>
      </c>
      <c r="F3518" t="str">
        <f t="shared" si="1826"/>
        <v>0.777000777000777</v>
      </c>
      <c r="G3518" t="str">
        <f t="shared" si="1821"/>
        <v>0.777000777000777</v>
      </c>
      <c r="H3518" t="str">
        <f t="shared" si="1827"/>
        <v>9.12747333727916+0.236574050517866i</v>
      </c>
      <c r="I3518" t="str">
        <f t="shared" si="1828"/>
        <v>6220.35345410779i</v>
      </c>
      <c r="J3518" t="str">
        <f t="shared" si="1822"/>
        <v>-33095.2709223501+1345.31813992338i</v>
      </c>
      <c r="K3518" t="str">
        <f t="shared" si="1829"/>
        <v>0.00762765671149253-0.187642876341431i</v>
      </c>
      <c r="L3518" t="str">
        <f t="shared" si="1830"/>
        <v>0.000660086182663919-0.013609317584129i</v>
      </c>
      <c r="M3518" t="str">
        <f t="shared" si="1831"/>
        <v>0.00828774289415645-0.20125219392556i</v>
      </c>
      <c r="N3518" t="str">
        <f t="shared" si="1832"/>
        <v>-7.02489699524285i</v>
      </c>
      <c r="O3518" t="str">
        <f t="shared" si="1833"/>
        <v>0.737313306913248-0.675550951038225i</v>
      </c>
      <c r="P3518" t="str">
        <f t="shared" si="1834"/>
        <v>0.262686693086752+0.675550951038225i</v>
      </c>
      <c r="Q3518" t="str">
        <f t="shared" si="1835"/>
        <v>-0.262686693086752+6.34934604420462i</v>
      </c>
      <c r="R3518" t="str">
        <f t="shared" si="1836"/>
        <v>0.104506391604391-0.0456959078122012i</v>
      </c>
      <c r="S3518" t="str">
        <f t="shared" si="1837"/>
        <v>0.728647319592812i</v>
      </c>
      <c r="T3518" t="str">
        <f t="shared" si="1838"/>
        <v>0.0332962007437206+0.0761483021228563i</v>
      </c>
      <c r="U3518" t="str">
        <f t="shared" si="1839"/>
        <v>0.0001-100.476605487308i</v>
      </c>
      <c r="V3518" t="str">
        <f t="shared" si="1840"/>
        <v>0.00002-0.00161161512592579i</v>
      </c>
      <c r="W3518" t="str">
        <f t="shared" si="1841"/>
        <v>0.0000199993584529518-0.00161158928048918i</v>
      </c>
      <c r="X3518" t="str">
        <f t="shared" si="1842"/>
        <v>0.0000292302236691655-0.00161130721035368i</v>
      </c>
      <c r="Y3518" t="str">
        <f t="shared" si="1843"/>
        <v>0.009+9.95256552657246i</v>
      </c>
      <c r="Z3518" t="str">
        <f t="shared" si="1844"/>
        <v>-0.0019430651479254-0.0000370122360600913i</v>
      </c>
      <c r="AA3518" t="str">
        <f t="shared" si="1845"/>
        <v>0.00109421372685794-1.20591350895207i</v>
      </c>
      <c r="AB3518" t="str">
        <f t="shared" si="1846"/>
        <v>0.22668286918455+0.518422979894979i</v>
      </c>
      <c r="AC3518" t="str">
        <f t="shared" si="1847"/>
        <v>1.1062124514236-0.0413238683809394i</v>
      </c>
      <c r="AD3518" t="str">
        <f t="shared" si="1848"/>
        <v>0.187150003976398+0.475638057906213i</v>
      </c>
      <c r="AE3518" t="str">
        <f t="shared" si="1849"/>
        <v>-0.000346040222082251-0.000931122573470307i</v>
      </c>
      <c r="AF3518" t="str">
        <f t="shared" si="1850"/>
        <v>-15.0844795278131-0.224720616506743i</v>
      </c>
      <c r="AG3518" t="str">
        <f t="shared" si="1851"/>
        <v>1.00207709497225-0.000815101891259014i</v>
      </c>
      <c r="AH3518" t="str">
        <f t="shared" si="1852"/>
        <v>0.00498874077542086+0.0140980451228377i</v>
      </c>
      <c r="AI3518">
        <f t="shared" si="1853"/>
        <v>-36.504458348009535</v>
      </c>
      <c r="AJ3518">
        <f t="shared" si="1854"/>
        <v>70.513141802622783</v>
      </c>
      <c r="AK3518"/>
      <c r="AL3518"/>
      <c r="AM3518"/>
      <c r="AN3518"/>
    </row>
    <row r="3519" spans="1:40" x14ac:dyDescent="0.25">
      <c r="A3519"/>
      <c r="B3519">
        <f t="shared" si="1855"/>
        <v>1585000</v>
      </c>
      <c r="C3519" s="237" t="str">
        <f t="shared" si="1823"/>
        <v>-3.04217508142504E-08+0.00154512463093906i</v>
      </c>
      <c r="D3519" s="208" t="str">
        <f t="shared" si="1824"/>
        <v>-5.95700619023938+0.0118459555038661i</v>
      </c>
      <c r="E3519" t="str">
        <f t="shared" si="1825"/>
        <v>2870</v>
      </c>
      <c r="F3519" t="str">
        <f t="shared" si="1826"/>
        <v>0.777000777000777</v>
      </c>
      <c r="G3519" t="str">
        <f t="shared" si="1821"/>
        <v>0.777000777000777</v>
      </c>
      <c r="H3519" t="str">
        <f t="shared" si="1827"/>
        <v>9.12748165936067+0.236425024565973i</v>
      </c>
      <c r="I3519" t="str">
        <f t="shared" si="1828"/>
        <v>6224.28044492478i</v>
      </c>
      <c r="J3519" t="str">
        <f t="shared" si="1822"/>
        <v>-33137.0723339379+1346.16745693091i</v>
      </c>
      <c r="K3519" t="str">
        <f t="shared" si="1829"/>
        <v>0.00761805021741432-0.187524872777389i</v>
      </c>
      <c r="L3519" t="str">
        <f t="shared" si="1830"/>
        <v>0.000659255480850921-0.0136007715295968i</v>
      </c>
      <c r="M3519" t="str">
        <f t="shared" si="1831"/>
        <v>0.00827730569826524-0.201125644306986i</v>
      </c>
      <c r="N3519" t="str">
        <f t="shared" si="1832"/>
        <v>-7.02933190496207i</v>
      </c>
      <c r="O3519" t="str">
        <f t="shared" si="1833"/>
        <v>0.734310058372209-0.678814214769699i</v>
      </c>
      <c r="P3519" t="str">
        <f t="shared" si="1834"/>
        <v>0.265689941627791+0.678814214769699i</v>
      </c>
      <c r="Q3519" t="str">
        <f t="shared" si="1835"/>
        <v>-0.265689941627791+6.35051769019237i</v>
      </c>
      <c r="R3519" t="str">
        <f t="shared" si="1836"/>
        <v>0.104957068851132-0.0462286688182392i</v>
      </c>
      <c r="S3519" t="str">
        <f t="shared" si="1837"/>
        <v>0.729107324213768i</v>
      </c>
      <c r="T3519" t="str">
        <f t="shared" si="1838"/>
        <v>0.0337056610240308+0.0765249676273691i</v>
      </c>
      <c r="U3519" t="str">
        <f t="shared" si="1839"/>
        <v>0.0001-100.41321330719i</v>
      </c>
      <c r="V3519" t="str">
        <f t="shared" si="1840"/>
        <v>0.00002-0.00161059833404823i</v>
      </c>
      <c r="W3519" t="str">
        <f t="shared" si="1841"/>
        <v>0.0000199993584529519-0.00161057250492291i</v>
      </c>
      <c r="X3519" t="str">
        <f t="shared" si="1842"/>
        <v>0.0000292185781521875-0.00161029067943272i</v>
      </c>
      <c r="Y3519" t="str">
        <f t="shared" si="1843"/>
        <v>0.009+9.95884871187964i</v>
      </c>
      <c r="Z3519" t="str">
        <f t="shared" si="1844"/>
        <v>-0.00194061380294054-0.0000369726171510518i</v>
      </c>
      <c r="AA3519" t="str">
        <f t="shared" si="1845"/>
        <v>0.00109283159631107-1.20515243534143i</v>
      </c>
      <c r="AB3519" t="str">
        <f t="shared" si="1846"/>
        <v>0.229470503481695+0.520987345059131i</v>
      </c>
      <c r="AC3519" t="str">
        <f t="shared" si="1847"/>
        <v>1.10668331295686-0.0418400313422224i</v>
      </c>
      <c r="AD3519" t="str">
        <f t="shared" si="1848"/>
        <v>0.189281146253375+0.47792070952775i</v>
      </c>
      <c r="AE3519" t="str">
        <f t="shared" si="1849"/>
        <v>-0.000349651625633779-0.000934457744975029i</v>
      </c>
      <c r="AF3519" t="str">
        <f t="shared" si="1850"/>
        <v>-15.0844878496001-0.224579069062107i</v>
      </c>
      <c r="AG3519" t="str">
        <f t="shared" si="1851"/>
        <v>1.00208575045705-0.00082387705802084i</v>
      </c>
      <c r="AH3519" t="str">
        <f t="shared" si="1852"/>
        <v>0.00504228208262719+0.0141489839074975i</v>
      </c>
      <c r="AI3519">
        <f t="shared" si="1853"/>
        <v>-36.466255730830518</v>
      </c>
      <c r="AJ3519">
        <f t="shared" si="1854"/>
        <v>70.385426574816591</v>
      </c>
      <c r="AK3519"/>
      <c r="AL3519"/>
      <c r="AM3519"/>
      <c r="AN3519"/>
    </row>
    <row r="3520" spans="1:40" x14ac:dyDescent="0.25">
      <c r="A3520"/>
      <c r="B3520">
        <f t="shared" si="1855"/>
        <v>1586000</v>
      </c>
      <c r="C3520" s="237" t="str">
        <f t="shared" si="1823"/>
        <v>-3.038340004491E-08+0.00154415040355586i</v>
      </c>
      <c r="D3520" s="208" t="str">
        <f t="shared" si="1824"/>
        <v>-5.95700618994536+0.0118384864272616i</v>
      </c>
      <c r="E3520" t="str">
        <f t="shared" si="1825"/>
        <v>2870</v>
      </c>
      <c r="F3520" t="str">
        <f t="shared" si="1826"/>
        <v>0.777000777000777</v>
      </c>
      <c r="G3520" t="str">
        <f t="shared" si="1821"/>
        <v>0.777000777000777</v>
      </c>
      <c r="H3520" t="str">
        <f t="shared" si="1827"/>
        <v>9.1274899657218+0.236276186102673i</v>
      </c>
      <c r="I3520" t="str">
        <f t="shared" si="1828"/>
        <v>6228.20743574176i</v>
      </c>
      <c r="J3520" t="str">
        <f t="shared" si="1822"/>
        <v>-33178.9001269783+1347.01677393843i</v>
      </c>
      <c r="K3520" t="str">
        <f t="shared" si="1829"/>
        <v>0.00760846185037064-0.187407017297403i</v>
      </c>
      <c r="L3520" t="str">
        <f t="shared" si="1830"/>
        <v>0.000658426344952657-0.0135922361760752i</v>
      </c>
      <c r="M3520" t="str">
        <f t="shared" si="1831"/>
        <v>0.0082668881953233-0.200999253473478i</v>
      </c>
      <c r="N3520" t="str">
        <f t="shared" si="1832"/>
        <v>-7.03376681468128i</v>
      </c>
      <c r="O3520" t="str">
        <f t="shared" si="1833"/>
        <v>0.731292367133113-0.682064127317108i</v>
      </c>
      <c r="P3520" t="str">
        <f t="shared" si="1834"/>
        <v>0.268707632866887+0.682064127317108i</v>
      </c>
      <c r="Q3520" t="str">
        <f t="shared" si="1835"/>
        <v>-0.268707632866887+6.35170268736417i</v>
      </c>
      <c r="R3520" t="str">
        <f t="shared" si="1836"/>
        <v>0.105404539995979-0.0467639390448062i</v>
      </c>
      <c r="S3520" t="str">
        <f t="shared" si="1837"/>
        <v>0.729567328834722i</v>
      </c>
      <c r="T3520" t="str">
        <f t="shared" si="1838"/>
        <v>0.034117442094709+0.076899708691919i</v>
      </c>
      <c r="U3520" t="str">
        <f t="shared" si="1839"/>
        <v>0.0001-100.349901066769i</v>
      </c>
      <c r="V3520" t="str">
        <f t="shared" si="1840"/>
        <v>0.00002-0.00160958282437985i</v>
      </c>
      <c r="W3520" t="str">
        <f t="shared" si="1841"/>
        <v>0.0000199993584529519-0.00160955701154527i</v>
      </c>
      <c r="X3520" t="str">
        <f t="shared" si="1842"/>
        <v>0.0000292069546553927-0.00160927543026587i</v>
      </c>
      <c r="Y3520" t="str">
        <f t="shared" si="1843"/>
        <v>0.009+9.96513189718682i</v>
      </c>
      <c r="Z3520" t="str">
        <f t="shared" si="1844"/>
        <v>-0.00193816709409674-0.0000369330789560791i</v>
      </c>
      <c r="AA3520" t="str">
        <f t="shared" si="1845"/>
        <v>0.00109145208398366-1.20439232193339i</v>
      </c>
      <c r="AB3520" t="str">
        <f t="shared" si="1846"/>
        <v>0.232273937882385+0.523538608501086i</v>
      </c>
      <c r="AC3520" t="str">
        <f t="shared" si="1847"/>
        <v>1.10715105214842-0.0423588529732908i</v>
      </c>
      <c r="AD3520" t="str">
        <f t="shared" si="1848"/>
        <v>0.191422371913356+0.480193772635725i</v>
      </c>
      <c r="AE3520" t="str">
        <f t="shared" si="1849"/>
        <v>-0.000353273507797442-0.00093776558648857i</v>
      </c>
      <c r="AF3520" t="str">
        <f t="shared" si="1850"/>
        <v>-15.0844961556672-0.224437699675411i</v>
      </c>
      <c r="AG3520" t="str">
        <f t="shared" si="1851"/>
        <v>1.00209435324856-0.00083268516587521i</v>
      </c>
      <c r="AH3520" t="str">
        <f t="shared" si="1852"/>
        <v>0.00509598639900331+0.0141995138321079i</v>
      </c>
      <c r="AI3520">
        <f t="shared" si="1853"/>
        <v>-36.428367670576762</v>
      </c>
      <c r="AJ3520">
        <f t="shared" si="1854"/>
        <v>70.257720852820455</v>
      </c>
      <c r="AK3520"/>
      <c r="AL3520"/>
      <c r="AM3520"/>
      <c r="AN3520"/>
    </row>
    <row r="3521" spans="1:40" x14ac:dyDescent="0.25">
      <c r="A3521"/>
      <c r="B3521">
        <f t="shared" si="1855"/>
        <v>1587000</v>
      </c>
      <c r="C3521" s="237" t="str">
        <f t="shared" si="1823"/>
        <v>-3.03451217494553E-08+0.00154317740393245i</v>
      </c>
      <c r="D3521" s="208" t="str">
        <f t="shared" si="1824"/>
        <v>-5.95700618965189+0.0118310267634821i</v>
      </c>
      <c r="E3521" t="str">
        <f t="shared" si="1825"/>
        <v>2870</v>
      </c>
      <c r="F3521" t="str">
        <f t="shared" si="1826"/>
        <v>0.777000777000777</v>
      </c>
      <c r="G3521" t="str">
        <f t="shared" si="1821"/>
        <v>0.777000777000777</v>
      </c>
      <c r="H3521" t="str">
        <f t="shared" si="1827"/>
        <v>9.1274982564021+0.236127534774649i</v>
      </c>
      <c r="I3521" t="str">
        <f t="shared" si="1828"/>
        <v>6232.13442655875i</v>
      </c>
      <c r="J3521" t="str">
        <f t="shared" si="1822"/>
        <v>-33220.7543014713+1347.86609094596i</v>
      </c>
      <c r="K3521" t="str">
        <f t="shared" si="1829"/>
        <v>0.00759889156480782-0.187289309623358i</v>
      </c>
      <c r="L3521" t="str">
        <f t="shared" si="1830"/>
        <v>0.000657598771038907-0.0135837115035259i</v>
      </c>
      <c r="M3521" t="str">
        <f t="shared" si="1831"/>
        <v>0.00825649033584673-0.200873021126884i</v>
      </c>
      <c r="N3521" t="str">
        <f t="shared" si="1832"/>
        <v>-7.0382017244005i</v>
      </c>
      <c r="O3521" t="str">
        <f t="shared" si="1833"/>
        <v>0.728260292549081-0.685300624759913i</v>
      </c>
      <c r="P3521" t="str">
        <f t="shared" si="1834"/>
        <v>0.271739707450919+0.685300624759913i</v>
      </c>
      <c r="Q3521" t="str">
        <f t="shared" si="1835"/>
        <v>-0.271739707450919+6.35290109964059i</v>
      </c>
      <c r="R3521" t="str">
        <f t="shared" si="1836"/>
        <v>0.105848786865569-0.0473017006112064i</v>
      </c>
      <c r="S3521" t="str">
        <f t="shared" si="1837"/>
        <v>0.730027333455678i</v>
      </c>
      <c r="T3521" t="str">
        <f t="shared" si="1838"/>
        <v>0.0345315343651178+0.0772725076249897i</v>
      </c>
      <c r="U3521" t="str">
        <f t="shared" si="1839"/>
        <v>0.0001-100.286668614931i</v>
      </c>
      <c r="V3521" t="str">
        <f t="shared" si="1840"/>
        <v>0.00002-0.00160856859449681i</v>
      </c>
      <c r="W3521" t="str">
        <f t="shared" si="1841"/>
        <v>0.0000199993584529519-0.00160854279793243i</v>
      </c>
      <c r="X3521" t="str">
        <f t="shared" si="1842"/>
        <v>0.0000291953531233-0.00160826146043045i</v>
      </c>
      <c r="Y3521" t="str">
        <f t="shared" si="1843"/>
        <v>0.009+9.971415082494i</v>
      </c>
      <c r="Z3521" t="str">
        <f t="shared" si="1844"/>
        <v>-0.00193572500970998-0.0000368936212451172i</v>
      </c>
      <c r="AA3521" t="str">
        <f t="shared" si="1845"/>
        <v>0.00109007518326391-1.20363316691167i</v>
      </c>
      <c r="AB3521" t="str">
        <f t="shared" si="1846"/>
        <v>0.235093107092888+0.52607664977576i</v>
      </c>
      <c r="AC3521" t="str">
        <f t="shared" si="1847"/>
        <v>1.1076156499515-0.0428803158930663i</v>
      </c>
      <c r="AD3521" t="str">
        <f t="shared" si="1848"/>
        <v>0.193573637057666+0.48245720300608i</v>
      </c>
      <c r="AE3521" t="str">
        <f t="shared" si="1849"/>
        <v>-0.000356905737158362-0.000941046106422241i</v>
      </c>
      <c r="AF3521" t="str">
        <f t="shared" si="1850"/>
        <v>-15.084504446054-0.224296508011167i</v>
      </c>
      <c r="AG3521" t="str">
        <f t="shared" si="1851"/>
        <v>1.00210290325352-0.000841525961345608i</v>
      </c>
      <c r="AH3521" t="str">
        <f t="shared" si="1852"/>
        <v>0.005149851745642+0.0142496350169044i</v>
      </c>
      <c r="AI3521">
        <f t="shared" si="1853"/>
        <v>-36.390790559567463</v>
      </c>
      <c r="AJ3521">
        <f t="shared" si="1854"/>
        <v>70.130024619461395</v>
      </c>
      <c r="AK3521"/>
      <c r="AL3521"/>
      <c r="AM3521"/>
      <c r="AN3521"/>
    </row>
    <row r="3522" spans="1:40" x14ac:dyDescent="0.25">
      <c r="A3522"/>
      <c r="B3522">
        <f t="shared" si="1855"/>
        <v>1588000</v>
      </c>
      <c r="C3522" s="237" t="str">
        <f t="shared" si="1823"/>
        <v>-3.03069157453895E-08+0.00154220562974936i</v>
      </c>
      <c r="D3522" s="208" t="str">
        <f t="shared" si="1824"/>
        <v>-5.95700618935898+0.0118235764947451i</v>
      </c>
      <c r="E3522" t="str">
        <f t="shared" si="1825"/>
        <v>2870</v>
      </c>
      <c r="F3522" t="str">
        <f t="shared" si="1826"/>
        <v>0.777000777000777</v>
      </c>
      <c r="G3522" t="str">
        <f t="shared" si="1821"/>
        <v>0.777000777000777</v>
      </c>
      <c r="H3522" t="str">
        <f t="shared" si="1827"/>
        <v>9.12750653144102+0.235979070229468i</v>
      </c>
      <c r="I3522" t="str">
        <f t="shared" si="1828"/>
        <v>6236.06141737574i</v>
      </c>
      <c r="J3522" t="str">
        <f t="shared" si="1822"/>
        <v>-33262.6348574168+1348.71540795349i</v>
      </c>
      <c r="K3522" t="str">
        <f t="shared" si="1829"/>
        <v>0.00758933931531503-0.187171749477831i</v>
      </c>
      <c r="L3522" t="str">
        <f t="shared" si="1830"/>
        <v>0.000656772755191761-0.0135751974919601i</v>
      </c>
      <c r="M3522" t="str">
        <f t="shared" si="1831"/>
        <v>0.00824611207050679-0.200746946969791i</v>
      </c>
      <c r="N3522" t="str">
        <f t="shared" si="1832"/>
        <v>-7.04263663411972i</v>
      </c>
      <c r="O3522" t="str">
        <f t="shared" si="1833"/>
        <v>0.725213894256152-0.688523643441405i</v>
      </c>
      <c r="P3522" t="str">
        <f t="shared" si="1834"/>
        <v>0.274786105743848+0.688523643441405i</v>
      </c>
      <c r="Q3522" t="str">
        <f t="shared" si="1835"/>
        <v>-0.274786105743848+6.35411299067832i</v>
      </c>
      <c r="R3522" t="str">
        <f t="shared" si="1836"/>
        <v>0.106289791399055-0.04784193545955i</v>
      </c>
      <c r="S3522" t="str">
        <f t="shared" si="1837"/>
        <v>0.730487338076634i</v>
      </c>
      <c r="T3522" t="str">
        <f t="shared" si="1838"/>
        <v>0.0349479280822808+0.0776433467838164i</v>
      </c>
      <c r="U3522" t="str">
        <f t="shared" si="1839"/>
        <v>0.0001-100.223515800942i</v>
      </c>
      <c r="V3522" t="str">
        <f t="shared" si="1840"/>
        <v>0.00002-0.00160755564198139i</v>
      </c>
      <c r="W3522" t="str">
        <f t="shared" si="1841"/>
        <v>0.0000199993584529518-0.00160752986166671i</v>
      </c>
      <c r="X3522" t="str">
        <f t="shared" si="1842"/>
        <v>0.0000291837735006031-0.0016072487675099i</v>
      </c>
      <c r="Y3522" t="str">
        <f t="shared" si="1843"/>
        <v>0.009+9.97769826780118i</v>
      </c>
      <c r="Z3522" t="str">
        <f t="shared" si="1844"/>
        <v>-0.00193328753813305-0.0000368542437889337i</v>
      </c>
      <c r="AA3522" t="str">
        <f t="shared" si="1845"/>
        <v>0.00108870088756089-1.20287496846455i</v>
      </c>
      <c r="AB3522" t="str">
        <f t="shared" si="1846"/>
        <v>0.237927944714256+0.528601348769974i</v>
      </c>
      <c r="AC3522" t="str">
        <f t="shared" si="1847"/>
        <v>1.1080770874265-0.0434044025376059i</v>
      </c>
      <c r="AD3522" t="str">
        <f t="shared" si="1848"/>
        <v>0.195734897598529+0.484710956620718i</v>
      </c>
      <c r="AE3522" t="str">
        <f t="shared" si="1849"/>
        <v>-0.000360548182542517-0.00094429931366548i</v>
      </c>
      <c r="AF3522" t="str">
        <f t="shared" si="1850"/>
        <v>-15.0845127208-0.224155493734723i</v>
      </c>
      <c r="AG3522" t="str">
        <f t="shared" si="1851"/>
        <v>1.00211140037977-0.000850399190769764i</v>
      </c>
      <c r="AH3522" t="str">
        <f t="shared" si="1852"/>
        <v>0.00520387614744346+0.0142993475892369i</v>
      </c>
      <c r="AI3522">
        <f t="shared" si="1853"/>
        <v>-36.353520853683065</v>
      </c>
      <c r="AJ3522">
        <f t="shared" si="1854"/>
        <v>70.002337857443052</v>
      </c>
      <c r="AK3522"/>
      <c r="AL3522"/>
      <c r="AM3522"/>
      <c r="AN3522"/>
    </row>
    <row r="3523" spans="1:40" x14ac:dyDescent="0.25">
      <c r="A3523"/>
      <c r="B3523">
        <f t="shared" si="1855"/>
        <v>1589000</v>
      </c>
      <c r="C3523" s="237" t="str">
        <f t="shared" si="1823"/>
        <v>-3.02687818507902E-08+0.00154123507869301i</v>
      </c>
      <c r="D3523" s="208" t="str">
        <f t="shared" si="1824"/>
        <v>-5.95700618906662+0.0118161356033131i</v>
      </c>
      <c r="E3523" t="str">
        <f t="shared" si="1825"/>
        <v>2870</v>
      </c>
      <c r="F3523" t="str">
        <f t="shared" si="1826"/>
        <v>0.777000777000777</v>
      </c>
      <c r="G3523" t="str">
        <f t="shared" si="1821"/>
        <v>0.777000777000777</v>
      </c>
      <c r="H3523" t="str">
        <f t="shared" si="1827"/>
        <v>9.12751479087786+0.235830792115581i</v>
      </c>
      <c r="I3523" t="str">
        <f t="shared" si="1828"/>
        <v>6239.98840819273i</v>
      </c>
      <c r="J3523" t="str">
        <f t="shared" si="1822"/>
        <v>-33304.5417948149+1349.56472496102i</v>
      </c>
      <c r="K3523" t="str">
        <f t="shared" si="1829"/>
        <v>0.00757980505662374-0.187054336584091i</v>
      </c>
      <c r="L3523" t="str">
        <f t="shared" si="1830"/>
        <v>0.000655948293505571-0.0135666941214391i</v>
      </c>
      <c r="M3523" t="str">
        <f t="shared" si="1831"/>
        <v>0.00823575335012931-0.20062103070553i</v>
      </c>
      <c r="N3523" t="str">
        <f t="shared" si="1832"/>
        <v>-7.04707154383894i</v>
      </c>
      <c r="O3523" t="str">
        <f t="shared" si="1833"/>
        <v>0.722153232172081-0.69173311996999i</v>
      </c>
      <c r="P3523" t="str">
        <f t="shared" si="1834"/>
        <v>0.277846767827919+0.69173311996999i</v>
      </c>
      <c r="Q3523" t="str">
        <f t="shared" si="1835"/>
        <v>-0.277846767827919+6.35533842386895i</v>
      </c>
      <c r="R3523" t="str">
        <f t="shared" si="1836"/>
        <v>0.106727535650173-0.0483846253555386i</v>
      </c>
      <c r="S3523" t="str">
        <f t="shared" si="1837"/>
        <v>0.730947342697588i</v>
      </c>
      <c r="T3523" t="str">
        <f t="shared" si="1838"/>
        <v>0.0353666133310493+0.078012208576156i</v>
      </c>
      <c r="U3523" t="str">
        <f t="shared" si="1839"/>
        <v>0.0001-100.160442474446i</v>
      </c>
      <c r="V3523" t="str">
        <f t="shared" si="1840"/>
        <v>0.00002-0.00160654396442193i</v>
      </c>
      <c r="W3523" t="str">
        <f t="shared" si="1841"/>
        <v>0.0000199993584529519-0.00160651820033652i</v>
      </c>
      <c r="X3523" t="str">
        <f t="shared" si="1842"/>
        <v>0.0000291722157321701-0.00160623734909377i</v>
      </c>
      <c r="Y3523" t="str">
        <f t="shared" si="1843"/>
        <v>0.009+9.98398145310836i</v>
      </c>
      <c r="Z3523" t="str">
        <f t="shared" si="1844"/>
        <v>-0.00193085466775538-0.0000368149463591168i</v>
      </c>
      <c r="AA3523" t="str">
        <f t="shared" si="1845"/>
        <v>0.00108732919030446-1.20211772478488i</v>
      </c>
      <c r="AB3523" t="str">
        <f t="shared" si="1846"/>
        <v>0.240778383243463+0.531112585714503i</v>
      </c>
      <c r="AC3523" t="str">
        <f t="shared" si="1847"/>
        <v>1.10853534574316-0.0439310951608206i</v>
      </c>
      <c r="AD3523" t="str">
        <f t="shared" si="1848"/>
        <v>0.197906109260082+0.486954989668309i</v>
      </c>
      <c r="AE3523" t="str">
        <f t="shared" si="1849"/>
        <v>-0.000364200713018194-0.000947525217584383i</v>
      </c>
      <c r="AF3523" t="str">
        <f t="shared" si="1850"/>
        <v>-15.0845209799445-0.224014656512268i</v>
      </c>
      <c r="AG3523" t="str">
        <f t="shared" si="1851"/>
        <v>1.0021198445363-0.000859304600304659i</v>
      </c>
      <c r="AH3523" t="str">
        <f t="shared" si="1852"/>
        <v>0.00525805763313483+0.0143486516835446i</v>
      </c>
      <c r="AI3523">
        <f t="shared" si="1853"/>
        <v>-36.316555070885414</v>
      </c>
      <c r="AJ3523">
        <f t="shared" si="1854"/>
        <v>69.874660549345904</v>
      </c>
      <c r="AK3523"/>
      <c r="AL3523"/>
      <c r="AM3523"/>
      <c r="AN3523"/>
    </row>
    <row r="3524" spans="1:40" x14ac:dyDescent="0.25">
      <c r="A3524"/>
      <c r="B3524">
        <f t="shared" si="1855"/>
        <v>1590000</v>
      </c>
      <c r="C3524" s="237" t="str">
        <f t="shared" si="1823"/>
        <v>-3.02307198843064E-08+0.00154026574845557i</v>
      </c>
      <c r="D3524" s="208" t="str">
        <f t="shared" si="1824"/>
        <v>-5.95700618877481+0.0118087040714927i</v>
      </c>
      <c r="E3524" t="str">
        <f t="shared" si="1825"/>
        <v>2870</v>
      </c>
      <c r="F3524" t="str">
        <f t="shared" si="1826"/>
        <v>0.777000777000777</v>
      </c>
      <c r="G3524" t="str">
        <f t="shared" si="1821"/>
        <v>0.777000777000777</v>
      </c>
      <c r="H3524" t="str">
        <f t="shared" si="1827"/>
        <v>9.1275230347518+0.235682700082322i</v>
      </c>
      <c r="I3524" t="str">
        <f t="shared" si="1828"/>
        <v>6243.91539900971i</v>
      </c>
      <c r="J3524" t="str">
        <f t="shared" si="1822"/>
        <v>-33346.4751136656+1350.41404196854i</v>
      </c>
      <c r="K3524" t="str">
        <f t="shared" si="1829"/>
        <v>0.00757028874360731-0.186937070666098i</v>
      </c>
      <c r="L3524" t="str">
        <f t="shared" si="1830"/>
        <v>0.000655125382086931-0.0135582013720735i</v>
      </c>
      <c r="M3524" t="str">
        <f t="shared" si="1831"/>
        <v>0.00822541412569424-0.200495272038171i</v>
      </c>
      <c r="N3524" t="str">
        <f t="shared" si="1832"/>
        <v>-7.05150645355816i</v>
      </c>
      <c r="O3524" t="str">
        <f t="shared" si="1833"/>
        <v>0.71907836649517-0.694928991220426i</v>
      </c>
      <c r="P3524" t="str">
        <f t="shared" si="1834"/>
        <v>0.28092163350483+0.694928991220426i</v>
      </c>
      <c r="Q3524" t="str">
        <f t="shared" si="1835"/>
        <v>-0.28092163350483+6.35657746233773i</v>
      </c>
      <c r="R3524" t="str">
        <f t="shared" si="1836"/>
        <v>0.107162001789276-0.0489297518892716i</v>
      </c>
      <c r="S3524" t="str">
        <f t="shared" si="1837"/>
        <v>0.731407347318544i</v>
      </c>
      <c r="T3524" t="str">
        <f t="shared" si="1838"/>
        <v>0.0357875800342867+0.0783790754620394i</v>
      </c>
      <c r="U3524" t="str">
        <f t="shared" si="1839"/>
        <v>0.0001-100.097448485469i</v>
      </c>
      <c r="V3524" t="str">
        <f t="shared" si="1840"/>
        <v>0.00002-0.00160553355941286i</v>
      </c>
      <c r="W3524" t="str">
        <f t="shared" si="1841"/>
        <v>0.0000199993584529519-0.0016055078115363i</v>
      </c>
      <c r="X3524" t="str">
        <f t="shared" si="1842"/>
        <v>0.0000291606797630416-0.00160522720277763i</v>
      </c>
      <c r="Y3524" t="str">
        <f t="shared" si="1843"/>
        <v>0.009+9.99026463841554i</v>
      </c>
      <c r="Z3524" t="str">
        <f t="shared" si="1844"/>
        <v>-0.00192842638700292-0.00003677572872807i</v>
      </c>
      <c r="AA3524" t="str">
        <f t="shared" si="1845"/>
        <v>0.00108596008494518-1.20136143407005i</v>
      </c>
      <c r="AB3524" t="str">
        <f t="shared" si="1846"/>
        <v>0.243644354074654+0.533610241196009i</v>
      </c>
      <c r="AC3524" t="str">
        <f t="shared" si="1847"/>
        <v>1.1089904061826-0.0444603758352135i</v>
      </c>
      <c r="AD3524" t="str">
        <f t="shared" si="1848"/>
        <v>0.200087227579367+0.489189258545026i</v>
      </c>
      <c r="AE3524" t="str">
        <f t="shared" si="1849"/>
        <v>-0.000367863197897371-0.00095072382802003i</v>
      </c>
      <c r="AF3524" t="str">
        <f t="shared" si="1850"/>
        <v>-15.0845292235266-0.223873996010829i</v>
      </c>
      <c r="AG3524" t="str">
        <f t="shared" si="1851"/>
        <v>1.00212823563323-0.000868241935931408i</v>
      </c>
      <c r="AH3524" t="str">
        <f t="shared" si="1852"/>
        <v>0.00531239423528886+0.0143975474413293i</v>
      </c>
      <c r="AI3524">
        <f t="shared" si="1853"/>
        <v>-36.279889789781635</v>
      </c>
      <c r="AJ3524">
        <f t="shared" si="1854"/>
        <v>69.746992677627986</v>
      </c>
      <c r="AK3524"/>
      <c r="AL3524"/>
      <c r="AM3524"/>
      <c r="AN3524"/>
    </row>
    <row r="3525" spans="1:40" x14ac:dyDescent="0.25">
      <c r="A3525"/>
      <c r="B3525">
        <f t="shared" si="1855"/>
        <v>1591000</v>
      </c>
      <c r="C3525" s="237" t="str">
        <f t="shared" si="1823"/>
        <v>-3.01927296651586E-08+0.0015392976367351i</v>
      </c>
      <c r="D3525" s="208" t="str">
        <f t="shared" si="1824"/>
        <v>-5.95700618848356+0.0118012818816358i</v>
      </c>
      <c r="E3525" t="str">
        <f t="shared" si="1825"/>
        <v>2870</v>
      </c>
      <c r="F3525" t="str">
        <f t="shared" si="1826"/>
        <v>0.777000777000777</v>
      </c>
      <c r="G3525" t="str">
        <f t="shared" ref="G3525:G3588" si="1856">IF($C$11=$C$7,$C$24,F3525)</f>
        <v>0.777000777000777</v>
      </c>
      <c r="H3525" t="str">
        <f t="shared" si="1827"/>
        <v>9.12753126310193+0.2355347937799i</v>
      </c>
      <c r="I3525" t="str">
        <f t="shared" si="1828"/>
        <v>6247.8423898267i</v>
      </c>
      <c r="J3525" t="str">
        <f t="shared" ref="J3525:J3588" si="1857">IMSUM(COMPLEX(0,2*PI()*B3525*$C$113*$C$112),COMPLEX(0,2*PI()*B3525*$C$113*$C$111),COMPLEX(0,2*PI()*B3525*$C$28*10^-12*$C$111),COMPLEX(-1*2*PI()*B3525*2*PI()*B3525*$C$113*$C$112*$C$28*10^-12*$C$111,0),COMPLEX(1,0))</f>
        <v>-33388.4348139688+1351.26335897607i</v>
      </c>
      <c r="K3525" t="str">
        <f t="shared" si="1829"/>
        <v>0.00756079033128066-0.186819951448502i</v>
      </c>
      <c r="L3525" t="str">
        <f t="shared" si="1830"/>
        <v>0.000654304017054587-0.0135497192240234i</v>
      </c>
      <c r="M3525" t="str">
        <f t="shared" si="1831"/>
        <v>0.00821509434833525-0.200369670672525i</v>
      </c>
      <c r="N3525" t="str">
        <f t="shared" si="1832"/>
        <v>-7.05594136327738i</v>
      </c>
      <c r="O3525" t="str">
        <f t="shared" si="1833"/>
        <v>0.715989357703081-0.698111194335064i</v>
      </c>
      <c r="P3525" t="str">
        <f t="shared" si="1834"/>
        <v>0.284010642296919+0.698111194335064i</v>
      </c>
      <c r="Q3525" t="str">
        <f t="shared" si="1835"/>
        <v>-0.284010642296919+6.35783016894232i</v>
      </c>
      <c r="R3525" t="str">
        <f t="shared" si="1836"/>
        <v>0.107593172105378-0.0494772964760809i</v>
      </c>
      <c r="S3525" t="str">
        <f t="shared" si="1837"/>
        <v>0.731867351939498i</v>
      </c>
      <c r="T3525" t="str">
        <f t="shared" si="1838"/>
        <v>0.0362108179530748+0.0787439299555337i</v>
      </c>
      <c r="U3525" t="str">
        <f t="shared" si="1839"/>
        <v>0.0001-100.034533684409i</v>
      </c>
      <c r="V3525" t="str">
        <f t="shared" si="1840"/>
        <v>0.00002-0.00160452442455465i</v>
      </c>
      <c r="W3525" t="str">
        <f t="shared" si="1841"/>
        <v>0.0000199993584529518-0.00160449869286655i</v>
      </c>
      <c r="X3525" t="str">
        <f t="shared" si="1842"/>
        <v>0.0000291491655384311-0.0016042183261631i</v>
      </c>
      <c r="Y3525" t="str">
        <f t="shared" si="1843"/>
        <v>0.009+9.99654782372272i</v>
      </c>
      <c r="Z3525" t="str">
        <f t="shared" si="1844"/>
        <v>-0.00192600268433795-0.0000367365906690096i</v>
      </c>
      <c r="AA3525" t="str">
        <f t="shared" si="1845"/>
        <v>0.00108459356495425-1.20060609452201i</v>
      </c>
      <c r="AB3525" t="str">
        <f t="shared" si="1846"/>
        <v>0.246525787500559+0.536094196169032i</v>
      </c>
      <c r="AC3525" t="str">
        <f t="shared" si="1847"/>
        <v>1.10944225013946-0.0449922264526483i</v>
      </c>
      <c r="AD3525" t="str">
        <f t="shared" si="1848"/>
        <v>0.202278207907336+0.491413719855271i</v>
      </c>
      <c r="AE3525" t="str">
        <f t="shared" si="1849"/>
        <v>-0.00037153550673714-0.000953895155286901i</v>
      </c>
      <c r="AF3525" t="str">
        <f t="shared" si="1850"/>
        <v>-15.0845374515855-0.223733511898264i</v>
      </c>
      <c r="AG3525" t="str">
        <f t="shared" si="1851"/>
        <v>1.00213657358181-0.000877210943460194i</v>
      </c>
      <c r="AH3525" t="str">
        <f t="shared" si="1852"/>
        <v>0.00536688399034333+0.0144460350111303i</v>
      </c>
      <c r="AI3525">
        <f t="shared" si="1853"/>
        <v>-36.243521648228366</v>
      </c>
      <c r="AJ3525">
        <f t="shared" si="1854"/>
        <v>69.619334224624481</v>
      </c>
      <c r="AK3525"/>
      <c r="AL3525"/>
      <c r="AM3525"/>
      <c r="AN3525"/>
    </row>
    <row r="3526" spans="1:40" x14ac:dyDescent="0.25">
      <c r="A3526"/>
      <c r="B3526">
        <f t="shared" si="1855"/>
        <v>1592000</v>
      </c>
      <c r="C3526" s="237" t="str">
        <f t="shared" ref="C3526:C3589" si="1858">IMPRODUCT(COMPLEX(-1,0),IMDIV(IMPRODUCT(G3526,COMPLEX($C$100+$C$101,0)),COMPLEX($C$100,2*PI()*B3526*$C$103*$C$102*(2*$C$100+$C$101))))</f>
        <v>-3.01548110131332E-08+0.00153833074123539i</v>
      </c>
      <c r="D3526" s="208" t="str">
        <f t="shared" ref="D3526:D3589" si="1859">IMPRODUCT(COMPLEX($C$106,0),IMSUB(C3526,G3526))</f>
        <v>-5.95700618819284+0.011793869016138i</v>
      </c>
      <c r="E3526" t="str">
        <f t="shared" ref="E3526:E3589" si="1860">IMDIV(COMPLEX($C$20*10^3,0),COMPLEX(1,2*PI()*B3526*$C$20*1000*$C$29*10^-12))</f>
        <v>2870</v>
      </c>
      <c r="F3526" t="str">
        <f t="shared" ref="F3526:F3589" si="1861">IMDIV(COMPLEX($C$22*1000,0),IMSUM(COMPLEX($C$22*1000,0),E3526))</f>
        <v>0.777000777000777</v>
      </c>
      <c r="G3526" t="str">
        <f t="shared" si="1856"/>
        <v>0.777000777000777</v>
      </c>
      <c r="H3526" t="str">
        <f t="shared" ref="H3526:H3589" si="1862">IMPRODUCT(COMPLEX($C$108,0),IMPRODUCT(COMPLEX(-1,0),D3526),IMDIV(COMPLEX(0,2*PI()*B3526*$C$109*$C$110),COMPLEX(1,2*PI()*B3526*$C$109*$C$110)))</f>
        <v>9.12753947596716+0.235387072859402i</v>
      </c>
      <c r="I3526" t="str">
        <f t="shared" ref="I3526:I3589" si="1863">COMPLEX(0,2*PI()*B3526*$C$113*$C$112*$C$114)</f>
        <v>6251.76938064369i</v>
      </c>
      <c r="J3526" t="str">
        <f t="shared" si="1857"/>
        <v>-33430.4208957246+1352.1126759836i</v>
      </c>
      <c r="K3526" t="str">
        <f t="shared" ref="K3526:K3589" si="1864">IMDIV(I3526,J3526)</f>
        <v>0.00755130977479919-0.186702978656638i</v>
      </c>
      <c r="L3526" t="str">
        <f t="shared" ref="L3526:L3589" si="1865">IMDIV(COMPLEX($C$117,0),COMPLEX(1,2*PI()*B3526*$C$115*$C$116))</f>
        <v>0.000653484194539423-0.0135412476574982i</v>
      </c>
      <c r="M3526" t="str">
        <f t="shared" ref="M3526:M3589" si="1866">IMSUM(K3526,L3526)</f>
        <v>0.00820479396933861-0.200244226314136i</v>
      </c>
      <c r="N3526" t="str">
        <f t="shared" ref="N3526:N3589" si="1867">COMPLEX(0,-2*PI()*B3526*$C$43)</f>
        <v>-7.0603762729966i</v>
      </c>
      <c r="O3526" t="str">
        <f t="shared" ref="O3526:O3589" si="1868">IMEXP(N3526)</f>
        <v>0.712886266551652-0.701279666725086i</v>
      </c>
      <c r="P3526" t="str">
        <f t="shared" ref="P3526:P3589" si="1869">IMSUB(COMPLEX(1,0),O3526)</f>
        <v>0.287113733448348+0.701279666725086i</v>
      </c>
      <c r="Q3526" t="str">
        <f t="shared" ref="Q3526:Q3589" si="1870">IMSUM(COMPLEX(0,2*PI()*B3526*$C$43),O3526,COMPLEX(-1,0))</f>
        <v>-0.287113733448348+6.35909660627151i</v>
      </c>
      <c r="R3526" t="str">
        <f t="shared" ref="R3526:R3589" si="1871">IMDIV(P3526,Q3526)</f>
        <v>0.108021029008193-0.0500272403573923i</v>
      </c>
      <c r="S3526" t="str">
        <f t="shared" ref="S3526:S3589" si="1872">IMDIV(COMPLEX(0,2*PI()*B3526*$C$123),COMPLEX($C$124,0))</f>
        <v>0.732327356560454i</v>
      </c>
      <c r="T3526" t="str">
        <f t="shared" ref="T3526:T3589" si="1873">IMPRODUCT(R3526,S3526)</f>
        <v>0.0366363166869436+0.0791067546265101i</v>
      </c>
      <c r="U3526" t="str">
        <f t="shared" ref="U3526:U3589" si="1874">IMDIV(COMPLEX(1,2*PI()*B3526*$C$16*10^-3*$C$15*10^-6),COMPLEX(0,2*PI()*B3526*$C$15*10^-6))</f>
        <v>0.0001-99.9716979220448i</v>
      </c>
      <c r="V3526" t="str">
        <f t="shared" ref="V3526:V3589" si="1875">IMSUM(COMPLEX($C$18*10^-3,0),IMDIV(COMPLEX(1,0),COMPLEX(0,2*PI()*B3526*($C$17*1*10^-6))))</f>
        <v>0.00002-0.0016035165574538i</v>
      </c>
      <c r="W3526" t="str">
        <f t="shared" ref="W3526:W3589" si="1876">IMDIV(IMPRODUCT(U3526,V3526),IMSUM(U3526,V3526))</f>
        <v>0.0000199993584529518-0.00160349084193385i</v>
      </c>
      <c r="X3526" t="str">
        <f t="shared" ref="X3526:X3589" si="1877">IMDIV(IMPRODUCT(COMPLEX($C$19,0),W3526),IMSUM(COMPLEX($C$19,0),W3526))</f>
        <v>0.0000291376730037248-0.00160321071685787i</v>
      </c>
      <c r="Y3526" t="str">
        <f t="shared" ref="Y3526:Y3589" si="1878">COMPLEX($C$13*10^-3,2*PI()*B3526*$C$12*0.000001)</f>
        <v>0.009+10.0028310090299i</v>
      </c>
      <c r="Z3526" t="str">
        <f t="shared" ref="Z3526:Z3589" si="1879">IMPRODUCT(COMPLEX($C$6,0),IMDIV(X3526,IMSUM(X3526,Y3526)))</f>
        <v>-0.00192358354825907-0.0000366975319559627i</v>
      </c>
      <c r="AA3526" t="str">
        <f t="shared" ref="AA3526:AA3589" si="1880">IMDIV(COMPLEX($C$6,0),IMSUM(X3526,Y3526))</f>
        <v>0.00108322962382344-1.19985170434721i</v>
      </c>
      <c r="AB3526" t="str">
        <f t="shared" ref="AB3526:AB3589" si="1881">IMPRODUCT(COMPLEX($C$119,0),T3526)</f>
        <v>0.249422612714047+0.538564331968036i</v>
      </c>
      <c r="AC3526" t="str">
        <f t="shared" ref="AC3526:AC3589" si="1882">IMSUM(COMPLEX(1,0),IMPRODUCT(AB3526,M3526))</f>
        <v>1.10989085912394-0.0455266287251425i</v>
      </c>
      <c r="AD3526" t="str">
        <f t="shared" ref="AD3526:AD3589" si="1883">IMDIV(AB3526,AC3526)</f>
        <v>0.204479005409849+0.493628330412474i</v>
      </c>
      <c r="AE3526" t="str">
        <f t="shared" ref="AE3526:AE3589" si="1884">IMPRODUCT(AD3526,AA3526,X3526)</f>
        <v>-0.000375217509341081-0.000957039210171374i</v>
      </c>
      <c r="AF3526" t="str">
        <f t="shared" ref="AF3526:AF3589" si="1885">IMSUB(D3526,H3526)</f>
        <v>-15.08454566416-0.223593203843264i</v>
      </c>
      <c r="AG3526" t="str">
        <f t="shared" ref="AG3526:AG3589" si="1886">IMSUM(COMPLEX(1,0),IMPRODUCT(AD3526,AA3526,COMPLEX($C$127,0)))</f>
        <v>1.00214485829442-0.000886211368535117i</v>
      </c>
      <c r="AH3526" t="str">
        <f t="shared" ref="AH3526:AH3589" si="1887">IMDIV(IMPRODUCT(AE3526,AF3526),AG3526)</f>
        <v>0.00542152493861934+0.0144941145484992i</v>
      </c>
      <c r="AI3526">
        <f t="shared" ref="AI3526:AI3589" si="1888">20*LOG10(IMABS(AH3526))</f>
        <v>-36.20744734197617</v>
      </c>
      <c r="AJ3526">
        <f t="shared" ref="AJ3526:AJ3589" si="1889">IMARGUMENT(AH3526)*180/PI()</f>
        <v>69.491685172550831</v>
      </c>
      <c r="AK3526"/>
      <c r="AL3526"/>
      <c r="AM3526"/>
      <c r="AN3526"/>
    </row>
    <row r="3527" spans="1:40" x14ac:dyDescent="0.25">
      <c r="A3527"/>
      <c r="B3527">
        <f t="shared" si="1855"/>
        <v>1593000</v>
      </c>
      <c r="C3527" s="237" t="str">
        <f t="shared" si="1858"/>
        <v>-3.01169637485826E-08+0.00153736505966599i</v>
      </c>
      <c r="D3527" s="208" t="str">
        <f t="shared" si="1859"/>
        <v>-5.95700618790268+0.0117864654574393i</v>
      </c>
      <c r="E3527" t="str">
        <f t="shared" si="1860"/>
        <v>2870</v>
      </c>
      <c r="F3527" t="str">
        <f t="shared" si="1861"/>
        <v>0.777000777000777</v>
      </c>
      <c r="G3527" t="str">
        <f t="shared" si="1856"/>
        <v>0.777000777000777</v>
      </c>
      <c r="H3527" t="str">
        <f t="shared" si="1862"/>
        <v>9.12754767338633+0.235239536972787i</v>
      </c>
      <c r="I3527" t="str">
        <f t="shared" si="1863"/>
        <v>6255.69637146068i</v>
      </c>
      <c r="J3527" t="str">
        <f t="shared" si="1857"/>
        <v>-33472.4333589329+1352.96199299113i</v>
      </c>
      <c r="K3527" t="str">
        <f t="shared" si="1864"/>
        <v>0.00754184702945875-0.186586152016525i</v>
      </c>
      <c r="L3527" t="str">
        <f t="shared" si="1865"/>
        <v>0.000652665910684408-0.0135327866527563i</v>
      </c>
      <c r="M3527" t="str">
        <f t="shared" si="1866"/>
        <v>0.00819451294014316-0.200118938669281i</v>
      </c>
      <c r="N3527" t="str">
        <f t="shared" si="1867"/>
        <v>-7.06481118271582i</v>
      </c>
      <c r="O3527" t="str">
        <f t="shared" si="1868"/>
        <v>0.709769154073694-0.704434346071735i</v>
      </c>
      <c r="P3527" t="str">
        <f t="shared" si="1869"/>
        <v>0.290230845926306+0.704434346071735i</v>
      </c>
      <c r="Q3527" t="str">
        <f t="shared" si="1870"/>
        <v>-0.290230845926306+6.36037683664409i</v>
      </c>
      <c r="R3527" t="str">
        <f t="shared" si="1871"/>
        <v>0.108445555030157-0.0505795646016151i</v>
      </c>
      <c r="S3527" t="str">
        <f t="shared" si="1872"/>
        <v>0.732787361181408i</v>
      </c>
      <c r="T3527" t="str">
        <f t="shared" si="1873"/>
        <v>0.0370640656741221+0.0794675321024019i</v>
      </c>
      <c r="U3527" t="str">
        <f t="shared" si="1874"/>
        <v>0.0001-99.9089410495261i</v>
      </c>
      <c r="V3527" t="str">
        <f t="shared" si="1875"/>
        <v>0.00002-0.00160250995572282i</v>
      </c>
      <c r="W3527" t="str">
        <f t="shared" si="1876"/>
        <v>0.0000199993584529518-0.00160248425635073i</v>
      </c>
      <c r="X3527" t="str">
        <f t="shared" si="1877"/>
        <v>0.0000291262021044796-0.0016022043724756i</v>
      </c>
      <c r="Y3527" t="str">
        <f t="shared" si="1878"/>
        <v>0.009+10.0091141943371i</v>
      </c>
      <c r="Z3527" t="str">
        <f t="shared" si="1879"/>
        <v>-0.00192116896730088-0.0000366585523637609i</v>
      </c>
      <c r="AA3527" t="str">
        <f t="shared" si="1880"/>
        <v>0.00108186825506495-1.19909826175661i</v>
      </c>
      <c r="AB3527" t="str">
        <f t="shared" si="1881"/>
        <v>0.252334757809841+0.541020530319367i</v>
      </c>
      <c r="AC3527" t="str">
        <f t="shared" si="1882"/>
        <v>1.11033621476392-0.0460635641856903i</v>
      </c>
      <c r="AD3527" t="str">
        <f t="shared" si="1883"/>
        <v>0.206689575068684+0.495833047239761i</v>
      </c>
      <c r="AE3527" t="str">
        <f t="shared" si="1884"/>
        <v>-0.00037890907576064-0.000960156003929961i</v>
      </c>
      <c r="AF3527" t="str">
        <f t="shared" si="1885"/>
        <v>-15.084553861289-0.223453071515348i</v>
      </c>
      <c r="AG3527" t="str">
        <f t="shared" si="1886"/>
        <v>1.00215308968456-0.000895242956639111i</v>
      </c>
      <c r="AH3527" t="str">
        <f t="shared" si="1887"/>
        <v>0.00547631512434014+0.014541786215972i</v>
      </c>
      <c r="AI3527">
        <f t="shared" si="1888"/>
        <v>-36.17166362335378</v>
      </c>
      <c r="AJ3527">
        <f t="shared" si="1889"/>
        <v>69.364045503499881</v>
      </c>
      <c r="AK3527"/>
      <c r="AL3527"/>
      <c r="AM3527"/>
      <c r="AN3527"/>
    </row>
    <row r="3528" spans="1:40" x14ac:dyDescent="0.25">
      <c r="A3528"/>
      <c r="B3528">
        <f t="shared" si="1855"/>
        <v>1594000</v>
      </c>
      <c r="C3528" s="237" t="str">
        <f t="shared" si="1858"/>
        <v>-3.00791876924225E-08+0.00153640058974222i</v>
      </c>
      <c r="D3528" s="208" t="str">
        <f t="shared" si="1859"/>
        <v>-5.95700618761307+0.0117790711880237i</v>
      </c>
      <c r="E3528" t="str">
        <f t="shared" si="1860"/>
        <v>2870</v>
      </c>
      <c r="F3528" t="str">
        <f t="shared" si="1861"/>
        <v>0.777000777000777</v>
      </c>
      <c r="G3528" t="str">
        <f t="shared" si="1856"/>
        <v>0.777000777000777</v>
      </c>
      <c r="H3528" t="str">
        <f t="shared" si="1862"/>
        <v>9.12755585539815+0.235092185772883i</v>
      </c>
      <c r="I3528" t="str">
        <f t="shared" si="1863"/>
        <v>6259.62336227766i</v>
      </c>
      <c r="J3528" t="str">
        <f t="shared" si="1857"/>
        <v>-33514.4722035938+1353.81130999865i</v>
      </c>
      <c r="K3528" t="str">
        <f t="shared" si="1864"/>
        <v>0.00753240205069477-0.186469471254864i</v>
      </c>
      <c r="L3528" t="str">
        <f t="shared" si="1865"/>
        <v>0.000651849161644538-0.0135243361901052i</v>
      </c>
      <c r="M3528" t="str">
        <f t="shared" si="1866"/>
        <v>0.00818425121233931-0.199993807444969i</v>
      </c>
      <c r="N3528" t="str">
        <f t="shared" si="1867"/>
        <v>-7.06924609243504i</v>
      </c>
      <c r="O3528" t="str">
        <f t="shared" si="1868"/>
        <v>0.706638081577799-0.70757517032754i</v>
      </c>
      <c r="P3528" t="str">
        <f t="shared" si="1869"/>
        <v>0.293361918422201+0.70757517032754i</v>
      </c>
      <c r="Q3528" t="str">
        <f t="shared" si="1870"/>
        <v>-0.293361918422201+6.3616709221075i</v>
      </c>
      <c r="R3528" t="str">
        <f t="shared" si="1871"/>
        <v>0.108866732828457-0.0511342501050571i</v>
      </c>
      <c r="S3528" t="str">
        <f t="shared" si="1872"/>
        <v>0.733247365802364i</v>
      </c>
      <c r="T3528" t="str">
        <f t="shared" si="1873"/>
        <v>0.0374940541918124+0.0798262450699758i</v>
      </c>
      <c r="U3528" t="str">
        <f t="shared" si="1874"/>
        <v>0.0001-99.8462629183781i</v>
      </c>
      <c r="V3528" t="str">
        <f t="shared" si="1875"/>
        <v>0.00002-0.0016015046169802i</v>
      </c>
      <c r="W3528" t="str">
        <f t="shared" si="1876"/>
        <v>0.0000199993584529518-0.00160147893373569i</v>
      </c>
      <c r="X3528" t="str">
        <f t="shared" si="1877"/>
        <v>0.0000291147527864226-0.0016011992906359i</v>
      </c>
      <c r="Y3528" t="str">
        <f t="shared" si="1878"/>
        <v>0.009+10.0153973796443i</v>
      </c>
      <c r="Z3528" t="str">
        <f t="shared" si="1879"/>
        <v>-0.00191875893003397-0.0000366196516680379i</v>
      </c>
      <c r="AA3528" t="str">
        <f t="shared" si="1880"/>
        <v>0.0010805094522114-1.19834576496566i</v>
      </c>
      <c r="AB3528" t="str">
        <f t="shared" si="1881"/>
        <v>0.255262149786382+0.543462673353319i</v>
      </c>
      <c r="AC3528" t="str">
        <f t="shared" si="1882"/>
        <v>1.110778298807-0.0466030141891135i</v>
      </c>
      <c r="AD3528" t="str">
        <f t="shared" si="1883"/>
        <v>0.208909871682548+0.498027827570753i</v>
      </c>
      <c r="AE3528" t="str">
        <f t="shared" si="1884"/>
        <v>-0.000382610076296508-0.000963245548287828i</v>
      </c>
      <c r="AF3528" t="str">
        <f t="shared" si="1885"/>
        <v>-15.0845620430112-0.223313114584859i</v>
      </c>
      <c r="AG3528" t="str">
        <f t="shared" si="1886"/>
        <v>1.00216126766689-0.00090430545309883i</v>
      </c>
      <c r="AH3528" t="str">
        <f t="shared" si="1887"/>
        <v>0.00553125259564933+0.0145890501830449i</v>
      </c>
      <c r="AI3528">
        <f t="shared" si="1888"/>
        <v>-36.136167299987704</v>
      </c>
      <c r="AJ3528">
        <f t="shared" si="1889"/>
        <v>69.236415199445645</v>
      </c>
      <c r="AK3528"/>
      <c r="AL3528"/>
      <c r="AM3528"/>
      <c r="AN3528"/>
    </row>
    <row r="3529" spans="1:40" x14ac:dyDescent="0.25">
      <c r="A3529"/>
      <c r="B3529">
        <f t="shared" si="1855"/>
        <v>1595000</v>
      </c>
      <c r="C3529" s="237" t="str">
        <f t="shared" si="1858"/>
        <v>-3.00414826661293E-08+0.00153543732918512i</v>
      </c>
      <c r="D3529" s="208" t="str">
        <f t="shared" si="1859"/>
        <v>-5.957006187324+0.0117716861904193i</v>
      </c>
      <c r="E3529" t="str">
        <f t="shared" si="1860"/>
        <v>2870</v>
      </c>
      <c r="F3529" t="str">
        <f t="shared" si="1861"/>
        <v>0.777000777000777</v>
      </c>
      <c r="G3529" t="str">
        <f t="shared" si="1856"/>
        <v>0.777000777000777</v>
      </c>
      <c r="H3529" t="str">
        <f t="shared" si="1862"/>
        <v>9.12756402204118+0.234945018913387i</v>
      </c>
      <c r="I3529" t="str">
        <f t="shared" si="1863"/>
        <v>6263.55035309465i</v>
      </c>
      <c r="J3529" t="str">
        <f t="shared" si="1857"/>
        <v>-33556.5374297073+1354.66062700618i</v>
      </c>
      <c r="K3529" t="str">
        <f t="shared" si="1864"/>
        <v>0.00752297479408216-0.186352936099036i</v>
      </c>
      <c r="L3529" t="str">
        <f t="shared" si="1865"/>
        <v>0.000651033943586828-0.0135158962499012i</v>
      </c>
      <c r="M3529" t="str">
        <f t="shared" si="1866"/>
        <v>0.00817400873766899-0.199868832348937i</v>
      </c>
      <c r="N3529" t="str">
        <f t="shared" si="1867"/>
        <v>-7.07368100215426i</v>
      </c>
      <c r="O3529" t="str">
        <f t="shared" si="1868"/>
        <v>0.703493110647126-0.710702077717541i</v>
      </c>
      <c r="P3529" t="str">
        <f t="shared" si="1869"/>
        <v>0.296506889352874+0.710702077717541i</v>
      </c>
      <c r="Q3529" t="str">
        <f t="shared" si="1870"/>
        <v>-0.296506889352874+6.36297892443672i</v>
      </c>
      <c r="R3529" t="str">
        <f t="shared" si="1871"/>
        <v>0.109284545187042-0.0516912775928681i</v>
      </c>
      <c r="S3529" t="str">
        <f t="shared" si="1872"/>
        <v>0.733707370423318i</v>
      </c>
      <c r="T3529" t="str">
        <f t="shared" si="1873"/>
        <v>0.037926271356485+0.0801828762770929i</v>
      </c>
      <c r="U3529" t="str">
        <f t="shared" si="1874"/>
        <v>0.0001-99.783663380499i</v>
      </c>
      <c r="V3529" t="str">
        <f t="shared" si="1875"/>
        <v>0.00002-0.00160050053885043i</v>
      </c>
      <c r="W3529" t="str">
        <f t="shared" si="1876"/>
        <v>0.0000199993584529518-0.0016004748717133i</v>
      </c>
      <c r="X3529" t="str">
        <f t="shared" si="1877"/>
        <v>0.0000291033249954524-0.00160019546896444i</v>
      </c>
      <c r="Y3529" t="str">
        <f t="shared" si="1878"/>
        <v>0.009+10.0216805649514i</v>
      </c>
      <c r="Z3529" t="str">
        <f t="shared" si="1879"/>
        <v>-0.00191635342506485-0.00003658082964523i</v>
      </c>
      <c r="AA3529" t="str">
        <f t="shared" si="1880"/>
        <v>0.0010791532088158-1.19759421219433i</v>
      </c>
      <c r="AB3529" t="str">
        <f t="shared" si="1881"/>
        <v>0.258204714547837+0.545890643616122i</v>
      </c>
      <c r="AC3529" t="str">
        <f t="shared" si="1882"/>
        <v>1.11121709312259-0.0471449599129368i</v>
      </c>
      <c r="AD3529" t="str">
        <f t="shared" si="1883"/>
        <v>0.21113984986808+0.500212628850243i</v>
      </c>
      <c r="AE3529" t="str">
        <f t="shared" si="1884"/>
        <v>-0.00038632038150001-0.000966307855437199i</v>
      </c>
      <c r="AF3529" t="str">
        <f t="shared" si="1885"/>
        <v>-15.0845702093652-0.223173332722968i</v>
      </c>
      <c r="AG3529" t="str">
        <f t="shared" si="1886"/>
        <v>1.00216939215716-0.000913398603089524i</v>
      </c>
      <c r="AH3529" t="str">
        <f t="shared" si="1887"/>
        <v>0.00558633540463001+0.014635906626149i</v>
      </c>
      <c r="AI3529">
        <f t="shared" si="1888"/>
        <v>-36.100955233558281</v>
      </c>
      <c r="AJ3529">
        <f t="shared" si="1889"/>
        <v>69.108794242241899</v>
      </c>
      <c r="AK3529"/>
      <c r="AL3529"/>
      <c r="AM3529"/>
      <c r="AN3529"/>
    </row>
    <row r="3530" spans="1:40" x14ac:dyDescent="0.25">
      <c r="A3530"/>
      <c r="B3530">
        <f t="shared" si="1855"/>
        <v>1596000</v>
      </c>
      <c r="C3530" s="237" t="str">
        <f t="shared" si="1858"/>
        <v>-3.00038484917402E-08+0.00153447527572146i</v>
      </c>
      <c r="D3530" s="208" t="str">
        <f t="shared" si="1859"/>
        <v>-5.95700618703546+0.0117643104471979i</v>
      </c>
      <c r="E3530" t="str">
        <f t="shared" si="1860"/>
        <v>2870</v>
      </c>
      <c r="F3530" t="str">
        <f t="shared" si="1861"/>
        <v>0.777000777000777</v>
      </c>
      <c r="G3530" t="str">
        <f t="shared" si="1856"/>
        <v>0.777000777000777</v>
      </c>
      <c r="H3530" t="str">
        <f t="shared" si="1862"/>
        <v>9.12757217335385+0.234798036048858i</v>
      </c>
      <c r="I3530" t="str">
        <f t="shared" si="1863"/>
        <v>6267.47734391164i</v>
      </c>
      <c r="J3530" t="str">
        <f t="shared" si="1857"/>
        <v>-33598.6290372734+1355.50994401371i</v>
      </c>
      <c r="K3530" t="str">
        <f t="shared" si="1864"/>
        <v>0.00751356521533428-0.186236546277099i</v>
      </c>
      <c r="L3530" t="str">
        <f t="shared" si="1865"/>
        <v>0.000650220252690219-0.0135074668125491i</v>
      </c>
      <c r="M3530" t="str">
        <f t="shared" si="1866"/>
        <v>0.0081637854680245-0.199744013089648i</v>
      </c>
      <c r="N3530" t="str">
        <f t="shared" si="1867"/>
        <v>-7.07811591187347i</v>
      </c>
      <c r="O3530" t="str">
        <f t="shared" si="1868"/>
        <v>0.700334303138206-0.713815006740488i</v>
      </c>
      <c r="P3530" t="str">
        <f t="shared" si="1869"/>
        <v>0.299665696861794+0.713815006740488i</v>
      </c>
      <c r="Q3530" t="str">
        <f t="shared" si="1870"/>
        <v>-0.299665696861794+6.36430090513298i</v>
      </c>
      <c r="R3530" t="str">
        <f t="shared" si="1871"/>
        <v>0.109698975018637-0.0522506276200072i</v>
      </c>
      <c r="S3530" t="str">
        <f t="shared" si="1872"/>
        <v>0.734167375044274i</v>
      </c>
      <c r="T3530" t="str">
        <f t="shared" si="1873"/>
        <v>0.0383607061241965+0.0805374085344801i</v>
      </c>
      <c r="U3530" t="str">
        <f t="shared" si="1874"/>
        <v>0.0001-99.7211422881552i</v>
      </c>
      <c r="V3530" t="str">
        <f t="shared" si="1875"/>
        <v>0.00002-0.00159949771896394i</v>
      </c>
      <c r="W3530" t="str">
        <f t="shared" si="1876"/>
        <v>0.0000199993584529518-0.001599472067914i</v>
      </c>
      <c r="X3530" t="str">
        <f t="shared" si="1877"/>
        <v>0.0000290919186776359-0.00159919290509277i</v>
      </c>
      <c r="Y3530" t="str">
        <f t="shared" si="1878"/>
        <v>0.009+10.0279637502586i</v>
      </c>
      <c r="Z3530" t="str">
        <f t="shared" si="1879"/>
        <v>-0.00191395244103557-0.0000365420860725642i</v>
      </c>
      <c r="AA3530" t="str">
        <f t="shared" si="1880"/>
        <v>0.00107779951845126-1.19684360166698i</v>
      </c>
      <c r="AB3530" t="str">
        <f t="shared" si="1881"/>
        <v>0.261162376906265+0.548304324081998i</v>
      </c>
      <c r="AC3530" t="str">
        <f t="shared" si="1882"/>
        <v>1.11165257970393-0.047689382358293i</v>
      </c>
      <c r="AD3530" t="str">
        <f t="shared" si="1883"/>
        <v>0.213379464060872+0.502387408734972i</v>
      </c>
      <c r="AE3530" t="str">
        <f t="shared" si="1884"/>
        <v>-0.000390039862174402-0.000969342938035664i</v>
      </c>
      <c r="AF3530" t="str">
        <f t="shared" si="1885"/>
        <v>-15.0845783603893-0.22303372560166i</v>
      </c>
      <c r="AG3530" t="str">
        <f t="shared" si="1886"/>
        <v>1.00217746307227-0.000922522151639848i</v>
      </c>
      <c r="AH3530" t="str">
        <f t="shared" si="1887"/>
        <v>0.00564156160732167+0.0146823557286225i</v>
      </c>
      <c r="AI3530">
        <f t="shared" si="1888"/>
        <v>-36.066024338592122</v>
      </c>
      <c r="AJ3530">
        <f t="shared" si="1889"/>
        <v>68.98118261362481</v>
      </c>
      <c r="AK3530"/>
      <c r="AL3530"/>
      <c r="AM3530"/>
      <c r="AN3530"/>
    </row>
    <row r="3531" spans="1:40" x14ac:dyDescent="0.25">
      <c r="A3531"/>
      <c r="B3531">
        <f t="shared" si="1855"/>
        <v>1597000</v>
      </c>
      <c r="C3531" s="237" t="str">
        <f t="shared" si="1858"/>
        <v>-2.99662849918478E-08+0.00153351442708367i</v>
      </c>
      <c r="D3531" s="208" t="str">
        <f t="shared" si="1859"/>
        <v>-5.95700618674748+0.0117569439409748i</v>
      </c>
      <c r="E3531" t="str">
        <f t="shared" si="1860"/>
        <v>2870</v>
      </c>
      <c r="F3531" t="str">
        <f t="shared" si="1861"/>
        <v>0.777000777000777</v>
      </c>
      <c r="G3531" t="str">
        <f t="shared" si="1856"/>
        <v>0.777000777000777</v>
      </c>
      <c r="H3531" t="str">
        <f t="shared" si="1862"/>
        <v>9.12758030937456+0.234651236834722i</v>
      </c>
      <c r="I3531" t="str">
        <f t="shared" si="1863"/>
        <v>6271.40433472862i</v>
      </c>
      <c r="J3531" t="str">
        <f t="shared" si="1857"/>
        <v>-33640.747026292+1356.35926102123i</v>
      </c>
      <c r="K3531" t="str">
        <f t="shared" si="1864"/>
        <v>0.00750417327030274-0.186120301517789i</v>
      </c>
      <c r="L3531" t="str">
        <f t="shared" si="1865"/>
        <v>0.000649408085145564-0.0134990478585024i</v>
      </c>
      <c r="M3531" t="str">
        <f t="shared" si="1866"/>
        <v>0.0081535813554483-0.199619349376291i</v>
      </c>
      <c r="N3531" t="str">
        <f t="shared" si="1867"/>
        <v>-7.08255082159269i</v>
      </c>
      <c r="O3531" t="str">
        <f t="shared" si="1868"/>
        <v>0.697161721179687-0.716913896170089i</v>
      </c>
      <c r="P3531" t="str">
        <f t="shared" si="1869"/>
        <v>0.302838278820313+0.716913896170089i</v>
      </c>
      <c r="Q3531" t="str">
        <f t="shared" si="1870"/>
        <v>-0.302838278820313+6.3656369254226i</v>
      </c>
      <c r="R3531" t="str">
        <f t="shared" si="1871"/>
        <v>0.110110005366742-0.0528122805722468i</v>
      </c>
      <c r="S3531" t="str">
        <f t="shared" si="1872"/>
        <v>0.73462737966523i</v>
      </c>
      <c r="T3531" t="str">
        <f t="shared" si="1873"/>
        <v>0.0387973472909346+0.0808898247174941i</v>
      </c>
      <c r="U3531" t="str">
        <f t="shared" si="1874"/>
        <v>0.0001-99.6586994939858i</v>
      </c>
      <c r="V3531" t="str">
        <f t="shared" si="1875"/>
        <v>0.00002-0.00159849615495707i</v>
      </c>
      <c r="W3531" t="str">
        <f t="shared" si="1876"/>
        <v>0.0000199993584529518-0.00159847051997417i</v>
      </c>
      <c r="X3531" t="str">
        <f t="shared" si="1877"/>
        <v>0.0000290805337792088-0.00159819159665837i</v>
      </c>
      <c r="Y3531" t="str">
        <f t="shared" si="1878"/>
        <v>0.009+10.0342469355658i</v>
      </c>
      <c r="Z3531" t="str">
        <f t="shared" si="1879"/>
        <v>-0.00191155596662381-0.0000365034207280631i</v>
      </c>
      <c r="AA3531" t="str">
        <f t="shared" si="1880"/>
        <v>0.00107644837471117-1.19609393161247i</v>
      </c>
      <c r="AB3531" t="str">
        <f t="shared" si="1881"/>
        <v>0.264135060583965+0.550703598165175i</v>
      </c>
      <c r="AC3531" t="str">
        <f t="shared" si="1882"/>
        <v>1.11208474067021-0.0482362623508604i</v>
      </c>
      <c r="AD3531" t="str">
        <f t="shared" si="1883"/>
        <v>0.215628668516498+0.504552125094305i</v>
      </c>
      <c r="AE3531" t="str">
        <f t="shared" si="1884"/>
        <v>-0.000393768389376301-0.000972350809204625i</v>
      </c>
      <c r="AF3531" t="str">
        <f t="shared" si="1885"/>
        <v>-15.084586496122-0.222894292893747i</v>
      </c>
      <c r="AG3531" t="str">
        <f t="shared" si="1886"/>
        <v>1.00218548033026-0.000931675843636868i</v>
      </c>
      <c r="AH3531" t="str">
        <f t="shared" si="1887"/>
        <v>0.00569692926373977+0.0147283976806859i</v>
      </c>
      <c r="AI3531">
        <f t="shared" si="1888"/>
        <v>-36.031371581286137</v>
      </c>
      <c r="AJ3531">
        <f t="shared" si="1889"/>
        <v>68.853580295209866</v>
      </c>
      <c r="AK3531"/>
      <c r="AL3531"/>
      <c r="AM3531"/>
      <c r="AN3531"/>
    </row>
    <row r="3532" spans="1:40" x14ac:dyDescent="0.25">
      <c r="A3532"/>
      <c r="B3532">
        <f t="shared" si="1855"/>
        <v>1598000</v>
      </c>
      <c r="C3532" s="237" t="str">
        <f t="shared" si="1858"/>
        <v>-2.99287919895999E-08+0.00153255478100989i</v>
      </c>
      <c r="D3532" s="208" t="str">
        <f t="shared" si="1859"/>
        <v>-5.95700618646003+0.0117495866544092i</v>
      </c>
      <c r="E3532" t="str">
        <f t="shared" si="1860"/>
        <v>2870</v>
      </c>
      <c r="F3532" t="str">
        <f t="shared" si="1861"/>
        <v>0.777000777000777</v>
      </c>
      <c r="G3532" t="str">
        <f t="shared" si="1856"/>
        <v>0.777000777000777</v>
      </c>
      <c r="H3532" t="str">
        <f t="shared" si="1862"/>
        <v>9.12758843014148+0.234504620927259i</v>
      </c>
      <c r="I3532" t="str">
        <f t="shared" si="1863"/>
        <v>6275.33132554561i</v>
      </c>
      <c r="J3532" t="str">
        <f t="shared" si="1857"/>
        <v>-33682.8913967631+1357.20857802876i</v>
      </c>
      <c r="K3532" t="str">
        <f t="shared" si="1864"/>
        <v>0.007494798914977-0.186004201550514i</v>
      </c>
      <c r="L3532" t="str">
        <f t="shared" si="1865"/>
        <v>0.000648597437155575-0.0134906393682627i</v>
      </c>
      <c r="M3532" t="str">
        <f t="shared" si="1866"/>
        <v>0.00814339635213258-0.199494840918777i</v>
      </c>
      <c r="N3532" t="str">
        <f t="shared" si="1867"/>
        <v>-7.08698573131191i</v>
      </c>
      <c r="O3532" t="str">
        <f t="shared" si="1868"/>
        <v>0.693975427171162-0.719998685056163i</v>
      </c>
      <c r="P3532" t="str">
        <f t="shared" si="1869"/>
        <v>0.306024572828838+0.719998685056163i</v>
      </c>
      <c r="Q3532" t="str">
        <f t="shared" si="1870"/>
        <v>-0.306024572828838+6.36698704625575i</v>
      </c>
      <c r="R3532" t="str">
        <f t="shared" si="1871"/>
        <v>0.110517619407624-0.0533762166671864i</v>
      </c>
      <c r="S3532" t="str">
        <f t="shared" si="1872"/>
        <v>0.735087384286184i</v>
      </c>
      <c r="T3532" t="str">
        <f t="shared" si="1873"/>
        <v>0.0392361834929747+0.0812401077678863i</v>
      </c>
      <c r="U3532" t="str">
        <f t="shared" si="1874"/>
        <v>0.0001-99.5963348509981i</v>
      </c>
      <c r="V3532" t="str">
        <f t="shared" si="1875"/>
        <v>0.00002-0.00159749584447212i</v>
      </c>
      <c r="W3532" t="str">
        <f t="shared" si="1876"/>
        <v>0.0000199993584529518-0.00159747022553616i</v>
      </c>
      <c r="X3532" t="str">
        <f t="shared" si="1877"/>
        <v>0.0000290691702465758-0.00159719154130468i</v>
      </c>
      <c r="Y3532" t="str">
        <f t="shared" si="1878"/>
        <v>0.009+10.040530120873i</v>
      </c>
      <c r="Z3532" t="str">
        <f t="shared" si="1879"/>
        <v>-0.00190916399054268-0.0000364648333905377i</v>
      </c>
      <c r="AA3532" t="str">
        <f t="shared" si="1880"/>
        <v>0.00107509977120897-1.19534520026409i</v>
      </c>
      <c r="AB3532" t="str">
        <f t="shared" si="1881"/>
        <v>0.267122688215903+0.553088349731901i</v>
      </c>
      <c r="AC3532" t="str">
        <f t="shared" si="1882"/>
        <v>1.11251355826858-0.0487855805418138i</v>
      </c>
      <c r="AD3532" t="str">
        <f t="shared" si="1883"/>
        <v>0.217887417311494+0.506706736010949i</v>
      </c>
      <c r="AE3532" t="str">
        <f t="shared" si="1884"/>
        <v>-0.000397505834416946-0.000975331482527674i</v>
      </c>
      <c r="AF3532" t="str">
        <f t="shared" si="1885"/>
        <v>-15.0845946166015-0.22275503427285i</v>
      </c>
      <c r="AG3532" t="str">
        <f t="shared" si="1886"/>
        <v>1.00219344385027-0.000940859423830705i</v>
      </c>
      <c r="AH3532" t="str">
        <f t="shared" si="1887"/>
        <v>0.00575243643789254+0.0147740326794163i</v>
      </c>
      <c r="AI3532">
        <f t="shared" si="1888"/>
        <v>-35.99699397836504</v>
      </c>
      <c r="AJ3532">
        <f t="shared" si="1889"/>
        <v>68.725987268496667</v>
      </c>
      <c r="AK3532"/>
      <c r="AL3532"/>
      <c r="AM3532"/>
      <c r="AN3532"/>
    </row>
    <row r="3533" spans="1:40" x14ac:dyDescent="0.25">
      <c r="A3533"/>
      <c r="B3533">
        <f t="shared" si="1855"/>
        <v>1599000</v>
      </c>
      <c r="C3533" s="237" t="str">
        <f t="shared" si="1858"/>
        <v>-2.98913693086969E-08+0.00153159633524387i</v>
      </c>
      <c r="D3533" s="208" t="str">
        <f t="shared" si="1859"/>
        <v>-5.95700618617312+0.011742238570203i</v>
      </c>
      <c r="E3533" t="str">
        <f t="shared" si="1860"/>
        <v>2870</v>
      </c>
      <c r="F3533" t="str">
        <f t="shared" si="1861"/>
        <v>0.777000777000777</v>
      </c>
      <c r="G3533" t="str">
        <f t="shared" si="1856"/>
        <v>0.777000777000777</v>
      </c>
      <c r="H3533" t="str">
        <f t="shared" si="1862"/>
        <v>9.12759653569272+0.234358187983606i</v>
      </c>
      <c r="I3533" t="str">
        <f t="shared" si="1863"/>
        <v>6279.2583163626i</v>
      </c>
      <c r="J3533" t="str">
        <f t="shared" si="1857"/>
        <v>-33725.0621486869+1358.05789503629i</v>
      </c>
      <c r="K3533" t="str">
        <f t="shared" si="1864"/>
        <v>0.00748544210548332-0.185888246105352i</v>
      </c>
      <c r="L3533" t="str">
        <f t="shared" si="1865"/>
        <v>0.000647788304934772-0.0134822413223801i</v>
      </c>
      <c r="M3533" t="str">
        <f t="shared" si="1866"/>
        <v>0.00813323041041809-0.199370487427732i</v>
      </c>
      <c r="N3533" t="str">
        <f t="shared" si="1867"/>
        <v>-7.09142064103113i</v>
      </c>
      <c r="O3533" t="str">
        <f t="shared" si="1868"/>
        <v>0.69077548378191-0.723069312725874i</v>
      </c>
      <c r="P3533" t="str">
        <f t="shared" si="1869"/>
        <v>0.30922451621809+0.723069312725874i</v>
      </c>
      <c r="Q3533" t="str">
        <f t="shared" si="1870"/>
        <v>-0.30922451621809+6.36835132830526i</v>
      </c>
      <c r="R3533" t="str">
        <f t="shared" si="1871"/>
        <v>0.110921800452307-0.0539424159553101i</v>
      </c>
      <c r="S3533" t="str">
        <f t="shared" si="1872"/>
        <v>0.73554738890714i</v>
      </c>
      <c r="T3533" t="str">
        <f t="shared" si="1873"/>
        <v>0.0396772032072712+0.0815882406955732i</v>
      </c>
      <c r="U3533" t="str">
        <f t="shared" si="1874"/>
        <v>0.0001-99.534048212567i</v>
      </c>
      <c r="V3533" t="str">
        <f t="shared" si="1875"/>
        <v>0.00002-0.00159649678515725i</v>
      </c>
      <c r="W3533" t="str">
        <f t="shared" si="1876"/>
        <v>0.0000199993584529518-0.00159647118224817i</v>
      </c>
      <c r="X3533" t="str">
        <f t="shared" si="1877"/>
        <v>0.0000290578280263083-0.00159619273668101i</v>
      </c>
      <c r="Y3533" t="str">
        <f t="shared" si="1878"/>
        <v>0.009+10.0468133061802i</v>
      </c>
      <c r="Z3533" t="str">
        <f t="shared" si="1879"/>
        <v>-0.00190677650154061-0.0000364263238395847i</v>
      </c>
      <c r="AA3533" t="str">
        <f t="shared" si="1880"/>
        <v>0.00107375370157816-1.19459740585957i</v>
      </c>
      <c r="AB3533" t="str">
        <f t="shared" si="1881"/>
        <v>0.270125181352377+0.555458463112497i</v>
      </c>
      <c r="AC3533" t="str">
        <f t="shared" si="1882"/>
        <v>1.11293901487619-0.0493373174088172i</v>
      </c>
      <c r="AD3533" t="str">
        <f t="shared" si="1883"/>
        <v>0.220155664344418+0.508851199781695i</v>
      </c>
      <c r="AE3533" t="str">
        <f t="shared" si="1884"/>
        <v>-0.000401252068863591-0.000978284972049016i</v>
      </c>
      <c r="AF3533" t="str">
        <f t="shared" si="1885"/>
        <v>-15.0846027218658-0.222615949413403i</v>
      </c>
      <c r="AG3533" t="str">
        <f t="shared" si="1886"/>
        <v>1.0022013535526-0.000950072636839566i</v>
      </c>
      <c r="AH3533" t="str">
        <f t="shared" si="1887"/>
        <v>0.00580808119779932+0.0148192609287214i</v>
      </c>
      <c r="AI3533">
        <f t="shared" si="1888"/>
        <v>-35.962888595970092</v>
      </c>
      <c r="AJ3533">
        <f t="shared" si="1889"/>
        <v>68.598403514867655</v>
      </c>
      <c r="AK3533"/>
      <c r="AL3533"/>
      <c r="AM3533"/>
      <c r="AN3533"/>
    </row>
    <row r="3534" spans="1:40" x14ac:dyDescent="0.25">
      <c r="A3534"/>
      <c r="B3534">
        <f t="shared" si="1855"/>
        <v>1600000</v>
      </c>
      <c r="C3534" s="237" t="str">
        <f t="shared" si="1858"/>
        <v>-2.98540167733915E-08+0.00153063908753507i</v>
      </c>
      <c r="D3534" s="208" t="str">
        <f t="shared" si="1859"/>
        <v>-5.95700618588676+0.0117348996711022i</v>
      </c>
      <c r="E3534" t="str">
        <f t="shared" si="1860"/>
        <v>2870</v>
      </c>
      <c r="F3534" t="str">
        <f t="shared" si="1861"/>
        <v>0.777000777000777</v>
      </c>
      <c r="G3534" t="str">
        <f t="shared" si="1856"/>
        <v>0.777000777000777</v>
      </c>
      <c r="H3534" t="str">
        <f t="shared" si="1862"/>
        <v>9.12760462606627+0.234211937661758i</v>
      </c>
      <c r="I3534" t="str">
        <f t="shared" si="1863"/>
        <v>6283.18530717958i</v>
      </c>
      <c r="J3534" t="str">
        <f t="shared" si="1857"/>
        <v>-33767.2592820632+1358.90721204382i</v>
      </c>
      <c r="K3534" t="str">
        <f t="shared" si="1864"/>
        <v>0.00747610279808485-0.185772434913053i</v>
      </c>
      <c r="L3534" t="str">
        <f t="shared" si="1865"/>
        <v>0.000646980684709469-0.0134738537014527i</v>
      </c>
      <c r="M3534" t="str">
        <f t="shared" si="1866"/>
        <v>0.00812308348279432-0.199246288614506i</v>
      </c>
      <c r="N3534" t="str">
        <f t="shared" si="1867"/>
        <v>-7.09585555075035i</v>
      </c>
      <c r="O3534" t="str">
        <f t="shared" si="1868"/>
        <v>0.687561953949674-0.726125718784913i</v>
      </c>
      <c r="P3534" t="str">
        <f t="shared" si="1869"/>
        <v>0.312438046050326+0.726125718784913i</v>
      </c>
      <c r="Q3534" t="str">
        <f t="shared" si="1870"/>
        <v>-0.312438046050326+6.36972983196544i</v>
      </c>
      <c r="R3534" t="str">
        <f t="shared" si="1871"/>
        <v>0.111322531948542-0.054510858321061i</v>
      </c>
      <c r="S3534" t="str">
        <f t="shared" si="1872"/>
        <v>0.736007393528094i</v>
      </c>
      <c r="T3534" t="str">
        <f t="shared" si="1873"/>
        <v>0.0401203947518633+0.0819342065803944i</v>
      </c>
      <c r="U3534" t="str">
        <f t="shared" si="1874"/>
        <v>0.0001-99.471839432435i</v>
      </c>
      <c r="V3534" t="str">
        <f t="shared" si="1875"/>
        <v>0.00002-0.00159549897466653i</v>
      </c>
      <c r="W3534" t="str">
        <f t="shared" si="1876"/>
        <v>0.0000199993584529518-0.00159547338776429i</v>
      </c>
      <c r="X3534" t="str">
        <f t="shared" si="1877"/>
        <v>0.0000290465070651449-0.00159519518044253i</v>
      </c>
      <c r="Y3534" t="str">
        <f t="shared" si="1878"/>
        <v>0.009+10.0530964914873i</v>
      </c>
      <c r="Z3534" t="str">
        <f t="shared" si="1879"/>
        <v>-0.00190439348840114-0.0000363878918555827i</v>
      </c>
      <c r="AA3534" t="str">
        <f t="shared" si="1880"/>
        <v>0.00107241015947213-1.19385054664101i</v>
      </c>
      <c r="AB3534" t="str">
        <f t="shared" si="1881"/>
        <v>0.273142460461779+0.557813823113323i</v>
      </c>
      <c r="AC3534" t="str">
        <f t="shared" si="1882"/>
        <v>1.11336109300223-0.0498914532570377i</v>
      </c>
      <c r="AD3534" t="str">
        <f t="shared" si="1883"/>
        <v>0.222433363336851+0.510985474918073i</v>
      </c>
      <c r="AE3534" t="str">
        <f t="shared" si="1884"/>
        <v>-0.000405006964540773-0.00098121129227172i</v>
      </c>
      <c r="AF3534" t="str">
        <f t="shared" si="1885"/>
        <v>-15.084610811953-0.222477037990656i</v>
      </c>
      <c r="AG3534" t="str">
        <f t="shared" si="1886"/>
        <v>1.00220920935865-0.000959315227154436i</v>
      </c>
      <c r="AH3534" t="str">
        <f t="shared" si="1887"/>
        <v>0.00586386161550803+0.0148640826393122i</v>
      </c>
      <c r="AI3534">
        <f t="shared" si="1888"/>
        <v>-35.929052548579023</v>
      </c>
      <c r="AJ3534">
        <f t="shared" si="1889"/>
        <v>68.470829015587668</v>
      </c>
      <c r="AK3534"/>
      <c r="AL3534"/>
      <c r="AM3534"/>
      <c r="AN3534"/>
    </row>
    <row r="3535" spans="1:40" x14ac:dyDescent="0.25">
      <c r="A3535"/>
      <c r="B3535">
        <f t="shared" si="1855"/>
        <v>1601000</v>
      </c>
      <c r="C3535" s="237" t="str">
        <f t="shared" si="1858"/>
        <v>-2.98167342084835E-08+0.00152968303563853i</v>
      </c>
      <c r="D3535" s="208" t="str">
        <f t="shared" si="1859"/>
        <v>-5.95700618560092+0.0117275699398954i</v>
      </c>
      <c r="E3535" t="str">
        <f t="shared" si="1860"/>
        <v>2870</v>
      </c>
      <c r="F3535" t="str">
        <f t="shared" si="1861"/>
        <v>0.777000777000777</v>
      </c>
      <c r="G3535" t="str">
        <f t="shared" si="1856"/>
        <v>0.777000777000777</v>
      </c>
      <c r="H3535" t="str">
        <f t="shared" si="1862"/>
        <v>9.12761270129997+0.234065869620556i</v>
      </c>
      <c r="I3535" t="str">
        <f t="shared" si="1863"/>
        <v>6287.11229799657i</v>
      </c>
      <c r="J3535" t="str">
        <f t="shared" si="1857"/>
        <v>-33809.482796892+1359.75652905134i</v>
      </c>
      <c r="K3535" t="str">
        <f t="shared" si="1864"/>
        <v>0.00746678094918077-0.185656767705034i</v>
      </c>
      <c r="L3535" t="str">
        <f t="shared" si="1865"/>
        <v>0.000646174572717684-0.0134654764861263i</v>
      </c>
      <c r="M3535" t="str">
        <f t="shared" si="1866"/>
        <v>0.00811295552189845-0.19912224419116i</v>
      </c>
      <c r="N3535" t="str">
        <f t="shared" si="1867"/>
        <v>-7.10029046046957i</v>
      </c>
      <c r="O3535" t="str">
        <f t="shared" si="1868"/>
        <v>0.684334900879415-0.729167843118689i</v>
      </c>
      <c r="P3535" t="str">
        <f t="shared" si="1869"/>
        <v>0.315665099120585+0.729167843118689i</v>
      </c>
      <c r="Q3535" t="str">
        <f t="shared" si="1870"/>
        <v>-0.315665099120585+6.37112261735088i</v>
      </c>
      <c r="R3535" t="str">
        <f t="shared" si="1871"/>
        <v>0.111719797482783-0.0550815234839471i</v>
      </c>
      <c r="S3535" t="str">
        <f t="shared" si="1872"/>
        <v>0.736467398149049i</v>
      </c>
      <c r="T3535" t="str">
        <f t="shared" si="1873"/>
        <v>0.0405657462863083+0.0822779885738839i</v>
      </c>
      <c r="U3535" t="str">
        <f t="shared" si="1874"/>
        <v>0.0001-99.4097083647068i</v>
      </c>
      <c r="V3535" t="str">
        <f t="shared" si="1875"/>
        <v>0.00002-0.00159450241065987i</v>
      </c>
      <c r="W3535" t="str">
        <f t="shared" si="1876"/>
        <v>0.0000199993584529517-0.00159447683974448i</v>
      </c>
      <c r="X3535" t="str">
        <f t="shared" si="1877"/>
        <v>0.0000290352073099904-0.00159419887025028i</v>
      </c>
      <c r="Y3535" t="str">
        <f t="shared" si="1878"/>
        <v>0.009+10.0593796767945i</v>
      </c>
      <c r="Z3535" t="str">
        <f t="shared" si="1879"/>
        <v>-0.00190201493994284-0.0000363495372196895i</v>
      </c>
      <c r="AA3535" t="str">
        <f t="shared" si="1880"/>
        <v>0.00107106913856417-1.19310462085494i</v>
      </c>
      <c r="AB3535" t="str">
        <f t="shared" si="1881"/>
        <v>0.276174444933544+0.560154315028842i</v>
      </c>
      <c r="AC3535" t="str">
        <f t="shared" si="1882"/>
        <v>1.11377977528994-0.0504479682201867i</v>
      </c>
      <c r="AD3535" t="str">
        <f t="shared" si="1883"/>
        <v>0.224720467834435+0.513109520147112i</v>
      </c>
      <c r="AE3535" t="str">
        <f t="shared" si="1884"/>
        <v>-0.000408770393531678-0.000984110458156289i</v>
      </c>
      <c r="AF3535" t="str">
        <f t="shared" si="1885"/>
        <v>-15.0846188869009-0.222338299680661i</v>
      </c>
      <c r="AG3535" t="str">
        <f t="shared" si="1886"/>
        <v>1.00221701119095-0.000968586939144019i</v>
      </c>
      <c r="AH3535" t="str">
        <f t="shared" si="1887"/>
        <v>0.005919775767113+0.0149084980286795i</v>
      </c>
      <c r="AI3535">
        <f t="shared" si="1888"/>
        <v>-35.895482997953422</v>
      </c>
      <c r="AJ3535">
        <f t="shared" si="1889"/>
        <v>68.343263751806717</v>
      </c>
      <c r="AK3535"/>
      <c r="AL3535"/>
      <c r="AM3535"/>
      <c r="AN3535"/>
    </row>
    <row r="3536" spans="1:40" x14ac:dyDescent="0.25">
      <c r="A3536"/>
      <c r="B3536">
        <f t="shared" si="1855"/>
        <v>1602000</v>
      </c>
      <c r="C3536" s="237" t="str">
        <f t="shared" si="1858"/>
        <v>-2.97795214393196E-08+0.00152872817731489i</v>
      </c>
      <c r="D3536" s="208" t="str">
        <f t="shared" si="1859"/>
        <v>-5.95700618531562+0.0117202493594142i</v>
      </c>
      <c r="E3536" t="str">
        <f t="shared" si="1860"/>
        <v>2870</v>
      </c>
      <c r="F3536" t="str">
        <f t="shared" si="1861"/>
        <v>0.777000777000777</v>
      </c>
      <c r="G3536" t="str">
        <f t="shared" si="1856"/>
        <v>0.777000777000777</v>
      </c>
      <c r="H3536" t="str">
        <f t="shared" si="1862"/>
        <v>9.12762076143158+0.233919983519693i</v>
      </c>
      <c r="I3536" t="str">
        <f t="shared" si="1863"/>
        <v>6291.03928881356i</v>
      </c>
      <c r="J3536" t="str">
        <f t="shared" si="1857"/>
        <v>-33851.7326931735+1360.60584605887i</v>
      </c>
      <c r="K3536" t="str">
        <f t="shared" si="1864"/>
        <v>0.0074574765153059-0.185541244213375i</v>
      </c>
      <c r="L3536" t="str">
        <f t="shared" si="1865"/>
        <v>0.000645369965209128-0.0134571096570948i</v>
      </c>
      <c r="M3536" t="str">
        <f t="shared" si="1866"/>
        <v>0.00810284648051503-0.19899835387047i</v>
      </c>
      <c r="N3536" t="str">
        <f t="shared" si="1867"/>
        <v>-7.10472537018879i</v>
      </c>
      <c r="O3536" t="str">
        <f t="shared" si="1868"/>
        <v>0.681094388042081-0.732195625893506i</v>
      </c>
      <c r="P3536" t="str">
        <f t="shared" si="1869"/>
        <v>0.318905611957919+0.732195625893506i</v>
      </c>
      <c r="Q3536" t="str">
        <f t="shared" si="1870"/>
        <v>-0.318905611957919+6.37252974429528i</v>
      </c>
      <c r="R3536" t="str">
        <f t="shared" si="1871"/>
        <v>0.112113580782136-0.0556543909996705i</v>
      </c>
      <c r="S3536" t="str">
        <f t="shared" si="1872"/>
        <v>0.736927402770004i</v>
      </c>
      <c r="T3536" t="str">
        <f t="shared" si="1873"/>
        <v>0.0410132458121335+0.0826195699010245i</v>
      </c>
      <c r="U3536" t="str">
        <f t="shared" si="1874"/>
        <v>0.0001-99.3476548638547i</v>
      </c>
      <c r="V3536" t="str">
        <f t="shared" si="1875"/>
        <v>0.00002-0.00159350709080302i</v>
      </c>
      <c r="W3536" t="str">
        <f t="shared" si="1876"/>
        <v>0.0000199993584529517-0.00159348153585453i</v>
      </c>
      <c r="X3536" t="str">
        <f t="shared" si="1877"/>
        <v>0.0000290239287079155-0.00159320380377114i</v>
      </c>
      <c r="Y3536" t="str">
        <f t="shared" si="1878"/>
        <v>0.009+10.0656628621017i</v>
      </c>
      <c r="Z3536" t="str">
        <f t="shared" si="1879"/>
        <v>-0.00189964084501918-0.0000363112597138384i</v>
      </c>
      <c r="AA3536" t="str">
        <f t="shared" si="1880"/>
        <v>0.0010697306325473-1.19235962675223i</v>
      </c>
      <c r="AB3536" t="str">
        <f t="shared" si="1881"/>
        <v>0.279221053081229+0.562479824653561i</v>
      </c>
      <c r="AC3536" t="str">
        <f t="shared" si="1882"/>
        <v>1.11419504451865-0.0510068422615889i</v>
      </c>
      <c r="AD3536" t="str">
        <f t="shared" si="1883"/>
        <v>0.227016931207889+0.515223294411971i</v>
      </c>
      <c r="AE3536" t="str">
        <f t="shared" si="1884"/>
        <v>-0.000412542228179401-0.000986982485118848i</v>
      </c>
      <c r="AF3536" t="str">
        <f t="shared" si="1885"/>
        <v>-15.0846269467472-0.222199734160279i</v>
      </c>
      <c r="AG3536" t="str">
        <f t="shared" si="1886"/>
        <v>1.00222475897318-0.000977887517059444i</v>
      </c>
      <c r="AH3536" t="str">
        <f t="shared" si="1887"/>
        <v>0.00597582173277174+0.0149525073210652i</v>
      </c>
      <c r="AI3536">
        <f t="shared" si="1888"/>
        <v>-35.86217715211734</v>
      </c>
      <c r="AJ3536">
        <f t="shared" si="1889"/>
        <v>68.215707704559222</v>
      </c>
      <c r="AK3536"/>
      <c r="AL3536"/>
      <c r="AM3536"/>
      <c r="AN3536"/>
    </row>
    <row r="3537" spans="1:40" x14ac:dyDescent="0.25">
      <c r="A3537"/>
      <c r="B3537">
        <f t="shared" si="1855"/>
        <v>1603000</v>
      </c>
      <c r="C3537" s="237" t="str">
        <f t="shared" si="1858"/>
        <v>-2.97423782917909E-08+0.00152777451033038i</v>
      </c>
      <c r="D3537" s="208" t="str">
        <f t="shared" si="1859"/>
        <v>-5.95700618503086+0.0117129379125329i</v>
      </c>
      <c r="E3537" t="str">
        <f t="shared" si="1860"/>
        <v>2870</v>
      </c>
      <c r="F3537" t="str">
        <f t="shared" si="1861"/>
        <v>0.777000777000777</v>
      </c>
      <c r="G3537" t="str">
        <f t="shared" si="1856"/>
        <v>0.777000777000777</v>
      </c>
      <c r="H3537" t="str">
        <f t="shared" si="1862"/>
        <v>9.12762880649872+0.233774279019707i</v>
      </c>
      <c r="I3537" t="str">
        <f t="shared" si="1863"/>
        <v>6294.96627963055i</v>
      </c>
      <c r="J3537" t="str">
        <f t="shared" si="1857"/>
        <v>-33894.0089709075+1361.4551630664i</v>
      </c>
      <c r="K3537" t="str">
        <f t="shared" si="1864"/>
        <v>0.0074481894531302-0.185425864170821i</v>
      </c>
      <c r="L3537" t="str">
        <f t="shared" si="1865"/>
        <v>0.000644566858445152-0.0134487531950993i</v>
      </c>
      <c r="M3537" t="str">
        <f t="shared" si="1866"/>
        <v>0.00809275631157535-0.19887461736592i</v>
      </c>
      <c r="N3537" t="str">
        <f t="shared" si="1867"/>
        <v>-7.10916027990801i</v>
      </c>
      <c r="O3537" t="str">
        <f t="shared" si="1868"/>
        <v>0.677840479173347-0.735209007557747i</v>
      </c>
      <c r="P3537" t="str">
        <f t="shared" si="1869"/>
        <v>0.322159520826653+0.735209007557747i</v>
      </c>
      <c r="Q3537" t="str">
        <f t="shared" si="1870"/>
        <v>-0.322159520826653+6.37395127235026i</v>
      </c>
      <c r="R3537" t="str">
        <f t="shared" si="1871"/>
        <v>0.112503865716314-0.056229440261286i</v>
      </c>
      <c r="S3537" t="str">
        <f t="shared" si="1872"/>
        <v>0.737387407390959i</v>
      </c>
      <c r="T3537" t="str">
        <f t="shared" si="1873"/>
        <v>0.0414628811733145+0.0829589338620134i</v>
      </c>
      <c r="U3537" t="str">
        <f t="shared" si="1874"/>
        <v>0.0001-99.285678784713i</v>
      </c>
      <c r="V3537" t="str">
        <f t="shared" si="1875"/>
        <v>0.00002-0.00159251301276759i</v>
      </c>
      <c r="W3537" t="str">
        <f t="shared" si="1876"/>
        <v>0.0000199993584529518-0.00159248747376606i</v>
      </c>
      <c r="X3537" t="str">
        <f t="shared" si="1877"/>
        <v>0.0000290126712061557-0.0015922099786778i</v>
      </c>
      <c r="Y3537" t="str">
        <f t="shared" si="1878"/>
        <v>0.009+10.0719460474089i</v>
      </c>
      <c r="Z3537" t="str">
        <f t="shared" si="1879"/>
        <v>-0.00189727119251837-0.0000362730591207355i</v>
      </c>
      <c r="AA3537" t="str">
        <f t="shared" si="1880"/>
        <v>0.00106839463513435-1.19161556258817i</v>
      </c>
      <c r="AB3537" t="str">
        <f t="shared" si="1881"/>
        <v>0.282282202145768+0.564790238294052i</v>
      </c>
      <c r="AC3537" t="str">
        <f t="shared" si="1882"/>
        <v>1.1146068836058-0.0515680551752786i</v>
      </c>
      <c r="AD3537" t="str">
        <f t="shared" si="1883"/>
        <v>0.229322706654044+0.517326756872661i</v>
      </c>
      <c r="AE3537" t="str">
        <f t="shared" si="1884"/>
        <v>-0.00041632234108828-0.000989827389029647i</v>
      </c>
      <c r="AF3537" t="str">
        <f t="shared" si="1885"/>
        <v>-15.0846349915296-0.222061341107174i</v>
      </c>
      <c r="AG3537" t="str">
        <f t="shared" si="1886"/>
        <v>1.00223245263013-0.000987216705039169i</v>
      </c>
      <c r="AH3537" t="str">
        <f t="shared" si="1887"/>
        <v>0.00603199759672302+0.0149961107474383i</v>
      </c>
      <c r="AI3537">
        <f t="shared" si="1888"/>
        <v>-35.829132264360695</v>
      </c>
      <c r="AJ3537">
        <f t="shared" si="1889"/>
        <v>68.088160854764553</v>
      </c>
      <c r="AK3537"/>
      <c r="AL3537"/>
      <c r="AM3537"/>
      <c r="AN3537"/>
    </row>
    <row r="3538" spans="1:40" x14ac:dyDescent="0.25">
      <c r="A3538"/>
      <c r="B3538">
        <f t="shared" si="1855"/>
        <v>1604000</v>
      </c>
      <c r="C3538" s="237" t="str">
        <f t="shared" si="1858"/>
        <v>-2.97053045923327E-08+0.00152682203245683i</v>
      </c>
      <c r="D3538" s="208" t="str">
        <f t="shared" si="1859"/>
        <v>-5.95700618474663+0.011705635582169i</v>
      </c>
      <c r="E3538" t="str">
        <f t="shared" si="1860"/>
        <v>2870</v>
      </c>
      <c r="F3538" t="str">
        <f t="shared" si="1861"/>
        <v>0.777000777000777</v>
      </c>
      <c r="G3538" t="str">
        <f t="shared" si="1856"/>
        <v>0.777000777000777</v>
      </c>
      <c r="H3538" t="str">
        <f t="shared" si="1862"/>
        <v>9.1276368365389+0.23362875578198i</v>
      </c>
      <c r="I3538" t="str">
        <f t="shared" si="1863"/>
        <v>6298.89327044753i</v>
      </c>
      <c r="J3538" t="str">
        <f t="shared" si="1857"/>
        <v>-33936.311630094+1362.30448007393i</v>
      </c>
      <c r="K3538" t="str">
        <f t="shared" si="1864"/>
        <v>0.00743891971945819-0.185310627310779i</v>
      </c>
      <c r="L3538" t="str">
        <f t="shared" si="1865"/>
        <v>0.000643765248698698-0.0134404070809286i</v>
      </c>
      <c r="M3538" t="str">
        <f t="shared" si="1866"/>
        <v>0.00808268496815689-0.198751034391708i</v>
      </c>
      <c r="N3538" t="str">
        <f t="shared" si="1867"/>
        <v>-7.11359518962723i</v>
      </c>
      <c r="O3538" t="str">
        <f t="shared" si="1868"/>
        <v>0.674573238272368-0.73820792884304i</v>
      </c>
      <c r="P3538" t="str">
        <f t="shared" si="1869"/>
        <v>0.325426761727632+0.73820792884304i</v>
      </c>
      <c r="Q3538" t="str">
        <f t="shared" si="1870"/>
        <v>-0.325426761727632+6.37538726078419i</v>
      </c>
      <c r="R3538" t="str">
        <f t="shared" si="1871"/>
        <v>0.112890636299571-0.0568066505003848i</v>
      </c>
      <c r="S3538" t="str">
        <f t="shared" si="1872"/>
        <v>0.737847412011914i</v>
      </c>
      <c r="T3538" t="str">
        <f t="shared" si="1873"/>
        <v>0.0419146400567742+0.0832960638340167i</v>
      </c>
      <c r="U3538" t="str">
        <f t="shared" si="1874"/>
        <v>0.0001-99.223779982478i</v>
      </c>
      <c r="V3538" t="str">
        <f t="shared" si="1875"/>
        <v>0.00002-0.00159152017423095i</v>
      </c>
      <c r="W3538" t="str">
        <f t="shared" si="1876"/>
        <v>0.0000199993584529517-0.00159149465115652i</v>
      </c>
      <c r="X3538" t="str">
        <f t="shared" si="1877"/>
        <v>0.0000290014347521109-0.0015912173926488i</v>
      </c>
      <c r="Y3538" t="str">
        <f t="shared" si="1878"/>
        <v>0.009+10.0782292327161i</v>
      </c>
      <c r="Z3538" t="str">
        <f t="shared" si="1879"/>
        <v>-0.00189490597136335-0.0000362349352238558i</v>
      </c>
      <c r="AA3538" t="str">
        <f t="shared" si="1880"/>
        <v>0.00106706114005772-1.19087242662236i</v>
      </c>
      <c r="AB3538" t="str">
        <f t="shared" si="1881"/>
        <v>0.285357808298868+0.567085442780895i</v>
      </c>
      <c r="AC3538" t="str">
        <f t="shared" si="1882"/>
        <v>1.11501527560887-0.052131586587125i</v>
      </c>
      <c r="AD3538" t="str">
        <f t="shared" si="1883"/>
        <v>0.23163774719688+0.519419866906735i</v>
      </c>
      <c r="AE3538" t="str">
        <f t="shared" si="1884"/>
        <v>-0.000420110605125173-0.000992645186211408i</v>
      </c>
      <c r="AF3538" t="str">
        <f t="shared" si="1885"/>
        <v>-15.0846430212855-0.221923120199811i</v>
      </c>
      <c r="AG3538" t="str">
        <f t="shared" si="1886"/>
        <v>1.0022400920877-0.000996574247113733i</v>
      </c>
      <c r="AH3538" t="str">
        <f t="shared" si="1887"/>
        <v>0.00608830144730366+0.0150393085454689i</v>
      </c>
      <c r="AI3538">
        <f t="shared" si="1888"/>
        <v>-35.796345632270729</v>
      </c>
      <c r="AJ3538">
        <f t="shared" si="1889"/>
        <v>67.960623183228776</v>
      </c>
      <c r="AK3538"/>
      <c r="AL3538"/>
      <c r="AM3538"/>
      <c r="AN3538"/>
    </row>
    <row r="3539" spans="1:40" x14ac:dyDescent="0.25">
      <c r="A3539"/>
      <c r="B3539">
        <f t="shared" si="1855"/>
        <v>1605000</v>
      </c>
      <c r="C3539" s="237" t="str">
        <f t="shared" si="1858"/>
        <v>-2.9668300167919E-08+0.0015258707414716i</v>
      </c>
      <c r="D3539" s="208" t="str">
        <f t="shared" si="1859"/>
        <v>-5.95700618446293+0.0116983423512823i</v>
      </c>
      <c r="E3539" t="str">
        <f t="shared" si="1860"/>
        <v>2870</v>
      </c>
      <c r="F3539" t="str">
        <f t="shared" si="1861"/>
        <v>0.777000777000777</v>
      </c>
      <c r="G3539" t="str">
        <f t="shared" si="1856"/>
        <v>0.777000777000777</v>
      </c>
      <c r="H3539" t="str">
        <f t="shared" si="1862"/>
        <v>9.1276448515895+0.233483413468732i</v>
      </c>
      <c r="I3539" t="str">
        <f t="shared" si="1863"/>
        <v>6302.82026126452i</v>
      </c>
      <c r="J3539" t="str">
        <f t="shared" si="1857"/>
        <v>-33978.6406707331+1363.15379708145i</v>
      </c>
      <c r="K3539" t="str">
        <f t="shared" si="1864"/>
        <v>0.00742966727122844-0.185195533367313i</v>
      </c>
      <c r="L3539" t="str">
        <f t="shared" si="1865"/>
        <v>0.00064296513225428-0.0134320712954191i</v>
      </c>
      <c r="M3539" t="str">
        <f t="shared" si="1866"/>
        <v>0.00807263240348272-0.198627604662732i</v>
      </c>
      <c r="N3539" t="str">
        <f t="shared" si="1867"/>
        <v>-7.11803009934644i</v>
      </c>
      <c r="O3539" t="str">
        <f t="shared" si="1868"/>
        <v>0.671292729600527-0.741192330765419i</v>
      </c>
      <c r="P3539" t="str">
        <f t="shared" si="1869"/>
        <v>0.328707270399473+0.741192330765419i</v>
      </c>
      <c r="Q3539" t="str">
        <f t="shared" si="1870"/>
        <v>-0.328707270399473+6.37683776858102i</v>
      </c>
      <c r="R3539" t="str">
        <f t="shared" si="1871"/>
        <v>0.11327387669263-0.0573860007883035i</v>
      </c>
      <c r="S3539" t="str">
        <f t="shared" si="1872"/>
        <v>0.738307416632869i</v>
      </c>
      <c r="T3539" t="str">
        <f t="shared" si="1873"/>
        <v>0.0423685099929041+0.0836309432729258i</v>
      </c>
      <c r="U3539" t="str">
        <f t="shared" si="1874"/>
        <v>0.0001-99.1619583127077i</v>
      </c>
      <c r="V3539" t="str">
        <f t="shared" si="1875"/>
        <v>0.00002-0.00159052857287629i</v>
      </c>
      <c r="W3539" t="str">
        <f t="shared" si="1876"/>
        <v>0.0000199993584529517-0.00159050306570911i</v>
      </c>
      <c r="X3539" t="str">
        <f t="shared" si="1877"/>
        <v>0.0000289902192933451-0.0015902260433684i</v>
      </c>
      <c r="Y3539" t="str">
        <f t="shared" si="1878"/>
        <v>0.009+10.0845124180232i</v>
      </c>
      <c r="Z3539" t="str">
        <f t="shared" si="1879"/>
        <v>-0.00189254517051152-0.0000361968878074421i</v>
      </c>
      <c r="AA3539" t="str">
        <f t="shared" si="1880"/>
        <v>0.00106573014106948-1.19013021711881i</v>
      </c>
      <c r="AB3539" t="str">
        <f t="shared" si="1881"/>
        <v>0.288447786646561+0.569365325480639i</v>
      </c>
      <c r="AC3539" t="str">
        <f t="shared" si="1882"/>
        <v>1.11542020372743-0.0526974159559787i</v>
      </c>
      <c r="AD3539" t="str">
        <f t="shared" si="1883"/>
        <v>0.233962005688551+0.521502584109952i</v>
      </c>
      <c r="AE3539" t="str">
        <f t="shared" si="1884"/>
        <v>-0.000423906893420738-0.000995435893437681i</v>
      </c>
      <c r="AF3539" t="str">
        <f t="shared" si="1885"/>
        <v>-15.0846510360524-0.22178507111745i</v>
      </c>
      <c r="AG3539" t="str">
        <f t="shared" si="1886"/>
        <v>1.00224767727294-0.00100595988721059i</v>
      </c>
      <c r="AH3539" t="str">
        <f t="shared" si="1887"/>
        <v>0.00614473137696551+0.0150821009595011i</v>
      </c>
      <c r="AI3539">
        <f t="shared" si="1888"/>
        <v>-35.763814596789594</v>
      </c>
      <c r="AJ3539">
        <f t="shared" si="1889"/>
        <v>67.833094670643931</v>
      </c>
      <c r="AK3539"/>
      <c r="AL3539"/>
      <c r="AM3539"/>
      <c r="AN3539"/>
    </row>
    <row r="3540" spans="1:40" x14ac:dyDescent="0.25">
      <c r="A3540"/>
      <c r="B3540">
        <f t="shared" si="1855"/>
        <v>1606000</v>
      </c>
      <c r="C3540" s="237" t="str">
        <f t="shared" si="1858"/>
        <v>-2.96313648460628E-08+0.00152492063515758i</v>
      </c>
      <c r="D3540" s="208" t="str">
        <f t="shared" si="1859"/>
        <v>-5.95700618417976+0.0116910582028748i</v>
      </c>
      <c r="E3540" t="str">
        <f t="shared" si="1860"/>
        <v>2870</v>
      </c>
      <c r="F3540" t="str">
        <f t="shared" si="1861"/>
        <v>0.777000777000777</v>
      </c>
      <c r="G3540" t="str">
        <f t="shared" si="1856"/>
        <v>0.777000777000777</v>
      </c>
      <c r="H3540" t="str">
        <f t="shared" si="1862"/>
        <v>9.12765285168781+0.233338251743026i</v>
      </c>
      <c r="I3540" t="str">
        <f t="shared" si="1863"/>
        <v>6306.74725208151i</v>
      </c>
      <c r="J3540" t="str">
        <f t="shared" si="1857"/>
        <v>-34020.9960928248+1364.00311408898i</v>
      </c>
      <c r="K3540" t="str">
        <f t="shared" si="1864"/>
        <v>0.00742043206551329-0.185080582075145i</v>
      </c>
      <c r="L3540" t="str">
        <f t="shared" si="1865"/>
        <v>0.000642166505407904-0.0134237458194539i</v>
      </c>
      <c r="M3540" t="str">
        <f t="shared" si="1866"/>
        <v>0.00806259857092119-0.198504327894599i</v>
      </c>
      <c r="N3540" t="str">
        <f t="shared" si="1867"/>
        <v>-7.12246500906566i</v>
      </c>
      <c r="O3540" t="str">
        <f t="shared" si="1868"/>
        <v>0.667999017680139-0.74416215462651i</v>
      </c>
      <c r="P3540" t="str">
        <f t="shared" si="1869"/>
        <v>0.332000982319861+0.74416215462651i</v>
      </c>
      <c r="Q3540" t="str">
        <f t="shared" si="1870"/>
        <v>-0.332000982319861+6.37830285443915i</v>
      </c>
      <c r="R3540" t="str">
        <f t="shared" si="1871"/>
        <v>0.113653571204601-0.0579674700373662i</v>
      </c>
      <c r="S3540" t="str">
        <f t="shared" si="1872"/>
        <v>0.738767421253825i</v>
      </c>
      <c r="T3540" t="str">
        <f t="shared" si="1873"/>
        <v>0.0428244783561134+0.0839635557151111i</v>
      </c>
      <c r="U3540" t="str">
        <f t="shared" si="1874"/>
        <v>0.0001-99.1002136313173i</v>
      </c>
      <c r="V3540" t="str">
        <f t="shared" si="1875"/>
        <v>0.00002-0.00158953820639256i</v>
      </c>
      <c r="W3540" t="str">
        <f t="shared" si="1876"/>
        <v>0.0000199993584529518-0.00158951271511283i</v>
      </c>
      <c r="X3540" t="str">
        <f t="shared" si="1877"/>
        <v>0.0000289790247775852-0.00158923592852667i</v>
      </c>
      <c r="Y3540" t="str">
        <f t="shared" si="1878"/>
        <v>0.009+10.0907956033304i</v>
      </c>
      <c r="Z3540" t="str">
        <f t="shared" si="1879"/>
        <v>-0.00189018877895456-0.0000361589166564959i</v>
      </c>
      <c r="AA3540" t="str">
        <f t="shared" si="1880"/>
        <v>0.00106440163194102-1.18938893234574i</v>
      </c>
      <c r="AB3540" t="str">
        <f t="shared" si="1881"/>
        <v>0.291552051232939+0.571629774307741i</v>
      </c>
      <c r="AC3540" t="str">
        <f t="shared" si="1882"/>
        <v>1.11582165130512-0.0532655225748566i</v>
      </c>
      <c r="AD3540" t="str">
        <f t="shared" si="1883"/>
        <v>0.236295434810434+0.523574868296957i</v>
      </c>
      <c r="AE3540" t="str">
        <f t="shared" si="1884"/>
        <v>-0.000427711079370686-0.000998199527931141i</v>
      </c>
      <c r="AF3540" t="str">
        <f t="shared" si="1885"/>
        <v>-15.0846590358676-0.221647193540151i</v>
      </c>
      <c r="AG3540" t="str">
        <f t="shared" si="1886"/>
        <v>1.00225520811401-0.00101537336915881i</v>
      </c>
      <c r="AH3540" t="str">
        <f t="shared" si="1887"/>
        <v>0.00620128548229212+0.0151244882405268i</v>
      </c>
      <c r="AI3540">
        <f t="shared" si="1888"/>
        <v>-35.731536541296599</v>
      </c>
      <c r="AJ3540">
        <f t="shared" si="1889"/>
        <v>67.705575297589107</v>
      </c>
      <c r="AK3540"/>
      <c r="AL3540"/>
      <c r="AM3540"/>
      <c r="AN3540"/>
    </row>
    <row r="3541" spans="1:40" x14ac:dyDescent="0.25">
      <c r="A3541"/>
      <c r="B3541">
        <f t="shared" si="1855"/>
        <v>1607000</v>
      </c>
      <c r="C3541" s="237" t="str">
        <f t="shared" si="1858"/>
        <v>-2.9594498454814E-08+0.00152397171130319i</v>
      </c>
      <c r="D3541" s="208" t="str">
        <f t="shared" si="1859"/>
        <v>-5.95700618389711+0.0116837831199911i</v>
      </c>
      <c r="E3541" t="str">
        <f t="shared" si="1860"/>
        <v>2870</v>
      </c>
      <c r="F3541" t="str">
        <f t="shared" si="1861"/>
        <v>0.777000777000777</v>
      </c>
      <c r="G3541" t="str">
        <f t="shared" si="1856"/>
        <v>0.777000777000777</v>
      </c>
      <c r="H3541" t="str">
        <f t="shared" si="1862"/>
        <v>9.12766083687096+0.233193270268756i</v>
      </c>
      <c r="I3541" t="str">
        <f t="shared" si="1863"/>
        <v>6310.6742428985i</v>
      </c>
      <c r="J3541" t="str">
        <f t="shared" si="1857"/>
        <v>-34063.377896369+1364.85243109651i</v>
      </c>
      <c r="K3541" t="str">
        <f t="shared" si="1864"/>
        <v>0.00741121405951809-0.184965773169654i</v>
      </c>
      <c r="L3541" t="str">
        <f t="shared" si="1865"/>
        <v>0.000641369364467052-0.0134154306339633i</v>
      </c>
      <c r="M3541" t="str">
        <f t="shared" si="1866"/>
        <v>0.00805258342398514-0.198381203803617i</v>
      </c>
      <c r="N3541" t="str">
        <f t="shared" si="1867"/>
        <v>-7.12689991878488i</v>
      </c>
      <c r="O3541" t="str">
        <f t="shared" si="1868"/>
        <v>0.664692167293229-0.747117342014647i</v>
      </c>
      <c r="P3541" t="str">
        <f t="shared" si="1869"/>
        <v>0.335307832706771+0.747117342014647i</v>
      </c>
      <c r="Q3541" t="str">
        <f t="shared" si="1870"/>
        <v>-0.335307832706771+6.37978257677023i</v>
      </c>
      <c r="R3541" t="str">
        <f t="shared" si="1871"/>
        <v>0.114029704294878-0.0585510370021398i</v>
      </c>
      <c r="S3541" t="str">
        <f t="shared" si="1872"/>
        <v>0.739227425874779i</v>
      </c>
      <c r="T3541" t="str">
        <f t="shared" si="1873"/>
        <v>0.0432825323653907+0.0842938847791649i</v>
      </c>
      <c r="U3541" t="str">
        <f t="shared" si="1874"/>
        <v>0.0001-99.0385457945832i</v>
      </c>
      <c r="V3541" t="str">
        <f t="shared" si="1875"/>
        <v>0.00002-0.00158854907247445i</v>
      </c>
      <c r="W3541" t="str">
        <f t="shared" si="1876"/>
        <v>0.0000199993584529517-0.00158852359706239i</v>
      </c>
      <c r="X3541" t="str">
        <f t="shared" si="1877"/>
        <v>0.0000289678511527203-0.00158824704581939i</v>
      </c>
      <c r="Y3541" t="str">
        <f t="shared" si="1878"/>
        <v>0.009+10.0970787886376i</v>
      </c>
      <c r="Z3541" t="str">
        <f t="shared" si="1879"/>
        <v>-0.00188783678571851-0.0000361210215567814i</v>
      </c>
      <c r="AA3541" t="str">
        <f t="shared" si="1880"/>
        <v>0.00106307560646333-1.18864857057579i</v>
      </c>
      <c r="AB3541" t="str">
        <f t="shared" si="1881"/>
        <v>0.294670515043981+0.573878677736426i</v>
      </c>
      <c r="AC3541" t="str">
        <f t="shared" si="1882"/>
        <v>1.11621960183156-0.0538358855721379i</v>
      </c>
      <c r="AD3541" t="str">
        <f t="shared" si="1883"/>
        <v>0.238637987074153+0.525636679501937i</v>
      </c>
      <c r="AE3541" t="str">
        <f t="shared" si="1884"/>
        <v>-0.000431523036637079-0.00100093610736206i</v>
      </c>
      <c r="AF3541" t="str">
        <f t="shared" si="1885"/>
        <v>-15.0846670207681-0.221509487148765i</v>
      </c>
      <c r="AG3541" t="str">
        <f t="shared" si="1886"/>
        <v>1.0022626845402-0.00102481443669394i</v>
      </c>
      <c r="AH3541" t="str">
        <f t="shared" si="1887"/>
        <v>0.00625796186401585+0.0151664706461609i</v>
      </c>
      <c r="AI3541">
        <f t="shared" si="1888"/>
        <v>-35.699508890713773</v>
      </c>
      <c r="AJ3541">
        <f t="shared" si="1889"/>
        <v>67.578065044531428</v>
      </c>
      <c r="AK3541"/>
      <c r="AL3541"/>
      <c r="AM3541"/>
      <c r="AN3541"/>
    </row>
    <row r="3542" spans="1:40" x14ac:dyDescent="0.25">
      <c r="A3542"/>
      <c r="B3542">
        <f t="shared" si="1855"/>
        <v>1608000</v>
      </c>
      <c r="C3542" s="237" t="str">
        <f t="shared" si="1858"/>
        <v>-2.9557700822756E-08+0.00152302396770234i</v>
      </c>
      <c r="D3542" s="208" t="str">
        <f t="shared" si="1859"/>
        <v>-5.957006183615+0.0116765170857179i</v>
      </c>
      <c r="E3542" t="str">
        <f t="shared" si="1860"/>
        <v>2870</v>
      </c>
      <c r="F3542" t="str">
        <f t="shared" si="1861"/>
        <v>0.777000777000777</v>
      </c>
      <c r="G3542" t="str">
        <f t="shared" si="1856"/>
        <v>0.777000777000777</v>
      </c>
      <c r="H3542" t="str">
        <f t="shared" si="1862"/>
        <v>9.12766880717604+0.233048468710649i</v>
      </c>
      <c r="I3542" t="str">
        <f t="shared" si="1863"/>
        <v>6314.60123371548i</v>
      </c>
      <c r="J3542" t="str">
        <f t="shared" si="1857"/>
        <v>-34105.7860813659+1365.70174810404i</v>
      </c>
      <c r="K3542" t="str">
        <f t="shared" si="1864"/>
        <v>0.00740201321058072-0.184851106386867i</v>
      </c>
      <c r="L3542" t="str">
        <f t="shared" si="1865"/>
        <v>0.000640573705750631-0.0134071257199247i</v>
      </c>
      <c r="M3542" t="str">
        <f t="shared" si="1866"/>
        <v>0.00804258691633135-0.198258232106792i</v>
      </c>
      <c r="N3542" t="str">
        <f t="shared" si="1867"/>
        <v>-7.1313348285041i</v>
      </c>
      <c r="O3542" t="str">
        <f t="shared" si="1868"/>
        <v>0.661372243480226-0.750057834806045i</v>
      </c>
      <c r="P3542" t="str">
        <f t="shared" si="1869"/>
        <v>0.338627756519774+0.750057834806045i</v>
      </c>
      <c r="Q3542" t="str">
        <f t="shared" si="1870"/>
        <v>-0.338627756519774+6.38127699369806i</v>
      </c>
      <c r="R3542" t="str">
        <f t="shared" si="1871"/>
        <v>0.11440226057504-0.0591366802807285i</v>
      </c>
      <c r="S3542" t="str">
        <f t="shared" si="1872"/>
        <v>0.739687430495735i</v>
      </c>
      <c r="T3542" t="str">
        <f t="shared" si="1873"/>
        <v>0.0437426590848999+0.0846219141676549i</v>
      </c>
      <c r="U3542" t="str">
        <f t="shared" si="1874"/>
        <v>0.0001-98.9769546591386i</v>
      </c>
      <c r="V3542" t="str">
        <f t="shared" si="1875"/>
        <v>0.00002-0.00158756116882241i</v>
      </c>
      <c r="W3542" t="str">
        <f t="shared" si="1876"/>
        <v>0.0000199993584529517-0.0015875357092583i</v>
      </c>
      <c r="X3542" t="str">
        <f t="shared" si="1877"/>
        <v>0.0000289566983668026-0.00158725939294812i</v>
      </c>
      <c r="Y3542" t="str">
        <f t="shared" si="1878"/>
        <v>0.009+10.1033619739448i</v>
      </c>
      <c r="Z3542" t="str">
        <f t="shared" si="1879"/>
        <v>-0.00188548917986351-0.0000360832022948184i</v>
      </c>
      <c r="AA3542" t="str">
        <f t="shared" si="1880"/>
        <v>0.00106175205844665-1.18790913008586i</v>
      </c>
      <c r="AB3542" t="str">
        <f t="shared" si="1881"/>
        <v>0.297803090011606+0.576111924812635i</v>
      </c>
      <c r="AC3542" t="str">
        <f t="shared" si="1882"/>
        <v>1.11661403894436-0.0544084839128003i</v>
      </c>
      <c r="AD3542" t="str">
        <f t="shared" si="1883"/>
        <v>0.240989614822628+0.527687977979314i</v>
      </c>
      <c r="AE3542" t="str">
        <f t="shared" si="1884"/>
        <v>-0.00043534263914957-0.00100364564984665i</v>
      </c>
      <c r="AF3542" t="str">
        <f t="shared" si="1885"/>
        <v>-15.084674990791-0.221371951624931i</v>
      </c>
      <c r="AG3542" t="str">
        <f t="shared" si="1886"/>
        <v>1.00227010648191-0.00103428283346275i</v>
      </c>
      <c r="AH3542" t="str">
        <f t="shared" si="1887"/>
        <v>0.00631475862703451+0.0152080484406152i</v>
      </c>
      <c r="AI3542">
        <f t="shared" si="1888"/>
        <v>-35.667729110635591</v>
      </c>
      <c r="AJ3542">
        <f t="shared" si="1889"/>
        <v>67.450563891826576</v>
      </c>
      <c r="AK3542"/>
      <c r="AL3542"/>
      <c r="AM3542"/>
      <c r="AN3542"/>
    </row>
    <row r="3543" spans="1:40" x14ac:dyDescent="0.25">
      <c r="A3543"/>
      <c r="B3543">
        <f t="shared" si="1855"/>
        <v>1609000</v>
      </c>
      <c r="C3543" s="237" t="str">
        <f t="shared" si="1858"/>
        <v>-2.95209717790068E-08+0.00152207740215445i</v>
      </c>
      <c r="D3543" s="208" t="str">
        <f t="shared" si="1859"/>
        <v>-5.95700618333341+0.0116692600831841i</v>
      </c>
      <c r="E3543" t="str">
        <f t="shared" si="1860"/>
        <v>2870</v>
      </c>
      <c r="F3543" t="str">
        <f t="shared" si="1861"/>
        <v>0.777000777000777</v>
      </c>
      <c r="G3543" t="str">
        <f t="shared" si="1856"/>
        <v>0.777000777000777</v>
      </c>
      <c r="H3543" t="str">
        <f t="shared" si="1862"/>
        <v>9.12767676263995+0.232903846734267i</v>
      </c>
      <c r="I3543" t="str">
        <f t="shared" si="1863"/>
        <v>6318.52822453247i</v>
      </c>
      <c r="J3543" t="str">
        <f t="shared" si="1857"/>
        <v>-34148.2206478152+1366.55106511156i</v>
      </c>
      <c r="K3543" t="str">
        <f t="shared" si="1864"/>
        <v>0.00739282947617136-0.184736581463469i</v>
      </c>
      <c r="L3543" t="str">
        <f t="shared" si="1865"/>
        <v>0.000639779525588923-0.0133988310583618i</v>
      </c>
      <c r="M3543" t="str">
        <f t="shared" si="1866"/>
        <v>0.00803260900176028-0.198135412521831i</v>
      </c>
      <c r="N3543" t="str">
        <f t="shared" si="1867"/>
        <v>-7.13576973822332i</v>
      </c>
      <c r="O3543" t="str">
        <f t="shared" si="1868"/>
        <v>0.658039311538694-0.752983575165941i</v>
      </c>
      <c r="P3543" t="str">
        <f t="shared" si="1869"/>
        <v>0.341960688461306+0.752983575165941i</v>
      </c>
      <c r="Q3543" t="str">
        <f t="shared" si="1870"/>
        <v>-0.341960688461306+6.38278616305738i</v>
      </c>
      <c r="R3543" t="str">
        <f t="shared" si="1871"/>
        <v>0.114771224810726-0.0597243783160877i</v>
      </c>
      <c r="S3543" t="str">
        <f t="shared" si="1872"/>
        <v>0.740147435116689i</v>
      </c>
      <c r="T3543" t="str">
        <f t="shared" si="1873"/>
        <v>0.0442048454245911+0.0849476276688598i</v>
      </c>
      <c r="U3543" t="str">
        <f t="shared" si="1874"/>
        <v>0.0001-98.915440081973i</v>
      </c>
      <c r="V3543" t="str">
        <f t="shared" si="1875"/>
        <v>0.00002-0.0015865744931426i</v>
      </c>
      <c r="W3543" t="str">
        <f t="shared" si="1876"/>
        <v>0.0000199993584529517-0.00158654904940674i</v>
      </c>
      <c r="X3543" t="str">
        <f t="shared" si="1877"/>
        <v>0.0000289455663680446-0.00158627296762011i</v>
      </c>
      <c r="Y3543" t="str">
        <f t="shared" si="1878"/>
        <v>0.009+10.109645159252i</v>
      </c>
      <c r="Z3543" t="str">
        <f t="shared" si="1879"/>
        <v>-0.00188314595048369-0.0000360454586578798i</v>
      </c>
      <c r="AA3543" t="str">
        <f t="shared" si="1880"/>
        <v>0.00106043098172055-1.18717060915713i</v>
      </c>
      <c r="AB3543" t="str">
        <f t="shared" si="1881"/>
        <v>0.300949687017839+0.578329405165831i</v>
      </c>
      <c r="AC3543" t="str">
        <f t="shared" si="1882"/>
        <v>1.11700494643105-0.0549832963996777i</v>
      </c>
      <c r="AD3543" t="str">
        <f t="shared" si="1883"/>
        <v>0.243350270231114+0.529728724204369i</v>
      </c>
      <c r="AE3543" t="str">
        <f t="shared" si="1884"/>
        <v>-0.000439169761106635-0.00100632817394535i</v>
      </c>
      <c r="AF3543" t="str">
        <f t="shared" si="1885"/>
        <v>-15.0846829459734-0.221234586651083i</v>
      </c>
      <c r="AG3543" t="str">
        <f t="shared" si="1886"/>
        <v>1.00227747387069-0.00104377830302793i</v>
      </c>
      <c r="AH3543" t="str">
        <f t="shared" si="1887"/>
        <v>0.00637167388042738+0.015249221894671i</v>
      </c>
      <c r="AI3543">
        <f t="shared" si="1888"/>
        <v>-35.636194706482165</v>
      </c>
      <c r="AJ3543">
        <f t="shared" si="1889"/>
        <v>67.323071819719061</v>
      </c>
      <c r="AK3543"/>
      <c r="AL3543"/>
      <c r="AM3543"/>
      <c r="AN3543"/>
    </row>
    <row r="3544" spans="1:40" x14ac:dyDescent="0.25">
      <c r="A3544"/>
      <c r="B3544">
        <f t="shared" si="1855"/>
        <v>1610000</v>
      </c>
      <c r="C3544" s="237" t="str">
        <f t="shared" si="1858"/>
        <v>-2.94843111532128E-08+0.00152113201246439i</v>
      </c>
      <c r="D3544" s="208" t="str">
        <f t="shared" si="1859"/>
        <v>-5.95700618305234+0.0116620120955603i</v>
      </c>
      <c r="E3544" t="str">
        <f t="shared" si="1860"/>
        <v>2870</v>
      </c>
      <c r="F3544" t="str">
        <f t="shared" si="1861"/>
        <v>0.777000777000777</v>
      </c>
      <c r="G3544" t="str">
        <f t="shared" si="1856"/>
        <v>0.777000777000777</v>
      </c>
      <c r="H3544" t="str">
        <f t="shared" si="1862"/>
        <v>9.12768470329951+0.232759404005993i</v>
      </c>
      <c r="I3544" t="str">
        <f t="shared" si="1863"/>
        <v>6322.45521534946i</v>
      </c>
      <c r="J3544" t="str">
        <f t="shared" si="1857"/>
        <v>-34190.6815957172+1367.40038211909i</v>
      </c>
      <c r="K3544" t="str">
        <f t="shared" si="1864"/>
        <v>0.00738366281389172-0.184622198136787i</v>
      </c>
      <c r="L3544" t="str">
        <f t="shared" si="1865"/>
        <v>0.000638986820323575-0.0133905466303455i</v>
      </c>
      <c r="M3544" t="str">
        <f t="shared" si="1866"/>
        <v>0.00802264963421529-0.198012744767133i</v>
      </c>
      <c r="N3544" t="str">
        <f t="shared" si="1867"/>
        <v>-7.14020464794254i</v>
      </c>
      <c r="O3544" t="str">
        <f t="shared" si="1868"/>
        <v>0.654693437022043-0.755894505549726i</v>
      </c>
      <c r="P3544" t="str">
        <f t="shared" si="1869"/>
        <v>0.345306562977957+0.755894505549726i</v>
      </c>
      <c r="Q3544" t="str">
        <f t="shared" si="1870"/>
        <v>-0.345306562977957+6.38431014239281i</v>
      </c>
      <c r="R3544" t="str">
        <f t="shared" si="1871"/>
        <v>0.115136581923501-0.0603141093973656i</v>
      </c>
      <c r="S3544" t="str">
        <f t="shared" si="1872"/>
        <v>0.740607439737645i</v>
      </c>
      <c r="T3544" t="str">
        <f t="shared" si="1873"/>
        <v>0.0446690781408392+0.0852710091585077i</v>
      </c>
      <c r="U3544" t="str">
        <f t="shared" si="1874"/>
        <v>0.0001-98.8540019204322i</v>
      </c>
      <c r="V3544" t="str">
        <f t="shared" si="1875"/>
        <v>0.00002-0.00158558904314686i</v>
      </c>
      <c r="W3544" t="str">
        <f t="shared" si="1876"/>
        <v>0.0000199993584529517-0.00158556361521958i</v>
      </c>
      <c r="X3544" t="str">
        <f t="shared" si="1877"/>
        <v>0.0000289344551048199-0.00158528776754827i</v>
      </c>
      <c r="Y3544" t="str">
        <f t="shared" si="1878"/>
        <v>0.009+10.1159283445591i</v>
      </c>
      <c r="Z3544" t="str">
        <f t="shared" si="1879"/>
        <v>-0.00188080708670701-0.000036007790433988i</v>
      </c>
      <c r="AA3544" t="str">
        <f t="shared" si="1880"/>
        <v>0.00105911237013379-1.18643300607508i</v>
      </c>
      <c r="AB3544" t="str">
        <f t="shared" si="1881"/>
        <v>0.30411021589915+0.580531009020841i</v>
      </c>
      <c r="AC3544" t="str">
        <f t="shared" si="1882"/>
        <v>1.11739230823099-0.0555603016747444i</v>
      </c>
      <c r="AD3544" t="str">
        <f t="shared" si="1883"/>
        <v>0.245719905308255+0.531758878873924i</v>
      </c>
      <c r="AE3544" t="str">
        <f t="shared" si="1884"/>
        <v>-0.00044300427697684-0.00100898369866126i</v>
      </c>
      <c r="AF3544" t="str">
        <f t="shared" si="1885"/>
        <v>-15.0846908863519-0.221097391910433i</v>
      </c>
      <c r="AG3544" t="str">
        <f t="shared" si="1886"/>
        <v>1.00228478663918-0.00105330058887294i</v>
      </c>
      <c r="AH3544" t="str">
        <f t="shared" si="1887"/>
        <v>0.00642870573747206+0.0152899912856542i</v>
      </c>
      <c r="AI3544">
        <f t="shared" si="1888"/>
        <v>-35.604903222672924</v>
      </c>
      <c r="AJ3544">
        <f t="shared" si="1889"/>
        <v>67.195588808342706</v>
      </c>
      <c r="AK3544"/>
      <c r="AL3544"/>
      <c r="AM3544"/>
      <c r="AN3544"/>
    </row>
    <row r="3545" spans="1:40" x14ac:dyDescent="0.25">
      <c r="A3545"/>
      <c r="B3545">
        <f t="shared" ref="B3545:B3608" si="1890">B3544+1000</f>
        <v>1611000</v>
      </c>
      <c r="C3545" s="237" t="str">
        <f t="shared" si="1858"/>
        <v>-2.94477187755499E-08+0.00152018779644246i</v>
      </c>
      <c r="D3545" s="208" t="str">
        <f t="shared" si="1859"/>
        <v>-5.9570061827718+0.0116547731060589i</v>
      </c>
      <c r="E3545" t="str">
        <f t="shared" si="1860"/>
        <v>2870</v>
      </c>
      <c r="F3545" t="str">
        <f t="shared" si="1861"/>
        <v>0.777000777000777</v>
      </c>
      <c r="G3545" t="str">
        <f t="shared" si="1856"/>
        <v>0.777000777000777</v>
      </c>
      <c r="H3545" t="str">
        <f t="shared" si="1862"/>
        <v>9.12769262919143+0.232615140193041i</v>
      </c>
      <c r="I3545" t="str">
        <f t="shared" si="1863"/>
        <v>6326.38220616645i</v>
      </c>
      <c r="J3545" t="str">
        <f t="shared" si="1857"/>
        <v>-34233.1689250717+1368.24969912662i</v>
      </c>
      <c r="K3545" t="str">
        <f t="shared" si="1864"/>
        <v>0.0073745131814747-0.184507956144801i</v>
      </c>
      <c r="L3545" t="str">
        <f t="shared" si="1865"/>
        <v>0.000638195586307509-0.0133822724169927i</v>
      </c>
      <c r="M3545" t="str">
        <f t="shared" si="1866"/>
        <v>0.00801270876778221-0.197890228561794i</v>
      </c>
      <c r="N3545" t="str">
        <f t="shared" si="1867"/>
        <v>-7.14463955766176i</v>
      </c>
      <c r="O3545" t="str">
        <f t="shared" si="1868"/>
        <v>0.651334685738246-0.758790568704079i</v>
      </c>
      <c r="P3545" t="str">
        <f t="shared" si="1869"/>
        <v>0.348665314261754+0.758790568704079i</v>
      </c>
      <c r="Q3545" t="str">
        <f t="shared" si="1870"/>
        <v>-0.348665314261754+6.38584898895768i</v>
      </c>
      <c r="R3545" t="str">
        <f t="shared" si="1871"/>
        <v>0.115498316992712-0.0609058516612691i</v>
      </c>
      <c r="S3545" t="str">
        <f t="shared" si="1872"/>
        <v>0.741067444358599i</v>
      </c>
      <c r="T3545" t="str">
        <f t="shared" si="1873"/>
        <v>0.0451353438371006+0.0855920426015084i</v>
      </c>
      <c r="U3545" t="str">
        <f t="shared" si="1874"/>
        <v>0.0001-98.7926400322133i</v>
      </c>
      <c r="V3545" t="str">
        <f t="shared" si="1875"/>
        <v>0.00002-0.00158460481655273i</v>
      </c>
      <c r="W3545" t="str">
        <f t="shared" si="1876"/>
        <v>0.0000199993584529517-0.00158457940441441i</v>
      </c>
      <c r="X3545" t="str">
        <f t="shared" si="1877"/>
        <v>0.0000289233645256626-0.00158430379045126i</v>
      </c>
      <c r="Y3545" t="str">
        <f t="shared" si="1878"/>
        <v>0.009+10.1222115298663i</v>
      </c>
      <c r="Z3545" t="str">
        <f t="shared" si="1879"/>
        <v>-0.00187847257769525-0.0000359701974119126i</v>
      </c>
      <c r="AA3545" t="str">
        <f t="shared" si="1880"/>
        <v>0.00105779621755426-1.18569631912941i</v>
      </c>
      <c r="AB3545" t="str">
        <f t="shared" si="1881"/>
        <v>0.307284585450931+0.582716627209646i</v>
      </c>
      <c r="AC3545" t="str">
        <f t="shared" si="1882"/>
        <v>1.11777610843732-0.0561394782204256i</v>
      </c>
      <c r="AD3545" t="str">
        <f t="shared" si="1883"/>
        <v>0.248098471897114+0.533778402906965i</v>
      </c>
      <c r="AE3545" t="str">
        <f t="shared" si="1884"/>
        <v>-0.000446846061500042-0.00101161224343843i</v>
      </c>
      <c r="AF3545" t="str">
        <f t="shared" si="1885"/>
        <v>-15.0846988119632-0.220960367086982i</v>
      </c>
      <c r="AG3545" t="str">
        <f t="shared" si="1886"/>
        <v>1.00229204472116-0.00106284943440665i</v>
      </c>
      <c r="AH3545" t="str">
        <f t="shared" si="1887"/>
        <v>0.00648585231566028+0.0153303568974086i</v>
      </c>
      <c r="AI3545">
        <f t="shared" si="1888"/>
        <v>-35.573852241822749</v>
      </c>
      <c r="AJ3545">
        <f t="shared" si="1889"/>
        <v>67.068114837721879</v>
      </c>
      <c r="AK3545"/>
      <c r="AL3545"/>
      <c r="AM3545"/>
      <c r="AN3545"/>
    </row>
    <row r="3546" spans="1:40" x14ac:dyDescent="0.25">
      <c r="A3546"/>
      <c r="B3546">
        <f t="shared" si="1890"/>
        <v>1612000</v>
      </c>
      <c r="C3546" s="237" t="str">
        <f t="shared" si="1858"/>
        <v>-2.94111944767198E-08+0.00151924475190442i</v>
      </c>
      <c r="D3546" s="208" t="str">
        <f t="shared" si="1859"/>
        <v>-5.95700618249178+0.0116475430979339i</v>
      </c>
      <c r="E3546" t="str">
        <f t="shared" si="1860"/>
        <v>2870</v>
      </c>
      <c r="F3546" t="str">
        <f t="shared" si="1861"/>
        <v>0.777000777000777</v>
      </c>
      <c r="G3546" t="str">
        <f t="shared" si="1856"/>
        <v>0.777000777000777</v>
      </c>
      <c r="H3546" t="str">
        <f t="shared" si="1862"/>
        <v>9.12770054035228+0.232471054963446i</v>
      </c>
      <c r="I3546" t="str">
        <f t="shared" si="1863"/>
        <v>6330.30919698343i</v>
      </c>
      <c r="J3546" t="str">
        <f t="shared" si="1857"/>
        <v>-34275.6826358787+1369.09901613415i</v>
      </c>
      <c r="K3546" t="str">
        <f t="shared" si="1864"/>
        <v>0.00736538053678382-0.184393855226132i</v>
      </c>
      <c r="L3546" t="str">
        <f t="shared" si="1865"/>
        <v>0.000637405819904915-0.0133740083994668i</v>
      </c>
      <c r="M3546" t="str">
        <f t="shared" si="1866"/>
        <v>0.00800278635668874-0.197767863625599i</v>
      </c>
      <c r="N3546" t="str">
        <f t="shared" si="1867"/>
        <v>-7.14907446738098i</v>
      </c>
      <c r="O3546" t="str">
        <f t="shared" si="1868"/>
        <v>0.64796312374854-0.761671707668096i</v>
      </c>
      <c r="P3546" t="str">
        <f t="shared" si="1869"/>
        <v>0.35203687625146+0.761671707668096i</v>
      </c>
      <c r="Q3546" t="str">
        <f t="shared" si="1870"/>
        <v>-0.35203687625146+6.38740275971288i</v>
      </c>
      <c r="R3546" t="str">
        <f t="shared" si="1871"/>
        <v>0.11585641525733-0.0614995830934576i</v>
      </c>
      <c r="S3546" t="str">
        <f t="shared" si="1872"/>
        <v>0.741527448979555i</v>
      </c>
      <c r="T3546" t="str">
        <f t="shared" si="1873"/>
        <v>0.0456036289645978+0.0859107120536839i</v>
      </c>
      <c r="U3546" t="str">
        <f t="shared" si="1874"/>
        <v>0.0001-98.7313542753692i</v>
      </c>
      <c r="V3546" t="str">
        <f t="shared" si="1875"/>
        <v>0.00002-0.0015836218110834i</v>
      </c>
      <c r="W3546" t="str">
        <f t="shared" si="1876"/>
        <v>0.0000199993584529517-0.00158359641471446i</v>
      </c>
      <c r="X3546" t="str">
        <f t="shared" si="1877"/>
        <v>0.0000289122945792659-0.00158332103405333i</v>
      </c>
      <c r="Y3546" t="str">
        <f t="shared" si="1878"/>
        <v>0.009+10.1284947151735i</v>
      </c>
      <c r="Z3546" t="str">
        <f t="shared" si="1879"/>
        <v>-0.00187614241264367-0.0000359326793811662i</v>
      </c>
      <c r="AA3546" t="str">
        <f t="shared" si="1880"/>
        <v>0.00105648251786888-1.1849605466141i</v>
      </c>
      <c r="AB3546" t="str">
        <f t="shared" si="1881"/>
        <v>0.310472703432156+0.584886151183166i</v>
      </c>
      <c r="AC3546" t="str">
        <f t="shared" si="1882"/>
        <v>1.11815633129884-0.0567208043609368i</v>
      </c>
      <c r="AD3546" t="str">
        <f t="shared" si="1883"/>
        <v>0.250485921676243+0.535787257445326i</v>
      </c>
      <c r="AE3546" t="str">
        <f t="shared" si="1884"/>
        <v>-0.00045069498968864-0.00101421382816029i</v>
      </c>
      <c r="AF3546" t="str">
        <f t="shared" si="1885"/>
        <v>-15.0847067228441-0.220823511865512i</v>
      </c>
      <c r="AG3546" t="str">
        <f t="shared" si="1886"/>
        <v>1.00229924805152-0.00107242458296814i</v>
      </c>
      <c r="AH3546" t="str">
        <f t="shared" si="1887"/>
        <v>0.00654311173671454+0.0153703190202712i</v>
      </c>
      <c r="AI3546">
        <f t="shared" si="1888"/>
        <v>-35.54303938395752</v>
      </c>
      <c r="AJ3546">
        <f t="shared" si="1889"/>
        <v>66.940649887771983</v>
      </c>
      <c r="AK3546"/>
      <c r="AL3546"/>
      <c r="AM3546"/>
      <c r="AN3546"/>
    </row>
    <row r="3547" spans="1:40" x14ac:dyDescent="0.25">
      <c r="A3547"/>
      <c r="B3547">
        <f t="shared" si="1890"/>
        <v>1613000</v>
      </c>
      <c r="C3547" s="237" t="str">
        <f t="shared" si="1858"/>
        <v>-2.93747380879506E-08+0.00151830287667147i</v>
      </c>
      <c r="D3547" s="208" t="str">
        <f t="shared" si="1859"/>
        <v>-5.95700618221228+0.0116403220544813i</v>
      </c>
      <c r="E3547" t="str">
        <f t="shared" si="1860"/>
        <v>2870</v>
      </c>
      <c r="F3547" t="str">
        <f t="shared" si="1861"/>
        <v>0.777000777000777</v>
      </c>
      <c r="G3547" t="str">
        <f t="shared" si="1856"/>
        <v>0.777000777000777</v>
      </c>
      <c r="H3547" t="str">
        <f t="shared" si="1862"/>
        <v>9.12770843681853+0.232327147986061i</v>
      </c>
      <c r="I3547" t="str">
        <f t="shared" si="1863"/>
        <v>6334.23618780042i</v>
      </c>
      <c r="J3547" t="str">
        <f t="shared" si="1857"/>
        <v>-34318.2227281384+1369.94833314167i</v>
      </c>
      <c r="K3547" t="str">
        <f t="shared" si="1864"/>
        <v>0.00735626483781268-0.184279895120046i</v>
      </c>
      <c r="L3547" t="str">
        <f t="shared" si="1865"/>
        <v>0.000636617517491189-0.0133657545589772i</v>
      </c>
      <c r="M3547" t="str">
        <f t="shared" si="1866"/>
        <v>0.00799288235530387-0.197645649679023i</v>
      </c>
      <c r="N3547" t="str">
        <f t="shared" si="1867"/>
        <v>-7.1535093771002i</v>
      </c>
      <c r="O3547" t="str">
        <f t="shared" si="1868"/>
        <v>0.644578817366127-0.764537865774407i</v>
      </c>
      <c r="P3547" t="str">
        <f t="shared" si="1869"/>
        <v>0.355421182633873+0.764537865774407i</v>
      </c>
      <c r="Q3547" t="str">
        <f t="shared" si="1870"/>
        <v>-0.355421182633873+6.38897151132579i</v>
      </c>
      <c r="R3547" t="str">
        <f t="shared" si="1871"/>
        <v>0.11621086211777-0.0620952815299606i</v>
      </c>
      <c r="S3547" t="str">
        <f t="shared" si="1872"/>
        <v>0.741987453600509i</v>
      </c>
      <c r="T3547" t="str">
        <f t="shared" si="1873"/>
        <v>0.0460739198230222+0.086227001663484i</v>
      </c>
      <c r="U3547" t="str">
        <f t="shared" si="1874"/>
        <v>0.0001-98.6701445083043i</v>
      </c>
      <c r="V3547" t="str">
        <f t="shared" si="1875"/>
        <v>0.00002-0.00158264002446773i</v>
      </c>
      <c r="W3547" t="str">
        <f t="shared" si="1876"/>
        <v>0.0000199993584529516-0.00158261464384861i</v>
      </c>
      <c r="X3547" t="str">
        <f t="shared" si="1877"/>
        <v>0.0000289012452144821-0.00158233949608442i</v>
      </c>
      <c r="Y3547" t="str">
        <f t="shared" si="1878"/>
        <v>0.009+10.1347779004807i</v>
      </c>
      <c r="Z3547" t="str">
        <f t="shared" si="1879"/>
        <v>-0.00187381658078114-0.0000358952361320027i</v>
      </c>
      <c r="AA3547" t="str">
        <f t="shared" si="1880"/>
        <v>0.00105517126498361-1.18422568682735i</v>
      </c>
      <c r="AB3547" t="str">
        <f t="shared" si="1881"/>
        <v>0.313674476570162+0.587039473022933i</v>
      </c>
      <c r="AC3547" t="str">
        <f t="shared" si="1882"/>
        <v>1.11853296122194-0.0573042582636453i</v>
      </c>
      <c r="AD3547" t="str">
        <f t="shared" si="1883"/>
        <v>0.252882206160712+0.537785403854264i</v>
      </c>
      <c r="AE3547" t="str">
        <f t="shared" si="1884"/>
        <v>-0.000454550936828764-0.00101678847314792i</v>
      </c>
      <c r="AF3547" t="str">
        <f t="shared" si="1885"/>
        <v>-15.0847146190308-0.22068682593158i</v>
      </c>
      <c r="AG3547" t="str">
        <f t="shared" si="1886"/>
        <v>1.00230639656628-0.0010820257778314i</v>
      </c>
      <c r="AH3547" t="str">
        <f t="shared" si="1887"/>
        <v>0.00660048212660332+0.0154098779510434i</v>
      </c>
      <c r="AI3547">
        <f t="shared" si="1888"/>
        <v>-35.512462305751995</v>
      </c>
      <c r="AJ3547">
        <f t="shared" si="1889"/>
        <v>66.81319393829898</v>
      </c>
      <c r="AK3547"/>
      <c r="AL3547"/>
      <c r="AM3547"/>
      <c r="AN3547"/>
    </row>
    <row r="3548" spans="1:40" x14ac:dyDescent="0.25">
      <c r="A3548"/>
      <c r="B3548">
        <f t="shared" si="1890"/>
        <v>1614000</v>
      </c>
      <c r="C3548" s="237" t="str">
        <f t="shared" si="1858"/>
        <v>-2.93383494409914E-08+0.00151736216857015i</v>
      </c>
      <c r="D3548" s="208" t="str">
        <f t="shared" si="1859"/>
        <v>-5.9570061819333+0.0116331099590378i</v>
      </c>
      <c r="E3548" t="str">
        <f t="shared" si="1860"/>
        <v>2870</v>
      </c>
      <c r="F3548" t="str">
        <f t="shared" si="1861"/>
        <v>0.777000777000777</v>
      </c>
      <c r="G3548" t="str">
        <f t="shared" si="1856"/>
        <v>0.777000777000777</v>
      </c>
      <c r="H3548" t="str">
        <f t="shared" si="1862"/>
        <v>9.12771631862657+0.232183418930559i</v>
      </c>
      <c r="I3548" t="str">
        <f t="shared" si="1863"/>
        <v>6338.16317861741i</v>
      </c>
      <c r="J3548" t="str">
        <f t="shared" si="1857"/>
        <v>-34360.7892018506+1370.7976501492i</v>
      </c>
      <c r="K3548" t="str">
        <f t="shared" si="1864"/>
        <v>0.00734716604268483-0.184166075566449i</v>
      </c>
      <c r="L3548" t="str">
        <f t="shared" si="1865"/>
        <v>0.000635830675452923-0.0133575108767797i</v>
      </c>
      <c r="M3548" t="str">
        <f t="shared" si="1866"/>
        <v>0.00798299671813775-0.197523586443229i</v>
      </c>
      <c r="N3548" t="str">
        <f t="shared" si="1867"/>
        <v>-7.15794428681941i</v>
      </c>
      <c r="O3548" t="str">
        <f t="shared" si="1868"/>
        <v>0.64118183315488-0.767388986650283i</v>
      </c>
      <c r="P3548" t="str">
        <f t="shared" si="1869"/>
        <v>0.35881816684512+0.767388986650283i</v>
      </c>
      <c r="Q3548" t="str">
        <f t="shared" si="1870"/>
        <v>-0.35881816684512+6.39055530016913i</v>
      </c>
      <c r="R3548" t="str">
        <f t="shared" si="1871"/>
        <v>0.11656164313771-0.0626929246586201i</v>
      </c>
      <c r="S3548" t="str">
        <f t="shared" si="1872"/>
        <v>0.742447458221465i</v>
      </c>
      <c r="T3548" t="str">
        <f t="shared" si="1873"/>
        <v>0.0465462025612623+0.0865408956737103i</v>
      </c>
      <c r="U3548" t="str">
        <f t="shared" si="1874"/>
        <v>0.0001-98.6090105897736i</v>
      </c>
      <c r="V3548" t="str">
        <f t="shared" si="1875"/>
        <v>0.00002-0.00158165945444018i</v>
      </c>
      <c r="W3548" t="str">
        <f t="shared" si="1876"/>
        <v>0.0000199993584529517-0.00158163408955138i</v>
      </c>
      <c r="X3548" t="str">
        <f t="shared" si="1877"/>
        <v>0.0000288902163803225-0.00158135917428009i</v>
      </c>
      <c r="Y3548" t="str">
        <f t="shared" si="1878"/>
        <v>0.009+10.1410610857879i</v>
      </c>
      <c r="Z3548" t="str">
        <f t="shared" si="1879"/>
        <v>-0.00187149507136991-0.0000358578674554138i</v>
      </c>
      <c r="AA3548" t="str">
        <f t="shared" si="1880"/>
        <v>0.00105386245282334-1.18349173807159i</v>
      </c>
      <c r="AB3548" t="str">
        <f t="shared" si="1881"/>
        <v>0.316889810565612+0.589176485452838i</v>
      </c>
      <c r="AC3548" t="str">
        <f t="shared" si="1882"/>
        <v>1.11890598277242-0.0578898179404612i</v>
      </c>
      <c r="AD3548" t="str">
        <f t="shared" si="1883"/>
        <v>0.255287276703179+0.539772803723173i</v>
      </c>
      <c r="AE3548" t="str">
        <f t="shared" si="1884"/>
        <v>-0.000458413778481501-0.00101933619915851i</v>
      </c>
      <c r="AF3548" t="str">
        <f t="shared" si="1885"/>
        <v>-15.0847225005599-0.220550308971521i</v>
      </c>
      <c r="AG3548" t="str">
        <f t="shared" si="1886"/>
        <v>1.00231349020257-0.00109165276221004i</v>
      </c>
      <c r="AH3548" t="str">
        <f t="shared" si="1887"/>
        <v>0.00665796161555773+0.0154490339929689i</v>
      </c>
      <c r="AI3548">
        <f t="shared" si="1888"/>
        <v>-35.482118699783491</v>
      </c>
      <c r="AJ3548">
        <f t="shared" si="1889"/>
        <v>66.685746969002679</v>
      </c>
      <c r="AK3548"/>
      <c r="AL3548"/>
      <c r="AM3548"/>
      <c r="AN3548"/>
    </row>
    <row r="3549" spans="1:40" x14ac:dyDescent="0.25">
      <c r="A3549"/>
      <c r="B3549">
        <f t="shared" si="1890"/>
        <v>1615000</v>
      </c>
      <c r="C3549" s="237" t="str">
        <f t="shared" si="1858"/>
        <v>-2.93020283681126E-08+0.00151642262543242i</v>
      </c>
      <c r="D3549" s="208" t="str">
        <f t="shared" si="1859"/>
        <v>-5.95700618165484+0.0116259067949819i</v>
      </c>
      <c r="E3549" t="str">
        <f t="shared" si="1860"/>
        <v>2870</v>
      </c>
      <c r="F3549" t="str">
        <f t="shared" si="1861"/>
        <v>0.777000777000777</v>
      </c>
      <c r="G3549" t="str">
        <f t="shared" si="1856"/>
        <v>0.777000777000777</v>
      </c>
      <c r="H3549" t="str">
        <f t="shared" si="1862"/>
        <v>9.12772418581263+0.232039867467427i</v>
      </c>
      <c r="I3549" t="str">
        <f t="shared" si="1863"/>
        <v>6342.09016943439i</v>
      </c>
      <c r="J3549" t="str">
        <f t="shared" si="1857"/>
        <v>-34403.3820570153+1371.64696715673i</v>
      </c>
      <c r="K3549" t="str">
        <f t="shared" si="1864"/>
        <v>0.00733808410965283-0.184052396305888i</v>
      </c>
      <c r="L3549" t="str">
        <f t="shared" si="1865"/>
        <v>0.00063504529018782-0.0133492773341756i</v>
      </c>
      <c r="M3549" t="str">
        <f t="shared" si="1866"/>
        <v>0.00797312939984065-0.197401673640064i</v>
      </c>
      <c r="N3549" t="str">
        <f t="shared" si="1867"/>
        <v>-7.16237919653863i</v>
      </c>
      <c r="O3549" t="str">
        <f t="shared" si="1868"/>
        <v>0.637772237927999-0.770225014218775i</v>
      </c>
      <c r="P3549" t="str">
        <f t="shared" si="1869"/>
        <v>0.362227762072001+0.770225014218775i</v>
      </c>
      <c r="Q3549" t="str">
        <f t="shared" si="1870"/>
        <v>-0.362227762072001+6.39215418231985i</v>
      </c>
      <c r="R3549" t="str">
        <f t="shared" si="1871"/>
        <v>0.116908744045884-0.0632924900205647i</v>
      </c>
      <c r="S3549" t="str">
        <f t="shared" si="1872"/>
        <v>0.742907462842421i</v>
      </c>
      <c r="T3549" t="str">
        <f t="shared" si="1873"/>
        <v>0.047020463178157+0.0868523784232217i</v>
      </c>
      <c r="U3549" t="str">
        <f t="shared" si="1874"/>
        <v>0.0001-98.5479523788829i</v>
      </c>
      <c r="V3549" t="str">
        <f t="shared" si="1875"/>
        <v>0.00002-0.00158068009874083i</v>
      </c>
      <c r="W3549" t="str">
        <f t="shared" si="1876"/>
        <v>0.0000199993584529517-0.00158065474956287i</v>
      </c>
      <c r="X3549" t="str">
        <f t="shared" si="1877"/>
        <v>0.0000288792080259551-0.00158038006638147i</v>
      </c>
      <c r="Y3549" t="str">
        <f t="shared" si="1878"/>
        <v>0.009+10.147344271095i</v>
      </c>
      <c r="Z3549" t="str">
        <f t="shared" si="1879"/>
        <v>-0.00186917787370537-0.0000358205731431245i</v>
      </c>
      <c r="AA3549" t="str">
        <f t="shared" si="1880"/>
        <v>0.0010525560753318-1.18275869865347i</v>
      </c>
      <c r="AB3549" t="str">
        <f t="shared" si="1881"/>
        <v>0.320118610097618+0.591297081850734i</v>
      </c>
      <c r="AC3549" t="str">
        <f t="shared" si="1882"/>
        <v>1.11927538067743-0.0584774612492568i</v>
      </c>
      <c r="AD3549" t="str">
        <f t="shared" si="1883"/>
        <v>0.257701084494945+0.541749418866143i</v>
      </c>
      <c r="AE3549" t="str">
        <f t="shared" si="1884"/>
        <v>-0.00046228339048409-0.00102185702738355i</v>
      </c>
      <c r="AF3549" t="str">
        <f t="shared" si="1885"/>
        <v>-15.0847303674675-0.220413960672445i</v>
      </c>
      <c r="AG3549" t="str">
        <f t="shared" si="1886"/>
        <v>1.00232052889864-0.00110130527926203i</v>
      </c>
      <c r="AH3549" t="str">
        <f t="shared" si="1887"/>
        <v>0.00671554833808681+0.0154877874557033i</v>
      </c>
      <c r="AI3549">
        <f t="shared" si="1888"/>
        <v>-35.452006293808644</v>
      </c>
      <c r="AJ3549">
        <f t="shared" si="1889"/>
        <v>66.558308959472811</v>
      </c>
      <c r="AK3549"/>
      <c r="AL3549"/>
      <c r="AM3549"/>
      <c r="AN3549"/>
    </row>
    <row r="3550" spans="1:40" x14ac:dyDescent="0.25">
      <c r="A3550"/>
      <c r="B3550">
        <f t="shared" si="1890"/>
        <v>1616000</v>
      </c>
      <c r="C3550" s="237" t="str">
        <f t="shared" si="1858"/>
        <v>-2.92657747021029E-08+0.00151548424509559i</v>
      </c>
      <c r="D3550" s="208" t="str">
        <f t="shared" si="1859"/>
        <v>-5.9570061813769+0.0116187125457329i</v>
      </c>
      <c r="E3550" t="str">
        <f t="shared" si="1860"/>
        <v>2870</v>
      </c>
      <c r="F3550" t="str">
        <f t="shared" si="1861"/>
        <v>0.777000777000777</v>
      </c>
      <c r="G3550" t="str">
        <f t="shared" si="1856"/>
        <v>0.777000777000777</v>
      </c>
      <c r="H3550" t="str">
        <f t="shared" si="1862"/>
        <v>9.12773203841285+0.231896493267965i</v>
      </c>
      <c r="I3550" t="str">
        <f t="shared" si="1863"/>
        <v>6346.01716025138i</v>
      </c>
      <c r="J3550" t="str">
        <f t="shared" si="1857"/>
        <v>-34446.0012936326+1372.49628416426i</v>
      </c>
      <c r="K3550" t="str">
        <f t="shared" si="1864"/>
        <v>0.00732901899709801-0.183938857079545i</v>
      </c>
      <c r="L3550" t="str">
        <f t="shared" si="1865"/>
        <v>0.000634261358104685-0.0133410539125122i</v>
      </c>
      <c r="M3550" t="str">
        <f t="shared" si="1866"/>
        <v>0.0079632803552027-0.197279910992057i</v>
      </c>
      <c r="N3550" t="str">
        <f t="shared" si="1867"/>
        <v>-7.16681410625785i</v>
      </c>
      <c r="O3550" t="str">
        <f t="shared" si="1868"/>
        <v>0.634350098746749-0.773045892699774i</v>
      </c>
      <c r="P3550" t="str">
        <f t="shared" si="1869"/>
        <v>0.365649901253251+0.773045892699774i</v>
      </c>
      <c r="Q3550" t="str">
        <f t="shared" si="1870"/>
        <v>-0.365649901253251+6.39376821355808i</v>
      </c>
      <c r="R3550" t="str">
        <f t="shared" si="1871"/>
        <v>0.117252150737863-0.0638939550116944i</v>
      </c>
      <c r="S3550" t="str">
        <f t="shared" si="1872"/>
        <v>0.743367467463375i</v>
      </c>
      <c r="T3550" t="str">
        <f t="shared" si="1873"/>
        <v>0.0474966875232621+0.0871614343486391i</v>
      </c>
      <c r="U3550" t="str">
        <f t="shared" si="1874"/>
        <v>0.0001-98.4869697350839i</v>
      </c>
      <c r="V3550" t="str">
        <f t="shared" si="1875"/>
        <v>0.00002-0.00157970195511537i</v>
      </c>
      <c r="W3550" t="str">
        <f t="shared" si="1876"/>
        <v>0.0000199993584529517-0.0015796766216288i</v>
      </c>
      <c r="X3550" t="str">
        <f t="shared" si="1877"/>
        <v>0.0000288682201007059-0.00157940217013531i</v>
      </c>
      <c r="Y3550" t="str">
        <f t="shared" si="1878"/>
        <v>0.009+10.1536274564022i</v>
      </c>
      <c r="Z3550" t="str">
        <f t="shared" si="1879"/>
        <v>-0.00186686497711606-0.0000357833529875909i</v>
      </c>
      <c r="AA3550" t="str">
        <f t="shared" si="1880"/>
        <v>0.00105125212647143-1.18202656688378i</v>
      </c>
      <c r="AB3550" t="str">
        <f t="shared" si="1881"/>
        <v>0.323360778828966+0.593401156260044i</v>
      </c>
      <c r="AC3550" t="str">
        <f t="shared" si="1882"/>
        <v>1.11964113982726-0.0590671658953005i</v>
      </c>
      <c r="AD3550" t="str">
        <f t="shared" si="1883"/>
        <v>0.260123580566992+0.543715211322617i</v>
      </c>
      <c r="AE3550" t="str">
        <f t="shared" si="1884"/>
        <v>-0.000466159648951066-0.00102435097944728i</v>
      </c>
      <c r="AF3550" t="str">
        <f t="shared" si="1885"/>
        <v>-15.0847382197897-0.220277780722232i</v>
      </c>
      <c r="AG3550" t="str">
        <f t="shared" si="1886"/>
        <v>1.00232751259385-0.00111098307209429i</v>
      </c>
      <c r="AH3550" t="str">
        <f t="shared" si="1887"/>
        <v>0.00677324043299262+0.0155261386552908i</v>
      </c>
      <c r="AI3550">
        <f t="shared" si="1888"/>
        <v>-35.422122850055054</v>
      </c>
      <c r="AJ3550">
        <f t="shared" si="1889"/>
        <v>66.430879889194969</v>
      </c>
      <c r="AK3550"/>
      <c r="AL3550"/>
      <c r="AM3550"/>
      <c r="AN3550"/>
    </row>
    <row r="3551" spans="1:40" x14ac:dyDescent="0.25">
      <c r="A3551"/>
      <c r="B3551">
        <f t="shared" si="1890"/>
        <v>1617000</v>
      </c>
      <c r="C3551" s="237" t="str">
        <f t="shared" si="1858"/>
        <v>-2.92295882762693E-08+0.00151454702540235i</v>
      </c>
      <c r="D3551" s="208" t="str">
        <f t="shared" si="1859"/>
        <v>-5.95700618109947+0.0116115271947514i</v>
      </c>
      <c r="E3551" t="str">
        <f t="shared" si="1860"/>
        <v>2870</v>
      </c>
      <c r="F3551" t="str">
        <f t="shared" si="1861"/>
        <v>0.777000777000777</v>
      </c>
      <c r="G3551" t="str">
        <f t="shared" si="1856"/>
        <v>0.777000777000777</v>
      </c>
      <c r="H3551" t="str">
        <f t="shared" si="1862"/>
        <v>9.12773987646325+0.231753296004283i</v>
      </c>
      <c r="I3551" t="str">
        <f t="shared" si="1863"/>
        <v>6349.94415106837i</v>
      </c>
      <c r="J3551" t="str">
        <f t="shared" si="1857"/>
        <v>-34488.6469117025+1373.34560117178i</v>
      </c>
      <c r="K3551" t="str">
        <f t="shared" si="1864"/>
        <v>0.00731997066352989-0.183825457629238i</v>
      </c>
      <c r="L3551" t="str">
        <f t="shared" si="1865"/>
        <v>0.000633478875623372-0.0133328405931824i</v>
      </c>
      <c r="M3551" t="str">
        <f t="shared" si="1866"/>
        <v>0.00795344953915326-0.19715829822242i</v>
      </c>
      <c r="N3551" t="str">
        <f t="shared" si="1867"/>
        <v>-7.17124901597707i</v>
      </c>
      <c r="O3551" t="str">
        <f t="shared" si="1868"/>
        <v>0.630915482919104-0.775851566611136i</v>
      </c>
      <c r="P3551" t="str">
        <f t="shared" si="1869"/>
        <v>0.369084517080896+0.775851566611136i</v>
      </c>
      <c r="Q3551" t="str">
        <f t="shared" si="1870"/>
        <v>-0.369084517080896+6.39539744936593i</v>
      </c>
      <c r="R3551" t="str">
        <f t="shared" si="1871"/>
        <v>0.117591849277822-0.0644972968842063i</v>
      </c>
      <c r="S3551" t="str">
        <f t="shared" si="1872"/>
        <v>0.743827472084331i</v>
      </c>
      <c r="T3551" t="str">
        <f t="shared" si="1873"/>
        <v>0.0479748612976518+0.087468047986044i</v>
      </c>
      <c r="U3551" t="str">
        <f t="shared" si="1874"/>
        <v>0.0001-98.4260625181789i</v>
      </c>
      <c r="V3551" t="str">
        <f t="shared" si="1875"/>
        <v>0.00002-0.00157872502131506i</v>
      </c>
      <c r="W3551" t="str">
        <f t="shared" si="1876"/>
        <v>0.0000199993584529517-0.00157869970350048i</v>
      </c>
      <c r="X3551" t="str">
        <f t="shared" si="1877"/>
        <v>0.0000288572525540574-0.00157842548329396i</v>
      </c>
      <c r="Y3551" t="str">
        <f t="shared" si="1878"/>
        <v>0.009+10.1599106417094i</v>
      </c>
      <c r="Z3551" t="str">
        <f t="shared" si="1879"/>
        <v>-0.0018645563709636-0.000035746206781999i</v>
      </c>
      <c r="AA3551" t="str">
        <f t="shared" si="1880"/>
        <v>0.00104995060022351-1.18129534107755i</v>
      </c>
      <c r="AB3551" t="str">
        <f t="shared" si="1881"/>
        <v>0.326616219411565+0.595488603401326i</v>
      </c>
      <c r="AC3551" t="str">
        <f t="shared" si="1882"/>
        <v>1.12000324527721-0.0596589094327314i</v>
      </c>
      <c r="AD3551" t="str">
        <f t="shared" si="1883"/>
        <v>0.262554715791062+0.545670143358001i</v>
      </c>
      <c r="AE3551" t="str">
        <f t="shared" si="1884"/>
        <v>-0.000470042430275523-0.00102681807740504i</v>
      </c>
      <c r="AF3551" t="str">
        <f t="shared" si="1885"/>
        <v>-15.0847460575627-0.220141768809532i</v>
      </c>
      <c r="AG3551" t="str">
        <f t="shared" si="1886"/>
        <v>1.0023344412287-0.00112068588376751i</v>
      </c>
      <c r="AH3551" t="str">
        <f t="shared" si="1887"/>
        <v>0.00683103604338683+0.0155640879141377i</v>
      </c>
      <c r="AI3551">
        <f t="shared" si="1888"/>
        <v>-35.392466164531776</v>
      </c>
      <c r="AJ3551">
        <f t="shared" si="1889"/>
        <v>66.303459737547016</v>
      </c>
      <c r="AK3551"/>
      <c r="AL3551"/>
      <c r="AM3551"/>
      <c r="AN3551"/>
    </row>
    <row r="3552" spans="1:40" x14ac:dyDescent="0.25">
      <c r="A3552"/>
      <c r="B3552">
        <f t="shared" si="1890"/>
        <v>1618000</v>
      </c>
      <c r="C3552" s="237" t="str">
        <f t="shared" si="1858"/>
        <v>-2.91934689244324E-08+0.0015136109642007i</v>
      </c>
      <c r="D3552" s="208" t="str">
        <f t="shared" si="1859"/>
        <v>-5.95700618082255+0.0116043507255387i</v>
      </c>
      <c r="E3552" t="str">
        <f t="shared" si="1860"/>
        <v>2870</v>
      </c>
      <c r="F3552" t="str">
        <f t="shared" si="1861"/>
        <v>0.777000777000777</v>
      </c>
      <c r="G3552" t="str">
        <f t="shared" si="1856"/>
        <v>0.777000777000777</v>
      </c>
      <c r="H3552" t="str">
        <f t="shared" si="1862"/>
        <v>9.12774769999974+0.231610275349297i</v>
      </c>
      <c r="I3552" t="str">
        <f t="shared" si="1863"/>
        <v>6353.87114188536i</v>
      </c>
      <c r="J3552" t="str">
        <f t="shared" si="1857"/>
        <v>-34531.318911225+1374.19491817931i</v>
      </c>
      <c r="K3552" t="str">
        <f t="shared" si="1864"/>
        <v>0.00731093906758597-0.183712197697418i</v>
      </c>
      <c r="L3552" t="str">
        <f t="shared" si="1865"/>
        <v>0.000632697839174743-0.0133246373576244i</v>
      </c>
      <c r="M3552" t="str">
        <f t="shared" si="1866"/>
        <v>0.00794363690676071-0.197036835055042i</v>
      </c>
      <c r="N3552" t="str">
        <f t="shared" si="1867"/>
        <v>-7.17568392569629i</v>
      </c>
      <c r="O3552" t="str">
        <f t="shared" si="1868"/>
        <v>0.627468457998434-0.778641980769768i</v>
      </c>
      <c r="P3552" t="str">
        <f t="shared" si="1869"/>
        <v>0.372531542001566+0.778641980769768i</v>
      </c>
      <c r="Q3552" t="str">
        <f t="shared" si="1870"/>
        <v>-0.372531542001566+6.39704194492652i</v>
      </c>
      <c r="R3552" t="str">
        <f t="shared" si="1871"/>
        <v>0.117927825900292-0.065102492748135i</v>
      </c>
      <c r="S3552" t="str">
        <f t="shared" si="1872"/>
        <v>0.744287476705285i</v>
      </c>
      <c r="T3552" t="str">
        <f t="shared" si="1873"/>
        <v>0.0484549700547335+0.0877722039726685i</v>
      </c>
      <c r="U3552" t="str">
        <f t="shared" si="1874"/>
        <v>0.0001-98.3652305883158i</v>
      </c>
      <c r="V3552" t="str">
        <f t="shared" si="1875"/>
        <v>0.00002-0.00157774929509669i</v>
      </c>
      <c r="W3552" t="str">
        <f t="shared" si="1876"/>
        <v>0.0000199993584529517-0.00157772399293474i</v>
      </c>
      <c r="X3552" t="str">
        <f t="shared" si="1877"/>
        <v>0.0000288463053356481-0.00157745000361528i</v>
      </c>
      <c r="Y3552" t="str">
        <f t="shared" si="1878"/>
        <v>0.009+10.1661938270166i</v>
      </c>
      <c r="Z3552" t="str">
        <f t="shared" si="1879"/>
        <v>-0.00186225204464238-0.0000357091343202578i</v>
      </c>
      <c r="AA3552" t="str">
        <f t="shared" si="1880"/>
        <v>0.00104865149058784-1.18056501955396i</v>
      </c>
      <c r="AB3552" t="str">
        <f t="shared" si="1881"/>
        <v>0.329884833491999+0.597559318683781i</v>
      </c>
      <c r="AC3552" t="str">
        <f t="shared" si="1882"/>
        <v>1.12036168224941-0.0602526692660477i</v>
      </c>
      <c r="AD3552" t="str">
        <f t="shared" si="1883"/>
        <v>0.264994440880702+0.54761417746428i</v>
      </c>
      <c r="AE3552" t="str">
        <f t="shared" si="1884"/>
        <v>-0.000473931611130202-0.00102925834374154i</v>
      </c>
      <c r="AF3552" t="str">
        <f t="shared" si="1885"/>
        <v>-15.0847538808223-0.220005924623758i</v>
      </c>
      <c r="AG3552" t="str">
        <f t="shared" si="1886"/>
        <v>1.00234131474477-0.00113041345730072i</v>
      </c>
      <c r="AH3552" t="str">
        <f t="shared" si="1887"/>
        <v>0.00688893331670492+0.0156016355609853i</v>
      </c>
      <c r="AI3552">
        <f t="shared" si="1888"/>
        <v>-35.363034066357812</v>
      </c>
      <c r="AJ3552">
        <f t="shared" si="1889"/>
        <v>66.176048483801907</v>
      </c>
      <c r="AK3552"/>
      <c r="AL3552"/>
      <c r="AM3552"/>
      <c r="AN3552"/>
    </row>
    <row r="3553" spans="1:40" x14ac:dyDescent="0.25">
      <c r="A3553"/>
      <c r="B3553">
        <f t="shared" si="1890"/>
        <v>1619000</v>
      </c>
      <c r="C3553" s="237" t="str">
        <f t="shared" si="1858"/>
        <v>-2.91574164809263E-08+0.00151267605934396i</v>
      </c>
      <c r="D3553" s="208" t="str">
        <f t="shared" si="1859"/>
        <v>-5.95700618054615+0.011597183121637i</v>
      </c>
      <c r="E3553" t="str">
        <f t="shared" si="1860"/>
        <v>2870</v>
      </c>
      <c r="F3553" t="str">
        <f t="shared" si="1861"/>
        <v>0.777000777000777</v>
      </c>
      <c r="G3553" t="str">
        <f t="shared" si="1856"/>
        <v>0.777000777000777</v>
      </c>
      <c r="H3553" t="str">
        <f t="shared" si="1862"/>
        <v>9.12775550905814+0.231467430976732i</v>
      </c>
      <c r="I3553" t="str">
        <f t="shared" si="1863"/>
        <v>6357.79813270234i</v>
      </c>
      <c r="J3553" t="str">
        <f t="shared" si="1857"/>
        <v>-34574.0172922+1375.04423518684i</v>
      </c>
      <c r="K3553" t="str">
        <f t="shared" si="1864"/>
        <v>0.00730192416803092-0.18359907702717i</v>
      </c>
      <c r="L3553" t="str">
        <f t="shared" si="1865"/>
        <v>0.000631918245200628-0.0133164441873219i</v>
      </c>
      <c r="M3553" t="str">
        <f t="shared" si="1866"/>
        <v>0.00793384241323155-0.196915521214492i</v>
      </c>
      <c r="N3553" t="str">
        <f t="shared" si="1867"/>
        <v>-7.18011883541551i</v>
      </c>
      <c r="O3553" t="str">
        <f t="shared" si="1868"/>
        <v>0.624009091782177-0.78141708029271i</v>
      </c>
      <c r="P3553" t="str">
        <f t="shared" si="1869"/>
        <v>0.375990908217823+0.78141708029271i</v>
      </c>
      <c r="Q3553" t="str">
        <f t="shared" si="1870"/>
        <v>-0.375990908217823+6.3987017551228i</v>
      </c>
      <c r="R3553" t="str">
        <f t="shared" si="1871"/>
        <v>0.118260067011892-0.0657095195729209i</v>
      </c>
      <c r="S3553" t="str">
        <f t="shared" si="1872"/>
        <v>0.744747481326241i</v>
      </c>
      <c r="T3553" t="str">
        <f t="shared" si="1873"/>
        <v>0.0489369992010902+0.088073887048579i</v>
      </c>
      <c r="U3553" t="str">
        <f t="shared" si="1874"/>
        <v>0.000099999999999999-98.304473805988i</v>
      </c>
      <c r="V3553" t="str">
        <f t="shared" si="1875"/>
        <v>0.00002-0.00157677477422263i</v>
      </c>
      <c r="W3553" t="str">
        <f t="shared" si="1876"/>
        <v>0.0000199993584529516-0.00157674948769397i</v>
      </c>
      <c r="X3553" t="str">
        <f t="shared" si="1877"/>
        <v>0.0000288353783952717-0.00157647572886266i</v>
      </c>
      <c r="Y3553" t="str">
        <f t="shared" si="1878"/>
        <v>0.009+10.1724770123237i</v>
      </c>
      <c r="Z3553" t="str">
        <f t="shared" si="1879"/>
        <v>-0.00185995198757959-0.0000356721353970006i</v>
      </c>
      <c r="AA3553" t="str">
        <f t="shared" si="1880"/>
        <v>0.00104735479158291-1.17983560063636i</v>
      </c>
      <c r="AB3553" t="str">
        <f t="shared" si="1881"/>
        <v>0.333166521717264+0.59961319821671i</v>
      </c>
      <c r="AC3553" t="str">
        <f t="shared" si="1882"/>
        <v>1.1207164361346-0.0608484226516293i</v>
      </c>
      <c r="AD3553" t="str">
        <f t="shared" si="1883"/>
        <v>0.267442706392344+0.549547276360635i</v>
      </c>
      <c r="AE3553" t="str">
        <f t="shared" si="1884"/>
        <v>-0.000477827068468716-0.00103167180136928i</v>
      </c>
      <c r="AF3553" t="str">
        <f t="shared" si="1885"/>
        <v>-15.0847616896043-0.219870247855095i</v>
      </c>
      <c r="AG3553" t="str">
        <f t="shared" si="1886"/>
        <v>1.00234813308478-0.00114016553567604i</v>
      </c>
      <c r="AH3553" t="str">
        <f t="shared" si="1887"/>
        <v>0.0069469304047221+0.0156387819308851i</v>
      </c>
      <c r="AI3553">
        <f t="shared" si="1888"/>
        <v>-35.33382441710571</v>
      </c>
      <c r="AJ3553">
        <f t="shared" si="1889"/>
        <v>66.048646107127738</v>
      </c>
      <c r="AK3553"/>
      <c r="AL3553"/>
      <c r="AM3553"/>
      <c r="AN3553"/>
    </row>
    <row r="3554" spans="1:40" x14ac:dyDescent="0.25">
      <c r="A3554"/>
      <c r="B3554">
        <f t="shared" si="1890"/>
        <v>1620000</v>
      </c>
      <c r="C3554" s="237" t="str">
        <f t="shared" si="1858"/>
        <v>-2.91214307805962E-08+0.00151174230869074i</v>
      </c>
      <c r="D3554" s="208" t="str">
        <f t="shared" si="1859"/>
        <v>-5.95700618027026+0.011590024366629i</v>
      </c>
      <c r="E3554" t="str">
        <f t="shared" si="1860"/>
        <v>2870</v>
      </c>
      <c r="F3554" t="str">
        <f t="shared" si="1861"/>
        <v>0.777000777000777</v>
      </c>
      <c r="G3554" t="str">
        <f t="shared" si="1856"/>
        <v>0.777000777000777</v>
      </c>
      <c r="H3554" t="str">
        <f t="shared" si="1862"/>
        <v>9.12776330367412+0.231324762561112i</v>
      </c>
      <c r="I3554" t="str">
        <f t="shared" si="1863"/>
        <v>6361.72512351933i</v>
      </c>
      <c r="J3554" t="str">
        <f t="shared" si="1857"/>
        <v>-34616.7420546276+1375.89355219437i</v>
      </c>
      <c r="K3554" t="str">
        <f t="shared" si="1864"/>
        <v>0.00729292592375626-0.183486095362204i</v>
      </c>
      <c r="L3554" t="str">
        <f t="shared" si="1865"/>
        <v>0.000631140090153802-0.0133082610638038i</v>
      </c>
      <c r="M3554" t="str">
        <f t="shared" si="1866"/>
        <v>0.00792406601391006-0.196794356426008i</v>
      </c>
      <c r="N3554" t="str">
        <f t="shared" si="1867"/>
        <v>-7.18455374513473i</v>
      </c>
      <c r="O3554" t="str">
        <f t="shared" si="1868"/>
        <v>0.620537452310504-0.784176810598216i</v>
      </c>
      <c r="P3554" t="str">
        <f t="shared" si="1869"/>
        <v>0.379462547689496+0.784176810598216i</v>
      </c>
      <c r="Q3554" t="str">
        <f t="shared" si="1870"/>
        <v>-0.379462547689496+6.40037693453651i</v>
      </c>
      <c r="R3554" t="str">
        <f t="shared" si="1871"/>
        <v>0.118588559193045-0.0663183541890027i</v>
      </c>
      <c r="S3554" t="str">
        <f t="shared" si="1872"/>
        <v>0.745207485947195i</v>
      </c>
      <c r="T3554" t="str">
        <f t="shared" si="1873"/>
        <v>0.0494209339973423+0.0883730820583492i</v>
      </c>
      <c r="U3554" t="str">
        <f t="shared" si="1874"/>
        <v>0.0001-98.2437920320344i</v>
      </c>
      <c r="V3554" t="str">
        <f t="shared" si="1875"/>
        <v>0.00002-0.00157580145646077i</v>
      </c>
      <c r="W3554" t="str">
        <f t="shared" si="1876"/>
        <v>0.0000199993584529516-0.0015757761855461i</v>
      </c>
      <c r="X3554" t="str">
        <f t="shared" si="1877"/>
        <v>0.0000288244716828774-0.00157550265680507i</v>
      </c>
      <c r="Y3554" t="str">
        <f t="shared" si="1878"/>
        <v>0.009+10.1787601976309i</v>
      </c>
      <c r="Z3554" t="str">
        <f t="shared" si="1879"/>
        <v>-0.00185765618923501-0.0000356352098075773i</v>
      </c>
      <c r="AA3554" t="str">
        <f t="shared" si="1880"/>
        <v>0.00104606049724557-1.17910708265219i</v>
      </c>
      <c r="AB3554" t="str">
        <f t="shared" si="1881"/>
        <v>0.336461183740629+0.601650138820907i</v>
      </c>
      <c r="AC3554" t="str">
        <f t="shared" si="1882"/>
        <v>1.12106749249396-0.0614461466992749i</v>
      </c>
      <c r="AD3554" t="str">
        <f t="shared" si="1883"/>
        <v>0.269899462726351+0.551469402994019i</v>
      </c>
      <c r="AE3554" t="str">
        <f t="shared" si="1884"/>
        <v>-0.000481728679526661-0.00103405847362679i</v>
      </c>
      <c r="AF3554" t="str">
        <f t="shared" si="1885"/>
        <v>-15.0847694839444-0.219734738194483i</v>
      </c>
      <c r="AG3554" t="str">
        <f t="shared" si="1886"/>
        <v>1.00235489619257-0.00114994186184323i</v>
      </c>
      <c r="AH3554" t="str">
        <f t="shared" si="1887"/>
        <v>0.00700502546356775+0.0156755273651712i</v>
      </c>
      <c r="AI3554">
        <f t="shared" si="1888"/>
        <v>-35.304835110163005</v>
      </c>
      <c r="AJ3554">
        <f t="shared" si="1889"/>
        <v>65.921252586588267</v>
      </c>
      <c r="AK3554"/>
      <c r="AL3554"/>
      <c r="AM3554"/>
      <c r="AN3554"/>
    </row>
    <row r="3555" spans="1:40" x14ac:dyDescent="0.25">
      <c r="A3555"/>
      <c r="B3555">
        <f t="shared" si="1890"/>
        <v>1621000</v>
      </c>
      <c r="C3555" s="237" t="str">
        <f t="shared" si="1858"/>
        <v>-2.90855116587961E-08+0.00151080971010493i</v>
      </c>
      <c r="D3555" s="208" t="str">
        <f t="shared" si="1859"/>
        <v>-5.95700617999488+0.0115828744441378i</v>
      </c>
      <c r="E3555" t="str">
        <f t="shared" si="1860"/>
        <v>2870</v>
      </c>
      <c r="F3555" t="str">
        <f t="shared" si="1861"/>
        <v>0.777000777000777</v>
      </c>
      <c r="G3555" t="str">
        <f t="shared" si="1856"/>
        <v>0.777000777000777</v>
      </c>
      <c r="H3555" t="str">
        <f t="shared" si="1862"/>
        <v>9.1277710838833+0.231182269777761i</v>
      </c>
      <c r="I3555" t="str">
        <f t="shared" si="1863"/>
        <v>6365.65211433632i</v>
      </c>
      <c r="J3555" t="str">
        <f t="shared" si="1857"/>
        <v>-34659.4931985076+1376.74286920189i</v>
      </c>
      <c r="K3555" t="str">
        <f t="shared" si="1864"/>
        <v>0.00728394429377994-0.183373252446861i</v>
      </c>
      <c r="L3555" t="str">
        <f t="shared" si="1865"/>
        <v>0.00063036337049791-0.0133000879686441i</v>
      </c>
      <c r="M3555" t="str">
        <f t="shared" si="1866"/>
        <v>0.00791430766427785-0.196673340415505i</v>
      </c>
      <c r="N3555" t="str">
        <f t="shared" si="1867"/>
        <v>-7.18898865485395i</v>
      </c>
      <c r="O3555" t="str">
        <f t="shared" si="1868"/>
        <v>0.61705360786498-0.786921117406829i</v>
      </c>
      <c r="P3555" t="str">
        <f t="shared" si="1869"/>
        <v>0.38294639213502+0.786921117406829i</v>
      </c>
      <c r="Q3555" t="str">
        <f t="shared" si="1870"/>
        <v>-0.38294639213502+6.40206753744712i</v>
      </c>
      <c r="R3555" t="str">
        <f t="shared" si="1871"/>
        <v>0.118913289199681-0.0669289732894333i</v>
      </c>
      <c r="S3555" t="str">
        <f t="shared" si="1872"/>
        <v>0.745667490568151i</v>
      </c>
      <c r="T3555" t="str">
        <f t="shared" si="1873"/>
        <v>0.0499067595590345+0.0886697739527309i</v>
      </c>
      <c r="U3555" t="str">
        <f t="shared" si="1874"/>
        <v>0.0001-98.1831851276345i</v>
      </c>
      <c r="V3555" t="str">
        <f t="shared" si="1875"/>
        <v>0.00002-0.00157482933958448i</v>
      </c>
      <c r="W3555" t="str">
        <f t="shared" si="1876"/>
        <v>0.0000199993584529516-0.00157480408426454i</v>
      </c>
      <c r="X3555" t="str">
        <f t="shared" si="1877"/>
        <v>0.0000288135851485682-0.00157453078521692i</v>
      </c>
      <c r="Y3555" t="str">
        <f t="shared" si="1878"/>
        <v>0.009+10.1850433829381i</v>
      </c>
      <c r="Z3555" t="str">
        <f t="shared" si="1879"/>
        <v>-0.00185536463910097-0.000035598357348056i</v>
      </c>
      <c r="AA3555" t="str">
        <f t="shared" si="1880"/>
        <v>0.00104476860163123-1.17837946393307i</v>
      </c>
      <c r="AB3555" t="str">
        <f t="shared" si="1881"/>
        <v>0.339768718227678+0.603670038040038i</v>
      </c>
      <c r="AC3555" t="str">
        <f t="shared" si="1882"/>
        <v>1.12141483706084-0.0620458183737767i</v>
      </c>
      <c r="AD3555" t="str">
        <f t="shared" si="1883"/>
        <v>0.272364660128096+0.553380520539799i</v>
      </c>
      <c r="AE3555" t="str">
        <f t="shared" si="1884"/>
        <v>-0.000485636321822793-0.00103641838427705i</v>
      </c>
      <c r="AF3555" t="str">
        <f t="shared" si="1885"/>
        <v>-15.0847772638782-0.219599395333623i</v>
      </c>
      <c r="AG3555" t="str">
        <f t="shared" si="1886"/>
        <v>1.00236160401307-0.00115974217872447i</v>
      </c>
      <c r="AH3555" t="str">
        <f t="shared" si="1887"/>
        <v>0.00706321665374102+0.0157118722114356i</v>
      </c>
      <c r="AI3555">
        <f t="shared" si="1888"/>
        <v>-35.276064070107651</v>
      </c>
      <c r="AJ3555">
        <f t="shared" si="1889"/>
        <v>65.793867901143386</v>
      </c>
      <c r="AK3555"/>
      <c r="AL3555"/>
      <c r="AM3555"/>
      <c r="AN3555"/>
    </row>
    <row r="3556" spans="1:40" x14ac:dyDescent="0.25">
      <c r="A3556"/>
      <c r="B3556">
        <f t="shared" si="1890"/>
        <v>1622000</v>
      </c>
      <c r="C3556" s="237" t="str">
        <f t="shared" si="1858"/>
        <v>-2.90496589513889E-08+0.00150987826145575i</v>
      </c>
      <c r="D3556" s="208" t="str">
        <f t="shared" si="1859"/>
        <v>-5.95700617972001+0.0115757333378274i</v>
      </c>
      <c r="E3556" t="str">
        <f t="shared" si="1860"/>
        <v>2870</v>
      </c>
      <c r="F3556" t="str">
        <f t="shared" si="1861"/>
        <v>0.777000777000777</v>
      </c>
      <c r="G3556" t="str">
        <f t="shared" si="1856"/>
        <v>0.777000777000777</v>
      </c>
      <c r="H3556" t="str">
        <f t="shared" si="1862"/>
        <v>9.12777884972111+0.231039952302804i</v>
      </c>
      <c r="I3556" t="str">
        <f t="shared" si="1863"/>
        <v>6369.57910515331i</v>
      </c>
      <c r="J3556" t="str">
        <f t="shared" si="1857"/>
        <v>-34702.2707238404+1377.59218620942i</v>
      </c>
      <c r="K3556" t="str">
        <f t="shared" si="1864"/>
        <v>0.0072749792372457-0.183260548026105i</v>
      </c>
      <c r="L3556" t="str">
        <f t="shared" si="1865"/>
        <v>0.000629588082707454-0.0132919248834615i</v>
      </c>
      <c r="M3556" t="str">
        <f t="shared" si="1866"/>
        <v>0.00790456731995315-0.196552472909567i</v>
      </c>
      <c r="N3556" t="str">
        <f t="shared" si="1867"/>
        <v>-7.19342356457317i</v>
      </c>
      <c r="O3556" t="str">
        <f t="shared" si="1868"/>
        <v>0.613557626967223-0.789649946742447i</v>
      </c>
      <c r="P3556" t="str">
        <f t="shared" si="1869"/>
        <v>0.386442373032777+0.789649946742447i</v>
      </c>
      <c r="Q3556" t="str">
        <f t="shared" si="1870"/>
        <v>-0.386442373032777+6.40377361783072i</v>
      </c>
      <c r="R3556" t="str">
        <f t="shared" si="1871"/>
        <v>0.119234243964917-0.0675413534315201i</v>
      </c>
      <c r="S3556" t="str">
        <f t="shared" si="1872"/>
        <v>0.746127495189105i</v>
      </c>
      <c r="T3556" t="str">
        <f t="shared" si="1873"/>
        <v>0.0503944608575422+0.0889639477903102i</v>
      </c>
      <c r="U3556" t="str">
        <f t="shared" si="1874"/>
        <v>0.0001-98.1226529543127i</v>
      </c>
      <c r="V3556" t="str">
        <f t="shared" si="1875"/>
        <v>0.00002-0.00157385842137265i</v>
      </c>
      <c r="W3556" t="str">
        <f t="shared" si="1876"/>
        <v>0.0000199993584529516-0.00157383318162822i</v>
      </c>
      <c r="X3556" t="str">
        <f t="shared" si="1877"/>
        <v>0.0000288027187426011-0.00157356011187817i</v>
      </c>
      <c r="Y3556" t="str">
        <f t="shared" si="1878"/>
        <v>0.009+10.1913265682453i</v>
      </c>
      <c r="Z3556" t="str">
        <f t="shared" si="1879"/>
        <v>-0.0018530773267022-0.0000355615778152175i</v>
      </c>
      <c r="AA3556" t="str">
        <f t="shared" si="1880"/>
        <v>0.00104347909881362-1.17765274281474i</v>
      </c>
      <c r="AB3556" t="str">
        <f t="shared" si="1881"/>
        <v>0.343089022862483+0.605672794151907i</v>
      </c>
      <c r="AC3556" t="str">
        <f t="shared" si="1882"/>
        <v>1.12175845574256-0.0626474144965101i</v>
      </c>
      <c r="AD3556" t="str">
        <f t="shared" si="1883"/>
        <v>0.274838248689023+0.555280592402305i</v>
      </c>
      <c r="AE3556" t="str">
        <f t="shared" si="1884"/>
        <v>-0.000489549873160174-0.00103875155750583i</v>
      </c>
      <c r="AF3556" t="str">
        <f t="shared" si="1885"/>
        <v>-15.0847850294411-0.219464218964977i</v>
      </c>
      <c r="AG3556" t="str">
        <f t="shared" si="1886"/>
        <v>1.00236825649233-0.0011695662292189i</v>
      </c>
      <c r="AH3556" t="str">
        <f t="shared" si="1887"/>
        <v>0.00712150214012552+0.0157478168235022i</v>
      </c>
      <c r="AI3556">
        <f t="shared" si="1888"/>
        <v>-35.247509252099583</v>
      </c>
      <c r="AJ3556">
        <f t="shared" si="1889"/>
        <v>65.666492029650286</v>
      </c>
      <c r="AK3556"/>
      <c r="AL3556"/>
      <c r="AM3556"/>
      <c r="AN3556"/>
    </row>
    <row r="3557" spans="1:40" x14ac:dyDescent="0.25">
      <c r="A3557"/>
      <c r="B3557">
        <f t="shared" si="1890"/>
        <v>1623000</v>
      </c>
      <c r="C3557" s="237" t="str">
        <f t="shared" si="1858"/>
        <v>-2.90138724947415E-08+0.00150894796061759i</v>
      </c>
      <c r="D3557" s="208" t="str">
        <f t="shared" si="1859"/>
        <v>-5.95700617944564+0.0115686010314015i</v>
      </c>
      <c r="E3557" t="str">
        <f t="shared" si="1860"/>
        <v>2870</v>
      </c>
      <c r="F3557" t="str">
        <f t="shared" si="1861"/>
        <v>0.777000777000777</v>
      </c>
      <c r="G3557" t="str">
        <f t="shared" si="1856"/>
        <v>0.777000777000777</v>
      </c>
      <c r="H3557" t="str">
        <f t="shared" si="1862"/>
        <v>9.12778660122293+0.230897809813157i</v>
      </c>
      <c r="I3557" t="str">
        <f t="shared" si="1863"/>
        <v>6373.50609597029i</v>
      </c>
      <c r="J3557" t="str">
        <f t="shared" si="1857"/>
        <v>-34745.0746306257+1378.44150321695i</v>
      </c>
      <c r="K3557" t="str">
        <f t="shared" si="1864"/>
        <v>0.00726603071342288-0.183147981845525i</v>
      </c>
      <c r="L3557" t="str">
        <f t="shared" si="1865"/>
        <v>0.000628814223267737-0.0132837717899197i</v>
      </c>
      <c r="M3557" t="str">
        <f t="shared" si="1866"/>
        <v>0.00789484493669062-0.196431753635445i</v>
      </c>
      <c r="N3557" t="str">
        <f t="shared" si="1867"/>
        <v>-7.19785847429239i</v>
      </c>
      <c r="O3557" t="str">
        <f t="shared" si="1868"/>
        <v>0.610049578377556-0.792363244933386i</v>
      </c>
      <c r="P3557" t="str">
        <f t="shared" si="1869"/>
        <v>0.389950421622444+0.792363244933386i</v>
      </c>
      <c r="Q3557" t="str">
        <f t="shared" si="1870"/>
        <v>-0.389950421622444+6.405495229359i</v>
      </c>
      <c r="R3557" t="str">
        <f t="shared" si="1871"/>
        <v>0.11955141060072-0.0681554710384884i</v>
      </c>
      <c r="S3557" t="str">
        <f t="shared" si="1872"/>
        <v>0.746587499810061i</v>
      </c>
      <c r="T3557" t="str">
        <f t="shared" si="1873"/>
        <v>0.0508840227210021+0.0892555887391576i</v>
      </c>
      <c r="U3557" t="str">
        <f t="shared" si="1874"/>
        <v>0.0001-98.062195373934i</v>
      </c>
      <c r="V3557" t="str">
        <f t="shared" si="1875"/>
        <v>0.00002-0.00157288869960964i</v>
      </c>
      <c r="W3557" t="str">
        <f t="shared" si="1876"/>
        <v>0.0000199993584529516-0.00157286347542152i</v>
      </c>
      <c r="X3557" t="str">
        <f t="shared" si="1877"/>
        <v>0.0000287918724153862-0.00157259063457419i</v>
      </c>
      <c r="Y3557" t="str">
        <f t="shared" si="1878"/>
        <v>0.009+10.1976097535525i</v>
      </c>
      <c r="Z3557" t="str">
        <f t="shared" si="1879"/>
        <v>-0.00185079424159565-0.0000355248710065518i</v>
      </c>
      <c r="AA3557" t="str">
        <f t="shared" si="1880"/>
        <v>0.00104219198288475-1.17692691763702i</v>
      </c>
      <c r="AB3557" t="str">
        <f t="shared" si="1881"/>
        <v>0.346421994353933+0.607658306179699i</v>
      </c>
      <c r="AC3557" t="str">
        <f t="shared" si="1882"/>
        <v>1.12209833462211-0.0632509117470505i</v>
      </c>
      <c r="AD3557" t="str">
        <f t="shared" si="1883"/>
        <v>0.27732017834772+0.557169582215444i</v>
      </c>
      <c r="AE3557" t="str">
        <f t="shared" si="1884"/>
        <v>-0.000493469211627259-0.00104105801791991i</v>
      </c>
      <c r="AF3557" t="str">
        <f t="shared" si="1885"/>
        <v>-15.0847927806686-0.219329208781755i</v>
      </c>
      <c r="AG3557" t="str">
        <f t="shared" si="1886"/>
        <v>1.00237485357751-0.00117941375620729i</v>
      </c>
      <c r="AH3557" t="str">
        <f t="shared" si="1887"/>
        <v>0.00717988009200353+0.015783361561399i</v>
      </c>
      <c r="AI3557">
        <f t="shared" si="1888"/>
        <v>-35.219168641287823</v>
      </c>
      <c r="AJ3557">
        <f t="shared" si="1889"/>
        <v>65.539124950863126</v>
      </c>
      <c r="AK3557"/>
      <c r="AL3557"/>
      <c r="AM3557"/>
      <c r="AN3557"/>
    </row>
    <row r="3558" spans="1:40" x14ac:dyDescent="0.25">
      <c r="A3558"/>
      <c r="B3558">
        <f t="shared" si="1890"/>
        <v>1624000</v>
      </c>
      <c r="C3558" s="237" t="str">
        <f t="shared" si="1858"/>
        <v>-2.8978152125725E-08+0.00150801880547011i</v>
      </c>
      <c r="D3558" s="208" t="str">
        <f t="shared" si="1859"/>
        <v>-5.95700617917179+0.0115614775086042i</v>
      </c>
      <c r="E3558" t="str">
        <f t="shared" si="1860"/>
        <v>2870</v>
      </c>
      <c r="F3558" t="str">
        <f t="shared" si="1861"/>
        <v>0.777000777000777</v>
      </c>
      <c r="G3558" t="str">
        <f t="shared" si="1856"/>
        <v>0.777000777000777</v>
      </c>
      <c r="H3558" t="str">
        <f t="shared" si="1862"/>
        <v>9.12779433842404+0.230755841986534i</v>
      </c>
      <c r="I3558" t="str">
        <f t="shared" si="1863"/>
        <v>6377.43308678728i</v>
      </c>
      <c r="J3558" t="str">
        <f t="shared" si="1857"/>
        <v>-34787.9049188635+1379.29082022448i</v>
      </c>
      <c r="K3558" t="str">
        <f t="shared" si="1864"/>
        <v>0.00725709868170577-0.183035553651334i</v>
      </c>
      <c r="L3558" t="str">
        <f t="shared" si="1865"/>
        <v>0.000628041788674852-0.0132756286697271i</v>
      </c>
      <c r="M3558" t="str">
        <f t="shared" si="1866"/>
        <v>0.00788514047038062-0.196311182321061i</v>
      </c>
      <c r="N3558" t="str">
        <f t="shared" si="1867"/>
        <v>-7.2022933840116i</v>
      </c>
      <c r="O3558" t="str">
        <f t="shared" si="1868"/>
        <v>0.606529531093663-0.795060958613427i</v>
      </c>
      <c r="P3558" t="str">
        <f t="shared" si="1869"/>
        <v>0.393470468906337+0.795060958613427i</v>
      </c>
      <c r="Q3558" t="str">
        <f t="shared" si="1870"/>
        <v>-0.393470468906337+6.40723242539817i</v>
      </c>
      <c r="R3558" t="str">
        <f t="shared" si="1871"/>
        <v>0.119864776399557-0.0687713024011676i</v>
      </c>
      <c r="S3558" t="str">
        <f t="shared" si="1872"/>
        <v>0.747047504431016i</v>
      </c>
      <c r="T3558" t="str">
        <f t="shared" si="1873"/>
        <v>0.051375429835263+0.0895446820784708i</v>
      </c>
      <c r="U3558" t="str">
        <f t="shared" si="1874"/>
        <v>0.0001-98.0018122487045i</v>
      </c>
      <c r="V3558" t="str">
        <f t="shared" si="1875"/>
        <v>0.00002-0.00157192017208525i</v>
      </c>
      <c r="W3558" t="str">
        <f t="shared" si="1876"/>
        <v>0.0000199993584529516-0.00157189496343429i</v>
      </c>
      <c r="X3558" t="str">
        <f t="shared" si="1877"/>
        <v>0.0000287810461174862-0.00157162235109585i</v>
      </c>
      <c r="Y3558" t="str">
        <f t="shared" si="1878"/>
        <v>0.009+10.2038929388596i</v>
      </c>
      <c r="Z3558" t="str">
        <f t="shared" si="1879"/>
        <v>-0.00184851537337046-0.000035488236720257i</v>
      </c>
      <c r="AA3558" t="str">
        <f t="shared" si="1880"/>
        <v>0.00104090724795491-1.17620198674384i</v>
      </c>
      <c r="AB3558" t="str">
        <f t="shared" si="1881"/>
        <v>0.349767528442214+0.609626473903159i</v>
      </c>
      <c r="AC3558" t="str">
        <f t="shared" si="1882"/>
        <v>1.12243445995989-0.0638562866648171i</v>
      </c>
      <c r="AD3558" t="str">
        <f t="shared" si="1883"/>
        <v>0.279810398890982+0.559047453843284i</v>
      </c>
      <c r="AE3558" t="str">
        <f t="shared" si="1884"/>
        <v>-0.000497394215599053-0.00104333779054555i</v>
      </c>
      <c r="AF3558" t="str">
        <f t="shared" si="1885"/>
        <v>-15.0848005175958-0.21919436447793i</v>
      </c>
      <c r="AG3558" t="str">
        <f t="shared" si="1886"/>
        <v>1.00238139521689-0.00118928450255662i</v>
      </c>
      <c r="AH3558" t="str">
        <f t="shared" si="1887"/>
        <v>0.00723834868307074+0.0158185067913337i</v>
      </c>
      <c r="AI3558">
        <f t="shared" si="1888"/>
        <v>-35.191040252230366</v>
      </c>
      <c r="AJ3558">
        <f t="shared" si="1889"/>
        <v>65.411766643435499</v>
      </c>
      <c r="AK3558"/>
      <c r="AL3558"/>
      <c r="AM3558"/>
      <c r="AN3558"/>
    </row>
    <row r="3559" spans="1:40" x14ac:dyDescent="0.25">
      <c r="A3559"/>
      <c r="B3559">
        <f t="shared" si="1890"/>
        <v>1625000</v>
      </c>
      <c r="C3559" s="237" t="str">
        <f t="shared" si="1858"/>
        <v>-2.89424976817116E-08+0.00150709079389819i</v>
      </c>
      <c r="D3559" s="208" t="str">
        <f t="shared" si="1859"/>
        <v>-5.95700617889844+0.0115543627532195i</v>
      </c>
      <c r="E3559" t="str">
        <f t="shared" si="1860"/>
        <v>2870</v>
      </c>
      <c r="F3559" t="str">
        <f t="shared" si="1861"/>
        <v>0.777000777000777</v>
      </c>
      <c r="G3559" t="str">
        <f t="shared" si="1856"/>
        <v>0.777000777000777</v>
      </c>
      <c r="H3559" t="str">
        <f t="shared" si="1862"/>
        <v>9.12780206135957+0.230614048501434i</v>
      </c>
      <c r="I3559" t="str">
        <f t="shared" si="1863"/>
        <v>6381.36007760427i</v>
      </c>
      <c r="J3559" t="str">
        <f t="shared" si="1857"/>
        <v>-34830.7615885538+1380.140137232i</v>
      </c>
      <c r="K3559" t="str">
        <f t="shared" si="1864"/>
        <v>0.00724818310161308-0.182923263190361i</v>
      </c>
      <c r="L3559" t="str">
        <f t="shared" si="1865"/>
        <v>0.000627270775435601-0.0132674955046364i</v>
      </c>
      <c r="M3559" t="str">
        <f t="shared" si="1866"/>
        <v>0.00787545387704868-0.196190758694997i</v>
      </c>
      <c r="N3559" t="str">
        <f t="shared" si="1867"/>
        <v>-7.20672829373082i</v>
      </c>
      <c r="O3559" t="str">
        <f t="shared" si="1868"/>
        <v>0.602997554349197-0.797743034722891i</v>
      </c>
      <c r="P3559" t="str">
        <f t="shared" si="1869"/>
        <v>0.397002445650803+0.797743034722891i</v>
      </c>
      <c r="Q3559" t="str">
        <f t="shared" si="1870"/>
        <v>-0.397002445650803+6.40898525900793i</v>
      </c>
      <c r="R3559" t="str">
        <f t="shared" si="1871"/>
        <v>0.120174328836019-0.0693888236797076i</v>
      </c>
      <c r="S3559" t="str">
        <f t="shared" si="1872"/>
        <v>0.74750750905197i</v>
      </c>
      <c r="T3559" t="str">
        <f t="shared" si="1873"/>
        <v>0.0518686667448646+0.0898312132002049i</v>
      </c>
      <c r="U3559" t="str">
        <f t="shared" si="1874"/>
        <v>0.0001-97.9415034411666i</v>
      </c>
      <c r="V3559" t="str">
        <f t="shared" si="1875"/>
        <v>0.00002-0.00157095283659474i</v>
      </c>
      <c r="W3559" t="str">
        <f t="shared" si="1876"/>
        <v>0.0000199993584529516-0.00157092764346182i</v>
      </c>
      <c r="X3559" t="str">
        <f t="shared" si="1877"/>
        <v>0.0000287702397996161-0.00157065525923944i</v>
      </c>
      <c r="Y3559" t="str">
        <f t="shared" si="1878"/>
        <v>0.009+10.2101761241668i</v>
      </c>
      <c r="Z3559" t="str">
        <f t="shared" si="1879"/>
        <v>-0.00184624071164777-0.0000354516747552349i</v>
      </c>
      <c r="AA3559" t="str">
        <f t="shared" si="1880"/>
        <v>0.00103962488815247-1.17547794848319i</v>
      </c>
      <c r="AB3559" t="str">
        <f t="shared" si="1881"/>
        <v>0.353125519905468+0.611577197869695i</v>
      </c>
      <c r="AC3559" t="str">
        <f t="shared" si="1882"/>
        <v>1.12276681819544-0.0644635156507416i</v>
      </c>
      <c r="AD3559" t="str">
        <f t="shared" si="1883"/>
        <v>0.282308859954905+0.560914171380612i</v>
      </c>
      <c r="AE3559" t="str">
        <f t="shared" si="1884"/>
        <v>-0.000501324763738229-0.00104559090082671i</v>
      </c>
      <c r="AF3559" t="str">
        <f t="shared" si="1885"/>
        <v>-15.084808240258-0.219059685748214i</v>
      </c>
      <c r="AG3559" t="str">
        <f t="shared" si="1886"/>
        <v>1.00238788135986-0.00119917821112476i</v>
      </c>
      <c r="AH3559" t="str">
        <f t="shared" si="1887"/>
        <v>0.00729690609145117+0.0158532528856665i</v>
      </c>
      <c r="AI3559">
        <f t="shared" si="1888"/>
        <v>-35.163122128329157</v>
      </c>
      <c r="AJ3559">
        <f t="shared" si="1889"/>
        <v>65.28441708591798</v>
      </c>
      <c r="AK3559"/>
      <c r="AL3559"/>
      <c r="AM3559"/>
      <c r="AN3559"/>
    </row>
    <row r="3560" spans="1:40" x14ac:dyDescent="0.25">
      <c r="A3560"/>
      <c r="B3560">
        <f t="shared" si="1890"/>
        <v>1626000</v>
      </c>
      <c r="C3560" s="237" t="str">
        <f t="shared" si="1858"/>
        <v>-2.89069090005752E-08+0.00150616392379193i</v>
      </c>
      <c r="D3560" s="208" t="str">
        <f t="shared" si="1859"/>
        <v>-5.9570061786256+0.0115472567490715i</v>
      </c>
      <c r="E3560" t="str">
        <f t="shared" si="1860"/>
        <v>2870</v>
      </c>
      <c r="F3560" t="str">
        <f t="shared" si="1861"/>
        <v>0.777000777000777</v>
      </c>
      <c r="G3560" t="str">
        <f t="shared" si="1856"/>
        <v>0.777000777000777</v>
      </c>
      <c r="H3560" t="str">
        <f t="shared" si="1862"/>
        <v>9.12780977006456+0.230472429037147i</v>
      </c>
      <c r="I3560" t="str">
        <f t="shared" si="1863"/>
        <v>6385.28706842125i</v>
      </c>
      <c r="J3560" t="str">
        <f t="shared" si="1857"/>
        <v>-34873.6446396969+1380.98945423953i</v>
      </c>
      <c r="K3560" t="str">
        <f t="shared" si="1864"/>
        <v>0.00723928393278761-0.182811110210052i</v>
      </c>
      <c r="L3560" t="str">
        <f t="shared" si="1865"/>
        <v>0.000626501180067485-0.0132593722764448i</v>
      </c>
      <c r="M3560" t="str">
        <f t="shared" si="1866"/>
        <v>0.0078657851128551-0.196070482486497i</v>
      </c>
      <c r="N3560" t="str">
        <f t="shared" si="1867"/>
        <v>-7.21116320345004i</v>
      </c>
      <c r="O3560" t="str">
        <f t="shared" si="1868"/>
        <v>0.599453717612468-0.800409420509648i</v>
      </c>
      <c r="P3560" t="str">
        <f t="shared" si="1869"/>
        <v>0.400546282387532+0.800409420509648i</v>
      </c>
      <c r="Q3560" t="str">
        <f t="shared" si="1870"/>
        <v>-0.400546282387532+6.41075378294039i</v>
      </c>
      <c r="R3560" t="str">
        <f t="shared" si="1871"/>
        <v>0.12048005556843-0.070008010905304i</v>
      </c>
      <c r="S3560" t="str">
        <f t="shared" si="1872"/>
        <v>0.747967513672926i</v>
      </c>
      <c r="T3560" t="str">
        <f t="shared" si="1873"/>
        <v>0.0523637178540273+0.0901151676106945i</v>
      </c>
      <c r="U3560" t="str">
        <f t="shared" si="1874"/>
        <v>0.0001-97.8812688142038i</v>
      </c>
      <c r="V3560" t="str">
        <f t="shared" si="1875"/>
        <v>0.00002-0.00156998669093877i</v>
      </c>
      <c r="W3560" t="str">
        <f t="shared" si="1876"/>
        <v>0.0000199993584529516-0.00156996151330481i</v>
      </c>
      <c r="X3560" t="str">
        <f t="shared" si="1877"/>
        <v>0.0000287594534126419-0.00156968935680665i</v>
      </c>
      <c r="Y3560" t="str">
        <f t="shared" si="1878"/>
        <v>0.009+10.216459309474i</v>
      </c>
      <c r="Z3560" t="str">
        <f t="shared" si="1879"/>
        <v>-0.00184397024608066-0.000035415184911089i</v>
      </c>
      <c r="AA3560" t="str">
        <f t="shared" si="1880"/>
        <v>0.00103834489762398-1.17475480120714i</v>
      </c>
      <c r="AB3560" t="str">
        <f t="shared" si="1881"/>
        <v>0.356495862566535+0.613510379405415i</v>
      </c>
      <c r="AC3560" t="str">
        <f t="shared" si="1882"/>
        <v>1.12309539594906-0.0650725749689512i</v>
      </c>
      <c r="AD3560" t="str">
        <f t="shared" si="1883"/>
        <v>0.284815511025941+0.562769699153533i</v>
      </c>
      <c r="AE3560" t="str">
        <f t="shared" si="1884"/>
        <v>-0.00050526073499621-0.0010478173746234i</v>
      </c>
      <c r="AF3560" t="str">
        <f t="shared" si="1885"/>
        <v>-15.0848159486902-0.218925172288075i</v>
      </c>
      <c r="AG3560" t="str">
        <f t="shared" si="1886"/>
        <v>1.00239431195689-0.00120909462476502i</v>
      </c>
      <c r="AH3560" t="str">
        <f t="shared" si="1887"/>
        <v>0.00735555049971103+0.0158876002228846i</v>
      </c>
      <c r="AI3560">
        <f t="shared" si="1888"/>
        <v>-35.135412341278091</v>
      </c>
      <c r="AJ3560">
        <f t="shared" si="1889"/>
        <v>65.157076256761044</v>
      </c>
      <c r="AK3560"/>
      <c r="AL3560"/>
      <c r="AM3560"/>
      <c r="AN3560"/>
    </row>
    <row r="3561" spans="1:40" x14ac:dyDescent="0.25">
      <c r="A3561"/>
      <c r="B3561">
        <f t="shared" si="1890"/>
        <v>1627000</v>
      </c>
      <c r="C3561" s="237" t="str">
        <f t="shared" si="1858"/>
        <v>-2.8871385920686E-08+0.00150523819304658i</v>
      </c>
      <c r="D3561" s="208" t="str">
        <f t="shared" si="1859"/>
        <v>-5.95700617835325+0.0115401594800238i</v>
      </c>
      <c r="E3561" t="str">
        <f t="shared" si="1860"/>
        <v>2870</v>
      </c>
      <c r="F3561" t="str">
        <f t="shared" si="1861"/>
        <v>0.777000777000777</v>
      </c>
      <c r="G3561" t="str">
        <f t="shared" si="1856"/>
        <v>0.777000777000777</v>
      </c>
      <c r="H3561" t="str">
        <f t="shared" si="1862"/>
        <v>9.12781746457392+0.230330983273748i</v>
      </c>
      <c r="I3561" t="str">
        <f t="shared" si="1863"/>
        <v>6389.21405923824i</v>
      </c>
      <c r="J3561" t="str">
        <f t="shared" si="1857"/>
        <v>-34916.5540722924+1381.83877124706i</v>
      </c>
      <c r="K3561" t="str">
        <f t="shared" si="1864"/>
        <v>0.00723040113499597-0.182699094458476i</v>
      </c>
      <c r="L3561" t="str">
        <f t="shared" si="1865"/>
        <v>0.000625732999098654-0.0132512589669939i</v>
      </c>
      <c r="M3561" t="str">
        <f t="shared" si="1866"/>
        <v>0.00785613413409463-0.19595035342547i</v>
      </c>
      <c r="N3561" t="str">
        <f t="shared" si="1867"/>
        <v>-7.21559811316926i</v>
      </c>
      <c r="O3561" t="str">
        <f t="shared" si="1868"/>
        <v>0.595898090585048-0.803060063530178i</v>
      </c>
      <c r="P3561" t="str">
        <f t="shared" si="1869"/>
        <v>0.404101909414952+0.803060063530178i</v>
      </c>
      <c r="Q3561" t="str">
        <f t="shared" si="1870"/>
        <v>-0.404101909414952+6.41253804963908i</v>
      </c>
      <c r="R3561" t="str">
        <f t="shared" si="1871"/>
        <v>0.120781944440438-0.0706288399819593i</v>
      </c>
      <c r="S3561" t="str">
        <f t="shared" si="1872"/>
        <v>0.74842751829388i</v>
      </c>
      <c r="T3561" t="str">
        <f t="shared" si="1873"/>
        <v>0.0528605674276734+0.0903965309322663i</v>
      </c>
      <c r="U3561" t="str">
        <f t="shared" si="1874"/>
        <v>0.0001-97.8211082310357i</v>
      </c>
      <c r="V3561" t="str">
        <f t="shared" si="1875"/>
        <v>0.00002-0.00156902173292344i</v>
      </c>
      <c r="W3561" t="str">
        <f t="shared" si="1876"/>
        <v>0.0000199993584529516-0.00156899657076938i</v>
      </c>
      <c r="X3561" t="str">
        <f t="shared" si="1877"/>
        <v>0.000028748686907581-0.0015687246416046i</v>
      </c>
      <c r="Y3561" t="str">
        <f t="shared" si="1878"/>
        <v>0.009+10.2227424947812i</v>
      </c>
      <c r="Z3561" t="str">
        <f t="shared" si="1879"/>
        <v>-0.00184170396635396-0.0000353787669881209i</v>
      </c>
      <c r="AA3561" t="str">
        <f t="shared" si="1880"/>
        <v>0.00103706727053399-1.17403254327182i</v>
      </c>
      <c r="AB3561" t="str">
        <f t="shared" si="1881"/>
        <v>0.359878449299901+0.615425920626112i</v>
      </c>
      <c r="AC3561" t="str">
        <f t="shared" si="1882"/>
        <v>1.12342018002355-0.0656834407484883i</v>
      </c>
      <c r="AD3561" t="str">
        <f t="shared" si="1883"/>
        <v>0.287330301441969+0.564614001720019i</v>
      </c>
      <c r="AE3561" t="str">
        <f t="shared" si="1884"/>
        <v>-0.00050920200861427-0.00105001723821008i</v>
      </c>
      <c r="AF3561" t="str">
        <f t="shared" si="1885"/>
        <v>-15.0848236429272-0.218790823793724i</v>
      </c>
      <c r="AG3561" t="str">
        <f t="shared" si="1886"/>
        <v>1.00240068695959-0.00121903348633068i</v>
      </c>
      <c r="AH3561" t="str">
        <f t="shared" si="1887"/>
        <v>0.00741428009487254+0.0159215491875763i</v>
      </c>
      <c r="AI3561">
        <f t="shared" si="1888"/>
        <v>-35.10790899052428</v>
      </c>
      <c r="AJ3561">
        <f t="shared" si="1889"/>
        <v>65.029744134316857</v>
      </c>
      <c r="AK3561"/>
      <c r="AL3561"/>
      <c r="AM3561"/>
      <c r="AN3561"/>
    </row>
    <row r="3562" spans="1:40" x14ac:dyDescent="0.25">
      <c r="A3562"/>
      <c r="B3562">
        <f t="shared" si="1890"/>
        <v>1628000</v>
      </c>
      <c r="C3562" s="237" t="str">
        <f t="shared" si="1858"/>
        <v>-2.88359282809112E-08+0.00150431359956259i</v>
      </c>
      <c r="D3562" s="208" t="str">
        <f t="shared" si="1859"/>
        <v>-5.95700617808141+0.0115330709299799i</v>
      </c>
      <c r="E3562" t="str">
        <f t="shared" si="1860"/>
        <v>2870</v>
      </c>
      <c r="F3562" t="str">
        <f t="shared" si="1861"/>
        <v>0.777000777000777</v>
      </c>
      <c r="G3562" t="str">
        <f t="shared" si="1856"/>
        <v>0.777000777000777</v>
      </c>
      <c r="H3562" t="str">
        <f t="shared" si="1862"/>
        <v>9.1278251449225+0.230189710892095i</v>
      </c>
      <c r="I3562" t="str">
        <f t="shared" si="1863"/>
        <v>6393.14105005523i</v>
      </c>
      <c r="J3562" t="str">
        <f t="shared" si="1857"/>
        <v>-34959.4898863405+1382.68808825459i</v>
      </c>
      <c r="K3562" t="str">
        <f t="shared" si="1864"/>
        <v>0.00722153466812767-0.18258721568431i</v>
      </c>
      <c r="L3562" t="str">
        <f t="shared" si="1865"/>
        <v>0.000624966229067866-0.013243155558169i</v>
      </c>
      <c r="M3562" t="str">
        <f t="shared" si="1866"/>
        <v>0.00784650089719554-0.195830371242479i</v>
      </c>
      <c r="N3562" t="str">
        <f t="shared" si="1867"/>
        <v>-7.22003302288848i</v>
      </c>
      <c r="O3562" t="str">
        <f t="shared" si="1868"/>
        <v>0.592330743200401-0.805694911650596i</v>
      </c>
      <c r="P3562" t="str">
        <f t="shared" si="1869"/>
        <v>0.407669256799599+0.805694911650596i</v>
      </c>
      <c r="Q3562" t="str">
        <f t="shared" si="1870"/>
        <v>-0.407669256799599+6.41433811123788i</v>
      </c>
      <c r="R3562" t="str">
        <f t="shared" si="1871"/>
        <v>0.121079983482582-0.0712512866882613i</v>
      </c>
      <c r="S3562" t="str">
        <f t="shared" si="1872"/>
        <v>0.748887522914836i</v>
      </c>
      <c r="T3562" t="str">
        <f t="shared" si="1873"/>
        <v>0.0533591995924668+0.0906752889048401i</v>
      </c>
      <c r="U3562" t="str">
        <f t="shared" si="1874"/>
        <v>0.0001-97.761021555218i</v>
      </c>
      <c r="V3562" t="str">
        <f t="shared" si="1875"/>
        <v>0.00002-0.00156805796036022i</v>
      </c>
      <c r="W3562" t="str">
        <f t="shared" si="1876"/>
        <v>0.0000199993584529516-0.00156803281366706i</v>
      </c>
      <c r="X3562" t="str">
        <f t="shared" si="1877"/>
        <v>0.0000287379402356013-0.00156776111144582i</v>
      </c>
      <c r="Y3562" t="str">
        <f t="shared" si="1878"/>
        <v>0.009+10.2290256800884i</v>
      </c>
      <c r="Z3562" t="str">
        <f t="shared" si="1879"/>
        <v>-0.00183944186218428-0.0000353424207873281i</v>
      </c>
      <c r="AA3562" t="str">
        <f t="shared" si="1880"/>
        <v>0.00103579200106498-1.17331117303739i</v>
      </c>
      <c r="AB3562" t="str">
        <f t="shared" si="1881"/>
        <v>0.363273172038783+0.617323724448159i</v>
      </c>
      <c r="AC3562" t="str">
        <f t="shared" si="1882"/>
        <v>1.1237411574058-0.0662960889850452i</v>
      </c>
      <c r="AD3562" t="str">
        <f t="shared" si="1883"/>
        <v>0.289853180393398+0.56644704387049i</v>
      </c>
      <c r="AE3562" t="str">
        <f t="shared" si="1884"/>
        <v>-0.000513148464124657-0.00105219051827392i</v>
      </c>
      <c r="AF3562" t="str">
        <f t="shared" si="1885"/>
        <v>-15.0848313230039-0.218656639962115i</v>
      </c>
      <c r="AG3562" t="str">
        <f t="shared" si="1886"/>
        <v>1.00240700632067-0.00122899453867972i</v>
      </c>
      <c r="AH3562" t="str">
        <f t="shared" si="1887"/>
        <v>0.00747309306842902+0.0159551001704045i</v>
      </c>
      <c r="AI3562">
        <f t="shared" si="1888"/>
        <v>-35.08061020274215</v>
      </c>
      <c r="AJ3562">
        <f t="shared" si="1889"/>
        <v>64.902420696836444</v>
      </c>
      <c r="AK3562"/>
      <c r="AL3562"/>
      <c r="AM3562"/>
      <c r="AN3562"/>
    </row>
    <row r="3563" spans="1:40" x14ac:dyDescent="0.25">
      <c r="A3563"/>
      <c r="B3563">
        <f t="shared" si="1890"/>
        <v>1629000</v>
      </c>
      <c r="C3563" s="237" t="str">
        <f t="shared" si="1858"/>
        <v>-2.88005359206117E-08+0.00150339014124554i</v>
      </c>
      <c r="D3563" s="208" t="str">
        <f t="shared" si="1859"/>
        <v>-5.95700617781007+0.0115259910828825i</v>
      </c>
      <c r="E3563" t="str">
        <f t="shared" si="1860"/>
        <v>2870</v>
      </c>
      <c r="F3563" t="str">
        <f t="shared" si="1861"/>
        <v>0.777000777000777</v>
      </c>
      <c r="G3563" t="str">
        <f t="shared" si="1856"/>
        <v>0.777000777000777</v>
      </c>
      <c r="H3563" t="str">
        <f t="shared" si="1862"/>
        <v>9.12783281114502+0.230048611573827i</v>
      </c>
      <c r="I3563" t="str">
        <f t="shared" si="1863"/>
        <v>6397.06804087222i</v>
      </c>
      <c r="J3563" t="str">
        <f t="shared" si="1857"/>
        <v>-35002.4520818412+1383.53740526211i</v>
      </c>
      <c r="K3563" t="str">
        <f t="shared" si="1864"/>
        <v>0.00721268449219498-0.182475473636844i</v>
      </c>
      <c r="L3563" t="str">
        <f t="shared" si="1865"/>
        <v>0.000624200866524468-0.0132350620318998i</v>
      </c>
      <c r="M3563" t="str">
        <f t="shared" si="1866"/>
        <v>0.00783688535871945-0.195710535668744i</v>
      </c>
      <c r="N3563" t="str">
        <f t="shared" si="1867"/>
        <v>-7.2244679326077i</v>
      </c>
      <c r="O3563" t="str">
        <f t="shared" si="1868"/>
        <v>0.588751745622515-0.808313913047673i</v>
      </c>
      <c r="P3563" t="str">
        <f t="shared" si="1869"/>
        <v>0.411248254377485+0.808313913047673i</v>
      </c>
      <c r="Q3563" t="str">
        <f t="shared" si="1870"/>
        <v>-0.411248254377485+6.41615401956003i</v>
      </c>
      <c r="R3563" t="str">
        <f t="shared" si="1871"/>
        <v>0.121374160913838-0.0718753266791834i</v>
      </c>
      <c r="S3563" t="str">
        <f t="shared" si="1872"/>
        <v>0.74934752753579i</v>
      </c>
      <c r="T3563" t="str">
        <f t="shared" si="1873"/>
        <v>0.0538595983378733+0.0909514273875156i</v>
      </c>
      <c r="U3563" t="str">
        <f t="shared" si="1874"/>
        <v>0.0001-97.7010086506421i</v>
      </c>
      <c r="V3563" t="str">
        <f t="shared" si="1875"/>
        <v>0.00002-0.00156709537106596i</v>
      </c>
      <c r="W3563" t="str">
        <f t="shared" si="1876"/>
        <v>0.0000199993584529516-0.00156707023981471i</v>
      </c>
      <c r="X3563" t="str">
        <f t="shared" si="1877"/>
        <v>0.0000287272133480198-0.00156679876414816i</v>
      </c>
      <c r="Y3563" t="str">
        <f t="shared" si="1878"/>
        <v>0.009+10.2353088653955i</v>
      </c>
      <c r="Z3563" t="str">
        <f t="shared" si="1879"/>
        <v>-0.0018371839233197-0.0000353061461104004i</v>
      </c>
      <c r="AA3563" t="str">
        <f t="shared" si="1880"/>
        <v>0.0010345190834174-1.17259068886806i</v>
      </c>
      <c r="AB3563" t="str">
        <f t="shared" si="1881"/>
        <v>0.36667992178234+0.619203694599317i</v>
      </c>
      <c r="AC3563" t="str">
        <f t="shared" si="1882"/>
        <v>1.12405831526845-0.0669104955427245i</v>
      </c>
      <c r="AD3563" t="str">
        <f t="shared" si="1883"/>
        <v>0.292384096924226+0.568268790628338i</v>
      </c>
      <c r="AE3563" t="str">
        <f t="shared" si="1884"/>
        <v>-0.000517099981351631-0.00105433724191307i</v>
      </c>
      <c r="AF3563" t="str">
        <f t="shared" si="1885"/>
        <v>-15.0848389889551-0.218522620490945i</v>
      </c>
      <c r="AG3563" t="str">
        <f t="shared" si="1886"/>
        <v>1.00241326999393-0.00123897752467926i</v>
      </c>
      <c r="AH3563" t="str">
        <f t="shared" si="1887"/>
        <v>0.00753198761635807+0.01598825356808i</v>
      </c>
      <c r="AI3563">
        <f t="shared" si="1888"/>
        <v>-35.053514131320334</v>
      </c>
      <c r="AJ3563">
        <f t="shared" si="1889"/>
        <v>64.775105922471582</v>
      </c>
      <c r="AK3563"/>
      <c r="AL3563"/>
      <c r="AM3563"/>
      <c r="AN3563"/>
    </row>
    <row r="3564" spans="1:40" x14ac:dyDescent="0.25">
      <c r="A3564"/>
      <c r="B3564">
        <f t="shared" si="1890"/>
        <v>1630000</v>
      </c>
      <c r="C3564" s="237" t="str">
        <f t="shared" si="1858"/>
        <v>-2.87652086796427E-08+0.00150246781600619i</v>
      </c>
      <c r="D3564" s="208" t="str">
        <f t="shared" si="1859"/>
        <v>-5.95700617753923+0.0115189199227141i</v>
      </c>
      <c r="E3564" t="str">
        <f t="shared" si="1860"/>
        <v>2870</v>
      </c>
      <c r="F3564" t="str">
        <f t="shared" si="1861"/>
        <v>0.777000777000777</v>
      </c>
      <c r="G3564" t="str">
        <f t="shared" si="1856"/>
        <v>0.777000777000777</v>
      </c>
      <c r="H3564" t="str">
        <f t="shared" si="1862"/>
        <v>9.12784046327609+0.229907685001363i</v>
      </c>
      <c r="I3564" t="str">
        <f t="shared" si="1863"/>
        <v>6400.9950316892i</v>
      </c>
      <c r="J3564" t="str">
        <f t="shared" si="1857"/>
        <v>-35045.4406587944+1384.38672226964i</v>
      </c>
      <c r="K3564" t="str">
        <f t="shared" si="1864"/>
        <v>0.00720385056733261-0.182363868065982i</v>
      </c>
      <c r="L3564" t="str">
        <f t="shared" si="1865"/>
        <v>0.000623436908028326-0.0132269783701598i</v>
      </c>
      <c r="M3564" t="str">
        <f t="shared" si="1866"/>
        <v>0.00782728747536094-0.195590846436142i</v>
      </c>
      <c r="N3564" t="str">
        <f t="shared" si="1867"/>
        <v>-7.22890284232692i</v>
      </c>
      <c r="O3564" t="str">
        <f t="shared" si="1868"/>
        <v>0.585161168244517-0.810917016209866i</v>
      </c>
      <c r="P3564" t="str">
        <f t="shared" si="1869"/>
        <v>0.414838831755483+0.810917016209866i</v>
      </c>
      <c r="Q3564" t="str">
        <f t="shared" si="1870"/>
        <v>-0.414838831755483+6.41798582611705i</v>
      </c>
      <c r="R3564" t="str">
        <f t="shared" si="1871"/>
        <v>0.121664465143155-0.0725009354879088i</v>
      </c>
      <c r="S3564" t="str">
        <f t="shared" si="1872"/>
        <v>0.749807532156746i</v>
      </c>
      <c r="T3564" t="str">
        <f t="shared" si="1873"/>
        <v>0.0543617475172443+0.0912249323601595i</v>
      </c>
      <c r="U3564" t="str">
        <f t="shared" si="1874"/>
        <v>0.0001-97.6410693815311i</v>
      </c>
      <c r="V3564" t="str">
        <f t="shared" si="1875"/>
        <v>0.00002-0.00156613396286285i</v>
      </c>
      <c r="W3564" t="str">
        <f t="shared" si="1876"/>
        <v>0.0000199993584529516-0.00156610884703457i</v>
      </c>
      <c r="X3564" t="str">
        <f t="shared" si="1877"/>
        <v>0.0000287165061963035-0.00156583759753483i</v>
      </c>
      <c r="Y3564" t="str">
        <f t="shared" si="1878"/>
        <v>0.009+10.2415920507027i</v>
      </c>
      <c r="Z3564" t="str">
        <f t="shared" si="1879"/>
        <v>-0.00183493013953973-0.000035269942759717i</v>
      </c>
      <c r="AA3564" t="str">
        <f t="shared" si="1880"/>
        <v>0.00103324851180944-1.17187108913203i</v>
      </c>
      <c r="AB3564" t="str">
        <f t="shared" si="1881"/>
        <v>0.370098588603057+0.621065735629534i</v>
      </c>
      <c r="AC3564" t="str">
        <f t="shared" si="1882"/>
        <v>1.12437164097149-0.0675266361558245i</v>
      </c>
      <c r="AD3564" t="str">
        <f t="shared" si="1883"/>
        <v>0.294922999933132+0.570079207250529i</v>
      </c>
      <c r="AE3564" t="str">
        <f t="shared" si="1884"/>
        <v>-0.000521056440412547-0.00105645743663508i</v>
      </c>
      <c r="AF3564" t="str">
        <f t="shared" si="1885"/>
        <v>-15.0848466408153-0.218388765078649i</v>
      </c>
      <c r="AG3564" t="str">
        <f t="shared" si="1886"/>
        <v>1.00241947793428-0.00124898218721018i</v>
      </c>
      <c r="AH3564" t="str">
        <f t="shared" si="1887"/>
        <v>0.00759096193913529+0.0160210097833371i</v>
      </c>
      <c r="AI3564">
        <f t="shared" si="1888"/>
        <v>-35.026618955859604</v>
      </c>
      <c r="AJ3564">
        <f t="shared" si="1889"/>
        <v>64.647799789278068</v>
      </c>
      <c r="AK3564"/>
      <c r="AL3564"/>
      <c r="AM3564"/>
      <c r="AN3564"/>
    </row>
    <row r="3565" spans="1:40" x14ac:dyDescent="0.25">
      <c r="A3565"/>
      <c r="B3565">
        <f t="shared" si="1890"/>
        <v>1631000</v>
      </c>
      <c r="C3565" s="237" t="str">
        <f t="shared" si="1858"/>
        <v>-2.87299463983486E-08+0.00150154662176039i</v>
      </c>
      <c r="D3565" s="208" t="str">
        <f t="shared" si="1859"/>
        <v>-5.95700617726888+0.0115118574334963i</v>
      </c>
      <c r="E3565" t="str">
        <f t="shared" si="1860"/>
        <v>2870</v>
      </c>
      <c r="F3565" t="str">
        <f t="shared" si="1861"/>
        <v>0.777000777000777</v>
      </c>
      <c r="G3565" t="str">
        <f t="shared" si="1856"/>
        <v>0.777000777000777</v>
      </c>
      <c r="H3565" t="str">
        <f t="shared" si="1862"/>
        <v>9.12784810135019+0.229766930857891i</v>
      </c>
      <c r="I3565" t="str">
        <f t="shared" si="1863"/>
        <v>6404.92202250619i</v>
      </c>
      <c r="J3565" t="str">
        <f t="shared" si="1857"/>
        <v>-35088.4556172002+1385.23603927717i</v>
      </c>
      <c r="K3565" t="str">
        <f t="shared" si="1864"/>
        <v>0.00719503285379687-0.182252398722232i</v>
      </c>
      <c r="L3565" t="str">
        <f t="shared" si="1865"/>
        <v>0.000622674350149808-0.0132189045549659i</v>
      </c>
      <c r="M3565" t="str">
        <f t="shared" si="1866"/>
        <v>0.00781770720394668-0.195471303277198i</v>
      </c>
      <c r="N3565" t="str">
        <f t="shared" si="1867"/>
        <v>-7.23333775204614i</v>
      </c>
      <c r="O3565" t="str">
        <f t="shared" si="1868"/>
        <v>0.58155908168729-0.813504169938321i</v>
      </c>
      <c r="P3565" t="str">
        <f t="shared" si="1869"/>
        <v>0.41844091831271+0.813504169938321i</v>
      </c>
      <c r="Q3565" t="str">
        <f t="shared" si="1870"/>
        <v>-0.41844091831271+6.41983358210782i</v>
      </c>
      <c r="R3565" t="str">
        <f t="shared" si="1871"/>
        <v>0.121950884770957-0.0731280885276742i</v>
      </c>
      <c r="S3565" t="str">
        <f t="shared" si="1872"/>
        <v>0.7502675367777i</v>
      </c>
      <c r="T3565" t="str">
        <f t="shared" si="1873"/>
        <v>0.0548656308489197+0.091495789924967i</v>
      </c>
      <c r="U3565" t="str">
        <f t="shared" si="1874"/>
        <v>0.0001-97.5812036124436i</v>
      </c>
      <c r="V3565" t="str">
        <f t="shared" si="1875"/>
        <v>0.00002-0.00156517373357844i</v>
      </c>
      <c r="W3565" t="str">
        <f t="shared" si="1876"/>
        <v>0.0000199993584529516-0.00156514863315421i</v>
      </c>
      <c r="X3565" t="str">
        <f t="shared" si="1877"/>
        <v>0.0000287058187320676-0.0015648776094344i</v>
      </c>
      <c r="Y3565" t="str">
        <f t="shared" si="1878"/>
        <v>0.009+10.2478752360099i</v>
      </c>
      <c r="Z3565" t="str">
        <f t="shared" si="1879"/>
        <v>-0.00183268050065526-0.000035233810538344i</v>
      </c>
      <c r="AA3565" t="str">
        <f t="shared" si="1880"/>
        <v>0.00103198028047711-1.17115237220151i</v>
      </c>
      <c r="AB3565" t="str">
        <f t="shared" si="1881"/>
        <v>0.37352906165425+0.622909752921582i</v>
      </c>
      <c r="AC3565" t="str">
        <f t="shared" si="1882"/>
        <v>1.12468112206384-0.0681444864306414i</v>
      </c>
      <c r="AD3565" t="str">
        <f t="shared" si="1883"/>
        <v>0.297469838174549+0.571878259228116i</v>
      </c>
      <c r="AE3565" t="str">
        <f t="shared" si="1884"/>
        <v>-0.00052501772171893-0.00105855113035516i</v>
      </c>
      <c r="AF3565" t="str">
        <f t="shared" si="1885"/>
        <v>-15.0848542786191-0.218255073424395i</v>
      </c>
      <c r="AG3565" t="str">
        <f t="shared" si="1886"/>
        <v>1.00242563009774-0.0012590082691716i</v>
      </c>
      <c r="AH3565" t="str">
        <f t="shared" si="1887"/>
        <v>0.00765001424174836+0.0160533692249056i</v>
      </c>
      <c r="AI3565">
        <f t="shared" si="1888"/>
        <v>-34.999922881683872</v>
      </c>
      <c r="AJ3565">
        <f t="shared" si="1889"/>
        <v>64.52050227521255</v>
      </c>
      <c r="AK3565"/>
      <c r="AL3565"/>
      <c r="AM3565"/>
      <c r="AN3565"/>
    </row>
    <row r="3566" spans="1:40" x14ac:dyDescent="0.25">
      <c r="A3566"/>
      <c r="B3566">
        <f t="shared" si="1890"/>
        <v>1632000</v>
      </c>
      <c r="C3566" s="237" t="str">
        <f t="shared" si="1858"/>
        <v>-2.86947489175632E-08+0.00150062655642911i</v>
      </c>
      <c r="D3566" s="208" t="str">
        <f t="shared" si="1859"/>
        <v>-5.95700617699903+0.0115048035992898i</v>
      </c>
      <c r="E3566" t="str">
        <f t="shared" si="1860"/>
        <v>2870</v>
      </c>
      <c r="F3566" t="str">
        <f t="shared" si="1861"/>
        <v>0.777000777000777</v>
      </c>
      <c r="G3566" t="str">
        <f t="shared" si="1856"/>
        <v>0.777000777000777</v>
      </c>
      <c r="H3566" t="str">
        <f t="shared" si="1862"/>
        <v>9.12785572540176+0.229626348827384i</v>
      </c>
      <c r="I3566" t="str">
        <f t="shared" si="1863"/>
        <v>6408.84901332318i</v>
      </c>
      <c r="J3566" t="str">
        <f t="shared" si="1857"/>
        <v>-35131.4969570585+1386.0853562847i</v>
      </c>
      <c r="K3566" t="str">
        <f t="shared" si="1864"/>
        <v>0.00718623131196553-0.182141065356714i</v>
      </c>
      <c r="L3566" t="str">
        <f t="shared" si="1865"/>
        <v>0.000621913189469738-0.013210840568379i</v>
      </c>
      <c r="M3566" t="str">
        <f t="shared" si="1866"/>
        <v>0.00780814450143527-0.195351905925093i</v>
      </c>
      <c r="N3566" t="str">
        <f t="shared" si="1867"/>
        <v>-7.23777266176536i</v>
      </c>
      <c r="O3566" t="str">
        <f t="shared" si="1868"/>
        <v>0.577945556798084-0.816075323347883i</v>
      </c>
      <c r="P3566" t="str">
        <f t="shared" si="1869"/>
        <v>0.422054443201916+0.816075323347883i</v>
      </c>
      <c r="Q3566" t="str">
        <f t="shared" si="1870"/>
        <v>-0.422054443201916+6.42169733841748i</v>
      </c>
      <c r="R3566" t="str">
        <f t="shared" si="1871"/>
        <v>0.122233408590628-0.0737567610936375i</v>
      </c>
      <c r="S3566" t="str">
        <f t="shared" si="1872"/>
        <v>0.750727541398656i</v>
      </c>
      <c r="T3566" t="str">
        <f t="shared" si="1873"/>
        <v>0.0553712319173545+0.0917639863080195i</v>
      </c>
      <c r="U3566" t="str">
        <f t="shared" si="1874"/>
        <v>0.0001-97.5214112082691i</v>
      </c>
      <c r="V3566" t="str">
        <f t="shared" si="1875"/>
        <v>0.00002-0.00156421468104561i</v>
      </c>
      <c r="W3566" t="str">
        <f t="shared" si="1876"/>
        <v>0.0000199993584529516-0.00156418959600657i</v>
      </c>
      <c r="X3566" t="str">
        <f t="shared" si="1877"/>
        <v>0.0000286951509070761-0.00156391879768077i</v>
      </c>
      <c r="Y3566" t="str">
        <f t="shared" si="1878"/>
        <v>0.009+10.2541584213171i</v>
      </c>
      <c r="Z3566" t="str">
        <f t="shared" si="1879"/>
        <v>-0.00183043499650841-0.0000351977492500325i</v>
      </c>
      <c r="AA3566" t="str">
        <f t="shared" si="1880"/>
        <v>0.00103071438367411-1.17043453645272i</v>
      </c>
      <c r="AB3566" t="str">
        <f t="shared" si="1881"/>
        <v>0.376971229177738+0.624735652701656i</v>
      </c>
      <c r="AC3566" t="str">
        <f t="shared" si="1882"/>
        <v>1.12498674628493-0.0687640218473031i</v>
      </c>
      <c r="AD3566" t="str">
        <f t="shared" si="1883"/>
        <v>0.300024560259762+0.573665912286785i</v>
      </c>
      <c r="AE3566" t="str">
        <f t="shared" si="1884"/>
        <v>-0.000528983705977552-0.00106061835139453i</v>
      </c>
      <c r="AF3566" t="str">
        <f t="shared" si="1885"/>
        <v>-15.0848619024008-0.218121545228094i</v>
      </c>
      <c r="AG3566" t="str">
        <f t="shared" si="1886"/>
        <v>1.00243172644144-0.00126905551348555i</v>
      </c>
      <c r="AH3566" t="str">
        <f t="shared" si="1887"/>
        <v>0.00770914273371065+0.0160853323074858i</v>
      </c>
      <c r="AI3566">
        <f t="shared" si="1888"/>
        <v>-34.973424139361484</v>
      </c>
      <c r="AJ3566">
        <f t="shared" si="1889"/>
        <v>64.39321335813446</v>
      </c>
      <c r="AK3566"/>
      <c r="AL3566"/>
      <c r="AM3566"/>
      <c r="AN3566"/>
    </row>
    <row r="3567" spans="1:40" x14ac:dyDescent="0.25">
      <c r="A3567"/>
      <c r="B3567">
        <f t="shared" si="1890"/>
        <v>1633000</v>
      </c>
      <c r="C3567" s="237" t="str">
        <f t="shared" si="1858"/>
        <v>-2.86596160786072E-08+0.00149970761793839i</v>
      </c>
      <c r="D3567" s="208" t="str">
        <f t="shared" si="1859"/>
        <v>-5.95700617672968+0.0114977584041943i</v>
      </c>
      <c r="E3567" t="str">
        <f t="shared" si="1860"/>
        <v>2870</v>
      </c>
      <c r="F3567" t="str">
        <f t="shared" si="1861"/>
        <v>0.777000777000777</v>
      </c>
      <c r="G3567" t="str">
        <f t="shared" si="1856"/>
        <v>0.777000777000777</v>
      </c>
      <c r="H3567" t="str">
        <f t="shared" si="1862"/>
        <v>9.12786333546508+0.229485938594575i</v>
      </c>
      <c r="I3567" t="str">
        <f t="shared" si="1863"/>
        <v>6412.77600414017i</v>
      </c>
      <c r="J3567" t="str">
        <f t="shared" si="1857"/>
        <v>-35174.5646783694+1386.93467329222i</v>
      </c>
      <c r="K3567" t="str">
        <f t="shared" si="1864"/>
        <v>0.00717744590233717-0.182029867721148i</v>
      </c>
      <c r="L3567" t="str">
        <f t="shared" si="1865"/>
        <v>0.000621153422579354-0.013202786392503i</v>
      </c>
      <c r="M3567" t="str">
        <f t="shared" si="1866"/>
        <v>0.00779859932491652-0.195232654113651i</v>
      </c>
      <c r="N3567" t="str">
        <f t="shared" si="1867"/>
        <v>-7.24220757148458i</v>
      </c>
      <c r="O3567" t="str">
        <f t="shared" si="1868"/>
        <v>0.574320664649125-0.818630425868101i</v>
      </c>
      <c r="P3567" t="str">
        <f t="shared" si="1869"/>
        <v>0.425679335350875+0.818630425868101i</v>
      </c>
      <c r="Q3567" t="str">
        <f t="shared" si="1870"/>
        <v>-0.425679335350875+6.42357714561648i</v>
      </c>
      <c r="R3567" t="str">
        <f t="shared" si="1871"/>
        <v>0.122512025589983-0.074386928364764i</v>
      </c>
      <c r="S3567" t="str">
        <f t="shared" si="1872"/>
        <v>0.751187546019612i</v>
      </c>
      <c r="T3567" t="str">
        <f t="shared" si="1873"/>
        <v>0.0558785341742637+0.0920295078608312i</v>
      </c>
      <c r="U3567" t="str">
        <f t="shared" si="1874"/>
        <v>0.0001-97.4616920342283i</v>
      </c>
      <c r="V3567" t="str">
        <f t="shared" si="1875"/>
        <v>0.00002-0.00156325680310254i</v>
      </c>
      <c r="W3567" t="str">
        <f t="shared" si="1876"/>
        <v>0.0000199993584529516-0.00156323173342985i</v>
      </c>
      <c r="X3567" t="str">
        <f t="shared" si="1877"/>
        <v>0.0000286845026732402-0.00156296116011314i</v>
      </c>
      <c r="Y3567" t="str">
        <f t="shared" si="1878"/>
        <v>0.009+10.2604416066243i</v>
      </c>
      <c r="Z3567" t="str">
        <f t="shared" si="1879"/>
        <v>-0.00182819361697237-0.0000351617586992136i</v>
      </c>
      <c r="AA3567" t="str">
        <f t="shared" si="1880"/>
        <v>0.00102945081567176-1.16971758026585i</v>
      </c>
      <c r="AB3567" t="str">
        <f t="shared" si="1881"/>
        <v>0.380424978511636+0.626543342049908i</v>
      </c>
      <c r="AC3567" t="str">
        <f t="shared" si="1882"/>
        <v>1.12528850156624-0.069385217761614i</v>
      </c>
      <c r="AD3567" t="str">
        <f t="shared" si="1883"/>
        <v>0.302587114657978+0.57544213238741i</v>
      </c>
      <c r="AE3567" t="str">
        <f t="shared" si="1884"/>
        <v>-0.000532954274191436-0.00106265912847873i</v>
      </c>
      <c r="AF3567" t="str">
        <f t="shared" si="1885"/>
        <v>-15.0848695121948-0.217988180190381i</v>
      </c>
      <c r="AG3567" t="str">
        <f t="shared" si="1886"/>
        <v>1.00243776692358-0.00127912366310137i</v>
      </c>
      <c r="AH3567" t="str">
        <f t="shared" si="1887"/>
        <v>0.00776834562907451+0.0161168994517232i</v>
      </c>
      <c r="AI3567">
        <f t="shared" si="1888"/>
        <v>-34.947120984237714</v>
      </c>
      <c r="AJ3567">
        <f t="shared" si="1889"/>
        <v>64.265933015808173</v>
      </c>
      <c r="AK3567"/>
      <c r="AL3567"/>
      <c r="AM3567"/>
      <c r="AN3567"/>
    </row>
    <row r="3568" spans="1:40" x14ac:dyDescent="0.25">
      <c r="A3568"/>
      <c r="B3568">
        <f t="shared" si="1890"/>
        <v>1634000</v>
      </c>
      <c r="C3568" s="237" t="str">
        <f t="shared" si="1858"/>
        <v>-2.86245477232881E-08+0.00149878980421939i</v>
      </c>
      <c r="D3568" s="208" t="str">
        <f t="shared" si="1859"/>
        <v>-5.95700617646083+0.0114907218323487i</v>
      </c>
      <c r="E3568" t="str">
        <f t="shared" si="1860"/>
        <v>2870</v>
      </c>
      <c r="F3568" t="str">
        <f t="shared" si="1861"/>
        <v>0.777000777000777</v>
      </c>
      <c r="G3568" t="str">
        <f t="shared" si="1856"/>
        <v>0.777000777000777</v>
      </c>
      <c r="H3568" t="str">
        <f t="shared" si="1862"/>
        <v>9.12787093157434+0.229345699844975i</v>
      </c>
      <c r="I3568" t="str">
        <f t="shared" si="1863"/>
        <v>6416.70299495715i</v>
      </c>
      <c r="J3568" t="str">
        <f t="shared" si="1857"/>
        <v>-35217.6587811329+1387.78399029975i</v>
      </c>
      <c r="K3568" t="str">
        <f t="shared" si="1864"/>
        <v>0.007168676585531-0.181918805567859i</v>
      </c>
      <c r="L3568" t="str">
        <f t="shared" si="1865"/>
        <v>0.000620395046080294-0.0131947420094855i</v>
      </c>
      <c r="M3568" t="str">
        <f t="shared" si="1866"/>
        <v>0.00778907163161129-0.195113547577345i</v>
      </c>
      <c r="N3568" t="str">
        <f t="shared" si="1867"/>
        <v>-7.2466424812038i</v>
      </c>
      <c r="O3568" t="str">
        <f t="shared" si="1868"/>
        <v>0.57068447653621-0.821169427244215i</v>
      </c>
      <c r="P3568" t="str">
        <f t="shared" si="1869"/>
        <v>0.42931552346379+0.821169427244215i</v>
      </c>
      <c r="Q3568" t="str">
        <f t="shared" si="1870"/>
        <v>-0.42931552346379+6.42547305395958i</v>
      </c>
      <c r="R3568" t="str">
        <f t="shared" si="1871"/>
        <v>0.122786724952704-0.0750185654057366i</v>
      </c>
      <c r="S3568" t="str">
        <f t="shared" si="1872"/>
        <v>0.751647550640566i</v>
      </c>
      <c r="T3568" t="str">
        <f t="shared" si="1873"/>
        <v>0.056387520939791+0.0922923410618768i</v>
      </c>
      <c r="U3568" t="str">
        <f t="shared" si="1874"/>
        <v>0.0001-97.4020459558727i</v>
      </c>
      <c r="V3568" t="str">
        <f t="shared" si="1875"/>
        <v>0.00002-0.00156230009759268i</v>
      </c>
      <c r="W3568" t="str">
        <f t="shared" si="1876"/>
        <v>0.0000199993584529515-0.00156227504326754i</v>
      </c>
      <c r="X3568" t="str">
        <f t="shared" si="1877"/>
        <v>0.0000286738739826181-0.00156200469457595i</v>
      </c>
      <c r="Y3568" t="str">
        <f t="shared" si="1878"/>
        <v>0.009+10.2667247919314i</v>
      </c>
      <c r="Z3568" t="str">
        <f t="shared" si="1879"/>
        <v>-0.00182595635195131-0.0000351258386909977i</v>
      </c>
      <c r="AA3568" t="str">
        <f t="shared" si="1880"/>
        <v>0.00102818957075899-1.16900150202507i</v>
      </c>
      <c r="AB3568" t="str">
        <f t="shared" si="1881"/>
        <v>0.383890196098314+0.628332728910846i</v>
      </c>
      <c r="AC3568" t="str">
        <f t="shared" si="1882"/>
        <v>1.12558637603283-0.0700080494069323i</v>
      </c>
      <c r="AD3568" t="str">
        <f t="shared" si="1883"/>
        <v>0.305157449697427+0.577206885726562i</v>
      </c>
      <c r="AE3568" t="str">
        <f t="shared" si="1884"/>
        <v>-0.000536929307660916-0.00106467349073588i</v>
      </c>
      <c r="AF3568" t="str">
        <f t="shared" si="1885"/>
        <v>-15.0848771080352-0.217854978012626i</v>
      </c>
      <c r="AG3568" t="str">
        <f t="shared" si="1886"/>
        <v>1.00244375150348-0.00128921246100029i</v>
      </c>
      <c r="AH3568" t="str">
        <f t="shared" si="1887"/>
        <v>0.00782762114644431+0.0161480710841801i</v>
      </c>
      <c r="AI3568">
        <f t="shared" si="1888"/>
        <v>-34.921011695979416</v>
      </c>
      <c r="AJ3568">
        <f t="shared" si="1889"/>
        <v>64.138661225901259</v>
      </c>
      <c r="AK3568"/>
      <c r="AL3568"/>
      <c r="AM3568"/>
      <c r="AN3568"/>
    </row>
    <row r="3569" spans="1:40" x14ac:dyDescent="0.25">
      <c r="A3569"/>
      <c r="B3569">
        <f t="shared" si="1890"/>
        <v>1635000</v>
      </c>
      <c r="C3569" s="237" t="str">
        <f t="shared" si="1858"/>
        <v>-2.85895436938955E-08+0.00149787311320831i</v>
      </c>
      <c r="D3569" s="208" t="str">
        <f t="shared" si="1859"/>
        <v>-5.95700617619246+0.0114836938679304i</v>
      </c>
      <c r="E3569" t="str">
        <f t="shared" si="1860"/>
        <v>2870</v>
      </c>
      <c r="F3569" t="str">
        <f t="shared" si="1861"/>
        <v>0.777000777000777</v>
      </c>
      <c r="G3569" t="str">
        <f t="shared" si="1856"/>
        <v>0.777000777000777</v>
      </c>
      <c r="H3569" t="str">
        <f t="shared" si="1862"/>
        <v>9.12787851376361+0.229205632264856i</v>
      </c>
      <c r="I3569" t="str">
        <f t="shared" si="1863"/>
        <v>6420.62998577414i</v>
      </c>
      <c r="J3569" t="str">
        <f t="shared" si="1857"/>
        <v>-35260.779265349+1388.63330730728i</v>
      </c>
      <c r="K3569" t="str">
        <f t="shared" si="1864"/>
        <v>0.00715992332228616-0.181807878649774i</v>
      </c>
      <c r="L3569" t="str">
        <f t="shared" si="1865"/>
        <v>0.000619638056584522-0.0131867074015172i</v>
      </c>
      <c r="M3569" t="str">
        <f t="shared" si="1866"/>
        <v>0.00777956137887068-0.194994586051291i</v>
      </c>
      <c r="N3569" t="str">
        <f t="shared" si="1867"/>
        <v>-7.25107739092301i</v>
      </c>
      <c r="O3569" t="str">
        <f t="shared" si="1868"/>
        <v>0.567037063977322-0.823692277538146i</v>
      </c>
      <c r="P3569" t="str">
        <f t="shared" si="1869"/>
        <v>0.432962936022678+0.823692277538146i</v>
      </c>
      <c r="Q3569" t="str">
        <f t="shared" si="1870"/>
        <v>-0.432962936022678+6.42738511338486i</v>
      </c>
      <c r="R3569" t="str">
        <f t="shared" si="1871"/>
        <v>0.123057496059766-0.0756516471688816i</v>
      </c>
      <c r="S3569" t="str">
        <f t="shared" si="1872"/>
        <v>0.752107555261522i</v>
      </c>
      <c r="T3569" t="str">
        <f t="shared" si="1873"/>
        <v>0.0568981754036948+0.092552472518115i</v>
      </c>
      <c r="U3569" t="str">
        <f t="shared" si="1874"/>
        <v>0.0001-97.3424728390799i</v>
      </c>
      <c r="V3569" t="str">
        <f t="shared" si="1875"/>
        <v>0.00002-0.0015613445623648i</v>
      </c>
      <c r="W3569" t="str">
        <f t="shared" si="1876"/>
        <v>0.0000199993584529515-0.00156131952336842i</v>
      </c>
      <c r="X3569" t="str">
        <f t="shared" si="1877"/>
        <v>0.0000286632647874148-0.00156104939891897i</v>
      </c>
      <c r="Y3569" t="str">
        <f t="shared" si="1878"/>
        <v>0.009+10.2730079772386i</v>
      </c>
      <c r="Z3569" t="str">
        <f t="shared" si="1879"/>
        <v>-0.00182372319138025-0.0000350899890311694i</v>
      </c>
      <c r="AA3569" t="str">
        <f t="shared" si="1880"/>
        <v>0.00102693064324215-1.16828630011847i</v>
      </c>
      <c r="AB3569" t="str">
        <f t="shared" si="1881"/>
        <v>0.387366767492468+0.630103722103706i</v>
      </c>
      <c r="AC3569" t="str">
        <f t="shared" si="1882"/>
        <v>1.12588035800483-0.0706324918960598i</v>
      </c>
      <c r="AD3569" t="str">
        <f t="shared" si="1883"/>
        <v>0.307735513566437+0.578960138737069i</v>
      </c>
      <c r="AE3569" t="str">
        <f t="shared" si="1884"/>
        <v>-0.000540908687984658-0.00106666146769507i</v>
      </c>
      <c r="AF3569" t="str">
        <f t="shared" si="1885"/>
        <v>-15.0848846899561-0.217721938396926i</v>
      </c>
      <c r="AG3569" t="str">
        <f t="shared" si="1886"/>
        <v>1.00244968014158-0.0012993216501999i</v>
      </c>
      <c r="AH3569" t="str">
        <f t="shared" si="1887"/>
        <v>0.00788696750898963+0.0161788476373113i</v>
      </c>
      <c r="AI3569">
        <f t="shared" si="1888"/>
        <v>-34.895094578128358</v>
      </c>
      <c r="AJ3569">
        <f t="shared" si="1889"/>
        <v>64.011397965987484</v>
      </c>
      <c r="AK3569"/>
      <c r="AL3569"/>
      <c r="AM3569"/>
      <c r="AN3569"/>
    </row>
    <row r="3570" spans="1:40" x14ac:dyDescent="0.25">
      <c r="A3570"/>
      <c r="B3570">
        <f t="shared" si="1890"/>
        <v>1636000</v>
      </c>
      <c r="C3570" s="237" t="str">
        <f t="shared" si="1858"/>
        <v>-2.85546038332014E-08+0.00149695754284638i</v>
      </c>
      <c r="D3570" s="208" t="str">
        <f t="shared" si="1859"/>
        <v>-5.95700617592459+0.0114766744951556i</v>
      </c>
      <c r="E3570" t="str">
        <f t="shared" si="1860"/>
        <v>2870</v>
      </c>
      <c r="F3570" t="str">
        <f t="shared" si="1861"/>
        <v>0.777000777000777</v>
      </c>
      <c r="G3570" t="str">
        <f t="shared" si="1856"/>
        <v>0.777000777000777</v>
      </c>
      <c r="H3570" t="str">
        <f t="shared" si="1862"/>
        <v>9.12788608206691+0.229065735541254i</v>
      </c>
      <c r="I3570" t="str">
        <f t="shared" si="1863"/>
        <v>6424.55697659113i</v>
      </c>
      <c r="J3570" t="str">
        <f t="shared" si="1857"/>
        <v>-35303.9261310176+1389.48262431481i</v>
      </c>
      <c r="K3570" t="str">
        <f t="shared" si="1864"/>
        <v>0.00715118607346145-0.18169708672042i</v>
      </c>
      <c r="L3570" t="str">
        <f t="shared" si="1865"/>
        <v>0.000618882450714313-0.0131786825508318i</v>
      </c>
      <c r="M3570" t="str">
        <f t="shared" si="1866"/>
        <v>0.00777006852417576-0.194875769271252i</v>
      </c>
      <c r="N3570" t="str">
        <f t="shared" si="1867"/>
        <v>-7.25551230064223i</v>
      </c>
      <c r="O3570" t="str">
        <f t="shared" si="1868"/>
        <v>0.563378498711185-0.826198927129497i</v>
      </c>
      <c r="P3570" t="str">
        <f t="shared" si="1869"/>
        <v>0.436621501288815+0.826198927129497i</v>
      </c>
      <c r="Q3570" t="str">
        <f t="shared" si="1870"/>
        <v>-0.436621501288815+6.42931337351273i</v>
      </c>
      <c r="R3570" t="str">
        <f t="shared" si="1871"/>
        <v>0.123324328490831-0.0762861484961253i</v>
      </c>
      <c r="S3570" t="str">
        <f t="shared" si="1872"/>
        <v>0.752567559882476i</v>
      </c>
      <c r="T3570" t="str">
        <f t="shared" si="1873"/>
        <v>0.0574104806265612+0.0928098889664896i</v>
      </c>
      <c r="U3570" t="str">
        <f t="shared" si="1874"/>
        <v>0.0001-97.2829725500583i</v>
      </c>
      <c r="V3570" t="str">
        <f t="shared" si="1875"/>
        <v>0.00002-0.00156039019527289i</v>
      </c>
      <c r="W3570" t="str">
        <f t="shared" si="1876"/>
        <v>0.0000199993584529515-0.00156036517158655i</v>
      </c>
      <c r="X3570" t="str">
        <f t="shared" si="1877"/>
        <v>0.0000286526750399814-0.00156009527099721i</v>
      </c>
      <c r="Y3570" t="str">
        <f t="shared" si="1878"/>
        <v>0.009+10.2792911625458i</v>
      </c>
      <c r="Z3570" t="str">
        <f t="shared" si="1879"/>
        <v>-0.00182149412522504-0.0000350542095261877i</v>
      </c>
      <c r="AA3570" t="str">
        <f t="shared" si="1880"/>
        <v>0.00102567402744511-1.16757197293812i</v>
      </c>
      <c r="AB3570" t="str">
        <f t="shared" si="1881"/>
        <v>0.390854577369379+0.631856231332672i</v>
      </c>
      <c r="AC3570" t="str">
        <f t="shared" si="1882"/>
        <v>1.12617043599894-0.0712585202231655i</v>
      </c>
      <c r="AD3570" t="str">
        <f t="shared" si="1883"/>
        <v>0.310321254314545+0.580701858088502i</v>
      </c>
      <c r="AE3570" t="str">
        <f t="shared" si="1884"/>
        <v>-0.000544892297060728-0.00106862308928464i</v>
      </c>
      <c r="AF3570" t="str">
        <f t="shared" si="1885"/>
        <v>-15.0848922579915-0.217589061046098i</v>
      </c>
      <c r="AG3570" t="str">
        <f t="shared" si="1886"/>
        <v>1.00245555279937-0.00130945097375871i</v>
      </c>
      <c r="AH3570" t="str">
        <f t="shared" si="1887"/>
        <v>0.00794638294445943+0.0162092295494382i</v>
      </c>
      <c r="AI3570">
        <f t="shared" si="1888"/>
        <v>-34.869367957665176</v>
      </c>
      <c r="AJ3570">
        <f t="shared" si="1889"/>
        <v>63.884143213544526</v>
      </c>
      <c r="AK3570"/>
      <c r="AL3570"/>
      <c r="AM3570"/>
      <c r="AN3570"/>
    </row>
    <row r="3571" spans="1:40" x14ac:dyDescent="0.25">
      <c r="A3571"/>
      <c r="B3571">
        <f t="shared" si="1890"/>
        <v>1637000</v>
      </c>
      <c r="C3571" s="237" t="str">
        <f t="shared" si="1858"/>
        <v>-2.85197279844578E-08+0.00149604309107988i</v>
      </c>
      <c r="D3571" s="208" t="str">
        <f t="shared" si="1859"/>
        <v>-5.95700617565721+0.0114696636982791i</v>
      </c>
      <c r="E3571" t="str">
        <f t="shared" si="1860"/>
        <v>2870</v>
      </c>
      <c r="F3571" t="str">
        <f t="shared" si="1861"/>
        <v>0.777000777000777</v>
      </c>
      <c r="G3571" t="str">
        <f t="shared" si="1856"/>
        <v>0.777000777000777</v>
      </c>
      <c r="H3571" t="str">
        <f t="shared" si="1862"/>
        <v>9.12789363651808+0.228926009361971i</v>
      </c>
      <c r="I3571" t="str">
        <f t="shared" si="1863"/>
        <v>6428.48396740811i</v>
      </c>
      <c r="J3571" t="str">
        <f t="shared" si="1857"/>
        <v>-35347.0993781387+1390.33194132233i</v>
      </c>
      <c r="K3571" t="str">
        <f t="shared" si="1864"/>
        <v>0.00714246480003474-0.18158642953392i</v>
      </c>
      <c r="L3571" t="str">
        <f t="shared" si="1865"/>
        <v>0.000618128225102209-0.0131706674397059i</v>
      </c>
      <c r="M3571" t="str">
        <f t="shared" si="1866"/>
        <v>0.00776059302513695-0.194757096973626i</v>
      </c>
      <c r="N3571" t="str">
        <f t="shared" si="1867"/>
        <v>-7.25994721036145i</v>
      </c>
      <c r="O3571" t="str">
        <f t="shared" si="1868"/>
        <v>0.5597088526959-0.828689326716496i</v>
      </c>
      <c r="P3571" t="str">
        <f t="shared" si="1869"/>
        <v>0.4402911473041+0.828689326716496i</v>
      </c>
      <c r="Q3571" t="str">
        <f t="shared" si="1870"/>
        <v>-0.4402911473041+6.43125788364495i</v>
      </c>
      <c r="R3571" t="str">
        <f t="shared" si="1871"/>
        <v>0.123587212025626-0.0769220441209552i</v>
      </c>
      <c r="S3571" t="str">
        <f t="shared" si="1872"/>
        <v>0.753027564503432i</v>
      </c>
      <c r="T3571" t="str">
        <f t="shared" si="1873"/>
        <v>0.0579244195410284+0.0930645772754264i</v>
      </c>
      <c r="U3571" t="str">
        <f t="shared" si="1874"/>
        <v>0.0001-97.2235449553421i</v>
      </c>
      <c r="V3571" t="str">
        <f t="shared" si="1875"/>
        <v>0.00002-0.0015594369941762i</v>
      </c>
      <c r="W3571" t="str">
        <f t="shared" si="1876"/>
        <v>0.0000199993584529515-0.00155941198578118i</v>
      </c>
      <c r="X3571" t="str">
        <f t="shared" si="1877"/>
        <v>0.0000286421046928141-0.0015591423086709i</v>
      </c>
      <c r="Y3571" t="str">
        <f t="shared" si="1878"/>
        <v>0.009+10.285574347853i</v>
      </c>
      <c r="Z3571" t="str">
        <f t="shared" si="1879"/>
        <v>-0.00181926914348209-0.0000350184999831804i</v>
      </c>
      <c r="AA3571" t="str">
        <f t="shared" si="1880"/>
        <v>0.00102441971770908-1.16685851888002i</v>
      </c>
      <c r="AB3571" t="str">
        <f t="shared" si="1881"/>
        <v>0.394353509533254+0.633590167197064i</v>
      </c>
      <c r="AC3571" t="str">
        <f t="shared" si="1882"/>
        <v>1.12645659872986-0.0718861092657128i</v>
      </c>
      <c r="AD3571" t="str">
        <f t="shared" si="1883"/>
        <v>0.312914619853576+0.582432010687733i</v>
      </c>
      <c r="AE3571" t="str">
        <f t="shared" si="1884"/>
        <v>-0.000548880017087569-0.00107055838583051i</v>
      </c>
      <c r="AF3571" t="str">
        <f t="shared" si="1885"/>
        <v>-15.0848998121753-0.217456345663692i</v>
      </c>
      <c r="AG3571" t="str">
        <f t="shared" si="1886"/>
        <v>1.00246136943947-0.00131960017478063i</v>
      </c>
      <c r="AH3571" t="str">
        <f t="shared" si="1887"/>
        <v>0.00800586568519385+0.0162392172647222i</v>
      </c>
      <c r="AI3571">
        <f t="shared" si="1888"/>
        <v>-34.84383018458405</v>
      </c>
      <c r="AJ3571">
        <f t="shared" si="1889"/>
        <v>63.756896945957195</v>
      </c>
      <c r="AK3571"/>
      <c r="AL3571"/>
      <c r="AM3571"/>
      <c r="AN3571"/>
    </row>
    <row r="3572" spans="1:40" x14ac:dyDescent="0.25">
      <c r="A3572"/>
      <c r="B3572">
        <f t="shared" si="1890"/>
        <v>1638000</v>
      </c>
      <c r="C3572" s="237" t="str">
        <f t="shared" si="1858"/>
        <v>-2.84849159913946E-08+0.0014951297558601i</v>
      </c>
      <c r="D3572" s="208" t="str">
        <f t="shared" si="1859"/>
        <v>-5.95700617539031+0.0114626614615941i</v>
      </c>
      <c r="E3572" t="str">
        <f t="shared" si="1860"/>
        <v>2870</v>
      </c>
      <c r="F3572" t="str">
        <f t="shared" si="1861"/>
        <v>0.777000777000777</v>
      </c>
      <c r="G3572" t="str">
        <f t="shared" si="1856"/>
        <v>0.777000777000777</v>
      </c>
      <c r="H3572" t="str">
        <f t="shared" si="1862"/>
        <v>9.1279011771509+0.228786453415567i</v>
      </c>
      <c r="I3572" t="str">
        <f t="shared" si="1863"/>
        <v>6432.4109582251i</v>
      </c>
      <c r="J3572" t="str">
        <f t="shared" si="1857"/>
        <v>-35390.2990067125+1391.18125832986i</v>
      </c>
      <c r="K3572" t="str">
        <f t="shared" si="1864"/>
        <v>0.0071337594631027-0.181475906844993i</v>
      </c>
      <c r="L3572" t="str">
        <f t="shared" si="1865"/>
        <v>0.00061737537639098-0.0131626620504588i</v>
      </c>
      <c r="M3572" t="str">
        <f t="shared" si="1866"/>
        <v>0.00775113483949368-0.194638568895452i</v>
      </c>
      <c r="N3572" t="str">
        <f t="shared" si="1867"/>
        <v>-7.26438212008067i</v>
      </c>
      <c r="O3572" t="str">
        <f t="shared" si="1868"/>
        <v>0.556028198107507-0.831163427316986i</v>
      </c>
      <c r="P3572" t="str">
        <f t="shared" si="1869"/>
        <v>0.443971801892493+0.831163427316986i</v>
      </c>
      <c r="Q3572" t="str">
        <f t="shared" si="1870"/>
        <v>-0.443971801892493+6.43321869276368i</v>
      </c>
      <c r="R3572" t="str">
        <f t="shared" si="1871"/>
        <v>0.12384613664529-0.0775593086704126i</v>
      </c>
      <c r="S3572" t="str">
        <f t="shared" si="1872"/>
        <v>0.753487569124386i</v>
      </c>
      <c r="T3572" t="str">
        <f t="shared" si="1873"/>
        <v>0.0584399749530371+0.0933165244463061i</v>
      </c>
      <c r="U3572" t="str">
        <f t="shared" si="1874"/>
        <v>0.0001-97.1641899217917i</v>
      </c>
      <c r="V3572" t="str">
        <f t="shared" si="1875"/>
        <v>0.00002-0.00155848495693922i</v>
      </c>
      <c r="W3572" t="str">
        <f t="shared" si="1876"/>
        <v>0.0000199993584529516-0.00155845996381688i</v>
      </c>
      <c r="X3572" t="str">
        <f t="shared" si="1877"/>
        <v>0.0000286315536985548-0.00155819050980555i</v>
      </c>
      <c r="Y3572" t="str">
        <f t="shared" si="1878"/>
        <v>0.009+10.2918575331602i</v>
      </c>
      <c r="Z3572" t="str">
        <f t="shared" si="1879"/>
        <v>-0.00181704823617844-0.0000349828602099433i</v>
      </c>
      <c r="AA3572" t="str">
        <f t="shared" si="1880"/>
        <v>0.00102316770839259-1.16614593634406i</v>
      </c>
      <c r="AB3572" t="str">
        <f t="shared" si="1881"/>
        <v>0.397863446925729+0.635305441201373i</v>
      </c>
      <c r="AC3572" t="str">
        <f t="shared" si="1882"/>
        <v>1.12673883511176-0.0725152337864197i</v>
      </c>
      <c r="AD3572" t="str">
        <f t="shared" si="1883"/>
        <v>0.315515557958723+0.584150563679398i</v>
      </c>
      <c r="AE3572" t="str">
        <f t="shared" si="1884"/>
        <v>-0.000552871730564997-0.00107246738805442i</v>
      </c>
      <c r="AF3572" t="str">
        <f t="shared" si="1885"/>
        <v>-15.0849073525412-0.217323791953973i</v>
      </c>
      <c r="AG3572" t="str">
        <f t="shared" si="1886"/>
        <v>1.00246713002559-0.00132976899641934i</v>
      </c>
      <c r="AH3572" t="str">
        <f t="shared" si="1887"/>
        <v>0.00806541396813711+0.0162688112331375i</v>
      </c>
      <c r="AI3572">
        <f t="shared" si="1888"/>
        <v>-34.818479631477032</v>
      </c>
      <c r="AJ3572">
        <f t="shared" si="1889"/>
        <v>63.629659140516296</v>
      </c>
      <c r="AK3572"/>
      <c r="AL3572"/>
      <c r="AM3572"/>
      <c r="AN3572"/>
    </row>
    <row r="3573" spans="1:40" x14ac:dyDescent="0.25">
      <c r="A3573"/>
      <c r="B3573">
        <f t="shared" si="1890"/>
        <v>1639000</v>
      </c>
      <c r="C3573" s="237" t="str">
        <f t="shared" si="1858"/>
        <v>-2.84501676982198E-08+0.00149421753514334i</v>
      </c>
      <c r="D3573" s="208" t="str">
        <f t="shared" si="1859"/>
        <v>-5.95700617512391+0.0114556677694323i</v>
      </c>
      <c r="E3573" t="str">
        <f t="shared" si="1860"/>
        <v>2870</v>
      </c>
      <c r="F3573" t="str">
        <f t="shared" si="1861"/>
        <v>0.777000777000777</v>
      </c>
      <c r="G3573" t="str">
        <f t="shared" si="1856"/>
        <v>0.777000777000777</v>
      </c>
      <c r="H3573" t="str">
        <f t="shared" si="1862"/>
        <v>9.12790870399907+0.228647067391357i</v>
      </c>
      <c r="I3573" t="str">
        <f t="shared" si="1863"/>
        <v>6436.33794904209i</v>
      </c>
      <c r="J3573" t="str">
        <f t="shared" si="1857"/>
        <v>-35433.5250167388+1392.03057533739i</v>
      </c>
      <c r="K3573" t="str">
        <f t="shared" si="1864"/>
        <v>0.00712507002388031-0.181365518408953i</v>
      </c>
      <c r="L3573" t="str">
        <f t="shared" si="1865"/>
        <v>0.000616623901233605-0.0131546663654529i</v>
      </c>
      <c r="M3573" t="str">
        <f t="shared" si="1866"/>
        <v>0.00774169392511392-0.194520184774406i</v>
      </c>
      <c r="N3573" t="str">
        <f t="shared" si="1867"/>
        <v>-7.26881702979989i</v>
      </c>
      <c r="O3573" t="str">
        <f t="shared" si="1868"/>
        <v>0.552336607338561-0.833621180269388i</v>
      </c>
      <c r="P3573" t="str">
        <f t="shared" si="1869"/>
        <v>0.447663392661439+0.833621180269388i</v>
      </c>
      <c r="Q3573" t="str">
        <f t="shared" si="1870"/>
        <v>-0.447663392661439+6.4351958495305i</v>
      </c>
      <c r="R3573" t="str">
        <f t="shared" si="1871"/>
        <v>0.124101092533711-0.0781979166671027i</v>
      </c>
      <c r="S3573" t="str">
        <f t="shared" si="1872"/>
        <v>0.753947573745342i</v>
      </c>
      <c r="T3573" t="str">
        <f t="shared" si="1873"/>
        <v>0.0589571295431025+0.0935657176149376i</v>
      </c>
      <c r="U3573" t="str">
        <f t="shared" si="1874"/>
        <v>0.0001-97.104907316593i</v>
      </c>
      <c r="V3573" t="str">
        <f t="shared" si="1875"/>
        <v>0.00002-0.00155753408143163i</v>
      </c>
      <c r="W3573" t="str">
        <f t="shared" si="1876"/>
        <v>0.0000199993584529515-0.00155750910356331i</v>
      </c>
      <c r="X3573" t="str">
        <f t="shared" si="1877"/>
        <v>0.0000286210220099884-0.0015572398722718i</v>
      </c>
      <c r="Y3573" t="str">
        <f t="shared" si="1878"/>
        <v>0.009+10.2981407184673i</v>
      </c>
      <c r="Z3573" t="str">
        <f t="shared" si="1879"/>
        <v>-0.00181483139337148-0.000034947290014936i</v>
      </c>
      <c r="AA3573" t="str">
        <f t="shared" si="1880"/>
        <v>0.00102191799387144-1.1654342237341i</v>
      </c>
      <c r="AB3573" t="str">
        <f t="shared" si="1881"/>
        <v>0.401384271634539+0.637001965765282i</v>
      </c>
      <c r="AC3573" t="str">
        <f t="shared" si="1882"/>
        <v>1.12701713425967-0.0731458684352402i</v>
      </c>
      <c r="AD3573" t="str">
        <f t="shared" si="1883"/>
        <v>0.318124016269667+0.585857484446464i</v>
      </c>
      <c r="AE3573" t="str">
        <f t="shared" si="1884"/>
        <v>-0.000556867320295239-0.00107435012707238i</v>
      </c>
      <c r="AF3573" t="str">
        <f t="shared" si="1885"/>
        <v>-15.084914879123-0.217191399621925i</v>
      </c>
      <c r="AG3573" t="str">
        <f t="shared" si="1886"/>
        <v>1.00247283452253-0.00133995718188291i</v>
      </c>
      <c r="AH3573" t="str">
        <f t="shared" si="1887"/>
        <v>0.00812502603485091+0.0162980119104481i</v>
      </c>
      <c r="AI3573">
        <f t="shared" si="1888"/>
        <v>-34.793314693125829</v>
      </c>
      <c r="AJ3573">
        <f t="shared" si="1889"/>
        <v>63.502429774421358</v>
      </c>
      <c r="AK3573"/>
      <c r="AL3573"/>
      <c r="AM3573"/>
      <c r="AN3573"/>
    </row>
    <row r="3574" spans="1:40" x14ac:dyDescent="0.25">
      <c r="A3574"/>
      <c r="B3574">
        <f t="shared" si="1890"/>
        <v>1640000</v>
      </c>
      <c r="C3574" s="237" t="str">
        <f t="shared" si="1858"/>
        <v>-2.84154829496147E-08+0.00149330642689086i</v>
      </c>
      <c r="D3574" s="208" t="str">
        <f t="shared" si="1859"/>
        <v>-5.957006174858+0.0114486826061633i</v>
      </c>
      <c r="E3574" t="str">
        <f t="shared" si="1860"/>
        <v>2870</v>
      </c>
      <c r="F3574" t="str">
        <f t="shared" si="1861"/>
        <v>0.777000777000777</v>
      </c>
      <c r="G3574" t="str">
        <f t="shared" si="1856"/>
        <v>0.777000777000777</v>
      </c>
      <c r="H3574" t="str">
        <f t="shared" si="1862"/>
        <v>9.12791621709616+0.228507850979412i</v>
      </c>
      <c r="I3574" t="str">
        <f t="shared" si="1863"/>
        <v>6440.26493985908i</v>
      </c>
      <c r="J3574" t="str">
        <f t="shared" si="1857"/>
        <v>-35476.7774082176+1392.87989234492i</v>
      </c>
      <c r="K3574" t="str">
        <f t="shared" si="1864"/>
        <v>0.00711639644370034-0.181255263981706i</v>
      </c>
      <c r="L3574" t="str">
        <f t="shared" si="1865"/>
        <v>0.000615873796293202-0.0131466803670928i</v>
      </c>
      <c r="M3574" t="str">
        <f t="shared" si="1866"/>
        <v>0.00773227023999354-0.194401944348799i</v>
      </c>
      <c r="N3574" t="str">
        <f t="shared" si="1867"/>
        <v>-7.27325193951911i</v>
      </c>
      <c r="O3574" t="str">
        <f t="shared" si="1868"/>
        <v>0.548634152996717-0.836062537233654i</v>
      </c>
      <c r="P3574" t="str">
        <f t="shared" si="1869"/>
        <v>0.451365847003283+0.836062537233654i</v>
      </c>
      <c r="Q3574" t="str">
        <f t="shared" si="1870"/>
        <v>-0.451365847003283+6.43718940228546i</v>
      </c>
      <c r="R3574" t="str">
        <f t="shared" si="1871"/>
        <v>0.12435207007882-0.0788378425312203i</v>
      </c>
      <c r="S3574" t="str">
        <f t="shared" si="1872"/>
        <v>0.754407578366296i</v>
      </c>
      <c r="T3574" t="str">
        <f t="shared" si="1873"/>
        <v>0.0594758658676013+0.0938121440529985i</v>
      </c>
      <c r="U3574" t="str">
        <f t="shared" si="1874"/>
        <v>0.0001-97.0456970072535i</v>
      </c>
      <c r="V3574" t="str">
        <f t="shared" si="1875"/>
        <v>0.00002-0.00155658436552832i</v>
      </c>
      <c r="W3574" t="str">
        <f t="shared" si="1876"/>
        <v>0.0000199993584529515-0.00155655940289543i</v>
      </c>
      <c r="X3574" t="str">
        <f t="shared" si="1877"/>
        <v>0.0000286105095800454-0.00155629039394555i</v>
      </c>
      <c r="Y3574" t="str">
        <f t="shared" si="1878"/>
        <v>0.009+10.3044239037745i</v>
      </c>
      <c r="Z3574" t="str">
        <f t="shared" si="1879"/>
        <v>-0.00181261860514889-0.0000349117892072797i</v>
      </c>
      <c r="AA3574" t="str">
        <f t="shared" si="1880"/>
        <v>0.00102067056853852-1.1647233794578i</v>
      </c>
      <c r="AB3574" t="str">
        <f t="shared" si="1881"/>
        <v>0.404915864902273+0.638679654233481i</v>
      </c>
      <c r="AC3574" t="str">
        <f t="shared" si="1882"/>
        <v>1.12729148549089-0.0737779877513586i</v>
      </c>
      <c r="AD3574" t="str">
        <f t="shared" si="1883"/>
        <v>0.320739942291655+0.58755274061067i</v>
      </c>
      <c r="AE3574" t="str">
        <f t="shared" si="1884"/>
        <v>-0.000560866669383877-0.00107620663439276i</v>
      </c>
      <c r="AF3574" t="str">
        <f t="shared" si="1885"/>
        <v>-15.0849223919542-0.217059168373249i</v>
      </c>
      <c r="AG3574" t="str">
        <f t="shared" si="1886"/>
        <v>1.00247848289617-0.00135016447443809i</v>
      </c>
      <c r="AH3574" t="str">
        <f t="shared" si="1887"/>
        <v>0.00818470013152624+0.0163268197581777i</v>
      </c>
      <c r="AI3574">
        <f t="shared" si="1888"/>
        <v>-34.768333786106034</v>
      </c>
      <c r="AJ3574">
        <f t="shared" si="1889"/>
        <v>63.375208824777992</v>
      </c>
      <c r="AK3574"/>
      <c r="AL3574"/>
      <c r="AM3574"/>
      <c r="AN3574"/>
    </row>
    <row r="3575" spans="1:40" x14ac:dyDescent="0.25">
      <c r="A3575"/>
      <c r="B3575">
        <f t="shared" si="1890"/>
        <v>1641000</v>
      </c>
      <c r="C3575" s="237" t="str">
        <f t="shared" si="1858"/>
        <v>-2.83808615907341E-08+0.00149239642906892i</v>
      </c>
      <c r="D3575" s="208" t="str">
        <f t="shared" si="1859"/>
        <v>-5.95700617459257+0.0114417059561951i</v>
      </c>
      <c r="E3575" t="str">
        <f t="shared" si="1860"/>
        <v>2870</v>
      </c>
      <c r="F3575" t="str">
        <f t="shared" si="1861"/>
        <v>0.777000777000777</v>
      </c>
      <c r="G3575" t="str">
        <f t="shared" si="1856"/>
        <v>0.777000777000777</v>
      </c>
      <c r="H3575" t="str">
        <f t="shared" si="1862"/>
        <v>9.12792371647561+0.228368803870559i</v>
      </c>
      <c r="I3575" t="str">
        <f t="shared" si="1863"/>
        <v>6444.19193067606i</v>
      </c>
      <c r="J3575" t="str">
        <f t="shared" si="1857"/>
        <v>-35520.056181149+1393.72920935244i</v>
      </c>
      <c r="K3575" t="str">
        <f t="shared" si="1864"/>
        <v>0.00710773868401294-0.181145143319747i</v>
      </c>
      <c r="L3575" t="str">
        <f t="shared" si="1865"/>
        <v>0.000615125058243015-0.0131387040378254i</v>
      </c>
      <c r="M3575" t="str">
        <f t="shared" si="1866"/>
        <v>0.00772286374225595-0.194283847357572i</v>
      </c>
      <c r="N3575" t="str">
        <f t="shared" si="1867"/>
        <v>-7.27768684923833i</v>
      </c>
      <c r="O3575" t="str">
        <f t="shared" si="1868"/>
        <v>0.544920907903297-0.838487450192217i</v>
      </c>
      <c r="P3575" t="str">
        <f t="shared" si="1869"/>
        <v>0.455079092096703+0.838487450192217i</v>
      </c>
      <c r="Q3575" t="str">
        <f t="shared" si="1870"/>
        <v>-0.455079092096703+6.43919939904611i</v>
      </c>
      <c r="R3575" t="str">
        <f t="shared" si="1871"/>
        <v>0.124599059873879-0.0794790605825974i</v>
      </c>
      <c r="S3575" t="str">
        <f t="shared" si="1872"/>
        <v>0.754867582987252i</v>
      </c>
      <c r="T3575" t="str">
        <f t="shared" si="1873"/>
        <v>0.0599961663600827+0.0940557911694789i</v>
      </c>
      <c r="U3575" t="str">
        <f t="shared" si="1874"/>
        <v>0.0001-96.986558861606i</v>
      </c>
      <c r="V3575" t="str">
        <f t="shared" si="1875"/>
        <v>0.00002-0.00155563580710935i</v>
      </c>
      <c r="W3575" t="str">
        <f t="shared" si="1876"/>
        <v>0.0000199993584529515-0.00155561085969333i</v>
      </c>
      <c r="X3575" t="str">
        <f t="shared" si="1877"/>
        <v>0.0000286000163617987-0.00155534207270784i</v>
      </c>
      <c r="Y3575" t="str">
        <f t="shared" si="1878"/>
        <v>0.009+10.3107070890817i</v>
      </c>
      <c r="Z3575" t="str">
        <f t="shared" si="1879"/>
        <v>-0.00181040986162865-0.0000348763575967559i</v>
      </c>
      <c r="AA3575" t="str">
        <f t="shared" si="1880"/>
        <v>0.00101942542680398-1.1640134019268i</v>
      </c>
      <c r="AB3575" t="str">
        <f t="shared" si="1881"/>
        <v>0.408458107135302+0.640338420885491i</v>
      </c>
      <c r="AC3575" t="str">
        <f t="shared" si="1882"/>
        <v>1.12756187832633-0.0744115661652078i</v>
      </c>
      <c r="AD3575" t="str">
        <f t="shared" si="1883"/>
        <v>0.323363283396608+0.58923630003308i</v>
      </c>
      <c r="AE3575" t="str">
        <f t="shared" si="1884"/>
        <v>-0.000564869661240895-0.00107803694191487i</v>
      </c>
      <c r="AF3575" t="str">
        <f t="shared" si="1885"/>
        <v>-15.0849298910682-0.216927097914364i</v>
      </c>
      <c r="AG3575" t="str">
        <f t="shared" si="1886"/>
        <v>1.00248407511351-0.00136039061741496i</v>
      </c>
      <c r="AH3575" t="str">
        <f t="shared" si="1887"/>
        <v>0.00824443450899653+0.0163552352435879i</v>
      </c>
      <c r="AI3575">
        <f t="shared" si="1888"/>
        <v>-34.743535348396485</v>
      </c>
      <c r="AJ3575">
        <f t="shared" si="1889"/>
        <v>63.247996268602378</v>
      </c>
      <c r="AK3575"/>
      <c r="AL3575"/>
      <c r="AM3575"/>
      <c r="AN3575"/>
    </row>
    <row r="3576" spans="1:40" x14ac:dyDescent="0.25">
      <c r="A3576"/>
      <c r="B3576">
        <f t="shared" si="1890"/>
        <v>1642000</v>
      </c>
      <c r="C3576" s="237" t="str">
        <f t="shared" si="1858"/>
        <v>-2.83463034672039E-08+0.0014914875396487i</v>
      </c>
      <c r="D3576" s="208" t="str">
        <f t="shared" si="1859"/>
        <v>-5.95700617432762+0.0114347378039734i</v>
      </c>
      <c r="E3576" t="str">
        <f t="shared" si="1860"/>
        <v>2870</v>
      </c>
      <c r="F3576" t="str">
        <f t="shared" si="1861"/>
        <v>0.777000777000777</v>
      </c>
      <c r="G3576" t="str">
        <f t="shared" si="1856"/>
        <v>0.777000777000777</v>
      </c>
      <c r="H3576" t="str">
        <f t="shared" si="1862"/>
        <v>9.12793120217078+0.228229925756371i</v>
      </c>
      <c r="I3576" t="str">
        <f t="shared" si="1863"/>
        <v>6448.11892149305i</v>
      </c>
      <c r="J3576" t="str">
        <f t="shared" si="1857"/>
        <v>-35563.361335533+1394.57852635997i</v>
      </c>
      <c r="K3576" t="str">
        <f t="shared" si="1864"/>
        <v>0.00709909670638545-0.181035156180163i</v>
      </c>
      <c r="L3576" t="str">
        <f t="shared" si="1865"/>
        <v>0.000614377683766372-0.0131307373601402i</v>
      </c>
      <c r="M3576" t="str">
        <f t="shared" si="1866"/>
        <v>0.00771347439015182-0.194165893540303i</v>
      </c>
      <c r="N3576" t="str">
        <f t="shared" si="1867"/>
        <v>-7.28212175895755i</v>
      </c>
      <c r="O3576" t="str">
        <f t="shared" si="1868"/>
        <v>0.541196945091863-0.84089587145094i</v>
      </c>
      <c r="P3576" t="str">
        <f t="shared" si="1869"/>
        <v>0.458803054908137+0.84089587145094i</v>
      </c>
      <c r="Q3576" t="str">
        <f t="shared" si="1870"/>
        <v>-0.458803054908137+6.44122588750661i</v>
      </c>
      <c r="R3576" t="str">
        <f t="shared" si="1871"/>
        <v>0.124842052718732-0.0801215450427664i</v>
      </c>
      <c r="S3576" t="str">
        <f t="shared" si="1872"/>
        <v>0.755327587608208i</v>
      </c>
      <c r="T3576" t="str">
        <f t="shared" si="1873"/>
        <v>0.0605180133325951+0.0942966465120966i</v>
      </c>
      <c r="U3576" t="str">
        <f t="shared" si="1874"/>
        <v>0.0001-96.9274927478045i</v>
      </c>
      <c r="V3576" t="str">
        <f t="shared" si="1875"/>
        <v>0.00002-0.00155468840405995i</v>
      </c>
      <c r="W3576" t="str">
        <f t="shared" si="1876"/>
        <v>0.0000199993584529516-0.00155466347184227i</v>
      </c>
      <c r="X3576" t="str">
        <f t="shared" si="1877"/>
        <v>0.0000285895423084642-0.00155439490644488i</v>
      </c>
      <c r="Y3576" t="str">
        <f t="shared" si="1878"/>
        <v>0.009+10.3169902743889i</v>
      </c>
      <c r="Z3576" t="str">
        <f t="shared" si="1879"/>
        <v>-0.00180820515295872-0.0000348409949938007i</v>
      </c>
      <c r="AA3576" t="str">
        <f t="shared" si="1880"/>
        <v>0.00101818256309493-1.16330428955655i</v>
      </c>
      <c r="AB3576" t="str">
        <f t="shared" si="1881"/>
        <v>0.412010877912811+0.641978180945302i</v>
      </c>
      <c r="AC3576" t="str">
        <f t="shared" si="1882"/>
        <v>1.12782830249187-0.0750465780005078i</v>
      </c>
      <c r="AD3576" t="str">
        <f t="shared" si="1883"/>
        <v>0.325993986824208+0.590908130814535i</v>
      </c>
      <c r="AE3576" t="str">
        <f t="shared" si="1884"/>
        <v>-0.000568876179581583-0.001079841081927i</v>
      </c>
      <c r="AF3576" t="str">
        <f t="shared" si="1885"/>
        <v>-15.0849373764984-0.216795187952398i</v>
      </c>
      <c r="AG3576" t="str">
        <f t="shared" si="1886"/>
        <v>1.00248961114263-0.00137063535421114i</v>
      </c>
      <c r="AH3576" t="str">
        <f t="shared" si="1887"/>
        <v>0.00830422742274933+0.0163832588396483i</v>
      </c>
      <c r="AI3576">
        <f t="shared" si="1888"/>
        <v>-34.718917839000923</v>
      </c>
      <c r="AJ3576">
        <f t="shared" si="1889"/>
        <v>63.120792082818419</v>
      </c>
      <c r="AK3576"/>
      <c r="AL3576"/>
      <c r="AM3576"/>
      <c r="AN3576"/>
    </row>
    <row r="3577" spans="1:40" x14ac:dyDescent="0.25">
      <c r="A3577"/>
      <c r="B3577">
        <f t="shared" si="1890"/>
        <v>1643000</v>
      </c>
      <c r="C3577" s="237" t="str">
        <f t="shared" si="1858"/>
        <v>-2.83118084251209E-08+0.00149057975660636i</v>
      </c>
      <c r="D3577" s="208" t="str">
        <f t="shared" si="1859"/>
        <v>-5.95700617406315+0.0114277781339821i</v>
      </c>
      <c r="E3577" t="str">
        <f t="shared" si="1860"/>
        <v>2870</v>
      </c>
      <c r="F3577" t="str">
        <f t="shared" si="1861"/>
        <v>0.777000777000777</v>
      </c>
      <c r="G3577" t="str">
        <f t="shared" si="1856"/>
        <v>0.777000777000777</v>
      </c>
      <c r="H3577" t="str">
        <f t="shared" si="1862"/>
        <v>9.12793867421496+0.228091216329171i</v>
      </c>
      <c r="I3577" t="str">
        <f t="shared" si="1863"/>
        <v>6452.04591231004i</v>
      </c>
      <c r="J3577" t="str">
        <f t="shared" si="1857"/>
        <v>-35606.6928713696+1395.4278433675i</v>
      </c>
      <c r="K3577" t="str">
        <f t="shared" si="1864"/>
        <v>0.00709047047250164-0.180925302320624i</v>
      </c>
      <c r="L3577" t="str">
        <f t="shared" si="1865"/>
        <v>0.000613631669556638-0.0131227803165686i</v>
      </c>
      <c r="M3577" t="str">
        <f t="shared" si="1866"/>
        <v>0.00770410214205828-0.194048082637193i</v>
      </c>
      <c r="N3577" t="str">
        <f t="shared" si="1867"/>
        <v>-7.28655666867677i</v>
      </c>
      <c r="O3577" t="str">
        <f t="shared" si="1868"/>
        <v>0.537462337806774-0.843287753640047i</v>
      </c>
      <c r="P3577" t="str">
        <f t="shared" si="1869"/>
        <v>0.462537662193226+0.843287753640047i</v>
      </c>
      <c r="Q3577" t="str">
        <f t="shared" si="1870"/>
        <v>-0.462537662193226+6.44326891503672i</v>
      </c>
      <c r="R3577" t="str">
        <f t="shared" si="1871"/>
        <v>0.125081039621038-0.0807652700370451i</v>
      </c>
      <c r="S3577" t="str">
        <f t="shared" si="1872"/>
        <v>0.755787592229161i</v>
      </c>
      <c r="T3577" t="str">
        <f t="shared" si="1873"/>
        <v>0.0610413889770363+0.0945346977687046i</v>
      </c>
      <c r="U3577" t="str">
        <f t="shared" si="1874"/>
        <v>0.0001-96.8684985343242i</v>
      </c>
      <c r="V3577" t="str">
        <f t="shared" si="1875"/>
        <v>0.00002-0.00155374215427051i</v>
      </c>
      <c r="W3577" t="str">
        <f t="shared" si="1876"/>
        <v>0.0000199993584529515-0.00155371723723266i</v>
      </c>
      <c r="X3577" t="str">
        <f t="shared" si="1877"/>
        <v>0.0000285790873733998-0.00155344889304803i</v>
      </c>
      <c r="Y3577" t="str">
        <f t="shared" si="1878"/>
        <v>0.009+10.3232734596961i</v>
      </c>
      <c r="Z3577" t="str">
        <f t="shared" si="1879"/>
        <v>-0.00180600446931712-0.0000348057012095046i</v>
      </c>
      <c r="AA3577" t="str">
        <f t="shared" si="1880"/>
        <v>0.00101694197185551-1.1625960407664i</v>
      </c>
      <c r="AB3577" t="str">
        <f t="shared" si="1881"/>
        <v>0.415574055995993+0.643598850590954i</v>
      </c>
      <c r="AC3577" t="str">
        <f t="shared" si="1882"/>
        <v>1.12809074791966-0.0756829974763199i</v>
      </c>
      <c r="AD3577" t="str">
        <f t="shared" si="1883"/>
        <v>0.328631999683017+0.592568201296168i</v>
      </c>
      <c r="AE3577" t="str">
        <f t="shared" si="1884"/>
        <v>-0.000572886108427583-0.00108161908710494i</v>
      </c>
      <c r="AF3577" t="str">
        <f t="shared" si="1885"/>
        <v>-15.0849448482781-0.216663438195189i</v>
      </c>
      <c r="AG3577" t="str">
        <f t="shared" si="1886"/>
        <v>1.00249509095267-0.00138089842829644i</v>
      </c>
      <c r="AH3577" t="str">
        <f t="shared" si="1887"/>
        <v>0.00836407713293984+0.0164108910250144i</v>
      </c>
      <c r="AI3577">
        <f t="shared" si="1888"/>
        <v>-34.694479737574397</v>
      </c>
      <c r="AJ3577">
        <f t="shared" si="1889"/>
        <v>62.993596244260146</v>
      </c>
      <c r="AK3577"/>
      <c r="AL3577"/>
      <c r="AM3577"/>
      <c r="AN3577"/>
    </row>
    <row r="3578" spans="1:40" x14ac:dyDescent="0.25">
      <c r="A3578"/>
      <c r="B3578">
        <f t="shared" si="1890"/>
        <v>1644000</v>
      </c>
      <c r="C3578" s="237" t="str">
        <f t="shared" si="1858"/>
        <v>-2.82773763110485E-08+0.00148967307792295i</v>
      </c>
      <c r="D3578" s="208" t="str">
        <f t="shared" si="1859"/>
        <v>-5.95700617379917+0.0114208269307426i</v>
      </c>
      <c r="E3578" t="str">
        <f t="shared" si="1860"/>
        <v>2870</v>
      </c>
      <c r="F3578" t="str">
        <f t="shared" si="1861"/>
        <v>0.777000777000777</v>
      </c>
      <c r="G3578" t="str">
        <f t="shared" si="1856"/>
        <v>0.777000777000777</v>
      </c>
      <c r="H3578" t="str">
        <f t="shared" si="1862"/>
        <v>9.12794613264131+0.227952675282028i</v>
      </c>
      <c r="I3578" t="str">
        <f t="shared" si="1863"/>
        <v>6455.97290312703i</v>
      </c>
      <c r="J3578" t="str">
        <f t="shared" si="1857"/>
        <v>-35650.0507886587+1396.27716037503i</v>
      </c>
      <c r="K3578" t="str">
        <f t="shared" si="1864"/>
        <v>0.00708185994416149-0.180815581499388i</v>
      </c>
      <c r="L3578" t="str">
        <f t="shared" si="1865"/>
        <v>0.000612887012317207-0.0131148328896844i</v>
      </c>
      <c r="M3578" t="str">
        <f t="shared" si="1866"/>
        <v>0.0076947469564787-0.193930414389072i</v>
      </c>
      <c r="N3578" t="str">
        <f t="shared" si="1867"/>
        <v>-7.29099157839599i</v>
      </c>
      <c r="O3578" t="str">
        <f t="shared" si="1868"/>
        <v>0.533717159501751-0.845663049715064i</v>
      </c>
      <c r="P3578" t="str">
        <f t="shared" si="1869"/>
        <v>0.466282840498249+0.845663049715064i</v>
      </c>
      <c r="Q3578" t="str">
        <f t="shared" si="1870"/>
        <v>-0.466282840498249+6.44532852868093i</v>
      </c>
      <c r="R3578" t="str">
        <f t="shared" si="1871"/>
        <v>0.125316011797476-0.0814102095966354i</v>
      </c>
      <c r="S3578" t="str">
        <f t="shared" si="1872"/>
        <v>0.756247596850117i</v>
      </c>
      <c r="T3578" t="str">
        <f t="shared" si="1873"/>
        <v>0.0615662753665199+0.0947699327686821i</v>
      </c>
      <c r="U3578" t="str">
        <f t="shared" si="1874"/>
        <v>0.0001-96.809576089961i</v>
      </c>
      <c r="V3578" t="str">
        <f t="shared" si="1875"/>
        <v>0.00002-0.00155279705563652i</v>
      </c>
      <c r="W3578" t="str">
        <f t="shared" si="1876"/>
        <v>0.0000199993584529515-0.00155277215376004i</v>
      </c>
      <c r="X3578" t="str">
        <f t="shared" si="1877"/>
        <v>0.0000285686515101058-0.00155250403041377i</v>
      </c>
      <c r="Y3578" t="str">
        <f t="shared" si="1878"/>
        <v>0.009+10.3295566450032i</v>
      </c>
      <c r="Z3578" t="str">
        <f t="shared" si="1879"/>
        <v>-0.0018038078009117-0.0000347704760556095i</v>
      </c>
      <c r="AA3578" t="str">
        <f t="shared" si="1880"/>
        <v>0.00101570364754683-1.16188865397953i</v>
      </c>
      <c r="AB3578" t="str">
        <f t="shared" si="1881"/>
        <v>0.419147519337347+0.645200346964008i</v>
      </c>
      <c r="AC3578" t="str">
        <f t="shared" si="1882"/>
        <v>1.12834920474944-0.076320798709123i</v>
      </c>
      <c r="AD3578" t="str">
        <f t="shared" si="1883"/>
        <v>0.331277268951555+0.594216480059872i</v>
      </c>
      <c r="AE3578" t="str">
        <f t="shared" si="1884"/>
        <v>-0.00057689933210777-0.00108337099051014i</v>
      </c>
      <c r="AF3578" t="str">
        <f t="shared" si="1885"/>
        <v>-15.0849523064405-0.216531848351285i</v>
      </c>
      <c r="AG3578" t="str">
        <f t="shared" si="1886"/>
        <v>1.00250051451391-0.00139117958321707i</v>
      </c>
      <c r="AH3578" t="str">
        <f t="shared" si="1887"/>
        <v>0.00842398190440118+0.0164381322839977i</v>
      </c>
      <c r="AI3578">
        <f t="shared" si="1888"/>
        <v>-34.670219544061844</v>
      </c>
      <c r="AJ3578">
        <f t="shared" si="1889"/>
        <v>62.866408729672109</v>
      </c>
      <c r="AK3578"/>
      <c r="AL3578"/>
      <c r="AM3578"/>
      <c r="AN3578"/>
    </row>
    <row r="3579" spans="1:40" x14ac:dyDescent="0.25">
      <c r="A3579"/>
      <c r="B3579">
        <f t="shared" si="1890"/>
        <v>1645000</v>
      </c>
      <c r="C3579" s="237" t="str">
        <f t="shared" si="1858"/>
        <v>-2.82430069720168E-08+0.00148876750158444i</v>
      </c>
      <c r="D3579" s="208" t="str">
        <f t="shared" si="1859"/>
        <v>-5.95700617353568+0.011413884178814i</v>
      </c>
      <c r="E3579" t="str">
        <f t="shared" si="1860"/>
        <v>2870</v>
      </c>
      <c r="F3579" t="str">
        <f t="shared" si="1861"/>
        <v>0.777000777000777</v>
      </c>
      <c r="G3579" t="str">
        <f t="shared" si="1856"/>
        <v>0.777000777000777</v>
      </c>
      <c r="H3579" t="str">
        <f t="shared" si="1862"/>
        <v>9.12795357748291+0.227814302308756i</v>
      </c>
      <c r="I3579" t="str">
        <f t="shared" si="1863"/>
        <v>6459.89989394401i</v>
      </c>
      <c r="J3579" t="str">
        <f t="shared" si="1857"/>
        <v>-35693.4350874004+1397.12647738255i</v>
      </c>
      <c r="K3579" t="str">
        <f t="shared" si="1864"/>
        <v>0.0070732650832806-0.180705993475294i</v>
      </c>
      <c r="L3579" t="str">
        <f t="shared" si="1865"/>
        <v>0.000612143708761432-0.0131068950621029i</v>
      </c>
      <c r="M3579" t="str">
        <f t="shared" si="1866"/>
        <v>0.00768540879204203-0.193812888537397i</v>
      </c>
      <c r="N3579" t="str">
        <f t="shared" si="1867"/>
        <v>-7.2954264881152i</v>
      </c>
      <c r="O3579" t="str">
        <f t="shared" si="1868"/>
        <v>0.529961483838436-0.84802171295773i</v>
      </c>
      <c r="P3579" t="str">
        <f t="shared" si="1869"/>
        <v>0.470038516161564+0.84802171295773i</v>
      </c>
      <c r="Q3579" t="str">
        <f t="shared" si="1870"/>
        <v>-0.470038516161564+6.44740477515747i</v>
      </c>
      <c r="R3579" t="str">
        <f t="shared" si="1871"/>
        <v>0.125546960674926-0.0820563376607418i</v>
      </c>
      <c r="S3579" t="str">
        <f t="shared" si="1872"/>
        <v>0.756707601471071i</v>
      </c>
      <c r="T3579" t="str">
        <f t="shared" si="1873"/>
        <v>0.0620926544567602+0.0950023394843061i</v>
      </c>
      <c r="U3579" t="str">
        <f t="shared" si="1874"/>
        <v>0.0001-96.7507252838271i</v>
      </c>
      <c r="V3579" t="str">
        <f t="shared" si="1875"/>
        <v>0.00002-0.00155185310605863i</v>
      </c>
      <c r="W3579" t="str">
        <f t="shared" si="1876"/>
        <v>0.0000199993584529515-0.00155182821932509i</v>
      </c>
      <c r="X3579" t="str">
        <f t="shared" si="1877"/>
        <v>0.0000285582346722238-0.00155156031644371i</v>
      </c>
      <c r="Y3579" t="str">
        <f t="shared" si="1878"/>
        <v>0.009+10.3358398303104i</v>
      </c>
      <c r="Z3579" t="str">
        <f t="shared" si="1879"/>
        <v>-0.00180161513798006-0.0000347353193445042i</v>
      </c>
      <c r="AA3579" t="str">
        <f t="shared" si="1880"/>
        <v>0.00101446758464677-1.16118212762293i</v>
      </c>
      <c r="AB3579" t="str">
        <f t="shared" si="1881"/>
        <v>0.422731145090112+0.646782588178881i</v>
      </c>
      <c r="AC3579" t="str">
        <f t="shared" si="1882"/>
        <v>1.12860366332979-0.0769599557149064i</v>
      </c>
      <c r="AD3579" t="str">
        <f t="shared" si="1883"/>
        <v>0.333929741479414+0.595852935928776i</v>
      </c>
      <c r="AE3579" t="str">
        <f t="shared" si="1884"/>
        <v>-0.000580915735259235-0.00108509682558806i</v>
      </c>
      <c r="AF3579" t="str">
        <f t="shared" si="1885"/>
        <v>-15.0849597510186-0.216400418129942i</v>
      </c>
      <c r="AG3579" t="str">
        <f t="shared" si="1886"/>
        <v>1.00250588179766-0.00140147856260011i</v>
      </c>
      <c r="AH3579" t="str">
        <f t="shared" si="1887"/>
        <v>0.00848394000665769+0.0164649831065426i</v>
      </c>
      <c r="AI3579">
        <f t="shared" si="1888"/>
        <v>-34.64613577834109</v>
      </c>
      <c r="AJ3579">
        <f t="shared" si="1889"/>
        <v>62.739229515710306</v>
      </c>
      <c r="AK3579"/>
      <c r="AL3579"/>
      <c r="AM3579"/>
      <c r="AN3579"/>
    </row>
    <row r="3580" spans="1:40" x14ac:dyDescent="0.25">
      <c r="A3580"/>
      <c r="B3580">
        <f t="shared" si="1890"/>
        <v>1646000</v>
      </c>
      <c r="C3580" s="237" t="str">
        <f t="shared" si="1858"/>
        <v>-2.82087002555199E-08+0.00148786302558169i</v>
      </c>
      <c r="D3580" s="208" t="str">
        <f t="shared" si="1859"/>
        <v>-5.95700617327266+0.011406949862793i</v>
      </c>
      <c r="E3580" t="str">
        <f t="shared" si="1860"/>
        <v>2870</v>
      </c>
      <c r="F3580" t="str">
        <f t="shared" si="1861"/>
        <v>0.777000777000777</v>
      </c>
      <c r="G3580" t="str">
        <f t="shared" si="1856"/>
        <v>0.777000777000777</v>
      </c>
      <c r="H3580" t="str">
        <f t="shared" si="1862"/>
        <v>9.12796100877269+0.227676097103906i</v>
      </c>
      <c r="I3580" t="str">
        <f t="shared" si="1863"/>
        <v>6463.826884761i</v>
      </c>
      <c r="J3580" t="str">
        <f t="shared" si="1857"/>
        <v>-35736.8457675946+1397.97579439008i</v>
      </c>
      <c r="K3580" t="str">
        <f t="shared" si="1864"/>
        <v>0.00706468585189014-0.180596538007767i</v>
      </c>
      <c r="L3580" t="str">
        <f t="shared" si="1865"/>
        <v>0.000611401755612603-0.0130989668164813i</v>
      </c>
      <c r="M3580" t="str">
        <f t="shared" si="1866"/>
        <v>0.00767608760750274-0.193695504824248i</v>
      </c>
      <c r="N3580" t="str">
        <f t="shared" si="1867"/>
        <v>-7.29986139783442i</v>
      </c>
      <c r="O3580" t="str">
        <f t="shared" si="1868"/>
        <v>0.526195384684914-0.850363696976944i</v>
      </c>
      <c r="P3580" t="str">
        <f t="shared" si="1869"/>
        <v>0.473804615315086+0.850363696976944i</v>
      </c>
      <c r="Q3580" t="str">
        <f t="shared" si="1870"/>
        <v>-0.473804615315086+6.44949770085748i</v>
      </c>
      <c r="R3580" t="str">
        <f t="shared" si="1871"/>
        <v>0.125773877891623-0.0827036280787101i</v>
      </c>
      <c r="S3580" t="str">
        <f t="shared" si="1872"/>
        <v>0.757167606092027i</v>
      </c>
      <c r="T3580" t="str">
        <f t="shared" si="1873"/>
        <v>0.0626205080874823+0.0952319060321111i</v>
      </c>
      <c r="U3580" t="str">
        <f t="shared" si="1874"/>
        <v>0.0001-96.6919459853556i</v>
      </c>
      <c r="V3580" t="str">
        <f t="shared" si="1875"/>
        <v>0.00002-0.00155091030344256i</v>
      </c>
      <c r="W3580" t="str">
        <f t="shared" si="1876"/>
        <v>0.0000199993584529515-0.00155088543183357i</v>
      </c>
      <c r="X3580" t="str">
        <f t="shared" si="1877"/>
        <v>0.0000285478368135356-0.00155061774904455i</v>
      </c>
      <c r="Y3580" t="str">
        <f t="shared" si="1878"/>
        <v>0.009+10.3421230156176i</v>
      </c>
      <c r="Z3580" t="str">
        <f t="shared" si="1879"/>
        <v>-0.0017994264707895-0.0000347002308892242i</v>
      </c>
      <c r="AA3580" t="str">
        <f t="shared" si="1880"/>
        <v>0.00101323377765011-1.16047646012747i</v>
      </c>
      <c r="AB3580" t="str">
        <f t="shared" si="1881"/>
        <v>0.426324809617863+0.648345493332108i</v>
      </c>
      <c r="AC3580" t="str">
        <f t="shared" si="1882"/>
        <v>1.12885411421937-0.0776004424112865i</v>
      </c>
      <c r="AD3580" t="str">
        <f t="shared" si="1883"/>
        <v>0.336589363988377+0.597477537967737i</v>
      </c>
      <c r="AE3580" t="str">
        <f t="shared" si="1884"/>
        <v>-0.000584935202828284-0.00108679662616654i</v>
      </c>
      <c r="AF3580" t="str">
        <f t="shared" si="1885"/>
        <v>-15.0849671820454-0.216269147241113i</v>
      </c>
      <c r="AG3580" t="str">
        <f t="shared" si="1886"/>
        <v>1.00251119277637-0.00141179511015805i</v>
      </c>
      <c r="AH3580" t="str">
        <f t="shared" si="1887"/>
        <v>0.00854394971393689+0.0164914439881994i</v>
      </c>
      <c r="AI3580">
        <f t="shared" si="1888"/>
        <v>-34.622226979875535</v>
      </c>
      <c r="AJ3580">
        <f t="shared" si="1889"/>
        <v>62.612058578941287</v>
      </c>
      <c r="AK3580"/>
      <c r="AL3580"/>
      <c r="AM3580"/>
      <c r="AN3580"/>
    </row>
    <row r="3581" spans="1:40" x14ac:dyDescent="0.25">
      <c r="A3581"/>
      <c r="B3581">
        <f t="shared" si="1890"/>
        <v>1647000</v>
      </c>
      <c r="C3581" s="237" t="str">
        <f t="shared" si="1858"/>
        <v>-2.81744560095162E-08+0.00148695964791046i</v>
      </c>
      <c r="D3581" s="208" t="str">
        <f t="shared" si="1859"/>
        <v>-5.95700617301012+0.0114000239673135i</v>
      </c>
      <c r="E3581" t="str">
        <f t="shared" si="1860"/>
        <v>2870</v>
      </c>
      <c r="F3581" t="str">
        <f t="shared" si="1861"/>
        <v>0.777000777000777</v>
      </c>
      <c r="G3581" t="str">
        <f t="shared" si="1856"/>
        <v>0.777000777000777</v>
      </c>
      <c r="H3581" t="str">
        <f t="shared" si="1862"/>
        <v>9.12796842654353+0.227538059362774i</v>
      </c>
      <c r="I3581" t="str">
        <f t="shared" si="1863"/>
        <v>6467.75387557799i</v>
      </c>
      <c r="J3581" t="str">
        <f t="shared" si="1857"/>
        <v>-35780.2828292414+1398.82511139761i</v>
      </c>
      <c r="K3581" t="str">
        <f t="shared" si="1864"/>
        <v>0.00705612221213591-0.180487214856806i</v>
      </c>
      <c r="L3581" t="str">
        <f t="shared" si="1865"/>
        <v>0.000610661149603915-0.0130910481355186i</v>
      </c>
      <c r="M3581" t="str">
        <f t="shared" si="1866"/>
        <v>0.00766678336173983-0.193578262992325i</v>
      </c>
      <c r="N3581" t="str">
        <f t="shared" si="1867"/>
        <v>-7.30429630755364i</v>
      </c>
      <c r="O3581" t="str">
        <f t="shared" si="1868"/>
        <v>0.522418936114307-0.85268895570964i</v>
      </c>
      <c r="P3581" t="str">
        <f t="shared" si="1869"/>
        <v>0.477581063885693+0.85268895570964i</v>
      </c>
      <c r="Q3581" t="str">
        <f t="shared" si="1870"/>
        <v>-0.477581063885693+6.451607351844i</v>
      </c>
      <c r="R3581" t="str">
        <f t="shared" si="1871"/>
        <v>0.125996755298284-0.0833520546121722i</v>
      </c>
      <c r="S3581" t="str">
        <f t="shared" si="1872"/>
        <v>0.757627610712981i</v>
      </c>
      <c r="T3581" t="str">
        <f t="shared" si="1873"/>
        <v>0.0631498179838379+0.095458620674227i</v>
      </c>
      <c r="U3581" t="str">
        <f t="shared" si="1874"/>
        <v>0.0001-96.6332380642957i</v>
      </c>
      <c r="V3581" t="str">
        <f t="shared" si="1875"/>
        <v>0.00002-0.00154996864569912i</v>
      </c>
      <c r="W3581" t="str">
        <f t="shared" si="1876"/>
        <v>0.0000199993584529514-0.00154994378919632i</v>
      </c>
      <c r="X3581" t="str">
        <f t="shared" si="1877"/>
        <v>0.0000285374578879634-0.00154967632612807i</v>
      </c>
      <c r="Y3581" t="str">
        <f t="shared" si="1878"/>
        <v>0.009+10.3484062009248i</v>
      </c>
      <c r="Z3581" t="str">
        <f t="shared" si="1879"/>
        <v>-0.00179724178963684-0.000034665210503447i</v>
      </c>
      <c r="AA3581" t="str">
        <f t="shared" si="1880"/>
        <v>0.00101200222106837-1.1597716499278i</v>
      </c>
      <c r="AB3581" t="str">
        <f t="shared" si="1881"/>
        <v>0.42992838850415+0.649888982511445i</v>
      </c>
      <c r="AC3581" t="str">
        <f t="shared" si="1882"/>
        <v>1.12910054818814-0.0782422326196261i</v>
      </c>
      <c r="AD3581" t="str">
        <f t="shared" si="1883"/>
        <v>0.339256083073489+0.599090255483776i</v>
      </c>
      <c r="AE3581" t="str">
        <f t="shared" si="1884"/>
        <v>-0.000588957620071272-0.00108847042645397i</v>
      </c>
      <c r="AF3581" t="str">
        <f t="shared" si="1885"/>
        <v>-15.0849745995537-0.216138035395461i</v>
      </c>
      <c r="AG3581" t="str">
        <f t="shared" si="1886"/>
        <v>1.00251644742352-0.00142212896969295i</v>
      </c>
      <c r="AH3581" t="str">
        <f t="shared" si="1887"/>
        <v>0.00860400930518045+0.0165175154300983i</v>
      </c>
      <c r="AI3581">
        <f t="shared" si="1888"/>
        <v>-34.598491707374222</v>
      </c>
      <c r="AJ3581">
        <f t="shared" si="1889"/>
        <v>62.484895895844858</v>
      </c>
      <c r="AK3581"/>
      <c r="AL3581"/>
      <c r="AM3581"/>
      <c r="AN3581"/>
    </row>
    <row r="3582" spans="1:40" x14ac:dyDescent="0.25">
      <c r="A3582"/>
      <c r="B3582">
        <f t="shared" si="1890"/>
        <v>1648000</v>
      </c>
      <c r="C3582" s="237" t="str">
        <f t="shared" si="1858"/>
        <v>-2.81402740824239E-08+0.00148605736657136i</v>
      </c>
      <c r="D3582" s="208" t="str">
        <f t="shared" si="1859"/>
        <v>-5.95700617274806+0.0113931064770471i</v>
      </c>
      <c r="E3582" t="str">
        <f t="shared" si="1860"/>
        <v>2870</v>
      </c>
      <c r="F3582" t="str">
        <f t="shared" si="1861"/>
        <v>0.777000777000777</v>
      </c>
      <c r="G3582" t="str">
        <f t="shared" si="1856"/>
        <v>0.777000777000777</v>
      </c>
      <c r="H3582" t="str">
        <f t="shared" si="1862"/>
        <v>9.12797583082819+0.227400188781387i</v>
      </c>
      <c r="I3582" t="str">
        <f t="shared" si="1863"/>
        <v>6471.68086639497i</v>
      </c>
      <c r="J3582" t="str">
        <f t="shared" si="1857"/>
        <v>-35823.7462723408+1399.67442840513i</v>
      </c>
      <c r="K3582" t="str">
        <f t="shared" si="1864"/>
        <v>0.00704757412627822-0.180378023782991i</v>
      </c>
      <c r="L3582" t="str">
        <f t="shared" si="1865"/>
        <v>0.000609921887478423-0.0130831390019552i</v>
      </c>
      <c r="M3582" t="str">
        <f t="shared" si="1866"/>
        <v>0.00765749601375664-0.193461162784946i</v>
      </c>
      <c r="N3582" t="str">
        <f t="shared" si="1867"/>
        <v>-7.30873121727286i</v>
      </c>
      <c r="O3582" t="str">
        <f t="shared" si="1868"/>
        <v>0.518632212403287-0.854997443421717i</v>
      </c>
      <c r="P3582" t="str">
        <f t="shared" si="1869"/>
        <v>0.481367787596713+0.854997443421717i</v>
      </c>
      <c r="Q3582" t="str">
        <f t="shared" si="1870"/>
        <v>-0.481367787596713+6.45373377385114i</v>
      </c>
      <c r="R3582" t="str">
        <f t="shared" si="1871"/>
        <v>0.126215584959215-0.0840015909372186i</v>
      </c>
      <c r="S3582" t="str">
        <f t="shared" si="1872"/>
        <v>0.758087615333937i</v>
      </c>
      <c r="T3582" t="str">
        <f t="shared" si="1873"/>
        <v>0.0636805657578529+0.0956824718197092i</v>
      </c>
      <c r="U3582" t="str">
        <f t="shared" si="1874"/>
        <v>0.0001-96.5746013907128i</v>
      </c>
      <c r="V3582" t="str">
        <f t="shared" si="1875"/>
        <v>0.00002-0.0015490281307442i</v>
      </c>
      <c r="W3582" t="str">
        <f t="shared" si="1876"/>
        <v>0.0000199993584529515-0.00154900328932925i</v>
      </c>
      <c r="X3582" t="str">
        <f t="shared" si="1877"/>
        <v>0.0000285270978495697-0.0015487360456111i</v>
      </c>
      <c r="Y3582" t="str">
        <f t="shared" si="1878"/>
        <v>0.009+10.354689386232i</v>
      </c>
      <c r="Z3582" t="str">
        <f t="shared" si="1879"/>
        <v>-0.00179506108484828-0.0000346302580014914i</v>
      </c>
      <c r="AA3582" t="str">
        <f t="shared" si="1880"/>
        <v>0.00101077290942973-1.15906769546238i</v>
      </c>
      <c r="AB3582" t="str">
        <f t="shared" si="1881"/>
        <v>0.433541756562358+0.65141297680493i</v>
      </c>
      <c r="AC3582" t="str">
        <f t="shared" si="1882"/>
        <v>1.12934295621856-0.0788853000671887i</v>
      </c>
      <c r="AD3582" t="str">
        <f t="shared" si="1883"/>
        <v>0.34192984520419+0.600691058026578i</v>
      </c>
      <c r="AE3582" t="str">
        <f t="shared" si="1884"/>
        <v>-0.00059298287255559-0.00109011826103768i</v>
      </c>
      <c r="AF3582" t="str">
        <f t="shared" si="1885"/>
        <v>-15.0849820035763-0.21600708230434i</v>
      </c>
      <c r="AG3582" t="str">
        <f t="shared" si="1886"/>
        <v>1.00252164571372-0.0014324798851009i</v>
      </c>
      <c r="AH3582" t="str">
        <f t="shared" si="1887"/>
        <v>0.00866411706405613+0.016543197938923i</v>
      </c>
      <c r="AI3582">
        <f t="shared" si="1888"/>
        <v>-34.574928538459154</v>
      </c>
      <c r="AJ3582">
        <f t="shared" si="1889"/>
        <v>62.357741442813207</v>
      </c>
      <c r="AK3582"/>
      <c r="AL3582"/>
      <c r="AM3582"/>
      <c r="AN3582"/>
    </row>
    <row r="3583" spans="1:40" x14ac:dyDescent="0.25">
      <c r="A3583"/>
      <c r="B3583">
        <f t="shared" si="1890"/>
        <v>1649000</v>
      </c>
      <c r="C3583" s="237" t="str">
        <f t="shared" si="1858"/>
        <v>-2.8106154323121E-08+0.00148515617956984i</v>
      </c>
      <c r="D3583" s="208" t="str">
        <f t="shared" si="1859"/>
        <v>-5.95700617248647+0.0113861973767021i</v>
      </c>
      <c r="E3583" t="str">
        <f t="shared" si="1860"/>
        <v>2870</v>
      </c>
      <c r="F3583" t="str">
        <f t="shared" si="1861"/>
        <v>0.777000777000777</v>
      </c>
      <c r="G3583" t="str">
        <f t="shared" si="1856"/>
        <v>0.777000777000777</v>
      </c>
      <c r="H3583" t="str">
        <f t="shared" si="1862"/>
        <v>9.12798322165933+0.227262485056513i</v>
      </c>
      <c r="I3583" t="str">
        <f t="shared" si="1863"/>
        <v>6475.60785721196i</v>
      </c>
      <c r="J3583" t="str">
        <f t="shared" si="1857"/>
        <v>-35867.2360968928+1400.52374541266i</v>
      </c>
      <c r="K3583" t="str">
        <f t="shared" si="1864"/>
        <v>0.00703904155669164-0.18026896454748i</v>
      </c>
      <c r="L3583" t="str">
        <f t="shared" si="1865"/>
        <v>0.000609183965989028-0.013075239398573i</v>
      </c>
      <c r="M3583" t="str">
        <f t="shared" si="1866"/>
        <v>0.00764822552268067-0.193344203946053i</v>
      </c>
      <c r="N3583" t="str">
        <f t="shared" si="1867"/>
        <v>-7.31316612699208i</v>
      </c>
      <c r="O3583" t="str">
        <f t="shared" si="1868"/>
        <v>0.514835288030621-0.857289114708934i</v>
      </c>
      <c r="P3583" t="str">
        <f t="shared" si="1869"/>
        <v>0.485164711969379+0.857289114708934i</v>
      </c>
      <c r="Q3583" t="str">
        <f t="shared" si="1870"/>
        <v>-0.485164711969379+6.45587701228315i</v>
      </c>
      <c r="R3583" t="str">
        <f t="shared" si="1871"/>
        <v>0.126430359153381-0.0846522106465812i</v>
      </c>
      <c r="S3583" t="str">
        <f t="shared" si="1872"/>
        <v>0.758547619954891i</v>
      </c>
      <c r="T3583" t="str">
        <f t="shared" si="1873"/>
        <v>0.0642127329098842+0.0959034480258392i</v>
      </c>
      <c r="U3583" t="str">
        <f t="shared" si="1874"/>
        <v>0.0001-96.5160358349884i</v>
      </c>
      <c r="V3583" t="str">
        <f t="shared" si="1875"/>
        <v>0.00002-0.00154808875649875i</v>
      </c>
      <c r="W3583" t="str">
        <f t="shared" si="1876"/>
        <v>0.0000199993584529515-0.00154806393015336i</v>
      </c>
      <c r="X3583" t="str">
        <f t="shared" si="1877"/>
        <v>0.0000285167566525555-0.00154779690541557i</v>
      </c>
      <c r="Y3583" t="str">
        <f t="shared" si="1878"/>
        <v>0.009+10.3609725715391i</v>
      </c>
      <c r="Z3583" t="str">
        <f t="shared" si="1879"/>
        <v>-0.00179288434677947-0.0000345953731983132i</v>
      </c>
      <c r="AA3583" t="str">
        <f t="shared" si="1880"/>
        <v>0.00100954583727903-1.15836459517346i</v>
      </c>
      <c r="AB3583" t="str">
        <f t="shared" si="1881"/>
        <v>0.437164787845619+0.652917398309732i</v>
      </c>
      <c r="AC3583" t="str">
        <f t="shared" si="1882"/>
        <v>1.12958132950674-0.0795296183893016i</v>
      </c>
      <c r="AD3583" t="str">
        <f t="shared" si="1883"/>
        <v>0.344610596725409+0.602279915388911i</v>
      </c>
      <c r="AE3583" t="str">
        <f t="shared" si="1884"/>
        <v>-0.00059701084616059-0.00109174016488225i</v>
      </c>
      <c r="AF3583" t="str">
        <f t="shared" si="1885"/>
        <v>-15.0849893941458-0.215876287679811i</v>
      </c>
      <c r="AG3583" t="str">
        <f t="shared" si="1886"/>
        <v>1.00252678762264-0.00144284760037642i</v>
      </c>
      <c r="AH3583" t="str">
        <f t="shared" si="1887"/>
        <v>0.00872427127896969+0.016568492026886i</v>
      </c>
      <c r="AI3583">
        <f t="shared" si="1888"/>
        <v>-34.551536069339129</v>
      </c>
      <c r="AJ3583">
        <f t="shared" si="1889"/>
        <v>62.230595196152322</v>
      </c>
      <c r="AK3583"/>
      <c r="AL3583"/>
      <c r="AM3583"/>
      <c r="AN3583"/>
    </row>
    <row r="3584" spans="1:40" x14ac:dyDescent="0.25">
      <c r="A3584"/>
      <c r="B3584">
        <f t="shared" si="1890"/>
        <v>1650000</v>
      </c>
      <c r="C3584" s="237" t="str">
        <f t="shared" si="1858"/>
        <v>-2.80720965809434E-08+0.00148425608491621i</v>
      </c>
      <c r="D3584" s="208" t="str">
        <f t="shared" si="1859"/>
        <v>-5.95700617222537+0.0113792966510243i</v>
      </c>
      <c r="E3584" t="str">
        <f t="shared" si="1860"/>
        <v>2870</v>
      </c>
      <c r="F3584" t="str">
        <f t="shared" si="1861"/>
        <v>0.777000777000777</v>
      </c>
      <c r="G3584" t="str">
        <f t="shared" si="1856"/>
        <v>0.777000777000777</v>
      </c>
      <c r="H3584" t="str">
        <f t="shared" si="1862"/>
        <v>9.12799059906954+0.227124947885647i</v>
      </c>
      <c r="I3584" t="str">
        <f t="shared" si="1863"/>
        <v>6479.53484802895i</v>
      </c>
      <c r="J3584" t="str">
        <f t="shared" si="1857"/>
        <v>-35910.7523028973+1401.37306242019i</v>
      </c>
      <c r="K3584" t="str">
        <f t="shared" si="1864"/>
        <v>0.00703052446586422-0.180160036912004i</v>
      </c>
      <c r="L3584" t="str">
        <f t="shared" si="1865"/>
        <v>0.000608447381898406-0.0130673493081951i</v>
      </c>
      <c r="M3584" t="str">
        <f t="shared" si="1866"/>
        <v>0.00763897184776263-0.193227386220199i</v>
      </c>
      <c r="N3584" t="str">
        <f t="shared" si="1867"/>
        <v>-7.3176010367113i</v>
      </c>
      <c r="O3584" t="str">
        <f t="shared" si="1868"/>
        <v>0.511028237675703-0.859563924497803i</v>
      </c>
      <c r="P3584" t="str">
        <f t="shared" si="1869"/>
        <v>0.488971762324297+0.859563924497803i</v>
      </c>
      <c r="Q3584" t="str">
        <f t="shared" si="1870"/>
        <v>-0.488971762324297+6.4580371122135i</v>
      </c>
      <c r="R3584" t="str">
        <f t="shared" si="1871"/>
        <v>0.12664107037546-0.0853038872518341i</v>
      </c>
      <c r="S3584" t="str">
        <f t="shared" si="1872"/>
        <v>0.759007624575847i</v>
      </c>
      <c r="T3584" t="str">
        <f t="shared" si="1873"/>
        <v>0.0647463008301005+0.0961215379994206i</v>
      </c>
      <c r="U3584" t="str">
        <f t="shared" si="1874"/>
        <v>0.0001-96.4575412678155i</v>
      </c>
      <c r="V3584" t="str">
        <f t="shared" si="1875"/>
        <v>0.00002-0.00154715052088875i</v>
      </c>
      <c r="W3584" t="str">
        <f t="shared" si="1876"/>
        <v>0.0000199993584529515-0.00154712570959465i</v>
      </c>
      <c r="X3584" t="str">
        <f t="shared" si="1877"/>
        <v>0.000028506434251261-0.00154685890346841i</v>
      </c>
      <c r="Y3584" t="str">
        <f t="shared" si="1878"/>
        <v>0.009+10.3672557568463i</v>
      </c>
      <c r="Z3584" t="str">
        <f t="shared" si="1879"/>
        <v>-0.00179071156581518-0.0000345605559095028i</v>
      </c>
      <c r="AA3584" t="str">
        <f t="shared" si="1880"/>
        <v>0.00100832099917762-1.15766234750707i</v>
      </c>
      <c r="AB3584" t="str">
        <f t="shared" si="1881"/>
        <v>0.440797355656896+0.654402170140979i</v>
      </c>
      <c r="AC3584" t="str">
        <f t="shared" si="1882"/>
        <v>1.1298156594636-0.0801751611315357i</v>
      </c>
      <c r="AD3584" t="str">
        <f t="shared" si="1883"/>
        <v>0.347298283858682+0.60385679760711i</v>
      </c>
      <c r="AE3584" t="str">
        <f t="shared" si="1884"/>
        <v>-0.000601041427078473-0.00109333617332774i</v>
      </c>
      <c r="AF3584" t="str">
        <f t="shared" si="1885"/>
        <v>-15.0849967712949-0.215745651234623i</v>
      </c>
      <c r="AG3584" t="str">
        <f t="shared" si="1886"/>
        <v>1.00253187312702-0.00145323185961673i</v>
      </c>
      <c r="AH3584" t="str">
        <f t="shared" si="1887"/>
        <v>0.00878447024307617+0.0165933982117018i</v>
      </c>
      <c r="AI3584">
        <f t="shared" si="1888"/>
        <v>-34.528312914491522</v>
      </c>
      <c r="AJ3584">
        <f t="shared" si="1889"/>
        <v>62.103457132081743</v>
      </c>
      <c r="AK3584"/>
      <c r="AL3584"/>
      <c r="AM3584"/>
      <c r="AN3584"/>
    </row>
    <row r="3585" spans="1:40" x14ac:dyDescent="0.25">
      <c r="A3585"/>
      <c r="B3585">
        <f t="shared" si="1890"/>
        <v>1651000</v>
      </c>
      <c r="C3585" s="237" t="str">
        <f t="shared" si="1858"/>
        <v>-2.80381007056827E-08+0.00148335708062555i</v>
      </c>
      <c r="D3585" s="208" t="str">
        <f t="shared" si="1859"/>
        <v>-5.95700617196473+0.0113724042847959i</v>
      </c>
      <c r="E3585" t="str">
        <f t="shared" si="1860"/>
        <v>2870</v>
      </c>
      <c r="F3585" t="str">
        <f t="shared" si="1861"/>
        <v>0.777000777000777</v>
      </c>
      <c r="G3585" t="str">
        <f t="shared" si="1856"/>
        <v>0.777000777000777</v>
      </c>
      <c r="H3585" t="str">
        <f t="shared" si="1862"/>
        <v>9.12799796309125+0.226987576967015i</v>
      </c>
      <c r="I3585" t="str">
        <f t="shared" si="1863"/>
        <v>6483.46183884594i</v>
      </c>
      <c r="J3585" t="str">
        <f t="shared" si="1857"/>
        <v>-35954.2948903543+1402.22237942772i</v>
      </c>
      <c r="K3585" t="str">
        <f t="shared" si="1864"/>
        <v>0.00702202281639727-0.180051240638866i</v>
      </c>
      <c r="L3585" t="str">
        <f t="shared" si="1865"/>
        <v>0.000607712131979001-0.0130594687136858i</v>
      </c>
      <c r="M3585" t="str">
        <f t="shared" si="1866"/>
        <v>0.00762973494837627-0.193110709352552i</v>
      </c>
      <c r="N3585" t="str">
        <f t="shared" si="1867"/>
        <v>-7.32203594643052i</v>
      </c>
      <c r="O3585" t="str">
        <f t="shared" si="1868"/>
        <v>0.507211136217094-0.861821828046473i</v>
      </c>
      <c r="P3585" t="str">
        <f t="shared" si="1869"/>
        <v>0.492788863782906+0.861821828046473i</v>
      </c>
      <c r="Q3585" t="str">
        <f t="shared" si="1870"/>
        <v>-0.492788863782906+6.46021411838405i</v>
      </c>
      <c r="R3585" t="str">
        <f t="shared" si="1871"/>
        <v>0.126847711336862-0.085956594185606i</v>
      </c>
      <c r="S3585" t="str">
        <f t="shared" si="1872"/>
        <v>0.759467629196803i</v>
      </c>
      <c r="T3585" t="str">
        <f t="shared" si="1873"/>
        <v>0.0652812507999739+0.096336730598047i</v>
      </c>
      <c r="U3585" t="str">
        <f t="shared" si="1874"/>
        <v>0.0001-96.3991175602031i</v>
      </c>
      <c r="V3585" t="str">
        <f t="shared" si="1875"/>
        <v>0.00002-0.00154621342184521i</v>
      </c>
      <c r="W3585" t="str">
        <f t="shared" si="1876"/>
        <v>0.0000199993584529515-0.00154618862558417i</v>
      </c>
      <c r="X3585" t="str">
        <f t="shared" si="1877"/>
        <v>0.0000284961306001646-0.00154592203770158i</v>
      </c>
      <c r="Y3585" t="str">
        <f t="shared" si="1878"/>
        <v>0.009+10.3735389421535i</v>
      </c>
      <c r="Z3585" t="str">
        <f t="shared" si="1879"/>
        <v>-0.00178854273236933-0.0000345258059512835i</v>
      </c>
      <c r="AA3585" t="str">
        <f t="shared" si="1880"/>
        <v>0.00100709838970339-1.15696095091299i</v>
      </c>
      <c r="AB3585" t="str">
        <f t="shared" si="1881"/>
        <v>0.444439332559139+0.655867216440386i</v>
      </c>
      <c r="AC3585" t="str">
        <f t="shared" si="1882"/>
        <v>1.13004593771595-0.0808219017519006i</v>
      </c>
      <c r="AD3585" t="str">
        <f t="shared" si="1883"/>
        <v>0.349992852703254+0.605421674961506i</v>
      </c>
      <c r="AE3585" t="str">
        <f t="shared" si="1884"/>
        <v>-0.000605074501815191-0.00109490632208804i</v>
      </c>
      <c r="AF3585" t="str">
        <f t="shared" si="1885"/>
        <v>-15.085004135056-0.215615172682219i</v>
      </c>
      <c r="AG3585" t="str">
        <f t="shared" si="1886"/>
        <v>1.0025369022047-0.00146363240702615i</v>
      </c>
      <c r="AH3585" t="str">
        <f t="shared" si="1887"/>
        <v>0.00884471225429068+0.0166179170165609i</v>
      </c>
      <c r="AI3585">
        <f t="shared" si="1888"/>
        <v>-34.505257706350676</v>
      </c>
      <c r="AJ3585">
        <f t="shared" si="1889"/>
        <v>61.976327226736402</v>
      </c>
      <c r="AK3585"/>
      <c r="AL3585"/>
      <c r="AM3585"/>
      <c r="AN3585"/>
    </row>
    <row r="3586" spans="1:40" x14ac:dyDescent="0.25">
      <c r="A3586"/>
      <c r="B3586">
        <f t="shared" si="1890"/>
        <v>1652000</v>
      </c>
      <c r="C3586" s="237" t="str">
        <f t="shared" si="1858"/>
        <v>-2.80041665475863E-08+0.00148245916471783i</v>
      </c>
      <c r="D3586" s="208" t="str">
        <f t="shared" si="1859"/>
        <v>-5.95700617170457+0.0113655202628367i</v>
      </c>
      <c r="E3586" t="str">
        <f t="shared" si="1860"/>
        <v>2870</v>
      </c>
      <c r="F3586" t="str">
        <f t="shared" si="1861"/>
        <v>0.777000777000777</v>
      </c>
      <c r="G3586" t="str">
        <f t="shared" si="1856"/>
        <v>0.777000777000777</v>
      </c>
      <c r="H3586" t="str">
        <f t="shared" si="1862"/>
        <v>9.12800531375686+0.226850371999575i</v>
      </c>
      <c r="I3586" t="str">
        <f t="shared" si="1863"/>
        <v>6487.38882966292i</v>
      </c>
      <c r="J3586" t="str">
        <f t="shared" si="1857"/>
        <v>-35997.863859264+1403.07169643524i</v>
      </c>
      <c r="K3586" t="str">
        <f t="shared" si="1864"/>
        <v>0.00701353657100482-0.179942575490941i</v>
      </c>
      <c r="L3586" t="str">
        <f t="shared" si="1865"/>
        <v>0.000606978213012977-0.0130515975979505i</v>
      </c>
      <c r="M3586" t="str">
        <f t="shared" si="1866"/>
        <v>0.0076205147840178-0.192994173088891i</v>
      </c>
      <c r="N3586" t="str">
        <f t="shared" si="1867"/>
        <v>-7.32647085614974i</v>
      </c>
      <c r="O3586" t="str">
        <f t="shared" si="1868"/>
        <v>0.503384058731041-0.864062780945612i</v>
      </c>
      <c r="P3586" t="str">
        <f t="shared" si="1869"/>
        <v>0.496615941268959+0.864062780945612i</v>
      </c>
      <c r="Q3586" t="str">
        <f t="shared" si="1870"/>
        <v>-0.496615941268959+6.46240807520413i</v>
      </c>
      <c r="R3586" t="str">
        <f t="shared" si="1871"/>
        <v>0.127050274966726-0.0866103048038111i</v>
      </c>
      <c r="S3586" t="str">
        <f t="shared" si="1872"/>
        <v>0.759927633817757i</v>
      </c>
      <c r="T3586" t="str">
        <f t="shared" si="1873"/>
        <v>0.0658175639937949+0.0965490148313595i</v>
      </c>
      <c r="U3586" t="str">
        <f t="shared" si="1874"/>
        <v>0.0001-96.3407645834715i</v>
      </c>
      <c r="V3586" t="str">
        <f t="shared" si="1875"/>
        <v>0.00002-0.00154527745730414i</v>
      </c>
      <c r="W3586" t="str">
        <f t="shared" si="1876"/>
        <v>0.0000199993584529514-0.00154525267605798i</v>
      </c>
      <c r="X3586" t="str">
        <f t="shared" si="1877"/>
        <v>0.0000284858456538823-0.00154498630605206i</v>
      </c>
      <c r="Y3586" t="str">
        <f t="shared" si="1878"/>
        <v>0.009+10.3798221274607i</v>
      </c>
      <c r="Z3586" t="str">
        <f t="shared" si="1879"/>
        <v>-0.00178637783688488-0.000034491123140509i</v>
      </c>
      <c r="AA3586" t="str">
        <f t="shared" si="1880"/>
        <v>0.00100587800345072-1.1562604038448i</v>
      </c>
      <c r="AB3586" t="str">
        <f t="shared" si="1881"/>
        <v>0.448090590385599+0.65731246238482i</v>
      </c>
      <c r="AC3586" t="str">
        <f t="shared" si="1882"/>
        <v>1.13027215610759-0.081469813623059i</v>
      </c>
      <c r="AD3586" t="str">
        <f t="shared" si="1883"/>
        <v>0.352694249237199+0.606974517976885i</v>
      </c>
      <c r="AE3586" t="str">
        <f t="shared" si="1884"/>
        <v>-0.000609109957191395-0.00109645064724918i</v>
      </c>
      <c r="AF3586" t="str">
        <f t="shared" si="1885"/>
        <v>-15.0850114854614-0.215484851736738i</v>
      </c>
      <c r="AG3586" t="str">
        <f t="shared" si="1886"/>
        <v>1.00254187483457-0.00147404898692044i</v>
      </c>
      <c r="AH3586" t="str">
        <f t="shared" si="1887"/>
        <v>0.00890499561530081+0.0166420489701047i</v>
      </c>
      <c r="AI3586">
        <f t="shared" si="1888"/>
        <v>-34.482369095002142</v>
      </c>
      <c r="AJ3586">
        <f t="shared" si="1889"/>
        <v>61.849205456165116</v>
      </c>
      <c r="AK3586"/>
      <c r="AL3586"/>
      <c r="AM3586"/>
      <c r="AN3586"/>
    </row>
    <row r="3587" spans="1:40" x14ac:dyDescent="0.25">
      <c r="A3587"/>
      <c r="B3587">
        <f t="shared" si="1890"/>
        <v>1653000</v>
      </c>
      <c r="C3587" s="237" t="str">
        <f t="shared" si="1858"/>
        <v>-2.79702939573531E-08+0.00148156233521773i</v>
      </c>
      <c r="D3587" s="208" t="str">
        <f t="shared" si="1859"/>
        <v>-5.95700617144488+0.0113586445700026i</v>
      </c>
      <c r="E3587" t="str">
        <f t="shared" si="1860"/>
        <v>2870</v>
      </c>
      <c r="F3587" t="str">
        <f t="shared" si="1861"/>
        <v>0.777000777000777</v>
      </c>
      <c r="G3587" t="str">
        <f t="shared" si="1856"/>
        <v>0.777000777000777</v>
      </c>
      <c r="H3587" t="str">
        <f t="shared" si="1862"/>
        <v>9.12801265109862+0.226713332683007i</v>
      </c>
      <c r="I3587" t="str">
        <f t="shared" si="1863"/>
        <v>6491.31582047991i</v>
      </c>
      <c r="J3587" t="str">
        <f t="shared" si="1857"/>
        <v>-36041.4592096262+1403.92101344277i</v>
      </c>
      <c r="K3587" t="str">
        <f t="shared" si="1864"/>
        <v>0.00700506569251362-0.179834041231675i</v>
      </c>
      <c r="L3587" t="str">
        <f t="shared" si="1865"/>
        <v>0.000606245621792184-0.0130437359439353i</v>
      </c>
      <c r="M3587" t="str">
        <f t="shared" si="1866"/>
        <v>0.0076113113143058-0.19287777717561i</v>
      </c>
      <c r="N3587" t="str">
        <f t="shared" si="1867"/>
        <v>-7.33090576586896i</v>
      </c>
      <c r="O3587" t="str">
        <f t="shared" si="1868"/>
        <v>0.499547080490005-0.866286739119279i</v>
      </c>
      <c r="P3587" t="str">
        <f t="shared" si="1869"/>
        <v>0.500452919509995+0.866286739119279i</v>
      </c>
      <c r="Q3587" t="str">
        <f t="shared" si="1870"/>
        <v>-0.500452919509995+6.46461902674968i</v>
      </c>
      <c r="R3587" t="str">
        <f t="shared" si="1871"/>
        <v>0.127248754412886-0.0872649923878923i</v>
      </c>
      <c r="S3587" t="str">
        <f t="shared" si="1872"/>
        <v>0.760387638438713i</v>
      </c>
      <c r="T3587" t="str">
        <f t="shared" si="1873"/>
        <v>0.0663552214802017+0.0967583798622821i</v>
      </c>
      <c r="U3587" t="str">
        <f t="shared" si="1874"/>
        <v>0.0001-96.2824822092527i</v>
      </c>
      <c r="V3587" t="str">
        <f t="shared" si="1875"/>
        <v>0.00002-0.00154434262520656i</v>
      </c>
      <c r="W3587" t="str">
        <f t="shared" si="1876"/>
        <v>0.0000199993584529514-0.00154431785895709i</v>
      </c>
      <c r="X3587" t="str">
        <f t="shared" si="1877"/>
        <v>0.0000284755793671671-0.00154405170646177i</v>
      </c>
      <c r="Y3587" t="str">
        <f t="shared" si="1878"/>
        <v>0.009+10.3861053127679i</v>
      </c>
      <c r="Z3587" t="str">
        <f t="shared" si="1879"/>
        <v>-0.00178421686983364-0.0000344565072946588i</v>
      </c>
      <c r="AA3587" t="str">
        <f t="shared" si="1880"/>
        <v>0.0010046598350303-1.15556070475978i</v>
      </c>
      <c r="AB3587" t="str">
        <f t="shared" si="1881"/>
        <v>0.451751000250236+0.658737834194708i</v>
      </c>
      <c r="AC3587" t="str">
        <f t="shared" si="1882"/>
        <v>1.1304943067004-0.0821188700345565i</v>
      </c>
      <c r="AD3587" t="str">
        <f t="shared" si="1883"/>
        <v>0.355402419318511+0.608515297422902i</v>
      </c>
      <c r="AE3587" t="str">
        <f t="shared" si="1884"/>
        <v>-0.000613147680343211-0.00109796918526756i</v>
      </c>
      <c r="AF3587" t="str">
        <f t="shared" si="1885"/>
        <v>-15.0850188225435-0.215354688113004i</v>
      </c>
      <c r="AG3587" t="str">
        <f t="shared" si="1886"/>
        <v>1.00254679099663-0.001484481343731i</v>
      </c>
      <c r="AH3587" t="str">
        <f t="shared" si="1887"/>
        <v>0.00896531863357568+0.0166657946063983i</v>
      </c>
      <c r="AI3587">
        <f t="shared" si="1888"/>
        <v>-34.459645747885034</v>
      </c>
      <c r="AJ3587">
        <f t="shared" si="1889"/>
        <v>61.72209179633478</v>
      </c>
      <c r="AK3587"/>
      <c r="AL3587"/>
      <c r="AM3587"/>
      <c r="AN3587"/>
    </row>
    <row r="3588" spans="1:40" x14ac:dyDescent="0.25">
      <c r="A3588"/>
      <c r="B3588">
        <f t="shared" si="1890"/>
        <v>1654000</v>
      </c>
      <c r="C3588" s="237" t="str">
        <f t="shared" si="1858"/>
        <v>-2.79364827861337E-08+0.00148066659015476i</v>
      </c>
      <c r="D3588" s="208" t="str">
        <f t="shared" si="1859"/>
        <v>-5.95700617118566+0.0113517771911865i</v>
      </c>
      <c r="E3588" t="str">
        <f t="shared" si="1860"/>
        <v>2870</v>
      </c>
      <c r="F3588" t="str">
        <f t="shared" si="1861"/>
        <v>0.777000777000777</v>
      </c>
      <c r="G3588" t="str">
        <f t="shared" si="1856"/>
        <v>0.777000777000777</v>
      </c>
      <c r="H3588" t="str">
        <f t="shared" si="1862"/>
        <v>9.12801997514871+0.226576458717716i</v>
      </c>
      <c r="I3588" t="str">
        <f t="shared" si="1863"/>
        <v>6495.2428112969i</v>
      </c>
      <c r="J3588" t="str">
        <f t="shared" si="1857"/>
        <v>-36085.0809414409+1404.7703304503i</v>
      </c>
      <c r="K3588" t="str">
        <f t="shared" si="1864"/>
        <v>0.0069966101438622-0.17972563762508i</v>
      </c>
      <c r="L3588" t="str">
        <f t="shared" si="1865"/>
        <v>0.000605514355118139-0.0130358837346274i</v>
      </c>
      <c r="M3588" t="str">
        <f t="shared" si="1866"/>
        <v>0.00760212449898034-0.192761521359707i</v>
      </c>
      <c r="N3588" t="str">
        <f t="shared" si="1867"/>
        <v>-7.33534067558818i</v>
      </c>
      <c r="O3588" t="str">
        <f t="shared" si="1868"/>
        <v>0.495700276961176-0.868493658825793i</v>
      </c>
      <c r="P3588" t="str">
        <f t="shared" si="1869"/>
        <v>0.504299723038824+0.868493658825793i</v>
      </c>
      <c r="Q3588" t="str">
        <f t="shared" si="1870"/>
        <v>-0.504299723038824+6.46684701676239i</v>
      </c>
      <c r="R3588" t="str">
        <f t="shared" si="1871"/>
        <v>0.127443143042811-0.0879206301470795i</v>
      </c>
      <c r="S3588" t="str">
        <f t="shared" si="1872"/>
        <v>0.760847643059667i</v>
      </c>
      <c r="T3588" t="str">
        <f t="shared" si="1873"/>
        <v>0.0668942042237261+0.0969648150082388i</v>
      </c>
      <c r="U3588" t="str">
        <f t="shared" si="1874"/>
        <v>0.0001-96.2242703094897i</v>
      </c>
      <c r="V3588" t="str">
        <f t="shared" si="1875"/>
        <v>0.00002-0.00154340892349845i</v>
      </c>
      <c r="W3588" t="str">
        <f t="shared" si="1876"/>
        <v>0.0000199993584529514-0.00154338417222755i</v>
      </c>
      <c r="X3588" t="str">
        <f t="shared" si="1877"/>
        <v>0.0000284653316949093-0.00154311823687768i</v>
      </c>
      <c r="Y3588" t="str">
        <f t="shared" si="1878"/>
        <v>0.009+10.392388498075i</v>
      </c>
      <c r="Z3588" t="str">
        <f t="shared" si="1879"/>
        <v>-0.00178205982171628-0.0000344219582318389i</v>
      </c>
      <c r="AA3588" t="str">
        <f t="shared" si="1880"/>
        <v>0.00100344387906921-1.15486185211898i</v>
      </c>
      <c r="AB3588" t="str">
        <f t="shared" si="1881"/>
        <v>0.455420432558248+0.660143259142322i</v>
      </c>
      <c r="AC3588" t="str">
        <f t="shared" si="1882"/>
        <v>1.13071238177532-0.0827690441950611i</v>
      </c>
      <c r="AD3588" t="str">
        <f t="shared" si="1883"/>
        <v>0.358117308686241+0.610043984314531i</v>
      </c>
      <c r="AE3588" t="str">
        <f t="shared" si="1884"/>
        <v>-0.000617187558723256-0.00109946197296834i</v>
      </c>
      <c r="AF3588" t="str">
        <f t="shared" si="1885"/>
        <v>-15.0850261463344-0.21522468152653i</v>
      </c>
      <c r="AG3588" t="str">
        <f t="shared" si="1886"/>
        <v>1.00255165067192-0.0014949292220093i</v>
      </c>
      <c r="AH3588" t="str">
        <f t="shared" si="1887"/>
        <v>0.00902567962137933+0.0166891544649065i</v>
      </c>
      <c r="AI3588">
        <f t="shared" si="1888"/>
        <v>-34.437086349498372</v>
      </c>
      <c r="AJ3588">
        <f t="shared" si="1889"/>
        <v>61.594986223127059</v>
      </c>
      <c r="AK3588"/>
      <c r="AL3588"/>
      <c r="AM3588"/>
      <c r="AN3588"/>
    </row>
    <row r="3589" spans="1:40" x14ac:dyDescent="0.25">
      <c r="A3589"/>
      <c r="B3589">
        <f t="shared" si="1890"/>
        <v>1655000</v>
      </c>
      <c r="C3589" s="237" t="str">
        <f t="shared" si="1858"/>
        <v>-2.79027328855276E-08+0.00147977192756315i</v>
      </c>
      <c r="D3589" s="208" t="str">
        <f t="shared" si="1859"/>
        <v>-5.95700617092691+0.0113449181113175i</v>
      </c>
      <c r="E3589" t="str">
        <f t="shared" si="1860"/>
        <v>2870</v>
      </c>
      <c r="F3589" t="str">
        <f t="shared" si="1861"/>
        <v>0.777000777000777</v>
      </c>
      <c r="G3589" t="str">
        <f t="shared" ref="G3589:G3652" si="1891">IF($C$11=$C$7,$C$24,F3589)</f>
        <v>0.777000777000777</v>
      </c>
      <c r="H3589" t="str">
        <f t="shared" si="1862"/>
        <v>9.12802728593921+0.226439749804829i</v>
      </c>
      <c r="I3589" t="str">
        <f t="shared" si="1863"/>
        <v>6499.16980211388i</v>
      </c>
      <c r="J3589" t="str">
        <f t="shared" ref="J3589:J3652" si="1892">IMSUM(COMPLEX(0,2*PI()*B3589*$C$113*$C$112),COMPLEX(0,2*PI()*B3589*$C$113*$C$111),COMPLEX(0,2*PI()*B3589*$C$28*10^-12*$C$111),COMPLEX(-1*2*PI()*B3589*2*PI()*B3589*$C$113*$C$112*$C$28*10^-12*$C$111,0),COMPLEX(1,0))</f>
        <v>-36128.7290547082+1405.61964745783i</v>
      </c>
      <c r="K3589" t="str">
        <f t="shared" si="1864"/>
        <v>0.00698816988810068-0.179617364435733i</v>
      </c>
      <c r="L3589" t="str">
        <f t="shared" si="1865"/>
        <v>0.000604784409801964-0.0130280409530544i</v>
      </c>
      <c r="M3589" t="str">
        <f t="shared" si="1866"/>
        <v>0.00759295429790264-0.192645405388787i</v>
      </c>
      <c r="N3589" t="str">
        <f t="shared" si="1867"/>
        <v>-7.33977558530739i</v>
      </c>
      <c r="O3589" t="str">
        <f t="shared" si="1868"/>
        <v>0.491843723805004-0.870683496658589i</v>
      </c>
      <c r="P3589" t="str">
        <f t="shared" si="1869"/>
        <v>0.508156276194996+0.870683496658589i</v>
      </c>
      <c r="Q3589" t="str">
        <f t="shared" si="1870"/>
        <v>-0.508156276194996+6.4690920886488i</v>
      </c>
      <c r="R3589" t="str">
        <f t="shared" si="1871"/>
        <v>0.127633434444515-0.0885771912206593i</v>
      </c>
      <c r="S3589" t="str">
        <f t="shared" si="1872"/>
        <v>0.761307647680623i</v>
      </c>
      <c r="T3589" t="str">
        <f t="shared" si="1873"/>
        <v>0.0674344930863569+0.0971683097423527i</v>
      </c>
      <c r="U3589" t="str">
        <f t="shared" si="1874"/>
        <v>0.0001-96.1661287564324i</v>
      </c>
      <c r="V3589" t="str">
        <f t="shared" si="1875"/>
        <v>0.00002-0.00154247635013078i</v>
      </c>
      <c r="W3589" t="str">
        <f t="shared" si="1876"/>
        <v>0.0000199993584529514-0.00154245161382036i</v>
      </c>
      <c r="X3589" t="str">
        <f t="shared" si="1877"/>
        <v>0.0000284551025921351-0.0015421858952517i</v>
      </c>
      <c r="Y3589" t="str">
        <f t="shared" si="1878"/>
        <v>0.009+10.3986716833822i</v>
      </c>
      <c r="Z3589" t="str">
        <f t="shared" si="1879"/>
        <v>-0.00177990668306213-0.000034387475770776i</v>
      </c>
      <c r="AA3589" t="str">
        <f t="shared" si="1880"/>
        <v>0.00100223013021075-1.15416384438713i</v>
      </c>
      <c r="AB3589" t="str">
        <f t="shared" si="1881"/>
        <v>0.459098757016714+0.661528665559947i</v>
      </c>
      <c r="AC3589" t="str">
        <f t="shared" si="1882"/>
        <v>1.13092637383335-0.0834203092346239i</v>
      </c>
      <c r="AD3589" t="str">
        <f t="shared" si="1883"/>
        <v>0.360838862961605+0.611560549912501i</v>
      </c>
      <c r="AE3589" t="str">
        <f t="shared" si="1884"/>
        <v>-0.000621229480101424-0.00110092904754366i</v>
      </c>
      <c r="AF3589" t="str">
        <f t="shared" si="1885"/>
        <v>-15.0850334568661-0.215094831693512i</v>
      </c>
      <c r="AG3589" t="str">
        <f t="shared" si="1886"/>
        <v>1.00255645384257-0.00150539236643112i</v>
      </c>
      <c r="AH3589" t="str">
        <f t="shared" si="1887"/>
        <v>0.00908607689577991+0.0167121290904662i</v>
      </c>
      <c r="AI3589">
        <f t="shared" si="1888"/>
        <v>-34.414689601115974</v>
      </c>
      <c r="AJ3589">
        <f t="shared" si="1889"/>
        <v>61.467888712341043</v>
      </c>
      <c r="AK3589"/>
      <c r="AL3589"/>
      <c r="AM3589"/>
      <c r="AN3589"/>
    </row>
    <row r="3590" spans="1:40" x14ac:dyDescent="0.25">
      <c r="A3590"/>
      <c r="B3590">
        <f t="shared" si="1890"/>
        <v>1656000</v>
      </c>
      <c r="C3590" s="237" t="str">
        <f t="shared" ref="C3590:C3653" si="1893">IMPRODUCT(COMPLEX(-1,0),IMDIV(IMPRODUCT(G3590,COMPLEX($C$100+$C$101,0)),COMPLEX($C$100,2*PI()*B3590*$C$103*$C$102*(2*$C$100+$C$101))))</f>
        <v>-2.7869044107584E-08+0.00147887834548192i</v>
      </c>
      <c r="D3590" s="208" t="str">
        <f t="shared" ref="D3590:D3653" si="1894">IMPRODUCT(COMPLEX($C$106,0),IMSUB(C3590,G3590))</f>
        <v>-5.95700617066863+0.0113380673153614i</v>
      </c>
      <c r="E3590" t="str">
        <f t="shared" ref="E3590:E3653" si="1895">IMDIV(COMPLEX($C$20*10^3,0),COMPLEX(1,2*PI()*B3590*$C$20*1000*$C$29*10^-12))</f>
        <v>2870</v>
      </c>
      <c r="F3590" t="str">
        <f t="shared" ref="F3590:F3653" si="1896">IMDIV(COMPLEX($C$22*1000,0),IMSUM(COMPLEX($C$22*1000,0),E3590))</f>
        <v>0.777000777000777</v>
      </c>
      <c r="G3590" t="str">
        <f t="shared" si="1891"/>
        <v>0.777000777000777</v>
      </c>
      <c r="H3590" t="str">
        <f t="shared" ref="H3590:H3653" si="1897">IMPRODUCT(COMPLEX($C$108,0),IMPRODUCT(COMPLEX(-1,0),D3590),IMDIV(COMPLEX(0,2*PI()*B3590*$C$109*$C$110),COMPLEX(1,2*PI()*B3590*$C$109*$C$110)))</f>
        <v>9.12803458350211+0.226303205646192i</v>
      </c>
      <c r="I3590" t="str">
        <f t="shared" ref="I3590:I3653" si="1898">COMPLEX(0,2*PI()*B3590*$C$113*$C$112*$C$114)</f>
        <v>6503.09679293087i</v>
      </c>
      <c r="J3590" t="str">
        <f t="shared" si="1892"/>
        <v>-36172.403549428+1406.46896446535i</v>
      </c>
      <c r="K3590" t="str">
        <f t="shared" ref="K3590:K3653" si="1899">IMDIV(I3590,J3590)</f>
        <v>0.00697974488839047-0.17950922142878i</v>
      </c>
      <c r="L3590" t="str">
        <f t="shared" ref="L3590:L3653" si="1900">IMDIV(COMPLEX($C$117,0),COMPLEX(1,2*PI()*B3590*$C$115*$C$116))</f>
        <v>0.000604055782664367-0.0130202075822847i</v>
      </c>
      <c r="M3590" t="str">
        <f t="shared" ref="M3590:M3653" si="1901">IMSUM(K3590,L3590)</f>
        <v>0.00758380067105484-0.192529429011065i</v>
      </c>
      <c r="N3590" t="str">
        <f t="shared" ref="N3590:N3653" si="1902">COMPLEX(0,-2*PI()*B3590*$C$43)</f>
        <v>-7.34421049502661i</v>
      </c>
      <c r="O3590" t="str">
        <f t="shared" ref="O3590:O3653" si="1903">IMEXP(N3590)</f>
        <v>0.48797749687367-0.872856209547086i</v>
      </c>
      <c r="P3590" t="str">
        <f t="shared" ref="P3590:P3653" si="1904">IMSUB(COMPLEX(1,0),O3590)</f>
        <v>0.51202250312633+0.872856209547086i</v>
      </c>
      <c r="Q3590" t="str">
        <f t="shared" ref="Q3590:Q3653" si="1905">IMSUM(COMPLEX(0,2*PI()*B3590*$C$43),O3590,COMPLEX(-1,0))</f>
        <v>-0.51202250312633+6.47135428547952i</v>
      </c>
      <c r="R3590" t="str">
        <f t="shared" ref="R3590:R3653" si="1906">IMDIV(P3590,Q3590)</f>
        <v>0.127819622427445-0.089234648680265i</v>
      </c>
      <c r="S3590" t="str">
        <f t="shared" ref="S3590:S3653" si="1907">IMDIV(COMPLEX(0,2*PI()*B3590*$C$123),COMPLEX($C$124,0))</f>
        <v>0.761767652301577i</v>
      </c>
      <c r="T3590" t="str">
        <f t="shared" ref="T3590:T3653" si="1908">IMPRODUCT(R3590,S3590)</f>
        <v>0.0679760688291215+0.0973688536946288i</v>
      </c>
      <c r="U3590" t="str">
        <f t="shared" ref="U3590:U3653" si="1909">IMDIV(COMPLEX(1,2*PI()*B3590*$C$16*10^-3*$C$15*10^-6),COMPLEX(0,2*PI()*B3590*$C$15*10^-6))</f>
        <v>0.0001-96.1080574226421i</v>
      </c>
      <c r="V3590" t="str">
        <f t="shared" ref="V3590:V3653" si="1910">IMSUM(COMPLEX($C$18*10^-3,0),IMDIV(COMPLEX(1,0),COMPLEX(0,2*PI()*B3590*($C$17*1*10^-6))))</f>
        <v>0.00002-0.00154154490305945i</v>
      </c>
      <c r="W3590" t="str">
        <f t="shared" ref="W3590:W3653" si="1911">IMDIV(IMPRODUCT(U3590,V3590),IMSUM(U3590,V3590))</f>
        <v>0.0000199993584529514-0.00154152018169144i</v>
      </c>
      <c r="X3590" t="str">
        <f t="shared" ref="X3590:X3653" si="1912">IMDIV(IMPRODUCT(COMPLEX($C$19,0),W3590),IMSUM(COMPLEX($C$19,0),W3590))</f>
        <v>0.0000284448920140065-0.00154125467954065i</v>
      </c>
      <c r="Y3590" t="str">
        <f t="shared" ref="Y3590:Y3653" si="1913">COMPLEX($C$13*10^-3,2*PI()*B3590*$C$12*0.000001)</f>
        <v>0.009+10.4049548686894i</v>
      </c>
      <c r="Z3590" t="str">
        <f t="shared" ref="Z3590:Z3653" si="1914">IMPRODUCT(COMPLEX($C$6,0),IMDIV(X3590,IMSUM(X3590,Y3590)))</f>
        <v>-0.0017777574444291-0.0000343530597308167i</v>
      </c>
      <c r="AA3590" t="str">
        <f t="shared" ref="AA3590:AA3653" si="1915">IMDIV(COMPLEX($C$6,0),IMSUM(X3590,Y3590))</f>
        <v>0.00100101858311442-1.15346668003269i</v>
      </c>
      <c r="AB3590" t="str">
        <f t="shared" ref="AB3590:AB3653" si="1916">IMPRODUCT(COMPLEX($C$119,0),T3590)</f>
        <v>0.462785842645358+0.66289398284793i</v>
      </c>
      <c r="AC3590" t="str">
        <f t="shared" ref="AC3590:AC3653" si="1917">IMSUM(COMPLEX(1,0),IMPRODUCT(AB3590,M3590))</f>
        <v>1.13113627559659-0.084072638206955i</v>
      </c>
      <c r="AD3590" t="str">
        <f t="shared" ref="AD3590:AD3653" si="1918">IMDIV(AB3590,AC3590)</f>
        <v>0.363567027649087+0.613064965723694i</v>
      </c>
      <c r="AE3590" t="str">
        <f t="shared" ref="AE3590:AE3653" si="1919">IMPRODUCT(AD3590,AA3590,X3590)</f>
        <v>-0.000625273332565748-0.00110237044655095i</v>
      </c>
      <c r="AF3590" t="str">
        <f t="shared" ref="AF3590:AF3653" si="1920">IMSUB(D3590,H3590)</f>
        <v>-15.0850407541707-0.214965138330831i</v>
      </c>
      <c r="AG3590" t="str">
        <f t="shared" ref="AG3590:AG3653" si="1921">IMSUM(COMPLEX(1,0),IMPRODUCT(AD3590,AA3590,COMPLEX($C$127,0)))</f>
        <v>1.00256120049179-0.00151587052180081i</v>
      </c>
      <c r="AH3590" t="str">
        <f t="shared" ref="AH3590:AH3653" si="1922">IMDIV(IMPRODUCT(AE3590,AF3590),AG3590)</f>
        <v>0.00914650877866058+0.016734719033261i</v>
      </c>
      <c r="AI3590">
        <f t="shared" ref="AI3590:AI3653" si="1923">20*LOG10(IMABS(AH3590))</f>
        <v>-34.392454220506004</v>
      </c>
      <c r="AJ3590">
        <f t="shared" ref="AJ3590:AJ3653" si="1924">IMARGUMENT(AH3590)*180/PI()</f>
        <v>61.340799239693986</v>
      </c>
      <c r="AK3590"/>
      <c r="AL3590"/>
      <c r="AM3590"/>
      <c r="AN3590"/>
    </row>
    <row r="3591" spans="1:40" x14ac:dyDescent="0.25">
      <c r="A3591"/>
      <c r="B3591">
        <f t="shared" si="1890"/>
        <v>1657000</v>
      </c>
      <c r="C3591" s="237" t="str">
        <f t="shared" si="1893"/>
        <v>-2.78354163047966E-08+0.00147798584195481i</v>
      </c>
      <c r="D3591" s="208" t="str">
        <f t="shared" si="1894"/>
        <v>-5.95700617041082+0.0113312247883202i</v>
      </c>
      <c r="E3591" t="str">
        <f t="shared" si="1895"/>
        <v>2870</v>
      </c>
      <c r="F3591" t="str">
        <f t="shared" si="1896"/>
        <v>0.777000777000777</v>
      </c>
      <c r="G3591" t="str">
        <f t="shared" si="1891"/>
        <v>0.777000777000777</v>
      </c>
      <c r="H3591" t="str">
        <f t="shared" si="1897"/>
        <v>9.12804186786929+0.226166825944366i</v>
      </c>
      <c r="I3591" t="str">
        <f t="shared" si="1898"/>
        <v>6507.02378374786i</v>
      </c>
      <c r="J3591" t="str">
        <f t="shared" si="1892"/>
        <v>-36216.1044256006+1407.31828147288i</v>
      </c>
      <c r="K3591" t="str">
        <f t="shared" si="1899"/>
        <v>0.00697133510800374-0.179401208369924i</v>
      </c>
      <c r="L3591" t="str">
        <f t="shared" si="1900"/>
        <v>0.000603328470535604-0.0130123836054268i</v>
      </c>
      <c r="M3591" t="str">
        <f t="shared" si="1901"/>
        <v>0.00757466357853934-0.192413591975351i</v>
      </c>
      <c r="N3591" t="str">
        <f t="shared" si="1902"/>
        <v>-7.34864540474583i</v>
      </c>
      <c r="O3591" t="str">
        <f t="shared" si="1903"/>
        <v>0.484101672209651-0.875011754757512i</v>
      </c>
      <c r="P3591" t="str">
        <f t="shared" si="1904"/>
        <v>0.515898327790349+0.875011754757512i</v>
      </c>
      <c r="Q3591" t="str">
        <f t="shared" si="1905"/>
        <v>-0.515898327790349+6.47363364998832i</v>
      </c>
      <c r="R3591" t="str">
        <f t="shared" si="1906"/>
        <v>0.128001701023329-0.0898929755321657i</v>
      </c>
      <c r="S3591" t="str">
        <f t="shared" si="1907"/>
        <v>0.762227656922533i</v>
      </c>
      <c r="T3591" t="str">
        <f t="shared" si="1908"/>
        <v>0.0685189121136772+0.0975664366531107i</v>
      </c>
      <c r="U3591" t="str">
        <f t="shared" si="1909"/>
        <v>0.0001-96.0500561809867i</v>
      </c>
      <c r="V3591" t="str">
        <f t="shared" si="1910"/>
        <v>0.00002-0.00154061458024529i</v>
      </c>
      <c r="W3591" t="str">
        <f t="shared" si="1911"/>
        <v>0.0000199993584529514-0.00154058987380166i</v>
      </c>
      <c r="X3591" t="str">
        <f t="shared" si="1912"/>
        <v>0.0000284346999158205-0.00154032458770631i</v>
      </c>
      <c r="Y3591" t="str">
        <f t="shared" si="1913"/>
        <v>0.009+10.4112380539966i</v>
      </c>
      <c r="Z3591" t="str">
        <f t="shared" si="1914"/>
        <v>-0.00177561209640366-0.0000343187099319254i</v>
      </c>
      <c r="AA3591" t="str">
        <f t="shared" si="1915"/>
        <v>0.000999809232455962-1.15277035752786i</v>
      </c>
      <c r="AB3591" t="str">
        <f t="shared" si="1916"/>
        <v>0.466481557787388+0.664239141482556i</v>
      </c>
      <c r="AC3591" t="str">
        <f t="shared" si="1917"/>
        <v>1.13134208000911-0.0847260040917004i</v>
      </c>
      <c r="AD3591" t="str">
        <f t="shared" si="1918"/>
        <v>0.366301748137568+0.614557203501578i</v>
      </c>
      <c r="AE3591" t="str">
        <f t="shared" si="1919"/>
        <v>-0.000629319004523326-0.0011037862079113i</v>
      </c>
      <c r="AF3591" t="str">
        <f t="shared" si="1920"/>
        <v>-15.0850480382801-0.214835601156046i</v>
      </c>
      <c r="AG3591" t="str">
        <f t="shared" si="1921"/>
        <v>1.00256589060384-0.00152636343305564i</v>
      </c>
      <c r="AH3591" t="str">
        <f t="shared" si="1922"/>
        <v>0.00920697359673129+0.0167569248487971i</v>
      </c>
      <c r="AI3591">
        <f t="shared" si="1923"/>
        <v>-34.370378941655716</v>
      </c>
      <c r="AJ3591">
        <f t="shared" si="1924"/>
        <v>61.213717780821327</v>
      </c>
      <c r="AK3591"/>
      <c r="AL3591"/>
      <c r="AM3591"/>
      <c r="AN3591"/>
    </row>
    <row r="3592" spans="1:40" x14ac:dyDescent="0.25">
      <c r="A3592"/>
      <c r="B3592">
        <f t="shared" si="1890"/>
        <v>1658000</v>
      </c>
      <c r="C3592" s="237" t="str">
        <f t="shared" si="1893"/>
        <v>-2.78018493301045E-08+0.00147709441503026i</v>
      </c>
      <c r="D3592" s="208" t="str">
        <f t="shared" si="1894"/>
        <v>-5.95700617015347+0.011324390515232i</v>
      </c>
      <c r="E3592" t="str">
        <f t="shared" si="1895"/>
        <v>2870</v>
      </c>
      <c r="F3592" t="str">
        <f t="shared" si="1896"/>
        <v>0.777000777000777</v>
      </c>
      <c r="G3592" t="str">
        <f t="shared" si="1891"/>
        <v>0.777000777000777</v>
      </c>
      <c r="H3592" t="str">
        <f t="shared" si="1897"/>
        <v>9.12804913907251+0.226030610402631i</v>
      </c>
      <c r="I3592" t="str">
        <f t="shared" si="1898"/>
        <v>6510.95077456485i</v>
      </c>
      <c r="J3592" t="str">
        <f t="shared" si="1892"/>
        <v>-36259.8316832256+1408.16759848041i</v>
      </c>
      <c r="K3592" t="str">
        <f t="shared" si="1899"/>
        <v>0.00696294051032319-0.179293325025433i</v>
      </c>
      <c r="L3592" t="str">
        <f t="shared" si="1900"/>
        <v>0.000602602470255458-0.0130045690056299i</v>
      </c>
      <c r="M3592" t="str">
        <f t="shared" si="1901"/>
        <v>0.00756554298057865-0.192297894031063i</v>
      </c>
      <c r="N3592" t="str">
        <f t="shared" si="1902"/>
        <v>-7.35308031446505i</v>
      </c>
      <c r="O3592" t="str">
        <f t="shared" si="1903"/>
        <v>0.480216326044184-0.877150089893757i</v>
      </c>
      <c r="P3592" t="str">
        <f t="shared" si="1904"/>
        <v>0.519783673955816+0.877150089893757i</v>
      </c>
      <c r="Q3592" t="str">
        <f t="shared" si="1905"/>
        <v>-0.519783673955816+6.47593022457129i</v>
      </c>
      <c r="R3592" t="str">
        <f t="shared" si="1906"/>
        <v>0.12817966448701-0.0905521447195825i</v>
      </c>
      <c r="S3592" t="str">
        <f t="shared" si="1907"/>
        <v>0.762687661543487i</v>
      </c>
      <c r="T3592" t="str">
        <f t="shared" si="1908"/>
        <v>0.0690630035039258+0.0977610485650264i</v>
      </c>
      <c r="U3592" t="str">
        <f t="shared" si="1909"/>
        <v>0.0001-95.9921249046409i</v>
      </c>
      <c r="V3592" t="str">
        <f t="shared" si="1910"/>
        <v>0.00002-0.00153968537965407i</v>
      </c>
      <c r="W3592" t="str">
        <f t="shared" si="1911"/>
        <v>0.0000199993584529514-0.00153966068811682i</v>
      </c>
      <c r="X3592" t="str">
        <f t="shared" si="1912"/>
        <v>0.0000284245262530092-0.00153939561771536i</v>
      </c>
      <c r="Y3592" t="str">
        <f t="shared" si="1913"/>
        <v>0.009+10.4175212393038i</v>
      </c>
      <c r="Z3592" t="str">
        <f t="shared" si="1914"/>
        <v>-0.00177347062960056-0.0000342844261946802i</v>
      </c>
      <c r="AA3592" t="str">
        <f t="shared" si="1915"/>
        <v>0.0009986020729271-1.15207487534847i</v>
      </c>
      <c r="AB3592" t="str">
        <f t="shared" si="1916"/>
        <v>0.470185770120485+0.665564073023848i</v>
      </c>
      <c r="AC3592" t="str">
        <f t="shared" si="1917"/>
        <v>1.13154378023793-0.0853803797967519i</v>
      </c>
      <c r="AD3592" t="str">
        <f t="shared" si="1918"/>
        <v>0.36904296970143+0.616037235246615i</v>
      </c>
      <c r="AE3592" t="str">
        <f t="shared" si="1919"/>
        <v>-0.00063336638470107-0.0011051763699076i</v>
      </c>
      <c r="AF3592" t="str">
        <f t="shared" si="1920"/>
        <v>-15.085055309226-0.214706219887399i</v>
      </c>
      <c r="AG3592" t="str">
        <f t="shared" si="1921"/>
        <v>1.00257052416405-0.00153687084526993i</v>
      </c>
      <c r="AH3592" t="str">
        <f t="shared" si="1922"/>
        <v>0.00926746968153755+0.0167787470978741i</v>
      </c>
      <c r="AI3592">
        <f t="shared" si="1923"/>
        <v>-34.348462514504511</v>
      </c>
      <c r="AJ3592">
        <f t="shared" si="1924"/>
        <v>61.086644311276999</v>
      </c>
      <c r="AK3592"/>
      <c r="AL3592"/>
      <c r="AM3592"/>
      <c r="AN3592"/>
    </row>
    <row r="3593" spans="1:40" x14ac:dyDescent="0.25">
      <c r="A3593"/>
      <c r="B3593">
        <f t="shared" si="1890"/>
        <v>1659000</v>
      </c>
      <c r="C3593" s="237" t="str">
        <f t="shared" si="1893"/>
        <v>-2.77683430368894E-08+0.00147620406276142i</v>
      </c>
      <c r="D3593" s="208" t="str">
        <f t="shared" si="1894"/>
        <v>-5.95700616989659+0.0113175644811709i</v>
      </c>
      <c r="E3593" t="str">
        <f t="shared" si="1895"/>
        <v>2870</v>
      </c>
      <c r="F3593" t="str">
        <f t="shared" si="1896"/>
        <v>0.777000777000777</v>
      </c>
      <c r="G3593" t="str">
        <f t="shared" si="1891"/>
        <v>0.777000777000777</v>
      </c>
      <c r="H3593" t="str">
        <f t="shared" si="1897"/>
        <v>9.1280563971435+0.225894558724977i</v>
      </c>
      <c r="I3593" t="str">
        <f t="shared" si="1898"/>
        <v>6514.87776538183i</v>
      </c>
      <c r="J3593" t="str">
        <f t="shared" si="1892"/>
        <v>-36303.5853223032+1409.01691548794i</v>
      </c>
      <c r="K3593" t="str">
        <f t="shared" si="1899"/>
        <v>0.00695456105884133-0.179185571162133i</v>
      </c>
      <c r="L3593" t="str">
        <f t="shared" si="1900"/>
        <v>0.00060187777867318-0.0129967637660831i</v>
      </c>
      <c r="M3593" t="str">
        <f t="shared" si="1901"/>
        <v>0.00755643883751451-0.192182334928216i</v>
      </c>
      <c r="N3593" t="str">
        <f t="shared" si="1902"/>
        <v>-7.35751522418427i</v>
      </c>
      <c r="O3593" t="str">
        <f t="shared" si="1903"/>
        <v>0.476321534795781-0.879271172898209i</v>
      </c>
      <c r="P3593" t="str">
        <f t="shared" si="1904"/>
        <v>0.523678465204219+0.879271172898209i</v>
      </c>
      <c r="Q3593" t="str">
        <f t="shared" si="1905"/>
        <v>-0.523678465204219+6.47824405128606i</v>
      </c>
      <c r="R3593" t="str">
        <f t="shared" si="1906"/>
        <v>0.128353507297235-0.0912121291250072i</v>
      </c>
      <c r="S3593" t="str">
        <f t="shared" si="1907"/>
        <v>0.763147666164443i</v>
      </c>
      <c r="T3593" t="str">
        <f t="shared" si="1908"/>
        <v>0.0696083234676391+0.0979526795379057i</v>
      </c>
      <c r="U3593" t="str">
        <f t="shared" si="1909"/>
        <v>0.0001-95.9342634670861i</v>
      </c>
      <c r="V3593" t="str">
        <f t="shared" si="1910"/>
        <v>0.00002-0.00153875729925645i</v>
      </c>
      <c r="W3593" t="str">
        <f t="shared" si="1911"/>
        <v>0.0000199993584529514-0.0015387326226076i</v>
      </c>
      <c r="X3593" t="str">
        <f t="shared" si="1912"/>
        <v>0.0000284143709811387-0.0015384677675394i</v>
      </c>
      <c r="Y3593" t="str">
        <f t="shared" si="1913"/>
        <v>0.009+10.4238044246109i</v>
      </c>
      <c r="Z3593" t="str">
        <f t="shared" si="1914"/>
        <v>-0.00177133303466293-0.0000342502083402719i</v>
      </c>
      <c r="AA3593" t="str">
        <f t="shared" si="1915"/>
        <v>0.000997397099235662-1.15138023197406i</v>
      </c>
      <c r="AB3593" t="str">
        <f t="shared" si="1916"/>
        <v>0.47389834666787+0.666868710123175i</v>
      </c>
      <c r="AC3593" t="str">
        <f t="shared" si="1917"/>
        <v>1.13174136967383-0.0860357381605544i</v>
      </c>
      <c r="AD3593" t="str">
        <f t="shared" si="1918"/>
        <v>0.371790637501695+0.617505033206684i</v>
      </c>
      <c r="AE3593" t="str">
        <f t="shared" si="1919"/>
        <v>-0.000637415362146649-0.00110654097118303i</v>
      </c>
      <c r="AF3593" t="str">
        <f t="shared" si="1920"/>
        <v>-15.0850625670401-0.214576994243806i</v>
      </c>
      <c r="AG3593" t="str">
        <f t="shared" si="1921"/>
        <v>1.00257510115884-0.00154739250365944i</v>
      </c>
      <c r="AH3593" t="str">
        <f t="shared" si="1922"/>
        <v>0.00932799536947232+0.0168001863465627i</v>
      </c>
      <c r="AI3593">
        <f t="shared" si="1923"/>
        <v>-34.326703704679147</v>
      </c>
      <c r="AJ3593">
        <f t="shared" si="1924"/>
        <v>60.95957880653522</v>
      </c>
      <c r="AK3593"/>
      <c r="AL3593"/>
      <c r="AM3593"/>
      <c r="AN3593"/>
    </row>
    <row r="3594" spans="1:40" x14ac:dyDescent="0.25">
      <c r="A3594"/>
      <c r="B3594">
        <f t="shared" si="1890"/>
        <v>1660000</v>
      </c>
      <c r="C3594" s="237" t="str">
        <f t="shared" si="1893"/>
        <v>-2.77348972789759E-08+0.00147531478320617i</v>
      </c>
      <c r="D3594" s="208" t="str">
        <f t="shared" si="1894"/>
        <v>-5.95700616964017+0.0113107466712473i</v>
      </c>
      <c r="E3594" t="str">
        <f t="shared" si="1895"/>
        <v>2870</v>
      </c>
      <c r="F3594" t="str">
        <f t="shared" si="1896"/>
        <v>0.777000777000777</v>
      </c>
      <c r="G3594" t="str">
        <f t="shared" si="1891"/>
        <v>0.777000777000777</v>
      </c>
      <c r="H3594" t="str">
        <f t="shared" si="1897"/>
        <v>9.12806364211384+0.225758670616107i</v>
      </c>
      <c r="I3594" t="str">
        <f t="shared" si="1898"/>
        <v>6518.80475619882i</v>
      </c>
      <c r="J3594" t="str">
        <f t="shared" si="1892"/>
        <v>-36347.3653428333+1409.86623249546i</v>
      </c>
      <c r="K3594" t="str">
        <f t="shared" si="1899"/>
        <v>0.00694619671716039-0.179077946547408i</v>
      </c>
      <c r="L3594" t="str">
        <f t="shared" si="1900"/>
        <v>0.000601154392647471-0.0129889678700158i</v>
      </c>
      <c r="M3594" t="str">
        <f t="shared" si="1901"/>
        <v>0.00754735110980786-0.192066914417424i</v>
      </c>
      <c r="N3594" t="str">
        <f t="shared" si="1902"/>
        <v>-7.36195013390349i</v>
      </c>
      <c r="O3594" t="str">
        <f t="shared" si="1903"/>
        <v>0.472417375068723-0.881374962052575i</v>
      </c>
      <c r="P3594" t="str">
        <f t="shared" si="1904"/>
        <v>0.527582624931277+0.881374962052575i</v>
      </c>
      <c r="Q3594" t="str">
        <f t="shared" si="1905"/>
        <v>-0.527582624931277+6.48057517185092i</v>
      </c>
      <c r="R3594" t="str">
        <f t="shared" si="1906"/>
        <v>0.128523224157432-0.0918729015725369i</v>
      </c>
      <c r="S3594" t="str">
        <f t="shared" si="1907"/>
        <v>0.763607670785398i</v>
      </c>
      <c r="T3594" t="str">
        <f t="shared" si="1908"/>
        <v>0.070154852378101+0.0981413198406862i</v>
      </c>
      <c r="U3594" t="str">
        <f t="shared" si="1909"/>
        <v>0.0001-95.8764717421057i</v>
      </c>
      <c r="V3594" t="str">
        <f t="shared" si="1910"/>
        <v>0.00002-0.00153783033702798i</v>
      </c>
      <c r="W3594" t="str">
        <f t="shared" si="1911"/>
        <v>0.0000199993584529514-0.00153780567524961i</v>
      </c>
      <c r="X3594" t="str">
        <f t="shared" si="1912"/>
        <v>0.0000284042340559094-0.00153754103515492i</v>
      </c>
      <c r="Y3594" t="str">
        <f t="shared" si="1913"/>
        <v>0.009+10.4300876099181i</v>
      </c>
      <c r="Z3594" t="str">
        <f t="shared" si="1914"/>
        <v>-0.00176919930226205-0.0000342160561905004i</v>
      </c>
      <c r="AA3594" t="str">
        <f t="shared" si="1915"/>
        <v>0.000996194306105409-1.15068642588783i</v>
      </c>
      <c r="AB3594" t="str">
        <f t="shared" si="1916"/>
        <v>0.477619153809483+0.668152986530782i</v>
      </c>
      <c r="AC3594" t="str">
        <f t="shared" si="1917"/>
        <v>1.13193484193232-0.0866920519544339i</v>
      </c>
      <c r="AD3594" t="str">
        <f t="shared" si="1918"/>
        <v>0.374544696587112+0.61896056987745i</v>
      </c>
      <c r="AE3594" t="str">
        <f t="shared" si="1919"/>
        <v>-0.00064146582622924-0.00110788005073919i</v>
      </c>
      <c r="AF3594" t="str">
        <f t="shared" si="1920"/>
        <v>-15.085069811754-0.21444792394486i</v>
      </c>
      <c r="AG3594" t="str">
        <f t="shared" si="1921"/>
        <v>1.00257962157567-0.00155792815358545i</v>
      </c>
      <c r="AH3594" t="str">
        <f t="shared" si="1922"/>
        <v>0.00938854900178547+0.0168212431661768i</v>
      </c>
      <c r="AI3594">
        <f t="shared" si="1923"/>
        <v>-34.30510129323708</v>
      </c>
      <c r="AJ3594">
        <f t="shared" si="1924"/>
        <v>60.832521241990108</v>
      </c>
      <c r="AK3594"/>
      <c r="AL3594"/>
      <c r="AM3594"/>
      <c r="AN3594"/>
    </row>
    <row r="3595" spans="1:40" x14ac:dyDescent="0.25">
      <c r="A3595"/>
      <c r="B3595">
        <f t="shared" si="1890"/>
        <v>1661000</v>
      </c>
      <c r="C3595" s="237" t="str">
        <f t="shared" si="1893"/>
        <v>-2.77015119106269E-08+0.00147442657442703i</v>
      </c>
      <c r="D3595" s="208" t="str">
        <f t="shared" si="1894"/>
        <v>-5.95700616938422+0.0113039370706072i</v>
      </c>
      <c r="E3595" t="str">
        <f t="shared" si="1895"/>
        <v>2870</v>
      </c>
      <c r="F3595" t="str">
        <f t="shared" si="1896"/>
        <v>0.777000777000777</v>
      </c>
      <c r="G3595" t="str">
        <f t="shared" si="1891"/>
        <v>0.777000777000777</v>
      </c>
      <c r="H3595" t="str">
        <f t="shared" si="1897"/>
        <v>9.12807087401504+0.225622945781429i</v>
      </c>
      <c r="I3595" t="str">
        <f t="shared" si="1898"/>
        <v>6522.73174701581i</v>
      </c>
      <c r="J3595" t="str">
        <f t="shared" si="1892"/>
        <v>-36391.171744816+1410.71554950299i</v>
      </c>
      <c r="K3595" t="str">
        <f t="shared" si="1899"/>
        <v>0.00693784744899185-0.178970450949198i</v>
      </c>
      <c r="L3595" t="str">
        <f t="shared" si="1900"/>
        <v>0.000600432309046447-0.012981181300697i</v>
      </c>
      <c r="M3595" t="str">
        <f t="shared" si="1901"/>
        <v>0.0075382797580383-0.191951632249895i</v>
      </c>
      <c r="N3595" t="str">
        <f t="shared" si="1902"/>
        <v>-7.36638504362271i</v>
      </c>
      <c r="O3595" t="str">
        <f t="shared" si="1903"/>
        <v>0.468503923651553-0.883461415978706i</v>
      </c>
      <c r="P3595" t="str">
        <f t="shared" si="1904"/>
        <v>0.531496076348447+0.883461415978706i</v>
      </c>
      <c r="Q3595" t="str">
        <f t="shared" si="1905"/>
        <v>-0.531496076348447+6.482923627644i</v>
      </c>
      <c r="R3595" t="str">
        <f t="shared" si="1906"/>
        <v>0.128688809996442-0.0925344348302184i</v>
      </c>
      <c r="S3595" t="str">
        <f t="shared" si="1907"/>
        <v>0.764067675406352i</v>
      </c>
      <c r="T3595" t="str">
        <f t="shared" si="1908"/>
        <v>0.0707025705157655+0.0983269599047912i</v>
      </c>
      <c r="U3595" t="str">
        <f t="shared" si="1909"/>
        <v>0.0001-95.81874960379i</v>
      </c>
      <c r="V3595" t="str">
        <f t="shared" si="1910"/>
        <v>0.00002-0.00153690449094909i</v>
      </c>
      <c r="W3595" t="str">
        <f t="shared" si="1911"/>
        <v>0.0000199993584529514-0.00153687984402329i</v>
      </c>
      <c r="X3595" t="str">
        <f t="shared" si="1912"/>
        <v>0.0000283941154331542-0.00153661541854326i</v>
      </c>
      <c r="Y3595" t="str">
        <f t="shared" si="1913"/>
        <v>0.009+10.4363707952253i</v>
      </c>
      <c r="Z3595" t="str">
        <f t="shared" si="1914"/>
        <v>-0.00176706942309721-0.000034181969567772i</v>
      </c>
      <c r="AA3595" t="str">
        <f t="shared" si="1915"/>
        <v>0.000994993688275997-1.1499934555766i</v>
      </c>
      <c r="AB3595" t="str">
        <f t="shared" si="1916"/>
        <v>0.481348057293272+0.669416837103129i</v>
      </c>
      <c r="AC3595" t="str">
        <f t="shared" si="1917"/>
        <v>1.13212419085437-0.087349293884935i</v>
      </c>
      <c r="AD3595" t="str">
        <f t="shared" si="1918"/>
        <v>0.377305091895309+0.620403818002794i</v>
      </c>
      <c r="AE3595" t="str">
        <f t="shared" si="1919"/>
        <v>-0.000645517666640381-0.00110919364793443i</v>
      </c>
      <c r="AF3595" t="str">
        <f t="shared" si="1920"/>
        <v>-15.0850770433993-0.214319008710822i</v>
      </c>
      <c r="AG3595" t="str">
        <f t="shared" si="1921"/>
        <v>1.00258408540306-0.0015684775405591i</v>
      </c>
      <c r="AH3595" t="str">
        <f t="shared" si="1922"/>
        <v>0.00944912892459424+0.0168419181332481i</v>
      </c>
      <c r="AI3595">
        <f t="shared" si="1923"/>
        <v>-34.283654076413882</v>
      </c>
      <c r="AJ3595">
        <f t="shared" si="1924"/>
        <v>60.705471592956044</v>
      </c>
      <c r="AK3595"/>
      <c r="AL3595"/>
      <c r="AM3595"/>
      <c r="AN3595"/>
    </row>
    <row r="3596" spans="1:40" x14ac:dyDescent="0.25">
      <c r="A3596"/>
      <c r="B3596">
        <f t="shared" si="1890"/>
        <v>1662000</v>
      </c>
      <c r="C3596" s="237" t="str">
        <f t="shared" si="1893"/>
        <v>-2.76681867865444E-08+0.00147353943449118i</v>
      </c>
      <c r="D3596" s="208" t="str">
        <f t="shared" si="1894"/>
        <v>-5.95700616912873+0.0112971356644324i</v>
      </c>
      <c r="E3596" t="str">
        <f t="shared" si="1895"/>
        <v>2870</v>
      </c>
      <c r="F3596" t="str">
        <f t="shared" si="1896"/>
        <v>0.777000777000777</v>
      </c>
      <c r="G3596" t="str">
        <f t="shared" si="1891"/>
        <v>0.777000777000777</v>
      </c>
      <c r="H3596" t="str">
        <f t="shared" si="1897"/>
        <v>9.12807809287849+0.225487383927061i</v>
      </c>
      <c r="I3596" t="str">
        <f t="shared" si="1898"/>
        <v>6526.6587378328i</v>
      </c>
      <c r="J3596" t="str">
        <f t="shared" si="1892"/>
        <v>-36435.0045282513+1411.56486651052i</v>
      </c>
      <c r="K3596" t="str">
        <f t="shared" si="1899"/>
        <v>0.00692951321815591-0.178863084135997i</v>
      </c>
      <c r="L3596" t="str">
        <f t="shared" si="1900"/>
        <v>0.000599711524747595-0.0129734040414359i</v>
      </c>
      <c r="M3596" t="str">
        <f t="shared" si="1901"/>
        <v>0.00752922474290351-0.191836488177433i</v>
      </c>
      <c r="N3596" t="str">
        <f t="shared" si="1902"/>
        <v>-7.37081995334193i</v>
      </c>
      <c r="O3596" t="str">
        <f t="shared" si="1903"/>
        <v>0.46458125751557-0.885530493639407i</v>
      </c>
      <c r="P3596" t="str">
        <f t="shared" si="1904"/>
        <v>0.53541874248443+0.885530493639407i</v>
      </c>
      <c r="Q3596" t="str">
        <f t="shared" si="1905"/>
        <v>-0.53541874248443+6.48528945970252i</v>
      </c>
      <c r="R3596" t="str">
        <f t="shared" si="1906"/>
        <v>0.128850259969233-0.0931967016124016i</v>
      </c>
      <c r="S3596" t="str">
        <f t="shared" si="1907"/>
        <v>0.764527680027308i</v>
      </c>
      <c r="T3596" t="str">
        <f t="shared" si="1908"/>
        <v>0.0712514580699267+0.0985095903251932i</v>
      </c>
      <c r="U3596" t="str">
        <f t="shared" si="1909"/>
        <v>0.0001-95.7610969265312i</v>
      </c>
      <c r="V3596" t="str">
        <f t="shared" si="1910"/>
        <v>0.00002-0.00153597975900508i</v>
      </c>
      <c r="W3596" t="str">
        <f t="shared" si="1911"/>
        <v>0.0000199993584529513-0.00153595512691398i</v>
      </c>
      <c r="X3596" t="str">
        <f t="shared" si="1912"/>
        <v>0.0000283840150688396-0.00153569091569064i</v>
      </c>
      <c r="Y3596" t="str">
        <f t="shared" si="1913"/>
        <v>0.009+10.4426539805325i</v>
      </c>
      <c r="Z3596" t="str">
        <f t="shared" si="1914"/>
        <v>-0.00176494338789581-0.0000341479482950998i</v>
      </c>
      <c r="AA3596" t="str">
        <f t="shared" si="1915"/>
        <v>0.00099379524050304-1.14930131953091i</v>
      </c>
      <c r="AB3596" t="str">
        <f t="shared" si="1916"/>
        <v>0.485084922246563+0.670660197810129i</v>
      </c>
      <c r="AC3596" t="str">
        <f t="shared" si="1917"/>
        <v>1.13230941050727-0.0880074365961712i</v>
      </c>
      <c r="AD3596" t="str">
        <f t="shared" si="1918"/>
        <v>0.380071768253893+0.62183475057519i</v>
      </c>
      <c r="AE3596" t="str">
        <f t="shared" si="1919"/>
        <v>-0.000649570773394836-0.00111048180248228i</v>
      </c>
      <c r="AF3596" t="str">
        <f t="shared" si="1920"/>
        <v>-15.0850842620072-0.214190248262629i</v>
      </c>
      <c r="AG3596" t="str">
        <f t="shared" si="1921"/>
        <v>1.00258849263063-0.00157904041024562i</v>
      </c>
      <c r="AH3596" t="str">
        <f t="shared" si="1922"/>
        <v>0.00950973348889332+0.0168622118295012i</v>
      </c>
      <c r="AI3596">
        <f t="shared" si="1923"/>
        <v>-34.262360865375683</v>
      </c>
      <c r="AJ3596">
        <f t="shared" si="1924"/>
        <v>60.578429834669613</v>
      </c>
      <c r="AK3596"/>
      <c r="AL3596"/>
      <c r="AM3596"/>
      <c r="AN3596"/>
    </row>
    <row r="3597" spans="1:40" x14ac:dyDescent="0.25">
      <c r="A3597"/>
      <c r="B3597">
        <f t="shared" si="1890"/>
        <v>1663000</v>
      </c>
      <c r="C3597" s="237" t="str">
        <f t="shared" si="1893"/>
        <v>-2.76349217618668E-08+0.00147265336147046i</v>
      </c>
      <c r="D3597" s="208" t="str">
        <f t="shared" si="1894"/>
        <v>-5.95700616887369+0.0112903424379402i</v>
      </c>
      <c r="E3597" t="str">
        <f t="shared" si="1895"/>
        <v>2870</v>
      </c>
      <c r="F3597" t="str">
        <f t="shared" si="1896"/>
        <v>0.777000777000777</v>
      </c>
      <c r="G3597" t="str">
        <f t="shared" si="1891"/>
        <v>0.777000777000777</v>
      </c>
      <c r="H3597" t="str">
        <f t="shared" si="1897"/>
        <v>9.12808529873551+0.225351984759824i</v>
      </c>
      <c r="I3597" t="str">
        <f t="shared" si="1898"/>
        <v>6530.58572864978i</v>
      </c>
      <c r="J3597" t="str">
        <f t="shared" si="1892"/>
        <v>-36478.8636931391+1412.41418351805i</v>
      </c>
      <c r="K3597" t="str">
        <f t="shared" si="1899"/>
        <v>0.0069211939885813-0.178755845876851i</v>
      </c>
      <c r="L3597" t="str">
        <f t="shared" si="1900"/>
        <v>0.000598992036637764-0.0129656360755813i</v>
      </c>
      <c r="M3597" t="str">
        <f t="shared" si="1901"/>
        <v>0.00752018602521906-0.191721481952432i</v>
      </c>
      <c r="N3597" t="str">
        <f t="shared" si="1902"/>
        <v>-7.37525486306115i</v>
      </c>
      <c r="O3597" t="str">
        <f t="shared" si="1903"/>
        <v>0.460649453813306-0.887582154339249i</v>
      </c>
      <c r="P3597" t="str">
        <f t="shared" si="1904"/>
        <v>0.539350546186694+0.887582154339249i</v>
      </c>
      <c r="Q3597" t="str">
        <f t="shared" si="1905"/>
        <v>-0.539350546186694+6.4876727087219i</v>
      </c>
      <c r="R3597" t="str">
        <f t="shared" si="1906"/>
        <v>0.12900756945758-0.0938596745821075i</v>
      </c>
      <c r="S3597" t="str">
        <f t="shared" si="1907"/>
        <v>0.764987684648262i</v>
      </c>
      <c r="T3597" t="str">
        <f t="shared" si="1908"/>
        <v>0.0718014951404057+0.098689201861454i</v>
      </c>
      <c r="U3597" t="str">
        <f t="shared" si="1909"/>
        <v>0.0001-95.7035135850238i</v>
      </c>
      <c r="V3597" t="str">
        <f t="shared" si="1910"/>
        <v>0.00002-0.00153505613918608i</v>
      </c>
      <c r="W3597" t="str">
        <f t="shared" si="1911"/>
        <v>0.0000199993584529513-0.00153503152191185i</v>
      </c>
      <c r="X3597" t="str">
        <f t="shared" si="1912"/>
        <v>0.0000283739329190641-0.00153476752458813i</v>
      </c>
      <c r="Y3597" t="str">
        <f t="shared" si="1913"/>
        <v>0.009+10.4489371658397i</v>
      </c>
      <c r="Z3597" t="str">
        <f t="shared" si="1914"/>
        <v>-0.00176282118741304-0.000034113992196097i</v>
      </c>
      <c r="AA3597" t="str">
        <f t="shared" si="1915"/>
        <v>0.000992598957557851-1.14861001624487i</v>
      </c>
      <c r="AB3597" t="str">
        <f t="shared" si="1916"/>
        <v>0.488829613187543+0.671883005742229i</v>
      </c>
      <c r="AC3597" t="str">
        <f t="shared" si="1917"/>
        <v>1.13249049518536-0.0886664526721849i</v>
      </c>
      <c r="AD3597" t="str">
        <f t="shared" si="1918"/>
        <v>0.382844670381585+0.62325334083611i</v>
      </c>
      <c r="AE3597" t="str">
        <f t="shared" si="1919"/>
        <v>-0.000653625036831343-0.00111174455444957i</v>
      </c>
      <c r="AF3597" t="str">
        <f t="shared" si="1920"/>
        <v>-15.0850914676092-0.214061642321884i</v>
      </c>
      <c r="AG3597" t="str">
        <f t="shared" si="1921"/>
        <v>1.00259284324901-0.00158961650846844i</v>
      </c>
      <c r="AH3597" t="str">
        <f t="shared" si="1922"/>
        <v>0.00957036105056521+0.0168821248418279i</v>
      </c>
      <c r="AI3597">
        <f t="shared" si="1923"/>
        <v>-34.241220485976896</v>
      </c>
      <c r="AJ3597">
        <f t="shared" si="1924"/>
        <v>60.451395942289018</v>
      </c>
      <c r="AK3597"/>
      <c r="AL3597"/>
      <c r="AM3597"/>
      <c r="AN3597"/>
    </row>
    <row r="3598" spans="1:40" x14ac:dyDescent="0.25">
      <c r="A3598"/>
      <c r="B3598">
        <f t="shared" si="1890"/>
        <v>1664000</v>
      </c>
      <c r="C3598" s="237" t="str">
        <f t="shared" si="1893"/>
        <v>-2.76017166921674E-08+0.00147176835344135i</v>
      </c>
      <c r="D3598" s="208" t="str">
        <f t="shared" si="1894"/>
        <v>-5.95700616861912+0.0112835573763837i</v>
      </c>
      <c r="E3598" t="str">
        <f t="shared" si="1895"/>
        <v>2870</v>
      </c>
      <c r="F3598" t="str">
        <f t="shared" si="1896"/>
        <v>0.777000777000777</v>
      </c>
      <c r="G3598" t="str">
        <f t="shared" si="1891"/>
        <v>0.777000777000777</v>
      </c>
      <c r="H3598" t="str">
        <f t="shared" si="1897"/>
        <v>9.12809249161733+0.225216747987241i</v>
      </c>
      <c r="I3598" t="str">
        <f t="shared" si="1898"/>
        <v>6534.51271946677i</v>
      </c>
      <c r="J3598" t="str">
        <f t="shared" si="1892"/>
        <v>-36522.7492394795+1413.26350052557i</v>
      </c>
      <c r="K3598" t="str">
        <f t="shared" si="1899"/>
        <v>0.00691288972430466-0.178648735941359i</v>
      </c>
      <c r="L3598" t="str">
        <f t="shared" si="1900"/>
        <v>0.0005982738416131-0.0129578773865215i</v>
      </c>
      <c r="M3598" t="str">
        <f t="shared" si="1901"/>
        <v>0.00751116356591776-0.19160661332788i</v>
      </c>
      <c r="N3598" t="str">
        <f t="shared" si="1902"/>
        <v>-7.37968977278036i</v>
      </c>
      <c r="O3598" t="str">
        <f t="shared" si="1903"/>
        <v>0.456708589877028-0.88961635772536i</v>
      </c>
      <c r="P3598" t="str">
        <f t="shared" si="1904"/>
        <v>0.543291410122972+0.88961635772536i</v>
      </c>
      <c r="Q3598" t="str">
        <f t="shared" si="1905"/>
        <v>-0.543291410122972+6.490073415055i</v>
      </c>
      <c r="R3598" t="str">
        <f t="shared" si="1906"/>
        <v>0.129160734070711-0.0945233263533996i</v>
      </c>
      <c r="S3598" t="str">
        <f t="shared" si="1907"/>
        <v>0.765447689269218i</v>
      </c>
      <c r="T3598" t="str">
        <f t="shared" si="1908"/>
        <v>0.0723526617392499+0.0988657854387417i</v>
      </c>
      <c r="U3598" t="str">
        <f t="shared" si="1909"/>
        <v>0.0001-95.6459994542643i</v>
      </c>
      <c r="V3598" t="str">
        <f t="shared" si="1910"/>
        <v>0.00002-0.00153413362948705i</v>
      </c>
      <c r="W3598" t="str">
        <f t="shared" si="1911"/>
        <v>0.0000199993584529513-0.00153410902701188i</v>
      </c>
      <c r="X3598" t="str">
        <f t="shared" si="1912"/>
        <v>0.0000283638689400579-0.00153384524323157i</v>
      </c>
      <c r="Y3598" t="str">
        <f t="shared" si="1913"/>
        <v>0.009+10.4552203511468i</v>
      </c>
      <c r="Z3598" t="str">
        <f t="shared" si="1914"/>
        <v>-0.00176070281243186-0.0000340801010949774i</v>
      </c>
      <c r="AA3598" t="str">
        <f t="shared" si="1915"/>
        <v>0.000991404834227549-1.14791954421625i</v>
      </c>
      <c r="AB3598" t="str">
        <f t="shared" si="1916"/>
        <v>0.492581994036828+0.67308519911734i</v>
      </c>
      <c r="AC3598" t="str">
        <f t="shared" si="1917"/>
        <v>1.13266743941083-0.0893263146393219i</v>
      </c>
      <c r="AD3598" t="str">
        <f t="shared" si="1918"/>
        <v>0.385623742889321+0.624659562276369i</v>
      </c>
      <c r="AE3598" t="str">
        <f t="shared" si="1919"/>
        <v>-0.000657680347613406-0.00111298194425475i</v>
      </c>
      <c r="AF3598" t="str">
        <f t="shared" si="1920"/>
        <v>-15.0850986602365-0.213933190610857i</v>
      </c>
      <c r="AG3598" t="str">
        <f t="shared" si="1921"/>
        <v>1.00259713724993-0.0016002055812134i</v>
      </c>
      <c r="AH3598" t="str">
        <f t="shared" si="1922"/>
        <v>0.0096310099703887+0.0169016577622591i</v>
      </c>
      <c r="AI3598">
        <f t="shared" si="1923"/>
        <v>-34.220231778524152</v>
      </c>
      <c r="AJ3598">
        <f t="shared" si="1924"/>
        <v>60.324369890894822</v>
      </c>
      <c r="AK3598"/>
      <c r="AL3598"/>
      <c r="AM3598"/>
      <c r="AN3598"/>
    </row>
    <row r="3599" spans="1:40" x14ac:dyDescent="0.25">
      <c r="A3599"/>
      <c r="B3599">
        <f t="shared" si="1890"/>
        <v>1665000</v>
      </c>
      <c r="C3599" s="237" t="str">
        <f t="shared" si="1893"/>
        <v>-2.75685714334544E-08+0.00147088440848495i</v>
      </c>
      <c r="D3599" s="208" t="str">
        <f t="shared" si="1894"/>
        <v>-5.957006168365+0.0112767804650513i</v>
      </c>
      <c r="E3599" t="str">
        <f t="shared" si="1895"/>
        <v>2870</v>
      </c>
      <c r="F3599" t="str">
        <f t="shared" si="1896"/>
        <v>0.777000777000777</v>
      </c>
      <c r="G3599" t="str">
        <f t="shared" si="1891"/>
        <v>0.777000777000777</v>
      </c>
      <c r="H3599" t="str">
        <f t="shared" si="1897"/>
        <v>9.12809967155506+0.225081673317535i</v>
      </c>
      <c r="I3599" t="str">
        <f t="shared" si="1898"/>
        <v>6538.43971028376i</v>
      </c>
      <c r="J3599" t="str">
        <f t="shared" si="1892"/>
        <v>-36566.6611672725+1414.1128175331i</v>
      </c>
      <c r="K3599" t="str">
        <f t="shared" si="1899"/>
        <v>0.00690460038947046-0.178541754099669i</v>
      </c>
      <c r="L3599" t="str">
        <f t="shared" si="1900"/>
        <v>0.000597556936579032-0.0129501279576844i</v>
      </c>
      <c r="M3599" t="str">
        <f t="shared" si="1901"/>
        <v>0.00750215732604949-0.191491882057353i</v>
      </c>
      <c r="N3599" t="str">
        <f t="shared" si="1902"/>
        <v>-7.38412468249958i</v>
      </c>
      <c r="O3599" t="str">
        <f t="shared" si="1903"/>
        <v>0.452758743217174-0.891633063788241i</v>
      </c>
      <c r="P3599" t="str">
        <f t="shared" si="1904"/>
        <v>0.547241256782826+0.891633063788241i</v>
      </c>
      <c r="Q3599" t="str">
        <f t="shared" si="1905"/>
        <v>-0.547241256782826+6.49249161871134i</v>
      </c>
      <c r="R3599" t="str">
        <f t="shared" si="1906"/>
        <v>0.129309749645934-0.0951876294937758i</v>
      </c>
      <c r="S3599" t="str">
        <f t="shared" si="1907"/>
        <v>0.765907693890172i</v>
      </c>
      <c r="T3599" t="str">
        <f t="shared" si="1908"/>
        <v>0.0729049377924499+0.0990393321488328i</v>
      </c>
      <c r="U3599" t="str">
        <f t="shared" si="1909"/>
        <v>0.0001-95.5885544095469i</v>
      </c>
      <c r="V3599" t="str">
        <f t="shared" si="1910"/>
        <v>0.00002-0.00153321222790777i</v>
      </c>
      <c r="W3599" t="str">
        <f t="shared" si="1911"/>
        <v>0.0000199993584529514-0.00153318764021389i</v>
      </c>
      <c r="X3599" t="str">
        <f t="shared" si="1912"/>
        <v>0.0000283538230881829-0.00153292406962167i</v>
      </c>
      <c r="Y3599" t="str">
        <f t="shared" si="1913"/>
        <v>0.009+10.461503536454i</v>
      </c>
      <c r="Z3599" t="str">
        <f t="shared" si="1914"/>
        <v>-0.00175858825376293-0.0000340462748165516i</v>
      </c>
      <c r="AA3599" t="str">
        <f t="shared" si="1915"/>
        <v>0.000990212865314898-1.14722990194639i</v>
      </c>
      <c r="AB3599" t="str">
        <f t="shared" si="1916"/>
        <v>0.496341928129155+0.67426671728765i</v>
      </c>
      <c r="AC3599" t="str">
        <f t="shared" si="1917"/>
        <v>1.13284023793438-0.0899869949686165i</v>
      </c>
      <c r="AD3599" t="str">
        <f t="shared" si="1918"/>
        <v>0.388408930281412+0.626053388636545i</v>
      </c>
      <c r="AE3599" t="str">
        <f t="shared" si="1919"/>
        <v>-0.000661736596730162-0.00111419401266627i</v>
      </c>
      <c r="AF3599" t="str">
        <f t="shared" si="1920"/>
        <v>-15.0851058399201-0.213804892852484i</v>
      </c>
      <c r="AG3599" t="str">
        <f t="shared" si="1921"/>
        <v>1.00260137462615-0.001610807374633i</v>
      </c>
      <c r="AH3599" t="str">
        <f t="shared" si="1922"/>
        <v>0.00969167861405033+0.0169208111879423i</v>
      </c>
      <c r="AI3599">
        <f t="shared" si="1923"/>
        <v>-34.199393597542212</v>
      </c>
      <c r="AJ3599">
        <f t="shared" si="1924"/>
        <v>60.197351655490657</v>
      </c>
      <c r="AK3599"/>
      <c r="AL3599"/>
      <c r="AM3599"/>
      <c r="AN3599"/>
    </row>
    <row r="3600" spans="1:40" x14ac:dyDescent="0.25">
      <c r="A3600"/>
      <c r="B3600">
        <f t="shared" si="1890"/>
        <v>1666000</v>
      </c>
      <c r="C3600" s="237" t="str">
        <f t="shared" si="1893"/>
        <v>-2.75354858421667E-08+0.00147000152468696i</v>
      </c>
      <c r="D3600" s="208" t="str">
        <f t="shared" si="1894"/>
        <v>-5.95700616811135+0.0112700116892667i</v>
      </c>
      <c r="E3600" t="str">
        <f t="shared" si="1895"/>
        <v>2870</v>
      </c>
      <c r="F3600" t="str">
        <f t="shared" si="1896"/>
        <v>0.777000777000777</v>
      </c>
      <c r="G3600" t="str">
        <f t="shared" si="1891"/>
        <v>0.777000777000777</v>
      </c>
      <c r="H3600" t="str">
        <f t="shared" si="1897"/>
        <v>9.12810683857977+0.224946760459629i</v>
      </c>
      <c r="I3600" t="str">
        <f t="shared" si="1898"/>
        <v>6542.36670110074i</v>
      </c>
      <c r="J3600" t="str">
        <f t="shared" si="1892"/>
        <v>-36610.599476518+1414.96213454063i</v>
      </c>
      <c r="K3600" t="str">
        <f t="shared" si="1899"/>
        <v>0.00689632594833035-0.178434900122474i</v>
      </c>
      <c r="L3600" t="str">
        <f t="shared" si="1900"/>
        <v>0.000596841318450234-0.0129423877725371i</v>
      </c>
      <c r="M3600" t="str">
        <f t="shared" si="1901"/>
        <v>0.00749316726678058-0.191377287895011i</v>
      </c>
      <c r="N3600" t="str">
        <f t="shared" si="1902"/>
        <v>-7.3885595922188i</v>
      </c>
      <c r="O3600" t="str">
        <f t="shared" si="1903"/>
        <v>0.448799991520887-0.893632232862519i</v>
      </c>
      <c r="P3600" t="str">
        <f t="shared" si="1904"/>
        <v>0.551200008479113+0.893632232862519i</v>
      </c>
      <c r="Q3600" t="str">
        <f t="shared" si="1905"/>
        <v>-0.551200008479113+6.49492735935628i</v>
      </c>
      <c r="R3600" t="str">
        <f t="shared" si="1906"/>
        <v>0.129454612249223-0.0958525565265517i</v>
      </c>
      <c r="S3600" t="str">
        <f t="shared" si="1907"/>
        <v>0.766367698511128i</v>
      </c>
      <c r="T3600" t="str">
        <f t="shared" si="1908"/>
        <v>0.0734583031416612+0.0992098332510875i</v>
      </c>
      <c r="U3600" t="str">
        <f t="shared" si="1909"/>
        <v>0.0001-95.5311783264677i</v>
      </c>
      <c r="V3600" t="str">
        <f t="shared" si="1910"/>
        <v>0.00002-0.00153229193245285i</v>
      </c>
      <c r="W3600" t="str">
        <f t="shared" si="1911"/>
        <v>0.0000199993584529514-0.00153226735952251i</v>
      </c>
      <c r="X3600" t="str">
        <f t="shared" si="1912"/>
        <v>0.0000283437953199318-0.00153200400176395i</v>
      </c>
      <c r="Y3600" t="str">
        <f t="shared" si="1913"/>
        <v>0.009+10.4677867217612i</v>
      </c>
      <c r="Z3600" t="str">
        <f t="shared" si="1914"/>
        <v>-0.00175647750224453-0.0000340125131862258i</v>
      </c>
      <c r="AA3600" t="str">
        <f t="shared" si="1915"/>
        <v>0.000989023045638332-1.14654108794028i</v>
      </c>
      <c r="AB3600" t="str">
        <f t="shared" si="1916"/>
        <v>0.500109278225102+0.67542750074627i</v>
      </c>
      <c r="AC3600" t="str">
        <f t="shared" si="1917"/>
        <v>1.13300888573594-0.0906484660781761i</v>
      </c>
      <c r="AD3600" t="str">
        <f t="shared" si="1918"/>
        <v>0.391200176956623+0.627434793907326i</v>
      </c>
      <c r="AE3600" t="str">
        <f t="shared" si="1919"/>
        <v>-0.000665793675497117-0.00111538080080084i</v>
      </c>
      <c r="AF3600" t="str">
        <f t="shared" si="1920"/>
        <v>-15.0851130066911-0.213676748770362i</v>
      </c>
      <c r="AG3600" t="str">
        <f t="shared" si="1921"/>
        <v>1.00260555537149-0.00162142163505047i</v>
      </c>
      <c r="AH3600" t="str">
        <f t="shared" si="1922"/>
        <v>0.00975236535215319+0.0169395857211148i</v>
      </c>
      <c r="AI3600">
        <f t="shared" si="1923"/>
        <v>-34.17870481154678</v>
      </c>
      <c r="AJ3600">
        <f t="shared" si="1924"/>
        <v>60.070341211004454</v>
      </c>
      <c r="AK3600"/>
      <c r="AL3600"/>
      <c r="AM3600"/>
      <c r="AN3600"/>
    </row>
    <row r="3601" spans="1:40" x14ac:dyDescent="0.25">
      <c r="A3601"/>
      <c r="B3601">
        <f t="shared" si="1890"/>
        <v>1667000</v>
      </c>
      <c r="C3601" s="237" t="str">
        <f t="shared" si="1893"/>
        <v>-2.75024597751739E-08+0.00146911970013768i</v>
      </c>
      <c r="D3601" s="208" t="str">
        <f t="shared" si="1894"/>
        <v>-5.95700616785815+0.0112632510343889i</v>
      </c>
      <c r="E3601" t="str">
        <f t="shared" si="1895"/>
        <v>2870</v>
      </c>
      <c r="F3601" t="str">
        <f t="shared" si="1896"/>
        <v>0.777000777000777</v>
      </c>
      <c r="G3601" t="str">
        <f t="shared" si="1891"/>
        <v>0.777000777000777</v>
      </c>
      <c r="H3601" t="str">
        <f t="shared" si="1897"/>
        <v>9.12811399272235+0.224812009123139i</v>
      </c>
      <c r="I3601" t="str">
        <f t="shared" si="1898"/>
        <v>6546.29369191773i</v>
      </c>
      <c r="J3601" t="str">
        <f t="shared" si="1892"/>
        <v>-36654.5641672161+1415.81145154816i</v>
      </c>
      <c r="K3601" t="str">
        <f t="shared" si="1899"/>
        <v>0.00688806636524282-0.178328173781018i</v>
      </c>
      <c r="L3601" t="str">
        <f t="shared" si="1900"/>
        <v>0.000596126984150588-0.0129346568145862i</v>
      </c>
      <c r="M3601" t="str">
        <f t="shared" si="1901"/>
        <v>0.00748419334939341-0.191262830595604i</v>
      </c>
      <c r="N3601" t="str">
        <f t="shared" si="1902"/>
        <v>-7.39299450193802i</v>
      </c>
      <c r="O3601" t="str">
        <f t="shared" si="1903"/>
        <v>0.444832412650446-0.895613825627755i</v>
      </c>
      <c r="P3601" t="str">
        <f t="shared" si="1904"/>
        <v>0.555167587349554+0.895613825627755i</v>
      </c>
      <c r="Q3601" t="str">
        <f t="shared" si="1905"/>
        <v>-0.555167587349554+6.49738067631026i</v>
      </c>
      <c r="R3601" t="str">
        <f t="shared" si="1906"/>
        <v>0.12959531817578-0.0965180799332703i</v>
      </c>
      <c r="S3601" t="str">
        <f t="shared" si="1907"/>
        <v>0.766827703132082i</v>
      </c>
      <c r="T3601" t="str">
        <f t="shared" si="1908"/>
        <v>0.0740127375459484+0.0993772801734047i</v>
      </c>
      <c r="U3601" t="str">
        <f t="shared" si="1909"/>
        <v>0.0001-95.4738710809207i</v>
      </c>
      <c r="V3601" t="str">
        <f t="shared" si="1910"/>
        <v>0.00002-0.00153137274113164i</v>
      </c>
      <c r="W3601" t="str">
        <f t="shared" si="1911"/>
        <v>0.0000199993584529514-0.00153134818294713i</v>
      </c>
      <c r="X3601" t="str">
        <f t="shared" si="1912"/>
        <v>0.0000283337855919275-0.00153108503766865i</v>
      </c>
      <c r="Y3601" t="str">
        <f t="shared" si="1913"/>
        <v>0.009+10.4740699070684i</v>
      </c>
      <c r="Z3601" t="str">
        <f t="shared" si="1914"/>
        <v>-0.0017543705487423-0.0000339788160299975i</v>
      </c>
      <c r="AA3601" t="str">
        <f t="shared" si="1915"/>
        <v>0.000987835370031822-1.14585310070645i</v>
      </c>
      <c r="AB3601" t="str">
        <f t="shared" si="1916"/>
        <v>0.503883906522962+0.676567491133737i</v>
      </c>
      <c r="AC3601" t="str">
        <f t="shared" si="1917"/>
        <v>1.13317337802527-0.0913107003355935i</v>
      </c>
      <c r="AD3601" t="str">
        <f t="shared" si="1918"/>
        <v>0.393997427209337+0.628803752329905i</v>
      </c>
      <c r="AE3601" t="str">
        <f t="shared" si="1919"/>
        <v>-0.000669851475556909-0.00111654235012167i</v>
      </c>
      <c r="AF3601" t="str">
        <f t="shared" si="1920"/>
        <v>-15.0851201605805-0.21354875808875i</v>
      </c>
      <c r="AG3601" t="str">
        <f t="shared" si="1921"/>
        <v>1.00260967948085-0.00163204810896398i</v>
      </c>
      <c r="AH3601" t="str">
        <f t="shared" si="1922"/>
        <v>0.00981306856022588+0.0169579819690769i</v>
      </c>
      <c r="AI3601">
        <f t="shared" si="1923"/>
        <v>-34.158164302821795</v>
      </c>
      <c r="AJ3601">
        <f t="shared" si="1924"/>
        <v>59.943338532288593</v>
      </c>
      <c r="AK3601"/>
      <c r="AL3601"/>
      <c r="AM3601"/>
      <c r="AN3601"/>
    </row>
    <row r="3602" spans="1:40" x14ac:dyDescent="0.25">
      <c r="A3602"/>
      <c r="B3602">
        <f t="shared" si="1890"/>
        <v>1668000</v>
      </c>
      <c r="C3602" s="237" t="str">
        <f t="shared" si="1893"/>
        <v>-2.74694930897743E-08+0.00146823893293197i</v>
      </c>
      <c r="D3602" s="208" t="str">
        <f t="shared" si="1894"/>
        <v>-5.95700616760541+0.0112564984858118i</v>
      </c>
      <c r="E3602" t="str">
        <f t="shared" si="1895"/>
        <v>2870</v>
      </c>
      <c r="F3602" t="str">
        <f t="shared" si="1896"/>
        <v>0.777000777000777</v>
      </c>
      <c r="G3602" t="str">
        <f t="shared" si="1891"/>
        <v>0.777000777000777</v>
      </c>
      <c r="H3602" t="str">
        <f t="shared" si="1897"/>
        <v>9.12812113401368+0.224677419018377i</v>
      </c>
      <c r="I3602" t="str">
        <f t="shared" si="1898"/>
        <v>6550.22068273472i</v>
      </c>
      <c r="J3602" t="str">
        <f t="shared" si="1892"/>
        <v>-36698.5552393668+1416.66076855568i</v>
      </c>
      <c r="K3602" t="str">
        <f t="shared" si="1899"/>
        <v>0.00687982160467286-0.178221574847086i</v>
      </c>
      <c r="L3602" t="str">
        <f t="shared" si="1900"/>
        <v>0.000595413930613168-0.0129269350673772i</v>
      </c>
      <c r="M3602" t="str">
        <f t="shared" si="1901"/>
        <v>0.00747523553528603-0.191148509914463i</v>
      </c>
      <c r="N3602" t="str">
        <f t="shared" si="1902"/>
        <v>-7.39742941165724i</v>
      </c>
      <c r="O3602" t="str">
        <f t="shared" si="1903"/>
        <v>0.440856084641747-0.897577803109206i</v>
      </c>
      <c r="P3602" t="str">
        <f t="shared" si="1904"/>
        <v>0.559143915358253+0.897577803109206i</v>
      </c>
      <c r="Q3602" t="str">
        <f t="shared" si="1905"/>
        <v>-0.559143915358253+6.49985160854803i</v>
      </c>
      <c r="R3602" t="str">
        <f t="shared" si="1906"/>
        <v>0.129731863950561-0.097184172156109i</v>
      </c>
      <c r="S3602" t="str">
        <f t="shared" si="1907"/>
        <v>0.767287707753038i</v>
      </c>
      <c r="T3602" t="str">
        <f t="shared" si="1908"/>
        <v>0.0745682206835375+0.0995416645131549i</v>
      </c>
      <c r="U3602" t="str">
        <f t="shared" si="1909"/>
        <v>0.000100000000000001-95.4166325490984i</v>
      </c>
      <c r="V3602" t="str">
        <f t="shared" si="1910"/>
        <v>0.00002-0.0015304546519583i</v>
      </c>
      <c r="W3602" t="str">
        <f t="shared" si="1911"/>
        <v>0.0000199993584529513-0.00153043010850195i</v>
      </c>
      <c r="X3602" t="str">
        <f t="shared" si="1912"/>
        <v>0.0000283237938609234-0.00153016717535086i</v>
      </c>
      <c r="Y3602" t="str">
        <f t="shared" si="1913"/>
        <v>0.009+10.4803530923755i</v>
      </c>
      <c r="Z3602" t="str">
        <f t="shared" si="1914"/>
        <v>-0.00175226738414942-0.0000339451831744558i</v>
      </c>
      <c r="AA3602" t="str">
        <f t="shared" si="1915"/>
        <v>0.000986649833344909-1.14516593875707i</v>
      </c>
      <c r="AB3602" t="str">
        <f t="shared" si="1916"/>
        <v>0.507665674670671+0.677686631244357i</v>
      </c>
      <c r="AC3602" t="str">
        <f t="shared" si="1917"/>
        <v>1.13333371024265-0.0919736700603532i</v>
      </c>
      <c r="AD3602" t="str">
        <f t="shared" si="1918"/>
        <v>0.396800625230651+0.630160238396292i</v>
      </c>
      <c r="AE3602" t="str">
        <f t="shared" si="1919"/>
        <v>-0.00067390988888015-0.00111767870243684i</v>
      </c>
      <c r="AF3602" t="str">
        <f t="shared" si="1920"/>
        <v>-15.0851273016191-0.213420920532565i</v>
      </c>
      <c r="AG3602" t="str">
        <f t="shared" si="1921"/>
        <v>1.00261374695015-0.00164268654305079i</v>
      </c>
      <c r="AH3602" t="str">
        <f t="shared" si="1922"/>
        <v>0.00987378661873345+0.0169760005441685i</v>
      </c>
      <c r="AI3602">
        <f t="shared" si="1923"/>
        <v>-34.137770967199501</v>
      </c>
      <c r="AJ3602">
        <f t="shared" si="1924"/>
        <v>59.816343594120035</v>
      </c>
      <c r="AK3602"/>
      <c r="AL3602"/>
      <c r="AM3602"/>
      <c r="AN3602"/>
    </row>
    <row r="3603" spans="1:40" x14ac:dyDescent="0.25">
      <c r="A3603"/>
      <c r="B3603">
        <f t="shared" si="1890"/>
        <v>1669000</v>
      </c>
      <c r="C3603" s="237" t="str">
        <f t="shared" si="1893"/>
        <v>-2.7436585643695E-08+0.0014673592211693i</v>
      </c>
      <c r="D3603" s="208" t="str">
        <f t="shared" si="1894"/>
        <v>-5.95700616735312+0.0112497540289646i</v>
      </c>
      <c r="E3603" t="str">
        <f t="shared" si="1895"/>
        <v>2870</v>
      </c>
      <c r="F3603" t="str">
        <f t="shared" si="1896"/>
        <v>0.777000777000777</v>
      </c>
      <c r="G3603" t="str">
        <f t="shared" si="1891"/>
        <v>0.777000777000777</v>
      </c>
      <c r="H3603" t="str">
        <f t="shared" si="1897"/>
        <v>9.12812826248449+0.224542989856347i</v>
      </c>
      <c r="I3603" t="str">
        <f t="shared" si="1898"/>
        <v>6554.14767355171i</v>
      </c>
      <c r="J3603" t="str">
        <f t="shared" si="1892"/>
        <v>-36742.57269297+1417.51008556321i</v>
      </c>
      <c r="K3603" t="str">
        <f t="shared" si="1899"/>
        <v>0.00687159163119175-0.178115103093006i</v>
      </c>
      <c r="L3603" t="str">
        <f t="shared" si="1900"/>
        <v>0.000594702154780182-0.0129192225144947i</v>
      </c>
      <c r="M3603" t="str">
        <f t="shared" si="1901"/>
        <v>0.00746629378597193-0.191034325607501i</v>
      </c>
      <c r="N3603" t="str">
        <f t="shared" si="1902"/>
        <v>-7.40186432137646i</v>
      </c>
      <c r="O3603" t="str">
        <f t="shared" si="1903"/>
        <v>0.436871085702768-0.899524126678593i</v>
      </c>
      <c r="P3603" t="str">
        <f t="shared" si="1904"/>
        <v>0.563128914297232+0.899524126678593i</v>
      </c>
      <c r="Q3603" t="str">
        <f t="shared" si="1905"/>
        <v>-0.563128914297232+6.50234019469787i</v>
      </c>
      <c r="R3603" t="str">
        <f t="shared" si="1906"/>
        <v>0.129864246328782-0.0978508056002984i</v>
      </c>
      <c r="S3603" t="str">
        <f t="shared" si="1907"/>
        <v>0.767747712373992i</v>
      </c>
      <c r="T3603" t="str">
        <f t="shared" si="1908"/>
        <v>0.0751247321535813+0.099702978038095i</v>
      </c>
      <c r="U3603" t="str">
        <f t="shared" si="1909"/>
        <v>0.0001-95.359462607487i</v>
      </c>
      <c r="V3603" t="str">
        <f t="shared" si="1910"/>
        <v>0.00002-0.00152953766295174i</v>
      </c>
      <c r="W3603" t="str">
        <f t="shared" si="1911"/>
        <v>0.0000199993584529514-0.0015295131342059i</v>
      </c>
      <c r="X3603" t="str">
        <f t="shared" si="1912"/>
        <v>0.0000283138200838023-0.00152925041283037i</v>
      </c>
      <c r="Y3603" t="str">
        <f t="shared" si="1913"/>
        <v>0.009+10.4866362776827i</v>
      </c>
      <c r="Z3603" t="str">
        <f t="shared" si="1914"/>
        <v>-0.0017501679993862-0.0000339116144467756i</v>
      </c>
      <c r="AA3603" t="str">
        <f t="shared" si="1915"/>
        <v>0.000985466430442507-1.14447960060779i</v>
      </c>
      <c r="AB3603" t="str">
        <f t="shared" si="1916"/>
        <v>0.511454443777832+0.678784865032445i</v>
      </c>
      <c r="AC3603" t="str">
        <f t="shared" si="1917"/>
        <v>1.13348987805944-0.0926373475262541i</v>
      </c>
      <c r="AD3603" t="str">
        <f t="shared" si="1918"/>
        <v>0.399609715109519+0.631504226849722i</v>
      </c>
      <c r="AE3603" t="str">
        <f t="shared" si="1919"/>
        <v>-0.000677968807766075-0.00111878989989748i</v>
      </c>
      <c r="AF3603" t="str">
        <f t="shared" si="1920"/>
        <v>-15.0851344298376-0.213293235827382i</v>
      </c>
      <c r="AG3603" t="str">
        <f t="shared" si="1921"/>
        <v>1.00261775777638-0.00165333668417128i</v>
      </c>
      <c r="AH3603" t="str">
        <f t="shared" si="1922"/>
        <v>0.00993451791308462+0.0169936420637404i</v>
      </c>
      <c r="AI3603">
        <f t="shared" si="1923"/>
        <v>-34.117523713847582</v>
      </c>
      <c r="AJ3603">
        <f t="shared" si="1924"/>
        <v>59.689356371201519</v>
      </c>
      <c r="AK3603"/>
      <c r="AL3603"/>
      <c r="AM3603"/>
      <c r="AN3603"/>
    </row>
    <row r="3604" spans="1:40" x14ac:dyDescent="0.25">
      <c r="A3604"/>
      <c r="B3604">
        <f t="shared" si="1890"/>
        <v>1670000</v>
      </c>
      <c r="C3604" s="237" t="str">
        <f t="shared" si="1893"/>
        <v>-2.74037372950873E-08+0.00146648056295365i</v>
      </c>
      <c r="D3604" s="208" t="str">
        <f t="shared" si="1894"/>
        <v>-5.95700616710128+0.0112430176493113i</v>
      </c>
      <c r="E3604" t="str">
        <f t="shared" si="1895"/>
        <v>2870</v>
      </c>
      <c r="F3604" t="str">
        <f t="shared" si="1896"/>
        <v>0.777000777000777</v>
      </c>
      <c r="G3604" t="str">
        <f t="shared" si="1891"/>
        <v>0.777000777000777</v>
      </c>
      <c r="H3604" t="str">
        <f t="shared" si="1897"/>
        <v>9.12813537816545+0.224408721348741i</v>
      </c>
      <c r="I3604" t="str">
        <f t="shared" si="1898"/>
        <v>6558.07466436869i</v>
      </c>
      <c r="J3604" t="str">
        <f t="shared" si="1892"/>
        <v>-36786.6165280258+1418.35940257074i</v>
      </c>
      <c r="K3604" t="str">
        <f t="shared" si="1899"/>
        <v>0.00686337640947628-0.178008758291649i</v>
      </c>
      <c r="L3604" t="str">
        <f t="shared" si="1900"/>
        <v>0.000593991653602954-0.0129115191395622i</v>
      </c>
      <c r="M3604" t="str">
        <f t="shared" si="1901"/>
        <v>0.00745736806307923-0.190920277431211i</v>
      </c>
      <c r="N3604" t="str">
        <f t="shared" si="1902"/>
        <v>-7.40629923109568i</v>
      </c>
      <c r="O3604" t="str">
        <f t="shared" si="1903"/>
        <v>0.432877494212031-0.90145275805486i</v>
      </c>
      <c r="P3604" t="str">
        <f t="shared" si="1904"/>
        <v>0.567122505787969+0.90145275805486i</v>
      </c>
      <c r="Q3604" t="str">
        <f t="shared" si="1905"/>
        <v>-0.567122505787969+6.50484647304082i</v>
      </c>
      <c r="R3604" t="str">
        <f t="shared" si="1906"/>
        <v>0.129992462296383-0.0985179526365465i</v>
      </c>
      <c r="S3604" t="str">
        <f t="shared" si="1907"/>
        <v>0.768207716994948i</v>
      </c>
      <c r="T3604" t="str">
        <f t="shared" si="1908"/>
        <v>0.0756822514779378+0.0998612126872563i</v>
      </c>
      <c r="U3604" t="str">
        <f t="shared" si="1909"/>
        <v>0.0001-95.3023611328716i</v>
      </c>
      <c r="V3604" t="str">
        <f t="shared" si="1910"/>
        <v>0.00002-0.0015286217721356i</v>
      </c>
      <c r="W3604" t="str">
        <f t="shared" si="1911"/>
        <v>0.0000199993584529514-0.00152859725808266i</v>
      </c>
      <c r="X3604" t="str">
        <f t="shared" si="1912"/>
        <v>0.0000283038642175754-0.00152833474813173i</v>
      </c>
      <c r="Y3604" t="str">
        <f t="shared" si="1913"/>
        <v>0.009+10.4929194629899i</v>
      </c>
      <c r="Z3604" t="str">
        <f t="shared" si="1914"/>
        <v>-0.00174807238540021-0.0000338781096747186i</v>
      </c>
      <c r="AA3604" t="str">
        <f t="shared" si="1915"/>
        <v>0.000984285156205044-1.14379408477792i</v>
      </c>
      <c r="AB3604" t="str">
        <f t="shared" si="1916"/>
        <v>0.515250074427818+0.679862137618359i</v>
      </c>
      <c r="AC3604" t="str">
        <f t="shared" si="1917"/>
        <v>1.13364187737861-0.0933017049638392i</v>
      </c>
      <c r="AD3604" t="str">
        <f t="shared" si="1918"/>
        <v>0.402424640833882+0.632835692685004i</v>
      </c>
      <c r="AE3604" t="str">
        <f t="shared" si="1919"/>
        <v>-0.000682028124843449-0.00111987598499625i</v>
      </c>
      <c r="AF3604" t="str">
        <f t="shared" si="1920"/>
        <v>-15.0851415452667-0.21316570369943i</v>
      </c>
      <c r="AG3604" t="str">
        <f t="shared" si="1921"/>
        <v>1.00262171195756-0.00166399827937329i</v>
      </c>
      <c r="AH3604" t="str">
        <f t="shared" si="1922"/>
        <v>0.0099952608336435+0.0170109071501331i</v>
      </c>
      <c r="AI3604">
        <f t="shared" si="1923"/>
        <v>-34.097421465056769</v>
      </c>
      <c r="AJ3604">
        <f t="shared" si="1924"/>
        <v>59.562376838162315</v>
      </c>
      <c r="AK3604"/>
      <c r="AL3604"/>
      <c r="AM3604"/>
      <c r="AN3604"/>
    </row>
    <row r="3605" spans="1:40" x14ac:dyDescent="0.25">
      <c r="A3605"/>
      <c r="B3605">
        <f t="shared" si="1890"/>
        <v>1671000</v>
      </c>
      <c r="C3605" s="237" t="str">
        <f t="shared" si="1893"/>
        <v>-2.73709479025275E-08+0.00146560295639355i</v>
      </c>
      <c r="D3605" s="208" t="str">
        <f t="shared" si="1894"/>
        <v>-5.95700616684989+0.0112362893323506i</v>
      </c>
      <c r="E3605" t="str">
        <f t="shared" si="1895"/>
        <v>2870</v>
      </c>
      <c r="F3605" t="str">
        <f t="shared" si="1896"/>
        <v>0.777000777000777</v>
      </c>
      <c r="G3605" t="str">
        <f t="shared" si="1891"/>
        <v>0.777000777000777</v>
      </c>
      <c r="H3605" t="str">
        <f t="shared" si="1897"/>
        <v>9.12814248108715+0.22427461320794i</v>
      </c>
      <c r="I3605" t="str">
        <f t="shared" si="1898"/>
        <v>6562.00165518568i</v>
      </c>
      <c r="J3605" t="str">
        <f t="shared" si="1892"/>
        <v>-36830.6867445341+1419.20871957827i</v>
      </c>
      <c r="K3605" t="str">
        <f t="shared" si="1899"/>
        <v>0.00685517590430877-0.177902540216425i</v>
      </c>
      <c r="L3605" t="str">
        <f t="shared" si="1900"/>
        <v>0.00059328242404189-0.012903824926242i</v>
      </c>
      <c r="M3605" t="str">
        <f t="shared" si="1901"/>
        <v>0.00744845832835066-0.190806365142667i</v>
      </c>
      <c r="N3605" t="str">
        <f t="shared" si="1902"/>
        <v>-7.4107341408149i</v>
      </c>
      <c r="O3605" t="str">
        <f t="shared" si="1903"/>
        <v>0.428875388717058-0.903363659304929i</v>
      </c>
      <c r="P3605" t="str">
        <f t="shared" si="1904"/>
        <v>0.571124611282942+0.903363659304929i</v>
      </c>
      <c r="Q3605" t="str">
        <f t="shared" si="1905"/>
        <v>-0.571124611282942+6.50737048150997i</v>
      </c>
      <c r="R3605" t="str">
        <f t="shared" si="1906"/>
        <v>0.130116509070466-0.0991855856034707i</v>
      </c>
      <c r="S3605" t="str">
        <f t="shared" si="1907"/>
        <v>0.768667721615904i</v>
      </c>
      <c r="T3605" t="str">
        <f t="shared" si="1908"/>
        <v>0.076240758102959+0.10001636057181i</v>
      </c>
      <c r="U3605" t="str">
        <f t="shared" si="1909"/>
        <v>0.0001-95.245328002331i</v>
      </c>
      <c r="V3605" t="str">
        <f t="shared" si="1910"/>
        <v>0.00002-0.00152770697753827i</v>
      </c>
      <c r="W3605" t="str">
        <f t="shared" si="1911"/>
        <v>0.0000199993584529513-0.00152768247816064i</v>
      </c>
      <c r="X3605" t="str">
        <f t="shared" si="1912"/>
        <v>0.0000282939262193831-0.0015274201792842i</v>
      </c>
      <c r="Y3605" t="str">
        <f t="shared" si="1913"/>
        <v>0.009+10.4992026482971i</v>
      </c>
      <c r="Z3605" t="str">
        <f t="shared" si="1914"/>
        <v>-0.0017459805331661-0.0000338446686866288i</v>
      </c>
      <c r="AA3605" t="str">
        <f t="shared" si="1915"/>
        <v>0.000983106005528246-1.14310938979026i</v>
      </c>
      <c r="AB3605" t="str">
        <f t="shared" si="1916"/>
        <v>0.519052426689953+0.680918395294399i</v>
      </c>
      <c r="AC3605" t="str">
        <f t="shared" si="1917"/>
        <v>1.13378970433533-0.0939667145628328i</v>
      </c>
      <c r="AD3605" t="str">
        <f t="shared" si="1918"/>
        <v>0.405245346291781+0.634154611148827i</v>
      </c>
      <c r="AE3605" t="str">
        <f t="shared" si="1919"/>
        <v>-0.000686087733071177-0.00112093700056542i</v>
      </c>
      <c r="AF3605" t="str">
        <f t="shared" si="1920"/>
        <v>-15.085148647937-0.213038323875589i</v>
      </c>
      <c r="AG3605" t="str">
        <f t="shared" si="1921"/>
        <v>1.00262560949277-0.001674671075896i</v>
      </c>
      <c r="AH3605" t="str">
        <f t="shared" si="1922"/>
        <v>0.0100560137757366+0.0170277964306469i</v>
      </c>
      <c r="AI3605">
        <f t="shared" si="1923"/>
        <v>-34.077463156036906</v>
      </c>
      <c r="AJ3605">
        <f t="shared" si="1924"/>
        <v>59.43540496955768</v>
      </c>
      <c r="AK3605"/>
      <c r="AL3605"/>
      <c r="AM3605"/>
      <c r="AN3605"/>
    </row>
    <row r="3606" spans="1:40" x14ac:dyDescent="0.25">
      <c r="A3606"/>
      <c r="B3606">
        <f t="shared" si="1890"/>
        <v>1672000</v>
      </c>
      <c r="C3606" s="237" t="str">
        <f t="shared" si="1893"/>
        <v>-2.7338217325014E-08+0.00146472639960205i</v>
      </c>
      <c r="D3606" s="208" t="str">
        <f t="shared" si="1894"/>
        <v>-5.95700616659896+0.0112295690636157i</v>
      </c>
      <c r="E3606" t="str">
        <f t="shared" si="1895"/>
        <v>2870</v>
      </c>
      <c r="F3606" t="str">
        <f t="shared" si="1896"/>
        <v>0.777000777000777</v>
      </c>
      <c r="G3606" t="str">
        <f t="shared" si="1891"/>
        <v>0.777000777000777</v>
      </c>
      <c r="H3606" t="str">
        <f t="shared" si="1897"/>
        <v>9.12814957128006+0.224140665147011i</v>
      </c>
      <c r="I3606" t="str">
        <f t="shared" si="1898"/>
        <v>6565.92864600267i</v>
      </c>
      <c r="J3606" t="str">
        <f t="shared" si="1892"/>
        <v>-36874.783342495+1420.05803658579i</v>
      </c>
      <c r="K3606" t="str">
        <f t="shared" si="1899"/>
        <v>0.00684699008057636-0.177796448641282i</v>
      </c>
      <c r="L3606" t="str">
        <f t="shared" si="1900"/>
        <v>0.000592574463066441-0.012896139858235i</v>
      </c>
      <c r="M3606" t="str">
        <f t="shared" si="1901"/>
        <v>0.0074395645436428-0.190692588499517i</v>
      </c>
      <c r="N3606" t="str">
        <f t="shared" si="1902"/>
        <v>-7.41516905053412i</v>
      </c>
      <c r="O3606" t="str">
        <f t="shared" si="1903"/>
        <v>0.424864847932829-0.905256792844447i</v>
      </c>
      <c r="P3606" t="str">
        <f t="shared" si="1904"/>
        <v>0.575135152067171+0.905256792844447i</v>
      </c>
      <c r="Q3606" t="str">
        <f t="shared" si="1905"/>
        <v>-0.575135152067171+6.50991225768967i</v>
      </c>
      <c r="R3606" t="str">
        <f t="shared" si="1906"/>
        <v>0.130236384099704-0.0998536768100355i</v>
      </c>
      <c r="S3606" t="str">
        <f t="shared" si="1907"/>
        <v>0.769127726236858i</v>
      </c>
      <c r="T3606" t="str">
        <f t="shared" si="1908"/>
        <v>0.0768002314012927+0.100168413975915i</v>
      </c>
      <c r="U3606" t="str">
        <f t="shared" si="1909"/>
        <v>0.0001-95.1883630932386i</v>
      </c>
      <c r="V3606" t="str">
        <f t="shared" si="1910"/>
        <v>0.00002-0.00152679327719285i</v>
      </c>
      <c r="W3606" t="str">
        <f t="shared" si="1911"/>
        <v>0.0000199993584529513-0.00152676879247298i</v>
      </c>
      <c r="X3606" t="str">
        <f t="shared" si="1912"/>
        <v>0.000028284006046494-0.0015265067043218i</v>
      </c>
      <c r="Y3606" t="str">
        <f t="shared" si="1913"/>
        <v>0.009+10.5054858336043i</v>
      </c>
      <c r="Z3606" t="str">
        <f t="shared" si="1914"/>
        <v>-0.00174389243368549-0.0000338112913114308i</v>
      </c>
      <c r="AA3606" t="str">
        <f t="shared" si="1915"/>
        <v>0.000981928973323112-1.14242551417113i</v>
      </c>
      <c r="AB3606" t="str">
        <f t="shared" si="1916"/>
        <v>0.522861360131777+0.68195358553058i</v>
      </c>
      <c r="AC3606" t="str">
        <f t="shared" si="1917"/>
        <v>1.13393335529743-0.0946323484745833i</v>
      </c>
      <c r="AD3606" t="str">
        <f t="shared" si="1918"/>
        <v>0.408071775272494+0.635460957740152i</v>
      </c>
      <c r="AE3606" t="str">
        <f t="shared" si="1919"/>
        <v>-0.000690147525739115-0.0011219729897753i</v>
      </c>
      <c r="AF3606" t="str">
        <f t="shared" si="1920"/>
        <v>-15.085155737879-0.212911096083395i</v>
      </c>
      <c r="AG3606" t="str">
        <f t="shared" si="1921"/>
        <v>1.00262945038215-0.00168535482117407i</v>
      </c>
      <c r="AH3606" t="str">
        <f t="shared" si="1922"/>
        <v>0.0101167751396623+0.0170443105375185i</v>
      </c>
      <c r="AI3606">
        <f t="shared" si="1923"/>
        <v>-34.057647734713989</v>
      </c>
      <c r="AJ3606">
        <f t="shared" si="1924"/>
        <v>59.308440739871294</v>
      </c>
      <c r="AK3606"/>
      <c r="AL3606"/>
      <c r="AM3606"/>
      <c r="AN3606"/>
    </row>
    <row r="3607" spans="1:40" x14ac:dyDescent="0.25">
      <c r="A3607"/>
      <c r="B3607">
        <f t="shared" si="1890"/>
        <v>1673000</v>
      </c>
      <c r="C3607" s="237" t="str">
        <f t="shared" si="1893"/>
        <v>-2.73055454219682E-08+0.00146385089069674i</v>
      </c>
      <c r="D3607" s="208" t="str">
        <f t="shared" si="1894"/>
        <v>-5.95700616634847+0.011222856828675i</v>
      </c>
      <c r="E3607" t="str">
        <f t="shared" si="1895"/>
        <v>2870</v>
      </c>
      <c r="F3607" t="str">
        <f t="shared" si="1896"/>
        <v>0.777000777000777</v>
      </c>
      <c r="G3607" t="str">
        <f t="shared" si="1891"/>
        <v>0.777000777000777</v>
      </c>
      <c r="H3607" t="str">
        <f t="shared" si="1897"/>
        <v>9.12815664877455+0.224006876879703i</v>
      </c>
      <c r="I3607" t="str">
        <f t="shared" si="1898"/>
        <v>6569.85563681966i</v>
      </c>
      <c r="J3607" t="str">
        <f t="shared" si="1892"/>
        <v>-36918.9063219085+1420.90735359332i</v>
      </c>
      <c r="K3607" t="str">
        <f t="shared" si="1899"/>
        <v>0.00683881890327098-0.177690483340704i</v>
      </c>
      <c r="L3607" t="str">
        <f t="shared" si="1900"/>
        <v>0.000591867767655089-0.0128884639192809i</v>
      </c>
      <c r="M3607" t="str">
        <f t="shared" si="1901"/>
        <v>0.00743068667092607-0.190578947259985i</v>
      </c>
      <c r="N3607" t="str">
        <f t="shared" si="1902"/>
        <v>-7.41960396025333i</v>
      </c>
      <c r="O3607" t="str">
        <f t="shared" si="1903"/>
        <v>0.420845950740242-0.907132121438516i</v>
      </c>
      <c r="P3607" t="str">
        <f t="shared" si="1904"/>
        <v>0.579154049259758+0.907132121438516i</v>
      </c>
      <c r="Q3607" t="str">
        <f t="shared" si="1905"/>
        <v>-0.579154049259758+6.51247183881481i</v>
      </c>
      <c r="R3607" t="str">
        <f t="shared" si="1906"/>
        <v>0.130352085064714-0.100522198537994i</v>
      </c>
      <c r="S3607" t="str">
        <f t="shared" si="1907"/>
        <v>0.769587730857814i</v>
      </c>
      <c r="T3607" t="str">
        <f t="shared" si="1908"/>
        <v>0.0773606506736935+0.100317365357538i</v>
      </c>
      <c r="U3607" t="str">
        <f t="shared" si="1909"/>
        <v>0.0001-95.1314662832612i</v>
      </c>
      <c r="V3607" t="str">
        <f t="shared" si="1910"/>
        <v>0.00002-0.00152588066913715i</v>
      </c>
      <c r="W3607" t="str">
        <f t="shared" si="1911"/>
        <v>0.0000199993584529513-0.00152585619905753i</v>
      </c>
      <c r="X3607" t="str">
        <f t="shared" si="1912"/>
        <v>0.0000282741036563043-0.00152559432128323i</v>
      </c>
      <c r="Y3607" t="str">
        <f t="shared" si="1913"/>
        <v>0.009+10.5117690189114i</v>
      </c>
      <c r="Z3607" t="str">
        <f t="shared" si="1914"/>
        <v>-0.00174180807798696-0.0000337779773786282i</v>
      </c>
      <c r="AA3607" t="str">
        <f t="shared" si="1915"/>
        <v>0.000980754054515957-1.14174245645044i</v>
      </c>
      <c r="AB3607" t="str">
        <f t="shared" si="1916"/>
        <v>0.526676733831375+0.682967656980208i</v>
      </c>
      <c r="AC3607" t="str">
        <f t="shared" si="1917"/>
        <v>1.13407282686587-0.0952985788145143i</v>
      </c>
      <c r="AD3607" t="str">
        <f t="shared" si="1918"/>
        <v>0.410903871467662+0.636754708210521i</v>
      </c>
      <c r="AE3607" t="str">
        <f t="shared" si="1919"/>
        <v>-0.000694207396468818-0.00112298399613254i</v>
      </c>
      <c r="AF3607" t="str">
        <f t="shared" si="1920"/>
        <v>-15.085162815123-0.212784020051028i</v>
      </c>
      <c r="AG3607" t="str">
        <f t="shared" si="1921"/>
        <v>1.00263323462685-0.00169604926284188i</v>
      </c>
      <c r="AH3607" t="str">
        <f t="shared" si="1922"/>
        <v>0.0101775433307008+0.0170604501078964i</v>
      </c>
      <c r="AI3607">
        <f t="shared" si="1923"/>
        <v>-34.037974161531544</v>
      </c>
      <c r="AJ3607">
        <f t="shared" si="1924"/>
        <v>59.18148412351465</v>
      </c>
      <c r="AK3607"/>
      <c r="AL3607"/>
      <c r="AM3607"/>
      <c r="AN3607"/>
    </row>
    <row r="3608" spans="1:40" x14ac:dyDescent="0.25">
      <c r="A3608"/>
      <c r="B3608">
        <f t="shared" si="1890"/>
        <v>1674000</v>
      </c>
      <c r="C3608" s="237" t="str">
        <f t="shared" si="1893"/>
        <v>-2.72729320532297E-08+0.00146297642779968i</v>
      </c>
      <c r="D3608" s="208" t="str">
        <f t="shared" si="1894"/>
        <v>-5.95700616609844+0.0112161526131309i</v>
      </c>
      <c r="E3608" t="str">
        <f t="shared" si="1895"/>
        <v>2870</v>
      </c>
      <c r="F3608" t="str">
        <f t="shared" si="1896"/>
        <v>0.777000777000777</v>
      </c>
      <c r="G3608" t="str">
        <f t="shared" si="1891"/>
        <v>0.777000777000777</v>
      </c>
      <c r="H3608" t="str">
        <f t="shared" si="1897"/>
        <v>9.12816371360095+0.22387324812045i</v>
      </c>
      <c r="I3608" t="str">
        <f t="shared" si="1898"/>
        <v>6573.78262763664i</v>
      </c>
      <c r="J3608" t="str">
        <f t="shared" si="1892"/>
        <v>-36963.0556827746+1421.75667060085i</v>
      </c>
      <c r="K3608" t="str">
        <f t="shared" si="1899"/>
        <v>0.00683066233748865-0.177584644089711i</v>
      </c>
      <c r="L3608" t="str">
        <f t="shared" si="1900"/>
        <v>0.000591162334795282-0.0128807970931574i</v>
      </c>
      <c r="M3608" t="str">
        <f t="shared" si="1901"/>
        <v>0.00742182467228393-0.190465441182868i</v>
      </c>
      <c r="N3608" t="str">
        <f t="shared" si="1902"/>
        <v>-7.42403886997255i</v>
      </c>
      <c r="O3608" t="str">
        <f t="shared" si="1903"/>
        <v>0.416818776184522-0.908989608202447i</v>
      </c>
      <c r="P3608" t="str">
        <f t="shared" si="1904"/>
        <v>0.583181223815478+0.908989608202447i</v>
      </c>
      <c r="Q3608" t="str">
        <f t="shared" si="1905"/>
        <v>-0.583181223815478+6.5150492617701i</v>
      </c>
      <c r="R3608" t="str">
        <f t="shared" si="1906"/>
        <v>0.130463609878408-0.101191123044346i</v>
      </c>
      <c r="S3608" t="str">
        <f t="shared" si="1907"/>
        <v>0.770047735478768i</v>
      </c>
      <c r="T3608" t="str">
        <f t="shared" si="1908"/>
        <v>0.077921995150852+0.100463207349254i</v>
      </c>
      <c r="U3608" t="str">
        <f t="shared" si="1909"/>
        <v>0.0001-95.0746374503559i</v>
      </c>
      <c r="V3608" t="str">
        <f t="shared" si="1910"/>
        <v>0.00002-0.00152496915141365i</v>
      </c>
      <c r="W3608" t="str">
        <f t="shared" si="1911"/>
        <v>0.0000199993584529513-0.00152494469595678i</v>
      </c>
      <c r="X3608" t="str">
        <f t="shared" si="1912"/>
        <v>0.0000282642190063367-0.00152468302821183i</v>
      </c>
      <c r="Y3608" t="str">
        <f t="shared" si="1913"/>
        <v>0.009+10.5180522042186i</v>
      </c>
      <c r="Z3608" t="str">
        <f t="shared" si="1914"/>
        <v>-0.00173972745712571-0.0000337447267182982i</v>
      </c>
      <c r="AA3608" t="str">
        <f t="shared" si="1915"/>
        <v>0.000979581244048174-1.14106021516153i</v>
      </c>
      <c r="AB3608" t="str">
        <f t="shared" si="1916"/>
        <v>0.530498406389833+0.683960559485339i</v>
      </c>
      <c r="AC3608" t="str">
        <f t="shared" si="1917"/>
        <v>1.13420811587521-0.0959653776645906i</v>
      </c>
      <c r="AD3608" t="str">
        <f t="shared" si="1918"/>
        <v>0.413741578472435+0.638035838564402i</v>
      </c>
      <c r="AE3608" t="str">
        <f t="shared" si="1919"/>
        <v>-0.00069826723921419-0.00112397006347827i</v>
      </c>
      <c r="AF3608" t="str">
        <f t="shared" si="1920"/>
        <v>-15.0851698796994-0.212657095507319i</v>
      </c>
      <c r="AG3608" t="str">
        <f t="shared" si="1921"/>
        <v>1.0026369622291-0.00170675414873739i</v>
      </c>
      <c r="AH3608" t="str">
        <f t="shared" si="1922"/>
        <v>0.0102383167591212+0.0170762157838122i</v>
      </c>
      <c r="AI3608">
        <f t="shared" si="1923"/>
        <v>-34.018441409258017</v>
      </c>
      <c r="AJ3608">
        <f t="shared" si="1924"/>
        <v>59.054535094827024</v>
      </c>
      <c r="AK3608"/>
      <c r="AL3608"/>
      <c r="AM3608"/>
      <c r="AN3608"/>
    </row>
    <row r="3609" spans="1:40" x14ac:dyDescent="0.25">
      <c r="A3609"/>
      <c r="B3609">
        <f t="shared" ref="B3609:B3672" si="1925">B3608+1000</f>
        <v>1675000</v>
      </c>
      <c r="C3609" s="237" t="str">
        <f t="shared" si="1893"/>
        <v>-2.72403770790566E-08+0.00146210300903743i</v>
      </c>
      <c r="D3609" s="208" t="str">
        <f t="shared" si="1894"/>
        <v>-5.95700616584885+0.0112094564026203i</v>
      </c>
      <c r="E3609" t="str">
        <f t="shared" si="1895"/>
        <v>2870</v>
      </c>
      <c r="F3609" t="str">
        <f t="shared" si="1896"/>
        <v>0.777000777000777</v>
      </c>
      <c r="G3609" t="str">
        <f t="shared" si="1891"/>
        <v>0.777000777000777</v>
      </c>
      <c r="H3609" t="str">
        <f t="shared" si="1897"/>
        <v>9.12817076578945+0.223739778584361i</v>
      </c>
      <c r="I3609" t="str">
        <f t="shared" si="1898"/>
        <v>6577.70961845363i</v>
      </c>
      <c r="J3609" t="str">
        <f t="shared" si="1892"/>
        <v>-37007.2314250932+1422.60598760838i</v>
      </c>
      <c r="K3609" t="str">
        <f t="shared" si="1899"/>
        <v>0.00682252034842938-0.177478930663856i</v>
      </c>
      <c r="L3609" t="str">
        <f t="shared" si="1900"/>
        <v>0.000590458161483429-0.0128731393636809i</v>
      </c>
      <c r="M3609" t="str">
        <f t="shared" si="1901"/>
        <v>0.00741297850991281-0.190352070027537i</v>
      </c>
      <c r="N3609" t="str">
        <f t="shared" si="1902"/>
        <v>-7.42847377969177i</v>
      </c>
      <c r="O3609" t="str">
        <f t="shared" si="1903"/>
        <v>0.412783403473728-0.910829216602457i</v>
      </c>
      <c r="P3609" t="str">
        <f t="shared" si="1904"/>
        <v>0.587216596526272+0.910829216602457i</v>
      </c>
      <c r="Q3609" t="str">
        <f t="shared" si="1905"/>
        <v>-0.587216596526272+6.51764456308931i</v>
      </c>
      <c r="R3609" t="str">
        <f t="shared" si="1906"/>
        <v>0.130570956686299-0.101860422563777i</v>
      </c>
      <c r="S3609" t="str">
        <f t="shared" si="1907"/>
        <v>0.770507740099724i</v>
      </c>
      <c r="T3609" t="str">
        <f t="shared" si="1908"/>
        <v>0.0784842439952187+0.100605932759019i</v>
      </c>
      <c r="U3609" t="str">
        <f t="shared" si="1909"/>
        <v>0.0001-95.0178764727734i</v>
      </c>
      <c r="V3609" t="str">
        <f t="shared" si="1910"/>
        <v>0.00002-0.00152405872206952i</v>
      </c>
      <c r="W3609" t="str">
        <f t="shared" si="1911"/>
        <v>0.0000199993584529512-0.00152403428121795i</v>
      </c>
      <c r="X3609" t="str">
        <f t="shared" si="1912"/>
        <v>0.0000282543520542415-0.00152377282315567i</v>
      </c>
      <c r="Y3609" t="str">
        <f t="shared" si="1913"/>
        <v>0.009+10.5243353895258i</v>
      </c>
      <c r="Z3609" t="str">
        <f t="shared" si="1914"/>
        <v>-0.00173765056218384-0.0000337115391610939i</v>
      </c>
      <c r="AA3609" t="str">
        <f t="shared" si="1915"/>
        <v>0.00097841053687639-1.14037878884133i</v>
      </c>
      <c r="AB3609" t="str">
        <f t="shared" si="1916"/>
        <v>0.534326235943653+0.684932244082032i</v>
      </c>
      <c r="AC3609" t="str">
        <f t="shared" si="1917"/>
        <v>1.13433921939395-0.09663271707577i</v>
      </c>
      <c r="AD3609" t="str">
        <f t="shared" si="1918"/>
        <v>0.416584839786578+0.639304325059512i</v>
      </c>
      <c r="AE3609" t="str">
        <f t="shared" si="1919"/>
        <v>-0.000702326948262309-0.0011249312359866i</v>
      </c>
      <c r="AF3609" t="str">
        <f t="shared" si="1920"/>
        <v>-15.0851769316383-0.212530322181741i</v>
      </c>
      <c r="AG3609" t="str">
        <f t="shared" si="1921"/>
        <v>1.00264063319213-0.0017174692269064i</v>
      </c>
      <c r="AH3609" t="str">
        <f t="shared" si="1922"/>
        <v>0.010299093840192+0.0170916082121591i</v>
      </c>
      <c r="AI3609">
        <f t="shared" si="1923"/>
        <v>-33.999048462794427</v>
      </c>
      <c r="AJ3609">
        <f t="shared" si="1924"/>
        <v>58.92759362807746</v>
      </c>
      <c r="AK3609"/>
      <c r="AL3609"/>
      <c r="AM3609"/>
      <c r="AN3609"/>
    </row>
    <row r="3610" spans="1:40" x14ac:dyDescent="0.25">
      <c r="A3610"/>
      <c r="B3610">
        <f t="shared" si="1925"/>
        <v>1676000</v>
      </c>
      <c r="C3610" s="237" t="str">
        <f t="shared" si="1893"/>
        <v>-2.72078803601242E-08+0.001461230632541i</v>
      </c>
      <c r="D3610" s="208" t="str">
        <f t="shared" si="1894"/>
        <v>-5.95700616559971+0.0112027681828143i</v>
      </c>
      <c r="E3610" t="str">
        <f t="shared" si="1895"/>
        <v>2870</v>
      </c>
      <c r="F3610" t="str">
        <f t="shared" si="1896"/>
        <v>0.777000777000777</v>
      </c>
      <c r="G3610" t="str">
        <f t="shared" si="1891"/>
        <v>0.777000777000777</v>
      </c>
      <c r="H3610" t="str">
        <f t="shared" si="1897"/>
        <v>9.12817780537017+0.223606467987224i</v>
      </c>
      <c r="I3610" t="str">
        <f t="shared" si="1898"/>
        <v>6581.63660927062i</v>
      </c>
      <c r="J3610" t="str">
        <f t="shared" si="1892"/>
        <v>-37051.4335488643+1423.4553046159i</v>
      </c>
      <c r="K3610" t="str">
        <f t="shared" si="1899"/>
        <v>0.00681439290139654-0.177373342839223i</v>
      </c>
      <c r="L3610" t="str">
        <f t="shared" si="1900"/>
        <v>0.000589755244724857-0.012865490714706i</v>
      </c>
      <c r="M3610" t="str">
        <f t="shared" si="1901"/>
        <v>0.0074041481461214-0.190238833553929i</v>
      </c>
      <c r="N3610" t="str">
        <f t="shared" si="1902"/>
        <v>-7.43290868941099i</v>
      </c>
      <c r="O3610" t="str">
        <f t="shared" si="1903"/>
        <v>0.408739911977151-0.912650910456408i</v>
      </c>
      <c r="P3610" t="str">
        <f t="shared" si="1904"/>
        <v>0.591260088022849+0.912650910456408i</v>
      </c>
      <c r="Q3610" t="str">
        <f t="shared" si="1905"/>
        <v>-0.591260088022849+6.52025777895458i</v>
      </c>
      <c r="R3610" t="str">
        <f t="shared" si="1906"/>
        <v>0.130674123866791-0.102530069311128i</v>
      </c>
      <c r="S3610" t="str">
        <f t="shared" si="1907"/>
        <v>0.770967744720678i</v>
      </c>
      <c r="T3610" t="str">
        <f t="shared" si="1908"/>
        <v>0.0790473763028551+0.10074553457093i</v>
      </c>
      <c r="U3610" t="str">
        <f t="shared" si="1909"/>
        <v>0.0001-94.9611832290544i</v>
      </c>
      <c r="V3610" t="str">
        <f t="shared" si="1910"/>
        <v>0.00002-0.00152314937915659i</v>
      </c>
      <c r="W3610" t="str">
        <f t="shared" si="1911"/>
        <v>0.0000199993584529512-0.00152312495289288i</v>
      </c>
      <c r="X3610" t="str">
        <f t="shared" si="1912"/>
        <v>0.0000282445027577951-0.00152286370416745i</v>
      </c>
      <c r="Y3610" t="str">
        <f t="shared" si="1913"/>
        <v>0.009+10.530618574833i</v>
      </c>
      <c r="Z3610" t="str">
        <f t="shared" si="1914"/>
        <v>-0.00173557738426991-0.0000336784145382386i</v>
      </c>
      <c r="AA3610" t="str">
        <f t="shared" si="1915"/>
        <v>0.000977241927972242-1.1396981760302i</v>
      </c>
      <c r="AB3610" t="str">
        <f t="shared" si="1916"/>
        <v>0.538160080177356+0.685882663005528i</v>
      </c>
      <c r="AC3610" t="str">
        <f t="shared" si="1917"/>
        <v>1.134466134725-0.0973005690704799i</v>
      </c>
      <c r="AD3610" t="str">
        <f t="shared" si="1918"/>
        <v>0.419433598815602+0.640560144207142i</v>
      </c>
      <c r="AE3610" t="str">
        <f t="shared" si="1919"/>
        <v>-0.000706386418234014-0.00112586755816276i</v>
      </c>
      <c r="AF3610" t="str">
        <f t="shared" si="1920"/>
        <v>-15.0851839709699-0.21240369980441i</v>
      </c>
      <c r="AG3610" t="str">
        <f t="shared" si="1921"/>
        <v>1.00264424752024-0.00172819424560633i</v>
      </c>
      <c r="AH3610" t="str">
        <f t="shared" si="1922"/>
        <v>0.0103598729941877+0.0171066280446634i</v>
      </c>
      <c r="AI3610">
        <f t="shared" si="1923"/>
        <v>-33.979794318989242</v>
      </c>
      <c r="AJ3610">
        <f t="shared" si="1924"/>
        <v>58.800659697465704</v>
      </c>
      <c r="AK3610"/>
      <c r="AL3610"/>
      <c r="AM3610"/>
      <c r="AN3610"/>
    </row>
    <row r="3611" spans="1:40" x14ac:dyDescent="0.25">
      <c r="A3611"/>
      <c r="B3611">
        <f t="shared" si="1925"/>
        <v>1677000</v>
      </c>
      <c r="C3611" s="237" t="str">
        <f t="shared" si="1893"/>
        <v>-2.71754417575222E-08+0.00146035929644586i</v>
      </c>
      <c r="D3611" s="208" t="str">
        <f t="shared" si="1894"/>
        <v>-5.95700616535101+0.0111960879394183i</v>
      </c>
      <c r="E3611" t="str">
        <f t="shared" si="1895"/>
        <v>2870</v>
      </c>
      <c r="F3611" t="str">
        <f t="shared" si="1896"/>
        <v>0.777000777000777</v>
      </c>
      <c r="G3611" t="str">
        <f t="shared" si="1891"/>
        <v>0.777000777000777</v>
      </c>
      <c r="H3611" t="str">
        <f t="shared" si="1897"/>
        <v>9.12818483237312+0.223473316045507i</v>
      </c>
      <c r="I3611" t="str">
        <f t="shared" si="1898"/>
        <v>6585.5636000876i</v>
      </c>
      <c r="J3611" t="str">
        <f t="shared" si="1892"/>
        <v>-37095.6620540881+1424.30462162343i</v>
      </c>
      <c r="K3611" t="str">
        <f t="shared" si="1899"/>
        <v>0.0068062799617967-0.177267880392426i</v>
      </c>
      <c r="L3611" t="str">
        <f t="shared" si="1900"/>
        <v>0.000589053581533778-0.012857851130125i</v>
      </c>
      <c r="M3611" t="str">
        <f t="shared" si="1901"/>
        <v>0.00739533354333048-0.190125731522551i</v>
      </c>
      <c r="N3611" t="str">
        <f t="shared" si="1902"/>
        <v>-7.43734359913021i</v>
      </c>
      <c r="O3611" t="str">
        <f t="shared" si="1903"/>
        <v>0.404688381223768-0.914454653934511i</v>
      </c>
      <c r="P3611" t="str">
        <f t="shared" si="1904"/>
        <v>0.595311618776232+0.914454653934511i</v>
      </c>
      <c r="Q3611" t="str">
        <f t="shared" si="1905"/>
        <v>-0.595311618776232+6.5228889451957i</v>
      </c>
      <c r="R3611" t="str">
        <f t="shared" si="1906"/>
        <v>0.130773110031426-0.103200035483855i</v>
      </c>
      <c r="S3611" t="str">
        <f t="shared" si="1907"/>
        <v>0.771427749341634i</v>
      </c>
      <c r="T3611" t="str">
        <f t="shared" si="1908"/>
        <v>0.079611371105287+0.100882005945949i</v>
      </c>
      <c r="U3611" t="str">
        <f t="shared" si="1909"/>
        <v>0.0001-94.9045575980291i</v>
      </c>
      <c r="V3611" t="str">
        <f t="shared" si="1910"/>
        <v>0.00002-0.00152224112073133i</v>
      </c>
      <c r="W3611" t="str">
        <f t="shared" si="1911"/>
        <v>0.0000199993584529513-0.0015222167090381i</v>
      </c>
      <c r="X3611" t="str">
        <f t="shared" si="1912"/>
        <v>0.0000282346710748998-0.00152195566930454i</v>
      </c>
      <c r="Y3611" t="str">
        <f t="shared" si="1913"/>
        <v>0.009+10.5369017601402i</v>
      </c>
      <c r="Z3611" t="str">
        <f t="shared" si="1914"/>
        <v>-0.00173350791451909-0.0000336453526815252i</v>
      </c>
      <c r="AA3611" t="str">
        <f t="shared" si="1915"/>
        <v>0.000976075412322424-1.13901837527202i</v>
      </c>
      <c r="AB3611" t="str">
        <f t="shared" si="1916"/>
        <v>0.5419997963361+0.686811769695176i</v>
      </c>
      <c r="AC3611" t="str">
        <f t="shared" si="1917"/>
        <v>1.13458885940592-0.0979689056450938i</v>
      </c>
      <c r="AD3611" t="str">
        <f t="shared" si="1918"/>
        <v>0.422287798871929+0.641803272772497i</v>
      </c>
      <c r="AE3611" t="str">
        <f t="shared" si="1919"/>
        <v>-0.000710445544084745-0.00112677907484153i</v>
      </c>
      <c r="AF3611" t="str">
        <f t="shared" si="1920"/>
        <v>-15.0851909977241-0.212277228106089i</v>
      </c>
      <c r="AG3611" t="str">
        <f t="shared" si="1921"/>
        <v>1.00264780521876-0.00173892895331061i</v>
      </c>
      <c r="AH3611" t="str">
        <f t="shared" si="1922"/>
        <v>0.0104206526463991+0.0171212759378611i</v>
      </c>
      <c r="AI3611">
        <f t="shared" si="1923"/>
        <v>-33.960677986454002</v>
      </c>
      <c r="AJ3611">
        <f t="shared" si="1924"/>
        <v>58.673733277121158</v>
      </c>
      <c r="AK3611"/>
      <c r="AL3611"/>
      <c r="AM3611"/>
      <c r="AN3611"/>
    </row>
    <row r="3612" spans="1:40" x14ac:dyDescent="0.25">
      <c r="A3612"/>
      <c r="B3612">
        <f t="shared" si="1925"/>
        <v>1678000</v>
      </c>
      <c r="C3612" s="237" t="str">
        <f t="shared" si="1893"/>
        <v>-2.71430611327559E-08+0.00145948899889197i</v>
      </c>
      <c r="D3612" s="208" t="str">
        <f t="shared" si="1894"/>
        <v>-5.95700616510276+0.0111894156581718i</v>
      </c>
      <c r="E3612" t="str">
        <f t="shared" si="1895"/>
        <v>2870</v>
      </c>
      <c r="F3612" t="str">
        <f t="shared" si="1896"/>
        <v>0.777000777000777</v>
      </c>
      <c r="G3612" t="str">
        <f t="shared" si="1891"/>
        <v>0.777000777000777</v>
      </c>
      <c r="H3612" t="str">
        <f t="shared" si="1897"/>
        <v>9.12819184682828+0.223340322476344i</v>
      </c>
      <c r="I3612" t="str">
        <f t="shared" si="1898"/>
        <v>6589.49059090459i</v>
      </c>
      <c r="J3612" t="str">
        <f t="shared" si="1892"/>
        <v>-37139.9169407644+1425.15393863096i</v>
      </c>
      <c r="K3612" t="str">
        <f t="shared" si="1899"/>
        <v>0.00679818149513922-0.17716254310061i</v>
      </c>
      <c r="L3612" t="str">
        <f t="shared" si="1900"/>
        <v>0.000588353168933275-0.0128502205938688i</v>
      </c>
      <c r="M3612" t="str">
        <f t="shared" si="1901"/>
        <v>0.0073865346640725-0.190012763694479i</v>
      </c>
      <c r="N3612" t="str">
        <f t="shared" si="1902"/>
        <v>-7.44177850884943i</v>
      </c>
      <c r="O3612" t="str">
        <f t="shared" si="1903"/>
        <v>0.400628890900672-0.916240411560032i</v>
      </c>
      <c r="P3612" t="str">
        <f t="shared" si="1904"/>
        <v>0.599371109099328+0.916240411560032i</v>
      </c>
      <c r="Q3612" t="str">
        <f t="shared" si="1905"/>
        <v>-0.599371109099328+6.5255380972894i</v>
      </c>
      <c r="R3612" t="str">
        <f t="shared" si="1906"/>
        <v>0.130867914025106-0.103870293264493i</v>
      </c>
      <c r="S3612" t="str">
        <f t="shared" si="1907"/>
        <v>0.771887753962589i</v>
      </c>
      <c r="T3612" t="str">
        <f t="shared" si="1908"/>
        <v>0.0801762073713649+0.101015340222608i</v>
      </c>
      <c r="U3612" t="str">
        <f t="shared" si="1909"/>
        <v>0.0001-94.8479994588177i</v>
      </c>
      <c r="V3612" t="str">
        <f t="shared" si="1910"/>
        <v>0.00002-0.00152133394485485i</v>
      </c>
      <c r="W3612" t="str">
        <f t="shared" si="1911"/>
        <v>0.0000199993584529513-0.00152130954771474i</v>
      </c>
      <c r="X3612" t="str">
        <f t="shared" si="1912"/>
        <v>0.0000282248569635828-0.00152104871662891i</v>
      </c>
      <c r="Y3612" t="str">
        <f t="shared" si="1913"/>
        <v>0.009+10.5431849454473i</v>
      </c>
      <c r="Z3612" t="str">
        <f t="shared" si="1914"/>
        <v>-0.00173144214409291-0.0000336123534233126i</v>
      </c>
      <c r="AA3612" t="str">
        <f t="shared" si="1915"/>
        <v>0.000974910984928617-1.13833938511415i</v>
      </c>
      <c r="AB3612" t="str">
        <f t="shared" si="1916"/>
        <v>0.545845241238344+0.687719518799236i</v>
      </c>
      <c r="AC3612" t="str">
        <f t="shared" si="1917"/>
        <v>1.13470739120931-0.0986376987724075i</v>
      </c>
      <c r="AD3612" t="str">
        <f t="shared" si="1918"/>
        <v>0.425147383175985+0.643033687774959i</v>
      </c>
      <c r="AE3612" t="str">
        <f t="shared" si="1919"/>
        <v>-0.000714504221105133-0.00112766583118536i</v>
      </c>
      <c r="AF3612" t="str">
        <f t="shared" si="1920"/>
        <v>-15.085198011931-0.212150906818172i</v>
      </c>
      <c r="AG3612" t="str">
        <f t="shared" si="1921"/>
        <v>1.00265130629404-0.00174967309871241i</v>
      </c>
      <c r="AH3612" t="str">
        <f t="shared" si="1922"/>
        <v>0.0104814312271409+0.0171355525530711i</v>
      </c>
      <c r="AI3612">
        <f t="shared" si="1923"/>
        <v>-33.94169848538445</v>
      </c>
      <c r="AJ3612">
        <f t="shared" si="1924"/>
        <v>58.546814341103442</v>
      </c>
      <c r="AK3612"/>
      <c r="AL3612"/>
      <c r="AM3612"/>
      <c r="AN3612"/>
    </row>
    <row r="3613" spans="1:40" x14ac:dyDescent="0.25">
      <c r="A3613"/>
      <c r="B3613">
        <f t="shared" si="1925"/>
        <v>1679000</v>
      </c>
      <c r="C3613" s="237" t="str">
        <f t="shared" si="1893"/>
        <v>-2.71107383477411E-08+0.00145861973802367i</v>
      </c>
      <c r="D3613" s="208" t="str">
        <f t="shared" si="1894"/>
        <v>-5.95700616485495+0.0111827513248481i</v>
      </c>
      <c r="E3613" t="str">
        <f t="shared" si="1895"/>
        <v>2870</v>
      </c>
      <c r="F3613" t="str">
        <f t="shared" si="1896"/>
        <v>0.777000777000777</v>
      </c>
      <c r="G3613" t="str">
        <f t="shared" si="1891"/>
        <v>0.777000777000777</v>
      </c>
      <c r="H3613" t="str">
        <f t="shared" si="1897"/>
        <v>9.12819884876546+0.223207486997547i</v>
      </c>
      <c r="I3613" t="str">
        <f t="shared" si="1898"/>
        <v>6593.41758172158i</v>
      </c>
      <c r="J3613" t="str">
        <f t="shared" si="1892"/>
        <v>-37184.1982088932+1426.00325563849i</v>
      </c>
      <c r="K3613" t="str">
        <f t="shared" si="1899"/>
        <v>0.0067900974670358-0.177057330741446i</v>
      </c>
      <c r="L3613" t="str">
        <f t="shared" si="1900"/>
        <v>0.000587654003955242-0.0128425990899057i</v>
      </c>
      <c r="M3613" t="str">
        <f t="shared" si="1901"/>
        <v>0.00737775147099104-0.189899929831352i</v>
      </c>
      <c r="N3613" t="str">
        <f t="shared" si="1902"/>
        <v>-7.44621341856865i</v>
      </c>
      <c r="O3613" t="str">
        <f t="shared" si="1903"/>
        <v>0.396561520851512-0.91800814820999i</v>
      </c>
      <c r="P3613" t="str">
        <f t="shared" si="1904"/>
        <v>0.603438479148488+0.91800814820999i</v>
      </c>
      <c r="Q3613" t="str">
        <f t="shared" si="1905"/>
        <v>-0.603438479148488+6.52820527035866i</v>
      </c>
      <c r="R3613" t="str">
        <f t="shared" si="1906"/>
        <v>0.130958534926278-0.104540814823125i</v>
      </c>
      <c r="S3613" t="str">
        <f t="shared" si="1907"/>
        <v>0.772347758583544i</v>
      </c>
      <c r="T3613" t="str">
        <f t="shared" si="1908"/>
        <v>0.0807418640091379+0.101145530917696i</v>
      </c>
      <c r="U3613" t="str">
        <f t="shared" si="1909"/>
        <v>0.0001-94.7915086908253i</v>
      </c>
      <c r="V3613" t="str">
        <f t="shared" si="1910"/>
        <v>0.00002-0.00152042784959288i</v>
      </c>
      <c r="W3613" t="str">
        <f t="shared" si="1911"/>
        <v>0.0000199993584529513-0.00152040346698854i</v>
      </c>
      <c r="X3613" t="str">
        <f t="shared" si="1912"/>
        <v>0.0000282150603819967-0.00152014284420715i</v>
      </c>
      <c r="Y3613" t="str">
        <f t="shared" si="1913"/>
        <v>0.009+10.5494681307545i</v>
      </c>
      <c r="Z3613" t="str">
        <f t="shared" si="1914"/>
        <v>-0.0017293800641792-0.000033579416596524i</v>
      </c>
      <c r="AA3613" t="str">
        <f t="shared" si="1915"/>
        <v>0.000973748640807362-1.13766120410736i</v>
      </c>
      <c r="AB3613" t="str">
        <f t="shared" si="1916"/>
        <v>0.549696271288607+0.688605866179552i</v>
      </c>
      <c r="AC3613" t="str">
        <f t="shared" si="1917"/>
        <v>1.13482172814305-0.0993069204041231i</v>
      </c>
      <c r="AD3613" t="str">
        <f t="shared" si="1918"/>
        <v>0.428012294857351+0.644251366488444i</v>
      </c>
      <c r="AE3613" t="str">
        <f t="shared" si="1919"/>
        <v>-0.000718562344921695-0.00112852787268277i</v>
      </c>
      <c r="AF3613" t="str">
        <f t="shared" si="1920"/>
        <v>-15.0852050136204-0.212024735672699i</v>
      </c>
      <c r="AG3613" t="str">
        <f t="shared" si="1921"/>
        <v>1.00265475075349-0.00176042643072872i</v>
      </c>
      <c r="AH3613" t="str">
        <f t="shared" si="1922"/>
        <v>0.0105422071717587+0.0171494585563698i</v>
      </c>
      <c r="AI3613">
        <f t="shared" si="1923"/>
        <v>-33.922854847384549</v>
      </c>
      <c r="AJ3613">
        <f t="shared" si="1924"/>
        <v>58.419902863405802</v>
      </c>
      <c r="AK3613"/>
      <c r="AL3613"/>
      <c r="AM3613"/>
      <c r="AN3613"/>
    </row>
    <row r="3614" spans="1:40" x14ac:dyDescent="0.25">
      <c r="A3614"/>
      <c r="B3614">
        <f t="shared" si="1925"/>
        <v>1680000</v>
      </c>
      <c r="C3614" s="237" t="str">
        <f t="shared" si="1893"/>
        <v>-2.70784732648052E-08+0.00145775151198973i</v>
      </c>
      <c r="D3614" s="208" t="str">
        <f t="shared" si="1894"/>
        <v>-5.95700616460759+0.0111760949252546i</v>
      </c>
      <c r="E3614" t="str">
        <f t="shared" si="1895"/>
        <v>2870</v>
      </c>
      <c r="F3614" t="str">
        <f t="shared" si="1896"/>
        <v>0.777000777000777</v>
      </c>
      <c r="G3614" t="str">
        <f t="shared" si="1891"/>
        <v>0.777000777000777</v>
      </c>
      <c r="H3614" t="str">
        <f t="shared" si="1897"/>
        <v>9.12820583821446+0.223074809327594i</v>
      </c>
      <c r="I3614" t="str">
        <f t="shared" si="1898"/>
        <v>6597.34457253857i</v>
      </c>
      <c r="J3614" t="str">
        <f t="shared" si="1892"/>
        <v>-37228.5058584747+1426.85257264601i</v>
      </c>
      <c r="K3614" t="str">
        <f t="shared" si="1899"/>
        <v>0.00678202784320004-0.176952243093128i</v>
      </c>
      <c r="L3614" t="str">
        <f t="shared" si="1900"/>
        <v>0.000586956083640372-0.012834986602242i</v>
      </c>
      <c r="M3614" t="str">
        <f t="shared" si="1901"/>
        <v>0.00736898392684041-0.18978722969537i</v>
      </c>
      <c r="N3614" t="str">
        <f t="shared" si="1902"/>
        <v>-7.45064832828787i</v>
      </c>
      <c r="O3614" t="str">
        <f t="shared" si="1903"/>
        <v>0.392486351074916-0.919757829115848i</v>
      </c>
      <c r="P3614" t="str">
        <f t="shared" si="1904"/>
        <v>0.607513648925084+0.919757829115848i</v>
      </c>
      <c r="Q3614" t="str">
        <f t="shared" si="1905"/>
        <v>-0.607513648925084+6.53089049917202i</v>
      </c>
      <c r="R3614" t="str">
        <f t="shared" si="1906"/>
        <v>0.1310449720471-0.105211572319857i</v>
      </c>
      <c r="S3614" t="str">
        <f t="shared" si="1907"/>
        <v>0.772807763204499i</v>
      </c>
      <c r="T3614" t="str">
        <f t="shared" si="1908"/>
        <v>0.0813083198677371+0.101272571726915i</v>
      </c>
      <c r="U3614" t="str">
        <f t="shared" si="1909"/>
        <v>0.0001-94.7350851737473i</v>
      </c>
      <c r="V3614" t="str">
        <f t="shared" si="1910"/>
        <v>0.00002-0.00151952283301574i</v>
      </c>
      <c r="W3614" t="str">
        <f t="shared" si="1911"/>
        <v>0.0000199993584529513-0.00151949846492988i</v>
      </c>
      <c r="X3614" t="str">
        <f t="shared" si="1912"/>
        <v>0.0000282052812884185-0.00151923805011047i</v>
      </c>
      <c r="Y3614" t="str">
        <f t="shared" si="1913"/>
        <v>0.009+10.5557513160617i</v>
      </c>
      <c r="Z3614" t="str">
        <f t="shared" si="1914"/>
        <v>-0.00172732166599205-0.000033546542034645i</v>
      </c>
      <c r="AA3614" t="str">
        <f t="shared" si="1915"/>
        <v>0.000972588374990098-1.13698383080593i</v>
      </c>
      <c r="AB3614" t="str">
        <f t="shared" si="1916"/>
        <v>0.553552742490291+0.689470768916022i</v>
      </c>
      <c r="AC3614" t="str">
        <f t="shared" si="1917"/>
        <v>1.13493186845058-0.0999765424733384i</v>
      </c>
      <c r="AD3614" t="str">
        <f t="shared" si="1918"/>
        <v>0.430882476955898+0.645456286441673i</v>
      </c>
      <c r="AE3614" t="str">
        <f t="shared" si="1919"/>
        <v>-0.000722619811497597-0.00112936524514666i</v>
      </c>
      <c r="AF3614" t="str">
        <f t="shared" si="1920"/>
        <v>-15.0852120028221-0.211898714402339i</v>
      </c>
      <c r="AG3614" t="str">
        <f t="shared" si="1921"/>
        <v>1.00265813860552-0.00177118869850446i</v>
      </c>
      <c r="AH3614" t="str">
        <f t="shared" si="1922"/>
        <v>0.0106029789206399+0.0171629946185673i</v>
      </c>
      <c r="AI3614">
        <f t="shared" si="1923"/>
        <v>-33.904146115292512</v>
      </c>
      <c r="AJ3614">
        <f t="shared" si="1924"/>
        <v>58.29299881795145</v>
      </c>
      <c r="AK3614"/>
      <c r="AL3614"/>
      <c r="AM3614"/>
      <c r="AN3614"/>
    </row>
    <row r="3615" spans="1:40" x14ac:dyDescent="0.25">
      <c r="A3615"/>
      <c r="B3615">
        <f t="shared" si="1925"/>
        <v>1681000</v>
      </c>
      <c r="C3615" s="237" t="str">
        <f t="shared" si="1893"/>
        <v>-2.70462657466843E-08+0.00145688431894333i</v>
      </c>
      <c r="D3615" s="208" t="str">
        <f t="shared" si="1894"/>
        <v>-5.95700616436067+0.0111694464452322i</v>
      </c>
      <c r="E3615" t="str">
        <f t="shared" si="1895"/>
        <v>2870</v>
      </c>
      <c r="F3615" t="str">
        <f t="shared" si="1896"/>
        <v>0.777000777000777</v>
      </c>
      <c r="G3615" t="str">
        <f t="shared" si="1891"/>
        <v>0.777000777000777</v>
      </c>
      <c r="H3615" t="str">
        <f t="shared" si="1897"/>
        <v>9.12821281520493+0.222942289185632i</v>
      </c>
      <c r="I3615" t="str">
        <f t="shared" si="1898"/>
        <v>6601.27156335555i</v>
      </c>
      <c r="J3615" t="str">
        <f t="shared" si="1892"/>
        <v>-37272.8398895086+1427.70188965354i</v>
      </c>
      <c r="K3615" t="str">
        <f t="shared" si="1899"/>
        <v>0.00677397258944755-0.176847279934377i</v>
      </c>
      <c r="L3615" t="str">
        <f t="shared" si="1900"/>
        <v>0.00058625940503812-0.0128273831149216i</v>
      </c>
      <c r="M3615" t="str">
        <f t="shared" si="1901"/>
        <v>0.00736023199448567-0.189674663049299i</v>
      </c>
      <c r="N3615" t="str">
        <f t="shared" si="1902"/>
        <v>-7.45508323800709i</v>
      </c>
      <c r="O3615" t="str">
        <f t="shared" si="1903"/>
        <v>0.38840346172292-0.921489419864196i</v>
      </c>
      <c r="P3615" t="str">
        <f t="shared" si="1904"/>
        <v>0.61159653827708+0.921489419864196i</v>
      </c>
      <c r="Q3615" t="str">
        <f t="shared" si="1905"/>
        <v>-0.61159653827708+6.53359381814289i</v>
      </c>
      <c r="R3615" t="str">
        <f t="shared" si="1906"/>
        <v>0.131127224933555-0.105882537907286i</v>
      </c>
      <c r="S3615" t="str">
        <f t="shared" si="1907"/>
        <v>0.773267767825454i</v>
      </c>
      <c r="T3615" t="str">
        <f t="shared" si="1908"/>
        <v>0.0818755537392611+0.101396456525516i</v>
      </c>
      <c r="U3615" t="str">
        <f t="shared" si="1909"/>
        <v>0.0001-94.678728787564i</v>
      </c>
      <c r="V3615" t="str">
        <f t="shared" si="1910"/>
        <v>0.00002-0.00151861889319836i</v>
      </c>
      <c r="W3615" t="str">
        <f t="shared" si="1911"/>
        <v>0.0000199993584529513-0.00151859453961371i</v>
      </c>
      <c r="X3615" t="str">
        <f t="shared" si="1912"/>
        <v>0.0000281955196412494-0.00151833433241466i</v>
      </c>
      <c r="Y3615" t="str">
        <f t="shared" si="1913"/>
        <v>0.009+10.5620345013689i</v>
      </c>
      <c r="Z3615" t="str">
        <f t="shared" si="1914"/>
        <v>-0.00172526694077166-0.0000335137295717214i</v>
      </c>
      <c r="AA3615" t="str">
        <f t="shared" si="1915"/>
        <v>0.000971430182523074-1.13630726376757i</v>
      </c>
      <c r="AB3615" t="str">
        <f t="shared" si="1916"/>
        <v>0.557414510458517+0.690314185310924i</v>
      </c>
      <c r="AC3615" t="str">
        <f t="shared" si="1917"/>
        <v>1.13503781061107-0.100646536897036i</v>
      </c>
      <c r="AD3615" t="str">
        <f t="shared" si="1918"/>
        <v>0.433757872422917+0.646648425418506i</v>
      </c>
      <c r="AE3615" t="str">
        <f t="shared" si="1919"/>
        <v>-0.000726676517133259-0.00113017799471259i</v>
      </c>
      <c r="AF3615" t="str">
        <f t="shared" si="1920"/>
        <v>-15.0852189795656-0.2117728427404i</v>
      </c>
      <c r="AG3615" t="str">
        <f t="shared" si="1921"/>
        <v>1.00266146985959-0.00178195965141639i</v>
      </c>
      <c r="AH3615" t="str">
        <f t="shared" si="1922"/>
        <v>0.0106637449192194+0.0171761614151809i</v>
      </c>
      <c r="AI3615">
        <f t="shared" si="1923"/>
        <v>-33.885571343012153</v>
      </c>
      <c r="AJ3615">
        <f t="shared" si="1924"/>
        <v>58.166102178598067</v>
      </c>
      <c r="AK3615"/>
      <c r="AL3615"/>
      <c r="AM3615"/>
      <c r="AN3615"/>
    </row>
    <row r="3616" spans="1:40" x14ac:dyDescent="0.25">
      <c r="A3616"/>
      <c r="B3616">
        <f t="shared" si="1925"/>
        <v>1682000</v>
      </c>
      <c r="C3616" s="237" t="str">
        <f t="shared" si="1893"/>
        <v>-2.70141156565241E-08+0.00145601815704206i</v>
      </c>
      <c r="D3616" s="208" t="str">
        <f t="shared" si="1894"/>
        <v>-5.95700616411418+0.0111628058706558i</v>
      </c>
      <c r="E3616" t="str">
        <f t="shared" si="1895"/>
        <v>2870</v>
      </c>
      <c r="F3616" t="str">
        <f t="shared" si="1896"/>
        <v>0.777000777000777</v>
      </c>
      <c r="G3616" t="str">
        <f t="shared" si="1891"/>
        <v>0.777000777000777</v>
      </c>
      <c r="H3616" t="str">
        <f t="shared" si="1897"/>
        <v>9.12821977976644+0.222809926291471i</v>
      </c>
      <c r="I3616" t="str">
        <f t="shared" si="1898"/>
        <v>6605.19855417254i</v>
      </c>
      <c r="J3616" t="str">
        <f t="shared" si="1892"/>
        <v>-37317.2003019952+1428.55120666107i</v>
      </c>
      <c r="K3616" t="str">
        <f t="shared" si="1899"/>
        <v>0.00676593167169486-0.176742441044435i</v>
      </c>
      <c r="L3616" t="str">
        <f t="shared" si="1900"/>
        <v>0.000585563965206669-0.0128197886120258i</v>
      </c>
      <c r="M3616" t="str">
        <f t="shared" si="1901"/>
        <v>0.00735149563690153-0.189562229656461i</v>
      </c>
      <c r="N3616" t="str">
        <f t="shared" si="1902"/>
        <v>-7.45951814772631i</v>
      </c>
      <c r="O3616" t="str">
        <f t="shared" si="1903"/>
        <v>0.384312933099391-0.923202886397429i</v>
      </c>
      <c r="P3616" t="str">
        <f t="shared" si="1904"/>
        <v>0.615687066900609+0.923202886397429i</v>
      </c>
      <c r="Q3616" t="str">
        <f t="shared" si="1905"/>
        <v>-0.615687066900609+6.53631526132888i</v>
      </c>
      <c r="R3616" t="str">
        <f t="shared" si="1906"/>
        <v>0.131205293365556-0.106553683732979i</v>
      </c>
      <c r="S3616" t="str">
        <f t="shared" si="1907"/>
        <v>0.773727772446409i</v>
      </c>
      <c r="T3616" t="str">
        <f t="shared" si="1908"/>
        <v>0.082443544360677+0.101517179368909i</v>
      </c>
      <c r="U3616" t="str">
        <f t="shared" si="1909"/>
        <v>0.0001-94.6224394125415i</v>
      </c>
      <c r="V3616" t="str">
        <f t="shared" si="1910"/>
        <v>0.00002-0.00151771602822024i</v>
      </c>
      <c r="W3616" t="str">
        <f t="shared" si="1911"/>
        <v>0.0000199993584529512-0.00151769168911956i</v>
      </c>
      <c r="X3616" t="str">
        <f t="shared" si="1912"/>
        <v>0.0000281857753990139-0.00151743168920008i</v>
      </c>
      <c r="Y3616" t="str">
        <f t="shared" si="1913"/>
        <v>0.009+10.5683176866761i</v>
      </c>
      <c r="Z3616" t="str">
        <f t="shared" si="1914"/>
        <v>-0.0017232158797843-0.0000334809790423559i</v>
      </c>
      <c r="AA3616" t="str">
        <f t="shared" si="1915"/>
        <v>0.000970274058467292-1.13563150155339i</v>
      </c>
      <c r="AB3616" t="str">
        <f t="shared" si="1916"/>
        <v>0.561281430433066+0.691136074893075i</v>
      </c>
      <c r="AC3616" t="str">
        <f t="shared" si="1917"/>
        <v>1.13513955333965-0.101316875578578i</v>
      </c>
      <c r="AD3616" t="str">
        <f t="shared" si="1918"/>
        <v>0.436638424122247+0.647827761458208i</v>
      </c>
      <c r="AE3616" t="str">
        <f t="shared" si="1919"/>
        <v>-0.000730732358467008-0.00113096616783702i</v>
      </c>
      <c r="AF3616" t="str">
        <f t="shared" si="1920"/>
        <v>-15.0852259438806-0.211647120420815i</v>
      </c>
      <c r="AG3616" t="str">
        <f t="shared" si="1921"/>
        <v>1.00266474452619-0.00179273903907701i</v>
      </c>
      <c r="AH3616" t="str">
        <f t="shared" si="1922"/>
        <v>0.010724503617988+0.0171889596264094i</v>
      </c>
      <c r="AI3616">
        <f t="shared" si="1923"/>
        <v>-33.86712959534659</v>
      </c>
      <c r="AJ3616">
        <f t="shared" si="1924"/>
        <v>58.039212919136659</v>
      </c>
      <c r="AK3616"/>
      <c r="AL3616"/>
      <c r="AM3616"/>
      <c r="AN3616"/>
    </row>
    <row r="3617" spans="1:40" x14ac:dyDescent="0.25">
      <c r="A3617"/>
      <c r="B3617">
        <f t="shared" si="1925"/>
        <v>1683000</v>
      </c>
      <c r="C3617" s="237" t="str">
        <f t="shared" si="1893"/>
        <v>-2.6982022857875E-08+0.00145515302444786i</v>
      </c>
      <c r="D3617" s="208" t="str">
        <f t="shared" si="1894"/>
        <v>-5.95700616386814+0.0111561731874336i</v>
      </c>
      <c r="E3617" t="str">
        <f t="shared" si="1895"/>
        <v>2870</v>
      </c>
      <c r="F3617" t="str">
        <f t="shared" si="1896"/>
        <v>0.777000777000777</v>
      </c>
      <c r="G3617" t="str">
        <f t="shared" si="1891"/>
        <v>0.777000777000777</v>
      </c>
      <c r="H3617" t="str">
        <f t="shared" si="1897"/>
        <v>9.12822673192852+0.222677720365589i</v>
      </c>
      <c r="I3617" t="str">
        <f t="shared" si="1898"/>
        <v>6609.12554498953i</v>
      </c>
      <c r="J3617" t="str">
        <f t="shared" si="1892"/>
        <v>-37361.5870959343+1429.4005236686i</v>
      </c>
      <c r="K3617" t="str">
        <f t="shared" si="1899"/>
        <v>0.0067579050559597-0.176637726203066i</v>
      </c>
      <c r="L3617" t="str">
        <f t="shared" si="1900"/>
        <v>0.000584869761212917-0.0128122030776737i</v>
      </c>
      <c r="M3617" t="str">
        <f t="shared" si="1901"/>
        <v>0.00734277481717262-0.18944992928074i</v>
      </c>
      <c r="N3617" t="str">
        <f t="shared" si="1902"/>
        <v>-7.46395305744552i</v>
      </c>
      <c r="O3617" t="str">
        <f t="shared" si="1903"/>
        <v>0.38021484565846-0.92489819501441i</v>
      </c>
      <c r="P3617" t="str">
        <f t="shared" si="1904"/>
        <v>0.61978515434154+0.92489819501441i</v>
      </c>
      <c r="Q3617" t="str">
        <f t="shared" si="1905"/>
        <v>-0.61978515434154+6.53905486243111i</v>
      </c>
      <c r="R3617" t="str">
        <f t="shared" si="1906"/>
        <v>0.131279177357001-0.107224981941947i</v>
      </c>
      <c r="S3617" t="str">
        <f t="shared" si="1907"/>
        <v>0.774187777067363i</v>
      </c>
      <c r="T3617" t="str">
        <f t="shared" si="1908"/>
        <v>0.0830122704157241+0.101634734493249i</v>
      </c>
      <c r="U3617" t="str">
        <f t="shared" si="1909"/>
        <v>0.0001-94.5662169292311i</v>
      </c>
      <c r="V3617" t="str">
        <f t="shared" si="1910"/>
        <v>0.00002-0.00151681423616545i</v>
      </c>
      <c r="W3617" t="str">
        <f t="shared" si="1911"/>
        <v>0.0000199993584529513-0.00151678991153153i</v>
      </c>
      <c r="X3617" t="str">
        <f t="shared" si="1912"/>
        <v>0.0000281760485203601-0.00151653011855166i</v>
      </c>
      <c r="Y3617" t="str">
        <f t="shared" si="1913"/>
        <v>0.009+10.5746008719832i</v>
      </c>
      <c r="Z3617" t="str">
        <f t="shared" si="1914"/>
        <v>-0.00172116847432217-0.0000334482902817077i</v>
      </c>
      <c r="AA3617" t="str">
        <f t="shared" si="1915"/>
        <v>0.00096911999789848-1.13495654272799i</v>
      </c>
      <c r="AB3617" t="str">
        <f t="shared" si="1916"/>
        <v>0.56515335729134+0.691936398421811i</v>
      </c>
      <c r="AC3617" t="str">
        <f t="shared" si="1917"/>
        <v>1.13523709558754-0.1019875304102i</v>
      </c>
      <c r="AD3617" t="str">
        <f t="shared" si="1918"/>
        <v>0.439524074831418+0.648994272855738i</v>
      </c>
      <c r="AE3617" t="str">
        <f t="shared" si="1919"/>
        <v>-0.000734787232475814-0.0011317298112957i</v>
      </c>
      <c r="AF3617" t="str">
        <f t="shared" si="1920"/>
        <v>-15.0852328957967-0.211521547178155i</v>
      </c>
      <c r="AG3617" t="str">
        <f t="shared" si="1921"/>
        <v>1.00266796261682-0.0018035266113387i</v>
      </c>
      <c r="AH3617" t="str">
        <f t="shared" si="1922"/>
        <v>0.0107852534725015+0.0172013899371098i</v>
      </c>
      <c r="AI3617">
        <f t="shared" si="1923"/>
        <v>-33.848819947834009</v>
      </c>
      <c r="AJ3617">
        <f t="shared" si="1924"/>
        <v>57.912331013292089</v>
      </c>
      <c r="AK3617"/>
      <c r="AL3617"/>
      <c r="AM3617"/>
      <c r="AN3617"/>
    </row>
    <row r="3618" spans="1:40" x14ac:dyDescent="0.25">
      <c r="A3618"/>
      <c r="B3618">
        <f t="shared" si="1925"/>
        <v>1684000</v>
      </c>
      <c r="C3618" s="237" t="str">
        <f t="shared" si="1893"/>
        <v>-2.69499872146933E-08+0.00145428891932705i</v>
      </c>
      <c r="D3618" s="208" t="str">
        <f t="shared" si="1894"/>
        <v>-5.95700616362253+0.0111495483815074i</v>
      </c>
      <c r="E3618" t="str">
        <f t="shared" si="1895"/>
        <v>2870</v>
      </c>
      <c r="F3618" t="str">
        <f t="shared" si="1896"/>
        <v>0.777000777000777</v>
      </c>
      <c r="G3618" t="str">
        <f t="shared" si="1891"/>
        <v>0.777000777000777</v>
      </c>
      <c r="H3618" t="str">
        <f t="shared" si="1897"/>
        <v>9.12823367172055+0.222545671129123i</v>
      </c>
      <c r="I3618" t="str">
        <f t="shared" si="1898"/>
        <v>6613.05253580652i</v>
      </c>
      <c r="J3618" t="str">
        <f t="shared" si="1892"/>
        <v>-37406.000271326+1430.24984067612i</v>
      </c>
      <c r="K3618" t="str">
        <f t="shared" si="1899"/>
        <v>0.00674989270836019-0.176533135190552i</v>
      </c>
      <c r="L3618" t="str">
        <f t="shared" si="1900"/>
        <v>0.000584176790132418-0.0128046264960214i</v>
      </c>
      <c r="M3618" t="str">
        <f t="shared" si="1901"/>
        <v>0.00733406949849261-0.189337761686573i</v>
      </c>
      <c r="N3618" t="str">
        <f t="shared" si="1902"/>
        <v>-7.46838796716474i</v>
      </c>
      <c r="O3618" t="str">
        <f t="shared" si="1903"/>
        <v>0.3761092800029-0.926575312371153i</v>
      </c>
      <c r="P3618" t="str">
        <f t="shared" si="1904"/>
        <v>0.6238907199971+0.926575312371153i</v>
      </c>
      <c r="Q3618" t="str">
        <f t="shared" si="1905"/>
        <v>-0.6238907199971+6.54181265479359i</v>
      </c>
      <c r="R3618" t="str">
        <f t="shared" si="1906"/>
        <v>0.131348877155808-0.107896404679128i</v>
      </c>
      <c r="S3618" t="str">
        <f t="shared" si="1907"/>
        <v>0.774647781688319i</v>
      </c>
      <c r="T3618" t="str">
        <f t="shared" si="1908"/>
        <v>0.0835817105368317+0.101749116315998i</v>
      </c>
      <c r="U3618" t="str">
        <f t="shared" si="1909"/>
        <v>0.0001-94.5100612184654i</v>
      </c>
      <c r="V3618" t="str">
        <f t="shared" si="1910"/>
        <v>0.00002-0.00151591351512259i</v>
      </c>
      <c r="W3618" t="str">
        <f t="shared" si="1911"/>
        <v>0.0000199993584529512-0.00151588920493825i</v>
      </c>
      <c r="X3618" t="str">
        <f t="shared" si="1912"/>
        <v>0.0000281663389640581-0.00151562961855887i</v>
      </c>
      <c r="Y3618" t="str">
        <f t="shared" si="1913"/>
        <v>0.009+10.5808840572904i</v>
      </c>
      <c r="Z3618" t="str">
        <f t="shared" si="1914"/>
        <v>-0.00171912471570326-0.0000334156631254867i</v>
      </c>
      <c r="AA3618" t="str">
        <f t="shared" si="1915"/>
        <v>0.000967967995906938-1.13428238585928i</v>
      </c>
      <c r="AB3618" t="str">
        <f t="shared" si="1916"/>
        <v>0.569030145561419+0.692715117890824i</v>
      </c>
      <c r="AC3618" t="str">
        <f t="shared" si="1917"/>
        <v>1.13533043654218-0.102658473275516i</v>
      </c>
      <c r="AD3618" t="str">
        <f t="shared" si="1918"/>
        <v>0.442414767242803+0.650147938162045i</v>
      </c>
      <c r="AE3618" t="str">
        <f t="shared" si="1919"/>
        <v>-0.000738841036475858-0.00113246897218182i</v>
      </c>
      <c r="AF3618" t="str">
        <f t="shared" si="1920"/>
        <v>-15.0852398353431-0.211396122747616i</v>
      </c>
      <c r="AG3618" t="str">
        <f t="shared" si="1921"/>
        <v>1.00267112414402-0.00181432211829749i</v>
      </c>
      <c r="AH3618" t="str">
        <f t="shared" si="1922"/>
        <v>0.0108459929433868+0.0172134530367687i</v>
      </c>
      <c r="AI3618">
        <f t="shared" si="1923"/>
        <v>-33.830641486589094</v>
      </c>
      <c r="AJ3618">
        <f t="shared" si="1924"/>
        <v>57.785456434722619</v>
      </c>
      <c r="AK3618"/>
      <c r="AL3618"/>
      <c r="AM3618"/>
      <c r="AN3618"/>
    </row>
    <row r="3619" spans="1:40" x14ac:dyDescent="0.25">
      <c r="A3619"/>
      <c r="B3619">
        <f t="shared" si="1925"/>
        <v>1685000</v>
      </c>
      <c r="C3619" s="237" t="str">
        <f t="shared" si="1893"/>
        <v>-2.69180085913378E-08+0.00145342583985029i</v>
      </c>
      <c r="D3619" s="208" t="str">
        <f t="shared" si="1894"/>
        <v>-5.95700616337736+0.0111429314388522i</v>
      </c>
      <c r="E3619" t="str">
        <f t="shared" si="1895"/>
        <v>2870</v>
      </c>
      <c r="F3619" t="str">
        <f t="shared" si="1896"/>
        <v>0.777000777000777</v>
      </c>
      <c r="G3619" t="str">
        <f t="shared" si="1891"/>
        <v>0.777000777000777</v>
      </c>
      <c r="H3619" t="str">
        <f t="shared" si="1897"/>
        <v>9.12824059917188+0.22241377830387i</v>
      </c>
      <c r="I3619" t="str">
        <f t="shared" si="1898"/>
        <v>6616.9795266235i</v>
      </c>
      <c r="J3619" t="str">
        <f t="shared" si="1892"/>
        <v>-37450.4398281702+1431.09915768365i</v>
      </c>
      <c r="K3619" t="str">
        <f t="shared" si="1899"/>
        <v>0.0067418945951149-0.176428667787693i</v>
      </c>
      <c r="L3619" t="str">
        <f t="shared" si="1900"/>
        <v>0.000583485049049368-0.0127970588512623i</v>
      </c>
      <c r="M3619" t="str">
        <f t="shared" si="1901"/>
        <v>0.00732537964416427-0.189225726638955i</v>
      </c>
      <c r="N3619" t="str">
        <f t="shared" si="1902"/>
        <v>-7.47282287688396i</v>
      </c>
      <c r="O3619" t="str">
        <f t="shared" si="1903"/>
        <v>0.371996316882593-0.928234205481454i</v>
      </c>
      <c r="P3619" t="str">
        <f t="shared" si="1904"/>
        <v>0.628003683117407+0.928234205481454i</v>
      </c>
      <c r="Q3619" t="str">
        <f t="shared" si="1905"/>
        <v>-0.628003683117407+6.54458867140251i</v>
      </c>
      <c r="R3619" t="str">
        <f t="shared" si="1906"/>
        <v>0.131414393243915-0.108567924091852i</v>
      </c>
      <c r="S3619" t="str">
        <f t="shared" si="1907"/>
        <v>0.775107786309273i</v>
      </c>
      <c r="T3619" t="str">
        <f t="shared" si="1908"/>
        <v>0.0841518433070286+0.101860319436467i</v>
      </c>
      <c r="U3619" t="str">
        <f t="shared" si="1909"/>
        <v>0.0001-94.4539721613622i</v>
      </c>
      <c r="V3619" t="str">
        <f t="shared" si="1910"/>
        <v>0.00002-0.00151501386318483i</v>
      </c>
      <c r="W3619" t="str">
        <f t="shared" si="1911"/>
        <v>0.0000199993584529512-0.00151498956743293i</v>
      </c>
      <c r="X3619" t="str">
        <f t="shared" si="1912"/>
        <v>0.0000281566466890013-0.00151473018731573i</v>
      </c>
      <c r="Y3619" t="str">
        <f t="shared" si="1913"/>
        <v>0.009+10.5871672425976i</v>
      </c>
      <c r="Z3619" t="str">
        <f t="shared" si="1914"/>
        <v>-0.00171708459527142-0.0000333830974099564i</v>
      </c>
      <c r="AA3619" t="str">
        <f t="shared" si="1915"/>
        <v>0.000966818047597639-1.13360902951866i</v>
      </c>
      <c r="AB3619" t="str">
        <f t="shared" si="1916"/>
        <v>0.572911649435063+0.693472196531844i</v>
      </c>
      <c r="AC3619" t="str">
        <f t="shared" si="1917"/>
        <v>1.13541957562733-0.103329676052004i</v>
      </c>
      <c r="AD3619" t="str">
        <f t="shared" si="1918"/>
        <v>0.445310443964698+0.651288736184346i</v>
      </c>
      <c r="AE3619" t="str">
        <f t="shared" si="1919"/>
        <v>-0.000742893668123212-0.00113318369790448i</v>
      </c>
      <c r="AF3619" t="str">
        <f t="shared" si="1920"/>
        <v>-15.0852467625492-0.211270846865018i</v>
      </c>
      <c r="AG3619" t="str">
        <f t="shared" si="1921"/>
        <v>1.00267422912134-0.00182512531029708i</v>
      </c>
      <c r="AH3619" t="str">
        <f t="shared" si="1922"/>
        <v>0.0109067204963503+0.0172251496194805i</v>
      </c>
      <c r="AI3619">
        <f t="shared" si="1923"/>
        <v>-33.812593308144436</v>
      </c>
      <c r="AJ3619">
        <f t="shared" si="1924"/>
        <v>57.658589157023805</v>
      </c>
      <c r="AK3619"/>
      <c r="AL3619"/>
      <c r="AM3619"/>
      <c r="AN3619"/>
    </row>
    <row r="3620" spans="1:40" x14ac:dyDescent="0.25">
      <c r="A3620"/>
      <c r="B3620">
        <f t="shared" si="1925"/>
        <v>1686000</v>
      </c>
      <c r="C3620" s="237" t="str">
        <f t="shared" si="1893"/>
        <v>-2.68860868525716E-08+0.00145256378419261i</v>
      </c>
      <c r="D3620" s="208" t="str">
        <f t="shared" si="1894"/>
        <v>-5.95700616313263+0.0111363223454767i</v>
      </c>
      <c r="E3620" t="str">
        <f t="shared" si="1895"/>
        <v>2870</v>
      </c>
      <c r="F3620" t="str">
        <f t="shared" si="1896"/>
        <v>0.777000777000777</v>
      </c>
      <c r="G3620" t="str">
        <f t="shared" si="1891"/>
        <v>0.777000777000777</v>
      </c>
      <c r="H3620" t="str">
        <f t="shared" si="1897"/>
        <v>9.12824751431172+0.222282041612285i</v>
      </c>
      <c r="I3620" t="str">
        <f t="shared" si="1898"/>
        <v>6620.90651744049i</v>
      </c>
      <c r="J3620" t="str">
        <f t="shared" si="1892"/>
        <v>-37494.905766467+1431.94847469118i</v>
      </c>
      <c r="K3620" t="str">
        <f t="shared" si="1899"/>
        <v>0.00673391068254209-0.176324323775807i</v>
      </c>
      <c r="L3620" t="str">
        <f t="shared" si="1900"/>
        <v>0.000582794535056573-0.0127895001276269i</v>
      </c>
      <c r="M3620" t="str">
        <f t="shared" si="1901"/>
        <v>0.00731670521759866-0.189113823903434i</v>
      </c>
      <c r="N3620" t="str">
        <f t="shared" si="1902"/>
        <v>-7.47725778660318i</v>
      </c>
      <c r="O3620" t="str">
        <f t="shared" si="1903"/>
        <v>0.36787603719291-0.929874841717551i</v>
      </c>
      <c r="P3620" t="str">
        <f t="shared" si="1904"/>
        <v>0.63212396280709+0.929874841717551i</v>
      </c>
      <c r="Q3620" t="str">
        <f t="shared" si="1905"/>
        <v>-0.63212396280709+6.54738294488563i</v>
      </c>
      <c r="R3620" t="str">
        <f t="shared" si="1906"/>
        <v>0.131475726337244-0.109239512332331i</v>
      </c>
      <c r="S3620" t="str">
        <f t="shared" si="1907"/>
        <v>0.775567790930229i</v>
      </c>
      <c r="T3620" t="str">
        <f t="shared" si="1908"/>
        <v>0.0847226472618815+0.101968338636324i</v>
      </c>
      <c r="U3620" t="str">
        <f t="shared" si="1909"/>
        <v>0.0001-94.3979496393209i</v>
      </c>
      <c r="V3620" t="str">
        <f t="shared" si="1910"/>
        <v>0.00002-0.00151411527844985i</v>
      </c>
      <c r="W3620" t="str">
        <f t="shared" si="1911"/>
        <v>0.0000199993584529512-0.00151409099711326i</v>
      </c>
      <c r="X3620" t="str">
        <f t="shared" si="1912"/>
        <v>0.0000281469716542041-0.00151383182292075i</v>
      </c>
      <c r="Y3620" t="str">
        <f t="shared" si="1913"/>
        <v>0.009+10.5934504279048i</v>
      </c>
      <c r="Z3620" t="str">
        <f t="shared" si="1914"/>
        <v>-0.00171504810439612-0.0000333505929719279i</v>
      </c>
      <c r="AA3620" t="str">
        <f t="shared" si="1915"/>
        <v>0.000965670148090103-1.1329364722809i</v>
      </c>
      <c r="AB3620" t="str">
        <f t="shared" si="1916"/>
        <v>0.576797722780904+0.694207598818101i</v>
      </c>
      <c r="AC3620" t="str">
        <f t="shared" si="1917"/>
        <v>1.13550451250308-0.104001110613521i</v>
      </c>
      <c r="AD3620" t="str">
        <f t="shared" si="1918"/>
        <v>0.448211047522533+0.652416645986411i</v>
      </c>
      <c r="AE3620" t="str">
        <f t="shared" si="1919"/>
        <v>-0.000746945025414513-0.00113387403618691i</v>
      </c>
      <c r="AF3620" t="str">
        <f t="shared" si="1920"/>
        <v>-15.0852536774443-0.211145719266808i</v>
      </c>
      <c r="AG3620" t="str">
        <f t="shared" si="1921"/>
        <v>1.00267727756335-0.00183593593793286i</v>
      </c>
      <c r="AH3620" t="str">
        <f t="shared" si="1922"/>
        <v>0.0109674346021861+0.0172364803839212i</v>
      </c>
      <c r="AI3620">
        <f t="shared" si="1923"/>
        <v>-33.7946745192965</v>
      </c>
      <c r="AJ3620">
        <f t="shared" si="1924"/>
        <v>57.531729153725962</v>
      </c>
      <c r="AK3620"/>
      <c r="AL3620"/>
      <c r="AM3620"/>
      <c r="AN3620"/>
    </row>
    <row r="3621" spans="1:40" x14ac:dyDescent="0.25">
      <c r="A3621"/>
      <c r="B3621">
        <f t="shared" si="1925"/>
        <v>1687000</v>
      </c>
      <c r="C3621" s="237" t="str">
        <f t="shared" si="1893"/>
        <v>-2.68542218635565E-08+0.00145170275053333i</v>
      </c>
      <c r="D3621" s="208" t="str">
        <f t="shared" si="1894"/>
        <v>-5.95700616288833+0.0111297210874222i</v>
      </c>
      <c r="E3621" t="str">
        <f t="shared" si="1895"/>
        <v>2870</v>
      </c>
      <c r="F3621" t="str">
        <f t="shared" si="1896"/>
        <v>0.777000777000777</v>
      </c>
      <c r="G3621" t="str">
        <f t="shared" si="1891"/>
        <v>0.777000777000777</v>
      </c>
      <c r="H3621" t="str">
        <f t="shared" si="1897"/>
        <v>9.12825441716924+0.222150460777477i</v>
      </c>
      <c r="I3621" t="str">
        <f t="shared" si="1898"/>
        <v>6624.83350825748i</v>
      </c>
      <c r="J3621" t="str">
        <f t="shared" si="1892"/>
        <v>-37539.3980862164+1432.79779169871i</v>
      </c>
      <c r="K3621" t="str">
        <f t="shared" si="1899"/>
        <v>0.00672594093705959-0.176220102936725i</v>
      </c>
      <c r="L3621" t="str">
        <f t="shared" si="1900"/>
        <v>0.000582105245255413-0.0127819503093828i</v>
      </c>
      <c r="M3621" t="str">
        <f t="shared" si="1901"/>
        <v>0.007308046182315-0.189002053246108i</v>
      </c>
      <c r="N3621" t="str">
        <f t="shared" si="1902"/>
        <v>-7.4816926963224i</v>
      </c>
      <c r="O3621" t="str">
        <f t="shared" si="1903"/>
        <v>0.363748521973127-0.931497188810769i</v>
      </c>
      <c r="P3621" t="str">
        <f t="shared" si="1904"/>
        <v>0.636251478026873+0.931497188810769i</v>
      </c>
      <c r="Q3621" t="str">
        <f t="shared" si="1905"/>
        <v>-0.636251478026873+6.55019550751163i</v>
      </c>
      <c r="R3621" t="str">
        <f t="shared" si="1906"/>
        <v>0.131532877385643-0.109911141560127i</v>
      </c>
      <c r="S3621" t="str">
        <f t="shared" si="1907"/>
        <v>0.776027795551185i</v>
      </c>
      <c r="T3621" t="str">
        <f t="shared" si="1908"/>
        <v>0.0852941008914196+0.102073168880085i</v>
      </c>
      <c r="U3621" t="str">
        <f t="shared" si="1909"/>
        <v>0.0001-94.3419935340218i</v>
      </c>
      <c r="V3621" t="str">
        <f t="shared" si="1910"/>
        <v>0.00002-0.00151321775901982i</v>
      </c>
      <c r="W3621" t="str">
        <f t="shared" si="1911"/>
        <v>0.0000199993584529512-0.00151319349208146i</v>
      </c>
      <c r="X3621" t="str">
        <f t="shared" si="1912"/>
        <v>0.0000281373138188029-0.00151293452347699i</v>
      </c>
      <c r="Y3621" t="str">
        <f t="shared" si="1913"/>
        <v>0.009+10.599733613212i</v>
      </c>
      <c r="Z3621" t="str">
        <f t="shared" si="1914"/>
        <v>-0.0017130152344724-0.0000333181496487589i</v>
      </c>
      <c r="AA3621" t="str">
        <f t="shared" si="1915"/>
        <v>0.000964524292518325-1.13226471272414i</v>
      </c>
      <c r="AB3621" t="str">
        <f t="shared" si="1916"/>
        <v>0.580688219157553+0.694921290467667i</v>
      </c>
      <c r="AC3621" t="str">
        <f t="shared" si="1917"/>
        <v>1.13558524706595-0.104672748832792i</v>
      </c>
      <c r="AD3621" t="str">
        <f t="shared" si="1918"/>
        <v>0.451116520359947+0.653531646888793i</v>
      </c>
      <c r="AE3621" t="str">
        <f t="shared" si="1919"/>
        <v>-0.000750995006687529-0.00113454003506472i</v>
      </c>
      <c r="AF3621" t="str">
        <f t="shared" si="1920"/>
        <v>-15.0852605800576-0.211020739690055i</v>
      </c>
      <c r="AG3621" t="str">
        <f t="shared" si="1921"/>
        <v>1.00268026948565-0.00184675375205564i</v>
      </c>
      <c r="AH3621" t="str">
        <f t="shared" si="1922"/>
        <v>0.0110281337367823+0.0172474460333218i</v>
      </c>
      <c r="AI3621">
        <f t="shared" si="1923"/>
        <v>-33.776884236955013</v>
      </c>
      <c r="AJ3621">
        <f t="shared" si="1924"/>
        <v>57.404876398295364</v>
      </c>
      <c r="AK3621"/>
      <c r="AL3621"/>
      <c r="AM3621"/>
      <c r="AN3621"/>
    </row>
    <row r="3622" spans="1:40" x14ac:dyDescent="0.25">
      <c r="A3622"/>
      <c r="B3622">
        <f t="shared" si="1925"/>
        <v>1688000</v>
      </c>
      <c r="C3622" s="237" t="str">
        <f t="shared" si="1893"/>
        <v>-2.68224134898542E-08+0.00145084273705612i</v>
      </c>
      <c r="D3622" s="208" t="str">
        <f t="shared" si="1894"/>
        <v>-5.95700616264446+0.0111231276507636i</v>
      </c>
      <c r="E3622" t="str">
        <f t="shared" si="1895"/>
        <v>2870</v>
      </c>
      <c r="F3622" t="str">
        <f t="shared" si="1896"/>
        <v>0.777000777000777</v>
      </c>
      <c r="G3622" t="str">
        <f t="shared" si="1891"/>
        <v>0.777000777000777</v>
      </c>
      <c r="H3622" t="str">
        <f t="shared" si="1897"/>
        <v>9.12826130777349+0.222019035523213i</v>
      </c>
      <c r="I3622" t="str">
        <f t="shared" si="1898"/>
        <v>6628.76049907446i</v>
      </c>
      <c r="J3622" t="str">
        <f t="shared" si="1892"/>
        <v>-37583.9167874184+1433.64710870623i</v>
      </c>
      <c r="K3622" t="str">
        <f t="shared" si="1899"/>
        <v>0.00671798532518435-0.176116005052792i</v>
      </c>
      <c r="L3622" t="str">
        <f t="shared" si="1900"/>
        <v>0.000581417176755831-0.0127744093808344i</v>
      </c>
      <c r="M3622" t="str">
        <f t="shared" si="1901"/>
        <v>0.00729940250194018-0.188890414433626i</v>
      </c>
      <c r="N3622" t="str">
        <f t="shared" si="1902"/>
        <v>-7.48612760604162i</v>
      </c>
      <c r="O3622" t="str">
        <f t="shared" si="1903"/>
        <v>0.359613852404832-0.933101214852149i</v>
      </c>
      <c r="P3622" t="str">
        <f t="shared" si="1904"/>
        <v>0.640386147595168+0.933101214852149i</v>
      </c>
      <c r="Q3622" t="str">
        <f t="shared" si="1905"/>
        <v>-0.640386147595168+6.55302639118947i</v>
      </c>
      <c r="R3622" t="str">
        <f t="shared" si="1906"/>
        <v>0.131585847572786-0.110582783944628i</v>
      </c>
      <c r="S3622" t="str">
        <f t="shared" si="1907"/>
        <v>0.776487800172139i</v>
      </c>
      <c r="T3622" t="str">
        <f t="shared" si="1908"/>
        <v>0.0858661826420751+0.102174805315579i</v>
      </c>
      <c r="U3622" t="str">
        <f t="shared" si="1909"/>
        <v>0.0001-94.2861037274265i</v>
      </c>
      <c r="V3622" t="str">
        <f t="shared" si="1910"/>
        <v>0.00002-0.00151232130300145i</v>
      </c>
      <c r="W3622" t="str">
        <f t="shared" si="1911"/>
        <v>0.0000199993584529512-0.00151229705044426i</v>
      </c>
      <c r="X3622" t="str">
        <f t="shared" si="1912"/>
        <v>0.0000281276731420548-0.00151203828709199i</v>
      </c>
      <c r="Y3622" t="str">
        <f t="shared" si="1913"/>
        <v>0.009+10.6060167985191i</v>
      </c>
      <c r="Z3622" t="str">
        <f t="shared" si="1914"/>
        <v>-0.00171098597692084-0.0000332857672783517i</v>
      </c>
      <c r="AA3622" t="str">
        <f t="shared" si="1915"/>
        <v>0.000963380476030742-1.13159374942989i</v>
      </c>
      <c r="AB3622" t="str">
        <f t="shared" si="1916"/>
        <v>0.584582991826809+0.695613238446621i</v>
      </c>
      <c r="AC3622" t="str">
        <f t="shared" si="1917"/>
        <v>1.13566177944883-0.105344562583915i</v>
      </c>
      <c r="AD3622" t="str">
        <f t="shared" si="1918"/>
        <v>0.454026804839943+0.654633718469131i</v>
      </c>
      <c r="AE3622" t="str">
        <f t="shared" si="1919"/>
        <v>-0.000755043510621788-0.00113518174288426i</v>
      </c>
      <c r="AF3622" t="str">
        <f t="shared" si="1920"/>
        <v>-15.0852674704179-0.210895907872449i</v>
      </c>
      <c r="AG3622" t="str">
        <f t="shared" si="1921"/>
        <v>1.00268320490485-0.00185757850377559i</v>
      </c>
      <c r="AH3622" t="str">
        <f t="shared" si="1922"/>
        <v>0.0110888163811284+0.0172580472754443i</v>
      </c>
      <c r="AI3622">
        <f t="shared" si="1923"/>
        <v>-33.759221587993984</v>
      </c>
      <c r="AJ3622">
        <f t="shared" si="1924"/>
        <v>57.278030864136447</v>
      </c>
      <c r="AK3622"/>
      <c r="AL3622"/>
      <c r="AM3622"/>
      <c r="AN3622"/>
    </row>
    <row r="3623" spans="1:40" x14ac:dyDescent="0.25">
      <c r="A3623"/>
      <c r="B3623">
        <f t="shared" si="1925"/>
        <v>1689000</v>
      </c>
      <c r="C3623" s="237" t="str">
        <f t="shared" si="1893"/>
        <v>-2.67906615974245E-08+0.00144998374194892i</v>
      </c>
      <c r="D3623" s="208" t="str">
        <f t="shared" si="1894"/>
        <v>-5.95700616240103+0.0111165420216084i</v>
      </c>
      <c r="E3623" t="str">
        <f t="shared" si="1895"/>
        <v>2870</v>
      </c>
      <c r="F3623" t="str">
        <f t="shared" si="1896"/>
        <v>0.777000777000777</v>
      </c>
      <c r="G3623" t="str">
        <f t="shared" si="1891"/>
        <v>0.777000777000777</v>
      </c>
      <c r="H3623" t="str">
        <f t="shared" si="1897"/>
        <v>9.12826818615345+0.221887765573908i</v>
      </c>
      <c r="I3623" t="str">
        <f t="shared" si="1898"/>
        <v>6632.68748989145i</v>
      </c>
      <c r="J3623" t="str">
        <f t="shared" si="1892"/>
        <v>-37628.4618700729+1434.49642571376i</v>
      </c>
      <c r="K3623" t="str">
        <f t="shared" si="1899"/>
        <v>0.00671004381353232-0.176012029906864i</v>
      </c>
      <c r="L3623" t="str">
        <f t="shared" si="1900"/>
        <v>0.00058073032667627-0.012766877326323i</v>
      </c>
      <c r="M3623" t="str">
        <f t="shared" si="1901"/>
        <v>0.00729077414020859-0.188778907233187i</v>
      </c>
      <c r="N3623" t="str">
        <f t="shared" si="1902"/>
        <v>-7.49056251576084i</v>
      </c>
      <c r="O3623" t="str">
        <f t="shared" si="1903"/>
        <v>0.355472109810326-0.934686888293077i</v>
      </c>
      <c r="P3623" t="str">
        <f t="shared" si="1904"/>
        <v>0.644527890189674+0.934686888293077i</v>
      </c>
      <c r="Q3623" t="str">
        <f t="shared" si="1905"/>
        <v>-0.644527890189674+6.55587562746776i</v>
      </c>
      <c r="R3623" t="str">
        <f t="shared" si="1906"/>
        <v>0.131634638316048-0.111254411667526i</v>
      </c>
      <c r="S3623" t="str">
        <f t="shared" si="1907"/>
        <v>0.776947804793095i</v>
      </c>
      <c r="T3623" t="str">
        <f t="shared" si="1908"/>
        <v>0.0864388709186316+0.102273243274387i</v>
      </c>
      <c r="U3623" t="str">
        <f t="shared" si="1909"/>
        <v>0.0001-94.2302801017736i</v>
      </c>
      <c r="V3623" t="str">
        <f t="shared" si="1910"/>
        <v>0.00002-0.00151142590850589i</v>
      </c>
      <c r="W3623" t="str">
        <f t="shared" si="1911"/>
        <v>0.0000199993584529512-0.00151140167031285i</v>
      </c>
      <c r="X3623" t="str">
        <f t="shared" si="1912"/>
        <v>0.0000281180495833375-0.00151114311187774i</v>
      </c>
      <c r="Y3623" t="str">
        <f t="shared" si="1913"/>
        <v>0.009+10.6122999838263i</v>
      </c>
      <c r="Z3623" t="str">
        <f t="shared" si="1914"/>
        <v>-0.00170896032318731-0.0000332534456991497i</v>
      </c>
      <c r="AA3623" t="str">
        <f t="shared" si="1915"/>
        <v>0.000962238693790167-1.13092358098303i</v>
      </c>
      <c r="AB3623" t="str">
        <f t="shared" si="1916"/>
        <v>0.588481893766925+0.69628341097204i</v>
      </c>
      <c r="AC3623" t="str">
        <f t="shared" si="1917"/>
        <v>1.13573411002096-0.106016523744865i</v>
      </c>
      <c r="AD3623" t="str">
        <f t="shared" si="1918"/>
        <v>0.456941843246051+0.655722840562404i</v>
      </c>
      <c r="AE3623" t="str">
        <f t="shared" si="1919"/>
        <v>-0.000759090436239243-0.00113579920830088i</v>
      </c>
      <c r="AF3623" t="str">
        <f t="shared" si="1920"/>
        <v>-15.0852743485545-0.2107712235523i</v>
      </c>
      <c r="AG3623" t="str">
        <f t="shared" si="1921"/>
        <v>1.00268608383857-0.00186840994446629i</v>
      </c>
      <c r="AH3623" t="str">
        <f t="shared" si="1922"/>
        <v>0.0111494810213234+0.017268284822557i</v>
      </c>
      <c r="AI3623">
        <f t="shared" si="1923"/>
        <v>-33.741685709105475</v>
      </c>
      <c r="AJ3623">
        <f t="shared" si="1924"/>
        <v>57.151192524590854</v>
      </c>
      <c r="AK3623"/>
      <c r="AL3623"/>
      <c r="AM3623"/>
      <c r="AN3623"/>
    </row>
    <row r="3624" spans="1:40" x14ac:dyDescent="0.25">
      <c r="A3624"/>
      <c r="B3624">
        <f t="shared" si="1925"/>
        <v>1690000</v>
      </c>
      <c r="C3624" s="237" t="str">
        <f t="shared" si="1893"/>
        <v>-2.67589660526229E-08+0.00144912576340397i</v>
      </c>
      <c r="D3624" s="208" t="str">
        <f t="shared" si="1894"/>
        <v>-5.95700616215803+0.0111099641860971i</v>
      </c>
      <c r="E3624" t="str">
        <f t="shared" si="1895"/>
        <v>2870</v>
      </c>
      <c r="F3624" t="str">
        <f t="shared" si="1896"/>
        <v>0.777000777000777</v>
      </c>
      <c r="G3624" t="str">
        <f t="shared" si="1891"/>
        <v>0.777000777000777</v>
      </c>
      <c r="H3624" t="str">
        <f t="shared" si="1897"/>
        <v>9.12827505233802+0.221756650654629i</v>
      </c>
      <c r="I3624" t="str">
        <f t="shared" si="1898"/>
        <v>6636.61448070844i</v>
      </c>
      <c r="J3624" t="str">
        <f t="shared" si="1892"/>
        <v>-37673.0333341799+1435.34574272129i</v>
      </c>
      <c r="K3624" t="str">
        <f t="shared" si="1899"/>
        <v>0.00670211636881774-0.175908177282309i</v>
      </c>
      <c r="L3624" t="str">
        <f t="shared" si="1900"/>
        <v>0.000580044692143668-0.0127593541302263i</v>
      </c>
      <c r="M3624" t="str">
        <f t="shared" si="1901"/>
        <v>0.00728216106096141-0.188667531412535i</v>
      </c>
      <c r="N3624" t="str">
        <f t="shared" si="1902"/>
        <v>-7.49499742548006i</v>
      </c>
      <c r="O3624" t="str">
        <f t="shared" si="1903"/>
        <v>0.351323375651026-0.936254177945908i</v>
      </c>
      <c r="P3624" t="str">
        <f t="shared" si="1904"/>
        <v>0.648676624348974+0.936254177945908i</v>
      </c>
      <c r="Q3624" t="str">
        <f t="shared" si="1905"/>
        <v>-0.648676624348974+6.55874324753415i</v>
      </c>
      <c r="R3624" t="str">
        <f t="shared" si="1906"/>
        <v>0.131679251266349-0.111925996925283i</v>
      </c>
      <c r="S3624" t="str">
        <f t="shared" si="1907"/>
        <v>0.777407809414049i</v>
      </c>
      <c r="T3624" t="str">
        <f t="shared" si="1908"/>
        <v>0.0870121440861678+0.102368478272255i</v>
      </c>
      <c r="U3624" t="str">
        <f t="shared" si="1909"/>
        <v>0.0001-94.1745225395831i</v>
      </c>
      <c r="V3624" t="str">
        <f t="shared" si="1910"/>
        <v>0.00002-0.00151053157364878i</v>
      </c>
      <c r="W3624" t="str">
        <f t="shared" si="1911"/>
        <v>0.0000199993584529512-0.00151050734980289i</v>
      </c>
      <c r="X3624" t="str">
        <f t="shared" si="1912"/>
        <v>0.0000281084431021489-0.00151024899595073i</v>
      </c>
      <c r="Y3624" t="str">
        <f t="shared" si="1913"/>
        <v>0.009+10.6185831691335i</v>
      </c>
      <c r="Z3624" t="str">
        <f t="shared" si="1914"/>
        <v>-0.00170693826474307-0.0000332211847501373i</v>
      </c>
      <c r="AA3624" t="str">
        <f t="shared" si="1915"/>
        <v>0.000961098940973782-1.13025420597178i</v>
      </c>
      <c r="AB3624" t="str">
        <f t="shared" si="1916"/>
        <v>0.59238477768584+0.696931777514808i</v>
      </c>
      <c r="AC3624" t="str">
        <f t="shared" si="1917"/>
        <v>1.13580223938784-0.106688604199986i</v>
      </c>
      <c r="AD3624" t="str">
        <f t="shared" si="1918"/>
        <v>0.459861577783433+0.656798993261179i</v>
      </c>
      <c r="AE3624" t="str">
        <f t="shared" si="1919"/>
        <v>-0.000763135682904831-0.00113639248027727i</v>
      </c>
      <c r="AF3624" t="str">
        <f t="shared" si="1920"/>
        <v>-15.085281214496-0.210646686468532i</v>
      </c>
      <c r="AG3624" t="str">
        <f t="shared" si="1921"/>
        <v>1.00268890630545-0.00187924782576843i</v>
      </c>
      <c r="AH3624" t="str">
        <f t="shared" si="1922"/>
        <v>0.0112101261485823+0.0172781593914082i</v>
      </c>
      <c r="AI3624">
        <f t="shared" si="1923"/>
        <v>-33.724275746657014</v>
      </c>
      <c r="AJ3624">
        <f t="shared" si="1924"/>
        <v>57.024361352937852</v>
      </c>
      <c r="AK3624"/>
      <c r="AL3624"/>
      <c r="AM3624"/>
      <c r="AN3624"/>
    </row>
    <row r="3625" spans="1:40" x14ac:dyDescent="0.25">
      <c r="A3625"/>
      <c r="B3625">
        <f t="shared" si="1925"/>
        <v>1691000</v>
      </c>
      <c r="C3625" s="237" t="str">
        <f t="shared" si="1893"/>
        <v>-2.67273267222015E-08+0.0014482687996178i</v>
      </c>
      <c r="D3625" s="208" t="str">
        <f t="shared" si="1894"/>
        <v>-5.95700616191547+0.0111033941304031i</v>
      </c>
      <c r="E3625" t="str">
        <f t="shared" si="1895"/>
        <v>2870</v>
      </c>
      <c r="F3625" t="str">
        <f t="shared" si="1896"/>
        <v>0.777000777000777</v>
      </c>
      <c r="G3625" t="str">
        <f t="shared" si="1891"/>
        <v>0.777000777000777</v>
      </c>
      <c r="H3625" t="str">
        <f t="shared" si="1897"/>
        <v>9.12828190635601+0.221625690491091i</v>
      </c>
      <c r="I3625" t="str">
        <f t="shared" si="1898"/>
        <v>6640.54147152543i</v>
      </c>
      <c r="J3625" t="str">
        <f t="shared" si="1892"/>
        <v>-37717.6311797396+1436.19505972882i</v>
      </c>
      <c r="K3625" t="str">
        <f t="shared" si="1899"/>
        <v>0.00669420295785292-0.175804446963i</v>
      </c>
      <c r="L3625" t="str">
        <f t="shared" si="1900"/>
        <v>0.000579360270293415-0.0127518397769588i</v>
      </c>
      <c r="M3625" t="str">
        <f t="shared" si="1901"/>
        <v>0.00727356322814634-0.188556286739959i</v>
      </c>
      <c r="N3625" t="str">
        <f t="shared" si="1902"/>
        <v>-7.49943233519928i</v>
      </c>
      <c r="O3625" t="str">
        <f t="shared" si="1903"/>
        <v>0.347167731525862-0.937803052984574i</v>
      </c>
      <c r="P3625" t="str">
        <f t="shared" si="1904"/>
        <v>0.652832268474138+0.937803052984574i</v>
      </c>
      <c r="Q3625" t="str">
        <f t="shared" si="1905"/>
        <v>-0.652832268474138+6.56162928221471i</v>
      </c>
      <c r="R3625" t="str">
        <f t="shared" si="1906"/>
        <v>0.131719688307962-0.112597511931604i</v>
      </c>
      <c r="S3625" t="str">
        <f t="shared" si="1907"/>
        <v>0.777867814035005i</v>
      </c>
      <c r="T3625" t="str">
        <f t="shared" si="1908"/>
        <v>0.0875859804720172+0.102460506009487i</v>
      </c>
      <c r="U3625" t="str">
        <f t="shared" si="1909"/>
        <v>0.0001-94.1188309236517i</v>
      </c>
      <c r="V3625" t="str">
        <f t="shared" si="1910"/>
        <v>0.00002-0.00150963829655023i</v>
      </c>
      <c r="W3625" t="str">
        <f t="shared" si="1911"/>
        <v>0.0000199993584529512-0.00150961408703452i</v>
      </c>
      <c r="X3625" t="str">
        <f t="shared" si="1912"/>
        <v>0.0000280988536581066-0.0015093559374319i</v>
      </c>
      <c r="Y3625" t="str">
        <f t="shared" si="1913"/>
        <v>0.009+10.6248663544407i</v>
      </c>
      <c r="Z3625" t="str">
        <f t="shared" si="1914"/>
        <v>-0.00170491979308459-0.0000331889842708363i</v>
      </c>
      <c r="AA3625" t="str">
        <f t="shared" si="1915"/>
        <v>0.000959961212773031-1.12958562298772i</v>
      </c>
      <c r="AB3625" t="str">
        <f t="shared" si="1916"/>
        <v>0.59629149603452+0.697558308802292i</v>
      </c>
      <c r="AC3625" t="str">
        <f t="shared" si="1917"/>
        <v>1.13586616839118-0.107360775842492i</v>
      </c>
      <c r="AD3625" t="str">
        <f t="shared" si="1918"/>
        <v>0.462785950580039+0.657862156915856i</v>
      </c>
      <c r="AE3625" t="str">
        <f t="shared" si="1919"/>
        <v>-0.000767179150327117-0.00113696160808173i</v>
      </c>
      <c r="AF3625" t="str">
        <f t="shared" si="1920"/>
        <v>-15.0852880682715-0.210522296360688i</v>
      </c>
      <c r="AG3625" t="str">
        <f t="shared" si="1921"/>
        <v>1.00269167232514-0.00189009189959378i</v>
      </c>
      <c r="AH3625" t="str">
        <f t="shared" si="1922"/>
        <v>0.0112707502592436+0.0172876717032027i</v>
      </c>
      <c r="AI3625">
        <f t="shared" si="1923"/>
        <v>-33.706990856550398</v>
      </c>
      <c r="AJ3625">
        <f t="shared" si="1924"/>
        <v>56.897537322396104</v>
      </c>
      <c r="AK3625"/>
      <c r="AL3625"/>
      <c r="AM3625"/>
      <c r="AN3625"/>
    </row>
    <row r="3626" spans="1:40" x14ac:dyDescent="0.25">
      <c r="A3626"/>
      <c r="B3626">
        <f t="shared" si="1925"/>
        <v>1692000</v>
      </c>
      <c r="C3626" s="237" t="str">
        <f t="shared" si="1893"/>
        <v>-2.66957434733045E-08+0.00144741284879119i</v>
      </c>
      <c r="D3626" s="208" t="str">
        <f t="shared" si="1894"/>
        <v>-5.95700616167332+0.0110968318407325i</v>
      </c>
      <c r="E3626" t="str">
        <f t="shared" si="1895"/>
        <v>2870</v>
      </c>
      <c r="F3626" t="str">
        <f t="shared" si="1896"/>
        <v>0.777000777000777</v>
      </c>
      <c r="G3626" t="str">
        <f t="shared" si="1891"/>
        <v>0.777000777000777</v>
      </c>
      <c r="H3626" t="str">
        <f t="shared" si="1897"/>
        <v>9.12828874823611+0.221494884809653i</v>
      </c>
      <c r="I3626" t="str">
        <f t="shared" si="1898"/>
        <v>6644.46846234241i</v>
      </c>
      <c r="J3626" t="str">
        <f t="shared" si="1892"/>
        <v>-37762.2554067518+1437.04437673633i</v>
      </c>
      <c r="K3626" t="str">
        <f t="shared" si="1899"/>
        <v>0.00668630354754801-0.175700838733323i</v>
      </c>
      <c r="L3626" t="str">
        <f t="shared" si="1900"/>
        <v>0.000578677058269343-0.0127443342509715i</v>
      </c>
      <c r="M3626" t="str">
        <f t="shared" si="1901"/>
        <v>0.00726498060581735-0.188445172984295i</v>
      </c>
      <c r="N3626" t="str">
        <f t="shared" si="1902"/>
        <v>-7.5038672449185i</v>
      </c>
      <c r="O3626" t="str">
        <f t="shared" si="1903"/>
        <v>0.343005259169671-0.939333482945193i</v>
      </c>
      <c r="P3626" t="str">
        <f t="shared" si="1904"/>
        <v>0.656994740830329+0.939333482945193i</v>
      </c>
      <c r="Q3626" t="str">
        <f t="shared" si="1905"/>
        <v>-0.656994740830329+6.56453376197331i</v>
      </c>
      <c r="R3626" t="str">
        <f t="shared" si="1906"/>
        <v>0.131755951558293-0.113268928919898i</v>
      </c>
      <c r="S3626" t="str">
        <f t="shared" si="1907"/>
        <v>0.778327818655959i</v>
      </c>
      <c r="T3626" t="str">
        <f t="shared" si="1908"/>
        <v>0.0881603583677211+0.102549322371306i</v>
      </c>
      <c r="U3626" t="str">
        <f t="shared" si="1909"/>
        <v>0.0001-94.0632051370536i</v>
      </c>
      <c r="V3626" t="str">
        <f t="shared" si="1910"/>
        <v>0.00002-0.00150874607533478i</v>
      </c>
      <c r="W3626" t="str">
        <f t="shared" si="1911"/>
        <v>0.0000199993584529512-0.00150872188013232i</v>
      </c>
      <c r="X3626" t="str">
        <f t="shared" si="1912"/>
        <v>0.0000280892812109476-0.00150846393444664i</v>
      </c>
      <c r="Y3626" t="str">
        <f t="shared" si="1913"/>
        <v>0.009+10.6311495397479i</v>
      </c>
      <c r="Z3626" t="str">
        <f t="shared" si="1914"/>
        <v>-0.00170290489973346-0.000033156844101305i</v>
      </c>
      <c r="AA3626" t="str">
        <f t="shared" si="1915"/>
        <v>0.000958825504393642-1.12891783062575i</v>
      </c>
      <c r="AB3626" t="str">
        <f t="shared" si="1916"/>
        <v>0.600201901020257+0.698162976820804i</v>
      </c>
      <c r="AC3626" t="str">
        <f t="shared" si="1917"/>
        <v>1.13592589810871-0.108033010576962i</v>
      </c>
      <c r="AD3626" t="str">
        <f t="shared" si="1918"/>
        <v>0.465714903687728+0.658912312134923i</v>
      </c>
      <c r="AE3626" t="str">
        <f t="shared" si="1919"/>
        <v>-0.00077122073855884-0.00113750664128649i</v>
      </c>
      <c r="AF3626" t="str">
        <f t="shared" si="1920"/>
        <v>-15.0852949099094-0.21039805296892i</v>
      </c>
      <c r="AG3626" t="str">
        <f t="shared" si="1921"/>
        <v>1.00269438191828-0.00190094191812893i</v>
      </c>
      <c r="AH3626" t="str">
        <f t="shared" si="1922"/>
        <v>0.0113313518547757+0.0172968224835757i</v>
      </c>
      <c r="AI3626">
        <f t="shared" si="1923"/>
        <v>-33.689830204084203</v>
      </c>
      <c r="AJ3626">
        <f t="shared" si="1924"/>
        <v>56.77072040612402</v>
      </c>
      <c r="AK3626"/>
      <c r="AL3626"/>
      <c r="AM3626"/>
      <c r="AN3626"/>
    </row>
    <row r="3627" spans="1:40" x14ac:dyDescent="0.25">
      <c r="A3627"/>
      <c r="B3627">
        <f t="shared" si="1925"/>
        <v>1693000</v>
      </c>
      <c r="C3627" s="237" t="str">
        <f t="shared" si="1893"/>
        <v>-2.66642161734691E-08+0.00144655790912916i</v>
      </c>
      <c r="D3627" s="208" t="str">
        <f t="shared" si="1894"/>
        <v>-5.95700616143162+0.0110902773033236i</v>
      </c>
      <c r="E3627" t="str">
        <f t="shared" si="1895"/>
        <v>2870</v>
      </c>
      <c r="F3627" t="str">
        <f t="shared" si="1896"/>
        <v>0.777000777000777</v>
      </c>
      <c r="G3627" t="str">
        <f t="shared" si="1891"/>
        <v>0.777000777000777</v>
      </c>
      <c r="H3627" t="str">
        <f t="shared" si="1897"/>
        <v>9.12829557800701+0.221364233337324i</v>
      </c>
      <c r="I3627" t="str">
        <f t="shared" si="1898"/>
        <v>6648.3954531594i</v>
      </c>
      <c r="J3627" t="str">
        <f t="shared" si="1892"/>
        <v>-37806.9060152165+1437.89369374386i</v>
      </c>
      <c r="K3627" t="str">
        <f t="shared" si="1899"/>
        <v>0.0066784181049108-0.175597352378166i</v>
      </c>
      <c r="L3627" t="str">
        <f t="shared" si="1900"/>
        <v>0.000577995053223669-0.0127368375367517i</v>
      </c>
      <c r="M3627" t="str">
        <f t="shared" si="1901"/>
        <v>0.00725641315813447-0.188334189914918i</v>
      </c>
      <c r="N3627" t="str">
        <f t="shared" si="1902"/>
        <v>-7.50830215463771i</v>
      </c>
      <c r="O3627" t="str">
        <f t="shared" si="1903"/>
        <v>0.338836040451602-0.940845437726665i</v>
      </c>
      <c r="P3627" t="str">
        <f t="shared" si="1904"/>
        <v>0.661163959548398+0.940845437726665i</v>
      </c>
      <c r="Q3627" t="str">
        <f t="shared" si="1905"/>
        <v>-0.661163959548398+6.56745671691105i</v>
      </c>
      <c r="R3627" t="str">
        <f t="shared" si="1906"/>
        <v>0.131788043367628-0.113940220145742i</v>
      </c>
      <c r="S3627" t="str">
        <f t="shared" si="1907"/>
        <v>0.778787823276915i</v>
      </c>
      <c r="T3627" t="str">
        <f t="shared" si="1908"/>
        <v>0.0887352560309949+0.102634923428199i</v>
      </c>
      <c r="U3627" t="str">
        <f t="shared" si="1909"/>
        <v>0.0001-94.00764506314i</v>
      </c>
      <c r="V3627" t="str">
        <f t="shared" si="1910"/>
        <v>0.00002-0.00150785490813139i</v>
      </c>
      <c r="W3627" t="str">
        <f t="shared" si="1911"/>
        <v>0.0000199993584529512-0.00150783072722527i</v>
      </c>
      <c r="X3627" t="str">
        <f t="shared" si="1912"/>
        <v>0.0000280797257205275-0.00150757298512473i</v>
      </c>
      <c r="Y3627" t="str">
        <f t="shared" si="1913"/>
        <v>0.009+10.637432725055i</v>
      </c>
      <c r="Z3627" t="str">
        <f t="shared" si="1914"/>
        <v>-0.0017008935762363-0.0000331247640821346i</v>
      </c>
      <c r="AA3627" t="str">
        <f t="shared" si="1915"/>
        <v>0.000957691811055517-1.12825082748412i</v>
      </c>
      <c r="AB3627" t="str">
        <f t="shared" si="1916"/>
        <v>0.604115844620053+0.698745754817942i</v>
      </c>
      <c r="AC3627" t="str">
        <f t="shared" si="1917"/>
        <v>1.13598142985406-0.108705280321833i</v>
      </c>
      <c r="AD3627" t="str">
        <f t="shared" si="1918"/>
        <v>0.468648379083416+0.6599494397852i</v>
      </c>
      <c r="AE3627" t="str">
        <f t="shared" si="1919"/>
        <v>-0.000775260347997516-0.00113802762976601i</v>
      </c>
      <c r="AF3627" t="str">
        <f t="shared" si="1920"/>
        <v>-15.0853017394386-0.210273956034i</v>
      </c>
      <c r="AG3627" t="str">
        <f t="shared" si="1921"/>
        <v>1.00269703510655-0.00191179763383926i</v>
      </c>
      <c r="AH3627" t="str">
        <f t="shared" si="1922"/>
        <v>0.0113919294417839+0.0173056124625679i</v>
      </c>
      <c r="AI3627">
        <f t="shared" si="1923"/>
        <v>-33.672792963818175</v>
      </c>
      <c r="AJ3627">
        <f t="shared" si="1924"/>
        <v>56.643910577220041</v>
      </c>
      <c r="AK3627"/>
      <c r="AL3627"/>
      <c r="AM3627"/>
      <c r="AN3627"/>
    </row>
    <row r="3628" spans="1:40" x14ac:dyDescent="0.25">
      <c r="A3628"/>
      <c r="B3628">
        <f t="shared" si="1925"/>
        <v>1694000</v>
      </c>
      <c r="C3628" s="237" t="str">
        <f t="shared" si="1893"/>
        <v>-2.66327446906225E-08+0.00144570397884099i</v>
      </c>
      <c r="D3628" s="208" t="str">
        <f t="shared" si="1894"/>
        <v>-5.95700616119034+0.0110837305044476i</v>
      </c>
      <c r="E3628" t="str">
        <f t="shared" si="1895"/>
        <v>2870</v>
      </c>
      <c r="F3628" t="str">
        <f t="shared" si="1896"/>
        <v>0.777000777000777</v>
      </c>
      <c r="G3628" t="str">
        <f t="shared" si="1891"/>
        <v>0.777000777000777</v>
      </c>
      <c r="H3628" t="str">
        <f t="shared" si="1897"/>
        <v>9.12830239569721+0.221233735801747i</v>
      </c>
      <c r="I3628" t="str">
        <f t="shared" si="1898"/>
        <v>6652.32244397639i</v>
      </c>
      <c r="J3628" t="str">
        <f t="shared" si="1892"/>
        <v>-37851.5830051338+1438.74301075139i</v>
      </c>
      <c r="K3628" t="str">
        <f t="shared" si="1899"/>
        <v>0.00667054659704582-0.175493987682921i</v>
      </c>
      <c r="L3628" t="str">
        <f t="shared" si="1900"/>
        <v>0.000577314252316981-0.0127293496188227i</v>
      </c>
      <c r="M3628" t="str">
        <f t="shared" si="1901"/>
        <v>0.0072478608493628-0.188223337301744i</v>
      </c>
      <c r="N3628" t="str">
        <f t="shared" si="1902"/>
        <v>-7.51273706435693i</v>
      </c>
      <c r="O3628" t="str">
        <f t="shared" si="1903"/>
        <v>0.334660157373462-0.942338887591279i</v>
      </c>
      <c r="P3628" t="str">
        <f t="shared" si="1904"/>
        <v>0.665339842626538+0.942338887591279i</v>
      </c>
      <c r="Q3628" t="str">
        <f t="shared" si="1905"/>
        <v>-0.665339842626538+6.57039817676565i</v>
      </c>
      <c r="R3628" t="str">
        <f t="shared" si="1906"/>
        <v>0.131815966318849-0.114611357889345i</v>
      </c>
      <c r="S3628" t="str">
        <f t="shared" si="1907"/>
        <v>0.779247827897869i</v>
      </c>
      <c r="T3628" t="str">
        <f t="shared" si="1908"/>
        <v>0.0893106516876974+0.102717305436222i</v>
      </c>
      <c r="U3628" t="str">
        <f t="shared" si="1909"/>
        <v>0.0001-93.9521505855346i</v>
      </c>
      <c r="V3628" t="str">
        <f t="shared" si="1910"/>
        <v>0.00002-0.00150696479307346i</v>
      </c>
      <c r="W3628" t="str">
        <f t="shared" si="1911"/>
        <v>0.0000199993584529512-0.00150694062644681i</v>
      </c>
      <c r="X3628" t="str">
        <f t="shared" si="1912"/>
        <v>0.0000280701871468207-0.00150668308760042i</v>
      </c>
      <c r="Y3628" t="str">
        <f t="shared" si="1913"/>
        <v>0.009+10.6437159103622i</v>
      </c>
      <c r="Z3628" t="str">
        <f t="shared" si="1914"/>
        <v>-0.00169888581416466-0.0000330927440544473i</v>
      </c>
      <c r="AA3628" t="str">
        <f t="shared" si="1915"/>
        <v>0.00095656012799264-1.12758461216432i</v>
      </c>
      <c r="AB3628" t="str">
        <f t="shared" si="1916"/>
        <v>0.608033178594027+0.699306617304673i</v>
      </c>
      <c r="AC3628" t="str">
        <f t="shared" si="1917"/>
        <v>1.13603276517652-0.109377557011892i</v>
      </c>
      <c r="AD3628" t="str">
        <f t="shared" si="1918"/>
        <v>0.47158631867024+0.660973520992047i</v>
      </c>
      <c r="AE3628" t="str">
        <f t="shared" si="1919"/>
        <v>-0.000779297879386044-0.00113852462369518i</v>
      </c>
      <c r="AF3628" t="str">
        <f t="shared" si="1920"/>
        <v>-15.0853085568876-0.210150005297299i</v>
      </c>
      <c r="AG3628" t="str">
        <f t="shared" si="1921"/>
        <v>1.0026996319126-0.00192265879947267i</v>
      </c>
      <c r="AH3628" t="str">
        <f t="shared" si="1922"/>
        <v>0.0114524815320177+0.0173140423746001i</v>
      </c>
      <c r="AI3628">
        <f t="shared" si="1923"/>
        <v>-33.655878319440305</v>
      </c>
      <c r="AJ3628">
        <f t="shared" si="1924"/>
        <v>56.517107808721356</v>
      </c>
      <c r="AK3628"/>
      <c r="AL3628"/>
      <c r="AM3628"/>
      <c r="AN3628"/>
    </row>
    <row r="3629" spans="1:40" x14ac:dyDescent="0.25">
      <c r="A3629"/>
      <c r="B3629">
        <f t="shared" si="1925"/>
        <v>1695000</v>
      </c>
      <c r="C3629" s="237" t="str">
        <f t="shared" si="1893"/>
        <v>-2.66013288930831E-08+0.00144485105614019i</v>
      </c>
      <c r="D3629" s="208" t="str">
        <f t="shared" si="1894"/>
        <v>-5.95700616094948+0.0110771914304081i</v>
      </c>
      <c r="E3629" t="str">
        <f t="shared" si="1895"/>
        <v>2870</v>
      </c>
      <c r="F3629" t="str">
        <f t="shared" si="1896"/>
        <v>0.777000777000777</v>
      </c>
      <c r="G3629" t="str">
        <f t="shared" si="1891"/>
        <v>0.777000777000777</v>
      </c>
      <c r="H3629" t="str">
        <f t="shared" si="1897"/>
        <v>9.1283092013352+0.221103391931213i</v>
      </c>
      <c r="I3629" t="str">
        <f t="shared" si="1898"/>
        <v>6656.24943479337i</v>
      </c>
      <c r="J3629" t="str">
        <f t="shared" si="1892"/>
        <v>-37896.2863765037+1439.59232775891i</v>
      </c>
      <c r="K3629" t="str">
        <f t="shared" si="1899"/>
        <v>0.00666268899115442-0.175390744433483i</v>
      </c>
      <c r="L3629" t="str">
        <f t="shared" si="1900"/>
        <v>0.000576634652718208-0.0127218704817444i</v>
      </c>
      <c r="M3629" t="str">
        <f t="shared" si="1901"/>
        <v>0.00723932364387263-0.188112614915227i</v>
      </c>
      <c r="N3629" t="str">
        <f t="shared" si="1902"/>
        <v>-7.51717197407615i</v>
      </c>
      <c r="O3629" t="str">
        <f t="shared" si="1903"/>
        <v>0.330477692068167-0.943813803165274i</v>
      </c>
      <c r="P3629" t="str">
        <f t="shared" si="1904"/>
        <v>0.669522307931833+0.943813803165274i</v>
      </c>
      <c r="Q3629" t="str">
        <f t="shared" si="1905"/>
        <v>-0.669522307931833+6.57335817091088i</v>
      </c>
      <c r="R3629" t="str">
        <f t="shared" si="1906"/>
        <v>0.131839723227123-0.115282314457991i</v>
      </c>
      <c r="S3629" t="str">
        <f t="shared" si="1907"/>
        <v>0.779707832518825i</v>
      </c>
      <c r="T3629" t="str">
        <f t="shared" si="1908"/>
        <v>0.0898865235337938+0.102796464837302i</v>
      </c>
      <c r="U3629" t="str">
        <f t="shared" si="1909"/>
        <v>0.0001-93.8967215881388i</v>
      </c>
      <c r="V3629" t="str">
        <f t="shared" si="1910"/>
        <v>0.00002-0.00150607572829879i</v>
      </c>
      <c r="W3629" t="str">
        <f t="shared" si="1911"/>
        <v>0.0000199993584529512-0.00150605157593476i</v>
      </c>
      <c r="X3629" t="str">
        <f t="shared" si="1912"/>
        <v>0.0000280606654499193-0.00150579424001232i</v>
      </c>
      <c r="Y3629" t="str">
        <f t="shared" si="1913"/>
        <v>0.009+10.6499990956694i</v>
      </c>
      <c r="Z3629" t="str">
        <f t="shared" si="1914"/>
        <v>-0.00169688160511496-0.0000330607838598948i</v>
      </c>
      <c r="AA3629" t="str">
        <f t="shared" si="1915"/>
        <v>0.000955430450453136-1.12691918327123i</v>
      </c>
      <c r="AB3629" t="str">
        <f t="shared" si="1916"/>
        <v>0.611953754498783+0.699845540057388i</v>
      </c>
      <c r="AC3629" t="str">
        <f t="shared" si="1917"/>
        <v>1.13607990586085-0.110049812600761i</v>
      </c>
      <c r="AD3629" t="str">
        <f t="shared" si="1918"/>
        <v>0.47452866427865+0.661984537139642i</v>
      </c>
      <c r="AE3629" t="str">
        <f t="shared" si="1919"/>
        <v>-0.000783333233813255-0.00113899767354785i</v>
      </c>
      <c r="AF3629" t="str">
        <f t="shared" si="1920"/>
        <v>-15.0853153622847-0.210026200500805i</v>
      </c>
      <c r="AG3629" t="str">
        <f t="shared" si="1921"/>
        <v>1.0027021723601-0.00193352516806348i</v>
      </c>
      <c r="AH3629" t="str">
        <f t="shared" si="1922"/>
        <v>0.0115130066423768+0.01732211295845i</v>
      </c>
      <c r="AI3629">
        <f t="shared" si="1923"/>
        <v>-33.639085463635631</v>
      </c>
      <c r="AJ3629">
        <f t="shared" si="1924"/>
        <v>56.390312073608662</v>
      </c>
      <c r="AK3629"/>
      <c r="AL3629"/>
      <c r="AM3629"/>
      <c r="AN3629"/>
    </row>
    <row r="3630" spans="1:40" x14ac:dyDescent="0.25">
      <c r="A3630"/>
      <c r="B3630">
        <f t="shared" si="1925"/>
        <v>1696000</v>
      </c>
      <c r="C3630" s="237" t="str">
        <f t="shared" si="1893"/>
        <v>-2.65699686495559E-08+0.00144399913924446i</v>
      </c>
      <c r="D3630" s="208" t="str">
        <f t="shared" si="1894"/>
        <v>-5.95700616070905+0.0110706600675409i</v>
      </c>
      <c r="E3630" t="str">
        <f t="shared" si="1895"/>
        <v>2870</v>
      </c>
      <c r="F3630" t="str">
        <f t="shared" si="1896"/>
        <v>0.777000777000777</v>
      </c>
      <c r="G3630" t="str">
        <f t="shared" si="1891"/>
        <v>0.777000777000777</v>
      </c>
      <c r="H3630" t="str">
        <f t="shared" si="1897"/>
        <v>9.12831599494936+0.220973201454647i</v>
      </c>
      <c r="I3630" t="str">
        <f t="shared" si="1898"/>
        <v>6660.17642561036i</v>
      </c>
      <c r="J3630" t="str">
        <f t="shared" si="1892"/>
        <v>-37941.0161293262+1440.44164476644i</v>
      </c>
      <c r="K3630" t="str">
        <f t="shared" si="1899"/>
        <v>0.00665484525453453-0.175287622416252i</v>
      </c>
      <c r="L3630" t="str">
        <f t="shared" si="1900"/>
        <v>0.000575956251604582-0.0127144001101124i</v>
      </c>
      <c r="M3630" t="str">
        <f t="shared" si="1901"/>
        <v>0.00723080150613911-0.188002022526364i</v>
      </c>
      <c r="N3630" t="str">
        <f t="shared" si="1902"/>
        <v>-7.52160688379537i</v>
      </c>
      <c r="O3630" t="str">
        <f t="shared" si="1903"/>
        <v>0.326288726798083-0.945270155439431i</v>
      </c>
      <c r="P3630" t="str">
        <f t="shared" si="1904"/>
        <v>0.673711273201917+0.945270155439431i</v>
      </c>
      <c r="Q3630" t="str">
        <f t="shared" si="1905"/>
        <v>-0.673711273201917+6.57633672835594i</v>
      </c>
      <c r="R3630" t="str">
        <f t="shared" si="1906"/>
        <v>0.13185931713955-0.115953062188495i</v>
      </c>
      <c r="S3630" t="str">
        <f t="shared" si="1907"/>
        <v>0.780167837139781i</v>
      </c>
      <c r="T3630" t="str">
        <f t="shared" si="1908"/>
        <v>0.0904628497373327+0.102872398259491i</v>
      </c>
      <c r="U3630" t="str">
        <f t="shared" si="1909"/>
        <v>0.0001-93.8413579551268i</v>
      </c>
      <c r="V3630" t="str">
        <f t="shared" si="1910"/>
        <v>0.00002-0.00150518771194955i</v>
      </c>
      <c r="W3630" t="str">
        <f t="shared" si="1911"/>
        <v>0.0000199993584529511-0.00150516357383132i</v>
      </c>
      <c r="X3630" t="str">
        <f t="shared" si="1912"/>
        <v>0.000028051160590033-0.00150490644050344i</v>
      </c>
      <c r="Y3630" t="str">
        <f t="shared" si="1913"/>
        <v>0.009+10.6562822809766i</v>
      </c>
      <c r="Z3630" t="str">
        <f t="shared" si="1914"/>
        <v>-0.00169488094070844-0.0000330288833406566i</v>
      </c>
      <c r="AA3630" t="str">
        <f t="shared" si="1915"/>
        <v>0.000954302773699167-1.12625453941296i</v>
      </c>
      <c r="AB3630" t="str">
        <f t="shared" si="1916"/>
        <v>0.615877423700864+0.700362500119627i</v>
      </c>
      <c r="AC3630" t="str">
        <f t="shared" si="1917"/>
        <v>1.136122853927-0.110722019063381i</v>
      </c>
      <c r="AD3630" t="str">
        <f t="shared" si="1918"/>
        <v>0.477475357667577+0.662982469871158i</v>
      </c>
      <c r="AE3630" t="str">
        <f t="shared" si="1919"/>
        <v>-0.000787366312714448-0.00113944683009488i</v>
      </c>
      <c r="AF3630" t="str">
        <f t="shared" si="1920"/>
        <v>-15.0853221556584-0.209902541387106i</v>
      </c>
      <c r="AG3630" t="str">
        <f t="shared" si="1921"/>
        <v>1.00270465647373-0.0019443964929361i</v>
      </c>
      <c r="AH3630" t="str">
        <f t="shared" si="1922"/>
        <v>0.0115735032949175+0.0173298249572249i</v>
      </c>
      <c r="AI3630">
        <f t="shared" si="1923"/>
        <v>-33.622413597958868</v>
      </c>
      <c r="AJ3630">
        <f t="shared" si="1924"/>
        <v>56.263523344803453</v>
      </c>
      <c r="AK3630"/>
      <c r="AL3630"/>
      <c r="AM3630"/>
      <c r="AN3630"/>
    </row>
    <row r="3631" spans="1:40" x14ac:dyDescent="0.25">
      <c r="A3631"/>
      <c r="B3631">
        <f t="shared" si="1925"/>
        <v>1697000</v>
      </c>
      <c r="C3631" s="237" t="str">
        <f t="shared" si="1893"/>
        <v>-2.6538663829133E-08+0.00144314822637572i</v>
      </c>
      <c r="D3631" s="208" t="str">
        <f t="shared" si="1894"/>
        <v>-5.95700616046905+0.0110641364022139i</v>
      </c>
      <c r="E3631" t="str">
        <f t="shared" si="1895"/>
        <v>2870</v>
      </c>
      <c r="F3631" t="str">
        <f t="shared" si="1896"/>
        <v>0.777000777000777</v>
      </c>
      <c r="G3631" t="str">
        <f t="shared" si="1891"/>
        <v>0.777000777000777</v>
      </c>
      <c r="H3631" t="str">
        <f t="shared" si="1897"/>
        <v>9.128322776568+0.220843164101614i</v>
      </c>
      <c r="I3631" t="str">
        <f t="shared" si="1898"/>
        <v>6664.10341642735i</v>
      </c>
      <c r="J3631" t="str">
        <f t="shared" si="1892"/>
        <v>-37985.7722636012+1441.29096177397i</v>
      </c>
      <c r="K3631" t="str">
        <f t="shared" si="1899"/>
        <v>0.00664701535457998-0.175184621418123i</v>
      </c>
      <c r="L3631" t="str">
        <f t="shared" si="1900"/>
        <v>0.000575279046161631-0.0127069384885584i</v>
      </c>
      <c r="M3631" t="str">
        <f t="shared" si="1901"/>
        <v>0.00722229440074161-0.187891559906681i</v>
      </c>
      <c r="N3631" t="str">
        <f t="shared" si="1902"/>
        <v>-7.52604179351459i</v>
      </c>
      <c r="O3631" t="str">
        <f t="shared" si="1903"/>
        <v>0.322093343953422-0.946707915769644i</v>
      </c>
      <c r="P3631" t="str">
        <f t="shared" si="1904"/>
        <v>0.677906656046578+0.946707915769644i</v>
      </c>
      <c r="Q3631" t="str">
        <f t="shared" si="1905"/>
        <v>-0.677906656046578+6.57933387774495i</v>
      </c>
      <c r="R3631" t="str">
        <f t="shared" si="1906"/>
        <v>0.131874751334793-0.116623573449644i</v>
      </c>
      <c r="S3631" t="str">
        <f t="shared" si="1907"/>
        <v>0.780627841760735i</v>
      </c>
      <c r="T3631" t="str">
        <f t="shared" si="1908"/>
        <v>0.0910396084404201+0.102945102517213i</v>
      </c>
      <c r="U3631" t="str">
        <f t="shared" si="1909"/>
        <v>0.0001-93.7860595709456i</v>
      </c>
      <c r="V3631" t="str">
        <f t="shared" si="1910"/>
        <v>0.00002-0.00150430074217233i</v>
      </c>
      <c r="W3631" t="str">
        <f t="shared" si="1911"/>
        <v>0.0000199993584529512-0.00150427661828312i</v>
      </c>
      <c r="X3631" t="str">
        <f t="shared" si="1912"/>
        <v>0.0000280416725274893-0.0015040196872212i</v>
      </c>
      <c r="Y3631" t="str">
        <f t="shared" si="1913"/>
        <v>0.009+10.6625654662838i</v>
      </c>
      <c r="Z3631" t="str">
        <f t="shared" si="1914"/>
        <v>-0.00169288381259098-0.0000329970423394373i</v>
      </c>
      <c r="AA3631" t="str">
        <f t="shared" si="1915"/>
        <v>0.000953177093006863-1.12559067920093i</v>
      </c>
      <c r="AB3631" t="str">
        <f t="shared" si="1916"/>
        <v>0.619804037390195+0.700857475803767i</v>
      </c>
      <c r="AC3631" t="str">
        <f t="shared" si="1917"/>
        <v>1.13616161162983-0.111394148398487i</v>
      </c>
      <c r="AD3631" t="str">
        <f t="shared" si="1918"/>
        <v>0.48042634052556+0.663967301089023i</v>
      </c>
      <c r="AE3631" t="str">
        <f t="shared" si="1919"/>
        <v>-0.000791397017872005-0.00113987214440263i</v>
      </c>
      <c r="AF3631" t="str">
        <f t="shared" si="1920"/>
        <v>-15.0853289370371-0.2097790276994i</v>
      </c>
      <c r="AG3631" t="str">
        <f t="shared" si="1921"/>
        <v>1.00270708427915-0.00195527252770893i</v>
      </c>
      <c r="AH3631" t="str">
        <f t="shared" si="1922"/>
        <v>0.0116339700168602+0.017337179118339i</v>
      </c>
      <c r="AI3631">
        <f t="shared" si="1923"/>
        <v>-33.605861932707384</v>
      </c>
      <c r="AJ3631">
        <f t="shared" si="1924"/>
        <v>56.136741595169603</v>
      </c>
      <c r="AK3631"/>
      <c r="AL3631"/>
      <c r="AM3631"/>
      <c r="AN3631"/>
    </row>
    <row r="3632" spans="1:40" x14ac:dyDescent="0.25">
      <c r="A3632"/>
      <c r="B3632">
        <f t="shared" si="1925"/>
        <v>1698000</v>
      </c>
      <c r="C3632" s="237" t="str">
        <f t="shared" si="1893"/>
        <v>-2.65074143012916E-08+0.00144229831576004i</v>
      </c>
      <c r="D3632" s="208" t="str">
        <f t="shared" si="1894"/>
        <v>-5.95700616022947+0.011057620420827i</v>
      </c>
      <c r="E3632" t="str">
        <f t="shared" si="1895"/>
        <v>2870</v>
      </c>
      <c r="F3632" t="str">
        <f t="shared" si="1896"/>
        <v>0.777000777000777</v>
      </c>
      <c r="G3632" t="str">
        <f t="shared" si="1891"/>
        <v>0.777000777000777</v>
      </c>
      <c r="H3632" t="str">
        <f t="shared" si="1897"/>
        <v>9.12832954621934+0.220713279602311i</v>
      </c>
      <c r="I3632" t="str">
        <f t="shared" si="1898"/>
        <v>6668.03040724433i</v>
      </c>
      <c r="J3632" t="str">
        <f t="shared" si="1892"/>
        <v>-38030.5547793288+1442.1402787815i</v>
      </c>
      <c r="K3632" t="str">
        <f t="shared" si="1899"/>
        <v>0.00663919925878032-0.175081741226492i</v>
      </c>
      <c r="L3632" t="str">
        <f t="shared" si="1900"/>
        <v>0.00057460303358312-0.0126994856017498i</v>
      </c>
      <c r="M3632" t="str">
        <f t="shared" si="1901"/>
        <v>0.00721380229236344-0.187781226828242i</v>
      </c>
      <c r="N3632" t="str">
        <f t="shared" si="1902"/>
        <v>-7.53047670323381i</v>
      </c>
      <c r="O3632" t="str">
        <f t="shared" si="1903"/>
        <v>0.317891626050617-0.948127055877478i</v>
      </c>
      <c r="P3632" t="str">
        <f t="shared" si="1904"/>
        <v>0.682108373949383+0.948127055877478i</v>
      </c>
      <c r="Q3632" t="str">
        <f t="shared" si="1905"/>
        <v>-0.682108373949383+6.58234964735633i</v>
      </c>
      <c r="R3632" t="str">
        <f t="shared" si="1906"/>
        <v>0.131886029322662-0.117293820644637i</v>
      </c>
      <c r="S3632" t="str">
        <f t="shared" si="1907"/>
        <v>0.781087846381691i</v>
      </c>
      <c r="T3632" t="str">
        <f t="shared" si="1908"/>
        <v>0.0916167777611998+0.103014574611471i</v>
      </c>
      <c r="U3632" t="str">
        <f t="shared" si="1909"/>
        <v>0.0001-93.7308263203156i</v>
      </c>
      <c r="V3632" t="str">
        <f t="shared" si="1910"/>
        <v>0.00002-0.00150341481711805i</v>
      </c>
      <c r="W3632" t="str">
        <f t="shared" si="1911"/>
        <v>0.0000199993584529511-0.0015033907074411i</v>
      </c>
      <c r="X3632" t="str">
        <f t="shared" si="1912"/>
        <v>0.0000280322012227316-0.00150313397831732i</v>
      </c>
      <c r="Y3632" t="str">
        <f t="shared" si="1913"/>
        <v>0.009+10.6688486515909i</v>
      </c>
      <c r="Z3632" t="str">
        <f t="shared" si="1914"/>
        <v>-0.00169089021243305-0.0000329652606994639i</v>
      </c>
      <c r="AA3632" t="str">
        <f t="shared" si="1915"/>
        <v>0.000952053403666329-1.12492760124984i</v>
      </c>
      <c r="AB3632" t="str">
        <f t="shared" si="1916"/>
        <v>0.623733446593565+0.701330446692424i</v>
      </c>
      <c r="AC3632" t="str">
        <f t="shared" si="1917"/>
        <v>1.13619618145876-0.112066172631093i</v>
      </c>
      <c r="AD3632" t="str">
        <f t="shared" si="1918"/>
        <v>0.483381554471914+0.664939012955116i</v>
      </c>
      <c r="AE3632" t="str">
        <f t="shared" si="1919"/>
        <v>-0.000795425251415921-0.00114027366783117i</v>
      </c>
      <c r="AF3632" t="str">
        <f t="shared" si="1920"/>
        <v>-15.0853357064488-0.209655659181484i</v>
      </c>
      <c r="AG3632" t="str">
        <f t="shared" si="1921"/>
        <v>1.00270945580303-0.00196615302629818i</v>
      </c>
      <c r="AH3632" t="str">
        <f t="shared" si="1922"/>
        <v>0.0116944053405947+0.0173441761934871i</v>
      </c>
      <c r="AI3632">
        <f t="shared" si="1923"/>
        <v>-33.589429686798212</v>
      </c>
      <c r="AJ3632">
        <f t="shared" si="1924"/>
        <v>56.009966797514139</v>
      </c>
      <c r="AK3632"/>
      <c r="AL3632"/>
      <c r="AM3632"/>
      <c r="AN3632"/>
    </row>
    <row r="3633" spans="1:40" x14ac:dyDescent="0.25">
      <c r="A3633"/>
      <c r="B3633">
        <f t="shared" si="1925"/>
        <v>1699000</v>
      </c>
      <c r="C3633" s="237" t="str">
        <f t="shared" si="1893"/>
        <v>-2.64762199358941E-08+0.00144144940562774i</v>
      </c>
      <c r="D3633" s="208" t="str">
        <f t="shared" si="1894"/>
        <v>-5.95700615999031+0.0110511121098127i</v>
      </c>
      <c r="E3633" t="str">
        <f t="shared" si="1895"/>
        <v>2870</v>
      </c>
      <c r="F3633" t="str">
        <f t="shared" si="1896"/>
        <v>0.777000777000777</v>
      </c>
      <c r="G3633" t="str">
        <f t="shared" si="1891"/>
        <v>0.777000777000777</v>
      </c>
      <c r="H3633" t="str">
        <f t="shared" si="1897"/>
        <v>9.12833630393149+0.220583547687572i</v>
      </c>
      <c r="I3633" t="str">
        <f t="shared" si="1898"/>
        <v>6671.95739806132i</v>
      </c>
      <c r="J3633" t="str">
        <f t="shared" si="1892"/>
        <v>-38075.3636765089+1442.98959578902i</v>
      </c>
      <c r="K3633" t="str">
        <f t="shared" si="1899"/>
        <v>0.00663139693472051-0.174978981629253i</v>
      </c>
      <c r="L3633" t="str">
        <f t="shared" si="1900"/>
        <v>0.00057392821107104-0.0126920414343898i</v>
      </c>
      <c r="M3633" t="str">
        <f t="shared" si="1901"/>
        <v>0.00720532514579155-0.187671023063643i</v>
      </c>
      <c r="N3633" t="str">
        <f t="shared" si="1902"/>
        <v>-7.53491161295303i</v>
      </c>
      <c r="O3633" t="str">
        <f t="shared" si="1903"/>
        <v>0.313683655730705-0.94952754785073i</v>
      </c>
      <c r="P3633" t="str">
        <f t="shared" si="1904"/>
        <v>0.686316344269295+0.94952754785073i</v>
      </c>
      <c r="Q3633" t="str">
        <f t="shared" si="1905"/>
        <v>-0.686316344269295+6.5853840651023i</v>
      </c>
      <c r="R3633" t="str">
        <f t="shared" si="1906"/>
        <v>0.131893154843685-0.117963776213512i</v>
      </c>
      <c r="S3633" t="str">
        <f t="shared" si="1907"/>
        <v>0.781547851002645i</v>
      </c>
      <c r="T3633" t="str">
        <f t="shared" si="1908"/>
        <v>0.0921943357958272+0.103080811730041i</v>
      </c>
      <c r="U3633" t="str">
        <f t="shared" si="1909"/>
        <v>0.0001-93.6756580882258i</v>
      </c>
      <c r="V3633" t="str">
        <f t="shared" si="1910"/>
        <v>0.00002-0.00150252993494199i</v>
      </c>
      <c r="W3633" t="str">
        <f t="shared" si="1911"/>
        <v>0.0000199993584529512-0.00150250583946058i</v>
      </c>
      <c r="X3633" t="str">
        <f t="shared" si="1912"/>
        <v>0.0000280227466363203-0.00150224931194792i</v>
      </c>
      <c r="Y3633" t="str">
        <f t="shared" si="1913"/>
        <v>0.009+10.6751318368981i</v>
      </c>
      <c r="Z3633" t="str">
        <f t="shared" si="1914"/>
        <v>-0.00168890013192964-0.0000329335382644842i</v>
      </c>
      <c r="AA3633" t="str">
        <f t="shared" si="1915"/>
        <v>0.000950931700981486-1.12426530417763i</v>
      </c>
      <c r="AB3633" t="str">
        <f t="shared" si="1916"/>
        <v>0.627665502188064+0.701781393639781i</v>
      </c>
      <c r="AC3633" t="str">
        <f t="shared" si="1917"/>
        <v>1.13622656613747-0.112738063814948i</v>
      </c>
      <c r="AD3633" t="str">
        <f t="shared" si="1918"/>
        <v>0.48634094105782+0.665897587890969i</v>
      </c>
      <c r="AE3633" t="str">
        <f t="shared" si="1919"/>
        <v>-0.000799450915824302-0.0011406514520326i</v>
      </c>
      <c r="AF3633" t="str">
        <f t="shared" si="1920"/>
        <v>-15.0853424639218-0.209532435577759i</v>
      </c>
      <c r="AG3633" t="str">
        <f t="shared" si="1921"/>
        <v>1.00271177107302-0.00197703774292143i</v>
      </c>
      <c r="AH3633" t="str">
        <f t="shared" si="1922"/>
        <v>0.0117548078036867+0.0173508169386203i</v>
      </c>
      <c r="AI3633">
        <f t="shared" si="1923"/>
        <v>-33.573116087646241</v>
      </c>
      <c r="AJ3633">
        <f t="shared" si="1924"/>
        <v>55.883198924588122</v>
      </c>
      <c r="AK3633"/>
      <c r="AL3633"/>
      <c r="AM3633"/>
      <c r="AN3633"/>
    </row>
    <row r="3634" spans="1:40" x14ac:dyDescent="0.25">
      <c r="A3634"/>
      <c r="B3634">
        <f t="shared" si="1925"/>
        <v>1700000</v>
      </c>
      <c r="C3634" s="237" t="str">
        <f t="shared" si="1893"/>
        <v>-2.64450806031842E-08+0.00144060149421324i</v>
      </c>
      <c r="D3634" s="208" t="str">
        <f t="shared" si="1894"/>
        <v>-5.95700615975158+0.0110446114556348i</v>
      </c>
      <c r="E3634" t="str">
        <f t="shared" si="1895"/>
        <v>2870</v>
      </c>
      <c r="F3634" t="str">
        <f t="shared" si="1896"/>
        <v>0.777000777000777</v>
      </c>
      <c r="G3634" t="str">
        <f t="shared" si="1891"/>
        <v>0.777000777000777</v>
      </c>
      <c r="H3634" t="str">
        <f t="shared" si="1897"/>
        <v>9.12834304973254+0.220453968088857i</v>
      </c>
      <c r="I3634" t="str">
        <f t="shared" si="1898"/>
        <v>6675.88438887831i</v>
      </c>
      <c r="J3634" t="str">
        <f t="shared" si="1892"/>
        <v>-38120.1989551416+1443.83891279655i</v>
      </c>
      <c r="K3634" t="str">
        <f t="shared" si="1899"/>
        <v>0.00662360835008062-0.174876342414792i</v>
      </c>
      <c r="L3634" t="str">
        <f t="shared" si="1900"/>
        <v>0.000573254575835577-0.0126846059712172i</v>
      </c>
      <c r="M3634" t="str">
        <f t="shared" si="1901"/>
        <v>0.0071968629259162-0.187560948386009i</v>
      </c>
      <c r="N3634" t="str">
        <f t="shared" si="1902"/>
        <v>-7.53934652267225i</v>
      </c>
      <c r="O3634" t="str">
        <f t="shared" si="1903"/>
        <v>0.309469515757694-0.950909364143975i</v>
      </c>
      <c r="P3634" t="str">
        <f t="shared" si="1904"/>
        <v>0.690530484242306+0.950909364143975i</v>
      </c>
      <c r="Q3634" t="str">
        <f t="shared" si="1905"/>
        <v>-0.690530484242306+6.58843715852827i</v>
      </c>
      <c r="R3634" t="str">
        <f t="shared" si="1906"/>
        <v>0.131896131868628-0.118633412635575i</v>
      </c>
      <c r="S3634" t="str">
        <f t="shared" si="1907"/>
        <v>0.782007855623601i</v>
      </c>
      <c r="T3634" t="str">
        <f t="shared" si="1908"/>
        <v>0.0927722606204558+0.103143811247633i</v>
      </c>
      <c r="U3634" t="str">
        <f t="shared" si="1909"/>
        <v>0.0001-93.6205547599384i</v>
      </c>
      <c r="V3634" t="str">
        <f t="shared" si="1910"/>
        <v>0.00002-0.00150164609380379i</v>
      </c>
      <c r="W3634" t="str">
        <f t="shared" si="1911"/>
        <v>0.0000199993584529512-0.00150162201250121i</v>
      </c>
      <c r="X3634" t="str">
        <f t="shared" si="1912"/>
        <v>0.0000280133087289315-0.00150136568627344i</v>
      </c>
      <c r="Y3634" t="str">
        <f t="shared" si="1913"/>
        <v>0.009+10.6814150222053i</v>
      </c>
      <c r="Z3634" t="str">
        <f t="shared" si="1914"/>
        <v>-0.0016869135628002-0.0000329018748787661i</v>
      </c>
      <c r="AA3634" t="str">
        <f t="shared" si="1915"/>
        <v>0.000949811980270184-1.12360378660552i</v>
      </c>
      <c r="AB3634" t="str">
        <f t="shared" si="1916"/>
        <v>0.631600054914609+0.702210298772679i</v>
      </c>
      <c r="AC3634" t="str">
        <f t="shared" si="1917"/>
        <v>1.13625276862345-0.113409794035006i</v>
      </c>
      <c r="AD3634" t="str">
        <f t="shared" si="1918"/>
        <v>0.489304441767518+0.666843008578003i</v>
      </c>
      <c r="AE3634" t="str">
        <f t="shared" si="1919"/>
        <v>-0.000803473913923991-0.00114100554894938i</v>
      </c>
      <c r="AF3634" t="str">
        <f t="shared" si="1920"/>
        <v>-15.0853492094841-0.209409356633222i</v>
      </c>
      <c r="AG3634" t="str">
        <f t="shared" si="1921"/>
        <v>1.00271403011776-0.00198792643210164i</v>
      </c>
      <c r="AH3634" t="str">
        <f t="shared" si="1922"/>
        <v>0.011815175948885+0.0173571021139214i</v>
      </c>
      <c r="AI3634">
        <f t="shared" si="1923"/>
        <v>-33.556920371044512</v>
      </c>
      <c r="AJ3634">
        <f t="shared" si="1924"/>
        <v>55.756437949085218</v>
      </c>
      <c r="AK3634"/>
      <c r="AL3634"/>
      <c r="AM3634"/>
      <c r="AN3634"/>
    </row>
    <row r="3635" spans="1:40" x14ac:dyDescent="0.25">
      <c r="A3635"/>
      <c r="B3635">
        <f t="shared" si="1925"/>
        <v>1701000</v>
      </c>
      <c r="C3635" s="237" t="str">
        <f t="shared" si="1893"/>
        <v>-2.64139961737875E-08+0.00143975457975513i</v>
      </c>
      <c r="D3635" s="208" t="str">
        <f t="shared" si="1894"/>
        <v>-5.95700615951326+0.0110381184447893i</v>
      </c>
      <c r="E3635" t="str">
        <f t="shared" si="1895"/>
        <v>2870</v>
      </c>
      <c r="F3635" t="str">
        <f t="shared" si="1896"/>
        <v>0.777000777000777</v>
      </c>
      <c r="G3635" t="str">
        <f t="shared" si="1891"/>
        <v>0.777000777000777</v>
      </c>
      <c r="H3635" t="str">
        <f t="shared" si="1897"/>
        <v>9.12834978365042+0.220324540538259i</v>
      </c>
      <c r="I3635" t="str">
        <f t="shared" si="1898"/>
        <v>6679.8113796953i</v>
      </c>
      <c r="J3635" t="str">
        <f t="shared" si="1892"/>
        <v>-38165.0606152269+1444.68822980408i</v>
      </c>
      <c r="K3635" t="str">
        <f t="shared" si="1899"/>
        <v>0.00661583347263532-0.174773823371992i</v>
      </c>
      <c r="L3635" t="str">
        <f t="shared" si="1900"/>
        <v>0.000572582125095076-0.0126771791970064i</v>
      </c>
      <c r="M3635" t="str">
        <f t="shared" si="1901"/>
        <v>0.0071884155977304-0.187451002568998i</v>
      </c>
      <c r="N3635" t="str">
        <f t="shared" si="1902"/>
        <v>-7.54378143239147i</v>
      </c>
      <c r="O3635" t="str">
        <f t="shared" si="1903"/>
        <v>0.305249289016939-0.952272477579108i</v>
      </c>
      <c r="P3635" t="str">
        <f t="shared" si="1904"/>
        <v>0.694750710983061+0.952272477579108i</v>
      </c>
      <c r="Q3635" t="str">
        <f t="shared" si="1905"/>
        <v>-0.694750710983061+6.59150895481236i</v>
      </c>
      <c r="R3635" t="str">
        <f t="shared" si="1906"/>
        <v>0.131894964598004-0.119302702431813i</v>
      </c>
      <c r="S3635" t="str">
        <f t="shared" si="1907"/>
        <v>0.782467860244555i</v>
      </c>
      <c r="T3635" t="str">
        <f t="shared" si="1908"/>
        <v>0.0933505302932136+0.103203570726032i</v>
      </c>
      <c r="U3635" t="str">
        <f t="shared" si="1909"/>
        <v>0.0001-93.5655162209847i</v>
      </c>
      <c r="V3635" t="str">
        <f t="shared" si="1910"/>
        <v>0.00002-0.0015007632918674i</v>
      </c>
      <c r="W3635" t="str">
        <f t="shared" si="1911"/>
        <v>0.0000199993584529511-0.001500739224727i</v>
      </c>
      <c r="X3635" t="str">
        <f t="shared" si="1912"/>
        <v>0.000028003887461357-0.00150048309945867i</v>
      </c>
      <c r="Y3635" t="str">
        <f t="shared" si="1913"/>
        <v>0.009+10.6876982075125i</v>
      </c>
      <c r="Z3635" t="str">
        <f t="shared" si="1914"/>
        <v>-0.00168493049678849-0.0000328702703870929i</v>
      </c>
      <c r="AA3635" t="str">
        <f t="shared" si="1915"/>
        <v>0.000948694236863992-1.12294304715796i</v>
      </c>
      <c r="AB3635" t="str">
        <f t="shared" si="1916"/>
        <v>0.635536955391396+0.70261714549158i</v>
      </c>
      <c r="AC3635" t="str">
        <f t="shared" si="1917"/>
        <v>1.13627479210763-0.114081335409881i</v>
      </c>
      <c r="AD3635" t="str">
        <f t="shared" si="1918"/>
        <v>0.4922719980194+0.667775257957717i</v>
      </c>
      <c r="AE3635" t="str">
        <f t="shared" si="1919"/>
        <v>-0.000807494148891012-0.00114133601081265i</v>
      </c>
      <c r="AF3635" t="str">
        <f t="shared" si="1920"/>
        <v>-15.0853559431637-0.20928642209347i</v>
      </c>
      <c r="AG3635" t="str">
        <f t="shared" si="1921"/>
        <v>1.00271623296691-0.00199881884867066i</v>
      </c>
      <c r="AH3635" t="str">
        <f t="shared" si="1922"/>
        <v>0.011875508324126+0.01736303248378i</v>
      </c>
      <c r="AI3635">
        <f t="shared" si="1923"/>
        <v>-33.540841781047341</v>
      </c>
      <c r="AJ3635">
        <f t="shared" si="1924"/>
        <v>55.629683843645672</v>
      </c>
      <c r="AK3635"/>
      <c r="AL3635"/>
      <c r="AM3635"/>
      <c r="AN3635"/>
    </row>
    <row r="3636" spans="1:40" x14ac:dyDescent="0.25">
      <c r="A3636"/>
      <c r="B3636">
        <f t="shared" si="1925"/>
        <v>1702000</v>
      </c>
      <c r="C3636" s="237" t="str">
        <f t="shared" si="1893"/>
        <v>-2.63829665187094E-08+0.00143890866049615i</v>
      </c>
      <c r="D3636" s="208" t="str">
        <f t="shared" si="1894"/>
        <v>-5.95700615927537+0.0110316330638038i</v>
      </c>
      <c r="E3636" t="str">
        <f t="shared" si="1895"/>
        <v>2870</v>
      </c>
      <c r="F3636" t="str">
        <f t="shared" si="1896"/>
        <v>0.777000777000777</v>
      </c>
      <c r="G3636" t="str">
        <f t="shared" si="1891"/>
        <v>0.777000777000777</v>
      </c>
      <c r="H3636" t="str">
        <f t="shared" si="1897"/>
        <v>9.12835650571305+0.220195264768497i</v>
      </c>
      <c r="I3636" t="str">
        <f t="shared" si="1898"/>
        <v>6683.73837051228i</v>
      </c>
      <c r="J3636" t="str">
        <f t="shared" si="1892"/>
        <v>-38209.9486567647+1445.53754681161i</v>
      </c>
      <c r="K3636" t="str">
        <f t="shared" si="1899"/>
        <v>0.00660807227025375-0.174671424290228i</v>
      </c>
      <c r="L3636" t="str">
        <f t="shared" si="1900"/>
        <v>0.000571910856076032-0.0126697610965672i</v>
      </c>
      <c r="M3636" t="str">
        <f t="shared" si="1901"/>
        <v>0.00717998312632978-0.187341185386795i</v>
      </c>
      <c r="N3636" t="str">
        <f t="shared" si="1902"/>
        <v>-7.54821634211068i</v>
      </c>
      <c r="O3636" t="str">
        <f t="shared" si="1903"/>
        <v>0.301023058513527-0.953616861345877i</v>
      </c>
      <c r="P3636" t="str">
        <f t="shared" si="1904"/>
        <v>0.698976941486473+0.953616861345877i</v>
      </c>
      <c r="Q3636" t="str">
        <f t="shared" si="1905"/>
        <v>-0.698976941486473+6.5945994807648i</v>
      </c>
      <c r="R3636" t="str">
        <f t="shared" si="1906"/>
        <v>0.131889657461539-0.119971618167307i</v>
      </c>
      <c r="S3636" t="str">
        <f t="shared" si="1907"/>
        <v>0.78292786486551i</v>
      </c>
      <c r="T3636" t="str">
        <f t="shared" si="1908"/>
        <v>0.0939291228561899+0.103260087914206i</v>
      </c>
      <c r="U3636" t="str">
        <f t="shared" si="1909"/>
        <v>0.0001-93.5105423571649i</v>
      </c>
      <c r="V3636" t="str">
        <f t="shared" si="1910"/>
        <v>0.00002-0.00149988152730108i</v>
      </c>
      <c r="W3636" t="str">
        <f t="shared" si="1911"/>
        <v>0.0000199993584529511-0.0014998574743062i</v>
      </c>
      <c r="X3636" t="str">
        <f t="shared" si="1912"/>
        <v>0.0000279944827945033-0.00149960154967265i</v>
      </c>
      <c r="Y3636" t="str">
        <f t="shared" si="1913"/>
        <v>0.009+10.6939813928197i</v>
      </c>
      <c r="Z3636" t="str">
        <f t="shared" si="1914"/>
        <v>-0.00168295092566248-0.0000328387246347631i</v>
      </c>
      <c r="AA3636" t="str">
        <f t="shared" si="1915"/>
        <v>0.000947578466108255-1.12228308446261i</v>
      </c>
      <c r="AB3636" t="str">
        <f t="shared" si="1916"/>
        <v>0.63947605412743+0.7030019184713i</v>
      </c>
      <c r="AC3636" t="str">
        <f t="shared" si="1917"/>
        <v>1.13629264001393-0.114752660094302i</v>
      </c>
      <c r="AD3636" t="str">
        <f t="shared" si="1918"/>
        <v>0.495243551167178+0.668694319231855i</v>
      </c>
      <c r="AE3636" t="str">
        <f t="shared" si="1919"/>
        <v>-0.000811511524251083-0.0011416428901404i</v>
      </c>
      <c r="AF3636" t="str">
        <f t="shared" si="1920"/>
        <v>-15.0853626649884-0.209163631704693i</v>
      </c>
      <c r="AG3636" t="str">
        <f t="shared" si="1921"/>
        <v>1.00271837965109-0.00200971474777303i</v>
      </c>
      <c r="AH3636" t="str">
        <f t="shared" si="1922"/>
        <v>0.0119358034825398+0.0173686088167661i</v>
      </c>
      <c r="AI3636">
        <f t="shared" si="1923"/>
        <v>-33.524879569855614</v>
      </c>
      <c r="AJ3636">
        <f t="shared" si="1924"/>
        <v>55.502936580854055</v>
      </c>
      <c r="AK3636"/>
      <c r="AL3636"/>
      <c r="AM3636"/>
      <c r="AN3636"/>
    </row>
    <row r="3637" spans="1:40" x14ac:dyDescent="0.25">
      <c r="A3637"/>
      <c r="B3637">
        <f t="shared" si="1925"/>
        <v>1703000</v>
      </c>
      <c r="C3637" s="237" t="str">
        <f t="shared" si="1893"/>
        <v>-2.63519915093335E-08+0.00143806373468315i</v>
      </c>
      <c r="D3637" s="208" t="str">
        <f t="shared" si="1894"/>
        <v>-5.95700615903789+0.0110251552992375i</v>
      </c>
      <c r="E3637" t="str">
        <f t="shared" si="1895"/>
        <v>2870</v>
      </c>
      <c r="F3637" t="str">
        <f t="shared" si="1896"/>
        <v>0.777000777000777</v>
      </c>
      <c r="G3637" t="str">
        <f t="shared" si="1891"/>
        <v>0.777000777000777</v>
      </c>
      <c r="H3637" t="str">
        <f t="shared" si="1897"/>
        <v>9.12836321594822+0.220066140512916i</v>
      </c>
      <c r="I3637" t="str">
        <f t="shared" si="1898"/>
        <v>6687.66536132927i</v>
      </c>
      <c r="J3637" t="str">
        <f t="shared" si="1892"/>
        <v>-38254.8630797551+1446.38686381913i</v>
      </c>
      <c r="K3637" t="str">
        <f t="shared" si="1899"/>
        <v>0.00660032471089899-0.174569144959366i</v>
      </c>
      <c r="L3637" t="str">
        <f t="shared" si="1900"/>
        <v>0.000571240766013034-0.0126623516547445i</v>
      </c>
      <c r="M3637" t="str">
        <f t="shared" si="1901"/>
        <v>0.00717156547691202-0.187231496614111i</v>
      </c>
      <c r="N3637" t="str">
        <f t="shared" si="1902"/>
        <v>-7.5526512518299i</v>
      </c>
      <c r="O3637" t="str">
        <f t="shared" si="1903"/>
        <v>0.296790907370596-0.954942489002421i</v>
      </c>
      <c r="P3637" t="str">
        <f t="shared" si="1904"/>
        <v>0.703209092629404+0.954942489002421i</v>
      </c>
      <c r="Q3637" t="str">
        <f t="shared" si="1905"/>
        <v>-0.703209092629404+6.59770876282748i</v>
      </c>
      <c r="R3637" t="str">
        <f t="shared" si="1906"/>
        <v>0.131880215117607-0.120640132453637i</v>
      </c>
      <c r="S3637" t="str">
        <f t="shared" si="1907"/>
        <v>0.783387869486464i</v>
      </c>
      <c r="T3637" t="str">
        <f t="shared" si="1908"/>
        <v>0.0945080163374195+0.103313360748399i</v>
      </c>
      <c r="U3637" t="str">
        <f t="shared" si="1909"/>
        <v>0.0001-93.4556330545484i</v>
      </c>
      <c r="V3637" t="str">
        <f t="shared" si="1910"/>
        <v>0.00002-0.00149900079827742i</v>
      </c>
      <c r="W3637" t="str">
        <f t="shared" si="1911"/>
        <v>0.0000199993584529512-0.00149897675941147i</v>
      </c>
      <c r="X3637" t="str">
        <f t="shared" si="1912"/>
        <v>0.0000279850946893927-0.0014987210350888i</v>
      </c>
      <c r="Y3637" t="str">
        <f t="shared" si="1913"/>
        <v>0.009+10.7002645781268i</v>
      </c>
      <c r="Z3637" t="str">
        <f t="shared" si="1914"/>
        <v>-0.0016809748412144-0.0000328072374675893i</v>
      </c>
      <c r="AA3637" t="str">
        <f t="shared" si="1915"/>
        <v>0.000946464663362031-1.12162389715043i</v>
      </c>
      <c r="AB3637" t="str">
        <f t="shared" si="1916"/>
        <v>0.64341720153603+0.703364603661644i</v>
      </c>
      <c r="AC3637" t="str">
        <f t="shared" si="1917"/>
        <v>1.13630631599875-0.115423740281552i</v>
      </c>
      <c r="AD3637" t="str">
        <f t="shared" si="1918"/>
        <v>0.498219042501036+0.669600175862654i</v>
      </c>
      <c r="AE3637" t="str">
        <f t="shared" si="1919"/>
        <v>-0.000815525943880305-0.00114192623973607i</v>
      </c>
      <c r="AF3637" t="str">
        <f t="shared" si="1920"/>
        <v>-15.0853693749861-0.209040985213679i</v>
      </c>
      <c r="AG3637" t="str">
        <f t="shared" si="1921"/>
        <v>1.00272047020192-0.00202061388486991i</v>
      </c>
      <c r="AH3637" t="str">
        <f t="shared" si="1922"/>
        <v>0.0119960599824586+0.0173738318856099i</v>
      </c>
      <c r="AI3637">
        <f t="shared" si="1923"/>
        <v>-33.50903299770146</v>
      </c>
      <c r="AJ3637">
        <f t="shared" si="1924"/>
        <v>55.37619613324113</v>
      </c>
      <c r="AK3637"/>
      <c r="AL3637"/>
      <c r="AM3637"/>
      <c r="AN3637"/>
    </row>
    <row r="3638" spans="1:40" x14ac:dyDescent="0.25">
      <c r="A3638"/>
      <c r="B3638">
        <f t="shared" si="1925"/>
        <v>1704000</v>
      </c>
      <c r="C3638" s="237" t="str">
        <f t="shared" si="1893"/>
        <v>-2.63210710174221E-08+0.00143721980056712i</v>
      </c>
      <c r="D3638" s="208" t="str">
        <f t="shared" si="1894"/>
        <v>-5.95700615880084+0.0110186851376813i</v>
      </c>
      <c r="E3638" t="str">
        <f t="shared" si="1895"/>
        <v>2870</v>
      </c>
      <c r="F3638" t="str">
        <f t="shared" si="1896"/>
        <v>0.777000777000777</v>
      </c>
      <c r="G3638" t="str">
        <f t="shared" si="1891"/>
        <v>0.777000777000777</v>
      </c>
      <c r="H3638" t="str">
        <f t="shared" si="1897"/>
        <v>9.12836991438366+0.219937167505487i</v>
      </c>
      <c r="I3638" t="str">
        <f t="shared" si="1898"/>
        <v>6691.59235214626i</v>
      </c>
      <c r="J3638" t="str">
        <f t="shared" si="1892"/>
        <v>-38299.8038841981+1447.23618082666i</v>
      </c>
      <c r="K3638" t="str">
        <f t="shared" si="1899"/>
        <v>0.006592590762628-0.174466985169762i</v>
      </c>
      <c r="L3638" t="str">
        <f t="shared" si="1900"/>
        <v>0.000570571852148754-0.0126549508564187i</v>
      </c>
      <c r="M3638" t="str">
        <f t="shared" si="1901"/>
        <v>0.00716316261477675-0.187121936026181i</v>
      </c>
      <c r="N3638" t="str">
        <f t="shared" si="1902"/>
        <v>-7.55708616154912i</v>
      </c>
      <c r="O3638" t="str">
        <f t="shared" si="1903"/>
        <v>0.292552918827762-0.956249334475772i</v>
      </c>
      <c r="P3638" t="str">
        <f t="shared" si="1904"/>
        <v>0.707447081172238+0.956249334475772i</v>
      </c>
      <c r="Q3638" t="str">
        <f t="shared" si="1905"/>
        <v>-0.707447081172238+6.60083682707335i</v>
      </c>
      <c r="R3638" t="str">
        <f t="shared" si="1906"/>
        <v>0.131866642452647-0.121308217951264i</v>
      </c>
      <c r="S3638" t="str">
        <f t="shared" si="1907"/>
        <v>0.78384787410742i</v>
      </c>
      <c r="T3638" t="str">
        <f t="shared" si="1908"/>
        <v>0.0950871887528578+0.103363387352191i</v>
      </c>
      <c r="U3638" t="str">
        <f t="shared" si="1909"/>
        <v>0.0001-93.4007881994692i</v>
      </c>
      <c r="V3638" t="str">
        <f t="shared" si="1910"/>
        <v>0.00002-0.00149812110297327i</v>
      </c>
      <c r="W3638" t="str">
        <f t="shared" si="1911"/>
        <v>0.0000199993584529511-0.00149809707821966i</v>
      </c>
      <c r="X3638" t="str">
        <f t="shared" si="1912"/>
        <v>0.0000279757231071604-0.00149784155388476i</v>
      </c>
      <c r="Y3638" t="str">
        <f t="shared" si="1913"/>
        <v>0.009+10.706547763434i</v>
      </c>
      <c r="Z3638" t="str">
        <f t="shared" si="1914"/>
        <v>-0.00167900223526046-0.0000327758087318921i</v>
      </c>
      <c r="AA3638" t="str">
        <f t="shared" si="1915"/>
        <v>0.000945352823997967-1.1209654838555i</v>
      </c>
      <c r="AB3638" t="str">
        <f t="shared" si="1916"/>
        <v>0.647360247948281+0.703705188287813i</v>
      </c>
      <c r="AC3638" t="str">
        <f t="shared" si="1917"/>
        <v>1.13631582395048-0.116094548205903i</v>
      </c>
      <c r="AD3638" t="str">
        <f t="shared" si="1918"/>
        <v>0.501198413248734+0.670492811572994i</v>
      </c>
      <c r="AE3638" t="str">
        <f t="shared" si="1919"/>
        <v>-0.000819537312005396-0.0011421861126865i</v>
      </c>
      <c r="AF3638" t="str">
        <f t="shared" si="1920"/>
        <v>-15.0853760731845-0.208918482367806i</v>
      </c>
      <c r="AG3638" t="str">
        <f t="shared" si="1921"/>
        <v>1.00272250465198-0.00203151601574235i</v>
      </c>
      <c r="AH3638" t="str">
        <f t="shared" si="1922"/>
        <v>0.0120562763874189+0.0173787024671715i</v>
      </c>
      <c r="AI3638">
        <f t="shared" si="1923"/>
        <v>-33.493301332739797</v>
      </c>
      <c r="AJ3638">
        <f t="shared" si="1924"/>
        <v>55.249462473283899</v>
      </c>
      <c r="AK3638"/>
      <c r="AL3638"/>
      <c r="AM3638"/>
      <c r="AN3638"/>
    </row>
    <row r="3639" spans="1:40" x14ac:dyDescent="0.25">
      <c r="A3639"/>
      <c r="B3639">
        <f t="shared" si="1925"/>
        <v>1705000</v>
      </c>
      <c r="C3639" s="237" t="str">
        <f t="shared" si="1893"/>
        <v>-2.6290204915112E-08+0.00143637685640313i</v>
      </c>
      <c r="D3639" s="208" t="str">
        <f t="shared" si="1894"/>
        <v>-5.9570061585642+0.0110122225657573i</v>
      </c>
      <c r="E3639" t="str">
        <f t="shared" si="1895"/>
        <v>2870</v>
      </c>
      <c r="F3639" t="str">
        <f t="shared" si="1896"/>
        <v>0.777000777000777</v>
      </c>
      <c r="G3639" t="str">
        <f t="shared" si="1891"/>
        <v>0.777000777000777</v>
      </c>
      <c r="H3639" t="str">
        <f t="shared" si="1897"/>
        <v>9.12837660104702+0.219808345480799i</v>
      </c>
      <c r="I3639" t="str">
        <f t="shared" si="1898"/>
        <v>6695.51934296325i</v>
      </c>
      <c r="J3639" t="str">
        <f t="shared" si="1892"/>
        <v>-38344.7710700936+1448.08549783419i</v>
      </c>
      <c r="K3639" t="str">
        <f t="shared" si="1899"/>
        <v>0.00658487039359104-0.174364944712261i</v>
      </c>
      <c r="L3639" t="str">
        <f t="shared" si="1900"/>
        <v>0.000569904111733915-0.0126475586865052i</v>
      </c>
      <c r="M3639" t="str">
        <f t="shared" si="1901"/>
        <v>0.00715477450532495-0.187012503398766i</v>
      </c>
      <c r="N3639" t="str">
        <f t="shared" si="1902"/>
        <v>-7.56152107126834i</v>
      </c>
      <c r="O3639" t="str">
        <f t="shared" si="1903"/>
        <v>0.288309176239446-0.957537372062382i</v>
      </c>
      <c r="P3639" t="str">
        <f t="shared" si="1904"/>
        <v>0.711690823760554+0.957537372062382i</v>
      </c>
      <c r="Q3639" t="str">
        <f t="shared" si="1905"/>
        <v>-0.711690823760554+6.60398369920596i</v>
      </c>
      <c r="R3639" t="str">
        <f t="shared" si="1906"/>
        <v>0.131848944580535-0.121975847371926i</v>
      </c>
      <c r="S3639" t="str">
        <f t="shared" si="1907"/>
        <v>0.784307878728374i</v>
      </c>
      <c r="T3639" t="str">
        <f t="shared" si="1908"/>
        <v>0.0956666181083712+0.103410166036534i</v>
      </c>
      <c r="U3639" t="str">
        <f t="shared" si="1909"/>
        <v>0.0001-93.346007678531i</v>
      </c>
      <c r="V3639" t="str">
        <f t="shared" si="1910"/>
        <v>0.00002-0.00149724243956976i</v>
      </c>
      <c r="W3639" t="str">
        <f t="shared" si="1911"/>
        <v>0.0000199993584529511-0.00149721842891193i</v>
      </c>
      <c r="X3639" t="str">
        <f t="shared" si="1912"/>
        <v>0.0000279663680090563-0.00149696310424247i</v>
      </c>
      <c r="Y3639" t="str">
        <f t="shared" si="1913"/>
        <v>0.009+10.7128309487412i</v>
      </c>
      <c r="Z3639" t="str">
        <f t="shared" si="1914"/>
        <v>-0.00167703309964094-0.0000327444382745026i</v>
      </c>
      <c r="AA3639" t="str">
        <f t="shared" si="1915"/>
        <v>0.000944242943402343-1.12030784321518i</v>
      </c>
      <c r="AB3639" t="str">
        <f t="shared" si="1916"/>
        <v>0.651305043626578+0.704023660850648i</v>
      </c>
      <c r="AC3639" t="str">
        <f t="shared" si="1917"/>
        <v>1.13632116798897-0.116765056145049i</v>
      </c>
      <c r="AD3639" t="str">
        <f t="shared" si="1918"/>
        <v>0.504181604576776+0.671372210346575i</v>
      </c>
      <c r="AE3639" t="str">
        <f t="shared" si="1919"/>
        <v>-0.000823545533204422-0.00114242256236051i</v>
      </c>
      <c r="AF3639" t="str">
        <f t="shared" si="1920"/>
        <v>-15.0853827596112-0.208796122915042i</v>
      </c>
      <c r="AG3639" t="str">
        <f t="shared" si="1921"/>
        <v>1.00272448303486-0.00204242089649538i</v>
      </c>
      <c r="AH3639" t="str">
        <f t="shared" si="1922"/>
        <v>0.0121164512661697+0.01738322134242i</v>
      </c>
      <c r="AI3639">
        <f t="shared" si="1923"/>
        <v>-33.477683850937098</v>
      </c>
      <c r="AJ3639">
        <f t="shared" si="1924"/>
        <v>55.122735573406324</v>
      </c>
      <c r="AK3639"/>
      <c r="AL3639"/>
      <c r="AM3639"/>
      <c r="AN3639"/>
    </row>
    <row r="3640" spans="1:40" x14ac:dyDescent="0.25">
      <c r="A3640"/>
      <c r="B3640">
        <f t="shared" si="1925"/>
        <v>1706000</v>
      </c>
      <c r="C3640" s="237" t="str">
        <f t="shared" si="1893"/>
        <v>-2.62593930749152E-08+0.00143553490045036i</v>
      </c>
      <c r="D3640" s="208" t="str">
        <f t="shared" si="1894"/>
        <v>-5.95700615832797+0.0110057675701194i</v>
      </c>
      <c r="E3640" t="str">
        <f t="shared" si="1895"/>
        <v>2870</v>
      </c>
      <c r="F3640" t="str">
        <f t="shared" si="1896"/>
        <v>0.777000777000777</v>
      </c>
      <c r="G3640" t="str">
        <f t="shared" si="1891"/>
        <v>0.777000777000777</v>
      </c>
      <c r="H3640" t="str">
        <f t="shared" si="1897"/>
        <v>9.12838327596583+0.219679674174064i</v>
      </c>
      <c r="I3640" t="str">
        <f t="shared" si="1898"/>
        <v>6699.44633378023i</v>
      </c>
      <c r="J3640" t="str">
        <f t="shared" si="1892"/>
        <v>-38389.7646374417+1448.93481484172i</v>
      </c>
      <c r="K3640" t="str">
        <f t="shared" si="1899"/>
        <v>0.00657716357203136-0.174263023378192i</v>
      </c>
      <c r="L3640" t="str">
        <f t="shared" si="1900"/>
        <v>0.000569237542027258-0.0126401751299542i</v>
      </c>
      <c r="M3640" t="str">
        <f t="shared" si="1901"/>
        <v>0.00714640111405862-0.186903198508146i</v>
      </c>
      <c r="N3640" t="str">
        <f t="shared" si="1902"/>
        <v>-7.56595598098756i</v>
      </c>
      <c r="O3640" t="str">
        <f t="shared" si="1903"/>
        <v>0.284059763073239-0.958806576428622i</v>
      </c>
      <c r="P3640" t="str">
        <f t="shared" si="1904"/>
        <v>0.715940236926761+0.958806576428622i</v>
      </c>
      <c r="Q3640" t="str">
        <f t="shared" si="1905"/>
        <v>-0.715940236926761+6.60714940455894i</v>
      </c>
      <c r="R3640" t="str">
        <f t="shared" si="1906"/>
        <v>0.131827126841938-0.122642993481006i</v>
      </c>
      <c r="S3640" t="str">
        <f t="shared" si="1907"/>
        <v>0.78476788334933i</v>
      </c>
      <c r="T3640" t="str">
        <f t="shared" si="1908"/>
        <v>0.0962462824017148+0.103453695299771i</v>
      </c>
      <c r="U3640" t="str">
        <f t="shared" si="1909"/>
        <v>0.0001-93.291291378602i</v>
      </c>
      <c r="V3640" t="str">
        <f t="shared" si="1910"/>
        <v>0.00002-0.00149636480625231i</v>
      </c>
      <c r="W3640" t="str">
        <f t="shared" si="1911"/>
        <v>0.0000199993584529511-0.00149634080967375i</v>
      </c>
      <c r="X3640" t="str">
        <f t="shared" si="1912"/>
        <v>0.0000279570293564443-0.00149608568434816i</v>
      </c>
      <c r="Y3640" t="str">
        <f t="shared" si="1913"/>
        <v>0.009+10.7191141340484i</v>
      </c>
      <c r="Z3640" t="str">
        <f t="shared" si="1914"/>
        <v>-0.00167506742622004-0.0000327131259427589i</v>
      </c>
      <c r="AA3640" t="str">
        <f t="shared" si="1915"/>
        <v>0.000943135016975004-1.11965097387i</v>
      </c>
      <c r="AB3640" t="str">
        <f t="shared" si="1916"/>
        <v>0.655251438778095+0.704320011126766i</v>
      </c>
      <c r="AC3640" t="str">
        <f t="shared" si="1917"/>
        <v>1.13632235246496-0.11743523642252i</v>
      </c>
      <c r="AD3640" t="str">
        <f t="shared" si="1918"/>
        <v>0.507168557591532+0.672238356428134i</v>
      </c>
      <c r="AE3640" t="str">
        <f t="shared" si="1919"/>
        <v>-0.000827550512407184-0.00114263564240715i</v>
      </c>
      <c r="AF3640" t="str">
        <f t="shared" si="1920"/>
        <v>-15.0853894342938-0.208673906603945i</v>
      </c>
      <c r="AG3640" t="str">
        <f t="shared" si="1921"/>
        <v>1.00272640538512-0.00205332828356144i</v>
      </c>
      <c r="AH3640" t="str">
        <f t="shared" si="1922"/>
        <v>0.0121765831926772+0.0173873892964082i</v>
      </c>
      <c r="AI3640">
        <f t="shared" si="1923"/>
        <v>-33.46217983596452</v>
      </c>
      <c r="AJ3640">
        <f t="shared" si="1924"/>
        <v>54.996015405980906</v>
      </c>
      <c r="AK3640"/>
      <c r="AL3640"/>
      <c r="AM3640"/>
      <c r="AN3640"/>
    </row>
    <row r="3641" spans="1:40" x14ac:dyDescent="0.25">
      <c r="A3641"/>
      <c r="B3641">
        <f t="shared" si="1925"/>
        <v>1707000</v>
      </c>
      <c r="C3641" s="237" t="str">
        <f t="shared" si="1893"/>
        <v>-2.62286353697164E-08+0.00143469393097203i</v>
      </c>
      <c r="D3641" s="208" t="str">
        <f t="shared" si="1894"/>
        <v>-5.95700615809216+0.0109993201374522i</v>
      </c>
      <c r="E3641" t="str">
        <f t="shared" si="1895"/>
        <v>2870</v>
      </c>
      <c r="F3641" t="str">
        <f t="shared" si="1896"/>
        <v>0.777000777000777</v>
      </c>
      <c r="G3641" t="str">
        <f t="shared" si="1891"/>
        <v>0.777000777000777</v>
      </c>
      <c r="H3641" t="str">
        <f t="shared" si="1897"/>
        <v>9.12838993916762+0.219551153321111i</v>
      </c>
      <c r="I3641" t="str">
        <f t="shared" si="1898"/>
        <v>6703.37332459722i</v>
      </c>
      <c r="J3641" t="str">
        <f t="shared" si="1892"/>
        <v>-38434.7845862424+1449.78413184924i</v>
      </c>
      <c r="K3641" t="str">
        <f t="shared" si="1899"/>
        <v>0.00656947026628503-0.174161220959374i</v>
      </c>
      <c r="L3641" t="str">
        <f t="shared" si="1900"/>
        <v>0.000568572140295535-0.0126328001717513i</v>
      </c>
      <c r="M3641" t="str">
        <f t="shared" si="1901"/>
        <v>0.00713804240658057-0.186794021131125i</v>
      </c>
      <c r="N3641" t="str">
        <f t="shared" si="1902"/>
        <v>-7.57039089070678i</v>
      </c>
      <c r="O3641" t="str">
        <f t="shared" si="1903"/>
        <v>0.279804762908267-0.960056922611284i</v>
      </c>
      <c r="P3641" t="str">
        <f t="shared" si="1904"/>
        <v>0.720195237091733+0.960056922611284i</v>
      </c>
      <c r="Q3641" t="str">
        <f t="shared" si="1905"/>
        <v>-0.720195237091733+6.6103339680955i</v>
      </c>
      <c r="R3641" t="str">
        <f t="shared" si="1906"/>
        <v>0.131801194803627-0.123309629099897i</v>
      </c>
      <c r="S3641" t="str">
        <f t="shared" si="1907"/>
        <v>0.785227887970286i</v>
      </c>
      <c r="T3641" t="str">
        <f t="shared" si="1908"/>
        <v>0.0968261596245114+0.103493973827612i</v>
      </c>
      <c r="U3641" t="str">
        <f t="shared" si="1909"/>
        <v>0.0001-93.2366391868159i</v>
      </c>
      <c r="V3641" t="str">
        <f t="shared" si="1910"/>
        <v>0.00002-0.00149548820121057i</v>
      </c>
      <c r="W3641" t="str">
        <f t="shared" si="1911"/>
        <v>0.0000199993584529511-0.00149546421869478i</v>
      </c>
      <c r="X3641" t="str">
        <f t="shared" si="1912"/>
        <v>0.0000279477071108005-0.00149520929239228i</v>
      </c>
      <c r="Y3641" t="str">
        <f t="shared" si="1913"/>
        <v>0.009+10.7253973193556i</v>
      </c>
      <c r="Z3641" t="str">
        <f t="shared" si="1914"/>
        <v>-0.00167310520688574-0.000032681871584503i</v>
      </c>
      <c r="AA3641" t="str">
        <f t="shared" si="1915"/>
        <v>0.000942029040129282-1.11899487446369i</v>
      </c>
      <c r="AB3641" t="str">
        <f t="shared" si="1916"/>
        <v>0.659199283568257+0.704594230168386i</v>
      </c>
      <c r="AC3641" t="str">
        <f t="shared" si="1917"/>
        <v>1.13631938195944-0.118105061410098i</v>
      </c>
      <c r="AD3641" t="str">
        <f t="shared" si="1918"/>
        <v>0.510159213340396+0.673091234323574i</v>
      </c>
      <c r="AE3641" t="str">
        <f t="shared" si="1919"/>
        <v>-0.000831552154895731-0.00114282540675396i</v>
      </c>
      <c r="AF3641" t="str">
        <f t="shared" si="1920"/>
        <v>-15.0853960972598-0.208551833183659i</v>
      </c>
      <c r="AG3641" t="str">
        <f t="shared" si="1921"/>
        <v>1.0027282717383-0.00206423793370417i</v>
      </c>
      <c r="AH3641" t="str">
        <f t="shared" si="1922"/>
        <v>0.0122366707461307+0.0173912071182477i</v>
      </c>
      <c r="AI3641">
        <f t="shared" si="1923"/>
        <v>-33.446788579092299</v>
      </c>
      <c r="AJ3641">
        <f t="shared" si="1924"/>
        <v>54.869301943327983</v>
      </c>
      <c r="AK3641"/>
      <c r="AL3641"/>
      <c r="AM3641"/>
      <c r="AN3641"/>
    </row>
    <row r="3642" spans="1:40" x14ac:dyDescent="0.25">
      <c r="A3642"/>
      <c r="B3642">
        <f t="shared" si="1925"/>
        <v>1708000</v>
      </c>
      <c r="C3642" s="237" t="str">
        <f t="shared" si="1893"/>
        <v>-2.61979316727738E-08+0.00143385394623549i</v>
      </c>
      <c r="D3642" s="208" t="str">
        <f t="shared" si="1894"/>
        <v>-5.95700615785677+0.0109928802544721i</v>
      </c>
      <c r="E3642" t="str">
        <f t="shared" si="1895"/>
        <v>2870</v>
      </c>
      <c r="F3642" t="str">
        <f t="shared" si="1896"/>
        <v>0.777000777000777</v>
      </c>
      <c r="G3642" t="str">
        <f t="shared" si="1891"/>
        <v>0.777000777000777</v>
      </c>
      <c r="H3642" t="str">
        <f t="shared" si="1897"/>
        <v>9.12839659067976+0.219422782658386i</v>
      </c>
      <c r="I3642" t="str">
        <f t="shared" si="1898"/>
        <v>6707.30031541421i</v>
      </c>
      <c r="J3642" t="str">
        <f t="shared" si="1892"/>
        <v>-38479.8309164956+1450.63344885677i</v>
      </c>
      <c r="K3642" t="str">
        <f t="shared" si="1899"/>
        <v>0.00656179044478062-0.174059537248107i</v>
      </c>
      <c r="L3642" t="str">
        <f t="shared" si="1900"/>
        <v>0.000567907903813446-0.0126254337969164i</v>
      </c>
      <c r="M3642" t="str">
        <f t="shared" si="1901"/>
        <v>0.00712969834859407-0.186684971045023i</v>
      </c>
      <c r="N3642" t="str">
        <f t="shared" si="1902"/>
        <v>-7.574825800426i</v>
      </c>
      <c r="O3642" t="str">
        <f t="shared" si="1903"/>
        <v>0.27554425943354-0.961288386018068i</v>
      </c>
      <c r="P3642" t="str">
        <f t="shared" si="1904"/>
        <v>0.72445574056646+0.961288386018068i</v>
      </c>
      <c r="Q3642" t="str">
        <f t="shared" si="1905"/>
        <v>-0.72445574056646+6.61353741440793i</v>
      </c>
      <c r="R3642" t="str">
        <f t="shared" si="1906"/>
        <v>0.131771154257775-0.123975727108361i</v>
      </c>
      <c r="S3642" t="str">
        <f t="shared" si="1907"/>
        <v>0.78568789259124i</v>
      </c>
      <c r="T3642" t="str">
        <f t="shared" si="1908"/>
        <v>0.0974062277642348+0.103531000493106i</v>
      </c>
      <c r="U3642" t="str">
        <f t="shared" si="1909"/>
        <v>0.0001-93.1820509905713i</v>
      </c>
      <c r="V3642" t="str">
        <f t="shared" si="1910"/>
        <v>0.00002-0.00149461262263843i</v>
      </c>
      <c r="W3642" t="str">
        <f t="shared" si="1911"/>
        <v>0.0000199993584529511-0.00149458865416896i</v>
      </c>
      <c r="X3642" t="str">
        <f t="shared" si="1912"/>
        <v>0.0000279384012337144-0.00149433392656951i</v>
      </c>
      <c r="Y3642" t="str">
        <f t="shared" si="1913"/>
        <v>0.009+10.7316805046627i</v>
      </c>
      <c r="Z3642" t="str">
        <f t="shared" si="1914"/>
        <v>-0.0016711464335498-0.0000326506750480796i</v>
      </c>
      <c r="AA3642" t="str">
        <f t="shared" si="1915"/>
        <v>0.000940925008291958-1.11833954364314i</v>
      </c>
      <c r="AB3642" t="str">
        <f t="shared" si="1916"/>
        <v>0.663148428134244+0.704846310303147i</v>
      </c>
      <c r="AC3642" t="str">
        <f t="shared" si="1917"/>
        <v>1.13631226128308-0.118774503530213i</v>
      </c>
      <c r="AD3642" t="str">
        <f t="shared" si="1918"/>
        <v>0.513153512812916+0.673930828800156i</v>
      </c>
      <c r="AE3642" t="str">
        <f t="shared" si="1919"/>
        <v>-0.000835550366304817-0.00114299190960527i</v>
      </c>
      <c r="AF3642" t="str">
        <f t="shared" si="1920"/>
        <v>-15.0854027485365-0.208429902403914i</v>
      </c>
      <c r="AG3642" t="str">
        <f t="shared" si="1921"/>
        <v>1.00273008213089-0.00207514960402197i</v>
      </c>
      <c r="AH3642" t="str">
        <f t="shared" si="1922"/>
        <v>0.0122967125109474+0.0173946756010835i</v>
      </c>
      <c r="AI3642">
        <f t="shared" si="1923"/>
        <v>-33.431509379086506</v>
      </c>
      <c r="AJ3642">
        <f t="shared" si="1924"/>
        <v>54.742595157716337</v>
      </c>
      <c r="AK3642"/>
      <c r="AL3642"/>
      <c r="AM3642"/>
      <c r="AN3642"/>
    </row>
    <row r="3643" spans="1:40" x14ac:dyDescent="0.25">
      <c r="A3643"/>
      <c r="B3643">
        <f t="shared" si="1925"/>
        <v>1709000</v>
      </c>
      <c r="C3643" s="237" t="str">
        <f t="shared" si="1893"/>
        <v>-2.61672818577151E-08+0.0014330149445121i</v>
      </c>
      <c r="D3643" s="208" t="str">
        <f t="shared" si="1894"/>
        <v>-5.95700615762179+0.0109864479079261i</v>
      </c>
      <c r="E3643" t="str">
        <f t="shared" si="1895"/>
        <v>2870</v>
      </c>
      <c r="F3643" t="str">
        <f t="shared" si="1896"/>
        <v>0.777000777000777</v>
      </c>
      <c r="G3643" t="str">
        <f t="shared" si="1891"/>
        <v>0.777000777000777</v>
      </c>
      <c r="H3643" t="str">
        <f t="shared" si="1897"/>
        <v>9.12840323052958+0.219294561922951i</v>
      </c>
      <c r="I3643" t="str">
        <f t="shared" si="1898"/>
        <v>6711.2273062312i</v>
      </c>
      <c r="J3643" t="str">
        <f t="shared" si="1892"/>
        <v>-38524.9036282014+1451.4827658643i</v>
      </c>
      <c r="K3643" t="str">
        <f t="shared" si="1899"/>
        <v>0.00655412407603862-0.173957972037174i</v>
      </c>
      <c r="L3643" t="str">
        <f t="shared" si="1900"/>
        <v>0.000567244829863638-0.0126180759905043i</v>
      </c>
      <c r="M3643" t="str">
        <f t="shared" si="1901"/>
        <v>0.00712136890590226-0.186576048027678i</v>
      </c>
      <c r="N3643" t="str">
        <f t="shared" si="1902"/>
        <v>-7.57926071014522i</v>
      </c>
      <c r="O3643" t="str">
        <f t="shared" si="1903"/>
        <v>0.271278336446311-0.96250094242807i</v>
      </c>
      <c r="P3643" t="str">
        <f t="shared" si="1904"/>
        <v>0.728721663553689+0.96250094242807i</v>
      </c>
      <c r="Q3643" t="str">
        <f t="shared" si="1905"/>
        <v>-0.728721663553689+6.61675976771715i</v>
      </c>
      <c r="R3643" t="str">
        <f t="shared" si="1906"/>
        <v>0.131737011221209-0.124641260446869i</v>
      </c>
      <c r="S3643" t="str">
        <f t="shared" si="1907"/>
        <v>0.786147897212196i</v>
      </c>
      <c r="T3643" t="str">
        <f t="shared" si="1908"/>
        <v>0.0979864648061837+0.103564774356573i</v>
      </c>
      <c r="U3643" t="str">
        <f t="shared" si="1909"/>
        <v>0.0001-93.1275266775281i</v>
      </c>
      <c r="V3643" t="str">
        <f t="shared" si="1910"/>
        <v>0.00002-0.00149373806873402i</v>
      </c>
      <c r="W3643" t="str">
        <f t="shared" si="1911"/>
        <v>0.0000199993584529511-0.00149371411429442i</v>
      </c>
      <c r="X3643" t="str">
        <f t="shared" si="1912"/>
        <v>0.0000279291116868873-0.00149345958507876i</v>
      </c>
      <c r="Y3643" t="str">
        <f t="shared" si="1913"/>
        <v>0.009+10.7379636899699i</v>
      </c>
      <c r="Z3643" t="str">
        <f t="shared" si="1914"/>
        <v>-0.00166919109814758-0.0000326195361823334i</v>
      </c>
      <c r="AA3643" t="str">
        <f t="shared" si="1915"/>
        <v>0.000939822916903188-1.11768498005841i</v>
      </c>
      <c r="AB3643" t="str">
        <f t="shared" si="1916"/>
        <v>0.667098722598423+0.705076245133642i</v>
      </c>
      <c r="AC3643" t="str">
        <f t="shared" si="1917"/>
        <v>1.13630099547551-0.119443535258341i</v>
      </c>
      <c r="AD3643" t="str">
        <f t="shared" si="1918"/>
        <v>0.516151396941943+0.674757124886672i</v>
      </c>
      <c r="AE3643" t="str">
        <f t="shared" si="1919"/>
        <v>-0.000839545052622403-0.0011431352054406i</v>
      </c>
      <c r="AF3643" t="str">
        <f t="shared" si="1920"/>
        <v>-15.0854093881514-0.208308114015025i</v>
      </c>
      <c r="AG3643" t="str">
        <f t="shared" si="1921"/>
        <v>1.0027318366004-0.00208606305195169i</v>
      </c>
      <c r="AH3643" t="str">
        <f t="shared" si="1922"/>
        <v>0.012356707076778+0.017397795542071i</v>
      </c>
      <c r="AI3643">
        <f t="shared" si="1923"/>
        <v>-33.41634154210648</v>
      </c>
      <c r="AJ3643">
        <f t="shared" si="1924"/>
        <v>54.615895021365546</v>
      </c>
      <c r="AK3643"/>
      <c r="AL3643"/>
      <c r="AM3643"/>
      <c r="AN3643"/>
    </row>
    <row r="3644" spans="1:40" x14ac:dyDescent="0.25">
      <c r="A3644"/>
      <c r="B3644">
        <f t="shared" si="1925"/>
        <v>1710000</v>
      </c>
      <c r="C3644" s="237" t="str">
        <f t="shared" si="1893"/>
        <v>-2.61366857985374E-08+0.00143217692407727i</v>
      </c>
      <c r="D3644" s="208" t="str">
        <f t="shared" si="1894"/>
        <v>-5.95700615738722+0.0109800230845924i</v>
      </c>
      <c r="E3644" t="str">
        <f t="shared" si="1895"/>
        <v>2870</v>
      </c>
      <c r="F3644" t="str">
        <f t="shared" si="1896"/>
        <v>0.777000777000777</v>
      </c>
      <c r="G3644" t="str">
        <f t="shared" si="1891"/>
        <v>0.777000777000777</v>
      </c>
      <c r="H3644" t="str">
        <f t="shared" si="1897"/>
        <v>9.12840985874433+0.21916649085248i</v>
      </c>
      <c r="I3644" t="str">
        <f t="shared" si="1898"/>
        <v>6715.15429704818i</v>
      </c>
      <c r="J3644" t="str">
        <f t="shared" si="1892"/>
        <v>-38570.0027213597+1452.33208287183i</v>
      </c>
      <c r="K3644" t="str">
        <f t="shared" si="1899"/>
        <v>0.00654647112867137-0.173856525119841i</v>
      </c>
      <c r="L3644" t="str">
        <f t="shared" si="1900"/>
        <v>0.000566582915736668-0.0126107267376045i</v>
      </c>
      <c r="M3644" t="str">
        <f t="shared" si="1901"/>
        <v>0.00711305404440804-0.186467251857446i</v>
      </c>
      <c r="N3644" t="str">
        <f t="shared" si="1902"/>
        <v>-7.58369561986444i</v>
      </c>
      <c r="O3644" t="str">
        <f t="shared" si="1903"/>
        <v>0.267007077850423-0.963694567992254i</v>
      </c>
      <c r="P3644" t="str">
        <f t="shared" si="1904"/>
        <v>0.732992922149577+0.963694567992254i</v>
      </c>
      <c r="Q3644" t="str">
        <f t="shared" si="1905"/>
        <v>-0.732992922149577+6.62000105187219i</v>
      </c>
      <c r="R3644" t="str">
        <f t="shared" si="1906"/>
        <v>0.131698771934646-0.125306202118936i</v>
      </c>
      <c r="S3644" t="str">
        <f t="shared" si="1907"/>
        <v>0.78660790183315i</v>
      </c>
      <c r="T3644" t="str">
        <f t="shared" si="1908"/>
        <v>0.0985668487354569+0.103595294665514i</v>
      </c>
      <c r="U3644" t="str">
        <f t="shared" si="1909"/>
        <v>0.0001-93.0730661356112i</v>
      </c>
      <c r="V3644" t="str">
        <f t="shared" si="1910"/>
        <v>0.00002-0.00149286453769967i</v>
      </c>
      <c r="W3644" t="str">
        <f t="shared" si="1911"/>
        <v>0.000019999358452951-0.00149284059727353i</v>
      </c>
      <c r="X3644" t="str">
        <f t="shared" si="1912"/>
        <v>0.0000279198384321326-0.00149258626612317i</v>
      </c>
      <c r="Y3644" t="str">
        <f t="shared" si="1913"/>
        <v>0.009+10.7442468752771i</v>
      </c>
      <c r="Z3644" t="str">
        <f t="shared" si="1914"/>
        <v>-0.0016672391926381-0.0000325884548366088i</v>
      </c>
      <c r="AA3644" t="str">
        <f t="shared" si="1915"/>
        <v>0.000938722761416534-1.11703118236272i</v>
      </c>
      <c r="AB3644" t="str">
        <f t="shared" si="1916"/>
        <v>0.671050017081805+0.705284029536806i</v>
      </c>
      <c r="AC3644" t="str">
        <f t="shared" si="1917"/>
        <v>1.13628558980468-0.120112129125383i</v>
      </c>
      <c r="AD3644" t="str">
        <f t="shared" si="1918"/>
        <v>0.519152806604762+0.675570107873562i</v>
      </c>
      <c r="AE3644" t="str">
        <f t="shared" si="1919"/>
        <v>-0.000843536120190122-0.00114325534901288i</v>
      </c>
      <c r="AF3644" t="str">
        <f t="shared" si="1920"/>
        <v>-15.0854160161315-0.208186467767888i</v>
      </c>
      <c r="AG3644" t="str">
        <f t="shared" si="1921"/>
        <v>1.00273353518526-0.00209697803527224i</v>
      </c>
      <c r="AH3644" t="str">
        <f t="shared" si="1922"/>
        <v>0.0124166530385129+0.01740056774235i</v>
      </c>
      <c r="AI3644">
        <f t="shared" si="1923"/>
        <v>-33.401284381604938</v>
      </c>
      <c r="AJ3644">
        <f t="shared" si="1924"/>
        <v>54.48920150644215</v>
      </c>
      <c r="AK3644"/>
      <c r="AL3644"/>
      <c r="AM3644"/>
      <c r="AN3644"/>
    </row>
    <row r="3645" spans="1:40" x14ac:dyDescent="0.25">
      <c r="A3645"/>
      <c r="B3645">
        <f t="shared" si="1925"/>
        <v>1711000</v>
      </c>
      <c r="C3645" s="237" t="str">
        <f t="shared" si="1893"/>
        <v>-2.61061433696058E-08+0.00143133988321044i</v>
      </c>
      <c r="D3645" s="208" t="str">
        <f t="shared" si="1894"/>
        <v>-5.95700615715306+0.01097360577128i</v>
      </c>
      <c r="E3645" t="str">
        <f t="shared" si="1895"/>
        <v>2870</v>
      </c>
      <c r="F3645" t="str">
        <f t="shared" si="1896"/>
        <v>0.777000777000777</v>
      </c>
      <c r="G3645" t="str">
        <f t="shared" si="1891"/>
        <v>0.777000777000777</v>
      </c>
      <c r="H3645" t="str">
        <f t="shared" si="1897"/>
        <v>9.12841647535115+0.219038569185257i</v>
      </c>
      <c r="I3645" t="str">
        <f t="shared" si="1898"/>
        <v>6719.08128786517i</v>
      </c>
      <c r="J3645" t="str">
        <f t="shared" si="1892"/>
        <v>-38615.1281959707+1453.18139987935i</v>
      </c>
      <c r="K3645" t="str">
        <f t="shared" si="1899"/>
        <v>0.00653883157138257-0.173755196289852i</v>
      </c>
      <c r="L3645" t="str">
        <f t="shared" si="1900"/>
        <v>0.000565922158730972-0.0126033860233408i</v>
      </c>
      <c r="M3645" t="str">
        <f t="shared" si="1901"/>
        <v>0.00710475373011354-0.186358582313193i</v>
      </c>
      <c r="N3645" t="str">
        <f t="shared" si="1902"/>
        <v>-7.58813052958365i</v>
      </c>
      <c r="O3645" t="str">
        <f t="shared" si="1903"/>
        <v>0.262730567654678-0.964869239233924i</v>
      </c>
      <c r="P3645" t="str">
        <f t="shared" si="1904"/>
        <v>0.737269432345322+0.964869239233924i</v>
      </c>
      <c r="Q3645" t="str">
        <f t="shared" si="1905"/>
        <v>-0.737269432345322+6.62326129034973i</v>
      </c>
      <c r="R3645" t="str">
        <f t="shared" si="1906"/>
        <v>0.131656442861893-0.125970525193437i</v>
      </c>
      <c r="S3645" t="str">
        <f t="shared" si="1907"/>
        <v>0.787067906454106i</v>
      </c>
      <c r="T3645" t="str">
        <f t="shared" si="1908"/>
        <v>0.0991473575389227+0.103622560854505i</v>
      </c>
      <c r="U3645" t="str">
        <f t="shared" si="1909"/>
        <v>0.0001-93.018669253007i</v>
      </c>
      <c r="V3645" t="str">
        <f t="shared" si="1910"/>
        <v>0.00002-0.00149199202774193i</v>
      </c>
      <c r="W3645" t="str">
        <f t="shared" si="1911"/>
        <v>0.000019999358452951-0.00149196810131289i</v>
      </c>
      <c r="X3645" t="str">
        <f t="shared" si="1912"/>
        <v>0.0000279105814313761-0.00149171396791009i</v>
      </c>
      <c r="Y3645" t="str">
        <f t="shared" si="1913"/>
        <v>0.009+10.7505300605843i</v>
      </c>
      <c r="Z3645" t="str">
        <f t="shared" si="1914"/>
        <v>-0.00166529070900386-0.0000325574308607477i</v>
      </c>
      <c r="AA3645" t="str">
        <f t="shared" si="1915"/>
        <v>0.000937624537298875-1.11637814921247i</v>
      </c>
      <c r="AB3645" t="str">
        <f t="shared" si="1916"/>
        <v>0.675002161717446+0.705469659663191i</v>
      </c>
      <c r="AC3645" t="str">
        <f t="shared" si="1917"/>
        <v>1.1362660497661-0.12078025772003i</v>
      </c>
      <c r="AD3645" t="str">
        <f t="shared" si="1918"/>
        <v>0.522157682624227+0.676369763313127i</v>
      </c>
      <c r="AE3645" t="str">
        <f t="shared" si="1919"/>
        <v>-0.000847523475703742-0.00114335239534693i</v>
      </c>
      <c r="AF3645" t="str">
        <f t="shared" si="1920"/>
        <v>-15.0854226325042-0.208064963413977i</v>
      </c>
      <c r="AG3645" t="str">
        <f t="shared" si="1921"/>
        <v>1.00273517792491-0.00210789431210823i</v>
      </c>
      <c r="AH3645" t="str">
        <f t="shared" si="1922"/>
        <v>0.0124765489962858+0.0174029930070231i</v>
      </c>
      <c r="AI3645">
        <f t="shared" si="1923"/>
        <v>-33.386337218228874</v>
      </c>
      <c r="AJ3645">
        <f t="shared" si="1924"/>
        <v>54.362514585068091</v>
      </c>
      <c r="AK3645"/>
      <c r="AL3645"/>
      <c r="AM3645"/>
      <c r="AN3645"/>
    </row>
    <row r="3646" spans="1:40" x14ac:dyDescent="0.25">
      <c r="A3646"/>
      <c r="B3646">
        <f t="shared" si="1925"/>
        <v>1712000</v>
      </c>
      <c r="C3646" s="237" t="str">
        <f t="shared" si="1893"/>
        <v>-2.60756544456537E-08+0.00143050382019511i</v>
      </c>
      <c r="D3646" s="208" t="str">
        <f t="shared" si="1894"/>
        <v>-5.95700615691931+0.0109671959548292i</v>
      </c>
      <c r="E3646" t="str">
        <f t="shared" si="1895"/>
        <v>2870</v>
      </c>
      <c r="F3646" t="str">
        <f t="shared" si="1896"/>
        <v>0.777000777000777</v>
      </c>
      <c r="G3646" t="str">
        <f t="shared" si="1891"/>
        <v>0.777000777000777</v>
      </c>
      <c r="H3646" t="str">
        <f t="shared" si="1897"/>
        <v>9.12842308037714+0.218910796660177i</v>
      </c>
      <c r="I3646" t="str">
        <f t="shared" si="1898"/>
        <v>6723.00827868216i</v>
      </c>
      <c r="J3646" t="str">
        <f t="shared" si="1892"/>
        <v>-38660.2800520341+1454.03071688688i</v>
      </c>
      <c r="K3646" t="str">
        <f t="shared" si="1899"/>
        <v>0.0065312053729673-0.173653985341432i</v>
      </c>
      <c r="L3646" t="str">
        <f t="shared" si="1900"/>
        <v>0.000565262556152856-0.0125960538328717i</v>
      </c>
      <c r="M3646" t="str">
        <f t="shared" si="1901"/>
        <v>0.00709646792912016-0.186250039174304i</v>
      </c>
      <c r="N3646" t="str">
        <f t="shared" si="1902"/>
        <v>-7.59256543930287i</v>
      </c>
      <c r="O3646" t="str">
        <f t="shared" si="1903"/>
        <v>0.258448889971133-0.966024933049189i</v>
      </c>
      <c r="P3646" t="str">
        <f t="shared" si="1904"/>
        <v>0.741551110028867+0.966024933049189i</v>
      </c>
      <c r="Q3646" t="str">
        <f t="shared" si="1905"/>
        <v>-0.741551110028867+6.62654050625368i</v>
      </c>
      <c r="R3646" t="str">
        <f t="shared" si="1906"/>
        <v>0.131610030689022-0.126634202806927i</v>
      </c>
      <c r="S3646" t="str">
        <f t="shared" si="1907"/>
        <v>0.78752791107506i</v>
      </c>
      <c r="T3646" t="str">
        <f t="shared" si="1908"/>
        <v>0.0997279692071947+0.10364657254505i</v>
      </c>
      <c r="U3646" t="str">
        <f t="shared" si="1909"/>
        <v>0.0001-92.9643359181627i</v>
      </c>
      <c r="V3646" t="str">
        <f t="shared" si="1910"/>
        <v>0.00002-0.00149112053707152i</v>
      </c>
      <c r="W3646" t="str">
        <f t="shared" si="1911"/>
        <v>0.000019999358452951-0.00149109662462322i</v>
      </c>
      <c r="X3646" t="str">
        <f t="shared" si="1912"/>
        <v>0.0000279013406466534-0.001490842688651i</v>
      </c>
      <c r="Y3646" t="str">
        <f t="shared" si="1913"/>
        <v>0.009+10.7568132458915i</v>
      </c>
      <c r="Z3646" t="str">
        <f t="shared" si="1914"/>
        <v>-0.00166334563925074-0.0000325264641050849i</v>
      </c>
      <c r="AA3646" t="str">
        <f t="shared" si="1915"/>
        <v>0.000936528240030334-1.11572587926718i</v>
      </c>
      <c r="AB3646" t="str">
        <f t="shared" si="1916"/>
        <v>0.6789550066639+0.705633132935971i</v>
      </c>
      <c r="AC3646" t="str">
        <f t="shared" si="1917"/>
        <v>1.13624238108212-0.121447893691136i</v>
      </c>
      <c r="AD3646" t="str">
        <f t="shared" si="1918"/>
        <v>0.525165965769928+0.67715607701962i</v>
      </c>
      <c r="AE3646" t="str">
        <f t="shared" si="1919"/>
        <v>-0.000851507026213591-0.00114342639973755i</v>
      </c>
      <c r="AF3646" t="str">
        <f t="shared" si="1920"/>
        <v>-15.0854292372964-0.207943600705348i</v>
      </c>
      <c r="AG3646" t="str">
        <f t="shared" si="1921"/>
        <v>1.00273676485973-0.00211881164093355i</v>
      </c>
      <c r="AH3646" t="str">
        <f t="shared" si="1922"/>
        <v>0.01253639355548+0.017405072145127i</v>
      </c>
      <c r="AI3646">
        <f t="shared" si="1923"/>
        <v>-33.371499379723844</v>
      </c>
      <c r="AJ3646">
        <f t="shared" si="1924"/>
        <v>54.235834229311905</v>
      </c>
      <c r="AK3646"/>
      <c r="AL3646"/>
      <c r="AM3646"/>
      <c r="AN3646"/>
    </row>
    <row r="3647" spans="1:40" x14ac:dyDescent="0.25">
      <c r="A3647"/>
      <c r="B3647">
        <f t="shared" si="1925"/>
        <v>1713000</v>
      </c>
      <c r="C3647" s="237" t="str">
        <f t="shared" si="1893"/>
        <v>-2.60452189017782E-08+0.00142966873331873i</v>
      </c>
      <c r="D3647" s="208" t="str">
        <f t="shared" si="1894"/>
        <v>-5.95700615668597+0.0109607936221103i</v>
      </c>
      <c r="E3647" t="str">
        <f t="shared" si="1895"/>
        <v>2870</v>
      </c>
      <c r="F3647" t="str">
        <f t="shared" si="1896"/>
        <v>0.777000777000777</v>
      </c>
      <c r="G3647" t="str">
        <f t="shared" si="1891"/>
        <v>0.777000777000777</v>
      </c>
      <c r="H3647" t="str">
        <f t="shared" si="1897"/>
        <v>9.1284296738493+0.218783173016742i</v>
      </c>
      <c r="I3647" t="str">
        <f t="shared" si="1898"/>
        <v>6726.93526949914i</v>
      </c>
      <c r="J3647" t="str">
        <f t="shared" si="1892"/>
        <v>-38705.4582895502+1454.88003389441i</v>
      </c>
      <c r="K3647" t="str">
        <f t="shared" si="1899"/>
        <v>0.0065235925023111-0.173552892069278i</v>
      </c>
      <c r="L3647" t="str">
        <f t="shared" si="1900"/>
        <v>0.00056460410531644-0.0125887301513897i</v>
      </c>
      <c r="M3647" t="str">
        <f t="shared" si="1901"/>
        <v>0.00708819660762754-0.186141622220668i</v>
      </c>
      <c r="N3647" t="str">
        <f t="shared" si="1902"/>
        <v>-7.59700034902209i</v>
      </c>
      <c r="O3647" t="str">
        <f t="shared" si="1903"/>
        <v>0.254162129013513-0.967161626707407i</v>
      </c>
      <c r="P3647" t="str">
        <f t="shared" si="1904"/>
        <v>0.745837870986487+0.967161626707407i</v>
      </c>
      <c r="Q3647" t="str">
        <f t="shared" si="1905"/>
        <v>-0.745837870986487+6.62983872231468i</v>
      </c>
      <c r="R3647" t="str">
        <f t="shared" si="1906"/>
        <v>0.131559542323511-0.127297208165926i</v>
      </c>
      <c r="S3647" t="str">
        <f t="shared" si="1907"/>
        <v>0.787987915696016i</v>
      </c>
      <c r="T3647" t="str">
        <f t="shared" si="1908"/>
        <v>0.10030866173659+0.103667329545425i</v>
      </c>
      <c r="U3647" t="str">
        <f t="shared" si="1909"/>
        <v>0.0001-92.9100660197874i</v>
      </c>
      <c r="V3647" t="str">
        <f t="shared" si="1910"/>
        <v>0.00002-0.00149025006390335i</v>
      </c>
      <c r="W3647" t="str">
        <f t="shared" si="1911"/>
        <v>0.0000199993584529511-0.00149022616541947i</v>
      </c>
      <c r="X3647" t="str">
        <f t="shared" si="1912"/>
        <v>0.0000278921160401118-0.0014899724265616i</v>
      </c>
      <c r="Y3647" t="str">
        <f t="shared" si="1913"/>
        <v>0.009+10.7630964311986i</v>
      </c>
      <c r="Z3647" t="str">
        <f t="shared" si="1914"/>
        <v>-0.00166140397540795-0.0000324955544204494i</v>
      </c>
      <c r="AA3647" t="str">
        <f t="shared" si="1915"/>
        <v>0.000935433865104256-1.11507437118949i</v>
      </c>
      <c r="AB3647" t="str">
        <f t="shared" si="1916"/>
        <v>0.682908402118551+0.705774448049875i</v>
      </c>
      <c r="AC3647" t="str">
        <f t="shared" si="1917"/>
        <v>1.13621458970112-0.122115009750054i</v>
      </c>
      <c r="AD3647" t="str">
        <f t="shared" si="1918"/>
        <v>0.528177596759309+0.677929035069438i</v>
      </c>
      <c r="AE3647" t="str">
        <f t="shared" si="1919"/>
        <v>-0.000855486679125027-0.00114347741774799i</v>
      </c>
      <c r="AF3647" t="str">
        <f t="shared" si="1920"/>
        <v>-15.0854358305353-0.207822379394632i</v>
      </c>
      <c r="AG3647" t="str">
        <f t="shared" si="1921"/>
        <v>1.00273829603108-0.0021297297805749i</v>
      </c>
      <c r="AH3647" t="str">
        <f t="shared" si="1922"/>
        <v>0.0125961853267328+0.0174068059696113i</v>
      </c>
      <c r="AI3647">
        <f t="shared" si="1923"/>
        <v>-33.3567702008379</v>
      </c>
      <c r="AJ3647">
        <f t="shared" si="1924"/>
        <v>54.109160411195518</v>
      </c>
      <c r="AK3647"/>
      <c r="AL3647"/>
      <c r="AM3647"/>
      <c r="AN3647"/>
    </row>
    <row r="3648" spans="1:40" x14ac:dyDescent="0.25">
      <c r="A3648"/>
      <c r="B3648">
        <f t="shared" si="1925"/>
        <v>1714000</v>
      </c>
      <c r="C3648" s="237" t="str">
        <f t="shared" si="1893"/>
        <v>-2.60148366134414E-08+0.00142883462087277i</v>
      </c>
      <c r="D3648" s="208" t="str">
        <f t="shared" si="1894"/>
        <v>-5.95700615645304+0.0109543987600246i</v>
      </c>
      <c r="E3648" t="str">
        <f t="shared" si="1895"/>
        <v>2870</v>
      </c>
      <c r="F3648" t="str">
        <f t="shared" si="1896"/>
        <v>0.777000777000777</v>
      </c>
      <c r="G3648" t="str">
        <f t="shared" si="1891"/>
        <v>0.777000777000777</v>
      </c>
      <c r="H3648" t="str">
        <f t="shared" si="1897"/>
        <v>9.12843625579456+0.218655697995062i</v>
      </c>
      <c r="I3648" t="str">
        <f t="shared" si="1898"/>
        <v>6730.86226031613i</v>
      </c>
      <c r="J3648" t="str">
        <f t="shared" si="1892"/>
        <v>-38750.6629085188+1455.72935090194i</v>
      </c>
      <c r="K3648" t="str">
        <f t="shared" si="1899"/>
        <v>0.00651599292839027-0.17345191626857i</v>
      </c>
      <c r="L3648" t="str">
        <f t="shared" si="1900"/>
        <v>0.00056394680354365-0.0125814149641217i</v>
      </c>
      <c r="M3648" t="str">
        <f t="shared" si="1901"/>
        <v>0.00707993973193392-0.186033331232692i</v>
      </c>
      <c r="N3648" t="str">
        <f t="shared" si="1902"/>
        <v>-7.60143525874131i</v>
      </c>
      <c r="O3648" t="str">
        <f t="shared" si="1903"/>
        <v>0.249870369095513-0.968279297851644i</v>
      </c>
      <c r="P3648" t="str">
        <f t="shared" si="1904"/>
        <v>0.750129630904487+0.968279297851644i</v>
      </c>
      <c r="Q3648" t="str">
        <f t="shared" si="1905"/>
        <v>-0.750129630904487+6.63315596088967i</v>
      </c>
      <c r="R3648" t="str">
        <f t="shared" si="1906"/>
        <v>0.131504984893365-0.127959514549211i</v>
      </c>
      <c r="S3648" t="str">
        <f t="shared" si="1907"/>
        <v>0.788447920316972i</v>
      </c>
      <c r="T3648" t="str">
        <f t="shared" si="1908"/>
        <v>0.100889413131095+0.103684831850488i</v>
      </c>
      <c r="U3648" t="str">
        <f t="shared" si="1909"/>
        <v>0.0001-92.8558594468468i</v>
      </c>
      <c r="V3648" t="str">
        <f t="shared" si="1910"/>
        <v>0.00002-0.0014893806064565i</v>
      </c>
      <c r="W3648" t="str">
        <f t="shared" si="1911"/>
        <v>0.000019999358452951-0.00148935672192075i</v>
      </c>
      <c r="X3648" t="str">
        <f t="shared" si="1912"/>
        <v>0.0000278829075740084-0.00148910317986176i</v>
      </c>
      <c r="Y3648" t="str">
        <f t="shared" si="1913"/>
        <v>0.009+10.7693796165058i</v>
      </c>
      <c r="Z3648" t="str">
        <f t="shared" si="1914"/>
        <v>-0.00165946570952797-0.0000324647016581597i</v>
      </c>
      <c r="AA3648" t="str">
        <f t="shared" si="1915"/>
        <v>0.000934341408027138-1.11442362364518i</v>
      </c>
      <c r="AB3648" t="str">
        <f t="shared" si="1916"/>
        <v>0.686862198330995+0.705893604969896i</v>
      </c>
      <c r="AC3648" t="str">
        <f t="shared" si="1917"/>
        <v>1.13618268179673-0.122781578672981i</v>
      </c>
      <c r="AD3648" t="str">
        <f t="shared" si="1918"/>
        <v>0.531192516258808+0.678688623801241i</v>
      </c>
      <c r="AE3648" t="str">
        <f t="shared" si="1919"/>
        <v>-0.000859462342198882-0.00114350550520828i</v>
      </c>
      <c r="AF3648" t="str">
        <f t="shared" si="1920"/>
        <v>-15.0854424122476-0.207701299235037i</v>
      </c>
      <c r="AG3648" t="str">
        <f t="shared" si="1921"/>
        <v>1.00273977148127-0.00214064849021544i</v>
      </c>
      <c r="AH3648" t="str">
        <f t="shared" si="1922"/>
        <v>0.0126559229259403+0.0174081952973136i</v>
      </c>
      <c r="AI3648">
        <f t="shared" si="1923"/>
        <v>-33.342149023228174</v>
      </c>
      <c r="AJ3648">
        <f t="shared" si="1924"/>
        <v>53.982493102694242</v>
      </c>
      <c r="AK3648"/>
      <c r="AL3648"/>
      <c r="AM3648"/>
      <c r="AN3648"/>
    </row>
    <row r="3649" spans="1:40" x14ac:dyDescent="0.25">
      <c r="A3649"/>
      <c r="B3649">
        <f t="shared" si="1925"/>
        <v>1715000</v>
      </c>
      <c r="C3649" s="237" t="str">
        <f t="shared" si="1893"/>
        <v>-2.59845074564681E-08+0.00142800148115269i</v>
      </c>
      <c r="D3649" s="208" t="str">
        <f t="shared" si="1894"/>
        <v>-5.95700615622051+0.010948011355504i</v>
      </c>
      <c r="E3649" t="str">
        <f t="shared" si="1895"/>
        <v>2870</v>
      </c>
      <c r="F3649" t="str">
        <f t="shared" si="1896"/>
        <v>0.777000777000777</v>
      </c>
      <c r="G3649" t="str">
        <f t="shared" si="1891"/>
        <v>0.777000777000777</v>
      </c>
      <c r="H3649" t="str">
        <f t="shared" si="1897"/>
        <v>9.12844282623976+0.218528371335847i</v>
      </c>
      <c r="I3649" t="str">
        <f t="shared" si="1898"/>
        <v>6734.78925113312i</v>
      </c>
      <c r="J3649" t="str">
        <f t="shared" si="1892"/>
        <v>-38795.8939089399+1456.57866790946i</v>
      </c>
      <c r="K3649" t="str">
        <f t="shared" si="1899"/>
        <v>0.00650840662027114-0.173351057734958i</v>
      </c>
      <c r="L3649" t="str">
        <f t="shared" si="1900"/>
        <v>0.000563290648164188-0.0125741082563285i</v>
      </c>
      <c r="M3649" t="str">
        <f t="shared" si="1901"/>
        <v>0.00707169726843533-0.185925165991287i</v>
      </c>
      <c r="N3649" t="str">
        <f t="shared" si="1902"/>
        <v>-7.60587016846053i</v>
      </c>
      <c r="O3649" t="str">
        <f t="shared" si="1903"/>
        <v>0.245573694629149-0.969377924499104i</v>
      </c>
      <c r="P3649" t="str">
        <f t="shared" si="1904"/>
        <v>0.754426305370851+0.969377924499104i</v>
      </c>
      <c r="Q3649" t="str">
        <f t="shared" si="1905"/>
        <v>-0.754426305370851+6.63649224396143i</v>
      </c>
      <c r="R3649" t="str">
        <f t="shared" si="1906"/>
        <v>0.131446365746199-0.128621095310082i</v>
      </c>
      <c r="S3649" t="str">
        <f t="shared" si="1907"/>
        <v>0.788907924937926i</v>
      </c>
      <c r="T3649" t="str">
        <f t="shared" si="1908"/>
        <v>0.10147020140432+0.103699079641466i</v>
      </c>
      <c r="U3649" t="str">
        <f t="shared" si="1909"/>
        <v>0.0001-92.8017160885686i</v>
      </c>
      <c r="V3649" t="str">
        <f t="shared" si="1910"/>
        <v>0.00002-0.0014885121629542i</v>
      </c>
      <c r="W3649" t="str">
        <f t="shared" si="1911"/>
        <v>0.0000199993584529511-0.00148848829235032i</v>
      </c>
      <c r="X3649" t="str">
        <f t="shared" si="1912"/>
        <v>0.0000278737152107112-0.0014882349467755i</v>
      </c>
      <c r="Y3649" t="str">
        <f t="shared" si="1913"/>
        <v>0.009+10.775662801813i</v>
      </c>
      <c r="Z3649" t="str">
        <f t="shared" si="1914"/>
        <v>-0.00165753083368649-0.0000324339056700253i</v>
      </c>
      <c r="AA3649" t="str">
        <f t="shared" si="1915"/>
        <v>0.000933250864318638-1.11377363530313i</v>
      </c>
      <c r="AB3649" t="str">
        <f t="shared" si="1916"/>
        <v>0.690816245616352+0.70599060492984i</v>
      </c>
      <c r="AC3649" t="str">
        <f t="shared" si="1917"/>
        <v>1.13614666376699-0.123447573303275i</v>
      </c>
      <c r="AD3649" t="str">
        <f t="shared" si="1918"/>
        <v>0.534210664884997+0.679434829816071i</v>
      </c>
      <c r="AE3649" t="str">
        <f t="shared" si="1919"/>
        <v>-0.000863433923551863-0.00114351071821348i</v>
      </c>
      <c r="AF3649" t="str">
        <f t="shared" si="1920"/>
        <v>-15.0854489824603-0.207580359980343i</v>
      </c>
      <c r="AG3649" t="str">
        <f t="shared" si="1921"/>
        <v>1.00274119125357-0.00215156752939826i</v>
      </c>
      <c r="AH3649" t="str">
        <f t="shared" si="1922"/>
        <v>0.0127156049742625+0.0174092409489349i</v>
      </c>
      <c r="AI3649">
        <f t="shared" si="1923"/>
        <v>-33.327635195368927</v>
      </c>
      <c r="AJ3649">
        <f t="shared" si="1924"/>
        <v>53.855832275736176</v>
      </c>
      <c r="AK3649"/>
      <c r="AL3649"/>
      <c r="AM3649"/>
      <c r="AN3649"/>
    </row>
    <row r="3650" spans="1:40" x14ac:dyDescent="0.25">
      <c r="A3650"/>
      <c r="B3650">
        <f t="shared" si="1925"/>
        <v>1716000</v>
      </c>
      <c r="C3650" s="237" t="str">
        <f t="shared" si="1893"/>
        <v>-2.59542313070457E-08+0.00142716931245793i</v>
      </c>
      <c r="D3650" s="208" t="str">
        <f t="shared" si="1894"/>
        <v>-5.9570061559884+0.0109416313955108i</v>
      </c>
      <c r="E3650" t="str">
        <f t="shared" si="1895"/>
        <v>2870</v>
      </c>
      <c r="F3650" t="str">
        <f t="shared" si="1896"/>
        <v>0.777000777000777</v>
      </c>
      <c r="G3650" t="str">
        <f t="shared" si="1891"/>
        <v>0.777000777000777</v>
      </c>
      <c r="H3650" t="str">
        <f t="shared" si="1897"/>
        <v>9.12844938521169+0.218401192780415i</v>
      </c>
      <c r="I3650" t="str">
        <f t="shared" si="1898"/>
        <v>6738.71624195011i</v>
      </c>
      <c r="J3650" t="str">
        <f t="shared" si="1892"/>
        <v>-38841.1512908137+1457.42798491699i</v>
      </c>
      <c r="K3650" t="str">
        <f t="shared" si="1899"/>
        <v>0.00650083354710997-0.173250316264564i</v>
      </c>
      <c r="L3650" t="str">
        <f t="shared" si="1900"/>
        <v>0.000562635636515497-0.0125668100133051i</v>
      </c>
      <c r="M3650" t="str">
        <f t="shared" si="1901"/>
        <v>0.00706346918362547-0.185817126277869i</v>
      </c>
      <c r="N3650" t="str">
        <f t="shared" si="1902"/>
        <v>-7.61030507817975i</v>
      </c>
      <c r="O3650" t="str">
        <f t="shared" si="1903"/>
        <v>0.241272190123099-0.970457485041567i</v>
      </c>
      <c r="P3650" t="str">
        <f t="shared" si="1904"/>
        <v>0.758727809876901+0.970457485041567i</v>
      </c>
      <c r="Q3650" t="str">
        <f t="shared" si="1905"/>
        <v>-0.758727809876901+6.63984759313818i</v>
      </c>
      <c r="R3650" t="str">
        <f t="shared" si="1906"/>
        <v>0.131383692448302-0.129281923878622i</v>
      </c>
      <c r="S3650" t="str">
        <f t="shared" si="1907"/>
        <v>0.789367929558882i</v>
      </c>
      <c r="T3650" t="str">
        <f t="shared" si="1908"/>
        <v>0.102051004581457+0.103710073285717i</v>
      </c>
      <c r="U3650" t="str">
        <f t="shared" si="1909"/>
        <v>0.0001-92.7476358344376i</v>
      </c>
      <c r="V3650" t="str">
        <f t="shared" si="1910"/>
        <v>0.00002-0.0014876447316238i</v>
      </c>
      <c r="W3650" t="str">
        <f t="shared" si="1911"/>
        <v>0.000019999358452951-0.00148762087493555i</v>
      </c>
      <c r="X3650" t="str">
        <f t="shared" si="1912"/>
        <v>0.0000278645389126963-0.00148736772553092i</v>
      </c>
      <c r="Y3650" t="str">
        <f t="shared" si="1913"/>
        <v>0.009+10.7819459871202i</v>
      </c>
      <c r="Z3650" t="str">
        <f t="shared" si="1914"/>
        <v>-0.00165559933998217-0.0000324031663083403i</v>
      </c>
      <c r="AA3650" t="str">
        <f t="shared" si="1915"/>
        <v>0.000932162229511479-1.11312440483533i</v>
      </c>
      <c r="AB3650" t="str">
        <f t="shared" si="1916"/>
        <v>0.694770394368586+0.706065450430707i</v>
      </c>
      <c r="AC3650" t="str">
        <f t="shared" si="1917"/>
        <v>1.13610654223344-0.124112966553772i</v>
      </c>
      <c r="AD3650" t="str">
        <f t="shared" si="1918"/>
        <v>0.53723198320575+0.680167639977519i</v>
      </c>
      <c r="AE3650" t="str">
        <f t="shared" si="1919"/>
        <v>-0.000867401331657007-0.00114349311312198i</v>
      </c>
      <c r="AF3650" t="str">
        <f t="shared" si="1920"/>
        <v>-15.0854555412001-0.207459561384904i</v>
      </c>
      <c r="AG3650" t="str">
        <f t="shared" si="1921"/>
        <v>1.00274255539222-0.00216248665803007i</v>
      </c>
      <c r="AH3650" t="str">
        <f t="shared" si="1922"/>
        <v>0.0127752300981278+0.0174099437490138i</v>
      </c>
      <c r="AI3650">
        <f t="shared" si="1923"/>
        <v>-33.313228072461591</v>
      </c>
      <c r="AJ3650">
        <f t="shared" si="1924"/>
        <v>53.729177902200952</v>
      </c>
      <c r="AK3650"/>
      <c r="AL3650"/>
      <c r="AM3650"/>
      <c r="AN3650"/>
    </row>
    <row r="3651" spans="1:40" x14ac:dyDescent="0.25">
      <c r="A3651"/>
      <c r="B3651">
        <f t="shared" si="1925"/>
        <v>1717000</v>
      </c>
      <c r="C3651" s="237" t="str">
        <f t="shared" si="1893"/>
        <v>-2.59240080417212E-08+0.00142633811309188i</v>
      </c>
      <c r="D3651" s="208" t="str">
        <f t="shared" si="1894"/>
        <v>-5.95700615575669+0.0109352588670378i</v>
      </c>
      <c r="E3651" t="str">
        <f t="shared" si="1895"/>
        <v>2870</v>
      </c>
      <c r="F3651" t="str">
        <f t="shared" si="1896"/>
        <v>0.777000777000777</v>
      </c>
      <c r="G3651" t="str">
        <f t="shared" si="1891"/>
        <v>0.777000777000777</v>
      </c>
      <c r="H3651" t="str">
        <f t="shared" si="1897"/>
        <v>9.12845593273702+0.218274162070677i</v>
      </c>
      <c r="I3651" t="str">
        <f t="shared" si="1898"/>
        <v>6742.64323276709i</v>
      </c>
      <c r="J3651" t="str">
        <f t="shared" si="1892"/>
        <v>-38886.43505414+1458.27730192452i</v>
      </c>
      <c r="K3651" t="str">
        <f t="shared" si="1899"/>
        <v>0.00649327367815255-0.173149691653985i</v>
      </c>
      <c r="L3651" t="str">
        <f t="shared" si="1900"/>
        <v>0.000561981765942754-0.0125595202203805i</v>
      </c>
      <c r="M3651" t="str">
        <f t="shared" si="1901"/>
        <v>0.0070552554440953-0.185709211874366i</v>
      </c>
      <c r="N3651" t="str">
        <f t="shared" si="1902"/>
        <v>-7.61473998789897i</v>
      </c>
      <c r="O3651" t="str">
        <f t="shared" si="1903"/>
        <v>0.23696594018104-0.971517958245814i</v>
      </c>
      <c r="P3651" t="str">
        <f t="shared" si="1904"/>
        <v>0.76303405981896+0.971517958245814i</v>
      </c>
      <c r="Q3651" t="str">
        <f t="shared" si="1905"/>
        <v>-0.76303405981896+6.64322202965316i</v>
      </c>
      <c r="R3651" t="str">
        <f t="shared" si="1906"/>
        <v>0.131316972783668-0.12994197376394i</v>
      </c>
      <c r="S3651" t="str">
        <f t="shared" si="1907"/>
        <v>0.789827934179836i</v>
      </c>
      <c r="T3651" t="str">
        <f t="shared" si="1908"/>
        <v>0.102631800701223+0.103717813336474i</v>
      </c>
      <c r="U3651" t="str">
        <f t="shared" si="1909"/>
        <v>0.000100000000000001-92.6936185741969i</v>
      </c>
      <c r="V3651" t="str">
        <f t="shared" si="1910"/>
        <v>0.00002-0.00148677831069682i</v>
      </c>
      <c r="W3651" t="str">
        <f t="shared" si="1911"/>
        <v>0.0000199993584529511-0.001486754467908i</v>
      </c>
      <c r="X3651" t="str">
        <f t="shared" si="1912"/>
        <v>0.0000278553786425509-0.00148650151436034i</v>
      </c>
      <c r="Y3651" t="str">
        <f t="shared" si="1913"/>
        <v>0.009+10.7882291724273i</v>
      </c>
      <c r="Z3651" t="str">
        <f t="shared" si="1914"/>
        <v>-0.00165367122053686-0.0000323724834258875i</v>
      </c>
      <c r="AA3651" t="str">
        <f t="shared" si="1915"/>
        <v>0.000931075499151467-1.11247593091692i</v>
      </c>
      <c r="AB3651" t="str">
        <f t="shared" si="1916"/>
        <v>0.698724495073743+0.706118145238944i</v>
      </c>
      <c r="AC3651" t="str">
        <f t="shared" si="1917"/>
        <v>1.1360623240403-0.124777731409088i</v>
      </c>
      <c r="AD3651" t="str">
        <f t="shared" si="1918"/>
        <v>0.540256411741331+0.680887041411825i</v>
      </c>
      <c r="AE3651" t="str">
        <f t="shared" si="1919"/>
        <v>-0.000871364475344144-0.00114345274655405i</v>
      </c>
      <c r="AF3651" t="str">
        <f t="shared" si="1920"/>
        <v>-15.0854620884937-0.207338903203639i</v>
      </c>
      <c r="AG3651" t="str">
        <f t="shared" si="1921"/>
        <v>1.0027438639424-0.00217340563638464i</v>
      </c>
      <c r="AH3651" t="str">
        <f t="shared" si="1922"/>
        <v>0.0128347969292387+0.0174103045259066i</v>
      </c>
      <c r="AI3651">
        <f t="shared" si="1923"/>
        <v>-33.298927016344173</v>
      </c>
      <c r="AJ3651">
        <f t="shared" si="1924"/>
        <v>53.602529953924723</v>
      </c>
      <c r="AK3651"/>
      <c r="AL3651"/>
      <c r="AM3651"/>
      <c r="AN3651"/>
    </row>
    <row r="3652" spans="1:40" x14ac:dyDescent="0.25">
      <c r="A3652"/>
      <c r="B3652">
        <f t="shared" si="1925"/>
        <v>1718000</v>
      </c>
      <c r="C3652" s="237" t="str">
        <f t="shared" si="1893"/>
        <v>-2.58938375374009E-08+0.00142550788136188i</v>
      </c>
      <c r="D3652" s="208" t="str">
        <f t="shared" si="1894"/>
        <v>-5.95700615552538+0.0109288937571078i</v>
      </c>
      <c r="E3652" t="str">
        <f t="shared" si="1895"/>
        <v>2870</v>
      </c>
      <c r="F3652" t="str">
        <f t="shared" si="1896"/>
        <v>0.777000777000777</v>
      </c>
      <c r="G3652" t="str">
        <f t="shared" si="1891"/>
        <v>0.777000777000777</v>
      </c>
      <c r="H3652" t="str">
        <f t="shared" si="1897"/>
        <v>9.12846246884236+0.21814727894915i</v>
      </c>
      <c r="I3652" t="str">
        <f t="shared" si="1898"/>
        <v>6746.57022358408i</v>
      </c>
      <c r="J3652" t="str">
        <f t="shared" si="1892"/>
        <v>-38931.7451989188+1459.12661893205i</v>
      </c>
      <c r="K3652" t="str">
        <f t="shared" si="1899"/>
        <v>0.00648572698273394-0.173049183700287i</v>
      </c>
      <c r="L3652" t="str">
        <f t="shared" si="1900"/>
        <v>0.000561329033798815-0.0125522388629173i</v>
      </c>
      <c r="M3652" t="str">
        <f t="shared" si="1901"/>
        <v>0.00704705601653276-0.185601422563204i</v>
      </c>
      <c r="N3652" t="str">
        <f t="shared" si="1902"/>
        <v>-7.61917489761819i</v>
      </c>
      <c r="O3652" t="str">
        <f t="shared" si="1903"/>
        <v>0.232655029499984-0.972559323254043i</v>
      </c>
      <c r="P3652" t="str">
        <f t="shared" si="1904"/>
        <v>0.767344970500016+0.972559323254043i</v>
      </c>
      <c r="Q3652" t="str">
        <f t="shared" si="1905"/>
        <v>-0.767344970500016+6.64661557436415i</v>
      </c>
      <c r="R3652" t="str">
        <f t="shared" si="1906"/>
        <v>0.131246214752998-0.130601218556398i</v>
      </c>
      <c r="S3652" t="str">
        <f t="shared" si="1907"/>
        <v>0.790287938800792i</v>
      </c>
      <c r="T3652" t="str">
        <f t="shared" si="1908"/>
        <v>0.103212567817808+0.103722300532553i</v>
      </c>
      <c r="U3652" t="str">
        <f t="shared" si="1909"/>
        <v>0.0001-92.6396641978439i</v>
      </c>
      <c r="V3652" t="str">
        <f t="shared" si="1910"/>
        <v>0.00002-0.00148591289840887i</v>
      </c>
      <c r="W3652" t="str">
        <f t="shared" si="1911"/>
        <v>0.000019999358452951-0.0014858890695033i</v>
      </c>
      <c r="X3652" t="str">
        <f t="shared" si="1912"/>
        <v>0.0000278462343629693-0.00148563631150013i</v>
      </c>
      <c r="Y3652" t="str">
        <f t="shared" si="1913"/>
        <v>0.009+10.7945123577345i</v>
      </c>
      <c r="Z3652" t="str">
        <f t="shared" si="1914"/>
        <v>-0.00165174646749511-0.000032341856875928i</v>
      </c>
      <c r="AA3652" t="str">
        <f t="shared" si="1915"/>
        <v>0.000929990668797277-1.11182821222601i</v>
      </c>
      <c r="AB3652" t="str">
        <f t="shared" si="1916"/>
        <v>0.702678398323211+0.706148694384464i</v>
      </c>
      <c r="AC3652" t="str">
        <f t="shared" si="1917"/>
        <v>1.1360140162535-0.125441840927893i</v>
      </c>
      <c r="AD3652" t="str">
        <f t="shared" si="1918"/>
        <v>0.543283890965585+0.681593021507995i</v>
      </c>
      <c r="AE3652" t="str">
        <f t="shared" si="1919"/>
        <v>-0.000875323263800163-0.00114338967538976i</v>
      </c>
      <c r="AF3652" t="str">
        <f t="shared" si="1920"/>
        <v>-15.0854686243677-0.207218385192042i</v>
      </c>
      <c r="AG3652" t="str">
        <f t="shared" si="1921"/>
        <v>1.00274511695026-0.0021843242251062i</v>
      </c>
      <c r="AH3652" t="str">
        <f t="shared" si="1922"/>
        <v>0.0128943041045735+0.0174103241117567i</v>
      </c>
      <c r="AI3652">
        <f t="shared" si="1923"/>
        <v>-33.284731395406524</v>
      </c>
      <c r="AJ3652">
        <f t="shared" si="1924"/>
        <v>53.47588840269691</v>
      </c>
      <c r="AK3652"/>
      <c r="AL3652"/>
      <c r="AM3652"/>
      <c r="AN3652"/>
    </row>
    <row r="3653" spans="1:40" x14ac:dyDescent="0.25">
      <c r="A3653"/>
      <c r="B3653">
        <f t="shared" si="1925"/>
        <v>1719000</v>
      </c>
      <c r="C3653" s="237" t="str">
        <f t="shared" si="1893"/>
        <v>-2.5863719671349E-08+0.00142467861557921i</v>
      </c>
      <c r="D3653" s="208" t="str">
        <f t="shared" si="1894"/>
        <v>-5.95700615529448+0.0109225360527739i</v>
      </c>
      <c r="E3653" t="str">
        <f t="shared" si="1895"/>
        <v>2870</v>
      </c>
      <c r="F3653" t="str">
        <f t="shared" si="1896"/>
        <v>0.777000777000777</v>
      </c>
      <c r="G3653" t="str">
        <f t="shared" ref="G3653:G3716" si="1926">IF($C$11=$C$7,$C$24,F3653)</f>
        <v>0.777000777000777</v>
      </c>
      <c r="H3653" t="str">
        <f t="shared" si="1897"/>
        <v>9.12846899355427+0.218020543158945i</v>
      </c>
      <c r="I3653" t="str">
        <f t="shared" si="1898"/>
        <v>6750.49721440107i</v>
      </c>
      <c r="J3653" t="str">
        <f t="shared" ref="J3653:J3716" si="1927">IMSUM(COMPLEX(0,2*PI()*B3653*$C$113*$C$112),COMPLEX(0,2*PI()*B3653*$C$113*$C$111),COMPLEX(0,2*PI()*B3653*$C$28*10^-12*$C$111),COMPLEX(-1*2*PI()*B3653*2*PI()*B3653*$C$113*$C$112*$C$28*10^-12*$C$111,0),COMPLEX(1,0))</f>
        <v>-38977.0817251503+1459.97593593957i</v>
      </c>
      <c r="K3653" t="str">
        <f t="shared" si="1899"/>
        <v>0.00647819343027798-0.172948792201002i</v>
      </c>
      <c r="L3653" t="str">
        <f t="shared" si="1900"/>
        <v>0.000560677437444211-0.0125449659263118i</v>
      </c>
      <c r="M3653" t="str">
        <f t="shared" si="1901"/>
        <v>0.00703887086772219-0.185493758127314i</v>
      </c>
      <c r="N3653" t="str">
        <f t="shared" si="1902"/>
        <v>-7.62360980733741i</v>
      </c>
      <c r="O3653" t="str">
        <f t="shared" si="1903"/>
        <v>0.22833954286861-0.973581559584278i</v>
      </c>
      <c r="P3653" t="str">
        <f t="shared" si="1904"/>
        <v>0.77166045713139+0.973581559584278i</v>
      </c>
      <c r="Q3653" t="str">
        <f t="shared" si="1905"/>
        <v>-0.77166045713139+6.65002824775313i</v>
      </c>
      <c r="R3653" t="str">
        <f t="shared" si="1906"/>
        <v>0.131171426572682-0.131259631929829i</v>
      </c>
      <c r="S3653" t="str">
        <f t="shared" si="1907"/>
        <v>0.790747943421745i</v>
      </c>
      <c r="T3653" t="str">
        <f t="shared" si="1908"/>
        <v>0.103793284002808+0.103723535798045i</v>
      </c>
      <c r="U3653" t="str">
        <f t="shared" si="1909"/>
        <v>0.0001-92.5857725956344i</v>
      </c>
      <c r="V3653" t="str">
        <f t="shared" si="1910"/>
        <v>0.00002-0.00148504849299968i</v>
      </c>
      <c r="W3653" t="str">
        <f t="shared" si="1911"/>
        <v>0.000019999358452951-0.0014850246779612i</v>
      </c>
      <c r="X3653" t="str">
        <f t="shared" si="1912"/>
        <v>0.0000278371060367556-0.00148477211519078i</v>
      </c>
      <c r="Y3653" t="str">
        <f t="shared" si="1913"/>
        <v>0.009+10.8007955430417i</v>
      </c>
      <c r="Z3653" t="str">
        <f t="shared" si="1914"/>
        <v>-0.00164982507302449-0.0000323112865122088i</v>
      </c>
      <c r="AA3653" t="str">
        <f t="shared" si="1915"/>
        <v>0.000928907734020648-1.11118124744388i</v>
      </c>
      <c r="AB3653" t="str">
        <f t="shared" si="1916"/>
        <v>0.706631954826877+0.706157104158543i</v>
      </c>
      <c r="AC3653" t="str">
        <f t="shared" si="1917"/>
        <v>1.1359616261597-0.126105268245191i</v>
      </c>
      <c r="AD3653" t="str">
        <f t="shared" si="1918"/>
        <v>0.546314361307056+0.68228556791795i</v>
      </c>
      <c r="AE3653" t="str">
        <f t="shared" si="1919"/>
        <v>-0.000879277606569599-0.00114330395676771i</v>
      </c>
      <c r="AF3653" t="str">
        <f t="shared" si="1920"/>
        <v>-15.0854751488488-0.207098007106171i</v>
      </c>
      <c r="AG3653" t="str">
        <f t="shared" si="1921"/>
        <v>1.00274631446287-0.00219524218521325i</v>
      </c>
      <c r="AH3653" t="str">
        <f t="shared" si="1922"/>
        <v>0.0129537502663946+0.0174100033424768i</v>
      </c>
      <c r="AI3653">
        <f t="shared" si="1923"/>
        <v>-33.270640584501322</v>
      </c>
      <c r="AJ3653">
        <f t="shared" si="1924"/>
        <v>53.349253220262518</v>
      </c>
      <c r="AK3653"/>
      <c r="AL3653"/>
      <c r="AM3653"/>
      <c r="AN3653"/>
    </row>
    <row r="3654" spans="1:40" x14ac:dyDescent="0.25">
      <c r="A3654"/>
      <c r="B3654">
        <f t="shared" si="1925"/>
        <v>1720000</v>
      </c>
      <c r="C3654" s="237" t="str">
        <f t="shared" ref="C3654:C3717" si="1928">IMPRODUCT(COMPLEX(-1,0),IMDIV(IMPRODUCT(G3654,COMPLEX($C$100+$C$101,0)),COMPLEX($C$100,2*PI()*B3654*$C$103*$C$102*(2*$C$100+$C$101))))</f>
        <v>-2.58336543211862E-08+0.00142385031405906i</v>
      </c>
      <c r="D3654" s="208" t="str">
        <f t="shared" ref="D3654:D3717" si="1929">IMPRODUCT(COMPLEX($C$106,0),IMSUB(C3654,G3654))</f>
        <v>-5.95700615506397+0.0109161857411195i</v>
      </c>
      <c r="E3654" t="str">
        <f t="shared" ref="E3654:E3717" si="1930">IMDIV(COMPLEX($C$20*10^3,0),COMPLEX(1,2*PI()*B3654*$C$20*1000*$C$29*10^-12))</f>
        <v>2870</v>
      </c>
      <c r="F3654" t="str">
        <f t="shared" ref="F3654:F3717" si="1931">IMDIV(COMPLEX($C$22*1000,0),IMSUM(COMPLEX($C$22*1000,0),E3654))</f>
        <v>0.777000777000777</v>
      </c>
      <c r="G3654" t="str">
        <f t="shared" si="1926"/>
        <v>0.777000777000777</v>
      </c>
      <c r="H3654" t="str">
        <f t="shared" ref="H3654:H3717" si="1932">IMPRODUCT(COMPLEX($C$108,0),IMPRODUCT(COMPLEX(-1,0),D3654),IMDIV(COMPLEX(0,2*PI()*B3654*$C$109*$C$110),COMPLEX(1,2*PI()*B3654*$C$109*$C$110)))</f>
        <v>9.12847550689917+0.217893954443769i</v>
      </c>
      <c r="I3654" t="str">
        <f t="shared" ref="I3654:I3717" si="1933">COMPLEX(0,2*PI()*B3654*$C$113*$C$112*$C$114)</f>
        <v>6754.42420521806i</v>
      </c>
      <c r="J3654" t="str">
        <f t="shared" si="1927"/>
        <v>-39022.4446328343+1460.8252529471i</v>
      </c>
      <c r="K3654" t="str">
        <f t="shared" ref="K3654:K3717" si="1934">IMDIV(I3654,J3654)</f>
        <v>0.00647067299029738-0.172848516954135i</v>
      </c>
      <c r="L3654" t="str">
        <f t="shared" ref="L3654:L3717" si="1935">IMDIV(COMPLEX($C$117,0),COMPLEX(1,2*PI()*B3654*$C$115*$C$116))</f>
        <v>0.000560026974247107-0.0125377013959942i</v>
      </c>
      <c r="M3654" t="str">
        <f t="shared" ref="M3654:M3717" si="1936">IMSUM(K3654,L3654)</f>
        <v>0.00703069996454449-0.185386218350129i</v>
      </c>
      <c r="N3654" t="str">
        <f t="shared" ref="N3654:N3717" si="1937">COMPLEX(0,-2*PI()*B3654*$C$43)</f>
        <v>-7.62804471705663i</v>
      </c>
      <c r="O3654" t="str">
        <f t="shared" ref="O3654:O3717" si="1938">IMEXP(N3654)</f>
        <v>0.224019565165604-0.974584647130773i</v>
      </c>
      <c r="P3654" t="str">
        <f t="shared" ref="P3654:P3717" si="1939">IMSUB(COMPLEX(1,0),O3654)</f>
        <v>0.775980434834396+0.974584647130773i</v>
      </c>
      <c r="Q3654" t="str">
        <f t="shared" ref="Q3654:Q3717" si="1940">IMSUM(COMPLEX(0,2*PI()*B3654*$C$43),O3654,COMPLEX(-1,0))</f>
        <v>-0.775980434834396+6.65346006992586i</v>
      </c>
      <c r="R3654" t="str">
        <f t="shared" ref="R3654:R3717" si="1941">IMDIV(P3654,Q3654)</f>
        <v>0.131092616673745-0.131917187643729i</v>
      </c>
      <c r="S3654" t="str">
        <f t="shared" ref="S3654:S3717" si="1942">IMDIV(COMPLEX(0,2*PI()*B3654*$C$123),COMPLEX($C$124,0))</f>
        <v>0.791207948042701i</v>
      </c>
      <c r="T3654" t="str">
        <f t="shared" ref="T3654:T3717" si="1943">IMPRODUCT(R3654,S3654)</f>
        <v>0.104373927347159+0.103721520241982i</v>
      </c>
      <c r="U3654" t="str">
        <f t="shared" ref="U3654:U3717" si="1944">IMDIV(COMPLEX(1,2*PI()*B3654*$C$16*10^-3*$C$15*10^-6),COMPLEX(0,2*PI()*B3654*$C$15*10^-6))</f>
        <v>0.0001-92.5319436580786i</v>
      </c>
      <c r="V3654" t="str">
        <f t="shared" ref="V3654:V3717" si="1945">IMSUM(COMPLEX($C$18*10^-3,0),IMDIV(COMPLEX(1,0),COMPLEX(0,2*PI()*B3654*($C$17*1*10^-6))))</f>
        <v>0.00002-0.00148418509271305i</v>
      </c>
      <c r="W3654" t="str">
        <f t="shared" ref="W3654:W3717" si="1946">IMDIV(IMPRODUCT(U3654,V3654),IMSUM(U3654,V3654))</f>
        <v>0.000019999358452951-0.00148416129152555i</v>
      </c>
      <c r="X3654" t="str">
        <f t="shared" ref="X3654:X3717" si="1947">IMDIV(IMPRODUCT(COMPLEX($C$19,0),W3654),IMSUM(COMPLEX($C$19,0),W3654))</f>
        <v>0.0000278279936268212-0.00148390892367688i</v>
      </c>
      <c r="Y3654" t="str">
        <f t="shared" ref="Y3654:Y3717" si="1948">COMPLEX($C$13*10^-3,2*PI()*B3654*$C$12*0.000001)</f>
        <v>0.009+10.8070787283489i</v>
      </c>
      <c r="Z3654" t="str">
        <f t="shared" ref="Z3654:Z3717" si="1949">IMPRODUCT(COMPLEX($C$6,0),IMDIV(X3654,IMSUM(X3654,Y3654)))</f>
        <v>-0.0016479070293153-0.0000322807721889535i</v>
      </c>
      <c r="AA3654" t="str">
        <f t="shared" ref="AA3654:AA3717" si="1950">IMDIV(COMPLEX($C$6,0),IMSUM(X3654,Y3654))</f>
        <v>0.000927826690406165-1.11053503525487i</v>
      </c>
      <c r="AB3654" t="str">
        <f t="shared" ref="AB3654:AB3717" si="1951">IMPRODUCT(COMPLEX($C$119,0),T3654)</f>
        <v>0.710585015426297+0.706143382111548i</v>
      </c>
      <c r="AC3654" t="str">
        <f t="shared" ref="AC3654:AC3717" si="1952">IMSUM(COMPLEX(1,0),IMPRODUCT(AB3654,M3654))</f>
        <v>1.13590516126539-0.126767986574574i</v>
      </c>
      <c r="AD3654" t="str">
        <f t="shared" ref="AD3654:AD3717" si="1953">IMDIV(AB3654,AC3654)</f>
        <v>0.54934776315011+0.682964668556587i</v>
      </c>
      <c r="AE3654" t="str">
        <f t="shared" ref="AE3654:AE3717" si="1954">IMPRODUCT(AD3654,AA3654,X3654)</f>
        <v>-0.000883227413554919-0.00114319564808315i</v>
      </c>
      <c r="AF3654" t="str">
        <f t="shared" ref="AF3654:AF3717" si="1955">IMSUB(D3654,H3654)</f>
        <v>-15.0854816619631-0.20697776870265i</v>
      </c>
      <c r="AG3654" t="str">
        <f t="shared" ref="AG3654:AG3717" si="1956">IMSUM(COMPLEX(1,0),IMPRODUCT(AD3654,AA3654,COMPLEX($C$127,0)))</f>
        <v>1.00274745652828-0.00220615927810178i</v>
      </c>
      <c r="AH3654" t="str">
        <f t="shared" ref="AH3654:AH3717" si="1957">IMDIV(IMPRODUCT(AE3654,AF3654),AG3654)</f>
        <v>0.0130131340622498+0.0174093430577206i</v>
      </c>
      <c r="AI3654">
        <f t="shared" ref="AI3654:AI3717" si="1958">20*LOG10(IMABS(AH3654))</f>
        <v>-33.256653964861556</v>
      </c>
      <c r="AJ3654">
        <f t="shared" ref="AJ3654:AJ3717" si="1959">IMARGUMENT(AH3654)*180/PI()</f>
        <v>53.222624378322742</v>
      </c>
      <c r="AK3654"/>
      <c r="AL3654"/>
      <c r="AM3654"/>
      <c r="AN3654"/>
    </row>
    <row r="3655" spans="1:40" x14ac:dyDescent="0.25">
      <c r="A3655"/>
      <c r="B3655">
        <f t="shared" si="1925"/>
        <v>1721000</v>
      </c>
      <c r="C3655" s="237" t="str">
        <f t="shared" si="1928"/>
        <v>-2.58036413648899E-08+0.00142302297512058i</v>
      </c>
      <c r="D3655" s="208" t="str">
        <f t="shared" si="1929"/>
        <v>-5.95700615483387+0.0109098428092578i</v>
      </c>
      <c r="E3655" t="str">
        <f t="shared" si="1930"/>
        <v>2870</v>
      </c>
      <c r="F3655" t="str">
        <f t="shared" si="1931"/>
        <v>0.777000777000777</v>
      </c>
      <c r="G3655" t="str">
        <f t="shared" si="1926"/>
        <v>0.777000777000777</v>
      </c>
      <c r="H3655" t="str">
        <f t="shared" si="1932"/>
        <v>9.12848200890348+0.217767512547921i</v>
      </c>
      <c r="I3655" t="str">
        <f t="shared" si="1933"/>
        <v>6758.35119603504i</v>
      </c>
      <c r="J3655" t="str">
        <f t="shared" si="1927"/>
        <v>-39067.8339219707+1461.67456995462i</v>
      </c>
      <c r="K3655" t="str">
        <f t="shared" si="1934"/>
        <v>0.00646316563239298-0.172748357758155i</v>
      </c>
      <c r="L3655" t="str">
        <f t="shared" si="1935"/>
        <v>0.000559377641583281-0.0125304452574278i</v>
      </c>
      <c r="M3655" t="str">
        <f t="shared" si="1936"/>
        <v>0.00702254327397626-0.185278803015583i</v>
      </c>
      <c r="N3655" t="str">
        <f t="shared" si="1937"/>
        <v>-7.63247962677584i</v>
      </c>
      <c r="O3655" t="str">
        <f t="shared" si="1938"/>
        <v>0.219695181357988-0.975568566164409i</v>
      </c>
      <c r="P3655" t="str">
        <f t="shared" si="1939"/>
        <v>0.780304818642012+0.975568566164409i</v>
      </c>
      <c r="Q3655" t="str">
        <f t="shared" si="1940"/>
        <v>-0.780304818642012+6.65691106061143i</v>
      </c>
      <c r="R3655" t="str">
        <f t="shared" si="1941"/>
        <v>0.131009793700778-0.132573859545446i</v>
      </c>
      <c r="S3655" t="str">
        <f t="shared" si="1942"/>
        <v>0.791667952663655i</v>
      </c>
      <c r="T3655" t="str">
        <f t="shared" si="1943"/>
        <v>0.104954475963062+0.103716255157983i</v>
      </c>
      <c r="U3655" t="str">
        <f t="shared" si="1944"/>
        <v>0.0001-92.4781772759412i</v>
      </c>
      <c r="V3655" t="str">
        <f t="shared" si="1945"/>
        <v>0.00002-0.00148332269579689i</v>
      </c>
      <c r="W3655" t="str">
        <f t="shared" si="1946"/>
        <v>0.000019999358452951-0.00148329890844427i</v>
      </c>
      <c r="X3655" t="str">
        <f t="shared" si="1947"/>
        <v>0.0000278188970961856-0.00148304673520709i</v>
      </c>
      <c r="Y3655" t="str">
        <f t="shared" si="1948"/>
        <v>0.009+10.8133619136561i</v>
      </c>
      <c r="Z3655" t="str">
        <f t="shared" si="1949"/>
        <v>-0.00164599232858047-0.0000322503137608646i</v>
      </c>
      <c r="AA3655" t="str">
        <f t="shared" si="1950"/>
        <v>0.000926747533551266-1.10988957434635i</v>
      </c>
      <c r="AB3655" t="str">
        <f t="shared" si="1951"/>
        <v>0.714537431107802+0.706107537050528i</v>
      </c>
      <c r="AC3655" t="str">
        <f t="shared" si="1952"/>
        <v>1.13584462929583-0.127429969210465i</v>
      </c>
      <c r="AD3655" t="str">
        <f t="shared" si="1953"/>
        <v>0.552384036836092+0.683630311601945i</v>
      </c>
      <c r="AE3655" t="str">
        <f t="shared" si="1954"/>
        <v>-0.000887172595016919-0.00114306480698634i</v>
      </c>
      <c r="AF3655" t="str">
        <f t="shared" si="1955"/>
        <v>-15.0854881637374-0.206857669738663i</v>
      </c>
      <c r="AG3655" t="str">
        <f t="shared" si="1956"/>
        <v>1.00274854319547-0.00221707526554882i</v>
      </c>
      <c r="AH3655" t="str">
        <f t="shared" si="1957"/>
        <v>0.013072454144978+0.0174083441008604i</v>
      </c>
      <c r="AI3655">
        <f t="shared" si="1958"/>
        <v>-33.242770924016426</v>
      </c>
      <c r="AJ3655">
        <f t="shared" si="1959"/>
        <v>53.096001848535202</v>
      </c>
      <c r="AK3655"/>
      <c r="AL3655"/>
      <c r="AM3655"/>
      <c r="AN3655"/>
    </row>
    <row r="3656" spans="1:40" x14ac:dyDescent="0.25">
      <c r="A3656"/>
      <c r="B3656">
        <f t="shared" si="1925"/>
        <v>1722000</v>
      </c>
      <c r="C3656" s="237" t="str">
        <f t="shared" si="1928"/>
        <v>-2.57736806807902E-08+0.00142219659708679i</v>
      </c>
      <c r="D3656" s="208" t="str">
        <f t="shared" si="1929"/>
        <v>-5.95700615460418+0.0109035072443321i</v>
      </c>
      <c r="E3656" t="str">
        <f t="shared" si="1930"/>
        <v>2870</v>
      </c>
      <c r="F3656" t="str">
        <f t="shared" si="1931"/>
        <v>0.777000777000777</v>
      </c>
      <c r="G3656" t="str">
        <f t="shared" si="1926"/>
        <v>0.777000777000777</v>
      </c>
      <c r="H3656" t="str">
        <f t="shared" si="1932"/>
        <v>9.12848849959352+0.217641217216296i</v>
      </c>
      <c r="I3656" t="str">
        <f t="shared" si="1933"/>
        <v>6762.27818685203i</v>
      </c>
      <c r="J3656" t="str">
        <f t="shared" si="1927"/>
        <v>-39113.2495925599+1462.52388696216i</v>
      </c>
      <c r="K3656" t="str">
        <f t="shared" si="1934"/>
        <v>0.00645567132625367-0.172648314411992i</v>
      </c>
      <c r="L3656" t="str">
        <f t="shared" si="1935"/>
        <v>0.000558729436836113-0.0125231974961098i</v>
      </c>
      <c r="M3656" t="str">
        <f t="shared" si="1936"/>
        <v>0.00701440076308978-0.185171511908102i</v>
      </c>
      <c r="N3656" t="str">
        <f t="shared" si="1937"/>
        <v>-7.63691453649506i</v>
      </c>
      <c r="O3656" t="str">
        <f t="shared" si="1938"/>
        <v>0.215366476499419-0.976533297333084i</v>
      </c>
      <c r="P3656" t="str">
        <f t="shared" si="1939"/>
        <v>0.784633523500581+0.976533297333084i</v>
      </c>
      <c r="Q3656" t="str">
        <f t="shared" si="1940"/>
        <v>-0.784633523500581+6.66038123916198i</v>
      </c>
      <c r="R3656" t="str">
        <f t="shared" si="1941"/>
        <v>0.130922966510824-0.133229621572348i</v>
      </c>
      <c r="S3656" t="str">
        <f t="shared" si="1942"/>
        <v>0.792127957284611i</v>
      </c>
      <c r="T3656" t="str">
        <f t="shared" si="1943"/>
        <v>0.105534907985906+0.103707742023861i</v>
      </c>
      <c r="U3656" t="str">
        <f t="shared" si="1944"/>
        <v>0.0001-92.4244733402416i</v>
      </c>
      <c r="V3656" t="str">
        <f t="shared" si="1945"/>
        <v>0.00002-0.00148246130050316i</v>
      </c>
      <c r="W3656" t="str">
        <f t="shared" si="1946"/>
        <v>0.000019999358452951-0.00148243752696936i</v>
      </c>
      <c r="X3656" t="str">
        <f t="shared" si="1947"/>
        <v>0.0000278098164079754-0.00148218554803414i</v>
      </c>
      <c r="Y3656" t="str">
        <f t="shared" si="1948"/>
        <v>0.009+10.8196450989632i</v>
      </c>
      <c r="Z3656" t="str">
        <f t="shared" si="1949"/>
        <v>-0.00164408096305561-0.0000322199110831204i</v>
      </c>
      <c r="AA3656" t="str">
        <f t="shared" si="1950"/>
        <v>0.00092567025906623-1.10924486340876i</v>
      </c>
      <c r="AB3656" t="str">
        <f t="shared" si="1951"/>
        <v>0.718489053015587+0.706049579036537i</v>
      </c>
      <c r="AC3656" t="str">
        <f t="shared" si="1952"/>
        <v>1.13578003819402-0.128091189530344i</v>
      </c>
      <c r="AD3656" t="str">
        <f t="shared" si="1953"/>
        <v>0.555423122664494+0.684282485495247i</v>
      </c>
      <c r="AE3656" t="str">
        <f t="shared" si="1954"/>
        <v>-0.000891113061575201-0.00114291149138087i</v>
      </c>
      <c r="AF3656" t="str">
        <f t="shared" si="1955"/>
        <v>-15.0854946541977-0.206737709971964i</v>
      </c>
      <c r="AG3656" t="str">
        <f t="shared" si="1956"/>
        <v>1.00274957451438-0.00222798990971608i</v>
      </c>
      <c r="AH3656" t="str">
        <f t="shared" si="1957"/>
        <v>0.0131317091727132+0.0174070073189617i</v>
      </c>
      <c r="AI3656">
        <f t="shared" si="1958"/>
        <v>-33.228990855709995</v>
      </c>
      <c r="AJ3656">
        <f t="shared" si="1959"/>
        <v>52.969385602512808</v>
      </c>
      <c r="AK3656"/>
      <c r="AL3656"/>
      <c r="AM3656"/>
      <c r="AN3656"/>
    </row>
    <row r="3657" spans="1:40" x14ac:dyDescent="0.25">
      <c r="A3657"/>
      <c r="B3657">
        <f t="shared" si="1925"/>
        <v>1723000</v>
      </c>
      <c r="C3657" s="237" t="str">
        <f t="shared" si="1928"/>
        <v>-2.57437721475709E-08+0.00142137117828462i</v>
      </c>
      <c r="D3657" s="208" t="str">
        <f t="shared" si="1929"/>
        <v>-5.95700615437488+0.0108971790335154i</v>
      </c>
      <c r="E3657" t="str">
        <f t="shared" si="1930"/>
        <v>2870</v>
      </c>
      <c r="F3657" t="str">
        <f t="shared" si="1931"/>
        <v>0.777000777000777</v>
      </c>
      <c r="G3657" t="str">
        <f t="shared" si="1926"/>
        <v>0.777000777000777</v>
      </c>
      <c r="H3657" t="str">
        <f t="shared" si="1932"/>
        <v>9.12849497899547+0.217515068194376i</v>
      </c>
      <c r="I3657" t="str">
        <f t="shared" si="1933"/>
        <v>6766.20517766902i</v>
      </c>
      <c r="J3657" t="str">
        <f t="shared" si="1927"/>
        <v>-39158.6916446016+1463.37320396968i</v>
      </c>
      <c r="K3657" t="str">
        <f t="shared" si="1934"/>
        <v>0.00644819004165595-0.172548386715046i</v>
      </c>
      <c r="L3657" t="str">
        <f t="shared" si="1935"/>
        <v>0.000558082357396526-0.0125159580975703i</v>
      </c>
      <c r="M3657" t="str">
        <f t="shared" si="1936"/>
        <v>0.00700627239905248-0.185064344812616i</v>
      </c>
      <c r="N3657" t="str">
        <f t="shared" si="1937"/>
        <v>-7.64134944621428i</v>
      </c>
      <c r="O3657" t="str">
        <f t="shared" si="1938"/>
        <v>0.211033535728571-0.977478821662085i</v>
      </c>
      <c r="P3657" t="str">
        <f t="shared" si="1939"/>
        <v>0.788966464271429+0.977478821662085i</v>
      </c>
      <c r="Q3657" t="str">
        <f t="shared" si="1940"/>
        <v>-0.788966464271429+6.6638706245522i</v>
      </c>
      <c r="R3657" t="str">
        <f t="shared" si="1941"/>
        <v>0.13083214417226-0.133884447753969i</v>
      </c>
      <c r="S3657" t="str">
        <f t="shared" si="1942"/>
        <v>0.792587961905565i</v>
      </c>
      <c r="T3657" t="str">
        <f t="shared" si="1943"/>
        <v>0.10611520157617+0.103695982501227i</v>
      </c>
      <c r="U3657" t="str">
        <f t="shared" si="1944"/>
        <v>0.0001-92.3708317422494i</v>
      </c>
      <c r="V3657" t="str">
        <f t="shared" si="1945"/>
        <v>0.00002-0.0014816009050879i</v>
      </c>
      <c r="W3657" t="str">
        <f t="shared" si="1946"/>
        <v>0.000019999358452951-0.00148157714535688i</v>
      </c>
      <c r="X3657" t="str">
        <f t="shared" si="1947"/>
        <v>0.0000278007515254244-0.00148132536041483i</v>
      </c>
      <c r="Y3657" t="str">
        <f t="shared" si="1948"/>
        <v>0.009+10.8259282842704i</v>
      </c>
      <c r="Z3657" t="str">
        <f t="shared" si="1949"/>
        <v>-0.00164217292499881-0.0000321895640113717i</v>
      </c>
      <c r="AA3657" t="str">
        <f t="shared" si="1950"/>
        <v>0.000924594862574047-1.10860090113557i</v>
      </c>
      <c r="AB3657" t="str">
        <f t="shared" si="1951"/>
        <v>0.72243973246466+0.705969519381941i</v>
      </c>
      <c r="AC3657" t="str">
        <f t="shared" si="1952"/>
        <v>1.13571139611964-0.128751620996956i</v>
      </c>
      <c r="AD3657" t="str">
        <f t="shared" si="1953"/>
        <v>0.558464960894025+0.684921178941049i</v>
      </c>
      <c r="AE3657" t="str">
        <f t="shared" si="1954"/>
        <v>-0.000895048724208424-0.00114273575942207i</v>
      </c>
      <c r="AF3657" t="str">
        <f t="shared" si="1955"/>
        <v>-15.0855011333704-0.206617889160861i</v>
      </c>
      <c r="AG3657" t="str">
        <f t="shared" si="1956"/>
        <v>1.00275055053585-0.00223890297315311i</v>
      </c>
      <c r="AH3657" t="str">
        <f t="shared" si="1957"/>
        <v>0.0131908978088885+0.0174053335627618i</v>
      </c>
      <c r="AI3657">
        <f t="shared" si="1958"/>
        <v>-33.215313159819864</v>
      </c>
      <c r="AJ3657">
        <f t="shared" si="1959"/>
        <v>52.84277561182882</v>
      </c>
      <c r="AK3657"/>
      <c r="AL3657"/>
      <c r="AM3657"/>
      <c r="AN3657"/>
    </row>
    <row r="3658" spans="1:40" x14ac:dyDescent="0.25">
      <c r="A3658"/>
      <c r="B3658">
        <f t="shared" si="1925"/>
        <v>1724000</v>
      </c>
      <c r="C3658" s="237" t="str">
        <f t="shared" si="1928"/>
        <v>-2.57139156442667E-08+0.00142054671704484i</v>
      </c>
      <c r="D3658" s="208" t="str">
        <f t="shared" si="1929"/>
        <v>-5.95700615414598+0.0108908581640104i</v>
      </c>
      <c r="E3658" t="str">
        <f t="shared" si="1930"/>
        <v>2870</v>
      </c>
      <c r="F3658" t="str">
        <f t="shared" si="1931"/>
        <v>0.777000777000777</v>
      </c>
      <c r="G3658" t="str">
        <f t="shared" si="1926"/>
        <v>0.777000777000777</v>
      </c>
      <c r="H3658" t="str">
        <f t="shared" si="1932"/>
        <v>9.12850144713551+0.217389065228231i</v>
      </c>
      <c r="I3658" t="str">
        <f t="shared" si="1933"/>
        <v>6770.132168486i</v>
      </c>
      <c r="J3658" t="str">
        <f t="shared" si="1927"/>
        <v>-39204.1600780959+1464.22252097721i</v>
      </c>
      <c r="K3658" t="str">
        <f t="shared" si="1934"/>
        <v>0.0064407217484639-0.172448574467175i</v>
      </c>
      <c r="L3658" t="str">
        <f t="shared" si="1935"/>
        <v>0.000557436400662985-0.012508727047373i</v>
      </c>
      <c r="M3658" t="str">
        <f t="shared" si="1936"/>
        <v>0.00699815814912689-0.184957301514548i</v>
      </c>
      <c r="N3658" t="str">
        <f t="shared" si="1937"/>
        <v>-7.6457843559335i</v>
      </c>
      <c r="O3658" t="str">
        <f t="shared" si="1938"/>
        <v>0.206696444267421-0.978405120554469i</v>
      </c>
      <c r="P3658" t="str">
        <f t="shared" si="1939"/>
        <v>0.793303555732579+0.978405120554469i</v>
      </c>
      <c r="Q3658" t="str">
        <f t="shared" si="1940"/>
        <v>-0.793303555732579+6.66737923537903i</v>
      </c>
      <c r="R3658" t="str">
        <f t="shared" si="1941"/>
        <v>0.130737335963637-0.134538312214146i</v>
      </c>
      <c r="S3658" t="str">
        <f t="shared" si="1942"/>
        <v>0.793047966526521i</v>
      </c>
      <c r="T3658" t="str">
        <f t="shared" si="1943"/>
        <v>0.106695334921339+0.103680978435057i</v>
      </c>
      <c r="U3658" t="str">
        <f t="shared" si="1944"/>
        <v>0.0001-92.3172523734892i</v>
      </c>
      <c r="V3658" t="str">
        <f t="shared" si="1945"/>
        <v>0.00002-0.00148074150781116i</v>
      </c>
      <c r="W3658" t="str">
        <f t="shared" si="1946"/>
        <v>0.000019999358452951-0.00148071776186691i</v>
      </c>
      <c r="X3658" t="str">
        <f t="shared" si="1947"/>
        <v>0.0000277917024118726-0.00148046617060996i</v>
      </c>
      <c r="Y3658" t="str">
        <f t="shared" si="1948"/>
        <v>0.009+10.8322114695776i</v>
      </c>
      <c r="Z3658" t="str">
        <f t="shared" si="1949"/>
        <v>-0.00164026820669063-0.0000321592724017424i</v>
      </c>
      <c r="AA3658" t="str">
        <f t="shared" si="1950"/>
        <v>0.000923521339710465-1.10795768622329i</v>
      </c>
      <c r="AB3658" t="str">
        <f t="shared" si="1951"/>
        <v>0.726389320953892+0.705867370647464i</v>
      </c>
      <c r="AC3658" t="str">
        <f t="shared" si="1952"/>
        <v>1.135638711448-0.129411237160517i</v>
      </c>
      <c r="AD3658" t="str">
        <f t="shared" si="1953"/>
        <v>0.561509491743811+0.685546380907298i</v>
      </c>
      <c r="AE3658" t="str">
        <f t="shared" si="1954"/>
        <v>-0.000898979494254757-0.00114253766951521i</v>
      </c>
      <c r="AF3658" t="str">
        <f t="shared" si="1955"/>
        <v>-15.0855076012815-0.206498207064221i</v>
      </c>
      <c r="AG3658" t="str">
        <f t="shared" si="1956"/>
        <v>1.00275147131171-0.00224981421880099i</v>
      </c>
      <c r="AH3658" t="str">
        <f t="shared" si="1957"/>
        <v>0.0132500187222396+0.0174033236866418i</v>
      </c>
      <c r="AI3658">
        <f t="shared" si="1958"/>
        <v>-33.201737242279371</v>
      </c>
      <c r="AJ3658">
        <f t="shared" si="1959"/>
        <v>52.716171848012117</v>
      </c>
      <c r="AK3658"/>
      <c r="AL3658"/>
      <c r="AM3658"/>
      <c r="AN3658"/>
    </row>
    <row r="3659" spans="1:40" x14ac:dyDescent="0.25">
      <c r="A3659"/>
      <c r="B3659">
        <f t="shared" si="1925"/>
        <v>1725000</v>
      </c>
      <c r="C3659" s="237" t="str">
        <f t="shared" si="1928"/>
        <v>-2.56841110502645E-08+0.00141972321170217i</v>
      </c>
      <c r="D3659" s="208" t="str">
        <f t="shared" si="1929"/>
        <v>-5.95700615391748+0.01088454462305i</v>
      </c>
      <c r="E3659" t="str">
        <f t="shared" si="1930"/>
        <v>2870</v>
      </c>
      <c r="F3659" t="str">
        <f t="shared" si="1931"/>
        <v>0.777000777000777</v>
      </c>
      <c r="G3659" t="str">
        <f t="shared" si="1926"/>
        <v>0.777000777000777</v>
      </c>
      <c r="H3659" t="str">
        <f t="shared" si="1932"/>
        <v>9.12850790403972+0.217263208064521i</v>
      </c>
      <c r="I3659" t="str">
        <f t="shared" si="1933"/>
        <v>6774.05915930299i</v>
      </c>
      <c r="J3659" t="str">
        <f t="shared" si="1927"/>
        <v>-39249.6548930427+1465.07183798474i</v>
      </c>
      <c r="K3659" t="str">
        <f t="shared" si="1934"/>
        <v>0.00643326641662858-0.172348877468699i</v>
      </c>
      <c r="L3659" t="str">
        <f t="shared" si="1935"/>
        <v>0.000556791564041464-0.0125015043311145i</v>
      </c>
      <c r="M3659" t="str">
        <f t="shared" si="1936"/>
        <v>0.00699005798067004-0.184850381799814i</v>
      </c>
      <c r="N3659" t="str">
        <f t="shared" si="1937"/>
        <v>-7.65021926565272i</v>
      </c>
      <c r="O3659" t="str">
        <f t="shared" si="1938"/>
        <v>0.202355287419584-0.979312175791426i</v>
      </c>
      <c r="P3659" t="str">
        <f t="shared" si="1939"/>
        <v>0.797644712580416+0.979312175791426i</v>
      </c>
      <c r="Q3659" t="str">
        <f t="shared" si="1940"/>
        <v>-0.797644712580416+6.67090708986129i</v>
      </c>
      <c r="R3659" t="str">
        <f t="shared" si="1941"/>
        <v>0.130638551372499-0.135191189173137i</v>
      </c>
      <c r="S3659" t="str">
        <f t="shared" si="1942"/>
        <v>0.793507971147477i</v>
      </c>
      <c r="T3659" t="str">
        <f t="shared" si="1943"/>
        <v>0.107275286237791+0.103662731853237i</v>
      </c>
      <c r="U3659" t="str">
        <f t="shared" si="1944"/>
        <v>0.0001-92.2637351257363i</v>
      </c>
      <c r="V3659" t="str">
        <f t="shared" si="1945"/>
        <v>0.00002-0.00147988310693707i</v>
      </c>
      <c r="W3659" t="str">
        <f t="shared" si="1946"/>
        <v>0.000019999358452951-0.00147985937476361i</v>
      </c>
      <c r="X3659" t="str">
        <f t="shared" si="1947"/>
        <v>0.0000277826690307668-0.00147960797688442i</v>
      </c>
      <c r="Y3659" t="str">
        <f t="shared" si="1948"/>
        <v>0.009+10.8384946548848i</v>
      </c>
      <c r="Z3659" t="str">
        <f t="shared" si="1949"/>
        <v>-0.00163836680043401-0.0000321290361108266i</v>
      </c>
      <c r="AA3659" t="str">
        <f t="shared" si="1950"/>
        <v>0.000922449686123902-1.10731521737147i</v>
      </c>
      <c r="AB3659" t="str">
        <f t="shared" si="1951"/>
        <v>0.730337670178855+0.705743146639098i</v>
      </c>
      <c r="AC3659" t="str">
        <f t="shared" si="1952"/>
        <v>1.13556199276886-0.13007001166088i</v>
      </c>
      <c r="AD3659" t="str">
        <f t="shared" si="1953"/>
        <v>0.564556655394496+0.686158080625446i</v>
      </c>
      <c r="AE3659" t="str">
        <f t="shared" si="1954"/>
        <v>-0.000902905283412253-0.00114231728031403i</v>
      </c>
      <c r="AF3659" t="str">
        <f t="shared" si="1955"/>
        <v>-15.0855140579572-0.206378663441471i</v>
      </c>
      <c r="AG3659" t="str">
        <f t="shared" si="1956"/>
        <v>1.0027523368947-0.00226072340999563i</v>
      </c>
      <c r="AH3659" t="str">
        <f t="shared" si="1957"/>
        <v>0.0133090705868102+0.0174009785486073i</v>
      </c>
      <c r="AI3659">
        <f t="shared" si="1958"/>
        <v>-33.188262514997916</v>
      </c>
      <c r="AJ3659">
        <f t="shared" si="1959"/>
        <v>52.589574282552164</v>
      </c>
      <c r="AK3659"/>
      <c r="AL3659"/>
      <c r="AM3659"/>
      <c r="AN3659"/>
    </row>
    <row r="3660" spans="1:40" x14ac:dyDescent="0.25">
      <c r="A3660"/>
      <c r="B3660">
        <f t="shared" si="1925"/>
        <v>1726000</v>
      </c>
      <c r="C3660" s="237" t="str">
        <f t="shared" si="1928"/>
        <v>-2.56543582452991E-08+0.00141890066059512i</v>
      </c>
      <c r="D3660" s="208" t="str">
        <f t="shared" si="1929"/>
        <v>-5.95700615368937+0.0108782383978959i</v>
      </c>
      <c r="E3660" t="str">
        <f t="shared" si="1930"/>
        <v>2870</v>
      </c>
      <c r="F3660" t="str">
        <f t="shared" si="1931"/>
        <v>0.777000777000777</v>
      </c>
      <c r="G3660" t="str">
        <f t="shared" si="1926"/>
        <v>0.777000777000777</v>
      </c>
      <c r="H3660" t="str">
        <f t="shared" si="1932"/>
        <v>9.12851434973409+0.217137496450489i</v>
      </c>
      <c r="I3660" t="str">
        <f t="shared" si="1933"/>
        <v>6777.98615011998i</v>
      </c>
      <c r="J3660" t="str">
        <f t="shared" si="1927"/>
        <v>-39295.176089442+1465.92115499227i</v>
      </c>
      <c r="K3660" t="str">
        <f t="shared" si="1934"/>
        <v>0.00642582401618786-0.172249295520398i</v>
      </c>
      <c r="L3660" t="str">
        <f t="shared" si="1935"/>
        <v>0.000556147844945412-0.0124942899344244i</v>
      </c>
      <c r="M3660" t="str">
        <f t="shared" si="1936"/>
        <v>0.00698197186113327-0.184743585454822i</v>
      </c>
      <c r="N3660" t="str">
        <f t="shared" si="1937"/>
        <v>-7.65465417537194i</v>
      </c>
      <c r="O3660" t="str">
        <f t="shared" si="1938"/>
        <v>0.198010150568636-0.980199969532639i</v>
      </c>
      <c r="P3660" t="str">
        <f t="shared" si="1939"/>
        <v>0.801989849431364+0.980199969532639i</v>
      </c>
      <c r="Q3660" t="str">
        <f t="shared" si="1940"/>
        <v>-0.801989849431364+6.6744542058393i</v>
      </c>
      <c r="R3660" t="str">
        <f t="shared" si="1941"/>
        <v>0.13053580009418-0.135843052949718i</v>
      </c>
      <c r="S3660" t="str">
        <f t="shared" si="1942"/>
        <v>0.793967975768431i</v>
      </c>
      <c r="T3660" t="str">
        <f t="shared" si="1943"/>
        <v>0.107855033772691+0.103641244966089i</v>
      </c>
      <c r="U3660" t="str">
        <f t="shared" si="1944"/>
        <v>0.0001-92.2102798910167i</v>
      </c>
      <c r="V3660" t="str">
        <f t="shared" si="1945"/>
        <v>0.00002-0.00147902570073375i</v>
      </c>
      <c r="W3660" t="str">
        <f t="shared" si="1946"/>
        <v>0.000019999358452951-0.00147900198231512i</v>
      </c>
      <c r="X3660" t="str">
        <f t="shared" si="1947"/>
        <v>0.0000277736513456593-0.00147875077750709i</v>
      </c>
      <c r="Y3660" t="str">
        <f t="shared" si="1948"/>
        <v>0.009+10.844777840192i</v>
      </c>
      <c r="Z3660" t="str">
        <f t="shared" si="1949"/>
        <v>-0.00163646869855416-0.0000320988549956861i</v>
      </c>
      <c r="AA3660" t="str">
        <f t="shared" si="1950"/>
        <v>0.000921379897475387-1.10667349328264i</v>
      </c>
      <c r="AB3660" t="str">
        <f t="shared" si="1951"/>
        <v>0.734284632044725+0.705596862404868i</v>
      </c>
      <c r="AC3660" t="str">
        <f t="shared" si="1952"/>
        <v>1.13548124888535-0.130727918229702i</v>
      </c>
      <c r="AD3660" t="str">
        <f t="shared" si="1953"/>
        <v>0.567606391989388+0.686756267590509i</v>
      </c>
      <c r="AE3660" t="str">
        <f t="shared" si="1954"/>
        <v>-0.000906826003739131-0.00114207465071885i</v>
      </c>
      <c r="AF3660" t="str">
        <f t="shared" si="1955"/>
        <v>-15.0855205034235-0.206259258052593i</v>
      </c>
      <c r="AG3660" t="str">
        <f t="shared" si="1956"/>
        <v>1.00275314733848-0.00227163031047116i</v>
      </c>
      <c r="AH3660" t="str">
        <f t="shared" si="1957"/>
        <v>0.0133680520819539+0.0173982990102606i</v>
      </c>
      <c r="AI3660">
        <f t="shared" si="1958"/>
        <v>-33.174888395785956</v>
      </c>
      <c r="AJ3660">
        <f t="shared" si="1959"/>
        <v>52.462982886897478</v>
      </c>
      <c r="AK3660"/>
      <c r="AL3660"/>
      <c r="AM3660"/>
      <c r="AN3660"/>
    </row>
    <row r="3661" spans="1:40" x14ac:dyDescent="0.25">
      <c r="A3661"/>
      <c r="B3661">
        <f t="shared" si="1925"/>
        <v>1727000</v>
      </c>
      <c r="C3661" s="237" t="str">
        <f t="shared" si="1928"/>
        <v>-2.56246571094537E-08+0.00141807906206608i</v>
      </c>
      <c r="D3661" s="208" t="str">
        <f t="shared" si="1929"/>
        <v>-5.95700615346166+0.01087193947584i</v>
      </c>
      <c r="E3661" t="str">
        <f t="shared" si="1930"/>
        <v>2870</v>
      </c>
      <c r="F3661" t="str">
        <f t="shared" si="1931"/>
        <v>0.777000777000777</v>
      </c>
      <c r="G3661" t="str">
        <f t="shared" si="1926"/>
        <v>0.777000777000777</v>
      </c>
      <c r="H3661" t="str">
        <f t="shared" si="1932"/>
        <v>9.12852078424456+0.217011930133961i</v>
      </c>
      <c r="I3661" t="str">
        <f t="shared" si="1933"/>
        <v>6781.91314093697i</v>
      </c>
      <c r="J3661" t="str">
        <f t="shared" si="1927"/>
        <v>-39340.723667294+1466.77047199979i</v>
      </c>
      <c r="K3661" t="str">
        <f t="shared" si="1934"/>
        <v>0.00641839451726597-0.17214982842351i</v>
      </c>
      <c r="L3661" t="str">
        <f t="shared" si="1935"/>
        <v>0.000555505240795753-0.0124870838429657i</v>
      </c>
      <c r="M3661" t="str">
        <f t="shared" si="1936"/>
        <v>0.00697389975806172-0.184636912266476i</v>
      </c>
      <c r="N3661" t="str">
        <f t="shared" si="1937"/>
        <v>-7.65908908509116i</v>
      </c>
      <c r="O3661" t="str">
        <f t="shared" si="1938"/>
        <v>0.193661119176429-0.981068484316632i</v>
      </c>
      <c r="P3661" t="str">
        <f t="shared" si="1939"/>
        <v>0.806338880823571+0.981068484316632i</v>
      </c>
      <c r="Q3661" t="str">
        <f t="shared" si="1940"/>
        <v>-0.806338880823571+6.67802060077453i</v>
      </c>
      <c r="R3661" t="str">
        <f t="shared" si="1941"/>
        <v>0.130429092030569-0.136493877963272i</v>
      </c>
      <c r="S3661" t="str">
        <f t="shared" si="1942"/>
        <v>0.794427980389387i</v>
      </c>
      <c r="T3661" t="str">
        <f t="shared" si="1943"/>
        <v>0.108434555805878+0.103616520165866i</v>
      </c>
      <c r="U3661" t="str">
        <f t="shared" si="1944"/>
        <v>0.0001-92.1568865616074i</v>
      </c>
      <c r="V3661" t="str">
        <f t="shared" si="1945"/>
        <v>0.00002-0.00147816928747333i</v>
      </c>
      <c r="W3661" t="str">
        <f t="shared" si="1946"/>
        <v>0.000019999358452951-0.00147814558279361i</v>
      </c>
      <c r="X3661" t="str">
        <f t="shared" si="1947"/>
        <v>0.0000277646493202077-0.00147789457075085i</v>
      </c>
      <c r="Y3661" t="str">
        <f t="shared" si="1948"/>
        <v>0.009+10.8510610254991i</v>
      </c>
      <c r="Z3661" t="str">
        <f t="shared" si="1949"/>
        <v>-0.00163457389339858-0.0000320687289138498i</v>
      </c>
      <c r="AA3661" t="str">
        <f t="shared" si="1950"/>
        <v>0.000920311969438592-1.10603251266239i</v>
      </c>
      <c r="AB3661" t="str">
        <f t="shared" si="1951"/>
        <v>0.738230058679121+0.705428534231401i</v>
      </c>
      <c r="AC3661" t="str">
        <f t="shared" si="1952"/>
        <v>1.13539648881277-0.131384930692606i</v>
      </c>
      <c r="AD3661" t="str">
        <f t="shared" si="1953"/>
        <v>0.570658641635637+0.687340931561157i</v>
      </c>
      <c r="AE3661" t="str">
        <f t="shared" si="1954"/>
        <v>-0.000910741567654275-0.00114180983987508i</v>
      </c>
      <c r="AF3661" t="str">
        <f t="shared" si="1955"/>
        <v>-15.0855269377062-0.206139990658121i</v>
      </c>
      <c r="AG3661" t="str">
        <f t="shared" si="1956"/>
        <v>1.00275390269768-0.00228253468436362i</v>
      </c>
      <c r="AH3661" t="str">
        <f t="shared" si="1957"/>
        <v>0.01342696189234+0.0173952859367784i</v>
      </c>
      <c r="AI3661">
        <f t="shared" si="1958"/>
        <v>-33.161614308278693</v>
      </c>
      <c r="AJ3661">
        <f t="shared" si="1959"/>
        <v>52.336397632454599</v>
      </c>
      <c r="AK3661"/>
      <c r="AL3661"/>
      <c r="AM3661"/>
      <c r="AN3661"/>
    </row>
    <row r="3662" spans="1:40" x14ac:dyDescent="0.25">
      <c r="A3662"/>
      <c r="B3662">
        <f t="shared" si="1925"/>
        <v>1728000</v>
      </c>
      <c r="C3662" s="237" t="str">
        <f t="shared" si="1928"/>
        <v>-2.55950075231581E-08+0.00141725841446124i</v>
      </c>
      <c r="D3662" s="208" t="str">
        <f t="shared" si="1929"/>
        <v>-5.95700615323435+0.0108656478442028i</v>
      </c>
      <c r="E3662" t="str">
        <f t="shared" si="1930"/>
        <v>2870</v>
      </c>
      <c r="F3662" t="str">
        <f t="shared" si="1931"/>
        <v>0.777000777000777</v>
      </c>
      <c r="G3662" t="str">
        <f t="shared" si="1926"/>
        <v>0.777000777000777</v>
      </c>
      <c r="H3662" t="str">
        <f t="shared" si="1932"/>
        <v>9.12852720759699+0.216886508863348i</v>
      </c>
      <c r="I3662" t="str">
        <f t="shared" si="1933"/>
        <v>6785.84013175395i</v>
      </c>
      <c r="J3662" t="str">
        <f t="shared" si="1927"/>
        <v>-39386.2976265985+1467.61978900732i</v>
      </c>
      <c r="K3662" t="str">
        <f t="shared" si="1934"/>
        <v>0.00641097789007358-0.17205047597973i</v>
      </c>
      <c r="L3662" t="str">
        <f t="shared" si="1935"/>
        <v>0.000554863749020824-0.0124798860424336i</v>
      </c>
      <c r="M3662" t="str">
        <f t="shared" si="1936"/>
        <v>0.0069658416390944-0.184530362022164i</v>
      </c>
      <c r="N3662" t="str">
        <f t="shared" si="1937"/>
        <v>-7.66352399481038i</v>
      </c>
      <c r="O3662" t="str">
        <f t="shared" si="1938"/>
        <v>0.189308278781419-0.981917703061115i</v>
      </c>
      <c r="P3662" t="str">
        <f t="shared" si="1939"/>
        <v>0.810691721218581+0.981917703061115i</v>
      </c>
      <c r="Q3662" t="str">
        <f t="shared" si="1940"/>
        <v>-0.810691721218581+6.68160629174927i</v>
      </c>
      <c r="R3662" t="str">
        <f t="shared" si="1941"/>
        <v>0.130318437288859-0.137143638735844i</v>
      </c>
      <c r="S3662" t="str">
        <f t="shared" si="1942"/>
        <v>0.794887985010341i</v>
      </c>
      <c r="T3662" t="str">
        <f t="shared" si="1943"/>
        <v>0.109013830651721+0.103588560026238i</v>
      </c>
      <c r="U3662" t="str">
        <f t="shared" si="1944"/>
        <v>0.0001-92.1035550300322i</v>
      </c>
      <c r="V3662" t="str">
        <f t="shared" si="1945"/>
        <v>0.00002-0.00147731386543197i</v>
      </c>
      <c r="W3662" t="str">
        <f t="shared" si="1946"/>
        <v>0.000019999358452951-0.00147729017447526i</v>
      </c>
      <c r="X3662" t="str">
        <f t="shared" si="1947"/>
        <v>0.0000277556629181752-0.0014770393548926i</v>
      </c>
      <c r="Y3662" t="str">
        <f t="shared" si="1948"/>
        <v>0.009+10.8573442108063i</v>
      </c>
      <c r="Z3662" t="str">
        <f t="shared" si="1949"/>
        <v>-0.00163268237733677-0.0000320386577233102i</v>
      </c>
      <c r="AA3662" t="str">
        <f t="shared" si="1950"/>
        <v>0.000919245897699626-1.10539227421924i</v>
      </c>
      <c r="AB3662" t="str">
        <f t="shared" si="1951"/>
        <v>0.742173802444749+0.705238179640424i</v>
      </c>
      <c r="AC3662" t="str">
        <f t="shared" si="1952"/>
        <v>1.13530772177741-0.132041022971277i</v>
      </c>
      <c r="AD3662" t="str">
        <f t="shared" si="1953"/>
        <v>0.573713344405293+0.687912062559805i</v>
      </c>
      <c r="AE3662" t="str">
        <f t="shared" si="1954"/>
        <v>-0.000914651887937376-0.00114152290717148i</v>
      </c>
      <c r="AF3662" t="str">
        <f t="shared" si="1955"/>
        <v>-15.0855333608313-0.206020861019145i</v>
      </c>
      <c r="AG3662" t="str">
        <f t="shared" si="1956"/>
        <v>1.00275460302782-0.0022934362962138i</v>
      </c>
      <c r="AH3662" t="str">
        <f t="shared" si="1957"/>
        <v>0.0134857987079555+0.0173919401968883i</v>
      </c>
      <c r="AI3662">
        <f t="shared" si="1958"/>
        <v>-33.148439681862165</v>
      </c>
      <c r="AJ3662">
        <f t="shared" si="1959"/>
        <v>52.209818490592632</v>
      </c>
      <c r="AK3662"/>
      <c r="AL3662"/>
      <c r="AM3662"/>
      <c r="AN3662"/>
    </row>
    <row r="3663" spans="1:40" x14ac:dyDescent="0.25">
      <c r="A3663"/>
      <c r="B3663">
        <f t="shared" si="1925"/>
        <v>1729000</v>
      </c>
      <c r="C3663" s="237" t="str">
        <f t="shared" si="1928"/>
        <v>-2.5565409367189E-08+0.00141643871613068i</v>
      </c>
      <c r="D3663" s="208" t="str">
        <f t="shared" si="1929"/>
        <v>-5.95700615300743+0.0108593634903352i</v>
      </c>
      <c r="E3663" t="str">
        <f t="shared" si="1930"/>
        <v>2870</v>
      </c>
      <c r="F3663" t="str">
        <f t="shared" si="1931"/>
        <v>0.777000777000777</v>
      </c>
      <c r="G3663" t="str">
        <f t="shared" si="1926"/>
        <v>0.777000777000777</v>
      </c>
      <c r="H3663" t="str">
        <f t="shared" si="1932"/>
        <v>9.12853361981715+0.216761232387638i</v>
      </c>
      <c r="I3663" t="str">
        <f t="shared" si="1933"/>
        <v>6789.76712257094i</v>
      </c>
      <c r="J3663" t="str">
        <f t="shared" si="1927"/>
        <v>-39431.8979673556+1468.46910601485i</v>
      </c>
      <c r="K3663" t="str">
        <f t="shared" si="1934"/>
        <v>0.00640357410490708-0.171951237991208i</v>
      </c>
      <c r="L3663" t="str">
        <f t="shared" si="1935"/>
        <v>0.000554223367056375-0.0124726965185566i</v>
      </c>
      <c r="M3663" t="str">
        <f t="shared" si="1936"/>
        <v>0.00695779747196346-0.184423934509765i</v>
      </c>
      <c r="N3663" t="str">
        <f t="shared" si="1937"/>
        <v>-7.6679589045296i</v>
      </c>
      <c r="O3663" t="str">
        <f t="shared" si="1938"/>
        <v>0.184951714996977-0.982747609063322i</v>
      </c>
      <c r="P3663" t="str">
        <f t="shared" si="1939"/>
        <v>0.815048285003023+0.982747609063322i</v>
      </c>
      <c r="Q3663" t="str">
        <f t="shared" si="1940"/>
        <v>-0.815048285003023+6.68521129546628i</v>
      </c>
      <c r="R3663" t="str">
        <f t="shared" si="1941"/>
        <v>0.130203846180264-0.137792309894192i</v>
      </c>
      <c r="S3663" t="str">
        <f t="shared" si="1942"/>
        <v>0.795347989631297i</v>
      </c>
      <c r="T3663" t="str">
        <f t="shared" si="1943"/>
        <v>0.109592836660998+0.103557367301736i</v>
      </c>
      <c r="U3663" t="str">
        <f t="shared" si="1944"/>
        <v>0.0001-92.0502851890662i</v>
      </c>
      <c r="V3663" t="str">
        <f t="shared" si="1945"/>
        <v>0.00002-0.00147645943288979i</v>
      </c>
      <c r="W3663" t="str">
        <f t="shared" si="1946"/>
        <v>0.0000199993584529509-0.00147643575564022i</v>
      </c>
      <c r="X3663" t="str">
        <f t="shared" si="1947"/>
        <v>0.0000277466921034294-0.00147618512821322i</v>
      </c>
      <c r="Y3663" t="str">
        <f t="shared" si="1948"/>
        <v>0.009+10.8636273961135i</v>
      </c>
      <c r="Z3663" t="str">
        <f t="shared" si="1949"/>
        <v>-0.00163079414276045-0.0000320086412825238i</v>
      </c>
      <c r="AA3663" t="str">
        <f t="shared" si="1950"/>
        <v>0.000918181677957197-1.10475277666475i</v>
      </c>
      <c r="AB3663" t="str">
        <f t="shared" si="1951"/>
        <v>0.746115715952186+0.705025817384975i</v>
      </c>
      <c r="AC3663" t="str">
        <f t="shared" si="1952"/>
        <v>1.13521495721534-0.132696169085602i</v>
      </c>
      <c r="AD3663" t="str">
        <f t="shared" si="1953"/>
        <v>0.57677044033651+0.688469650872641i</v>
      </c>
      <c r="AE3663" t="str">
        <f t="shared" si="1954"/>
        <v>-0.00091855687772946-0.00114121391223853i</v>
      </c>
      <c r="AF3663" t="str">
        <f t="shared" si="1955"/>
        <v>-15.0855397728246-0.205901868897303i</v>
      </c>
      <c r="AG3663" t="str">
        <f t="shared" si="1956"/>
        <v>1.00275524838538-0.00230433491097115i</v>
      </c>
      <c r="AH3663" t="str">
        <f t="shared" si="1957"/>
        <v>0.0135445612241093+0.0173882626628442i</v>
      </c>
      <c r="AI3663">
        <f t="shared" si="1958"/>
        <v>-33.135363951600333</v>
      </c>
      <c r="AJ3663">
        <f t="shared" si="1959"/>
        <v>52.083245432641462</v>
      </c>
      <c r="AK3663"/>
      <c r="AL3663"/>
      <c r="AM3663"/>
      <c r="AN3663"/>
    </row>
    <row r="3664" spans="1:40" x14ac:dyDescent="0.25">
      <c r="A3664"/>
      <c r="B3664">
        <f t="shared" si="1925"/>
        <v>1730000</v>
      </c>
      <c r="C3664" s="237" t="str">
        <f t="shared" si="1928"/>
        <v>-2.55358625226663E-08+0.00141561996542825i</v>
      </c>
      <c r="D3664" s="208" t="str">
        <f t="shared" si="1929"/>
        <v>-5.95700615278091+0.0108530864016166i</v>
      </c>
      <c r="E3664" t="str">
        <f t="shared" si="1930"/>
        <v>2870</v>
      </c>
      <c r="F3664" t="str">
        <f t="shared" si="1931"/>
        <v>0.777000777000777</v>
      </c>
      <c r="G3664" t="str">
        <f t="shared" si="1926"/>
        <v>0.777000777000777</v>
      </c>
      <c r="H3664" t="str">
        <f t="shared" si="1932"/>
        <v>9.12854002093074+0.216636100456398i</v>
      </c>
      <c r="I3664" t="str">
        <f t="shared" si="1933"/>
        <v>6793.69411338793i</v>
      </c>
      <c r="J3664" t="str">
        <f t="shared" si="1927"/>
        <v>-39477.5246895652+1469.31842302238i</v>
      </c>
      <c r="K3664" t="str">
        <f t="shared" si="1934"/>
        <v>0.0063961831321485-0.17185211426055i</v>
      </c>
      <c r="L3664" t="str">
        <f t="shared" si="1935"/>
        <v>0.000553584092345529-0.0124655152570956i</v>
      </c>
      <c r="M3664" t="str">
        <f t="shared" si="1936"/>
        <v>0.00694976722449403-0.184317629517646i</v>
      </c>
      <c r="N3664" t="str">
        <f t="shared" si="1937"/>
        <v>-7.67239381424882i</v>
      </c>
      <c r="O3664" t="str">
        <f t="shared" si="1938"/>
        <v>0.180591513509708-0.983558186000337i</v>
      </c>
      <c r="P3664" t="str">
        <f t="shared" si="1939"/>
        <v>0.819408486490292+0.983558186000337i</v>
      </c>
      <c r="Q3664" t="str">
        <f t="shared" si="1940"/>
        <v>-0.819408486490292+6.68883562824848i</v>
      </c>
      <c r="R3664" t="str">
        <f t="shared" si="1941"/>
        <v>0.130085329218715-0.138439866171815i</v>
      </c>
      <c r="S3664" t="str">
        <f t="shared" si="1942"/>
        <v>0.795807994252251i</v>
      </c>
      <c r="T3664" t="str">
        <f t="shared" si="1943"/>
        <v>0.110171552222742+0.103522944927189i</v>
      </c>
      <c r="U3664" t="str">
        <f t="shared" si="1944"/>
        <v>0.0001-91.9970769317313i</v>
      </c>
      <c r="V3664" t="str">
        <f t="shared" si="1945"/>
        <v>0.00002-0.00147560598813089i</v>
      </c>
      <c r="W3664" t="str">
        <f t="shared" si="1946"/>
        <v>0.000019999358452951-0.00147558232457262i</v>
      </c>
      <c r="X3664" t="str">
        <f t="shared" si="1947"/>
        <v>0.0000277377368399426-0.00147533188899754i</v>
      </c>
      <c r="Y3664" t="str">
        <f t="shared" si="1948"/>
        <v>0.009+10.8699105814207i</v>
      </c>
      <c r="Z3664" t="str">
        <f t="shared" si="1949"/>
        <v>-0.00162890918208323-0.0000319786794504079i</v>
      </c>
      <c r="AA3664" t="str">
        <f t="shared" si="1950"/>
        <v>0.000917119305922438-1.10411401871346i</v>
      </c>
      <c r="AB3664" t="str">
        <f t="shared" si="1951"/>
        <v>0.750055652072454+0.704791467445578i</v>
      </c>
      <c r="AC3664" t="str">
        <f t="shared" si="1952"/>
        <v>1.13511820477115-0.133350343155751i</v>
      </c>
      <c r="AD3664" t="str">
        <f t="shared" si="1953"/>
        <v>0.579829869434661+0.689013687049733i</v>
      </c>
      <c r="AE3664" t="str">
        <f t="shared" si="1954"/>
        <v>-0.000922456450533136-0.00114088291494676i</v>
      </c>
      <c r="AF3664" t="str">
        <f t="shared" si="1955"/>
        <v>-15.0855461737117-0.205783014054781i</v>
      </c>
      <c r="AG3664" t="str">
        <f t="shared" si="1956"/>
        <v>1.00275583882773-0.00231523029399694i</v>
      </c>
      <c r="AH3664" t="str">
        <f t="shared" si="1957"/>
        <v>0.0136032481414366+0.0173842542104028i</v>
      </c>
      <c r="AI3664">
        <f t="shared" si="1958"/>
        <v>-33.122386558163022</v>
      </c>
      <c r="AJ3664">
        <f t="shared" si="1959"/>
        <v>51.9566784298909</v>
      </c>
      <c r="AK3664"/>
      <c r="AL3664"/>
      <c r="AM3664"/>
      <c r="AN3664"/>
    </row>
    <row r="3665" spans="1:40" x14ac:dyDescent="0.25">
      <c r="A3665"/>
      <c r="B3665">
        <f t="shared" si="1925"/>
        <v>1731000</v>
      </c>
      <c r="C3665" s="237" t="str">
        <f t="shared" si="1928"/>
        <v>-2.55063668710535E-08+0.00141480216071161i</v>
      </c>
      <c r="D3665" s="208" t="str">
        <f t="shared" si="1929"/>
        <v>-5.95700615255477+0.0108468165654557i</v>
      </c>
      <c r="E3665" t="str">
        <f t="shared" si="1930"/>
        <v>2870</v>
      </c>
      <c r="F3665" t="str">
        <f t="shared" si="1931"/>
        <v>0.777000777000777</v>
      </c>
      <c r="G3665" t="str">
        <f t="shared" si="1926"/>
        <v>0.777000777000777</v>
      </c>
      <c r="H3665" t="str">
        <f t="shared" si="1932"/>
        <v>9.12854641096338+0.216511112819772i</v>
      </c>
      <c r="I3665" t="str">
        <f t="shared" si="1933"/>
        <v>6797.62110420491i</v>
      </c>
      <c r="J3665" t="str">
        <f t="shared" si="1927"/>
        <v>-39523.1777932274+1470.1677400299i</v>
      </c>
      <c r="K3665" t="str">
        <f t="shared" si="1934"/>
        <v>0.0063888049422651-0.171753104590812i</v>
      </c>
      <c r="L3665" t="str">
        <f t="shared" si="1935"/>
        <v>0.000552945922338778-0.0124583422438441i</v>
      </c>
      <c r="M3665" t="str">
        <f t="shared" si="1936"/>
        <v>0.00694175086460388-0.184211446834656i</v>
      </c>
      <c r="N3665" t="str">
        <f t="shared" si="1937"/>
        <v>-7.67682872396803i</v>
      </c>
      <c r="O3665" t="str">
        <f t="shared" si="1938"/>
        <v>0.176227760077771-0.984349417929412i</v>
      </c>
      <c r="P3665" t="str">
        <f t="shared" si="1939"/>
        <v>0.823772239922229+0.984349417929412i</v>
      </c>
      <c r="Q3665" t="str">
        <f t="shared" si="1940"/>
        <v>-0.823772239922229+6.69247930603862i</v>
      </c>
      <c r="R3665" t="str">
        <f t="shared" si="1941"/>
        <v>0.12996289711953-0.139086282410956i</v>
      </c>
      <c r="S3665" t="str">
        <f t="shared" si="1942"/>
        <v>0.796267998873207i</v>
      </c>
      <c r="T3665" t="str">
        <f t="shared" si="1943"/>
        <v>0.110749955766086+0.103485296017133i</v>
      </c>
      <c r="U3665" t="str">
        <f t="shared" si="1944"/>
        <v>0.0001-91.9439301512968i</v>
      </c>
      <c r="V3665" t="str">
        <f t="shared" si="1945"/>
        <v>0.00002-0.00147475352944335i</v>
      </c>
      <c r="W3665" t="str">
        <f t="shared" si="1946"/>
        <v>0.0000199993584529509-0.00147472987956056i</v>
      </c>
      <c r="X3665" t="str">
        <f t="shared" si="1947"/>
        <v>0.0000277287970917905-0.0014744796355344i</v>
      </c>
      <c r="Y3665" t="str">
        <f t="shared" si="1948"/>
        <v>0.009+10.8761937667279i</v>
      </c>
      <c r="Z3665" t="str">
        <f t="shared" si="1949"/>
        <v>-0.00162702748774068-0.0000319487720863382i</v>
      </c>
      <c r="AA3665" t="str">
        <f t="shared" si="1950"/>
        <v>0.000916058777318875-1.10347599908285i</v>
      </c>
      <c r="AB3665" t="str">
        <f t="shared" si="1951"/>
        <v>0.753993463949578+0.704535151026211i</v>
      </c>
      <c r="AC3665" t="str">
        <f t="shared" si="1952"/>
        <v>1.13501747429669-0.134003519404246i</v>
      </c>
      <c r="AD3665" t="str">
        <f t="shared" si="1953"/>
        <v>0.582891571673467+0.689544161905077i</v>
      </c>
      <c r="AE3665" t="str">
        <f t="shared" si="1954"/>
        <v>-0.000926350520212926-0.00114052997540511i</v>
      </c>
      <c r="AF3665" t="str">
        <f t="shared" si="1955"/>
        <v>-15.0855525635182-0.205664296254316i</v>
      </c>
      <c r="AG3665" t="str">
        <f t="shared" si="1956"/>
        <v>1.0027563744132-0.00232612221106751i</v>
      </c>
      <c r="AH3665" t="str">
        <f t="shared" si="1957"/>
        <v>0.0136618581659007+0.0173799157187996i</v>
      </c>
      <c r="AI3665">
        <f t="shared" si="1958"/>
        <v>-33.109506947755698</v>
      </c>
      <c r="AJ3665">
        <f t="shared" si="1959"/>
        <v>51.830117453594212</v>
      </c>
      <c r="AK3665"/>
      <c r="AL3665"/>
      <c r="AM3665"/>
      <c r="AN3665"/>
    </row>
    <row r="3666" spans="1:40" x14ac:dyDescent="0.25">
      <c r="A3666"/>
      <c r="B3666">
        <f t="shared" si="1925"/>
        <v>1732000</v>
      </c>
      <c r="C3666" s="237" t="str">
        <f t="shared" si="1928"/>
        <v>-2.54769222941565E-08+0.00141398530034222i</v>
      </c>
      <c r="D3666" s="208" t="str">
        <f t="shared" si="1929"/>
        <v>-5.95700615232903+0.0108405539692904i</v>
      </c>
      <c r="E3666" t="str">
        <f t="shared" si="1930"/>
        <v>2870</v>
      </c>
      <c r="F3666" t="str">
        <f t="shared" si="1931"/>
        <v>0.777000777000777</v>
      </c>
      <c r="G3666" t="str">
        <f t="shared" si="1926"/>
        <v>0.777000777000777</v>
      </c>
      <c r="H3666" t="str">
        <f t="shared" si="1932"/>
        <v>9.12855278994065+0.216386269228478i</v>
      </c>
      <c r="I3666" t="str">
        <f t="shared" si="1933"/>
        <v>6801.5480950219i</v>
      </c>
      <c r="J3666" t="str">
        <f t="shared" si="1927"/>
        <v>-39568.8572783421+1471.01705703743i</v>
      </c>
      <c r="K3666" t="str">
        <f t="shared" si="1934"/>
        <v>0.00638143950580932-0.171654208785505i</v>
      </c>
      <c r="L3666" t="str">
        <f t="shared" si="1935"/>
        <v>0.00055230885449393-0.0124511774646282i</v>
      </c>
      <c r="M3666" t="str">
        <f t="shared" si="1936"/>
        <v>0.00693374836030325-0.184105386250133i</v>
      </c>
      <c r="N3666" t="str">
        <f t="shared" si="1937"/>
        <v>-7.68126363368725i</v>
      </c>
      <c r="O3666" t="str">
        <f t="shared" si="1938"/>
        <v>0.171860540529163-0.985121289288291i</v>
      </c>
      <c r="P3666" t="str">
        <f t="shared" si="1939"/>
        <v>0.828139459470837+0.985121289288291i</v>
      </c>
      <c r="Q3666" t="str">
        <f t="shared" si="1940"/>
        <v>-0.828139459470837+6.69614234439896i</v>
      </c>
      <c r="R3666" t="str">
        <f t="shared" si="1941"/>
        <v>0.129836560798068-0.139731533564597i</v>
      </c>
      <c r="S3666" t="str">
        <f t="shared" si="1942"/>
        <v>0.796728003494161i</v>
      </c>
      <c r="T3666" t="str">
        <f t="shared" si="1943"/>
        <v>0.111328025762099+0.103444423865193i</v>
      </c>
      <c r="U3666" t="str">
        <f t="shared" si="1944"/>
        <v>0.0001-91.8908447412794i</v>
      </c>
      <c r="V3666" t="str">
        <f t="shared" si="1945"/>
        <v>0.00002-0.00147390205511919i</v>
      </c>
      <c r="W3666" t="str">
        <f t="shared" si="1946"/>
        <v>0.0000199993584529509-0.00147387841889608i</v>
      </c>
      <c r="X3666" t="str">
        <f t="shared" si="1947"/>
        <v>0.0000277198728231531-0.00147362836611653i</v>
      </c>
      <c r="Y3666" t="str">
        <f t="shared" si="1948"/>
        <v>0.009+10.882476952035i</v>
      </c>
      <c r="Z3666" t="str">
        <f t="shared" si="1949"/>
        <v>-0.00162514905219017-0.0000319189190501494i</v>
      </c>
      <c r="AA3666" t="str">
        <f t="shared" si="1950"/>
        <v>0.000915000087882454-1.10283871649341i</v>
      </c>
      <c r="AB3666" t="str">
        <f t="shared" si="1951"/>
        <v>0.757929005013086+0.704256890550104i</v>
      </c>
      <c r="AC3666" t="str">
        <f t="shared" si="1952"/>
        <v>1.13491277584978-0.134655672158029i</v>
      </c>
      <c r="AD3666" t="str">
        <f t="shared" si="1953"/>
        <v>0.585955486996143+0.690061066516636i</v>
      </c>
      <c r="AE3666" t="str">
        <f t="shared" si="1954"/>
        <v>-0.000930239000995604-0.00114015515395927i</v>
      </c>
      <c r="AF3666" t="str">
        <f t="shared" si="1955"/>
        <v>-15.0855589422697-0.205545715259188i</v>
      </c>
      <c r="AG3666" t="str">
        <f t="shared" si="1956"/>
        <v>1.002756855201-0.00233701042837782i</v>
      </c>
      <c r="AH3666" t="str">
        <f t="shared" si="1957"/>
        <v>0.0137203900087979+0.0173752480707263i</v>
      </c>
      <c r="AI3666">
        <f t="shared" si="1958"/>
        <v>-33.096724572049197</v>
      </c>
      <c r="AJ3666">
        <f t="shared" si="1959"/>
        <v>51.703562474967441</v>
      </c>
      <c r="AK3666"/>
      <c r="AL3666"/>
      <c r="AM3666"/>
      <c r="AN3666"/>
    </row>
    <row r="3667" spans="1:40" x14ac:dyDescent="0.25">
      <c r="A3667"/>
      <c r="B3667">
        <f t="shared" si="1925"/>
        <v>1733000</v>
      </c>
      <c r="C3667" s="237" t="str">
        <f t="shared" si="1928"/>
        <v>-2.54475286741214E-08+0.0014131693826853i</v>
      </c>
      <c r="D3667" s="208" t="str">
        <f t="shared" si="1929"/>
        <v>-5.95700615210368+0.0108342986005873i</v>
      </c>
      <c r="E3667" t="str">
        <f t="shared" si="1930"/>
        <v>2870</v>
      </c>
      <c r="F3667" t="str">
        <f t="shared" si="1931"/>
        <v>0.777000777000777</v>
      </c>
      <c r="G3667" t="str">
        <f t="shared" si="1926"/>
        <v>0.777000777000777</v>
      </c>
      <c r="H3667" t="str">
        <f t="shared" si="1932"/>
        <v>9.12855915788802+0.216261569433813i</v>
      </c>
      <c r="I3667" t="str">
        <f t="shared" si="1933"/>
        <v>6805.47508583889i</v>
      </c>
      <c r="J3667" t="str">
        <f t="shared" si="1927"/>
        <v>-39614.5631449095+1471.86637404496i</v>
      </c>
      <c r="K3667" t="str">
        <f t="shared" si="1934"/>
        <v>0.00637408679341809-0.171555426648589i</v>
      </c>
      <c r="L3667" t="str">
        <f t="shared" si="1935"/>
        <v>0.000551672886276101-0.0124440209053063i</v>
      </c>
      <c r="M3667" t="str">
        <f t="shared" si="1936"/>
        <v>0.00692575967969419-0.183999447553895i</v>
      </c>
      <c r="N3667" t="str">
        <f t="shared" si="1937"/>
        <v>-7.68569854340647i</v>
      </c>
      <c r="O3667" t="str">
        <f t="shared" si="1938"/>
        <v>0.167489940760076-0.985873784895504i</v>
      </c>
      <c r="P3667" t="str">
        <f t="shared" si="1939"/>
        <v>0.832510059239924+0.985873784895504i</v>
      </c>
      <c r="Q3667" t="str">
        <f t="shared" si="1940"/>
        <v>-0.832510059239924+6.69982475851097i</v>
      </c>
      <c r="R3667" t="str">
        <f t="shared" si="1941"/>
        <v>0.129706331368347-0.140375594698421i</v>
      </c>
      <c r="S3667" t="str">
        <f t="shared" si="1942"/>
        <v>0.797188008115117i</v>
      </c>
      <c r="T3667" t="str">
        <f t="shared" si="1943"/>
        <v>0.111905740725609+0.103400331943452i</v>
      </c>
      <c r="U3667" t="str">
        <f t="shared" si="1944"/>
        <v>0.0001-91.8378205954389i</v>
      </c>
      <c r="V3667" t="str">
        <f t="shared" si="1945"/>
        <v>0.00002-0.00147305156345438i</v>
      </c>
      <c r="W3667" t="str">
        <f t="shared" si="1946"/>
        <v>0.0000199993584529509-0.0014730279408752i</v>
      </c>
      <c r="X3667" t="str">
        <f t="shared" si="1947"/>
        <v>0.0000277109639983138-0.00147277807904067i</v>
      </c>
      <c r="Y3667" t="str">
        <f t="shared" si="1948"/>
        <v>0.009+10.8887601373422i</v>
      </c>
      <c r="Z3667" t="str">
        <f t="shared" si="1949"/>
        <v>-0.00162327386791084-0.0000318891202021301i</v>
      </c>
      <c r="AA3667" t="str">
        <f t="shared" si="1950"/>
        <v>0.000913943233361363-1.10220216966853i</v>
      </c>
      <c r="AB3667" t="str">
        <f t="shared" si="1951"/>
        <v>0.761862128990421+0.703956709655441i</v>
      </c>
      <c r="AC3667" t="str">
        <f t="shared" si="1952"/>
        <v>1.13480411969291-0.13530677585049i</v>
      </c>
      <c r="AD3667" t="str">
        <f t="shared" si="1953"/>
        <v>0.58902155531652+0.69056439222641i</v>
      </c>
      <c r="AE3667" t="str">
        <f t="shared" si="1954"/>
        <v>-0.000934121807470487-0.00113975851119i</v>
      </c>
      <c r="AF3667" t="str">
        <f t="shared" si="1955"/>
        <v>-15.0855653099917-0.205427270833226i</v>
      </c>
      <c r="AG3667" t="str">
        <f t="shared" si="1956"/>
        <v>1.00275728125129-0.00234789471254449i</v>
      </c>
      <c r="AH3667" t="str">
        <f t="shared" si="1957"/>
        <v>0.0137788423867593+0.0173702521523052i</v>
      </c>
      <c r="AI3667">
        <f t="shared" si="1958"/>
        <v>-33.084038888112289</v>
      </c>
      <c r="AJ3667">
        <f t="shared" si="1959"/>
        <v>51.577013465189751</v>
      </c>
      <c r="AK3667"/>
      <c r="AL3667"/>
      <c r="AM3667"/>
      <c r="AN3667"/>
    </row>
    <row r="3668" spans="1:40" x14ac:dyDescent="0.25">
      <c r="A3668"/>
      <c r="B3668">
        <f t="shared" si="1925"/>
        <v>1734000</v>
      </c>
      <c r="C3668" s="237" t="str">
        <f t="shared" si="1928"/>
        <v>-2.54181858934354E-08+0.00141235440610989i</v>
      </c>
      <c r="D3668" s="208" t="str">
        <f t="shared" si="1929"/>
        <v>-5.95700615187872+0.0108280504468425i</v>
      </c>
      <c r="E3668" t="str">
        <f t="shared" si="1930"/>
        <v>2870</v>
      </c>
      <c r="F3668" t="str">
        <f t="shared" si="1931"/>
        <v>0.777000777000777</v>
      </c>
      <c r="G3668" t="str">
        <f t="shared" si="1926"/>
        <v>0.777000777000777</v>
      </c>
      <c r="H3668" t="str">
        <f t="shared" si="1932"/>
        <v>9.12856551483091+0.216137013187639i</v>
      </c>
      <c r="I3668" t="str">
        <f t="shared" si="1933"/>
        <v>6809.40207665588i</v>
      </c>
      <c r="J3668" t="str">
        <f t="shared" si="1927"/>
        <v>-39660.2953929294+1472.71569105249i</v>
      </c>
      <c r="K3668" t="str">
        <f t="shared" si="1934"/>
        <v>0.00636674677581293-0.171456757984472i</v>
      </c>
      <c r="L3668" t="str">
        <f t="shared" si="1935"/>
        <v>0.000551038015157683-0.0124368725517692i</v>
      </c>
      <c r="M3668" t="str">
        <f t="shared" si="1936"/>
        <v>0.00691778479097061-0.183893630536241i</v>
      </c>
      <c r="N3668" t="str">
        <f t="shared" si="1937"/>
        <v>-7.69013345312569i</v>
      </c>
      <c r="O3668" t="str">
        <f t="shared" si="1938"/>
        <v>0.163116046733182-0.986606889950672i</v>
      </c>
      <c r="P3668" t="str">
        <f t="shared" si="1939"/>
        <v>0.836883953266818+0.986606889950672i</v>
      </c>
      <c r="Q3668" t="str">
        <f t="shared" si="1940"/>
        <v>-0.836883953266818+6.70352656317502i</v>
      </c>
      <c r="R3668" t="str">
        <f t="shared" si="1941"/>
        <v>0.129572220141652-0.141018440992764i</v>
      </c>
      <c r="S3668" t="str">
        <f t="shared" si="1942"/>
        <v>0.797648012736073i</v>
      </c>
      <c r="T3668" t="str">
        <f t="shared" si="1943"/>
        <v>0.112483079217017+0.10335302390179i</v>
      </c>
      <c r="U3668" t="str">
        <f t="shared" si="1944"/>
        <v>0.0001-91.7848576077828i</v>
      </c>
      <c r="V3668" t="str">
        <f t="shared" si="1945"/>
        <v>0.00002-0.00147220205274881i</v>
      </c>
      <c r="W3668" t="str">
        <f t="shared" si="1946"/>
        <v>0.0000199993584529509-0.00147217844379783i</v>
      </c>
      <c r="X3668" t="str">
        <f t="shared" si="1947"/>
        <v>0.0000277020705816585-0.00147192877260743i</v>
      </c>
      <c r="Y3668" t="str">
        <f t="shared" si="1948"/>
        <v>0.009+10.8950433226494i</v>
      </c>
      <c r="Z3668" t="str">
        <f t="shared" si="1949"/>
        <v>-0.00162140192740354-0.0000318593754030244i</v>
      </c>
      <c r="AA3668" t="str">
        <f t="shared" si="1950"/>
        <v>0.000912888209516158-1.1015663573346i</v>
      </c>
      <c r="AB3668" t="str">
        <f t="shared" si="1951"/>
        <v>0.76579268991929+0.703634633190862i</v>
      </c>
      <c r="AC3668" t="str">
        <f t="shared" si="1952"/>
        <v>1.13469151629186-0.135956805023484i</v>
      </c>
      <c r="AD3668" t="str">
        <f t="shared" si="1953"/>
        <v>0.592089716520204+0.691054130640489i</v>
      </c>
      <c r="AE3668" t="str">
        <f t="shared" si="1954"/>
        <v>-0.00093799885458979-0.00113934010791156i</v>
      </c>
      <c r="AF3668" t="str">
        <f t="shared" si="1955"/>
        <v>-15.0855716667096-0.205308962740797i</v>
      </c>
      <c r="AG3668" t="str">
        <f t="shared" si="1956"/>
        <v>1.00275765262514-0.00235877483060947i</v>
      </c>
      <c r="AH3668" t="str">
        <f t="shared" si="1957"/>
        <v>0.0138372140217558+0.0173649288530676i</v>
      </c>
      <c r="AI3668">
        <f t="shared" si="1958"/>
        <v>-33.071449358343187</v>
      </c>
      <c r="AJ3668">
        <f t="shared" si="1959"/>
        <v>51.450470395403713</v>
      </c>
      <c r="AK3668"/>
      <c r="AL3668"/>
      <c r="AM3668"/>
      <c r="AN3668"/>
    </row>
    <row r="3669" spans="1:40" x14ac:dyDescent="0.25">
      <c r="A3669"/>
      <c r="B3669">
        <f t="shared" si="1925"/>
        <v>1735000</v>
      </c>
      <c r="C3669" s="237" t="str">
        <f t="shared" si="1928"/>
        <v>-2.5388893834923E-08+0.00141154036898874i</v>
      </c>
      <c r="D3669" s="208" t="str">
        <f t="shared" si="1929"/>
        <v>-5.95700615165415+0.0108218094955803i</v>
      </c>
      <c r="E3669" t="str">
        <f t="shared" si="1930"/>
        <v>2870</v>
      </c>
      <c r="F3669" t="str">
        <f t="shared" si="1931"/>
        <v>0.777000777000777</v>
      </c>
      <c r="G3669" t="str">
        <f t="shared" si="1926"/>
        <v>0.777000777000777</v>
      </c>
      <c r="H3669" t="str">
        <f t="shared" si="1932"/>
        <v>9.12857186079464+0.216012600242392i</v>
      </c>
      <c r="I3669" t="str">
        <f t="shared" si="1933"/>
        <v>6813.32906747286i</v>
      </c>
      <c r="J3669" t="str">
        <f t="shared" si="1927"/>
        <v>-39706.0540224018+1473.56500806001i</v>
      </c>
      <c r="K3669" t="str">
        <f t="shared" si="1934"/>
        <v>0.00635941942379939-0.171358202598013i</v>
      </c>
      <c r="L3669" t="str">
        <f t="shared" si="1935"/>
        <v>0.000550404238618321-0.0124297323899396i</v>
      </c>
      <c r="M3669" t="str">
        <f t="shared" si="1936"/>
        <v>0.00690982366241771-0.183787934987953i</v>
      </c>
      <c r="N3669" t="str">
        <f t="shared" si="1937"/>
        <v>-7.69456836284491i</v>
      </c>
      <c r="O3669" t="str">
        <f t="shared" si="1938"/>
        <v>0.158738944475943-0.987320590034799i</v>
      </c>
      <c r="P3669" t="str">
        <f t="shared" si="1939"/>
        <v>0.841261055524057+0.987320590034799i</v>
      </c>
      <c r="Q3669" t="str">
        <f t="shared" si="1940"/>
        <v>-0.841261055524057+6.70724777281011i</v>
      </c>
      <c r="R3669" t="str">
        <f t="shared" si="1941"/>
        <v>0.129434238625109-0.141660047744544i</v>
      </c>
      <c r="S3669" t="str">
        <f t="shared" si="1942"/>
        <v>0.798108017357027i</v>
      </c>
      <c r="T3669" t="str">
        <f t="shared" si="1943"/>
        <v>0.1130600198441+0.103302503567202i</v>
      </c>
      <c r="U3669" t="str">
        <f t="shared" si="1944"/>
        <v>0.0001-91.731955672562i</v>
      </c>
      <c r="V3669" t="str">
        <f t="shared" si="1945"/>
        <v>0.00002-0.00147135352130631i</v>
      </c>
      <c r="W3669" t="str">
        <f t="shared" si="1946"/>
        <v>0.0000199993584529509-0.00147132992596781i</v>
      </c>
      <c r="X3669" t="str">
        <f t="shared" si="1947"/>
        <v>0.0000276931925376757-0.00147108044512137i</v>
      </c>
      <c r="Y3669" t="str">
        <f t="shared" si="1948"/>
        <v>0.009+10.9013265079566i</v>
      </c>
      <c r="Z3669" t="str">
        <f t="shared" si="1949"/>
        <v>-0.00161953322319068-0.000031829684514027i</v>
      </c>
      <c r="AA3669" t="str">
        <f t="shared" si="1950"/>
        <v>0.000911835012119581-1.1009312782209i</v>
      </c>
      <c r="AB3669" t="str">
        <f t="shared" si="1951"/>
        <v>0.769720542159939+0.703290687210817i</v>
      </c>
      <c r="AC3669" t="str">
        <f t="shared" si="1952"/>
        <v>1.1345749763144-0.136605734329336i</v>
      </c>
      <c r="AD3669" t="str">
        <f t="shared" si="1953"/>
        <v>0.595159910465678+0.691530273629044i</v>
      </c>
      <c r="AE3669" t="str">
        <f t="shared" si="1954"/>
        <v>-0.000941870057668849-0.0011389000051699i</v>
      </c>
      <c r="AF3669" t="str">
        <f t="shared" si="1955"/>
        <v>-15.0855780124488-0.205190790746812i</v>
      </c>
      <c r="AG3669" t="str">
        <f t="shared" si="1956"/>
        <v>1.0027579693845-0.00236965055004295i</v>
      </c>
      <c r="AH3669" t="str">
        <f t="shared" si="1957"/>
        <v>0.0138955036410994+0.0173592790659281i</v>
      </c>
      <c r="AI3669">
        <f t="shared" si="1958"/>
        <v>-33.058955450404412</v>
      </c>
      <c r="AJ3669">
        <f t="shared" si="1959"/>
        <v>51.323933236716137</v>
      </c>
      <c r="AK3669"/>
      <c r="AL3669"/>
      <c r="AM3669"/>
      <c r="AN3669"/>
    </row>
    <row r="3670" spans="1:40" x14ac:dyDescent="0.25">
      <c r="A3670"/>
      <c r="B3670">
        <f t="shared" si="1925"/>
        <v>1736000</v>
      </c>
      <c r="C3670" s="237" t="str">
        <f t="shared" si="1928"/>
        <v>-2.53596523817465E-08+0.00141072726969838i</v>
      </c>
      <c r="D3670" s="208" t="str">
        <f t="shared" si="1929"/>
        <v>-5.95700615142996+0.0108155757343543i</v>
      </c>
      <c r="E3670" t="str">
        <f t="shared" si="1930"/>
        <v>2870</v>
      </c>
      <c r="F3670" t="str">
        <f t="shared" si="1931"/>
        <v>0.777000777000777</v>
      </c>
      <c r="G3670" t="str">
        <f t="shared" si="1926"/>
        <v>0.777000777000777</v>
      </c>
      <c r="H3670" t="str">
        <f t="shared" si="1932"/>
        <v>9.12857819580446+0.215888330351073i</v>
      </c>
      <c r="I3670" t="str">
        <f t="shared" si="1933"/>
        <v>6817.25605828985i</v>
      </c>
      <c r="J3670" t="str">
        <f t="shared" si="1927"/>
        <v>-39751.8390333268+1474.41432506754i</v>
      </c>
      <c r="K3670" t="str">
        <f t="shared" si="1934"/>
        <v>0.00635210470826694-0.171259760294514i</v>
      </c>
      <c r="L3670" t="str">
        <f t="shared" si="1935"/>
        <v>0.000549771554144899-0.0124226004057728i</v>
      </c>
      <c r="M3670" t="str">
        <f t="shared" si="1936"/>
        <v>0.00690187626241184-0.183682360700287i</v>
      </c>
      <c r="N3670" t="str">
        <f t="shared" si="1937"/>
        <v>-7.69900327256413i</v>
      </c>
      <c r="O3670" t="str">
        <f t="shared" si="1938"/>
        <v>0.154358720078922-0.98801487111055i</v>
      </c>
      <c r="P3670" t="str">
        <f t="shared" si="1939"/>
        <v>0.845641279921078+0.98801487111055i</v>
      </c>
      <c r="Q3670" t="str">
        <f t="shared" si="1940"/>
        <v>-0.845641279921078+6.71098840145358i</v>
      </c>
      <c r="R3670" t="str">
        <f t="shared" si="1941"/>
        <v>0.129292398520248-0.142300390369168i</v>
      </c>
      <c r="S3670" t="str">
        <f t="shared" si="1942"/>
        <v>0.798568021977983i</v>
      </c>
      <c r="T3670" t="str">
        <f t="shared" si="1943"/>
        <v>0.113636541263801+0.103248774943104i</v>
      </c>
      <c r="U3670" t="str">
        <f t="shared" si="1944"/>
        <v>0.0001-91.6791146842712i</v>
      </c>
      <c r="V3670" t="str">
        <f t="shared" si="1945"/>
        <v>0.00002-0.00147050596743459i</v>
      </c>
      <c r="W3670" t="str">
        <f t="shared" si="1946"/>
        <v>0.0000199993584529509-0.00147048238569291i</v>
      </c>
      <c r="X3670" t="str">
        <f t="shared" si="1947"/>
        <v>0.0000276843298309566-0.00147023309489095i</v>
      </c>
      <c r="Y3670" t="str">
        <f t="shared" si="1948"/>
        <v>0.009+10.9076096932638i</v>
      </c>
      <c r="Z3670" t="str">
        <f t="shared" si="1949"/>
        <v>-0.0016176677478163-0.0000318000473967846i</v>
      </c>
      <c r="AA3670" t="str">
        <f t="shared" si="1950"/>
        <v>0.000910783636956613-1.10029693105969i</v>
      </c>
      <c r="AB3670" t="str">
        <f t="shared" si="1951"/>
        <v>0.773645540407339+0.702924898970843i</v>
      </c>
      <c r="AC3670" t="str">
        <f t="shared" si="1952"/>
        <v>1.13445451062883-0.137253538532804i</v>
      </c>
      <c r="AD3670" t="str">
        <f t="shared" si="1953"/>
        <v>0.598232076985464+0.691992813326451i</v>
      </c>
      <c r="AE3670" t="str">
        <f t="shared" si="1954"/>
        <v>-0.000945735332386523-0.00113843826424127i</v>
      </c>
      <c r="AF3670" t="str">
        <f t="shared" si="1955"/>
        <v>-15.0855843472344-0.205072754616719i</v>
      </c>
      <c r="AG3670" t="str">
        <f t="shared" si="1956"/>
        <v>1.00275823159228-0.00238052163874703i</v>
      </c>
      <c r="AH3670" t="str">
        <f t="shared" si="1957"/>
        <v>0.0139537099774472+0.0173533036871634i</v>
      </c>
      <c r="AI3670">
        <f t="shared" si="1958"/>
        <v>-33.046556637156513</v>
      </c>
      <c r="AJ3670">
        <f t="shared" si="1959"/>
        <v>51.197401960200494</v>
      </c>
      <c r="AK3670"/>
      <c r="AL3670"/>
      <c r="AM3670"/>
      <c r="AN3670"/>
    </row>
    <row r="3671" spans="1:40" x14ac:dyDescent="0.25">
      <c r="A3671"/>
      <c r="B3671">
        <f t="shared" si="1925"/>
        <v>1737000</v>
      </c>
      <c r="C3671" s="237" t="str">
        <f t="shared" si="1928"/>
        <v>-2.5330461417404E-08+0.00140991510661904i</v>
      </c>
      <c r="D3671" s="208" t="str">
        <f t="shared" si="1929"/>
        <v>-5.95700615120616+0.010809349150746i</v>
      </c>
      <c r="E3671" t="str">
        <f t="shared" si="1930"/>
        <v>2870</v>
      </c>
      <c r="F3671" t="str">
        <f t="shared" si="1931"/>
        <v>0.777000777000777</v>
      </c>
      <c r="G3671" t="str">
        <f t="shared" si="1926"/>
        <v>0.777000777000777</v>
      </c>
      <c r="H3671" t="str">
        <f t="shared" si="1932"/>
        <v>9.12858451988559+0.215764203267255i</v>
      </c>
      <c r="I3671" t="str">
        <f t="shared" si="1933"/>
        <v>6821.18304910684i</v>
      </c>
      <c r="J3671" t="str">
        <f t="shared" si="1927"/>
        <v>-39797.6504257044+1475.26364207507i</v>
      </c>
      <c r="K3671" t="str">
        <f t="shared" si="1934"/>
        <v>0.00634480260018851-0.171161430879724i</v>
      </c>
      <c r="L3671" t="str">
        <f t="shared" si="1935"/>
        <v>0.000549139959231493-0.0124154765852557i</v>
      </c>
      <c r="M3671" t="str">
        <f t="shared" si="1936"/>
        <v>0.00689394255942-0.18357690746498i</v>
      </c>
      <c r="N3671" t="str">
        <f t="shared" si="1937"/>
        <v>-7.70343818228335i</v>
      </c>
      <c r="O3671" t="str">
        <f t="shared" si="1938"/>
        <v>0.149975459694087-0.988689719522534i</v>
      </c>
      <c r="P3671" t="str">
        <f t="shared" si="1939"/>
        <v>0.850024540305913+0.988689719522534i</v>
      </c>
      <c r="Q3671" t="str">
        <f t="shared" si="1940"/>
        <v>-0.850024540305913+6.71474846276082i</v>
      </c>
      <c r="R3671" t="str">
        <f t="shared" si="1941"/>
        <v>0.129146711721534-0.142939444402419i</v>
      </c>
      <c r="S3671" t="str">
        <f t="shared" si="1942"/>
        <v>0.799028026598937i</v>
      </c>
      <c r="T3671" t="str">
        <f t="shared" si="1943"/>
        <v>0.114212622184013+0.103191842208599i</v>
      </c>
      <c r="U3671" t="str">
        <f t="shared" si="1944"/>
        <v>0.0001-91.6263345376488i</v>
      </c>
      <c r="V3671" t="str">
        <f t="shared" si="1945"/>
        <v>0.00002-0.00146965938944527i</v>
      </c>
      <c r="W3671" t="str">
        <f t="shared" si="1946"/>
        <v>0.0000199993584529509-0.00146963582128475i</v>
      </c>
      <c r="X3671" t="str">
        <f t="shared" si="1947"/>
        <v>0.0000276754824261937-0.00146938672022851i</v>
      </c>
      <c r="Y3671" t="str">
        <f t="shared" si="1948"/>
        <v>0.009+10.9138928785709i</v>
      </c>
      <c r="Z3671" t="str">
        <f t="shared" si="1949"/>
        <v>-0.00161580549384577-0.0000317704639133912i</v>
      </c>
      <c r="AA3671" t="str">
        <f t="shared" si="1950"/>
        <v>0.000909734079824368-1.09966331458612i</v>
      </c>
      <c r="AB3671" t="str">
        <f t="shared" si="1951"/>
        <v>0.777567539703332+0.702537296922566i</v>
      </c>
      <c r="AC3671" t="str">
        <f t="shared" si="1952"/>
        <v>1.13433013030263-0.137900192513056i</v>
      </c>
      <c r="AD3671" t="str">
        <f t="shared" si="1953"/>
        <v>0.601306155887251+0.692441742131235i</v>
      </c>
      <c r="AE3671" t="str">
        <f t="shared" si="1954"/>
        <v>-0.000949594594785396-0.0011379549466303i</v>
      </c>
      <c r="AF3671" t="str">
        <f t="shared" si="1955"/>
        <v>-15.0855906710918-0.204954854116509i</v>
      </c>
      <c r="AG3671" t="str">
        <f t="shared" si="1956"/>
        <v>1.00275843931224-0.00239138786505871i</v>
      </c>
      <c r="AH3671" t="str">
        <f t="shared" si="1957"/>
        <v>0.0140118317688051+0.0173470036163871i</v>
      </c>
      <c r="AI3671">
        <f t="shared" si="1958"/>
        <v>-33.034252396594248</v>
      </c>
      <c r="AJ3671">
        <f t="shared" si="1959"/>
        <v>51.070876536893358</v>
      </c>
      <c r="AK3671"/>
      <c r="AL3671"/>
      <c r="AM3671"/>
      <c r="AN3671"/>
    </row>
    <row r="3672" spans="1:40" x14ac:dyDescent="0.25">
      <c r="A3672"/>
      <c r="B3672">
        <f t="shared" si="1925"/>
        <v>1738000</v>
      </c>
      <c r="C3672" s="237" t="str">
        <f t="shared" si="1928"/>
        <v>-2.53013208257299E-08+0.00140910387813475i</v>
      </c>
      <c r="D3672" s="208" t="str">
        <f t="shared" si="1929"/>
        <v>-5.95700615098275+0.0108031297323664i</v>
      </c>
      <c r="E3672" t="str">
        <f t="shared" si="1930"/>
        <v>2870</v>
      </c>
      <c r="F3672" t="str">
        <f t="shared" si="1931"/>
        <v>0.777000777000777</v>
      </c>
      <c r="G3672" t="str">
        <f t="shared" si="1926"/>
        <v>0.777000777000777</v>
      </c>
      <c r="H3672" t="str">
        <f t="shared" si="1932"/>
        <v>9.12859083306314+0.215640218745074i</v>
      </c>
      <c r="I3672" t="str">
        <f t="shared" si="1933"/>
        <v>6825.11003992383i</v>
      </c>
      <c r="J3672" t="str">
        <f t="shared" si="1927"/>
        <v>-39843.4881995345+1476.1129590826i</v>
      </c>
      <c r="K3672" t="str">
        <f t="shared" si="1934"/>
        <v>0.00633751307062037-0.171063214159838i</v>
      </c>
      <c r="L3672" t="str">
        <f t="shared" si="1935"/>
        <v>0.000548509451379362-0.0124083609144074i</v>
      </c>
      <c r="M3672" t="str">
        <f t="shared" si="1936"/>
        <v>0.00688602252199973-0.183471575074245i</v>
      </c>
      <c r="N3672" t="str">
        <f t="shared" si="1937"/>
        <v>-7.70787309200257i</v>
      </c>
      <c r="O3672" t="str">
        <f t="shared" si="1938"/>
        <v>0.145589249533125-0.989345121997567i</v>
      </c>
      <c r="P3672" t="str">
        <f t="shared" si="1939"/>
        <v>0.854410750466875+0.989345121997567i</v>
      </c>
      <c r="Q3672" t="str">
        <f t="shared" si="1940"/>
        <v>-0.854410750466875+6.718527970005i</v>
      </c>
      <c r="R3672" t="str">
        <f t="shared" si="1941"/>
        <v>0.128997190314884-0.14357718550232i</v>
      </c>
      <c r="S3672" t="str">
        <f t="shared" si="1942"/>
        <v>0.799488031219892i</v>
      </c>
      <c r="T3672" t="str">
        <f t="shared" si="1943"/>
        <v>0.114788241365343+0.103131709717744i</v>
      </c>
      <c r="U3672" t="str">
        <f t="shared" si="1944"/>
        <v>0.0001-91.573615127673i</v>
      </c>
      <c r="V3672" t="str">
        <f t="shared" si="1945"/>
        <v>0.00002-0.00146881378565388i</v>
      </c>
      <c r="W3672" t="str">
        <f t="shared" si="1946"/>
        <v>0.000019999358452951-0.00146879023105889i</v>
      </c>
      <c r="X3672" t="str">
        <f t="shared" si="1947"/>
        <v>0.0000276666502881816-0.00146854131945029i</v>
      </c>
      <c r="Y3672" t="str">
        <f t="shared" si="1948"/>
        <v>0.009+10.9201760638781i</v>
      </c>
      <c r="Z3672" t="str">
        <f t="shared" si="1949"/>
        <v>-0.00161394645386593-0.0000317409339263884i</v>
      </c>
      <c r="AA3672" t="str">
        <f t="shared" si="1950"/>
        <v>0.00090868633653206-1.09903042753824i</v>
      </c>
      <c r="AB3672" t="str">
        <f t="shared" si="1951"/>
        <v>0.781486395448643+0.702127910708711i</v>
      </c>
      <c r="AC3672" t="str">
        <f t="shared" si="1952"/>
        <v>1.13420184660101-0.138545671265592i</v>
      </c>
      <c r="AD3672" t="str">
        <f t="shared" si="1953"/>
        <v>0.604382086955009+0.69287705270616i</v>
      </c>
      <c r="AE3672" t="str">
        <f t="shared" si="1954"/>
        <v>-0.000953447761272069-0.00113745011406851i</v>
      </c>
      <c r="AF3672" t="str">
        <f t="shared" si="1955"/>
        <v>-15.0855969840459-0.204837089012708i</v>
      </c>
      <c r="AG3672" t="str">
        <f t="shared" si="1956"/>
        <v>1.00275859260911-0.00240224899775317i</v>
      </c>
      <c r="AH3672" t="str">
        <f t="shared" si="1957"/>
        <v>0.0140698677585277+0.0173403797565251i</v>
      </c>
      <c r="AI3672">
        <f t="shared" si="1958"/>
        <v>-33.022042211784331</v>
      </c>
      <c r="AJ3672">
        <f t="shared" si="1959"/>
        <v>50.944356937799057</v>
      </c>
      <c r="AK3672"/>
      <c r="AL3672"/>
      <c r="AM3672"/>
      <c r="AN3672"/>
    </row>
    <row r="3673" spans="1:40" x14ac:dyDescent="0.25">
      <c r="A3673"/>
      <c r="B3673">
        <f t="shared" ref="B3673:B3736" si="1960">B3672+1000</f>
        <v>1739000</v>
      </c>
      <c r="C3673" s="237" t="str">
        <f t="shared" si="1928"/>
        <v>-2.52722304908913E-08+0.00140829358263318i</v>
      </c>
      <c r="D3673" s="208" t="str">
        <f t="shared" si="1929"/>
        <v>-5.95700615075972+0.0107969174668544i</v>
      </c>
      <c r="E3673" t="str">
        <f t="shared" si="1930"/>
        <v>2870</v>
      </c>
      <c r="F3673" t="str">
        <f t="shared" si="1931"/>
        <v>0.777000777000777</v>
      </c>
      <c r="G3673" t="str">
        <f t="shared" si="1926"/>
        <v>0.777000777000777</v>
      </c>
      <c r="H3673" t="str">
        <f t="shared" si="1932"/>
        <v>9.12859713536215+0.215516376539227i</v>
      </c>
      <c r="I3673" t="str">
        <f t="shared" si="1933"/>
        <v>6829.03703074081i</v>
      </c>
      <c r="J3673" t="str">
        <f t="shared" si="1927"/>
        <v>-39889.3523548173+1476.96227609012i</v>
      </c>
      <c r="K3673" t="str">
        <f t="shared" si="1934"/>
        <v>0.00633023609070161-0.170965109941488i</v>
      </c>
      <c r="L3673" t="str">
        <f t="shared" si="1935"/>
        <v>0.000547880028096919-0.0124012533792787i</v>
      </c>
      <c r="M3673" t="str">
        <f t="shared" si="1936"/>
        <v>0.00687811611879853-0.183366363320767i</v>
      </c>
      <c r="N3673" t="str">
        <f t="shared" si="1937"/>
        <v>-7.71230800172179i</v>
      </c>
      <c r="O3673" t="str">
        <f t="shared" si="1938"/>
        <v>0.141200175865735-0.989981065644937i</v>
      </c>
      <c r="P3673" t="str">
        <f t="shared" si="1939"/>
        <v>0.858799824134265+0.989981065644937i</v>
      </c>
      <c r="Q3673" t="str">
        <f t="shared" si="1940"/>
        <v>-0.858799824134265+6.72232693607685i</v>
      </c>
      <c r="R3673" t="str">
        <f t="shared" si="1941"/>
        <v>0.128843846576159-0.14421358945098i</v>
      </c>
      <c r="S3673" t="str">
        <f t="shared" si="1942"/>
        <v>0.799948035840847i</v>
      </c>
      <c r="T3673" t="str">
        <f t="shared" si="1943"/>
        <v>0.11536337762287+0.103068381998778i</v>
      </c>
      <c r="U3673" t="str">
        <f t="shared" si="1944"/>
        <v>0.0001-91.520956349566i</v>
      </c>
      <c r="V3673" t="str">
        <f t="shared" si="1945"/>
        <v>0.00002-0.00146796915437978i</v>
      </c>
      <c r="W3673" t="str">
        <f t="shared" si="1946"/>
        <v>0.0000199993584529509-0.00146794561333471i</v>
      </c>
      <c r="X3673" t="str">
        <f t="shared" si="1947"/>
        <v>0.0000276578333818153-0.00146769689087637i</v>
      </c>
      <c r="Y3673" t="str">
        <f t="shared" si="1948"/>
        <v>0.009+10.9264592491853i</v>
      </c>
      <c r="Z3673" t="str">
        <f t="shared" si="1949"/>
        <v>-0.0016120906204849-0.0000317114572987626i</v>
      </c>
      <c r="AA3673" t="str">
        <f t="shared" si="1950"/>
        <v>0.000907640402901025-1.09839826865704i</v>
      </c>
      <c r="AB3673" t="str">
        <f t="shared" si="1951"/>
        <v>0.785401963414843+0.701696771157847i</v>
      </c>
      <c r="AC3673" t="str">
        <f t="shared" si="1952"/>
        <v>1.13406967098544-0.13918994990416i</v>
      </c>
      <c r="AD3673" t="str">
        <f t="shared" si="1953"/>
        <v>0.607459809950142+0.693298737978235i</v>
      </c>
      <c r="AE3673" t="str">
        <f t="shared" si="1954"/>
        <v>-0.000957294748617476-0.00113692382851267i</v>
      </c>
      <c r="AF3673" t="str">
        <f t="shared" si="1955"/>
        <v>-15.0856032861219-0.204719459072373i</v>
      </c>
      <c r="AG3673" t="str">
        <f t="shared" si="1956"/>
        <v>1.00275869154846-0.00241310480604721i</v>
      </c>
      <c r="AH3673" t="str">
        <f t="shared" si="1957"/>
        <v>0.0141278166953249+0.0173334330137963i</v>
      </c>
      <c r="AI3673">
        <f t="shared" si="1958"/>
        <v>-33.009925570801094</v>
      </c>
      <c r="AJ3673">
        <f t="shared" si="1959"/>
        <v>50.817843133889397</v>
      </c>
      <c r="AK3673"/>
      <c r="AL3673"/>
      <c r="AM3673"/>
      <c r="AN3673"/>
    </row>
    <row r="3674" spans="1:40" x14ac:dyDescent="0.25">
      <c r="A3674"/>
      <c r="B3674">
        <f t="shared" si="1960"/>
        <v>1740000</v>
      </c>
      <c r="C3674" s="237" t="str">
        <f t="shared" si="1928"/>
        <v>-2.52431902973885E-08+0.00140748421850576i</v>
      </c>
      <c r="D3674" s="208" t="str">
        <f t="shared" si="1929"/>
        <v>-5.95700615053708+0.0107907123418775i</v>
      </c>
      <c r="E3674" t="str">
        <f t="shared" si="1930"/>
        <v>2870</v>
      </c>
      <c r="F3674" t="str">
        <f t="shared" si="1931"/>
        <v>0.777000777000777</v>
      </c>
      <c r="G3674" t="str">
        <f t="shared" si="1926"/>
        <v>0.777000777000777</v>
      </c>
      <c r="H3674" t="str">
        <f t="shared" si="1932"/>
        <v>9.1286034268076+0.215392676404978i</v>
      </c>
      <c r="I3674" t="str">
        <f t="shared" si="1933"/>
        <v>6832.9640215578i</v>
      </c>
      <c r="J3674" t="str">
        <f t="shared" si="1927"/>
        <v>-39935.2428915525+1477.81159309765i</v>
      </c>
      <c r="K3674" t="str">
        <f t="shared" si="1934"/>
        <v>0.00632297163165435-0.170867118031755i</v>
      </c>
      <c r="L3674" t="str">
        <f t="shared" si="1935"/>
        <v>0.000547251686899702-0.0123941539659521i</v>
      </c>
      <c r="M3674" t="str">
        <f t="shared" si="1936"/>
        <v>0.00687022331855405-0.183261271997707i</v>
      </c>
      <c r="N3674" t="str">
        <f t="shared" si="1937"/>
        <v>-7.71674291144101i</v>
      </c>
      <c r="O3674" t="str">
        <f t="shared" si="1938"/>
        <v>0.136808325017938-0.990597537956655i</v>
      </c>
      <c r="P3674" t="str">
        <f t="shared" si="1939"/>
        <v>0.863191674982062+0.990597537956655i</v>
      </c>
      <c r="Q3674" t="str">
        <f t="shared" si="1940"/>
        <v>-0.863191674982062+6.72614537348436i</v>
      </c>
      <c r="R3674" t="str">
        <f t="shared" si="1941"/>
        <v>0.128686692969633-0.144848632156417i</v>
      </c>
      <c r="S3674" t="str">
        <f t="shared" si="1942"/>
        <v>0.800408040461802i</v>
      </c>
      <c r="T3674" t="str">
        <f t="shared" si="1943"/>
        <v>0.11593800982789+0.103001863753334i</v>
      </c>
      <c r="U3674" t="str">
        <f t="shared" si="1944"/>
        <v>0.0001-91.4683580987903i</v>
      </c>
      <c r="V3674" t="str">
        <f t="shared" si="1945"/>
        <v>0.00002-0.00146712549394623i</v>
      </c>
      <c r="W3674" t="str">
        <f t="shared" si="1946"/>
        <v>0.0000199993584529509-0.00146710196643552i</v>
      </c>
      <c r="X3674" t="str">
        <f t="shared" si="1947"/>
        <v>0.0000276490316720919-0.00146685343283076i</v>
      </c>
      <c r="Y3674" t="str">
        <f t="shared" si="1948"/>
        <v>0.009+10.9327424344925i</v>
      </c>
      <c r="Z3674" t="str">
        <f t="shared" si="1949"/>
        <v>-0.00161023798633207-0.0000316820338939439i</v>
      </c>
      <c r="AA3674" t="str">
        <f t="shared" si="1950"/>
        <v>0.000906596274764564-1.09776683668638i</v>
      </c>
      <c r="AB3674" t="str">
        <f t="shared" si="1951"/>
        <v>0.789314099756235+0.701243910279021i</v>
      </c>
      <c r="AC3674" t="str">
        <f t="shared" si="1952"/>
        <v>1.13393361511219-0.13983300366266i</v>
      </c>
      <c r="AD3674" t="str">
        <f t="shared" si="1953"/>
        <v>0.610539264612618+0.693706791138711i</v>
      </c>
      <c r="AE3674" t="str">
        <f t="shared" si="1954"/>
        <v>-0.000961135473957167-0.00113637615214312i</v>
      </c>
      <c r="AF3674" t="str">
        <f t="shared" si="1955"/>
        <v>-15.0856095773447-0.2046019640631i</v>
      </c>
      <c r="AG3674" t="str">
        <f t="shared" si="1956"/>
        <v>1.0027587361968-0.00242395505960227i</v>
      </c>
      <c r="AH3674" t="str">
        <f t="shared" si="1957"/>
        <v>0.0141856773332627+0.0173261642976848i</v>
      </c>
      <c r="AI3674">
        <f t="shared" si="1958"/>
        <v>-32.997901966666952</v>
      </c>
      <c r="AJ3674">
        <f t="shared" si="1959"/>
        <v>50.69133509610095</v>
      </c>
      <c r="AK3674"/>
      <c r="AL3674"/>
      <c r="AM3674"/>
      <c r="AN3674"/>
    </row>
    <row r="3675" spans="1:40" x14ac:dyDescent="0.25">
      <c r="A3675"/>
      <c r="B3675">
        <f t="shared" si="1960"/>
        <v>1741000</v>
      </c>
      <c r="C3675" s="237" t="str">
        <f t="shared" si="1928"/>
        <v>-2.52142001300528E-08+0.00140667578414756i</v>
      </c>
      <c r="D3675" s="208" t="str">
        <f t="shared" si="1929"/>
        <v>-5.95700615031483+0.0107845143451313i</v>
      </c>
      <c r="E3675" t="str">
        <f t="shared" si="1930"/>
        <v>2870</v>
      </c>
      <c r="F3675" t="str">
        <f t="shared" si="1931"/>
        <v>0.777000777000777</v>
      </c>
      <c r="G3675" t="str">
        <f t="shared" si="1926"/>
        <v>0.777000777000777</v>
      </c>
      <c r="H3675" t="str">
        <f t="shared" si="1932"/>
        <v>9.12860970742439+0.215269118098148i</v>
      </c>
      <c r="I3675" t="str">
        <f t="shared" si="1933"/>
        <v>6836.89101237479i</v>
      </c>
      <c r="J3675" t="str">
        <f t="shared" si="1927"/>
        <v>-39981.1598097404+1478.66091010518i</v>
      </c>
      <c r="K3675" t="str">
        <f t="shared" si="1934"/>
        <v>0.00631571966478272-0.170769238238155i</v>
      </c>
      <c r="L3675" t="str">
        <f t="shared" si="1935"/>
        <v>0.000546624425310369-0.0123870626605421i</v>
      </c>
      <c r="M3675" t="str">
        <f t="shared" si="1936"/>
        <v>0.00686234409009309-0.183156300898697i</v>
      </c>
      <c r="N3675" t="str">
        <f t="shared" si="1937"/>
        <v>-7.72117782116023i</v>
      </c>
      <c r="O3675" t="str">
        <f t="shared" si="1938"/>
        <v>0.132413783370378-0.991194526807701i</v>
      </c>
      <c r="P3675" t="str">
        <f t="shared" si="1939"/>
        <v>0.867586216629622+0.991194526807701i</v>
      </c>
      <c r="Q3675" t="str">
        <f t="shared" si="1940"/>
        <v>-0.867586216629622+6.72998329435253i</v>
      </c>
      <c r="R3675" t="str">
        <f t="shared" si="1941"/>
        <v>0.128525742146449-0.145482289654356i</v>
      </c>
      <c r="S3675" t="str">
        <f t="shared" si="1942"/>
        <v>0.800868045082758i</v>
      </c>
      <c r="T3675" t="str">
        <f t="shared" si="1943"/>
        <v>0.116512116909648+0.102932159855637i</v>
      </c>
      <c r="U3675" t="str">
        <f t="shared" si="1944"/>
        <v>0.0001-91.4158202710481i</v>
      </c>
      <c r="V3675" t="str">
        <f t="shared" si="1945"/>
        <v>0.00002-0.00146628280268032i</v>
      </c>
      <c r="W3675" t="str">
        <f t="shared" si="1946"/>
        <v>0.0000199993584529509-0.00146625928868843i</v>
      </c>
      <c r="X3675" t="str">
        <f t="shared" si="1947"/>
        <v>0.000027640245124108-0.00146601094364127i</v>
      </c>
      <c r="Y3675" t="str">
        <f t="shared" si="1948"/>
        <v>0.009+10.9390256197997i</v>
      </c>
      <c r="Z3675" t="str">
        <f t="shared" si="1949"/>
        <v>-0.001608388544058-0.0000316526635758046i</v>
      </c>
      <c r="AA3675" t="str">
        <f t="shared" si="1950"/>
        <v>0.00090555394796803-1.09713613037303i</v>
      </c>
      <c r="AB3675" t="str">
        <f t="shared" si="1951"/>
        <v>0.79322266102164+0.700769361256299i</v>
      </c>
      <c r="AC3675" t="str">
        <f t="shared" si="1952"/>
        <v>1.13379369083084-0.140474807897009i</v>
      </c>
      <c r="AD3675" t="str">
        <f t="shared" si="1953"/>
        <v>0.613620390662097+0.694101205643116i</v>
      </c>
      <c r="AE3675" t="str">
        <f t="shared" si="1954"/>
        <v>-0.000964969854791531-0.00113580714736212i</v>
      </c>
      <c r="AF3675" t="str">
        <f t="shared" si="1955"/>
        <v>-15.0856158577392-0.204484603753017i</v>
      </c>
      <c r="AG3675" t="str">
        <f t="shared" si="1956"/>
        <v>1.00275872662151-0.00243479952852782i</v>
      </c>
      <c r="AH3675" t="str">
        <f t="shared" si="1957"/>
        <v>0.0142434484317661+0.017318574520919i</v>
      </c>
      <c r="AI3675">
        <f t="shared" si="1958"/>
        <v>-32.985970897291288</v>
      </c>
      <c r="AJ3675">
        <f t="shared" si="1959"/>
        <v>50.564832795339136</v>
      </c>
      <c r="AK3675"/>
      <c r="AL3675"/>
      <c r="AM3675"/>
      <c r="AN3675"/>
    </row>
    <row r="3676" spans="1:40" x14ac:dyDescent="0.25">
      <c r="A3676"/>
      <c r="B3676">
        <f t="shared" si="1960"/>
        <v>1742000</v>
      </c>
      <c r="C3676" s="237" t="str">
        <f t="shared" si="1928"/>
        <v>-2.51852598740475E-08+0.00140586827795741i</v>
      </c>
      <c r="D3676" s="208" t="str">
        <f t="shared" si="1929"/>
        <v>-5.95700615009295+0.0107783234643401i</v>
      </c>
      <c r="E3676" t="str">
        <f t="shared" si="1930"/>
        <v>2870</v>
      </c>
      <c r="F3676" t="str">
        <f t="shared" si="1931"/>
        <v>0.777000777000777</v>
      </c>
      <c r="G3676" t="str">
        <f t="shared" si="1926"/>
        <v>0.777000777000777</v>
      </c>
      <c r="H3676" t="str">
        <f t="shared" si="1932"/>
        <v>9.12861597723735+0.215145701375117i</v>
      </c>
      <c r="I3676" t="str">
        <f t="shared" si="1933"/>
        <v>6840.81800319177i</v>
      </c>
      <c r="J3676" t="str">
        <f t="shared" si="1927"/>
        <v>-40027.1031093808+1479.5102271127i</v>
      </c>
      <c r="K3676" t="str">
        <f t="shared" si="1934"/>
        <v>0.00630848016147319-0.170671470368644i</v>
      </c>
      <c r="L3676" t="str">
        <f t="shared" si="1935"/>
        <v>0.000545998240858644-0.0123799794491943i</v>
      </c>
      <c r="M3676" t="str">
        <f t="shared" si="1936"/>
        <v>0.00685447840233183-0.183051449817838i</v>
      </c>
      <c r="N3676" t="str">
        <f t="shared" si="1937"/>
        <v>-7.72561273087944i</v>
      </c>
      <c r="O3676" t="str">
        <f t="shared" si="1938"/>
        <v>0.128016637356634-0.991772020456264i</v>
      </c>
      <c r="P3676" t="str">
        <f t="shared" si="1939"/>
        <v>0.871983362643366+0.991772020456264i</v>
      </c>
      <c r="Q3676" t="str">
        <f t="shared" si="1940"/>
        <v>-0.871983362643366+6.73384071042318i</v>
      </c>
      <c r="R3676" t="str">
        <f t="shared" si="1941"/>
        <v>0.128361006943049-0.146114538110008i</v>
      </c>
      <c r="S3676" t="str">
        <f t="shared" si="1942"/>
        <v>0.801328049703712i</v>
      </c>
      <c r="T3676" t="str">
        <f t="shared" si="1943"/>
        <v>0.117085677857051+0.102859275351678i</v>
      </c>
      <c r="U3676" t="str">
        <f t="shared" si="1944"/>
        <v>0.0001-91.3633427622824i</v>
      </c>
      <c r="V3676" t="str">
        <f t="shared" si="1945"/>
        <v>0.00002-0.001465441078913i</v>
      </c>
      <c r="W3676" t="str">
        <f t="shared" si="1946"/>
        <v>0.0000199993584529509-0.00146541757842441i</v>
      </c>
      <c r="X3676" t="str">
        <f t="shared" si="1947"/>
        <v>0.0000276314737030606-0.00146516942163956i</v>
      </c>
      <c r="Y3676" t="str">
        <f t="shared" si="1948"/>
        <v>0.009+10.9453088051068i</v>
      </c>
      <c r="Z3676" t="str">
        <f t="shared" si="1949"/>
        <v>-0.00160654228633434-0.0000316233462086564i</v>
      </c>
      <c r="AA3676" t="str">
        <f t="shared" si="1950"/>
        <v>0.000904513418368708-1.09650614846663i</v>
      </c>
      <c r="AB3676" t="str">
        <f t="shared" si="1951"/>
        <v>0.797127504166065+0.70027315844314i</v>
      </c>
      <c r="AC3676" t="str">
        <f t="shared" si="1952"/>
        <v>1.13364991018274-0.141115338086992i</v>
      </c>
      <c r="AD3676" t="str">
        <f t="shared" si="1953"/>
        <v>0.616703127799045+0.694481975211287i</v>
      </c>
      <c r="AE3676" t="str">
        <f t="shared" si="1954"/>
        <v>-0.000968797808986039-0.00113521687679228i</v>
      </c>
      <c r="AF3676" t="str">
        <f t="shared" si="1955"/>
        <v>-15.0856221273303-0.204367377910777i</v>
      </c>
      <c r="AG3676" t="str">
        <f t="shared" si="1956"/>
        <v>1.0027586628909-0.0024456379833844i</v>
      </c>
      <c r="AH3676" t="str">
        <f t="shared" si="1957"/>
        <v>0.0143011287556207+0.0173106645994473i</v>
      </c>
      <c r="AI3676">
        <f t="shared" si="1958"/>
        <v>-32.974131865411579</v>
      </c>
      <c r="AJ3676">
        <f t="shared" si="1959"/>
        <v>50.4383362024791</v>
      </c>
      <c r="AK3676"/>
      <c r="AL3676"/>
      <c r="AM3676"/>
      <c r="AN3676"/>
    </row>
    <row r="3677" spans="1:40" x14ac:dyDescent="0.25">
      <c r="A3677"/>
      <c r="B3677">
        <f t="shared" si="1960"/>
        <v>1743000</v>
      </c>
      <c r="C3677" s="237" t="str">
        <f t="shared" si="1928"/>
        <v>-2.51563694148638E-08+0.00140506169833776i</v>
      </c>
      <c r="D3677" s="208" t="str">
        <f t="shared" si="1929"/>
        <v>-5.95700614987145+0.0107721396872562i</v>
      </c>
      <c r="E3677" t="str">
        <f t="shared" si="1930"/>
        <v>2870</v>
      </c>
      <c r="F3677" t="str">
        <f t="shared" si="1931"/>
        <v>0.777000777000777</v>
      </c>
      <c r="G3677" t="str">
        <f t="shared" si="1926"/>
        <v>0.777000777000777</v>
      </c>
      <c r="H3677" t="str">
        <f t="shared" si="1932"/>
        <v>9.12862223627122+0.215022425992825i</v>
      </c>
      <c r="I3677" t="str">
        <f t="shared" si="1933"/>
        <v>6844.74499400876i</v>
      </c>
      <c r="J3677" t="str">
        <f t="shared" si="1927"/>
        <v>-40073.0727904736+1480.35954412023i</v>
      </c>
      <c r="K3677" t="str">
        <f t="shared" si="1934"/>
        <v>0.00630125309319415-0.170573814231618i</v>
      </c>
      <c r="L3677" t="str">
        <f t="shared" si="1935"/>
        <v>0.000545373131081314-0.0123729043180861i</v>
      </c>
      <c r="M3677" t="str">
        <f t="shared" si="1936"/>
        <v>0.00684662622427546-0.182946718549704i</v>
      </c>
      <c r="N3677" t="str">
        <f t="shared" si="1937"/>
        <v>-7.73004764059866i</v>
      </c>
      <c r="O3677" t="str">
        <f t="shared" si="1938"/>
        <v>0.123616973461475-0.992330007543975i</v>
      </c>
      <c r="P3677" t="str">
        <f t="shared" si="1939"/>
        <v>0.876383026538525+0.992330007543975i</v>
      </c>
      <c r="Q3677" t="str">
        <f t="shared" si="1940"/>
        <v>-0.876383026538525+6.73771763305469i</v>
      </c>
      <c r="R3677" t="str">
        <f t="shared" si="1941"/>
        <v>0.128192500379583-0.146745353819831i</v>
      </c>
      <c r="S3677" t="str">
        <f t="shared" si="1942"/>
        <v>0.801788054324668i</v>
      </c>
      <c r="T3677" t="str">
        <f t="shared" si="1943"/>
        <v>0.117658671720387+0.10278321545836i</v>
      </c>
      <c r="U3677" t="str">
        <f t="shared" si="1944"/>
        <v>0.0001-91.3109254686722i</v>
      </c>
      <c r="V3677" t="str">
        <f t="shared" si="1945"/>
        <v>0.00002-0.00146460032097903i</v>
      </c>
      <c r="W3677" t="str">
        <f t="shared" si="1946"/>
        <v>0.0000199993584529508-0.00146457683397825i</v>
      </c>
      <c r="X3677" t="str">
        <f t="shared" si="1947"/>
        <v>0.0000276227173742464-0.00146432886516109i</v>
      </c>
      <c r="Y3677" t="str">
        <f t="shared" si="1948"/>
        <v>0.009+10.951591990414i</v>
      </c>
      <c r="Z3677" t="str">
        <f t="shared" si="1949"/>
        <v>-0.00160469920585368-0.000031594081657249i</v>
      </c>
      <c r="AA3677" t="str">
        <f t="shared" si="1950"/>
        <v>0.000903474681835759-1.09587688971967i</v>
      </c>
      <c r="AB3677" t="str">
        <f t="shared" si="1951"/>
        <v>0.801028486562402+0.699755337356587i</v>
      </c>
      <c r="AC3677" t="str">
        <f t="shared" si="1952"/>
        <v>1.13350228539952-0.141754569838105i</v>
      </c>
      <c r="AD3677" t="str">
        <f t="shared" si="1953"/>
        <v>0.619787415705912+0.694849093827317i</v>
      </c>
      <c r="AE3677" t="str">
        <f t="shared" si="1954"/>
        <v>-0.000972619254771535-0.00113460540327479i</v>
      </c>
      <c r="AF3677" t="str">
        <f t="shared" si="1955"/>
        <v>-15.0856283861427-0.204250286305569i</v>
      </c>
      <c r="AG3677" t="str">
        <f t="shared" si="1956"/>
        <v>1.00275854507414-0.00245647019518693i</v>
      </c>
      <c r="AH3677" t="str">
        <f t="shared" si="1957"/>
        <v>0.0143587170749765+0.0173024354524144i</v>
      </c>
      <c r="AI3677">
        <f t="shared" si="1958"/>
        <v>-32.962384378534729</v>
      </c>
      <c r="AJ3677">
        <f t="shared" si="1959"/>
        <v>50.311845288363045</v>
      </c>
      <c r="AK3677"/>
      <c r="AL3677"/>
      <c r="AM3677"/>
      <c r="AN3677"/>
    </row>
    <row r="3678" spans="1:40" x14ac:dyDescent="0.25">
      <c r="A3678"/>
      <c r="B3678">
        <f t="shared" si="1960"/>
        <v>1744000</v>
      </c>
      <c r="C3678" s="237" t="str">
        <f t="shared" si="1928"/>
        <v>-2.51275286383215E-08+0.00140425604369474i</v>
      </c>
      <c r="D3678" s="208" t="str">
        <f t="shared" si="1929"/>
        <v>-5.95700614965035+0.0107659630016597i</v>
      </c>
      <c r="E3678" t="str">
        <f t="shared" si="1930"/>
        <v>2870</v>
      </c>
      <c r="F3678" t="str">
        <f t="shared" si="1931"/>
        <v>0.777000777000777</v>
      </c>
      <c r="G3678" t="str">
        <f t="shared" si="1926"/>
        <v>0.777000777000777</v>
      </c>
      <c r="H3678" t="str">
        <f t="shared" si="1932"/>
        <v>9.12862848455075+0.214899291708766i</v>
      </c>
      <c r="I3678" t="str">
        <f t="shared" si="1933"/>
        <v>6848.67198482575i</v>
      </c>
      <c r="J3678" t="str">
        <f t="shared" si="1927"/>
        <v>-40119.0688530193+1481.20886112776i</v>
      </c>
      <c r="K3678" t="str">
        <f t="shared" si="1934"/>
        <v>0.00629403843149524-0.170476269635905i</v>
      </c>
      <c r="L3678" t="str">
        <f t="shared" si="1935"/>
        <v>0.000544749093522197-0.0123658372534263i</v>
      </c>
      <c r="M3678" t="str">
        <f t="shared" si="1936"/>
        <v>0.00683878752501744-0.182842106889331i</v>
      </c>
      <c r="N3678" t="str">
        <f t="shared" si="1937"/>
        <v>-7.73448255031788i</v>
      </c>
      <c r="O3678" t="str">
        <f t="shared" si="1938"/>
        <v>0.119214878219227-0.992868477096123i</v>
      </c>
      <c r="P3678" t="str">
        <f t="shared" si="1939"/>
        <v>0.880785121780773+0.992868477096123i</v>
      </c>
      <c r="Q3678" t="str">
        <f t="shared" si="1940"/>
        <v>-0.880785121780773+6.74161407322176i</v>
      </c>
      <c r="R3678" t="str">
        <f t="shared" si="1941"/>
        <v>0.128020235658303-0.147374713213251i</v>
      </c>
      <c r="S3678" t="str">
        <f t="shared" si="1942"/>
        <v>0.802248058945622i</v>
      </c>
      <c r="T3678" t="str">
        <f t="shared" si="1943"/>
        <v>0.118231077612998+0.102703985562635i</v>
      </c>
      <c r="U3678" t="str">
        <f t="shared" si="1944"/>
        <v>0.0001-91.2585682866372i</v>
      </c>
      <c r="V3678" t="str">
        <f t="shared" si="1945"/>
        <v>0.00002-0.001463760527217i</v>
      </c>
      <c r="W3678" t="str">
        <f t="shared" si="1946"/>
        <v>0.0000199993584529509-0.00146373705368856i</v>
      </c>
      <c r="X3678" t="str">
        <f t="shared" si="1947"/>
        <v>0.0000276139761030618-0.00146348927254518i</v>
      </c>
      <c r="Y3678" t="str">
        <f t="shared" si="1948"/>
        <v>0.009+10.9578751757212i</v>
      </c>
      <c r="Z3678" t="str">
        <f t="shared" si="1949"/>
        <v>-0.00160285929532963-0.0000315648697867688i</v>
      </c>
      <c r="AA3678" t="str">
        <f t="shared" si="1950"/>
        <v>0.000902437734250204-1.09524835288752i</v>
      </c>
      <c r="AB3678" t="str">
        <f t="shared" si="1951"/>
        <v>0.804925466012818+0.699215934671387i</v>
      </c>
      <c r="AC3678" t="str">
        <f t="shared" si="1952"/>
        <v>1.13335082890145-0.142392478883336i</v>
      </c>
      <c r="AD3678" t="str">
        <f t="shared" si="1953"/>
        <v>0.622873194048203+0.695202555739608i</v>
      </c>
      <c r="AE3678" t="str">
        <f t="shared" si="1954"/>
        <v>-0.000976434110744472-0.00113397278986795i</v>
      </c>
      <c r="AF3678" t="str">
        <f t="shared" si="1955"/>
        <v>-15.0856346342011-0.204133328707106i</v>
      </c>
      <c r="AG3678" t="str">
        <f t="shared" si="1956"/>
        <v>1.0027583732413-0.00246729593540781i</v>
      </c>
      <c r="AH3678" t="str">
        <f t="shared" si="1957"/>
        <v>0.0144162121653502+0.0172938880021394i</v>
      </c>
      <c r="AI3678">
        <f t="shared" si="1958"/>
        <v>-32.950727948879091</v>
      </c>
      <c r="AJ3678">
        <f t="shared" si="1959"/>
        <v>50.185360023803206</v>
      </c>
      <c r="AK3678"/>
      <c r="AL3678"/>
      <c r="AM3678"/>
      <c r="AN3678"/>
    </row>
    <row r="3679" spans="1:40" x14ac:dyDescent="0.25">
      <c r="A3679"/>
      <c r="B3679">
        <f t="shared" si="1960"/>
        <v>1745000</v>
      </c>
      <c r="C3679" s="237" t="str">
        <f t="shared" si="1928"/>
        <v>-2.50987374305676E-08+0.00140345131243813i</v>
      </c>
      <c r="D3679" s="208" t="str">
        <f t="shared" si="1929"/>
        <v>-5.95700614942961+0.010759793395359i</v>
      </c>
      <c r="E3679" t="str">
        <f t="shared" si="1930"/>
        <v>2870</v>
      </c>
      <c r="F3679" t="str">
        <f t="shared" si="1931"/>
        <v>0.777000777000777</v>
      </c>
      <c r="G3679" t="str">
        <f t="shared" si="1926"/>
        <v>0.777000777000777</v>
      </c>
      <c r="H3679" t="str">
        <f t="shared" si="1932"/>
        <v>9.12863472210049+0.214776298280985i</v>
      </c>
      <c r="I3679" t="str">
        <f t="shared" si="1933"/>
        <v>6852.59897564274i</v>
      </c>
      <c r="J3679" t="str">
        <f t="shared" si="1927"/>
        <v>-40165.0912970173+1482.05817813529i</v>
      </c>
      <c r="K3679" t="str">
        <f t="shared" si="1934"/>
        <v>0.00628683614800776-0.170378836390773i</v>
      </c>
      <c r="L3679" t="str">
        <f t="shared" si="1935"/>
        <v>0.000544126125732115-0.0123587782414547i</v>
      </c>
      <c r="M3679" t="str">
        <f t="shared" si="1936"/>
        <v>0.00683096227373987-0.182737614632228i</v>
      </c>
      <c r="N3679" t="str">
        <f t="shared" si="1937"/>
        <v>-7.7389174600371i</v>
      </c>
      <c r="O3679" t="str">
        <f t="shared" si="1938"/>
        <v>0.114810438212025-0.993387418521879i</v>
      </c>
      <c r="P3679" t="str">
        <f t="shared" si="1939"/>
        <v>0.885189561787975+0.993387418521879i</v>
      </c>
      <c r="Q3679" t="str">
        <f t="shared" si="1940"/>
        <v>-0.885189561787975+6.74553004151522i</v>
      </c>
      <c r="R3679" t="str">
        <f t="shared" si="1941"/>
        <v>0.127844226161939-0.148002592854383i</v>
      </c>
      <c r="S3679" t="str">
        <f t="shared" si="1942"/>
        <v>0.802708063566578i</v>
      </c>
      <c r="T3679" t="str">
        <f t="shared" si="1943"/>
        <v>0.118802874712974+0.102621591220618i</v>
      </c>
      <c r="U3679" t="str">
        <f t="shared" si="1944"/>
        <v>0.0001-91.2062711128338i</v>
      </c>
      <c r="V3679" t="str">
        <f t="shared" si="1945"/>
        <v>0.00002-0.00146292169596931i</v>
      </c>
      <c r="W3679" t="str">
        <f t="shared" si="1946"/>
        <v>0.0000199993584529508-0.00146289823589777i</v>
      </c>
      <c r="X3679" t="str">
        <f t="shared" si="1947"/>
        <v>0.000027605249855002-0.00146265064213493i</v>
      </c>
      <c r="Y3679" t="str">
        <f t="shared" si="1948"/>
        <v>0.009+10.9641583610284i</v>
      </c>
      <c r="Z3679" t="str">
        <f t="shared" si="1949"/>
        <v>-0.0016010225474967-0.0000315357104628383i</v>
      </c>
      <c r="AA3679" t="str">
        <f t="shared" si="1950"/>
        <v>0.000901402571504959-1.09462053672842i</v>
      </c>
      <c r="AB3679" t="str">
        <f t="shared" si="1951"/>
        <v>0.80881830076029+0.698654988213959i</v>
      </c>
      <c r="AC3679" t="str">
        <f t="shared" si="1952"/>
        <v>1.13319555329593-0.143029041084978i</v>
      </c>
      <c r="AD3679" t="str">
        <f t="shared" si="1953"/>
        <v>0.62596040247565+0.695542355460855i</v>
      </c>
      <c r="AE3679" t="str">
        <f t="shared" si="1954"/>
        <v>-0.00098024229586717-0.00113331909984547i</v>
      </c>
      <c r="AF3679" t="str">
        <f t="shared" si="1955"/>
        <v>-15.0856408715301-0.204016504885626i</v>
      </c>
      <c r="AG3679" t="str">
        <f t="shared" si="1956"/>
        <v>1.00275814746334-0.00247811497598021i</v>
      </c>
      <c r="AH3679" t="str">
        <f t="shared" si="1957"/>
        <v>0.0144736128076271+0.0172850231740921i</v>
      </c>
      <c r="AI3679">
        <f t="shared" si="1958"/>
        <v>-32.939162093318025</v>
      </c>
      <c r="AJ3679">
        <f t="shared" si="1959"/>
        <v>50.058880379582519</v>
      </c>
      <c r="AK3679"/>
      <c r="AL3679"/>
      <c r="AM3679"/>
      <c r="AN3679"/>
    </row>
    <row r="3680" spans="1:40" x14ac:dyDescent="0.25">
      <c r="A3680"/>
      <c r="B3680">
        <f t="shared" si="1960"/>
        <v>1746000</v>
      </c>
      <c r="C3680" s="237" t="str">
        <f t="shared" si="1928"/>
        <v>-2.50699956780746E-08+0.00140264750298133i</v>
      </c>
      <c r="D3680" s="208" t="str">
        <f t="shared" si="1929"/>
        <v>-5.95700614920926+0.0107536308561902i</v>
      </c>
      <c r="E3680" t="str">
        <f t="shared" si="1930"/>
        <v>2870</v>
      </c>
      <c r="F3680" t="str">
        <f t="shared" si="1931"/>
        <v>0.777000777000777</v>
      </c>
      <c r="G3680" t="str">
        <f t="shared" si="1926"/>
        <v>0.777000777000777</v>
      </c>
      <c r="H3680" t="str">
        <f t="shared" si="1932"/>
        <v>9.12864094894502+0.214653445468086i</v>
      </c>
      <c r="I3680" t="str">
        <f t="shared" si="1933"/>
        <v>6856.52596645972i</v>
      </c>
      <c r="J3680" t="str">
        <f t="shared" si="1927"/>
        <v>-40211.140122468+1482.90749514281i</v>
      </c>
      <c r="K3680" t="str">
        <f t="shared" si="1934"/>
        <v>0.00627964621444366-0.170281514305922i</v>
      </c>
      <c r="L3680" t="str">
        <f t="shared" si="1935"/>
        <v>0.000543504225268889-0.0123517272684427i</v>
      </c>
      <c r="M3680" t="str">
        <f t="shared" si="1936"/>
        <v>0.00682315043971255-0.182633241574365i</v>
      </c>
      <c r="N3680" t="str">
        <f t="shared" si="1937"/>
        <v>-7.74335236975632i</v>
      </c>
      <c r="O3680" t="str">
        <f t="shared" si="1938"/>
        <v>0.110403740068121-0.993886821614499i</v>
      </c>
      <c r="P3680" t="str">
        <f t="shared" si="1939"/>
        <v>0.889596259931879+0.993886821614499i</v>
      </c>
      <c r="Q3680" t="str">
        <f t="shared" si="1940"/>
        <v>-0.889596259931879+6.74946554814182i</v>
      </c>
      <c r="R3680" t="str">
        <f t="shared" si="1941"/>
        <v>0.127664485452047-0.148628969443711i</v>
      </c>
      <c r="S3680" t="str">
        <f t="shared" si="1942"/>
        <v>0.803168068187532i</v>
      </c>
      <c r="T3680" t="str">
        <f t="shared" si="1943"/>
        <v>0.119374042264809+0.102536038156676i</v>
      </c>
      <c r="U3680" t="str">
        <f t="shared" si="1944"/>
        <v>0.0001-91.1540338441551i</v>
      </c>
      <c r="V3680" t="str">
        <f t="shared" si="1945"/>
        <v>0.00002-0.00146208382558216i</v>
      </c>
      <c r="W3680" t="str">
        <f t="shared" si="1946"/>
        <v>0.0000199993584529508-0.00146206037895211i</v>
      </c>
      <c r="X3680" t="str">
        <f t="shared" si="1947"/>
        <v>0.0000275965385956614-0.00146181297227726i</v>
      </c>
      <c r="Y3680" t="str">
        <f t="shared" si="1948"/>
        <v>0.009+10.9704415463356i</v>
      </c>
      <c r="Z3680" t="str">
        <f t="shared" si="1949"/>
        <v>-0.00159918895511017-0.0000315066035515122i</v>
      </c>
      <c r="AA3680" t="str">
        <f t="shared" si="1950"/>
        <v>0.000900369189504672-1.09399344000345i</v>
      </c>
      <c r="AB3680" t="str">
        <f t="shared" si="1951"/>
        <v>0.812706849499878+0.698072536956197i</v>
      </c>
      <c r="AC3680" t="str">
        <f t="shared" si="1952"/>
        <v>1.13303647137587-0.143664232436368i</v>
      </c>
      <c r="AD3680" t="str">
        <f t="shared" si="1953"/>
        <v>0.629048980623317+0.695868487768007i</v>
      </c>
      <c r="AE3680" t="str">
        <f t="shared" si="1954"/>
        <v>-0.000984043729468029-0.0011326443966948i</v>
      </c>
      <c r="AF3680" t="str">
        <f t="shared" si="1955"/>
        <v>-15.0856470981543-0.203899814611896i</v>
      </c>
      <c r="AG3680" t="str">
        <f t="shared" si="1956"/>
        <v>1.0027578678121-0.00248892708930109i</v>
      </c>
      <c r="AH3680" t="str">
        <f t="shared" si="1957"/>
        <v>0.0145309177880634+0.017275841896869i</v>
      </c>
      <c r="AI3680">
        <f t="shared" si="1958"/>
        <v>-32.927686333324274</v>
      </c>
      <c r="AJ3680">
        <f t="shared" si="1959"/>
        <v>49.932406326453737</v>
      </c>
      <c r="AK3680"/>
      <c r="AL3680"/>
      <c r="AM3680"/>
      <c r="AN3680"/>
    </row>
    <row r="3681" spans="1:40" x14ac:dyDescent="0.25">
      <c r="A3681"/>
      <c r="B3681">
        <f t="shared" si="1960"/>
        <v>1747000</v>
      </c>
      <c r="C3681" s="237" t="str">
        <f t="shared" si="1928"/>
        <v>-2.50413032676409E-08+0.00140184461374145i</v>
      </c>
      <c r="D3681" s="208" t="str">
        <f t="shared" si="1929"/>
        <v>-5.95700614898928+0.0107474753720178i</v>
      </c>
      <c r="E3681" t="str">
        <f t="shared" si="1930"/>
        <v>2870</v>
      </c>
      <c r="F3681" t="str">
        <f t="shared" si="1931"/>
        <v>0.777000777000777</v>
      </c>
      <c r="G3681" t="str">
        <f t="shared" si="1926"/>
        <v>0.777000777000777</v>
      </c>
      <c r="H3681" t="str">
        <f t="shared" si="1932"/>
        <v>9.12864716510881+0.214530733029217i</v>
      </c>
      <c r="I3681" t="str">
        <f t="shared" si="1933"/>
        <v>6860.45295727671i</v>
      </c>
      <c r="J3681" t="str">
        <f t="shared" si="1927"/>
        <v>-40257.2153293712+1483.75681215034i</v>
      </c>
      <c r="K3681" t="str">
        <f t="shared" si="1934"/>
        <v>0.00627246860259594-0.170184303191485i</v>
      </c>
      <c r="L3681" t="str">
        <f t="shared" si="1935"/>
        <v>0.000542883389697286-0.0123446843206926i</v>
      </c>
      <c r="M3681" t="str">
        <f t="shared" si="1936"/>
        <v>0.00681535199229323-0.182528987512178i</v>
      </c>
      <c r="N3681" t="str">
        <f t="shared" si="1937"/>
        <v>-7.74778727947554i</v>
      </c>
      <c r="O3681" t="str">
        <f t="shared" si="1938"/>
        <v>0.10599487046018-0.994366676551527i</v>
      </c>
      <c r="P3681" t="str">
        <f t="shared" si="1939"/>
        <v>0.89400512953982+0.994366676551527i</v>
      </c>
      <c r="Q3681" t="str">
        <f t="shared" si="1940"/>
        <v>-0.89400512953982+6.75342060292401i</v>
      </c>
      <c r="R3681" t="str">
        <f t="shared" si="1941"/>
        <v>0.127481027267352-0.149253819819755i</v>
      </c>
      <c r="S3681" t="str">
        <f t="shared" si="1942"/>
        <v>0.803628072808488i</v>
      </c>
      <c r="T3681" t="str">
        <f t="shared" si="1943"/>
        <v>0.119944559581055+0.102447332262508i</v>
      </c>
      <c r="U3681" t="str">
        <f t="shared" si="1944"/>
        <v>0.0001-91.1018563777309i</v>
      </c>
      <c r="V3681" t="str">
        <f t="shared" si="1945"/>
        <v>0.00002-0.00146124691440552i</v>
      </c>
      <c r="W3681" t="str">
        <f t="shared" si="1946"/>
        <v>0.0000199993584529508-0.00146122348120158i</v>
      </c>
      <c r="X3681" t="str">
        <f t="shared" si="1947"/>
        <v>0.0000275878422907326-0.00146097626132285i</v>
      </c>
      <c r="Y3681" t="str">
        <f t="shared" si="1948"/>
        <v>0.009+10.9767247316427i</v>
      </c>
      <c r="Z3681" t="str">
        <f t="shared" si="1949"/>
        <v>-0.00159735851094606-0.0000314775489192772i</v>
      </c>
      <c r="AA3681" t="str">
        <f t="shared" si="1950"/>
        <v>0.000899337584165733-1.09336706147651i</v>
      </c>
      <c r="AB3681" t="str">
        <f t="shared" si="1951"/>
        <v>0.816590971389986+0.697468621009199i</v>
      </c>
      <c r="AC3681" t="str">
        <f t="shared" si="1952"/>
        <v>1.13287359611808-0.144298029063643i</v>
      </c>
      <c r="AD3681" t="str">
        <f t="shared" si="1953"/>
        <v>0.632138868112734+0.696180947702292i</v>
      </c>
      <c r="AE3681" t="str">
        <f t="shared" si="1954"/>
        <v>-0.00098783833124172-0.00113194874411555i</v>
      </c>
      <c r="AF3681" t="str">
        <f t="shared" si="1955"/>
        <v>-15.0856533140981-0.203783257657199i</v>
      </c>
      <c r="AG3681" t="str">
        <f t="shared" si="1956"/>
        <v>1.0027575343603-0.00249973204823433i</v>
      </c>
      <c r="AH3681" t="str">
        <f t="shared" si="1957"/>
        <v>0.0145881258982882+0.0172663451021706i</v>
      </c>
      <c r="AI3681">
        <f t="shared" si="1958"/>
        <v>-32.916300194914918</v>
      </c>
      <c r="AJ3681">
        <f t="shared" si="1959"/>
        <v>49.805937835141052</v>
      </c>
      <c r="AK3681"/>
      <c r="AL3681"/>
      <c r="AM3681"/>
      <c r="AN3681"/>
    </row>
    <row r="3682" spans="1:40" x14ac:dyDescent="0.25">
      <c r="A3682"/>
      <c r="B3682">
        <f t="shared" si="1960"/>
        <v>1748000</v>
      </c>
      <c r="C3682" s="237" t="str">
        <f t="shared" si="1928"/>
        <v>-2.50126600863876E-08+0.00140104264313914i</v>
      </c>
      <c r="D3682" s="208" t="str">
        <f t="shared" si="1929"/>
        <v>-5.95700614876969+0.0107413269307334i</v>
      </c>
      <c r="E3682" t="str">
        <f t="shared" si="1930"/>
        <v>2870</v>
      </c>
      <c r="F3682" t="str">
        <f t="shared" si="1931"/>
        <v>0.777000777000777</v>
      </c>
      <c r="G3682" t="str">
        <f t="shared" si="1926"/>
        <v>0.777000777000777</v>
      </c>
      <c r="H3682" t="str">
        <f t="shared" si="1932"/>
        <v>9.12865337061628+0.214408160724083i</v>
      </c>
      <c r="I3682" t="str">
        <f t="shared" si="1933"/>
        <v>6864.3799480937i</v>
      </c>
      <c r="J3682" t="str">
        <f t="shared" si="1927"/>
        <v>-40303.316917727+1484.60612915787i</v>
      </c>
      <c r="K3682" t="str">
        <f t="shared" si="1934"/>
        <v>0.00626530328433782-0.170087202858026i</v>
      </c>
      <c r="L3682" t="str">
        <f t="shared" si="1935"/>
        <v>0.000542263616589017-0.0123376493845377i</v>
      </c>
      <c r="M3682" t="str">
        <f t="shared" si="1936"/>
        <v>0.00680756690092684-0.182424852242564i</v>
      </c>
      <c r="N3682" t="str">
        <f t="shared" si="1937"/>
        <v>-7.75222218919476i</v>
      </c>
      <c r="O3682" t="str">
        <f t="shared" si="1938"/>
        <v>0.10158391610358-0.994826973894989i</v>
      </c>
      <c r="P3682" t="str">
        <f t="shared" si="1939"/>
        <v>0.89841608389642+0.994826973894989i</v>
      </c>
      <c r="Q3682" t="str">
        <f t="shared" si="1940"/>
        <v>-0.89841608389642+6.75739521529977i</v>
      </c>
      <c r="R3682" t="str">
        <f t="shared" si="1941"/>
        <v>0.127293865522063-0.149877120960707i</v>
      </c>
      <c r="S3682" t="str">
        <f t="shared" si="1942"/>
        <v>0.804088077429442i</v>
      </c>
      <c r="T3682" t="str">
        <f t="shared" si="1943"/>
        <v>0.120514406043955+0.102355479596198i</v>
      </c>
      <c r="U3682" t="str">
        <f t="shared" si="1944"/>
        <v>0.0001-91.0497386109243i</v>
      </c>
      <c r="V3682" t="str">
        <f t="shared" si="1945"/>
        <v>0.00002-0.00146041096079316i</v>
      </c>
      <c r="W3682" t="str">
        <f t="shared" si="1946"/>
        <v>0.0000199993584529509-0.00146038754099996i</v>
      </c>
      <c r="X3682" t="str">
        <f t="shared" si="1947"/>
        <v>0.0000275791609060062-0.00146014050762616i</v>
      </c>
      <c r="Y3682" t="str">
        <f t="shared" si="1948"/>
        <v>0.009+10.9830079169499i</v>
      </c>
      <c r="Z3682" t="str">
        <f t="shared" si="1949"/>
        <v>-0.00159553120780102-0.0000314485464330492i</v>
      </c>
      <c r="AA3682" t="str">
        <f t="shared" si="1950"/>
        <v>0.000898307751416237-1.09274139991433i</v>
      </c>
      <c r="AB3682" t="str">
        <f t="shared" si="1951"/>
        <v>0.820470526063479+0.696843281616826i</v>
      </c>
      <c r="AC3682" t="str">
        <f t="shared" si="1952"/>
        <v>1.13270694068159-0.144930407227441i</v>
      </c>
      <c r="AD3682" t="str">
        <f t="shared" si="1953"/>
        <v>0.635230004553039+0.696479730569209i</v>
      </c>
      <c r="AE3682" t="str">
        <f t="shared" si="1954"/>
        <v>-0.000991626021249469-0.00113123220601787i</v>
      </c>
      <c r="AF3682" t="str">
        <f t="shared" si="1955"/>
        <v>-15.085659519386-0.20366683379335i</v>
      </c>
      <c r="AG3682" t="str">
        <f t="shared" si="1956"/>
        <v>1.00275714718155-0.00251052962611396i</v>
      </c>
      <c r="AH3682" t="str">
        <f t="shared" si="1957"/>
        <v>0.0146452359353059+0.0172565337247789i</v>
      </c>
      <c r="AI3682">
        <f t="shared" si="1958"/>
        <v>-32.905003208596938</v>
      </c>
      <c r="AJ3682">
        <f t="shared" si="1959"/>
        <v>49.679474876341096</v>
      </c>
      <c r="AK3682"/>
      <c r="AL3682"/>
      <c r="AM3682"/>
      <c r="AN3682"/>
    </row>
    <row r="3683" spans="1:40" x14ac:dyDescent="0.25">
      <c r="A3683"/>
      <c r="B3683">
        <f t="shared" si="1960"/>
        <v>1749000</v>
      </c>
      <c r="C3683" s="237" t="str">
        <f t="shared" si="1928"/>
        <v>-2.49840660217587E-08+0.00140024158959869i</v>
      </c>
      <c r="D3683" s="208" t="str">
        <f t="shared" si="1929"/>
        <v>-5.95700614855047+0.0107351855202566i</v>
      </c>
      <c r="E3683" t="str">
        <f t="shared" si="1930"/>
        <v>2870</v>
      </c>
      <c r="F3683" t="str">
        <f t="shared" si="1931"/>
        <v>0.777000777000777</v>
      </c>
      <c r="G3683" t="str">
        <f t="shared" si="1926"/>
        <v>0.777000777000777</v>
      </c>
      <c r="H3683" t="str">
        <f t="shared" si="1932"/>
        <v>9.12865956549177+0.214285728312929i</v>
      </c>
      <c r="I3683" t="str">
        <f t="shared" si="1933"/>
        <v>6868.30693891069i</v>
      </c>
      <c r="J3683" t="str">
        <f t="shared" si="1927"/>
        <v>-40349.4448875354+1485.4554461654i</v>
      </c>
      <c r="K3683" t="str">
        <f t="shared" si="1934"/>
        <v>0.00625815023162278-0.169990213116539i</v>
      </c>
      <c r="L3683" t="str">
        <f t="shared" si="1935"/>
        <v>0.000541644903522702-0.0123306224463426i</v>
      </c>
      <c r="M3683" t="str">
        <f t="shared" si="1936"/>
        <v>0.00679979513514548-0.182320835562882i</v>
      </c>
      <c r="N3683" t="str">
        <f t="shared" si="1937"/>
        <v>-7.75665709891398i</v>
      </c>
      <c r="O3683" t="str">
        <f t="shared" si="1938"/>
        <v>0.0971709637546985-0.995267704591575i</v>
      </c>
      <c r="P3683" t="str">
        <f t="shared" si="1939"/>
        <v>0.902829036245302+0.995267704591575i</v>
      </c>
      <c r="Q3683" t="str">
        <f t="shared" si="1940"/>
        <v>-0.902829036245302+6.76138939432241i</v>
      </c>
      <c r="R3683" t="str">
        <f t="shared" si="1941"/>
        <v>0.127103014304172-0.150498849986052i</v>
      </c>
      <c r="S3683" t="str">
        <f t="shared" si="1942"/>
        <v>0.804548082050398i</v>
      </c>
      <c r="T3683" t="str">
        <f t="shared" si="1943"/>
        <v>0.121083561107069+0.102260486381246i</v>
      </c>
      <c r="U3683" t="str">
        <f t="shared" si="1944"/>
        <v>0.0001-90.9976804413352i</v>
      </c>
      <c r="V3683" t="str">
        <f t="shared" si="1945"/>
        <v>0.00002-0.0014595759631026i</v>
      </c>
      <c r="W3683" t="str">
        <f t="shared" si="1946"/>
        <v>0.0000199993584529508-0.00145955255670481i</v>
      </c>
      <c r="X3683" t="str">
        <f t="shared" si="1947"/>
        <v>0.0000275704944073706-0.00145930570954542i</v>
      </c>
      <c r="Y3683" t="str">
        <f t="shared" si="1948"/>
        <v>0.009+10.9892911022571i</v>
      </c>
      <c r="Z3683" t="str">
        <f t="shared" si="1949"/>
        <v>-0.00159370703849232-0.0000314195959601732i</v>
      </c>
      <c r="AA3683" t="str">
        <f t="shared" si="1950"/>
        <v>0.000897279687195956-1.09211645408649i</v>
      </c>
      <c r="AB3683" t="str">
        <f t="shared" si="1951"/>
        <v>0.824345373638751+0.696196561149103i</v>
      </c>
      <c r="AC3683" t="str">
        <f t="shared" si="1952"/>
        <v>1.13253651840606-0.145561343324607i</v>
      </c>
      <c r="AD3683" t="str">
        <f t="shared" si="1953"/>
        <v>0.638322329542093+0.696764831938438i</v>
      </c>
      <c r="AE3683" t="str">
        <f t="shared" si="1954"/>
        <v>-0.000995406719919281-0.00113049484652077i</v>
      </c>
      <c r="AF3683" t="str">
        <f t="shared" si="1955"/>
        <v>-15.0856657140422-0.203550542792672i</v>
      </c>
      <c r="AG3683" t="str">
        <f t="shared" si="1956"/>
        <v>1.00275670635032-0.0025213195967473i</v>
      </c>
      <c r="AH3683" t="str">
        <f t="shared" si="1957"/>
        <v>0.0147022467014987+0.017246408702533i</v>
      </c>
      <c r="AI3683">
        <f t="shared" si="1958"/>
        <v>-32.893794909314202</v>
      </c>
      <c r="AJ3683">
        <f t="shared" si="1959"/>
        <v>49.553017420720401</v>
      </c>
      <c r="AK3683"/>
      <c r="AL3683"/>
      <c r="AM3683"/>
      <c r="AN3683"/>
    </row>
    <row r="3684" spans="1:40" x14ac:dyDescent="0.25">
      <c r="A3684"/>
      <c r="B3684">
        <f t="shared" si="1960"/>
        <v>1750000</v>
      </c>
      <c r="C3684" s="237" t="str">
        <f t="shared" si="1928"/>
        <v>-2.49555209615192E-08+0.00139944145154799i</v>
      </c>
      <c r="D3684" s="208" t="str">
        <f t="shared" si="1929"/>
        <v>-5.95700614833162+0.0107290511285346i</v>
      </c>
      <c r="E3684" t="str">
        <f t="shared" si="1930"/>
        <v>2870</v>
      </c>
      <c r="F3684" t="str">
        <f t="shared" si="1931"/>
        <v>0.777000777000777</v>
      </c>
      <c r="G3684" t="str">
        <f t="shared" si="1926"/>
        <v>0.777000777000777</v>
      </c>
      <c r="H3684" t="str">
        <f t="shared" si="1932"/>
        <v>9.12866574975952+0.21416343555655i</v>
      </c>
      <c r="I3684" t="str">
        <f t="shared" si="1933"/>
        <v>6872.23392972767i</v>
      </c>
      <c r="J3684" t="str">
        <f t="shared" si="1927"/>
        <v>-40395.5992387963+1486.30476317292i</v>
      </c>
      <c r="K3684" t="str">
        <f t="shared" si="1934"/>
        <v>0.00625100941648418-0.16989333377845i</v>
      </c>
      <c r="L3684" t="str">
        <f t="shared" si="1935"/>
        <v>0.000541027248083849-0.0123236034925022i</v>
      </c>
      <c r="M3684" t="str">
        <f t="shared" si="1936"/>
        <v>0.00679203666456803-0.182216937270952i</v>
      </c>
      <c r="N3684" t="str">
        <f t="shared" si="1937"/>
        <v>-7.7610920086332i</v>
      </c>
      <c r="O3684" t="str">
        <f t="shared" si="1938"/>
        <v>0.0927561002092132-0.995688859972822i</v>
      </c>
      <c r="P3684" t="str">
        <f t="shared" si="1939"/>
        <v>0.907243899790787+0.995688859972822i</v>
      </c>
      <c r="Q3684" t="str">
        <f t="shared" si="1940"/>
        <v>-0.907243899790787+6.76540314866038i</v>
      </c>
      <c r="R3684" t="str">
        <f t="shared" si="1941"/>
        <v>0.126908487873744-0.151118984158151i</v>
      </c>
      <c r="S3684" t="str">
        <f t="shared" si="1942"/>
        <v>0.805008086671354i</v>
      </c>
      <c r="T3684" t="str">
        <f t="shared" si="1943"/>
        <v>0.121652004296872+0.102162359005597i</v>
      </c>
      <c r="U3684" t="str">
        <f t="shared" si="1944"/>
        <v>0.0001-90.9456817667971i</v>
      </c>
      <c r="V3684" t="str">
        <f t="shared" si="1945"/>
        <v>0.00002-0.00145874191969511i</v>
      </c>
      <c r="W3684" t="str">
        <f t="shared" si="1946"/>
        <v>0.0000199993584529508-0.00145871852667743i</v>
      </c>
      <c r="X3684" t="str">
        <f t="shared" si="1947"/>
        <v>0.0000275618427608118-0.0014584718654426i</v>
      </c>
      <c r="Y3684" t="str">
        <f t="shared" si="1948"/>
        <v>0.009+10.9955742875643i</v>
      </c>
      <c r="Z3684" t="str">
        <f t="shared" si="1949"/>
        <v>-0.00159188599585776-0.0000313906973684208i</v>
      </c>
      <c r="AA3684" t="str">
        <f t="shared" si="1950"/>
        <v>0.000896253387456285-1.09149222276537i</v>
      </c>
      <c r="AB3684" t="str">
        <f t="shared" si="1951"/>
        <v>0.82821537473061+0.695528503095606i</v>
      </c>
      <c r="AC3684" t="str">
        <f t="shared" si="1952"/>
        <v>1.13236234281006-0.146190813889848i</v>
      </c>
      <c r="AD3684" t="str">
        <f t="shared" si="1953"/>
        <v>0.641415782667592+0.697036247643896i</v>
      </c>
      <c r="AE3684" t="str">
        <f t="shared" si="1954"/>
        <v>-0.000999180348046075-0.00112973672995061i</v>
      </c>
      <c r="AF3684" t="str">
        <f t="shared" si="1955"/>
        <v>-15.0856718980911-0.203434384428015i</v>
      </c>
      <c r="AG3684" t="str">
        <f t="shared" si="1956"/>
        <v>1.00275621194197-0.00253210173441788i</v>
      </c>
      <c r="AH3684" t="str">
        <f t="shared" si="1957"/>
        <v>0.0147591570046273+0.0172359709763082i</v>
      </c>
      <c r="AI3684">
        <f t="shared" si="1958"/>
        <v>-32.88267483639455</v>
      </c>
      <c r="AJ3684">
        <f t="shared" si="1959"/>
        <v>49.426565438921884</v>
      </c>
      <c r="AK3684"/>
      <c r="AL3684"/>
      <c r="AM3684"/>
      <c r="AN3684"/>
    </row>
    <row r="3685" spans="1:40" x14ac:dyDescent="0.25">
      <c r="A3685"/>
      <c r="B3685">
        <f t="shared" si="1960"/>
        <v>1751000</v>
      </c>
      <c r="C3685" s="237" t="str">
        <f t="shared" si="1928"/>
        <v>-2.4927024793756E-08+0.00139864222741855i</v>
      </c>
      <c r="D3685" s="208" t="str">
        <f t="shared" si="1929"/>
        <v>-5.95700614811315+0.0107229237435422i</v>
      </c>
      <c r="E3685" t="str">
        <f t="shared" si="1930"/>
        <v>2870</v>
      </c>
      <c r="F3685" t="str">
        <f t="shared" si="1931"/>
        <v>0.777000777000777</v>
      </c>
      <c r="G3685" t="str">
        <f t="shared" si="1926"/>
        <v>0.777000777000777</v>
      </c>
      <c r="H3685" t="str">
        <f t="shared" si="1932"/>
        <v>9.12867192344376+0.214041282216288i</v>
      </c>
      <c r="I3685" t="str">
        <f t="shared" si="1933"/>
        <v>6876.16092054466i</v>
      </c>
      <c r="J3685" t="str">
        <f t="shared" si="1927"/>
        <v>-40441.7799715098+1487.15408018045i</v>
      </c>
      <c r="K3685" t="str">
        <f t="shared" si="1934"/>
        <v>0.00624388081103506-0.169796564655609i</v>
      </c>
      <c r="L3685" t="str">
        <f t="shared" si="1935"/>
        <v>0.000540410647864845-0.0123165925094428i</v>
      </c>
      <c r="M3685" t="str">
        <f t="shared" si="1936"/>
        <v>0.0067842914588999-0.182113157165052i</v>
      </c>
      <c r="N3685" t="str">
        <f t="shared" si="1937"/>
        <v>-7.76552691835241i</v>
      </c>
      <c r="O3685" t="str">
        <f t="shared" si="1938"/>
        <v>0.0883394123004001-0.99609043175528i</v>
      </c>
      <c r="P3685" t="str">
        <f t="shared" si="1939"/>
        <v>0.9116605876996+0.99609043175528i</v>
      </c>
      <c r="Q3685" t="str">
        <f t="shared" si="1940"/>
        <v>-0.9116605876996+6.76943648659713i</v>
      </c>
      <c r="R3685" t="str">
        <f t="shared" si="1941"/>
        <v>0.126710300661178-0.151737500883815i</v>
      </c>
      <c r="S3685" t="str">
        <f t="shared" si="1942"/>
        <v>0.805468091292308i</v>
      </c>
      <c r="T3685" t="str">
        <f t="shared" si="1943"/>
        <v>0.122219715214351+0.102061104020634i</v>
      </c>
      <c r="U3685" t="str">
        <f t="shared" si="1944"/>
        <v>0.0001-90.8937424853768i</v>
      </c>
      <c r="V3685" t="str">
        <f t="shared" si="1945"/>
        <v>0.00002-0.00145790882893572i</v>
      </c>
      <c r="W3685" t="str">
        <f t="shared" si="1946"/>
        <v>0.0000199993584529508-0.00145788544928288i</v>
      </c>
      <c r="X3685" t="str">
        <f t="shared" si="1947"/>
        <v>0.0000275532059324131-0.00145763897368345i</v>
      </c>
      <c r="Y3685" t="str">
        <f t="shared" si="1948"/>
        <v>0.009+11.0018574728715i</v>
      </c>
      <c r="Z3685" t="str">
        <f t="shared" si="1949"/>
        <v>-0.00159006807275562-0.0000313618505259887i</v>
      </c>
      <c r="AA3685" t="str">
        <f t="shared" si="1950"/>
        <v>0.000895228848160199-1.09086870472616i</v>
      </c>
      <c r="AB3685" t="str">
        <f t="shared" si="1951"/>
        <v>0.832080390461145+0.694839152058612i</v>
      </c>
      <c r="AC3685" t="str">
        <f t="shared" si="1952"/>
        <v>1.13218442758941-0.146818795597388i</v>
      </c>
      <c r="AD3685" t="str">
        <f t="shared" si="1953"/>
        <v>0.644510303508203+0.697293973783656i</v>
      </c>
      <c r="AE3685" t="str">
        <f t="shared" si="1954"/>
        <v>-0.00100294682679196-0.00112895792083937i</v>
      </c>
      <c r="AF3685" t="str">
        <f t="shared" si="1955"/>
        <v>-15.0856780715569-0.203318358472746i</v>
      </c>
      <c r="AG3685" t="str">
        <f t="shared" si="1956"/>
        <v>1.00275566403273-0.00254287581388864i</v>
      </c>
      <c r="AH3685" t="str">
        <f t="shared" si="1957"/>
        <v>0.014815965657834+0.0172252214899906i</v>
      </c>
      <c r="AI3685">
        <f t="shared" si="1958"/>
        <v>-32.871642533498516</v>
      </c>
      <c r="AJ3685">
        <f t="shared" si="1959"/>
        <v>49.300118901559003</v>
      </c>
      <c r="AK3685"/>
      <c r="AL3685"/>
      <c r="AM3685"/>
      <c r="AN3685"/>
    </row>
    <row r="3686" spans="1:40" x14ac:dyDescent="0.25">
      <c r="A3686"/>
      <c r="B3686">
        <f t="shared" si="1960"/>
        <v>1752000</v>
      </c>
      <c r="C3686" s="237" t="str">
        <f t="shared" si="1928"/>
        <v>-2.48985774068737E-08+0.00139784391564541i</v>
      </c>
      <c r="D3686" s="208" t="str">
        <f t="shared" si="1929"/>
        <v>-5.95700614789505+0.0107168033532815i</v>
      </c>
      <c r="E3686" t="str">
        <f t="shared" si="1930"/>
        <v>2870</v>
      </c>
      <c r="F3686" t="str">
        <f t="shared" si="1931"/>
        <v>0.777000777000777</v>
      </c>
      <c r="G3686" t="str">
        <f t="shared" si="1926"/>
        <v>0.777000777000777</v>
      </c>
      <c r="H3686" t="str">
        <f t="shared" si="1932"/>
        <v>9.12867808656859+0.213919268054023i</v>
      </c>
      <c r="I3686" t="str">
        <f t="shared" si="1933"/>
        <v>6880.08791136165i</v>
      </c>
      <c r="J3686" t="str">
        <f t="shared" si="1927"/>
        <v>-40487.9870856758+1488.00339718798i</v>
      </c>
      <c r="K3686" t="str">
        <f t="shared" si="1934"/>
        <v>0.00623676438746779-0.169699905560295i</v>
      </c>
      <c r="L3686" t="str">
        <f t="shared" si="1935"/>
        <v>0.000539795100464906-0.0123095894836208i</v>
      </c>
      <c r="M3686" t="str">
        <f t="shared" si="1936"/>
        <v>0.0067765594879327-0.182009495043916i</v>
      </c>
      <c r="N3686" t="str">
        <f t="shared" si="1937"/>
        <v>-7.76996182807163i</v>
      </c>
      <c r="O3686" t="str">
        <f t="shared" si="1938"/>
        <v>0.0839209868973879-0.996472412040679i</v>
      </c>
      <c r="P3686" t="str">
        <f t="shared" si="1939"/>
        <v>0.916079013102612+0.996472412040679i</v>
      </c>
      <c r="Q3686" t="str">
        <f t="shared" si="1940"/>
        <v>-0.916079013102612+6.77348941603095i</v>
      </c>
      <c r="R3686" t="str">
        <f t="shared" si="1941"/>
        <v>0.126508467265459-0.152354377715848i</v>
      </c>
      <c r="S3686" t="str">
        <f t="shared" si="1942"/>
        <v>0.805928095913264i</v>
      </c>
      <c r="T3686" t="str">
        <f t="shared" si="1943"/>
        <v>0.122786673536584+0.101956728140157i</v>
      </c>
      <c r="U3686" t="str">
        <f t="shared" si="1944"/>
        <v>0.0001-90.8418624953743i</v>
      </c>
      <c r="V3686" t="str">
        <f t="shared" si="1945"/>
        <v>0.00002-0.00145707668919318i</v>
      </c>
      <c r="W3686" t="str">
        <f t="shared" si="1946"/>
        <v>0.0000199993584529508-0.00145705332288991i</v>
      </c>
      <c r="X3686" t="str">
        <f t="shared" si="1947"/>
        <v>0.0000275445838883537-0.00145680703263738i</v>
      </c>
      <c r="Y3686" t="str">
        <f t="shared" si="1948"/>
        <v>0.009+11.0081406581786i</v>
      </c>
      <c r="Z3686" t="str">
        <f t="shared" si="1949"/>
        <v>-0.00158825326206446-0.0000313330553014957i</v>
      </c>
      <c r="AA3686" t="str">
        <f t="shared" si="1950"/>
        <v>0.000894206065282202-1.09024589874683i</v>
      </c>
      <c r="AB3686" t="str">
        <f t="shared" si="1951"/>
        <v>0.835940282470478+0.694128553746141i</v>
      </c>
      <c r="AC3686" t="str">
        <f t="shared" si="1952"/>
        <v>1.13200278661542-0.147445265262587i</v>
      </c>
      <c r="AD3686" t="str">
        <f t="shared" si="1953"/>
        <v>0.64760583163474+0.697538006719927i</v>
      </c>
      <c r="AE3686" t="str">
        <f t="shared" si="1954"/>
        <v>-0.0010067060776864-0.00112815848392305i</v>
      </c>
      <c r="AF3686" t="str">
        <f t="shared" si="1955"/>
        <v>-15.0856842344636-0.203202464700741i</v>
      </c>
      <c r="AG3686" t="str">
        <f t="shared" si="1956"/>
        <v>1.00275506269967-0.00255364161040511i</v>
      </c>
      <c r="AH3686" t="str">
        <f t="shared" si="1957"/>
        <v>0.014872671479644+0.0172141611904558i</v>
      </c>
      <c r="AI3686">
        <f t="shared" si="1958"/>
        <v>-32.860697548567977</v>
      </c>
      <c r="AJ3686">
        <f t="shared" si="1959"/>
        <v>49.173677779220171</v>
      </c>
      <c r="AK3686"/>
      <c r="AL3686"/>
      <c r="AM3686"/>
      <c r="AN3686"/>
    </row>
    <row r="3687" spans="1:40" x14ac:dyDescent="0.25">
      <c r="A3687"/>
      <c r="B3687">
        <f t="shared" si="1960"/>
        <v>1753000</v>
      </c>
      <c r="C3687" s="237" t="str">
        <f t="shared" si="1928"/>
        <v>-2.4870178689596E-08+0.00139704651466723i</v>
      </c>
      <c r="D3687" s="208" t="str">
        <f t="shared" si="1929"/>
        <v>-5.95700614767733+0.0107106899457821i</v>
      </c>
      <c r="E3687" t="str">
        <f t="shared" si="1930"/>
        <v>2870</v>
      </c>
      <c r="F3687" t="str">
        <f t="shared" si="1931"/>
        <v>0.777000777000777</v>
      </c>
      <c r="G3687" t="str">
        <f t="shared" si="1926"/>
        <v>0.777000777000777</v>
      </c>
      <c r="H3687" t="str">
        <f t="shared" si="1932"/>
        <v>9.12868423915812+0.213797392832183i</v>
      </c>
      <c r="I3687" t="str">
        <f t="shared" si="1933"/>
        <v>6884.01490217863i</v>
      </c>
      <c r="J3687" t="str">
        <f t="shared" si="1927"/>
        <v>-40534.2205812944+1488.85271419551i</v>
      </c>
      <c r="K3687" t="str">
        <f t="shared" si="1934"/>
        <v>0.00622966011805376-0.169603356305212i</v>
      </c>
      <c r="L3687" t="str">
        <f t="shared" si="1935"/>
        <v>0.000539180603490072-0.0123025944015237i</v>
      </c>
      <c r="M3687" t="str">
        <f t="shared" si="1936"/>
        <v>0.00676884072154383-0.181905950706736i</v>
      </c>
      <c r="N3687" t="str">
        <f t="shared" si="1937"/>
        <v>-7.77439673779085i</v>
      </c>
      <c r="O3687" t="str">
        <f t="shared" si="1938"/>
        <v>0.079500910903511-0.99683479331608i</v>
      </c>
      <c r="P3687" t="str">
        <f t="shared" si="1939"/>
        <v>0.920499089096489+0.99683479331608i</v>
      </c>
      <c r="Q3687" t="str">
        <f t="shared" si="1940"/>
        <v>-0.920499089096489+6.77756194447477i</v>
      </c>
      <c r="R3687" t="str">
        <f t="shared" si="1941"/>
        <v>0.126303002452394-0.152969592354558i</v>
      </c>
      <c r="S3687" t="str">
        <f t="shared" si="1942"/>
        <v>0.806388100534218i</v>
      </c>
      <c r="T3687" t="str">
        <f t="shared" si="1943"/>
        <v>0.123352859018286+0.101849238239355i</v>
      </c>
      <c r="U3687" t="str">
        <f t="shared" si="1944"/>
        <v>0.0001-90.7900416953198i</v>
      </c>
      <c r="V3687" t="str">
        <f t="shared" si="1945"/>
        <v>0.00002-0.00145624549883996i</v>
      </c>
      <c r="W3687" t="str">
        <f t="shared" si="1946"/>
        <v>0.0000199993584529508-0.00145622214587104i</v>
      </c>
      <c r="X3687" t="str">
        <f t="shared" si="1947"/>
        <v>0.0000275359765949101-0.00145597604067757i</v>
      </c>
      <c r="Y3687" t="str">
        <f t="shared" si="1948"/>
        <v>0.009+11.0144238434858i</v>
      </c>
      <c r="Z3687" t="str">
        <f t="shared" si="1949"/>
        <v>-0.00158644155668323-0.0000313043115639839i</v>
      </c>
      <c r="AA3687" t="str">
        <f t="shared" si="1950"/>
        <v>0.000893185034808318-1.08962380360816i</v>
      </c>
      <c r="AB3687" t="str">
        <f t="shared" si="1951"/>
        <v>0.83979491292729+0.693396754964962i</v>
      </c>
      <c r="AC3687" t="str">
        <f t="shared" si="1952"/>
        <v>1.13181743393323-0.148070199843526i</v>
      </c>
      <c r="AD3687" t="str">
        <f t="shared" si="1953"/>
        <v>0.650702306611176+0.697768343079006i</v>
      </c>
      <c r="AE3687" t="str">
        <f t="shared" si="1954"/>
        <v>-0.00101045802262637-0.0011273384841401i</v>
      </c>
      <c r="AF3687" t="str">
        <f t="shared" si="1955"/>
        <v>-15.0856903868355-0.203086702886401i</v>
      </c>
      <c r="AG3687" t="str">
        <f t="shared" si="1956"/>
        <v>1.00275440802078-0.00256439889969819i</v>
      </c>
      <c r="AH3687" t="str">
        <f t="shared" si="1957"/>
        <v>0.0149292732939664+0.0172027910275446i</v>
      </c>
      <c r="AI3687">
        <f t="shared" si="1958"/>
        <v>-32.849839433776545</v>
      </c>
      <c r="AJ3687">
        <f t="shared" si="1959"/>
        <v>49.047242042468227</v>
      </c>
      <c r="AK3687"/>
      <c r="AL3687"/>
      <c r="AM3687"/>
      <c r="AN3687"/>
    </row>
    <row r="3688" spans="1:40" x14ac:dyDescent="0.25">
      <c r="A3688"/>
      <c r="B3688">
        <f t="shared" si="1960"/>
        <v>1754000</v>
      </c>
      <c r="C3688" s="237" t="str">
        <f t="shared" si="1928"/>
        <v>-2.48418285309627E-08+0.00139625002292618i</v>
      </c>
      <c r="D3688" s="208" t="str">
        <f t="shared" si="1929"/>
        <v>-5.95700614745997+0.0107045835091007i</v>
      </c>
      <c r="E3688" t="str">
        <f t="shared" si="1930"/>
        <v>2870</v>
      </c>
      <c r="F3688" t="str">
        <f t="shared" si="1931"/>
        <v>0.777000777000777</v>
      </c>
      <c r="G3688" t="str">
        <f t="shared" si="1926"/>
        <v>0.777000777000777</v>
      </c>
      <c r="H3688" t="str">
        <f t="shared" si="1932"/>
        <v>9.12869038123628+0.213675656313727i</v>
      </c>
      <c r="I3688" t="str">
        <f t="shared" si="1933"/>
        <v>6887.94189299562i</v>
      </c>
      <c r="J3688" t="str">
        <f t="shared" si="1927"/>
        <v>-40580.4804583656+1489.70203120303i</v>
      </c>
      <c r="K3688" t="str">
        <f t="shared" si="1934"/>
        <v>0.00622256797514321-0.169506916703489i</v>
      </c>
      <c r="L3688" t="str">
        <f t="shared" si="1935"/>
        <v>0.00053856715455318-0.0122956072496692i</v>
      </c>
      <c r="M3688" t="str">
        <f t="shared" si="1936"/>
        <v>0.00676113512969639-0.181802523953158i</v>
      </c>
      <c r="N3688" t="str">
        <f t="shared" si="1937"/>
        <v>-7.77883164751007i</v>
      </c>
      <c r="O3688" t="str">
        <f t="shared" si="1938"/>
        <v>0.0750792712545556-0.997177568454027i</v>
      </c>
      <c r="P3688" t="str">
        <f t="shared" si="1939"/>
        <v>0.924920728745444+0.997177568454027i</v>
      </c>
      <c r="Q3688" t="str">
        <f t="shared" si="1940"/>
        <v>-0.924920728745444+6.78165407905604i</v>
      </c>
      <c r="R3688" t="str">
        <f t="shared" si="1941"/>
        <v>0.126093921152832-0.153583122649256i</v>
      </c>
      <c r="S3688" t="str">
        <f t="shared" si="1942"/>
        <v>0.806848105155174i</v>
      </c>
      <c r="T3688" t="str">
        <f t="shared" si="1943"/>
        <v>0.123918251493367+0.101738641353748i</v>
      </c>
      <c r="U3688" t="str">
        <f t="shared" si="1944"/>
        <v>0.0001-90.7382799839768i</v>
      </c>
      <c r="V3688" t="str">
        <f t="shared" si="1945"/>
        <v>0.00002-0.00145541525625225i</v>
      </c>
      <c r="W3688" t="str">
        <f t="shared" si="1946"/>
        <v>0.0000199993584529508-0.00145539191660247i</v>
      </c>
      <c r="X3688" t="str">
        <f t="shared" si="1947"/>
        <v>0.0000275273840184544-0.00145514599618091i</v>
      </c>
      <c r="Y3688" t="str">
        <f t="shared" si="1948"/>
        <v>0.009+11.020707028793i</v>
      </c>
      <c r="Z3688" t="str">
        <f t="shared" si="1949"/>
        <v>-0.00158463294953108-0.0000312756191829142i</v>
      </c>
      <c r="AA3688" t="str">
        <f t="shared" si="1950"/>
        <v>0.000892165752736015-1.0890024180937i</v>
      </c>
      <c r="AB3688" t="str">
        <f t="shared" si="1951"/>
        <v>0.843644144539424+0.692643803613387i</v>
      </c>
      <c r="AC3688" t="str">
        <f t="shared" si="1952"/>
        <v>1.13162838376004-0.148693576442593i</v>
      </c>
      <c r="AD3688" t="str">
        <f t="shared" si="1953"/>
        <v>0.653799667995857+0.697984979751232i</v>
      </c>
      <c r="AE3688" t="str">
        <f t="shared" si="1954"/>
        <v>-0.00101420258387663-0.00112649798662975i</v>
      </c>
      <c r="AF3688" t="str">
        <f t="shared" si="1955"/>
        <v>-15.0856965286962-0.202971072804626i</v>
      </c>
      <c r="AG3688" t="str">
        <f t="shared" si="1956"/>
        <v>1.00275370007486-0.00257514745798739i</v>
      </c>
      <c r="AH3688" t="str">
        <f t="shared" si="1957"/>
        <v>0.0149857699300971+0.017191111954041i</v>
      </c>
      <c r="AI3688">
        <f t="shared" si="1958"/>
        <v>-32.839067745479525</v>
      </c>
      <c r="AJ3688">
        <f t="shared" si="1959"/>
        <v>48.920811661840183</v>
      </c>
      <c r="AK3688"/>
      <c r="AL3688"/>
      <c r="AM3688"/>
      <c r="AN3688"/>
    </row>
    <row r="3689" spans="1:40" x14ac:dyDescent="0.25">
      <c r="A3689"/>
      <c r="B3689">
        <f t="shared" si="1960"/>
        <v>1755000</v>
      </c>
      <c r="C3689" s="237" t="str">
        <f t="shared" si="1928"/>
        <v>-2.48135268203313E-08+0.00139545443886804i</v>
      </c>
      <c r="D3689" s="208" t="str">
        <f t="shared" si="1929"/>
        <v>-5.957006147243+0.0106984840313216i</v>
      </c>
      <c r="E3689" t="str">
        <f t="shared" si="1930"/>
        <v>2870</v>
      </c>
      <c r="F3689" t="str">
        <f t="shared" si="1931"/>
        <v>0.777000777000777</v>
      </c>
      <c r="G3689" t="str">
        <f t="shared" si="1926"/>
        <v>0.777000777000777</v>
      </c>
      <c r="H3689" t="str">
        <f t="shared" si="1932"/>
        <v>9.12869651282706+0.213554058262162i</v>
      </c>
      <c r="I3689" t="str">
        <f t="shared" si="1933"/>
        <v>6891.86888381261i</v>
      </c>
      <c r="J3689" t="str">
        <f t="shared" si="1927"/>
        <v>-40626.7667168893+1490.55134821056i</v>
      </c>
      <c r="K3689" t="str">
        <f t="shared" si="1934"/>
        <v>0.00621548793116505-0.169410586568677i</v>
      </c>
      <c r="L3689" t="str">
        <f t="shared" si="1935"/>
        <v>0.000537954751273833-0.0122886280146055i</v>
      </c>
      <c r="M3689" t="str">
        <f t="shared" si="1936"/>
        <v>0.00675344268243888-0.181699214583283i</v>
      </c>
      <c r="N3689" t="str">
        <f t="shared" si="1937"/>
        <v>-7.78326655722929i</v>
      </c>
      <c r="O3689" t="str">
        <f t="shared" si="1938"/>
        <v>0.0706561549170635-0.997500730712683i</v>
      </c>
      <c r="P3689" t="str">
        <f t="shared" si="1939"/>
        <v>0.929343845082937+0.997500730712683i</v>
      </c>
      <c r="Q3689" t="str">
        <f t="shared" si="1940"/>
        <v>-0.929343845082937+6.78576582651661i</v>
      </c>
      <c r="R3689" t="str">
        <f t="shared" si="1941"/>
        <v>0.125881238460867-0.154194946599724i</v>
      </c>
      <c r="S3689" t="str">
        <f t="shared" si="1942"/>
        <v>0.807308109776128i</v>
      </c>
      <c r="T3689" t="str">
        <f t="shared" si="1943"/>
        <v>0.124482830876454+0.101624944678121i</v>
      </c>
      <c r="U3689" t="str">
        <f t="shared" si="1944"/>
        <v>0.0001-90.686577260339i</v>
      </c>
      <c r="V3689" t="str">
        <f t="shared" si="1945"/>
        <v>0.00002-0.00145458595980994i</v>
      </c>
      <c r="W3689" t="str">
        <f t="shared" si="1946"/>
        <v>0.0000199993584529508-0.00145456263346414i</v>
      </c>
      <c r="X3689" t="str">
        <f t="shared" si="1947"/>
        <v>0.0000275188061254549-0.00145431689752798i</v>
      </c>
      <c r="Y3689" t="str">
        <f t="shared" si="1948"/>
        <v>0.009+11.0269902141002i</v>
      </c>
      <c r="Z3689" t="str">
        <f t="shared" si="1949"/>
        <v>-0.00158282743354739-0.000031246978028167i</v>
      </c>
      <c r="AA3689" t="str">
        <f t="shared" si="1950"/>
        <v>0.000891148215074204-1.08838174098977i</v>
      </c>
      <c r="AB3689" t="str">
        <f t="shared" si="1951"/>
        <v>0.847487840564255+0.691869748674019i</v>
      </c>
      <c r="AC3689" t="str">
        <f t="shared" si="1952"/>
        <v>1.13143565048332-0.149315372308024i</v>
      </c>
      <c r="AD3689" t="str">
        <f t="shared" si="1953"/>
        <v>0.656897855342606+0.698187913890988i</v>
      </c>
      <c r="AE3689" t="str">
        <f t="shared" si="1954"/>
        <v>-0.00101793968406983-0.00112563705673051i</v>
      </c>
      <c r="AF3689" t="str">
        <f t="shared" si="1955"/>
        <v>-15.0857026600701-0.20285557423084i</v>
      </c>
      <c r="AG3689" t="str">
        <f t="shared" si="1956"/>
        <v>1.00275293894161-0.00258588706198387i</v>
      </c>
      <c r="AH3689" t="str">
        <f t="shared" si="1957"/>
        <v>0.0150421602227201+0.0171791249256509i</v>
      </c>
      <c r="AI3689">
        <f t="shared" si="1958"/>
        <v>-32.828382044164869</v>
      </c>
      <c r="AJ3689">
        <f t="shared" si="1959"/>
        <v>48.794386607850775</v>
      </c>
      <c r="AK3689"/>
      <c r="AL3689"/>
      <c r="AM3689"/>
      <c r="AN3689"/>
    </row>
    <row r="3690" spans="1:40" x14ac:dyDescent="0.25">
      <c r="A3690"/>
      <c r="B3690">
        <f t="shared" si="1960"/>
        <v>1756000</v>
      </c>
      <c r="C3690" s="237" t="str">
        <f t="shared" si="1928"/>
        <v>-2.4785273447373E-08+0.00139465976094209i</v>
      </c>
      <c r="D3690" s="208" t="str">
        <f t="shared" si="1929"/>
        <v>-5.95700614702639+0.010692391500556i</v>
      </c>
      <c r="E3690" t="str">
        <f t="shared" si="1930"/>
        <v>2870</v>
      </c>
      <c r="F3690" t="str">
        <f t="shared" si="1931"/>
        <v>0.777000777000777</v>
      </c>
      <c r="G3690" t="str">
        <f t="shared" si="1926"/>
        <v>0.777000777000777</v>
      </c>
      <c r="H3690" t="str">
        <f t="shared" si="1932"/>
        <v>9.12870263395428+0.213432598441528i</v>
      </c>
      <c r="I3690" t="str">
        <f t="shared" si="1933"/>
        <v>6895.7958746296i</v>
      </c>
      <c r="J3690" t="str">
        <f t="shared" si="1927"/>
        <v>-40673.0793568656+1491.40066521809i</v>
      </c>
      <c r="K3690" t="str">
        <f t="shared" si="1934"/>
        <v>0.0062084199586263-0.169314365714749i</v>
      </c>
      <c r="L3690" t="str">
        <f t="shared" si="1935"/>
        <v>0.0005373433912784-0.0122816566829113i</v>
      </c>
      <c r="M3690" t="str">
        <f t="shared" si="1936"/>
        <v>0.0067457633499047-0.18159602239766i</v>
      </c>
      <c r="N3690" t="str">
        <f t="shared" si="1937"/>
        <v>-7.78770146694851i</v>
      </c>
      <c r="O3690" t="str">
        <f t="shared" si="1938"/>
        <v>0.0662316488866199-0.997804273735966i</v>
      </c>
      <c r="P3690" t="str">
        <f t="shared" si="1939"/>
        <v>0.93376835111338+0.997804273735966i</v>
      </c>
      <c r="Q3690" t="str">
        <f t="shared" si="1940"/>
        <v>-0.93376835111338+6.78989719321254i</v>
      </c>
      <c r="R3690" t="str">
        <f t="shared" si="1941"/>
        <v>0.125664969632024-0.154805042357655i</v>
      </c>
      <c r="S3690" t="str">
        <f t="shared" si="1942"/>
        <v>0.807768114397084i</v>
      </c>
      <c r="T3690" t="str">
        <f t="shared" si="1943"/>
        <v>0.125046577164404+0.101508155565427i</v>
      </c>
      <c r="U3690" t="str">
        <f t="shared" si="1944"/>
        <v>0.0001-90.6349334236302i</v>
      </c>
      <c r="V3690" t="str">
        <f t="shared" si="1945"/>
        <v>0.00002-0.00145375760789661i</v>
      </c>
      <c r="W3690" t="str">
        <f t="shared" si="1946"/>
        <v>0.0000199993584529507-0.00145373429483962i</v>
      </c>
      <c r="X3690" t="str">
        <f t="shared" si="1947"/>
        <v>0.0000275102428824748-0.00145348874310302i</v>
      </c>
      <c r="Y3690" t="str">
        <f t="shared" si="1948"/>
        <v>0.009+11.0332733994074i</v>
      </c>
      <c r="Z3690" t="str">
        <f t="shared" si="1949"/>
        <v>-0.00158102500169156-0.0000312183879700392i</v>
      </c>
      <c r="AA3690" t="str">
        <f t="shared" si="1950"/>
        <v>0.000890132417843196-1.0877617710855i</v>
      </c>
      <c r="AB3690" t="str">
        <f t="shared" si="1951"/>
        <v>0.851325864818982+0.691074640206276i</v>
      </c>
      <c r="AC3690" t="str">
        <f t="shared" si="1952"/>
        <v>1.13123924865908-0.149935564835423i</v>
      </c>
      <c r="AD3690" t="str">
        <f t="shared" si="1953"/>
        <v>0.659996808201839+0.698377142916552i</v>
      </c>
      <c r="AE3690" t="str">
        <f t="shared" si="1954"/>
        <v>-0.00102166924620676-0.00112475575997843i</v>
      </c>
      <c r="AF3690" t="str">
        <f t="shared" si="1955"/>
        <v>-15.0857087809807-0.202740206940972i</v>
      </c>
      <c r="AG3690" t="str">
        <f t="shared" si="1956"/>
        <v>1.00275212470156-0.00259661748889354i</v>
      </c>
      <c r="AH3690" t="str">
        <f t="shared" si="1957"/>
        <v>0.0150984430119087+0.0171668309009761i</v>
      </c>
      <c r="AI3690">
        <f t="shared" si="1958"/>
        <v>-32.817781894406096</v>
      </c>
      <c r="AJ3690">
        <f t="shared" si="1959"/>
        <v>48.667966850988407</v>
      </c>
      <c r="AK3690"/>
      <c r="AL3690"/>
      <c r="AM3690"/>
      <c r="AN3690"/>
    </row>
    <row r="3691" spans="1:40" x14ac:dyDescent="0.25">
      <c r="A3691"/>
      <c r="B3691">
        <f t="shared" si="1960"/>
        <v>1757000</v>
      </c>
      <c r="C3691" s="237" t="str">
        <f t="shared" si="1928"/>
        <v>-2.47570683020732E-08+0.00139386598760113i</v>
      </c>
      <c r="D3691" s="208" t="str">
        <f t="shared" si="1929"/>
        <v>-5.95700614681015+0.010686305904942i</v>
      </c>
      <c r="E3691" t="str">
        <f t="shared" si="1930"/>
        <v>2870</v>
      </c>
      <c r="F3691" t="str">
        <f t="shared" si="1931"/>
        <v>0.777000777000777</v>
      </c>
      <c r="G3691" t="str">
        <f t="shared" si="1926"/>
        <v>0.777000777000777</v>
      </c>
      <c r="H3691" t="str">
        <f t="shared" si="1932"/>
        <v>9.12870874464174+0.213311276616397i</v>
      </c>
      <c r="I3691" t="str">
        <f t="shared" si="1933"/>
        <v>6899.72286544658i</v>
      </c>
      <c r="J3691" t="str">
        <f t="shared" si="1927"/>
        <v>-40719.4183782945+1492.24998222562i</v>
      </c>
      <c r="K3691" t="str">
        <f t="shared" si="1934"/>
        <v>0.00620136403011204-0.169218253956099i</v>
      </c>
      <c r="L3691" t="str">
        <f t="shared" si="1935"/>
        <v>0.000536733072199963-0.0122746932411953i</v>
      </c>
      <c r="M3691" t="str">
        <f t="shared" si="1936"/>
        <v>0.006738097102312-0.181492947197294i</v>
      </c>
      <c r="N3691" t="str">
        <f t="shared" si="1937"/>
        <v>-7.79213637666773i</v>
      </c>
      <c r="O3691" t="str">
        <f t="shared" si="1938"/>
        <v>0.0618058401861453-0.998088191553675i</v>
      </c>
      <c r="P3691" t="str">
        <f t="shared" si="1939"/>
        <v>0.938194159813855+0.998088191553675i</v>
      </c>
      <c r="Q3691" t="str">
        <f t="shared" si="1940"/>
        <v>-0.938194159813855+6.79404818511405i</v>
      </c>
      <c r="R3691" t="str">
        <f t="shared" si="1941"/>
        <v>0.125445130081442-0.155413388228071i</v>
      </c>
      <c r="S3691" t="str">
        <f t="shared" si="1942"/>
        <v>0.808228119018038i</v>
      </c>
      <c r="T3691" t="str">
        <f t="shared" si="1943"/>
        <v>0.125609470437794+0.101388281525697i</v>
      </c>
      <c r="U3691" t="str">
        <f t="shared" si="1944"/>
        <v>0.0001-90.5833483733044i</v>
      </c>
      <c r="V3691" t="str">
        <f t="shared" si="1945"/>
        <v>0.00002-0.00145293019889951i</v>
      </c>
      <c r="W3691" t="str">
        <f t="shared" si="1946"/>
        <v>0.0000199993584529508-0.00145290689911622i</v>
      </c>
      <c r="X3691" t="str">
        <f t="shared" si="1947"/>
        <v>0.0000275016942561732-0.00145266153129401i</v>
      </c>
      <c r="Y3691" t="str">
        <f t="shared" si="1948"/>
        <v>0.009+11.0395565847145i</v>
      </c>
      <c r="Z3691" t="str">
        <f t="shared" si="1949"/>
        <v>-0.00157922564694313-0.0000311898488792436i</v>
      </c>
      <c r="AA3691" t="str">
        <f t="shared" si="1950"/>
        <v>0.000889118357074634-1.08714250717273i</v>
      </c>
      <c r="AB3691" t="str">
        <f t="shared" si="1951"/>
        <v>0.855158081690776+0.690258529338977i</v>
      </c>
      <c r="AC3691" t="str">
        <f t="shared" si="1952"/>
        <v>1.13103919301006-0.150554131569258i</v>
      </c>
      <c r="AD3691" t="str">
        <f t="shared" si="1953"/>
        <v>0.663096466121657+0.698552664510132i</v>
      </c>
      <c r="AE3691" t="str">
        <f t="shared" si="1954"/>
        <v>-0.00102539119365642-0.00112385416210556i</v>
      </c>
      <c r="AF3691" t="str">
        <f t="shared" si="1955"/>
        <v>-15.0857148914519-0.202624970711455i</v>
      </c>
      <c r="AG3691" t="str">
        <f t="shared" si="1956"/>
        <v>1.00275125743611-0.0026073385164197i</v>
      </c>
      <c r="AH3691" t="str">
        <f t="shared" si="1957"/>
        <v>0.0151546171431267+0.017154230841494i</v>
      </c>
      <c r="AI3691">
        <f t="shared" si="1958"/>
        <v>-32.807266864814451</v>
      </c>
      <c r="AJ3691">
        <f t="shared" si="1959"/>
        <v>48.541552361720079</v>
      </c>
      <c r="AK3691"/>
      <c r="AL3691"/>
      <c r="AM3691"/>
      <c r="AN3691"/>
    </row>
    <row r="3692" spans="1:40" x14ac:dyDescent="0.25">
      <c r="A3692"/>
      <c r="B3692">
        <f t="shared" si="1960"/>
        <v>1758000</v>
      </c>
      <c r="C3692" s="237" t="str">
        <f t="shared" si="1928"/>
        <v>-2.47289112747299E-08+0.00139307311730152i</v>
      </c>
      <c r="D3692" s="208" t="str">
        <f t="shared" si="1929"/>
        <v>-5.95700614659428+0.010680227232645i</v>
      </c>
      <c r="E3692" t="str">
        <f t="shared" si="1930"/>
        <v>2870</v>
      </c>
      <c r="F3692" t="str">
        <f t="shared" si="1931"/>
        <v>0.777000777000777</v>
      </c>
      <c r="G3692" t="str">
        <f t="shared" si="1926"/>
        <v>0.777000777000777</v>
      </c>
      <c r="H3692" t="str">
        <f t="shared" si="1932"/>
        <v>9.12871484491316+0.213190092551881i</v>
      </c>
      <c r="I3692" t="str">
        <f t="shared" si="1933"/>
        <v>6903.64985626357i</v>
      </c>
      <c r="J3692" t="str">
        <f t="shared" si="1927"/>
        <v>-40765.7837811759+1493.09929923314i</v>
      </c>
      <c r="K3692" t="str">
        <f t="shared" si="1934"/>
        <v>0.00619432011828514-0.169122251107541i</v>
      </c>
      <c r="L3692" t="str">
        <f t="shared" si="1935"/>
        <v>0.000536123791678313-0.0122677376760967i</v>
      </c>
      <c r="M3692" t="str">
        <f t="shared" si="1936"/>
        <v>0.00673044390996345-0.181389988783638i</v>
      </c>
      <c r="N3692" t="str">
        <f t="shared" si="1937"/>
        <v>-7.79657128638695i</v>
      </c>
      <c r="O3692" t="str">
        <f t="shared" si="1938"/>
        <v>0.0573788158641793-0.9983524785816i</v>
      </c>
      <c r="P3692" t="str">
        <f t="shared" si="1939"/>
        <v>0.942621184135821+0.9983524785816i</v>
      </c>
      <c r="Q3692" t="str">
        <f t="shared" si="1940"/>
        <v>-0.942621184135821+6.79821880780535i</v>
      </c>
      <c r="R3692" t="str">
        <f t="shared" si="1941"/>
        <v>0.125221735382024-0.156019962670718i</v>
      </c>
      <c r="S3692" t="str">
        <f t="shared" si="1942"/>
        <v>0.808688123638994i</v>
      </c>
      <c r="T3692" t="str">
        <f t="shared" si="1943"/>
        <v>0.126171490862409+0.101265330224908i</v>
      </c>
      <c r="U3692" t="str">
        <f t="shared" si="1944"/>
        <v>0.0001-90.5318220090418i</v>
      </c>
      <c r="V3692" t="str">
        <f t="shared" si="1945"/>
        <v>0.00002-0.00145210373120958i</v>
      </c>
      <c r="W3692" t="str">
        <f t="shared" si="1946"/>
        <v>0.0000199993584529508-0.00145208044468489i</v>
      </c>
      <c r="X3692" t="str">
        <f t="shared" si="1947"/>
        <v>0.0000274931602133032-0.00145183526049254i</v>
      </c>
      <c r="Y3692" t="str">
        <f t="shared" si="1948"/>
        <v>0.009+11.0458397700217i</v>
      </c>
      <c r="Z3692" t="str">
        <f t="shared" si="1949"/>
        <v>-0.00157742936230148-0.0000311613606269052i</v>
      </c>
      <c r="AA3692" t="str">
        <f t="shared" si="1950"/>
        <v>0.000888106028811432-1.08652394804605i</v>
      </c>
      <c r="AB3692" t="str">
        <f t="shared" si="1951"/>
        <v>0.858984356146911+0.689421468262629i</v>
      </c>
      <c r="AC3692" t="str">
        <f t="shared" si="1952"/>
        <v>1.13083549842394-0.151171050204342i</v>
      </c>
      <c r="AD3692" t="str">
        <f t="shared" si="1953"/>
        <v>0.666196768649018+0.698714476617736i</v>
      </c>
      <c r="AE3692" t="str">
        <f t="shared" si="1954"/>
        <v>-0.0010291054501562-0.00112293232903828i</v>
      </c>
      <c r="AF3692" t="str">
        <f t="shared" si="1955"/>
        <v>-15.0857209915074-0.202509865319236i</v>
      </c>
      <c r="AG3692" t="str">
        <f t="shared" si="1956"/>
        <v>1.00275033722751-0.0026180499227664i</v>
      </c>
      <c r="AH3692" t="str">
        <f t="shared" si="1957"/>
        <v>0.0152106814672296+0.0171413257115327i</v>
      </c>
      <c r="AI3692">
        <f t="shared" si="1958"/>
        <v>-32.796836527992895</v>
      </c>
      <c r="AJ3692">
        <f t="shared" si="1959"/>
        <v>48.415143110488742</v>
      </c>
      <c r="AK3692"/>
      <c r="AL3692"/>
      <c r="AM3692"/>
      <c r="AN3692"/>
    </row>
    <row r="3693" spans="1:40" x14ac:dyDescent="0.25">
      <c r="A3693"/>
      <c r="B3693">
        <f t="shared" si="1960"/>
        <v>1759000</v>
      </c>
      <c r="C3693" s="237" t="str">
        <f t="shared" si="1928"/>
        <v>-2.47008022559528E-08+0.00139228114850309i</v>
      </c>
      <c r="D3693" s="208" t="str">
        <f t="shared" si="1929"/>
        <v>-5.95700614637877+0.010674155471857i</v>
      </c>
      <c r="E3693" t="str">
        <f t="shared" si="1930"/>
        <v>2870</v>
      </c>
      <c r="F3693" t="str">
        <f t="shared" si="1931"/>
        <v>0.777000777000777</v>
      </c>
      <c r="G3693" t="str">
        <f t="shared" si="1926"/>
        <v>0.777000777000777</v>
      </c>
      <c r="H3693" t="str">
        <f t="shared" si="1932"/>
        <v>9.12872093479217+0.213069046013622i</v>
      </c>
      <c r="I3693" t="str">
        <f t="shared" si="1933"/>
        <v>6907.57684708056i</v>
      </c>
      <c r="J3693" t="str">
        <f t="shared" si="1927"/>
        <v>-40812.1755655099+1493.94861624067i</v>
      </c>
      <c r="K3693" t="str">
        <f t="shared" si="1934"/>
        <v>0.00618728819588596-0.169026356984306i</v>
      </c>
      <c r="L3693" t="str">
        <f t="shared" si="1935"/>
        <v>0.000535515547359916-0.0122607899742844i</v>
      </c>
      <c r="M3693" t="str">
        <f t="shared" si="1936"/>
        <v>0.00672280374324588-0.18128714695859i</v>
      </c>
      <c r="N3693" t="str">
        <f t="shared" si="1937"/>
        <v>-7.80100619610617i</v>
      </c>
      <c r="O3693" t="str">
        <f t="shared" si="1938"/>
        <v>0.0529506629931715-0.998597129621643i</v>
      </c>
      <c r="P3693" t="str">
        <f t="shared" si="1939"/>
        <v>0.947049337006828+0.998597129621643i</v>
      </c>
      <c r="Q3693" t="str">
        <f t="shared" si="1940"/>
        <v>-0.947049337006828+6.80240906648453i</v>
      </c>
      <c r="R3693" t="str">
        <f t="shared" si="1941"/>
        <v>0.124994801262595-0.15662474430143i</v>
      </c>
      <c r="S3693" t="str">
        <f t="shared" si="1942"/>
        <v>0.809148128259949i</v>
      </c>
      <c r="T3693" t="str">
        <f t="shared" si="1943"/>
        <v>0.126732618690695+0.101139309483853i</v>
      </c>
      <c r="U3693" t="str">
        <f t="shared" si="1944"/>
        <v>0.0001-90.4803542307534i</v>
      </c>
      <c r="V3693" t="str">
        <f t="shared" si="1945"/>
        <v>0.00002-0.0014512782032214i</v>
      </c>
      <c r="W3693" t="str">
        <f t="shared" si="1946"/>
        <v>0.0000199993584529508-0.00145125492994024i</v>
      </c>
      <c r="X3693" t="str">
        <f t="shared" si="1947"/>
        <v>0.0000274846407207127-0.00145100992909389i</v>
      </c>
      <c r="Y3693" t="str">
        <f t="shared" si="1948"/>
        <v>0.009+11.0521229553289i</v>
      </c>
      <c r="Z3693" t="str">
        <f t="shared" si="1949"/>
        <v>-0.00157563614078599-0.0000311329230845623i</v>
      </c>
      <c r="AA3693" t="str">
        <f t="shared" si="1950"/>
        <v>0.000887095429107826-1.08590609250282i</v>
      </c>
      <c r="AB3693" t="str">
        <f t="shared" si="1951"/>
        <v>0.862804553744655+0.688563510221741i</v>
      </c>
      <c r="AC3693" t="str">
        <f t="shared" si="1952"/>
        <v>1.1306281799515-0.151786298587267i</v>
      </c>
      <c r="AD3693" t="str">
        <f t="shared" si="1953"/>
        <v>0.669297655330821+0.698862577449146i</v>
      </c>
      <c r="AE3693" t="str">
        <f t="shared" si="1954"/>
        <v>-0.00103281193981216-0.00112199032689581i</v>
      </c>
      <c r="AF3693" t="str">
        <f t="shared" si="1955"/>
        <v>-15.0857270811709-0.202394890541765i</v>
      </c>
      <c r="AG3693" t="str">
        <f t="shared" si="1956"/>
        <v>1.00274936415887-0.00262875148664129i</v>
      </c>
      <c r="AH3693" t="str">
        <f t="shared" si="1957"/>
        <v>0.0152666348404675+0.017128116478251i</v>
      </c>
      <c r="AI3693">
        <f t="shared" si="1958"/>
        <v>-32.786490460489077</v>
      </c>
      <c r="AJ3693">
        <f t="shared" si="1959"/>
        <v>48.28873906771517</v>
      </c>
      <c r="AK3693"/>
      <c r="AL3693"/>
      <c r="AM3693"/>
      <c r="AN3693"/>
    </row>
    <row r="3694" spans="1:40" x14ac:dyDescent="0.25">
      <c r="A3694"/>
      <c r="B3694">
        <f t="shared" si="1960"/>
        <v>1760000</v>
      </c>
      <c r="C3694" s="237" t="str">
        <f t="shared" si="1928"/>
        <v>-2.46727411366633E-08+0.00139149007966921i</v>
      </c>
      <c r="D3694" s="208" t="str">
        <f t="shared" si="1929"/>
        <v>-5.95700614616364+0.0106680906107973i</v>
      </c>
      <c r="E3694" t="str">
        <f t="shared" si="1930"/>
        <v>2870</v>
      </c>
      <c r="F3694" t="str">
        <f t="shared" si="1931"/>
        <v>0.777000777000777</v>
      </c>
      <c r="G3694" t="str">
        <f t="shared" si="1926"/>
        <v>0.777000777000777</v>
      </c>
      <c r="H3694" t="str">
        <f t="shared" si="1932"/>
        <v>9.12872701430241+0.212948136767792i</v>
      </c>
      <c r="I3694" t="str">
        <f t="shared" si="1933"/>
        <v>6911.50383789754i</v>
      </c>
      <c r="J3694" t="str">
        <f t="shared" si="1927"/>
        <v>-40858.5937312964+1494.7979332482i</v>
      </c>
      <c r="K3694" t="str">
        <f t="shared" si="1934"/>
        <v>0.00618026823573205-0.168930571402043i</v>
      </c>
      <c r="L3694" t="str">
        <f t="shared" si="1935"/>
        <v>0.000534908336897913-0.0122538501224576i</v>
      </c>
      <c r="M3694" t="str">
        <f t="shared" si="1936"/>
        <v>0.00671517657262996-0.181184421524501i</v>
      </c>
      <c r="N3694" t="str">
        <f t="shared" si="1937"/>
        <v>-7.80544110582538i</v>
      </c>
      <c r="O3694" t="str">
        <f t="shared" si="1938"/>
        <v>0.048521468667778-0.998822139861908i</v>
      </c>
      <c r="P3694" t="str">
        <f t="shared" si="1939"/>
        <v>0.951478531332222+0.998822139861908i</v>
      </c>
      <c r="Q3694" t="str">
        <f t="shared" si="1940"/>
        <v>-0.951478531332222+6.80661896596347i</v>
      </c>
      <c r="R3694" t="str">
        <f t="shared" si="1941"/>
        <v>0.12476434360603-0.157227711893467i</v>
      </c>
      <c r="S3694" t="str">
        <f t="shared" si="1942"/>
        <v>0.809608132880903i</v>
      </c>
      <c r="T3694" t="str">
        <f t="shared" si="1943"/>
        <v>0.127292834263206+0.101010227276989i</v>
      </c>
      <c r="U3694" t="str">
        <f t="shared" si="1944"/>
        <v>0.0001-90.4289449385767i</v>
      </c>
      <c r="V3694" t="str">
        <f t="shared" si="1945"/>
        <v>0.00002-0.00145045361333321i</v>
      </c>
      <c r="W3694" t="str">
        <f t="shared" si="1946"/>
        <v>0.0000199993584529508-0.00145043035328052i</v>
      </c>
      <c r="X3694" t="str">
        <f t="shared" si="1947"/>
        <v>0.0000274761357453437-0.00145018553549697i</v>
      </c>
      <c r="Y3694" t="str">
        <f t="shared" si="1948"/>
        <v>0.009+11.0584061406361i</v>
      </c>
      <c r="Z3694" t="str">
        <f t="shared" si="1949"/>
        <v>-0.0015738459754358-0.0000311045361241633i</v>
      </c>
      <c r="AA3694" t="str">
        <f t="shared" si="1950"/>
        <v>0.000886086554029263-1.08528893934313i</v>
      </c>
      <c r="AB3694" t="str">
        <f t="shared" si="1951"/>
        <v>0.866618540641121+0.687684709506974i</v>
      </c>
      <c r="AC3694" t="str">
        <f t="shared" si="1952"/>
        <v>1.13041725280479-0.152399854717832i</v>
      </c>
      <c r="AD3694" t="str">
        <f t="shared" si="1953"/>
        <v>0.67239906571503+0.698996965477845i</v>
      </c>
      <c r="AE3694" t="str">
        <f t="shared" si="1954"/>
        <v>-0.00103651058709902-0.00112102822198854i</v>
      </c>
      <c r="AF3694" t="str">
        <f t="shared" si="1955"/>
        <v>-15.085733160466-0.202280046156995i</v>
      </c>
      <c r="AG3694" t="str">
        <f t="shared" si="1956"/>
        <v>1.00274833831412-0.00263944298725859i</v>
      </c>
      <c r="AH3694" t="str">
        <f t="shared" si="1957"/>
        <v>0.0153224761244844+0.0171146041116147i</v>
      </c>
      <c r="AI3694">
        <f t="shared" si="1958"/>
        <v>-32.776228242750861</v>
      </c>
      <c r="AJ3694">
        <f t="shared" si="1959"/>
        <v>48.162340203800433</v>
      </c>
      <c r="AK3694"/>
      <c r="AL3694"/>
      <c r="AM3694"/>
      <c r="AN3694"/>
    </row>
    <row r="3695" spans="1:40" x14ac:dyDescent="0.25">
      <c r="A3695"/>
      <c r="B3695">
        <f t="shared" si="1960"/>
        <v>1761000</v>
      </c>
      <c r="C3695" s="237" t="str">
        <f t="shared" si="1928"/>
        <v>-2.46447278080913E-08+0.00139069990926672i</v>
      </c>
      <c r="D3695" s="208" t="str">
        <f t="shared" si="1929"/>
        <v>-5.95700614594887+0.0106620326377115i</v>
      </c>
      <c r="E3695" t="str">
        <f t="shared" si="1930"/>
        <v>2870</v>
      </c>
      <c r="F3695" t="str">
        <f t="shared" si="1931"/>
        <v>0.777000777000777</v>
      </c>
      <c r="G3695" t="str">
        <f t="shared" si="1926"/>
        <v>0.777000777000777</v>
      </c>
      <c r="H3695" t="str">
        <f t="shared" si="1932"/>
        <v>9.12873308346736+0.212827364581093i</v>
      </c>
      <c r="I3695" t="str">
        <f t="shared" si="1933"/>
        <v>6915.43082871453i</v>
      </c>
      <c r="J3695" t="str">
        <f t="shared" si="1927"/>
        <v>-40905.0382785356+1495.64725025573i</v>
      </c>
      <c r="K3695" t="str">
        <f t="shared" si="1934"/>
        <v>0.00617326021071787-0.168834894176818i</v>
      </c>
      <c r="L3695" t="str">
        <f t="shared" si="1935"/>
        <v>0.000534302157952066-0.0122469181073455i</v>
      </c>
      <c r="M3695" t="str">
        <f t="shared" si="1936"/>
        <v>0.00670756236866994-0.181081812284163i</v>
      </c>
      <c r="N3695" t="str">
        <f t="shared" si="1937"/>
        <v>-7.8098760155446i</v>
      </c>
      <c r="O3695" t="str">
        <f t="shared" si="1938"/>
        <v>0.0440913200031087-0.999027504876809i</v>
      </c>
      <c r="P3695" t="str">
        <f t="shared" si="1939"/>
        <v>0.955908679996891+0.999027504876809i</v>
      </c>
      <c r="Q3695" t="str">
        <f t="shared" si="1940"/>
        <v>-0.955908679996891+6.81084851066779i</v>
      </c>
      <c r="R3695" t="str">
        <f t="shared" si="1941"/>
        <v>0.124530378447375-0.157828844378839i</v>
      </c>
      <c r="S3695" t="str">
        <f t="shared" si="1942"/>
        <v>0.810068137501859i</v>
      </c>
      <c r="T3695" t="str">
        <f t="shared" si="1943"/>
        <v>0.127852118010037+0.100878091731267i</v>
      </c>
      <c r="U3695" t="str">
        <f t="shared" si="1944"/>
        <v>0.0001-90.377594032876i</v>
      </c>
      <c r="V3695" t="str">
        <f t="shared" si="1945"/>
        <v>0.00002-0.00144962995994687i</v>
      </c>
      <c r="W3695" t="str">
        <f t="shared" si="1946"/>
        <v>0.0000199993584529508-0.00144960671310764i</v>
      </c>
      <c r="X3695" t="str">
        <f t="shared" si="1947"/>
        <v>0.0000274676452542321-0.00144936207810433i</v>
      </c>
      <c r="Y3695" t="str">
        <f t="shared" si="1948"/>
        <v>0.009+11.0646893259433i</v>
      </c>
      <c r="Z3695" t="str">
        <f t="shared" si="1949"/>
        <v>-0.00157205885930988-0.000031076199618066i</v>
      </c>
      <c r="AA3695" t="str">
        <f t="shared" si="1950"/>
        <v>0.000885079399652383-1.08467248736977i</v>
      </c>
      <c r="AB3695" t="str">
        <f t="shared" si="1951"/>
        <v>0.870426183603024+0.686785121447181i</v>
      </c>
      <c r="AC3695" t="str">
        <f t="shared" si="1952"/>
        <v>1.1302027323553-0.153011696750442i</v>
      </c>
      <c r="AD3695" t="str">
        <f t="shared" si="1953"/>
        <v>0.675500939351825+0.699117639440925i</v>
      </c>
      <c r="AE3695" t="str">
        <f t="shared" si="1954"/>
        <v>-0.0010402013168604-0.0011200460808164i</v>
      </c>
      <c r="AF3695" t="str">
        <f t="shared" si="1955"/>
        <v>-15.0857392294162-0.202165331943381i</v>
      </c>
      <c r="AG3695" t="str">
        <f t="shared" si="1956"/>
        <v>1.00274725977807-0.00265012420434206i</v>
      </c>
      <c r="AH3695" t="str">
        <f t="shared" si="1957"/>
        <v>0.0153782041863203+0.017100789584372i</v>
      </c>
      <c r="AI3695">
        <f t="shared" si="1958"/>
        <v>-32.766049459082097</v>
      </c>
      <c r="AJ3695">
        <f t="shared" si="1959"/>
        <v>48.035946489121272</v>
      </c>
      <c r="AK3695"/>
      <c r="AL3695"/>
      <c r="AM3695"/>
      <c r="AN3695"/>
    </row>
    <row r="3696" spans="1:40" x14ac:dyDescent="0.25">
      <c r="A3696"/>
      <c r="B3696">
        <f t="shared" si="1960"/>
        <v>1762000</v>
      </c>
      <c r="C3696" s="237" t="str">
        <f t="shared" si="1928"/>
        <v>-2.46167621617755E-08+0.00138991063576593i</v>
      </c>
      <c r="D3696" s="208" t="str">
        <f t="shared" si="1929"/>
        <v>-5.95700614573447+0.0106559815408721i</v>
      </c>
      <c r="E3696" t="str">
        <f t="shared" si="1930"/>
        <v>2870</v>
      </c>
      <c r="F3696" t="str">
        <f t="shared" si="1931"/>
        <v>0.777000777000777</v>
      </c>
      <c r="G3696" t="str">
        <f t="shared" si="1926"/>
        <v>0.777000777000777</v>
      </c>
      <c r="H3696" t="str">
        <f t="shared" si="1932"/>
        <v>9.1287391423105+0.212706729220755i</v>
      </c>
      <c r="I3696" t="str">
        <f t="shared" si="1933"/>
        <v>6919.35781953152i</v>
      </c>
      <c r="J3696" t="str">
        <f t="shared" si="1927"/>
        <v>-40951.5092072272+1496.49656726325i</v>
      </c>
      <c r="K3696" t="str">
        <f t="shared" si="1934"/>
        <v>0.00616626409381467-0.168739325125111i</v>
      </c>
      <c r="L3696" t="str">
        <f t="shared" si="1935"/>
        <v>0.000533697008188756-0.0122399939157067i</v>
      </c>
      <c r="M3696" t="str">
        <f t="shared" si="1936"/>
        <v>0.00669996110200343-0.180979319040818i</v>
      </c>
      <c r="N3696" t="str">
        <f t="shared" si="1937"/>
        <v>-7.81431092526382i</v>
      </c>
      <c r="O3696" t="str">
        <f t="shared" si="1938"/>
        <v>0.0396603041330756-0.999213220627145i</v>
      </c>
      <c r="P3696" t="str">
        <f t="shared" si="1939"/>
        <v>0.960339695866924+0.999213220627145i</v>
      </c>
      <c r="Q3696" t="str">
        <f t="shared" si="1940"/>
        <v>-0.960339695866924+6.81509770463667i</v>
      </c>
      <c r="R3696" t="str">
        <f t="shared" si="1941"/>
        <v>0.12429292197196-0.158428120849582i</v>
      </c>
      <c r="S3696" t="str">
        <f t="shared" si="1942"/>
        <v>0.810528142122813i</v>
      </c>
      <c r="T3696" t="str">
        <f t="shared" si="1943"/>
        <v>0.12841045045222+0.100742911124949i</v>
      </c>
      <c r="U3696" t="str">
        <f t="shared" si="1944"/>
        <v>0.0001-90.3263014142428i</v>
      </c>
      <c r="V3696" t="str">
        <f t="shared" si="1945"/>
        <v>0.00002-0.0014488072414679i</v>
      </c>
      <c r="W3696" t="str">
        <f t="shared" si="1946"/>
        <v>0.0000199993584529507-0.00144878400782713i</v>
      </c>
      <c r="X3696" t="str">
        <f t="shared" si="1947"/>
        <v>0.0000274591692145073-0.00144853955532215i</v>
      </c>
      <c r="Y3696" t="str">
        <f t="shared" si="1948"/>
        <v>0.009+11.0709725112504i</v>
      </c>
      <c r="Z3696" t="str">
        <f t="shared" si="1949"/>
        <v>-0.00157027478548684-0.0000310479134390354i</v>
      </c>
      <c r="AA3696" t="str">
        <f t="shared" si="1950"/>
        <v>0.000884073962064995-1.08405673538831i</v>
      </c>
      <c r="AB3696" t="str">
        <f t="shared" si="1951"/>
        <v>0.874227350016184+0.685864802401349i</v>
      </c>
      <c r="AC3696" t="str">
        <f t="shared" si="1952"/>
        <v>1.12998463413208-0.153621802995466i</v>
      </c>
      <c r="AD3696" t="str">
        <f t="shared" si="1953"/>
        <v>0.678603215794646+0.699224598338998i</v>
      </c>
      <c r="AE3696" t="str">
        <f t="shared" si="1954"/>
        <v>-0.00104388405430895-0.00111904397006734i</v>
      </c>
      <c r="AF3696" t="str">
        <f t="shared" si="1955"/>
        <v>-15.085745288045-0.202050747679883i</v>
      </c>
      <c r="AG3696" t="str">
        <f t="shared" si="1956"/>
        <v>1.00274612863634-0.00266079491812792i</v>
      </c>
      <c r="AH3696" t="str">
        <f t="shared" si="1957"/>
        <v>0.0154338178984125+0.0170866738720344i</v>
      </c>
      <c r="AI3696">
        <f t="shared" si="1958"/>
        <v>-32.755953697597619</v>
      </c>
      <c r="AJ3696">
        <f t="shared" si="1959"/>
        <v>47.909557894036034</v>
      </c>
      <c r="AK3696"/>
      <c r="AL3696"/>
      <c r="AM3696"/>
      <c r="AN3696"/>
    </row>
    <row r="3697" spans="1:40" x14ac:dyDescent="0.25">
      <c r="A3697"/>
      <c r="B3697">
        <f t="shared" si="1960"/>
        <v>1763000</v>
      </c>
      <c r="C3697" s="237" t="str">
        <f t="shared" si="1928"/>
        <v>-2.45888440895619E-08+0.00138912225764063i</v>
      </c>
      <c r="D3697" s="208" t="str">
        <f t="shared" si="1929"/>
        <v>-5.95700614552043+0.0106499373085782i</v>
      </c>
      <c r="E3697" t="str">
        <f t="shared" si="1930"/>
        <v>2870</v>
      </c>
      <c r="F3697" t="str">
        <f t="shared" si="1931"/>
        <v>0.777000777000777</v>
      </c>
      <c r="G3697" t="str">
        <f t="shared" si="1926"/>
        <v>0.777000777000777</v>
      </c>
      <c r="H3697" t="str">
        <f t="shared" si="1932"/>
        <v>9.12874519085518+0.212586230454535i</v>
      </c>
      <c r="I3697" t="str">
        <f t="shared" si="1933"/>
        <v>6923.28481034851i</v>
      </c>
      <c r="J3697" t="str">
        <f t="shared" si="1927"/>
        <v>-40998.0065173715+1497.34588427078i</v>
      </c>
      <c r="K3697" t="str">
        <f t="shared" si="1934"/>
        <v>0.0061592798580701-0.168643864063814i</v>
      </c>
      <c r="L3697" t="str">
        <f t="shared" si="1935"/>
        <v>0.000533092885280954-0.0122330775343301i</v>
      </c>
      <c r="M3697" t="str">
        <f t="shared" si="1936"/>
        <v>0.00669237274335105-0.180876941598144i</v>
      </c>
      <c r="N3697" t="str">
        <f t="shared" si="1937"/>
        <v>-7.81874583498304i</v>
      </c>
      <c r="O3697" t="str">
        <f t="shared" si="1938"/>
        <v>0.0352285082086346-0.999379283460186i</v>
      </c>
      <c r="P3697" t="str">
        <f t="shared" si="1939"/>
        <v>0.964771491791365+0.999379283460186i</v>
      </c>
      <c r="Q3697" t="str">
        <f t="shared" si="1940"/>
        <v>-0.964771491791365+6.81936655152285i</v>
      </c>
      <c r="R3697" t="str">
        <f t="shared" si="1941"/>
        <v>0.124051990513494-0.15902552055903i</v>
      </c>
      <c r="S3697" t="str">
        <f t="shared" si="1942"/>
        <v>0.810988146743769i</v>
      </c>
      <c r="T3697" t="str">
        <f t="shared" si="1943"/>
        <v>0.128967812203131+0.100604693886414i</v>
      </c>
      <c r="U3697" t="str">
        <f t="shared" si="1944"/>
        <v>0.0001-90.2750669834915i</v>
      </c>
      <c r="V3697" t="str">
        <f t="shared" si="1945"/>
        <v>0.00002-0.00144798545630541i</v>
      </c>
      <c r="W3697" t="str">
        <f t="shared" si="1946"/>
        <v>0.0000199993584529507-0.00144796223584813i</v>
      </c>
      <c r="X3697" t="str">
        <f t="shared" si="1947"/>
        <v>0.0000274507075933921-0.00144771796556022i</v>
      </c>
      <c r="Y3697" t="str">
        <f t="shared" si="1948"/>
        <v>0.009+11.0772556965576i</v>
      </c>
      <c r="Z3697" t="str">
        <f t="shared" si="1949"/>
        <v>-0.00156849374706493-0.0000310196774602423i</v>
      </c>
      <c r="AA3697" t="str">
        <f t="shared" si="1950"/>
        <v>0.000883070237365991-1.08344168220696i</v>
      </c>
      <c r="AB3697" t="str">
        <f t="shared" si="1951"/>
        <v>0.878021907895105+0.684923809750475i</v>
      </c>
      <c r="AC3697" t="str">
        <f t="shared" si="1952"/>
        <v>1.12976297381988-0.154230151920588i</v>
      </c>
      <c r="AD3697" t="str">
        <f t="shared" si="1953"/>
        <v>0.681705834601391+0.699317841436145i</v>
      </c>
      <c r="AE3697" t="str">
        <f t="shared" si="1954"/>
        <v>-0.00104755872502642-0.00111802195661564i</v>
      </c>
      <c r="AF3697" t="str">
        <f t="shared" si="1955"/>
        <v>-15.0857513363756-0.201936293145957i</v>
      </c>
      <c r="AG3697" t="str">
        <f t="shared" si="1956"/>
        <v>1.00274494497542-0.00267145490936773i</v>
      </c>
      <c r="AH3697" t="str">
        <f t="shared" si="1957"/>
        <v>0.015489316138595+0.0170722579528506i</v>
      </c>
      <c r="AI3697">
        <f t="shared" si="1958"/>
        <v>-32.745940550181402</v>
      </c>
      <c r="AJ3697">
        <f t="shared" si="1959"/>
        <v>47.783174388882195</v>
      </c>
      <c r="AK3697"/>
      <c r="AL3697"/>
      <c r="AM3697"/>
      <c r="AN3697"/>
    </row>
    <row r="3698" spans="1:40" x14ac:dyDescent="0.25">
      <c r="A3698"/>
      <c r="B3698">
        <f t="shared" si="1960"/>
        <v>1764000</v>
      </c>
      <c r="C3698" s="237" t="str">
        <f t="shared" si="1928"/>
        <v>-2.45609734836041E-08+0.00138833477336808i</v>
      </c>
      <c r="D3698" s="208" t="str">
        <f t="shared" si="1929"/>
        <v>-5.95700614530675+0.0106438999291553i</v>
      </c>
      <c r="E3698" t="str">
        <f t="shared" si="1930"/>
        <v>2870</v>
      </c>
      <c r="F3698" t="str">
        <f t="shared" si="1931"/>
        <v>0.777000777000777</v>
      </c>
      <c r="G3698" t="str">
        <f t="shared" si="1926"/>
        <v>0.777000777000777</v>
      </c>
      <c r="H3698" t="str">
        <f t="shared" si="1932"/>
        <v>9.12875122912475+0.212465868050714i</v>
      </c>
      <c r="I3698" t="str">
        <f t="shared" si="1933"/>
        <v>6927.21180116549i</v>
      </c>
      <c r="J3698" t="str">
        <f t="shared" si="1927"/>
        <v>-41044.5302089683+1498.19520127831i</v>
      </c>
      <c r="K3698" t="str">
        <f t="shared" si="1934"/>
        <v>0.00615230747660796-0.168548510810233i</v>
      </c>
      <c r="L3698" t="str">
        <f t="shared" si="1935"/>
        <v>0.000532489786908198-0.0122261689500337i</v>
      </c>
      <c r="M3698" t="str">
        <f t="shared" si="1936"/>
        <v>0.00668479726351616-0.180774679760267i</v>
      </c>
      <c r="N3698" t="str">
        <f t="shared" si="1937"/>
        <v>-7.82318074470226i</v>
      </c>
      <c r="O3698" t="str">
        <f t="shared" si="1938"/>
        <v>0.0307960193960854-0.999525690109742i</v>
      </c>
      <c r="P3698" t="str">
        <f t="shared" si="1939"/>
        <v>0.969203980603915+0.999525690109742i</v>
      </c>
      <c r="Q3698" t="str">
        <f t="shared" si="1940"/>
        <v>-0.969203980603915+6.82365505459252i</v>
      </c>
      <c r="R3698" t="str">
        <f t="shared" si="1941"/>
        <v>0.123807600552151-0.159621022923047i</v>
      </c>
      <c r="S3698" t="str">
        <f t="shared" si="1942"/>
        <v>0.811448151364723i</v>
      </c>
      <c r="T3698" t="str">
        <f t="shared" si="1943"/>
        <v>0.129524183969853+0.100463448592945i</v>
      </c>
      <c r="U3698" t="str">
        <f t="shared" si="1944"/>
        <v>0.0001-90.2238906416639i</v>
      </c>
      <c r="V3698" t="str">
        <f t="shared" si="1945"/>
        <v>0.00002-0.00144716460287213i</v>
      </c>
      <c r="W3698" t="str">
        <f t="shared" si="1946"/>
        <v>0.0000199993584529508-0.0014471413955834i</v>
      </c>
      <c r="X3698" t="str">
        <f t="shared" si="1947"/>
        <v>0.0000274422603582018-0.00144689730723195i</v>
      </c>
      <c r="Y3698" t="str">
        <f t="shared" si="1948"/>
        <v>0.009+11.0835388818648i</v>
      </c>
      <c r="Z3698" t="str">
        <f t="shared" si="1949"/>
        <v>-0.00156671573716196-0.0000309914915552612i</v>
      </c>
      <c r="AA3698" t="str">
        <f t="shared" si="1950"/>
        <v>0.000882068221665343-1.08282732663666i</v>
      </c>
      <c r="AB3698" t="str">
        <f t="shared" si="1951"/>
        <v>0.881809725892256+0.683962201889302i</v>
      </c>
      <c r="AC3698" t="str">
        <f t="shared" si="1952"/>
        <v>1.12953776725725-0.154836722152123i</v>
      </c>
      <c r="AD3698" t="str">
        <f t="shared" si="1953"/>
        <v>0.684808735335468+0.699397368259814i</v>
      </c>
      <c r="AE3698" t="str">
        <f t="shared" si="1954"/>
        <v>-0.00105122525496386-0.00111698010752043i</v>
      </c>
      <c r="AF3698" t="str">
        <f t="shared" si="1955"/>
        <v>-15.0857573744315-0.201821968121559i</v>
      </c>
      <c r="AG3698" t="str">
        <f t="shared" si="1956"/>
        <v>1.0027437088826-0.00268210395933132i</v>
      </c>
      <c r="AH3698" t="str">
        <f t="shared" si="1957"/>
        <v>0.015544697790102+0.0170575428077879i</v>
      </c>
      <c r="AI3698">
        <f t="shared" si="1958"/>
        <v>-32.736009612442174</v>
      </c>
      <c r="AJ3698">
        <f t="shared" si="1959"/>
        <v>47.656795943978651</v>
      </c>
      <c r="AK3698"/>
      <c r="AL3698"/>
      <c r="AM3698"/>
      <c r="AN3698"/>
    </row>
    <row r="3699" spans="1:40" x14ac:dyDescent="0.25">
      <c r="A3699"/>
      <c r="B3699">
        <f t="shared" si="1960"/>
        <v>1765000</v>
      </c>
      <c r="C3699" s="237" t="str">
        <f t="shared" si="1928"/>
        <v>-2.453315023636E-08+0.00138754818142899i</v>
      </c>
      <c r="D3699" s="208" t="str">
        <f t="shared" si="1929"/>
        <v>-5.95700614509344+0.0106378693909556i</v>
      </c>
      <c r="E3699" t="str">
        <f t="shared" si="1930"/>
        <v>2870</v>
      </c>
      <c r="F3699" t="str">
        <f t="shared" si="1931"/>
        <v>0.777000777000777</v>
      </c>
      <c r="G3699" t="str">
        <f t="shared" si="1926"/>
        <v>0.777000777000777</v>
      </c>
      <c r="H3699" t="str">
        <f t="shared" si="1932"/>
        <v>9.12875725714246+0.212345641778098i</v>
      </c>
      <c r="I3699" t="str">
        <f t="shared" si="1933"/>
        <v>6931.13879198248i</v>
      </c>
      <c r="J3699" t="str">
        <f t="shared" si="1927"/>
        <v>-41091.0802820177+1499.04451828584i</v>
      </c>
      <c r="K3699" t="str">
        <f t="shared" si="1934"/>
        <v>0.00614534692262802-0.168453265182087i</v>
      </c>
      <c r="L3699" t="str">
        <f t="shared" si="1935"/>
        <v>0.000531887710756584-0.0122192681496657i</v>
      </c>
      <c r="M3699" t="str">
        <f t="shared" si="1936"/>
        <v>0.0066772346333846-0.180672533331753i</v>
      </c>
      <c r="N3699" t="str">
        <f t="shared" si="1937"/>
        <v>-7.82761565442148i</v>
      </c>
      <c r="O3699" t="str">
        <f t="shared" si="1938"/>
        <v>0.0263629248753543-0.999652437696231i</v>
      </c>
      <c r="P3699" t="str">
        <f t="shared" si="1939"/>
        <v>0.973637075124646+0.999652437696231i</v>
      </c>
      <c r="Q3699" t="str">
        <f t="shared" si="1940"/>
        <v>-0.973637075124646+6.82796321672525i</v>
      </c>
      <c r="R3699" t="str">
        <f t="shared" si="1941"/>
        <v>0.123559768712643-0.16021460752124i</v>
      </c>
      <c r="S3699" t="str">
        <f t="shared" si="1942"/>
        <v>0.811908155985679i</v>
      </c>
      <c r="T3699" t="str">
        <f t="shared" si="1943"/>
        <v>0.130079546554539+0.100319183969499i</v>
      </c>
      <c r="U3699" t="str">
        <f t="shared" si="1944"/>
        <v>0.0001-90.1727722900254i</v>
      </c>
      <c r="V3699" t="str">
        <f t="shared" si="1945"/>
        <v>0.00002-0.00144634467958439i</v>
      </c>
      <c r="W3699" t="str">
        <f t="shared" si="1946"/>
        <v>0.0000199993584529507-0.00144632148544929i</v>
      </c>
      <c r="X3699" t="str">
        <f t="shared" si="1947"/>
        <v>0.0000274338274763443-0.00144607757875434i</v>
      </c>
      <c r="Y3699" t="str">
        <f t="shared" si="1948"/>
        <v>0.009+11.089822067172i</v>
      </c>
      <c r="Z3699" t="str">
        <f t="shared" si="1949"/>
        <v>-0.00156494074891529-0.000030963355598071i</v>
      </c>
      <c r="AA3699" t="str">
        <f t="shared" si="1950"/>
        <v>0.000881067911084125-1.08221366749108i</v>
      </c>
      <c r="AB3699" t="str">
        <f t="shared" si="1951"/>
        <v>0.885590673307349+0.682980038217948i</v>
      </c>
      <c r="AC3699" t="str">
        <f t="shared" si="1952"/>
        <v>1.12930903043466-0.155441492476312i</v>
      </c>
      <c r="AD3699" t="str">
        <f t="shared" si="1953"/>
        <v>0.687911857566943+0.699463178600703i</v>
      </c>
      <c r="AE3699" t="str">
        <f t="shared" si="1954"/>
        <v>-0.00105488357044175-0.00111591849002403i</v>
      </c>
      <c r="AF3699" t="str">
        <f t="shared" si="1955"/>
        <v>-15.0857634022359-0.201707772387142i</v>
      </c>
      <c r="AG3699" t="str">
        <f t="shared" si="1956"/>
        <v>1.00274242044604-0.00269274184980983i</v>
      </c>
      <c r="AH3699" t="str">
        <f t="shared" si="1957"/>
        <v>0.015599961741567+0.0170425294205064i</v>
      </c>
      <c r="AI3699">
        <f t="shared" si="1958"/>
        <v>-32.726160483672714</v>
      </c>
      <c r="AJ3699">
        <f t="shared" si="1959"/>
        <v>47.53042252962392</v>
      </c>
      <c r="AK3699"/>
      <c r="AL3699"/>
      <c r="AM3699"/>
      <c r="AN3699"/>
    </row>
    <row r="3700" spans="1:40" x14ac:dyDescent="0.25">
      <c r="A3700"/>
      <c r="B3700">
        <f t="shared" si="1960"/>
        <v>1766000</v>
      </c>
      <c r="C3700" s="237" t="str">
        <f t="shared" si="1928"/>
        <v>-2.4505374240592E-08+0.0013867624803075i</v>
      </c>
      <c r="D3700" s="208" t="str">
        <f t="shared" si="1929"/>
        <v>-5.95700614488049+0.0106318456823575i</v>
      </c>
      <c r="E3700" t="str">
        <f t="shared" si="1930"/>
        <v>2870</v>
      </c>
      <c r="F3700" t="str">
        <f t="shared" si="1931"/>
        <v>0.777000777000777</v>
      </c>
      <c r="G3700" t="str">
        <f t="shared" si="1926"/>
        <v>0.777000777000777</v>
      </c>
      <c r="H3700" t="str">
        <f t="shared" si="1932"/>
        <v>9.12876327493152+0.212225551406014i</v>
      </c>
      <c r="I3700" t="str">
        <f t="shared" si="1933"/>
        <v>6935.06578279947i</v>
      </c>
      <c r="J3700" t="str">
        <f t="shared" si="1927"/>
        <v>-41137.6567365196+1499.89383529336i</v>
      </c>
      <c r="K3700" t="str">
        <f t="shared" si="1934"/>
        <v>0.00613839816940564-0.168358126997502i</v>
      </c>
      <c r="L3700" t="str">
        <f t="shared" si="1935"/>
        <v>0.000531286654518719-0.0122123751201034i</v>
      </c>
      <c r="M3700" t="str">
        <f t="shared" si="1936"/>
        <v>0.00666968482392436-0.180570502117605i</v>
      </c>
      <c r="N3700" t="str">
        <f t="shared" si="1937"/>
        <v>-7.8320505641407i</v>
      </c>
      <c r="O3700" t="str">
        <f t="shared" si="1938"/>
        <v>0.0219293118382839-0.999759523726731i</v>
      </c>
      <c r="P3700" t="str">
        <f t="shared" si="1939"/>
        <v>0.978070688161716+0.999759523726731i</v>
      </c>
      <c r="Q3700" t="str">
        <f t="shared" si="1940"/>
        <v>-0.978070688161716+6.83229104041397i</v>
      </c>
      <c r="R3700" t="str">
        <f t="shared" si="1941"/>
        <v>0.123308511762287-0.16080625409814i</v>
      </c>
      <c r="S3700" t="str">
        <f t="shared" si="1942"/>
        <v>0.812368160606633i</v>
      </c>
      <c r="T3700" t="str">
        <f t="shared" si="1943"/>
        <v>0.130633880855749+0.10017190888747i</v>
      </c>
      <c r="U3700" t="str">
        <f t="shared" si="1944"/>
        <v>0.0001-90.1217118300657i</v>
      </c>
      <c r="V3700" t="str">
        <f t="shared" si="1945"/>
        <v>0.00002-0.00144552568486209i</v>
      </c>
      <c r="W3700" t="str">
        <f t="shared" si="1946"/>
        <v>0.0000199993584529507-0.00144550250386573i</v>
      </c>
      <c r="X3700" t="str">
        <f t="shared" si="1947"/>
        <v>0.00002742540891532-0.00144525877854795i</v>
      </c>
      <c r="Y3700" t="str">
        <f t="shared" si="1948"/>
        <v>0.009+11.0961052524791i</v>
      </c>
      <c r="Z3700" t="str">
        <f t="shared" si="1949"/>
        <v>-0.00156316877548162-0.0000309352694630497i</v>
      </c>
      <c r="AA3700" t="str">
        <f t="shared" si="1950"/>
        <v>0.000880069301754334-1.08160070358654i</v>
      </c>
      <c r="AB3700" t="str">
        <f t="shared" si="1951"/>
        <v>0.88936462009644+0.681977379133488i</v>
      </c>
      <c r="AC3700" t="str">
        <f t="shared" si="1952"/>
        <v>1.12907677949257-0.156044441840581i</v>
      </c>
      <c r="AD3700" t="str">
        <f t="shared" si="1953"/>
        <v>0.691015140873657+0.699515272512701i</v>
      </c>
      <c r="AE3700" t="str">
        <f t="shared" si="1954"/>
        <v>-0.00105853359815003-0.00111483717155034i</v>
      </c>
      <c r="AF3700" t="str">
        <f t="shared" si="1955"/>
        <v>-15.085769419812-0.201593705723657i</v>
      </c>
      <c r="AG3700" t="str">
        <f t="shared" si="1956"/>
        <v>1.00274107975472-0.00270336836311844i</v>
      </c>
      <c r="AH3700" t="str">
        <f t="shared" si="1957"/>
        <v>0.0156551068870234+0.0170272187773378i</v>
      </c>
      <c r="AI3700">
        <f t="shared" si="1958"/>
        <v>-32.716392766808184</v>
      </c>
      <c r="AJ3700">
        <f t="shared" si="1959"/>
        <v>47.404054116099005</v>
      </c>
      <c r="AK3700"/>
      <c r="AL3700"/>
      <c r="AM3700"/>
      <c r="AN3700"/>
    </row>
    <row r="3701" spans="1:40" x14ac:dyDescent="0.25">
      <c r="A3701"/>
      <c r="B3701">
        <f t="shared" si="1960"/>
        <v>1767000</v>
      </c>
      <c r="C3701" s="237" t="str">
        <f t="shared" si="1928"/>
        <v>-2.44776453893659E-08+0.00138597766849117i</v>
      </c>
      <c r="D3701" s="208" t="str">
        <f t="shared" si="1929"/>
        <v>-5.9570061446679+0.0106258287917656i</v>
      </c>
      <c r="E3701" t="str">
        <f t="shared" si="1930"/>
        <v>2870</v>
      </c>
      <c r="F3701" t="str">
        <f t="shared" si="1931"/>
        <v>0.777000777000777</v>
      </c>
      <c r="G3701" t="str">
        <f t="shared" si="1926"/>
        <v>0.777000777000777</v>
      </c>
      <c r="H3701" t="str">
        <f t="shared" si="1932"/>
        <v>9.12876928251501+0.212105596704307i</v>
      </c>
      <c r="I3701" t="str">
        <f t="shared" si="1933"/>
        <v>6938.99277361646i</v>
      </c>
      <c r="J3701" t="str">
        <f t="shared" si="1927"/>
        <v>-41184.2595724741+1500.74315230089i</v>
      </c>
      <c r="K3701" t="str">
        <f t="shared" si="1934"/>
        <v>0.0061314611902917-0.168263096075014i</v>
      </c>
      <c r="L3701" t="str">
        <f t="shared" si="1935"/>
        <v>0.00053068661589372-0.0122054898482535i</v>
      </c>
      <c r="M3701" t="str">
        <f t="shared" si="1936"/>
        <v>0.00666214780618542-0.180468585923268i</v>
      </c>
      <c r="N3701" t="str">
        <f t="shared" si="1937"/>
        <v>-7.83648547385992i</v>
      </c>
      <c r="O3701" t="str">
        <f t="shared" si="1938"/>
        <v>0.0174952674869125-0.999846946095032i</v>
      </c>
      <c r="P3701" t="str">
        <f t="shared" si="1939"/>
        <v>0.982504732513087+0.999846946095032i</v>
      </c>
      <c r="Q3701" t="str">
        <f t="shared" si="1940"/>
        <v>-0.982504732513087+6.83663852776489i</v>
      </c>
      <c r="R3701" t="str">
        <f t="shared" si="1941"/>
        <v>0.123053846609055-0.161395942564359i</v>
      </c>
      <c r="S3701" t="str">
        <f t="shared" si="1942"/>
        <v>0.812828165227589i</v>
      </c>
      <c r="T3701" t="str">
        <f t="shared" si="1943"/>
        <v>0.131187167869765+0.100021632363435i</v>
      </c>
      <c r="U3701" t="str">
        <f t="shared" si="1944"/>
        <v>0.0001-90.0707091634951i</v>
      </c>
      <c r="V3701" t="str">
        <f t="shared" si="1945"/>
        <v>0.00002-0.00144470761712872i</v>
      </c>
      <c r="W3701" t="str">
        <f t="shared" si="1946"/>
        <v>0.0000199993584529506-0.00144468444925623i</v>
      </c>
      <c r="X3701" t="str">
        <f t="shared" si="1947"/>
        <v>0.0000274170046427209-0.00144444090503694i</v>
      </c>
      <c r="Y3701" t="str">
        <f t="shared" si="1948"/>
        <v>0.009+11.1023884377863i</v>
      </c>
      <c r="Z3701" t="str">
        <f t="shared" si="1949"/>
        <v>-0.00156139981003704-0.0000309072330249766i</v>
      </c>
      <c r="AA3701" t="str">
        <f t="shared" si="1950"/>
        <v>0.00087907238981898-1.08098843374205i</v>
      </c>
      <c r="AB3701" t="str">
        <f t="shared" si="1951"/>
        <v>0.893131436880885+0.680954286021408i</v>
      </c>
      <c r="AC3701" t="str">
        <f t="shared" si="1952"/>
        <v>1.12884103071952-0.15664554935478i</v>
      </c>
      <c r="AD3701" t="str">
        <f t="shared" si="1953"/>
        <v>0.694118524842305+0.699553650312762i</v>
      </c>
      <c r="AE3701" t="str">
        <f t="shared" si="1954"/>
        <v>-0.00106217526514827-0.00111373621970332i</v>
      </c>
      <c r="AF3701" t="str">
        <f t="shared" si="1955"/>
        <v>-15.0857754271829-0.201479767912541i</v>
      </c>
      <c r="AG3701" t="str">
        <f t="shared" si="1956"/>
        <v>1.00273968689843-0.00271398328209921i</v>
      </c>
      <c r="AH3701" t="str">
        <f t="shared" si="1957"/>
        <v>0.0157101321259063+0.0170116118672638i</v>
      </c>
      <c r="AI3701">
        <f t="shared" si="1958"/>
        <v>-32.706706068384733</v>
      </c>
      <c r="AJ3701">
        <f t="shared" si="1959"/>
        <v>47.277690673667301</v>
      </c>
      <c r="AK3701"/>
      <c r="AL3701"/>
      <c r="AM3701"/>
      <c r="AN3701"/>
    </row>
    <row r="3702" spans="1:40" x14ac:dyDescent="0.25">
      <c r="A3702"/>
      <c r="B3702">
        <f t="shared" si="1960"/>
        <v>1768000</v>
      </c>
      <c r="C3702" s="237" t="str">
        <f t="shared" si="1928"/>
        <v>-2.44499635760507E-08+0.00138519374447102i</v>
      </c>
      <c r="D3702" s="208" t="str">
        <f t="shared" si="1929"/>
        <v>-5.95700614445568+0.0106198187076112i</v>
      </c>
      <c r="E3702" t="str">
        <f t="shared" si="1930"/>
        <v>2870</v>
      </c>
      <c r="F3702" t="str">
        <f t="shared" si="1931"/>
        <v>0.777000777000777</v>
      </c>
      <c r="G3702" t="str">
        <f t="shared" si="1926"/>
        <v>0.777000777000777</v>
      </c>
      <c r="H3702" t="str">
        <f t="shared" si="1932"/>
        <v>9.12877527991603+0.211985777443349i</v>
      </c>
      <c r="I3702" t="str">
        <f t="shared" si="1933"/>
        <v>6942.91976443344i</v>
      </c>
      <c r="J3702" t="str">
        <f t="shared" si="1927"/>
        <v>-41230.8887898812+1501.59246930842i</v>
      </c>
      <c r="K3702" t="str">
        <f t="shared" si="1934"/>
        <v>0.0061245359587121-0.168168172233568i</v>
      </c>
      <c r="L3702" t="str">
        <f t="shared" si="1935"/>
        <v>0.000530087592587181-0.0121986123210523i</v>
      </c>
      <c r="M3702" t="str">
        <f t="shared" si="1936"/>
        <v>0.00665462355129928-0.18036678455462i</v>
      </c>
      <c r="N3702" t="str">
        <f t="shared" si="1937"/>
        <v>-7.84092038357914i</v>
      </c>
      <c r="O3702" t="str">
        <f t="shared" si="1938"/>
        <v>0.0130608790317623-0.999914703081677i</v>
      </c>
      <c r="P3702" t="str">
        <f t="shared" si="1939"/>
        <v>0.986939120968238+0.999914703081677i</v>
      </c>
      <c r="Q3702" t="str">
        <f t="shared" si="1940"/>
        <v>-0.986939120968238+6.84100568049746i</v>
      </c>
      <c r="R3702" t="str">
        <f t="shared" si="1941"/>
        <v>0.122795790299621-0.161983652997722i</v>
      </c>
      <c r="S3702" t="str">
        <f t="shared" si="1942"/>
        <v>0.813288169848543i</v>
      </c>
      <c r="T3702" t="str">
        <f t="shared" si="1943"/>
        <v>0.131739388691899+0.0998683635578842i</v>
      </c>
      <c r="U3702" t="str">
        <f t="shared" si="1944"/>
        <v>0.0001-90.0197641922486i</v>
      </c>
      <c r="V3702" t="str">
        <f t="shared" si="1945"/>
        <v>0.00002-0.00144389047481134i</v>
      </c>
      <c r="W3702" t="str">
        <f t="shared" si="1946"/>
        <v>0.0000199993584529507-0.00144386732004788i</v>
      </c>
      <c r="X3702" t="str">
        <f t="shared" si="1947"/>
        <v>0.0000274086146262312-0.00144362395664903i</v>
      </c>
      <c r="Y3702" t="str">
        <f t="shared" si="1948"/>
        <v>0.009+11.1086716230935i</v>
      </c>
      <c r="Z3702" t="str">
        <f t="shared" si="1949"/>
        <v>-0.00155963384577697-0.0000308792461590287i</v>
      </c>
      <c r="AA3702" t="str">
        <f t="shared" si="1950"/>
        <v>0.000878077171431985-1.0803768567793i</v>
      </c>
      <c r="AB3702" t="str">
        <f t="shared" si="1951"/>
        <v>0.896890994956243+0.679910821246968i</v>
      </c>
      <c r="AC3702" t="str">
        <f t="shared" si="1952"/>
        <v>1.12860180055019-0.157244794292398i</v>
      </c>
      <c r="AD3702" t="str">
        <f t="shared" si="1953"/>
        <v>0.697221949069589+0.699578312580805i</v>
      </c>
      <c r="AE3702" t="str">
        <f t="shared" si="1954"/>
        <v>-0.00106580849886582-0.00111261570226536i</v>
      </c>
      <c r="AF3702" t="str">
        <f t="shared" si="1955"/>
        <v>-15.0857814243717-0.201365958735738i</v>
      </c>
      <c r="AG3702" t="str">
        <f t="shared" si="1956"/>
        <v>1.0027382419678-0.00272458639012411i</v>
      </c>
      <c r="AH3702" t="str">
        <f t="shared" si="1957"/>
        <v>0.0157650363630534+0.016995709681893i</v>
      </c>
      <c r="AI3702">
        <f t="shared" si="1958"/>
        <v>-32.697099998499432</v>
      </c>
      <c r="AJ3702">
        <f t="shared" si="1959"/>
        <v>47.151332172573362</v>
      </c>
      <c r="AK3702"/>
      <c r="AL3702"/>
      <c r="AM3702"/>
      <c r="AN3702"/>
    </row>
    <row r="3703" spans="1:40" x14ac:dyDescent="0.25">
      <c r="A3703"/>
      <c r="B3703">
        <f t="shared" si="1960"/>
        <v>1769000</v>
      </c>
      <c r="C3703" s="237" t="str">
        <f t="shared" si="1928"/>
        <v>-2.44223286943157E-08+0.00138441070674145i</v>
      </c>
      <c r="D3703" s="208" t="str">
        <f t="shared" si="1929"/>
        <v>-5.95700614424381+0.0106138154183511i</v>
      </c>
      <c r="E3703" t="str">
        <f t="shared" si="1930"/>
        <v>2870</v>
      </c>
      <c r="F3703" t="str">
        <f t="shared" si="1931"/>
        <v>0.777000777000777</v>
      </c>
      <c r="G3703" t="str">
        <f t="shared" si="1926"/>
        <v>0.777000777000777</v>
      </c>
      <c r="H3703" t="str">
        <f t="shared" si="1932"/>
        <v>9.12878126715755+0.21186609339402i</v>
      </c>
      <c r="I3703" t="str">
        <f t="shared" si="1933"/>
        <v>6946.84675525043i</v>
      </c>
      <c r="J3703" t="str">
        <f t="shared" si="1927"/>
        <v>-41277.5443887408+1502.44178631595i</v>
      </c>
      <c r="K3703" t="str">
        <f t="shared" si="1934"/>
        <v>0.00611762244816776-0.168073355292515i</v>
      </c>
      <c r="L3703" t="str">
        <f t="shared" si="1935"/>
        <v>0.000529489582311153-0.0121917425254652i</v>
      </c>
      <c r="M3703" t="str">
        <f t="shared" si="1936"/>
        <v>0.00664711203047891-0.18026509781798i</v>
      </c>
      <c r="N3703" t="str">
        <f t="shared" si="1937"/>
        <v>-7.84535529329836i</v>
      </c>
      <c r="O3703" t="str">
        <f t="shared" si="1938"/>
        <v>0.00862623369012276-0.999962793353994i</v>
      </c>
      <c r="P3703" t="str">
        <f t="shared" si="1939"/>
        <v>0.991373766309877+0.999962793353994i</v>
      </c>
      <c r="Q3703" t="str">
        <f t="shared" si="1940"/>
        <v>-0.991373766309877+6.84539249994437i</v>
      </c>
      <c r="R3703" t="str">
        <f t="shared" si="1941"/>
        <v>0.12253436001739-0.16256936564437i</v>
      </c>
      <c r="S3703" t="str">
        <f t="shared" si="1942"/>
        <v>0.813748174469499i</v>
      </c>
      <c r="T3703" t="str">
        <f t="shared" si="1943"/>
        <v>0.132290524517771+0.0997121117739395i</v>
      </c>
      <c r="U3703" t="str">
        <f t="shared" si="1944"/>
        <v>0.0001-89.9688768184823i</v>
      </c>
      <c r="V3703" t="str">
        <f t="shared" si="1945"/>
        <v>0.00002-0.00144307425634056i</v>
      </c>
      <c r="W3703" t="str">
        <f t="shared" si="1946"/>
        <v>0.0000199993584529507-0.0014430511146713i</v>
      </c>
      <c r="X3703" t="str">
        <f t="shared" si="1947"/>
        <v>0.0000274002388336255-0.00144280793181548i</v>
      </c>
      <c r="Y3703" t="str">
        <f t="shared" si="1948"/>
        <v>0.009+11.1149548084007i</v>
      </c>
      <c r="Z3703" t="str">
        <f t="shared" si="1949"/>
        <v>-0.00155787087591604-0.0000308513087407794i</v>
      </c>
      <c r="AA3703" t="str">
        <f t="shared" si="1950"/>
        <v>0.000877083642758177-1.07976597152265i</v>
      </c>
      <c r="AB3703" t="str">
        <f t="shared" si="1951"/>
        <v>0.900643166300976+0.678847048146475i</v>
      </c>
      <c r="AC3703" t="str">
        <f t="shared" si="1952"/>
        <v>1.12835910556346-0.157842156091751i</v>
      </c>
      <c r="AD3703" t="str">
        <f t="shared" si="1953"/>
        <v>0.700325353163297+0.699589260159598i</v>
      </c>
      <c r="AE3703" t="str">
        <f t="shared" si="1954"/>
        <v>-0.0010694332271018-0.00111147568719572i</v>
      </c>
      <c r="AF3703" t="str">
        <f t="shared" si="1955"/>
        <v>-15.0857874114014-0.201252277975669i</v>
      </c>
      <c r="AG3703" t="str">
        <f t="shared" si="1956"/>
        <v>1.00273674505429-0.00273517747109774i</v>
      </c>
      <c r="AH3703" t="str">
        <f t="shared" si="1957"/>
        <v>0.0158198185087035+0.0169795132154383i</v>
      </c>
      <c r="AI3703">
        <f t="shared" si="1958"/>
        <v>-32.687574170771228</v>
      </c>
      <c r="AJ3703">
        <f t="shared" si="1959"/>
        <v>47.024978583046682</v>
      </c>
      <c r="AK3703"/>
      <c r="AL3703"/>
      <c r="AM3703"/>
      <c r="AN3703"/>
    </row>
    <row r="3704" spans="1:40" x14ac:dyDescent="0.25">
      <c r="A3704"/>
      <c r="B3704">
        <f t="shared" si="1960"/>
        <v>1770000</v>
      </c>
      <c r="C3704" s="237" t="str">
        <f t="shared" si="1928"/>
        <v>-2.43947406381306E-08+0.00138362855380028i</v>
      </c>
      <c r="D3704" s="208" t="str">
        <f t="shared" si="1929"/>
        <v>-5.95700614403231+0.0106078189124688i</v>
      </c>
      <c r="E3704" t="str">
        <f t="shared" si="1930"/>
        <v>2870</v>
      </c>
      <c r="F3704" t="str">
        <f t="shared" si="1931"/>
        <v>0.777000777000777</v>
      </c>
      <c r="G3704" t="str">
        <f t="shared" si="1926"/>
        <v>0.777000777000777</v>
      </c>
      <c r="H3704" t="str">
        <f t="shared" si="1932"/>
        <v>9.12878724426252+0.211746544327721i</v>
      </c>
      <c r="I3704" t="str">
        <f t="shared" si="1933"/>
        <v>6950.77374606742i</v>
      </c>
      <c r="J3704" t="str">
        <f t="shared" si="1927"/>
        <v>-41324.226369053+1503.29110332347i</v>
      </c>
      <c r="K3704" t="str">
        <f t="shared" si="1934"/>
        <v>0.0061107206322341-0.167978645071612i</v>
      </c>
      <c r="L3704" t="str">
        <f t="shared" si="1935"/>
        <v>0.000528892582784136-0.0121848804484867i</v>
      </c>
      <c r="M3704" t="str">
        <f t="shared" si="1936"/>
        <v>0.00663961321501824-0.180163525520099i</v>
      </c>
      <c r="N3704" t="str">
        <f t="shared" si="1937"/>
        <v>-7.84979020301757i</v>
      </c>
      <c r="O3704" t="str">
        <f t="shared" si="1938"/>
        <v>0.00419141868434839-0.999991215966127i</v>
      </c>
      <c r="P3704" t="str">
        <f t="shared" si="1939"/>
        <v>0.995808581315652+0.999991215966127i</v>
      </c>
      <c r="Q3704" t="str">
        <f t="shared" si="1940"/>
        <v>-0.995808581315652+6.84979898705144i</v>
      </c>
      <c r="R3704" t="str">
        <f t="shared" si="1941"/>
        <v>0.122269573080532-0.163153060919838i</v>
      </c>
      <c r="S3704" t="str">
        <f t="shared" si="1942"/>
        <v>0.814208179090455i</v>
      </c>
      <c r="T3704" t="str">
        <f t="shared" si="1943"/>
        <v>0.132840556644575+0.0995528864560673i</v>
      </c>
      <c r="U3704" t="str">
        <f t="shared" si="1944"/>
        <v>0.0001-89.9180469445734i</v>
      </c>
      <c r="V3704" t="str">
        <f t="shared" si="1945"/>
        <v>0.00002-0.00144225896015053i</v>
      </c>
      <c r="W3704" t="str">
        <f t="shared" si="1946"/>
        <v>0.0000199993584529506-0.00144223583156068i</v>
      </c>
      <c r="X3704" t="str">
        <f t="shared" si="1947"/>
        <v>0.0000273918772327701-0.00144199282897113i</v>
      </c>
      <c r="Y3704" t="str">
        <f t="shared" si="1948"/>
        <v>0.009+11.1212379937079i</v>
      </c>
      <c r="Z3704" t="str">
        <f t="shared" si="1949"/>
        <v>-0.00155611089368804-0.0000308234206461974i</v>
      </c>
      <c r="AA3704" t="str">
        <f t="shared" si="1950"/>
        <v>0.000876091799973221-1.0791557767991i</v>
      </c>
      <c r="AB3704" t="str">
        <f t="shared" si="1951"/>
        <v>0.904387823585069+0.677763031018518i</v>
      </c>
      <c r="AC3704" t="str">
        <f t="shared" si="1952"/>
        <v>1.12811296248046-0.158437614357134i</v>
      </c>
      <c r="AD3704" t="str">
        <f t="shared" si="1953"/>
        <v>0.703428676743423+0.699586494154668i</v>
      </c>
      <c r="AE3704" t="str">
        <f t="shared" si="1954"/>
        <v>-0.00107304937802528-0.00111031624262897i</v>
      </c>
      <c r="AF3704" t="str">
        <f t="shared" si="1955"/>
        <v>-15.0857933882948-0.201138725415252i</v>
      </c>
      <c r="AG3704" t="str">
        <f t="shared" si="1956"/>
        <v>1.00273519625017-0.00274575630946014i</v>
      </c>
      <c r="AH3704" t="str">
        <f t="shared" si="1957"/>
        <v>0.0158744774784991+0.0169630234646959i</v>
      </c>
      <c r="AI3704">
        <f t="shared" si="1958"/>
        <v>-32.67812820230089</v>
      </c>
      <c r="AJ3704">
        <f t="shared" si="1959"/>
        <v>46.898629875300564</v>
      </c>
      <c r="AK3704"/>
      <c r="AL3704"/>
      <c r="AM3704"/>
      <c r="AN3704"/>
    </row>
    <row r="3705" spans="1:40" x14ac:dyDescent="0.25">
      <c r="A3705"/>
      <c r="B3705">
        <f t="shared" si="1960"/>
        <v>1771000</v>
      </c>
      <c r="C3705" s="237" t="str">
        <f t="shared" si="1928"/>
        <v>-2.43671993017648E-08+0.00138284728414871i</v>
      </c>
      <c r="D3705" s="208" t="str">
        <f t="shared" si="1929"/>
        <v>-5.95700614382115+0.0106018291784734i</v>
      </c>
      <c r="E3705" t="str">
        <f t="shared" si="1930"/>
        <v>2870</v>
      </c>
      <c r="F3705" t="str">
        <f t="shared" si="1931"/>
        <v>0.777000777000777</v>
      </c>
      <c r="G3705" t="str">
        <f t="shared" si="1926"/>
        <v>0.777000777000777</v>
      </c>
      <c r="H3705" t="str">
        <f t="shared" si="1932"/>
        <v>9.12879321125376+0.211627130016368i</v>
      </c>
      <c r="I3705" t="str">
        <f t="shared" si="1933"/>
        <v>6954.70073688441i</v>
      </c>
      <c r="J3705" t="str">
        <f t="shared" si="1927"/>
        <v>-41370.9347308177+1504.140420331i</v>
      </c>
      <c r="K3705" t="str">
        <f t="shared" si="1934"/>
        <v>0.00610383048456113-0.167884041391019i</v>
      </c>
      <c r="L3705" t="str">
        <f t="shared" si="1935"/>
        <v>0.000528296591731031-0.0121780260771407i</v>
      </c>
      <c r="M3705" t="str">
        <f t="shared" si="1936"/>
        <v>0.00663212707629216-0.18006206746816i</v>
      </c>
      <c r="N3705" t="str">
        <f t="shared" si="1937"/>
        <v>-7.85422511273679i</v>
      </c>
      <c r="O3705" t="str">
        <f t="shared" si="1938"/>
        <v>-0.000243478759901394-0.999999970359046i</v>
      </c>
      <c r="P3705" t="str">
        <f t="shared" si="1939"/>
        <v>1.0002434787599+0.999999970359046i</v>
      </c>
      <c r="Q3705" t="str">
        <f t="shared" si="1940"/>
        <v>-1.0002434787599+6.85422514237774i</v>
      </c>
      <c r="R3705" t="str">
        <f t="shared" si="1941"/>
        <v>0.122001446939985-0.163734719410103i</v>
      </c>
      <c r="S3705" t="str">
        <f t="shared" si="1942"/>
        <v>0.814668183711409i</v>
      </c>
      <c r="T3705" t="str">
        <f t="shared" si="1943"/>
        <v>0.133389466472326+0.0993906971887614i</v>
      </c>
      <c r="U3705" t="str">
        <f t="shared" si="1944"/>
        <v>0.0001-89.8672744731203i</v>
      </c>
      <c r="V3705" t="str">
        <f t="shared" si="1945"/>
        <v>0.00002-0.00144144458467896i</v>
      </c>
      <c r="W3705" t="str">
        <f t="shared" si="1946"/>
        <v>0.0000199993584529506-0.00144142146915376i</v>
      </c>
      <c r="X3705" t="str">
        <f t="shared" si="1947"/>
        <v>0.0000273835297916221-0.00144117864655433i</v>
      </c>
      <c r="Y3705" t="str">
        <f t="shared" si="1948"/>
        <v>0.009+11.127521179015i</v>
      </c>
      <c r="Z3705" t="str">
        <f t="shared" si="1949"/>
        <v>-0.0015543538923459-0.0000307955817516457i</v>
      </c>
      <c r="AA3705" t="str">
        <f t="shared" si="1950"/>
        <v>0.000875101639263615-1.07854627143833i</v>
      </c>
      <c r="AB3705" t="str">
        <f t="shared" si="1951"/>
        <v>0.908124840178521+0.676658835115002i</v>
      </c>
      <c r="AC3705" t="str">
        <f t="shared" si="1952"/>
        <v>1.12786338816261-0.159031148859958i</v>
      </c>
      <c r="AD3705" t="str">
        <f t="shared" si="1953"/>
        <v>0.70653185944329+0.699570015934123i</v>
      </c>
      <c r="AE3705" t="str">
        <f t="shared" si="1954"/>
        <v>-0.00107665688017537-0.00110913743687332i</v>
      </c>
      <c r="AF3705" t="str">
        <f t="shared" si="1955"/>
        <v>-15.0857993550749-0.201025300837895i</v>
      </c>
      <c r="AG3705" t="str">
        <f t="shared" si="1956"/>
        <v>1.00273359564853-0.00275632269018976i</v>
      </c>
      <c r="AH3705" t="str">
        <f t="shared" si="1957"/>
        <v>0.0159290121934868+0.0169462414290213i</v>
      </c>
      <c r="AI3705">
        <f t="shared" si="1958"/>
        <v>-32.668761713633018</v>
      </c>
      <c r="AJ3705">
        <f t="shared" si="1959"/>
        <v>46.77228601952973</v>
      </c>
      <c r="AK3705"/>
      <c r="AL3705"/>
      <c r="AM3705"/>
      <c r="AN3705"/>
    </row>
    <row r="3706" spans="1:40" x14ac:dyDescent="0.25">
      <c r="A3706"/>
      <c r="B3706">
        <f t="shared" si="1960"/>
        <v>1772000</v>
      </c>
      <c r="C3706" s="237" t="str">
        <f t="shared" si="1928"/>
        <v>-2.43397045797852E-08+0.00138206689629131i</v>
      </c>
      <c r="D3706" s="208" t="str">
        <f t="shared" si="1929"/>
        <v>-5.95700614361036+0.0105958462049i</v>
      </c>
      <c r="E3706" t="str">
        <f t="shared" si="1930"/>
        <v>2870</v>
      </c>
      <c r="F3706" t="str">
        <f t="shared" si="1931"/>
        <v>0.777000777000777</v>
      </c>
      <c r="G3706" t="str">
        <f t="shared" si="1926"/>
        <v>0.777000777000777</v>
      </c>
      <c r="H3706" t="str">
        <f t="shared" si="1932"/>
        <v>9.12879916815412+0.211507850232389i</v>
      </c>
      <c r="I3706" t="str">
        <f t="shared" si="1933"/>
        <v>6958.62772770139i</v>
      </c>
      <c r="J3706" t="str">
        <f t="shared" si="1927"/>
        <v>-41417.6694740351+1504.98973733853i</v>
      </c>
      <c r="K3706" t="str">
        <f t="shared" si="1934"/>
        <v>0.00609695197887278-0.1677895440713i</v>
      </c>
      <c r="L3706" t="str">
        <f t="shared" si="1935"/>
        <v>0.00052770160688314-0.0121711793984797i</v>
      </c>
      <c r="M3706" t="str">
        <f t="shared" si="1936"/>
        <v>0.00662465358575592-0.17996072346978i</v>
      </c>
      <c r="N3706" t="str">
        <f t="shared" si="1937"/>
        <v>-7.85866002245601i</v>
      </c>
      <c r="O3706" t="str">
        <f t="shared" si="1938"/>
        <v>-0.00467837141531548-0.999989056360569i</v>
      </c>
      <c r="P3706" t="str">
        <f t="shared" si="1939"/>
        <v>1.00467837141532+0.999989056360569i</v>
      </c>
      <c r="Q3706" t="str">
        <f t="shared" si="1940"/>
        <v>-1.00467837141532+6.85867096609544i</v>
      </c>
      <c r="R3706" t="str">
        <f t="shared" si="1941"/>
        <v>0.121729999177477-0.164314321872611i</v>
      </c>
      <c r="S3706" t="str">
        <f t="shared" si="1942"/>
        <v>0.815128188332365i</v>
      </c>
      <c r="T3706" t="str">
        <f t="shared" si="1943"/>
        <v>0.133937235505082+0.0992255536952371i</v>
      </c>
      <c r="U3706" t="str">
        <f t="shared" si="1944"/>
        <v>0.0001-89.8165593069389i</v>
      </c>
      <c r="V3706" t="str">
        <f t="shared" si="1945"/>
        <v>0.00002-0.00144063112836707i</v>
      </c>
      <c r="W3706" t="str">
        <f t="shared" si="1946"/>
        <v>0.0000199993584529506-0.00144060802589177i</v>
      </c>
      <c r="X3706" t="str">
        <f t="shared" si="1947"/>
        <v>0.0000273751964782285-0.00144036538300695i</v>
      </c>
      <c r="Y3706" t="str">
        <f t="shared" si="1948"/>
        <v>0.009+11.1338043643222i</v>
      </c>
      <c r="Z3706" t="str">
        <f t="shared" si="1949"/>
        <v>-0.00155259986516149-0.0000307677919338781i</v>
      </c>
      <c r="AA3706" t="str">
        <f t="shared" si="1950"/>
        <v>0.000874113156826591-1.07793745427261i</v>
      </c>
      <c r="AB3706" t="str">
        <f t="shared" si="1951"/>
        <v>0.911854090159662+0.67553452663226i</v>
      </c>
      <c r="AC3706" t="str">
        <f t="shared" si="1952"/>
        <v>1.12761039960962-0.159622739539854i</v>
      </c>
      <c r="AD3706" t="str">
        <f t="shared" si="1953"/>
        <v>0.70963484091064+0.699539827128618i</v>
      </c>
      <c r="AE3706" t="str">
        <f t="shared" si="1954"/>
        <v>-0.0010802556624612-0.00110793933840916i</v>
      </c>
      <c r="AF3706" t="str">
        <f t="shared" si="1955"/>
        <v>-15.0858053117645-0.200912004027489i</v>
      </c>
      <c r="AG3706" t="str">
        <f t="shared" si="1956"/>
        <v>1.00273194334328-0.00276687639880604i</v>
      </c>
      <c r="AH3706" t="str">
        <f t="shared" si="1957"/>
        <v>0.0159834215801157+0.0169291681103089i</v>
      </c>
      <c r="AI3706">
        <f t="shared" si="1958"/>
        <v>-32.659474328718005</v>
      </c>
      <c r="AJ3706">
        <f t="shared" si="1959"/>
        <v>46.645946985917433</v>
      </c>
      <c r="AK3706"/>
      <c r="AL3706"/>
      <c r="AM3706"/>
      <c r="AN3706"/>
    </row>
    <row r="3707" spans="1:40" x14ac:dyDescent="0.25">
      <c r="A3707"/>
      <c r="B3707">
        <f t="shared" si="1960"/>
        <v>1773000</v>
      </c>
      <c r="C3707" s="237" t="str">
        <f t="shared" si="1928"/>
        <v>-2.43122563670574E-08+0.00138128738873608i</v>
      </c>
      <c r="D3707" s="208" t="str">
        <f t="shared" si="1929"/>
        <v>-5.95700614339992+0.0105898699803099i</v>
      </c>
      <c r="E3707" t="str">
        <f t="shared" si="1930"/>
        <v>2870</v>
      </c>
      <c r="F3707" t="str">
        <f t="shared" si="1931"/>
        <v>0.777000777000777</v>
      </c>
      <c r="G3707" t="str">
        <f t="shared" si="1926"/>
        <v>0.777000777000777</v>
      </c>
      <c r="H3707" t="str">
        <f t="shared" si="1932"/>
        <v>9.12880511498631+0.211388704748724i</v>
      </c>
      <c r="I3707" t="str">
        <f t="shared" si="1933"/>
        <v>6962.55471851838i</v>
      </c>
      <c r="J3707" t="str">
        <f t="shared" si="1927"/>
        <v>-41464.430598705+1505.83905434606i</v>
      </c>
      <c r="K3707" t="str">
        <f t="shared" si="1934"/>
        <v>0.00609008508896706-0.167695152933423i</v>
      </c>
      <c r="L3707" t="str">
        <f t="shared" si="1935"/>
        <v>0.000527107625978134-0.0121643403995854i</v>
      </c>
      <c r="M3707" t="str">
        <f t="shared" si="1936"/>
        <v>0.00661719271494519-0.179859493333008i</v>
      </c>
      <c r="N3707" t="str">
        <f t="shared" si="1937"/>
        <v>-7.86309493217523i</v>
      </c>
      <c r="O3707" t="str">
        <f t="shared" si="1938"/>
        <v>-0.00911317205468675-0.999958474185354i</v>
      </c>
      <c r="P3707" t="str">
        <f t="shared" si="1939"/>
        <v>1.00911317205469+0.999958474185354i</v>
      </c>
      <c r="Q3707" t="str">
        <f t="shared" si="1940"/>
        <v>-1.00911317205469+6.86313645798988i</v>
      </c>
      <c r="R3707" t="str">
        <f t="shared" si="1941"/>
        <v>0.121455247503517-0.164891849237266i</v>
      </c>
      <c r="S3707" t="str">
        <f t="shared" si="1942"/>
        <v>0.815588192953319i</v>
      </c>
      <c r="T3707" t="str">
        <f t="shared" si="1943"/>
        <v>0.134483845352153+0.0990574658360915i</v>
      </c>
      <c r="U3707" t="str">
        <f t="shared" si="1944"/>
        <v>0.0001-89.7659013490668i</v>
      </c>
      <c r="V3707" t="str">
        <f t="shared" si="1945"/>
        <v>0.00002-0.00143981858965959i</v>
      </c>
      <c r="W3707" t="str">
        <f t="shared" si="1946"/>
        <v>0.0000199993584529506-0.00143979550021947i</v>
      </c>
      <c r="X3707" t="str">
        <f t="shared" si="1947"/>
        <v>0.0000273668772607265-0.00143955303677439i</v>
      </c>
      <c r="Y3707" t="str">
        <f t="shared" si="1948"/>
        <v>0.009+11.1400875496294i</v>
      </c>
      <c r="Z3707" t="str">
        <f t="shared" si="1949"/>
        <v>-0.00155084880542578-0.0000307400510700402i</v>
      </c>
      <c r="AA3707" t="str">
        <f t="shared" si="1950"/>
        <v>0.000873126348870202-1.07732932413692i</v>
      </c>
      <c r="AB3707" t="str">
        <f t="shared" si="1951"/>
        <v>0.915575448323384+0.674390172701928i</v>
      </c>
      <c r="AC3707" t="str">
        <f t="shared" si="1952"/>
        <v>1.12735401395756-0.160212366505752i</v>
      </c>
      <c r="AD3707" t="str">
        <f t="shared" si="1953"/>
        <v>0.712737560808728+0.699495929631132i</v>
      </c>
      <c r="AE3707" t="str">
        <f t="shared" si="1954"/>
        <v>-0.00108384565416215-0.00110672201588743i</v>
      </c>
      <c r="AF3707" t="str">
        <f t="shared" si="1955"/>
        <v>-15.0858112583862-0.200798834768414i</v>
      </c>
      <c r="AG3707" t="str">
        <f t="shared" si="1956"/>
        <v>1.00273023942912-0.00277741722137243i</v>
      </c>
      <c r="AH3707" t="str">
        <f t="shared" si="1957"/>
        <v>0.0160377045702405+0.0169118045129688i</v>
      </c>
      <c r="AI3707">
        <f t="shared" si="1958"/>
        <v>-32.650265674874163</v>
      </c>
      <c r="AJ3707">
        <f t="shared" si="1959"/>
        <v>46.519612744629057</v>
      </c>
      <c r="AK3707"/>
      <c r="AL3707"/>
      <c r="AM3707"/>
      <c r="AN3707"/>
    </row>
    <row r="3708" spans="1:40" x14ac:dyDescent="0.25">
      <c r="A3708"/>
      <c r="B3708">
        <f t="shared" si="1960"/>
        <v>1774000</v>
      </c>
      <c r="C3708" s="237" t="str">
        <f t="shared" si="1928"/>
        <v>-2.42848545587416E-08+0.00138050875999432i</v>
      </c>
      <c r="D3708" s="208" t="str">
        <f t="shared" si="1929"/>
        <v>-5.95700614318985+0.0105839004932898i</v>
      </c>
      <c r="E3708" t="str">
        <f t="shared" si="1930"/>
        <v>2870</v>
      </c>
      <c r="F3708" t="str">
        <f t="shared" si="1931"/>
        <v>0.777000777000777</v>
      </c>
      <c r="G3708" t="str">
        <f t="shared" si="1926"/>
        <v>0.777000777000777</v>
      </c>
      <c r="H3708" t="str">
        <f t="shared" si="1932"/>
        <v>9.12881105177303+0.211269693338825i</v>
      </c>
      <c r="I3708" t="str">
        <f t="shared" si="1933"/>
        <v>6966.48170933537i</v>
      </c>
      <c r="J3708" t="str">
        <f t="shared" si="1927"/>
        <v>-41511.2181048274+1506.68837135358i</v>
      </c>
      <c r="K3708" t="str">
        <f t="shared" si="1934"/>
        <v>0.0060832297887155-0.167600867798754i</v>
      </c>
      <c r="L3708" t="str">
        <f t="shared" si="1935"/>
        <v>0.000526514646760033-0.0121575090675683i</v>
      </c>
      <c r="M3708" t="str">
        <f t="shared" si="1936"/>
        <v>0.00660974443547553-0.179758376866322i</v>
      </c>
      <c r="N3708" t="str">
        <f t="shared" si="1937"/>
        <v>-7.86752984189445i</v>
      </c>
      <c r="O3708" t="str">
        <f t="shared" si="1938"/>
        <v>-0.0135477934526187-0.999908224434905i</v>
      </c>
      <c r="P3708" t="str">
        <f t="shared" si="1939"/>
        <v>1.01354779345262+0.999908224434905i</v>
      </c>
      <c r="Q3708" t="str">
        <f t="shared" si="1940"/>
        <v>-1.01354779345262+6.86762161745955i</v>
      </c>
      <c r="R3708" t="str">
        <f t="shared" si="1941"/>
        <v>0.121177209755392-0.165467282607411i</v>
      </c>
      <c r="S3708" t="str">
        <f t="shared" si="1942"/>
        <v>0.816048197574275i</v>
      </c>
      <c r="T3708" t="str">
        <f t="shared" si="1943"/>
        <v>0.135029277729291+0.0988864436079675i</v>
      </c>
      <c r="U3708" t="str">
        <f t="shared" si="1944"/>
        <v>0.0001-89.7153005027594i</v>
      </c>
      <c r="V3708" t="str">
        <f t="shared" si="1945"/>
        <v>0.00002-0.00143900696700476i</v>
      </c>
      <c r="W3708" t="str">
        <f t="shared" si="1946"/>
        <v>0.0000199993584529507-0.00143898389058513i</v>
      </c>
      <c r="X3708" t="str">
        <f t="shared" si="1947"/>
        <v>0.0000273585721073432-0.00143874160630553i</v>
      </c>
      <c r="Y3708" t="str">
        <f t="shared" si="1948"/>
        <v>0.009+11.1463707349366i</v>
      </c>
      <c r="Z3708" t="str">
        <f t="shared" si="1949"/>
        <v>-0.00154910070644852-0.0000307123590376663i</v>
      </c>
      <c r="AA3708" t="str">
        <f t="shared" si="1950"/>
        <v>0.000872141211613142-1.0767218798688i</v>
      </c>
      <c r="AB3708" t="str">
        <f t="shared" si="1951"/>
        <v>0.919288790189246+0.673225841381851i</v>
      </c>
      <c r="AC3708" t="str">
        <f t="shared" si="1952"/>
        <v>1.12709424847681-0.160800010036932i</v>
      </c>
      <c r="AD3708" t="str">
        <f t="shared" si="1953"/>
        <v>0.71583995881747+0.699438325596918i</v>
      </c>
      <c r="AE3708" t="str">
        <f t="shared" si="1954"/>
        <v>-0.00108742678492779-0.00110548553812807i</v>
      </c>
      <c r="AF3708" t="str">
        <f t="shared" si="1955"/>
        <v>-15.0858171949629-0.200685792845535i</v>
      </c>
      <c r="AG3708" t="str">
        <f t="shared" si="1956"/>
        <v>1.00272848400159-0.00278794494449899i</v>
      </c>
      <c r="AH3708" t="str">
        <f t="shared" si="1957"/>
        <v>0.0160918601011194+0.0168941516439057i</v>
      </c>
      <c r="AI3708">
        <f t="shared" si="1958"/>
        <v>-32.641135382751095</v>
      </c>
      <c r="AJ3708">
        <f t="shared" si="1959"/>
        <v>46.393283265818653</v>
      </c>
      <c r="AK3708"/>
      <c r="AL3708"/>
      <c r="AM3708"/>
      <c r="AN3708"/>
    </row>
    <row r="3709" spans="1:40" x14ac:dyDescent="0.25">
      <c r="A3709"/>
      <c r="B3709">
        <f t="shared" si="1960"/>
        <v>1775000</v>
      </c>
      <c r="C3709" s="237" t="str">
        <f t="shared" si="1928"/>
        <v>-2.42574990502943E-08+0.00137973100858072i</v>
      </c>
      <c r="D3709" s="208" t="str">
        <f t="shared" si="1929"/>
        <v>-5.95700614298012+0.0105779377324522i</v>
      </c>
      <c r="E3709" t="str">
        <f t="shared" si="1930"/>
        <v>2870</v>
      </c>
      <c r="F3709" t="str">
        <f t="shared" si="1931"/>
        <v>0.777000777000777</v>
      </c>
      <c r="G3709" t="str">
        <f t="shared" si="1926"/>
        <v>0.777000777000777</v>
      </c>
      <c r="H3709" t="str">
        <f t="shared" si="1932"/>
        <v>9.12881697853683+0.21115081577665i</v>
      </c>
      <c r="I3709" t="str">
        <f t="shared" si="1933"/>
        <v>6970.40870015235i</v>
      </c>
      <c r="J3709" t="str">
        <f t="shared" si="1927"/>
        <v>-41558.0319924025+1507.53768836111i</v>
      </c>
      <c r="K3709" t="str">
        <f t="shared" si="1934"/>
        <v>0.00607638605206306-0.167506688489062i</v>
      </c>
      <c r="L3709" t="str">
        <f t="shared" si="1935"/>
        <v>0.000525922666979196-0.0121506853895678i</v>
      </c>
      <c r="M3709" t="str">
        <f t="shared" si="1936"/>
        <v>0.00660230871904226-0.17965737387863i</v>
      </c>
      <c r="N3709" t="str">
        <f t="shared" si="1937"/>
        <v>-7.87196475161367i</v>
      </c>
      <c r="O3709" t="str">
        <f t="shared" si="1938"/>
        <v>-0.0179821483872378-0.999838308097554i</v>
      </c>
      <c r="P3709" t="str">
        <f t="shared" si="1939"/>
        <v>1.01798214838724+0.999838308097554i</v>
      </c>
      <c r="Q3709" t="str">
        <f t="shared" si="1940"/>
        <v>-1.01798214838724+6.87212644351612i</v>
      </c>
      <c r="R3709" t="str">
        <f t="shared" si="1941"/>
        <v>0.120895903895151-0.166040603260761i</v>
      </c>
      <c r="S3709" t="str">
        <f t="shared" si="1942"/>
        <v>0.816508202195229i</v>
      </c>
      <c r="T3709" t="str">
        <f t="shared" si="1943"/>
        <v>0.135573514459855+0.0987124971421969i</v>
      </c>
      <c r="U3709" t="str">
        <f t="shared" si="1944"/>
        <v>0.0001-89.6647566714901i</v>
      </c>
      <c r="V3709" t="str">
        <f t="shared" si="1945"/>
        <v>0.00002-0.00143819625885434i</v>
      </c>
      <c r="W3709" t="str">
        <f t="shared" si="1946"/>
        <v>0.0000199993584529507-0.00143817319544054i</v>
      </c>
      <c r="X3709" t="str">
        <f t="shared" si="1947"/>
        <v>0.0000273502809863953-0.0014379310900528i</v>
      </c>
      <c r="Y3709" t="str">
        <f t="shared" si="1948"/>
        <v>0.009+11.1526539202438i</v>
      </c>
      <c r="Z3709" t="str">
        <f t="shared" si="1949"/>
        <v>-0.00154735556155846-0.000030684715714679i</v>
      </c>
      <c r="AA3709" t="str">
        <f t="shared" si="1950"/>
        <v>0.000871157741284829-1.07611512030847i</v>
      </c>
      <c r="AB3709" t="str">
        <f t="shared" si="1951"/>
        <v>0.9229939920094+0.672041601646847i</v>
      </c>
      <c r="AC3709" t="str">
        <f t="shared" si="1952"/>
        <v>1.12683112057013-0.16138565058405i</v>
      </c>
      <c r="AD3709" t="str">
        <f t="shared" si="1953"/>
        <v>0.718941974634493+0.699367017443294i</v>
      </c>
      <c r="AE3709" t="str">
        <f t="shared" si="1954"/>
        <v>-0.00109099898477803-0.00110422997411844i</v>
      </c>
      <c r="AF3709" t="str">
        <f t="shared" si="1955"/>
        <v>-15.085823121517-0.200572878044198i</v>
      </c>
      <c r="AG3709" t="str">
        <f t="shared" si="1956"/>
        <v>1.00272667715702-0.00279845935534525i</v>
      </c>
      <c r="AH3709" t="str">
        <f t="shared" si="1957"/>
        <v>0.0161458871154155+0.0168762105124953i</v>
      </c>
      <c r="AI3709">
        <f t="shared" si="1958"/>
        <v>-32.632083086293385</v>
      </c>
      <c r="AJ3709">
        <f t="shared" si="1959"/>
        <v>46.266958519624566</v>
      </c>
      <c r="AK3709"/>
      <c r="AL3709"/>
      <c r="AM3709"/>
      <c r="AN3709"/>
    </row>
    <row r="3710" spans="1:40" x14ac:dyDescent="0.25">
      <c r="A3710"/>
      <c r="B3710">
        <f t="shared" si="1960"/>
        <v>1776000</v>
      </c>
      <c r="C3710" s="237" t="str">
        <f t="shared" si="1928"/>
        <v>-2.42301897374652E-08+0.0013789541330133i</v>
      </c>
      <c r="D3710" s="208" t="str">
        <f t="shared" si="1929"/>
        <v>-5.95700614277075+0.0105719816864353i</v>
      </c>
      <c r="E3710" t="str">
        <f t="shared" si="1930"/>
        <v>2870</v>
      </c>
      <c r="F3710" t="str">
        <f t="shared" si="1931"/>
        <v>0.777000777000777</v>
      </c>
      <c r="G3710" t="str">
        <f t="shared" si="1926"/>
        <v>0.777000777000777</v>
      </c>
      <c r="H3710" t="str">
        <f t="shared" si="1932"/>
        <v>9.12882289530031+0.211032071836666i</v>
      </c>
      <c r="I3710" t="str">
        <f t="shared" si="1933"/>
        <v>6974.33569096934i</v>
      </c>
      <c r="J3710" t="str">
        <f t="shared" si="1927"/>
        <v>-41604.87226143+1508.38700536864i</v>
      </c>
      <c r="K3710" t="str">
        <f t="shared" si="1934"/>
        <v>0.00606955385302793-0.167412614826513i</v>
      </c>
      <c r="L3710" t="str">
        <f t="shared" si="1935"/>
        <v>0.000525331684392281-0.0121438693527517i</v>
      </c>
      <c r="M3710" t="str">
        <f t="shared" si="1936"/>
        <v>0.00659488553742021-0.179556484179265i</v>
      </c>
      <c r="N3710" t="str">
        <f t="shared" si="1937"/>
        <v>-7.87639966133289i</v>
      </c>
      <c r="O3710" t="str">
        <f t="shared" si="1938"/>
        <v>-0.0224161496419136-0.999748726548442i</v>
      </c>
      <c r="P3710" t="str">
        <f t="shared" si="1939"/>
        <v>1.02241614964191+0.999748726548442i</v>
      </c>
      <c r="Q3710" t="str">
        <f t="shared" si="1940"/>
        <v>-1.02241614964191+6.87665093478445i</v>
      </c>
      <c r="R3710" t="str">
        <f t="shared" si="1941"/>
        <v>0.120611348007584-0.166611792650321i</v>
      </c>
      <c r="S3710" t="str">
        <f t="shared" si="1942"/>
        <v>0.816968206816185i</v>
      </c>
      <c r="T3710" t="str">
        <f t="shared" si="1943"/>
        <v>0.136116537475963+0.0985356367034387i</v>
      </c>
      <c r="U3710" t="str">
        <f t="shared" si="1944"/>
        <v>0.0001-89.6142697589504i</v>
      </c>
      <c r="V3710" t="str">
        <f t="shared" si="1945"/>
        <v>0.00002-0.00143738646366354i</v>
      </c>
      <c r="W3710" t="str">
        <f t="shared" si="1946"/>
        <v>0.0000199993584529506-0.00143736341324092i</v>
      </c>
      <c r="X3710" t="str">
        <f t="shared" si="1947"/>
        <v>0.0000273420038662881-0.00143712148647203i</v>
      </c>
      <c r="Y3710" t="str">
        <f t="shared" si="1948"/>
        <v>0.009+11.1589371055509i</v>
      </c>
      <c r="Z3710" t="str">
        <f t="shared" si="1949"/>
        <v>-0.00154561336410295-0.0000306571209793861i</v>
      </c>
      <c r="AA3710" t="str">
        <f t="shared" si="1950"/>
        <v>0.000870175934125281-1.07550904429873i</v>
      </c>
      <c r="AB3710" t="str">
        <f t="shared" si="1951"/>
        <v>0.926690930776441+0.670837523379433i</v>
      </c>
      <c r="AC3710" t="str">
        <f t="shared" si="1952"/>
        <v>1.12656464777057-0.161969268770135i</v>
      </c>
      <c r="AD3710" t="str">
        <f t="shared" si="1953"/>
        <v>0.722043547976301+0.699282007849571i</v>
      </c>
      <c r="AE3710" t="str">
        <f t="shared" si="1954"/>
        <v>-0.00109456218410313-0.00110295539301173i</v>
      </c>
      <c r="AF3710" t="str">
        <f t="shared" si="1955"/>
        <v>-15.0858290380711-0.200460090150231i</v>
      </c>
      <c r="AG3710" t="str">
        <f t="shared" si="1956"/>
        <v>1.00272481899253-0.002808960241623i</v>
      </c>
      <c r="AH3710" t="str">
        <f t="shared" si="1957"/>
        <v>0.0161997845611967+0.016857982130564i</v>
      </c>
      <c r="AI3710">
        <f t="shared" si="1958"/>
        <v>-32.623108422704263</v>
      </c>
      <c r="AJ3710">
        <f t="shared" si="1959"/>
        <v>46.140638476173265</v>
      </c>
      <c r="AK3710"/>
      <c r="AL3710"/>
      <c r="AM3710"/>
      <c r="AN3710"/>
    </row>
    <row r="3711" spans="1:40" x14ac:dyDescent="0.25">
      <c r="A3711"/>
      <c r="B3711">
        <f t="shared" si="1960"/>
        <v>1777000</v>
      </c>
      <c r="C3711" s="237" t="str">
        <f t="shared" si="1928"/>
        <v>-2.42029265162988E-08+0.00137817813181343i</v>
      </c>
      <c r="D3711" s="208" t="str">
        <f t="shared" si="1929"/>
        <v>-5.95700614256173+0.010566032343903i</v>
      </c>
      <c r="E3711" t="str">
        <f t="shared" si="1930"/>
        <v>2870</v>
      </c>
      <c r="F3711" t="str">
        <f t="shared" si="1931"/>
        <v>0.777000777000777</v>
      </c>
      <c r="G3711" t="str">
        <f t="shared" si="1926"/>
        <v>0.777000777000777</v>
      </c>
      <c r="H3711" t="str">
        <f t="shared" si="1932"/>
        <v>9.12882880208592+0.210913461293848i</v>
      </c>
      <c r="I3711" t="str">
        <f t="shared" si="1933"/>
        <v>6978.26268178633i</v>
      </c>
      <c r="J3711" t="str">
        <f t="shared" si="1927"/>
        <v>-41651.7389119102+1509.23632237617i</v>
      </c>
      <c r="K3711" t="str">
        <f t="shared" si="1934"/>
        <v>0.00606273316570102-0.16731864663367i</v>
      </c>
      <c r="L3711" t="str">
        <f t="shared" si="1935"/>
        <v>0.000524741696762234-0.0121370609443167i</v>
      </c>
      <c r="M3711" t="str">
        <f t="shared" si="1936"/>
        <v>0.00658747486246325-0.179455707577987i</v>
      </c>
      <c r="N3711" t="str">
        <f t="shared" si="1937"/>
        <v>-7.88083457105211i</v>
      </c>
      <c r="O3711" t="str">
        <f t="shared" si="1938"/>
        <v>-0.0268497100069717-0.999639481549494i</v>
      </c>
      <c r="P3711" t="str">
        <f t="shared" si="1939"/>
        <v>1.02684971000697+0.999639481549494i</v>
      </c>
      <c r="Q3711" t="str">
        <f t="shared" si="1940"/>
        <v>-1.02684971000697+6.88119508950262i</v>
      </c>
      <c r="R3711" t="str">
        <f t="shared" si="1941"/>
        <v>0.120323560298194-0.167180832405281i</v>
      </c>
      <c r="S3711" t="str">
        <f t="shared" si="1942"/>
        <v>0.817428211437139i</v>
      </c>
      <c r="T3711" t="str">
        <f t="shared" si="1943"/>
        <v>0.136658328819621+0.0983558726883015i</v>
      </c>
      <c r="U3711" t="str">
        <f t="shared" si="1944"/>
        <v>0.0001-89.5638396690465i</v>
      </c>
      <c r="V3711" t="str">
        <f t="shared" si="1945"/>
        <v>0.00002-0.00143657757989108i</v>
      </c>
      <c r="W3711" t="str">
        <f t="shared" si="1946"/>
        <v>0.0000199993584529506-0.00143655454244503i</v>
      </c>
      <c r="X3711" t="str">
        <f t="shared" si="1947"/>
        <v>0.0000273337407155165-0.00143631279402261i</v>
      </c>
      <c r="Y3711" t="str">
        <f t="shared" si="1948"/>
        <v>0.009+11.1652202908581i</v>
      </c>
      <c r="Z3711" t="str">
        <f t="shared" si="1949"/>
        <v>-0.00154387410744818-0.0000306295747104808i</v>
      </c>
      <c r="AA3711" t="str">
        <f t="shared" si="1950"/>
        <v>0.000869195786385098-1.07490365068498i</v>
      </c>
      <c r="AB3711" t="str">
        <f t="shared" si="1951"/>
        <v>0.930379484231084+0.669613677360451i</v>
      </c>
      <c r="AC3711" t="str">
        <f t="shared" si="1952"/>
        <v>1.12629484773954-0.162550845391558i</v>
      </c>
      <c r="AD3711" t="str">
        <f t="shared" si="1953"/>
        <v>0.725144618579327+0.69918329975684i</v>
      </c>
      <c r="AE3711" t="str">
        <f t="shared" si="1954"/>
        <v>-0.00109811631366379-0.00110166186412545i</v>
      </c>
      <c r="AF3711" t="str">
        <f t="shared" si="1955"/>
        <v>-15.0858349446477-0.200347428949945i</v>
      </c>
      <c r="AG3711" t="str">
        <f t="shared" si="1956"/>
        <v>1.00272290960607-0.00281944739159888i</v>
      </c>
      <c r="AH3711" t="str">
        <f t="shared" si="1957"/>
        <v>0.0162535513919357+0.0168394675123657i</v>
      </c>
      <c r="AI3711">
        <f t="shared" si="1958"/>
        <v>-32.614211032410523</v>
      </c>
      <c r="AJ3711">
        <f t="shared" si="1959"/>
        <v>46.014323105577837</v>
      </c>
      <c r="AK3711"/>
      <c r="AL3711"/>
      <c r="AM3711"/>
      <c r="AN3711"/>
    </row>
    <row r="3712" spans="1:40" x14ac:dyDescent="0.25">
      <c r="A3712"/>
      <c r="B3712">
        <f t="shared" si="1960"/>
        <v>1778000</v>
      </c>
      <c r="C3712" s="237" t="str">
        <f t="shared" si="1928"/>
        <v>-2.41757092831307E-08+0.00137740300350581i</v>
      </c>
      <c r="D3712" s="208" t="str">
        <f t="shared" si="1929"/>
        <v>-5.95700614235306+0.0105600896935445i</v>
      </c>
      <c r="E3712" t="str">
        <f t="shared" si="1930"/>
        <v>2870</v>
      </c>
      <c r="F3712" t="str">
        <f t="shared" si="1931"/>
        <v>0.777000777000777</v>
      </c>
      <c r="G3712" t="str">
        <f t="shared" si="1926"/>
        <v>0.777000777000777</v>
      </c>
      <c r="H3712" t="str">
        <f t="shared" si="1932"/>
        <v>9.12883469891609+0.210794983923672i</v>
      </c>
      <c r="I3712" t="str">
        <f t="shared" si="1933"/>
        <v>6982.18967260332i</v>
      </c>
      <c r="J3712" t="str">
        <f t="shared" si="1927"/>
        <v>-41698.6319438429+1510.08563938369i</v>
      </c>
      <c r="K3712" t="str">
        <f t="shared" si="1934"/>
        <v>0.00605592396424603-0.167224783733494i</v>
      </c>
      <c r="L3712" t="str">
        <f t="shared" si="1935"/>
        <v>0.000524152701858267-0.0121302601514878i</v>
      </c>
      <c r="M3712" t="str">
        <f t="shared" si="1936"/>
        <v>0.0065800766661043-0.179355043884982i</v>
      </c>
      <c r="N3712" t="str">
        <f t="shared" si="1937"/>
        <v>-7.88526948077133i</v>
      </c>
      <c r="O3712" t="str">
        <f t="shared" si="1938"/>
        <v>-0.0312827422814096-0.999510575249384i</v>
      </c>
      <c r="P3712" t="str">
        <f t="shared" si="1939"/>
        <v>1.03128274228141+0.999510575249384i</v>
      </c>
      <c r="Q3712" t="str">
        <f t="shared" si="1940"/>
        <v>-1.03128274228141+6.88575890552195i</v>
      </c>
      <c r="R3712" t="str">
        <f t="shared" si="1941"/>
        <v>0.120032559091169-0.167747704331866i</v>
      </c>
      <c r="S3712" t="str">
        <f t="shared" si="1942"/>
        <v>0.817888216058094i</v>
      </c>
      <c r="T3712" t="str">
        <f t="shared" si="1943"/>
        <v>0.13719887064383+0.098173215623964i</v>
      </c>
      <c r="U3712" t="str">
        <f t="shared" si="1944"/>
        <v>0.0001-89.5134663059029i</v>
      </c>
      <c r="V3712" t="str">
        <f t="shared" si="1945"/>
        <v>0.00002-0.00143576960599913i</v>
      </c>
      <c r="W3712" t="str">
        <f t="shared" si="1946"/>
        <v>0.0000199993584529506-0.00143574658151505i</v>
      </c>
      <c r="X3712" t="str">
        <f t="shared" si="1947"/>
        <v>0.0000273254915026636-0.00143550501116734i</v>
      </c>
      <c r="Y3712" t="str">
        <f t="shared" si="1948"/>
        <v>0.009+11.1715034761653i</v>
      </c>
      <c r="Z3712" t="str">
        <f t="shared" si="1949"/>
        <v>-0.00154213778497897-0.0000306020767870399i</v>
      </c>
      <c r="AA3712" t="str">
        <f t="shared" si="1950"/>
        <v>0.000868217294325504-1.07429893831524i</v>
      </c>
      <c r="AB3712" t="str">
        <f t="shared" si="1951"/>
        <v>0.93405953086971+0.66837013525967i</v>
      </c>
      <c r="AC3712" t="str">
        <f t="shared" si="1952"/>
        <v>1.12602173826474-0.163130361418979i</v>
      </c>
      <c r="AD3712" t="str">
        <f t="shared" si="1953"/>
        <v>0.728245126201046+0.699070896367886i</v>
      </c>
      <c r="AE3712" t="str">
        <f t="shared" si="1954"/>
        <v>-0.00110166130459118-0.00110034945693984i</v>
      </c>
      <c r="AF3712" t="str">
        <f t="shared" si="1955"/>
        <v>-15.0858408412691-0.200234894230127i</v>
      </c>
      <c r="AG3712" t="str">
        <f t="shared" si="1956"/>
        <v>1.00272094909637-0.00282992059409722i</v>
      </c>
      <c r="AH3712" t="str">
        <f t="shared" si="1957"/>
        <v>0.0163071865665097+0.0168206676745605i</v>
      </c>
      <c r="AI3712">
        <f t="shared" si="1958"/>
        <v>-32.605390559027541</v>
      </c>
      <c r="AJ3712">
        <f t="shared" si="1959"/>
        <v>45.888012377940122</v>
      </c>
      <c r="AK3712"/>
      <c r="AL3712"/>
      <c r="AM3712"/>
      <c r="AN3712"/>
    </row>
    <row r="3713" spans="1:40" x14ac:dyDescent="0.25">
      <c r="A3713"/>
      <c r="B3713">
        <f t="shared" si="1960"/>
        <v>1779000</v>
      </c>
      <c r="C3713" s="237" t="str">
        <f t="shared" si="1928"/>
        <v>-2.4148537934588E-08+0.00137662874661843i</v>
      </c>
      <c r="D3713" s="208" t="str">
        <f t="shared" si="1929"/>
        <v>-5.95700614214475+0.0105541537240746i</v>
      </c>
      <c r="E3713" t="str">
        <f t="shared" si="1930"/>
        <v>2870</v>
      </c>
      <c r="F3713" t="str">
        <f t="shared" si="1931"/>
        <v>0.777000777000777</v>
      </c>
      <c r="G3713" t="str">
        <f t="shared" si="1926"/>
        <v>0.777000777000777</v>
      </c>
      <c r="H3713" t="str">
        <f t="shared" si="1932"/>
        <v>9.12884058581319+0.210676639502119i</v>
      </c>
      <c r="I3713" t="str">
        <f t="shared" si="1933"/>
        <v>6986.1166634203i</v>
      </c>
      <c r="J3713" t="str">
        <f t="shared" si="1927"/>
        <v>-41745.5513572282+1510.93495639122i</v>
      </c>
      <c r="K3713" t="str">
        <f t="shared" si="1934"/>
        <v>0.00604912622289907-0.167131025949342i</v>
      </c>
      <c r="L3713" t="str">
        <f t="shared" si="1935"/>
        <v>0.000523564697455834-0.0121234669615185i</v>
      </c>
      <c r="M3713" t="str">
        <f t="shared" si="1936"/>
        <v>0.0065726909203549-0.179254492910861i</v>
      </c>
      <c r="N3713" t="str">
        <f t="shared" si="1937"/>
        <v>-7.88970439049055i</v>
      </c>
      <c r="O3713" t="str">
        <f t="shared" si="1938"/>
        <v>-0.0357151592746093-0.999362010183492i</v>
      </c>
      <c r="P3713" t="str">
        <f t="shared" si="1939"/>
        <v>1.03571515927461+0.999362010183492i</v>
      </c>
      <c r="Q3713" t="str">
        <f t="shared" si="1940"/>
        <v>-1.03571515927461+6.89034238030706i</v>
      </c>
      <c r="R3713" t="str">
        <f t="shared" si="1941"/>
        <v>0.119738362827336-0.168312390414179i</v>
      </c>
      <c r="S3713" t="str">
        <f t="shared" si="1942"/>
        <v>0.81834822067905i</v>
      </c>
      <c r="T3713" t="str">
        <f t="shared" si="1943"/>
        <v>0.137738145213681+0.0979876761667729i</v>
      </c>
      <c r="U3713" t="str">
        <f t="shared" si="1944"/>
        <v>0.0001-89.463149573859i</v>
      </c>
      <c r="V3713" t="str">
        <f t="shared" si="1945"/>
        <v>0.00002-0.00143496254045331i</v>
      </c>
      <c r="W3713" t="str">
        <f t="shared" si="1946"/>
        <v>0.0000199993584529507-0.00143493952891662i</v>
      </c>
      <c r="X3713" t="str">
        <f t="shared" si="1947"/>
        <v>0.0000273172561964005-0.00143469813637248i</v>
      </c>
      <c r="Y3713" t="str">
        <f t="shared" si="1948"/>
        <v>0.009+11.1777866614725i</v>
      </c>
      <c r="Z3713" t="str">
        <f t="shared" si="1949"/>
        <v>-0.00154040439009869-0.0000305746270885213i</v>
      </c>
      <c r="AA3713" t="str">
        <f t="shared" si="1950"/>
        <v>0.000867240454218194-1.0736949060401i</v>
      </c>
      <c r="AB3713" t="str">
        <f t="shared" si="1951"/>
        <v>0.937730949951815+0.667106969626247i</v>
      </c>
      <c r="AC3713" t="str">
        <f t="shared" si="1952"/>
        <v>1.12574533725814-0.163707797998265i</v>
      </c>
      <c r="AD3713" t="str">
        <f t="shared" si="1953"/>
        <v>0.731345010621098+0.698944801146992i</v>
      </c>
      <c r="AE3713" t="str">
        <f t="shared" si="1954"/>
        <v>-0.00110519708838698-0.00109901824109627i</v>
      </c>
      <c r="AF3713" t="str">
        <f t="shared" si="1955"/>
        <v>-15.0858467279579-0.200122485778044i</v>
      </c>
      <c r="AG3713" t="str">
        <f t="shared" si="1956"/>
        <v>1.00271893756296-0.00284037963850272i</v>
      </c>
      <c r="AH3713" t="str">
        <f t="shared" si="1957"/>
        <v>0.0163606890492011+0.0168015836361925i</v>
      </c>
      <c r="AI3713">
        <f t="shared" si="1958"/>
        <v>-32.596646649324661</v>
      </c>
      <c r="AJ3713">
        <f t="shared" si="1959"/>
        <v>45.761706263349232</v>
      </c>
      <c r="AK3713"/>
      <c r="AL3713"/>
      <c r="AM3713"/>
      <c r="AN3713"/>
    </row>
    <row r="3714" spans="1:40" x14ac:dyDescent="0.25">
      <c r="A3714"/>
      <c r="B3714">
        <f t="shared" si="1960"/>
        <v>1780000</v>
      </c>
      <c r="C3714" s="237" t="str">
        <f t="shared" si="1928"/>
        <v>-2.41214123675877E-08+0.00137585535968259i</v>
      </c>
      <c r="D3714" s="208" t="str">
        <f t="shared" si="1929"/>
        <v>-5.95700614193678+0.0105482244242332i</v>
      </c>
      <c r="E3714" t="str">
        <f t="shared" si="1930"/>
        <v>2870</v>
      </c>
      <c r="F3714" t="str">
        <f t="shared" si="1931"/>
        <v>0.777000777000777</v>
      </c>
      <c r="G3714" t="str">
        <f t="shared" si="1926"/>
        <v>0.777000777000777</v>
      </c>
      <c r="H3714" t="str">
        <f t="shared" si="1932"/>
        <v>9.12884646279947+0.210558427805673i</v>
      </c>
      <c r="I3714" t="str">
        <f t="shared" si="1933"/>
        <v>6990.04365423729i</v>
      </c>
      <c r="J3714" t="str">
        <f t="shared" si="1927"/>
        <v>-41792.497152066+1511.78427339875i</v>
      </c>
      <c r="K3714" t="str">
        <f t="shared" si="1934"/>
        <v>0.0060423399159684-0.167037373104964i</v>
      </c>
      <c r="L3714" t="str">
        <f t="shared" si="1935"/>
        <v>0.000522977681336625-0.012116681361691i</v>
      </c>
      <c r="M3714" t="str">
        <f t="shared" si="1936"/>
        <v>0.00656531759730503-0.179154054466655i</v>
      </c>
      <c r="N3714" t="str">
        <f t="shared" si="1937"/>
        <v>-7.89413930020976i</v>
      </c>
      <c r="O3714" t="str">
        <f t="shared" si="1938"/>
        <v>-0.0401468738080469-0.999193789273853i</v>
      </c>
      <c r="P3714" t="str">
        <f t="shared" si="1939"/>
        <v>1.04014687380805+0.999193789273853i</v>
      </c>
      <c r="Q3714" t="str">
        <f t="shared" si="1940"/>
        <v>-1.04014687380805+6.89494551093591i</v>
      </c>
      <c r="R3714" t="str">
        <f t="shared" si="1941"/>
        <v>0.119440990062125-0.168874872815007i</v>
      </c>
      <c r="S3714" t="str">
        <f t="shared" si="1942"/>
        <v>0.818808225300004i</v>
      </c>
      <c r="T3714" t="str">
        <f t="shared" si="1943"/>
        <v>0.13827613490742+0.097799265100844i</v>
      </c>
      <c r="U3714" t="str">
        <f t="shared" si="1944"/>
        <v>0.0001-89.412889377469i</v>
      </c>
      <c r="V3714" t="str">
        <f t="shared" si="1945"/>
        <v>0.00002-0.00143415638172272i</v>
      </c>
      <c r="W3714" t="str">
        <f t="shared" si="1946"/>
        <v>0.0000199993584529506-0.00143413338311889i</v>
      </c>
      <c r="X3714" t="str">
        <f t="shared" si="1947"/>
        <v>0.0000273090347654869-0.00143389216810779i</v>
      </c>
      <c r="Y3714" t="str">
        <f t="shared" si="1948"/>
        <v>0.009+11.1840698467797i</v>
      </c>
      <c r="Z3714" t="str">
        <f t="shared" si="1949"/>
        <v>-0.00153867391622929-0.0000305472254947642i</v>
      </c>
      <c r="AA3714" t="str">
        <f t="shared" si="1950"/>
        <v>0.000866265262345379-1.07309155271277i</v>
      </c>
      <c r="AB3714" t="str">
        <f t="shared" si="1951"/>
        <v>0.941393621507262+0.665824253879198i</v>
      </c>
      <c r="AC3714" t="str">
        <f t="shared" si="1952"/>
        <v>1.12546566275397-0.164283136451368i</v>
      </c>
      <c r="AD3714" t="str">
        <f t="shared" si="1953"/>
        <v>0.734444211642348+0.698805017819795i</v>
      </c>
      <c r="AE3714" t="str">
        <f t="shared" si="1954"/>
        <v>-0.00110872359692346-0.00109766828639584i</v>
      </c>
      <c r="AF3714" t="str">
        <f t="shared" si="1955"/>
        <v>-15.0858526047362-0.20001020338144i</v>
      </c>
      <c r="AG3714" t="str">
        <f t="shared" si="1956"/>
        <v>1.00271687510615-0.00285082431476317i</v>
      </c>
      <c r="AH3714" t="str">
        <f t="shared" si="1957"/>
        <v>0.0164140578096969+0.0167822164186694i</v>
      </c>
      <c r="AI3714">
        <f t="shared" si="1958"/>
        <v>-32.587978953191019</v>
      </c>
      <c r="AJ3714">
        <f t="shared" si="1959"/>
        <v>45.635404731885409</v>
      </c>
      <c r="AK3714"/>
      <c r="AL3714"/>
      <c r="AM3714"/>
      <c r="AN3714"/>
    </row>
    <row r="3715" spans="1:40" x14ac:dyDescent="0.25">
      <c r="A3715"/>
      <c r="B3715">
        <f t="shared" si="1960"/>
        <v>1781000</v>
      </c>
      <c r="C3715" s="237" t="str">
        <f t="shared" si="1928"/>
        <v>-2.40943324793374E-08+0.00137508284123294i</v>
      </c>
      <c r="D3715" s="208" t="str">
        <f t="shared" si="1929"/>
        <v>-5.95700614172917+0.0105423017827859i</v>
      </c>
      <c r="E3715" t="str">
        <f t="shared" si="1930"/>
        <v>2870</v>
      </c>
      <c r="F3715" t="str">
        <f t="shared" si="1931"/>
        <v>0.777000777000777</v>
      </c>
      <c r="G3715" t="str">
        <f t="shared" si="1926"/>
        <v>0.777000777000777</v>
      </c>
      <c r="H3715" t="str">
        <f t="shared" si="1932"/>
        <v>9.1288523298972+0.210440348611317i</v>
      </c>
      <c r="I3715" t="str">
        <f t="shared" si="1933"/>
        <v>6993.97064505428i</v>
      </c>
      <c r="J3715" t="str">
        <f t="shared" si="1927"/>
        <v>-41839.4693283564+1512.63359040628i</v>
      </c>
      <c r="K3715" t="str">
        <f t="shared" si="1934"/>
        <v>0.00603556501783415-0.166943825024504i</v>
      </c>
      <c r="L3715" t="str">
        <f t="shared" si="1935"/>
        <v>0.000522391651288518-0.0121099033393153i</v>
      </c>
      <c r="M3715" t="str">
        <f t="shared" si="1936"/>
        <v>0.00655795666912267-0.179053728363819i</v>
      </c>
      <c r="N3715" t="str">
        <f t="shared" si="1937"/>
        <v>-7.89857420992898i</v>
      </c>
      <c r="O3715" t="str">
        <f t="shared" si="1938"/>
        <v>-0.0445777987170434-0.999005915829102i</v>
      </c>
      <c r="P3715" t="str">
        <f t="shared" si="1939"/>
        <v>1.04457779871704+0.999005915829102i</v>
      </c>
      <c r="Q3715" t="str">
        <f t="shared" si="1940"/>
        <v>-1.04457779871704+6.89956829409988i</v>
      </c>
      <c r="R3715" t="str">
        <f t="shared" si="1941"/>
        <v>0.119140459463514-0.169435133876602i</v>
      </c>
      <c r="S3715" t="str">
        <f t="shared" si="1942"/>
        <v>0.81926822992096i</v>
      </c>
      <c r="T3715" t="str">
        <f t="shared" si="1943"/>
        <v>0.138812822217505+0.097607993336643i</v>
      </c>
      <c r="U3715" t="str">
        <f t="shared" si="1944"/>
        <v>0.0001-89.3626856215025i</v>
      </c>
      <c r="V3715" t="str">
        <f t="shared" si="1945"/>
        <v>0.00002-0.00143335112827987i</v>
      </c>
      <c r="W3715" t="str">
        <f t="shared" si="1946"/>
        <v>0.0000199993584529506-0.00143332814259437i</v>
      </c>
      <c r="X3715" t="str">
        <f t="shared" si="1947"/>
        <v>0.0000273008271787697-0.0014330871048464i</v>
      </c>
      <c r="Y3715" t="str">
        <f t="shared" si="1948"/>
        <v>0.009+11.1903530320868i</v>
      </c>
      <c r="Z3715" t="str">
        <f t="shared" si="1949"/>
        <v>-0.00153694635681119-0.0000305198718859862i</v>
      </c>
      <c r="AA3715" t="str">
        <f t="shared" si="1950"/>
        <v>0.000865291714999744-1.072488877189i</v>
      </c>
      <c r="AB3715" t="str">
        <f t="shared" si="1951"/>
        <v>0.945047426343477+0.664522062297738i</v>
      </c>
      <c r="AC3715" t="str">
        <f t="shared" si="1952"/>
        <v>1.12518273290665-0.164856358277207i</v>
      </c>
      <c r="AD3715" t="str">
        <f t="shared" si="1953"/>
        <v>0.737542669092033+0.698651550373126i</v>
      </c>
      <c r="AE3715" t="str">
        <f t="shared" si="1954"/>
        <v>-0.00111224076244346-0.0010962996627976i</v>
      </c>
      <c r="AF3715" t="str">
        <f t="shared" si="1955"/>
        <v>-15.0858584716264-0.199898046828531i</v>
      </c>
      <c r="AG3715" t="str">
        <f t="shared" si="1956"/>
        <v>1.00271476182705-0.00286125441339212i</v>
      </c>
      <c r="AH3715" t="str">
        <f t="shared" si="1957"/>
        <v>0.0164672918230883+0.0167625670457382i</v>
      </c>
      <c r="AI3715">
        <f t="shared" si="1958"/>
        <v>-32.57938712360275</v>
      </c>
      <c r="AJ3715">
        <f t="shared" si="1959"/>
        <v>45.509107753616547</v>
      </c>
      <c r="AK3715"/>
      <c r="AL3715"/>
      <c r="AM3715"/>
      <c r="AN3715"/>
    </row>
    <row r="3716" spans="1:40" x14ac:dyDescent="0.25">
      <c r="A3716"/>
      <c r="B3716">
        <f t="shared" si="1960"/>
        <v>1782000</v>
      </c>
      <c r="C3716" s="237" t="str">
        <f t="shared" si="1928"/>
        <v>-2.40672981673318E-08+0.00137431118980736i</v>
      </c>
      <c r="D3716" s="208" t="str">
        <f t="shared" si="1929"/>
        <v>-5.95700614152191+0.0105363857885231i</v>
      </c>
      <c r="E3716" t="str">
        <f t="shared" si="1930"/>
        <v>2870</v>
      </c>
      <c r="F3716" t="str">
        <f t="shared" si="1931"/>
        <v>0.777000777000777</v>
      </c>
      <c r="G3716" t="str">
        <f t="shared" si="1926"/>
        <v>0.777000777000777</v>
      </c>
      <c r="H3716" t="str">
        <f t="shared" si="1932"/>
        <v>9.12885818712853+0.210322401696535i</v>
      </c>
      <c r="I3716" t="str">
        <f t="shared" si="1933"/>
        <v>6997.89763587126i</v>
      </c>
      <c r="J3716" t="str">
        <f t="shared" si="1927"/>
        <v>-41886.4678860994+1513.4829074138i</v>
      </c>
      <c r="K3716" t="str">
        <f t="shared" si="1934"/>
        <v>0.00602880150294814-0.166850381532497i</v>
      </c>
      <c r="L3716" t="str">
        <f t="shared" si="1935"/>
        <v>0.000521806605105581-0.01210313288173i</v>
      </c>
      <c r="M3716" t="str">
        <f t="shared" si="1936"/>
        <v>0.00655060810805372-0.178953514414227i</v>
      </c>
      <c r="N3716" t="str">
        <f t="shared" si="1937"/>
        <v>-7.9030091196482i</v>
      </c>
      <c r="O3716" t="str">
        <f t="shared" si="1938"/>
        <v>-0.0490078468524212-0.998798393544408i</v>
      </c>
      <c r="P3716" t="str">
        <f t="shared" si="1939"/>
        <v>1.04900784685242+0.998798393544408i</v>
      </c>
      <c r="Q3716" t="str">
        <f t="shared" si="1940"/>
        <v>-1.04900784685242+6.90421072610379i</v>
      </c>
      <c r="R3716" t="str">
        <f t="shared" si="1941"/>
        <v>0.118836789809981-0.169993156121434i</v>
      </c>
      <c r="S3716" t="str">
        <f t="shared" si="1942"/>
        <v>0.819728234541914i</v>
      </c>
      <c r="T3716" t="str">
        <f t="shared" si="1943"/>
        <v>0.139348189751631+0.0974138719095642i</v>
      </c>
      <c r="U3716" t="str">
        <f t="shared" si="1944"/>
        <v>0.0001-89.3125382109403i</v>
      </c>
      <c r="V3716" t="str">
        <f t="shared" si="1945"/>
        <v>0.00002-0.0014325467786007i</v>
      </c>
      <c r="W3716" t="str">
        <f t="shared" si="1946"/>
        <v>0.0000199993584529506-0.00143252380581903i</v>
      </c>
      <c r="X3716" t="str">
        <f t="shared" si="1947"/>
        <v>0.0000272926334051833-0.00143228294506489i</v>
      </c>
      <c r="Y3716" t="str">
        <f t="shared" si="1948"/>
        <v>0.009+11.196636217394i</v>
      </c>
      <c r="Z3716" t="str">
        <f t="shared" si="1949"/>
        <v>-0.00153522170530313-0.0000304925661427829i</v>
      </c>
      <c r="AA3716" t="str">
        <f t="shared" si="1950"/>
        <v>0.000864319808484364-1.07188687832714i</v>
      </c>
      <c r="AB3716" t="str">
        <f t="shared" si="1951"/>
        <v>0.948692246052429+0.663200470011606i</v>
      </c>
      <c r="AC3716" t="str">
        <f t="shared" si="1952"/>
        <v>1.12489656598878-0.165427445152486i</v>
      </c>
      <c r="AD3716" t="str">
        <f t="shared" si="1953"/>
        <v>0.740640322822818+0.698484403054827i</v>
      </c>
      <c r="AE3716" t="str">
        <f t="shared" si="1954"/>
        <v>-0.00111574851756046-0.00109491244041716i</v>
      </c>
      <c r="AF3716" t="str">
        <f t="shared" si="1955"/>
        <v>-15.0858643286504-0.199786015908012i</v>
      </c>
      <c r="AG3716" t="str">
        <f t="shared" si="1956"/>
        <v>1.00271259782756-0.00287166972547157i</v>
      </c>
      <c r="AH3716" t="str">
        <f t="shared" si="1957"/>
        <v>0.0165203900698704+0.0167426365434647i</v>
      </c>
      <c r="AI3716">
        <f t="shared" si="1958"/>
        <v>-32.570870816589604</v>
      </c>
      <c r="AJ3716">
        <f t="shared" si="1959"/>
        <v>45.382815298600981</v>
      </c>
      <c r="AK3716"/>
      <c r="AL3716"/>
      <c r="AM3716"/>
      <c r="AN3716"/>
    </row>
    <row r="3717" spans="1:40" x14ac:dyDescent="0.25">
      <c r="A3717"/>
      <c r="B3717">
        <f t="shared" si="1960"/>
        <v>1783000</v>
      </c>
      <c r="C3717" s="237" t="str">
        <f t="shared" si="1928"/>
        <v>-2.40403093293534E-08+0.00137354040394703i</v>
      </c>
      <c r="D3717" s="208" t="str">
        <f t="shared" si="1929"/>
        <v>-5.957006141315+0.0105304764302606i</v>
      </c>
      <c r="E3717" t="str">
        <f t="shared" si="1930"/>
        <v>2870</v>
      </c>
      <c r="F3717" t="str">
        <f t="shared" si="1931"/>
        <v>0.777000777000777</v>
      </c>
      <c r="G3717" t="str">
        <f t="shared" ref="G3717:G3780" si="1961">IF($C$11=$C$7,$C$24,F3717)</f>
        <v>0.777000777000777</v>
      </c>
      <c r="H3717" t="str">
        <f t="shared" si="1932"/>
        <v>9.12886403451559+0.210204586839304i</v>
      </c>
      <c r="I3717" t="str">
        <f t="shared" si="1933"/>
        <v>7001.82462668825i</v>
      </c>
      <c r="J3717" t="str">
        <f t="shared" ref="J3717:J3780" si="1962">IMSUM(COMPLEX(0,2*PI()*B3717*$C$113*$C$112),COMPLEX(0,2*PI()*B3717*$C$113*$C$111),COMPLEX(0,2*PI()*B3717*$C$28*10^-12*$C$111),COMPLEX(-1*2*PI()*B3717*2*PI()*B3717*$C$113*$C$112*$C$28*10^-12*$C$111,0),COMPLEX(1,0))</f>
        <v>-41933.4928252949+1514.33222442133i</v>
      </c>
      <c r="K3717" t="str">
        <f t="shared" si="1934"/>
        <v>0.00602204934583378-0.166757042453871i</v>
      </c>
      <c r="L3717" t="str">
        <f t="shared" si="1935"/>
        <v>0.00052122254058804-0.0120963699763015i</v>
      </c>
      <c r="M3717" t="str">
        <f t="shared" si="1936"/>
        <v>0.00654327188642182-0.178853412430172i</v>
      </c>
      <c r="N3717" t="str">
        <f t="shared" si="1937"/>
        <v>-7.90744402936742i</v>
      </c>
      <c r="O3717" t="str">
        <f t="shared" si="1938"/>
        <v>-0.0534369310822578-0.9985712265014i</v>
      </c>
      <c r="P3717" t="str">
        <f t="shared" si="1939"/>
        <v>1.05343693108226+0.9985712265014i</v>
      </c>
      <c r="Q3717" t="str">
        <f t="shared" si="1940"/>
        <v>-1.05343693108226+6.90887280286602i</v>
      </c>
      <c r="R3717" t="str">
        <f t="shared" si="1941"/>
        <v>0.118529999988449-0.170548922252914i</v>
      </c>
      <c r="S3717" t="str">
        <f t="shared" si="1942"/>
        <v>0.82018823916287i</v>
      </c>
      <c r="T3717" t="str">
        <f t="shared" si="1943"/>
        <v>0.139882220233743+0.097216911978501i</v>
      </c>
      <c r="U3717" t="str">
        <f t="shared" si="1944"/>
        <v>0.0001-89.2624470509789i</v>
      </c>
      <c r="V3717" t="str">
        <f t="shared" si="1945"/>
        <v>0.00002-0.00143174333116458i</v>
      </c>
      <c r="W3717" t="str">
        <f t="shared" si="1946"/>
        <v>0.0000199993584529505-0.00143172037127228i</v>
      </c>
      <c r="X3717" t="str">
        <f t="shared" si="1947"/>
        <v>0.0000272844534137493-0.00143147968724329i</v>
      </c>
      <c r="Y3717" t="str">
        <f t="shared" si="1948"/>
        <v>0.009+11.2029194027012i</v>
      </c>
      <c r="Z3717" t="str">
        <f t="shared" si="1949"/>
        <v>-0.00153349995518228-0.000030465308146125i</v>
      </c>
      <c r="AA3717" t="str">
        <f t="shared" si="1950"/>
        <v>0.000863349539112686-1.07128555498806i</v>
      </c>
      <c r="AB3717" t="str">
        <f t="shared" si="1951"/>
        <v>0.952327963017524+0.661859552991329i</v>
      </c>
      <c r="AC3717" t="str">
        <f t="shared" si="1952"/>
        <v>1.12460718038907-0.165996378932511i</v>
      </c>
      <c r="AD3717" t="str">
        <f t="shared" si="1953"/>
        <v>0.743737112713909+0.698303580373611i</v>
      </c>
      <c r="AE3717" t="str">
        <f t="shared" si="1954"/>
        <v>-0.00111924679525856-0.0010935066895251i</v>
      </c>
      <c r="AF3717" t="str">
        <f t="shared" si="1955"/>
        <v>-15.0858701758306-0.199674110409043i</v>
      </c>
      <c r="AG3717" t="str">
        <f t="shared" si="1956"/>
        <v>1.00271038321035-0.00288207004265447i</v>
      </c>
      <c r="AH3717" t="str">
        <f t="shared" si="1957"/>
        <v>0.0165733515359428+0.0167224259402128i</v>
      </c>
      <c r="AI3717">
        <f t="shared" si="1958"/>
        <v>-32.562429691201913</v>
      </c>
      <c r="AJ3717">
        <f t="shared" si="1959"/>
        <v>45.256527336887999</v>
      </c>
      <c r="AK3717"/>
      <c r="AL3717"/>
      <c r="AM3717"/>
      <c r="AN3717"/>
    </row>
    <row r="3718" spans="1:40" x14ac:dyDescent="0.25">
      <c r="A3718"/>
      <c r="B3718">
        <f t="shared" si="1960"/>
        <v>1784000</v>
      </c>
      <c r="C3718" s="237" t="str">
        <f t="shared" ref="C3718:C3781" si="1963">IMPRODUCT(COMPLEX(-1,0),IMDIV(IMPRODUCT(G3718,COMPLEX($C$100+$C$101,0)),COMPLEX($C$100,2*PI()*B3718*$C$103*$C$102*(2*$C$100+$C$101))))</f>
        <v>-2.4013365863471E-08+0.00137277048219641i</v>
      </c>
      <c r="D3718" s="208" t="str">
        <f t="shared" ref="D3718:D3781" si="1964">IMPRODUCT(COMPLEX($C$106,0),IMSUB(C3718,G3718))</f>
        <v>-5.95700614110843+0.0105245736968391i</v>
      </c>
      <c r="E3718" t="str">
        <f t="shared" ref="E3718:E3781" si="1965">IMDIV(COMPLEX($C$20*10^3,0),COMPLEX(1,2*PI()*B3718*$C$20*1000*$C$29*10^-12))</f>
        <v>2870</v>
      </c>
      <c r="F3718" t="str">
        <f t="shared" ref="F3718:F3781" si="1966">IMDIV(COMPLEX($C$22*1000,0),IMSUM(COMPLEX($C$22*1000,0),E3718))</f>
        <v>0.777000777000777</v>
      </c>
      <c r="G3718" t="str">
        <f t="shared" si="1961"/>
        <v>0.777000777000777</v>
      </c>
      <c r="H3718" t="str">
        <f t="shared" ref="H3718:H3781" si="1967">IMPRODUCT(COMPLEX($C$108,0),IMPRODUCT(COMPLEX(-1,0),D3718),IMDIV(COMPLEX(0,2*PI()*B3718*$C$109*$C$110),COMPLEX(1,2*PI()*B3718*$C$109*$C$110)))</f>
        <v>9.12886987208038+0.210086903818103i</v>
      </c>
      <c r="I3718" t="str">
        <f t="shared" ref="I3718:I3781" si="1968">COMPLEX(0,2*PI()*B3718*$C$113*$C$112*$C$114)</f>
        <v>7005.75161750524i</v>
      </c>
      <c r="J3718" t="str">
        <f t="shared" si="1962"/>
        <v>-41980.544145943+1515.18154142886i</v>
      </c>
      <c r="K3718" t="str">
        <f t="shared" ref="K3718:K3781" si="1969">IMDIV(I3718,J3718)</f>
        <v>0.00601530852108551-0.166663807613943i</v>
      </c>
      <c r="L3718" t="str">
        <f t="shared" ref="L3718:L3781" si="1970">IMDIV(COMPLEX($C$117,0),COMPLEX(1,2*PI()*B3718*$C$115*$C$116))</f>
        <v>0.000520639455542258-0.0120896146104246i</v>
      </c>
      <c r="M3718" t="str">
        <f t="shared" ref="M3718:M3781" si="1971">IMSUM(K3718,L3718)</f>
        <v>0.00653594797662777-0.178753422224368i</v>
      </c>
      <c r="N3718" t="str">
        <f t="shared" ref="N3718:N3781" si="1972">COMPLEX(0,-2*PI()*B3718*$C$43)</f>
        <v>-7.91187893908664i</v>
      </c>
      <c r="O3718" t="str">
        <f t="shared" ref="O3718:O3781" si="1973">IMEXP(N3718)</f>
        <v>-0.0578649642935868-0.998324419168089i</v>
      </c>
      <c r="P3718" t="str">
        <f t="shared" ref="P3718:P3781" si="1974">IMSUB(COMPLEX(1,0),O3718)</f>
        <v>1.05786496429359+0.998324419168089i</v>
      </c>
      <c r="Q3718" t="str">
        <f t="shared" ref="Q3718:Q3781" si="1975">IMSUM(COMPLEX(0,2*PI()*B3718*$C$43),O3718,COMPLEX(-1,0))</f>
        <v>-1.05786496429359+6.91355451991855i</v>
      </c>
      <c r="R3718" t="str">
        <f t="shared" ref="R3718:R3781" si="1976">IMDIV(P3718,Q3718)</f>
        <v>0.118220108992221-0.171102415156099i</v>
      </c>
      <c r="S3718" t="str">
        <f t="shared" ref="S3718:S3781" si="1977">IMDIV(COMPLEX(0,2*PI()*B3718*$C$123),COMPLEX($C$124,0))</f>
        <v>0.820648243783824i</v>
      </c>
      <c r="T3718" t="str">
        <f t="shared" ref="T3718:T3781" si="1978">IMPRODUCT(R3718,S3718)</f>
        <v>0.140414896505023+0.0970171248243984i</v>
      </c>
      <c r="U3718" t="str">
        <f t="shared" ref="U3718:U3781" si="1979">IMDIV(COMPLEX(1,2*PI()*B3718*$C$16*10^-3*$C$15*10^-6),COMPLEX(0,2*PI()*B3718*$C$15*10^-6))</f>
        <v>0.0001-89.2124120470264i</v>
      </c>
      <c r="V3718" t="str">
        <f t="shared" ref="V3718:V3781" si="1980">IMSUM(COMPLEX($C$18*10^-3,0),IMDIV(COMPLEX(1,0),COMPLEX(0,2*PI()*B3718*($C$17*1*10^-6))))</f>
        <v>0.00002-0.00143094078445429i</v>
      </c>
      <c r="W3718" t="str">
        <f t="shared" ref="W3718:W3781" si="1981">IMDIV(IMPRODUCT(U3718,V3718),IMSUM(U3718,V3718))</f>
        <v>0.0000199993584529505-0.00143091783743691i</v>
      </c>
      <c r="X3718" t="str">
        <f t="shared" ref="X3718:X3781" si="1982">IMDIV(IMPRODUCT(COMPLEX($C$19,0),W3718),IMSUM(COMPLEX($C$19,0),W3718))</f>
        <v>0.0000272762871735761-0.00143067732986498i</v>
      </c>
      <c r="Y3718" t="str">
        <f t="shared" ref="Y3718:Y3781" si="1983">COMPLEX($C$13*10^-3,2*PI()*B3718*$C$12*0.000001)</f>
        <v>0.009+11.2092025880084i</v>
      </c>
      <c r="Z3718" t="str">
        <f t="shared" ref="Z3718:Z3781" si="1984">IMPRODUCT(COMPLEX($C$6,0),IMDIV(X3718,IMSUM(X3718,Y3718)))</f>
        <v>-0.00153178109994408-0.0000304380977773598i</v>
      </c>
      <c r="AA3718" t="str">
        <f t="shared" ref="AA3718:AA3781" si="1985">IMDIV(COMPLEX($C$6,0),IMSUM(X3718,Y3718))</f>
        <v>0.00086238090320858-1.07068490603525i</v>
      </c>
      <c r="AB3718" t="str">
        <f t="shared" ref="AB3718:AB3781" si="1986">IMPRODUCT(COMPLEX($C$119,0),T3718)</f>
        <v>0.955954460420326+0.660499388038373i</v>
      </c>
      <c r="AC3718" t="str">
        <f t="shared" ref="AC3718:AC3781" si="1987">IMSUM(COMPLEX(1,0),IMPRODUCT(AB3718,M3718))</f>
        <v>1.12431459461029-0.166563141651969i</v>
      </c>
      <c r="AD3718" t="str">
        <f t="shared" ref="AD3718:AD3781" si="1988">IMDIV(AB3718,AC3718)</f>
        <v>0.746832978672132+0.698109087098848i</v>
      </c>
      <c r="AE3718" t="str">
        <f t="shared" ref="AE3718:AE3781" si="1989">IMPRODUCT(AD3718,AA3718,X3718)</f>
        <v>-0.00112273552889253-0.00109208248054541i</v>
      </c>
      <c r="AF3718" t="str">
        <f t="shared" ref="AF3718:AF3781" si="1990">IMSUB(D3718,H3718)</f>
        <v>-15.0858760131888-0.199562330121264i</v>
      </c>
      <c r="AG3718" t="str">
        <f t="shared" ref="AG3718:AG3781" si="1991">IMSUM(COMPLEX(1,0),IMPRODUCT(AD3718,AA3718,COMPLEX($C$127,0)))</f>
        <v>1.00270811807889-0.00289245515716767i</v>
      </c>
      <c r="AH3718" t="str">
        <f t="shared" ref="AH3718:AH3781" si="1992">IMDIV(IMPRODUCT(AE3718,AF3718),AG3718)</f>
        <v>0.0166261752126073+0.016701936266621i</v>
      </c>
      <c r="AI3718">
        <f t="shared" ref="AI3718:AI3781" si="1993">20*LOG10(IMABS(AH3718))</f>
        <v>-32.554063409479362</v>
      </c>
      <c r="AJ3718">
        <f t="shared" ref="AJ3718:AJ3781" si="1994">IMARGUMENT(AH3718)*180/PI()</f>
        <v>45.130243838518659</v>
      </c>
      <c r="AK3718"/>
      <c r="AL3718"/>
      <c r="AM3718"/>
      <c r="AN3718"/>
    </row>
    <row r="3719" spans="1:40" x14ac:dyDescent="0.25">
      <c r="A3719"/>
      <c r="B3719">
        <f t="shared" si="1960"/>
        <v>1785000</v>
      </c>
      <c r="C3719" s="237" t="str">
        <f t="shared" si="1963"/>
        <v>-2.39864676680386E-08+0.00137200142310321i</v>
      </c>
      <c r="D3719" s="208" t="str">
        <f t="shared" si="1964"/>
        <v>-5.95700614090221+0.0105186775771246i</v>
      </c>
      <c r="E3719" t="str">
        <f t="shared" si="1965"/>
        <v>2870</v>
      </c>
      <c r="F3719" t="str">
        <f t="shared" si="1966"/>
        <v>0.777000777000777</v>
      </c>
      <c r="G3719" t="str">
        <f t="shared" si="1961"/>
        <v>0.777000777000777</v>
      </c>
      <c r="H3719" t="str">
        <f t="shared" si="1967"/>
        <v>9.12887569984491+0.209969352411902i</v>
      </c>
      <c r="I3719" t="str">
        <f t="shared" si="1968"/>
        <v>7009.67860832223i</v>
      </c>
      <c r="J3719" t="str">
        <f t="shared" si="1962"/>
        <v>-42027.6218480436+1516.03085843639i</v>
      </c>
      <c r="K3719" t="str">
        <f t="shared" si="1969"/>
        <v>0.00600857900336882-0.16657067683842i</v>
      </c>
      <c r="L3719" t="str">
        <f t="shared" si="1970"/>
        <v>0.000520057347780732-0.012082866771522i</v>
      </c>
      <c r="M3719" t="str">
        <f t="shared" si="1971"/>
        <v>0.00652863635114955-0.178653543609942i</v>
      </c>
      <c r="N3719" t="str">
        <f t="shared" si="1972"/>
        <v>-7.91631384880586i</v>
      </c>
      <c r="O3719" t="str">
        <f t="shared" si="1973"/>
        <v>-0.0622918593941161-0.998057976398778i</v>
      </c>
      <c r="P3719" t="str">
        <f t="shared" si="1974"/>
        <v>1.06229185939412+0.998057976398778i</v>
      </c>
      <c r="Q3719" t="str">
        <f t="shared" si="1975"/>
        <v>-1.06229185939412+6.91825587240708i</v>
      </c>
      <c r="R3719" t="str">
        <f t="shared" si="1976"/>
        <v>0.117907135918924-0.171653617898363i</v>
      </c>
      <c r="S3719" t="str">
        <f t="shared" si="1977"/>
        <v>0.82110824840478i</v>
      </c>
      <c r="T3719" t="str">
        <f t="shared" si="1978"/>
        <v>0.140946201524868+0.096814521848812i</v>
      </c>
      <c r="U3719" t="str">
        <f t="shared" si="1979"/>
        <v>0.0001-89.162433104703i</v>
      </c>
      <c r="V3719" t="str">
        <f t="shared" si="1980"/>
        <v>0.00002-0.00143013913695599i</v>
      </c>
      <c r="W3719" t="str">
        <f t="shared" si="1981"/>
        <v>0.0000199993584529506-0.0014301162027991i</v>
      </c>
      <c r="X3719" t="str">
        <f t="shared" si="1982"/>
        <v>0.0000272681346538583-0.00142987587141676i</v>
      </c>
      <c r="Y3719" t="str">
        <f t="shared" si="1983"/>
        <v>0.009+11.2154857733156i</v>
      </c>
      <c r="Z3719" t="str">
        <f t="shared" si="1984"/>
        <v>-0.00153006513310211-0.0000304109349182058i</v>
      </c>
      <c r="AA3719" t="str">
        <f t="shared" si="1985"/>
        <v>0.000861413897106144-1.07008493033468i</v>
      </c>
      <c r="AB3719" t="str">
        <f t="shared" si="1986"/>
        <v>0.959571622247215+0.659120052775328i</v>
      </c>
      <c r="AC3719" t="str">
        <f t="shared" si="1987"/>
        <v>1.12401882726722-0.167127715525685i</v>
      </c>
      <c r="AD3719" t="str">
        <f t="shared" si="1988"/>
        <v>0.749927860633066+0.697900928260433i</v>
      </c>
      <c r="AE3719" t="str">
        <f t="shared" si="1989"/>
        <v>-0.00112621465218783-0.00109063988405394i</v>
      </c>
      <c r="AF3719" t="str">
        <f t="shared" si="1990"/>
        <v>-15.0858818407471-0.199450674834777i</v>
      </c>
      <c r="AG3719" t="str">
        <f t="shared" si="1991"/>
        <v>1.00270580253741-0.00290282486181425i</v>
      </c>
      <c r="AH3719" t="str">
        <f t="shared" si="1992"/>
        <v>0.0166788600965697+0.0166811685555819i</v>
      </c>
      <c r="AI3719">
        <f t="shared" si="1993"/>
        <v>-32.545771636418479</v>
      </c>
      <c r="AJ3719">
        <f t="shared" si="1994"/>
        <v>45.003964773524203</v>
      </c>
      <c r="AK3719"/>
      <c r="AL3719"/>
      <c r="AM3719"/>
      <c r="AN3719"/>
    </row>
    <row r="3720" spans="1:40" x14ac:dyDescent="0.25">
      <c r="A3720"/>
      <c r="B3720">
        <f t="shared" si="1960"/>
        <v>1786000</v>
      </c>
      <c r="C3720" s="237" t="str">
        <f t="shared" si="1963"/>
        <v>-2.39596146416959E-08+0.0013712332252184i</v>
      </c>
      <c r="D3720" s="208" t="str">
        <f t="shared" si="1964"/>
        <v>-5.95700614069634+0.0105127880600077i</v>
      </c>
      <c r="E3720" t="str">
        <f t="shared" si="1965"/>
        <v>2870</v>
      </c>
      <c r="F3720" t="str">
        <f t="shared" si="1966"/>
        <v>0.777000777000777</v>
      </c>
      <c r="G3720" t="str">
        <f t="shared" si="1961"/>
        <v>0.777000777000777</v>
      </c>
      <c r="H3720" t="str">
        <f t="shared" si="1967"/>
        <v>9.1288815178311+0.209851932400165i</v>
      </c>
      <c r="I3720" t="str">
        <f t="shared" si="1968"/>
        <v>7013.60559913921i</v>
      </c>
      <c r="J3720" t="str">
        <f t="shared" si="1962"/>
        <v>-42074.7259315969+1516.88017544391i</v>
      </c>
      <c r="K3720" t="str">
        <f t="shared" si="1969"/>
        <v>0.00600186076741982-0.166477649953393i</v>
      </c>
      <c r="L3720" t="str">
        <f t="shared" si="1970"/>
        <v>0.000519476215122047-0.0120761264470441i</v>
      </c>
      <c r="M3720" t="str">
        <f t="shared" si="1971"/>
        <v>0.00652133698254187-0.178553776400437i</v>
      </c>
      <c r="N3720" t="str">
        <f t="shared" si="1972"/>
        <v>-7.92074875852508i</v>
      </c>
      <c r="O3720" t="str">
        <f t="shared" si="1973"/>
        <v>-0.0667175293139377-0.997771903433968i</v>
      </c>
      <c r="P3720" t="str">
        <f t="shared" si="1974"/>
        <v>1.06671752931394+0.997771903433968i</v>
      </c>
      <c r="Q3720" t="str">
        <f t="shared" si="1975"/>
        <v>-1.06671752931394+6.92297685509111i</v>
      </c>
      <c r="R3720" t="str">
        <f t="shared" si="1976"/>
        <v>0.117591099968439-0.172202513730041i</v>
      </c>
      <c r="S3720" t="str">
        <f t="shared" si="1977"/>
        <v>0.821568253025734i</v>
      </c>
      <c r="T3720" t="str">
        <f t="shared" si="1978"/>
        <v>0.14147611837183+0.0966091145724449i</v>
      </c>
      <c r="U3720" t="str">
        <f t="shared" si="1979"/>
        <v>0.0001-89.1125101298409i</v>
      </c>
      <c r="V3720" t="str">
        <f t="shared" si="1980"/>
        <v>0.00002-0.00142933838715926i</v>
      </c>
      <c r="W3720" t="str">
        <f t="shared" si="1981"/>
        <v>0.0000199993584529505-0.00142931546584847i</v>
      </c>
      <c r="X3720" t="str">
        <f t="shared" si="1982"/>
        <v>0.000027259995823877-0.00142907531038885i</v>
      </c>
      <c r="Y3720" t="str">
        <f t="shared" si="1983"/>
        <v>0.009+11.2217689586227i</v>
      </c>
      <c r="Z3720" t="str">
        <f t="shared" si="1984"/>
        <v>-0.00152835204818822-0.0000303838194507552i</v>
      </c>
      <c r="AA3720" t="str">
        <f t="shared" si="1985"/>
        <v>0.000860448517149846-1.06948562675492i</v>
      </c>
      <c r="AB3720" t="str">
        <f t="shared" si="1986"/>
        <v>0.963179333295787+0.657721625635948i</v>
      </c>
      <c r="AC3720" t="str">
        <f t="shared" si="1987"/>
        <v>1.12371989708457-0.167690082949341i</v>
      </c>
      <c r="AD3720" t="str">
        <f t="shared" si="1988"/>
        <v>0.753021698562092+0.697679109148564i</v>
      </c>
      <c r="AE3720" t="str">
        <f t="shared" si="1989"/>
        <v>-0.00112968409924061-0.00108917897077695i</v>
      </c>
      <c r="AF3720" t="str">
        <f t="shared" si="1990"/>
        <v>-15.0858876585274-0.199339144340157i</v>
      </c>
      <c r="AG3720" t="str">
        <f t="shared" si="1991"/>
        <v>1.00270343669093-0.00291317894997639i</v>
      </c>
      <c r="AH3720" t="str">
        <f t="shared" si="1992"/>
        <v>0.0167314051899381+0.0166601238422213i</v>
      </c>
      <c r="AI3720">
        <f t="shared" si="1993"/>
        <v>-32.537554039941455</v>
      </c>
      <c r="AJ3720">
        <f t="shared" si="1994"/>
        <v>44.877690111929901</v>
      </c>
      <c r="AK3720"/>
      <c r="AL3720"/>
      <c r="AM3720"/>
      <c r="AN3720"/>
    </row>
    <row r="3721" spans="1:40" x14ac:dyDescent="0.25">
      <c r="A3721"/>
      <c r="B3721">
        <f t="shared" si="1960"/>
        <v>1787000</v>
      </c>
      <c r="C3721" s="237" t="str">
        <f t="shared" si="1963"/>
        <v>-2.39328066833646E-08+0.0013704658870962i</v>
      </c>
      <c r="D3721" s="208" t="str">
        <f t="shared" si="1964"/>
        <v>-5.95700614049081+0.0105069051344042i</v>
      </c>
      <c r="E3721" t="str">
        <f t="shared" si="1965"/>
        <v>2870</v>
      </c>
      <c r="F3721" t="str">
        <f t="shared" si="1966"/>
        <v>0.777000777000777</v>
      </c>
      <c r="G3721" t="str">
        <f t="shared" si="1961"/>
        <v>0.777000777000777</v>
      </c>
      <c r="H3721" t="str">
        <f t="shared" si="1967"/>
        <v>9.12888732606079+0.209734643562852i</v>
      </c>
      <c r="I3721" t="str">
        <f t="shared" si="1968"/>
        <v>7017.5325899562i</v>
      </c>
      <c r="J3721" t="str">
        <f t="shared" si="1962"/>
        <v>-42121.8563966026+1517.72949245144i</v>
      </c>
      <c r="K3721" t="str">
        <f t="shared" si="1969"/>
        <v>0.00599515378804536-0.166384726785346i</v>
      </c>
      <c r="L3721" t="str">
        <f t="shared" si="1970"/>
        <v>0.000518896055390869-0.0120693936244694i</v>
      </c>
      <c r="M3721" t="str">
        <f t="shared" si="1971"/>
        <v>0.00651404984343623-0.178454120409815i</v>
      </c>
      <c r="N3721" t="str">
        <f t="shared" si="1972"/>
        <v>-7.9251836682443i</v>
      </c>
      <c r="O3721" t="str">
        <f t="shared" si="1973"/>
        <v>-0.0711418870072417-0.997466205900254i</v>
      </c>
      <c r="P3721" t="str">
        <f t="shared" si="1974"/>
        <v>1.07114188700724+0.997466205900254i</v>
      </c>
      <c r="Q3721" t="str">
        <f t="shared" si="1975"/>
        <v>-1.07114188700724+6.92771746234405i</v>
      </c>
      <c r="R3721" t="str">
        <f t="shared" si="1976"/>
        <v>0.117272020440834-0.172749086085052i</v>
      </c>
      <c r="S3721" t="str">
        <f t="shared" si="1977"/>
        <v>0.82202825764669i</v>
      </c>
      <c r="T3721" t="str">
        <f t="shared" si="1978"/>
        <v>0.142004630244553+0.0964009146336858i</v>
      </c>
      <c r="U3721" t="str">
        <f t="shared" si="1979"/>
        <v>0.0001-89.062643028481i</v>
      </c>
      <c r="V3721" t="str">
        <f t="shared" si="1980"/>
        <v>0.00002-0.00142853853355705i</v>
      </c>
      <c r="W3721" t="str">
        <f t="shared" si="1981"/>
        <v>0.0000199993584529506-0.00142851562507798i</v>
      </c>
      <c r="X3721" t="str">
        <f t="shared" si="1982"/>
        <v>0.0000272518706529993-0.00142827564527482i</v>
      </c>
      <c r="Y3721" t="str">
        <f t="shared" si="1983"/>
        <v>0.009+11.2280521439299i</v>
      </c>
      <c r="Z3721" t="str">
        <f t="shared" si="1984"/>
        <v>-0.00152664183875228-0.0000303567512574695i</v>
      </c>
      <c r="AA3721" t="str">
        <f t="shared" si="1985"/>
        <v>0.000859484759694311-1.06888699416703i</v>
      </c>
      <c r="AB3721" t="str">
        <f t="shared" si="1986"/>
        <v>0.966777479181231+0.656304185855198i</v>
      </c>
      <c r="AC3721" t="str">
        <f t="shared" si="1987"/>
        <v>1.12341782289497-0.168250226500188i</v>
      </c>
      <c r="AD3721" t="str">
        <f t="shared" si="1988"/>
        <v>0.75611443245549+0.697443635313544i</v>
      </c>
      <c r="AE3721" t="str">
        <f t="shared" si="1989"/>
        <v>-0.00113314380451767-0.00108769981158938i</v>
      </c>
      <c r="AF3721" t="str">
        <f t="shared" si="1990"/>
        <v>-15.0858934665516-0.199227738428448i</v>
      </c>
      <c r="AG3721" t="str">
        <f t="shared" si="1991"/>
        <v>1.00270102064521-0.00292351721561767i</v>
      </c>
      <c r="AH3721" t="str">
        <f t="shared" si="1992"/>
        <v>0.0167838095002223+0.0166388031638742i</v>
      </c>
      <c r="AI3721">
        <f t="shared" si="1993"/>
        <v>-32.529410290865997</v>
      </c>
      <c r="AJ3721">
        <f t="shared" si="1994"/>
        <v>44.751419823751291</v>
      </c>
      <c r="AK3721"/>
      <c r="AL3721"/>
      <c r="AM3721"/>
      <c r="AN3721"/>
    </row>
    <row r="3722" spans="1:40" x14ac:dyDescent="0.25">
      <c r="A3722"/>
      <c r="B3722">
        <f t="shared" si="1960"/>
        <v>1788000</v>
      </c>
      <c r="C3722" s="237" t="str">
        <f t="shared" si="1963"/>
        <v>-2.39060436922497E-08+0.00136969940729404i</v>
      </c>
      <c r="D3722" s="208" t="str">
        <f t="shared" si="1964"/>
        <v>-5.95700614028563+0.0105010287892543i</v>
      </c>
      <c r="E3722" t="str">
        <f t="shared" si="1965"/>
        <v>2870</v>
      </c>
      <c r="F3722" t="str">
        <f t="shared" si="1966"/>
        <v>0.777000777000777</v>
      </c>
      <c r="G3722" t="str">
        <f t="shared" si="1961"/>
        <v>0.777000777000777</v>
      </c>
      <c r="H3722" t="str">
        <f t="shared" si="1967"/>
        <v>9.12889312455581+0.209617485680407i</v>
      </c>
      <c r="I3722" t="str">
        <f t="shared" si="1968"/>
        <v>7021.45958077319i</v>
      </c>
      <c r="J3722" t="str">
        <f t="shared" si="1962"/>
        <v>-42169.013243061+1518.57880945897i</v>
      </c>
      <c r="K3722" t="str">
        <f t="shared" si="1969"/>
        <v>0.00598845804012226-0.166291907161143i</v>
      </c>
      <c r="L3722" t="str">
        <f t="shared" si="1970"/>
        <v>0.000518316866417923-0.0120626682913039i</v>
      </c>
      <c r="M3722" t="str">
        <f t="shared" si="1971"/>
        <v>0.00650677490654018-0.178354575452447i</v>
      </c>
      <c r="N3722" t="str">
        <f t="shared" si="1972"/>
        <v>-7.92961857796352i</v>
      </c>
      <c r="O3722" t="str">
        <f t="shared" si="1973"/>
        <v>-0.0755648454540249-0.997140889810216i</v>
      </c>
      <c r="P3722" t="str">
        <f t="shared" si="1974"/>
        <v>1.07556484545402+0.997140889810216i</v>
      </c>
      <c r="Q3722" t="str">
        <f t="shared" si="1975"/>
        <v>-1.07556484545402+6.9324776881533i</v>
      </c>
      <c r="R3722" t="str">
        <f t="shared" si="1976"/>
        <v>0.116949916734298-0.173293318581488i</v>
      </c>
      <c r="S3722" t="str">
        <f t="shared" si="1977"/>
        <v>0.822488262267646i</v>
      </c>
      <c r="T3722" t="str">
        <f t="shared" si="1978"/>
        <v>0.142531720462682+0.0961899337871387i</v>
      </c>
      <c r="U3722" t="str">
        <f t="shared" si="1979"/>
        <v>0.0001-89.0128317068766i</v>
      </c>
      <c r="V3722" t="str">
        <f t="shared" si="1980"/>
        <v>0.00002-0.00142773957464566i</v>
      </c>
      <c r="W3722" t="str">
        <f t="shared" si="1981"/>
        <v>0.0000199993584529506-0.00142771667898397i</v>
      </c>
      <c r="X3722" t="str">
        <f t="shared" si="1982"/>
        <v>0.0000272437591106776-0.0014274768745716i</v>
      </c>
      <c r="Y3722" t="str">
        <f t="shared" si="1983"/>
        <v>0.009+11.2343353292371i</v>
      </c>
      <c r="Z3722" t="str">
        <f t="shared" si="1984"/>
        <v>-0.00152493449836222-0.0000303297302211796i</v>
      </c>
      <c r="AA3722" t="str">
        <f t="shared" si="1985"/>
        <v>0.000858522621104436-1.06828903144462i</v>
      </c>
      <c r="AB3722" t="str">
        <f t="shared" si="1986"/>
        <v>0.970365946342522+0.654867813459249i</v>
      </c>
      <c r="AC3722" t="str">
        <f t="shared" si="1987"/>
        <v>1.12311262363682-0.168808128937715i</v>
      </c>
      <c r="AD3722" t="str">
        <f t="shared" si="1988"/>
        <v>0.759206002341577+0.697194512565661i</v>
      </c>
      <c r="AE3722" t="str">
        <f t="shared" si="1989"/>
        <v>-0.00113659370285653-0.00108620247751352i</v>
      </c>
      <c r="AF3722" t="str">
        <f t="shared" si="1990"/>
        <v>-15.0858992648414-0.199116456891153i</v>
      </c>
      <c r="AG3722" t="str">
        <f t="shared" si="1991"/>
        <v>1.00269855450683-0.00293383945328604i</v>
      </c>
      <c r="AH3722" t="str">
        <f t="shared" si="1992"/>
        <v>0.0168360720403329+0.0166172075600658i</v>
      </c>
      <c r="AI3722">
        <f t="shared" si="1993"/>
        <v>-32.52134006287428</v>
      </c>
      <c r="AJ3722">
        <f t="shared" si="1994"/>
        <v>44.625153878999491</v>
      </c>
      <c r="AK3722"/>
      <c r="AL3722"/>
      <c r="AM3722"/>
      <c r="AN3722"/>
    </row>
    <row r="3723" spans="1:40" x14ac:dyDescent="0.25">
      <c r="A3723"/>
      <c r="B3723">
        <f t="shared" si="1960"/>
        <v>1789000</v>
      </c>
      <c r="C3723" s="237" t="str">
        <f t="shared" si="1963"/>
        <v>-2.38793255678374E-08+0.00136893378437259i</v>
      </c>
      <c r="D3723" s="208" t="str">
        <f t="shared" si="1964"/>
        <v>-5.95700614008078+0.0104951590135232i</v>
      </c>
      <c r="E3723" t="str">
        <f t="shared" si="1965"/>
        <v>2870</v>
      </c>
      <c r="F3723" t="str">
        <f t="shared" si="1966"/>
        <v>0.777000777000777</v>
      </c>
      <c r="G3723" t="str">
        <f t="shared" si="1961"/>
        <v>0.777000777000777</v>
      </c>
      <c r="H3723" t="str">
        <f t="shared" si="1967"/>
        <v>9.12889891333785+0.209500458533769i</v>
      </c>
      <c r="I3723" t="str">
        <f t="shared" si="1968"/>
        <v>7025.38657159017i</v>
      </c>
      <c r="J3723" t="str">
        <f t="shared" si="1962"/>
        <v>-42216.1964709719+1519.42812646649i</v>
      </c>
      <c r="K3723" t="str">
        <f t="shared" si="1969"/>
        <v>0.0059817734985975-0.166199190908037i</v>
      </c>
      <c r="L3723" t="str">
        <f t="shared" si="1970"/>
        <v>0.000517738646039971-0.0120559504350814i</v>
      </c>
      <c r="M3723" t="str">
        <f t="shared" si="1971"/>
        <v>0.00649951214463747-0.178255141343118i</v>
      </c>
      <c r="N3723" t="str">
        <f t="shared" si="1972"/>
        <v>-7.93405348768274i</v>
      </c>
      <c r="O3723" t="str">
        <f t="shared" si="1973"/>
        <v>-0.0799863176618077-0.996795961562297i</v>
      </c>
      <c r="P3723" t="str">
        <f t="shared" si="1974"/>
        <v>1.07998631766181+0.996795961562297i</v>
      </c>
      <c r="Q3723" t="str">
        <f t="shared" si="1975"/>
        <v>-1.07998631766181+6.93725752612044i</v>
      </c>
      <c r="R3723" t="str">
        <f t="shared" si="1976"/>
        <v>0.116624808343063-0.173835195022182i</v>
      </c>
      <c r="S3723" t="str">
        <f t="shared" si="1977"/>
        <v>0.8229482668886i</v>
      </c>
      <c r="T3723" t="str">
        <f t="shared" si="1978"/>
        <v>0.143057372467746+0.0959761839021388i</v>
      </c>
      <c r="U3723" t="str">
        <f t="shared" si="1979"/>
        <v>0.0001-88.9630760714897i</v>
      </c>
      <c r="V3723" t="str">
        <f t="shared" si="1980"/>
        <v>0.00002-0.00142694150892479i</v>
      </c>
      <c r="W3723" t="str">
        <f t="shared" si="1981"/>
        <v>0.0000199993584529506-0.00142691862606614i</v>
      </c>
      <c r="X3723" t="str">
        <f t="shared" si="1982"/>
        <v>0.0000272356611664499-0.00142667899677951i</v>
      </c>
      <c r="Y3723" t="str">
        <f t="shared" si="1983"/>
        <v>0.009+11.2406185145443i</v>
      </c>
      <c r="Z3723" t="str">
        <f t="shared" si="1984"/>
        <v>-0.00152323002060392-0.0000303027562250843i</v>
      </c>
      <c r="AA3723" t="str">
        <f t="shared" si="1985"/>
        <v>0.00085756209775528-1.06769173746382i</v>
      </c>
      <c r="AB3723" t="str">
        <f t="shared" si="1986"/>
        <v>0.973944622048428+0.653412589255364i</v>
      </c>
      <c r="AC3723" t="str">
        <f t="shared" si="1987"/>
        <v>1.1228043183523-0.169363773204288i</v>
      </c>
      <c r="AD3723" t="str">
        <f t="shared" si="1988"/>
        <v>0.762296348281722+0.696931746974879i</v>
      </c>
      <c r="AE3723" t="str">
        <f t="shared" si="1989"/>
        <v>-0.00114003372946537-0.00108468703971733i</v>
      </c>
      <c r="AF3723" t="str">
        <f t="shared" si="1990"/>
        <v>-15.0859050534186-0.199005299520246i</v>
      </c>
      <c r="AG3723" t="str">
        <f t="shared" si="1991"/>
        <v>1.00269603838308-0.00294414545811608i</v>
      </c>
      <c r="AH3723" t="str">
        <f t="shared" si="1992"/>
        <v>0.0168881918285819+0.0165953380724891i</v>
      </c>
      <c r="AI3723">
        <f t="shared" si="1993"/>
        <v>-32.513343032482872</v>
      </c>
      <c r="AJ3723">
        <f t="shared" si="1994"/>
        <v>44.498892247677816</v>
      </c>
      <c r="AK3723"/>
      <c r="AL3723"/>
      <c r="AM3723"/>
      <c r="AN3723"/>
    </row>
    <row r="3724" spans="1:40" x14ac:dyDescent="0.25">
      <c r="A3724"/>
      <c r="B3724">
        <f t="shared" si="1960"/>
        <v>1790000</v>
      </c>
      <c r="C3724" s="237" t="str">
        <f t="shared" si="1963"/>
        <v>-2.38526522098957E-08+0.00136816901689576i</v>
      </c>
      <c r="D3724" s="208" t="str">
        <f t="shared" si="1964"/>
        <v>-5.95700613987629+0.0104892957962008i</v>
      </c>
      <c r="E3724" t="str">
        <f t="shared" si="1965"/>
        <v>2870</v>
      </c>
      <c r="F3724" t="str">
        <f t="shared" si="1966"/>
        <v>0.777000777000777</v>
      </c>
      <c r="G3724" t="str">
        <f t="shared" si="1961"/>
        <v>0.777000777000777</v>
      </c>
      <c r="H3724" t="str">
        <f t="shared" si="1967"/>
        <v>9.12890469242866+0.209383561904363i</v>
      </c>
      <c r="I3724" t="str">
        <f t="shared" si="1968"/>
        <v>7029.31356240716i</v>
      </c>
      <c r="J3724" t="str">
        <f t="shared" si="1962"/>
        <v>-42263.4060803354+1520.27744347402i</v>
      </c>
      <c r="K3724" t="str">
        <f t="shared" si="1969"/>
        <v>0.00597510013848789-0.166106577853661i</v>
      </c>
      <c r="L3724" t="str">
        <f t="shared" si="1970"/>
        <v>0.000517161392099805-0.0120492400433634i</v>
      </c>
      <c r="M3724" t="str">
        <f t="shared" si="1971"/>
        <v>0.0064922615305877-0.178155817897024i</v>
      </c>
      <c r="N3724" t="str">
        <f t="shared" si="1972"/>
        <v>-7.93848839740195i</v>
      </c>
      <c r="O3724" t="str">
        <f t="shared" si="1973"/>
        <v>-0.084406216667332-0.996431427940682i</v>
      </c>
      <c r="P3724" t="str">
        <f t="shared" si="1974"/>
        <v>1.08440621666733+0.996431427940682i</v>
      </c>
      <c r="Q3724" t="str">
        <f t="shared" si="1975"/>
        <v>-1.08440621666733+6.94205696946127i</v>
      </c>
      <c r="R3724" t="str">
        <f t="shared" si="1976"/>
        <v>0.116296714855343-0.174374699395242i</v>
      </c>
      <c r="S3724" t="str">
        <f t="shared" si="1977"/>
        <v>0.823408271509556i</v>
      </c>
      <c r="T3724" t="str">
        <f t="shared" si="1978"/>
        <v>0.143581569824035+0.0957596769612777i</v>
      </c>
      <c r="U3724" t="str">
        <f t="shared" si="1979"/>
        <v>0.0001-88.9133760289915i</v>
      </c>
      <c r="V3724" t="str">
        <f t="shared" si="1980"/>
        <v>0.00002-0.00142614433489745i</v>
      </c>
      <c r="W3724" t="str">
        <f t="shared" si="1981"/>
        <v>0.0000199993584529505-0.00142612146482755i</v>
      </c>
      <c r="X3724" t="str">
        <f t="shared" si="1982"/>
        <v>0.0000272275767899389-0.00142588201040219i</v>
      </c>
      <c r="Y3724" t="str">
        <f t="shared" si="1983"/>
        <v>0.009+11.2469016998515i</v>
      </c>
      <c r="Z3724" t="str">
        <f t="shared" si="1984"/>
        <v>-0.00152152839908123-0.0000302758291527485i</v>
      </c>
      <c r="AA3724" t="str">
        <f t="shared" si="1985"/>
        <v>0.000856603186032046-1.06709511110325i</v>
      </c>
      <c r="AB3724" t="str">
        <f t="shared" si="1986"/>
        <v>0.977513394403483+0.65193859482187i</v>
      </c>
      <c r="AC3724" t="str">
        <f t="shared" si="1987"/>
        <v>1.12249292618525-0.169917142425781i</v>
      </c>
      <c r="AD3724" t="str">
        <f t="shared" si="1988"/>
        <v>0.765385410371493+0.696655344870763i</v>
      </c>
      <c r="AE3724" t="str">
        <f t="shared" si="1989"/>
        <v>-0.00114346381992301-0.001083153569513i</v>
      </c>
      <c r="AF3724" t="str">
        <f t="shared" si="1990"/>
        <v>-15.085910832305-0.198894266108162i</v>
      </c>
      <c r="AG3724" t="str">
        <f t="shared" si="1991"/>
        <v>1.00269347238206-0.00295443502583168i</v>
      </c>
      <c r="AH3724" t="str">
        <f t="shared" si="1992"/>
        <v>0.0169401678886801+0.016573195744983i</v>
      </c>
      <c r="AI3724">
        <f t="shared" si="1993"/>
        <v>-32.505418879013732</v>
      </c>
      <c r="AJ3724">
        <f t="shared" si="1994"/>
        <v>44.372634899784622</v>
      </c>
      <c r="AK3724"/>
      <c r="AL3724"/>
      <c r="AM3724"/>
      <c r="AN3724"/>
    </row>
    <row r="3725" spans="1:40" x14ac:dyDescent="0.25">
      <c r="A3725"/>
      <c r="B3725">
        <f t="shared" si="1960"/>
        <v>1791000</v>
      </c>
      <c r="C3725" s="237" t="str">
        <f t="shared" si="1963"/>
        <v>-2.38260235184712E-08+0.00136740510343062i</v>
      </c>
      <c r="D3725" s="208" t="str">
        <f t="shared" si="1964"/>
        <v>-5.95700613967214+0.0104834391263014i</v>
      </c>
      <c r="E3725" t="str">
        <f t="shared" si="1965"/>
        <v>2870</v>
      </c>
      <c r="F3725" t="str">
        <f t="shared" si="1966"/>
        <v>0.777000777000777</v>
      </c>
      <c r="G3725" t="str">
        <f t="shared" si="1961"/>
        <v>0.777000777000777</v>
      </c>
      <c r="H3725" t="str">
        <f t="shared" si="1967"/>
        <v>9.12891046184979+0.209266795574102i</v>
      </c>
      <c r="I3725" t="str">
        <f t="shared" si="1968"/>
        <v>7033.24055322415i</v>
      </c>
      <c r="J3725" t="str">
        <f t="shared" si="1962"/>
        <v>-42310.6420711515+1521.12676048155i</v>
      </c>
      <c r="K3725" t="str">
        <f t="shared" si="1969"/>
        <v>0.00596843793487969-0.166014067826033i</v>
      </c>
      <c r="L3725" t="str">
        <f t="shared" si="1970"/>
        <v>0.000516585102446201-0.0120425371037388i</v>
      </c>
      <c r="M3725" t="str">
        <f t="shared" si="1971"/>
        <v>0.00648502303732589-0.178056604929772i</v>
      </c>
      <c r="N3725" t="str">
        <f t="shared" si="1972"/>
        <v>-7.94292330712117i</v>
      </c>
      <c r="O3725" t="str">
        <f t="shared" si="1973"/>
        <v>-0.088824455538311-0.996047296115161i</v>
      </c>
      <c r="P3725" t="str">
        <f t="shared" si="1974"/>
        <v>1.08882445553831+0.996047296115161i</v>
      </c>
      <c r="Q3725" t="str">
        <f t="shared" si="1975"/>
        <v>-1.08882445553831+6.94687601100601i</v>
      </c>
      <c r="R3725" t="str">
        <f t="shared" si="1976"/>
        <v>0.11596565595125-0.174911815874573i</v>
      </c>
      <c r="S3725" t="str">
        <f t="shared" si="1977"/>
        <v>0.82386827613051i</v>
      </c>
      <c r="T3725" t="str">
        <f t="shared" si="1978"/>
        <v>0.144104296219442+0.0955404250589001i</v>
      </c>
      <c r="U3725" t="str">
        <f t="shared" si="1979"/>
        <v>0.0001-88.8637314862624i</v>
      </c>
      <c r="V3725" t="str">
        <f t="shared" si="1980"/>
        <v>0.00002-0.00142534805107004i</v>
      </c>
      <c r="W3725" t="str">
        <f t="shared" si="1981"/>
        <v>0.0000199993584529505-0.0014253251937746i</v>
      </c>
      <c r="X3725" t="str">
        <f t="shared" si="1982"/>
        <v>0.0000272195059508528-0.00142508591394664i</v>
      </c>
      <c r="Y3725" t="str">
        <f t="shared" si="1983"/>
        <v>0.009+11.2531848851586i</v>
      </c>
      <c r="Z3725" t="str">
        <f t="shared" si="1984"/>
        <v>-0.0015198296274158-0.0000302489488881029i</v>
      </c>
      <c r="AA3725" t="str">
        <f t="shared" si="1985"/>
        <v>0.000855645882330061-1.06649915124409i</v>
      </c>
      <c r="AB3725" t="str">
        <f t="shared" si="1986"/>
        <v>0.981072152353719+0.650445912497911i</v>
      </c>
      <c r="AC3725" t="str">
        <f t="shared" si="1987"/>
        <v>1.12217846637912-0.170468219912164i</v>
      </c>
      <c r="AD3725" t="str">
        <f t="shared" si="1988"/>
        <v>0.768473128741711+0.696365312842169i</v>
      </c>
      <c r="AE3725" t="str">
        <f t="shared" si="1989"/>
        <v>-0.00114688391017897-0.0010816021383554i</v>
      </c>
      <c r="AF3725" t="str">
        <f t="shared" si="1990"/>
        <v>-15.0859166015219-0.198783356447801i</v>
      </c>
      <c r="AG3725" t="str">
        <f t="shared" si="1991"/>
        <v>1.00269085661261-0.00296470795274871i</v>
      </c>
      <c r="AH3725" t="str">
        <f t="shared" si="1992"/>
        <v>0.0169919992497378+0.016550781623512i</v>
      </c>
      <c r="AI3725">
        <f t="shared" si="1993"/>
        <v>-32.497567284564333</v>
      </c>
      <c r="AJ3725">
        <f t="shared" si="1994"/>
        <v>44.24638180531305</v>
      </c>
      <c r="AK3725"/>
      <c r="AL3725"/>
      <c r="AM3725"/>
      <c r="AN3725"/>
    </row>
    <row r="3726" spans="1:40" x14ac:dyDescent="0.25">
      <c r="A3726"/>
      <c r="B3726">
        <f t="shared" si="1960"/>
        <v>1792000</v>
      </c>
      <c r="C3726" s="237" t="str">
        <f t="shared" si="1963"/>
        <v>-2.37994393938896E-08+0.00136664204254747i</v>
      </c>
      <c r="D3726" s="208" t="str">
        <f t="shared" si="1964"/>
        <v>-5.95700613946833+0.0104775889928639i</v>
      </c>
      <c r="E3726" t="str">
        <f t="shared" si="1965"/>
        <v>2870</v>
      </c>
      <c r="F3726" t="str">
        <f t="shared" si="1966"/>
        <v>0.777000777000777</v>
      </c>
      <c r="G3726" t="str">
        <f t="shared" si="1961"/>
        <v>0.777000777000777</v>
      </c>
      <c r="H3726" t="str">
        <f t="shared" si="1967"/>
        <v>9.12891622162283+0.20915015932538i</v>
      </c>
      <c r="I3726" t="str">
        <f t="shared" si="1968"/>
        <v>7037.16754404114i</v>
      </c>
      <c r="J3726" t="str">
        <f t="shared" si="1962"/>
        <v>-42357.90444342+1521.97607748908i</v>
      </c>
      <c r="K3726" t="str">
        <f t="shared" si="1969"/>
        <v>0.00596178686292859-0.165921660653551i</v>
      </c>
      <c r="L3726" t="str">
        <f t="shared" si="1970"/>
        <v>0.000516009774933922-0.0120358416038239i</v>
      </c>
      <c r="M3726" t="str">
        <f t="shared" si="1971"/>
        <v>0.00647779663786251-0.177957502257375i</v>
      </c>
      <c r="N3726" t="str">
        <f t="shared" si="1972"/>
        <v>-7.94735821684039i</v>
      </c>
      <c r="O3726" t="str">
        <f t="shared" si="1973"/>
        <v>-0.093240947375081-0.995643573640988i</v>
      </c>
      <c r="P3726" t="str">
        <f t="shared" si="1974"/>
        <v>1.09324094737508+0.995643573640988i</v>
      </c>
      <c r="Q3726" t="str">
        <f t="shared" si="1975"/>
        <v>-1.09324094737508+6.9517146431994i</v>
      </c>
      <c r="R3726" t="str">
        <f t="shared" si="1976"/>
        <v>0.115631651400726-0.175446528820353i</v>
      </c>
      <c r="S3726" t="str">
        <f t="shared" si="1977"/>
        <v>0.824328280751466i</v>
      </c>
      <c r="T3726" t="str">
        <f t="shared" si="1978"/>
        <v>0.144625535466294+0.0953184403996133i</v>
      </c>
      <c r="U3726" t="str">
        <f t="shared" si="1979"/>
        <v>0.0001-88.8141423503882i</v>
      </c>
      <c r="V3726" t="str">
        <f t="shared" si="1980"/>
        <v>0.00002-0.00142455265595226i</v>
      </c>
      <c r="W3726" t="str">
        <f t="shared" si="1981"/>
        <v>0.0000199993584529505-0.00142452981141704i</v>
      </c>
      <c r="X3726" t="str">
        <f t="shared" si="1982"/>
        <v>0.0000272114486189839-0.00142429070592322i</v>
      </c>
      <c r="Y3726" t="str">
        <f t="shared" si="1983"/>
        <v>0.009+11.2594680704658i</v>
      </c>
      <c r="Z3726" t="str">
        <f t="shared" si="1984"/>
        <v>-0.00151813369924715-0.0000302221153154408i</v>
      </c>
      <c r="AA3726" t="str">
        <f t="shared" si="1985"/>
        <v>0.000854690183054698-1.06590385676995i</v>
      </c>
      <c r="AB3726" t="str">
        <f t="shared" si="1986"/>
        <v>0.984620785692322+0.648934625373311i</v>
      </c>
      <c r="AC3726" t="str">
        <f t="shared" si="1987"/>
        <v>1.12186095827489-0.171016989158064i</v>
      </c>
      <c r="AD3726" t="str">
        <f t="shared" si="1988"/>
        <v>0.771559443559547+0.696061657737086i</v>
      </c>
      <c r="AE3726" t="str">
        <f t="shared" si="1989"/>
        <v>-0.00115029393655334-0.00108003281784048i</v>
      </c>
      <c r="AF3726" t="str">
        <f t="shared" si="1990"/>
        <v>-15.0859223610912-0.198672570332516i</v>
      </c>
      <c r="AG3726" t="str">
        <f t="shared" si="1991"/>
        <v>1.00268819118433-0.00297496403577726i</v>
      </c>
      <c r="AH3726" t="str">
        <f t="shared" si="1992"/>
        <v>0.0170436849462634+0.0165280967561436i</v>
      </c>
      <c r="AI3726">
        <f t="shared" si="1993"/>
        <v>-32.489787933979287</v>
      </c>
      <c r="AJ3726">
        <f t="shared" si="1994"/>
        <v>44.120132934250258</v>
      </c>
      <c r="AK3726"/>
      <c r="AL3726"/>
      <c r="AM3726"/>
      <c r="AN3726"/>
    </row>
    <row r="3727" spans="1:40" x14ac:dyDescent="0.25">
      <c r="A3727"/>
      <c r="B3727">
        <f t="shared" si="1960"/>
        <v>1793000</v>
      </c>
      <c r="C3727" s="237" t="str">
        <f t="shared" si="1963"/>
        <v>-2.37728997367541E-08+0.00136587983281979i</v>
      </c>
      <c r="D3727" s="208" t="str">
        <f t="shared" si="1964"/>
        <v>-5.95700613926486+0.0104717453849517i</v>
      </c>
      <c r="E3727" t="str">
        <f t="shared" si="1965"/>
        <v>2870</v>
      </c>
      <c r="F3727" t="str">
        <f t="shared" si="1966"/>
        <v>0.777000777000777</v>
      </c>
      <c r="G3727" t="str">
        <f t="shared" si="1961"/>
        <v>0.777000777000777</v>
      </c>
      <c r="H3727" t="str">
        <f t="shared" si="1967"/>
        <v>9.12892197176926+0.20903365294108i</v>
      </c>
      <c r="I3727" t="str">
        <f t="shared" si="1968"/>
        <v>7041.09453485812i</v>
      </c>
      <c r="J3727" t="str">
        <f t="shared" si="1962"/>
        <v>-42405.1931971412+1522.8253944966i</v>
      </c>
      <c r="K3727" t="str">
        <f t="shared" si="1969"/>
        <v>0.00595514689785917-0.165829356164994i</v>
      </c>
      <c r="L3727" t="str">
        <f t="shared" si="1970"/>
        <v>0.000515435407423685-0.0120291535312625i</v>
      </c>
      <c r="M3727" t="str">
        <f t="shared" si="1971"/>
        <v>0.00647058230528286-0.177858509696256i</v>
      </c>
      <c r="N3727" t="str">
        <f t="shared" si="1972"/>
        <v>-7.95179312655961i</v>
      </c>
      <c r="O3727" t="str">
        <f t="shared" si="1973"/>
        <v>-0.0976556053123504-0.995220268458736i</v>
      </c>
      <c r="P3727" t="str">
        <f t="shared" si="1974"/>
        <v>1.09765560531235+0.995220268458736i</v>
      </c>
      <c r="Q3727" t="str">
        <f t="shared" si="1975"/>
        <v>-1.09765560531235+6.95657285810087i</v>
      </c>
      <c r="R3727" t="str">
        <f t="shared" si="1976"/>
        <v>0.115294721061473-0.175978822779498i</v>
      </c>
      <c r="S3727" t="str">
        <f t="shared" si="1977"/>
        <v>0.82478828537242i</v>
      </c>
      <c r="T3727" t="str">
        <f t="shared" si="1978"/>
        <v>0.145145271502159+0.0950937352967837i</v>
      </c>
      <c r="U3727" t="str">
        <f t="shared" si="1979"/>
        <v>0.0001-88.7646085286644i</v>
      </c>
      <c r="V3727" t="str">
        <f t="shared" si="1980"/>
        <v>0.00002-0.00142375814805714i</v>
      </c>
      <c r="W3727" t="str">
        <f t="shared" si="1981"/>
        <v>0.0000199993584529505-0.00142373531626789i</v>
      </c>
      <c r="X3727" t="str">
        <f t="shared" si="1982"/>
        <v>0.0000272034047642081-0.00142349638484552i</v>
      </c>
      <c r="Y3727" t="str">
        <f t="shared" si="1983"/>
        <v>0.009+11.265751255773i</v>
      </c>
      <c r="Z3727" t="str">
        <f t="shared" si="1984"/>
        <v>-0.00151644060823238-0.0000301953283194175i</v>
      </c>
      <c r="AA3727" t="str">
        <f t="shared" si="1985"/>
        <v>0.000853736084621388-1.06530922656697i</v>
      </c>
      <c r="AB3727" t="str">
        <f t="shared" si="1986"/>
        <v>0.988159185065131+0.647404817278331i</v>
      </c>
      <c r="AC3727" t="str">
        <f t="shared" si="1987"/>
        <v>1.12154042130899-0.171563433843315i</v>
      </c>
      <c r="AD3727" t="str">
        <f t="shared" si="1988"/>
        <v>0.77464429502961+0.695744386662429i</v>
      </c>
      <c r="AE3727" t="str">
        <f t="shared" si="1989"/>
        <v>-0.00115369383573679-0.00107844567970383i</v>
      </c>
      <c r="AF3727" t="str">
        <f t="shared" si="1990"/>
        <v>-15.0859281110341-0.198561907556128i</v>
      </c>
      <c r="AG3727" t="str">
        <f t="shared" si="1991"/>
        <v>1.00268547620756-0.00298520307242447i</v>
      </c>
      <c r="AH3727" t="str">
        <f t="shared" si="1992"/>
        <v>0.0170952240181616+0.0165051421930279i</v>
      </c>
      <c r="AI3727">
        <f t="shared" si="1993"/>
        <v>-32.482080514821952</v>
      </c>
      <c r="AJ3727">
        <f t="shared" si="1994"/>
        <v>43.993888256580853</v>
      </c>
      <c r="AK3727"/>
      <c r="AL3727"/>
      <c r="AM3727"/>
      <c r="AN3727"/>
    </row>
    <row r="3728" spans="1:40" x14ac:dyDescent="0.25">
      <c r="A3728"/>
      <c r="B3728">
        <f t="shared" si="1960"/>
        <v>1794000</v>
      </c>
      <c r="C3728" s="237" t="str">
        <f t="shared" si="1963"/>
        <v>-2.37464044479462E-08+0.00136511847282426i</v>
      </c>
      <c r="D3728" s="208" t="str">
        <f t="shared" si="1964"/>
        <v>-5.95700613906172+0.0104659082916527i</v>
      </c>
      <c r="E3728" t="str">
        <f t="shared" si="1965"/>
        <v>2870</v>
      </c>
      <c r="F3728" t="str">
        <f t="shared" si="1966"/>
        <v>0.777000777000777</v>
      </c>
      <c r="G3728" t="str">
        <f t="shared" si="1961"/>
        <v>0.777000777000777</v>
      </c>
      <c r="H3728" t="str">
        <f t="shared" si="1967"/>
        <v>9.12892771231051+0.208917276204565i</v>
      </c>
      <c r="I3728" t="str">
        <f t="shared" si="1968"/>
        <v>7045.02152567511i</v>
      </c>
      <c r="J3728" t="str">
        <f t="shared" si="1962"/>
        <v>-42452.508332315+1523.67471150413i</v>
      </c>
      <c r="K3728" t="str">
        <f t="shared" si="1969"/>
        <v>0.00594851801496512-0.16573715418952i</v>
      </c>
      <c r="L3728" t="str">
        <f t="shared" si="1970"/>
        <v>0.000514861997782145-0.0120224728737256i</v>
      </c>
      <c r="M3728" t="str">
        <f t="shared" si="1971"/>
        <v>0.00646338001274727-0.177759627063246i</v>
      </c>
      <c r="N3728" t="str">
        <f t="shared" si="1972"/>
        <v>-7.95622803627883i</v>
      </c>
      <c r="O3728" t="str">
        <f t="shared" si="1973"/>
        <v>-0.102068342520894-0.994777388894137i</v>
      </c>
      <c r="P3728" t="str">
        <f t="shared" si="1974"/>
        <v>1.10206834252089+0.994777388894137i</v>
      </c>
      <c r="Q3728" t="str">
        <f t="shared" si="1975"/>
        <v>-1.10206834252089+6.96145064738469i</v>
      </c>
      <c r="R3728" t="str">
        <f t="shared" si="1976"/>
        <v>0.114954884876873-0.176508682486092i</v>
      </c>
      <c r="S3728" t="str">
        <f t="shared" si="1977"/>
        <v>0.825248289993376i</v>
      </c>
      <c r="T3728" t="str">
        <f t="shared" si="1978"/>
        <v>0.145663488390631+0.0948663221710248i</v>
      </c>
      <c r="U3728" t="str">
        <f t="shared" si="1979"/>
        <v>0.0001-88.7151299285925i</v>
      </c>
      <c r="V3728" t="str">
        <f t="shared" si="1980"/>
        <v>0.00002-0.00142296452590103i</v>
      </c>
      <c r="W3728" t="str">
        <f t="shared" si="1981"/>
        <v>0.0000199993584529505-0.00142294170684356i</v>
      </c>
      <c r="X3728" t="str">
        <f t="shared" si="1982"/>
        <v>0.0000271953743564864-0.00142270294923055i</v>
      </c>
      <c r="Y3728" t="str">
        <f t="shared" si="1983"/>
        <v>0.009+11.2720344410802i</v>
      </c>
      <c r="Z3728" t="str">
        <f t="shared" si="1984"/>
        <v>-0.00151475034804647-0.0000301685877850506i</v>
      </c>
      <c r="AA3728" t="str">
        <f t="shared" si="1985"/>
        <v>0.000852783583455581-1.06471525952379i</v>
      </c>
      <c r="AB3728" t="str">
        <f t="shared" si="1986"/>
        <v>0.991687241975974+0.645856572773379i</v>
      </c>
      <c r="AC3728" t="str">
        <f t="shared" si="1987"/>
        <v>1.12121687501123-0.172107537833463i</v>
      </c>
      <c r="AD3728" t="str">
        <f t="shared" si="1988"/>
        <v>0.777727623395007+0.69541350698379i</v>
      </c>
      <c r="AE3728" t="str">
        <f t="shared" si="1989"/>
        <v>-0.00115708354479059-0.00107684079581916i</v>
      </c>
      <c r="AF3728" t="str">
        <f t="shared" si="1990"/>
        <v>-15.0859338513722-0.198451367912912i</v>
      </c>
      <c r="AG3728" t="str">
        <f t="shared" si="1991"/>
        <v>1.00268271179341-0.00299542486079691i</v>
      </c>
      <c r="AH3728" t="str">
        <f t="shared" si="1992"/>
        <v>0.0171466155107343+0.0164819189863767i</v>
      </c>
      <c r="AI3728">
        <f t="shared" si="1993"/>
        <v>-32.474444717345776</v>
      </c>
      <c r="AJ3728">
        <f t="shared" si="1994"/>
        <v>43.867647742284824</v>
      </c>
      <c r="AK3728"/>
      <c r="AL3728"/>
      <c r="AM3728"/>
      <c r="AN3728"/>
    </row>
    <row r="3729" spans="1:40" x14ac:dyDescent="0.25">
      <c r="A3729"/>
      <c r="B3729">
        <f t="shared" si="1960"/>
        <v>1795000</v>
      </c>
      <c r="C3729" s="237" t="str">
        <f t="shared" si="1963"/>
        <v>-2.37199534286222E-08+0.00136435796114069i</v>
      </c>
      <c r="D3729" s="208" t="str">
        <f t="shared" si="1964"/>
        <v>-5.95700613885893+0.0104600777020786i</v>
      </c>
      <c r="E3729" t="str">
        <f t="shared" si="1965"/>
        <v>2870</v>
      </c>
      <c r="F3729" t="str">
        <f t="shared" si="1966"/>
        <v>0.777000777000777</v>
      </c>
      <c r="G3729" t="str">
        <f t="shared" si="1961"/>
        <v>0.777000777000777</v>
      </c>
      <c r="H3729" t="str">
        <f t="shared" si="1967"/>
        <v>9.12893344326797+0.208801028899681i</v>
      </c>
      <c r="I3729" t="str">
        <f t="shared" si="1968"/>
        <v>7048.9485164921i</v>
      </c>
      <c r="J3729" t="str">
        <f t="shared" si="1962"/>
        <v>-42499.8498489413+1524.52402851166i</v>
      </c>
      <c r="K3729" t="str">
        <f t="shared" si="1969"/>
        <v>0.00594190018960864-0.165645054556667i</v>
      </c>
      <c r="L3729" t="str">
        <f t="shared" si="1970"/>
        <v>0.000514289543881888-0.0120157996189115i</v>
      </c>
      <c r="M3729" t="str">
        <f t="shared" si="1971"/>
        <v>0.00645618973349053-0.177660854175579i</v>
      </c>
      <c r="N3729" t="str">
        <f t="shared" si="1972"/>
        <v>-7.96066294599805i</v>
      </c>
      <c r="O3729" t="str">
        <f t="shared" si="1973"/>
        <v>-0.106479072209269-0.99431494365792i</v>
      </c>
      <c r="P3729" t="str">
        <f t="shared" si="1974"/>
        <v>1.10647907220927+0.99431494365792i</v>
      </c>
      <c r="Q3729" t="str">
        <f t="shared" si="1975"/>
        <v>-1.10647907220927+6.96634800234013i</v>
      </c>
      <c r="R3729" t="str">
        <f t="shared" si="1976"/>
        <v>0.114612162873924-0.177036092861801i</v>
      </c>
      <c r="S3729" t="str">
        <f t="shared" si="1977"/>
        <v>0.825708294614331i</v>
      </c>
      <c r="T3729" t="str">
        <f t="shared" si="1978"/>
        <v>0.146180170322102+0.0946362135486877i</v>
      </c>
      <c r="U3729" t="str">
        <f t="shared" si="1979"/>
        <v>0.0001-88.6657064578801i</v>
      </c>
      <c r="V3729" t="str">
        <f t="shared" si="1980"/>
        <v>0.00002-0.00142217178800359i</v>
      </c>
      <c r="W3729" t="str">
        <f t="shared" si="1981"/>
        <v>0.0000199993584529505-0.00142214898166371i</v>
      </c>
      <c r="X3729" t="str">
        <f t="shared" si="1982"/>
        <v>0.0000271873573658625-0.00142191039759857i</v>
      </c>
      <c r="Y3729" t="str">
        <f t="shared" si="1983"/>
        <v>0.009+11.2783176263874i</v>
      </c>
      <c r="Z3729" t="str">
        <f t="shared" si="1984"/>
        <v>-0.00151306291238186-0.0000301418935977158i</v>
      </c>
      <c r="AA3729" t="str">
        <f t="shared" si="1985"/>
        <v>0.000851832675992691-1.06412195453149i</v>
      </c>
      <c r="AB3729" t="str">
        <f t="shared" si="1986"/>
        <v>0.995204848791934+0.644289977138731i</v>
      </c>
      <c r="AC3729" t="str">
        <f t="shared" si="1987"/>
        <v>1.12089033900272-0.172649285180259i</v>
      </c>
      <c r="AD3729" t="str">
        <f t="shared" si="1988"/>
        <v>0.780809368938469+0.695069026325256i</v>
      </c>
      <c r="AE3729" t="str">
        <f t="shared" si="1989"/>
        <v>-0.00116046300114652-0.00107521823819676i</v>
      </c>
      <c r="AF3729" t="str">
        <f t="shared" si="1990"/>
        <v>-15.0859395821269-0.198340951197602i</v>
      </c>
      <c r="AG3729" t="str">
        <f t="shared" si="1991"/>
        <v>1.00267989805374-0.00300562919960304i</v>
      </c>
      <c r="AH3729" t="str">
        <f t="shared" si="1992"/>
        <v>0.0171978584746776+0.0164584281904413i</v>
      </c>
      <c r="AI3729">
        <f t="shared" si="1993"/>
        <v>-32.466880234467375</v>
      </c>
      <c r="AJ3729">
        <f t="shared" si="1994"/>
        <v>43.741411361339601</v>
      </c>
      <c r="AK3729"/>
      <c r="AL3729"/>
      <c r="AM3729"/>
      <c r="AN3729"/>
    </row>
    <row r="3730" spans="1:40" x14ac:dyDescent="0.25">
      <c r="A3730"/>
      <c r="B3730">
        <f t="shared" si="1960"/>
        <v>1796000</v>
      </c>
      <c r="C3730" s="237" t="str">
        <f t="shared" si="1963"/>
        <v>-2.36935465802136E-08+0.0013635982963521i</v>
      </c>
      <c r="D3730" s="208" t="str">
        <f t="shared" si="1964"/>
        <v>-5.95700613865649+0.0104542536053661i</v>
      </c>
      <c r="E3730" t="str">
        <f t="shared" si="1965"/>
        <v>2870</v>
      </c>
      <c r="F3730" t="str">
        <f t="shared" si="1966"/>
        <v>0.777000777000777</v>
      </c>
      <c r="G3730" t="str">
        <f t="shared" si="1961"/>
        <v>0.777000777000777</v>
      </c>
      <c r="H3730" t="str">
        <f t="shared" si="1967"/>
        <v>9.12893916466298+0.208684910810752i</v>
      </c>
      <c r="I3730" t="str">
        <f t="shared" si="1968"/>
        <v>7052.87550730909i</v>
      </c>
      <c r="J3730" t="str">
        <f t="shared" si="1962"/>
        <v>-42547.2177470201+1525.37334551919i</v>
      </c>
      <c r="K3730" t="str">
        <f t="shared" si="1969"/>
        <v>0.00593529339722034-0.165553057096347i</v>
      </c>
      <c r="L3730" t="str">
        <f t="shared" si="1970"/>
        <v>0.000513718043601384-0.0120091337545456i</v>
      </c>
      <c r="M3730" t="str">
        <f t="shared" si="1971"/>
        <v>0.00644901144082172-0.177562190850893i</v>
      </c>
      <c r="N3730" t="str">
        <f t="shared" si="1972"/>
        <v>-7.96509785571727i</v>
      </c>
      <c r="O3730" t="str">
        <f t="shared" si="1973"/>
        <v>-0.110887707625514-0.99383294184564i</v>
      </c>
      <c r="P3730" t="str">
        <f t="shared" si="1974"/>
        <v>1.11088770762551+0.99383294184564i</v>
      </c>
      <c r="Q3730" t="str">
        <f t="shared" si="1975"/>
        <v>-1.11088770762551+6.97126491387163i</v>
      </c>
      <c r="R3730" t="str">
        <f t="shared" si="1976"/>
        <v>0.114266575161162-0.177561039016241i</v>
      </c>
      <c r="S3730" t="str">
        <f t="shared" si="1977"/>
        <v>0.826168299235285i</v>
      </c>
      <c r="T3730" t="str">
        <f t="shared" si="1978"/>
        <v>0.146695301614498+0.0944034220603381i</v>
      </c>
      <c r="U3730" t="str">
        <f t="shared" si="1979"/>
        <v>0.0001-88.6163380244409i</v>
      </c>
      <c r="V3730" t="str">
        <f t="shared" si="1980"/>
        <v>0.00002-0.00142137993288778i</v>
      </c>
      <c r="W3730" t="str">
        <f t="shared" si="1981"/>
        <v>0.0000199993584529505-0.00142135713925134i</v>
      </c>
      <c r="X3730" t="str">
        <f t="shared" si="1982"/>
        <v>0.0000271793537624641-0.00142111872847315i</v>
      </c>
      <c r="Y3730" t="str">
        <f t="shared" si="1983"/>
        <v>0.009+11.2846008116945i</v>
      </c>
      <c r="Z3730" t="str">
        <f t="shared" si="1984"/>
        <v>-0.00151137829494864-0.0000301152456431484i</v>
      </c>
      <c r="AA3730" t="str">
        <f t="shared" si="1985"/>
        <v>0.000850883358678085-1.06352931048366i</v>
      </c>
      <c r="AB3730" t="str">
        <f t="shared" si="1986"/>
        <v>0.998711898748349+0.642705116364164i</v>
      </c>
      <c r="AC3730" t="str">
        <f t="shared" si="1987"/>
        <v>1.12056083299381-0.173188660122105i</v>
      </c>
      <c r="AD3730" t="str">
        <f t="shared" si="1988"/>
        <v>0.783889471983359+0.694710952569129i</v>
      </c>
      <c r="AE3730" t="str">
        <f t="shared" si="1989"/>
        <v>-0.0011638321426068-0.00107357807898194i</v>
      </c>
      <c r="AF3730" t="str">
        <f t="shared" si="1990"/>
        <v>-15.0859453033195-0.198230657205386i</v>
      </c>
      <c r="AG3730" t="str">
        <f t="shared" si="1991"/>
        <v>1.00267703510114-0.00301581588815573i</v>
      </c>
      <c r="AH3730" t="str">
        <f t="shared" si="1992"/>
        <v>0.0172489519660816+0.0164346708614915i</v>
      </c>
      <c r="AI3730">
        <f t="shared" si="1993"/>
        <v>-32.459386761738983</v>
      </c>
      <c r="AJ3730">
        <f t="shared" si="1994"/>
        <v>43.615179083719255</v>
      </c>
      <c r="AK3730"/>
      <c r="AL3730"/>
      <c r="AM3730"/>
      <c r="AN3730"/>
    </row>
    <row r="3731" spans="1:40" x14ac:dyDescent="0.25">
      <c r="A3731"/>
      <c r="B3731">
        <f t="shared" si="1960"/>
        <v>1797000</v>
      </c>
      <c r="C3731" s="237" t="str">
        <f t="shared" si="1963"/>
        <v>-2.36671838044261E-08+0.00136283947704462i</v>
      </c>
      <c r="D3731" s="208" t="str">
        <f t="shared" si="1964"/>
        <v>-5.95700613845437+0.0104484359906754i</v>
      </c>
      <c r="E3731" t="str">
        <f t="shared" si="1965"/>
        <v>2870</v>
      </c>
      <c r="F3731" t="str">
        <f t="shared" si="1966"/>
        <v>0.777000777000777</v>
      </c>
      <c r="G3731" t="str">
        <f t="shared" si="1961"/>
        <v>0.777000777000777</v>
      </c>
      <c r="H3731" t="str">
        <f t="shared" si="1967"/>
        <v>9.12894487651676+0.208568921722582i</v>
      </c>
      <c r="I3731" t="str">
        <f t="shared" si="1968"/>
        <v>7056.80249812607i</v>
      </c>
      <c r="J3731" t="str">
        <f t="shared" si="1962"/>
        <v>-42594.6120265515+1526.22266252671i</v>
      </c>
      <c r="K3731" t="str">
        <f t="shared" si="1969"/>
        <v>0.00592869761329892-0.165461161638851i</v>
      </c>
      <c r="L3731" t="str">
        <f t="shared" si="1970"/>
        <v>0.000513147494824991-0.0120024752683804i</v>
      </c>
      <c r="M3731" t="str">
        <f t="shared" si="1971"/>
        <v>0.00644184510812391-0.177463636907231i</v>
      </c>
      <c r="N3731" t="str">
        <f t="shared" si="1972"/>
        <v>-7.96953276543649i</v>
      </c>
      <c r="O3731" t="str">
        <f t="shared" si="1973"/>
        <v>-0.11529416205886-0.993331392937496i</v>
      </c>
      <c r="P3731" t="str">
        <f t="shared" si="1974"/>
        <v>1.11529416205886+0.993331392937496i</v>
      </c>
      <c r="Q3731" t="str">
        <f t="shared" si="1975"/>
        <v>-1.11529416205886+6.97620137249899i</v>
      </c>
      <c r="R3731" t="str">
        <f t="shared" si="1976"/>
        <v>0.113918141926596-0.178083506247349i</v>
      </c>
      <c r="S3731" t="str">
        <f t="shared" si="1977"/>
        <v>0.826628303856241i</v>
      </c>
      <c r="T3731" t="str">
        <f t="shared" si="1978"/>
        <v>0.147208866714018+0.0941679604392366i</v>
      </c>
      <c r="U3731" t="str">
        <f t="shared" si="1979"/>
        <v>0.0001-88.5670245363915i</v>
      </c>
      <c r="V3731" t="str">
        <f t="shared" si="1980"/>
        <v>0.00002-0.00142058895907983i</v>
      </c>
      <c r="W3731" t="str">
        <f t="shared" si="1981"/>
        <v>0.0000199993584529505-0.00142056617813268i</v>
      </c>
      <c r="X3731" t="str">
        <f t="shared" si="1982"/>
        <v>0.0000271713635165012-0.00142032794038112i</v>
      </c>
      <c r="Y3731" t="str">
        <f t="shared" si="1983"/>
        <v>0.009+11.2908839970017i</v>
      </c>
      <c r="Z3731" t="str">
        <f t="shared" si="1984"/>
        <v>-0.00150969648947431-0.000030088643807438i</v>
      </c>
      <c r="AA3731" t="str">
        <f t="shared" si="1985"/>
        <v>0.000849935627966996-1.0629373262763i</v>
      </c>
      <c r="AB3731" t="str">
        <f t="shared" si="1986"/>
        <v>1.00220828595385+0.641102077138609i</v>
      </c>
      <c r="AC3731" t="str">
        <f t="shared" si="1987"/>
        <v>1.12022837678199-0.173725647084509i</v>
      </c>
      <c r="AD3731" t="str">
        <f t="shared" si="1988"/>
        <v>0.786967872894836+0.694339293855754i</v>
      </c>
      <c r="AE3731" t="str">
        <f t="shared" si="1989"/>
        <v>-0.00116719090734407-0.00107192039045354i</v>
      </c>
      <c r="AF3731" t="str">
        <f t="shared" si="1990"/>
        <v>-15.0859510149711-0.198120485731907i</v>
      </c>
      <c r="AG3731" t="str">
        <f t="shared" si="1991"/>
        <v>1.00267412304895-0.00302598472637471i</v>
      </c>
      <c r="AH3731" t="str">
        <f t="shared" si="1992"/>
        <v>0.0172998950464288+0.0164106480577945i</v>
      </c>
      <c r="AI3731">
        <f t="shared" si="1993"/>
        <v>-32.451963997321549</v>
      </c>
      <c r="AJ3731">
        <f t="shared" si="1994"/>
        <v>43.488950879395738</v>
      </c>
      <c r="AK3731"/>
      <c r="AL3731"/>
      <c r="AM3731"/>
      <c r="AN3731"/>
    </row>
    <row r="3732" spans="1:40" x14ac:dyDescent="0.25">
      <c r="A3732"/>
      <c r="B3732">
        <f t="shared" si="1960"/>
        <v>1798000</v>
      </c>
      <c r="C3732" s="237" t="str">
        <f t="shared" si="1963"/>
        <v>-2.36408650032396E-08+0.00136208150180757i</v>
      </c>
      <c r="D3732" s="208" t="str">
        <f t="shared" si="1964"/>
        <v>-5.95700613825259+0.0104426248471914i</v>
      </c>
      <c r="E3732" t="str">
        <f t="shared" si="1965"/>
        <v>2870</v>
      </c>
      <c r="F3732" t="str">
        <f t="shared" si="1966"/>
        <v>0.777000777000777</v>
      </c>
      <c r="G3732" t="str">
        <f t="shared" si="1961"/>
        <v>0.777000777000777</v>
      </c>
      <c r="H3732" t="str">
        <f t="shared" si="1967"/>
        <v>9.12895057885051+0.208453061420451i</v>
      </c>
      <c r="I3732" t="str">
        <f t="shared" si="1968"/>
        <v>7060.72948894306i</v>
      </c>
      <c r="J3732" t="str">
        <f t="shared" si="1962"/>
        <v>-42642.0326875355+1527.07197953424i</v>
      </c>
      <c r="K3732" t="str">
        <f t="shared" si="1969"/>
        <v>0.00592211281341121-0.165369368014844i</v>
      </c>
      <c r="L3732" t="str">
        <f t="shared" si="1970"/>
        <v>0.00051257789544292-0.0119958241481953i</v>
      </c>
      <c r="M3732" t="str">
        <f t="shared" si="1971"/>
        <v>0.00643469070885413-0.177365192163039i</v>
      </c>
      <c r="N3732" t="str">
        <f t="shared" si="1972"/>
        <v>-7.97396767515571i</v>
      </c>
      <c r="O3732" t="str">
        <f t="shared" si="1973"/>
        <v>-0.119698348841433-0.992810306798149i</v>
      </c>
      <c r="P3732" t="str">
        <f t="shared" si="1974"/>
        <v>1.11969834884143+0.992810306798149i</v>
      </c>
      <c r="Q3732" t="str">
        <f t="shared" si="1975"/>
        <v>-1.11969834884143+6.98115736835756i</v>
      </c>
      <c r="R3732" t="str">
        <f t="shared" si="1976"/>
        <v>0.113566883435641-0.178603480041695i</v>
      </c>
      <c r="S3732" t="str">
        <f t="shared" si="1977"/>
        <v>0.827088308477195i</v>
      </c>
      <c r="T3732" t="str">
        <f t="shared" si="1978"/>
        <v>0.147720850195826+0.0939298415198111i</v>
      </c>
      <c r="U3732" t="str">
        <f t="shared" si="1979"/>
        <v>0.0001-88.5177659020552i</v>
      </c>
      <c r="V3732" t="str">
        <f t="shared" si="1980"/>
        <v>0.00002-0.00141979886510926i</v>
      </c>
      <c r="W3732" t="str">
        <f t="shared" si="1981"/>
        <v>0.0000199993584529505-0.00141977609683729i</v>
      </c>
      <c r="X3732" t="str">
        <f t="shared" si="1982"/>
        <v>0.0000271633865982676-0.00141953803185262i</v>
      </c>
      <c r="Y3732" t="str">
        <f t="shared" si="1983"/>
        <v>0.009+11.2971671823089i</v>
      </c>
      <c r="Z3732" t="str">
        <f t="shared" si="1984"/>
        <v>-0.00150801748970392-0.0000300620879770328i</v>
      </c>
      <c r="AA3732" t="str">
        <f t="shared" si="1985"/>
        <v>0.000848989480324589-1.06234600080793i</v>
      </c>
      <c r="AB3732" t="str">
        <f t="shared" si="1986"/>
        <v>1.00569390539508+0.639480946839751i</v>
      </c>
      <c r="AC3732" t="str">
        <f t="shared" si="1987"/>
        <v>1.11989299024983-0.174260230680477i</v>
      </c>
      <c r="AD3732" t="str">
        <f t="shared" si="1988"/>
        <v>0.790044512080866+0.693954058583255i</v>
      </c>
      <c r="AE3732" t="str">
        <f t="shared" si="1989"/>
        <v>-0.0011705392339014-0.00107024524502251i</v>
      </c>
      <c r="AF3732" t="str">
        <f t="shared" si="1990"/>
        <v>-15.0859567171031-0.19801043657326i</v>
      </c>
      <c r="AG3732" t="str">
        <f t="shared" si="1991"/>
        <v>1.00267116201126-0.00303613551478914i</v>
      </c>
      <c r="AH3732" t="str">
        <f t="shared" si="1992"/>
        <v>0.017350686782594+0.016386360839595i</v>
      </c>
      <c r="AI3732">
        <f t="shared" si="1993"/>
        <v>-32.444611641957636</v>
      </c>
      <c r="AJ3732">
        <f t="shared" si="1994"/>
        <v>43.36272671833958</v>
      </c>
      <c r="AK3732"/>
      <c r="AL3732"/>
      <c r="AM3732"/>
      <c r="AN3732"/>
    </row>
    <row r="3733" spans="1:40" x14ac:dyDescent="0.25">
      <c r="A3733"/>
      <c r="B3733">
        <f t="shared" si="1960"/>
        <v>1799000</v>
      </c>
      <c r="C3733" s="237" t="str">
        <f t="shared" si="1963"/>
        <v>-2.36145900789052E-08+0.00136132436923337i</v>
      </c>
      <c r="D3733" s="208" t="str">
        <f t="shared" si="1964"/>
        <v>-5.95700613805115+0.0104368201641225i</v>
      </c>
      <c r="E3733" t="str">
        <f t="shared" si="1965"/>
        <v>2870</v>
      </c>
      <c r="F3733" t="str">
        <f t="shared" si="1966"/>
        <v>0.777000777000777</v>
      </c>
      <c r="G3733" t="str">
        <f t="shared" si="1961"/>
        <v>0.777000777000777</v>
      </c>
      <c r="H3733" t="str">
        <f t="shared" si="1967"/>
        <v>9.1289562716854+0.208337329690117i</v>
      </c>
      <c r="I3733" t="str">
        <f t="shared" si="1968"/>
        <v>7064.65647976005i</v>
      </c>
      <c r="J3733" t="str">
        <f t="shared" si="1962"/>
        <v>-42689.4797299721+1527.92129654177i</v>
      </c>
      <c r="K3733" t="str">
        <f t="shared" si="1969"/>
        <v>0.00591553897319162-0.165277676055365i</v>
      </c>
      <c r="L3733" t="str">
        <f t="shared" si="1970"/>
        <v>0.000512009243351238-0.0119891803817967i</v>
      </c>
      <c r="M3733" t="str">
        <f t="shared" si="1971"/>
        <v>0.00642754821654286-0.177266856437162i</v>
      </c>
      <c r="N3733" t="str">
        <f t="shared" si="1972"/>
        <v>-7.97840258487493i</v>
      </c>
      <c r="O3733" t="str">
        <f t="shared" si="1973"/>
        <v>-0.124100181349961-0.992269693676526i</v>
      </c>
      <c r="P3733" t="str">
        <f t="shared" si="1974"/>
        <v>1.12410018134996+0.992269693676526i</v>
      </c>
      <c r="Q3733" t="str">
        <f t="shared" si="1975"/>
        <v>-1.12410018134996+6.9861328911984i</v>
      </c>
      <c r="R3733" t="str">
        <f t="shared" si="1976"/>
        <v>0.113212820029049-0.179120946074803i</v>
      </c>
      <c r="S3733" t="str">
        <f t="shared" si="1977"/>
        <v>0.827548313098151i</v>
      </c>
      <c r="T3733" t="str">
        <f t="shared" si="1978"/>
        <v>0.148231236764748+0.0936890782361241i</v>
      </c>
      <c r="U3733" t="str">
        <f t="shared" si="1979"/>
        <v>0.0001-88.4685620299583i</v>
      </c>
      <c r="V3733" t="str">
        <f t="shared" si="1980"/>
        <v>0.00002-0.00141900964950886i</v>
      </c>
      <c r="W3733" t="str">
        <f t="shared" si="1981"/>
        <v>0.0000199993584529505-0.00141898689389799i</v>
      </c>
      <c r="X3733" t="str">
        <f t="shared" si="1982"/>
        <v>0.000027155422978139-0.00141874900142105i</v>
      </c>
      <c r="Y3733" t="str">
        <f t="shared" si="1983"/>
        <v>0.009+11.3034503676161i</v>
      </c>
      <c r="Z3733" t="str">
        <f t="shared" si="1984"/>
        <v>-0.0015063412893998-0.000030035578038733i</v>
      </c>
      <c r="AA3733" t="str">
        <f t="shared" si="1985"/>
        <v>0.000848044912225825-1.06175533297947i</v>
      </c>
      <c r="AB3733" t="str">
        <f t="shared" si="1986"/>
        <v>1.00916865294142+0.637841813523595i</v>
      </c>
      <c r="AC3733" t="str">
        <f t="shared" si="1987"/>
        <v>1.11955469336291-0.174792395710901i</v>
      </c>
      <c r="AD3733" t="str">
        <f t="shared" si="1988"/>
        <v>0.793119329993342+0.693555255407301i</v>
      </c>
      <c r="AE3733" t="str">
        <f t="shared" si="1989"/>
        <v>-0.00117387706119212-0.00106855271523029i</v>
      </c>
      <c r="AF3733" t="str">
        <f t="shared" si="1990"/>
        <v>-15.0859624097365-0.197900509525995i</v>
      </c>
      <c r="AG3733" t="str">
        <f t="shared" si="1991"/>
        <v>1.00266815210289-0.0030462680545399i</v>
      </c>
      <c r="AH3733" t="str">
        <f t="shared" si="1992"/>
        <v>0.017401326246841+0.0163618102690926i</v>
      </c>
      <c r="AI3733">
        <f t="shared" si="1993"/>
        <v>-32.437329398946012</v>
      </c>
      <c r="AJ3733">
        <f t="shared" si="1994"/>
        <v>43.23650657052093</v>
      </c>
      <c r="AK3733"/>
      <c r="AL3733"/>
      <c r="AM3733"/>
      <c r="AN3733"/>
    </row>
    <row r="3734" spans="1:40" x14ac:dyDescent="0.25">
      <c r="A3734"/>
      <c r="B3734">
        <f t="shared" si="1960"/>
        <v>1800000</v>
      </c>
      <c r="C3734" s="237" t="str">
        <f t="shared" si="1963"/>
        <v>-2.35883589339459E-08+0.00136056807791759i</v>
      </c>
      <c r="D3734" s="208" t="str">
        <f t="shared" si="1964"/>
        <v>-5.95700613785004+0.0104310219307015i</v>
      </c>
      <c r="E3734" t="str">
        <f t="shared" si="1965"/>
        <v>2870</v>
      </c>
      <c r="F3734" t="str">
        <f t="shared" si="1966"/>
        <v>0.777000777000777</v>
      </c>
      <c r="G3734" t="str">
        <f t="shared" si="1961"/>
        <v>0.777000777000777</v>
      </c>
      <c r="H3734" t="str">
        <f t="shared" si="1967"/>
        <v>9.12896195504248+0.20822172631781i</v>
      </c>
      <c r="I3734" t="str">
        <f t="shared" si="1968"/>
        <v>7068.58347057703i</v>
      </c>
      <c r="J3734" t="str">
        <f t="shared" si="1962"/>
        <v>-42736.9531538612+1528.7706135493i</v>
      </c>
      <c r="K3734" t="str">
        <f t="shared" si="1969"/>
        <v>0.0059089760683421-0.165186085591826i</v>
      </c>
      <c r="L3734" t="str">
        <f t="shared" si="1970"/>
        <v>0.000511441536451817-0.0119825439570179i</v>
      </c>
      <c r="M3734" t="str">
        <f t="shared" si="1971"/>
        <v>0.00642041760479392-0.177168629548844i</v>
      </c>
      <c r="N3734" t="str">
        <f t="shared" si="1972"/>
        <v>-7.98283749459414i</v>
      </c>
      <c r="O3734" t="str">
        <f t="shared" si="1973"/>
        <v>-0.128499573007468-0.991709564205619i</v>
      </c>
      <c r="P3734" t="str">
        <f t="shared" si="1974"/>
        <v>1.12849957300747+0.991709564205619i</v>
      </c>
      <c r="Q3734" t="str">
        <f t="shared" si="1975"/>
        <v>-1.12849957300747+6.99112793038852i</v>
      </c>
      <c r="R3734" t="str">
        <f t="shared" si="1976"/>
        <v>0.112855972120851-0.17963589021141i</v>
      </c>
      <c r="S3734" t="str">
        <f t="shared" si="1977"/>
        <v>0.828008317719105i</v>
      </c>
      <c r="T3734" t="str">
        <f t="shared" si="1978"/>
        <v>0.148740011255923+0.09344568362034i</v>
      </c>
      <c r="U3734" t="str">
        <f t="shared" si="1979"/>
        <v>0.0001-88.4194128288304i</v>
      </c>
      <c r="V3734" t="str">
        <f t="shared" si="1980"/>
        <v>0.00002-0.00141822131081469i</v>
      </c>
      <c r="W3734" t="str">
        <f t="shared" si="1981"/>
        <v>0.0000199993584529505-0.00141819856785085i</v>
      </c>
      <c r="X3734" t="str">
        <f t="shared" si="1982"/>
        <v>0.0000271474726265735-0.00141796084762307i</v>
      </c>
      <c r="Y3734" t="str">
        <f t="shared" si="1983"/>
        <v>0.009+11.3097335529233i</v>
      </c>
      <c r="Z3734" t="str">
        <f t="shared" si="1984"/>
        <v>-0.00150466788234172-0.0000300091138796928i</v>
      </c>
      <c r="AA3734" t="str">
        <f t="shared" si="1985"/>
        <v>0.000847101920155522-1.06116532169433i</v>
      </c>
      <c r="AB3734" t="str">
        <f t="shared" si="1986"/>
        <v>1.01263242534942+0.636184765914029i</v>
      </c>
      <c r="AC3734" t="str">
        <f t="shared" si="1987"/>
        <v>1.11921350616774-0.175322127164903i</v>
      </c>
      <c r="AD3734" t="str">
        <f t="shared" si="1988"/>
        <v>0.796192267129097+0.693142893240855i</v>
      </c>
      <c r="AE3734" t="str">
        <f t="shared" si="1989"/>
        <v>-0.00117720432849982-0.00106684287374733i</v>
      </c>
      <c r="AF3734" t="str">
        <f t="shared" si="1990"/>
        <v>-15.0859680928925-0.197790704387108i</v>
      </c>
      <c r="AG3734" t="str">
        <f t="shared" si="1991"/>
        <v>1.00266509343937-0.00305638214738206i</v>
      </c>
      <c r="AH3734" t="str">
        <f t="shared" si="1992"/>
        <v>0.0174518125168237+0.0163369974104219i</v>
      </c>
      <c r="AI3734">
        <f t="shared" si="1993"/>
        <v>-32.430116974114931</v>
      </c>
      <c r="AJ3734">
        <f t="shared" si="1994"/>
        <v>43.110290405907953</v>
      </c>
      <c r="AK3734"/>
      <c r="AL3734"/>
      <c r="AM3734"/>
      <c r="AN3734"/>
    </row>
    <row r="3735" spans="1:40" x14ac:dyDescent="0.25">
      <c r="A3735"/>
      <c r="B3735">
        <f t="shared" si="1960"/>
        <v>1801000</v>
      </c>
      <c r="C3735" s="237" t="str">
        <f t="shared" si="1963"/>
        <v>-2.35621714711552E-08+0.0013598126264589i</v>
      </c>
      <c r="D3735" s="208" t="str">
        <f t="shared" si="1964"/>
        <v>-5.95700613764927+0.0104252301361849i</v>
      </c>
      <c r="E3735" t="str">
        <f t="shared" si="1965"/>
        <v>2870</v>
      </c>
      <c r="F3735" t="str">
        <f t="shared" si="1966"/>
        <v>0.777000777000777</v>
      </c>
      <c r="G3735" t="str">
        <f t="shared" si="1961"/>
        <v>0.777000777000777</v>
      </c>
      <c r="H3735" t="str">
        <f t="shared" si="1967"/>
        <v>9.1289676289428+0.208106251090237i</v>
      </c>
      <c r="I3735" t="str">
        <f t="shared" si="1968"/>
        <v>7072.51046139402i</v>
      </c>
      <c r="J3735" t="str">
        <f t="shared" si="1962"/>
        <v>-42784.4529592029+1529.61993055682i</v>
      </c>
      <c r="K3735" t="str">
        <f t="shared" si="1969"/>
        <v>0.00590242407463184-0.165094596456013i</v>
      </c>
      <c r="L3735" t="str">
        <f t="shared" si="1970"/>
        <v>0.00051087477265234-0.0119759148617188i</v>
      </c>
      <c r="M3735" t="str">
        <f t="shared" si="1971"/>
        <v>0.00641329884728418-0.177070511317732i</v>
      </c>
      <c r="N3735" t="str">
        <f t="shared" si="1972"/>
        <v>-7.98727240431336i</v>
      </c>
      <c r="O3735" t="str">
        <f t="shared" si="1973"/>
        <v>-0.132896437285014-0.991129929402271i</v>
      </c>
      <c r="P3735" t="str">
        <f t="shared" si="1974"/>
        <v>1.13289643728501+0.991129929402271i</v>
      </c>
      <c r="Q3735" t="str">
        <f t="shared" si="1975"/>
        <v>-1.13289643728501+6.99614247491109i</v>
      </c>
      <c r="R3735" t="str">
        <f t="shared" si="1976"/>
        <v>0.112496360196291-0.180148298505733i</v>
      </c>
      <c r="S3735" t="str">
        <f t="shared" si="1977"/>
        <v>0.828468322340061i</v>
      </c>
      <c r="T3735" t="str">
        <f t="shared" si="1978"/>
        <v>0.149247158635461+0.0931996708011844i</v>
      </c>
      <c r="U3735" t="str">
        <f t="shared" si="1979"/>
        <v>0.0001-88.3703182076046i</v>
      </c>
      <c r="V3735" t="str">
        <f t="shared" si="1980"/>
        <v>0.00002-0.00141743384756604i</v>
      </c>
      <c r="W3735" t="str">
        <f t="shared" si="1981"/>
        <v>0.0000199993584529505-0.00141741111723518i</v>
      </c>
      <c r="X3735" t="str">
        <f t="shared" si="1982"/>
        <v>0.0000271395355141111-0.00141717356899855i</v>
      </c>
      <c r="Y3735" t="str">
        <f t="shared" si="1983"/>
        <v>0.009+11.3160167382304i</v>
      </c>
      <c r="Z3735" t="str">
        <f t="shared" si="1984"/>
        <v>-0.00150299726232659-0.0000299826953874176i</v>
      </c>
      <c r="AA3735" t="str">
        <f t="shared" si="1985"/>
        <v>0.000846160500608258-1.06057596585834i</v>
      </c>
      <c r="AB3735" t="str">
        <f t="shared" si="1986"/>
        <v>1.01608512026732+0.634509893392338i</v>
      </c>
      <c r="AC3735" t="str">
        <f t="shared" si="1987"/>
        <v>1.11886944878969-0.17584941022019i</v>
      </c>
      <c r="AD3735" t="str">
        <f t="shared" si="1988"/>
        <v>0.799263264031079+0.692716981253952i</v>
      </c>
      <c r="AE3735" t="str">
        <f t="shared" si="1989"/>
        <v>-0.0011805209754783-0.00106511579337163i</v>
      </c>
      <c r="AF3735" t="str">
        <f t="shared" si="1990"/>
        <v>-15.0859737665921-0.197681020954052i</v>
      </c>
      <c r="AG3735" t="str">
        <f t="shared" si="1991"/>
        <v>1.002661986137-0.00306647759568751i</v>
      </c>
      <c r="AH3735" t="str">
        <f t="shared" si="1992"/>
        <v>0.0175021446755823+0.0163119233296305i</v>
      </c>
      <c r="AI3735">
        <f t="shared" si="1993"/>
        <v>-32.422974075797384</v>
      </c>
      <c r="AJ3735">
        <f t="shared" si="1994"/>
        <v>42.984078194469433</v>
      </c>
      <c r="AK3735"/>
      <c r="AL3735"/>
      <c r="AM3735"/>
      <c r="AN3735"/>
    </row>
    <row r="3736" spans="1:40" x14ac:dyDescent="0.25">
      <c r="A3736"/>
      <c r="B3736">
        <f t="shared" si="1960"/>
        <v>1802000</v>
      </c>
      <c r="C3736" s="237" t="str">
        <f t="shared" si="1963"/>
        <v>-2.35360275935959E-08+0.00135905801345909i</v>
      </c>
      <c r="D3736" s="208" t="str">
        <f t="shared" si="1964"/>
        <v>-5.95700613744884+0.010419444769853i</v>
      </c>
      <c r="E3736" t="str">
        <f t="shared" si="1965"/>
        <v>2870</v>
      </c>
      <c r="F3736" t="str">
        <f t="shared" si="1966"/>
        <v>0.777000777000777</v>
      </c>
      <c r="G3736" t="str">
        <f t="shared" si="1961"/>
        <v>0.777000777000777</v>
      </c>
      <c r="H3736" t="str">
        <f t="shared" si="1967"/>
        <v>9.12897329340731+0.207990903794574i</v>
      </c>
      <c r="I3736" t="str">
        <f t="shared" si="1968"/>
        <v>7076.43745221101i</v>
      </c>
      <c r="J3736" t="str">
        <f t="shared" si="1962"/>
        <v>-42831.9791459971+1530.46924756435i</v>
      </c>
      <c r="K3736" t="str">
        <f t="shared" si="1969"/>
        <v>0.00589588296789719-0.16500320848008i</v>
      </c>
      <c r="L3736" t="str">
        <f t="shared" si="1970"/>
        <v>0.000510308949866269-0.0119692930837863i</v>
      </c>
      <c r="M3736" t="str">
        <f t="shared" si="1971"/>
        <v>0.00640619191776346-0.176972501563866i</v>
      </c>
      <c r="N3736" t="str">
        <f t="shared" si="1972"/>
        <v>-7.99170731403258i</v>
      </c>
      <c r="O3736" t="str">
        <f t="shared" si="1973"/>
        <v>-0.137290687703339-0.990530800666968i</v>
      </c>
      <c r="P3736" t="str">
        <f t="shared" si="1974"/>
        <v>1.13729068770334+0.990530800666968i</v>
      </c>
      <c r="Q3736" t="str">
        <f t="shared" si="1975"/>
        <v>-1.13729068770334+7.00117651336561i</v>
      </c>
      <c r="R3736" t="str">
        <f t="shared" si="1976"/>
        <v>0.112134004809777-0.18065815720169i</v>
      </c>
      <c r="S3736" t="str">
        <f t="shared" si="1977"/>
        <v>0.828928326961015i</v>
      </c>
      <c r="T3736" t="str">
        <f t="shared" si="1978"/>
        <v>0.149752664001057+0.0929510530024069i</v>
      </c>
      <c r="U3736" t="str">
        <f t="shared" si="1979"/>
        <v>0.0001-88.3212780754137i</v>
      </c>
      <c r="V3736" t="str">
        <f t="shared" si="1980"/>
        <v>0.00002-0.00141664725830546i</v>
      </c>
      <c r="W3736" t="str">
        <f t="shared" si="1981"/>
        <v>0.0000199993584529504-0.00141662454059358i</v>
      </c>
      <c r="X3736" t="str">
        <f t="shared" si="1982"/>
        <v>0.0000271316116113739-0.00141638716409069i</v>
      </c>
      <c r="Y3736" t="str">
        <f t="shared" si="1983"/>
        <v>0.009+11.3222999235376i</v>
      </c>
      <c r="Z3736" t="str">
        <f t="shared" si="1984"/>
        <v>-0.00150132942316864-0.0000299563224497627i</v>
      </c>
      <c r="AA3736" t="str">
        <f t="shared" si="1985"/>
        <v>0.000845220650088307-1.05998726437972i</v>
      </c>
      <c r="AB3736" t="str">
        <f t="shared" si="1986"/>
        <v>1.01952663623917+0.632817285986736i</v>
      </c>
      <c r="AC3736" t="str">
        <f t="shared" si="1987"/>
        <v>1.11852254143095-0.17637423024333i</v>
      </c>
      <c r="AD3736" t="str">
        <f t="shared" si="1988"/>
        <v>0.802332261289316+0.692277528873414i</v>
      </c>
      <c r="AE3736" t="str">
        <f t="shared" si="1989"/>
        <v>-0.00118382694215142-0.00106337154702716i</v>
      </c>
      <c r="AF3736" t="str">
        <f t="shared" si="1990"/>
        <v>-15.0859794308561-0.197571459024721i</v>
      </c>
      <c r="AG3736" t="str">
        <f t="shared" si="1991"/>
        <v>1.00265883031278-0.00307655420244687i</v>
      </c>
      <c r="AH3736" t="str">
        <f t="shared" si="1992"/>
        <v>0.0175523218115432+0.0162865890946583i</v>
      </c>
      <c r="AI3736">
        <f t="shared" si="1993"/>
        <v>-32.415900414805527</v>
      </c>
      <c r="AJ3736">
        <f t="shared" si="1994"/>
        <v>42.857869906173327</v>
      </c>
      <c r="AK3736"/>
      <c r="AL3736"/>
      <c r="AM3736"/>
      <c r="AN3736"/>
    </row>
    <row r="3737" spans="1:40" x14ac:dyDescent="0.25">
      <c r="A3737"/>
      <c r="B3737">
        <f t="shared" ref="B3737:B3800" si="1995">B3736+1000</f>
        <v>1803000</v>
      </c>
      <c r="C3737" s="237" t="str">
        <f t="shared" si="1963"/>
        <v>-2.35099272046007E-08+0.00135830423752307i</v>
      </c>
      <c r="D3737" s="208" t="str">
        <f t="shared" si="1964"/>
        <v>-5.95700613724873+0.0104136658210102i</v>
      </c>
      <c r="E3737" t="str">
        <f t="shared" si="1965"/>
        <v>2870</v>
      </c>
      <c r="F3737" t="str">
        <f t="shared" si="1966"/>
        <v>0.777000777000777</v>
      </c>
      <c r="G3737" t="str">
        <f t="shared" si="1961"/>
        <v>0.777000777000777</v>
      </c>
      <c r="H3737" t="str">
        <f t="shared" si="1967"/>
        <v>9.12897894845691+0.207875684218466i</v>
      </c>
      <c r="I3737" t="str">
        <f t="shared" si="1968"/>
        <v>7080.364443028i</v>
      </c>
      <c r="J3737" t="str">
        <f t="shared" si="1962"/>
        <v>-42879.5317142439+1531.31856457188i</v>
      </c>
      <c r="K3737" t="str">
        <f t="shared" si="1969"/>
        <v>0.00588935272404119-0.164911921496553i</v>
      </c>
      <c r="L3737" t="str">
        <f t="shared" si="1970"/>
        <v>0.000509744066012827-0.0119626786111336i</v>
      </c>
      <c r="M3737" t="str">
        <f t="shared" si="1971"/>
        <v>0.00639909679005402-0.176874600107687i</v>
      </c>
      <c r="N3737" t="str">
        <f t="shared" si="1972"/>
        <v>-7.9961422237518i</v>
      </c>
      <c r="O3737" t="str">
        <f t="shared" si="1973"/>
        <v>-0.141682237834602-0.989912189783609i</v>
      </c>
      <c r="P3737" t="str">
        <f t="shared" si="1974"/>
        <v>1.1416822378346+0.989912189783609i</v>
      </c>
      <c r="Q3737" t="str">
        <f t="shared" si="1975"/>
        <v>-1.1416822378346+7.00623003396819i</v>
      </c>
      <c r="R3737" t="str">
        <f t="shared" si="1976"/>
        <v>0.111768926582825-0.181165452733094i</v>
      </c>
      <c r="S3737" t="str">
        <f t="shared" si="1977"/>
        <v>0.829388331581971i</v>
      </c>
      <c r="T3737" t="str">
        <f t="shared" si="1978"/>
        <v>0.150256512582593+0.092699843541237i</v>
      </c>
      <c r="U3737" t="str">
        <f t="shared" si="1979"/>
        <v>0.0001-88.2722923415947i</v>
      </c>
      <c r="V3737" t="str">
        <f t="shared" si="1980"/>
        <v>0.00002-0.00141586154157873i</v>
      </c>
      <c r="W3737" t="str">
        <f t="shared" si="1981"/>
        <v>0.0000199993584529504-0.00141583883647183i</v>
      </c>
      <c r="X3737" t="str">
        <f t="shared" si="1982"/>
        <v>0.000027123700889065-0.00141560163144583i</v>
      </c>
      <c r="Y3737" t="str">
        <f t="shared" si="1983"/>
        <v>0.009+11.3285831088448i</v>
      </c>
      <c r="Z3737" t="str">
        <f t="shared" si="1984"/>
        <v>-0.00149966435869916-0.0000299299949549324i</v>
      </c>
      <c r="AA3737" t="str">
        <f t="shared" si="1985"/>
        <v>0.000844282365109704-1.05939921616916i</v>
      </c>
      <c r="AB3737" t="str">
        <f t="shared" si="1986"/>
        <v>1.02295687270897+0.631107034361855i</v>
      </c>
      <c r="AC3737" t="str">
        <f t="shared" si="1987"/>
        <v>1.11817280436842-0.176896572790044i</v>
      </c>
      <c r="AD3737" t="str">
        <f t="shared" si="1988"/>
        <v>0.805399199542029+0.691824545782642i</v>
      </c>
      <c r="AE3737" t="str">
        <f t="shared" si="1989"/>
        <v>-0.00118712216891304-0.00106161020776246i</v>
      </c>
      <c r="AF3737" t="str">
        <f t="shared" si="1990"/>
        <v>-15.0859850857056-0.197462018397456i</v>
      </c>
      <c r="AG3737" t="str">
        <f t="shared" si="1991"/>
        <v>1.00265562608445-0.00308661177127231i</v>
      </c>
      <c r="AH3737" t="str">
        <f t="shared" si="1992"/>
        <v>0.0176023430185164+0.0162609957753181i</v>
      </c>
      <c r="AI3737">
        <f t="shared" si="1993"/>
        <v>-32.408895704405701</v>
      </c>
      <c r="AJ3737">
        <f t="shared" si="1994"/>
        <v>42.731665510991661</v>
      </c>
      <c r="AK3737"/>
      <c r="AL3737"/>
      <c r="AM3737"/>
      <c r="AN3737"/>
    </row>
    <row r="3738" spans="1:40" x14ac:dyDescent="0.25">
      <c r="A3738"/>
      <c r="B3738">
        <f t="shared" si="1995"/>
        <v>1804000</v>
      </c>
      <c r="C3738" s="237" t="str">
        <f t="shared" si="1963"/>
        <v>-2.34838702077689E-08+0.00135755129725882i</v>
      </c>
      <c r="D3738" s="208" t="str">
        <f t="shared" si="1964"/>
        <v>-5.95700613704896+0.0104078932789843i</v>
      </c>
      <c r="E3738" t="str">
        <f t="shared" si="1965"/>
        <v>2870</v>
      </c>
      <c r="F3738" t="str">
        <f t="shared" si="1966"/>
        <v>0.777000777000777</v>
      </c>
      <c r="G3738" t="str">
        <f t="shared" si="1961"/>
        <v>0.777000777000777</v>
      </c>
      <c r="H3738" t="str">
        <f t="shared" si="1967"/>
        <v>9.12898459411247+0.207760592150032i</v>
      </c>
      <c r="I3738" t="str">
        <f t="shared" si="1968"/>
        <v>7084.29143384498i</v>
      </c>
      <c r="J3738" t="str">
        <f t="shared" si="1962"/>
        <v>-42927.1106639433+1532.16788157941i</v>
      </c>
      <c r="K3738" t="str">
        <f t="shared" si="1969"/>
        <v>0.00588283331903353-0.164820735338327i</v>
      </c>
      <c r="L3738" t="str">
        <f t="shared" si="1970"/>
        <v>0.000509180119016994-0.0119560714317006i</v>
      </c>
      <c r="M3738" t="str">
        <f t="shared" si="1971"/>
        <v>0.00639201343805052-0.176776806770028i</v>
      </c>
      <c r="N3738" t="str">
        <f t="shared" si="1972"/>
        <v>-8.00057713347102i</v>
      </c>
      <c r="O3738" t="str">
        <f t="shared" si="1973"/>
        <v>-0.146071001304076-0.989274108919274i</v>
      </c>
      <c r="P3738" t="str">
        <f t="shared" si="1974"/>
        <v>1.14607100130408+0.989274108919274i</v>
      </c>
      <c r="Q3738" t="str">
        <f t="shared" si="1975"/>
        <v>-1.14607100130408+7.01130302455175i</v>
      </c>
      <c r="R3738" t="str">
        <f t="shared" si="1976"/>
        <v>0.111401146202004-0.181670171723845i</v>
      </c>
      <c r="S3738" t="str">
        <f t="shared" si="1977"/>
        <v>0.829848336202925i</v>
      </c>
      <c r="T3738" t="str">
        <f t="shared" si="1978"/>
        <v>0.150758689742732+0.0924460558268318i</v>
      </c>
      <c r="U3738" t="str">
        <f t="shared" si="1979"/>
        <v>0.0001-88.2233609156846i</v>
      </c>
      <c r="V3738" t="str">
        <f t="shared" si="1980"/>
        <v>0.00002-0.00141507669593484i</v>
      </c>
      <c r="W3738" t="str">
        <f t="shared" si="1981"/>
        <v>0.0000199993584529505-0.00141505400341894i</v>
      </c>
      <c r="X3738" t="str">
        <f t="shared" si="1982"/>
        <v>0.0000271158033179689-0.00141481696961357i</v>
      </c>
      <c r="Y3738" t="str">
        <f t="shared" si="1983"/>
        <v>0.009+11.334866294152i</v>
      </c>
      <c r="Z3738" t="str">
        <f t="shared" si="1984"/>
        <v>-0.00149800206276661-0.0000299037127914793i</v>
      </c>
      <c r="AA3738" t="str">
        <f t="shared" si="1985"/>
        <v>0.000843345642196173-1.05881182013977i</v>
      </c>
      <c r="AB3738" t="str">
        <f t="shared" si="1986"/>
        <v>1.02637573002472+0.629379229808178i</v>
      </c>
      <c r="AC3738" t="str">
        <f t="shared" si="1987"/>
        <v>1.11782025795168-0.177416423605463i</v>
      </c>
      <c r="AD3738" t="str">
        <f t="shared" si="1988"/>
        <v>0.808464019476762+0.691358041921306i</v>
      </c>
      <c r="AE3738" t="str">
        <f t="shared" si="1989"/>
        <v>-0.00119040659652708-0.00105983184874908i</v>
      </c>
      <c r="AF3738" t="str">
        <f t="shared" si="1990"/>
        <v>-15.0859907311614-0.197352698871048i</v>
      </c>
      <c r="AG3738" t="str">
        <f t="shared" si="1991"/>
        <v>1.00265237357046-0.00309665010640003i</v>
      </c>
      <c r="AH3738" t="str">
        <f t="shared" si="1992"/>
        <v>0.0176522073956965+0.0162351444432729i</v>
      </c>
      <c r="AI3738">
        <f t="shared" si="1993"/>
        <v>-32.401959660293628</v>
      </c>
      <c r="AJ3738">
        <f t="shared" si="1994"/>
        <v>42.605464978893465</v>
      </c>
      <c r="AK3738"/>
      <c r="AL3738"/>
      <c r="AM3738"/>
      <c r="AN3738"/>
    </row>
    <row r="3739" spans="1:40" x14ac:dyDescent="0.25">
      <c r="A3739"/>
      <c r="B3739">
        <f t="shared" si="1995"/>
        <v>1805000</v>
      </c>
      <c r="C3739" s="237" t="str">
        <f t="shared" si="1963"/>
        <v>-2.34578565069673E-08+0.00135679919127741i</v>
      </c>
      <c r="D3739" s="208" t="str">
        <f t="shared" si="1964"/>
        <v>-5.95700613684953+0.0104021271331268i</v>
      </c>
      <c r="E3739" t="str">
        <f t="shared" si="1965"/>
        <v>2870</v>
      </c>
      <c r="F3739" t="str">
        <f t="shared" si="1966"/>
        <v>0.777000777000777</v>
      </c>
      <c r="G3739" t="str">
        <f t="shared" si="1961"/>
        <v>0.777000777000777</v>
      </c>
      <c r="H3739" t="str">
        <f t="shared" si="1967"/>
        <v>9.12899023039478+0.207645627377859i</v>
      </c>
      <c r="I3739" t="str">
        <f t="shared" si="1968"/>
        <v>7088.21842466197i</v>
      </c>
      <c r="J3739" t="str">
        <f t="shared" si="1962"/>
        <v>-42974.7159950953+1533.01719858693i</v>
      </c>
      <c r="K3739" t="str">
        <f t="shared" si="1969"/>
        <v>0.00587632472891027-0.164729649838664i</v>
      </c>
      <c r="L3739" t="str">
        <f t="shared" si="1970"/>
        <v>0.000508617106809464-0.0119494715334538i</v>
      </c>
      <c r="M3739" t="str">
        <f t="shared" si="1971"/>
        <v>0.00638494183571973-0.176679121372118i</v>
      </c>
      <c r="N3739" t="str">
        <f t="shared" si="1972"/>
        <v>-8.00501204319024i</v>
      </c>
      <c r="O3739" t="str">
        <f t="shared" si="1973"/>
        <v>-0.150456891791837-0.98861657062399i</v>
      </c>
      <c r="P3739" t="str">
        <f t="shared" si="1974"/>
        <v>1.15045689179184+0.98861657062399i</v>
      </c>
      <c r="Q3739" t="str">
        <f t="shared" si="1975"/>
        <v>-1.15045689179184+7.01639547256625i</v>
      </c>
      <c r="R3739" t="str">
        <f t="shared" si="1976"/>
        <v>0.111030684416904-0.182172300988064i</v>
      </c>
      <c r="S3739" t="str">
        <f t="shared" si="1977"/>
        <v>0.830308340823881i</v>
      </c>
      <c r="T3739" t="str">
        <f t="shared" si="1978"/>
        <v>0.151259180977468+0.0921897033587395i</v>
      </c>
      <c r="U3739" t="str">
        <f t="shared" si="1979"/>
        <v>0.0001-88.1744837074209i</v>
      </c>
      <c r="V3739" t="str">
        <f t="shared" si="1980"/>
        <v>0.00002-0.00141429271992601i</v>
      </c>
      <c r="W3739" t="str">
        <f t="shared" si="1981"/>
        <v>0.0000199993584529504-0.00141427003998716i</v>
      </c>
      <c r="X3739" t="str">
        <f t="shared" si="1982"/>
        <v>0.0000271079188689507-0.00141403317714671i</v>
      </c>
      <c r="Y3739" t="str">
        <f t="shared" si="1983"/>
        <v>0.009+11.3411494794592i</v>
      </c>
      <c r="Z3739" t="str">
        <f t="shared" si="1984"/>
        <v>-0.00149634252923642-0.0000298774758483012i</v>
      </c>
      <c r="AA3739" t="str">
        <f t="shared" si="1985"/>
        <v>0.00084241047788104-1.05822507520703i</v>
      </c>
      <c r="AB3739" t="str">
        <f t="shared" si="1986"/>
        <v>1.02978310944212+0.627633964231574i</v>
      </c>
      <c r="AC3739" t="str">
        <f t="shared" si="1987"/>
        <v>1.11746492260093-0.177933768624341i</v>
      </c>
      <c r="AD3739" t="str">
        <f t="shared" si="1988"/>
        <v>0.811526661831331+0.69087802748513i</v>
      </c>
      <c r="AE3739" t="str">
        <f t="shared" si="1989"/>
        <v>-0.00119368016612718-0.00105803654328009i</v>
      </c>
      <c r="AF3739" t="str">
        <f t="shared" si="1990"/>
        <v>-15.0859963672443-0.197243500244732i</v>
      </c>
      <c r="AG3739" t="str">
        <f t="shared" si="1991"/>
        <v>1.00264907288999-0.00310666901269204i</v>
      </c>
      <c r="AH3739" t="str">
        <f t="shared" si="1992"/>
        <v>0.017701914047657+0.0162090361720158i</v>
      </c>
      <c r="AI3739">
        <f t="shared" si="1993"/>
        <v>-32.39509200057109</v>
      </c>
      <c r="AJ3739">
        <f t="shared" si="1994"/>
        <v>42.479268279853123</v>
      </c>
      <c r="AK3739"/>
      <c r="AL3739"/>
      <c r="AM3739"/>
      <c r="AN3739"/>
    </row>
    <row r="3740" spans="1:40" x14ac:dyDescent="0.25">
      <c r="A3740"/>
      <c r="B3740">
        <f t="shared" si="1995"/>
        <v>1806000</v>
      </c>
      <c r="C3740" s="237" t="str">
        <f t="shared" si="1963"/>
        <v>-2.34318860063282E-08+0.00135604791819298i</v>
      </c>
      <c r="D3740" s="208" t="str">
        <f t="shared" si="1964"/>
        <v>-5.95700613665042+0.0103963673728129i</v>
      </c>
      <c r="E3740" t="str">
        <f t="shared" si="1965"/>
        <v>2870</v>
      </c>
      <c r="F3740" t="str">
        <f t="shared" si="1966"/>
        <v>0.777000777000777</v>
      </c>
      <c r="G3740" t="str">
        <f t="shared" si="1961"/>
        <v>0.777000777000777</v>
      </c>
      <c r="H3740" t="str">
        <f t="shared" si="1967"/>
        <v>9.12899585732454+0.207530789690996i</v>
      </c>
      <c r="I3740" t="str">
        <f t="shared" si="1968"/>
        <v>7092.14541547896i</v>
      </c>
      <c r="J3740" t="str">
        <f t="shared" si="1962"/>
        <v>-43022.3477076998+1533.86651559446i</v>
      </c>
      <c r="K3740" t="str">
        <f t="shared" si="1969"/>
        <v>0.00586982692977376-0.164638664831193i</v>
      </c>
      <c r="L3740" t="str">
        <f t="shared" si="1970"/>
        <v>0.000508055027326639-0.0119428789043859i</v>
      </c>
      <c r="M3740" t="str">
        <f t="shared" si="1971"/>
        <v>0.0063778819571004-0.176581543735579i</v>
      </c>
      <c r="N3740" t="str">
        <f t="shared" si="1972"/>
        <v>-8.00944695290946i</v>
      </c>
      <c r="O3740" t="str">
        <f t="shared" si="1973"/>
        <v>-0.154839823034477-0.987939587830477i</v>
      </c>
      <c r="P3740" t="str">
        <f t="shared" si="1974"/>
        <v>1.15483982303448+0.987939587830477i</v>
      </c>
      <c r="Q3740" t="str">
        <f t="shared" si="1975"/>
        <v>-1.15483982303448+7.02150736507898i</v>
      </c>
      <c r="R3740" t="str">
        <f t="shared" si="1976"/>
        <v>0.110657562038082-0.182671827530233i</v>
      </c>
      <c r="S3740" t="str">
        <f t="shared" si="1977"/>
        <v>0.830768345444837i</v>
      </c>
      <c r="T3740" t="str">
        <f t="shared" si="1978"/>
        <v>0.151757971916676+0.0919307997253368i</v>
      </c>
      <c r="U3740" t="str">
        <f t="shared" si="1979"/>
        <v>0.0001-88.1256606267419i</v>
      </c>
      <c r="V3740" t="str">
        <f t="shared" si="1980"/>
        <v>0.00002-0.00141350961210767i</v>
      </c>
      <c r="W3740" t="str">
        <f t="shared" si="1981"/>
        <v>0.0000199993584529505-0.00141348694473195i</v>
      </c>
      <c r="X3740" t="str">
        <f t="shared" si="1982"/>
        <v>0.0000271000475129568-0.0014132502526013i</v>
      </c>
      <c r="Y3740" t="str">
        <f t="shared" si="1983"/>
        <v>0.009+11.3474326647663i</v>
      </c>
      <c r="Z3740" t="str">
        <f t="shared" si="1984"/>
        <v>-0.00149468575199112-0.0000298512840146426i</v>
      </c>
      <c r="AA3740" t="str">
        <f t="shared" si="1985"/>
        <v>0.000841476868707309-1.05763898028888i</v>
      </c>
      <c r="AB3740" t="str">
        <f t="shared" si="1986"/>
        <v>1.03317891312835+0.625871330142665i</v>
      </c>
      <c r="AC3740" t="str">
        <f t="shared" si="1987"/>
        <v>1.11710681880493-0.178448593971268i</v>
      </c>
      <c r="AD3740" t="str">
        <f t="shared" si="1988"/>
        <v>0.81458706739498+0.690384512925573i</v>
      </c>
      <c r="AE3740" t="str">
        <f t="shared" si="1989"/>
        <v>-0.00119694281921685-0.00105622436476864i</v>
      </c>
      <c r="AF3740" t="str">
        <f t="shared" si="1990"/>
        <v>-15.086001993975-0.197134422318183i</v>
      </c>
      <c r="AG3740" t="str">
        <f t="shared" si="1991"/>
        <v>1.00264572416293-0.00311666829563914i</v>
      </c>
      <c r="AH3740" t="str">
        <f t="shared" si="1992"/>
        <v>0.0177514620843525+0.0161826720368498i</v>
      </c>
      <c r="AI3740">
        <f t="shared" si="1993"/>
        <v>-32.388292445720836</v>
      </c>
      <c r="AJ3740">
        <f t="shared" si="1994"/>
        <v>42.353075383845415</v>
      </c>
      <c r="AK3740"/>
      <c r="AL3740"/>
      <c r="AM3740"/>
      <c r="AN3740"/>
    </row>
    <row r="3741" spans="1:40" x14ac:dyDescent="0.25">
      <c r="A3741"/>
      <c r="B3741">
        <f t="shared" si="1995"/>
        <v>1807000</v>
      </c>
      <c r="C3741" s="237" t="str">
        <f t="shared" si="1963"/>
        <v>-2.34059586102505E-08+0.00135529747662277i</v>
      </c>
      <c r="D3741" s="208" t="str">
        <f t="shared" si="1964"/>
        <v>-5.95700613645165+0.0103906139874412i</v>
      </c>
      <c r="E3741" t="str">
        <f t="shared" si="1965"/>
        <v>2870</v>
      </c>
      <c r="F3741" t="str">
        <f t="shared" si="1966"/>
        <v>0.777000777000777</v>
      </c>
      <c r="G3741" t="str">
        <f t="shared" si="1961"/>
        <v>0.777000777000777</v>
      </c>
      <c r="H3741" t="str">
        <f t="shared" si="1967"/>
        <v>9.12900147492247+0.207416078878962i</v>
      </c>
      <c r="I3741" t="str">
        <f t="shared" si="1968"/>
        <v>7096.07240629595i</v>
      </c>
      <c r="J3741" t="str">
        <f t="shared" si="1962"/>
        <v>-43070.0058017568+1534.71583260199i</v>
      </c>
      <c r="K3741" t="str">
        <f t="shared" si="1969"/>
        <v>0.00586333989779216-0.164547780149911i</v>
      </c>
      <c r="L3741" t="str">
        <f t="shared" si="1970"/>
        <v>0.000507493878510613-0.011936293532516i</v>
      </c>
      <c r="M3741" t="str">
        <f t="shared" si="1971"/>
        <v>0.00637083377630277-0.176484073682427i</v>
      </c>
      <c r="N3741" t="str">
        <f t="shared" si="1972"/>
        <v>-8.01388186262868i</v>
      </c>
      <c r="O3741" t="str">
        <f t="shared" si="1973"/>
        <v>-0.15921970882678-0.987243173853897i</v>
      </c>
      <c r="P3741" t="str">
        <f t="shared" si="1974"/>
        <v>1.15921970882678+0.987243173853897i</v>
      </c>
      <c r="Q3741" t="str">
        <f t="shared" si="1975"/>
        <v>-1.15921970882678+7.02663868877478i</v>
      </c>
      <c r="R3741" t="str">
        <f t="shared" si="1976"/>
        <v>0.110281799935039-0.183168738545285i</v>
      </c>
      <c r="S3741" t="str">
        <f t="shared" si="1977"/>
        <v>0.831228350065791i</v>
      </c>
      <c r="T3741" t="str">
        <f t="shared" si="1978"/>
        <v>0.15225504832463+0.0916693586022881i</v>
      </c>
      <c r="U3741" t="str">
        <f t="shared" si="1979"/>
        <v>0.0001-88.0768915837828i</v>
      </c>
      <c r="V3741" t="str">
        <f t="shared" si="1980"/>
        <v>0.00002-0.00141272737103843i</v>
      </c>
      <c r="W3741" t="str">
        <f t="shared" si="1981"/>
        <v>0.0000199993584529504-0.00141270471621194i</v>
      </c>
      <c r="X3741" t="str">
        <f t="shared" si="1982"/>
        <v>0.000027092189221013-0.00141246819453652i</v>
      </c>
      <c r="Y3741" t="str">
        <f t="shared" si="1983"/>
        <v>0.009+11.3537158500735i</v>
      </c>
      <c r="Z3741" t="str">
        <f t="shared" si="1984"/>
        <v>-0.00149303172492998-0.0000298251371800891i</v>
      </c>
      <c r="AA3741" t="str">
        <f t="shared" si="1985"/>
        <v>0.00084054481122747-1.05705353430559i</v>
      </c>
      <c r="AB3741" t="str">
        <f t="shared" si="1986"/>
        <v>1.03656304416559+0.624091420646334i</v>
      </c>
      <c r="AC3741" t="str">
        <f t="shared" si="1987"/>
        <v>1.11674596711896-0.178960885960846i</v>
      </c>
      <c r="AD3741" t="str">
        <f t="shared" si="1988"/>
        <v>0.817645177009392+0.689877508949607i</v>
      </c>
      <c r="AE3741" t="str">
        <f t="shared" si="1989"/>
        <v>-0.00120019449766914-0.00105439538674638i</v>
      </c>
      <c r="AF3741" t="str">
        <f t="shared" si="1990"/>
        <v>-15.0860076113741-0.197025464891521i</v>
      </c>
      <c r="AG3741" t="str">
        <f t="shared" si="1991"/>
        <v>1.00264232750987-0.00312664776136271i</v>
      </c>
      <c r="AH3741" t="str">
        <f t="shared" si="1992"/>
        <v>0.0178008506211135+0.0161560531148656i</v>
      </c>
      <c r="AI3741">
        <f t="shared" si="1993"/>
        <v>-32.381560718584211</v>
      </c>
      <c r="AJ3741">
        <f t="shared" si="1994"/>
        <v>42.226886260849035</v>
      </c>
      <c r="AK3741"/>
      <c r="AL3741"/>
      <c r="AM3741"/>
      <c r="AN3741"/>
    </row>
    <row r="3742" spans="1:40" x14ac:dyDescent="0.25">
      <c r="A3742"/>
      <c r="B3742">
        <f t="shared" si="1995"/>
        <v>1808000</v>
      </c>
      <c r="C3742" s="237" t="str">
        <f t="shared" si="1963"/>
        <v>-2.33800742233961E-08+0.00135454786518703i</v>
      </c>
      <c r="D3742" s="208" t="str">
        <f t="shared" si="1964"/>
        <v>-5.95700613625319+0.0103848669664339i</v>
      </c>
      <c r="E3742" t="str">
        <f t="shared" si="1965"/>
        <v>2870</v>
      </c>
      <c r="F3742" t="str">
        <f t="shared" si="1966"/>
        <v>0.777000777000777</v>
      </c>
      <c r="G3742" t="str">
        <f t="shared" si="1961"/>
        <v>0.777000777000777</v>
      </c>
      <c r="H3742" t="str">
        <f t="shared" si="1967"/>
        <v>9.12900708320914+0.207301494731738i</v>
      </c>
      <c r="I3742" t="str">
        <f t="shared" si="1968"/>
        <v>7099.99939711293i</v>
      </c>
      <c r="J3742" t="str">
        <f t="shared" si="1962"/>
        <v>-43117.6902772665+1535.56514960952i</v>
      </c>
      <c r="K3742" t="str">
        <f t="shared" si="1969"/>
        <v>0.00585686360919932-0.164456995629177i</v>
      </c>
      <c r="L3742" t="str">
        <f t="shared" si="1970"/>
        <v>0.000506933658309141-0.0119297154058896i</v>
      </c>
      <c r="M3742" t="str">
        <f t="shared" si="1971"/>
        <v>0.00636379726750846-0.176386711035067i</v>
      </c>
      <c r="N3742" t="str">
        <f t="shared" si="1972"/>
        <v>-8.01831677234789i</v>
      </c>
      <c r="O3742" t="str">
        <f t="shared" si="1973"/>
        <v>-0.163596463023431-0.986527342391595i</v>
      </c>
      <c r="P3742" t="str">
        <f t="shared" si="1974"/>
        <v>1.16359646302343+0.986527342391595i</v>
      </c>
      <c r="Q3742" t="str">
        <f t="shared" si="1975"/>
        <v>-1.16359646302343+7.03178942995629i</v>
      </c>
      <c r="R3742" t="str">
        <f t="shared" si="1976"/>
        <v>0.109903419034181-0.183663021418691i</v>
      </c>
      <c r="S3742" t="str">
        <f t="shared" si="1977"/>
        <v>0.831688354686747i</v>
      </c>
      <c r="T3742" t="str">
        <f t="shared" si="1978"/>
        <v>0.152750396100508+0.0914053937509861i</v>
      </c>
      <c r="U3742" t="str">
        <f t="shared" si="1979"/>
        <v>0.0001-88.0281764888801i</v>
      </c>
      <c r="V3742" t="str">
        <f t="shared" si="1980"/>
        <v>0.00002-0.00141194599528011i</v>
      </c>
      <c r="W3742" t="str">
        <f t="shared" si="1981"/>
        <v>0.0000199993584529504-0.00141192335298897i</v>
      </c>
      <c r="X3742" t="str">
        <f t="shared" si="1982"/>
        <v>0.0000270843439642262-0.0014116870015148i</v>
      </c>
      <c r="Y3742" t="str">
        <f t="shared" si="1983"/>
        <v>0.009+11.3599990353807i</v>
      </c>
      <c r="Z3742" t="str">
        <f t="shared" si="1984"/>
        <v>-0.00149138044196934-0.0000297990352345716i</v>
      </c>
      <c r="AA3742" t="str">
        <f t="shared" si="1985"/>
        <v>0.000839614302003661-1.05646873617987i</v>
      </c>
      <c r="AB3742" t="str">
        <f t="shared" si="1986"/>
        <v>1.03993540655445+0.622294329431106i</v>
      </c>
      <c r="AC3742" t="str">
        <f t="shared" si="1987"/>
        <v>1.11638238816274-0.179470631097835i</v>
      </c>
      <c r="AD3742" t="str">
        <f t="shared" si="1988"/>
        <v>0.820700931569803+0.689357026519424i</v>
      </c>
      <c r="AE3742" t="str">
        <f t="shared" si="1989"/>
        <v>-0.00120343514372677-0.0010525496828621i</v>
      </c>
      <c r="AF3742" t="str">
        <f t="shared" si="1990"/>
        <v>-15.0860132194623-0.196916627765304i</v>
      </c>
      <c r="AG3742" t="str">
        <f t="shared" si="1991"/>
        <v>1.00263888305214-0.00313660721661751i</v>
      </c>
      <c r="AH3742" t="str">
        <f t="shared" si="1992"/>
        <v>0.0178500787786474+0.0161291804849231i</v>
      </c>
      <c r="AI3742">
        <f t="shared" si="1993"/>
        <v>-32.374896544336629</v>
      </c>
      <c r="AJ3742">
        <f t="shared" si="1994"/>
        <v>42.100700880846325</v>
      </c>
      <c r="AK3742"/>
      <c r="AL3742"/>
      <c r="AM3742"/>
      <c r="AN3742"/>
    </row>
    <row r="3743" spans="1:40" x14ac:dyDescent="0.25">
      <c r="A3743"/>
      <c r="B3743">
        <f t="shared" si="1995"/>
        <v>1809000</v>
      </c>
      <c r="C3743" s="237" t="str">
        <f t="shared" si="1963"/>
        <v>-2.33542327506906E-08+0.0013537990825091i</v>
      </c>
      <c r="D3743" s="208" t="str">
        <f t="shared" si="1964"/>
        <v>-5.95700613605508+0.0103791262992364i</v>
      </c>
      <c r="E3743" t="str">
        <f t="shared" si="1965"/>
        <v>2870</v>
      </c>
      <c r="F3743" t="str">
        <f t="shared" si="1966"/>
        <v>0.777000777000777</v>
      </c>
      <c r="G3743" t="str">
        <f t="shared" si="1961"/>
        <v>0.777000777000777</v>
      </c>
      <c r="H3743" t="str">
        <f t="shared" si="1967"/>
        <v>9.12901268220517+0.20718703703977i</v>
      </c>
      <c r="I3743" t="str">
        <f t="shared" si="1968"/>
        <v>7103.92638792992i</v>
      </c>
      <c r="J3743" t="str">
        <f t="shared" si="1962"/>
        <v>-43165.4011342287+1536.41446661704i</v>
      </c>
      <c r="K3743" t="str">
        <f t="shared" si="1969"/>
        <v>0.00585039804029471-0.164366311103716i</v>
      </c>
      <c r="L3743" t="str">
        <f t="shared" si="1970"/>
        <v>0.000506374364675643-0.0119231445125782i</v>
      </c>
      <c r="M3743" t="str">
        <f t="shared" si="1971"/>
        <v>0.00635677240497035-0.176289455616294i</v>
      </c>
      <c r="N3743" t="str">
        <f t="shared" si="1972"/>
        <v>-8.02275168206712i</v>
      </c>
      <c r="O3743" t="str">
        <f t="shared" si="1973"/>
        <v>-0.167969999540742-0.98579210752282i</v>
      </c>
      <c r="P3743" t="str">
        <f t="shared" si="1974"/>
        <v>1.16796999954074+0.98579210752282i</v>
      </c>
      <c r="Q3743" t="str">
        <f t="shared" si="1975"/>
        <v>-1.16796999954074+7.0369595745443i</v>
      </c>
      <c r="R3743" t="str">
        <f t="shared" si="1976"/>
        <v>0.109522440316797-0.18415466372651i</v>
      </c>
      <c r="S3743" t="str">
        <f t="shared" si="1977"/>
        <v>0.832148359307701i</v>
      </c>
      <c r="T3743" t="str">
        <f t="shared" si="1978"/>
        <v>0.153244001278877+0.0911389190169982i</v>
      </c>
      <c r="U3743" t="str">
        <f t="shared" si="1979"/>
        <v>0.0001-87.9795152525677i</v>
      </c>
      <c r="V3743" t="str">
        <f t="shared" si="1980"/>
        <v>0.00002-0.0014111654833977i</v>
      </c>
      <c r="W3743" t="str">
        <f t="shared" si="1981"/>
        <v>0.0000199993584529504-0.00141114285362805i</v>
      </c>
      <c r="X3743" t="str">
        <f t="shared" si="1982"/>
        <v>0.0000270765117137825-0.0014109066721017i</v>
      </c>
      <c r="Y3743" t="str">
        <f t="shared" si="1983"/>
        <v>0.009+11.3662822206879i</v>
      </c>
      <c r="Z3743" t="str">
        <f t="shared" si="1984"/>
        <v>-0.00148973189704222-0.0000297729780683604i</v>
      </c>
      <c r="AA3743" t="str">
        <f t="shared" si="1985"/>
        <v>0.000838685337607486-1.05588458483681i</v>
      </c>
      <c r="AB3743" t="str">
        <f t="shared" si="1986"/>
        <v>1.04329590521729+0.620480150758575i</v>
      </c>
      <c r="AC3743" t="str">
        <f t="shared" si="1987"/>
        <v>1.11601610261845-0.179977816077291i</v>
      </c>
      <c r="AD3743" t="str">
        <f t="shared" si="1988"/>
        <v>0.823754272026044+0.688823076852128i</v>
      </c>
      <c r="AE3743" t="str">
        <f t="shared" si="1989"/>
        <v>-0.00120666470000189-0.00105068732688013i</v>
      </c>
      <c r="AF3743" t="str">
        <f t="shared" si="1990"/>
        <v>-15.0860188182602-0.196807910740534i</v>
      </c>
      <c r="AG3743" t="str">
        <f t="shared" si="1991"/>
        <v>1.00263539091175-0.00314654646879384i</v>
      </c>
      <c r="AH3743" t="str">
        <f t="shared" si="1992"/>
        <v>0.017899145683036+0.0161020552276289i</v>
      </c>
      <c r="AI3743">
        <f t="shared" si="1993"/>
        <v>-32.368299650465111</v>
      </c>
      <c r="AJ3743">
        <f t="shared" si="1994"/>
        <v>41.974519213821381</v>
      </c>
      <c r="AK3743"/>
      <c r="AL3743"/>
      <c r="AM3743"/>
      <c r="AN3743"/>
    </row>
    <row r="3744" spans="1:40" x14ac:dyDescent="0.25">
      <c r="A3744"/>
      <c r="B3744">
        <f t="shared" si="1995"/>
        <v>1810000</v>
      </c>
      <c r="C3744" s="237" t="str">
        <f t="shared" si="1963"/>
        <v>-2.33284340973221E-08+0.00135305112721533i</v>
      </c>
      <c r="D3744" s="208" t="str">
        <f t="shared" si="1964"/>
        <v>-5.95700613585729+0.0103733919753175i</v>
      </c>
      <c r="E3744" t="str">
        <f t="shared" si="1965"/>
        <v>2870</v>
      </c>
      <c r="F3744" t="str">
        <f t="shared" si="1966"/>
        <v>0.777000777000777</v>
      </c>
      <c r="G3744" t="str">
        <f t="shared" si="1961"/>
        <v>0.777000777000777</v>
      </c>
      <c r="H3744" t="str">
        <f t="shared" si="1967"/>
        <v>9.12901827193102+0.207072705593963i</v>
      </c>
      <c r="I3744" t="str">
        <f t="shared" si="1968"/>
        <v>7107.85337874691i</v>
      </c>
      <c r="J3744" t="str">
        <f t="shared" si="1962"/>
        <v>-43213.1383726434+1537.26378362457i</v>
      </c>
      <c r="K3744" t="str">
        <f t="shared" si="1969"/>
        <v>0.00584394316744313-0.164275726408616i</v>
      </c>
      <c r="L3744" t="str">
        <f t="shared" si="1970"/>
        <v>0.000505815995569157-0.0119165808406796i</v>
      </c>
      <c r="M3744" t="str">
        <f t="shared" si="1971"/>
        <v>0.00634975916301229-0.176192307249296i</v>
      </c>
      <c r="N3744" t="str">
        <f t="shared" si="1972"/>
        <v>-8.02718659178633i</v>
      </c>
      <c r="O3744" t="str">
        <f t="shared" si="1973"/>
        <v>-0.172340232358239-0.985037483708467i</v>
      </c>
      <c r="P3744" t="str">
        <f t="shared" si="1974"/>
        <v>1.17234023235824+0.985037483708467i</v>
      </c>
      <c r="Q3744" t="str">
        <f t="shared" si="1975"/>
        <v>-1.17234023235824+7.04214910807786i</v>
      </c>
      <c r="R3744" t="str">
        <f t="shared" si="1976"/>
        <v>0.109138884817049-0.18464365323541i</v>
      </c>
      <c r="S3744" t="str">
        <f t="shared" si="1977"/>
        <v>0.832608363928657i</v>
      </c>
      <c r="T3744" t="str">
        <f t="shared" si="1978"/>
        <v>0.153735850030145+0.0908699483285213i</v>
      </c>
      <c r="U3744" t="str">
        <f t="shared" si="1979"/>
        <v>0.000100000000000001-87.9309077855779i</v>
      </c>
      <c r="V3744" t="str">
        <f t="shared" si="1980"/>
        <v>0.00002-0.00141038583395936i</v>
      </c>
      <c r="W3744" t="str">
        <f t="shared" si="1981"/>
        <v>0.0000199993584529504-0.00141036321669737i</v>
      </c>
      <c r="X3744" t="str">
        <f t="shared" si="1982"/>
        <v>0.0000270686924409478-0.00141012720486598i</v>
      </c>
      <c r="Y3744" t="str">
        <f t="shared" si="1983"/>
        <v>0.009+11.3725654059951i</v>
      </c>
      <c r="Z3744" t="str">
        <f t="shared" si="1984"/>
        <v>-0.00148808608409844-0.0000297469655720666i</v>
      </c>
      <c r="AA3744" t="str">
        <f t="shared" si="1985"/>
        <v>0.000837757914620058-1.05530107920384i</v>
      </c>
      <c r="AB3744" t="str">
        <f t="shared" si="1986"/>
        <v>1.04664444600128+0.618648979452882i</v>
      </c>
      <c r="AC3744" t="str">
        <f t="shared" si="1987"/>
        <v>1.11564713122864-0.180482427784658i</v>
      </c>
      <c r="AD3744" t="str">
        <f t="shared" si="1988"/>
        <v>0.826805139383563+0.688275671419526i</v>
      </c>
      <c r="AE3744" t="str">
        <f t="shared" si="1989"/>
        <v>-0.00120988310947594-0.00104880839267895i</v>
      </c>
      <c r="AF3744" t="str">
        <f t="shared" si="1990"/>
        <v>-15.0860244077883-0.196699313618646i</v>
      </c>
      <c r="AG3744" t="str">
        <f t="shared" si="1991"/>
        <v>1.00263185121143-0.00315646532591953i</v>
      </c>
      <c r="AH3744" t="str">
        <f t="shared" si="1992"/>
        <v>0.0179480504657315+0.0160746784253165i</v>
      </c>
      <c r="AI3744">
        <f t="shared" si="1993"/>
        <v>-32.361769766746001</v>
      </c>
      <c r="AJ3744">
        <f t="shared" si="1994"/>
        <v>41.84834122976536</v>
      </c>
      <c r="AK3744"/>
      <c r="AL3744"/>
      <c r="AM3744"/>
      <c r="AN3744"/>
    </row>
    <row r="3745" spans="1:40" x14ac:dyDescent="0.25">
      <c r="A3745"/>
      <c r="B3745">
        <f t="shared" si="1995"/>
        <v>1811000</v>
      </c>
      <c r="C3745" s="237" t="str">
        <f t="shared" si="1963"/>
        <v>-2.33026781687413E-08+0.00135230399793515i</v>
      </c>
      <c r="D3745" s="208" t="str">
        <f t="shared" si="1964"/>
        <v>-5.95700613565982+0.0103676639841695i</v>
      </c>
      <c r="E3745" t="str">
        <f t="shared" si="1965"/>
        <v>2870</v>
      </c>
      <c r="F3745" t="str">
        <f t="shared" si="1966"/>
        <v>0.777000777000777</v>
      </c>
      <c r="G3745" t="str">
        <f t="shared" si="1961"/>
        <v>0.777000777000777</v>
      </c>
      <c r="H3745" t="str">
        <f t="shared" si="1967"/>
        <v>9.12902385240716+0.206958500185685i</v>
      </c>
      <c r="I3745" t="str">
        <f t="shared" si="1968"/>
        <v>7111.78036956389i</v>
      </c>
      <c r="J3745" t="str">
        <f t="shared" si="1962"/>
        <v>-43260.9019925107+1538.1131006321i</v>
      </c>
      <c r="K3745" t="str">
        <f t="shared" si="1969"/>
        <v>0.0058374989670743-0.164185241379325i</v>
      </c>
      <c r="L3745" t="str">
        <f t="shared" si="1970"/>
        <v>0.000505258548954339-0.0119100243783175i</v>
      </c>
      <c r="M3745" t="str">
        <f t="shared" si="1971"/>
        <v>0.00634275751602864-0.176095265757643i</v>
      </c>
      <c r="N3745" t="str">
        <f t="shared" si="1972"/>
        <v>-8.03162150150555i</v>
      </c>
      <c r="O3745" t="str">
        <f t="shared" si="1973"/>
        <v>-0.176707075520502-0.984263485790767i</v>
      </c>
      <c r="P3745" t="str">
        <f t="shared" si="1974"/>
        <v>1.1767070755205+0.984263485790767i</v>
      </c>
      <c r="Q3745" t="str">
        <f t="shared" si="1975"/>
        <v>-1.1767070755205+7.04735801571478i</v>
      </c>
      <c r="R3745" t="str">
        <f t="shared" si="1976"/>
        <v>0.108752773619944-0.185129977902682i</v>
      </c>
      <c r="S3745" t="str">
        <f t="shared" si="1977"/>
        <v>0.833068368549611i</v>
      </c>
      <c r="T3745" t="str">
        <f t="shared" si="1978"/>
        <v>0.154225928661013+0.0905984956948119i</v>
      </c>
      <c r="U3745" t="str">
        <f t="shared" si="1979"/>
        <v>0.0001-87.8823539988381i</v>
      </c>
      <c r="V3745" t="str">
        <f t="shared" si="1980"/>
        <v>0.00002-0.00140960704553641i</v>
      </c>
      <c r="W3745" t="str">
        <f t="shared" si="1981"/>
        <v>0.0000199993584529505-0.00140958444076827i</v>
      </c>
      <c r="X3745" t="str">
        <f t="shared" si="1982"/>
        <v>0.0000270608861170674-0.00140934859837955i</v>
      </c>
      <c r="Y3745" t="str">
        <f t="shared" si="1983"/>
        <v>0.009+11.3788485913022i</v>
      </c>
      <c r="Z3745" t="str">
        <f t="shared" si="1984"/>
        <v>-0.00148644299710453-0.00002972099763664i</v>
      </c>
      <c r="AA3745" t="str">
        <f t="shared" si="1985"/>
        <v>0.00083683202963194-1.05471821821081i</v>
      </c>
      <c r="AB3745" t="str">
        <f t="shared" si="1986"/>
        <v>1.04998093568148+0.616800910890028i</v>
      </c>
      <c r="AC3745" t="str">
        <f t="shared" si="1987"/>
        <v>1.11527549479422-0.180984453295848i</v>
      </c>
      <c r="AD3745" t="str">
        <f t="shared" si="1988"/>
        <v>0.829853474704547+0.687714821947745i</v>
      </c>
      <c r="AE3745" t="str">
        <f t="shared" si="1989"/>
        <v>-0.00121309031549964-0.00104691295424966i</v>
      </c>
      <c r="AF3745" t="str">
        <f t="shared" si="1990"/>
        <v>-15.086029988067-0.196590836201516i</v>
      </c>
      <c r="AG3745" t="str">
        <f t="shared" si="1991"/>
        <v>1.00262826407459-0.00316636359666274i</v>
      </c>
      <c r="AH3745" t="str">
        <f t="shared" si="1992"/>
        <v>0.0179967922635577+0.016047051162026i</v>
      </c>
      <c r="AI3745">
        <f t="shared" si="1993"/>
        <v>-32.355306625221559</v>
      </c>
      <c r="AJ3745">
        <f t="shared" si="1994"/>
        <v>41.722166898672256</v>
      </c>
      <c r="AK3745"/>
      <c r="AL3745"/>
      <c r="AM3745"/>
      <c r="AN3745"/>
    </row>
    <row r="3746" spans="1:40" x14ac:dyDescent="0.25">
      <c r="A3746"/>
      <c r="B3746">
        <f t="shared" si="1995"/>
        <v>1812000</v>
      </c>
      <c r="C3746" s="237" t="str">
        <f t="shared" si="1963"/>
        <v>-2.32769648706586E-08+0.00135155769330098i</v>
      </c>
      <c r="D3746" s="208" t="str">
        <f t="shared" si="1964"/>
        <v>-5.95700613546269+0.0103619423153075i</v>
      </c>
      <c r="E3746" t="str">
        <f t="shared" si="1965"/>
        <v>2870</v>
      </c>
      <c r="F3746" t="str">
        <f t="shared" si="1966"/>
        <v>0.777000777000777</v>
      </c>
      <c r="G3746" t="str">
        <f t="shared" si="1961"/>
        <v>0.777000777000777</v>
      </c>
      <c r="H3746" t="str">
        <f t="shared" si="1967"/>
        <v>9.12902942365398+0.206844420606761i</v>
      </c>
      <c r="I3746" t="str">
        <f t="shared" si="1968"/>
        <v>7115.70736038088i</v>
      </c>
      <c r="J3746" t="str">
        <f t="shared" si="1962"/>
        <v>-43308.6919938306+1538.96241763963i</v>
      </c>
      <c r="K3746" t="str">
        <f t="shared" si="1969"/>
        <v>0.00583106541568292-0.164094855851655i</v>
      </c>
      <c r="L3746" t="str">
        <f t="shared" si="1970"/>
        <v>0.00050470202280144-0.0119034751136416i</v>
      </c>
      <c r="M3746" t="str">
        <f t="shared" si="1971"/>
        <v>0.00633576743848436-0.175998330965297i</v>
      </c>
      <c r="N3746" t="str">
        <f t="shared" si="1972"/>
        <v>-8.03605641122477i</v>
      </c>
      <c r="O3746" t="str">
        <f t="shared" si="1973"/>
        <v>-0.181070443138739-0.983470128993017i</v>
      </c>
      <c r="P3746" t="str">
        <f t="shared" si="1974"/>
        <v>1.18107044313874+0.983470128993017i</v>
      </c>
      <c r="Q3746" t="str">
        <f t="shared" si="1975"/>
        <v>-1.18107044313874+7.05258628223175i</v>
      </c>
      <c r="R3746" t="str">
        <f t="shared" si="1976"/>
        <v>0.108364127859342-0.185613625876219i</v>
      </c>
      <c r="S3746" t="str">
        <f t="shared" si="1977"/>
        <v>0.833528373170567i</v>
      </c>
      <c r="T3746" t="str">
        <f t="shared" si="1978"/>
        <v>0.154714223614895+0.0903245752046447i</v>
      </c>
      <c r="U3746" t="str">
        <f t="shared" si="1979"/>
        <v>0.0001-87.8338538034743i</v>
      </c>
      <c r="V3746" t="str">
        <f t="shared" si="1980"/>
        <v>0.00002-0.00140882911670334i</v>
      </c>
      <c r="W3746" t="str">
        <f t="shared" si="1981"/>
        <v>0.0000199993584529504-0.00140880652441526i</v>
      </c>
      <c r="X3746" t="str">
        <f t="shared" si="1982"/>
        <v>0.0000270530927135651-0.00140857085121746i</v>
      </c>
      <c r="Y3746" t="str">
        <f t="shared" si="1983"/>
        <v>0.009+11.3851317766094i</v>
      </c>
      <c r="Z3746" t="str">
        <f t="shared" si="1984"/>
        <v>-0.00148480263004363-0.0000296950741533662i</v>
      </c>
      <c r="AA3746" t="str">
        <f t="shared" si="1985"/>
        <v>0.000835907679243092-1.05413600078989i</v>
      </c>
      <c r="AB3746" t="str">
        <f t="shared" si="1986"/>
        <v>1.0533052819637+0.614936040987378i</v>
      </c>
      <c r="AC3746" t="str">
        <f t="shared" si="1987"/>
        <v>1.11490121417244-0.181483879877304i</v>
      </c>
      <c r="AD3746" t="str">
        <f t="shared" si="1988"/>
        <v>0.832899219108937+0.687140540417022i</v>
      </c>
      <c r="AE3746" t="str">
        <f t="shared" si="1989"/>
        <v>-0.00121628626179277-0.00104500108569452i</v>
      </c>
      <c r="AF3746" t="str">
        <f t="shared" si="1990"/>
        <v>-15.0860355591167-0.196482478291454i</v>
      </c>
      <c r="AG3746" t="str">
        <f t="shared" si="1991"/>
        <v>1.00262462962535-0.00317624109033379i</v>
      </c>
      <c r="AH3746" t="str">
        <f t="shared" si="1992"/>
        <v>0.0180453702187052+0.016019174523483i</v>
      </c>
      <c r="AI3746">
        <f t="shared" si="1993"/>
        <v>-32.348909960178787</v>
      </c>
      <c r="AJ3746">
        <f t="shared" si="1994"/>
        <v>41.595996190542685</v>
      </c>
      <c r="AK3746"/>
      <c r="AL3746"/>
      <c r="AM3746"/>
      <c r="AN3746"/>
    </row>
    <row r="3747" spans="1:40" x14ac:dyDescent="0.25">
      <c r="A3747"/>
      <c r="B3747">
        <f t="shared" si="1995"/>
        <v>1813000</v>
      </c>
      <c r="C3747" s="237" t="str">
        <f t="shared" si="1963"/>
        <v>-2.32512941090448E-08+0.00135081221194825i</v>
      </c>
      <c r="D3747" s="208" t="str">
        <f t="shared" si="1964"/>
        <v>-5.95700613526588+0.0103562269582699i</v>
      </c>
      <c r="E3747" t="str">
        <f t="shared" si="1965"/>
        <v>2870</v>
      </c>
      <c r="F3747" t="str">
        <f t="shared" si="1966"/>
        <v>0.777000777000777</v>
      </c>
      <c r="G3747" t="str">
        <f t="shared" si="1961"/>
        <v>0.777000777000777</v>
      </c>
      <c r="H3747" t="str">
        <f t="shared" si="1967"/>
        <v>9.12903498569183+0.206730466649477i</v>
      </c>
      <c r="I3747" t="str">
        <f t="shared" si="1968"/>
        <v>7119.63435119787i</v>
      </c>
      <c r="J3747" t="str">
        <f t="shared" si="1962"/>
        <v>-43356.5083766031+1539.81173464715i</v>
      </c>
      <c r="K3747" t="str">
        <f t="shared" si="1969"/>
        <v>0.00582464248982823-0.164004569661774i</v>
      </c>
      <c r="L3747" t="str">
        <f t="shared" si="1970"/>
        <v>0.000504146415086281-0.0118969330348276i</v>
      </c>
      <c r="M3747" t="str">
        <f t="shared" si="1971"/>
        <v>0.00632878890491451-0.175901502696602i</v>
      </c>
      <c r="N3747" t="str">
        <f t="shared" si="1972"/>
        <v>-8.04049132094399i</v>
      </c>
      <c r="O3747" t="str">
        <f t="shared" si="1973"/>
        <v>-0.185430249392524-0.982657428919268i</v>
      </c>
      <c r="P3747" t="str">
        <f t="shared" si="1974"/>
        <v>1.18543024939252+0.982657428919268i</v>
      </c>
      <c r="Q3747" t="str">
        <f t="shared" si="1975"/>
        <v>-1.18543024939252+7.05783389202472i</v>
      </c>
      <c r="R3747" t="str">
        <f t="shared" si="1976"/>
        <v>0.107972968715952-0.186094585494464i</v>
      </c>
      <c r="S3747" t="str">
        <f t="shared" si="1977"/>
        <v>0.833988377791523i</v>
      </c>
      <c r="T3747" t="str">
        <f t="shared" si="1978"/>
        <v>0.155200721472314+0.0900482010247517i</v>
      </c>
      <c r="U3747" t="str">
        <f t="shared" si="1979"/>
        <v>0.0001-87.7854071108082i</v>
      </c>
      <c r="V3747" t="str">
        <f t="shared" si="1980"/>
        <v>0.00002-0.00140805204603775i</v>
      </c>
      <c r="W3747" t="str">
        <f t="shared" si="1981"/>
        <v>0.0000199993584529504-0.00140802946621596i</v>
      </c>
      <c r="X3747" t="str">
        <f t="shared" si="1982"/>
        <v>0.000027045312201944-0.00140779396195791i</v>
      </c>
      <c r="Y3747" t="str">
        <f t="shared" si="1983"/>
        <v>0.009+11.3914149619166i</v>
      </c>
      <c r="Z3747" t="str">
        <f t="shared" si="1984"/>
        <v>-0.00148316497691554-0.0000296691950138694i</v>
      </c>
      <c r="AA3747" t="str">
        <f t="shared" si="1985"/>
        <v>0.000834984860062927-1.05355442587564i</v>
      </c>
      <c r="AB3747" t="str">
        <f t="shared" si="1986"/>
        <v>1.05661739348719+0.613054466193038i</v>
      </c>
      <c r="AC3747" t="str">
        <f t="shared" si="1987"/>
        <v>1.11452431027486-0.181980694986013i</v>
      </c>
      <c r="AD3747" t="str">
        <f t="shared" si="1988"/>
        <v>0.835942313775475+0.686552839061365i</v>
      </c>
      <c r="AE3747" t="str">
        <f t="shared" si="1989"/>
        <v>-0.00121947089244408-0.00104307286122549i</v>
      </c>
      <c r="AF3747" t="str">
        <f t="shared" si="1990"/>
        <v>-15.0860411209577-0.196374239691207i</v>
      </c>
      <c r="AG3747" t="str">
        <f t="shared" si="1991"/>
        <v>1.00262094798855-0.00318609761688762i</v>
      </c>
      <c r="AH3747" t="str">
        <f t="shared" si="1992"/>
        <v>0.0180937834787301+0.0159910495970778i</v>
      </c>
      <c r="AI3747">
        <f t="shared" si="1993"/>
        <v>-32.342579508127379</v>
      </c>
      <c r="AJ3747">
        <f t="shared" si="1994"/>
        <v>41.469829075382542</v>
      </c>
      <c r="AK3747"/>
      <c r="AL3747"/>
      <c r="AM3747"/>
      <c r="AN3747"/>
    </row>
    <row r="3748" spans="1:40" x14ac:dyDescent="0.25">
      <c r="A3748"/>
      <c r="B3748">
        <f t="shared" si="1995"/>
        <v>1814000</v>
      </c>
      <c r="C3748" s="237" t="str">
        <f t="shared" si="1963"/>
        <v>-2.32256657901299E-08+0.00135006755251543i</v>
      </c>
      <c r="D3748" s="208" t="str">
        <f t="shared" si="1964"/>
        <v>-5.9570061350694+0.0103505179026183i</v>
      </c>
      <c r="E3748" t="str">
        <f t="shared" si="1965"/>
        <v>2870</v>
      </c>
      <c r="F3748" t="str">
        <f t="shared" si="1966"/>
        <v>0.777000777000777</v>
      </c>
      <c r="G3748" t="str">
        <f t="shared" si="1961"/>
        <v>0.777000777000777</v>
      </c>
      <c r="H3748" t="str">
        <f t="shared" si="1967"/>
        <v>9.12904053854096+0.206616638106573i</v>
      </c>
      <c r="I3748" t="str">
        <f t="shared" si="1968"/>
        <v>7123.56134201486i</v>
      </c>
      <c r="J3748" t="str">
        <f t="shared" si="1962"/>
        <v>-43404.3511408281+1540.66105165468i</v>
      </c>
      <c r="K3748" t="str">
        <f t="shared" si="1969"/>
        <v>0.00581823016613412-0.163914382646214i</v>
      </c>
      <c r="L3748" t="str">
        <f t="shared" si="1970"/>
        <v>0.000503591723790255-0.011890398130077i</v>
      </c>
      <c r="M3748" t="str">
        <f t="shared" si="1971"/>
        <v>0.00632182188992438-0.175804780776291i</v>
      </c>
      <c r="N3748" t="str">
        <f t="shared" si="1972"/>
        <v>-8.04492623066321i</v>
      </c>
      <c r="O3748" t="str">
        <f t="shared" si="1973"/>
        <v>-0.189786408531477-0.981825401554025i</v>
      </c>
      <c r="P3748" t="str">
        <f t="shared" si="1974"/>
        <v>1.18978640853148+0.981825401554025i</v>
      </c>
      <c r="Q3748" t="str">
        <f t="shared" si="1975"/>
        <v>-1.18978640853148+7.06310082910918i</v>
      </c>
      <c r="R3748" t="str">
        <f t="shared" si="1976"/>
        <v>0.107579317415337-0.186572845286359i</v>
      </c>
      <c r="S3748" t="str">
        <f t="shared" si="1977"/>
        <v>0.834448382412477i</v>
      </c>
      <c r="T3748" t="str">
        <f t="shared" si="1978"/>
        <v>0.155685408951296+0.0897693873982664i</v>
      </c>
      <c r="U3748" t="str">
        <f t="shared" si="1979"/>
        <v>0.0001-87.7370138323566i</v>
      </c>
      <c r="V3748" t="str">
        <f t="shared" si="1980"/>
        <v>0.00002-0.00140727583212042i</v>
      </c>
      <c r="W3748" t="str">
        <f t="shared" si="1981"/>
        <v>0.0000199993584529503-0.00140725326475119i</v>
      </c>
      <c r="X3748" t="str">
        <f t="shared" si="1982"/>
        <v>0.0000270375445537858-0.00140701792918227i</v>
      </c>
      <c r="Y3748" t="str">
        <f t="shared" si="1983"/>
        <v>0.009+11.3976981472238i</v>
      </c>
      <c r="Z3748" t="str">
        <f t="shared" si="1984"/>
        <v>-0.00148153003173653-0.0000296433601101071i</v>
      </c>
      <c r="AA3748" t="str">
        <f t="shared" si="1985"/>
        <v>0.000834063568710159-1.05297349240495i</v>
      </c>
      <c r="AB3748" t="str">
        <f t="shared" si="1986"/>
        <v>1.05991717982736+0.611156283475259i</v>
      </c>
      <c r="AC3748" t="str">
        <f t="shared" si="1987"/>
        <v>1.11414480406536-0.182474886269535i</v>
      </c>
      <c r="AD3748" t="str">
        <f t="shared" si="1988"/>
        <v>0.838982699942822+0.685951730368254i</v>
      </c>
      <c r="AE3748" t="str">
        <f t="shared" si="1989"/>
        <v>-0.00122264415191124-0.00104112835516277i</v>
      </c>
      <c r="AF3748" t="str">
        <f t="shared" si="1990"/>
        <v>-15.0860466736104-0.196266120203955i</v>
      </c>
      <c r="AG3748" t="str">
        <f t="shared" si="1991"/>
        <v>1.00261721928967-0.00319593298692612i</v>
      </c>
      <c r="AH3748" t="str">
        <f t="shared" si="1992"/>
        <v>0.0181420311965542+0.0159626774718472i</v>
      </c>
      <c r="AI3748">
        <f t="shared" si="1993"/>
        <v>-32.336315007777024</v>
      </c>
      <c r="AJ3748">
        <f t="shared" si="1994"/>
        <v>41.343665523203676</v>
      </c>
      <c r="AK3748"/>
      <c r="AL3748"/>
      <c r="AM3748"/>
      <c r="AN3748"/>
    </row>
    <row r="3749" spans="1:40" x14ac:dyDescent="0.25">
      <c r="A3749"/>
      <c r="B3749">
        <f t="shared" si="1995"/>
        <v>1815000</v>
      </c>
      <c r="C3749" s="237" t="str">
        <f t="shared" si="1963"/>
        <v>-2.32000798204015E-08+0.00134932371364395i</v>
      </c>
      <c r="D3749" s="208" t="str">
        <f t="shared" si="1964"/>
        <v>-5.95700613487324+0.010344815137937i</v>
      </c>
      <c r="E3749" t="str">
        <f t="shared" si="1965"/>
        <v>2870</v>
      </c>
      <c r="F3749" t="str">
        <f t="shared" si="1966"/>
        <v>0.777000777000777</v>
      </c>
      <c r="G3749" t="str">
        <f t="shared" si="1961"/>
        <v>0.777000777000777</v>
      </c>
      <c r="H3749" t="str">
        <f t="shared" si="1967"/>
        <v>9.12904608222162+0.206502934771244i</v>
      </c>
      <c r="I3749" t="str">
        <f t="shared" si="1968"/>
        <v>7127.48833283184i</v>
      </c>
      <c r="J3749" t="str">
        <f t="shared" si="1962"/>
        <v>-43452.2202865057+1541.51036866221i</v>
      </c>
      <c r="K3749" t="str">
        <f t="shared" si="1969"/>
        <v>0.00581182842128846-0.163824294641861i</v>
      </c>
      <c r="L3749" t="str">
        <f t="shared" si="1970"/>
        <v>0.000503037946900281-0.0118838703876171i</v>
      </c>
      <c r="M3749" t="str">
        <f t="shared" si="1971"/>
        <v>0.00631486636818874-0.175708165029478i</v>
      </c>
      <c r="N3749" t="str">
        <f t="shared" si="1972"/>
        <v>-8.04936114038243i</v>
      </c>
      <c r="O3749" t="str">
        <f t="shared" si="1973"/>
        <v>-0.194138834876957-0.980974063261928i</v>
      </c>
      <c r="P3749" t="str">
        <f t="shared" si="1974"/>
        <v>1.19413883487696+0.980974063261928i</v>
      </c>
      <c r="Q3749" t="str">
        <f t="shared" si="1975"/>
        <v>-1.19413883487696+7.0683870771205i</v>
      </c>
      <c r="R3749" t="str">
        <f t="shared" si="1976"/>
        <v>0.107183195225938-0.187048393971239i</v>
      </c>
      <c r="S3749" t="str">
        <f t="shared" si="1977"/>
        <v>0.834908387033432i</v>
      </c>
      <c r="T3749" t="str">
        <f t="shared" si="1978"/>
        <v>0.156168272907721+0.0894881486431773i</v>
      </c>
      <c r="U3749" t="str">
        <f t="shared" si="1979"/>
        <v>0.0001-87.6886738798325i</v>
      </c>
      <c r="V3749" t="str">
        <f t="shared" si="1980"/>
        <v>0.00002-0.00140650047353523i</v>
      </c>
      <c r="W3749" t="str">
        <f t="shared" si="1981"/>
        <v>0.0000199993584529503-0.00140647791860484i</v>
      </c>
      <c r="X3749" t="str">
        <f t="shared" si="1982"/>
        <v>0.0000270297897407502-0.00140624275147498i</v>
      </c>
      <c r="Y3749" t="str">
        <f t="shared" si="1983"/>
        <v>0.009+11.4039813325309i</v>
      </c>
      <c r="Z3749" t="str">
        <f t="shared" si="1984"/>
        <v>-0.0014798977885394-0.0000296175693343715i</v>
      </c>
      <c r="AA3749" t="str">
        <f t="shared" si="1985"/>
        <v>0.000833143801812891-1.05239319931707i</v>
      </c>
      <c r="AB3749" t="str">
        <f t="shared" si="1986"/>
        <v>1.0632045514981+0.60924159031191i</v>
      </c>
      <c r="AC3749" t="str">
        <f t="shared" si="1987"/>
        <v>1.11376271655811-0.182966441565958i</v>
      </c>
      <c r="AD3749" t="str">
        <f t="shared" si="1988"/>
        <v>0.842020318910506+0.685337227078362i</v>
      </c>
      <c r="AE3749" t="str">
        <f t="shared" si="1989"/>
        <v>-0.00122580598502048-0.00103916764193328i</v>
      </c>
      <c r="AF3749" t="str">
        <f t="shared" si="1990"/>
        <v>-15.0860522170949-0.196158119633307i</v>
      </c>
      <c r="AG3749" t="str">
        <f t="shared" si="1991"/>
        <v>1.00261344365491-0.00320574701170004i</v>
      </c>
      <c r="AH3749" t="str">
        <f t="shared" si="1992"/>
        <v>0.0181901125304583+0.015934059238451i</v>
      </c>
      <c r="AI3749">
        <f t="shared" si="1993"/>
        <v>-32.330116200018033</v>
      </c>
      <c r="AJ3749">
        <f t="shared" si="1994"/>
        <v>41.217505504025929</v>
      </c>
      <c r="AK3749"/>
      <c r="AL3749"/>
      <c r="AM3749"/>
      <c r="AN3749"/>
    </row>
    <row r="3750" spans="1:40" x14ac:dyDescent="0.25">
      <c r="A3750"/>
      <c r="B3750">
        <f t="shared" si="1995"/>
        <v>1816000</v>
      </c>
      <c r="C3750" s="237" t="str">
        <f t="shared" si="1963"/>
        <v>-2.3174536106606E-08+0.00134858069397828i</v>
      </c>
      <c r="D3750" s="208" t="str">
        <f t="shared" si="1964"/>
        <v>-5.9570061346774+0.0103391186538335i</v>
      </c>
      <c r="E3750" t="str">
        <f t="shared" si="1965"/>
        <v>2870</v>
      </c>
      <c r="F3750" t="str">
        <f t="shared" si="1966"/>
        <v>0.777000777000777</v>
      </c>
      <c r="G3750" t="str">
        <f t="shared" si="1961"/>
        <v>0.777000777000777</v>
      </c>
      <c r="H3750" t="str">
        <f t="shared" si="1967"/>
        <v>9.12905161675396+0.206389356437142i</v>
      </c>
      <c r="I3750" t="str">
        <f t="shared" si="1968"/>
        <v>7131.41532364883i</v>
      </c>
      <c r="J3750" t="str">
        <f t="shared" si="1962"/>
        <v>-43500.1158136358+1542.35968566974i</v>
      </c>
      <c r="K3750" t="str">
        <f t="shared" si="1969"/>
        <v>0.0058054372320433-0.163734305485959i</v>
      </c>
      <c r="L3750" t="str">
        <f t="shared" si="1970"/>
        <v>0.000502485082408805-0.0118773497957008i</v>
      </c>
      <c r="M3750" t="str">
        <f t="shared" si="1971"/>
        <v>0.0063079223144521-0.17561165528166i</v>
      </c>
      <c r="N3750" t="str">
        <f t="shared" si="1972"/>
        <v>-8.05379605010165i</v>
      </c>
      <c r="O3750" t="str">
        <f t="shared" si="1973"/>
        <v>-0.198487442823732-0.980103430787433i</v>
      </c>
      <c r="P3750" t="str">
        <f t="shared" si="1974"/>
        <v>1.19848744282373+0.980103430787433i</v>
      </c>
      <c r="Q3750" t="str">
        <f t="shared" si="1975"/>
        <v>-1.19848744282373+7.07369261931422i</v>
      </c>
      <c r="R3750" t="str">
        <f t="shared" si="1976"/>
        <v>0.10678462345709-0.18752122045873i</v>
      </c>
      <c r="S3750" t="str">
        <f t="shared" si="1977"/>
        <v>0.835368391654387i</v>
      </c>
      <c r="T3750" t="str">
        <f t="shared" si="1978"/>
        <v>0.156649300335677+0.0892044991507686i</v>
      </c>
      <c r="U3750" t="str">
        <f t="shared" si="1979"/>
        <v>0.0001-87.6403871651408i</v>
      </c>
      <c r="V3750" t="str">
        <f t="shared" si="1980"/>
        <v>0.00002-0.00140572596886919i</v>
      </c>
      <c r="W3750" t="str">
        <f t="shared" si="1981"/>
        <v>0.0000199993584529503-0.00140570342636393i</v>
      </c>
      <c r="X3750" t="str">
        <f t="shared" si="1982"/>
        <v>0.0000270220477345749-0.00140546842742362i</v>
      </c>
      <c r="Y3750" t="str">
        <f t="shared" si="1983"/>
        <v>0.009+11.4102645178381i</v>
      </c>
      <c r="Z3750" t="str">
        <f t="shared" si="1984"/>
        <v>-0.00147826824137333-0.0000295918225792859i</v>
      </c>
      <c r="AA3750" t="str">
        <f t="shared" si="1985"/>
        <v>0.000832225556008455-1.05181354555357i</v>
      </c>
      <c r="AB3750" t="str">
        <f t="shared" si="1986"/>
        <v>1.06647941995426+0.607310484679864i</v>
      </c>
      <c r="AC3750" t="str">
        <f t="shared" si="1987"/>
        <v>1.11337806881557-0.183455348903879i</v>
      </c>
      <c r="AD3750" t="str">
        <f t="shared" si="1988"/>
        <v>0.84505511204009+0.684709342185243i</v>
      </c>
      <c r="AE3750" t="str">
        <f t="shared" si="1989"/>
        <v>-0.00122895633696673-0.00103719079606928i</v>
      </c>
      <c r="AF3750" t="str">
        <f t="shared" si="1990"/>
        <v>-15.0860577514314-0.196050237783309i</v>
      </c>
      <c r="AG3750" t="str">
        <f t="shared" si="1991"/>
        <v>1.00260962121116-0.00321553950311159i</v>
      </c>
      <c r="AH3750" t="str">
        <f t="shared" si="1992"/>
        <v>0.0182380266440836+0.0159051959891538i</v>
      </c>
      <c r="AI3750">
        <f t="shared" si="1993"/>
        <v>-32.323982827898838</v>
      </c>
      <c r="AJ3750">
        <f t="shared" si="1994"/>
        <v>41.091348987875627</v>
      </c>
      <c r="AK3750"/>
      <c r="AL3750"/>
      <c r="AM3750"/>
      <c r="AN3750"/>
    </row>
    <row r="3751" spans="1:40" x14ac:dyDescent="0.25">
      <c r="A3751"/>
      <c r="B3751">
        <f t="shared" si="1995"/>
        <v>1817000</v>
      </c>
      <c r="C3751" s="237" t="str">
        <f t="shared" si="1963"/>
        <v>-2.31490345557451E-08+0.00134783849216586i</v>
      </c>
      <c r="D3751" s="208" t="str">
        <f t="shared" si="1964"/>
        <v>-5.95700613448189+0.0103334284399383i</v>
      </c>
      <c r="E3751" t="str">
        <f t="shared" si="1965"/>
        <v>2870</v>
      </c>
      <c r="F3751" t="str">
        <f t="shared" si="1966"/>
        <v>0.777000777000777</v>
      </c>
      <c r="G3751" t="str">
        <f t="shared" si="1961"/>
        <v>0.777000777000777</v>
      </c>
      <c r="H3751" t="str">
        <f t="shared" si="1967"/>
        <v>9.12905714215812+0.206275902898368i</v>
      </c>
      <c r="I3751" t="str">
        <f t="shared" si="1968"/>
        <v>7135.34231446582i</v>
      </c>
      <c r="J3751" t="str">
        <f t="shared" si="1962"/>
        <v>-43548.0377222185+1543.20900267726i</v>
      </c>
      <c r="K3751" t="str">
        <f t="shared" si="1969"/>
        <v>0.00579905657521435-0.163644415016109i</v>
      </c>
      <c r="L3751" t="str">
        <f t="shared" si="1970"/>
        <v>0.000501933128313774-0.0118708363426066i</v>
      </c>
      <c r="M3751" t="str">
        <f t="shared" si="1971"/>
        <v>0.00630098970352812-0.175515251358716i</v>
      </c>
      <c r="N3751" t="str">
        <f t="shared" si="1972"/>
        <v>-8.05823095982087i</v>
      </c>
      <c r="O3751" t="str">
        <f t="shared" si="1973"/>
        <v>-0.20283214684168-0.979213521254479i</v>
      </c>
      <c r="P3751" t="str">
        <f t="shared" si="1974"/>
        <v>1.20283214684168+0.979213521254479i</v>
      </c>
      <c r="Q3751" t="str">
        <f t="shared" si="1975"/>
        <v>-1.20283214684168+7.07901743856639i</v>
      </c>
      <c r="R3751" t="str">
        <f t="shared" si="1976"/>
        <v>0.106383623457054-0.187991313848611i</v>
      </c>
      <c r="S3751" t="str">
        <f t="shared" si="1977"/>
        <v>0.835828396275342i</v>
      </c>
      <c r="T3751" t="str">
        <f t="shared" si="1978"/>
        <v>0.157128478367779+0.0889184533840693i</v>
      </c>
      <c r="U3751" t="str">
        <f t="shared" si="1979"/>
        <v>0.0001-87.5921536003828i</v>
      </c>
      <c r="V3751" t="str">
        <f t="shared" si="1980"/>
        <v>0.00002-0.00140495231671241i</v>
      </c>
      <c r="W3751" t="str">
        <f t="shared" si="1981"/>
        <v>0.0000199993584529504-0.00140492978661862i</v>
      </c>
      <c r="X3751" t="str">
        <f t="shared" si="1982"/>
        <v>0.0000270143185070757-0.0014046949556189i</v>
      </c>
      <c r="Y3751" t="str">
        <f t="shared" si="1983"/>
        <v>0.009+11.4165477031453i</v>
      </c>
      <c r="Z3751" t="str">
        <f t="shared" si="1984"/>
        <v>-0.00147664138430393-0.0000295661197378064i</v>
      </c>
      <c r="AA3751" t="str">
        <f t="shared" si="1985"/>
        <v>0.000831308827943524-1.05123453005836i</v>
      </c>
      <c r="AB3751" t="str">
        <f t="shared" si="1986"/>
        <v>1.06974169759377+0.605363065044435i</v>
      </c>
      <c r="AC3751" t="str">
        <f t="shared" si="1987"/>
        <v>1.11299088194653-0.183941596502329i</v>
      </c>
      <c r="AD3751" t="str">
        <f t="shared" si="1988"/>
        <v>0.848087020756132+0.684068088934981i</v>
      </c>
      <c r="AE3751" t="str">
        <f t="shared" si="1989"/>
        <v>-0.00123209515331326-0.00103519789220685i</v>
      </c>
      <c r="AF3751" t="str">
        <f t="shared" si="1990"/>
        <v>-15.08606327664-0.19594247445843i</v>
      </c>
      <c r="AG3751" t="str">
        <f t="shared" si="1991"/>
        <v>1.00260575208598-0.00322531027371635i</v>
      </c>
      <c r="AH3751" t="str">
        <f t="shared" si="1992"/>
        <v>0.0182857727064281+0.015876088817804i</v>
      </c>
      <c r="AI3751">
        <f t="shared" si="1993"/>
        <v>-32.317914636605707</v>
      </c>
      <c r="AJ3751">
        <f t="shared" si="1994"/>
        <v>40.965195944786842</v>
      </c>
      <c r="AK3751"/>
      <c r="AL3751"/>
      <c r="AM3751"/>
      <c r="AN3751"/>
    </row>
    <row r="3752" spans="1:40" x14ac:dyDescent="0.25">
      <c r="A3752"/>
      <c r="B3752">
        <f t="shared" si="1995"/>
        <v>1818000</v>
      </c>
      <c r="C3752" s="237" t="str">
        <f t="shared" si="1963"/>
        <v>-2.31235750750766E-08+0.00134709710685708i</v>
      </c>
      <c r="D3752" s="208" t="str">
        <f t="shared" si="1964"/>
        <v>-5.9570061342867+0.0103277444859043i</v>
      </c>
      <c r="E3752" t="str">
        <f t="shared" si="1965"/>
        <v>2870</v>
      </c>
      <c r="F3752" t="str">
        <f t="shared" si="1966"/>
        <v>0.777000777000777</v>
      </c>
      <c r="G3752" t="str">
        <f t="shared" si="1961"/>
        <v>0.777000777000777</v>
      </c>
      <c r="H3752" t="str">
        <f t="shared" si="1967"/>
        <v>9.12906265845414+0.206162573949479i</v>
      </c>
      <c r="I3752" t="str">
        <f t="shared" si="1968"/>
        <v>7139.2693052828i</v>
      </c>
      <c r="J3752" t="str">
        <f t="shared" si="1962"/>
        <v>-43595.9860122538+1544.05831968479i</v>
      </c>
      <c r="K3752" t="str">
        <f t="shared" si="1969"/>
        <v>0.00579268642768106-0.163554623070267i</v>
      </c>
      <c r="L3752" t="str">
        <f t="shared" si="1970"/>
        <v>0.000501382082618617-0.0118643300166387i</v>
      </c>
      <c r="M3752" t="str">
        <f t="shared" si="1971"/>
        <v>0.00629406851029968-0.175418953086906i</v>
      </c>
      <c r="N3752" t="str">
        <f t="shared" si="1972"/>
        <v>-8.06266586954009i</v>
      </c>
      <c r="O3752" t="str">
        <f t="shared" si="1973"/>
        <v>-0.207172861477458-0.978304352166156i</v>
      </c>
      <c r="P3752" t="str">
        <f t="shared" si="1974"/>
        <v>1.20717286147746+0.978304352166156i</v>
      </c>
      <c r="Q3752" t="str">
        <f t="shared" si="1975"/>
        <v>-1.20717286147746+7.08436151737393i</v>
      </c>
      <c r="R3752" t="str">
        <f t="shared" si="1976"/>
        <v>0.105980216611062-0.188458663430652i</v>
      </c>
      <c r="S3752" t="str">
        <f t="shared" si="1977"/>
        <v>0.836288400896296i</v>
      </c>
      <c r="T3752" t="str">
        <f t="shared" si="1978"/>
        <v>0.157605794275473+0.0886300258763081i</v>
      </c>
      <c r="U3752" t="str">
        <f t="shared" si="1979"/>
        <v>0.0001-87.5439730978521i</v>
      </c>
      <c r="V3752" t="str">
        <f t="shared" si="1980"/>
        <v>0.00002-0.00140417951565811i</v>
      </c>
      <c r="W3752" t="str">
        <f t="shared" si="1981"/>
        <v>0.0000199993584529504-0.00140415699796214i</v>
      </c>
      <c r="X3752" t="str">
        <f t="shared" si="1982"/>
        <v>0.0000270066020301451-0.00140392233465461i</v>
      </c>
      <c r="Y3752" t="str">
        <f t="shared" si="1983"/>
        <v>0.009+11.4228308884525i</v>
      </c>
      <c r="Z3752" t="str">
        <f t="shared" si="1984"/>
        <v>-0.0014750172114131-0.0000295404607032179i</v>
      </c>
      <c r="AA3752" t="str">
        <f t="shared" si="1985"/>
        <v>0.000830393614273982-1.0506561517777i</v>
      </c>
      <c r="AB3752" t="str">
        <f t="shared" si="1986"/>
        <v>1.07299129775976+0.603399430348865i</v>
      </c>
      <c r="AC3752" t="str">
        <f t="shared" si="1987"/>
        <v>1.11260117710409-0.184425172770686i</v>
      </c>
      <c r="AD3752" t="str">
        <f t="shared" si="1988"/>
        <v>0.851115986547287+0.683413480825937i</v>
      </c>
      <c r="AE3752" t="str">
        <f t="shared" si="1989"/>
        <v>-0.00123522237999171-0.00103318900508448i</v>
      </c>
      <c r="AF3752" t="str">
        <f t="shared" si="1990"/>
        <v>-15.0860687927408-0.195834829463575i</v>
      </c>
      <c r="AG3752" t="str">
        <f t="shared" si="1991"/>
        <v>1.00260183640761-0.00323505913672576i</v>
      </c>
      <c r="AH3752" t="str">
        <f t="shared" si="1992"/>
        <v>0.0183333498918452+0.0158467388198143i</v>
      </c>
      <c r="AI3752">
        <f t="shared" si="1993"/>
        <v>-32.311911373441838</v>
      </c>
      <c r="AJ3752">
        <f t="shared" si="1994"/>
        <v>40.839046344801702</v>
      </c>
      <c r="AK3752"/>
      <c r="AL3752"/>
      <c r="AM3752"/>
      <c r="AN3752"/>
    </row>
    <row r="3753" spans="1:40" x14ac:dyDescent="0.25">
      <c r="A3753"/>
      <c r="B3753">
        <f t="shared" si="1995"/>
        <v>1819000</v>
      </c>
      <c r="C3753" s="237" t="str">
        <f t="shared" si="1963"/>
        <v>-2.30981575721127E-08+0.0013463565367053i</v>
      </c>
      <c r="D3753" s="208" t="str">
        <f t="shared" si="1964"/>
        <v>-5.95700613409184+0.0103220667814073i</v>
      </c>
      <c r="E3753" t="str">
        <f t="shared" si="1965"/>
        <v>2870</v>
      </c>
      <c r="F3753" t="str">
        <f t="shared" si="1966"/>
        <v>0.777000777000777</v>
      </c>
      <c r="G3753" t="str">
        <f t="shared" si="1961"/>
        <v>0.777000777000777</v>
      </c>
      <c r="H3753" t="str">
        <f t="shared" si="1967"/>
        <v>9.12906816566204+0.206049369385481i</v>
      </c>
      <c r="I3753" t="str">
        <f t="shared" si="1968"/>
        <v>7143.19629609979i</v>
      </c>
      <c r="J3753" t="str">
        <f t="shared" si="1962"/>
        <v>-43643.9606837417+1544.90763669232i</v>
      </c>
      <c r="K3753" t="str">
        <f t="shared" si="1969"/>
        <v>0.00578632676638617-0.163464929486743i</v>
      </c>
      <c r="L3753" t="str">
        <f t="shared" si="1970"/>
        <v>0.000500831943332242-0.0118578308061269i</v>
      </c>
      <c r="M3753" t="str">
        <f t="shared" si="1971"/>
        <v>0.00628715870971841-0.17532276029287i</v>
      </c>
      <c r="N3753" t="str">
        <f t="shared" si="1972"/>
        <v>-8.0671007792593i</v>
      </c>
      <c r="O3753" t="str">
        <f t="shared" si="1973"/>
        <v>-0.211509501356178-0.977375941404361i</v>
      </c>
      <c r="P3753" t="str">
        <f t="shared" si="1974"/>
        <v>1.21150950135618+0.977375941404361i</v>
      </c>
      <c r="Q3753" t="str">
        <f t="shared" si="1975"/>
        <v>-1.21150950135618+7.08972483785494i</v>
      </c>
      <c r="R3753" t="str">
        <f t="shared" si="1976"/>
        <v>0.10557442433936-0.188923258684434i</v>
      </c>
      <c r="S3753" t="str">
        <f t="shared" si="1977"/>
        <v>0.836748405517252i</v>
      </c>
      <c r="T3753" t="str">
        <f t="shared" si="1978"/>
        <v>0.158081235469323+0.0883392312293612i</v>
      </c>
      <c r="U3753" t="str">
        <f t="shared" si="1979"/>
        <v>0.0001-87.4958455700357i</v>
      </c>
      <c r="V3753" t="str">
        <f t="shared" si="1980"/>
        <v>0.00002-0.00140340756430261i</v>
      </c>
      <c r="W3753" t="str">
        <f t="shared" si="1981"/>
        <v>0.0000199993584529503-0.00140338505899082i</v>
      </c>
      <c r="X3753" t="str">
        <f t="shared" si="1982"/>
        <v>0.0000269988982757535-0.00140315056312762i</v>
      </c>
      <c r="Y3753" t="str">
        <f t="shared" si="1983"/>
        <v>0.009+11.4291140737597i</v>
      </c>
      <c r="Z3753" t="str">
        <f t="shared" si="1984"/>
        <v>-0.00147339571679898-0.000029514845369134i</v>
      </c>
      <c r="AA3753" t="str">
        <f t="shared" si="1985"/>
        <v>0.000829479911664886-1.05007840966011i</v>
      </c>
      <c r="AB3753" t="str">
        <f t="shared" si="1986"/>
        <v>1.07622813474245+0.601419680003749i</v>
      </c>
      <c r="AC3753" t="str">
        <f t="shared" si="1987"/>
        <v>1.1122089754837-0.184906066308562i</v>
      </c>
      <c r="AD3753" t="str">
        <f t="shared" si="1988"/>
        <v>0.854141950967306+0.682745531608383i</v>
      </c>
      <c r="AE3753" t="str">
        <f t="shared" si="1989"/>
        <v>-0.00123833796330167-0.00103116420954153i</v>
      </c>
      <c r="AF3753" t="str">
        <f t="shared" si="1990"/>
        <v>-15.0860742997539-0.195727302604074i</v>
      </c>
      <c r="AG3753" t="str">
        <f t="shared" si="1991"/>
        <v>1.00259787430496-0.00324478590600879i</v>
      </c>
      <c r="AH3753" t="str">
        <f t="shared" si="1992"/>
        <v>0.0183807573800384+0.0158171470921399i</v>
      </c>
      <c r="AI3753">
        <f t="shared" si="1993"/>
        <v>-32.305972787808237</v>
      </c>
      <c r="AJ3753">
        <f t="shared" si="1994"/>
        <v>40.712900157972506</v>
      </c>
      <c r="AK3753"/>
      <c r="AL3753"/>
      <c r="AM3753"/>
      <c r="AN3753"/>
    </row>
    <row r="3754" spans="1:40" x14ac:dyDescent="0.25">
      <c r="A3754"/>
      <c r="B3754">
        <f t="shared" si="1995"/>
        <v>1820000</v>
      </c>
      <c r="C3754" s="237" t="str">
        <f t="shared" si="1963"/>
        <v>-2.30727819546209E-08+0.00134561678036689i</v>
      </c>
      <c r="D3754" s="208" t="str">
        <f t="shared" si="1964"/>
        <v>-5.95700613389729+0.0103163953161462i</v>
      </c>
      <c r="E3754" t="str">
        <f t="shared" si="1965"/>
        <v>2870</v>
      </c>
      <c r="F3754" t="str">
        <f t="shared" si="1966"/>
        <v>0.777000777000777</v>
      </c>
      <c r="G3754" t="str">
        <f t="shared" si="1961"/>
        <v>0.777000777000777</v>
      </c>
      <c r="H3754" t="str">
        <f t="shared" si="1967"/>
        <v>9.12907366380174+0.205936289001825i</v>
      </c>
      <c r="I3754" t="str">
        <f t="shared" si="1968"/>
        <v>7147.12328691678i</v>
      </c>
      <c r="J3754" t="str">
        <f t="shared" si="1962"/>
        <v>-43691.9617366821+1545.75695369985i</v>
      </c>
      <c r="K3754" t="str">
        <f t="shared" si="1969"/>
        <v>0.00577997756833563-0.163375334104199i</v>
      </c>
      <c r="L3754" t="str">
        <f t="shared" si="1970"/>
        <v>0.000500282708468995-0.011851338699426i</v>
      </c>
      <c r="M3754" t="str">
        <f t="shared" si="1971"/>
        <v>0.00628026027680462-0.175226672803625i</v>
      </c>
      <c r="N3754" t="str">
        <f t="shared" si="1972"/>
        <v>-8.07153568897852i</v>
      </c>
      <c r="O3754" t="str">
        <f t="shared" si="1973"/>
        <v>-0.215841981183127-0.976428307229437i</v>
      </c>
      <c r="P3754" t="str">
        <f t="shared" si="1974"/>
        <v>1.21584198118313+0.976428307229437i</v>
      </c>
      <c r="Q3754" t="str">
        <f t="shared" si="1975"/>
        <v>-1.21584198118313+7.09510738174908i</v>
      </c>
      <c r="R3754" t="str">
        <f t="shared" si="1976"/>
        <v>0.105166268095267-0.189385089279151i</v>
      </c>
      <c r="S3754" t="str">
        <f t="shared" si="1977"/>
        <v>0.837208410138206i</v>
      </c>
      <c r="T3754" t="str">
        <f t="shared" si="1978"/>
        <v>0.15855478949928+0.0880460841122068i</v>
      </c>
      <c r="U3754" t="str">
        <f t="shared" si="1979"/>
        <v>0.0001-87.4477709296132i</v>
      </c>
      <c r="V3754" t="str">
        <f t="shared" si="1980"/>
        <v>0.00002-0.0014026364612453i</v>
      </c>
      <c r="W3754" t="str">
        <f t="shared" si="1981"/>
        <v>0.0000199993584529504-0.00140261396830409i</v>
      </c>
      <c r="X3754" t="str">
        <f t="shared" si="1982"/>
        <v>0.0000269912072159484-0.00140237963963791i</v>
      </c>
      <c r="Y3754" t="str">
        <f t="shared" si="1983"/>
        <v>0.009+11.4353972590668i</v>
      </c>
      <c r="Z3754" t="str">
        <f t="shared" si="1984"/>
        <v>-0.00147177689457599-0.0000294892736294975i</v>
      </c>
      <c r="AA3754" t="str">
        <f t="shared" si="1985"/>
        <v>0.000828567716790551-1.04950130265649i</v>
      </c>
      <c r="AB3754" t="str">
        <f t="shared" si="1986"/>
        <v>1.07945212378104+0.59942391387652i</v>
      </c>
      <c r="AC3754" t="str">
        <f t="shared" si="1987"/>
        <v>1.1118142983212-0.185384265905673i</v>
      </c>
      <c r="AD3754" t="str">
        <f t="shared" si="1988"/>
        <v>0.857164855636133+0.682064255284193i</v>
      </c>
      <c r="AE3754" t="str">
        <f t="shared" si="1989"/>
        <v>-0.00124144184991085-0.0010291235805169i</v>
      </c>
      <c r="AF3754" t="str">
        <f t="shared" si="1990"/>
        <v>-15.086079797699-0.195619893685679i</v>
      </c>
      <c r="AG3754" t="str">
        <f t="shared" si="1991"/>
        <v>1.00259386590763-0.00325449039609478i</v>
      </c>
      <c r="AH3754" t="str">
        <f t="shared" si="1992"/>
        <v>0.0184279943560623+0.0157873147332597i</v>
      </c>
      <c r="AI3754">
        <f t="shared" si="1993"/>
        <v>-32.300098631182493</v>
      </c>
      <c r="AJ3754">
        <f t="shared" si="1994"/>
        <v>40.586757354359236</v>
      </c>
      <c r="AK3754"/>
      <c r="AL3754"/>
      <c r="AM3754"/>
      <c r="AN3754"/>
    </row>
    <row r="3755" spans="1:40" x14ac:dyDescent="0.25">
      <c r="A3755"/>
      <c r="B3755">
        <f t="shared" si="1995"/>
        <v>1821000</v>
      </c>
      <c r="C3755" s="237" t="str">
        <f t="shared" si="1963"/>
        <v>-2.30474481306206E-08+0.00134487783650112i</v>
      </c>
      <c r="D3755" s="208" t="str">
        <f t="shared" si="1964"/>
        <v>-5.95700613370306+0.0103107300798419i</v>
      </c>
      <c r="E3755" t="str">
        <f t="shared" si="1965"/>
        <v>2870</v>
      </c>
      <c r="F3755" t="str">
        <f t="shared" si="1966"/>
        <v>0.777000777000777</v>
      </c>
      <c r="G3755" t="str">
        <f t="shared" si="1961"/>
        <v>0.777000777000777</v>
      </c>
      <c r="H3755" t="str">
        <f t="shared" si="1967"/>
        <v>9.12907915289315+0.205823332594416i</v>
      </c>
      <c r="I3755" t="str">
        <f t="shared" si="1968"/>
        <v>7151.05027773377i</v>
      </c>
      <c r="J3755" t="str">
        <f t="shared" si="1962"/>
        <v>-43739.989171075+1546.60627070737i</v>
      </c>
      <c r="K3755" t="str">
        <f t="shared" si="1969"/>
        <v>0.0057736388105983-0.16328583676165i</v>
      </c>
      <c r="L3755" t="str">
        <f t="shared" si="1970"/>
        <v>0.000499734376048656-0.0118448536849165i</v>
      </c>
      <c r="M3755" t="str">
        <f t="shared" si="1971"/>
        <v>0.00627337318664696-0.175130690446567i</v>
      </c>
      <c r="N3755" t="str">
        <f t="shared" si="1972"/>
        <v>-8.07597059869774i</v>
      </c>
      <c r="O3755" t="str">
        <f t="shared" si="1973"/>
        <v>-0.220170215745385-0.975461468279824i</v>
      </c>
      <c r="P3755" t="str">
        <f t="shared" si="1974"/>
        <v>1.22017021574539+0.975461468279824i</v>
      </c>
      <c r="Q3755" t="str">
        <f t="shared" si="1975"/>
        <v>-1.22017021574539+7.10050913041792i</v>
      </c>
      <c r="R3755" t="str">
        <f t="shared" si="1976"/>
        <v>0.10475576936324-0.189844145073379i</v>
      </c>
      <c r="S3755" t="str">
        <f t="shared" si="1977"/>
        <v>0.837668414759162i</v>
      </c>
      <c r="T3755" t="str">
        <f t="shared" si="1978"/>
        <v>0.159026444054926+0.0877505992593816i</v>
      </c>
      <c r="U3755" t="str">
        <f t="shared" si="1979"/>
        <v>0.0001-87.399749089454i</v>
      </c>
      <c r="V3755" t="str">
        <f t="shared" si="1980"/>
        <v>0.00002-0.00140186620508866i</v>
      </c>
      <c r="W3755" t="str">
        <f t="shared" si="1981"/>
        <v>0.0000199993584529503-0.00140184372450445i</v>
      </c>
      <c r="X3755" t="str">
        <f t="shared" si="1982"/>
        <v>0.0000269835288228535-0.00140160956278853i</v>
      </c>
      <c r="Y3755" t="str">
        <f t="shared" si="1983"/>
        <v>0.009+11.441680444374i</v>
      </c>
      <c r="Z3755" t="str">
        <f t="shared" si="1984"/>
        <v>-0.00147016073887465-0.0000294637453785757i</v>
      </c>
      <c r="AA3755" t="str">
        <f t="shared" si="1985"/>
        <v>0.000827657026334359-1.04892482972i</v>
      </c>
      <c r="AB3755" t="str">
        <f t="shared" si="1986"/>
        <v>1.08266318106535+0.597412232280936i</v>
      </c>
      <c r="AC3755" t="str">
        <f t="shared" si="1987"/>
        <v>1.11141716689085-0.185859760541685i</v>
      </c>
      <c r="AD3755" t="str">
        <f t="shared" si="1988"/>
        <v>0.860184642240922+0.681369666106516i</v>
      </c>
      <c r="AE3755" t="str">
        <f t="shared" si="1989"/>
        <v>-0.0012445339868547-0.00102706719304748i</v>
      </c>
      <c r="AF3755" t="str">
        <f t="shared" si="1990"/>
        <v>-15.0860852865962-0.195512602514574i</v>
      </c>
      <c r="AG3755" t="str">
        <f t="shared" si="1991"/>
        <v>1.00258981134587-0.00326417242217505i</v>
      </c>
      <c r="AH3755" t="str">
        <f t="shared" si="1992"/>
        <v>0.018475060010319+0.0157572428431559i</v>
      </c>
      <c r="AI3755">
        <f t="shared" si="1993"/>
        <v>-32.294288657099386</v>
      </c>
      <c r="AJ3755">
        <f t="shared" si="1994"/>
        <v>40.460617904031238</v>
      </c>
      <c r="AK3755"/>
      <c r="AL3755"/>
      <c r="AM3755"/>
      <c r="AN3755"/>
    </row>
    <row r="3756" spans="1:40" x14ac:dyDescent="0.25">
      <c r="A3756"/>
      <c r="B3756">
        <f t="shared" si="1995"/>
        <v>1822000</v>
      </c>
      <c r="C3756" s="237" t="str">
        <f t="shared" si="1963"/>
        <v>-2.3022156008384E-08+0.00134413970377021i</v>
      </c>
      <c r="D3756" s="208" t="str">
        <f t="shared" si="1964"/>
        <v>-5.95700613350916+0.0103050710622383i</v>
      </c>
      <c r="E3756" t="str">
        <f t="shared" si="1965"/>
        <v>2870</v>
      </c>
      <c r="F3756" t="str">
        <f t="shared" si="1966"/>
        <v>0.777000777000777</v>
      </c>
      <c r="G3756" t="str">
        <f t="shared" si="1961"/>
        <v>0.777000777000777</v>
      </c>
      <c r="H3756" t="str">
        <f t="shared" si="1967"/>
        <v>9.12908463295611+0.205710499959603i</v>
      </c>
      <c r="I3756" t="str">
        <f t="shared" si="1968"/>
        <v>7154.97726855075i</v>
      </c>
      <c r="J3756" t="str">
        <f t="shared" si="1962"/>
        <v>-43788.0429869205+1547.4555877149i</v>
      </c>
      <c r="K3756" t="str">
        <f t="shared" si="1969"/>
        <v>0.0057673104703059-0.163196437298463i</v>
      </c>
      <c r="L3756" t="str">
        <f t="shared" si="1970"/>
        <v>0.000499186944096418-0.0118383757510041i</v>
      </c>
      <c r="M3756" t="str">
        <f t="shared" si="1971"/>
        <v>0.00626649741440232-0.175034813049467i</v>
      </c>
      <c r="N3756" t="str">
        <f t="shared" si="1972"/>
        <v>-8.08040550841696i</v>
      </c>
      <c r="O3756" t="str">
        <f t="shared" si="1973"/>
        <v>-0.224494119913538-0.974475443571692i</v>
      </c>
      <c r="P3756" t="str">
        <f t="shared" si="1974"/>
        <v>1.22449411991354+0.974475443571692i</v>
      </c>
      <c r="Q3756" t="str">
        <f t="shared" si="1975"/>
        <v>-1.22449411991354+7.10593006484527i</v>
      </c>
      <c r="R3756" t="str">
        <f t="shared" si="1976"/>
        <v>0.104342949656954-0.190300416114827i</v>
      </c>
      <c r="S3756" t="str">
        <f t="shared" si="1977"/>
        <v>0.838128419380116i</v>
      </c>
      <c r="T3756" t="str">
        <f t="shared" si="1978"/>
        <v>0.159496186965698+0.0874527914694419i</v>
      </c>
      <c r="U3756" t="str">
        <f t="shared" si="1979"/>
        <v>0.0001-87.351779962621i</v>
      </c>
      <c r="V3756" t="str">
        <f t="shared" si="1980"/>
        <v>0.00002-0.00140109679443822i</v>
      </c>
      <c r="W3756" t="str">
        <f t="shared" si="1981"/>
        <v>0.0000199993584529503-0.00140107432619745i</v>
      </c>
      <c r="X3756" t="str">
        <f t="shared" si="1982"/>
        <v>0.0000269758630686692-0.00140084033118557i</v>
      </c>
      <c r="Y3756" t="str">
        <f t="shared" si="1983"/>
        <v>0.009+11.4479636296812i</v>
      </c>
      <c r="Z3756" t="str">
        <f t="shared" si="1984"/>
        <v>-0.0014685472438416-0.0000294382605109616i</v>
      </c>
      <c r="AA3756" t="str">
        <f t="shared" si="1985"/>
        <v>0.000826747836988847-1.04834898980611i</v>
      </c>
      <c r="AB3756" t="str">
        <f t="shared" si="1986"/>
        <v>1.08586122373732+0.595384735966608i</v>
      </c>
      <c r="AC3756" t="str">
        <f t="shared" si="1987"/>
        <v>1.11101760250337-0.186332539386018i</v>
      </c>
      <c r="AD3756" t="str">
        <f t="shared" si="1988"/>
        <v>0.863201252537038+0.680661778579455i</v>
      </c>
      <c r="AE3756" t="str">
        <f t="shared" si="1989"/>
        <v>-0.00124761432153621-0.00102499512226676i</v>
      </c>
      <c r="AF3756" t="str">
        <f t="shared" si="1990"/>
        <v>-15.0860907664653-0.195405428897365i</v>
      </c>
      <c r="AG3756" t="str">
        <f t="shared" si="1991"/>
        <v>1.00258571075063-0.00327383180010515i</v>
      </c>
      <c r="AH3756" t="str">
        <f t="shared" si="1992"/>
        <v>0.0185219535385528+0.0157269325232935i</v>
      </c>
      <c r="AI3756">
        <f t="shared" si="1993"/>
        <v>-32.28854262113218</v>
      </c>
      <c r="AJ3756">
        <f t="shared" si="1994"/>
        <v>40.334481777071112</v>
      </c>
      <c r="AK3756"/>
      <c r="AL3756"/>
      <c r="AM3756"/>
      <c r="AN3756"/>
    </row>
    <row r="3757" spans="1:40" x14ac:dyDescent="0.25">
      <c r="A3757"/>
      <c r="B3757">
        <f t="shared" si="1995"/>
        <v>1823000</v>
      </c>
      <c r="C3757" s="237" t="str">
        <f t="shared" si="1963"/>
        <v>-2.29969054964344E-08+0.00134340238083933i</v>
      </c>
      <c r="D3757" s="208" t="str">
        <f t="shared" si="1964"/>
        <v>-5.95700613331556+0.0102994182531015i</v>
      </c>
      <c r="E3757" t="str">
        <f t="shared" si="1965"/>
        <v>2870</v>
      </c>
      <c r="F3757" t="str">
        <f t="shared" si="1966"/>
        <v>0.777000777000777</v>
      </c>
      <c r="G3757" t="str">
        <f t="shared" si="1961"/>
        <v>0.777000777000777</v>
      </c>
      <c r="H3757" t="str">
        <f t="shared" si="1967"/>
        <v>9.1290901040104+0.205597790894181i</v>
      </c>
      <c r="I3757" t="str">
        <f t="shared" si="1968"/>
        <v>7158.90425936774i</v>
      </c>
      <c r="J3757" t="str">
        <f t="shared" si="1962"/>
        <v>-43836.1231842186+1548.30490472243i</v>
      </c>
      <c r="K3757" t="str">
        <f t="shared" si="1969"/>
        <v>0.00576099252465261-0.163107135554355i</v>
      </c>
      <c r="L3757" t="str">
        <f t="shared" si="1970"/>
        <v>0.000498640410642867-0.0118319048861196i</v>
      </c>
      <c r="M3757" t="str">
        <f t="shared" si="1971"/>
        <v>0.00625963293529548-0.174939040440475i</v>
      </c>
      <c r="N3757" t="str">
        <f t="shared" si="1972"/>
        <v>-8.08484041813618i</v>
      </c>
      <c r="O3757" t="str">
        <f t="shared" si="1973"/>
        <v>-0.228813608643341-0.973470252498561i</v>
      </c>
      <c r="P3757" t="str">
        <f t="shared" si="1974"/>
        <v>1.22881360864334+0.973470252498561i</v>
      </c>
      <c r="Q3757" t="str">
        <f t="shared" si="1975"/>
        <v>-1.22881360864334+7.11137016563762i</v>
      </c>
      <c r="R3757" t="str">
        <f t="shared" si="1976"/>
        <v>0.103927830517381-0.190753892640076i</v>
      </c>
      <c r="S3757" t="str">
        <f t="shared" si="1977"/>
        <v>0.838588424001072i</v>
      </c>
      <c r="T3757" t="str">
        <f t="shared" si="1978"/>
        <v>0.159964006201111+0.087152675603421i</v>
      </c>
      <c r="U3757" t="str">
        <f t="shared" si="1979"/>
        <v>0.0001-87.3038634623671i</v>
      </c>
      <c r="V3757" t="str">
        <f t="shared" si="1980"/>
        <v>0.00002-0.0014003282279026i</v>
      </c>
      <c r="W3757" t="str">
        <f t="shared" si="1981"/>
        <v>0.0000199993584529503-0.00140030577199172i</v>
      </c>
      <c r="X3757" t="str">
        <f t="shared" si="1982"/>
        <v>0.0000269682099256722-0.0014000719434382i</v>
      </c>
      <c r="Y3757" t="str">
        <f t="shared" si="1983"/>
        <v>0.009+11.4542468149884i</v>
      </c>
      <c r="Z3757" t="str">
        <f t="shared" si="1984"/>
        <v>-0.00146693640363952-0.0000294128189215724i</v>
      </c>
      <c r="AA3757" t="str">
        <f t="shared" si="1985"/>
        <v>0.00082584014545563-1.04777378187257i</v>
      </c>
      <c r="AB3757" t="str">
        <f t="shared" si="1986"/>
        <v>1.08904616989257+0.59334152610849i</v>
      </c>
      <c r="AC3757" t="str">
        <f t="shared" si="1987"/>
        <v>1.11061562650402-0.186802591797674i</v>
      </c>
      <c r="AD3757" t="str">
        <f t="shared" si="1988"/>
        <v>0.866214628349191+0.679940607457718i</v>
      </c>
      <c r="AE3757" t="str">
        <f t="shared" si="1989"/>
        <v>-0.00125068280172592-0.00102290744340334i</v>
      </c>
      <c r="AF3757" t="str">
        <f t="shared" si="1990"/>
        <v>-15.086096237326-0.19529837264108i</v>
      </c>
      <c r="AG3757" t="str">
        <f t="shared" si="1991"/>
        <v>1.00258156425347-0.00328346834640717i</v>
      </c>
      <c r="AH3757" t="str">
        <f t="shared" si="1992"/>
        <v>0.0185686741418523+0.0156963848766005i</v>
      </c>
      <c r="AI3757">
        <f t="shared" si="1993"/>
        <v>-32.282860280872129</v>
      </c>
      <c r="AJ3757">
        <f t="shared" si="1994"/>
        <v>40.208348943568346</v>
      </c>
      <c r="AK3757"/>
      <c r="AL3757"/>
      <c r="AM3757"/>
      <c r="AN3757"/>
    </row>
    <row r="3758" spans="1:40" x14ac:dyDescent="0.25">
      <c r="A3758"/>
      <c r="B3758">
        <f t="shared" si="1995"/>
        <v>1824000</v>
      </c>
      <c r="C3758" s="237" t="str">
        <f t="shared" si="1963"/>
        <v>-2.2971696503547E-08+0.00134266586637659i</v>
      </c>
      <c r="D3758" s="208" t="str">
        <f t="shared" si="1964"/>
        <v>-5.9570061331223+0.0102937716422205i</v>
      </c>
      <c r="E3758" t="str">
        <f t="shared" si="1965"/>
        <v>2870</v>
      </c>
      <c r="F3758" t="str">
        <f t="shared" si="1966"/>
        <v>0.777000777000777</v>
      </c>
      <c r="G3758" t="str">
        <f t="shared" si="1961"/>
        <v>0.777000777000777</v>
      </c>
      <c r="H3758" t="str">
        <f t="shared" si="1967"/>
        <v>9.12909556607578+0.205485205195389i</v>
      </c>
      <c r="I3758" t="str">
        <f t="shared" si="1968"/>
        <v>7162.83125018473i</v>
      </c>
      <c r="J3758" t="str">
        <f t="shared" si="1962"/>
        <v>-43884.2297629693+1549.15422172996i</v>
      </c>
      <c r="K3758" t="str">
        <f t="shared" si="1969"/>
        <v>0.00575468495089499-0.163017931369391i</v>
      </c>
      <c r="L3758" t="str">
        <f t="shared" si="1970"/>
        <v>0.000498094773723977-0.0118254410787191i</v>
      </c>
      <c r="M3758" t="str">
        <f t="shared" si="1971"/>
        <v>0.00625277972461897-0.17484337244811i</v>
      </c>
      <c r="N3758" t="str">
        <f t="shared" si="1972"/>
        <v>-8.0892753278554i</v>
      </c>
      <c r="O3758" t="str">
        <f t="shared" si="1973"/>
        <v>-0.233128596977401-0.972445914830922i</v>
      </c>
      <c r="P3758" t="str">
        <f t="shared" si="1974"/>
        <v>1.2331285969774+0.972445914830922i</v>
      </c>
      <c r="Q3758" t="str">
        <f t="shared" si="1975"/>
        <v>-1.2331285969774+7.11682941302448i</v>
      </c>
      <c r="R3758" t="str">
        <f t="shared" si="1976"/>
        <v>0.103510433510887-0.191204565074282i</v>
      </c>
      <c r="S3758" t="str">
        <f t="shared" si="1977"/>
        <v>0.839048428622028i</v>
      </c>
      <c r="T3758" t="str">
        <f t="shared" si="1978"/>
        <v>0.160429889870935+0.0868502665832946i</v>
      </c>
      <c r="U3758" t="str">
        <f t="shared" si="1979"/>
        <v>0.0001-87.2559995021353i</v>
      </c>
      <c r="V3758" t="str">
        <f t="shared" si="1980"/>
        <v>0.00002-0.00139956050409345i</v>
      </c>
      <c r="W3758" t="str">
        <f t="shared" si="1981"/>
        <v>0.0000199993584529504-0.00139953806049895i</v>
      </c>
      <c r="X3758" t="str">
        <f t="shared" si="1982"/>
        <v>0.0000269605693662154-0.00139930439815867i</v>
      </c>
      <c r="Y3758" t="str">
        <f t="shared" si="1983"/>
        <v>0.009+11.4605300002956i</v>
      </c>
      <c r="Z3758" t="str">
        <f t="shared" si="1984"/>
        <v>-0.00146532821244718-0.0000293874205056488i</v>
      </c>
      <c r="AA3758" t="str">
        <f t="shared" si="1985"/>
        <v>0.000824933948445414-1.04719920487948i</v>
      </c>
      <c r="AB3758" t="str">
        <f t="shared" si="1986"/>
        <v>1.09221793858158+0.591282704296441i</v>
      </c>
      <c r="AC3758" t="str">
        <f t="shared" si="1987"/>
        <v>1.11021126027066-0.187269907324983i</v>
      </c>
      <c r="AD3758" t="str">
        <f t="shared" si="1988"/>
        <v>0.869224711572386+0.679206167746266i</v>
      </c>
      <c r="AE3758" t="str">
        <f t="shared" si="1989"/>
        <v>-0.00125373937556169-0.00102080423177961i</v>
      </c>
      <c r="AF3758" t="str">
        <f t="shared" si="1990"/>
        <v>-15.0861016991981-0.195191433553168i</v>
      </c>
      <c r="AG3758" t="str">
        <f t="shared" si="1991"/>
        <v>1.00257737198667-0.00329308187827184i</v>
      </c>
      <c r="AH3758" t="str">
        <f t="shared" si="1992"/>
        <v>0.018615221026645+0.0156656010074488i</v>
      </c>
      <c r="AI3758">
        <f t="shared" si="1993"/>
        <v>-32.277241395909897</v>
      </c>
      <c r="AJ3758">
        <f t="shared" si="1994"/>
        <v>40.082219373625627</v>
      </c>
      <c r="AK3758"/>
      <c r="AL3758"/>
      <c r="AM3758"/>
      <c r="AN3758"/>
    </row>
    <row r="3759" spans="1:40" x14ac:dyDescent="0.25">
      <c r="A3759"/>
      <c r="B3759">
        <f t="shared" si="1995"/>
        <v>1825000</v>
      </c>
      <c r="C3759" s="237" t="str">
        <f t="shared" si="1963"/>
        <v>-2.29465289387456E-08+0.00134193015905298i</v>
      </c>
      <c r="D3759" s="208" t="str">
        <f t="shared" si="1964"/>
        <v>-5.95700613292935+0.0102881312194062i</v>
      </c>
      <c r="E3759" t="str">
        <f t="shared" si="1965"/>
        <v>2870</v>
      </c>
      <c r="F3759" t="str">
        <f t="shared" si="1966"/>
        <v>0.777000777000777</v>
      </c>
      <c r="G3759" t="str">
        <f t="shared" si="1961"/>
        <v>0.777000777000777</v>
      </c>
      <c r="H3759" t="str">
        <f t="shared" si="1967"/>
        <v>9.12910101917189+0.205372742660908i</v>
      </c>
      <c r="I3759" t="str">
        <f t="shared" si="1968"/>
        <v>7166.75824100172i</v>
      </c>
      <c r="J3759" t="str">
        <f t="shared" si="1962"/>
        <v>-43932.3627231725+1550.00353873748i</v>
      </c>
      <c r="K3759" t="str">
        <f t="shared" si="1969"/>
        <v>0.00574838772635173-0.162928824583987i</v>
      </c>
      <c r="L3759" t="str">
        <f t="shared" si="1970"/>
        <v>0.000497550031381074-0.0118189843172838i</v>
      </c>
      <c r="M3759" t="str">
        <f t="shared" si="1971"/>
        <v>0.0062459377577328-0.174747808901271i</v>
      </c>
      <c r="N3759" t="str">
        <f t="shared" si="1972"/>
        <v>-8.09371023757462i</v>
      </c>
      <c r="O3759" t="str">
        <f t="shared" si="1973"/>
        <v>-0.237439000046832-0.971402450715851i</v>
      </c>
      <c r="P3759" t="str">
        <f t="shared" si="1974"/>
        <v>1.23743900004683+0.971402450715851i</v>
      </c>
      <c r="Q3759" t="str">
        <f t="shared" si="1975"/>
        <v>-1.23743900004683+7.12230778685877i</v>
      </c>
      <c r="R3759" t="str">
        <f t="shared" si="1976"/>
        <v>0.103090780227342-0.191652424030867i</v>
      </c>
      <c r="S3759" t="str">
        <f t="shared" si="1977"/>
        <v>0.839508433242982i</v>
      </c>
      <c r="T3759" t="str">
        <f t="shared" si="1978"/>
        <v>0.160893826225373+0.0865455793904525i</v>
      </c>
      <c r="U3759" t="str">
        <f t="shared" si="1979"/>
        <v>0.0001-87.2081879955594i</v>
      </c>
      <c r="V3759" t="str">
        <f t="shared" si="1980"/>
        <v>0.00002-0.00139879362162545i</v>
      </c>
      <c r="W3759" t="str">
        <f t="shared" si="1981"/>
        <v>0.0000199993584529503-0.00139877119033384i</v>
      </c>
      <c r="X3759" t="str">
        <f t="shared" si="1982"/>
        <v>0.0000269529413627266-0.0013985376939622i</v>
      </c>
      <c r="Y3759" t="str">
        <f t="shared" si="1983"/>
        <v>0.009+11.4668131856027i</v>
      </c>
      <c r="Z3759" t="str">
        <f t="shared" si="1984"/>
        <v>-0.00146372266445916-0.0000293620651587514i</v>
      </c>
      <c r="AA3759" t="str">
        <f t="shared" si="1985"/>
        <v>0.000824029242677889-1.04662525778914i</v>
      </c>
      <c r="AB3759" t="str">
        <f t="shared" si="1986"/>
        <v>1.09537644981091+0.589208372524812i</v>
      </c>
      <c r="AC3759" t="str">
        <f t="shared" si="1987"/>
        <v>1.1098045252118-0.187734475705385i</v>
      </c>
      <c r="AD3759" t="str">
        <f t="shared" si="1988"/>
        <v>0.872231444173006+0.678458474700024i</v>
      </c>
      <c r="AE3759" t="str">
        <f t="shared" si="1989"/>
        <v>-0.00125678399154832-0.00101868556281013i</v>
      </c>
      <c r="AF3759" t="str">
        <f t="shared" si="1990"/>
        <v>-15.0861071521012-0.195084611441502i</v>
      </c>
      <c r="AG3759" t="str">
        <f t="shared" si="1991"/>
        <v>1.00257313408312-0.0033026722135603i</v>
      </c>
      <c r="AH3759" t="str">
        <f t="shared" si="1992"/>
        <v>0.0186615934046931+0.0156345820216324i</v>
      </c>
      <c r="AI3759">
        <f t="shared" si="1993"/>
        <v>-32.271685727817662</v>
      </c>
      <c r="AJ3759">
        <f t="shared" si="1994"/>
        <v>39.956093037358187</v>
      </c>
      <c r="AK3759"/>
      <c r="AL3759"/>
      <c r="AM3759"/>
      <c r="AN3759"/>
    </row>
    <row r="3760" spans="1:40" x14ac:dyDescent="0.25">
      <c r="A3760"/>
      <c r="B3760">
        <f t="shared" si="1995"/>
        <v>1826000</v>
      </c>
      <c r="C3760" s="237" t="str">
        <f t="shared" si="1963"/>
        <v>-2.29214027113035E-08+0.00134119525754243i</v>
      </c>
      <c r="D3760" s="208" t="str">
        <f t="shared" si="1964"/>
        <v>-5.95700613273672+0.010282496974492i</v>
      </c>
      <c r="E3760" t="str">
        <f t="shared" si="1965"/>
        <v>2870</v>
      </c>
      <c r="F3760" t="str">
        <f t="shared" si="1966"/>
        <v>0.777000777000777</v>
      </c>
      <c r="G3760" t="str">
        <f t="shared" si="1961"/>
        <v>0.777000777000777</v>
      </c>
      <c r="H3760" t="str">
        <f t="shared" si="1967"/>
        <v>9.12910646331837+0.205260403088864i</v>
      </c>
      <c r="I3760" t="str">
        <f t="shared" si="1968"/>
        <v>7170.6852318187i</v>
      </c>
      <c r="J3760" t="str">
        <f t="shared" si="1962"/>
        <v>-43980.5220648283+1550.85285574501i</v>
      </c>
      <c r="K3760" t="str">
        <f t="shared" si="1969"/>
        <v>0.00574210082840354-0.162839815038902i</v>
      </c>
      <c r="L3760" t="str">
        <f t="shared" si="1970"/>
        <v>0.000497006181660826-0.0118125345903197i</v>
      </c>
      <c r="M3760" t="str">
        <f t="shared" si="1971"/>
        <v>0.00623910701006437-0.174652349629222i</v>
      </c>
      <c r="N3760" t="str">
        <f t="shared" si="1972"/>
        <v>-8.09814514729384i</v>
      </c>
      <c r="O3760" t="str">
        <f t="shared" si="1973"/>
        <v>-0.24174473307294-0.970339880676607i</v>
      </c>
      <c r="P3760" t="str">
        <f t="shared" si="1974"/>
        <v>1.24174473307294+0.970339880676607i</v>
      </c>
      <c r="Q3760" t="str">
        <f t="shared" si="1975"/>
        <v>-1.24174473307294+7.12780526661723i</v>
      </c>
      <c r="R3760" t="str">
        <f t="shared" si="1976"/>
        <v>0.102668892278227-0.192097460311185i</v>
      </c>
      <c r="S3760" t="str">
        <f t="shared" si="1977"/>
        <v>0.839968437863938i</v>
      </c>
      <c r="T3760" t="str">
        <f t="shared" si="1978"/>
        <v>0.161355803655216+0.0862386290641633i</v>
      </c>
      <c r="U3760" t="str">
        <f t="shared" si="1979"/>
        <v>0.0001-87.1604288564598i</v>
      </c>
      <c r="V3760" t="str">
        <f t="shared" si="1980"/>
        <v>0.00002-0.00139802757911634i</v>
      </c>
      <c r="W3760" t="str">
        <f t="shared" si="1981"/>
        <v>0.0000199993584529503-0.00139800516011413i</v>
      </c>
      <c r="X3760" t="str">
        <f t="shared" si="1982"/>
        <v>0.0000269453258877097-0.00139777182946707i</v>
      </c>
      <c r="Y3760" t="str">
        <f t="shared" si="1983"/>
        <v>0.009+11.4730963709099i</v>
      </c>
      <c r="Z3760" t="str">
        <f t="shared" si="1984"/>
        <v>-0.00146211975388597-0.0000293367527767618i</v>
      </c>
      <c r="AA3760" t="str">
        <f t="shared" si="1985"/>
        <v>0.000823126024881739-1.04605193956615i</v>
      </c>
      <c r="AB3760" t="str">
        <f t="shared" si="1986"/>
        <v>1.09852162454425+0.587118633181999i</v>
      </c>
      <c r="AC3760" t="str">
        <f t="shared" si="1987"/>
        <v>1.10939544276474-0.188196286865138i</v>
      </c>
      <c r="AD3760" t="str">
        <f t="shared" si="1988"/>
        <v>0.875234768189831+0.677697543823452i</v>
      </c>
      <c r="AE3760" t="str">
        <f t="shared" si="1989"/>
        <v>-0.00125981659855759-0.00101655151200028i</v>
      </c>
      <c r="AF3760" t="str">
        <f t="shared" si="1990"/>
        <v>-15.0861125960551-0.194977906114372i</v>
      </c>
      <c r="AG3760" t="str">
        <f t="shared" si="1991"/>
        <v>1.00256885067639-0.00331223917080649i</v>
      </c>
      <c r="AH3760" t="str">
        <f t="shared" si="1992"/>
        <v>0.0187077904930937+0.0156033290263484i</v>
      </c>
      <c r="AI3760">
        <f t="shared" si="1993"/>
        <v>-32.266193040129536</v>
      </c>
      <c r="AJ3760">
        <f t="shared" si="1994"/>
        <v>39.829969904891371</v>
      </c>
      <c r="AK3760"/>
      <c r="AL3760"/>
      <c r="AM3760"/>
      <c r="AN3760"/>
    </row>
    <row r="3761" spans="1:40" x14ac:dyDescent="0.25">
      <c r="A3761"/>
      <c r="B3761">
        <f t="shared" si="1995"/>
        <v>1827000</v>
      </c>
      <c r="C3761" s="237" t="str">
        <f t="shared" si="1963"/>
        <v>-2.28963177307423E-08+0.00134046116052176i</v>
      </c>
      <c r="D3761" s="208" t="str">
        <f t="shared" si="1964"/>
        <v>-5.9570061325444+0.0102768688973335i</v>
      </c>
      <c r="E3761" t="str">
        <f t="shared" si="1965"/>
        <v>2870</v>
      </c>
      <c r="F3761" t="str">
        <f t="shared" si="1966"/>
        <v>0.777000777000777</v>
      </c>
      <c r="G3761" t="str">
        <f t="shared" si="1961"/>
        <v>0.777000777000777</v>
      </c>
      <c r="H3761" t="str">
        <f t="shared" si="1967"/>
        <v>9.12911189853478+0.205148186277821i</v>
      </c>
      <c r="I3761" t="str">
        <f t="shared" si="1968"/>
        <v>7174.61222263569i</v>
      </c>
      <c r="J3761" t="str">
        <f t="shared" si="1962"/>
        <v>-44028.7077879367+1551.70217275254i</v>
      </c>
      <c r="K3761" t="str">
        <f t="shared" si="1969"/>
        <v>0.00573582423449276-0.162750902575247i</v>
      </c>
      <c r="L3761" t="str">
        <f t="shared" si="1970"/>
        <v>0.000496463222615231-0.0118060918863578i</v>
      </c>
      <c r="M3761" t="str">
        <f t="shared" si="1971"/>
        <v>0.00623228745710799-0.174556994461605i</v>
      </c>
      <c r="N3761" t="str">
        <f t="shared" si="1972"/>
        <v>-8.10258005701306i</v>
      </c>
      <c r="O3761" t="str">
        <f t="shared" si="1973"/>
        <v>-0.246045711368879-0.969258225612237i</v>
      </c>
      <c r="P3761" t="str">
        <f t="shared" si="1974"/>
        <v>1.24604571136888+0.969258225612237i</v>
      </c>
      <c r="Q3761" t="str">
        <f t="shared" si="1975"/>
        <v>-1.24604571136888+7.13332183140082i</v>
      </c>
      <c r="R3761" t="str">
        <f t="shared" si="1976"/>
        <v>0.102244791294768-0.192539664904173i</v>
      </c>
      <c r="S3761" t="str">
        <f t="shared" si="1977"/>
        <v>0.840428442484892i</v>
      </c>
      <c r="T3761" t="str">
        <f t="shared" si="1978"/>
        <v>0.161815810691977+0.0859294307000547i</v>
      </c>
      <c r="U3761" t="str">
        <f t="shared" si="1979"/>
        <v>0.0001-87.1127219988481i</v>
      </c>
      <c r="V3761" t="str">
        <f t="shared" si="1980"/>
        <v>0.00002-0.00139726237518689i</v>
      </c>
      <c r="W3761" t="str">
        <f t="shared" si="1981"/>
        <v>0.0000199993584529503-0.00139723996846065i</v>
      </c>
      <c r="X3761" t="str">
        <f t="shared" si="1982"/>
        <v>0.0000269377229137442-0.00139700680329466i</v>
      </c>
      <c r="Y3761" t="str">
        <f t="shared" si="1983"/>
        <v>0.009+11.4793795562171i</v>
      </c>
      <c r="Z3761" t="str">
        <f t="shared" si="1984"/>
        <v>-0.00146051947495409-0.0000293114832558816i</v>
      </c>
      <c r="AA3761" t="str">
        <f t="shared" si="1985"/>
        <v>0.000822224291794646-1.04547924917741i</v>
      </c>
      <c r="AB3761" t="str">
        <f t="shared" si="1986"/>
        <v>1.10165338470333+0.585013589040092i</v>
      </c>
      <c r="AC3761" t="str">
        <f t="shared" si="1987"/>
        <v>1.1089840343936-0.188655330919055i</v>
      </c>
      <c r="AD3761" t="str">
        <f t="shared" si="1988"/>
        <v>0.878234625735086+0.676923390870278i</v>
      </c>
      <c r="AE3761" t="str">
        <f t="shared" si="1989"/>
        <v>-0.0012628371458281-0.00101440215494497i</v>
      </c>
      <c r="AF3761" t="str">
        <f t="shared" si="1990"/>
        <v>-15.0861180310792-0.194871317380487i</v>
      </c>
      <c r="AG3761" t="str">
        <f t="shared" si="1991"/>
        <v>1.0025645219007-0.00332178256921926i</v>
      </c>
      <c r="AH3761" t="str">
        <f t="shared" si="1992"/>
        <v>0.0187538115142758+0.0155718431301783i</v>
      </c>
      <c r="AI3761">
        <f t="shared" si="1993"/>
        <v>-32.260763098323025</v>
      </c>
      <c r="AJ3761">
        <f t="shared" si="1994"/>
        <v>39.703849946363519</v>
      </c>
      <c r="AK3761"/>
      <c r="AL3761"/>
      <c r="AM3761"/>
      <c r="AN3761"/>
    </row>
    <row r="3762" spans="1:40" x14ac:dyDescent="0.25">
      <c r="A3762"/>
      <c r="B3762">
        <f t="shared" si="1995"/>
        <v>1828000</v>
      </c>
      <c r="C3762" s="237" t="str">
        <f t="shared" si="1963"/>
        <v>-2.28712739068305E-08+0.00133972786667069i</v>
      </c>
      <c r="D3762" s="208" t="str">
        <f t="shared" si="1964"/>
        <v>-5.95700613235239+0.0102712469778086i</v>
      </c>
      <c r="E3762" t="str">
        <f t="shared" si="1965"/>
        <v>2870</v>
      </c>
      <c r="F3762" t="str">
        <f t="shared" si="1966"/>
        <v>0.777000777000777</v>
      </c>
      <c r="G3762" t="str">
        <f t="shared" si="1961"/>
        <v>0.777000777000777</v>
      </c>
      <c r="H3762" t="str">
        <f t="shared" si="1967"/>
        <v>9.12911732484064+0.205036092026783i</v>
      </c>
      <c r="I3762" t="str">
        <f t="shared" si="1968"/>
        <v>7178.53921345268i</v>
      </c>
      <c r="J3762" t="str">
        <f t="shared" si="1962"/>
        <v>-44076.9198924976+1552.55148976007i</v>
      </c>
      <c r="K3762" t="str">
        <f t="shared" si="1969"/>
        <v>0.00572955792212335-0.162662087034475i</v>
      </c>
      <c r="L3762" t="str">
        <f t="shared" si="1970"/>
        <v>0.000495921152301587-0.0117996561939542i</v>
      </c>
      <c r="M3762" t="str">
        <f t="shared" si="1971"/>
        <v>0.00622547907442494-0.174461743228429i</v>
      </c>
      <c r="N3762" t="str">
        <f t="shared" si="1972"/>
        <v>-8.10701496673227i</v>
      </c>
      <c r="O3762" t="str">
        <f t="shared" si="1973"/>
        <v>-0.250341850341312-0.968157506797158i</v>
      </c>
      <c r="P3762" t="str">
        <f t="shared" si="1974"/>
        <v>1.25034185034131+0.968157506797158i</v>
      </c>
      <c r="Q3762" t="str">
        <f t="shared" si="1975"/>
        <v>-1.25034185034131+7.13885745993511i</v>
      </c>
      <c r="R3762" t="str">
        <f t="shared" si="1976"/>
        <v>0.101818498926071-0.192979028985967i</v>
      </c>
      <c r="S3762" t="str">
        <f t="shared" si="1977"/>
        <v>0.840888447105848i</v>
      </c>
      <c r="T3762" t="str">
        <f t="shared" si="1978"/>
        <v>0.162273836008004+0.0856179994485923i</v>
      </c>
      <c r="U3762" t="str">
        <f t="shared" si="1979"/>
        <v>0.0001-87.0650673369229i</v>
      </c>
      <c r="V3762" t="str">
        <f t="shared" si="1980"/>
        <v>0.00002-0.00139649800846086i</v>
      </c>
      <c r="W3762" t="str">
        <f t="shared" si="1981"/>
        <v>0.0000199993584529502-0.00139647561399714i</v>
      </c>
      <c r="X3762" t="str">
        <f t="shared" si="1982"/>
        <v>0.0000269301324134835-0.00139624261406924i</v>
      </c>
      <c r="Y3762" t="str">
        <f t="shared" si="1983"/>
        <v>0.009+11.4856627415243i</v>
      </c>
      <c r="Z3762" t="str">
        <f t="shared" si="1984"/>
        <v>-0.00145892182190562-0.0000292862564926296i</v>
      </c>
      <c r="AA3762" t="str">
        <f t="shared" si="1985"/>
        <v>0.000821324040163234-1.04490718559205i</v>
      </c>
      <c r="AB3762" t="str">
        <f t="shared" si="1986"/>
        <v>1.10477165316871+0.582893343244525i</v>
      </c>
      <c r="AC3762" t="str">
        <f t="shared" si="1987"/>
        <v>1.10857032158751-0.189111598170176i</v>
      </c>
      <c r="AD3762" t="str">
        <f t="shared" si="1988"/>
        <v>0.881230958995421+0.67613603184308i</v>
      </c>
      <c r="AE3762" t="str">
        <f t="shared" si="1989"/>
        <v>-0.00126584558296477-0.00101223756732693i</v>
      </c>
      <c r="AF3762" t="str">
        <f t="shared" si="1990"/>
        <v>-15.086123457193-0.194764845048974i</v>
      </c>
      <c r="AG3762" t="str">
        <f t="shared" si="1991"/>
        <v>1.0025601478909-0.00333130222868408i</v>
      </c>
      <c r="AH3762" t="str">
        <f t="shared" si="1992"/>
        <v>0.0187996556959935+0.015540125443066i</v>
      </c>
      <c r="AI3762">
        <f t="shared" si="1993"/>
        <v>-32.25539566980251</v>
      </c>
      <c r="AJ3762">
        <f t="shared" si="1994"/>
        <v>39.577733131928404</v>
      </c>
      <c r="AK3762"/>
      <c r="AL3762"/>
      <c r="AM3762"/>
      <c r="AN3762"/>
    </row>
    <row r="3763" spans="1:40" x14ac:dyDescent="0.25">
      <c r="A3763"/>
      <c r="B3763">
        <f t="shared" si="1995"/>
        <v>1829000</v>
      </c>
      <c r="C3763" s="237" t="str">
        <f t="shared" si="1963"/>
        <v>-2.28462711495845E-08+0.00133899537467185i</v>
      </c>
      <c r="D3763" s="208" t="str">
        <f t="shared" si="1964"/>
        <v>-5.9570061321607+0.0102656312058175i</v>
      </c>
      <c r="E3763" t="str">
        <f t="shared" si="1965"/>
        <v>2870</v>
      </c>
      <c r="F3763" t="str">
        <f t="shared" si="1966"/>
        <v>0.777000777000777</v>
      </c>
      <c r="G3763" t="str">
        <f t="shared" si="1961"/>
        <v>0.777000777000777</v>
      </c>
      <c r="H3763" t="str">
        <f t="shared" si="1967"/>
        <v>9.12912274225542+0.204924120135192i</v>
      </c>
      <c r="I3763" t="str">
        <f t="shared" si="1968"/>
        <v>7182.46620426967i</v>
      </c>
      <c r="J3763" t="str">
        <f t="shared" si="1962"/>
        <v>-44125.158378511+1553.40080676759i</v>
      </c>
      <c r="K3763" t="str">
        <f t="shared" si="1969"/>
        <v>0.00572330186886053-0.162573368258384i</v>
      </c>
      <c r="L3763" t="str">
        <f t="shared" si="1970"/>
        <v>0.000495379968782498-0.0117932275016895i</v>
      </c>
      <c r="M3763" t="str">
        <f t="shared" si="1971"/>
        <v>0.00621868183764303-0.174366595760074i</v>
      </c>
      <c r="N3763" t="str">
        <f t="shared" si="1972"/>
        <v>-8.11144987645149i</v>
      </c>
      <c r="O3763" t="str">
        <f t="shared" si="1973"/>
        <v>-0.254633065492111-0.967037745880734i</v>
      </c>
      <c r="P3763" t="str">
        <f t="shared" si="1974"/>
        <v>1.25463306549211+0.967037745880734i</v>
      </c>
      <c r="Q3763" t="str">
        <f t="shared" si="1975"/>
        <v>-1.25463306549211+7.14441213057076i</v>
      </c>
      <c r="R3763" t="str">
        <f t="shared" si="1976"/>
        <v>0.101390036837263-0.193415543919526i</v>
      </c>
      <c r="S3763" t="str">
        <f t="shared" si="1977"/>
        <v>0.841348451726802i</v>
      </c>
      <c r="T3763" t="str">
        <f t="shared" si="1978"/>
        <v>0.16272986841659+0.0853043505135546i</v>
      </c>
      <c r="U3763" t="str">
        <f t="shared" si="1979"/>
        <v>0.0001-87.017464785071i</v>
      </c>
      <c r="V3763" t="str">
        <f t="shared" si="1980"/>
        <v>0.00002-0.00139573447756503i</v>
      </c>
      <c r="W3763" t="str">
        <f t="shared" si="1981"/>
        <v>0.0000199993584529503-0.00139571209535044i</v>
      </c>
      <c r="X3763" t="str">
        <f t="shared" si="1982"/>
        <v>0.0000269225543596569-0.00139547926041817i</v>
      </c>
      <c r="Y3763" t="str">
        <f t="shared" si="1983"/>
        <v>0.009+11.4919459268315i</v>
      </c>
      <c r="Z3763" t="str">
        <f t="shared" si="1984"/>
        <v>-0.00145732678899847-0.000029261072383842i</v>
      </c>
      <c r="AA3763" t="str">
        <f t="shared" si="1985"/>
        <v>0.000820425266743003-1.04433574778145i</v>
      </c>
      <c r="AB3763" t="str">
        <f t="shared" si="1986"/>
        <v>1.10787635378051+0.580757999303687i</v>
      </c>
      <c r="AC3763" t="str">
        <f t="shared" si="1987"/>
        <v>1.10815432585862-0.189565079109455i</v>
      </c>
      <c r="AD3763" t="str">
        <f t="shared" si="1988"/>
        <v>0.884223710233062+0.675335482992964i</v>
      </c>
      <c r="AE3763" t="str">
        <f t="shared" si="1989"/>
        <v>-0.00126884185993903-0.00101005782491551i</v>
      </c>
      <c r="AF3763" t="str">
        <f t="shared" si="1990"/>
        <v>-15.0861288744161-0.194658488929375i</v>
      </c>
      <c r="AG3763" t="str">
        <f t="shared" si="1991"/>
        <v>1.00255572878251-0.00334079796976558i</v>
      </c>
      <c r="AH3763" t="str">
        <f t="shared" si="1992"/>
        <v>0.0188453222713289+0.0155081770762994i</v>
      </c>
      <c r="AI3763">
        <f t="shared" si="1993"/>
        <v>-32.25009052387945</v>
      </c>
      <c r="AJ3763">
        <f t="shared" si="1994"/>
        <v>39.45161943174945</v>
      </c>
      <c r="AK3763"/>
      <c r="AL3763"/>
      <c r="AM3763"/>
      <c r="AN3763"/>
    </row>
    <row r="3764" spans="1:40" x14ac:dyDescent="0.25">
      <c r="A3764"/>
      <c r="B3764">
        <f t="shared" si="1995"/>
        <v>1830000</v>
      </c>
      <c r="C3764" s="237" t="str">
        <f t="shared" si="1963"/>
        <v>-2.2821309369265E-08+0.00133826368321071i</v>
      </c>
      <c r="D3764" s="208" t="str">
        <f t="shared" si="1964"/>
        <v>-5.95700613196933+0.0102600215712821i</v>
      </c>
      <c r="E3764" t="str">
        <f t="shared" si="1965"/>
        <v>2870</v>
      </c>
      <c r="F3764" t="str">
        <f t="shared" si="1966"/>
        <v>0.777000777000777</v>
      </c>
      <c r="G3764" t="str">
        <f t="shared" si="1961"/>
        <v>0.777000777000777</v>
      </c>
      <c r="H3764" t="str">
        <f t="shared" si="1967"/>
        <v>9.12912815079854+0.20481227040293i</v>
      </c>
      <c r="I3764" t="str">
        <f t="shared" si="1968"/>
        <v>7186.39319508665i</v>
      </c>
      <c r="J3764" t="str">
        <f t="shared" si="1962"/>
        <v>-44173.4232459771+1554.25012377512i</v>
      </c>
      <c r="K3764" t="str">
        <f t="shared" si="1969"/>
        <v>0.0057170560523307-0.162484746089117i</v>
      </c>
      <c r="L3764" t="str">
        <f t="shared" si="1970"/>
        <v>0.000494839670125827-0.0117868057981694i</v>
      </c>
      <c r="M3764" t="str">
        <f t="shared" si="1971"/>
        <v>0.00621189572245653-0.174271551887286i</v>
      </c>
      <c r="N3764" t="str">
        <f t="shared" si="1972"/>
        <v>-8.11588478617071i</v>
      </c>
      <c r="O3764" t="str">
        <f t="shared" si="1973"/>
        <v>-0.258919272419969-0.965898964886863i</v>
      </c>
      <c r="P3764" t="str">
        <f t="shared" si="1974"/>
        <v>1.25891927241997+0.965898964886863i</v>
      </c>
      <c r="Q3764" t="str">
        <f t="shared" si="1975"/>
        <v>-1.25891927241997+7.14998582128385i</v>
      </c>
      <c r="R3764" t="str">
        <f t="shared" si="1976"/>
        <v>0.100959426707663-0.193849201254198i</v>
      </c>
      <c r="S3764" t="str">
        <f t="shared" si="1977"/>
        <v>0.841808456347758i</v>
      </c>
      <c r="T3764" t="str">
        <f t="shared" si="1978"/>
        <v>0.163183896872042+0.0849884991505324i</v>
      </c>
      <c r="U3764" t="str">
        <f t="shared" si="1979"/>
        <v>0.0001-86.9699142578666i</v>
      </c>
      <c r="V3764" t="str">
        <f t="shared" si="1980"/>
        <v>0.00002-0.00139497178112921i</v>
      </c>
      <c r="W3764" t="str">
        <f t="shared" si="1981"/>
        <v>0.0000199993584529503-0.00139494941115037i</v>
      </c>
      <c r="X3764" t="str">
        <f t="shared" si="1982"/>
        <v>0.0000269149887250674-0.00139471674097182i</v>
      </c>
      <c r="Y3764" t="str">
        <f t="shared" si="1983"/>
        <v>0.009+11.4982291121386i</v>
      </c>
      <c r="Z3764" t="str">
        <f t="shared" si="1984"/>
        <v>-0.00145573437050633-0.0000292359308266709i</v>
      </c>
      <c r="AA3764" t="str">
        <f t="shared" si="1985"/>
        <v>0.000819527968298389-1.04376493471929i</v>
      </c>
      <c r="AB3764" t="str">
        <f t="shared" si="1986"/>
        <v>1.11096741133886+0.578607661078711i</v>
      </c>
      <c r="AC3764" t="str">
        <f t="shared" si="1987"/>
        <v>1.10773606874034-0.190015764415389i</v>
      </c>
      <c r="AD3764" t="str">
        <f t="shared" si="1988"/>
        <v>0.887212821786671+0.67452176081917i</v>
      </c>
      <c r="AE3764" t="str">
        <f t="shared" si="1989"/>
        <v>-0.00127182592708837-0.0010078630035652i</v>
      </c>
      <c r="AF3764" t="str">
        <f t="shared" si="1990"/>
        <v>-15.0861342827679-0.194552248831648i</v>
      </c>
      <c r="AG3764" t="str">
        <f t="shared" si="1991"/>
        <v>1.00255126471168-0.00335026961370915i</v>
      </c>
      <c r="AH3764" t="str">
        <f t="shared" si="1992"/>
        <v>0.0188908104786849+0.0154759991424906i</v>
      </c>
      <c r="AI3764">
        <f t="shared" si="1993"/>
        <v>-32.244847431755929</v>
      </c>
      <c r="AJ3764">
        <f t="shared" si="1994"/>
        <v>39.325508816006398</v>
      </c>
      <c r="AK3764"/>
      <c r="AL3764"/>
      <c r="AM3764"/>
      <c r="AN3764"/>
    </row>
    <row r="3765" spans="1:40" x14ac:dyDescent="0.25">
      <c r="A3765"/>
      <c r="B3765">
        <f t="shared" si="1995"/>
        <v>1831000</v>
      </c>
      <c r="C3765" s="237" t="str">
        <f t="shared" si="1963"/>
        <v>-2.27963884763786E-08+0.00133753279097563i</v>
      </c>
      <c r="D3765" s="208" t="str">
        <f t="shared" si="1964"/>
        <v>-5.95700613177827+0.0102544180641465i</v>
      </c>
      <c r="E3765" t="str">
        <f t="shared" si="1965"/>
        <v>2870</v>
      </c>
      <c r="F3765" t="str">
        <f t="shared" si="1966"/>
        <v>0.777000777000777</v>
      </c>
      <c r="G3765" t="str">
        <f t="shared" si="1961"/>
        <v>0.777000777000777</v>
      </c>
      <c r="H3765" t="str">
        <f t="shared" si="1967"/>
        <v>9.12913355048933+0.204700542630308i</v>
      </c>
      <c r="I3765" t="str">
        <f t="shared" si="1968"/>
        <v>7190.32018590364i</v>
      </c>
      <c r="J3765" t="str">
        <f t="shared" si="1962"/>
        <v>-44221.7144948957+1555.09944078265i</v>
      </c>
      <c r="K3765" t="str">
        <f t="shared" si="1969"/>
        <v>0.00571082045022121-0.162396220369158i</v>
      </c>
      <c r="L3765" t="str">
        <f t="shared" si="1970"/>
        <v>0.000494300254404698-0.0117803910720237i</v>
      </c>
      <c r="M3765" t="str">
        <f t="shared" si="1971"/>
        <v>0.00620512070462591-0.174176611441182i</v>
      </c>
      <c r="N3765" t="str">
        <f t="shared" si="1972"/>
        <v>-8.12031969588993i</v>
      </c>
      <c r="O3765" t="str">
        <f t="shared" si="1973"/>
        <v>-0.263200386822085-0.964741186213538i</v>
      </c>
      <c r="P3765" t="str">
        <f t="shared" si="1974"/>
        <v>1.26320038682208+0.964741186213538i</v>
      </c>
      <c r="Q3765" t="str">
        <f t="shared" si="1975"/>
        <v>-1.26320038682208+7.15557850967639i</v>
      </c>
      <c r="R3765" t="str">
        <f t="shared" si="1976"/>
        <v>0.100526690228947-0.194279992725298i</v>
      </c>
      <c r="S3765" t="str">
        <f t="shared" si="1977"/>
        <v>0.842268460968712i</v>
      </c>
      <c r="T3765" t="str">
        <f t="shared" si="1978"/>
        <v>0.163635910469749+0.0846704606654136i</v>
      </c>
      <c r="U3765" t="str">
        <f t="shared" si="1979"/>
        <v>0.0001-86.9224156700686i</v>
      </c>
      <c r="V3765" t="str">
        <f t="shared" si="1980"/>
        <v>0.00002-0.00139420991778615i</v>
      </c>
      <c r="W3765" t="str">
        <f t="shared" si="1981"/>
        <v>0.0000199993584529503-0.00139418756002969i</v>
      </c>
      <c r="X3765" t="str">
        <f t="shared" si="1982"/>
        <v>0.0000269074354825923-0.00139395505436348i</v>
      </c>
      <c r="Y3765" t="str">
        <f t="shared" si="1983"/>
        <v>0.009+11.5045122974458i</v>
      </c>
      <c r="Z3765" t="str">
        <f t="shared" si="1984"/>
        <v>-0.00145414456071833-0.0000292108317185814i</v>
      </c>
      <c r="AA3765" t="str">
        <f t="shared" si="1985"/>
        <v>0.000818632141602597-1.04319474538143i</v>
      </c>
      <c r="AB3765" t="str">
        <f t="shared" si="1986"/>
        <v>1.11404475160441+0.576442432773153i</v>
      </c>
      <c r="AC3765" t="str">
        <f t="shared" si="1987"/>
        <v>1.1073155717854-0.190463644953664i</v>
      </c>
      <c r="AD3765" t="str">
        <f t="shared" si="1988"/>
        <v>0.890198236072495+0.673694882068739i</v>
      </c>
      <c r="AE3765" t="str">
        <f t="shared" si="1989"/>
        <v>-0.00127479773511609-0.00100565317921413i</v>
      </c>
      <c r="AF3765" t="str">
        <f t="shared" si="1990"/>
        <v>-15.0861396822676-0.194446124566162i</v>
      </c>
      <c r="AG3765" t="str">
        <f t="shared" si="1991"/>
        <v>1.00254675581519-0.00335971698244307i</v>
      </c>
      <c r="AH3765" t="str">
        <f t="shared" si="1992"/>
        <v>0.018936119561782+0.0154435927555556i</v>
      </c>
      <c r="AI3765">
        <f t="shared" si="1993"/>
        <v>-32.239666166507369</v>
      </c>
      <c r="AJ3765">
        <f t="shared" si="1994"/>
        <v>39.199401254894958</v>
      </c>
      <c r="AK3765"/>
      <c r="AL3765"/>
      <c r="AM3765"/>
      <c r="AN3765"/>
    </row>
    <row r="3766" spans="1:40" x14ac:dyDescent="0.25">
      <c r="A3766"/>
      <c r="B3766">
        <f t="shared" si="1995"/>
        <v>1832000</v>
      </c>
      <c r="C3766" s="237" t="str">
        <f t="shared" si="1963"/>
        <v>-2.27715083816752E-08+0.00133680269665783i</v>
      </c>
      <c r="D3766" s="208" t="str">
        <f t="shared" si="1964"/>
        <v>-5.95700613158752+0.0102488206743767i</v>
      </c>
      <c r="E3766" t="str">
        <f t="shared" si="1965"/>
        <v>2870</v>
      </c>
      <c r="F3766" t="str">
        <f t="shared" si="1966"/>
        <v>0.777000777000777</v>
      </c>
      <c r="G3766" t="str">
        <f t="shared" si="1961"/>
        <v>0.777000777000777</v>
      </c>
      <c r="H3766" t="str">
        <f t="shared" si="1967"/>
        <v>9.1291389413471+0.204588936618082i</v>
      </c>
      <c r="I3766" t="str">
        <f t="shared" si="1968"/>
        <v>7194.24717672063i</v>
      </c>
      <c r="J3766" t="str">
        <f t="shared" si="1962"/>
        <v>-44270.0321252669+1555.94875779018i</v>
      </c>
      <c r="K3766" t="str">
        <f t="shared" si="1969"/>
        <v>0.00570459504028011-0.162307790941335i</v>
      </c>
      <c r="L3766" t="str">
        <f t="shared" si="1970"/>
        <v>0.000493761719697475-0.0117739833119075i</v>
      </c>
      <c r="M3766" t="str">
        <f t="shared" si="1971"/>
        <v>0.00619835675997758-0.174081774253242i</v>
      </c>
      <c r="N3766" t="str">
        <f t="shared" si="1972"/>
        <v>-8.12475460560915i</v>
      </c>
      <c r="O3766" t="str">
        <f t="shared" si="1973"/>
        <v>-0.267476324495823-0.963564432632403i</v>
      </c>
      <c r="P3766" t="str">
        <f t="shared" si="1974"/>
        <v>1.26747632449582+0.963564432632403i</v>
      </c>
      <c r="Q3766" t="str">
        <f t="shared" si="1975"/>
        <v>-1.26747632449582+7.16119017297675i</v>
      </c>
      <c r="R3766" t="str">
        <f t="shared" si="1976"/>
        <v>0.10009184910333-0.194707910253653i</v>
      </c>
      <c r="S3766" t="str">
        <f t="shared" si="1977"/>
        <v>0.842728465589668i</v>
      </c>
      <c r="T3766" t="str">
        <f t="shared" si="1978"/>
        <v>0.164085898446232+0.0843502504128819i</v>
      </c>
      <c r="U3766" t="str">
        <f t="shared" si="1979"/>
        <v>0.0001-86.8749689366241i</v>
      </c>
      <c r="V3766" t="str">
        <f t="shared" si="1980"/>
        <v>0.00002-0.00139344888617164i</v>
      </c>
      <c r="W3766" t="str">
        <f t="shared" si="1981"/>
        <v>0.0000199993584529503-0.00139342654062422i</v>
      </c>
      <c r="X3766" t="str">
        <f t="shared" si="1982"/>
        <v>0.0000268998946051833-0.00139319419922949i</v>
      </c>
      <c r="Y3766" t="str">
        <f t="shared" si="1983"/>
        <v>0.009+11.510795482753i</v>
      </c>
      <c r="Z3766" t="str">
        <f t="shared" si="1984"/>
        <v>-0.00145255735393933-0.0000291857749573537i</v>
      </c>
      <c r="AA3766" t="str">
        <f t="shared" si="1985"/>
        <v>0.000817737783437708-1.04262517874599i</v>
      </c>
      <c r="AB3766" t="str">
        <f t="shared" si="1986"/>
        <v>1.11710830129865+0.574262418922777i</v>
      </c>
      <c r="AC3766" t="str">
        <f t="shared" si="1987"/>
        <v>1.10689285656402-0.190908711776763i</v>
      </c>
      <c r="AD3766" t="str">
        <f t="shared" si="1988"/>
        <v>0.893179895585381+0.672854863736136i</v>
      </c>
      <c r="AE3766" t="str">
        <f t="shared" si="1989"/>
        <v>-0.00127775723509135-0.00100342842788276i</v>
      </c>
      <c r="AF3766" t="str">
        <f t="shared" si="1990"/>
        <v>-15.0861450729346-0.194340115943705i</v>
      </c>
      <c r="AG3766" t="str">
        <f t="shared" si="1991"/>
        <v>1.00254220223047-0.00336913989858071i</v>
      </c>
      <c r="AH3766" t="str">
        <f t="shared" si="1992"/>
        <v>0.018981248769659+0.0154109590306948i</v>
      </c>
      <c r="AI3766">
        <f t="shared" si="1993"/>
        <v>-32.234546503064287</v>
      </c>
      <c r="AJ3766">
        <f t="shared" si="1994"/>
        <v>39.073296718621918</v>
      </c>
      <c r="AK3766"/>
      <c r="AL3766"/>
      <c r="AM3766"/>
      <c r="AN3766"/>
    </row>
    <row r="3767" spans="1:40" x14ac:dyDescent="0.25">
      <c r="A3767"/>
      <c r="B3767">
        <f t="shared" si="1995"/>
        <v>1833000</v>
      </c>
      <c r="C3767" s="237" t="str">
        <f t="shared" si="1963"/>
        <v>-2.27466689961496E-08+0.0013360733989514i</v>
      </c>
      <c r="D3767" s="208" t="str">
        <f t="shared" si="1964"/>
        <v>-5.95700613139709+0.0102432293919607i</v>
      </c>
      <c r="E3767" t="str">
        <f t="shared" si="1965"/>
        <v>2870</v>
      </c>
      <c r="F3767" t="str">
        <f t="shared" si="1966"/>
        <v>0.777000777000777</v>
      </c>
      <c r="G3767" t="str">
        <f t="shared" si="1961"/>
        <v>0.777000777000777</v>
      </c>
      <c r="H3767" t="str">
        <f t="shared" si="1967"/>
        <v>9.12914432339113+0.204477452167432i</v>
      </c>
      <c r="I3767" t="str">
        <f t="shared" si="1968"/>
        <v>7198.17416753761i</v>
      </c>
      <c r="J3767" t="str">
        <f t="shared" si="1962"/>
        <v>-44318.3761370906+1556.7980747977i</v>
      </c>
      <c r="K3767" t="str">
        <f t="shared" si="1969"/>
        <v>0.00569837980031596-0.162219457648815i</v>
      </c>
      <c r="L3767" t="str">
        <f t="shared" si="1970"/>
        <v>0.000493224064087737-0.0117675825064998i</v>
      </c>
      <c r="M3767" t="str">
        <f t="shared" si="1971"/>
        <v>0.0061916038644037-0.173987040155315i</v>
      </c>
      <c r="N3767" t="str">
        <f t="shared" si="1972"/>
        <v>-8.12918951532837i</v>
      </c>
      <c r="O3767" t="str">
        <f t="shared" si="1973"/>
        <v>-0.271747001340366-0.962368727288309i</v>
      </c>
      <c r="P3767" t="str">
        <f t="shared" si="1974"/>
        <v>1.27174700134037+0.962368727288309i</v>
      </c>
      <c r="Q3767" t="str">
        <f t="shared" si="1975"/>
        <v>-1.27174700134037+7.16682078804006i</v>
      </c>
      <c r="R3767" t="str">
        <f t="shared" si="1976"/>
        <v>0.0996549250417631-0.195132945945127i</v>
      </c>
      <c r="S3767" t="str">
        <f t="shared" si="1977"/>
        <v>0.843188470210624i</v>
      </c>
      <c r="T3767" t="str">
        <f t="shared" si="1978"/>
        <v>0.164533850179164+0.0840278837949186i</v>
      </c>
      <c r="U3767" t="str">
        <f t="shared" si="1979"/>
        <v>0.0001-86.8275739726651i</v>
      </c>
      <c r="V3767" t="str">
        <f t="shared" si="1980"/>
        <v>0.00002-0.00139268868492441i</v>
      </c>
      <c r="W3767" t="str">
        <f t="shared" si="1981"/>
        <v>0.0000199993584529502-0.00139266635157271i</v>
      </c>
      <c r="X3767" t="str">
        <f t="shared" si="1982"/>
        <v>0.0000268923660658654-0.00139243417420913i</v>
      </c>
      <c r="Y3767" t="str">
        <f t="shared" si="1983"/>
        <v>0.009+11.5170786680602i</v>
      </c>
      <c r="Z3767" t="str">
        <f t="shared" si="1984"/>
        <v>-0.00145097274448969-0.0000291607604410796i</v>
      </c>
      <c r="AA3767" t="str">
        <f t="shared" si="1985"/>
        <v>0.000816844890594611-1.04205623379334i</v>
      </c>
      <c r="AB3767" t="str">
        <f t="shared" si="1986"/>
        <v>1.12015798810403+0.572067724385352i</v>
      </c>
      <c r="AC3767" t="str">
        <f t="shared" si="1987"/>
        <v>1.10646794466208-0.191350956123548i</v>
      </c>
      <c r="AD3767" t="str">
        <f t="shared" si="1988"/>
        <v>0.896157742899737+0.672001723062859i</v>
      </c>
      <c r="AE3767" t="str">
        <f t="shared" si="1989"/>
        <v>-0.00128070437844869-0.00100118882567243i</v>
      </c>
      <c r="AF3767" t="str">
        <f t="shared" si="1990"/>
        <v>-15.0861504547882-0.194234222775471i</v>
      </c>
      <c r="AG3767" t="str">
        <f t="shared" si="1991"/>
        <v>1.00253760409557-0.00337853818542233i</v>
      </c>
      <c r="AH3767" t="str">
        <f t="shared" si="1992"/>
        <v>0.0190261973566658+0.0153780990843744i</v>
      </c>
      <c r="AI3767">
        <f t="shared" si="1993"/>
        <v>-32.229488218196124</v>
      </c>
      <c r="AJ3767">
        <f t="shared" si="1994"/>
        <v>38.947195177413555</v>
      </c>
      <c r="AK3767"/>
      <c r="AL3767"/>
      <c r="AM3767"/>
      <c r="AN3767"/>
    </row>
    <row r="3768" spans="1:40" x14ac:dyDescent="0.25">
      <c r="A3768"/>
      <c r="B3768">
        <f t="shared" si="1995"/>
        <v>1834000</v>
      </c>
      <c r="C3768" s="237" t="str">
        <f t="shared" si="1963"/>
        <v>-2.27218702310378E-08+0.00133534489655327i</v>
      </c>
      <c r="D3768" s="208" t="str">
        <f t="shared" si="1964"/>
        <v>-5.95700613120696+0.0102376442069084i</v>
      </c>
      <c r="E3768" t="str">
        <f t="shared" si="1965"/>
        <v>2870</v>
      </c>
      <c r="F3768" t="str">
        <f t="shared" si="1966"/>
        <v>0.777000777000777</v>
      </c>
      <c r="G3768" t="str">
        <f t="shared" si="1961"/>
        <v>0.777000777000777</v>
      </c>
      <c r="H3768" t="str">
        <f t="shared" si="1967"/>
        <v>9.12914969664057+0.204366089079976i</v>
      </c>
      <c r="I3768" t="str">
        <f t="shared" si="1968"/>
        <v>7202.1011583546i</v>
      </c>
      <c r="J3768" t="str">
        <f t="shared" si="1962"/>
        <v>-44366.7465303669+1557.64739180523i</v>
      </c>
      <c r="K3768" t="str">
        <f t="shared" si="1969"/>
        <v>0.00569217470819777-0.162131220335105i</v>
      </c>
      <c r="L3768" t="str">
        <f t="shared" si="1970"/>
        <v>0.000492687285664284-0.0117611886445046i</v>
      </c>
      <c r="M3768" t="str">
        <f t="shared" si="1971"/>
        <v>0.00618486199386205-0.17389240897961i</v>
      </c>
      <c r="N3768" t="str">
        <f t="shared" si="1972"/>
        <v>-8.13362442504759i</v>
      </c>
      <c r="O3768" t="str">
        <f t="shared" si="1973"/>
        <v>-0.276012333358366-0.961154093698857i</v>
      </c>
      <c r="P3768" t="str">
        <f t="shared" si="1974"/>
        <v>1.27601233335837+0.961154093698857i</v>
      </c>
      <c r="Q3768" t="str">
        <f t="shared" si="1975"/>
        <v>-1.27601233335837+7.17247033134873i</v>
      </c>
      <c r="R3768" t="str">
        <f t="shared" si="1976"/>
        <v>0.0992159397621389-0.195555092090126i</v>
      </c>
      <c r="S3768" t="str">
        <f t="shared" si="1977"/>
        <v>0.843648474831578i</v>
      </c>
      <c r="T3768" t="str">
        <f t="shared" si="1978"/>
        <v>0.164979755187384+0.0837033762593102i</v>
      </c>
      <c r="U3768" t="str">
        <f t="shared" si="1979"/>
        <v>0.0001-86.7802306935086i</v>
      </c>
      <c r="V3768" t="str">
        <f t="shared" si="1980"/>
        <v>0.00002-0.00139192931268617i</v>
      </c>
      <c r="W3768" t="str">
        <f t="shared" si="1981"/>
        <v>0.0000199993584529502-0.0013919069915169i</v>
      </c>
      <c r="X3768" t="str">
        <f t="shared" si="1982"/>
        <v>0.0000268848498377376-0.00139167497794467i</v>
      </c>
      <c r="Y3768" t="str">
        <f t="shared" si="1983"/>
        <v>0.009+11.5233618533674i</v>
      </c>
      <c r="Z3768" t="str">
        <f t="shared" si="1984"/>
        <v>-0.00144939072670525-0.0000291357880681622i</v>
      </c>
      <c r="AA3768" t="str">
        <f t="shared" si="1985"/>
        <v>0.000815953459872915-1.04148790950606i</v>
      </c>
      <c r="AB3768" t="str">
        <f t="shared" si="1986"/>
        <v>1.12319374066406+0.569858454330492i</v>
      </c>
      <c r="AC3768" t="str">
        <f t="shared" si="1987"/>
        <v>1.1060408576793-0.191790369418823i</v>
      </c>
      <c r="AD3768" t="str">
        <f t="shared" si="1988"/>
        <v>0.899131720670578+0.671135477537049i</v>
      </c>
      <c r="AE3768" t="str">
        <f t="shared" si="1989"/>
        <v>-0.00128363911698792-0.000998934448763914i</v>
      </c>
      <c r="AF3768" t="str">
        <f t="shared" si="1990"/>
        <v>-15.0861558278475-0.194128444873068i</v>
      </c>
      <c r="AG3768" t="str">
        <f t="shared" si="1991"/>
        <v>1.00253296154918-0.00338791166695699i</v>
      </c>
      <c r="AH3768" t="str">
        <f t="shared" si="1992"/>
        <v>0.0190709645824621+0.015345014034305i</v>
      </c>
      <c r="AI3768">
        <f t="shared" si="1993"/>
        <v>-32.224491090494347</v>
      </c>
      <c r="AJ3768">
        <f t="shared" si="1994"/>
        <v>38.8210966015099</v>
      </c>
      <c r="AK3768"/>
      <c r="AL3768"/>
      <c r="AM3768"/>
      <c r="AN3768"/>
    </row>
    <row r="3769" spans="1:40" x14ac:dyDescent="0.25">
      <c r="A3769"/>
      <c r="B3769">
        <f t="shared" si="1995"/>
        <v>1835000</v>
      </c>
      <c r="C3769" s="237" t="str">
        <f t="shared" si="1963"/>
        <v>-2.2697111997818E-08+0.0013346171881632i</v>
      </c>
      <c r="D3769" s="208" t="str">
        <f t="shared" si="1964"/>
        <v>-5.95700613101715+0.0102320651092512i</v>
      </c>
      <c r="E3769" t="str">
        <f t="shared" si="1965"/>
        <v>2870</v>
      </c>
      <c r="F3769" t="str">
        <f t="shared" si="1966"/>
        <v>0.777000777000777</v>
      </c>
      <c r="G3769" t="str">
        <f t="shared" si="1961"/>
        <v>0.777000777000777</v>
      </c>
      <c r="H3769" t="str">
        <f t="shared" si="1967"/>
        <v>9.12915506111462+0.204254847157759i</v>
      </c>
      <c r="I3769" t="str">
        <f t="shared" si="1968"/>
        <v>7206.02814917159i</v>
      </c>
      <c r="J3769" t="str">
        <f t="shared" si="1962"/>
        <v>-44415.1433050958+1558.49670881276i</v>
      </c>
      <c r="K3769" t="str">
        <f t="shared" si="1969"/>
        <v>0.00568597974185457-0.162043078844053i</v>
      </c>
      <c r="L3769" t="str">
        <f t="shared" si="1970"/>
        <v>0.000492151382521088-0.01175480171465i</v>
      </c>
      <c r="M3769" t="str">
        <f t="shared" si="1971"/>
        <v>0.00617813112437566-0.173797880558703i</v>
      </c>
      <c r="N3769" t="str">
        <f t="shared" si="1972"/>
        <v>-8.13805933476681i</v>
      </c>
      <c r="O3769" t="str">
        <f t="shared" si="1973"/>
        <v>-0.280272236657604-0.959920555753935i</v>
      </c>
      <c r="P3769" t="str">
        <f t="shared" si="1974"/>
        <v>1.2802722366576+0.959920555753935i</v>
      </c>
      <c r="Q3769" t="str">
        <f t="shared" si="1975"/>
        <v>-1.2802722366576+7.17813877901288i</v>
      </c>
      <c r="R3769" t="str">
        <f t="shared" si="1976"/>
        <v>0.0987749149875116-0.195974341163097i</v>
      </c>
      <c r="S3769" t="str">
        <f t="shared" si="1977"/>
        <v>0.844108479452534i</v>
      </c>
      <c r="T3769" t="str">
        <f t="shared" si="1978"/>
        <v>0.165423603130894+0.0833767432981617i</v>
      </c>
      <c r="U3769" t="str">
        <f t="shared" si="1979"/>
        <v>0.0001-86.7329390146572i</v>
      </c>
      <c r="V3769" t="str">
        <f t="shared" si="1980"/>
        <v>0.00002-0.0013911707681016i</v>
      </c>
      <c r="W3769" t="str">
        <f t="shared" si="1981"/>
        <v>0.0000199993584529502-0.00139114845910148i</v>
      </c>
      <c r="X3769" t="str">
        <f t="shared" si="1982"/>
        <v>0.0000268773458939718-0.00139091660908132i</v>
      </c>
      <c r="Y3769" t="str">
        <f t="shared" si="1983"/>
        <v>0.009+11.5296450386745i</v>
      </c>
      <c r="Z3769" t="str">
        <f t="shared" si="1984"/>
        <v>-0.00144781129493729-0.0000291108577373149i</v>
      </c>
      <c r="AA3769" t="str">
        <f t="shared" si="1985"/>
        <v>0.000815063488081019-1.04092020486897i</v>
      </c>
      <c r="AB3769" t="str">
        <f t="shared" si="1986"/>
        <v>1.12621548858331+0.567634714229533i</v>
      </c>
      <c r="AC3769" t="str">
        <f t="shared" si="1987"/>
        <v>1.10561161722741-0.192226943272906i</v>
      </c>
      <c r="AD3769" t="str">
        <f t="shared" si="1988"/>
        <v>0.902101771634579+0.670256144893147i</v>
      </c>
      <c r="AE3769" t="str">
        <f t="shared" si="1989"/>
        <v>-0.00128656140287393-0.000996665373416054i</v>
      </c>
      <c r="AF3769" t="str">
        <f t="shared" si="1990"/>
        <v>-15.0861611921318-0.194022782048508i</v>
      </c>
      <c r="AG3769" t="str">
        <f t="shared" si="1991"/>
        <v>1.00252827473062-0.00339726016786481i</v>
      </c>
      <c r="AH3769" t="str">
        <f t="shared" si="1992"/>
        <v>0.0191155497120143+0.0153117049994234i</v>
      </c>
      <c r="AI3769">
        <f t="shared" si="1993"/>
        <v>-32.219554900355533</v>
      </c>
      <c r="AJ3769">
        <f t="shared" si="1994"/>
        <v>38.695000961167544</v>
      </c>
      <c r="AK3769"/>
      <c r="AL3769"/>
      <c r="AM3769"/>
      <c r="AN3769"/>
    </row>
    <row r="3770" spans="1:40" x14ac:dyDescent="0.25">
      <c r="A3770"/>
      <c r="B3770">
        <f t="shared" si="1995"/>
        <v>1836000</v>
      </c>
      <c r="C3770" s="237" t="str">
        <f t="shared" si="1963"/>
        <v>-2.26723942082093E-08+0.00133389027248378i</v>
      </c>
      <c r="D3770" s="208" t="str">
        <f t="shared" si="1964"/>
        <v>-5.95700613082765+0.0102264920890423i</v>
      </c>
      <c r="E3770" t="str">
        <f t="shared" si="1965"/>
        <v>2870</v>
      </c>
      <c r="F3770" t="str">
        <f t="shared" si="1966"/>
        <v>0.777000777000777</v>
      </c>
      <c r="G3770" t="str">
        <f t="shared" si="1961"/>
        <v>0.777000777000777</v>
      </c>
      <c r="H3770" t="str">
        <f t="shared" si="1967"/>
        <v>9.12916041683234+0.204143726203261i</v>
      </c>
      <c r="I3770" t="str">
        <f t="shared" si="1968"/>
        <v>7209.95513998857i</v>
      </c>
      <c r="J3770" t="str">
        <f t="shared" si="1962"/>
        <v>-44463.5664612772+1559.34602582029i</v>
      </c>
      <c r="K3770" t="str">
        <f t="shared" si="1969"/>
        <v>0.00567979487927543-0.161955033019842i</v>
      </c>
      <c r="L3770" t="str">
        <f t="shared" si="1970"/>
        <v>0.000491616352757299-0.0117484217056885i</v>
      </c>
      <c r="M3770" t="str">
        <f t="shared" si="1971"/>
        <v>0.00617141123203273-0.17370345472553i</v>
      </c>
      <c r="N3770" t="str">
        <f t="shared" si="1972"/>
        <v>-8.14249424448603i</v>
      </c>
      <c r="O3770" t="str">
        <f t="shared" si="1973"/>
        <v>-0.28452662745263-0.958668137715254i</v>
      </c>
      <c r="P3770" t="str">
        <f t="shared" si="1974"/>
        <v>1.28452662745263+0.958668137715254i</v>
      </c>
      <c r="Q3770" t="str">
        <f t="shared" si="1975"/>
        <v>-1.28452662745263+7.18382610677078i</v>
      </c>
      <c r="R3770" t="str">
        <f t="shared" si="1976"/>
        <v>0.0983318724443285-0.196390685821992i</v>
      </c>
      <c r="S3770" t="str">
        <f t="shared" si="1977"/>
        <v>0.844568484073488i</v>
      </c>
      <c r="T3770" t="str">
        <f t="shared" si="1978"/>
        <v>0.165865383810832+0.0830480004464141i</v>
      </c>
      <c r="U3770" t="str">
        <f t="shared" si="1979"/>
        <v>0.0001-86.685698851795i</v>
      </c>
      <c r="V3770" t="str">
        <f t="shared" si="1980"/>
        <v>0.00002-0.00139041304981832i</v>
      </c>
      <c r="W3770" t="str">
        <f t="shared" si="1981"/>
        <v>0.0000199993584529502-0.00139039075297409i</v>
      </c>
      <c r="X3770" t="str">
        <f t="shared" si="1982"/>
        <v>0.0000268698542078131-0.00139015906626726i</v>
      </c>
      <c r="Y3770" t="str">
        <f t="shared" si="1983"/>
        <v>0.009+11.5359282239817i</v>
      </c>
      <c r="Z3770" t="str">
        <f t="shared" si="1984"/>
        <v>-0.00144623444355242-0.0000290859693475586i</v>
      </c>
      <c r="AA3770" t="str">
        <f t="shared" si="1985"/>
        <v>0.000814174972035949-1.04035311886905i</v>
      </c>
      <c r="AB3770" t="str">
        <f t="shared" si="1986"/>
        <v>1.12922316242723+0.565396609845443i</v>
      </c>
      <c r="AC3770" t="str">
        <f t="shared" si="1987"/>
        <v>1.10518024492833-0.192660669481145i</v>
      </c>
      <c r="AD3770" t="str">
        <f t="shared" si="1988"/>
        <v>0.905067838611095+0.669363743111498i</v>
      </c>
      <c r="AE3770" t="str">
        <f t="shared" si="1989"/>
        <v>-0.00128947118863641-0.000994381675964334i</v>
      </c>
      <c r="AF3770" t="str">
        <f t="shared" si="1990"/>
        <v>-15.08616654766-0.193917234114219i</v>
      </c>
      <c r="AG3770" t="str">
        <f t="shared" si="1991"/>
        <v>1.00252354377982-0.00340658351351866i</v>
      </c>
      <c r="AH3770" t="str">
        <f t="shared" si="1992"/>
        <v>0.0191599520155918+0.0152781730998725i</v>
      </c>
      <c r="AI3770">
        <f t="shared" si="1993"/>
        <v>-32.214679429965209</v>
      </c>
      <c r="AJ3770">
        <f t="shared" si="1994"/>
        <v>38.568908226659566</v>
      </c>
      <c r="AK3770"/>
      <c r="AL3770"/>
      <c r="AM3770"/>
      <c r="AN3770"/>
    </row>
    <row r="3771" spans="1:40" x14ac:dyDescent="0.25">
      <c r="A3771"/>
      <c r="B3771">
        <f t="shared" si="1995"/>
        <v>1837000</v>
      </c>
      <c r="C3771" s="237" t="str">
        <f t="shared" si="1963"/>
        <v>-2.26477167741718E-08+0.00133316414822047i</v>
      </c>
      <c r="D3771" s="208" t="str">
        <f t="shared" si="1964"/>
        <v>-5.95700613063846+0.0102209251363569i</v>
      </c>
      <c r="E3771" t="str">
        <f t="shared" si="1965"/>
        <v>2870</v>
      </c>
      <c r="F3771" t="str">
        <f t="shared" si="1966"/>
        <v>0.777000777000777</v>
      </c>
      <c r="G3771" t="str">
        <f t="shared" si="1961"/>
        <v>0.777000777000777</v>
      </c>
      <c r="H3771" t="str">
        <f t="shared" si="1967"/>
        <v>9.12916576381279+0.204032726019387i</v>
      </c>
      <c r="I3771" t="str">
        <f t="shared" si="1968"/>
        <v>7213.88213080556i</v>
      </c>
      <c r="J3771" t="str">
        <f t="shared" si="1962"/>
        <v>-44512.0159989112+1560.19534282781i</v>
      </c>
      <c r="K3771" t="str">
        <f t="shared" si="1969"/>
        <v>0.00567362009850906-0.161867082706996i</v>
      </c>
      <c r="L3771" t="str">
        <f t="shared" si="1970"/>
        <v>0.000491082194477217-0.0117420486063968i</v>
      </c>
      <c r="M3771" t="str">
        <f t="shared" si="1971"/>
        <v>0.00616470229298628-0.173609131313393i</v>
      </c>
      <c r="N3771" t="str">
        <f t="shared" si="1972"/>
        <v>-8.14692915420525i</v>
      </c>
      <c r="O3771" t="str">
        <f t="shared" si="1973"/>
        <v>-0.288775422066416-0.957396864215861i</v>
      </c>
      <c r="P3771" t="str">
        <f t="shared" si="1974"/>
        <v>1.28877542206642+0.957396864215861i</v>
      </c>
      <c r="Q3771" t="str">
        <f t="shared" si="1975"/>
        <v>-1.28877542206642+7.18953228998939i</v>
      </c>
      <c r="R3771" t="str">
        <f t="shared" si="1976"/>
        <v>0.0978868338606758-0.196804118907719i</v>
      </c>
      <c r="S3771" t="str">
        <f t="shared" si="1977"/>
        <v>0.845028488694443i</v>
      </c>
      <c r="T3771" t="str">
        <f t="shared" si="1978"/>
        <v>0.166305087169431+0.0827171632803709i</v>
      </c>
      <c r="U3771" t="str">
        <f t="shared" si="1979"/>
        <v>0.0001-86.6385101207922i</v>
      </c>
      <c r="V3771" t="str">
        <f t="shared" si="1980"/>
        <v>0.00002-0.0013896561564869i</v>
      </c>
      <c r="W3771" t="str">
        <f t="shared" si="1981"/>
        <v>0.0000199993584529502-0.00138963387178533i</v>
      </c>
      <c r="X3771" t="str">
        <f t="shared" si="1982"/>
        <v>0.0000268623747525794-0.00138940234815358i</v>
      </c>
      <c r="Y3771" t="str">
        <f t="shared" si="1983"/>
        <v>0.009+11.5422114092889i</v>
      </c>
      <c r="Z3771" t="str">
        <f t="shared" si="1984"/>
        <v>-0.00144466016693266-0.0000290611227982232i</v>
      </c>
      <c r="AA3771" t="str">
        <f t="shared" si="1985"/>
        <v>0.000813287908563474-1.03978665049553i</v>
      </c>
      <c r="AB3771" t="str">
        <f t="shared" si="1986"/>
        <v>1.13221669372182+0.563144247222789i</v>
      </c>
      <c r="AC3771" t="str">
        <f t="shared" si="1987"/>
        <v>1.10474676241243-0.193091540023431i</v>
      </c>
      <c r="AD3771" t="str">
        <f t="shared" si="1988"/>
        <v>0.908029864503095+0.668458290417933i</v>
      </c>
      <c r="AE3771" t="str">
        <f t="shared" si="1989"/>
        <v>-0.00129236842716955-0.000992083432819466i</v>
      </c>
      <c r="AF3771" t="str">
        <f t="shared" si="1990"/>
        <v>-15.0861718944512-0.19381180088303i</v>
      </c>
      <c r="AG3771" t="str">
        <f t="shared" si="1991"/>
        <v>1.00251876883733-0.00341588152998612i</v>
      </c>
      <c r="AH3771" t="str">
        <f t="shared" si="1992"/>
        <v>0.0192041707687628+0.0152444194569821i</v>
      </c>
      <c r="AI3771">
        <f t="shared" si="1993"/>
        <v>-32.209864463281832</v>
      </c>
      <c r="AJ3771">
        <f t="shared" si="1994"/>
        <v>38.44281836827772</v>
      </c>
      <c r="AK3771"/>
      <c r="AL3771"/>
      <c r="AM3771"/>
      <c r="AN3771"/>
    </row>
    <row r="3772" spans="1:40" x14ac:dyDescent="0.25">
      <c r="A3772"/>
      <c r="B3772">
        <f t="shared" si="1995"/>
        <v>1838000</v>
      </c>
      <c r="C3772" s="237" t="str">
        <f t="shared" si="1963"/>
        <v>-2.26230796079041E-08+0.00133243881408149i</v>
      </c>
      <c r="D3772" s="208" t="str">
        <f t="shared" si="1964"/>
        <v>-5.95700613044957+0.0102153642412914i</v>
      </c>
      <c r="E3772" t="str">
        <f t="shared" si="1965"/>
        <v>2870</v>
      </c>
      <c r="F3772" t="str">
        <f t="shared" si="1966"/>
        <v>0.777000777000777</v>
      </c>
      <c r="G3772" t="str">
        <f t="shared" si="1961"/>
        <v>0.777000777000777</v>
      </c>
      <c r="H3772" t="str">
        <f t="shared" si="1967"/>
        <v>9.12917110207493+0.203921846409471i</v>
      </c>
      <c r="I3772" t="str">
        <f t="shared" si="1968"/>
        <v>7217.80912162255i</v>
      </c>
      <c r="J3772" t="str">
        <f t="shared" si="1962"/>
        <v>-44560.4919179977+1561.04465983534i</v>
      </c>
      <c r="K3772" t="str">
        <f t="shared" si="1969"/>
        <v>0.0056674553776639-0.161779227750373i</v>
      </c>
      <c r="L3772" t="str">
        <f t="shared" si="1970"/>
        <v>0.000490548905790289-0.011735682405576i</v>
      </c>
      <c r="M3772" t="str">
        <f t="shared" si="1971"/>
        <v>0.00615800428345419-0.173514910155949i</v>
      </c>
      <c r="N3772" t="str">
        <f t="shared" si="1972"/>
        <v>-8.15136406392446i</v>
      </c>
      <c r="O3772" t="str">
        <f t="shared" si="1973"/>
        <v>-0.293018536931999-0.956106760259664i</v>
      </c>
      <c r="P3772" t="str">
        <f t="shared" si="1974"/>
        <v>1.293018536932+0.956106760259664i</v>
      </c>
      <c r="Q3772" t="str">
        <f t="shared" si="1975"/>
        <v>-1.293018536932+7.1952573036648i</v>
      </c>
      <c r="R3772" t="str">
        <f t="shared" si="1976"/>
        <v>0.097439820964536-0.197214633443578i</v>
      </c>
      <c r="S3772" t="str">
        <f t="shared" si="1977"/>
        <v>0.845488493315397i</v>
      </c>
      <c r="T3772" t="str">
        <f t="shared" si="1978"/>
        <v>0.166742703289959+0.0823842474162276i</v>
      </c>
      <c r="U3772" t="str">
        <f t="shared" si="1979"/>
        <v>0.0001-86.5913727377013i</v>
      </c>
      <c r="V3772" t="str">
        <f t="shared" si="1980"/>
        <v>0.00002-0.00138890008676085i</v>
      </c>
      <c r="W3772" t="str">
        <f t="shared" si="1981"/>
        <v>0.0000199993584529502-0.00138887781418873i</v>
      </c>
      <c r="X3772" t="str">
        <f t="shared" si="1982"/>
        <v>0.0000268549075016611-0.00138864645339436i</v>
      </c>
      <c r="Y3772" t="str">
        <f t="shared" si="1983"/>
        <v>0.009+11.5484945945961i</v>
      </c>
      <c r="Z3772" t="str">
        <f t="shared" si="1984"/>
        <v>-0.00144308845947526-0.0000290363179889447i</v>
      </c>
      <c r="AA3772" t="str">
        <f t="shared" si="1985"/>
        <v>0.000812402294497986-1.03922079873984i</v>
      </c>
      <c r="AB3772" t="str">
        <f t="shared" si="1986"/>
        <v>1.13519601495328+0.560877732677724i</v>
      </c>
      <c r="AC3772" t="str">
        <f t="shared" si="1987"/>
        <v>1.10431119131669-0.193519547063686i</v>
      </c>
      <c r="AD3772" t="str">
        <f t="shared" si="1988"/>
        <v>0.910987792298261+0.667539805283407i</v>
      </c>
      <c r="AE3772" t="str">
        <f t="shared" si="1989"/>
        <v>-0.00129525307173198-0.000989770720466066i</v>
      </c>
      <c r="AF3772" t="str">
        <f t="shared" si="1990"/>
        <v>-15.0861772325245-0.19370648216818i</v>
      </c>
      <c r="AG3772" t="str">
        <f t="shared" si="1991"/>
        <v>1.00251395004432-0.00342515404403156i</v>
      </c>
      <c r="AH3772" t="str">
        <f t="shared" si="1992"/>
        <v>0.0192482052523934+0.0152104451932502i</v>
      </c>
      <c r="AI3772">
        <f t="shared" si="1993"/>
        <v>-32.205109786019953</v>
      </c>
      <c r="AJ3772">
        <f t="shared" si="1994"/>
        <v>38.316731356330642</v>
      </c>
      <c r="AK3772"/>
      <c r="AL3772"/>
      <c r="AM3772"/>
      <c r="AN3772"/>
    </row>
    <row r="3773" spans="1:40" x14ac:dyDescent="0.25">
      <c r="A3773"/>
      <c r="B3773">
        <f t="shared" si="1995"/>
        <v>1839000</v>
      </c>
      <c r="C3773" s="237" t="str">
        <f t="shared" si="1963"/>
        <v>-2.25984826218439E-08+0.0013317142687779i</v>
      </c>
      <c r="D3773" s="208" t="str">
        <f t="shared" si="1964"/>
        <v>-5.957006130261+0.0102098093939639i</v>
      </c>
      <c r="E3773" t="str">
        <f t="shared" si="1965"/>
        <v>2870</v>
      </c>
      <c r="F3773" t="str">
        <f t="shared" si="1966"/>
        <v>0.777000777000777</v>
      </c>
      <c r="G3773" t="str">
        <f t="shared" si="1961"/>
        <v>0.777000777000777</v>
      </c>
      <c r="H3773" t="str">
        <f t="shared" si="1967"/>
        <v>9.12917643163775+0.203811087177274i</v>
      </c>
      <c r="I3773" t="str">
        <f t="shared" si="1968"/>
        <v>7221.73611243954i</v>
      </c>
      <c r="J3773" t="str">
        <f t="shared" si="1962"/>
        <v>-44608.9942185369+1561.89397684287i</v>
      </c>
      <c r="K3773" t="str">
        <f t="shared" si="1969"/>
        <v>0.00566130069490756-0.161691467995165i</v>
      </c>
      <c r="L3773" t="str">
        <f t="shared" si="1970"/>
        <v>0.000490016484811074-0.0117293230920513i</v>
      </c>
      <c r="M3773" t="str">
        <f t="shared" si="1971"/>
        <v>0.00615131717971863-0.173420791087216i</v>
      </c>
      <c r="N3773" t="str">
        <f t="shared" si="1972"/>
        <v>-8.15579897364368i</v>
      </c>
      <c r="O3773" t="str">
        <f t="shared" si="1973"/>
        <v>-0.29725588859415-0.954797851220929i</v>
      </c>
      <c r="P3773" t="str">
        <f t="shared" si="1974"/>
        <v>1.29725588859415+0.954797851220929i</v>
      </c>
      <c r="Q3773" t="str">
        <f t="shared" si="1975"/>
        <v>-1.29725588859415+7.20100112242275i</v>
      </c>
      <c r="R3773" t="str">
        <f t="shared" si="1976"/>
        <v>0.0969908554820552-0.197622222634683i</v>
      </c>
      <c r="S3773" t="str">
        <f t="shared" si="1977"/>
        <v>0.845948497936353i</v>
      </c>
      <c r="T3773" t="str">
        <f t="shared" si="1978"/>
        <v>0.167178222396654+0.0820492685086065i</v>
      </c>
      <c r="U3773" t="str">
        <f t="shared" si="1979"/>
        <v>0.0001-86.5442866187574i</v>
      </c>
      <c r="V3773" t="str">
        <f t="shared" si="1980"/>
        <v>0.00002-0.0013881448392966i</v>
      </c>
      <c r="W3773" t="str">
        <f t="shared" si="1981"/>
        <v>0.0000199993584529502-0.00138812257884075i</v>
      </c>
      <c r="X3773" t="str">
        <f t="shared" si="1982"/>
        <v>0.000026847452428521-0.00138789138064656i</v>
      </c>
      <c r="Y3773" t="str">
        <f t="shared" si="1983"/>
        <v>0.009+11.5547777799033i</v>
      </c>
      <c r="Z3773" t="str">
        <f t="shared" si="1984"/>
        <v>-0.00144151931559271-0.0000290115548196647i</v>
      </c>
      <c r="AA3773" t="str">
        <f t="shared" si="1985"/>
        <v>0.000811518126682515-1.03865556259558i</v>
      </c>
      <c r="AB3773" t="str">
        <f t="shared" si="1986"/>
        <v>1.13816105956753+0.558597172788014i</v>
      </c>
      <c r="AC3773" t="str">
        <f t="shared" si="1987"/>
        <v>1.10387355328298-0.193944682949352i</v>
      </c>
      <c r="AD3773" t="str">
        <f t="shared" si="1988"/>
        <v>0.913941565069978+0.666608306423579i</v>
      </c>
      <c r="AE3773" t="str">
        <f t="shared" si="1989"/>
        <v>-0.00129812507594635-0.00098744361546113i</v>
      </c>
      <c r="AF3773" t="str">
        <f t="shared" si="1990"/>
        <v>-15.0861825618988-0.19360127778331i</v>
      </c>
      <c r="AG3773" t="str">
        <f t="shared" si="1991"/>
        <v>1.00250908754258-0.00343440088311792i</v>
      </c>
      <c r="AH3773" t="str">
        <f t="shared" si="1992"/>
        <v>0.0192920547526409+0.0151762514323215i</v>
      </c>
      <c r="AI3773">
        <f t="shared" si="1993"/>
        <v>-32.200415185635784</v>
      </c>
      <c r="AJ3773">
        <f t="shared" si="1994"/>
        <v>38.190647161145108</v>
      </c>
      <c r="AK3773"/>
      <c r="AL3773"/>
      <c r="AM3773"/>
      <c r="AN3773"/>
    </row>
    <row r="3774" spans="1:40" x14ac:dyDescent="0.25">
      <c r="A3774"/>
      <c r="B3774">
        <f t="shared" si="1995"/>
        <v>1840000</v>
      </c>
      <c r="C3774" s="237" t="str">
        <f t="shared" si="1963"/>
        <v>-2.25739257286664E-08+0.00133099051102354i</v>
      </c>
      <c r="D3774" s="208" t="str">
        <f t="shared" si="1964"/>
        <v>-5.95700613007273+0.0102042605845138i</v>
      </c>
      <c r="E3774" t="str">
        <f t="shared" si="1965"/>
        <v>2870</v>
      </c>
      <c r="F3774" t="str">
        <f t="shared" si="1966"/>
        <v>0.777000777000777</v>
      </c>
      <c r="G3774" t="str">
        <f t="shared" si="1961"/>
        <v>0.777000777000777</v>
      </c>
      <c r="H3774" t="str">
        <f t="shared" si="1967"/>
        <v>9.1291817525201+0.20370044812698i</v>
      </c>
      <c r="I3774" t="str">
        <f t="shared" si="1968"/>
        <v>7225.66310325652i</v>
      </c>
      <c r="J3774" t="str">
        <f t="shared" si="1962"/>
        <v>-44657.5229005285+1562.74329385039i</v>
      </c>
      <c r="K3774" t="str">
        <f t="shared" si="1969"/>
        <v>0.00565515602846695-0.161603803286903i</v>
      </c>
      <c r="L3774" t="str">
        <f t="shared" si="1970"/>
        <v>0.000489484929659238-0.0117229706546718i</v>
      </c>
      <c r="M3774" t="str">
        <f t="shared" si="1971"/>
        <v>0.00614464095812619-0.173326773941575i</v>
      </c>
      <c r="N3774" t="str">
        <f t="shared" si="1972"/>
        <v>-8.1602338833629i</v>
      </c>
      <c r="O3774" t="str">
        <f t="shared" si="1973"/>
        <v>-0.301487393710964-0.953470162843794i</v>
      </c>
      <c r="P3774" t="str">
        <f t="shared" si="1974"/>
        <v>1.30148739371096+0.953470162843794i</v>
      </c>
      <c r="Q3774" t="str">
        <f t="shared" si="1975"/>
        <v>-1.30148739371096+7.20676372051911i</v>
      </c>
      <c r="R3774" t="str">
        <f t="shared" si="1976"/>
        <v>0.0965399591358335-0.198026879867351i</v>
      </c>
      <c r="S3774" t="str">
        <f t="shared" si="1977"/>
        <v>0.846408502557307i</v>
      </c>
      <c r="T3774" t="str">
        <f t="shared" si="1978"/>
        <v>0.16761163485462+0.0817122422491044i</v>
      </c>
      <c r="U3774" t="str">
        <f t="shared" si="1979"/>
        <v>0.0001-86.4972516803782i</v>
      </c>
      <c r="V3774" t="str">
        <f t="shared" si="1980"/>
        <v>0.00002-0.0013873904127535i</v>
      </c>
      <c r="W3774" t="str">
        <f t="shared" si="1981"/>
        <v>0.0000199993584529502-0.00138736816440075i</v>
      </c>
      <c r="X3774" t="str">
        <f t="shared" si="1982"/>
        <v>0.0000268400095066937-0.00138713712857007i</v>
      </c>
      <c r="Y3774" t="str">
        <f t="shared" si="1983"/>
        <v>0.009+11.5610609652104i</v>
      </c>
      <c r="Z3774" t="str">
        <f t="shared" si="1984"/>
        <v>-0.00143995272971274-0.0000289868331906296i</v>
      </c>
      <c r="AA3774" t="str">
        <f t="shared" si="1985"/>
        <v>0.000810635401968707-1.0380909410586i</v>
      </c>
      <c r="AB3774" t="str">
        <f t="shared" si="1986"/>
        <v>1.14111176196954+0.556302674383151i</v>
      </c>
      <c r="AC3774" t="str">
        <f t="shared" si="1987"/>
        <v>1.1034338699563-0.194366940210837i</v>
      </c>
      <c r="AD3774" t="str">
        <f t="shared" si="1988"/>
        <v>0.916891125978306+0.665663812798417i</v>
      </c>
      <c r="AE3774" t="str">
        <f t="shared" si="1989"/>
        <v>-0.00130098439379922-0.000985102194432768i</v>
      </c>
      <c r="AF3774" t="str">
        <f t="shared" si="1990"/>
        <v>-15.0861878825928-0.193496187542466i</v>
      </c>
      <c r="AG3774" t="str">
        <f t="shared" si="1991"/>
        <v>1.00250418147451-0.00344362187540874i</v>
      </c>
      <c r="AH3774" t="str">
        <f t="shared" si="1992"/>
        <v>0.0193357185609532+0.0151418392989704i</v>
      </c>
      <c r="AI3774">
        <f t="shared" si="1993"/>
        <v>-32.195780451310263</v>
      </c>
      <c r="AJ3774">
        <f t="shared" si="1994"/>
        <v>38.064565753066645</v>
      </c>
      <c r="AK3774"/>
      <c r="AL3774"/>
      <c r="AM3774"/>
      <c r="AN3774"/>
    </row>
    <row r="3775" spans="1:40" x14ac:dyDescent="0.25">
      <c r="A3775"/>
      <c r="B3775">
        <f t="shared" si="1995"/>
        <v>1841000</v>
      </c>
      <c r="C3775" s="237" t="str">
        <f t="shared" si="1963"/>
        <v>-2.2549408841284E-08+0.00133026753953507i</v>
      </c>
      <c r="D3775" s="208" t="str">
        <f t="shared" si="1964"/>
        <v>-5.95700612988476+0.0101987178031022i</v>
      </c>
      <c r="E3775" t="str">
        <f t="shared" si="1965"/>
        <v>2870</v>
      </c>
      <c r="F3775" t="str">
        <f t="shared" si="1966"/>
        <v>0.777000777000777</v>
      </c>
      <c r="G3775" t="str">
        <f t="shared" si="1961"/>
        <v>0.777000777000777</v>
      </c>
      <c r="H3775" t="str">
        <f t="shared" si="1967"/>
        <v>9.12918706474082+0.203589929063201i</v>
      </c>
      <c r="I3775" t="str">
        <f t="shared" si="1968"/>
        <v>7229.59009407351i</v>
      </c>
      <c r="J3775" t="str">
        <f t="shared" si="1962"/>
        <v>-44706.0779639728+1563.59261085792i</v>
      </c>
      <c r="K3775" t="str">
        <f t="shared" si="1969"/>
        <v>0.00564902135662794-0.161516233471446i</v>
      </c>
      <c r="L3775" t="str">
        <f t="shared" si="1970"/>
        <v>0.000488954238459533-0.0117166250823109i</v>
      </c>
      <c r="M3775" t="str">
        <f t="shared" si="1971"/>
        <v>0.00613797559508747-0.173232858553757i</v>
      </c>
      <c r="N3775" t="str">
        <f t="shared" si="1972"/>
        <v>-8.16466879308212i</v>
      </c>
      <c r="O3775" t="str">
        <f t="shared" si="1973"/>
        <v>-0.305712969055543-0.952123721241754i</v>
      </c>
      <c r="P3775" t="str">
        <f t="shared" si="1974"/>
        <v>1.30571296905554+0.952123721241754i</v>
      </c>
      <c r="Q3775" t="str">
        <f t="shared" si="1975"/>
        <v>-1.30571296905554+7.21254507184037i</v>
      </c>
      <c r="R3775" t="str">
        <f t="shared" si="1976"/>
        <v>0.0960871536432178-0.198428598708492i</v>
      </c>
      <c r="S3775" t="str">
        <f t="shared" si="1977"/>
        <v>0.846868507178263i</v>
      </c>
      <c r="T3775" t="str">
        <f t="shared" si="1978"/>
        <v>0.168042931169735+0.0813731843648402i</v>
      </c>
      <c r="U3775" t="str">
        <f t="shared" si="1979"/>
        <v>0.0001-86.4502678391611i</v>
      </c>
      <c r="V3775" t="str">
        <f t="shared" si="1980"/>
        <v>0.00002-0.00138663680579383i</v>
      </c>
      <c r="W3775" t="str">
        <f t="shared" si="1981"/>
        <v>0.0000199993584529502-0.00138661456953103i</v>
      </c>
      <c r="X3775" t="str">
        <f t="shared" si="1982"/>
        <v>0.0000268325787097862-0.00138638369582769i</v>
      </c>
      <c r="Y3775" t="str">
        <f t="shared" si="1983"/>
        <v>0.009+11.5673441505176i</v>
      </c>
      <c r="Z3775" t="str">
        <f t="shared" si="1984"/>
        <v>-0.00143838869627807-0.0000289621530023875i</v>
      </c>
      <c r="AA3775" t="str">
        <f t="shared" si="1985"/>
        <v>0.00080975411721668-1.03752693312684i</v>
      </c>
      <c r="AB3775" t="str">
        <f t="shared" si="1986"/>
        <v>1.14404805752264+0.553994344534462i</v>
      </c>
      <c r="AC3775" t="str">
        <f t="shared" si="1987"/>
        <v>1.102992162983-0.194786311560951i</v>
      </c>
      <c r="AD3775" t="str">
        <f t="shared" si="1988"/>
        <v>0.919836418271057+0.664706343611815i</v>
      </c>
      <c r="AE3775" t="str">
        <f t="shared" si="1989"/>
        <v>-0.00130383097964065-0.000982746534078697i</v>
      </c>
      <c r="AF3775" t="str">
        <f t="shared" si="1990"/>
        <v>-15.0861931946256-0.193391211260099i</v>
      </c>
      <c r="AG3775" t="str">
        <f t="shared" si="1991"/>
        <v>1.00249923198311-0.00345281684976977i</v>
      </c>
      <c r="AH3775" t="str">
        <f t="shared" si="1992"/>
        <v>0.0193791959740628+0.01510720991908i</v>
      </c>
      <c r="AI3775">
        <f t="shared" si="1993"/>
        <v>-32.191205373934679</v>
      </c>
      <c r="AJ3775">
        <f t="shared" si="1994"/>
        <v>37.938487102460385</v>
      </c>
      <c r="AK3775"/>
      <c r="AL3775"/>
      <c r="AM3775"/>
      <c r="AN3775"/>
    </row>
    <row r="3776" spans="1:40" x14ac:dyDescent="0.25">
      <c r="A3776"/>
      <c r="B3776">
        <f t="shared" si="1995"/>
        <v>1842000</v>
      </c>
      <c r="C3776" s="237" t="str">
        <f t="shared" si="1963"/>
        <v>-2.25249318728463E-08+0.00132954535303194i</v>
      </c>
      <c r="D3776" s="208" t="str">
        <f t="shared" si="1964"/>
        <v>-5.9570061296971+0.0101931810399115i</v>
      </c>
      <c r="E3776" t="str">
        <f t="shared" si="1965"/>
        <v>2870</v>
      </c>
      <c r="F3776" t="str">
        <f t="shared" si="1966"/>
        <v>0.777000777000777</v>
      </c>
      <c r="G3776" t="str">
        <f t="shared" si="1961"/>
        <v>0.777000777000777</v>
      </c>
      <c r="H3776" t="str">
        <f t="shared" si="1967"/>
        <v>9.1291923683187+0.203479529790969i</v>
      </c>
      <c r="I3776" t="str">
        <f t="shared" si="1968"/>
        <v>7233.5170848905i</v>
      </c>
      <c r="J3776" t="str">
        <f t="shared" si="1962"/>
        <v>-44754.6594088696+1564.44192786545i</v>
      </c>
      <c r="K3776" t="str">
        <f t="shared" si="1969"/>
        <v>0.00564289665773516-0.161428758394991i</v>
      </c>
      <c r="L3776" t="str">
        <f t="shared" si="1970"/>
        <v>0.000488424409341782-0.0117102863638655i</v>
      </c>
      <c r="M3776" t="str">
        <f t="shared" si="1971"/>
        <v>0.00613132106707694-0.173139044758856i</v>
      </c>
      <c r="N3776" t="str">
        <f t="shared" si="1972"/>
        <v>-8.16910370280134i</v>
      </c>
      <c r="O3776" t="str">
        <f t="shared" si="1973"/>
        <v>-0.309932531517612-0.950758552897151i</v>
      </c>
      <c r="P3776" t="str">
        <f t="shared" si="1974"/>
        <v>1.30993253151761+0.950758552897151i</v>
      </c>
      <c r="Q3776" t="str">
        <f t="shared" si="1975"/>
        <v>-1.30993253151761+7.21834514990419i</v>
      </c>
      <c r="R3776" t="str">
        <f t="shared" si="1976"/>
        <v>0.0956324607146159-0.198827372904968i</v>
      </c>
      <c r="S3776" t="str">
        <f t="shared" si="1977"/>
        <v>0.847328511799219i</v>
      </c>
      <c r="T3776" t="str">
        <f t="shared" si="1978"/>
        <v>0.168472101988515+0.0810321106170128i</v>
      </c>
      <c r="U3776" t="str">
        <f t="shared" si="1979"/>
        <v>0.0001-86.4033350118867i</v>
      </c>
      <c r="V3776" t="str">
        <f t="shared" si="1980"/>
        <v>0.00002-0.00138588401708276i</v>
      </c>
      <c r="W3776" t="str">
        <f t="shared" si="1981"/>
        <v>0.0000199993584529502-0.00138586179289679i</v>
      </c>
      <c r="X3776" t="str">
        <f t="shared" si="1982"/>
        <v>0.0000268251600114766-0.00138563108108515i</v>
      </c>
      <c r="Y3776" t="str">
        <f t="shared" si="1983"/>
        <v>0.009+11.5736273358248i</v>
      </c>
      <c r="Z3776" t="str">
        <f t="shared" si="1984"/>
        <v>-0.00143682720974668-0.0000289375141557905i</v>
      </c>
      <c r="AA3776" t="str">
        <f t="shared" si="1985"/>
        <v>0.000808874269295198-1.03696353780049i</v>
      </c>
      <c r="AB3776" t="str">
        <f t="shared" si="1986"/>
        <v>1.14696988254767+0.551672290545296i</v>
      </c>
      <c r="AC3776" t="str">
        <f t="shared" si="1987"/>
        <v>1.10254845400911-0.195202789894338i</v>
      </c>
      <c r="AD3776" t="str">
        <f t="shared" si="1988"/>
        <v>0.922777385284734+0.663735918311153i</v>
      </c>
      <c r="AE3776" t="str">
        <f t="shared" si="1989"/>
        <v>-0.00130666478818416-0.000980376711164979i</v>
      </c>
      <c r="AF3776" t="str">
        <f t="shared" si="1990"/>
        <v>-15.0861984980158-0.193286348751057i</v>
      </c>
      <c r="AG3776" t="str">
        <f t="shared" si="1991"/>
        <v>1.00249423921198-0.0034619856357712i</v>
      </c>
      <c r="AH3776" t="str">
        <f t="shared" si="1992"/>
        <v>0.0194224862939859+0.0150723644196246i</v>
      </c>
      <c r="AI3776">
        <f t="shared" si="1993"/>
        <v>-32.186689746094295</v>
      </c>
      <c r="AJ3776">
        <f t="shared" si="1994"/>
        <v>37.812411179710928</v>
      </c>
      <c r="AK3776"/>
      <c r="AL3776"/>
      <c r="AM3776"/>
      <c r="AN3776"/>
    </row>
    <row r="3777" spans="1:40" x14ac:dyDescent="0.25">
      <c r="A3777"/>
      <c r="B3777">
        <f t="shared" si="1995"/>
        <v>1843000</v>
      </c>
      <c r="C3777" s="237" t="str">
        <f t="shared" si="1963"/>
        <v>-2.25004947367373E-08+0.00132882395023636i</v>
      </c>
      <c r="D3777" s="208" t="str">
        <f t="shared" si="1964"/>
        <v>-5.95700612950975+0.0101876502851454i</v>
      </c>
      <c r="E3777" t="str">
        <f t="shared" si="1965"/>
        <v>2870</v>
      </c>
      <c r="F3777" t="str">
        <f t="shared" si="1966"/>
        <v>0.777000777000777</v>
      </c>
      <c r="G3777" t="str">
        <f t="shared" si="1961"/>
        <v>0.777000777000777</v>
      </c>
      <c r="H3777" t="str">
        <f t="shared" si="1967"/>
        <v>9.1291976632725+0.20336925011574i</v>
      </c>
      <c r="I3777" t="str">
        <f t="shared" si="1968"/>
        <v>7237.44407570749i</v>
      </c>
      <c r="J3777" t="str">
        <f t="shared" si="1962"/>
        <v>-44803.267235219+1565.29124487298i</v>
      </c>
      <c r="K3777" t="str">
        <f t="shared" si="1969"/>
        <v>0.00563678191019184-0.161341377904063i</v>
      </c>
      <c r="L3777" t="str">
        <f t="shared" si="1970"/>
        <v>0.00048789544044087-0.011703954488257i</v>
      </c>
      <c r="M3777" t="str">
        <f t="shared" si="1971"/>
        <v>0.00612467735063271-0.17304533239232i</v>
      </c>
      <c r="N3777" t="str">
        <f t="shared" si="1972"/>
        <v>-8.17353861252056i</v>
      </c>
      <c r="O3777" t="str">
        <f t="shared" si="1973"/>
        <v>-0.314145998105163-0.949374684660651i</v>
      </c>
      <c r="P3777" t="str">
        <f t="shared" si="1974"/>
        <v>1.31414599810516+0.949374684660651i</v>
      </c>
      <c r="Q3777" t="str">
        <f t="shared" si="1975"/>
        <v>-1.31414599810516+7.22416392785991i</v>
      </c>
      <c r="R3777" t="str">
        <f t="shared" si="1976"/>
        <v>0.0951759020518203-0.199223196382943i</v>
      </c>
      <c r="S3777" t="str">
        <f t="shared" si="1977"/>
        <v>0.847788516420173i</v>
      </c>
      <c r="T3777" t="str">
        <f t="shared" si="1978"/>
        <v>0.16889913809798+0.0806890367994644i</v>
      </c>
      <c r="U3777" t="str">
        <f t="shared" si="1979"/>
        <v>0.0001-86.3564531155155i</v>
      </c>
      <c r="V3777" t="str">
        <f t="shared" si="1980"/>
        <v>0.00002-0.00138513204528836i</v>
      </c>
      <c r="W3777" t="str">
        <f t="shared" si="1981"/>
        <v>0.0000199993584529502-0.00138510983316611i</v>
      </c>
      <c r="X3777" t="str">
        <f t="shared" si="1982"/>
        <v>0.0000268177533855147-0.00138487928301104i</v>
      </c>
      <c r="Y3777" t="str">
        <f t="shared" si="1983"/>
        <v>0.009+11.579910521132i</v>
      </c>
      <c r="Z3777" t="str">
        <f t="shared" si="1984"/>
        <v>-0.00143526826459144-0.0000289129165519904i</v>
      </c>
      <c r="AA3777" t="str">
        <f t="shared" si="1985"/>
        <v>0.000807995855081463-1.03640075408188i</v>
      </c>
      <c r="AB3777" t="str">
        <f t="shared" si="1986"/>
        <v>1.14987717432201+0.549336619941236i</v>
      </c>
      <c r="AC3777" t="str">
        <f t="shared" si="1987"/>
        <v>1.10210276467858-0.195616368286867i</v>
      </c>
      <c r="AD3777" t="str">
        <f t="shared" si="1988"/>
        <v>0.925713970445568+0.662752556586895i</v>
      </c>
      <c r="AE3777" t="str">
        <f t="shared" si="1989"/>
        <v>-0.00130948577450624-0.000977992802524516i</v>
      </c>
      <c r="AF3777" t="str">
        <f t="shared" si="1990"/>
        <v>-15.0862037927822-0.193181599830595i</v>
      </c>
      <c r="AG3777" t="str">
        <f t="shared" si="1991"/>
        <v>1.00248920330533-0.00347112806368921i</v>
      </c>
      <c r="AH3777" t="str">
        <f t="shared" si="1992"/>
        <v>0.0194655888280161+0.0150373039286483i</v>
      </c>
      <c r="AI3777">
        <f t="shared" si="1993"/>
        <v>-32.182233362054554</v>
      </c>
      <c r="AJ3777">
        <f t="shared" si="1994"/>
        <v>37.686337955222612</v>
      </c>
      <c r="AK3777"/>
      <c r="AL3777"/>
      <c r="AM3777"/>
      <c r="AN3777"/>
    </row>
    <row r="3778" spans="1:40" x14ac:dyDescent="0.25">
      <c r="A3778"/>
      <c r="B3778">
        <f t="shared" si="1995"/>
        <v>1844000</v>
      </c>
      <c r="C3778" s="237" t="str">
        <f t="shared" si="1963"/>
        <v>-2.24760973465764E-08+0.0013281033298733i</v>
      </c>
      <c r="D3778" s="208" t="str">
        <f t="shared" si="1964"/>
        <v>-5.9570061293227+0.0101821255290286i</v>
      </c>
      <c r="E3778" t="str">
        <f t="shared" si="1965"/>
        <v>2870</v>
      </c>
      <c r="F3778" t="str">
        <f t="shared" si="1966"/>
        <v>0.777000777000777</v>
      </c>
      <c r="G3778" t="str">
        <f t="shared" si="1961"/>
        <v>0.777000777000777</v>
      </c>
      <c r="H3778" t="str">
        <f t="shared" si="1967"/>
        <v>9.12920294962087+0.203259089843389i</v>
      </c>
      <c r="I3778" t="str">
        <f t="shared" si="1968"/>
        <v>7241.37106652447i</v>
      </c>
      <c r="J3778" t="str">
        <f t="shared" si="1962"/>
        <v>-44851.9014430209+1566.1405618805i</v>
      </c>
      <c r="K3778" t="str">
        <f t="shared" si="1969"/>
        <v>0.00563067709245959-0.16125409184552i</v>
      </c>
      <c r="L3778" t="str">
        <f t="shared" si="1970"/>
        <v>0.000487367329896713-0.0116976294444302i</v>
      </c>
      <c r="M3778" t="str">
        <f t="shared" si="1971"/>
        <v>0.0061180444223563-0.17295172128995i</v>
      </c>
      <c r="N3778" t="str">
        <f t="shared" si="1972"/>
        <v>-8.17797352223978i</v>
      </c>
      <c r="O3778" t="str">
        <f t="shared" si="1973"/>
        <v>-0.318353285946086-0.947972143750717i</v>
      </c>
      <c r="P3778" t="str">
        <f t="shared" si="1974"/>
        <v>1.31835328594609+0.947972143750717i</v>
      </c>
      <c r="Q3778" t="str">
        <f t="shared" si="1975"/>
        <v>-1.31835328594609+7.23000137848906i</v>
      </c>
      <c r="R3778" t="str">
        <f t="shared" si="1976"/>
        <v>0.0947174993463469-0.199616063247218i</v>
      </c>
      <c r="S3778" t="str">
        <f t="shared" si="1977"/>
        <v>0.848248521041129i</v>
      </c>
      <c r="T3778" t="str">
        <f t="shared" si="1978"/>
        <v>0.169324030425505+0.0803439787372529i</v>
      </c>
      <c r="U3778" t="str">
        <f t="shared" si="1979"/>
        <v>0.0001-86.309622067188i</v>
      </c>
      <c r="V3778" t="str">
        <f t="shared" si="1980"/>
        <v>0.00002-0.00138438088908159i</v>
      </c>
      <c r="W3778" t="str">
        <f t="shared" si="1981"/>
        <v>0.0000199993584529502-0.00138435868900999i</v>
      </c>
      <c r="X3778" t="str">
        <f t="shared" si="1982"/>
        <v>0.0000268103588057214-0.00138412830027687i</v>
      </c>
      <c r="Y3778" t="str">
        <f t="shared" si="1983"/>
        <v>0.009+11.5861937064392i</v>
      </c>
      <c r="Z3778" t="str">
        <f t="shared" si="1984"/>
        <v>-0.0014337118553003-0.0000288883600924399i</v>
      </c>
      <c r="AA3778" t="str">
        <f t="shared" si="1985"/>
        <v>0.000807118871461206-1.03583858097552i</v>
      </c>
      <c r="AB3778" t="str">
        <f t="shared" si="1986"/>
        <v>1.15276987107859+0.546987440460388i</v>
      </c>
      <c r="AC3778" t="str">
        <f t="shared" si="1987"/>
        <v>1.10165511663162-0.196027039995028i</v>
      </c>
      <c r="AD3778" t="str">
        <f t="shared" si="1988"/>
        <v>0.92864611727053+0.661756278372175i</v>
      </c>
      <c r="AE3778" t="str">
        <f t="shared" si="1989"/>
        <v>-0.00131229389404631-0.000975594885055756i</v>
      </c>
      <c r="AF3778" t="str">
        <f t="shared" si="1990"/>
        <v>-15.0862090789436-0.19307696431436i</v>
      </c>
      <c r="AG3778" t="str">
        <f t="shared" si="1991"/>
        <v>1.00248412440797-0.00348024396450809i</v>
      </c>
      <c r="AH3778" t="str">
        <f t="shared" si="1992"/>
        <v>0.019508502888723+0.0150020295752479i</v>
      </c>
      <c r="AI3778">
        <f t="shared" si="1993"/>
        <v>-32.177836017745037</v>
      </c>
      <c r="AJ3778">
        <f t="shared" si="1994"/>
        <v>37.560267399420489</v>
      </c>
      <c r="AK3778"/>
      <c r="AL3778"/>
      <c r="AM3778"/>
      <c r="AN3778"/>
    </row>
    <row r="3779" spans="1:40" x14ac:dyDescent="0.25">
      <c r="A3779"/>
      <c r="B3779">
        <f t="shared" si="1995"/>
        <v>1845000</v>
      </c>
      <c r="C3779" s="237" t="str">
        <f t="shared" si="1963"/>
        <v>-2.24517396162164E-08+0.00132738349067052i</v>
      </c>
      <c r="D3779" s="208" t="str">
        <f t="shared" si="1964"/>
        <v>-5.95700612913597+0.0101766067618073i</v>
      </c>
      <c r="E3779" t="str">
        <f t="shared" si="1965"/>
        <v>2870</v>
      </c>
      <c r="F3779" t="str">
        <f t="shared" si="1966"/>
        <v>0.777000777000777</v>
      </c>
      <c r="G3779" t="str">
        <f t="shared" si="1961"/>
        <v>0.777000777000777</v>
      </c>
      <c r="H3779" t="str">
        <f t="shared" si="1967"/>
        <v>9.12920822738249+0.203149048780213i</v>
      </c>
      <c r="I3779" t="str">
        <f t="shared" si="1968"/>
        <v>7245.29805734146i</v>
      </c>
      <c r="J3779" t="str">
        <f t="shared" si="1962"/>
        <v>-44900.5620322754+1566.98987888803i</v>
      </c>
      <c r="K3779" t="str">
        <f t="shared" si="1969"/>
        <v>0.00562458218305833-0.161166900066549i</v>
      </c>
      <c r="L3779" t="str">
        <f t="shared" si="1970"/>
        <v>0.000486840075854249-0.0116913112213537i</v>
      </c>
      <c r="M3779" t="str">
        <f t="shared" si="1971"/>
        <v>0.00611142225891258-0.172858211287903i</v>
      </c>
      <c r="N3779" t="str">
        <f t="shared" si="1972"/>
        <v>-8.182408431959i</v>
      </c>
      <c r="O3779" t="str">
        <f t="shared" si="1973"/>
        <v>-0.322554312289793-0.946550957753073i</v>
      </c>
      <c r="P3779" t="str">
        <f t="shared" si="1974"/>
        <v>1.32255431228979+0.946550957753073i</v>
      </c>
      <c r="Q3779" t="str">
        <f t="shared" si="1975"/>
        <v>-1.32255431228979+7.23585747420593i</v>
      </c>
      <c r="R3779" t="str">
        <f t="shared" si="1976"/>
        <v>0.0942572742777914-0.200005967780534i</v>
      </c>
      <c r="S3779" t="str">
        <f t="shared" si="1977"/>
        <v>0.848708525662083i</v>
      </c>
      <c r="T3779" t="str">
        <f t="shared" si="1978"/>
        <v>0.169746770038635+0.0799969522852309i</v>
      </c>
      <c r="U3779" t="str">
        <f t="shared" si="1979"/>
        <v>0.0001-86.2628417842254i</v>
      </c>
      <c r="V3779" t="str">
        <f t="shared" si="1980"/>
        <v>0.00002-0.00138363054713628i</v>
      </c>
      <c r="W3779" t="str">
        <f t="shared" si="1981"/>
        <v>0.0000199993584529502-0.00138360835910226i</v>
      </c>
      <c r="X3779" t="str">
        <f t="shared" si="1982"/>
        <v>0.0000268029762459882-0.00138337813155697i</v>
      </c>
      <c r="Y3779" t="str">
        <f t="shared" si="1983"/>
        <v>0.009+11.5924768917463i</v>
      </c>
      <c r="Z3779" t="str">
        <f t="shared" si="1984"/>
        <v>-0.0014321579763761-0.00002886384467889i</v>
      </c>
      <c r="AA3779" t="str">
        <f t="shared" si="1985"/>
        <v>0.000806243315328593-1.03527701748808i</v>
      </c>
      <c r="AB3779" t="str">
        <f t="shared" si="1986"/>
        <v>1.15564791200463+0.544624860043698i</v>
      </c>
      <c r="AC3779" t="str">
        <f t="shared" si="1987"/>
        <v>1.10120553150297-0.196434798455292i</v>
      </c>
      <c r="AD3779" t="str">
        <f t="shared" si="1988"/>
        <v>0.931573769368291+0.660747103842379i</v>
      </c>
      <c r="AE3779" t="str">
        <f t="shared" si="1989"/>
        <v>-0.00131508910260622-0.000973183035721247i</v>
      </c>
      <c r="AF3779" t="str">
        <f t="shared" si="1990"/>
        <v>-15.0862143565185-0.192972442018406i</v>
      </c>
      <c r="AG3779" t="str">
        <f t="shared" si="1991"/>
        <v>1.0024790026653-0.00348933316992182i</v>
      </c>
      <c r="AH3779" t="str">
        <f t="shared" si="1992"/>
        <v>0.0195512277939461+0.014966542489552i</v>
      </c>
      <c r="AI3779">
        <f t="shared" si="1993"/>
        <v>-32.173497510745868</v>
      </c>
      <c r="AJ3779">
        <f t="shared" si="1994"/>
        <v>37.434199482750955</v>
      </c>
      <c r="AK3779"/>
      <c r="AL3779"/>
      <c r="AM3779"/>
      <c r="AN3779"/>
    </row>
    <row r="3780" spans="1:40" x14ac:dyDescent="0.25">
      <c r="A3780"/>
      <c r="B3780">
        <f t="shared" si="1995"/>
        <v>1846000</v>
      </c>
      <c r="C3780" s="237" t="str">
        <f t="shared" si="1963"/>
        <v>-2.24274214597446E-08+0.00132666443135855i</v>
      </c>
      <c r="D3780" s="208" t="str">
        <f t="shared" si="1964"/>
        <v>-5.95700612894952+0.0101710939737489i</v>
      </c>
      <c r="E3780" t="str">
        <f t="shared" si="1965"/>
        <v>2870</v>
      </c>
      <c r="F3780" t="str">
        <f t="shared" si="1966"/>
        <v>0.777000777000777</v>
      </c>
      <c r="G3780" t="str">
        <f t="shared" si="1961"/>
        <v>0.777000777000777</v>
      </c>
      <c r="H3780" t="str">
        <f t="shared" si="1967"/>
        <v>9.12921349657586+0.203039126732922i</v>
      </c>
      <c r="I3780" t="str">
        <f t="shared" si="1968"/>
        <v>7249.22504815845i</v>
      </c>
      <c r="J3780" t="str">
        <f t="shared" si="1962"/>
        <v>-44949.2490029825+1567.83919589556i</v>
      </c>
      <c r="K3780" t="str">
        <f t="shared" si="1969"/>
        <v>0.00561849716056591-0.161079802414667i</v>
      </c>
      <c r="L3780" t="str">
        <f t="shared" si="1970"/>
        <v>0.000486313676463425-0.0116849998080198i</v>
      </c>
      <c r="M3780" t="str">
        <f t="shared" si="1971"/>
        <v>0.00610481083702933-0.172764802222687i</v>
      </c>
      <c r="N3780" t="str">
        <f t="shared" si="1972"/>
        <v>-8.18684334167822i</v>
      </c>
      <c r="O3780" t="str">
        <f t="shared" si="1973"/>
        <v>-0.326748994508849-0.945111154620162i</v>
      </c>
      <c r="P3780" t="str">
        <f t="shared" si="1974"/>
        <v>1.32674899450885+0.945111154620162i</v>
      </c>
      <c r="Q3780" t="str">
        <f t="shared" si="1975"/>
        <v>-1.32674899450885+7.24173218705806i</v>
      </c>
      <c r="R3780" t="str">
        <f t="shared" si="1976"/>
        <v>0.0937952485121923-0.200392904442888i</v>
      </c>
      <c r="S3780" t="str">
        <f t="shared" si="1977"/>
        <v>0.849168530283039i</v>
      </c>
      <c r="T3780" t="str">
        <f t="shared" si="1978"/>
        <v>0.170167348144917+0.0796479733266307i</v>
      </c>
      <c r="U3780" t="str">
        <f t="shared" si="1979"/>
        <v>0.0001-86.2161121841254i</v>
      </c>
      <c r="V3780" t="str">
        <f t="shared" si="1980"/>
        <v>0.00002-0.00138288101812917i</v>
      </c>
      <c r="W3780" t="str">
        <f t="shared" si="1981"/>
        <v>0.0000199993584529502-0.0013828588421197i</v>
      </c>
      <c r="X3780" t="str">
        <f t="shared" si="1982"/>
        <v>0.000026795605680278-0.00138262877552865i</v>
      </c>
      <c r="Y3780" t="str">
        <f t="shared" si="1983"/>
        <v>0.009+11.5987600770535i</v>
      </c>
      <c r="Z3780" t="str">
        <f t="shared" si="1984"/>
        <v>-0.00143060662233659-0.0000288393702133892i</v>
      </c>
      <c r="AA3780" t="str">
        <f t="shared" si="1985"/>
        <v>0.000805369183586174-1.03471606262835i</v>
      </c>
      <c r="AB3780" t="str">
        <f t="shared" si="1986"/>
        <v>1.15851123724051+0.542248986825327i</v>
      </c>
      <c r="AC3780" t="str">
        <f t="shared" si="1987"/>
        <v>1.10075403092026-0.196839637283478i</v>
      </c>
      <c r="AD3780" t="str">
        <f t="shared" si="1988"/>
        <v>0.934496870440304+0.659725053414724i</v>
      </c>
      <c r="AE3780" t="str">
        <f t="shared" si="1989"/>
        <v>-0.00131787135635024-0.000970757331546347i</v>
      </c>
      <c r="AF3780" t="str">
        <f t="shared" si="1990"/>
        <v>-15.0862196255254-0.192868032759173i</v>
      </c>
      <c r="AG3780" t="str">
        <f t="shared" si="1991"/>
        <v>1.0024738382233-0.00349839551233611i</v>
      </c>
      <c r="AH3780" t="str">
        <f t="shared" si="1992"/>
        <v>0.019593762866794+0.0149308438027038i</v>
      </c>
      <c r="AI3780">
        <f t="shared" si="1993"/>
        <v>-32.169217640271896</v>
      </c>
      <c r="AJ3780">
        <f t="shared" si="1994"/>
        <v>37.308134175681467</v>
      </c>
      <c r="AK3780"/>
      <c r="AL3780"/>
      <c r="AM3780"/>
      <c r="AN3780"/>
    </row>
    <row r="3781" spans="1:40" x14ac:dyDescent="0.25">
      <c r="A3781"/>
      <c r="B3781">
        <f t="shared" si="1995"/>
        <v>1847000</v>
      </c>
      <c r="C3781" s="237" t="str">
        <f t="shared" si="1963"/>
        <v>-2.24031427914797E-08+0.00132594615067062i</v>
      </c>
      <c r="D3781" s="208" t="str">
        <f t="shared" si="1964"/>
        <v>-5.95700612876339+0.0101655871551414i</v>
      </c>
      <c r="E3781" t="str">
        <f t="shared" si="1965"/>
        <v>2870</v>
      </c>
      <c r="F3781" t="str">
        <f t="shared" si="1966"/>
        <v>0.777000777000777</v>
      </c>
      <c r="G3781" t="str">
        <f t="shared" ref="G3781:G3844" si="1996">IF($C$11=$C$7,$C$24,F3781)</f>
        <v>0.777000777000777</v>
      </c>
      <c r="H3781" t="str">
        <f t="shared" si="1967"/>
        <v>9.1292187572196+0.202929323508653i</v>
      </c>
      <c r="I3781" t="str">
        <f t="shared" si="1968"/>
        <v>7253.15203897544i</v>
      </c>
      <c r="J3781" t="str">
        <f t="shared" ref="J3781:J3844" si="1997">IMSUM(COMPLEX(0,2*PI()*B3781*$C$113*$C$112),COMPLEX(0,2*PI()*B3781*$C$113*$C$111),COMPLEX(0,2*PI()*B3781*$C$28*10^-12*$C$111),COMPLEX(-1*2*PI()*B3781*2*PI()*B3781*$C$113*$C$112*$C$28*10^-12*$C$111,0),COMPLEX(1,0))</f>
        <v>-44997.9623551421+1568.68851290309i</v>
      </c>
      <c r="K3781" t="str">
        <f t="shared" si="1969"/>
        <v>0.00561242200361807-0.160992798737718i</v>
      </c>
      <c r="L3781" t="str">
        <f t="shared" si="1970"/>
        <v>0.000485788129879172-0.0116786951934446i</v>
      </c>
      <c r="M3781" t="str">
        <f t="shared" si="1971"/>
        <v>0.00609821013349724-0.172671493931163i</v>
      </c>
      <c r="N3781" t="str">
        <f t="shared" si="1972"/>
        <v>-8.19127825139743i</v>
      </c>
      <c r="O3781" t="str">
        <f t="shared" si="1973"/>
        <v>-0.330937250100593-0.943652762670601i</v>
      </c>
      <c r="P3781" t="str">
        <f t="shared" si="1974"/>
        <v>1.33093725010059+0.943652762670601i</v>
      </c>
      <c r="Q3781" t="str">
        <f t="shared" si="1975"/>
        <v>-1.33093725010059+7.24762548872683i</v>
      </c>
      <c r="R3781" t="str">
        <f t="shared" si="1976"/>
        <v>0.093331443700419-0.200776867870799i</v>
      </c>
      <c r="S3781" t="str">
        <f t="shared" si="1977"/>
        <v>0.849628534903993i</v>
      </c>
      <c r="T3781" t="str">
        <f t="shared" si="1978"/>
        <v>0.17058575609168+0.0792970577716615i</v>
      </c>
      <c r="U3781" t="str">
        <f t="shared" si="1979"/>
        <v>0.0001-86.169433184567i</v>
      </c>
      <c r="V3781" t="str">
        <f t="shared" si="1980"/>
        <v>0.00002-0.00138213230073982i</v>
      </c>
      <c r="W3781" t="str">
        <f t="shared" si="1981"/>
        <v>0.0000199993584529501-0.00138211013674188i</v>
      </c>
      <c r="X3781" t="str">
        <f t="shared" si="1982"/>
        <v>0.0000267882470826234-0.00138188023087196i</v>
      </c>
      <c r="Y3781" t="str">
        <f t="shared" si="1983"/>
        <v>0.009+11.6050432623607i</v>
      </c>
      <c r="Z3781" t="str">
        <f t="shared" si="1984"/>
        <v>-0.00142905778771432-0.0000288149365982837i</v>
      </c>
      <c r="AA3781" t="str">
        <f t="shared" si="1985"/>
        <v>0.000804496473144985-1.03415571540732i</v>
      </c>
      <c r="AB3781" t="str">
        <f t="shared" si="1986"/>
        <v>1.16135978787822+0.539859929123093i</v>
      </c>
      <c r="AC3781" t="str">
        <f t="shared" si="1987"/>
        <v>1.10030063650233-0.197241550274063i</v>
      </c>
      <c r="AD3781" t="str">
        <f t="shared" si="1988"/>
        <v>0.937415364281674+0.658690147747816i</v>
      </c>
      <c r="AE3781" t="str">
        <f t="shared" si="1989"/>
        <v>-0.00132064061180452-0.000968317849617749i</v>
      </c>
      <c r="AF3781" t="str">
        <f t="shared" si="1990"/>
        <v>-15.086224885983-0.192763736353512i</v>
      </c>
      <c r="AG3781" t="str">
        <f t="shared" si="1991"/>
        <v>1.00246863122856-0.00350743082487001i</v>
      </c>
      <c r="AH3781" t="str">
        <f t="shared" si="1992"/>
        <v>0.0196361074356373+0.0148949346468402i</v>
      </c>
      <c r="AI3781">
        <f t="shared" si="1993"/>
        <v>-32.16499620715971</v>
      </c>
      <c r="AJ3781">
        <f t="shared" si="1994"/>
        <v>37.182071448702203</v>
      </c>
      <c r="AK3781"/>
      <c r="AL3781"/>
      <c r="AM3781"/>
      <c r="AN3781"/>
    </row>
    <row r="3782" spans="1:40" x14ac:dyDescent="0.25">
      <c r="A3782"/>
      <c r="B3782">
        <f t="shared" si="1995"/>
        <v>1848000</v>
      </c>
      <c r="C3782" s="237" t="str">
        <f t="shared" ref="C3782:C3845" si="1998">IMPRODUCT(COMPLEX(-1,0),IMDIV(IMPRODUCT(G3782,COMPLEX($C$100+$C$101,0)),COMPLEX($C$100,2*PI()*B3782*$C$103*$C$102*(2*$C$100+$C$101))))</f>
        <v>-2.23789035259725E-08+0.00132522864734275i</v>
      </c>
      <c r="D3782" s="208" t="str">
        <f t="shared" ref="D3782:D3845" si="1999">IMPRODUCT(COMPLEX($C$106,0),IMSUB(C3782,G3782))</f>
        <v>-5.95700612857755+0.0101600862962944i</v>
      </c>
      <c r="E3782" t="str">
        <f t="shared" ref="E3782:E3845" si="2000">IMDIV(COMPLEX($C$20*10^3,0),COMPLEX(1,2*PI()*B3782*$C$20*1000*$C$29*10^-12))</f>
        <v>2870</v>
      </c>
      <c r="F3782" t="str">
        <f t="shared" ref="F3782:F3845" si="2001">IMDIV(COMPLEX($C$22*1000,0),IMSUM(COMPLEX($C$22*1000,0),E3782))</f>
        <v>0.777000777000777</v>
      </c>
      <c r="G3782" t="str">
        <f t="shared" si="1996"/>
        <v>0.777000777000777</v>
      </c>
      <c r="H3782" t="str">
        <f t="shared" ref="H3782:H3845" si="2002">IMPRODUCT(COMPLEX($C$108,0),IMPRODUCT(COMPLEX(-1,0),D3782),IMDIV(COMPLEX(0,2*PI()*B3782*$C$109*$C$110),COMPLEX(1,2*PI()*B3782*$C$109*$C$110)))</f>
        <v>9.12922400933214+0.202819638914949i</v>
      </c>
      <c r="I3782" t="str">
        <f t="shared" ref="I3782:I3845" si="2003">COMPLEX(0,2*PI()*B3782*$C$113*$C$112*$C$114)</f>
        <v>7257.07902979242i</v>
      </c>
      <c r="J3782" t="str">
        <f t="shared" si="1997"/>
        <v>-45046.7020887543+1569.53782991061i</v>
      </c>
      <c r="K3782" t="str">
        <f t="shared" ref="K3782:K3845" si="2004">IMDIV(I3782,J3782)</f>
        <v>0.00560635669090814-0.160905888883874i</v>
      </c>
      <c r="L3782" t="str">
        <f t="shared" ref="L3782:L3845" si="2005">IMDIV(COMPLEX($C$117,0),COMPLEX(1,2*PI()*B3782*$C$115*$C$116))</f>
        <v>0.000485263434261406-0.0116723973666676i</v>
      </c>
      <c r="M3782" t="str">
        <f t="shared" ref="M3782:M3845" si="2006">IMSUM(K3782,L3782)</f>
        <v>0.00609162012516955-0.172578286250542i</v>
      </c>
      <c r="N3782" t="str">
        <f t="shared" ref="N3782:N3845" si="2007">COMPLEX(0,-2*PI()*B3782*$C$43)</f>
        <v>-8.19571316111666i</v>
      </c>
      <c r="O3782" t="str">
        <f t="shared" ref="O3782:O3845" si="2008">IMEXP(N3782)</f>
        <v>-0.3351189966888-0.942175810588604i</v>
      </c>
      <c r="P3782" t="str">
        <f t="shared" ref="P3782:P3845" si="2009">IMSUB(COMPLEX(1,0),O3782)</f>
        <v>1.3351189966888+0.942175810588604i</v>
      </c>
      <c r="Q3782" t="str">
        <f t="shared" ref="Q3782:Q3845" si="2010">IMSUM(COMPLEX(0,2*PI()*B3782*$C$43),O3782,COMPLEX(-1,0))</f>
        <v>-1.3351189966888+7.25353735052806i</v>
      </c>
      <c r="R3782" t="str">
        <f t="shared" ref="R3782:R3845" si="2011">IMDIV(P3782,Q3782)</f>
        <v>0.092865881476559-0.201157852876594i</v>
      </c>
      <c r="S3782" t="str">
        <f t="shared" ref="S3782:S3845" si="2012">IMDIV(COMPLEX(0,2*PI()*B3782*$C$123),COMPLEX($C$124,0))</f>
        <v>0.850088539524949i</v>
      </c>
      <c r="T3782" t="str">
        <f t="shared" ref="T3782:T3845" si="2013">IMPRODUCT(R3782,S3782)</f>
        <v>0.171001985365838+0.0789442215561051i</v>
      </c>
      <c r="U3782" t="str">
        <f t="shared" ref="U3782:U3845" si="2014">IMDIV(COMPLEX(1,2*PI()*B3782*$C$16*10^-3*$C$15*10^-6),COMPLEX(0,2*PI()*B3782*$C$15*10^-6))</f>
        <v>0.0001-86.1228047034064i</v>
      </c>
      <c r="V3782" t="str">
        <f t="shared" ref="V3782:V3845" si="2015">IMSUM(COMPLEX($C$18*10^-3,0),IMDIV(COMPLEX(1,0),COMPLEX(0,2*PI()*B3782*($C$17*1*10^-6))))</f>
        <v>0.00002-0.00138138439365067i</v>
      </c>
      <c r="W3782" t="str">
        <f t="shared" ref="W3782:W3845" si="2016">IMDIV(IMPRODUCT(U3782,V3782),IMSUM(U3782,V3782))</f>
        <v>0.0000199993584529501-0.00138136224165125i</v>
      </c>
      <c r="X3782" t="str">
        <f t="shared" ref="X3782:X3845" si="2017">IMDIV(IMPRODUCT(COMPLEX($C$19,0),W3782),IMSUM(COMPLEX($C$19,0),W3782))</f>
        <v>0.0000267809004271276-0.00138113249626988i</v>
      </c>
      <c r="Y3782" t="str">
        <f t="shared" ref="Y3782:Y3845" si="2018">COMPLEX($C$13*10^-3,2*PI()*B3782*$C$12*0.000001)</f>
        <v>0.009+11.6113264476679i</v>
      </c>
      <c r="Z3782" t="str">
        <f t="shared" ref="Z3782:Z3845" si="2019">IMPRODUCT(COMPLEX($C$6,0),IMDIV(X3782,IMSUM(X3782,Y3782)))</f>
        <v>-0.00142751146705667-0.0000287905437362138i</v>
      </c>
      <c r="AA3782" t="str">
        <f t="shared" ref="AA3782:AA3845" si="2020">IMDIV(COMPLEX($C$6,0),IMSUM(X3782,Y3782))</f>
        <v>0.000803625180924362-1.03359597483808i</v>
      </c>
      <c r="AB3782" t="str">
        <f t="shared" ref="AB3782:AB3845" si="2021">IMPRODUCT(COMPLEX($C$119,0),T3782)</f>
        <v>1.16419350596008+0.537457795428917i</v>
      </c>
      <c r="AC3782" t="str">
        <f t="shared" ref="AC3782:AC3845" si="2022">IMSUM(COMPLEX(1,0),IMPRODUCT(AB3782,M3782))</f>
        <v>1.09984536985761-0.197640531399537i</v>
      </c>
      <c r="AD3782" t="str">
        <f t="shared" ref="AD3782:AD3845" si="2023">IMDIV(AB3782,AC3782)</f>
        <v>0.940329194782289+0.657642407741216i</v>
      </c>
      <c r="AE3782" t="str">
        <f t="shared" ref="AE3782:AE3845" si="2024">IMPRODUCT(AD3782,AA3782,X3782)</f>
        <v>-0.00132339682585702-0.00096586466708216i</v>
      </c>
      <c r="AF3782" t="str">
        <f t="shared" ref="AF3782:AF3845" si="2025">IMSUB(D3782,H3782)</f>
        <v>-15.0862301379097-0.192659552618655i</v>
      </c>
      <c r="AG3782" t="str">
        <f t="shared" ref="AG3782:AG3845" si="2026">IMSUM(COMPLEX(1,0),IMPRODUCT(AD3782,AA3782,COMPLEX($C$127,0)))</f>
        <v>1.00246338182823-0.0035164389413579i</v>
      </c>
      <c r="AH3782" t="str">
        <f t="shared" ref="AH3782:AH3845" si="2027">IMDIV(IMPRODUCT(AE3782,AF3782),AG3782)</f>
        <v>0.0196782608341079+0.0148588161550734i</v>
      </c>
      <c r="AI3782">
        <f t="shared" ref="AI3782:AI3845" si="2028">20*LOG10(IMABS(AH3782))</f>
        <v>-32.16083301385239</v>
      </c>
      <c r="AJ3782">
        <f t="shared" ref="AJ3782:AJ3845" si="2029">IMARGUMENT(AH3782)*180/PI()</f>
        <v>37.056011272323204</v>
      </c>
      <c r="AK3782"/>
      <c r="AL3782"/>
      <c r="AM3782"/>
      <c r="AN3782"/>
    </row>
    <row r="3783" spans="1:40" x14ac:dyDescent="0.25">
      <c r="A3783"/>
      <c r="B3783">
        <f t="shared" si="1995"/>
        <v>1849000</v>
      </c>
      <c r="C3783" s="237" t="str">
        <f t="shared" si="1998"/>
        <v>-2.23547035780045E-08+0.00132451192011365i</v>
      </c>
      <c r="D3783" s="208" t="str">
        <f t="shared" si="1999"/>
        <v>-5.95700612839202+0.010154591387538i</v>
      </c>
      <c r="E3783" t="str">
        <f t="shared" si="2000"/>
        <v>2870</v>
      </c>
      <c r="F3783" t="str">
        <f t="shared" si="2001"/>
        <v>0.777000777000777</v>
      </c>
      <c r="G3783" t="str">
        <f t="shared" si="1996"/>
        <v>0.777000777000777</v>
      </c>
      <c r="H3783" t="str">
        <f t="shared" si="2002"/>
        <v>9.12922925293195+0.202710072759776i</v>
      </c>
      <c r="I3783" t="str">
        <f t="shared" si="2003"/>
        <v>7261.00602060941i</v>
      </c>
      <c r="J3783" t="str">
        <f t="shared" si="1997"/>
        <v>-45095.4682038191+1570.38714691814i</v>
      </c>
      <c r="K3783" t="str">
        <f t="shared" si="2004"/>
        <v>0.00560030120118703-0.160819072701634i</v>
      </c>
      <c r="L3783" t="str">
        <f t="shared" si="2005"/>
        <v>0.000484739587774989-0.0116661063167519i</v>
      </c>
      <c r="M3783" t="str">
        <f t="shared" si="2006"/>
        <v>0.00608504078896202-0.172485179018386i</v>
      </c>
      <c r="N3783" t="str">
        <f t="shared" si="2007"/>
        <v>-8.20014807083587i</v>
      </c>
      <c r="O3783" t="str">
        <f t="shared" si="2008"/>
        <v>-0.339294152025201-0.940680327423456i</v>
      </c>
      <c r="P3783" t="str">
        <f t="shared" si="2009"/>
        <v>1.3392941520252+0.940680327423456i</v>
      </c>
      <c r="Q3783" t="str">
        <f t="shared" si="2010"/>
        <v>-1.3392941520252+7.25946774341241i</v>
      </c>
      <c r="R3783" t="str">
        <f t="shared" si="2011"/>
        <v>0.0923985834563443-0.201535854447639i</v>
      </c>
      <c r="S3783" t="str">
        <f t="shared" si="2012"/>
        <v>0.850548544145905i</v>
      </c>
      <c r="T3783" t="str">
        <f t="shared" si="2013"/>
        <v>0.17141602759364+0.0785894806399376i</v>
      </c>
      <c r="U3783" t="str">
        <f t="shared" si="2014"/>
        <v>0.0001-86.0762266586775i</v>
      </c>
      <c r="V3783" t="str">
        <f t="shared" si="2015"/>
        <v>0.00002-0.00138063729554702i</v>
      </c>
      <c r="W3783" t="str">
        <f t="shared" si="2016"/>
        <v>0.0000199993584529501-0.00138061515553316i</v>
      </c>
      <c r="X3783" t="str">
        <f t="shared" si="2017"/>
        <v>0.000026773565687964-0.00138038557040824i</v>
      </c>
      <c r="Y3783" t="str">
        <f t="shared" si="2018"/>
        <v>0.009+11.6176096329751i</v>
      </c>
      <c r="Z3783" t="str">
        <f t="shared" si="2019"/>
        <v>-0.00142596765492575-0.0000287661915301159i</v>
      </c>
      <c r="AA3783" t="str">
        <f t="shared" si="2020"/>
        <v>0.000802755303852012-1.03303683993588i</v>
      </c>
      <c r="AB3783" t="str">
        <f t="shared" si="2021"/>
        <v>1.167012334477+0.535042694399434i</v>
      </c>
      <c r="AC3783" t="str">
        <f t="shared" si="2022"/>
        <v>1.09938825258248-0.198036574809673i</v>
      </c>
      <c r="AD3783" t="str">
        <f t="shared" si="2023"/>
        <v>0.943238305927688+0.656581854535031i</v>
      </c>
      <c r="AE3783" t="str">
        <f t="shared" si="2024"/>
        <v>-0.00132613995575709-0.00096339786114498i</v>
      </c>
      <c r="AF3783" t="str">
        <f t="shared" si="2025"/>
        <v>-15.086235381324-0.192555481372238i</v>
      </c>
      <c r="AG3783" t="str">
        <f t="shared" si="2026"/>
        <v>1.00245809017007-0.00352541969635105i</v>
      </c>
      <c r="AH3783" t="str">
        <f t="shared" si="2027"/>
        <v>0.0197202224010921+0.014822489461473i</v>
      </c>
      <c r="AI3783">
        <f t="shared" si="2028"/>
        <v>-32.156727864386113</v>
      </c>
      <c r="AJ3783">
        <f t="shared" si="2029"/>
        <v>36.92995361708099</v>
      </c>
      <c r="AK3783"/>
      <c r="AL3783"/>
      <c r="AM3783"/>
      <c r="AN3783"/>
    </row>
    <row r="3784" spans="1:40" x14ac:dyDescent="0.25">
      <c r="A3784"/>
      <c r="B3784">
        <f t="shared" si="1995"/>
        <v>1850000</v>
      </c>
      <c r="C3784" s="237" t="str">
        <f t="shared" si="1998"/>
        <v>-2.23305428625885E-08+0.00132379596772481i</v>
      </c>
      <c r="D3784" s="208" t="str">
        <f t="shared" si="1999"/>
        <v>-5.95700612820679+0.0101491024192235i</v>
      </c>
      <c r="E3784" t="str">
        <f t="shared" si="2000"/>
        <v>2870</v>
      </c>
      <c r="F3784" t="str">
        <f t="shared" si="2001"/>
        <v>0.777000777000777</v>
      </c>
      <c r="G3784" t="str">
        <f t="shared" si="1996"/>
        <v>0.777000777000777</v>
      </c>
      <c r="H3784" t="str">
        <f t="shared" si="2002"/>
        <v>9.12923448803739+0.202600624851509i</v>
      </c>
      <c r="I3784" t="str">
        <f t="shared" si="2003"/>
        <v>7264.9330114264i</v>
      </c>
      <c r="J3784" t="str">
        <f t="shared" si="1997"/>
        <v>-45144.2607003364+1571.23646392567i</v>
      </c>
      <c r="K3784" t="str">
        <f t="shared" si="2004"/>
        <v>0.00559425551326286-0.160732350039822i</v>
      </c>
      <c r="L3784" t="str">
        <f t="shared" si="2005"/>
        <v>0.000484216588589729-0.011659822032784i</v>
      </c>
      <c r="M3784" t="str">
        <f t="shared" si="2006"/>
        <v>0.00607847210185259-0.172392172072606i</v>
      </c>
      <c r="N3784" t="str">
        <f t="shared" si="2007"/>
        <v>-8.20458298055509i</v>
      </c>
      <c r="O3784" t="str">
        <f t="shared" si="2008"/>
        <v>-0.343462633991234-0.939166342588896i</v>
      </c>
      <c r="P3784" t="str">
        <f t="shared" si="2009"/>
        <v>1.34346263399123+0.939166342588896i</v>
      </c>
      <c r="Q3784" t="str">
        <f t="shared" si="2010"/>
        <v>-1.34346263399123+7.26541663796619i</v>
      </c>
      <c r="R3784" t="str">
        <f t="shared" si="2011"/>
        <v>0.091929571235561-0.201910867745596i</v>
      </c>
      <c r="S3784" t="str">
        <f t="shared" si="2012"/>
        <v>0.851008548766859i</v>
      </c>
      <c r="T3784" t="str">
        <f t="shared" si="2013"/>
        <v>0.171827874540437+0.0782328510059344i</v>
      </c>
      <c r="U3784" t="str">
        <f t="shared" si="2014"/>
        <v>0.0001-86.0296989685923i</v>
      </c>
      <c r="V3784" t="str">
        <f t="shared" si="2015"/>
        <v>0.00002-0.001379891005117i</v>
      </c>
      <c r="W3784" t="str">
        <f t="shared" si="2016"/>
        <v>0.0000199993584529502-0.00137986887707574i</v>
      </c>
      <c r="X3784" t="str">
        <f t="shared" si="2017"/>
        <v>0.0000267662428393755-0.0013796394519757i</v>
      </c>
      <c r="Y3784" t="str">
        <f t="shared" si="2018"/>
        <v>0.009+11.6238928182822i</v>
      </c>
      <c r="Z3784" t="str">
        <f t="shared" si="2019"/>
        <v>-0.00142442634589842-0.0000287418798832195i</v>
      </c>
      <c r="AA3784" t="str">
        <f t="shared" si="2020"/>
        <v>0.00080188683886399-1.0324783097181i</v>
      </c>
      <c r="AB3784" t="str">
        <f t="shared" si="2021"/>
        <v>1.16981621736693+0.532614734846502i</v>
      </c>
      <c r="AC3784" t="str">
        <f t="shared" si="2022"/>
        <v>1.09892930625962-0.198429674830845i</v>
      </c>
      <c r="AD3784" t="str">
        <f t="shared" si="2023"/>
        <v>0.94614264180018+0.65550850950946i</v>
      </c>
      <c r="AE3784" t="str">
        <f t="shared" si="2024"/>
        <v>-0.00132886995911536-0.000960917509068891i</v>
      </c>
      <c r="AF3784" t="str">
        <f t="shared" si="2025"/>
        <v>-15.0862406162442-0.192451522432285i</v>
      </c>
      <c r="AG3784" t="str">
        <f t="shared" si="2026"/>
        <v>1.0024527564024-0.00353437292511973i</v>
      </c>
      <c r="AH3784" t="str">
        <f t="shared" si="2027"/>
        <v>0.0197619914807305+0.0147859557010462i</v>
      </c>
      <c r="AI3784">
        <f t="shared" si="2028"/>
        <v>-32.152680564375402</v>
      </c>
      <c r="AJ3784">
        <f t="shared" si="2029"/>
        <v>36.803898453532014</v>
      </c>
      <c r="AK3784"/>
      <c r="AL3784"/>
      <c r="AM3784"/>
      <c r="AN3784"/>
    </row>
    <row r="3785" spans="1:40" x14ac:dyDescent="0.25">
      <c r="A3785"/>
      <c r="B3785">
        <f t="shared" si="1995"/>
        <v>1851000</v>
      </c>
      <c r="C3785" s="237" t="str">
        <f t="shared" si="1998"/>
        <v>-2.23064212949658E-08+0.0013230807889204i</v>
      </c>
      <c r="D3785" s="208" t="str">
        <f t="shared" si="1999"/>
        <v>-5.95700612802185+0.0101436193817231i</v>
      </c>
      <c r="E3785" t="str">
        <f t="shared" si="2000"/>
        <v>2870</v>
      </c>
      <c r="F3785" t="str">
        <f t="shared" si="2001"/>
        <v>0.777000777000777</v>
      </c>
      <c r="G3785" t="str">
        <f t="shared" si="1996"/>
        <v>0.777000777000777</v>
      </c>
      <c r="H3785" t="str">
        <f t="shared" si="2002"/>
        <v>9.12923971466678+0.202491294998938i</v>
      </c>
      <c r="I3785" t="str">
        <f t="shared" si="2003"/>
        <v>7268.86000224338i</v>
      </c>
      <c r="J3785" t="str">
        <f t="shared" si="1997"/>
        <v>-45193.0795783063+1572.0857809332i</v>
      </c>
      <c r="K3785" t="str">
        <f t="shared" si="2004"/>
        <v>0.00558821960600082-0.160645720747587i</v>
      </c>
      <c r="L3785" t="str">
        <f t="shared" si="2005"/>
        <v>0.000483694434880359-0.0116535445038738i</v>
      </c>
      <c r="M3785" t="str">
        <f t="shared" si="2006"/>
        <v>0.00607191404088118-0.172299265251461i</v>
      </c>
      <c r="N3785" t="str">
        <f t="shared" si="2007"/>
        <v>-8.20901789027431i</v>
      </c>
      <c r="O3785" t="str">
        <f t="shared" si="2008"/>
        <v>-0.34762436059955-0.937633885862576i</v>
      </c>
      <c r="P3785" t="str">
        <f t="shared" si="2009"/>
        <v>1.34762436059955+0.937633885862576i</v>
      </c>
      <c r="Q3785" t="str">
        <f t="shared" si="2010"/>
        <v>-1.34762436059955+7.27138400441173i</v>
      </c>
      <c r="R3785" t="str">
        <f t="shared" si="2011"/>
        <v>0.091458866388503-0.202282888105634i</v>
      </c>
      <c r="S3785" t="str">
        <f t="shared" si="2012"/>
        <v>0.851468553387815i</v>
      </c>
      <c r="T3785" t="str">
        <f t="shared" si="2013"/>
        <v>0.172237518110413+0.0778743486583081i</v>
      </c>
      <c r="U3785" t="str">
        <f t="shared" si="2014"/>
        <v>0.0001-85.9832215515373i</v>
      </c>
      <c r="V3785" t="str">
        <f t="shared" si="2015"/>
        <v>0.00002-0.00137914552105156i</v>
      </c>
      <c r="W3785" t="str">
        <f t="shared" si="2016"/>
        <v>0.0000199993584529501-0.00137912340496997i</v>
      </c>
      <c r="X3785" t="str">
        <f t="shared" si="2017"/>
        <v>0.0000267589318556743-0.00137889413966372i</v>
      </c>
      <c r="Y3785" t="str">
        <f t="shared" si="2018"/>
        <v>0.009+11.6301760035894i</v>
      </c>
      <c r="Z3785" t="str">
        <f t="shared" si="2019"/>
        <v>-0.00142288753456606-0.000028717608699045i</v>
      </c>
      <c r="AA3785" t="str">
        <f t="shared" si="2020"/>
        <v>0.000801019782904568-1.03192038320423i</v>
      </c>
      <c r="AB3785" t="str">
        <f t="shared" si="2021"/>
        <v>1.17260509951297+0.53017402572792i</v>
      </c>
      <c r="AC3785" t="str">
        <f t="shared" si="2022"/>
        <v>1.09846855245647-0.198819825965273i</v>
      </c>
      <c r="AD3785" t="str">
        <f t="shared" si="2023"/>
        <v>0.949042146579698+0.65442239428433i</v>
      </c>
      <c r="AE3785" t="str">
        <f t="shared" si="2024"/>
        <v>-0.00133158679390312-0.000958423688172431i</v>
      </c>
      <c r="AF3785" t="str">
        <f t="shared" si="2025"/>
        <v>-15.0862458426886-0.192347675617215i</v>
      </c>
      <c r="AG3785" t="str">
        <f t="shared" si="2026"/>
        <v>1.00244738067411-0.00354329846365447i</v>
      </c>
      <c r="AH3785" t="str">
        <f t="shared" si="2027"/>
        <v>0.0198035674224081+0.0147492160097177i</v>
      </c>
      <c r="AI3785">
        <f t="shared" si="2028"/>
        <v>-32.148690921001347</v>
      </c>
      <c r="AJ3785">
        <f t="shared" si="2029"/>
        <v>36.677845752259067</v>
      </c>
      <c r="AK3785"/>
      <c r="AL3785"/>
      <c r="AM3785"/>
      <c r="AN3785"/>
    </row>
    <row r="3786" spans="1:40" x14ac:dyDescent="0.25">
      <c r="A3786"/>
      <c r="B3786">
        <f t="shared" si="1995"/>
        <v>1852000</v>
      </c>
      <c r="C3786" s="237" t="str">
        <f t="shared" si="1998"/>
        <v>-2.22823387906066E-08+0.00132236638244731i</v>
      </c>
      <c r="D3786" s="208" t="str">
        <f t="shared" si="1999"/>
        <v>-5.95700612783723+0.0101381422654294i</v>
      </c>
      <c r="E3786" t="str">
        <f t="shared" si="2000"/>
        <v>2870</v>
      </c>
      <c r="F3786" t="str">
        <f t="shared" si="2001"/>
        <v>0.777000777000777</v>
      </c>
      <c r="G3786" t="str">
        <f t="shared" si="1996"/>
        <v>0.777000777000777</v>
      </c>
      <c r="H3786" t="str">
        <f t="shared" si="2002"/>
        <v>9.12924493283845+0.202382083011264i</v>
      </c>
      <c r="I3786" t="str">
        <f t="shared" si="2003"/>
        <v>7272.78699306037i</v>
      </c>
      <c r="J3786" t="str">
        <f t="shared" si="1997"/>
        <v>-45241.9248377288+1572.93509794072i</v>
      </c>
      <c r="K3786" t="str">
        <f t="shared" si="2004"/>
        <v>0.00558219345832302-0.160559184674401i</v>
      </c>
      <c r="L3786" t="str">
        <f t="shared" si="2005"/>
        <v>0.000483173124826516-0.0116472737191543i</v>
      </c>
      <c r="M3786" t="str">
        <f t="shared" si="2006"/>
        <v>0.00606536658314954-0.172206458393555i</v>
      </c>
      <c r="N3786" t="str">
        <f t="shared" si="2007"/>
        <v>-8.21345279999353i</v>
      </c>
      <c r="O3786" t="str">
        <f t="shared" si="2008"/>
        <v>-0.351779249995679-0.936082987385455i</v>
      </c>
      <c r="P3786" t="str">
        <f t="shared" si="2009"/>
        <v>1.35177924999568+0.936082987385455i</v>
      </c>
      <c r="Q3786" t="str">
        <f t="shared" si="2010"/>
        <v>-1.35177924999568+7.27736981260807i</v>
      </c>
      <c r="R3786" t="str">
        <f t="shared" si="2011"/>
        <v>0.0909864904664236-0.202651911035643i</v>
      </c>
      <c r="S3786" t="str">
        <f t="shared" si="2012"/>
        <v>0.851928558008769i</v>
      </c>
      <c r="T3786" t="str">
        <f t="shared" si="2013"/>
        <v>0.172644950346317+0.0775139896213389i</v>
      </c>
      <c r="U3786" t="str">
        <f t="shared" si="2014"/>
        <v>0.0001-85.9367943260773i</v>
      </c>
      <c r="V3786" t="str">
        <f t="shared" si="2015"/>
        <v>0.00002-0.00137840084204452i</v>
      </c>
      <c r="W3786" t="str">
        <f t="shared" si="2016"/>
        <v>0.0000199993584529501-0.00137837873790968i</v>
      </c>
      <c r="X3786" t="str">
        <f t="shared" si="2017"/>
        <v>0.0000267516327112426-0.00137814963216664i</v>
      </c>
      <c r="Y3786" t="str">
        <f t="shared" si="2018"/>
        <v>0.009+11.6364591888966i</v>
      </c>
      <c r="Z3786" t="str">
        <f t="shared" si="2019"/>
        <v>-0.00142135121553478-0.000028693377881406i</v>
      </c>
      <c r="AA3786" t="str">
        <f t="shared" si="2020"/>
        <v>0.000800154132926341-1.03136305941588i</v>
      </c>
      <c r="AB3786" t="str">
        <f t="shared" si="2021"/>
        <v>1.17537892674161+0.527720676138112i</v>
      </c>
      <c r="AC3786" t="str">
        <f t="shared" si="2022"/>
        <v>1.09800601272359-0.199207022890305i</v>
      </c>
      <c r="AD3786" t="str">
        <f t="shared" si="2023"/>
        <v>0.951936764544914+0.653323530718696i</v>
      </c>
      <c r="AE3786" t="str">
        <f t="shared" si="2024"/>
        <v>-0.00133429041845243-0.000955916475828783i</v>
      </c>
      <c r="AF3786" t="str">
        <f t="shared" si="2025"/>
        <v>-15.0862510606757-0.192243940745835i</v>
      </c>
      <c r="AG3786" t="str">
        <f t="shared" si="2026"/>
        <v>1.00244196313467-0.00355219614866828i</v>
      </c>
      <c r="AH3786" t="str">
        <f t="shared" si="2027"/>
        <v>0.0198449495807578+0.0147122715243138i</v>
      </c>
      <c r="AI3786">
        <f t="shared" si="2028"/>
        <v>-32.144758742995329</v>
      </c>
      <c r="AJ3786">
        <f t="shared" si="2029"/>
        <v>36.551795483866712</v>
      </c>
      <c r="AK3786"/>
      <c r="AL3786"/>
      <c r="AM3786"/>
      <c r="AN3786"/>
    </row>
    <row r="3787" spans="1:40" x14ac:dyDescent="0.25">
      <c r="A3787"/>
      <c r="B3787">
        <f t="shared" si="1995"/>
        <v>1853000</v>
      </c>
      <c r="C3787" s="237" t="str">
        <f t="shared" si="1998"/>
        <v>-2.22582952652094E-08+0.00132165274705514i</v>
      </c>
      <c r="D3787" s="208" t="str">
        <f t="shared" si="1999"/>
        <v>-5.95700612765289+0.0101326710607561i</v>
      </c>
      <c r="E3787" t="str">
        <f t="shared" si="2000"/>
        <v>2870</v>
      </c>
      <c r="F3787" t="str">
        <f t="shared" si="2001"/>
        <v>0.777000777000777</v>
      </c>
      <c r="G3787" t="str">
        <f t="shared" si="1996"/>
        <v>0.777000777000777</v>
      </c>
      <c r="H3787" t="str">
        <f t="shared" si="2002"/>
        <v>9.12925014257058+0.202272988698101i</v>
      </c>
      <c r="I3787" t="str">
        <f t="shared" si="2003"/>
        <v>7276.71398387736i</v>
      </c>
      <c r="J3787" t="str">
        <f t="shared" si="1997"/>
        <v>-45290.7964786038+1573.78441494825i</v>
      </c>
      <c r="K3787" t="str">
        <f t="shared" si="2004"/>
        <v>0.00557617704920841-0.160472741670062i</v>
      </c>
      <c r="L3787" t="str">
        <f t="shared" si="2005"/>
        <v>0.000482652656612746-0.0116410096677822i</v>
      </c>
      <c r="M3787" t="str">
        <f t="shared" si="2006"/>
        <v>0.00605882970582116-0.172113751337844i</v>
      </c>
      <c r="N3787" t="str">
        <f t="shared" si="2007"/>
        <v>-8.21788770971275i</v>
      </c>
      <c r="O3787" t="str">
        <f t="shared" si="2008"/>
        <v>-0.35592722045963-0.934513677661211i</v>
      </c>
      <c r="P3787" t="str">
        <f t="shared" si="2009"/>
        <v>1.35592722045963+0.934513677661211i</v>
      </c>
      <c r="Q3787" t="str">
        <f t="shared" si="2010"/>
        <v>-1.35592722045963+7.28337403205154i</v>
      </c>
      <c r="R3787" t="str">
        <f t="shared" si="2011"/>
        <v>0.0905124649960068-0.203017932215423i</v>
      </c>
      <c r="S3787" t="str">
        <f t="shared" si="2012"/>
        <v>0.852388562629725i</v>
      </c>
      <c r="T3787" t="str">
        <f t="shared" si="2013"/>
        <v>0.173050163429163+0.0771517899380195i</v>
      </c>
      <c r="U3787" t="str">
        <f t="shared" si="2014"/>
        <v>0.0001-85.8904172109525i</v>
      </c>
      <c r="V3787" t="str">
        <f t="shared" si="2015"/>
        <v>0.00002-0.00137765696679247i</v>
      </c>
      <c r="W3787" t="str">
        <f t="shared" si="2016"/>
        <v>0.0000199993584529501-0.00137763487459149i</v>
      </c>
      <c r="X3787" t="str">
        <f t="shared" si="2017"/>
        <v>0.0000267443453805311-0.00137740592818158i</v>
      </c>
      <c r="Y3787" t="str">
        <f t="shared" si="2018"/>
        <v>0.009+11.6427423742038i</v>
      </c>
      <c r="Z3787" t="str">
        <f t="shared" si="2019"/>
        <v>-0.00141981738342515-0.0000286691873344055i</v>
      </c>
      <c r="AA3787" t="str">
        <f t="shared" si="2020"/>
        <v>0.000799289885890123-1.03080633737678i</v>
      </c>
      <c r="AB3787" t="str">
        <f t="shared" si="2021"/>
        <v>1.17813764582063+0.525254795298898i</v>
      </c>
      <c r="AC3787" t="str">
        <f t="shared" si="2022"/>
        <v>1.09754170859313-0.199591260457643i</v>
      </c>
      <c r="AD3787" t="str">
        <f t="shared" si="2023"/>
        <v>0.954826440074088+0.652211940910334i</v>
      </c>
      <c r="AE3787" t="str">
        <f t="shared" si="2024"/>
        <v>-0.00133698079145545-0.000953395949464277i</v>
      </c>
      <c r="AF3787" t="str">
        <f t="shared" si="2025"/>
        <v>-15.0862562702235-0.192140317637345i</v>
      </c>
      <c r="AG3787" t="str">
        <f t="shared" si="2026"/>
        <v>1.00243650393413-0.00356106581759794i</v>
      </c>
      <c r="AH3787" t="str">
        <f t="shared" si="2027"/>
        <v>0.0198861373156481+0.0146751233825398i</v>
      </c>
      <c r="AI3787">
        <f t="shared" si="2028"/>
        <v>-32.140883840628767</v>
      </c>
      <c r="AJ3787">
        <f t="shared" si="2029"/>
        <v>36.425747618986065</v>
      </c>
      <c r="AK3787"/>
      <c r="AL3787"/>
      <c r="AM3787"/>
      <c r="AN3787"/>
    </row>
    <row r="3788" spans="1:40" x14ac:dyDescent="0.25">
      <c r="A3788"/>
      <c r="B3788">
        <f t="shared" si="1995"/>
        <v>1854000</v>
      </c>
      <c r="C3788" s="237" t="str">
        <f t="shared" si="1998"/>
        <v>-2.22342906346995E-08+0.00132093988149617i</v>
      </c>
      <c r="D3788" s="208" t="str">
        <f t="shared" si="1999"/>
        <v>-5.95700612746886+0.0101272057581373i</v>
      </c>
      <c r="E3788" t="str">
        <f t="shared" si="2000"/>
        <v>2870</v>
      </c>
      <c r="F3788" t="str">
        <f t="shared" si="2001"/>
        <v>0.777000777000777</v>
      </c>
      <c r="G3788" t="str">
        <f t="shared" si="1996"/>
        <v>0.777000777000777</v>
      </c>
      <c r="H3788" t="str">
        <f t="shared" si="2002"/>
        <v>9.12925534388141+0.20216401186947i</v>
      </c>
      <c r="I3788" t="str">
        <f t="shared" si="2003"/>
        <v>7280.64097469435i</v>
      </c>
      <c r="J3788" t="str">
        <f t="shared" si="1997"/>
        <v>-45339.6945009314+1574.63373195577i</v>
      </c>
      <c r="K3788" t="str">
        <f t="shared" si="2004"/>
        <v>0.0055701703576923-0.160386391584685i</v>
      </c>
      <c r="L3788" t="str">
        <f t="shared" si="2005"/>
        <v>0.000482133028428458-0.0116347523389371i</v>
      </c>
      <c r="M3788" t="str">
        <f t="shared" si="2006"/>
        <v>0.00605230338612076-0.172021143923622i</v>
      </c>
      <c r="N3788" t="str">
        <f t="shared" si="2007"/>
        <v>-8.22232261943197i</v>
      </c>
      <c r="O3788" t="str">
        <f t="shared" si="2008"/>
        <v>-0.360068190407493-0.932925987555644i</v>
      </c>
      <c r="P3788" t="str">
        <f t="shared" si="2009"/>
        <v>1.36006819040749+0.932925987555644i</v>
      </c>
      <c r="Q3788" t="str">
        <f t="shared" si="2010"/>
        <v>-1.36006819040749+7.28939663187633i</v>
      </c>
      <c r="R3788" t="str">
        <f t="shared" si="2011"/>
        <v>0.0900368114778564-0.203380947495874i</v>
      </c>
      <c r="S3788" t="str">
        <f t="shared" si="2012"/>
        <v>0.852848567250678i</v>
      </c>
      <c r="T3788" t="str">
        <f t="shared" si="2013"/>
        <v>0.173453149677942+0.0767877656687092i</v>
      </c>
      <c r="U3788" t="str">
        <f t="shared" si="2014"/>
        <v>0.0001-85.844090125078i</v>
      </c>
      <c r="V3788" t="str">
        <f t="shared" si="2015"/>
        <v>0.00002-0.00137691389399485i</v>
      </c>
      <c r="W3788" t="str">
        <f t="shared" si="2016"/>
        <v>0.0000199993584529501-0.00137689181371486i</v>
      </c>
      <c r="X3788" t="str">
        <f t="shared" si="2017"/>
        <v>0.0000267370698380598-0.00137666302640849i</v>
      </c>
      <c r="Y3788" t="str">
        <f t="shared" si="2018"/>
        <v>0.009+11.649025559511i</v>
      </c>
      <c r="Z3788" t="str">
        <f t="shared" si="2019"/>
        <v>-0.00141828603287232-0.0000286450369624361i</v>
      </c>
      <c r="AA3788" t="str">
        <f t="shared" si="2020"/>
        <v>0.000798427038764939-1.03025021611278i</v>
      </c>
      <c r="AB3788" t="str">
        <f t="shared" si="2021"/>
        <v>1.18088120445719+0.522776492550329i</v>
      </c>
      <c r="AC3788" t="str">
        <f t="shared" si="2022"/>
        <v>1.09707566157723-0.199972533692584i</v>
      </c>
      <c r="AD3788" t="str">
        <f t="shared" si="2023"/>
        <v>0.957711117646218+0.651087647195349i</v>
      </c>
      <c r="AE3788" t="str">
        <f t="shared" si="2024"/>
        <v>-0.00133965787196448-0.000950862186557179i</v>
      </c>
      <c r="AF3788" t="str">
        <f t="shared" si="2025"/>
        <v>-15.0862614713503-0.192036806111333i</v>
      </c>
      <c r="AG3788" t="str">
        <f t="shared" si="2026"/>
        <v>1.00243100322309-0.00356990730860634i</v>
      </c>
      <c r="AH3788" t="str">
        <f t="shared" si="2027"/>
        <v>0.019927129992187+0.0146377727229657i</v>
      </c>
      <c r="AI3788">
        <f t="shared" si="2028"/>
        <v>-32.137066025696683</v>
      </c>
      <c r="AJ3788">
        <f t="shared" si="2029"/>
        <v>36.299702128272394</v>
      </c>
      <c r="AK3788"/>
      <c r="AL3788"/>
      <c r="AM3788"/>
      <c r="AN3788"/>
    </row>
    <row r="3789" spans="1:40" x14ac:dyDescent="0.25">
      <c r="A3789"/>
      <c r="B3789">
        <f t="shared" si="1995"/>
        <v>1855000</v>
      </c>
      <c r="C3789" s="237" t="str">
        <f t="shared" si="1998"/>
        <v>-2.22103248152299E-08+0.00132022778452542i</v>
      </c>
      <c r="D3789" s="208" t="str">
        <f t="shared" si="1999"/>
        <v>-5.95700612728512+0.0101217463480282i</v>
      </c>
      <c r="E3789" t="str">
        <f t="shared" si="2000"/>
        <v>2870</v>
      </c>
      <c r="F3789" t="str">
        <f t="shared" si="2001"/>
        <v>0.777000777000777</v>
      </c>
      <c r="G3789" t="str">
        <f t="shared" si="1996"/>
        <v>0.777000777000777</v>
      </c>
      <c r="H3789" t="str">
        <f t="shared" si="2002"/>
        <v>9.12926053678903+0.2020551523358i</v>
      </c>
      <c r="I3789" t="str">
        <f t="shared" si="2003"/>
        <v>7284.56796551133i</v>
      </c>
      <c r="J3789" t="str">
        <f t="shared" si="1997"/>
        <v>-45388.6189047115+1575.4830489633i</v>
      </c>
      <c r="K3789" t="str">
        <f t="shared" si="2004"/>
        <v>0.00556417336286654-0.160300134268712i</v>
      </c>
      <c r="L3789" t="str">
        <f t="shared" si="2005"/>
        <v>0.000481614238467928-0.0116285017218217i</v>
      </c>
      <c r="M3789" t="str">
        <f t="shared" si="2006"/>
        <v>0.00604578760133447-0.171928635990534i</v>
      </c>
      <c r="N3789" t="str">
        <f t="shared" si="2007"/>
        <v>-8.22675752915119i</v>
      </c>
      <c r="O3789" t="str">
        <f t="shared" si="2008"/>
        <v>-0.364202078393045-0.931319948296065i</v>
      </c>
      <c r="P3789" t="str">
        <f t="shared" si="2009"/>
        <v>1.36420207839305+0.931319948296065i</v>
      </c>
      <c r="Q3789" t="str">
        <f t="shared" si="2010"/>
        <v>-1.36420207839305+7.29543758085512i</v>
      </c>
      <c r="R3789" t="str">
        <f t="shared" si="2011"/>
        <v>0.0895595513849961-0.203740952898152i</v>
      </c>
      <c r="S3789" t="str">
        <f t="shared" si="2012"/>
        <v>0.853308571871634i</v>
      </c>
      <c r="T3789" t="str">
        <f t="shared" si="2013"/>
        <v>0.173853901549288+0.0764219328897952i</v>
      </c>
      <c r="U3789" t="str">
        <f t="shared" si="2014"/>
        <v>0.0001-85.7978129875449i</v>
      </c>
      <c r="V3789" t="str">
        <f t="shared" si="2015"/>
        <v>0.00002-0.00137617162235388i</v>
      </c>
      <c r="W3789" t="str">
        <f t="shared" si="2016"/>
        <v>0.00001999935845295-0.00137614955398202i</v>
      </c>
      <c r="X3789" t="str">
        <f t="shared" si="2017"/>
        <v>0.0000267298060584169-0.0013759209255501i</v>
      </c>
      <c r="Y3789" t="str">
        <f t="shared" si="2018"/>
        <v>0.009+11.6553087448181i</v>
      </c>
      <c r="Z3789" t="str">
        <f t="shared" si="2019"/>
        <v>-0.00141675715852588-0.0000286209266701787i</v>
      </c>
      <c r="AA3789" t="str">
        <f t="shared" si="2020"/>
        <v>0.000797565588528026-1.02969469465183i</v>
      </c>
      <c r="AB3789" t="str">
        <f t="shared" si="2021"/>
        <v>1.18360955129553+0.520285877341576i</v>
      </c>
      <c r="AC3789" t="str">
        <f t="shared" si="2022"/>
        <v>1.09660789316652-0.200350837793227i</v>
      </c>
      <c r="AD3789" t="str">
        <f t="shared" si="2023"/>
        <v>0.960590741841868+0.649950672147662i</v>
      </c>
      <c r="AE3789" t="str">
        <f t="shared" si="2024"/>
        <v>-0.00134232161939137-0.000948315264636212i</v>
      </c>
      <c r="AF3789" t="str">
        <f t="shared" si="2025"/>
        <v>-15.0862666640741-0.191933405987772i</v>
      </c>
      <c r="AG3789" t="str">
        <f t="shared" si="2026"/>
        <v>1.00242546115272-0.00357872046058353i</v>
      </c>
      <c r="AH3789" t="str">
        <f t="shared" si="2027"/>
        <v>0.0199679269807117+0.0146002206850034i</v>
      </c>
      <c r="AI3789">
        <f t="shared" si="2028"/>
        <v>-32.133305111507241</v>
      </c>
      <c r="AJ3789">
        <f t="shared" si="2029"/>
        <v>36.173658982406494</v>
      </c>
      <c r="AK3789"/>
      <c r="AL3789"/>
      <c r="AM3789"/>
      <c r="AN3789"/>
    </row>
    <row r="3790" spans="1:40" x14ac:dyDescent="0.25">
      <c r="A3790"/>
      <c r="B3790">
        <f t="shared" si="1995"/>
        <v>1856000</v>
      </c>
      <c r="C3790" s="237" t="str">
        <f t="shared" si="1998"/>
        <v>-2.21863977231782E-08+0.00131951645490054i</v>
      </c>
      <c r="D3790" s="208" t="str">
        <f t="shared" si="1999"/>
        <v>-5.95700612710168+0.0101162928209041i</v>
      </c>
      <c r="E3790" t="str">
        <f t="shared" si="2000"/>
        <v>2870</v>
      </c>
      <c r="F3790" t="str">
        <f t="shared" si="2001"/>
        <v>0.777000777000777</v>
      </c>
      <c r="G3790" t="str">
        <f t="shared" si="1996"/>
        <v>0.777000777000777</v>
      </c>
      <c r="H3790" t="str">
        <f t="shared" si="2002"/>
        <v>9.12926572131156+0.201946409907931i</v>
      </c>
      <c r="I3790" t="str">
        <f t="shared" si="2003"/>
        <v>7288.49495632832i</v>
      </c>
      <c r="J3790" t="str">
        <f t="shared" si="1997"/>
        <v>-45437.5696899442+1576.33236597082i</v>
      </c>
      <c r="K3790" t="str">
        <f t="shared" si="2004"/>
        <v>0.005558186043879-0.160213969572901i</v>
      </c>
      <c r="L3790" t="str">
        <f t="shared" si="2005"/>
        <v>0.00048109628493028-0.0116222578056618i</v>
      </c>
      <c r="M3790" t="str">
        <f t="shared" si="2006"/>
        <v>0.00603928232880928-0.171836227378563i</v>
      </c>
      <c r="N3790" t="str">
        <f t="shared" si="2007"/>
        <v>-8.23119243887041i</v>
      </c>
      <c r="O3790" t="str">
        <f t="shared" si="2008"/>
        <v>-0.368328803109361-0.929695591470684i</v>
      </c>
      <c r="P3790" t="str">
        <f t="shared" si="2009"/>
        <v>1.36832880310936+0.929695591470684i</v>
      </c>
      <c r="Q3790" t="str">
        <f t="shared" si="2010"/>
        <v>-1.36832880310936+7.30149684739973i</v>
      </c>
      <c r="R3790" t="str">
        <f t="shared" si="2011"/>
        <v>0.0890807061613907-0.204097944612826i</v>
      </c>
      <c r="S3790" t="str">
        <f t="shared" si="2012"/>
        <v>0.853768576492588i</v>
      </c>
      <c r="T3790" t="str">
        <f t="shared" si="2013"/>
        <v>0.174252411637156+0.0760543076923651i</v>
      </c>
      <c r="U3790" t="str">
        <f t="shared" si="2014"/>
        <v>0.0001-85.7515857176161i</v>
      </c>
      <c r="V3790" t="str">
        <f t="shared" si="2015"/>
        <v>0.00002-0.00137543015057459i</v>
      </c>
      <c r="W3790" t="str">
        <f t="shared" si="2016"/>
        <v>0.0000199993584529501-0.00137540809409805i</v>
      </c>
      <c r="X3790" t="str">
        <f t="shared" si="2017"/>
        <v>0.0000267225540162598-0.00137517962431198i</v>
      </c>
      <c r="Y3790" t="str">
        <f t="shared" si="2018"/>
        <v>0.009+11.6615919301253i</v>
      </c>
      <c r="Z3790" t="str">
        <f t="shared" si="2019"/>
        <v>-0.00141523075504976-0.0000285968563626002i</v>
      </c>
      <c r="AA3790" t="str">
        <f t="shared" si="2020"/>
        <v>0.000796705532164692-1.02913977202393i</v>
      </c>
      <c r="AB3790" t="str">
        <f t="shared" si="2021"/>
        <v>1.18632263591477+0.517783059221893i</v>
      </c>
      <c r="AC3790" t="str">
        <f t="shared" si="2022"/>
        <v>1.09613842482857-0.200726168129671i</v>
      </c>
      <c r="AD3790" t="str">
        <f t="shared" si="2023"/>
        <v>0.963465257344215+0.64880103857858i</v>
      </c>
      <c r="AE3790" t="str">
        <f t="shared" si="2024"/>
        <v>-0.00134497199350733-0.000945755261279264i</v>
      </c>
      <c r="AF3790" t="str">
        <f t="shared" si="2025"/>
        <v>-15.0862718484132-0.191830117087027i</v>
      </c>
      <c r="AG3790" t="str">
        <f t="shared" si="2026"/>
        <v>1.00241987787474-0.00358750511314856i</v>
      </c>
      <c r="AH3790" t="str">
        <f t="shared" si="2027"/>
        <v>0.0200085276567872+0.0145624684088903i</v>
      </c>
      <c r="AI3790">
        <f t="shared" si="2028"/>
        <v>-32.129600912867531</v>
      </c>
      <c r="AJ3790">
        <f t="shared" si="2029"/>
        <v>36.047618152095389</v>
      </c>
      <c r="AK3790"/>
      <c r="AL3790"/>
      <c r="AM3790"/>
      <c r="AN3790"/>
    </row>
    <row r="3791" spans="1:40" x14ac:dyDescent="0.25">
      <c r="A3791"/>
      <c r="B3791">
        <f t="shared" si="1995"/>
        <v>1857000</v>
      </c>
      <c r="C3791" s="237" t="str">
        <f t="shared" si="1998"/>
        <v>-2.21625092751476E-08+0.00131880589138188i</v>
      </c>
      <c r="D3791" s="208" t="str">
        <f t="shared" si="1999"/>
        <v>-5.95700612691853+0.0101108451672611i</v>
      </c>
      <c r="E3791" t="str">
        <f t="shared" si="2000"/>
        <v>2870</v>
      </c>
      <c r="F3791" t="str">
        <f t="shared" si="2001"/>
        <v>0.777000777000777</v>
      </c>
      <c r="G3791" t="str">
        <f t="shared" si="1996"/>
        <v>0.777000777000777</v>
      </c>
      <c r="H3791" t="str">
        <f t="shared" si="2002"/>
        <v>9.12927089746702+0.201837784397105i</v>
      </c>
      <c r="I3791" t="str">
        <f t="shared" si="2003"/>
        <v>7292.42194714531i</v>
      </c>
      <c r="J3791" t="str">
        <f t="shared" si="1997"/>
        <v>-45486.5468566295+1577.18168297835i</v>
      </c>
      <c r="K3791" t="str">
        <f t="shared" si="2004"/>
        <v>0.00555220837993368-0.160127897348331i</v>
      </c>
      <c r="L3791" t="str">
        <f t="shared" si="2005"/>
        <v>0.000480579166019463-0.0116160205797064i</v>
      </c>
      <c r="M3791" t="str">
        <f t="shared" si="2006"/>
        <v>0.00603278754595314-0.171743917928037i</v>
      </c>
      <c r="N3791" t="str">
        <f t="shared" si="2007"/>
        <v>-8.23562734858963i</v>
      </c>
      <c r="O3791" t="str">
        <f t="shared" si="2008"/>
        <v>-0.372448283390399-0.928052949027988i</v>
      </c>
      <c r="P3791" t="str">
        <f t="shared" si="2009"/>
        <v>1.3724482833904+0.928052949027988i</v>
      </c>
      <c r="Q3791" t="str">
        <f t="shared" si="2010"/>
        <v>-1.3724482833904+7.30757439956164i</v>
      </c>
      <c r="R3791" t="str">
        <f t="shared" si="2011"/>
        <v>0.0886002972204761-0.204451918999025i</v>
      </c>
      <c r="S3791" t="str">
        <f t="shared" si="2012"/>
        <v>0.854228581113544i</v>
      </c>
      <c r="T3791" t="str">
        <f t="shared" si="2013"/>
        <v>0.174648672672478+0.0756849061808856i</v>
      </c>
      <c r="U3791" t="str">
        <f t="shared" si="2014"/>
        <v>0.0001-85.7054082347309i</v>
      </c>
      <c r="V3791" t="str">
        <f t="shared" si="2015"/>
        <v>0.00002-0.00137468947736481i</v>
      </c>
      <c r="W3791" t="str">
        <f t="shared" si="2016"/>
        <v>0.00001999935845295-0.00137466743277077i</v>
      </c>
      <c r="X3791" t="str">
        <f t="shared" si="2017"/>
        <v>0.0000267153136863133-0.00137443912140244i</v>
      </c>
      <c r="Y3791" t="str">
        <f t="shared" si="2018"/>
        <v>0.009+11.6678751154325i</v>
      </c>
      <c r="Z3791" t="str">
        <f t="shared" si="2019"/>
        <v>-0.00141370681712237-0.0000285728259449554i</v>
      </c>
      <c r="AA3791" t="str">
        <f t="shared" si="2020"/>
        <v>0.000795846866668475-1.02858544726123i</v>
      </c>
      <c r="AB3791" t="str">
        <f t="shared" si="2021"/>
        <v>1.18902040882658+0.515268147831618i</v>
      </c>
      <c r="AC3791" t="str">
        <f t="shared" si="2022"/>
        <v>1.09566727800638-0.201098520243208i</v>
      </c>
      <c r="AD3791" t="str">
        <f t="shared" si="2023"/>
        <v>0.966334608940041+0.647638769536318i</v>
      </c>
      <c r="AE3791" t="str">
        <f t="shared" si="2024"/>
        <v>-0.00134760895444265-0.000943182254112067i</v>
      </c>
      <c r="AF3791" t="str">
        <f t="shared" si="2025"/>
        <v>-15.0862770243855-0.191726939229844i</v>
      </c>
      <c r="AG3791" t="str">
        <f t="shared" si="2026"/>
        <v>1.00241425354143-0.00359626110665157i</v>
      </c>
      <c r="AH3791" t="str">
        <f t="shared" si="2027"/>
        <v>0.020048931401202+0.0145245170356701i</v>
      </c>
      <c r="AI3791">
        <f t="shared" si="2028"/>
        <v>-32.125953246070978</v>
      </c>
      <c r="AJ3791">
        <f t="shared" si="2029"/>
        <v>35.921579608071831</v>
      </c>
      <c r="AK3791"/>
      <c r="AL3791"/>
      <c r="AM3791"/>
      <c r="AN3791"/>
    </row>
    <row r="3792" spans="1:40" x14ac:dyDescent="0.25">
      <c r="A3792"/>
      <c r="B3792">
        <f t="shared" si="1995"/>
        <v>1858000</v>
      </c>
      <c r="C3792" s="237" t="str">
        <f t="shared" si="1998"/>
        <v>-2.21386593879653E-08+0.00131809609273245i</v>
      </c>
      <c r="D3792" s="208" t="str">
        <f t="shared" si="1999"/>
        <v>-5.95700612673568+0.0101054033776155i</v>
      </c>
      <c r="E3792" t="str">
        <f t="shared" si="2000"/>
        <v>2870</v>
      </c>
      <c r="F3792" t="str">
        <f t="shared" si="2001"/>
        <v>0.777000777000777</v>
      </c>
      <c r="G3792" t="str">
        <f t="shared" si="1996"/>
        <v>0.777000777000777</v>
      </c>
      <c r="H3792" t="str">
        <f t="shared" si="2002"/>
        <v>9.12927606527342+0.201729275614973i</v>
      </c>
      <c r="I3792" t="str">
        <f t="shared" si="2003"/>
        <v>7296.3489379623i</v>
      </c>
      <c r="J3792" t="str">
        <f t="shared" si="1997"/>
        <v>-45535.5504047673+1578.03099998588i</v>
      </c>
      <c r="K3792" t="str">
        <f t="shared" si="2004"/>
        <v>0.00554624035029035-0.1600419174464i</v>
      </c>
      <c r="L3792" t="str">
        <f t="shared" si="2005"/>
        <v>0.000480062879944255-0.0116097900332272i</v>
      </c>
      <c r="M3792" t="str">
        <f t="shared" si="2006"/>
        <v>0.00602630323023461-0.171651707479627i</v>
      </c>
      <c r="N3792" t="str">
        <f t="shared" si="2007"/>
        <v>-8.24006225830884i</v>
      </c>
      <c r="O3792" t="str">
        <f t="shared" si="2008"/>
        <v>-0.376560438212597-0.926392053276115i</v>
      </c>
      <c r="P3792" t="str">
        <f t="shared" si="2009"/>
        <v>1.3765604382126+0.926392053276115i</v>
      </c>
      <c r="Q3792" t="str">
        <f t="shared" si="2010"/>
        <v>-1.3765604382126+7.31367020503272i</v>
      </c>
      <c r="R3792" t="str">
        <f t="shared" si="2011"/>
        <v>0.088118345943713-0.204802872583553i</v>
      </c>
      <c r="S3792" t="str">
        <f t="shared" si="2012"/>
        <v>0.8546885857345i</v>
      </c>
      <c r="T3792" t="str">
        <f t="shared" si="2013"/>
        <v>0.1750426775228+0.0753137444718955i</v>
      </c>
      <c r="U3792" t="str">
        <f t="shared" si="2014"/>
        <v>0.0001-85.6592804585011i</v>
      </c>
      <c r="V3792" t="str">
        <f t="shared" si="2015"/>
        <v>0.00002-0.00137394960143512i</v>
      </c>
      <c r="W3792" t="str">
        <f t="shared" si="2016"/>
        <v>0.0000199993584529501-0.0013739275687108i</v>
      </c>
      <c r="X3792" t="str">
        <f t="shared" si="2017"/>
        <v>0.0000267080850433707-0.00137369941553261i</v>
      </c>
      <c r="Y3792" t="str">
        <f t="shared" si="2018"/>
        <v>0.009+11.6741583007397i</v>
      </c>
      <c r="Z3792" t="str">
        <f t="shared" si="2019"/>
        <v>-0.00141218533943638-0.0000285488353227827i</v>
      </c>
      <c r="AA3792" t="str">
        <f t="shared" si="2020"/>
        <v>0.00079498958904096-1.02803171939793i</v>
      </c>
      <c r="AB3792" t="str">
        <f t="shared" si="2021"/>
        <v>1.19170282147273+0.512741252893276i</v>
      </c>
      <c r="AC3792" t="str">
        <f t="shared" si="2022"/>
        <v>1.09519447411689-0.201467889845498i</v>
      </c>
      <c r="AD3792" t="str">
        <f t="shared" si="2023"/>
        <v>0.969198741520682+0.646463888305553i</v>
      </c>
      <c r="AE3792" t="str">
        <f t="shared" si="2024"/>
        <v>-0.00135023246268632-0.000940596320806854i</v>
      </c>
      <c r="AF3792" t="str">
        <f t="shared" si="2025"/>
        <v>-15.0862821920091-0.191623872237357i</v>
      </c>
      <c r="AG3792" t="str">
        <f t="shared" si="2026"/>
        <v>1.00240858830563-0.00360498828217498i</v>
      </c>
      <c r="AH3792" t="str">
        <f t="shared" si="2027"/>
        <v>0.0200891375999629+0.0144863677071746i</v>
      </c>
      <c r="AI3792">
        <f t="shared" si="2028"/>
        <v>-32.122361928884835</v>
      </c>
      <c r="AJ3792">
        <f t="shared" si="2029"/>
        <v>35.795543321096744</v>
      </c>
      <c r="AK3792"/>
      <c r="AL3792"/>
      <c r="AM3792"/>
      <c r="AN3792"/>
    </row>
    <row r="3793" spans="1:40" x14ac:dyDescent="0.25">
      <c r="A3793"/>
      <c r="B3793">
        <f t="shared" si="1995"/>
        <v>1859000</v>
      </c>
      <c r="C3793" s="237" t="str">
        <f t="shared" si="1998"/>
        <v>-2.21148479786831E-08+0.00131738705771793i</v>
      </c>
      <c r="D3793" s="208" t="str">
        <f t="shared" si="1999"/>
        <v>-5.95700612655313+0.0100999674425041i</v>
      </c>
      <c r="E3793" t="str">
        <f t="shared" si="2000"/>
        <v>2870</v>
      </c>
      <c r="F3793" t="str">
        <f t="shared" si="2001"/>
        <v>0.777000777000777</v>
      </c>
      <c r="G3793" t="str">
        <f t="shared" si="1996"/>
        <v>0.777000777000777</v>
      </c>
      <c r="H3793" t="str">
        <f t="shared" si="2002"/>
        <v>9.12928122474869+0.201620883373586i</v>
      </c>
      <c r="I3793" t="str">
        <f t="shared" si="2003"/>
        <v>7300.27592877928i</v>
      </c>
      <c r="J3793" t="str">
        <f t="shared" si="1997"/>
        <v>-45584.5803343577+1578.88031699341i</v>
      </c>
      <c r="K3793" t="str">
        <f t="shared" si="2004"/>
        <v>0.00554028193426438-0.159956029718825i</v>
      </c>
      <c r="L3793" t="str">
        <f t="shared" si="2005"/>
        <v>0.00047954742491822-0.0116035661555189i</v>
      </c>
      <c r="M3793" t="str">
        <f t="shared" si="2006"/>
        <v>0.0060198293591826-0.171559595874344i</v>
      </c>
      <c r="N3793" t="str">
        <f t="shared" si="2007"/>
        <v>-8.24449716802806i</v>
      </c>
      <c r="O3793" t="str">
        <f t="shared" si="2008"/>
        <v>-0.380665186696503-0.924712936882207i</v>
      </c>
      <c r="P3793" t="str">
        <f t="shared" si="2009"/>
        <v>1.3806651866965+0.924712936882207i</v>
      </c>
      <c r="Q3793" t="str">
        <f t="shared" si="2010"/>
        <v>-1.3806651866965+7.31978423114585i</v>
      </c>
      <c r="R3793" t="str">
        <f t="shared" si="2011"/>
        <v>0.0876348736791466-0.205150802060018i</v>
      </c>
      <c r="S3793" t="str">
        <f t="shared" si="2012"/>
        <v>0.855148590355454i</v>
      </c>
      <c r="T3793" t="str">
        <f t="shared" si="2013"/>
        <v>0.175434419191915+0.0749408386927005i</v>
      </c>
      <c r="U3793" t="str">
        <f t="shared" si="2014"/>
        <v>0.0001-85.6132023087115i</v>
      </c>
      <c r="V3793" t="str">
        <f t="shared" si="2015"/>
        <v>0.00002-0.00137321052149889i</v>
      </c>
      <c r="W3793" t="str">
        <f t="shared" si="2016"/>
        <v>0.0000199993584529501-0.00137318850063151i</v>
      </c>
      <c r="X3793" t="str">
        <f t="shared" si="2017"/>
        <v>0.0000267008680622925-0.00137296050541633i</v>
      </c>
      <c r="Y3793" t="str">
        <f t="shared" si="2018"/>
        <v>0.009+11.6804414860469i</v>
      </c>
      <c r="Z3793" t="str">
        <f t="shared" si="2019"/>
        <v>-0.00141066631669868-0.0000285248844019051i</v>
      </c>
      <c r="AA3793" t="str">
        <f t="shared" si="2020"/>
        <v>0.000794133696291837-1.02747858747034i</v>
      </c>
      <c r="AB3793" t="str">
        <f t="shared" si="2021"/>
        <v>1.19436982622254+0.510202484202696i</v>
      </c>
      <c r="AC3793" t="str">
        <f t="shared" si="2022"/>
        <v>1.09472003454952-0.201834272817718i</v>
      </c>
      <c r="AD3793" t="str">
        <f t="shared" si="2023"/>
        <v>0.97205760008298+0.645276418406889i</v>
      </c>
      <c r="AE3793" t="str">
        <f t="shared" si="2024"/>
        <v>-0.00135284247908569-0.000937997539080927i</v>
      </c>
      <c r="AF3793" t="str">
        <f t="shared" si="2025"/>
        <v>-15.0862873513018-0.191520915931082i</v>
      </c>
      <c r="AG3793" t="str">
        <f t="shared" si="2026"/>
        <v>1.00240288232072-0.00361368648153536i</v>
      </c>
      <c r="AH3793" t="str">
        <f t="shared" si="2027"/>
        <v>0.0201291456442904+0.0144480215660031i</v>
      </c>
      <c r="AI3793">
        <f t="shared" si="2028"/>
        <v>-32.118826780538299</v>
      </c>
      <c r="AJ3793">
        <f t="shared" si="2029"/>
        <v>35.669509261956058</v>
      </c>
      <c r="AK3793"/>
      <c r="AL3793"/>
      <c r="AM3793"/>
      <c r="AN3793"/>
    </row>
    <row r="3794" spans="1:40" x14ac:dyDescent="0.25">
      <c r="A3794"/>
      <c r="B3794">
        <f t="shared" si="1995"/>
        <v>1860000</v>
      </c>
      <c r="C3794" s="237" t="str">
        <f t="shared" si="1998"/>
        <v>-2.20910749645747E-08+0.00131667878510666i</v>
      </c>
      <c r="D3794" s="208" t="str">
        <f t="shared" si="1999"/>
        <v>-5.95700612637087+0.0100945373524844i</v>
      </c>
      <c r="E3794" t="str">
        <f t="shared" si="2000"/>
        <v>2870</v>
      </c>
      <c r="F3794" t="str">
        <f t="shared" si="2001"/>
        <v>0.777000777000777</v>
      </c>
      <c r="G3794" t="str">
        <f t="shared" si="1996"/>
        <v>0.777000777000777</v>
      </c>
      <c r="H3794" t="str">
        <f t="shared" si="2002"/>
        <v>9.12928637591073+0.201512607485403i</v>
      </c>
      <c r="I3794" t="str">
        <f t="shared" si="2003"/>
        <v>7304.20291959627i</v>
      </c>
      <c r="J3794" t="str">
        <f t="shared" si="1997"/>
        <v>-45633.6366454007+1579.72963400093i</v>
      </c>
      <c r="K3794" t="str">
        <f t="shared" si="2004"/>
        <v>0.00553433311122661-0.159870234017637i</v>
      </c>
      <c r="L3794" t="str">
        <f t="shared" si="2005"/>
        <v>0.000479032799159713-0.011597348935899i</v>
      </c>
      <c r="M3794" t="str">
        <f t="shared" si="2006"/>
        <v>0.00601336591038632-0.171467582953536i</v>
      </c>
      <c r="N3794" t="str">
        <f t="shared" si="2007"/>
        <v>-8.24893207774728i</v>
      </c>
      <c r="O3794" t="str">
        <f t="shared" si="2008"/>
        <v>-0.384762448108303-0.923015632871787i</v>
      </c>
      <c r="P3794" t="str">
        <f t="shared" si="2009"/>
        <v>1.3847624481083+0.923015632871787i</v>
      </c>
      <c r="Q3794" t="str">
        <f t="shared" si="2010"/>
        <v>-1.3847624481083+7.32591644487549i</v>
      </c>
      <c r="R3794" t="str">
        <f t="shared" si="2011"/>
        <v>0.0871499017399936-0.205495704287924i</v>
      </c>
      <c r="S3794" t="str">
        <f t="shared" si="2012"/>
        <v>0.85560859497641i</v>
      </c>
      <c r="T3794" t="str">
        <f t="shared" si="2013"/>
        <v>0.175823890819478+0.0745662049800881i</v>
      </c>
      <c r="U3794" t="str">
        <f t="shared" si="2014"/>
        <v>0.0001-85.5671737053203i</v>
      </c>
      <c r="V3794" t="str">
        <f t="shared" si="2015"/>
        <v>0.00002-0.00137247223627228i</v>
      </c>
      <c r="W3794" t="str">
        <f t="shared" si="2016"/>
        <v>0.00001999935845295-0.0013724502272491i</v>
      </c>
      <c r="X3794" t="str">
        <f t="shared" si="2017"/>
        <v>0.0000266936627180075-0.00137222238977029i</v>
      </c>
      <c r="Y3794" t="str">
        <f t="shared" si="2018"/>
        <v>0.009+11.686724671354i</v>
      </c>
      <c r="Z3794" t="str">
        <f t="shared" si="2019"/>
        <v>-0.00140914974363053-0.0000285009730884293i</v>
      </c>
      <c r="AA3794" t="str">
        <f t="shared" si="2020"/>
        <v>0.000793279185438849-1.02692605051682i</v>
      </c>
      <c r="AB3794" t="str">
        <f t="shared" si="2021"/>
        <v>1.1970213763703+0.507651951620259i</v>
      </c>
      <c r="AC3794" t="str">
        <f t="shared" si="2022"/>
        <v>1.09424398066464-0.202197665209716i</v>
      </c>
      <c r="AD3794" t="str">
        <f t="shared" si="2023"/>
        <v>0.974911129730327+0.64407638359648i</v>
      </c>
      <c r="AE3794" t="str">
        <f t="shared" si="2024"/>
        <v>-0.00135543896484627-0.000935385986695519i</v>
      </c>
      <c r="AF3794" t="str">
        <f t="shared" si="2025"/>
        <v>-15.0862925022816-0.191418070132919i</v>
      </c>
      <c r="AG3794" t="str">
        <f t="shared" si="2026"/>
        <v>1.00239713574063-0.0036223555472851i</v>
      </c>
      <c r="AH3794" t="str">
        <f t="shared" si="2027"/>
        <v>0.0201689549306168+0.0144094797555078i</v>
      </c>
      <c r="AI3794">
        <f t="shared" si="2028"/>
        <v>-32.115347621708565</v>
      </c>
      <c r="AJ3794">
        <f t="shared" si="2029"/>
        <v>35.543477401465218</v>
      </c>
      <c r="AK3794"/>
      <c r="AL3794"/>
      <c r="AM3794"/>
      <c r="AN3794"/>
    </row>
    <row r="3795" spans="1:40" x14ac:dyDescent="0.25">
      <c r="A3795"/>
      <c r="B3795">
        <f t="shared" si="1995"/>
        <v>1861000</v>
      </c>
      <c r="C3795" s="237" t="str">
        <f t="shared" si="1998"/>
        <v>-2.20673402631365E-08+0.0013159712736696i</v>
      </c>
      <c r="D3795" s="208" t="str">
        <f t="shared" si="1999"/>
        <v>-5.9570061261889+0.0100891130981336i</v>
      </c>
      <c r="E3795" t="str">
        <f t="shared" si="2000"/>
        <v>2870</v>
      </c>
      <c r="F3795" t="str">
        <f t="shared" si="2001"/>
        <v>0.777000777000777</v>
      </c>
      <c r="G3795" t="str">
        <f t="shared" si="1996"/>
        <v>0.777000777000777</v>
      </c>
      <c r="H3795" t="str">
        <f t="shared" si="2002"/>
        <v>9.12929151877737+0.201404447763281i</v>
      </c>
      <c r="I3795" t="str">
        <f t="shared" si="2003"/>
        <v>7308.12991041326i</v>
      </c>
      <c r="J3795" t="str">
        <f t="shared" si="1997"/>
        <v>-45682.7193378962+1580.57895100846i</v>
      </c>
      <c r="K3795" t="str">
        <f t="shared" si="2004"/>
        <v>0.00552839386060327-0.159784530195187i</v>
      </c>
      <c r="L3795" t="str">
        <f t="shared" si="2005"/>
        <v>0.000478519000891857-0.0115911383637079i</v>
      </c>
      <c r="M3795" t="str">
        <f t="shared" si="2006"/>
        <v>0.00600691286149513-0.171375668558895i</v>
      </c>
      <c r="N3795" t="str">
        <f t="shared" si="2007"/>
        <v>-8.2533669874665i</v>
      </c>
      <c r="O3795" t="str">
        <f t="shared" si="2008"/>
        <v>-0.388852141861453-0.921300174628096i</v>
      </c>
      <c r="P3795" t="str">
        <f t="shared" si="2009"/>
        <v>1.38885214186145+0.921300174628096i</v>
      </c>
      <c r="Q3795" t="str">
        <f t="shared" si="2010"/>
        <v>-1.38885214186145+7.3320668128384i</v>
      </c>
      <c r="R3795" t="str">
        <f t="shared" si="2011"/>
        <v>0.0866634514032372-0.205837576291765i</v>
      </c>
      <c r="S3795" t="str">
        <f t="shared" si="2012"/>
        <v>0.856068599597364i</v>
      </c>
      <c r="T3795" t="str">
        <f t="shared" si="2013"/>
        <v>0.176211085680607+0.0741898594790435i</v>
      </c>
      <c r="U3795" t="str">
        <f t="shared" si="2014"/>
        <v>0.0001-85.5211945684554i</v>
      </c>
      <c r="V3795" t="str">
        <f t="shared" si="2015"/>
        <v>0.00002-0.00137173474447418i</v>
      </c>
      <c r="W3795" t="str">
        <f t="shared" si="2016"/>
        <v>0.0000199993584529501-0.00137171274728248i</v>
      </c>
      <c r="X3795" t="str">
        <f t="shared" si="2017"/>
        <v>0.0000266864689855118-0.0013714850673139i</v>
      </c>
      <c r="Y3795" t="str">
        <f t="shared" si="2018"/>
        <v>0.009+11.6930078566612i</v>
      </c>
      <c r="Z3795" t="str">
        <f t="shared" si="2019"/>
        <v>-0.00140763561496724-0.0000284771012887428i</v>
      </c>
      <c r="AA3795" t="str">
        <f t="shared" si="2020"/>
        <v>0.000792426053507707-1.02637410757777i</v>
      </c>
      <c r="AB3795" t="str">
        <f t="shared" si="2021"/>
        <v>1.19965742613255+0.505089765062155i</v>
      </c>
      <c r="AC3795" t="str">
        <f t="shared" si="2022"/>
        <v>1.09376633379221-0.202558063239148i</v>
      </c>
      <c r="AD3795" t="str">
        <f t="shared" si="2023"/>
        <v>0.977759275673544+0.642863807865457i</v>
      </c>
      <c r="AE3795" t="str">
        <f t="shared" si="2024"/>
        <v>-0.0013580218815312-0.000932761741454239i</v>
      </c>
      <c r="AF3795" t="str">
        <f t="shared" si="2025"/>
        <v>-15.0862976449663-0.191315334665147i</v>
      </c>
      <c r="AG3795" t="str">
        <f t="shared" si="2026"/>
        <v>1.00239134871984-0.0036309953227137i</v>
      </c>
      <c r="AH3795" t="str">
        <f t="shared" si="2027"/>
        <v>0.0202085648605774+0.014370743419771i</v>
      </c>
      <c r="AI3795">
        <f t="shared" si="2028"/>
        <v>-32.111924274510862</v>
      </c>
      <c r="AJ3795">
        <f t="shared" si="2029"/>
        <v>35.417447710467307</v>
      </c>
      <c r="AK3795"/>
      <c r="AL3795"/>
      <c r="AM3795"/>
      <c r="AN3795"/>
    </row>
    <row r="3796" spans="1:40" x14ac:dyDescent="0.25">
      <c r="A3796"/>
      <c r="B3796">
        <f t="shared" si="1995"/>
        <v>1862000</v>
      </c>
      <c r="C3796" s="237" t="str">
        <f t="shared" si="1998"/>
        <v>-2.20436437920858E-08+0.00131526452218037i</v>
      </c>
      <c r="D3796" s="208" t="str">
        <f t="shared" si="1999"/>
        <v>-5.95700612600723+0.0100836946700495i</v>
      </c>
      <c r="E3796" t="str">
        <f t="shared" si="2000"/>
        <v>2870</v>
      </c>
      <c r="F3796" t="str">
        <f t="shared" si="2001"/>
        <v>0.777000777000777</v>
      </c>
      <c r="G3796" t="str">
        <f t="shared" si="1996"/>
        <v>0.777000777000777</v>
      </c>
      <c r="H3796" t="str">
        <f t="shared" si="2002"/>
        <v>9.12929665336645+0.20129640402048i</v>
      </c>
      <c r="I3796" t="str">
        <f t="shared" si="2003"/>
        <v>7312.05690123024i</v>
      </c>
      <c r="J3796" t="str">
        <f t="shared" si="1997"/>
        <v>-45731.8284118443+1581.42826801599i</v>
      </c>
      <c r="K3796" t="str">
        <f t="shared" si="2004"/>
        <v>0.00552246416187555-0.159698918104137i</v>
      </c>
      <c r="L3796" t="str">
        <f t="shared" si="2005"/>
        <v>0.000478006028342525-0.0115849344283083i</v>
      </c>
      <c r="M3796" t="str">
        <f t="shared" si="2006"/>
        <v>0.00600047019021807-0.171283852532445i</v>
      </c>
      <c r="N3796" t="str">
        <f t="shared" si="2007"/>
        <v>-8.25780189718572i</v>
      </c>
      <c r="O3796" t="str">
        <f t="shared" si="2008"/>
        <v>-0.392934187518256-0.919566595891438i</v>
      </c>
      <c r="P3796" t="str">
        <f t="shared" si="2009"/>
        <v>1.39293418751826+0.919566595891438i</v>
      </c>
      <c r="Q3796" t="str">
        <f t="shared" si="2010"/>
        <v>-1.39293418751826+7.33823530129428i</v>
      </c>
      <c r="R3796" t="str">
        <f t="shared" si="2011"/>
        <v>0.0861755439082388-0.206176415260107i</v>
      </c>
      <c r="S3796" t="str">
        <f t="shared" si="2012"/>
        <v>0.85652860421832i</v>
      </c>
      <c r="T3796" t="str">
        <f t="shared" si="2013"/>
        <v>0.176595997185476+0.0738118183414783i</v>
      </c>
      <c r="U3796" t="str">
        <f t="shared" si="2014"/>
        <v>0.0001-85.4752648184185i</v>
      </c>
      <c r="V3796" t="str">
        <f t="shared" si="2015"/>
        <v>0.00002-0.00137099804482623i</v>
      </c>
      <c r="W3796" t="str">
        <f t="shared" si="2016"/>
        <v>0.00001999935845295-0.00137097605945329i</v>
      </c>
      <c r="X3796" t="str">
        <f t="shared" si="2017"/>
        <v>0.0000266792868398675-0.00137074853676929i</v>
      </c>
      <c r="Y3796" t="str">
        <f t="shared" si="2018"/>
        <v>0.009+11.6992910419684i</v>
      </c>
      <c r="Z3796" t="str">
        <f t="shared" si="2019"/>
        <v>-0.0014061239254583-0.0000284532689095144i</v>
      </c>
      <c r="AA3796" t="str">
        <f t="shared" si="2020"/>
        <v>0.000791574297532208-1.02582275769572i</v>
      </c>
      <c r="AB3796" t="str">
        <f t="shared" si="2021"/>
        <v>1.20227793064529+0.502516034491731i</v>
      </c>
      <c r="AC3796" t="str">
        <f t="shared" si="2022"/>
        <v>1.09328711523026-0.202915463290587i</v>
      </c>
      <c r="AD3796" t="str">
        <f t="shared" si="2023"/>
        <v>0.980601983231927+0.641638715439505i</v>
      </c>
      <c r="AE3796" t="str">
        <f t="shared" si="2024"/>
        <v>-0.00136059119106112-0.000930124881201924i</v>
      </c>
      <c r="AF3796" t="str">
        <f t="shared" si="2025"/>
        <v>-15.0863027793737-0.19121270935043i</v>
      </c>
      <c r="AG3796" t="str">
        <f t="shared" si="2026"/>
        <v>1.00238552141335-0.00363960565185004i</v>
      </c>
      <c r="AH3796" t="str">
        <f t="shared" si="2027"/>
        <v>0.0202479748410108+0.0143318137035901i</v>
      </c>
      <c r="AI3796">
        <f t="shared" si="2028"/>
        <v>-32.108556562484281</v>
      </c>
      <c r="AJ3796">
        <f t="shared" si="2029"/>
        <v>35.291420159833542</v>
      </c>
      <c r="AK3796"/>
      <c r="AL3796"/>
      <c r="AM3796"/>
      <c r="AN3796"/>
    </row>
    <row r="3797" spans="1:40" x14ac:dyDescent="0.25">
      <c r="A3797"/>
      <c r="B3797">
        <f t="shared" si="1995"/>
        <v>1863000</v>
      </c>
      <c r="C3797" s="237" t="str">
        <f t="shared" si="1998"/>
        <v>-2.20199854693619E-08+0.00131455852941524i</v>
      </c>
      <c r="D3797" s="208" t="str">
        <f t="shared" si="1999"/>
        <v>-5.95700612582584+0.0100782820588502i</v>
      </c>
      <c r="E3797" t="str">
        <f t="shared" si="2000"/>
        <v>2870</v>
      </c>
      <c r="F3797" t="str">
        <f t="shared" si="2001"/>
        <v>0.777000777000777</v>
      </c>
      <c r="G3797" t="str">
        <f t="shared" si="1996"/>
        <v>0.777000777000777</v>
      </c>
      <c r="H3797" t="str">
        <f t="shared" si="2002"/>
        <v>9.12930177969566+0.201188476070656i</v>
      </c>
      <c r="I3797" t="str">
        <f t="shared" si="2003"/>
        <v>7315.98389204723i</v>
      </c>
      <c r="J3797" t="str">
        <f t="shared" si="1997"/>
        <v>-45780.963867245+1582.27758502352i</v>
      </c>
      <c r="K3797" t="str">
        <f t="shared" si="2004"/>
        <v>0.00551654399457964-0.159613397597466i</v>
      </c>
      <c r="L3797" t="str">
        <f t="shared" si="2005"/>
        <v>0.00047749387974434-0.0115787371190861i</v>
      </c>
      <c r="M3797" t="str">
        <f t="shared" si="2006"/>
        <v>0.00599403787432398-0.171192134716552i</v>
      </c>
      <c r="N3797" t="str">
        <f t="shared" si="2007"/>
        <v>-8.26223680690494i</v>
      </c>
      <c r="O3797" t="str">
        <f t="shared" si="2008"/>
        <v>-0.397008504791437-0.91781493075852i</v>
      </c>
      <c r="P3797" t="str">
        <f t="shared" si="2009"/>
        <v>1.39700850479144+0.91781493075852i</v>
      </c>
      <c r="Q3797" t="str">
        <f t="shared" si="2010"/>
        <v>-1.39700850479144+7.34442187614642i</v>
      </c>
      <c r="R3797" t="str">
        <f t="shared" si="2011"/>
        <v>0.0856862004553712-0.20651221854465i</v>
      </c>
      <c r="S3797" t="str">
        <f t="shared" si="2012"/>
        <v>0.856988608839274i</v>
      </c>
      <c r="T3797" t="str">
        <f t="shared" si="2013"/>
        <v>0.176978618878892+0.0734320977249717i</v>
      </c>
      <c r="U3797" t="str">
        <f t="shared" si="2014"/>
        <v>0.0001-85.4293843756817i</v>
      </c>
      <c r="V3797" t="str">
        <f t="shared" si="2015"/>
        <v>0.00002-0.00137026213605284i</v>
      </c>
      <c r="W3797" t="str">
        <f t="shared" si="2016"/>
        <v>0.00001999935845295-0.00137024016248599i</v>
      </c>
      <c r="X3797" t="str">
        <f t="shared" si="2017"/>
        <v>0.0000266721162562052-0.00137001279686138i</v>
      </c>
      <c r="Y3797" t="str">
        <f t="shared" si="2018"/>
        <v>0.009+11.7055742272756i</v>
      </c>
      <c r="Z3797" t="str">
        <f t="shared" si="2019"/>
        <v>-0.0014046146698673-0.0000284294758576936i</v>
      </c>
      <c r="AA3797" t="str">
        <f t="shared" si="2020"/>
        <v>0.000790723914554063-1.0252719999152i</v>
      </c>
      <c r="AB3797" t="str">
        <f t="shared" si="2021"/>
        <v>1.2048828459611+0.49993086991092i</v>
      </c>
      <c r="AC3797" t="str">
        <f t="shared" si="2022"/>
        <v>1.09280634624357-0.203269861914645i</v>
      </c>
      <c r="AD3797" t="str">
        <f t="shared" si="2023"/>
        <v>0.983439197834116+0.640401130778323i</v>
      </c>
      <c r="AE3797" t="str">
        <f t="shared" si="2024"/>
        <v>-0.00136314685571363-0.00092747548382318i</v>
      </c>
      <c r="AF3797" t="str">
        <f t="shared" si="2025"/>
        <v>-15.0863079055215-0.191110194011806i</v>
      </c>
      <c r="AG3797" t="str">
        <f t="shared" si="2026"/>
        <v>1.00237965397672-0.00364818637946312i</v>
      </c>
      <c r="AH3797" t="str">
        <f t="shared" si="2027"/>
        <v>0.0202871842839498+0.0142926917524566i</v>
      </c>
      <c r="AI3797">
        <f t="shared" si="2028"/>
        <v>-32.10524431058176</v>
      </c>
      <c r="AJ3797">
        <f t="shared" si="2029"/>
        <v>35.165394720464931</v>
      </c>
      <c r="AK3797"/>
      <c r="AL3797"/>
      <c r="AM3797"/>
      <c r="AN3797"/>
    </row>
    <row r="3798" spans="1:40" x14ac:dyDescent="0.25">
      <c r="A3798"/>
      <c r="B3798">
        <f t="shared" si="1995"/>
        <v>1864000</v>
      </c>
      <c r="C3798" s="237" t="str">
        <f t="shared" si="1998"/>
        <v>-2.1996365213123E-08+0.00131385329415308i</v>
      </c>
      <c r="D3798" s="208" t="str">
        <f t="shared" si="1999"/>
        <v>-5.95700612564476+0.0100728752551736i</v>
      </c>
      <c r="E3798" t="str">
        <f t="shared" si="2000"/>
        <v>2870</v>
      </c>
      <c r="F3798" t="str">
        <f t="shared" si="2001"/>
        <v>0.777000777000777</v>
      </c>
      <c r="G3798" t="str">
        <f t="shared" si="1996"/>
        <v>0.777000777000777</v>
      </c>
      <c r="H3798" t="str">
        <f t="shared" si="2002"/>
        <v>9.12930689778277+0.201080663727872i</v>
      </c>
      <c r="I3798" t="str">
        <f t="shared" si="2003"/>
        <v>7319.91088286422i</v>
      </c>
      <c r="J3798" t="str">
        <f t="shared" si="1997"/>
        <v>-45830.1257040982+1583.12690203104i</v>
      </c>
      <c r="K3798" t="str">
        <f t="shared" si="2004"/>
        <v>0.00551063333830645-0.159527968528468i</v>
      </c>
      <c r="L3798" t="str">
        <f t="shared" si="2005"/>
        <v>0.000476982553334638-0.0115725464254494i</v>
      </c>
      <c r="M3798" t="str">
        <f t="shared" si="2006"/>
        <v>0.00598761589164109-0.171100514953917i</v>
      </c>
      <c r="N3798" t="str">
        <f t="shared" si="2007"/>
        <v>-8.26667171662416i</v>
      </c>
      <c r="O3798" t="str">
        <f t="shared" si="2008"/>
        <v>-0.401075013545724-0.91604521368178i</v>
      </c>
      <c r="P3798" t="str">
        <f t="shared" si="2009"/>
        <v>1.40107501354572+0.91604521368178i</v>
      </c>
      <c r="Q3798" t="str">
        <f t="shared" si="2010"/>
        <v>-1.40107501354572+7.35062650294238i</v>
      </c>
      <c r="R3798" t="str">
        <f t="shared" si="2011"/>
        <v>0.0851954422046612-0.206844983659288i</v>
      </c>
      <c r="S3798" t="str">
        <f t="shared" si="2012"/>
        <v>0.85744861346023i</v>
      </c>
      <c r="T3798" t="str">
        <f t="shared" si="2013"/>
        <v>0.17735894443986+0.0730507137915179i</v>
      </c>
      <c r="U3798" t="str">
        <f t="shared" si="2014"/>
        <v>0.000100000000000001-85.3835531608884i</v>
      </c>
      <c r="V3798" t="str">
        <f t="shared" si="2015"/>
        <v>0.00002-0.00136952701688114i</v>
      </c>
      <c r="W3798" t="str">
        <f t="shared" si="2016"/>
        <v>0.0000199993584529501-0.00136950505510771i</v>
      </c>
      <c r="X3798" t="str">
        <f t="shared" si="2017"/>
        <v>0.0000266649572097211-0.00136927784631779i</v>
      </c>
      <c r="Y3798" t="str">
        <f t="shared" si="2018"/>
        <v>0.009+11.7118574125827i</v>
      </c>
      <c r="Z3798" t="str">
        <f t="shared" si="2019"/>
        <v>-0.00140310784297188-0.0000284057220405084i</v>
      </c>
      <c r="AA3798" t="str">
        <f t="shared" si="2020"/>
        <v>0.000789874901622965-1.02472183328283i</v>
      </c>
      <c r="AB3798" t="str">
        <f t="shared" si="2021"/>
        <v>1.20747212904622+0.497334381351711i</v>
      </c>
      <c r="AC3798" t="str">
        <f t="shared" si="2022"/>
        <v>1.09232404806216-0.20362125582707i</v>
      </c>
      <c r="AD3798" t="str">
        <f t="shared" si="2023"/>
        <v>0.986270865019172+0.639151078575207i</v>
      </c>
      <c r="AE3798" t="str">
        <f t="shared" si="2024"/>
        <v>-0.00136568883812316-0.000924813627241195i</v>
      </c>
      <c r="AF3798" t="str">
        <f t="shared" si="2025"/>
        <v>-15.0863130234275-0.191007788472698i</v>
      </c>
      <c r="AG3798" t="str">
        <f t="shared" si="2026"/>
        <v>1.00237374656602-0.00365673735106449i</v>
      </c>
      <c r="AH3798" t="str">
        <f t="shared" si="2027"/>
        <v>0.020326192606621+0.0142533787125403i</v>
      </c>
      <c r="AI3798">
        <f t="shared" si="2028"/>
        <v>-32.101987345156559</v>
      </c>
      <c r="AJ3798">
        <f t="shared" si="2029"/>
        <v>35.03937136329192</v>
      </c>
      <c r="AK3798"/>
      <c r="AL3798"/>
      <c r="AM3798"/>
      <c r="AN3798"/>
    </row>
    <row r="3799" spans="1:40" x14ac:dyDescent="0.25">
      <c r="A3799"/>
      <c r="B3799">
        <f t="shared" si="1995"/>
        <v>1865000</v>
      </c>
      <c r="C3799" s="237" t="str">
        <f t="shared" si="1998"/>
        <v>-2.19727829417471E-08+0.00131314881517538i</v>
      </c>
      <c r="D3799" s="208" t="str">
        <f t="shared" si="1999"/>
        <v>-5.95700612546396+0.0100674742496779i</v>
      </c>
      <c r="E3799" t="str">
        <f t="shared" si="2000"/>
        <v>2870</v>
      </c>
      <c r="F3799" t="str">
        <f t="shared" si="2001"/>
        <v>0.777000777000777</v>
      </c>
      <c r="G3799" t="str">
        <f t="shared" si="1996"/>
        <v>0.777000777000777</v>
      </c>
      <c r="H3799" t="str">
        <f t="shared" si="2002"/>
        <v>9.12931200764539+0.200972966806579i</v>
      </c>
      <c r="I3799" t="str">
        <f t="shared" si="2003"/>
        <v>7323.83787368121i</v>
      </c>
      <c r="J3799" t="str">
        <f t="shared" si="1997"/>
        <v>-45879.313922404+1583.97621903857i</v>
      </c>
      <c r="K3799" t="str">
        <f t="shared" si="2004"/>
        <v>0.00550473217270155-0.159442630750747i</v>
      </c>
      <c r="L3799" t="str">
        <f t="shared" si="2005"/>
        <v>0.000476472047355466-0.0115663623368289i</v>
      </c>
      <c r="M3799" t="str">
        <f t="shared" si="2006"/>
        <v>0.00598120422005702-0.171008993087576i</v>
      </c>
      <c r="N3799" t="str">
        <f t="shared" si="2007"/>
        <v>-8.27110662634338i</v>
      </c>
      <c r="O3799" t="str">
        <f t="shared" si="2008"/>
        <v>-0.405133633799432-0.914257479468704i</v>
      </c>
      <c r="P3799" t="str">
        <f t="shared" si="2009"/>
        <v>1.40513363379943+0.914257479468704i</v>
      </c>
      <c r="Q3799" t="str">
        <f t="shared" si="2010"/>
        <v>-1.40513363379943+7.35684914687468i</v>
      </c>
      <c r="R3799" t="str">
        <f t="shared" si="2011"/>
        <v>0.084703290274451-0.207174708279158i</v>
      </c>
      <c r="S3799" t="str">
        <f t="shared" si="2012"/>
        <v>0.857908618081184i</v>
      </c>
      <c r="T3799" t="str">
        <f t="shared" si="2013"/>
        <v>0.177736967681145+0.0726676827062837i</v>
      </c>
      <c r="U3799" t="str">
        <f t="shared" si="2014"/>
        <v>0.0001-85.3377710948503i</v>
      </c>
      <c r="V3799" t="str">
        <f t="shared" si="2015"/>
        <v>0.00002-0.00136879268604099i</v>
      </c>
      <c r="W3799" t="str">
        <f t="shared" si="2016"/>
        <v>0.00001999935845295-0.00136877073604832i</v>
      </c>
      <c r="X3799" t="str">
        <f t="shared" si="2017"/>
        <v>0.0000266578096756779-0.00136854368386889i</v>
      </c>
      <c r="Y3799" t="str">
        <f t="shared" si="2018"/>
        <v>0.009+11.7181405978899i</v>
      </c>
      <c r="Z3799" t="str">
        <f t="shared" si="2019"/>
        <v>-0.00140160343956364-0.0000283820073654642i</v>
      </c>
      <c r="AA3799" t="str">
        <f t="shared" si="2020"/>
        <v>0.000789027255796511-1.02417225684725i</v>
      </c>
      <c r="AB3799" t="str">
        <f t="shared" si="2021"/>
        <v>1.21004573777751+0.494726678867693i</v>
      </c>
      <c r="AC3799" t="str">
        <f t="shared" si="2022"/>
        <v>1.09184024187998-0.203969641907827i</v>
      </c>
      <c r="AD3799" t="str">
        <f t="shared" si="2023"/>
        <v>0.989096930437485+0.637888583756484i</v>
      </c>
      <c r="AE3799" t="str">
        <f t="shared" si="2024"/>
        <v>-0.00136821710128049-0.0009221393894163i</v>
      </c>
      <c r="AF3799" t="str">
        <f t="shared" si="2025"/>
        <v>-15.0863181331094-0.190905492556901i</v>
      </c>
      <c r="AG3799" t="str">
        <f t="shared" si="2026"/>
        <v>1.00236779933786-0.00366525841290933i</v>
      </c>
      <c r="AH3799" t="str">
        <f t="shared" si="2027"/>
        <v>0.020364999231438+0.0142138757306687i</v>
      </c>
      <c r="AI3799">
        <f t="shared" si="2028"/>
        <v>-32.098785493951766</v>
      </c>
      <c r="AJ3799">
        <f t="shared" si="2029"/>
        <v>34.913350059273469</v>
      </c>
      <c r="AK3799"/>
      <c r="AL3799"/>
      <c r="AM3799"/>
      <c r="AN3799"/>
    </row>
    <row r="3800" spans="1:40" x14ac:dyDescent="0.25">
      <c r="A3800"/>
      <c r="B3800">
        <f t="shared" si="1995"/>
        <v>1866000</v>
      </c>
      <c r="C3800" s="237" t="str">
        <f t="shared" si="1998"/>
        <v>-2.19492385738304E-08+0.00131244509126623i</v>
      </c>
      <c r="D3800" s="208" t="str">
        <f t="shared" si="1999"/>
        <v>-5.95700612528346+0.0100620790330411i</v>
      </c>
      <c r="E3800" t="str">
        <f t="shared" si="2000"/>
        <v>2870</v>
      </c>
      <c r="F3800" t="str">
        <f t="shared" si="2001"/>
        <v>0.777000777000777</v>
      </c>
      <c r="G3800" t="str">
        <f t="shared" si="1996"/>
        <v>0.777000777000777</v>
      </c>
      <c r="H3800" t="str">
        <f t="shared" si="2002"/>
        <v>9.12931710930115+0.200865385121633i</v>
      </c>
      <c r="I3800" t="str">
        <f t="shared" si="2003"/>
        <v>7327.76486449819i</v>
      </c>
      <c r="J3800" t="str">
        <f t="shared" si="1997"/>
        <v>-45928.5285221623+1584.8255360461i</v>
      </c>
      <c r="K3800" t="str">
        <f t="shared" si="2004"/>
        <v>0.00549884047746481-0.15935738411822i</v>
      </c>
      <c r="L3800" t="str">
        <f t="shared" si="2005"/>
        <v>0.00047596236005356-0.0115601848426777i</v>
      </c>
      <c r="M3800" t="str">
        <f t="shared" si="2006"/>
        <v>0.00597480283751837-0.170917568960898i</v>
      </c>
      <c r="N3800" t="str">
        <f t="shared" si="2007"/>
        <v>-8.2755415360626i</v>
      </c>
      <c r="O3800" t="str">
        <f t="shared" si="2008"/>
        <v>-0.409184285726025-0.912451763281151i</v>
      </c>
      <c r="P3800" t="str">
        <f t="shared" si="2009"/>
        <v>1.40918428572603+0.912451763281151i</v>
      </c>
      <c r="Q3800" t="str">
        <f t="shared" si="2010"/>
        <v>-1.40918428572603+7.36308977278145i</v>
      </c>
      <c r="R3800" t="str">
        <f t="shared" si="2011"/>
        <v>0.0842097657400805-0.207501390239667i</v>
      </c>
      <c r="S3800" t="str">
        <f t="shared" si="2012"/>
        <v>0.85836862270214i</v>
      </c>
      <c r="T3800" t="str">
        <f t="shared" si="2013"/>
        <v>0.178112682548802+0.0722830206363828i</v>
      </c>
      <c r="U3800" t="str">
        <f t="shared" si="2014"/>
        <v>0.0001-85.2920380985506i</v>
      </c>
      <c r="V3800" t="str">
        <f t="shared" si="2015"/>
        <v>0.00002-0.00136805914226498i</v>
      </c>
      <c r="W3800" t="str">
        <f t="shared" si="2016"/>
        <v>0.00001999935845295-0.00136803720404047i</v>
      </c>
      <c r="X3800" t="str">
        <f t="shared" si="2017"/>
        <v>0.0000266506736294056-0.0013678103082478i</v>
      </c>
      <c r="Y3800" t="str">
        <f t="shared" si="2018"/>
        <v>0.009+11.7244237831971i</v>
      </c>
      <c r="Z3800" t="str">
        <f t="shared" si="2019"/>
        <v>-0.00140010145444819-0.0000283583317403446i</v>
      </c>
      <c r="AA3800" t="str">
        <f t="shared" si="2020"/>
        <v>0.00078818097414018-1.02362326965914i</v>
      </c>
      <c r="AB3800" t="str">
        <f t="shared" si="2021"/>
        <v>1.2126036309393+0.49210787252571i</v>
      </c>
      <c r="AC3800" t="str">
        <f t="shared" si="2022"/>
        <v>1.09135494885354-0.204315017200171i</v>
      </c>
      <c r="AD3800" t="str">
        <f t="shared" si="2023"/>
        <v>0.991917339851696+0.636613671481042i</v>
      </c>
      <c r="AE3800" t="str">
        <f t="shared" si="2024"/>
        <v>-0.00137073160853244-0.000919452848344721i</v>
      </c>
      <c r="AF3800" t="str">
        <f t="shared" si="2025"/>
        <v>-15.0863232345846-0.190803306088592i</v>
      </c>
      <c r="AG3800" t="str">
        <f t="shared" si="2026"/>
        <v>1.0023618124494-0.003673749411998i</v>
      </c>
      <c r="AH3800" t="str">
        <f t="shared" si="2027"/>
        <v>0.020403603585996+0.0141741839543094i</v>
      </c>
      <c r="AI3800">
        <f t="shared" si="2028"/>
        <v>-32.095638586088818</v>
      </c>
      <c r="AJ3800">
        <f t="shared" si="2029"/>
        <v>34.787330779399696</v>
      </c>
      <c r="AK3800"/>
      <c r="AL3800"/>
      <c r="AM3800"/>
      <c r="AN3800"/>
    </row>
    <row r="3801" spans="1:40" x14ac:dyDescent="0.25">
      <c r="A3801"/>
      <c r="B3801">
        <f t="shared" ref="B3801:B3864" si="2030">B3800+1000</f>
        <v>1867000</v>
      </c>
      <c r="C3801" s="237" t="str">
        <f t="shared" si="1998"/>
        <v>-2.19257320281882E-08+0.00131174212121239i</v>
      </c>
      <c r="D3801" s="208" t="str">
        <f t="shared" si="1999"/>
        <v>-5.95700612510324+0.0100566895959617i</v>
      </c>
      <c r="E3801" t="str">
        <f t="shared" si="2000"/>
        <v>2870</v>
      </c>
      <c r="F3801" t="str">
        <f t="shared" si="2001"/>
        <v>0.777000777000777</v>
      </c>
      <c r="G3801" t="str">
        <f t="shared" si="1996"/>
        <v>0.777000777000777</v>
      </c>
      <c r="H3801" t="str">
        <f t="shared" si="2002"/>
        <v>9.1293222027676+0.200757918488277i</v>
      </c>
      <c r="I3801" t="str">
        <f t="shared" si="2003"/>
        <v>7331.69185531518i</v>
      </c>
      <c r="J3801" t="str">
        <f t="shared" si="1997"/>
        <v>-45977.7695033732+1585.67485305363i</v>
      </c>
      <c r="K3801" t="str">
        <f t="shared" si="2004"/>
        <v>0.00549295823235036-0.159272228485116i</v>
      </c>
      <c r="L3801" t="str">
        <f t="shared" si="2005"/>
        <v>0.000475453489680348-0.0115540139324716i</v>
      </c>
      <c r="M3801" t="str">
        <f t="shared" si="2006"/>
        <v>0.00596841172203071-0.170826242417588i</v>
      </c>
      <c r="N3801" t="str">
        <f t="shared" si="2007"/>
        <v>-8.27997644578181i</v>
      </c>
      <c r="O3801" t="str">
        <f t="shared" si="2008"/>
        <v>-0.413226889655686-0.910628100634659i</v>
      </c>
      <c r="P3801" t="str">
        <f t="shared" si="2009"/>
        <v>1.41322688965569+0.910628100634659i</v>
      </c>
      <c r="Q3801" t="str">
        <f t="shared" si="2010"/>
        <v>-1.41322688965569+7.36934834514715i</v>
      </c>
      <c r="R3801" t="str">
        <f t="shared" si="2011"/>
        <v>0.0837148896325806-0.207825027535515i</v>
      </c>
      <c r="S3801" t="str">
        <f t="shared" si="2012"/>
        <v>0.858828627323094i</v>
      </c>
      <c r="T3801" t="str">
        <f t="shared" si="2013"/>
        <v>0.178486083121711+0.0718967437496535i</v>
      </c>
      <c r="U3801" t="str">
        <f t="shared" si="2014"/>
        <v>0.0001-85.2463540931415i</v>
      </c>
      <c r="V3801" t="str">
        <f t="shared" si="2015"/>
        <v>0.00002-0.0013673263842884i</v>
      </c>
      <c r="W3801" t="str">
        <f t="shared" si="2016"/>
        <v>0.00001999935845295-0.00136730445781944i</v>
      </c>
      <c r="X3801" t="str">
        <f t="shared" si="2017"/>
        <v>0.0000266435490462988-0.00136707771819028i</v>
      </c>
      <c r="Y3801" t="str">
        <f t="shared" si="2018"/>
        <v>0.009+11.7307069685043i</v>
      </c>
      <c r="Z3801" t="str">
        <f t="shared" si="2019"/>
        <v>-0.00139860188244502-0.0000283346950732082i</v>
      </c>
      <c r="AA3801" t="str">
        <f t="shared" si="2020"/>
        <v>0.000787336053727383-1.02307487077125i</v>
      </c>
      <c r="AB3801" t="str">
        <f t="shared" si="2021"/>
        <v>1.21514576822018+0.489478072397538i</v>
      </c>
      <c r="AC3801" t="str">
        <f t="shared" si="2022"/>
        <v>1.0908681901005-0.204657378909712i</v>
      </c>
      <c r="AD3801" t="str">
        <f t="shared" si="2023"/>
        <v>0.994732039137688+0.635326367139847i</v>
      </c>
      <c r="AE3801" t="str">
        <f t="shared" si="2024"/>
        <v>-0.00137323232358146-0.000916754082057258i</v>
      </c>
      <c r="AF3801" t="str">
        <f t="shared" si="2025"/>
        <v>-15.0863283278708-0.190701228892315i</v>
      </c>
      <c r="AG3801" t="str">
        <f t="shared" si="2026"/>
        <v>1.00235578605827-0.00368221019607785i</v>
      </c>
      <c r="AH3801" t="str">
        <f t="shared" si="2027"/>
        <v>0.0204420051030691+0.0141343045315532i</v>
      </c>
      <c r="AI3801">
        <f t="shared" si="2028"/>
        <v>-32.092546452055359</v>
      </c>
      <c r="AJ3801">
        <f t="shared" si="2029"/>
        <v>34.661313494692223</v>
      </c>
      <c r="AK3801"/>
      <c r="AL3801"/>
      <c r="AM3801"/>
      <c r="AN3801"/>
    </row>
    <row r="3802" spans="1:40" x14ac:dyDescent="0.25">
      <c r="A3802"/>
      <c r="B3802">
        <f t="shared" si="2030"/>
        <v>1868000</v>
      </c>
      <c r="C3802" s="237" t="str">
        <f t="shared" si="1998"/>
        <v>-2.1902263223852E-08+0.00131103990380314i</v>
      </c>
      <c r="D3802" s="208" t="str">
        <f t="shared" si="1999"/>
        <v>-5.95700612492331+0.0100513059291574i</v>
      </c>
      <c r="E3802" t="str">
        <f t="shared" si="2000"/>
        <v>2870</v>
      </c>
      <c r="F3802" t="str">
        <f t="shared" si="2001"/>
        <v>0.777000777000777</v>
      </c>
      <c r="G3802" t="str">
        <f t="shared" si="1996"/>
        <v>0.777000777000777</v>
      </c>
      <c r="H3802" t="str">
        <f t="shared" si="2002"/>
        <v>9.12932728806225+0.200650566722156i</v>
      </c>
      <c r="I3802" t="str">
        <f t="shared" si="2003"/>
        <v>7335.61884613217i</v>
      </c>
      <c r="J3802" t="str">
        <f t="shared" si="1997"/>
        <v>-46027.0368660367+1586.52417006115i</v>
      </c>
      <c r="K3802" t="str">
        <f t="shared" si="2004"/>
        <v>0.00548708541716634-0.159187163705973i</v>
      </c>
      <c r="L3802" t="str">
        <f t="shared" si="2005"/>
        <v>0.000474945434491908-0.0115478495957085i</v>
      </c>
      <c r="M3802" t="str">
        <f t="shared" si="2006"/>
        <v>0.00596203085165825-0.170735013301682i</v>
      </c>
      <c r="N3802" t="str">
        <f t="shared" si="2007"/>
        <v>-8.28441135550103i</v>
      </c>
      <c r="O3802" t="str">
        <f t="shared" si="2008"/>
        <v>-0.417261366076915-0.908786527397731i</v>
      </c>
      <c r="P3802" t="str">
        <f t="shared" si="2009"/>
        <v>1.41726136607691+0.908786527397731i</v>
      </c>
      <c r="Q3802" t="str">
        <f t="shared" si="2010"/>
        <v>-1.41726136607691+7.3756248281033i</v>
      </c>
      <c r="R3802" t="str">
        <f t="shared" si="2011"/>
        <v>0.0832186829373801-0.208145618319723i</v>
      </c>
      <c r="S3802" t="str">
        <f t="shared" si="2012"/>
        <v>0.85928863194405i</v>
      </c>
      <c r="T3802" t="str">
        <f t="shared" si="2013"/>
        <v>0.178857163611103+0.071508868213447i</v>
      </c>
      <c r="U3802" t="str">
        <f t="shared" si="2014"/>
        <v>0.0001-85.2007189999437i</v>
      </c>
      <c r="V3802" t="str">
        <f t="shared" si="2015"/>
        <v>0.00002-0.00136659441084927i</v>
      </c>
      <c r="W3802" t="str">
        <f t="shared" si="2016"/>
        <v>0.00001999935845295-0.00136657249612326i</v>
      </c>
      <c r="X3802" t="str">
        <f t="shared" si="2017"/>
        <v>0.0000266364359018189-0.00136634591243483i</v>
      </c>
      <c r="Y3802" t="str">
        <f t="shared" si="2018"/>
        <v>0.009+11.7369901538115i</v>
      </c>
      <c r="Z3802" t="str">
        <f t="shared" si="2019"/>
        <v>-0.00139710471838744-0.0000283110972723888i</v>
      </c>
      <c r="AA3802" t="str">
        <f t="shared" si="2020"/>
        <v>0.000786492491639305-1.02252705923831i</v>
      </c>
      <c r="AB3802" t="str">
        <f t="shared" si="2021"/>
        <v>1.2176721102098+0.486837388551638i</v>
      </c>
      <c r="AC3802" t="str">
        <f t="shared" si="2022"/>
        <v>1.09037998669839-0.204996724403472i</v>
      </c>
      <c r="AD3802" t="str">
        <f t="shared" si="2023"/>
        <v>0.99754097428556+0.634026696355401i</v>
      </c>
      <c r="AE3802" t="str">
        <f t="shared" si="2024"/>
        <v>-0.00137571921048534-0.000914043168617918i</v>
      </c>
      <c r="AF3802" t="str">
        <f t="shared" si="2025"/>
        <v>-15.0863334129856-0.190599260792999i</v>
      </c>
      <c r="AG3802" t="str">
        <f t="shared" si="2026"/>
        <v>1.00234972032268-0.00369064061364449i</v>
      </c>
      <c r="AH3802" t="str">
        <f t="shared" si="2027"/>
        <v>0.0204802032206031+0.0140942386110935i</v>
      </c>
      <c r="AI3802">
        <f t="shared" si="2028"/>
        <v>-32.089508923695135</v>
      </c>
      <c r="AJ3802">
        <f t="shared" si="2029"/>
        <v>34.535298176203263</v>
      </c>
      <c r="AK3802"/>
      <c r="AL3802"/>
      <c r="AM3802"/>
      <c r="AN3802"/>
    </row>
    <row r="3803" spans="1:40" x14ac:dyDescent="0.25">
      <c r="A3803"/>
      <c r="B3803">
        <f t="shared" si="2030"/>
        <v>1869000</v>
      </c>
      <c r="C3803" s="237" t="str">
        <f t="shared" si="1998"/>
        <v>-2.187883208007E-08+0.00131033843783039i</v>
      </c>
      <c r="D3803" s="208" t="str">
        <f t="shared" si="1999"/>
        <v>-5.95700612474367+0.0100459280233663i</v>
      </c>
      <c r="E3803" t="str">
        <f t="shared" si="2000"/>
        <v>2870</v>
      </c>
      <c r="F3803" t="str">
        <f t="shared" si="2001"/>
        <v>0.777000777000777</v>
      </c>
      <c r="G3803" t="str">
        <f t="shared" si="1996"/>
        <v>0.777000777000777</v>
      </c>
      <c r="H3803" t="str">
        <f t="shared" si="2002"/>
        <v>9.12933236520259+0.200543329639307i</v>
      </c>
      <c r="I3803" t="str">
        <f t="shared" si="2003"/>
        <v>7339.54583694915i</v>
      </c>
      <c r="J3803" t="str">
        <f t="shared" si="1997"/>
        <v>-46076.3306101527+1587.37348706868i</v>
      </c>
      <c r="K3803" t="str">
        <f t="shared" si="2004"/>
        <v>0.00548122201177491-0.159102189635639i</v>
      </c>
      <c r="L3803" t="str">
        <f t="shared" si="2005"/>
        <v>0.00047443819274897-0.0115416918219085i</v>
      </c>
      <c r="M3803" t="str">
        <f t="shared" si="2006"/>
        <v>0.00595566020452388-0.170643881457547i</v>
      </c>
      <c r="N3803" t="str">
        <f t="shared" si="2007"/>
        <v>-8.28884626522025i</v>
      </c>
      <c r="O3803" t="str">
        <f t="shared" si="2008"/>
        <v>-0.421287635638037-0.906927079791155i</v>
      </c>
      <c r="P3803" t="str">
        <f t="shared" si="2009"/>
        <v>1.42128763563804+0.906927079791155i</v>
      </c>
      <c r="Q3803" t="str">
        <f t="shared" si="2010"/>
        <v>-1.42128763563804+7.3819191854291i</v>
      </c>
      <c r="R3803" t="str">
        <f t="shared" si="2011"/>
        <v>0.0827211665930389-0.208463160902625i</v>
      </c>
      <c r="S3803" t="str">
        <f t="shared" si="2012"/>
        <v>0.859748636565006i</v>
      </c>
      <c r="T3803" t="str">
        <f t="shared" si="2013"/>
        <v>0.179225918360063+0.0711194101934319i</v>
      </c>
      <c r="U3803" t="str">
        <f t="shared" si="2014"/>
        <v>0.0001-85.1551327404473i</v>
      </c>
      <c r="V3803" t="str">
        <f t="shared" si="2015"/>
        <v>0.00002-0.00136586322068831i</v>
      </c>
      <c r="W3803" t="str">
        <f t="shared" si="2016"/>
        <v>0.0000199993584529499-0.00136584131769271i</v>
      </c>
      <c r="X3803" t="str">
        <f t="shared" si="2017"/>
        <v>0.0000266293341714928-0.00136561488972271i</v>
      </c>
      <c r="Y3803" t="str">
        <f t="shared" si="2018"/>
        <v>0.009+11.7432733391186i</v>
      </c>
      <c r="Z3803" t="str">
        <f t="shared" si="2019"/>
        <v>-0.00139560995712271-0.000028287538246495i</v>
      </c>
      <c r="AA3803" t="str">
        <f t="shared" si="2020"/>
        <v>0.000785650284965019-1.02197983411713i</v>
      </c>
      <c r="AB3803" t="str">
        <f t="shared" si="2021"/>
        <v>1.2201826183955+0.484185931045016i</v>
      </c>
      <c r="AC3803" t="str">
        <f t="shared" si="2022"/>
        <v>1.08989035968329-0.205333051208926i</v>
      </c>
      <c r="AD3803" t="str">
        <f t="shared" si="2023"/>
        <v>1.00034409140056+0.632714684981249i</v>
      </c>
      <c r="AE3803" t="str">
        <f t="shared" si="2024"/>
        <v>-0.00137819223365697-0.000911320186122743i</v>
      </c>
      <c r="AF3803" t="str">
        <f t="shared" si="2025"/>
        <v>-15.0863384899463-0.190497401615941i</v>
      </c>
      <c r="AG3803" t="str">
        <f t="shared" si="2026"/>
        <v>1.0023436154013-0.00369904051394368i</v>
      </c>
      <c r="AH3803" t="str">
        <f t="shared" si="2027"/>
        <v>0.0205181973817157+0.0140539873422107i</v>
      </c>
      <c r="AI3803">
        <f t="shared" si="2028"/>
        <v>-32.086525834194973</v>
      </c>
      <c r="AJ3803">
        <f t="shared" si="2029"/>
        <v>34.409284795014337</v>
      </c>
      <c r="AK3803"/>
      <c r="AL3803"/>
      <c r="AM3803"/>
      <c r="AN3803"/>
    </row>
    <row r="3804" spans="1:40" x14ac:dyDescent="0.25">
      <c r="A3804"/>
      <c r="B3804">
        <f t="shared" si="2030"/>
        <v>1870000</v>
      </c>
      <c r="C3804" s="237" t="str">
        <f t="shared" si="1998"/>
        <v>-2.18554385163066E-08+0.00130963772208863i</v>
      </c>
      <c r="D3804" s="208" t="str">
        <f t="shared" si="1999"/>
        <v>-5.95700612456432+0.0100405558693462i</v>
      </c>
      <c r="E3804" t="str">
        <f t="shared" si="2000"/>
        <v>2870</v>
      </c>
      <c r="F3804" t="str">
        <f t="shared" si="2001"/>
        <v>0.777000777000777</v>
      </c>
      <c r="G3804" t="str">
        <f t="shared" si="1996"/>
        <v>0.777000777000777</v>
      </c>
      <c r="H3804" t="str">
        <f t="shared" si="2002"/>
        <v>9.12933743420603+0.200436207056154i</v>
      </c>
      <c r="I3804" t="str">
        <f t="shared" si="2003"/>
        <v>7343.47282776614i</v>
      </c>
      <c r="J3804" t="str">
        <f t="shared" si="1997"/>
        <v>-46125.6507357214+1588.22280407621i</v>
      </c>
      <c r="K3804" t="str">
        <f t="shared" si="2004"/>
        <v>0.00547536799609177-0.159017306129271i</v>
      </c>
      <c r="L3804" t="str">
        <f t="shared" si="2005"/>
        <v>0.000473931762716898-0.0115355406006141i</v>
      </c>
      <c r="M3804" t="str">
        <f t="shared" si="2006"/>
        <v>0.00594929975880867-0.170552846729885i</v>
      </c>
      <c r="N3804" t="str">
        <f t="shared" si="2007"/>
        <v>-8.29328117493947i</v>
      </c>
      <c r="O3804" t="str">
        <f t="shared" si="2008"/>
        <v>-0.425305619148803-0.905049794387278i</v>
      </c>
      <c r="P3804" t="str">
        <f t="shared" si="2009"/>
        <v>1.4253056191488+0.905049794387278i</v>
      </c>
      <c r="Q3804" t="str">
        <f t="shared" si="2010"/>
        <v>-1.4253056191488+7.38823138055219i</v>
      </c>
      <c r="R3804" t="str">
        <f t="shared" si="2011"/>
        <v>0.0822223614899931-0.208777653750861i</v>
      </c>
      <c r="S3804" t="str">
        <f t="shared" si="2012"/>
        <v>0.86020864118596i</v>
      </c>
      <c r="T3804" t="str">
        <f t="shared" si="2013"/>
        <v>0.179592341843021+0.0707283858524078i</v>
      </c>
      <c r="U3804" t="str">
        <f t="shared" si="2014"/>
        <v>0.0001-85.1095952363079i</v>
      </c>
      <c r="V3804" t="str">
        <f t="shared" si="2015"/>
        <v>0.00002-0.0013651328125489i</v>
      </c>
      <c r="W3804" t="str">
        <f t="shared" si="2016"/>
        <v>0.00001999935845295-0.00136511092127115i</v>
      </c>
      <c r="X3804" t="str">
        <f t="shared" si="2017"/>
        <v>0.0000266222438309125-0.00136488464879776i</v>
      </c>
      <c r="Y3804" t="str">
        <f t="shared" si="2018"/>
        <v>0.009+11.7495565244258i</v>
      </c>
      <c r="Z3804" t="str">
        <f t="shared" si="2019"/>
        <v>-0.00139411759351172-0.0000282640179044068i</v>
      </c>
      <c r="AA3804" t="str">
        <f t="shared" si="2020"/>
        <v>0.00078480943080133-1.02143319446647i</v>
      </c>
      <c r="AB3804" t="str">
        <f t="shared" si="2021"/>
        <v>1.2226772551588+0.481523809915143i</v>
      </c>
      <c r="AC3804" t="str">
        <f t="shared" si="2022"/>
        <v>1.08939933004846-0.205666357013027i</v>
      </c>
      <c r="AD3804" t="str">
        <f t="shared" si="2023"/>
        <v>1.00314133670399+0.631390359101501i</v>
      </c>
      <c r="AE3804" t="str">
        <f t="shared" si="2024"/>
        <v>-0.00138065135786358-0.000908585212698334i</v>
      </c>
      <c r="AF3804" t="str">
        <f t="shared" si="2025"/>
        <v>-15.0863435587704-0.190395651186808i</v>
      </c>
      <c r="AG3804" t="str">
        <f t="shared" si="2026"/>
        <v>1.00233747145337-0.00370740974697215i</v>
      </c>
      <c r="AH3804" t="str">
        <f t="shared" si="2027"/>
        <v>0.0205559870346828+0.0140135518747514i</v>
      </c>
      <c r="AI3804">
        <f t="shared" si="2028"/>
        <v>-32.083597018076858</v>
      </c>
      <c r="AJ3804">
        <f t="shared" si="2029"/>
        <v>34.283273322243247</v>
      </c>
      <c r="AK3804"/>
      <c r="AL3804"/>
      <c r="AM3804"/>
      <c r="AN3804"/>
    </row>
    <row r="3805" spans="1:40" x14ac:dyDescent="0.25">
      <c r="A3805"/>
      <c r="B3805">
        <f t="shared" si="2030"/>
        <v>1871000</v>
      </c>
      <c r="C3805" s="237" t="str">
        <f t="shared" si="1998"/>
        <v>-2.18320824522407E-08+0.00130893775537491i</v>
      </c>
      <c r="D3805" s="208" t="str">
        <f t="shared" si="1999"/>
        <v>-5.95700612438525+0.0100351894578743i</v>
      </c>
      <c r="E3805" t="str">
        <f t="shared" si="2000"/>
        <v>2870</v>
      </c>
      <c r="F3805" t="str">
        <f t="shared" si="2001"/>
        <v>0.777000777000777</v>
      </c>
      <c r="G3805" t="str">
        <f t="shared" si="1996"/>
        <v>0.777000777000777</v>
      </c>
      <c r="H3805" t="str">
        <f t="shared" si="2002"/>
        <v>9.12934249508994+0.200329198789521i</v>
      </c>
      <c r="I3805" t="str">
        <f t="shared" si="2003"/>
        <v>7347.39981858313i</v>
      </c>
      <c r="J3805" t="str">
        <f t="shared" si="1997"/>
        <v>-46174.9972427426+1589.07212108374i</v>
      </c>
      <c r="K3805" t="str">
        <f t="shared" si="2004"/>
        <v>0.00546952335008627-0.158932513042333i</v>
      </c>
      <c r="L3805" t="str">
        <f t="shared" si="2005"/>
        <v>0.000473426142665672-0.0115293959213899i</v>
      </c>
      <c r="M3805" t="str">
        <f t="shared" si="2006"/>
        <v>0.00594294949275194-0.170461908963723i</v>
      </c>
      <c r="N3805" t="str">
        <f t="shared" si="2007"/>
        <v>-8.29771608465869i</v>
      </c>
      <c r="O3805" t="str">
        <f t="shared" si="2008"/>
        <v>-0.429315237581942-0.903154708109281i</v>
      </c>
      <c r="P3805" t="str">
        <f t="shared" si="2009"/>
        <v>1.42931523758194+0.903154708109281i</v>
      </c>
      <c r="Q3805" t="str">
        <f t="shared" si="2010"/>
        <v>-1.42931523758194+7.39456137654941i</v>
      </c>
      <c r="R3805" t="str">
        <f t="shared" si="2011"/>
        <v>0.0817222884693091-0.209089095486374i</v>
      </c>
      <c r="S3805" t="str">
        <f t="shared" si="2012"/>
        <v>0.860668645806916i</v>
      </c>
      <c r="T3805" t="str">
        <f t="shared" si="2013"/>
        <v>0.17995642866525+0.0703358113491224i</v>
      </c>
      <c r="U3805" t="str">
        <f t="shared" si="2014"/>
        <v>0.0001-85.0641064093508i</v>
      </c>
      <c r="V3805" t="str">
        <f t="shared" si="2015"/>
        <v>0.00002-0.00136440318517715i</v>
      </c>
      <c r="W3805" t="str">
        <f t="shared" si="2016"/>
        <v>0.0000199993584529499-0.00136438130560473i</v>
      </c>
      <c r="X3805" t="str">
        <f t="shared" si="2017"/>
        <v>0.0000266151648557354-0.0013641551884066i</v>
      </c>
      <c r="Y3805" t="str">
        <f t="shared" si="2018"/>
        <v>0.009+11.755839709733i</v>
      </c>
      <c r="Z3805" t="str">
        <f t="shared" si="2019"/>
        <v>-0.00139262762242918-0.0000282405361552774i</v>
      </c>
      <c r="AA3805" t="str">
        <f t="shared" si="2020"/>
        <v>0.000783969926252851-1.02088713934716i</v>
      </c>
      <c r="AB3805" t="str">
        <f t="shared" si="2021"/>
        <v>1.22515598377202+0.478851135171907i</v>
      </c>
      <c r="AC3805" t="str">
        <f t="shared" si="2022"/>
        <v>1.08890691874315-0.205996639661233i</v>
      </c>
      <c r="AD3805" t="str">
        <f t="shared" si="2023"/>
        <v>1.00593265653424+0.630053745030238i</v>
      </c>
      <c r="AE3805" t="str">
        <f t="shared" si="2024"/>
        <v>-0.00138309654822684-0.000905838326500684i</v>
      </c>
      <c r="AF3805" t="str">
        <f t="shared" si="2025"/>
        <v>-15.0863486194752-0.190294009331647i</v>
      </c>
      <c r="AG3805" t="str">
        <f t="shared" si="2026"/>
        <v>1.00233128863858-0.00371574816347991i</v>
      </c>
      <c r="AH3805" t="str">
        <f t="shared" si="2027"/>
        <v>0.0205935716329436+0.0139729333591131i</v>
      </c>
      <c r="AI3805">
        <f t="shared" si="2028"/>
        <v>-32.080722311183692</v>
      </c>
      <c r="AJ3805">
        <f t="shared" si="2029"/>
        <v>34.157263729036714</v>
      </c>
      <c r="AK3805"/>
      <c r="AL3805"/>
      <c r="AM3805"/>
      <c r="AN3805"/>
    </row>
    <row r="3806" spans="1:40" x14ac:dyDescent="0.25">
      <c r="A3806"/>
      <c r="B3806">
        <f t="shared" si="2030"/>
        <v>1872000</v>
      </c>
      <c r="C3806" s="237" t="str">
        <f t="shared" si="1998"/>
        <v>-2.18087638077669E-08+0.00130823853648888i</v>
      </c>
      <c r="D3806" s="208" t="str">
        <f t="shared" si="1999"/>
        <v>-5.95700612420648+0.0100298287797481i</v>
      </c>
      <c r="E3806" t="str">
        <f t="shared" si="2000"/>
        <v>2870</v>
      </c>
      <c r="F3806" t="str">
        <f t="shared" si="2001"/>
        <v>0.777000777000777</v>
      </c>
      <c r="G3806" t="str">
        <f t="shared" si="1996"/>
        <v>0.777000777000777</v>
      </c>
      <c r="H3806" t="str">
        <f t="shared" si="2002"/>
        <v>9.12934754787166+0.200222304656613i</v>
      </c>
      <c r="I3806" t="str">
        <f t="shared" si="2003"/>
        <v>7351.32680940012i</v>
      </c>
      <c r="J3806" t="str">
        <f t="shared" si="1997"/>
        <v>-46224.3701312163+1589.92143809126i</v>
      </c>
      <c r="K3806" t="str">
        <f t="shared" si="2004"/>
        <v>0.00546368805378105-0.158847810230598i</v>
      </c>
      <c r="L3806" t="str">
        <f t="shared" si="2005"/>
        <v>0.000472921330869886-0.0115232577738226i</v>
      </c>
      <c r="M3806" t="str">
        <f t="shared" si="2006"/>
        <v>0.00593660938465094-0.170371068004421i</v>
      </c>
      <c r="N3806" t="str">
        <f t="shared" si="2007"/>
        <v>-8.30215099437791i</v>
      </c>
      <c r="O3806" t="str">
        <f t="shared" si="2008"/>
        <v>-0.433316412074704-0.901241858230467i</v>
      </c>
      <c r="P3806" t="str">
        <f t="shared" si="2009"/>
        <v>1.4333164120747+0.901241858230467i</v>
      </c>
      <c r="Q3806" t="str">
        <f t="shared" si="2010"/>
        <v>-1.4333164120747+7.40090913614744i</v>
      </c>
      <c r="R3806" t="str">
        <f t="shared" si="2011"/>
        <v>0.0812209683214683-0.209397484885374i</v>
      </c>
      <c r="S3806" t="str">
        <f t="shared" si="2012"/>
        <v>0.86112865042787i</v>
      </c>
      <c r="T3806" t="str">
        <f t="shared" si="2013"/>
        <v>0.180318173562332+0.0699417028371108i</v>
      </c>
      <c r="U3806" t="str">
        <f t="shared" si="2014"/>
        <v>0.0001-85.0186661815679i</v>
      </c>
      <c r="V3806" t="str">
        <f t="shared" si="2015"/>
        <v>0.00002-0.00136367433732182i</v>
      </c>
      <c r="W3806" t="str">
        <f t="shared" si="2016"/>
        <v>0.00001999935845295-0.00136365246944224i</v>
      </c>
      <c r="X3806" t="str">
        <f t="shared" si="2017"/>
        <v>0.0000266080972216843-0.0013634265072985i</v>
      </c>
      <c r="Y3806" t="str">
        <f t="shared" si="2018"/>
        <v>0.009+11.7621228950402i</v>
      </c>
      <c r="Z3806" t="str">
        <f t="shared" si="2019"/>
        <v>-0.00139114003876346-0.0000282170929085314i</v>
      </c>
      <c r="AA3806" t="str">
        <f t="shared" si="2020"/>
        <v>0.000783131768431943-1.02034166782202i</v>
      </c>
      <c r="AB3806" t="str">
        <f t="shared" si="2021"/>
        <v>1.22761876839464+0.476168016789709i</v>
      </c>
      <c r="AC3806" t="str">
        <f t="shared" si="2022"/>
        <v>1.08841314667124-0.206323897156522i</v>
      </c>
      <c r="AD3806" t="str">
        <f t="shared" si="2023"/>
        <v>1.00871799734768+0.62870486931108i</v>
      </c>
      <c r="AE3806" t="str">
        <f t="shared" si="2024"/>
        <v>-0.00138552777022227-0.000903079605713866i</v>
      </c>
      <c r="AF3806" t="str">
        <f t="shared" si="2025"/>
        <v>-15.0863536720781-0.190192475876865i</v>
      </c>
      <c r="AG3806" t="str">
        <f t="shared" si="2026"/>
        <v>1.00232506711719-0.00372405561497129i</v>
      </c>
      <c r="AH3806" t="str">
        <f t="shared" si="2027"/>
        <v>0.0206309506350894+0.0139321329462242i</v>
      </c>
      <c r="AI3806">
        <f t="shared" si="2028"/>
        <v>-32.077901550670724</v>
      </c>
      <c r="AJ3806">
        <f t="shared" si="2029"/>
        <v>34.031255986575296</v>
      </c>
      <c r="AK3806"/>
      <c r="AL3806"/>
      <c r="AM3806"/>
      <c r="AN3806"/>
    </row>
    <row r="3807" spans="1:40" x14ac:dyDescent="0.25">
      <c r="A3807"/>
      <c r="B3807">
        <f t="shared" si="2030"/>
        <v>1873000</v>
      </c>
      <c r="C3807" s="237" t="str">
        <f t="shared" si="1998"/>
        <v>-2.17854825029924E-08+0.00130754006423274i</v>
      </c>
      <c r="D3807" s="208" t="str">
        <f t="shared" si="1999"/>
        <v>-5.95700612402799+0.0100244738257843i</v>
      </c>
      <c r="E3807" t="str">
        <f t="shared" si="2000"/>
        <v>2870</v>
      </c>
      <c r="F3807" t="str">
        <f t="shared" si="2001"/>
        <v>0.777000777000777</v>
      </c>
      <c r="G3807" t="str">
        <f t="shared" si="1996"/>
        <v>0.777000777000777</v>
      </c>
      <c r="H3807" t="str">
        <f t="shared" si="2002"/>
        <v>9.12935259256847+0.200115524475033i</v>
      </c>
      <c r="I3807" t="str">
        <f t="shared" si="2003"/>
        <v>7355.2538002171i</v>
      </c>
      <c r="J3807" t="str">
        <f t="shared" si="1997"/>
        <v>-46273.7694011426+1590.77075509879i</v>
      </c>
      <c r="K3807" t="str">
        <f t="shared" si="2004"/>
        <v>0.00545786208725201-0.158763197550142i</v>
      </c>
      <c r="L3807" t="str">
        <f t="shared" si="2005"/>
        <v>0.000472417325608712-0.0115171261475211i</v>
      </c>
      <c r="M3807" t="str">
        <f t="shared" si="2006"/>
        <v>0.00593027941286072-0.170280323697663i</v>
      </c>
      <c r="N3807" t="str">
        <f t="shared" si="2007"/>
        <v>-8.30658590409713i</v>
      </c>
      <c r="O3807" t="str">
        <f t="shared" si="2008"/>
        <v>-0.437309063930421-0.899311282373516i</v>
      </c>
      <c r="P3807" t="str">
        <f t="shared" si="2009"/>
        <v>1.43730906393042+0.899311282373516i</v>
      </c>
      <c r="Q3807" t="str">
        <f t="shared" si="2010"/>
        <v>-1.43730906393042+7.40727462172361i</v>
      </c>
      <c r="R3807" t="str">
        <f t="shared" si="2011"/>
        <v>0.0807184217851568-0.209702820877315i</v>
      </c>
      <c r="S3807" t="str">
        <f t="shared" si="2012"/>
        <v>0.861588655048825i</v>
      </c>
      <c r="T3807" t="str">
        <f t="shared" si="2013"/>
        <v>0.180677571399631+0.069546076463537i</v>
      </c>
      <c r="U3807" t="str">
        <f t="shared" si="2014"/>
        <v>0.0001-84.9732744751174i</v>
      </c>
      <c r="V3807" t="str">
        <f t="shared" si="2015"/>
        <v>0.00002-0.00136294626773435i</v>
      </c>
      <c r="W3807" t="str">
        <f t="shared" si="2016"/>
        <v>0.00001999935845295-0.00136292441153511i</v>
      </c>
      <c r="X3807" t="str">
        <f t="shared" si="2017"/>
        <v>0.0000266010409045457-0.00136269860422535i</v>
      </c>
      <c r="Y3807" t="str">
        <f t="shared" si="2018"/>
        <v>0.009+11.7684060803474i</v>
      </c>
      <c r="Z3807" t="str">
        <f t="shared" si="2019"/>
        <v>-0.00138965483741657-0.000028193688073862i</v>
      </c>
      <c r="AA3807" t="str">
        <f t="shared" si="2020"/>
        <v>0.000782294954458675-1.01979677895586i</v>
      </c>
      <c r="AB3807" t="str">
        <f t="shared" si="2021"/>
        <v>1.2300655740697+0.473474564699572i</v>
      </c>
      <c r="AC3807" t="str">
        <f t="shared" si="2022"/>
        <v>1.08791803469003-0.206648127658389i</v>
      </c>
      <c r="AD3807" t="str">
        <f t="shared" si="2023"/>
        <v>1.01149730571961+0.627343758716613i</v>
      </c>
      <c r="AE3807" t="str">
        <f t="shared" si="2024"/>
        <v>-0.00138794498967875-0.000900309128548649i</v>
      </c>
      <c r="AF3807" t="str">
        <f t="shared" si="2025"/>
        <v>-15.0863587165965-0.190091050649249i</v>
      </c>
      <c r="AG3807" t="str">
        <f t="shared" si="2026"/>
        <v>1.00231880704991-0.00373233195370641i</v>
      </c>
      <c r="AH3807" t="str">
        <f t="shared" si="2027"/>
        <v>0.0206681235048596+0.0138911517875268i</v>
      </c>
      <c r="AI3807">
        <f t="shared" si="2028"/>
        <v>-32.075134574994529</v>
      </c>
      <c r="AJ3807">
        <f t="shared" si="2029"/>
        <v>33.905250066074068</v>
      </c>
      <c r="AK3807"/>
      <c r="AL3807"/>
      <c r="AM3807"/>
      <c r="AN3807"/>
    </row>
    <row r="3808" spans="1:40" x14ac:dyDescent="0.25">
      <c r="A3808"/>
      <c r="B3808">
        <f t="shared" si="2030"/>
        <v>1874000</v>
      </c>
      <c r="C3808" s="237" t="str">
        <f t="shared" si="1998"/>
        <v>-2.17622384582381E-08+0.00130684233741123i</v>
      </c>
      <c r="D3808" s="208" t="str">
        <f t="shared" si="1999"/>
        <v>-5.95700612384978+0.0100191245868194i</v>
      </c>
      <c r="E3808" t="str">
        <f t="shared" si="2000"/>
        <v>2870</v>
      </c>
      <c r="F3808" t="str">
        <f t="shared" si="2001"/>
        <v>0.777000777000777</v>
      </c>
      <c r="G3808" t="str">
        <f t="shared" si="1996"/>
        <v>0.777000777000777</v>
      </c>
      <c r="H3808" t="str">
        <f t="shared" si="2002"/>
        <v>9.12935762919759+0.200008858062765i</v>
      </c>
      <c r="I3808" t="str">
        <f t="shared" si="2003"/>
        <v>7359.18079103409i</v>
      </c>
      <c r="J3808" t="str">
        <f t="shared" si="1997"/>
        <v>-46323.1950525214+1591.62007210632i</v>
      </c>
      <c r="K3808" t="str">
        <f t="shared" si="2004"/>
        <v>0.00545204543062805-0.15867867485735i</v>
      </c>
      <c r="L3808" t="str">
        <f t="shared" si="2005"/>
        <v>0.0004719141251659-0.0115110010321161i</v>
      </c>
      <c r="M3808" t="str">
        <f t="shared" si="2006"/>
        <v>0.00592395955579395-0.170189675889466i</v>
      </c>
      <c r="N3808" t="str">
        <f t="shared" si="2007"/>
        <v>-8.31102081381635i</v>
      </c>
      <c r="O3808" t="str">
        <f t="shared" si="2008"/>
        <v>-0.441293114620054-0.897363018509751i</v>
      </c>
      <c r="P3808" t="str">
        <f t="shared" si="2009"/>
        <v>1.44129311462005+0.897363018509751i</v>
      </c>
      <c r="Q3808" t="str">
        <f t="shared" si="2010"/>
        <v>-1.44129311462005+7.4136577953066i</v>
      </c>
      <c r="R3808" t="str">
        <f t="shared" si="2011"/>
        <v>0.0802146695460788-0.210005102543845i</v>
      </c>
      <c r="S3808" t="str">
        <f t="shared" si="2012"/>
        <v>0.86204865966978i</v>
      </c>
      <c r="T3808" t="str">
        <f t="shared" si="2013"/>
        <v>0.181034617171736+0.0691489483680515i</v>
      </c>
      <c r="U3808" t="str">
        <f t="shared" si="2014"/>
        <v>0.0001-84.9279312123244i</v>
      </c>
      <c r="V3808" t="str">
        <f t="shared" si="2015"/>
        <v>0.00002-0.00136221897516886i</v>
      </c>
      <c r="W3808" t="str">
        <f t="shared" si="2016"/>
        <v>0.0000199993584529499-0.00136219713063751i</v>
      </c>
      <c r="X3808" t="str">
        <f t="shared" si="2017"/>
        <v>0.0000265939958801717-0.00136197147794179i</v>
      </c>
      <c r="Y3808" t="str">
        <f t="shared" si="2018"/>
        <v>0.009+11.7746892656545i</v>
      </c>
      <c r="Z3808" t="str">
        <f t="shared" si="2019"/>
        <v>-0.00138817201330416-0.0000281703215612334i</v>
      </c>
      <c r="AA3808" t="str">
        <f t="shared" si="2020"/>
        <v>0.000781459481460834-1.01925247181551i</v>
      </c>
      <c r="AB3808" t="str">
        <f t="shared" si="2021"/>
        <v>1.23249636672001+0.470770888781369i</v>
      </c>
      <c r="AC3808" t="str">
        <f t="shared" si="2022"/>
        <v>1.08742160360901-0.206969329481837i</v>
      </c>
      <c r="AD3808" t="str">
        <f t="shared" si="2023"/>
        <v>1.01427052834517+0.625970440247852i</v>
      </c>
      <c r="AE3808" t="str">
        <f t="shared" si="2024"/>
        <v>-0.00139034817277838-0.000897526973241319i</v>
      </c>
      <c r="AF3808" t="str">
        <f t="shared" si="2025"/>
        <v>-15.0863637530474-0.189989733475946i</v>
      </c>
      <c r="AG3808" t="str">
        <f t="shared" si="2026"/>
        <v>1.00231250859797-0.00374057703270265i</v>
      </c>
      <c r="AH3808" t="str">
        <f t="shared" si="2027"/>
        <v>0.0207050897111385+0.0138499910349585i</v>
      </c>
      <c r="AI3808">
        <f t="shared" si="2028"/>
        <v>-32.072421223902019</v>
      </c>
      <c r="AJ3808">
        <f t="shared" si="2029"/>
        <v>33.779245938780235</v>
      </c>
      <c r="AK3808"/>
      <c r="AL3808"/>
      <c r="AM3808"/>
      <c r="AN3808"/>
    </row>
    <row r="3809" spans="1:40" x14ac:dyDescent="0.25">
      <c r="A3809"/>
      <c r="B3809">
        <f t="shared" si="2030"/>
        <v>1875000</v>
      </c>
      <c r="C3809" s="237" t="str">
        <f t="shared" si="1998"/>
        <v>-2.17390315940366E-08+0.00130614535483166i</v>
      </c>
      <c r="D3809" s="208" t="str">
        <f t="shared" si="1999"/>
        <v>-5.95700612367187+0.0100137810537094i</v>
      </c>
      <c r="E3809" t="str">
        <f t="shared" si="2000"/>
        <v>2870</v>
      </c>
      <c r="F3809" t="str">
        <f t="shared" si="2001"/>
        <v>0.777000777000777</v>
      </c>
      <c r="G3809" t="str">
        <f t="shared" si="1996"/>
        <v>0.777000777000777</v>
      </c>
      <c r="H3809" t="str">
        <f t="shared" si="2002"/>
        <v>9.12936265777624+0.199902305238187i</v>
      </c>
      <c r="I3809" t="str">
        <f t="shared" si="2003"/>
        <v>7363.10778185108i</v>
      </c>
      <c r="J3809" t="str">
        <f t="shared" si="1997"/>
        <v>-46372.6470853529+1592.46938911385i</v>
      </c>
      <c r="K3809" t="str">
        <f t="shared" si="2004"/>
        <v>0.00544623806409087-0.158594242008909i</v>
      </c>
      <c r="L3809" t="str">
        <f t="shared" si="2005"/>
        <v>0.000471411727829763-0.0115048824172603i</v>
      </c>
      <c r="M3809" t="str">
        <f t="shared" si="2006"/>
        <v>0.00591764979192063-0.170099124426169i</v>
      </c>
      <c r="N3809" t="str">
        <f t="shared" si="2007"/>
        <v>-8.31545572353557i</v>
      </c>
      <c r="O3809" t="str">
        <f t="shared" si="2008"/>
        <v>-0.445268485783729-0.89539710495839i</v>
      </c>
      <c r="P3809" t="str">
        <f t="shared" si="2009"/>
        <v>1.44526848578373+0.89539710495839i</v>
      </c>
      <c r="Q3809" t="str">
        <f t="shared" si="2010"/>
        <v>-1.44526848578373+7.42005861857718i</v>
      </c>
      <c r="R3809" t="str">
        <f t="shared" si="2011"/>
        <v>0.0797097322357821-0.210304329117765i</v>
      </c>
      <c r="S3809" t="str">
        <f t="shared" si="2012"/>
        <v>0.862508664290735i</v>
      </c>
      <c r="T3809" t="str">
        <f t="shared" si="2013"/>
        <v>0.181389306001923+0.0687503346816566i</v>
      </c>
      <c r="U3809" t="str">
        <f t="shared" si="2014"/>
        <v>0.0001-84.8826363156777i</v>
      </c>
      <c r="V3809" t="str">
        <f t="shared" si="2015"/>
        <v>0.00002-0.0013614924583821i</v>
      </c>
      <c r="W3809" t="str">
        <f t="shared" si="2016"/>
        <v>0.0000199993584529499-0.00136147062550619i</v>
      </c>
      <c r="X3809" t="str">
        <f t="shared" si="2017"/>
        <v>0.0000265869621244785-0.00136124512720505i</v>
      </c>
      <c r="Y3809" t="str">
        <f t="shared" si="2018"/>
        <v>0.009+11.7809724509617i</v>
      </c>
      <c r="Z3809" t="str">
        <f t="shared" si="2019"/>
        <v>-0.00138669156135539-0.0000281469932808764i</v>
      </c>
      <c r="AA3809" t="str">
        <f t="shared" si="2020"/>
        <v>0.000780625346573845-1.01870874546978i</v>
      </c>
      <c r="AB3809" t="str">
        <f t="shared" si="2021"/>
        <v>1.23491111314449+0.468057098856095i</v>
      </c>
      <c r="AC3809" t="str">
        <f t="shared" si="2022"/>
        <v>1.08692387418861-0.207287501096371i</v>
      </c>
      <c r="AD3809" t="str">
        <f t="shared" si="2023"/>
        <v>1.01703761204037+0.624584941133753i</v>
      </c>
      <c r="AE3809" t="str">
        <f t="shared" si="2024"/>
        <v>-0.00139273728605598-0.000894733218052324i</v>
      </c>
      <c r="AF3809" t="str">
        <f t="shared" si="2025"/>
        <v>-15.0863687814481-0.189888524184478i</v>
      </c>
      <c r="AG3809" t="str">
        <f t="shared" si="2026"/>
        <v>1.00230617192312-0.00374879070573634i</v>
      </c>
      <c r="AH3809" t="str">
        <f t="shared" si="2027"/>
        <v>0.0207418487279489+0.0138086518409344i</v>
      </c>
      <c r="AI3809">
        <f t="shared" si="2028"/>
        <v>-32.06976133842052</v>
      </c>
      <c r="AJ3809">
        <f t="shared" si="2029"/>
        <v>33.653243575975182</v>
      </c>
      <c r="AK3809"/>
      <c r="AL3809"/>
      <c r="AM3809"/>
      <c r="AN3809"/>
    </row>
    <row r="3810" spans="1:40" x14ac:dyDescent="0.25">
      <c r="A3810"/>
      <c r="B3810">
        <f t="shared" si="2030"/>
        <v>1876000</v>
      </c>
      <c r="C3810" s="237" t="str">
        <f t="shared" si="1998"/>
        <v>-2.17158618311336E-08+0.00130544911530388i</v>
      </c>
      <c r="D3810" s="208" t="str">
        <f t="shared" si="1999"/>
        <v>-5.95700612349423+0.0100084432173298i</v>
      </c>
      <c r="E3810" t="str">
        <f t="shared" si="2000"/>
        <v>2870</v>
      </c>
      <c r="F3810" t="str">
        <f t="shared" si="2001"/>
        <v>0.777000777000777</v>
      </c>
      <c r="G3810" t="str">
        <f t="shared" si="1996"/>
        <v>0.777000777000777</v>
      </c>
      <c r="H3810" t="str">
        <f t="shared" si="2002"/>
        <v>9.12936767832153+0.199795865820055i</v>
      </c>
      <c r="I3810" t="str">
        <f t="shared" si="2003"/>
        <v>7367.03477266807i</v>
      </c>
      <c r="J3810" t="str">
        <f t="shared" si="1997"/>
        <v>-46422.1254996369+1593.31870612137i</v>
      </c>
      <c r="K3810" t="str">
        <f t="shared" si="2004"/>
        <v>0.0054404399678749-0.158509898861811i</v>
      </c>
      <c r="L3810" t="str">
        <f t="shared" si="2005"/>
        <v>0.000470910131893151-0.0114987702926282i</v>
      </c>
      <c r="M3810" t="str">
        <f t="shared" si="2006"/>
        <v>0.00591135009976805-0.170008669154439i</v>
      </c>
      <c r="N3810" t="str">
        <f t="shared" si="2007"/>
        <v>-8.31989063325479i</v>
      </c>
      <c r="O3810" t="str">
        <f t="shared" si="2008"/>
        <v>-0.44923509923229-0.893413580385789i</v>
      </c>
      <c r="P3810" t="str">
        <f t="shared" si="2009"/>
        <v>1.44923509923229+0.893413580385789i</v>
      </c>
      <c r="Q3810" t="str">
        <f t="shared" si="2010"/>
        <v>-1.44923509923229+7.426477052869i</v>
      </c>
      <c r="R3810" t="str">
        <f t="shared" si="2011"/>
        <v>0.0792036304305042-0.210600499981965i</v>
      </c>
      <c r="S3810" t="str">
        <f t="shared" si="2012"/>
        <v>0.86296866891169i</v>
      </c>
      <c r="T3810" t="str">
        <f t="shared" si="2013"/>
        <v>0.181741633141573+0.0683502515255856i</v>
      </c>
      <c r="U3810" t="str">
        <f t="shared" si="2014"/>
        <v>0.0001-84.8373897078334i</v>
      </c>
      <c r="V3810" t="str">
        <f t="shared" si="2015"/>
        <v>0.00002-0.0013607667161335i</v>
      </c>
      <c r="W3810" t="str">
        <f t="shared" si="2016"/>
        <v>0.0000199993584529499-0.0013607448949006i</v>
      </c>
      <c r="X3810" t="str">
        <f t="shared" si="2017"/>
        <v>0.0000265799396134463-0.00136051955077504i</v>
      </c>
      <c r="Y3810" t="str">
        <f t="shared" si="2018"/>
        <v>0.009+11.7872556362689i</v>
      </c>
      <c r="Z3810" t="str">
        <f t="shared" si="2019"/>
        <v>-0.00138521347651294-0.0000281237031432899i</v>
      </c>
      <c r="AA3810" t="str">
        <f t="shared" si="2020"/>
        <v>0.000779792546940803-1.01816559898946i</v>
      </c>
      <c r="AB3810" t="str">
        <f t="shared" si="2021"/>
        <v>1.2373097810142+0.465333304678236i</v>
      </c>
      <c r="AC3810" t="str">
        <f t="shared" si="2022"/>
        <v>1.08642486713903-0.207602641124959i</v>
      </c>
      <c r="AD3810" t="str">
        <f t="shared" si="2023"/>
        <v>1.0197985037429+0.623187288830624i</v>
      </c>
      <c r="AE3810" t="str">
        <f t="shared" si="2024"/>
        <v>-0.00139511229639864-0.000891927941264973i</v>
      </c>
      <c r="AF3810" t="str">
        <f t="shared" si="2025"/>
        <v>-15.0863738018158-0.189787422602725i</v>
      </c>
      <c r="AG3810" t="str">
        <f t="shared" si="2026"/>
        <v>1.00229979718756-0.00375697282734373i</v>
      </c>
      <c r="AH3810" t="str">
        <f t="shared" si="2027"/>
        <v>0.0207784000344467+0.0137671353583295i</v>
      </c>
      <c r="AI3810">
        <f t="shared" si="2028"/>
        <v>-32.067154760847494</v>
      </c>
      <c r="AJ3810">
        <f t="shared" si="2029"/>
        <v>33.52724294897579</v>
      </c>
      <c r="AK3810"/>
      <c r="AL3810"/>
      <c r="AM3810"/>
      <c r="AN3810"/>
    </row>
    <row r="3811" spans="1:40" x14ac:dyDescent="0.25">
      <c r="A3811"/>
      <c r="B3811">
        <f t="shared" si="2030"/>
        <v>1877000</v>
      </c>
      <c r="C3811" s="237" t="str">
        <f t="shared" si="1998"/>
        <v>-2.16927290904848E-08+0.00130475361764028i</v>
      </c>
      <c r="D3811" s="208" t="str">
        <f t="shared" si="1999"/>
        <v>-5.95700612331688+0.0100031110685755i</v>
      </c>
      <c r="E3811" t="str">
        <f t="shared" si="2000"/>
        <v>2870</v>
      </c>
      <c r="F3811" t="str">
        <f t="shared" si="2001"/>
        <v>0.777000777000777</v>
      </c>
      <c r="G3811" t="str">
        <f t="shared" si="1996"/>
        <v>0.777000777000777</v>
      </c>
      <c r="H3811" t="str">
        <f t="shared" si="2002"/>
        <v>9.12937269085058+0.199689539627519i</v>
      </c>
      <c r="I3811" t="str">
        <f t="shared" si="2003"/>
        <v>7370.96176348505i</v>
      </c>
      <c r="J3811" t="str">
        <f t="shared" si="1997"/>
        <v>-46471.6302953734+1594.1680231289i</v>
      </c>
      <c r="K3811" t="str">
        <f t="shared" si="2004"/>
        <v>0.00543465112226717-0.15842564527335i</v>
      </c>
      <c r="L3811" t="str">
        <f t="shared" si="2005"/>
        <v>0.000470409335653461-0.0114926646479163i</v>
      </c>
      <c r="M3811" t="str">
        <f t="shared" si="2006"/>
        <v>0.00590506045792063-0.169918309921266i</v>
      </c>
      <c r="N3811" t="str">
        <f t="shared" si="2007"/>
        <v>-8.324325542974i</v>
      </c>
      <c r="O3811" t="str">
        <f t="shared" si="2008"/>
        <v>-0.453192876948818-0.891412483804694i</v>
      </c>
      <c r="P3811" t="str">
        <f t="shared" si="2009"/>
        <v>1.45319287694882+0.891412483804694i</v>
      </c>
      <c r="Q3811" t="str">
        <f t="shared" si="2010"/>
        <v>-1.45319287694882+7.43291305916931i</v>
      </c>
      <c r="R3811" t="str">
        <f t="shared" si="2011"/>
        <v>0.0786963846500333-0.21089361466836i</v>
      </c>
      <c r="S3811" t="str">
        <f t="shared" si="2012"/>
        <v>0.863428673532645i</v>
      </c>
      <c r="T3811" t="str">
        <f t="shared" si="2013"/>
        <v>0.182091593969607+0.067948715010193i</v>
      </c>
      <c r="U3811" t="str">
        <f t="shared" si="2014"/>
        <v>0.0001-84.7921913116117i</v>
      </c>
      <c r="V3811" t="str">
        <f t="shared" si="2015"/>
        <v>0.00002-0.00136004174718511i</v>
      </c>
      <c r="W3811" t="str">
        <f t="shared" si="2016"/>
        <v>0.0000199993584529499-0.00136001993758282i</v>
      </c>
      <c r="X3811" t="str">
        <f t="shared" si="2017"/>
        <v>0.0000265729283231194-0.0013597947474143i</v>
      </c>
      <c r="Y3811" t="str">
        <f t="shared" si="2018"/>
        <v>0.009+11.7935388215761i</v>
      </c>
      <c r="Z3811" t="str">
        <f t="shared" si="2019"/>
        <v>-0.00138373775373295-0.0000281004510592384i</v>
      </c>
      <c r="AA3811" t="str">
        <f t="shared" si="2020"/>
        <v>0.000778961079712412-1.01762303144733i</v>
      </c>
      <c r="AB3811" t="str">
        <f t="shared" si="2021"/>
        <v>1.23969233886852+0.462599615928214i</v>
      </c>
      <c r="AC3811" t="str">
        <f t="shared" si="2022"/>
        <v>1.08592460311899-0.207914748343013i</v>
      </c>
      <c r="AD3811" t="str">
        <f t="shared" si="2023"/>
        <v>1.02255315051319+0.621777511021668i</v>
      </c>
      <c r="AE3811" t="str">
        <f t="shared" si="2024"/>
        <v>-0.00139747317104548-0.000889111221184259i</v>
      </c>
      <c r="AF3811" t="str">
        <f t="shared" si="2025"/>
        <v>-15.0863788141675-0.189686428558944i</v>
      </c>
      <c r="AG3811" t="str">
        <f t="shared" si="2026"/>
        <v>1.00229338455402-0.00376512325282292i</v>
      </c>
      <c r="AH3811" t="str">
        <f t="shared" si="2027"/>
        <v>0.0208147431149169+0.0137254427404609i</v>
      </c>
      <c r="AI3811">
        <f t="shared" si="2028"/>
        <v>-32.064601334740118</v>
      </c>
      <c r="AJ3811">
        <f t="shared" si="2029"/>
        <v>33.401244029133537</v>
      </c>
      <c r="AK3811"/>
      <c r="AL3811"/>
      <c r="AM3811"/>
      <c r="AN3811"/>
    </row>
    <row r="3812" spans="1:40" x14ac:dyDescent="0.25">
      <c r="A3812"/>
      <c r="B3812">
        <f t="shared" si="2030"/>
        <v>1878000</v>
      </c>
      <c r="C3812" s="237" t="str">
        <f t="shared" si="1998"/>
        <v>-2.16696332932564E-08+0.00130405886065577i</v>
      </c>
      <c r="D3812" s="208" t="str">
        <f t="shared" si="1999"/>
        <v>-5.95700612313981+0.00999778459836091i</v>
      </c>
      <c r="E3812" t="str">
        <f t="shared" si="2000"/>
        <v>2870</v>
      </c>
      <c r="F3812" t="str">
        <f t="shared" si="2001"/>
        <v>0.777000777000777</v>
      </c>
      <c r="G3812" t="str">
        <f t="shared" si="1996"/>
        <v>0.777000777000777</v>
      </c>
      <c r="H3812" t="str">
        <f t="shared" si="2002"/>
        <v>9.12937769538044+0.199583326480108i</v>
      </c>
      <c r="I3812" t="str">
        <f t="shared" si="2003"/>
        <v>7374.88875430204i</v>
      </c>
      <c r="J3812" t="str">
        <f t="shared" si="1997"/>
        <v>-46521.1614725625+1595.01734013643i</v>
      </c>
      <c r="K3812" t="str">
        <f t="shared" si="2004"/>
        <v>0.00542887150760693-0.158341481101123i</v>
      </c>
      <c r="L3812" t="str">
        <f t="shared" si="2005"/>
        <v>0.000469909337412593-0.0114865654728428i</v>
      </c>
      <c r="M3812" t="str">
        <f t="shared" si="2006"/>
        <v>0.00589878084501952-0.169828046573966i</v>
      </c>
      <c r="N3812" t="str">
        <f t="shared" si="2007"/>
        <v>-8.32876045269322i</v>
      </c>
      <c r="O3812" t="str">
        <f t="shared" si="2008"/>
        <v>-0.45714174109021-0.889393854573446i</v>
      </c>
      <c r="P3812" t="str">
        <f t="shared" si="2009"/>
        <v>1.45714174109021+0.889393854573446i</v>
      </c>
      <c r="Q3812" t="str">
        <f t="shared" si="2010"/>
        <v>-1.45714174109021+7.43936659811977i</v>
      </c>
      <c r="R3812" t="str">
        <f t="shared" si="2011"/>
        <v>0.0781880153565821-0.211183672856821i</v>
      </c>
      <c r="S3812" t="str">
        <f t="shared" si="2012"/>
        <v>0.863888678153601i</v>
      </c>
      <c r="T3812" t="str">
        <f t="shared" si="2013"/>
        <v>0.182439183991902+0.0675457412338512i</v>
      </c>
      <c r="U3812" t="str">
        <f t="shared" si="2014"/>
        <v>0.0001-84.7470410499973i</v>
      </c>
      <c r="V3812" t="str">
        <f t="shared" si="2015"/>
        <v>0.00002-0.00135931755030162i</v>
      </c>
      <c r="W3812" t="str">
        <f t="shared" si="2016"/>
        <v>0.00001999935845295-0.00135929575231757i</v>
      </c>
      <c r="X3812" t="str">
        <f t="shared" si="2017"/>
        <v>0.000026565928229606-0.00135907071588803i</v>
      </c>
      <c r="Y3812" t="str">
        <f t="shared" si="2018"/>
        <v>0.009+11.7998220068833i</v>
      </c>
      <c r="Z3812" t="str">
        <f t="shared" si="2019"/>
        <v>-0.00138226438798507-0.0000280772369397528i</v>
      </c>
      <c r="AA3812" t="str">
        <f t="shared" si="2020"/>
        <v>0.000778130942047003-1.01708104191814i</v>
      </c>
      <c r="AB3812" t="str">
        <f t="shared" si="2021"/>
        <v>1.24205875611114+0.459856142204879i</v>
      </c>
      <c r="AC3812" t="str">
        <f t="shared" si="2022"/>
        <v>1.08542310273463-0.208223821677342i</v>
      </c>
      <c r="AD3812" t="str">
        <f t="shared" si="2023"/>
        <v>1.02530149953526+0.620355635616357i</v>
      </c>
      <c r="AE3812" t="str">
        <f t="shared" si="2024"/>
        <v>-0.00139981987758717-0.000886283136135468i</v>
      </c>
      <c r="AF3812" t="str">
        <f t="shared" si="2025"/>
        <v>-15.0863838185203-0.189585541881747i</v>
      </c>
      <c r="AG3812" t="str">
        <f t="shared" si="2026"/>
        <v>1.0022869341857-0.00377324183823491i</v>
      </c>
      <c r="AH3812" t="str">
        <f t="shared" si="2027"/>
        <v>0.0208508774587681+0.0136835751410694i</v>
      </c>
      <c r="AI3812">
        <f t="shared" si="2028"/>
        <v>-32.062100904905449</v>
      </c>
      <c r="AJ3812">
        <f t="shared" si="2029"/>
        <v>33.27524678783417</v>
      </c>
      <c r="AK3812"/>
      <c r="AL3812"/>
      <c r="AM3812"/>
      <c r="AN3812"/>
    </row>
    <row r="3813" spans="1:40" x14ac:dyDescent="0.25">
      <c r="A3813"/>
      <c r="B3813">
        <f t="shared" si="2030"/>
        <v>1879000</v>
      </c>
      <c r="C3813" s="237" t="str">
        <f t="shared" si="1998"/>
        <v>-2.16465743608243E-08+0.00130336484316777i</v>
      </c>
      <c r="D3813" s="208" t="str">
        <f t="shared" si="1999"/>
        <v>-5.95700612296303+0.00999246379761957i</v>
      </c>
      <c r="E3813" t="str">
        <f t="shared" si="2000"/>
        <v>2870</v>
      </c>
      <c r="F3813" t="str">
        <f t="shared" si="2001"/>
        <v>0.777000777000777</v>
      </c>
      <c r="G3813" t="str">
        <f t="shared" si="1996"/>
        <v>0.777000777000777</v>
      </c>
      <c r="H3813" t="str">
        <f t="shared" si="2002"/>
        <v>9.12938269192813+0.199477226197732i</v>
      </c>
      <c r="I3813" t="str">
        <f t="shared" si="2003"/>
        <v>7378.81574511903i</v>
      </c>
      <c r="J3813" t="str">
        <f t="shared" si="1997"/>
        <v>-46570.7190312042+1595.86665714396i</v>
      </c>
      <c r="K3813" t="str">
        <f t="shared" si="2004"/>
        <v>0.00542310110428565-0.158257406203028i</v>
      </c>
      <c r="L3813" t="str">
        <f t="shared" si="2005"/>
        <v>0.000469410135476953-0.0114804727571474i</v>
      </c>
      <c r="M3813" t="str">
        <f t="shared" si="2006"/>
        <v>0.0058925112397626-0.169737878960175i</v>
      </c>
      <c r="N3813" t="str">
        <f t="shared" si="2007"/>
        <v>-8.33319536241244i</v>
      </c>
      <c r="O3813" t="str">
        <f t="shared" si="2008"/>
        <v>-0.461081613988645-0.887357732395242i</v>
      </c>
      <c r="P3813" t="str">
        <f t="shared" si="2009"/>
        <v>1.46108161398864+0.887357732395242i</v>
      </c>
      <c r="Q3813" t="str">
        <f t="shared" si="2010"/>
        <v>-1.46108161398864+7.4458376300172i</v>
      </c>
      <c r="R3813" t="str">
        <f t="shared" si="2011"/>
        <v>0.0776785429536887-0.211470674374088i</v>
      </c>
      <c r="S3813" t="str">
        <f t="shared" si="2012"/>
        <v>0.864348682774555i</v>
      </c>
      <c r="T3813" t="str">
        <f t="shared" si="2013"/>
        <v>0.18278439884069+0.0671413462818675i</v>
      </c>
      <c r="U3813" t="str">
        <f t="shared" si="2014"/>
        <v>0.0001-84.7019388461394i</v>
      </c>
      <c r="V3813" t="str">
        <f t="shared" si="2015"/>
        <v>0.00002-0.00135859412425037i</v>
      </c>
      <c r="W3813" t="str">
        <f t="shared" si="2016"/>
        <v>0.0000199993584529499-0.00135857233787218i</v>
      </c>
      <c r="X3813" t="str">
        <f t="shared" si="2017"/>
        <v>0.0000265589393090772-0.00135834745496401i</v>
      </c>
      <c r="Y3813" t="str">
        <f t="shared" si="2018"/>
        <v>0.009+11.8061051921904i</v>
      </c>
      <c r="Z3813" t="str">
        <f t="shared" si="2019"/>
        <v>-0.00138079337425225-0.000028054060696127i</v>
      </c>
      <c r="AA3813" t="str">
        <f t="shared" si="2020"/>
        <v>0.000777302131110467-1.01653962947864i</v>
      </c>
      <c r="AB3813" t="str">
        <f t="shared" si="2021"/>
        <v>1.24440900300599+0.45710299301813i</v>
      </c>
      <c r="AC3813" t="str">
        <f t="shared" si="2022"/>
        <v>1.08492038653832-0.208529860205094i</v>
      </c>
      <c r="AD3813" t="str">
        <f t="shared" si="2023"/>
        <v>1.02804349811765+0.618921690749925i</v>
      </c>
      <c r="AE3813" t="str">
        <f t="shared" si="2024"/>
        <v>-0.0014021523839655-0.000883443764462944i</v>
      </c>
      <c r="AF3813" t="str">
        <f t="shared" si="2025"/>
        <v>-15.0863888148912-0.189484762400112i</v>
      </c>
      <c r="AG3813" t="str">
        <f t="shared" si="2026"/>
        <v>1.00228044624627-0.00378132844040513i</v>
      </c>
      <c r="AH3813" t="str">
        <f t="shared" si="2027"/>
        <v>0.0208868025605266+0.0136415337143027i</v>
      </c>
      <c r="AI3813">
        <f t="shared" si="2028"/>
        <v>-32.059653317390506</v>
      </c>
      <c r="AJ3813">
        <f t="shared" si="2029"/>
        <v>33.149251196500813</v>
      </c>
      <c r="AK3813"/>
      <c r="AL3813"/>
      <c r="AM3813"/>
      <c r="AN3813"/>
    </row>
    <row r="3814" spans="1:40" x14ac:dyDescent="0.25">
      <c r="A3814"/>
      <c r="B3814">
        <f t="shared" si="2030"/>
        <v>1880000</v>
      </c>
      <c r="C3814" s="237" t="str">
        <f t="shared" si="1998"/>
        <v>-2.16235522147741E-08+0.00130267156399626i</v>
      </c>
      <c r="D3814" s="208" t="str">
        <f t="shared" si="1999"/>
        <v>-5.95700612278652+0.00998714865730467i</v>
      </c>
      <c r="E3814" t="str">
        <f t="shared" si="2000"/>
        <v>2870</v>
      </c>
      <c r="F3814" t="str">
        <f t="shared" si="2001"/>
        <v>0.777000777000777</v>
      </c>
      <c r="G3814" t="str">
        <f t="shared" si="1996"/>
        <v>0.777000777000777</v>
      </c>
      <c r="H3814" t="str">
        <f t="shared" si="2002"/>
        <v>9.12938768051058+0.19937123860069i</v>
      </c>
      <c r="I3814" t="str">
        <f t="shared" si="2003"/>
        <v>7382.74273593602i</v>
      </c>
      <c r="J3814" t="str">
        <f t="shared" si="1997"/>
        <v>-46620.3029712985+1596.71597415148i</v>
      </c>
      <c r="K3814" t="str">
        <f t="shared" si="2004"/>
        <v>0.00541733989274683-0.158173420437265i</v>
      </c>
      <c r="L3814" t="str">
        <f t="shared" si="2005"/>
        <v>0.000468911728157435-0.0114743864905918i</v>
      </c>
      <c r="M3814" t="str">
        <f t="shared" si="2006"/>
        <v>0.00588625162090426-0.169647806927857i</v>
      </c>
      <c r="N3814" t="str">
        <f t="shared" si="2007"/>
        <v>-8.33763027213166i</v>
      </c>
      <c r="O3814" t="str">
        <f t="shared" si="2008"/>
        <v>-0.465012418153164-0.88530415731733i</v>
      </c>
      <c r="P3814" t="str">
        <f t="shared" si="2009"/>
        <v>1.46501241815316+0.88530415731733i</v>
      </c>
      <c r="Q3814" t="str">
        <f t="shared" si="2010"/>
        <v>-1.46501241815316+7.45232611481433i</v>
      </c>
      <c r="R3814" t="str">
        <f t="shared" si="2011"/>
        <v>0.0771679877851228-0.211754619192691i</v>
      </c>
      <c r="S3814" t="str">
        <f t="shared" si="2012"/>
        <v>0.864808687395511i</v>
      </c>
      <c r="T3814" t="str">
        <f t="shared" si="2013"/>
        <v>0.183127234273967+0.0667355462254049i</v>
      </c>
      <c r="U3814" t="str">
        <f t="shared" si="2014"/>
        <v>0.0001-84.6568846233487i</v>
      </c>
      <c r="V3814" t="str">
        <f t="shared" si="2015"/>
        <v>0.00002-0.0013578714678013i</v>
      </c>
      <c r="W3814" t="str">
        <f t="shared" si="2016"/>
        <v>0.0000199993584529499-0.00135784969301664i</v>
      </c>
      <c r="X3814" t="str">
        <f t="shared" si="2017"/>
        <v>0.0000265519615377685-0.00135762496341269i</v>
      </c>
      <c r="Y3814" t="str">
        <f t="shared" si="2018"/>
        <v>0.009+11.8123883774976i</v>
      </c>
      <c r="Z3814" t="str">
        <f t="shared" si="2019"/>
        <v>-0.00137932470753077-0.0000280309222399193i</v>
      </c>
      <c r="AA3814" t="str">
        <f t="shared" si="2020"/>
        <v>0.000776474644076201-1.01599879320749i</v>
      </c>
      <c r="AB3814" t="str">
        <f t="shared" si="2021"/>
        <v>1.24674305067322+0.454340277781571i</v>
      </c>
      <c r="AC3814" t="str">
        <f t="shared" si="2022"/>
        <v>1.08441647502751-0.208832863152724i</v>
      </c>
      <c r="AD3814" t="str">
        <f t="shared" si="2023"/>
        <v>1.03077909369443+0.617475704782854i</v>
      </c>
      <c r="AE3814" t="str">
        <f t="shared" si="2024"/>
        <v>-0.0014044706584731-0.00088059318452885i</v>
      </c>
      <c r="AF3814" t="str">
        <f t="shared" si="2025"/>
        <v>-15.0863938032971-0.189384089943385i</v>
      </c>
      <c r="AG3814" t="str">
        <f t="shared" si="2026"/>
        <v>1.0022739208999-0.00378938291692481i</v>
      </c>
      <c r="AH3814" t="str">
        <f t="shared" si="2027"/>
        <v>0.0209225179198326+0.013599319614697i</v>
      </c>
      <c r="AI3814">
        <f t="shared" si="2028"/>
        <v>-32.057258419472205</v>
      </c>
      <c r="AJ3814">
        <f t="shared" si="2029"/>
        <v>33.023257226591326</v>
      </c>
      <c r="AK3814"/>
      <c r="AL3814"/>
      <c r="AM3814"/>
      <c r="AN3814"/>
    </row>
    <row r="3815" spans="1:40" x14ac:dyDescent="0.25">
      <c r="A3815"/>
      <c r="B3815">
        <f t="shared" si="2030"/>
        <v>1881000</v>
      </c>
      <c r="C3815" s="237" t="str">
        <f t="shared" si="1998"/>
        <v>-2.16005667768992E-08+0.00130197902196368i</v>
      </c>
      <c r="D3815" s="208" t="str">
        <f t="shared" si="1999"/>
        <v>-5.95700612261031+0.00998183916838822i</v>
      </c>
      <c r="E3815" t="str">
        <f t="shared" si="2000"/>
        <v>2870</v>
      </c>
      <c r="F3815" t="str">
        <f t="shared" si="2001"/>
        <v>0.777000777000777</v>
      </c>
      <c r="G3815" t="str">
        <f t="shared" si="1996"/>
        <v>0.777000777000777</v>
      </c>
      <c r="H3815" t="str">
        <f t="shared" si="2002"/>
        <v>9.12939266114476+0.199265363509655i</v>
      </c>
      <c r="I3815" t="str">
        <f t="shared" si="2003"/>
        <v>7386.669726753i</v>
      </c>
      <c r="J3815" t="str">
        <f t="shared" si="1997"/>
        <v>-46669.9132928453+1597.56529115901i</v>
      </c>
      <c r="K3815" t="str">
        <f t="shared" si="2004"/>
        <v>0.00541158785348589-0.158089523662331i</v>
      </c>
      <c r="L3815" t="str">
        <f t="shared" si="2005"/>
        <v>0.000468414113769405-0.0114683066629589i</v>
      </c>
      <c r="M3815" t="str">
        <f t="shared" si="2006"/>
        <v>0.0058800019672553-0.16955783032529i</v>
      </c>
      <c r="N3815" t="str">
        <f t="shared" si="2007"/>
        <v>-8.34206518185088i</v>
      </c>
      <c r="O3815" t="str">
        <f t="shared" si="2008"/>
        <v>-0.468934076271166-0.883233169730229i</v>
      </c>
      <c r="P3815" t="str">
        <f t="shared" si="2009"/>
        <v>1.46893407627117+0.883233169730229i</v>
      </c>
      <c r="Q3815" t="str">
        <f t="shared" si="2010"/>
        <v>-1.46893407627117+7.45883201212065i</v>
      </c>
      <c r="R3815" t="str">
        <f t="shared" si="2011"/>
        <v>0.0766563701338162-0.212035507429847i</v>
      </c>
      <c r="S3815" t="str">
        <f t="shared" si="2012"/>
        <v>0.865268692016465i</v>
      </c>
      <c r="T3815" t="str">
        <f t="shared" si="2013"/>
        <v>0.183467686174871+0.0663283571204172i</v>
      </c>
      <c r="U3815" t="str">
        <f t="shared" si="2014"/>
        <v>0.0001-84.6118783051012i</v>
      </c>
      <c r="V3815" t="str">
        <f t="shared" si="2015"/>
        <v>0.00002-0.00135714957972698i</v>
      </c>
      <c r="W3815" t="str">
        <f t="shared" si="2016"/>
        <v>0.00001999935845295-0.00135712781652351i</v>
      </c>
      <c r="X3815" t="str">
        <f t="shared" si="2017"/>
        <v>0.0000265449948919777-0.0013569032400071i</v>
      </c>
      <c r="Y3815" t="str">
        <f t="shared" si="2018"/>
        <v>0.009+11.8186715628048i</v>
      </c>
      <c r="Z3815" t="str">
        <f t="shared" si="2019"/>
        <v>-0.00137785838283026-0.00002800782148295i</v>
      </c>
      <c r="AA3815" t="str">
        <f t="shared" si="2020"/>
        <v>0.000775648478125199-1.01545853218535i</v>
      </c>
      <c r="AB3815" t="str">
        <f t="shared" si="2021"/>
        <v>1.24906087108493+0.451568105805262i</v>
      </c>
      <c r="AC3815" t="str">
        <f t="shared" si="2022"/>
        <v>1.08391138864364-0.209132829894893i</v>
      </c>
      <c r="AD3815" t="str">
        <f t="shared" si="2023"/>
        <v>1.03350823382602+0.616017706300247i</v>
      </c>
      <c r="AE3815" t="str">
        <f t="shared" si="2024"/>
        <v>-0.00140677466975289-0.000877731474711826i</v>
      </c>
      <c r="AF3815" t="str">
        <f t="shared" si="2025"/>
        <v>-15.0863987837551-0.189283524341267i</v>
      </c>
      <c r="AG3815" t="str">
        <f t="shared" si="2026"/>
        <v>1.00226735831124-0.00379740512615231i</v>
      </c>
      <c r="AH3815" t="str">
        <f t="shared" si="2027"/>
        <v>0.0209580230414329+0.0135569339971591i</v>
      </c>
      <c r="AI3815">
        <f t="shared" si="2028"/>
        <v>-32.054916059648278</v>
      </c>
      <c r="AJ3815">
        <f t="shared" si="2029"/>
        <v>32.897264849600774</v>
      </c>
      <c r="AK3815"/>
      <c r="AL3815"/>
      <c r="AM3815"/>
      <c r="AN3815"/>
    </row>
    <row r="3816" spans="1:40" x14ac:dyDescent="0.25">
      <c r="A3816"/>
      <c r="B3816">
        <f t="shared" si="2030"/>
        <v>1882000</v>
      </c>
      <c r="C3816" s="237" t="str">
        <f t="shared" si="1998"/>
        <v>-2.15776179692006E-08+0.00130128721589501i</v>
      </c>
      <c r="D3816" s="208" t="str">
        <f t="shared" si="1999"/>
        <v>-5.95700612243436+0.00997653532186175i</v>
      </c>
      <c r="E3816" t="str">
        <f t="shared" si="2000"/>
        <v>2870</v>
      </c>
      <c r="F3816" t="str">
        <f t="shared" si="2001"/>
        <v>0.777000777000777</v>
      </c>
      <c r="G3816" t="str">
        <f t="shared" si="1996"/>
        <v>0.777000777000777</v>
      </c>
      <c r="H3816" t="str">
        <f t="shared" si="2002"/>
        <v>9.12939763384749+0.199159600745687i</v>
      </c>
      <c r="I3816" t="str">
        <f t="shared" si="2003"/>
        <v>7390.59671756999i</v>
      </c>
      <c r="J3816" t="str">
        <f t="shared" si="1997"/>
        <v>-46719.5499958447+1598.41460816654i</v>
      </c>
      <c r="K3816" t="str">
        <f t="shared" si="2004"/>
        <v>0.00540584496704985-0.158005715737025i</v>
      </c>
      <c r="L3816" t="str">
        <f t="shared" si="2005"/>
        <v>0.000467917290632697-0.0114622332640534i</v>
      </c>
      <c r="M3816" t="str">
        <f t="shared" si="2006"/>
        <v>0.00587376225768255-0.169467949001078i</v>
      </c>
      <c r="N3816" t="str">
        <f t="shared" si="2007"/>
        <v>-8.3465000915701i</v>
      </c>
      <c r="O3816" t="str">
        <f t="shared" si="2008"/>
        <v>-0.472846511209942-0.881144810366938i</v>
      </c>
      <c r="P3816" t="str">
        <f t="shared" si="2009"/>
        <v>1.47284651120994+0.881144810366938i</v>
      </c>
      <c r="Q3816" t="str">
        <f t="shared" si="2010"/>
        <v>-1.47284651120994+7.46535528120316i</v>
      </c>
      <c r="R3816" t="str">
        <f t="shared" si="2011"/>
        <v>0.0761437102208087-0.212313339346362i</v>
      </c>
      <c r="S3816" t="str">
        <f t="shared" si="2012"/>
        <v>0.865728696637421i</v>
      </c>
      <c r="T3816" t="str">
        <f t="shared" si="2013"/>
        <v>0.183805750551064+0.0659197950065982i</v>
      </c>
      <c r="U3816" t="str">
        <f t="shared" si="2014"/>
        <v>0.0001-84.5669198150346i</v>
      </c>
      <c r="V3816" t="str">
        <f t="shared" si="2015"/>
        <v>0.00002-0.00135642845880257i</v>
      </c>
      <c r="W3816" t="str">
        <f t="shared" si="2016"/>
        <v>0.0000199993584529499-0.001356406707168i</v>
      </c>
      <c r="X3816" t="str">
        <f t="shared" si="2017"/>
        <v>0.0000265380393480657-0.00135618228352291i</v>
      </c>
      <c r="Y3816" t="str">
        <f t="shared" si="2018"/>
        <v>0.009+11.824954748112i</v>
      </c>
      <c r="Z3816" t="str">
        <f t="shared" si="2019"/>
        <v>-0.00137639439517362-0.000027984758337301i</v>
      </c>
      <c r="AA3816" t="str">
        <f t="shared" si="2020"/>
        <v>0.000774823630445914-1.01491884549483i</v>
      </c>
      <c r="AB3816" t="str">
        <f t="shared" si="2021"/>
        <v>1.25136243706101+0.448786586288563i</v>
      </c>
      <c r="AC3816" t="str">
        <f t="shared" si="2022"/>
        <v>1.08340514777101-0.209429759953424i</v>
      </c>
      <c r="AD3816" t="str">
        <f t="shared" si="2023"/>
        <v>1.03623086620014+0.614547724111343i</v>
      </c>
      <c r="AE3816" t="str">
        <f t="shared" si="2024"/>
        <v>-0.00140906438679779-0.00087485871340582i</v>
      </c>
      <c r="AF3816" t="str">
        <f t="shared" si="2025"/>
        <v>-15.0864037562819-0.189183065423825i</v>
      </c>
      <c r="AG3816" t="str">
        <f t="shared" si="2026"/>
        <v>1.0022607586454-0.00380539492721442i</v>
      </c>
      <c r="AH3816" t="str">
        <f t="shared" si="2027"/>
        <v>0.020993317435177+0.0135143780169497i</v>
      </c>
      <c r="AI3816">
        <f t="shared" si="2028"/>
        <v>-32.052626087627104</v>
      </c>
      <c r="AJ3816">
        <f t="shared" si="2029"/>
        <v>32.771274037061858</v>
      </c>
      <c r="AK3816"/>
      <c r="AL3816"/>
      <c r="AM3816"/>
      <c r="AN3816"/>
    </row>
    <row r="3817" spans="1:40" x14ac:dyDescent="0.25">
      <c r="A3817"/>
      <c r="B3817">
        <f t="shared" si="2030"/>
        <v>1883000</v>
      </c>
      <c r="C3817" s="237" t="str">
        <f t="shared" si="1998"/>
        <v>-2.15547057138868E-08+0.0013005961446177i</v>
      </c>
      <c r="D3817" s="208" t="str">
        <f t="shared" si="1999"/>
        <v>-5.95700612225871+0.0099712371087357i</v>
      </c>
      <c r="E3817" t="str">
        <f t="shared" si="2000"/>
        <v>2870</v>
      </c>
      <c r="F3817" t="str">
        <f t="shared" si="2001"/>
        <v>0.777000777000777</v>
      </c>
      <c r="G3817" t="str">
        <f t="shared" si="1996"/>
        <v>0.777000777000777</v>
      </c>
      <c r="H3817" t="str">
        <f t="shared" si="2002"/>
        <v>9.12940259863564+0.199053950130218i</v>
      </c>
      <c r="I3817" t="str">
        <f t="shared" si="2003"/>
        <v>7394.52370838698i</v>
      </c>
      <c r="J3817" t="str">
        <f t="shared" si="1997"/>
        <v>-46769.2130802966+1599.26392517407i</v>
      </c>
      <c r="K3817" t="str">
        <f t="shared" si="2004"/>
        <v>0.00540011121403729-0.157921996520443i</v>
      </c>
      <c r="L3817" t="str">
        <f t="shared" si="2005"/>
        <v>0.000467421257071581-0.0114561662837015i</v>
      </c>
      <c r="M3817" t="str">
        <f t="shared" si="2006"/>
        <v>0.00586753247110887-0.169378162804144i</v>
      </c>
      <c r="N3817" t="str">
        <f t="shared" si="2007"/>
        <v>-8.35093500128932i</v>
      </c>
      <c r="O3817" t="str">
        <f t="shared" si="2008"/>
        <v>-0.47674964601819-0.879039120302123i</v>
      </c>
      <c r="P3817" t="str">
        <f t="shared" si="2009"/>
        <v>1.47674964601819+0.879039120302123i</v>
      </c>
      <c r="Q3817" t="str">
        <f t="shared" si="2010"/>
        <v>-1.47674964601819+7.4718958809872i</v>
      </c>
      <c r="R3817" t="str">
        <f t="shared" si="2011"/>
        <v>0.0756300282042041-0.21258811534553i</v>
      </c>
      <c r="S3817" t="str">
        <f t="shared" si="2012"/>
        <v>0.866188701258375i</v>
      </c>
      <c r="T3817" t="str">
        <f t="shared" si="2013"/>
        <v>0.18414142353411+0.0655098759063338i</v>
      </c>
      <c r="U3817" t="str">
        <f t="shared" si="2014"/>
        <v>0.0001-84.5220090769489i</v>
      </c>
      <c r="V3817" t="str">
        <f t="shared" si="2015"/>
        <v>0.00002-0.00135570810380587i</v>
      </c>
      <c r="W3817" t="str">
        <f t="shared" si="2016"/>
        <v>0.0000199993584529499-0.00135568636372791i</v>
      </c>
      <c r="X3817" t="str">
        <f t="shared" si="2017"/>
        <v>0.0000265310948824567-0.00135546209273837i</v>
      </c>
      <c r="Y3817" t="str">
        <f t="shared" si="2018"/>
        <v>0.009+11.8312379334192i</v>
      </c>
      <c r="Z3817" t="str">
        <f t="shared" si="2019"/>
        <v>-0.00137493273959693-0.0000279617327153152i</v>
      </c>
      <c r="AA3817" t="str">
        <f t="shared" si="2020"/>
        <v>0.000774000098234289-1.01437973222049i</v>
      </c>
      <c r="AB3817" t="str">
        <f t="shared" si="2021"/>
        <v>1.25364772226488+0.445995828313i</v>
      </c>
      <c r="AC3817" t="str">
        <f t="shared" si="2022"/>
        <v>1.08289777273569-0.20972365299622i</v>
      </c>
      <c r="AD3817" t="str">
        <f t="shared" si="2023"/>
        <v>1.03894693863281+0.613065787248924i</v>
      </c>
      <c r="AE3817" t="str">
        <f t="shared" si="2024"/>
        <v>-0.00141133977895029-0.000871974979018756i</v>
      </c>
      <c r="AF3817" t="str">
        <f t="shared" si="2025"/>
        <v>-15.0864087208943-0.189082713021482i</v>
      </c>
      <c r="AG3817" t="str">
        <f t="shared" si="2026"/>
        <v>1.00225412206797-0.00381335218000798i</v>
      </c>
      <c r="AH3817" t="str">
        <f t="shared" si="2027"/>
        <v>0.021028400616012+0.013471652829665i</v>
      </c>
      <c r="AI3817">
        <f t="shared" si="2028"/>
        <v>-32.050388354318279</v>
      </c>
      <c r="AJ3817">
        <f t="shared" si="2029"/>
        <v>32.64528476054349</v>
      </c>
      <c r="AK3817"/>
      <c r="AL3817"/>
      <c r="AM3817"/>
      <c r="AN3817"/>
    </row>
    <row r="3818" spans="1:40" x14ac:dyDescent="0.25">
      <c r="A3818"/>
      <c r="B3818">
        <f t="shared" si="2030"/>
        <v>1884000</v>
      </c>
      <c r="C3818" s="237" t="str">
        <f t="shared" si="1998"/>
        <v>-2.1531829933372E-08+0.00129990580696169i</v>
      </c>
      <c r="D3818" s="208" t="str">
        <f t="shared" si="1999"/>
        <v>-5.95700612208332+0.00996594452003963i</v>
      </c>
      <c r="E3818" t="str">
        <f t="shared" si="2000"/>
        <v>2870</v>
      </c>
      <c r="F3818" t="str">
        <f t="shared" si="2001"/>
        <v>0.777000777000777</v>
      </c>
      <c r="G3818" t="str">
        <f t="shared" si="1996"/>
        <v>0.777000777000777</v>
      </c>
      <c r="H3818" t="str">
        <f t="shared" si="2002"/>
        <v>9.12940755552595+0.198948411485062i</v>
      </c>
      <c r="I3818" t="str">
        <f t="shared" si="2003"/>
        <v>7398.45069920396i</v>
      </c>
      <c r="J3818" t="str">
        <f t="shared" si="1997"/>
        <v>-46818.9025462011+1600.11324218159i</v>
      </c>
      <c r="K3818" t="str">
        <f t="shared" si="2004"/>
        <v>0.00539438657509808-0.157838365871976i</v>
      </c>
      <c r="L3818" t="str">
        <f t="shared" si="2005"/>
        <v>0.000466926011414761-0.0114501057117507i</v>
      </c>
      <c r="M3818" t="str">
        <f t="shared" si="2006"/>
        <v>0.00586131258651284-0.169288471583727i</v>
      </c>
      <c r="N3818" t="str">
        <f t="shared" si="2007"/>
        <v>-8.35536991100854i</v>
      </c>
      <c r="O3818" t="str">
        <f t="shared" si="2008"/>
        <v>-0.480643403927522-0.876916140951326i</v>
      </c>
      <c r="P3818" t="str">
        <f t="shared" si="2009"/>
        <v>1.48064340392752+0.876916140951326i</v>
      </c>
      <c r="Q3818" t="str">
        <f t="shared" si="2010"/>
        <v>-1.48064340392752+7.47845377005721i</v>
      </c>
      <c r="R3818" t="str">
        <f t="shared" si="2011"/>
        <v>0.0751153441781556-0.212859835972012i</v>
      </c>
      <c r="S3818" t="str">
        <f t="shared" si="2012"/>
        <v>0.866648705879331i</v>
      </c>
      <c r="T3818" t="str">
        <f t="shared" si="2013"/>
        <v>0.184474701378831+0.0650986158236791i</v>
      </c>
      <c r="U3818" t="str">
        <f t="shared" si="2014"/>
        <v>0.0001-84.4771460148067i</v>
      </c>
      <c r="V3818" t="str">
        <f t="shared" si="2015"/>
        <v>0.00002-0.00135498851351722i</v>
      </c>
      <c r="W3818" t="str">
        <f t="shared" si="2016"/>
        <v>0.0000199993584529499-0.0013549667849836i</v>
      </c>
      <c r="X3818" t="str">
        <f t="shared" si="2017"/>
        <v>0.0000265241614716367-0.0013547426664343i</v>
      </c>
      <c r="Y3818" t="str">
        <f t="shared" si="2018"/>
        <v>0.009+11.8375211187263i</v>
      </c>
      <c r="Z3818" t="str">
        <f t="shared" si="2019"/>
        <v>-0.00137347341114942-0.000027938744529595i</v>
      </c>
      <c r="AA3818" t="str">
        <f t="shared" si="2020"/>
        <v>0.000773177878693734-1.01384119144883i</v>
      </c>
      <c r="AB3818" t="str">
        <f t="shared" si="2021"/>
        <v>1.2559167011991+0.443195940835302i</v>
      </c>
      <c r="AC3818" t="str">
        <f t="shared" si="2022"/>
        <v>1.08238928380447-0.210014508836163i</v>
      </c>
      <c r="AD3818" t="str">
        <f t="shared" si="2023"/>
        <v>1.04165639906915+0.611571924968758i</v>
      </c>
      <c r="AE3818" t="str">
        <f t="shared" si="2024"/>
        <v>-0.00141360081590195-0.000869080349971265i</v>
      </c>
      <c r="AF3818" t="str">
        <f t="shared" si="2025"/>
        <v>-15.0864136776093-0.188982466965022i</v>
      </c>
      <c r="AG3818" t="str">
        <f t="shared" si="2026"/>
        <v>1.002247448745-0.00382127674520079i</v>
      </c>
      <c r="AH3818" t="str">
        <f t="shared" si="2027"/>
        <v>0.021063272103976+0.0134287595912195i</v>
      </c>
      <c r="AI3818">
        <f t="shared" si="2028"/>
        <v>-32.048202711823549</v>
      </c>
      <c r="AJ3818">
        <f t="shared" si="2029"/>
        <v>32.519296991653363</v>
      </c>
      <c r="AK3818"/>
      <c r="AL3818"/>
      <c r="AM3818"/>
      <c r="AN3818"/>
    </row>
    <row r="3819" spans="1:40" x14ac:dyDescent="0.25">
      <c r="A3819"/>
      <c r="B3819">
        <f t="shared" si="2030"/>
        <v>1885000</v>
      </c>
      <c r="C3819" s="237" t="str">
        <f t="shared" si="1998"/>
        <v>-2.15089905502774E-08+0.00129921620175944i</v>
      </c>
      <c r="D3819" s="208" t="str">
        <f t="shared" si="1999"/>
        <v>-5.95700612190822+0.00996065754682238i</v>
      </c>
      <c r="E3819" t="str">
        <f t="shared" si="2000"/>
        <v>2870</v>
      </c>
      <c r="F3819" t="str">
        <f t="shared" si="2001"/>
        <v>0.777000777000777</v>
      </c>
      <c r="G3819" t="str">
        <f t="shared" si="1996"/>
        <v>0.777000777000777</v>
      </c>
      <c r="H3819" t="str">
        <f t="shared" si="2002"/>
        <v>9.1294125045352+0.198842984632411i</v>
      </c>
      <c r="I3819" t="str">
        <f t="shared" si="2003"/>
        <v>7402.37769002095i</v>
      </c>
      <c r="J3819" t="str">
        <f t="shared" si="1997"/>
        <v>-46868.6183935582+1600.96255918912i</v>
      </c>
      <c r="K3819" t="str">
        <f t="shared" si="2004"/>
        <v>0.00538867103093342-0.157754823651317i</v>
      </c>
      <c r="L3819" t="str">
        <f t="shared" si="2005"/>
        <v>0.000466431551995359-0.0114440515380698i</v>
      </c>
      <c r="M3819" t="str">
        <f t="shared" si="2006"/>
        <v>0.00585510258292878-0.169198875189387i</v>
      </c>
      <c r="N3819" t="str">
        <f t="shared" si="2007"/>
        <v>-8.35980482072776i</v>
      </c>
      <c r="O3819" t="str">
        <f t="shared" si="2008"/>
        <v>-0.484527708353984-0.874775914070133i</v>
      </c>
      <c r="P3819" t="str">
        <f t="shared" si="2009"/>
        <v>1.48452770835398+0.874775914070133i</v>
      </c>
      <c r="Q3819" t="str">
        <f t="shared" si="2010"/>
        <v>-1.48452770835398+7.48502890665763i</v>
      </c>
      <c r="R3819" t="str">
        <f t="shared" si="2011"/>
        <v>0.0745996781718552-0.213128501910722i</v>
      </c>
      <c r="S3819" t="str">
        <f t="shared" si="2012"/>
        <v>0.867108710500285i</v>
      </c>
      <c r="T3819" t="str">
        <f t="shared" si="2013"/>
        <v>0.184805580462664+0.0646860307433336i</v>
      </c>
      <c r="U3819" t="str">
        <f t="shared" si="2014"/>
        <v>0.0001-84.4323305527298i</v>
      </c>
      <c r="V3819" t="str">
        <f t="shared" si="2015"/>
        <v>0.00002-0.0013542696867196i</v>
      </c>
      <c r="W3819" t="str">
        <f t="shared" si="2016"/>
        <v>0.0000199993584529499-0.00135424796971808i</v>
      </c>
      <c r="X3819" t="str">
        <f t="shared" si="2017"/>
        <v>0.0000265172390921546-0.00135402400339417i</v>
      </c>
      <c r="Y3819" t="str">
        <f t="shared" si="2018"/>
        <v>0.009+11.8438043040335i</v>
      </c>
      <c r="Z3819" t="str">
        <f t="shared" si="2019"/>
        <v>-0.0013720164048935-0.0000279157936930012i</v>
      </c>
      <c r="AA3819" t="str">
        <f t="shared" si="2020"/>
        <v>0.000772356969035051-1.01330322226829i</v>
      </c>
      <c r="AB3819" t="str">
        <f t="shared" si="2021"/>
        <v>1.258169349201+0.440387032680425i</v>
      </c>
      <c r="AC3819" t="str">
        <f t="shared" si="2022"/>
        <v>1.08187970118379-0.210302327430037i</v>
      </c>
      <c r="AD3819" t="str">
        <f t="shared" si="2023"/>
        <v>1.04435919558437+0.610066166749028i</v>
      </c>
      <c r="AE3819" t="str">
        <f t="shared" si="2024"/>
        <v>-0.0014158474676931-0.000866174904695488i</v>
      </c>
      <c r="AF3819" t="str">
        <f t="shared" si="2025"/>
        <v>-15.0864186264434-0.188882327085589i</v>
      </c>
      <c r="AG3819" t="str">
        <f t="shared" si="2026"/>
        <v>1.00224073884301-0.00382916848423324i</v>
      </c>
      <c r="AH3819" t="str">
        <f t="shared" si="2027"/>
        <v>0.0210979314241932+0.013385699457828i</v>
      </c>
      <c r="AI3819">
        <f t="shared" si="2028"/>
        <v>-32.046069013427427</v>
      </c>
      <c r="AJ3819">
        <f t="shared" si="2029"/>
        <v>32.393310702036764</v>
      </c>
      <c r="AK3819"/>
      <c r="AL3819"/>
      <c r="AM3819"/>
      <c r="AN3819"/>
    </row>
    <row r="3820" spans="1:40" x14ac:dyDescent="0.25">
      <c r="A3820"/>
      <c r="B3820">
        <f t="shared" si="2030"/>
        <v>1886000</v>
      </c>
      <c r="C3820" s="237" t="str">
        <f t="shared" si="1998"/>
        <v>-2.14861874874281E-08+0.00129852732784584i</v>
      </c>
      <c r="D3820" s="208" t="str">
        <f t="shared" si="1999"/>
        <v>-5.95700612173339+0.00995537618015144i</v>
      </c>
      <c r="E3820" t="str">
        <f t="shared" si="2000"/>
        <v>2870</v>
      </c>
      <c r="F3820" t="str">
        <f t="shared" si="2001"/>
        <v>0.777000777000777</v>
      </c>
      <c r="G3820" t="str">
        <f t="shared" si="1996"/>
        <v>0.777000777000777</v>
      </c>
      <c r="H3820" t="str">
        <f t="shared" si="2002"/>
        <v>9.12941744568006+0.19873766939483i</v>
      </c>
      <c r="I3820" t="str">
        <f t="shared" si="2003"/>
        <v>7406.30468083794i</v>
      </c>
      <c r="J3820" t="str">
        <f t="shared" si="1997"/>
        <v>-46918.3606223678+1601.81187619665i</v>
      </c>
      <c r="K3820" t="str">
        <f t="shared" si="2004"/>
        <v>0.00538296456229548-0.15767136971845i</v>
      </c>
      <c r="L3820" t="str">
        <f t="shared" si="2005"/>
        <v>0.000465937877150895-0.011438003752549i</v>
      </c>
      <c r="M3820" t="str">
        <f t="shared" si="2006"/>
        <v>0.00584890243944637-0.169109373470999i</v>
      </c>
      <c r="N3820" t="str">
        <f t="shared" si="2007"/>
        <v>-8.36423973044698i</v>
      </c>
      <c r="O3820" t="str">
        <f t="shared" si="2008"/>
        <v>-0.488402482899554-0.872618481753367i</v>
      </c>
      <c r="P3820" t="str">
        <f t="shared" si="2009"/>
        <v>1.48840248289955+0.872618481753367i</v>
      </c>
      <c r="Q3820" t="str">
        <f t="shared" si="2010"/>
        <v>-1.48840248289955+7.49162124869361i</v>
      </c>
      <c r="R3820" t="str">
        <f t="shared" si="2011"/>
        <v>0.0740830501485485-0.213394113985701i</v>
      </c>
      <c r="S3820" t="str">
        <f t="shared" si="2012"/>
        <v>0.867568715121241i</v>
      </c>
      <c r="T3820" t="str">
        <f t="shared" si="2013"/>
        <v>0.18513405728501+0.0642721366296387i</v>
      </c>
      <c r="U3820" t="str">
        <f t="shared" si="2014"/>
        <v>0.0001-84.3875626150028i</v>
      </c>
      <c r="V3820" t="str">
        <f t="shared" si="2015"/>
        <v>0.00002-0.00135355162219854i</v>
      </c>
      <c r="W3820" t="str">
        <f t="shared" si="2016"/>
        <v>0.0000199993584529499-0.0013535299167169i</v>
      </c>
      <c r="X3820" t="str">
        <f t="shared" si="2017"/>
        <v>0.0000265103277206211-0.00135330610240397i</v>
      </c>
      <c r="Y3820" t="str">
        <f t="shared" si="2018"/>
        <v>0.009+11.8500874893407i</v>
      </c>
      <c r="Z3820" t="str">
        <f t="shared" si="2019"/>
        <v>-0.00137056171590466-0.0000278928801186524i</v>
      </c>
      <c r="AA3820" t="str">
        <f t="shared" si="2020"/>
        <v>0.000771537366476474-1.01276582376923i</v>
      </c>
      <c r="AB3820" t="str">
        <f t="shared" si="2021"/>
        <v>1.26040564243828+0.437569212534724i</v>
      </c>
      <c r="AC3820" t="str">
        <f t="shared" si="2022"/>
        <v>1.08136904501869-0.210587108877429i</v>
      </c>
      <c r="AD3820" t="str">
        <f t="shared" si="2023"/>
        <v>1.04705527638469+0.608548542289797i</v>
      </c>
      <c r="AE3820" t="str">
        <f t="shared" si="2024"/>
        <v>-0.00141807970471235-0.000863258721633777i</v>
      </c>
      <c r="AF3820" t="str">
        <f t="shared" si="2025"/>
        <v>-15.0864235674135-0.188782293214679i</v>
      </c>
      <c r="AG3820" t="str">
        <f t="shared" si="2026"/>
        <v>1.00223399252898-0.00383702725931948i</v>
      </c>
      <c r="AH3820" t="str">
        <f t="shared" si="2027"/>
        <v>0.0211323781068691+0.013342473585989i</v>
      </c>
      <c r="AI3820">
        <f t="shared" si="2028"/>
        <v>-32.043987113587718</v>
      </c>
      <c r="AJ3820">
        <f t="shared" si="2029"/>
        <v>32.267325863377863</v>
      </c>
      <c r="AK3820"/>
      <c r="AL3820"/>
      <c r="AM3820"/>
      <c r="AN3820"/>
    </row>
    <row r="3821" spans="1:40" x14ac:dyDescent="0.25">
      <c r="A3821"/>
      <c r="B3821">
        <f t="shared" si="2030"/>
        <v>1887000</v>
      </c>
      <c r="C3821" s="237" t="str">
        <f t="shared" si="1998"/>
        <v>-2.14634206678541E-08+0.00129783918405828i</v>
      </c>
      <c r="D3821" s="208" t="str">
        <f t="shared" si="1999"/>
        <v>-5.95700612155885+0.00995010041111348i</v>
      </c>
      <c r="E3821" t="str">
        <f t="shared" si="2000"/>
        <v>2870</v>
      </c>
      <c r="F3821" t="str">
        <f t="shared" si="2001"/>
        <v>0.777000777000777</v>
      </c>
      <c r="G3821" t="str">
        <f t="shared" si="1996"/>
        <v>0.777000777000777</v>
      </c>
      <c r="H3821" t="str">
        <f t="shared" si="2002"/>
        <v>9.12942237897721+0.198632465595262i</v>
      </c>
      <c r="I3821" t="str">
        <f t="shared" si="2003"/>
        <v>7410.23167165492i</v>
      </c>
      <c r="J3821" t="str">
        <f t="shared" si="1997"/>
        <v>-46968.12923263+1602.66119320417i</v>
      </c>
      <c r="K3821" t="str">
        <f t="shared" si="2004"/>
        <v>0.00537726714998723-0.157588003933656i</v>
      </c>
      <c r="L3821" t="str">
        <f t="shared" si="2005"/>
        <v>0.000465444985223293-0.0114319623450999i</v>
      </c>
      <c r="M3821" t="str">
        <f t="shared" si="2006"/>
        <v>0.00584271213521052-0.169019966278756i</v>
      </c>
      <c r="N3821" t="str">
        <f t="shared" si="2007"/>
        <v>-8.36867464016619i</v>
      </c>
      <c r="O3821" t="str">
        <f t="shared" si="2008"/>
        <v>-0.492267651353636-0.870443886434258i</v>
      </c>
      <c r="P3821" t="str">
        <f t="shared" si="2009"/>
        <v>1.49226765135364+0.870443886434258i</v>
      </c>
      <c r="Q3821" t="str">
        <f t="shared" si="2010"/>
        <v>-1.49226765135364+7.49823075373193i</v>
      </c>
      <c r="R3821" t="str">
        <f t="shared" si="2011"/>
        <v>0.0735654800045632-0.213656673158985i</v>
      </c>
      <c r="S3821" t="str">
        <f t="shared" si="2012"/>
        <v>0.868028719742197i</v>
      </c>
      <c r="T3821" t="str">
        <f t="shared" si="2013"/>
        <v>0.185460128466571+0.0638569494255812i</v>
      </c>
      <c r="U3821" t="str">
        <f t="shared" si="2014"/>
        <v>0.0001-84.3428421260705i</v>
      </c>
      <c r="V3821" t="str">
        <f t="shared" si="2015"/>
        <v>0.00002-0.00135283431874215i</v>
      </c>
      <c r="W3821" t="str">
        <f t="shared" si="2016"/>
        <v>0.0000199993584529498-0.00135281262476817i</v>
      </c>
      <c r="X3821" t="str">
        <f t="shared" si="2017"/>
        <v>0.0000265034273337089-0.00135258896225229i</v>
      </c>
      <c r="Y3821" t="str">
        <f t="shared" si="2018"/>
        <v>0.009+11.8563706746479i</v>
      </c>
      <c r="Z3821" t="str">
        <f t="shared" si="2019"/>
        <v>-0.00136910933927138-0.0000278700037199249i</v>
      </c>
      <c r="AA3821" t="str">
        <f t="shared" si="2020"/>
        <v>0.000770719068243631-1.01222899504398i</v>
      </c>
      <c r="AB3821" t="str">
        <f t="shared" si="2021"/>
        <v>1.26262555790441+0.434742588939172i</v>
      </c>
      <c r="AC3821" t="str">
        <f t="shared" si="2022"/>
        <v>1.08085733539183-0.210868853419611i</v>
      </c>
      <c r="AD3821" t="str">
        <f t="shared" si="2023"/>
        <v>1.04974458980819+0.607019081512378i</v>
      </c>
      <c r="AE3821" t="str">
        <f t="shared" si="2024"/>
        <v>-0.0014202974976962-0.000860331879237467i</v>
      </c>
      <c r="AF3821" t="str">
        <f t="shared" si="2025"/>
        <v>-15.0864285005361-0.188682365184148i</v>
      </c>
      <c r="AG3821" t="str">
        <f t="shared" si="2026"/>
        <v>1.00222720997035-0.00384485293344883i</v>
      </c>
      <c r="AH3821" t="str">
        <f t="shared" si="2027"/>
        <v>0.0211666116872837+0.0132990831324662i</v>
      </c>
      <c r="AI3821">
        <f t="shared" si="2028"/>
        <v>-32.041956867926977</v>
      </c>
      <c r="AJ3821">
        <f t="shared" si="2029"/>
        <v>32.141342447399623</v>
      </c>
      <c r="AK3821"/>
      <c r="AL3821"/>
      <c r="AM3821"/>
      <c r="AN3821"/>
    </row>
    <row r="3822" spans="1:40" x14ac:dyDescent="0.25">
      <c r="A3822"/>
      <c r="B3822">
        <f t="shared" si="2030"/>
        <v>1888000</v>
      </c>
      <c r="C3822" s="237" t="str">
        <f t="shared" si="1998"/>
        <v>-2.14406900147889E-08+0.00129715176923658i</v>
      </c>
      <c r="D3822" s="208" t="str">
        <f t="shared" si="1999"/>
        <v>-5.95700612138458+0.00994483023081378i</v>
      </c>
      <c r="E3822" t="str">
        <f t="shared" si="2000"/>
        <v>2870</v>
      </c>
      <c r="F3822" t="str">
        <f t="shared" si="2001"/>
        <v>0.777000777000777</v>
      </c>
      <c r="G3822" t="str">
        <f t="shared" si="1996"/>
        <v>0.777000777000777</v>
      </c>
      <c r="H3822" t="str">
        <f t="shared" si="2002"/>
        <v>9.12942730444323+0.198527373057023i</v>
      </c>
      <c r="I3822" t="str">
        <f t="shared" si="2003"/>
        <v>7414.15866247191i</v>
      </c>
      <c r="J3822" t="str">
        <f t="shared" si="1997"/>
        <v>-47017.9242243448+1603.5105102117i</v>
      </c>
      <c r="K3822" t="str">
        <f t="shared" si="2004"/>
        <v>0.00537157877486248-0.15750472615751i</v>
      </c>
      <c r="L3822" t="str">
        <f t="shared" si="2005"/>
        <v>0.000464952874558837-0.011425927305655i</v>
      </c>
      <c r="M3822" t="str">
        <f t="shared" si="2006"/>
        <v>0.00583653164942132-0.168930653463165i</v>
      </c>
      <c r="N3822" t="str">
        <f t="shared" si="2007"/>
        <v>-8.37310954988541i</v>
      </c>
      <c r="O3822" t="str">
        <f t="shared" si="2008"/>
        <v>-0.496123137694599-0.868252170883589i</v>
      </c>
      <c r="P3822" t="str">
        <f t="shared" si="2009"/>
        <v>1.4961231376946+0.868252170883589i</v>
      </c>
      <c r="Q3822" t="str">
        <f t="shared" si="2010"/>
        <v>-1.4961231376946+7.50485737900182i</v>
      </c>
      <c r="R3822" t="str">
        <f t="shared" si="2011"/>
        <v>0.0730469875683505-0.213916180529473i</v>
      </c>
      <c r="S3822" t="str">
        <f t="shared" si="2012"/>
        <v>0.868488724363151i</v>
      </c>
      <c r="T3822" t="str">
        <f t="shared" si="2013"/>
        <v>0.18578379074868+0.0634404850518077i</v>
      </c>
      <c r="U3822" t="str">
        <f t="shared" si="2014"/>
        <v>0.0001-84.2981690105375i</v>
      </c>
      <c r="V3822" t="str">
        <f t="shared" si="2015"/>
        <v>0.00002-0.00135211777514113i</v>
      </c>
      <c r="W3822" t="str">
        <f t="shared" si="2016"/>
        <v>0.0000199993584529498-0.00135209609266263i</v>
      </c>
      <c r="X3822" t="str">
        <f t="shared" si="2017"/>
        <v>0.0000264965379081529-0.0013518725817303i</v>
      </c>
      <c r="Y3822" t="str">
        <f t="shared" si="2018"/>
        <v>0.009+11.8626538599551i</v>
      </c>
      <c r="Z3822" t="str">
        <f t="shared" si="2019"/>
        <v>-0.00136765927009525-0.0000278471644104503i</v>
      </c>
      <c r="AA3822" t="str">
        <f t="shared" si="2020"/>
        <v>0.000769902071569471-1.01169273518673i</v>
      </c>
      <c r="AB3822" t="str">
        <f t="shared" si="2021"/>
        <v>1.26482907341419+0.431907270282645i</v>
      </c>
      <c r="AC3822" t="str">
        <f t="shared" si="2022"/>
        <v>1.08034459232243-0.211147561438449i</v>
      </c>
      <c r="AD3822" t="str">
        <f t="shared" si="2023"/>
        <v>1.05242708432578+0.605477814558807i</v>
      </c>
      <c r="AE3822" t="str">
        <f t="shared" si="2024"/>
        <v>-0.00142250081772857-0.000857394455965595i</v>
      </c>
      <c r="AF3822" t="str">
        <f t="shared" si="2025"/>
        <v>-15.0864334258278-0.188582542826209i</v>
      </c>
      <c r="AG3822" t="str">
        <f t="shared" si="2026"/>
        <v>1.002220391335-0.00385264537038678i</v>
      </c>
      <c r="AH3822" t="str">
        <f t="shared" si="2027"/>
        <v>0.021200631705787+0.013255529254272i</v>
      </c>
      <c r="AI3822">
        <f t="shared" si="2028"/>
        <v>-32.039978133223073</v>
      </c>
      <c r="AJ3822">
        <f t="shared" si="2029"/>
        <v>32.015360425864671</v>
      </c>
      <c r="AK3822"/>
      <c r="AL3822"/>
      <c r="AM3822"/>
      <c r="AN3822"/>
    </row>
    <row r="3823" spans="1:40" x14ac:dyDescent="0.25">
      <c r="A3823"/>
      <c r="B3823">
        <f t="shared" si="2030"/>
        <v>1889000</v>
      </c>
      <c r="C3823" s="237" t="str">
        <f t="shared" si="1998"/>
        <v>-2.14179954516698E-08+0.00129646508222307i</v>
      </c>
      <c r="D3823" s="208" t="str">
        <f t="shared" si="1999"/>
        <v>-5.95700612121059+0.00993956563037687i</v>
      </c>
      <c r="E3823" t="str">
        <f t="shared" si="2000"/>
        <v>2870</v>
      </c>
      <c r="F3823" t="str">
        <f t="shared" si="2001"/>
        <v>0.777000777000777</v>
      </c>
      <c r="G3823" t="str">
        <f t="shared" si="1996"/>
        <v>0.777000777000777</v>
      </c>
      <c r="H3823" t="str">
        <f t="shared" si="2002"/>
        <v>9.1294322220947+0.1984223916038i</v>
      </c>
      <c r="I3823" t="str">
        <f t="shared" si="2003"/>
        <v>7418.0856532889i</v>
      </c>
      <c r="J3823" t="str">
        <f t="shared" si="1997"/>
        <v>-47067.7455975121+1604.35982721923i</v>
      </c>
      <c r="K3823" t="str">
        <f t="shared" si="2004"/>
        <v>0.00536589941782554-0.157421536250882i</v>
      </c>
      <c r="L3823" t="str">
        <f t="shared" si="2005"/>
        <v>0.00046446154350818-0.0114198986241682i</v>
      </c>
      <c r="M3823" t="str">
        <f t="shared" si="2006"/>
        <v>0.00583036096133372-0.16884143487505i</v>
      </c>
      <c r="N3823" t="str">
        <f t="shared" si="2007"/>
        <v>-8.37754445960463i</v>
      </c>
      <c r="O3823" t="str">
        <f t="shared" si="2008"/>
        <v>-0.499968866091222-0.866043378208885i</v>
      </c>
      <c r="P3823" t="str">
        <f t="shared" si="2009"/>
        <v>1.49996886609122+0.866043378208885i</v>
      </c>
      <c r="Q3823" t="str">
        <f t="shared" si="2010"/>
        <v>-1.49996886609122+7.51150108139575i</v>
      </c>
      <c r="R3823" t="str">
        <f t="shared" si="2011"/>
        <v>0.0725275925995512-0.214172637331787i</v>
      </c>
      <c r="S3823" t="str">
        <f t="shared" si="2012"/>
        <v>0.868948728984107i</v>
      </c>
      <c r="T3823" t="str">
        <f t="shared" si="2013"/>
        <v>0.18610504099263+0.0630227594056571i</v>
      </c>
      <c r="U3823" t="str">
        <f t="shared" si="2014"/>
        <v>0.0001-84.2535431931688i</v>
      </c>
      <c r="V3823" t="str">
        <f t="shared" si="2015"/>
        <v>0.00002-0.0013514019901887i</v>
      </c>
      <c r="W3823" t="str">
        <f t="shared" si="2016"/>
        <v>0.0000199993584529499-0.0013513803191935i</v>
      </c>
      <c r="X3823" t="str">
        <f t="shared" si="2017"/>
        <v>0.000026489659420749-0.00135115695963167i</v>
      </c>
      <c r="Y3823" t="str">
        <f t="shared" si="2018"/>
        <v>0.009+11.8689370452622i</v>
      </c>
      <c r="Z3823" t="str">
        <f t="shared" si="2019"/>
        <v>-0.00136621150349072-0.000027824362104116i</v>
      </c>
      <c r="AA3823" t="str">
        <f t="shared" si="2020"/>
        <v>0.000769086373694344-1.01115704329368i</v>
      </c>
      <c r="AB3823" t="str">
        <f t="shared" si="2021"/>
        <v>1.26701616759906+0.429063364795343i</v>
      </c>
      <c r="AC3823" t="str">
        <f t="shared" si="2022"/>
        <v>1.07983083576531-0.211423233455271i</v>
      </c>
      <c r="AD3823" t="str">
        <f t="shared" si="2023"/>
        <v>1.05510270854206+0.603924771791251i</v>
      </c>
      <c r="AE3823" t="str">
        <f t="shared" si="2024"/>
        <v>-0.00142468963624043-0.000854446530283731i</v>
      </c>
      <c r="AF3823" t="str">
        <f t="shared" si="2025"/>
        <v>-15.0864383433053-0.188482825973423i</v>
      </c>
      <c r="AG3823" t="str">
        <f t="shared" si="2026"/>
        <v>1.00221353679127-0.00386040443467671i</v>
      </c>
      <c r="AH3823" t="str">
        <f t="shared" si="2027"/>
        <v>0.0212344377077933+0.01321181310865i</v>
      </c>
      <c r="AI3823">
        <f t="shared" si="2028"/>
        <v>-32.038050767400385</v>
      </c>
      <c r="AJ3823">
        <f t="shared" si="2029"/>
        <v>31.88937977057552</v>
      </c>
      <c r="AK3823"/>
      <c r="AL3823"/>
      <c r="AM3823"/>
      <c r="AN3823"/>
    </row>
    <row r="3824" spans="1:40" x14ac:dyDescent="0.25">
      <c r="A3824"/>
      <c r="B3824">
        <f t="shared" si="2030"/>
        <v>1890000</v>
      </c>
      <c r="C3824" s="237" t="str">
        <f t="shared" si="1998"/>
        <v>-2.13953369021361E-08+0.00129577912186248i</v>
      </c>
      <c r="D3824" s="208" t="str">
        <f t="shared" si="1999"/>
        <v>-5.95700612103688+0.00993430660094568i</v>
      </c>
      <c r="E3824" t="str">
        <f t="shared" si="2000"/>
        <v>2870</v>
      </c>
      <c r="F3824" t="str">
        <f t="shared" si="2001"/>
        <v>0.777000777000777</v>
      </c>
      <c r="G3824" t="str">
        <f t="shared" si="1996"/>
        <v>0.777000777000777</v>
      </c>
      <c r="H3824" t="str">
        <f t="shared" si="2002"/>
        <v>9.12943713194813+0.198317521059655i</v>
      </c>
      <c r="I3824" t="str">
        <f t="shared" si="2003"/>
        <v>7422.01264410589i</v>
      </c>
      <c r="J3824" t="str">
        <f t="shared" si="1997"/>
        <v>-47117.593352132+1605.20914422676i</v>
      </c>
      <c r="K3824" t="str">
        <f t="shared" si="2004"/>
        <v>0.00536022905983106-0.157338434074933i</v>
      </c>
      <c r="L3824" t="str">
        <f t="shared" si="2005"/>
        <v>0.000463970990426319-0.0114138762906142i</v>
      </c>
      <c r="M3824" t="str">
        <f t="shared" si="2006"/>
        <v>0.00582420005025738-0.168752310365547i</v>
      </c>
      <c r="N3824" t="str">
        <f t="shared" si="2007"/>
        <v>-8.38197936932385i</v>
      </c>
      <c r="O3824" t="str">
        <f t="shared" si="2008"/>
        <v>-0.503804760904207-0.863817551853547i</v>
      </c>
      <c r="P3824" t="str">
        <f t="shared" si="2009"/>
        <v>1.50380476090421+0.863817551853547i</v>
      </c>
      <c r="Q3824" t="str">
        <f t="shared" si="2010"/>
        <v>-1.50380476090421+7.5181618174703i</v>
      </c>
      <c r="R3824" t="str">
        <f t="shared" si="2011"/>
        <v>0.0720073147880715-0.214426044935127i</v>
      </c>
      <c r="S3824" t="str">
        <f t="shared" si="2012"/>
        <v>0.869408733605061i</v>
      </c>
      <c r="T3824" t="str">
        <f t="shared" si="2013"/>
        <v>0.186423876178991+0.0626037883601982i</v>
      </c>
      <c r="U3824" t="str">
        <f t="shared" si="2014"/>
        <v>0.0001-84.2089645988866i</v>
      </c>
      <c r="V3824" t="str">
        <f t="shared" si="2015"/>
        <v>0.00002-0.00135068696268066i</v>
      </c>
      <c r="W3824" t="str">
        <f t="shared" si="2016"/>
        <v>0.0000199993584529498-0.00135066530315662i</v>
      </c>
      <c r="X3824" t="str">
        <f t="shared" si="2017"/>
        <v>0.0000264827918483546-0.0013504420947527i</v>
      </c>
      <c r="Y3824" t="str">
        <f t="shared" si="2018"/>
        <v>0.009+11.8752202305694i</v>
      </c>
      <c r="Z3824" t="str">
        <f t="shared" si="2019"/>
        <v>-0.00136476603458525-0.0000278015967150628i</v>
      </c>
      <c r="AA3824" t="str">
        <f t="shared" si="2020"/>
        <v>0.000768271971865846-1.01062191846285i</v>
      </c>
      <c r="AB3824" t="str">
        <f t="shared" si="2021"/>
        <v>1.26918681990253+0.42621098054223i</v>
      </c>
      <c r="AC3824" t="str">
        <f t="shared" si="2022"/>
        <v>1.07931608560993-0.211695870129759i</v>
      </c>
      <c r="AD3824" t="str">
        <f t="shared" si="2023"/>
        <v>1.05777141119628+0.602359983791414i</v>
      </c>
      <c r="AE3824" t="str">
        <f t="shared" si="2024"/>
        <v>-0.00142686392500933-0.000851488180662645i</v>
      </c>
      <c r="AF3824" t="str">
        <f t="shared" si="2025"/>
        <v>-15.086443252985-0.188383214458709i</v>
      </c>
      <c r="AG3824" t="str">
        <f t="shared" si="2026"/>
        <v>1.00220664650796-0.00386812999164067i</v>
      </c>
      <c r="AH3824" t="str">
        <f t="shared" si="2027"/>
        <v>0.0212680292437747+0.0131679358530566i</v>
      </c>
      <c r="AI3824">
        <f t="shared" si="2028"/>
        <v>-32.036174629521462</v>
      </c>
      <c r="AJ3824">
        <f t="shared" si="2029"/>
        <v>31.763400453374022</v>
      </c>
      <c r="AK3824"/>
      <c r="AL3824"/>
      <c r="AM3824"/>
      <c r="AN3824"/>
    </row>
    <row r="3825" spans="1:40" x14ac:dyDescent="0.25">
      <c r="A3825"/>
      <c r="B3825">
        <f t="shared" si="2030"/>
        <v>1891000</v>
      </c>
      <c r="C3825" s="237" t="str">
        <f t="shared" si="1998"/>
        <v>-2.13727142900288E-08+0.00129509388700201i</v>
      </c>
      <c r="D3825" s="208" t="str">
        <f t="shared" si="1999"/>
        <v>-5.95700612086343+0.00992905313368208i</v>
      </c>
      <c r="E3825" t="str">
        <f t="shared" si="2000"/>
        <v>2870</v>
      </c>
      <c r="F3825" t="str">
        <f t="shared" si="2001"/>
        <v>0.777000777000777</v>
      </c>
      <c r="G3825" t="str">
        <f t="shared" si="1996"/>
        <v>0.777000777000777</v>
      </c>
      <c r="H3825" t="str">
        <f t="shared" si="2002"/>
        <v>9.12944203401997+0.19821276124902i</v>
      </c>
      <c r="I3825" t="str">
        <f t="shared" si="2003"/>
        <v>7425.93963492287i</v>
      </c>
      <c r="J3825" t="str">
        <f t="shared" si="1997"/>
        <v>-47167.4674882044+1606.05846123428i</v>
      </c>
      <c r="K3825" t="str">
        <f t="shared" si="2004"/>
        <v>0.00535456768188397-0.157255419491115i</v>
      </c>
      <c r="L3825" t="str">
        <f t="shared" si="2005"/>
        <v>0.000463481213672585-0.011407860294989i</v>
      </c>
      <c r="M3825" t="str">
        <f t="shared" si="2006"/>
        <v>0.00581804889555655-0.168663279786104i</v>
      </c>
      <c r="N3825" t="str">
        <f t="shared" si="2007"/>
        <v>-8.38641427904307i</v>
      </c>
      <c r="O3825" t="str">
        <f t="shared" si="2008"/>
        <v>-0.507630746687674-0.861574735595998i</v>
      </c>
      <c r="P3825" t="str">
        <f t="shared" si="2009"/>
        <v>1.50763074668767+0.861574735595998i</v>
      </c>
      <c r="Q3825" t="str">
        <f t="shared" si="2010"/>
        <v>-1.50763074668767+7.52483954344707i</v>
      </c>
      <c r="R3825" t="str">
        <f t="shared" si="2011"/>
        <v>0.0714861737531793-0.214676404842118i</v>
      </c>
      <c r="S3825" t="str">
        <f t="shared" si="2012"/>
        <v>0.869868738226017i</v>
      </c>
      <c r="T3825" t="str">
        <f t="shared" si="2013"/>
        <v>0.186740293406911+0.0621835877632839i</v>
      </c>
      <c r="U3825" t="str">
        <f t="shared" si="2014"/>
        <v>0.0001-84.1644331527738i</v>
      </c>
      <c r="V3825" t="str">
        <f t="shared" si="2015"/>
        <v>0.00002-0.00134997269141536i</v>
      </c>
      <c r="W3825" t="str">
        <f t="shared" si="2016"/>
        <v>0.0000199993584529499-0.00134995104335035i</v>
      </c>
      <c r="X3825" t="str">
        <f t="shared" si="2017"/>
        <v>0.0000264759351678887-0.00134972798589219i</v>
      </c>
      <c r="Y3825" t="str">
        <f t="shared" si="2018"/>
        <v>0.009+11.8815034158766i</v>
      </c>
      <c r="Z3825" t="str">
        <f t="shared" si="2019"/>
        <v>-0.0013633228585191-0.0000277788681576851i</v>
      </c>
      <c r="AA3825" t="str">
        <f t="shared" si="2020"/>
        <v>0.000767458863338877-1.01008735979422i</v>
      </c>
      <c r="AB3825" t="str">
        <f t="shared" si="2021"/>
        <v>1.27134101057541+0.4233502254166i</v>
      </c>
      <c r="AC3825" t="str">
        <f t="shared" si="2022"/>
        <v>1.0788003616794-0.21196547225881i</v>
      </c>
      <c r="AD3825" t="str">
        <f t="shared" si="2023"/>
        <v>1.06043314116317+0.60078348135997i</v>
      </c>
      <c r="AE3825" t="str">
        <f t="shared" si="2024"/>
        <v>-0.00142902365615895-0.000848519485577144i</v>
      </c>
      <c r="AF3825" t="str">
        <f t="shared" si="2025"/>
        <v>-15.0864481548834-0.188283708115338i</v>
      </c>
      <c r="AG3825" t="str">
        <f t="shared" si="2026"/>
        <v>1.0021997206543-0.00387582190738085i</v>
      </c>
      <c r="AH3825" t="str">
        <f t="shared" si="2027"/>
        <v>0.021301405869256+0.0131238986451455i</v>
      </c>
      <c r="AI3825">
        <f t="shared" si="2028"/>
        <v>-32.034349579777881</v>
      </c>
      <c r="AJ3825">
        <f t="shared" si="2029"/>
        <v>31.637422446144434</v>
      </c>
      <c r="AK3825"/>
      <c r="AL3825"/>
      <c r="AM3825"/>
      <c r="AN3825"/>
    </row>
    <row r="3826" spans="1:40" x14ac:dyDescent="0.25">
      <c r="A3826"/>
      <c r="B3826">
        <f t="shared" si="2030"/>
        <v>1892000</v>
      </c>
      <c r="C3826" s="237" t="str">
        <f t="shared" si="1998"/>
        <v>-2.13501275393902E-08+0.00129440937649127i</v>
      </c>
      <c r="D3826" s="208" t="str">
        <f t="shared" si="1999"/>
        <v>-5.95700612069027+0.00992380521976641i</v>
      </c>
      <c r="E3826" t="str">
        <f t="shared" si="2000"/>
        <v>2870</v>
      </c>
      <c r="F3826" t="str">
        <f t="shared" si="2001"/>
        <v>0.777000777000777</v>
      </c>
      <c r="G3826" t="str">
        <f t="shared" si="1996"/>
        <v>0.777000777000777</v>
      </c>
      <c r="H3826" t="str">
        <f t="shared" si="2002"/>
        <v>9.12944692832671+0.198108111996698i</v>
      </c>
      <c r="I3826" t="str">
        <f t="shared" si="2003"/>
        <v>7429.86662573986i</v>
      </c>
      <c r="J3826" t="str">
        <f t="shared" si="1997"/>
        <v>-47217.3680057294+1606.90777824181i</v>
      </c>
      <c r="K3826" t="str">
        <f t="shared" si="2004"/>
        <v>0.0053489152650393-0.157172492361175i</v>
      </c>
      <c r="L3826" t="str">
        <f t="shared" si="2005"/>
        <v>0.000462992211610638-0.0114018506273096i</v>
      </c>
      <c r="M3826" t="str">
        <f t="shared" si="2006"/>
        <v>0.00581190747664994-0.168574342988485i</v>
      </c>
      <c r="N3826" t="str">
        <f t="shared" si="2007"/>
        <v>-8.39084918876229i</v>
      </c>
      <c r="O3826" t="str">
        <f t="shared" si="2008"/>
        <v>-0.511446748190634-0.85931497354883i</v>
      </c>
      <c r="P3826" t="str">
        <f t="shared" si="2009"/>
        <v>1.51144674819063+0.85931497354883i</v>
      </c>
      <c r="Q3826" t="str">
        <f t="shared" si="2010"/>
        <v>-1.51144674819063+7.53153421521346i</v>
      </c>
      <c r="R3826" t="str">
        <f t="shared" si="2011"/>
        <v>0.0709641890426134-0.214923718687667i</v>
      </c>
      <c r="S3826" t="str">
        <f t="shared" si="2012"/>
        <v>0.870328742846971i</v>
      </c>
      <c r="T3826" t="str">
        <f t="shared" si="2013"/>
        <v>0.187054289893433+0.0617621734366125i</v>
      </c>
      <c r="U3826" t="str">
        <f t="shared" si="2014"/>
        <v>0.0001-84.1199487800714i</v>
      </c>
      <c r="V3826" t="str">
        <f t="shared" si="2015"/>
        <v>0.00002-0.00134925917519368i</v>
      </c>
      <c r="W3826" t="str">
        <f t="shared" si="2016"/>
        <v>0.0000199993584529499-0.00134923753857559i</v>
      </c>
      <c r="X3826" t="str">
        <f t="shared" si="2017"/>
        <v>0.0000264690893563305-0.00134901463185149i</v>
      </c>
      <c r="Y3826" t="str">
        <f t="shared" si="2018"/>
        <v>0.009+11.8877866011838i</v>
      </c>
      <c r="Z3826" t="str">
        <f t="shared" si="2019"/>
        <v>-0.00136188197044544-0.0000277561763466299i</v>
      </c>
      <c r="AA3826" t="str">
        <f t="shared" si="2020"/>
        <v>0.000766647045375639-1.00955336638967i</v>
      </c>
      <c r="AB3826" t="str">
        <f t="shared" si="2021"/>
        <v>1.27347872067112+0.420481207133685i</v>
      </c>
      <c r="AC3826" t="str">
        <f t="shared" si="2022"/>
        <v>1.07828368372959-0.212232040775419i</v>
      </c>
      <c r="AD3826" t="str">
        <f t="shared" si="2023"/>
        <v>1.06308784745389+0.599195295515943i</v>
      </c>
      <c r="AE3826" t="str">
        <f t="shared" si="2024"/>
        <v>-0.0014311688021587-0.000845540523504782i</v>
      </c>
      <c r="AF3826" t="str">
        <f t="shared" si="2025"/>
        <v>-15.086453049017-0.188184306776932i</v>
      </c>
      <c r="AG3826" t="str">
        <f t="shared" si="2026"/>
        <v>1.00219275939995-0.00388348004878085i</v>
      </c>
      <c r="AH3826" t="str">
        <f t="shared" si="2027"/>
        <v>0.0213345671448099+0.013079702642749i</v>
      </c>
      <c r="AI3826">
        <f t="shared" si="2028"/>
        <v>-32.032575479481636</v>
      </c>
      <c r="AJ3826">
        <f t="shared" si="2029"/>
        <v>31.511445720809974</v>
      </c>
      <c r="AK3826"/>
      <c r="AL3826"/>
      <c r="AM3826"/>
      <c r="AN3826"/>
    </row>
    <row r="3827" spans="1:40" x14ac:dyDescent="0.25">
      <c r="A3827"/>
      <c r="B3827">
        <f t="shared" si="2030"/>
        <v>1893000</v>
      </c>
      <c r="C3827" s="237" t="str">
        <f t="shared" si="1998"/>
        <v>-2.13275765744638E-08+0.00129372558918236i</v>
      </c>
      <c r="D3827" s="208" t="str">
        <f t="shared" si="1999"/>
        <v>-5.95700612051738+0.0099185628503981i</v>
      </c>
      <c r="E3827" t="str">
        <f t="shared" si="2000"/>
        <v>2870</v>
      </c>
      <c r="F3827" t="str">
        <f t="shared" si="2001"/>
        <v>0.777000777000777</v>
      </c>
      <c r="G3827" t="str">
        <f t="shared" si="1996"/>
        <v>0.777000777000777</v>
      </c>
      <c r="H3827" t="str">
        <f t="shared" si="2002"/>
        <v>9.1294518148847+0.19800357312786i</v>
      </c>
      <c r="I3827" t="str">
        <f t="shared" si="2003"/>
        <v>7433.79361655685i</v>
      </c>
      <c r="J3827" t="str">
        <f t="shared" si="1997"/>
        <v>-47267.2949047069+1607.75709524934i</v>
      </c>
      <c r="K3827" t="str">
        <f t="shared" si="2004"/>
        <v>0.00534327179040196-0.157089652547148i</v>
      </c>
      <c r="L3827" t="str">
        <f t="shared" si="2005"/>
        <v>0.000462503982608435-0.0113958472776136i</v>
      </c>
      <c r="M3827" t="str">
        <f t="shared" si="2006"/>
        <v>0.0058057757730104-0.168485499824762i</v>
      </c>
      <c r="N3827" t="str">
        <f t="shared" si="2007"/>
        <v>-8.39528409848151i</v>
      </c>
      <c r="O3827" t="str">
        <f t="shared" si="2008"/>
        <v>-0.515252690358472-0.857038310157928i</v>
      </c>
      <c r="P3827" t="str">
        <f t="shared" si="2009"/>
        <v>1.51525269035847+0.857038310157928i</v>
      </c>
      <c r="Q3827" t="str">
        <f t="shared" si="2010"/>
        <v>-1.51525269035847+7.53824578832358i</v>
      </c>
      <c r="R3827" t="str">
        <f t="shared" si="2011"/>
        <v>0.0704413801317136-0.215167988237795i</v>
      </c>
      <c r="S3827" t="str">
        <f t="shared" si="2012"/>
        <v>0.870788747467927i</v>
      </c>
      <c r="T3827" t="str">
        <f t="shared" si="2013"/>
        <v>0.187365862972783+0.061339561174807i</v>
      </c>
      <c r="U3827" t="str">
        <f t="shared" si="2014"/>
        <v>0.0001-84.0755114061779i</v>
      </c>
      <c r="V3827" t="str">
        <f t="shared" si="2015"/>
        <v>0.00002-0.00134854641281904i</v>
      </c>
      <c r="W3827" t="str">
        <f t="shared" si="2016"/>
        <v>0.0000199993584529498-0.00134852478763577i</v>
      </c>
      <c r="X3827" t="str">
        <f t="shared" si="2017"/>
        <v>0.0000264622543907206-0.00134830203143448i</v>
      </c>
      <c r="Y3827" t="str">
        <f t="shared" si="2018"/>
        <v>0.009+11.894069786491i</v>
      </c>
      <c r="Z3827" t="str">
        <f t="shared" si="2019"/>
        <v>-0.0013604433655302-0.0000277335211967952i</v>
      </c>
      <c r="AA3827" t="str">
        <f t="shared" si="2020"/>
        <v>0.000765836515245528-1.00901993735296i</v>
      </c>
      <c r="AB3827" t="str">
        <f t="shared" si="2021"/>
        <v>1.27559993204089+0.417604033224385i</v>
      </c>
      <c r="AC3827" t="str">
        <f t="shared" si="2022"/>
        <v>1.07776607144814-0.212495576747536i</v>
      </c>
      <c r="AD3827" t="str">
        <f t="shared" si="2023"/>
        <v>1.06573547921693+0.597595457496168i</v>
      </c>
      <c r="AE3827" t="str">
        <f t="shared" si="2024"/>
        <v>-0.00143329933582324-0.000842551372924686i</v>
      </c>
      <c r="AF3827" t="str">
        <f t="shared" si="2025"/>
        <v>-15.0864579354021-0.188085010277462i</v>
      </c>
      <c r="AG3827" t="str">
        <f t="shared" si="2026"/>
        <v>1.00218576291504-0.00389110428350679i</v>
      </c>
      <c r="AH3827" t="str">
        <f t="shared" si="2027"/>
        <v>0.0213675126360487+0.0130353490038614i</v>
      </c>
      <c r="AI3827">
        <f t="shared" si="2028"/>
        <v>-32.030852191057299</v>
      </c>
      <c r="AJ3827">
        <f t="shared" si="2029"/>
        <v>31.385470249337391</v>
      </c>
      <c r="AK3827"/>
      <c r="AL3827"/>
      <c r="AM3827"/>
      <c r="AN3827"/>
    </row>
    <row r="3828" spans="1:40" x14ac:dyDescent="0.25">
      <c r="A3828"/>
      <c r="B3828">
        <f t="shared" si="2030"/>
        <v>1894000</v>
      </c>
      <c r="C3828" s="237" t="str">
        <f t="shared" si="1998"/>
        <v>-2.13050613196924E-08+0.00129304252392973i</v>
      </c>
      <c r="D3828" s="208" t="str">
        <f t="shared" si="1999"/>
        <v>-5.95700612034476+0.0099133260167946i</v>
      </c>
      <c r="E3828" t="str">
        <f t="shared" si="2000"/>
        <v>2870</v>
      </c>
      <c r="F3828" t="str">
        <f t="shared" si="2001"/>
        <v>0.777000777000777</v>
      </c>
      <c r="G3828" t="str">
        <f t="shared" si="1996"/>
        <v>0.777000777000777</v>
      </c>
      <c r="H3828" t="str">
        <f t="shared" si="2002"/>
        <v>9.12945669371028+0.197899144468045i</v>
      </c>
      <c r="I3828" t="str">
        <f t="shared" si="2003"/>
        <v>7437.72060737384i</v>
      </c>
      <c r="J3828" t="str">
        <f t="shared" si="1997"/>
        <v>-47317.2481851372+1608.60641225687i</v>
      </c>
      <c r="K3828" t="str">
        <f t="shared" si="2004"/>
        <v>0.00533763723912655-0.157006899911357i</v>
      </c>
      <c r="L3828" t="str">
        <f t="shared" si="2005"/>
        <v>0.000462016525038229-0.0113898502359598i</v>
      </c>
      <c r="M3828" t="str">
        <f t="shared" si="2006"/>
        <v>0.00579965376416478-0.168396750147317i</v>
      </c>
      <c r="N3828" t="str">
        <f t="shared" si="2007"/>
        <v>-8.39971900820073i</v>
      </c>
      <c r="O3828" t="str">
        <f t="shared" si="2008"/>
        <v>-0.519048498334429-0.854744790201599i</v>
      </c>
      <c r="P3828" t="str">
        <f t="shared" si="2009"/>
        <v>1.51904849833443+0.854744790201599i</v>
      </c>
      <c r="Q3828" t="str">
        <f t="shared" si="2010"/>
        <v>-1.51904849833443+7.54497421799913i</v>
      </c>
      <c r="R3828" t="str">
        <f t="shared" si="2011"/>
        <v>0.0699177664225635-0.215409215388483i</v>
      </c>
      <c r="S3828" t="str">
        <f t="shared" si="2012"/>
        <v>0.871248752088881i</v>
      </c>
      <c r="T3828" t="str">
        <f t="shared" si="2013"/>
        <v>0.187675010095661+0.0609157667445003i</v>
      </c>
      <c r="U3828" t="str">
        <f t="shared" si="2014"/>
        <v>0.0001-84.0311209566504i</v>
      </c>
      <c r="V3828" t="str">
        <f t="shared" si="2015"/>
        <v>0.00002-0.00134783440309738i</v>
      </c>
      <c r="W3828" t="str">
        <f t="shared" si="2016"/>
        <v>0.0000199993584529498-0.00134781278933688i</v>
      </c>
      <c r="X3828" t="str">
        <f t="shared" si="2017"/>
        <v>0.0000264554302481602-0.00134759018344759i</v>
      </c>
      <c r="Y3828" t="str">
        <f t="shared" si="2018"/>
        <v>0.009+11.9003529717981i</v>
      </c>
      <c r="Z3828" t="str">
        <f t="shared" si="2019"/>
        <v>-0.00135900703895213-0.0000277109026233311i</v>
      </c>
      <c r="AA3828" t="str">
        <f t="shared" si="2020"/>
        <v>0.000765027270225222-1.00848707178978i</v>
      </c>
      <c r="AB3828" t="str">
        <f t="shared" si="2021"/>
        <v>1.2777046273289+0.414718811029043i</v>
      </c>
      <c r="AC3828" t="str">
        <f t="shared" si="2022"/>
        <v>1.07724754445363-0.212756081376921i</v>
      </c>
      <c r="AD3828" t="str">
        <f t="shared" si="2023"/>
        <v>1.06837598573896+0.595983998754619i</v>
      </c>
      <c r="AE3828" t="str">
        <f t="shared" si="2024"/>
        <v>-0.00143541523031211-0.000839552112316281i</v>
      </c>
      <c r="AF3828" t="str">
        <f t="shared" si="2025"/>
        <v>-15.086462814055-0.18798581845125i</v>
      </c>
      <c r="AG3828" t="str">
        <f t="shared" si="2026"/>
        <v>1.0021787313701-0.00389869448000859i</v>
      </c>
      <c r="AH3828" t="str">
        <f t="shared" si="2027"/>
        <v>0.0214002419136227+0.0129908388866218i</v>
      </c>
      <c r="AI3828">
        <f t="shared" si="2028"/>
        <v>-32.029179578032405</v>
      </c>
      <c r="AJ3828">
        <f t="shared" si="2029"/>
        <v>31.259496003732359</v>
      </c>
      <c r="AK3828"/>
      <c r="AL3828"/>
      <c r="AM3828"/>
      <c r="AN3828"/>
    </row>
    <row r="3829" spans="1:40" x14ac:dyDescent="0.25">
      <c r="A3829"/>
      <c r="B3829">
        <f t="shared" si="2030"/>
        <v>1895000</v>
      </c>
      <c r="C3829" s="237" t="str">
        <f t="shared" si="1998"/>
        <v>-2.12825816997181E-08+0.0012923601795903i</v>
      </c>
      <c r="D3829" s="208" t="str">
        <f t="shared" si="1999"/>
        <v>-5.95700612017242+0.00990809471019231i</v>
      </c>
      <c r="E3829" t="str">
        <f t="shared" si="2000"/>
        <v>2870</v>
      </c>
      <c r="F3829" t="str">
        <f t="shared" si="2001"/>
        <v>0.777000777000777</v>
      </c>
      <c r="G3829" t="str">
        <f t="shared" si="1996"/>
        <v>0.777000777000777</v>
      </c>
      <c r="H3829" t="str">
        <f t="shared" si="2002"/>
        <v>9.12946156481977+0.197794825843161i</v>
      </c>
      <c r="I3829" t="str">
        <f t="shared" si="2003"/>
        <v>7441.64759819082i</v>
      </c>
      <c r="J3829" t="str">
        <f t="shared" si="1997"/>
        <v>-47367.2278470199+1609.45572926439i</v>
      </c>
      <c r="K3829" t="str">
        <f t="shared" si="2004"/>
        <v>0.00533201159241739-0.156924234316418i</v>
      </c>
      <c r="L3829" t="str">
        <f t="shared" si="2005"/>
        <v>0.000461529837276552-0.0113838594924276i</v>
      </c>
      <c r="M3829" t="str">
        <f t="shared" si="2006"/>
        <v>0.00579354142969394-0.168308093808846i</v>
      </c>
      <c r="N3829" t="str">
        <f t="shared" si="2007"/>
        <v>-8.40415391791995i</v>
      </c>
      <c r="O3829" t="str">
        <f t="shared" si="2008"/>
        <v>-0.522834097461063-0.852434458789692i</v>
      </c>
      <c r="P3829" t="str">
        <f t="shared" si="2009"/>
        <v>1.52283409746106+0.852434458789692i</v>
      </c>
      <c r="Q3829" t="str">
        <f t="shared" si="2010"/>
        <v>-1.52283409746106+7.55171945913026i</v>
      </c>
      <c r="R3829" t="str">
        <f t="shared" si="2011"/>
        <v>0.0693933672431526-0.215647402164503i</v>
      </c>
      <c r="S3829" t="str">
        <f t="shared" si="2012"/>
        <v>0.871708756709836i</v>
      </c>
      <c r="T3829" t="str">
        <f t="shared" si="2013"/>
        <v>0.187981728828525+0.0604908058834376i</v>
      </c>
      <c r="U3829" t="str">
        <f t="shared" si="2014"/>
        <v>0.0001-83.9867773572008i</v>
      </c>
      <c r="V3829" t="str">
        <f t="shared" si="2015"/>
        <v>0.00002-0.00134712314483717i</v>
      </c>
      <c r="W3829" t="str">
        <f t="shared" si="2016"/>
        <v>0.0000199993584529498-0.00134710154248737i</v>
      </c>
      <c r="X3829" t="str">
        <f t="shared" si="2017"/>
        <v>0.0000264486169058105-0.00134687908669971i</v>
      </c>
      <c r="Y3829" t="str">
        <f t="shared" si="2018"/>
        <v>0.009+11.9066361571053i</v>
      </c>
      <c r="Z3829" t="str">
        <f t="shared" si="2019"/>
        <v>-0.0013575729859026-0.0000276883205416355i</v>
      </c>
      <c r="AA3829" t="str">
        <f t="shared" si="2020"/>
        <v>0.000764219307598534-1.00795476880767i</v>
      </c>
      <c r="AB3829" t="str">
        <f t="shared" si="2021"/>
        <v>1.27979278996744+0.411825647691331i</v>
      </c>
      <c r="AC3829" t="str">
        <f t="shared" si="2022"/>
        <v>1.07672812229462-0.213013555998014i</v>
      </c>
      <c r="AD3829" t="str">
        <f t="shared" si="2023"/>
        <v>1.07100931644576+0.594360950961894i</v>
      </c>
      <c r="AE3829" t="str">
        <f t="shared" si="2024"/>
        <v>-0.0014375164591291-0.000836542820158071i</v>
      </c>
      <c r="AF3829" t="str">
        <f t="shared" si="2025"/>
        <v>-15.0864676849922-0.187886731132969i</v>
      </c>
      <c r="AG3829" t="str">
        <f t="shared" si="2026"/>
        <v>1.00217166493611-0.00390625050752103i</v>
      </c>
      <c r="AH3829" t="str">
        <f t="shared" si="2027"/>
        <v>0.0214327545532091+0.012946173449297i</v>
      </c>
      <c r="AI3829">
        <f t="shared" si="2028"/>
        <v>-32.027557505030686</v>
      </c>
      <c r="AJ3829">
        <f t="shared" si="2029"/>
        <v>31.133522956046143</v>
      </c>
      <c r="AK3829"/>
      <c r="AL3829"/>
      <c r="AM3829"/>
      <c r="AN3829"/>
    </row>
    <row r="3830" spans="1:40" x14ac:dyDescent="0.25">
      <c r="A3830"/>
      <c r="B3830">
        <f t="shared" si="2030"/>
        <v>1896000</v>
      </c>
      <c r="C3830" s="237" t="str">
        <f t="shared" si="1998"/>
        <v>-2.12601376393819E-08+0.00129167855502337i</v>
      </c>
      <c r="D3830" s="208" t="str">
        <f t="shared" si="1999"/>
        <v>-5.95700612000035+0.00990286892184584i</v>
      </c>
      <c r="E3830" t="str">
        <f t="shared" si="2000"/>
        <v>2870</v>
      </c>
      <c r="F3830" t="str">
        <f t="shared" si="2001"/>
        <v>0.777000777000777</v>
      </c>
      <c r="G3830" t="str">
        <f t="shared" si="1996"/>
        <v>0.777000777000777</v>
      </c>
      <c r="H3830" t="str">
        <f t="shared" si="2002"/>
        <v>9.12946642822944+0.19769061707948i</v>
      </c>
      <c r="I3830" t="str">
        <f t="shared" si="2003"/>
        <v>7445.57458900781i</v>
      </c>
      <c r="J3830" t="str">
        <f t="shared" si="1997"/>
        <v>-47417.2338903552+1610.30504627192i</v>
      </c>
      <c r="K3830" t="str">
        <f t="shared" si="2004"/>
        <v>0.00532639483152824-0.156841655625232i</v>
      </c>
      <c r="L3830" t="str">
        <f t="shared" si="2005"/>
        <v>0.000461043917704201-0.0113778750371172i</v>
      </c>
      <c r="M3830" t="str">
        <f t="shared" si="2006"/>
        <v>0.00578743874923244-0.168219530662349i</v>
      </c>
      <c r="N3830" t="str">
        <f t="shared" si="2007"/>
        <v>-8.40858882763917i</v>
      </c>
      <c r="O3830" t="str">
        <f t="shared" si="2008"/>
        <v>-0.526609413281726-0.850107361362714i</v>
      </c>
      <c r="P3830" t="str">
        <f t="shared" si="2009"/>
        <v>1.52660941328173+0.850107361362714i</v>
      </c>
      <c r="Q3830" t="str">
        <f t="shared" si="2010"/>
        <v>-1.52660941328173+7.55848146627646i</v>
      </c>
      <c r="R3830" t="str">
        <f t="shared" si="2011"/>
        <v>0.0688682018465516-0.215882550718261i</v>
      </c>
      <c r="S3830" t="str">
        <f t="shared" si="2012"/>
        <v>0.872168761330792i</v>
      </c>
      <c r="T3830" t="str">
        <f t="shared" si="2013"/>
        <v>0.188286016852878+0.0600646942995859i</v>
      </c>
      <c r="U3830" t="str">
        <f t="shared" si="2014"/>
        <v>0.0001-83.9424805337i</v>
      </c>
      <c r="V3830" t="str">
        <f t="shared" si="2015"/>
        <v>0.00002-0.00134641263684939i</v>
      </c>
      <c r="W3830" t="str">
        <f t="shared" si="2016"/>
        <v>0.0000199993584529499-0.00134639104589826i</v>
      </c>
      <c r="X3830" t="str">
        <f t="shared" si="2017"/>
        <v>0.0000264418143408934-0.00134616874000231i</v>
      </c>
      <c r="Y3830" t="str">
        <f t="shared" si="2018"/>
        <v>0.009+11.9129193424125i</v>
      </c>
      <c r="Z3830" t="str">
        <f t="shared" si="2019"/>
        <v>-0.00135614120158573-0.0000276657748673563i</v>
      </c>
      <c r="AA3830" t="str">
        <f t="shared" si="2020"/>
        <v>0.000763412624656473-1.00742302751607i</v>
      </c>
      <c r="AB3830" t="str">
        <f t="shared" si="2021"/>
        <v>1.28186440417201+0.40892465015219i</v>
      </c>
      <c r="AC3830" t="str">
        <f t="shared" si="2022"/>
        <v>1.07620782444883-0.21326800207678i</v>
      </c>
      <c r="AD3830" t="str">
        <f t="shared" si="2023"/>
        <v>1.07363542090312+0.59272634600455i</v>
      </c>
      <c r="AE3830" t="str">
        <f t="shared" si="2024"/>
        <v>-0.00143960299612205-0.000833523574926457i</v>
      </c>
      <c r="AF3830" t="str">
        <f t="shared" si="2025"/>
        <v>-15.0864725482298-0.187787748157634i</v>
      </c>
      <c r="AG3830" t="str">
        <f t="shared" si="2026"/>
        <v>1.00216456378447-0.00391377223606512i</v>
      </c>
      <c r="AH3830" t="str">
        <f t="shared" si="2027"/>
        <v>0.0214650501355109+0.0129013538502643i</v>
      </c>
      <c r="AI3830">
        <f t="shared" si="2028"/>
        <v>-32.025985837762491</v>
      </c>
      <c r="AJ3830">
        <f t="shared" si="2029"/>
        <v>31.007551078370184</v>
      </c>
      <c r="AK3830"/>
      <c r="AL3830"/>
      <c r="AM3830"/>
      <c r="AN3830"/>
    </row>
    <row r="3831" spans="1:40" x14ac:dyDescent="0.25">
      <c r="A3831"/>
      <c r="B3831">
        <f t="shared" si="2030"/>
        <v>1897000</v>
      </c>
      <c r="C3831" s="237" t="str">
        <f t="shared" si="1998"/>
        <v>-2.12377290637225E-08+0.00129099764909067i</v>
      </c>
      <c r="D3831" s="208" t="str">
        <f t="shared" si="1999"/>
        <v>-5.95700611982855+0.00989764864302847i</v>
      </c>
      <c r="E3831" t="str">
        <f t="shared" si="2000"/>
        <v>2870</v>
      </c>
      <c r="F3831" t="str">
        <f t="shared" si="2001"/>
        <v>0.777000777000777</v>
      </c>
      <c r="G3831" t="str">
        <f t="shared" si="1996"/>
        <v>0.777000777000777</v>
      </c>
      <c r="H3831" t="str">
        <f t="shared" si="2002"/>
        <v>9.12947128395548+0.197586518003642i</v>
      </c>
      <c r="I3831" t="str">
        <f t="shared" si="2003"/>
        <v>7449.5015798248i</v>
      </c>
      <c r="J3831" t="str">
        <f t="shared" si="1997"/>
        <v>-47467.266315143+1611.15436327945i</v>
      </c>
      <c r="K3831" t="str">
        <f t="shared" si="2004"/>
        <v>0.00532078693776206-0.156759163700989i</v>
      </c>
      <c r="L3831" t="str">
        <f t="shared" si="2005"/>
        <v>0.000460558764706234-0.0113718968601496i</v>
      </c>
      <c r="M3831" t="str">
        <f t="shared" si="2006"/>
        <v>0.00578134570246829-0.168131060561139i</v>
      </c>
      <c r="N3831" t="str">
        <f t="shared" si="2007"/>
        <v>-8.41302373735838i</v>
      </c>
      <c r="O3831" t="str">
        <f t="shared" si="2008"/>
        <v>-0.530374371542021-0.847763543690932i</v>
      </c>
      <c r="P3831" t="str">
        <f t="shared" si="2009"/>
        <v>1.53037437154202+0.847763543690932i</v>
      </c>
      <c r="Q3831" t="str">
        <f t="shared" si="2010"/>
        <v>-1.53037437154202+7.56526019366745i</v>
      </c>
      <c r="R3831" t="str">
        <f t="shared" si="2011"/>
        <v>0.0683422894101091-0.216114663328608i</v>
      </c>
      <c r="S3831" t="str">
        <f t="shared" si="2012"/>
        <v>0.872628765951746i</v>
      </c>
      <c r="T3831" t="str">
        <f t="shared" si="2013"/>
        <v>0.18858787196452+0.0596374476702606i</v>
      </c>
      <c r="U3831" t="str">
        <f t="shared" si="2014"/>
        <v>0.0001-83.8982304121745i</v>
      </c>
      <c r="V3831" t="str">
        <f t="shared" si="2015"/>
        <v>0.00002-0.00134570287794752i</v>
      </c>
      <c r="W3831" t="str">
        <f t="shared" si="2016"/>
        <v>0.0000199993584529497-0.00134568129838304i</v>
      </c>
      <c r="X3831" t="str">
        <f t="shared" si="2017"/>
        <v>0.0000264350225306899-0.00134545914216932i</v>
      </c>
      <c r="Y3831" t="str">
        <f t="shared" si="2018"/>
        <v>0.009+11.9192025277197i</v>
      </c>
      <c r="Z3831" t="str">
        <f t="shared" si="2019"/>
        <v>-0.00135471168121829-0.0000276432655163888i</v>
      </c>
      <c r="AA3831" t="str">
        <f t="shared" si="2020"/>
        <v>0.000762607218697216-1.0068918470263i</v>
      </c>
      <c r="AB3831" t="str">
        <f t="shared" si="2021"/>
        <v>1.28391945493626+0.406015925143882i</v>
      </c>
      <c r="AC3831" t="str">
        <f t="shared" si="2022"/>
        <v>1.07568667032226-0.213519421209549i</v>
      </c>
      <c r="AD3831" t="str">
        <f t="shared" si="2023"/>
        <v>1.07625424881764+0.591080215984512i</v>
      </c>
      <c r="AE3831" t="str">
        <f t="shared" si="2024"/>
        <v>-0.00144167481548212-0.000830494455094449i</v>
      </c>
      <c r="AF3831" t="str">
        <f t="shared" si="2025"/>
        <v>-15.086477403784-0.187688869360614i</v>
      </c>
      <c r="AG3831" t="str">
        <f t="shared" si="2026"/>
        <v>1.00215742808701-0.00392125953644893i</v>
      </c>
      <c r="AH3831" t="str">
        <f t="shared" si="2027"/>
        <v>0.0214971282462471+0.0128563812479939i</v>
      </c>
      <c r="AI3831">
        <f t="shared" si="2028"/>
        <v>-32.024464443017891</v>
      </c>
      <c r="AJ3831">
        <f t="shared" si="2029"/>
        <v>30.881580342839957</v>
      </c>
      <c r="AK3831"/>
      <c r="AL3831"/>
      <c r="AM3831"/>
      <c r="AN3831"/>
    </row>
    <row r="3832" spans="1:40" x14ac:dyDescent="0.25">
      <c r="A3832"/>
      <c r="B3832">
        <f t="shared" si="2030"/>
        <v>1898000</v>
      </c>
      <c r="C3832" s="237" t="str">
        <f t="shared" si="1998"/>
        <v>-2.12153558979768E-08+0.00129031746065633i</v>
      </c>
      <c r="D3832" s="208" t="str">
        <f t="shared" si="1999"/>
        <v>-5.95700611965702+0.00989243386503187i</v>
      </c>
      <c r="E3832" t="str">
        <f t="shared" si="2000"/>
        <v>2870</v>
      </c>
      <c r="F3832" t="str">
        <f t="shared" si="2001"/>
        <v>0.777000777000777</v>
      </c>
      <c r="G3832" t="str">
        <f t="shared" si="1996"/>
        <v>0.777000777000777</v>
      </c>
      <c r="H3832" t="str">
        <f t="shared" si="2002"/>
        <v>9.12947613201408+0.197482528442649i</v>
      </c>
      <c r="I3832" t="str">
        <f t="shared" si="2003"/>
        <v>7453.42857064178i</v>
      </c>
      <c r="J3832" t="str">
        <f t="shared" si="1997"/>
        <v>-47517.3251213834+1612.00368028698i</v>
      </c>
      <c r="K3832" t="str">
        <f t="shared" si="2004"/>
        <v>0.00531518789247098-0.156676758407165i</v>
      </c>
      <c r="L3832" t="str">
        <f t="shared" si="2005"/>
        <v>0.000460074376671939-0.0113659249516664i</v>
      </c>
      <c r="M3832" t="str">
        <f t="shared" si="2006"/>
        <v>0.00577526226914292-0.168042683358831i</v>
      </c>
      <c r="N3832" t="str">
        <f t="shared" si="2007"/>
        <v>-8.4174586470776i</v>
      </c>
      <c r="O3832" t="str">
        <f t="shared" si="2008"/>
        <v>-0.534128898191289-0.84540305187346i</v>
      </c>
      <c r="P3832" t="str">
        <f t="shared" si="2009"/>
        <v>1.53412889819129+0.84540305187346i</v>
      </c>
      <c r="Q3832" t="str">
        <f t="shared" si="2010"/>
        <v>-1.53412889819129+7.57205559520414i</v>
      </c>
      <c r="R3832" t="str">
        <f t="shared" si="2011"/>
        <v>0.0678156490346535-0.216343742399687i</v>
      </c>
      <c r="S3832" t="str">
        <f t="shared" si="2012"/>
        <v>0.873088770572702i</v>
      </c>
      <c r="T3832" t="str">
        <f t="shared" si="2013"/>
        <v>0.18888729207284+0.0592090816412555i</v>
      </c>
      <c r="U3832" t="str">
        <f t="shared" si="2014"/>
        <v>0.0001-83.8540269188065i</v>
      </c>
      <c r="V3832" t="str">
        <f t="shared" si="2015"/>
        <v>0.00002-0.00134499386694755i</v>
      </c>
      <c r="W3832" t="str">
        <f t="shared" si="2016"/>
        <v>0.0000199993584529497-0.00134497229875773i</v>
      </c>
      <c r="X3832" t="str">
        <f t="shared" si="2017"/>
        <v>0.0000264282414525422-0.00134475029201719i</v>
      </c>
      <c r="Y3832" t="str">
        <f t="shared" si="2018"/>
        <v>0.009+11.9254857130269i</v>
      </c>
      <c r="Z3832" t="str">
        <f t="shared" si="2019"/>
        <v>-0.00135328442002958-0.000027620792404876i</v>
      </c>
      <c r="AA3832" t="str">
        <f t="shared" si="2020"/>
        <v>0.000761803087026041-1.00636122645155i</v>
      </c>
      <c r="AB3832" t="str">
        <f t="shared" si="2021"/>
        <v>1.28595792802717+0.40309957918407i</v>
      </c>
      <c r="AC3832" t="str">
        <f t="shared" si="2022"/>
        <v>1.07516467924835-0.213767815121879i</v>
      </c>
      <c r="AD3832" t="str">
        <f t="shared" si="2023"/>
        <v>1.07886575003777+0.589422593218473i</v>
      </c>
      <c r="AE3832" t="str">
        <f t="shared" si="2024"/>
        <v>-0.00144373189174361-0.000827455539130514i</v>
      </c>
      <c r="AF3832" t="str">
        <f t="shared" si="2025"/>
        <v>-15.0864822516711-0.187590094577617i</v>
      </c>
      <c r="AG3832" t="str">
        <f t="shared" si="2026"/>
        <v>1.00215025801599-0.00392871228026929i</v>
      </c>
      <c r="AH3832" t="str">
        <f t="shared" si="2027"/>
        <v>0.0215289884761503+0.012811256801033i</v>
      </c>
      <c r="AI3832">
        <f t="shared" si="2028"/>
        <v>-32.022993188657431</v>
      </c>
      <c r="AJ3832">
        <f t="shared" si="2029"/>
        <v>30.75561072163342</v>
      </c>
      <c r="AK3832"/>
      <c r="AL3832"/>
      <c r="AM3832"/>
      <c r="AN3832"/>
    </row>
    <row r="3833" spans="1:40" x14ac:dyDescent="0.25">
      <c r="A3833"/>
      <c r="B3833">
        <f t="shared" si="2030"/>
        <v>1899000</v>
      </c>
      <c r="C3833" s="237" t="str">
        <f t="shared" si="1998"/>
        <v>-2.11930180675779E-08+0.00128963798858684i</v>
      </c>
      <c r="D3833" s="208" t="str">
        <f t="shared" si="1999"/>
        <v>-5.95700611948576+0.00988722457916578i</v>
      </c>
      <c r="E3833" t="str">
        <f t="shared" si="2000"/>
        <v>2870</v>
      </c>
      <c r="F3833" t="str">
        <f t="shared" si="2001"/>
        <v>0.777000777000777</v>
      </c>
      <c r="G3833" t="str">
        <f t="shared" si="1996"/>
        <v>0.777000777000777</v>
      </c>
      <c r="H3833" t="str">
        <f t="shared" si="2002"/>
        <v>9.12948097242136+0.197378648223867i</v>
      </c>
      <c r="I3833" t="str">
        <f t="shared" si="2003"/>
        <v>7457.35556145877i</v>
      </c>
      <c r="J3833" t="str">
        <f t="shared" si="1997"/>
        <v>-47567.4103090764+1612.8529972945i</v>
      </c>
      <c r="K3833" t="str">
        <f t="shared" si="2004"/>
        <v>0.00530959767705607-0.156594439607522i</v>
      </c>
      <c r="L3833" t="str">
        <f t="shared" si="2005"/>
        <v>0.000459590751994833-0.0113599593018297i</v>
      </c>
      <c r="M3833" t="str">
        <f t="shared" si="2006"/>
        <v>0.0057691884290509-0.167954398909352i</v>
      </c>
      <c r="N3833" t="str">
        <f t="shared" si="2007"/>
        <v>-8.42189355679682i</v>
      </c>
      <c r="O3833" t="str">
        <f t="shared" si="2008"/>
        <v>-0.537872919384018-0.843025932337383i</v>
      </c>
      <c r="P3833" t="str">
        <f t="shared" si="2009"/>
        <v>1.53787291938402+0.843025932337383i</v>
      </c>
      <c r="Q3833" t="str">
        <f t="shared" si="2010"/>
        <v>-1.53787291938402+7.57886762445944i</v>
      </c>
      <c r="R3833" t="str">
        <f t="shared" si="2011"/>
        <v>0.0672882997437297-0.216569790459741i</v>
      </c>
      <c r="S3833" t="str">
        <f t="shared" si="2012"/>
        <v>0.873548775193656i</v>
      </c>
      <c r="T3833" t="str">
        <f t="shared" si="2013"/>
        <v>0.189184275200053+0.0587796118259987i</v>
      </c>
      <c r="U3833" t="str">
        <f t="shared" si="2014"/>
        <v>0.0001-83.8098699799346i</v>
      </c>
      <c r="V3833" t="str">
        <f t="shared" si="2015"/>
        <v>0.00002-0.00134428560266795i</v>
      </c>
      <c r="W3833" t="str">
        <f t="shared" si="2016"/>
        <v>0.0000199993584529498-0.00134426404584081i</v>
      </c>
      <c r="X3833" t="str">
        <f t="shared" si="2017"/>
        <v>0.0000264214710838511-0.00134404218836484i</v>
      </c>
      <c r="Y3833" t="str">
        <f t="shared" si="2018"/>
        <v>0.009+11.931768898334i</v>
      </c>
      <c r="Z3833" t="str">
        <f t="shared" si="2019"/>
        <v>-0.00135185941326154-0.0000275983554492073i</v>
      </c>
      <c r="AA3833" t="str">
        <f t="shared" si="2020"/>
        <v>0.000761000226955384-1.0058311649069i</v>
      </c>
      <c r="AB3833" t="str">
        <f t="shared" si="2021"/>
        <v>1.28797980997983+0.400175718570065i</v>
      </c>
      <c r="AC3833" t="str">
        <f t="shared" si="2022"/>
        <v>1.07464187048714-0.214013185667382i</v>
      </c>
      <c r="AD3833" t="str">
        <f t="shared" si="2023"/>
        <v>1.08146987455452+0.587753510237288i</v>
      </c>
      <c r="AE3833" t="str">
        <f t="shared" si="2024"/>
        <v>-0.00144577419978325-0.000824406905497353i</v>
      </c>
      <c r="AF3833" t="str">
        <f t="shared" si="2025"/>
        <v>-15.0864870919071-0.187491423644701i</v>
      </c>
      <c r="AG3833" t="str">
        <f t="shared" si="2026"/>
        <v>1.00214305374405-0.00393613033991235i</v>
      </c>
      <c r="AH3833" t="str">
        <f t="shared" si="2027"/>
        <v>0.0215606304209583+0.0127659816679885i</v>
      </c>
      <c r="AI3833">
        <f t="shared" si="2028"/>
        <v>-32.021571943604926</v>
      </c>
      <c r="AJ3833">
        <f t="shared" si="2029"/>
        <v>30.629642186973609</v>
      </c>
      <c r="AK3833"/>
      <c r="AL3833"/>
      <c r="AM3833"/>
      <c r="AN3833"/>
    </row>
    <row r="3834" spans="1:40" x14ac:dyDescent="0.25">
      <c r="A3834"/>
      <c r="B3834">
        <f t="shared" si="2030"/>
        <v>1900000</v>
      </c>
      <c r="C3834" s="237" t="str">
        <f t="shared" si="1998"/>
        <v>-2.1170715498155E-08+0.00128895923175111i</v>
      </c>
      <c r="D3834" s="208" t="str">
        <f t="shared" si="1999"/>
        <v>-5.95700611931477+0.00988202077675851i</v>
      </c>
      <c r="E3834" t="str">
        <f t="shared" si="2000"/>
        <v>2870</v>
      </c>
      <c r="F3834" t="str">
        <f t="shared" si="2001"/>
        <v>0.777000777000777</v>
      </c>
      <c r="G3834" t="str">
        <f t="shared" si="1996"/>
        <v>0.777000777000777</v>
      </c>
      <c r="H3834" t="str">
        <f t="shared" si="2002"/>
        <v>9.12948580519341+0.197274877175026i</v>
      </c>
      <c r="I3834" t="str">
        <f t="shared" si="2003"/>
        <v>7461.28255227576i</v>
      </c>
      <c r="J3834" t="str">
        <f t="shared" si="1997"/>
        <v>-47617.5218782219+1613.70231430203i</v>
      </c>
      <c r="K3834" t="str">
        <f t="shared" si="2004"/>
        <v>0.00530401627296736-0.156512207166109i</v>
      </c>
      <c r="L3834" t="str">
        <f t="shared" si="2005"/>
        <v>0.000459107889072644-0.0113539999008223i</v>
      </c>
      <c r="M3834" t="str">
        <f t="shared" si="2006"/>
        <v>0.00576312416204-0.167866207066931i</v>
      </c>
      <c r="N3834" t="str">
        <f t="shared" si="2007"/>
        <v>-8.42632846651604i</v>
      </c>
      <c r="O3834" t="str">
        <f t="shared" si="2008"/>
        <v>-0.541606361481334-0.840632231836818i</v>
      </c>
      <c r="P3834" t="str">
        <f t="shared" si="2009"/>
        <v>1.54160636148133+0.840632231836818i</v>
      </c>
      <c r="Q3834" t="str">
        <f t="shared" si="2010"/>
        <v>-1.54160636148133+7.58569623467922i</v>
      </c>
      <c r="R3834" t="str">
        <f t="shared" si="2011"/>
        <v>0.0667602604828334-0.216792810159944i</v>
      </c>
      <c r="S3834" t="str">
        <f t="shared" si="2012"/>
        <v>0.874008779814612i</v>
      </c>
      <c r="T3834" t="str">
        <f t="shared" si="2013"/>
        <v>0.189478819480473+0.0583490538047069i</v>
      </c>
      <c r="U3834" t="str">
        <f t="shared" si="2014"/>
        <v>0.0001-83.7657595220503i</v>
      </c>
      <c r="V3834" t="str">
        <f t="shared" si="2015"/>
        <v>0.00002-0.00134357808392971i</v>
      </c>
      <c r="W3834" t="str">
        <f t="shared" si="2016"/>
        <v>0.0000199993584529498-0.00134355653845329i</v>
      </c>
      <c r="X3834" t="str">
        <f t="shared" si="2017"/>
        <v>0.0000264147114020772-0.00134333483003372i</v>
      </c>
      <c r="Y3834" t="str">
        <f t="shared" si="2018"/>
        <v>0.009+11.9380520836412i</v>
      </c>
      <c r="Z3834" t="str">
        <f t="shared" si="2019"/>
        <v>-0.00135043665616856-0.0000275759545660159i</v>
      </c>
      <c r="AA3834" t="str">
        <f t="shared" si="2020"/>
        <v>0.000760198635804676-1.00530166150925i</v>
      </c>
      <c r="AB3834" t="str">
        <f t="shared" si="2021"/>
        <v>1.28998508809253+0.397244449373075i</v>
      </c>
      <c r="AC3834" t="str">
        <f t="shared" si="2022"/>
        <v>1.07411826322451-0.214255534826576i</v>
      </c>
      <c r="AD3834" t="str">
        <f t="shared" si="2023"/>
        <v>1.08406657250248+0.586072999785338i</v>
      </c>
      <c r="AE3834" t="str">
        <f t="shared" si="2024"/>
        <v>-0.00144780171481992-0.000821348632650661i</v>
      </c>
      <c r="AF3834" t="str">
        <f t="shared" si="2025"/>
        <v>-15.0864919245082-0.187392856398267i</v>
      </c>
      <c r="AG3834" t="str">
        <f t="shared" si="2026"/>
        <v>1.00213581544429-0.00394351358855503i</v>
      </c>
      <c r="AH3834" t="str">
        <f t="shared" si="2027"/>
        <v>0.0215920536814088+0.0127205570075093i</v>
      </c>
      <c r="AI3834">
        <f t="shared" si="2028"/>
        <v>-32.020200577839546</v>
      </c>
      <c r="AJ3834">
        <f t="shared" si="2029"/>
        <v>30.503674711126646</v>
      </c>
      <c r="AK3834"/>
      <c r="AL3834"/>
      <c r="AM3834"/>
      <c r="AN3834"/>
    </row>
    <row r="3835" spans="1:40" x14ac:dyDescent="0.25">
      <c r="A3835"/>
      <c r="B3835">
        <f t="shared" si="2030"/>
        <v>1901000</v>
      </c>
      <c r="C3835" s="237" t="str">
        <f t="shared" si="1998"/>
        <v>-2.11484481155327E-08+0.0012882811890204i</v>
      </c>
      <c r="D3835" s="208" t="str">
        <f t="shared" si="1999"/>
        <v>-5.95700611914406+0.00987682244915641i</v>
      </c>
      <c r="E3835" t="str">
        <f t="shared" si="2000"/>
        <v>2870</v>
      </c>
      <c r="F3835" t="str">
        <f t="shared" si="2001"/>
        <v>0.777000777000777</v>
      </c>
      <c r="G3835" t="str">
        <f t="shared" si="1996"/>
        <v>0.777000777000777</v>
      </c>
      <c r="H3835" t="str">
        <f t="shared" si="2002"/>
        <v>9.12949063034631+0.197171215124216i</v>
      </c>
      <c r="I3835" t="str">
        <f t="shared" si="2003"/>
        <v>7465.20954309275i</v>
      </c>
      <c r="J3835" t="str">
        <f t="shared" si="1997"/>
        <v>-47667.65982882+1614.55163130956i</v>
      </c>
      <c r="K3835" t="str">
        <f t="shared" si="2004"/>
        <v>0.0052984436617034-0.156430060947255i</v>
      </c>
      <c r="L3835" t="str">
        <f t="shared" si="2005"/>
        <v>0.000458625786307299-0.0113480467388473i</v>
      </c>
      <c r="M3835" t="str">
        <f t="shared" si="2006"/>
        <v>0.0057570694480107-0.167778107686102i</v>
      </c>
      <c r="N3835" t="str">
        <f t="shared" si="2007"/>
        <v>-8.43076337623526i</v>
      </c>
      <c r="O3835" t="str">
        <f t="shared" si="2008"/>
        <v>-0.545329151052434-0.838221997452006i</v>
      </c>
      <c r="P3835" t="str">
        <f t="shared" si="2009"/>
        <v>1.54532915105243+0.838221997452006i</v>
      </c>
      <c r="Q3835" t="str">
        <f t="shared" si="2010"/>
        <v>-1.54532915105243+7.59254137878325i</v>
      </c>
      <c r="R3835" t="str">
        <f t="shared" si="2011"/>
        <v>0.066231550118671-0.217012804273219i</v>
      </c>
      <c r="S3835" t="str">
        <f t="shared" si="2012"/>
        <v>0.874468784435566i</v>
      </c>
      <c r="T3835" t="str">
        <f t="shared" si="2013"/>
        <v>0.189770923159755+0.0579174231235575i</v>
      </c>
      <c r="U3835" t="str">
        <f t="shared" si="2014"/>
        <v>0.0001-83.7216954718018i</v>
      </c>
      <c r="V3835" t="str">
        <f t="shared" si="2015"/>
        <v>0.00002-0.00134287130955626i</v>
      </c>
      <c r="W3835" t="str">
        <f t="shared" si="2016"/>
        <v>0.0000199993584529497-0.00134284977541862i</v>
      </c>
      <c r="X3835" t="str">
        <f t="shared" si="2017"/>
        <v>0.0000264079623847402-0.00134262821584772i</v>
      </c>
      <c r="Y3835" t="str">
        <f t="shared" si="2018"/>
        <v>0.009+11.9443352689484i</v>
      </c>
      <c r="Z3835" t="str">
        <f t="shared" si="2019"/>
        <v>-0.00134901614401758-0.0000275535896721814i</v>
      </c>
      <c r="AA3835" t="str">
        <f t="shared" si="2020"/>
        <v>0.000759398310900495-1.00477271537739i</v>
      </c>
      <c r="AB3835" t="str">
        <f t="shared" si="2021"/>
        <v>1.29197375042157+0.394305877432567i</v>
      </c>
      <c r="AC3835" t="str">
        <f t="shared" si="2022"/>
        <v>1.07359387657133-0.214494864705709i</v>
      </c>
      <c r="AD3835" t="str">
        <f t="shared" si="2023"/>
        <v>1.08665579416062+0.584381094819927i</v>
      </c>
      <c r="AE3835" t="str">
        <f t="shared" si="2024"/>
        <v>-0.00144981441241408-0.000818280799037953i</v>
      </c>
      <c r="AF3835" t="str">
        <f t="shared" si="2025"/>
        <v>-15.0864967494904-0.18729439267506i</v>
      </c>
      <c r="AG3835" t="str">
        <f t="shared" si="2026"/>
        <v>1.0021285432902-0.0039508619001661i</v>
      </c>
      <c r="AH3835" t="str">
        <f t="shared" si="2027"/>
        <v>0.0216232578632339+0.0126749839782701i</v>
      </c>
      <c r="AI3835">
        <f t="shared" si="2028"/>
        <v>-32.018878962387745</v>
      </c>
      <c r="AJ3835">
        <f t="shared" si="2029"/>
        <v>30.377708266402895</v>
      </c>
      <c r="AK3835"/>
      <c r="AL3835"/>
      <c r="AM3835"/>
      <c r="AN3835"/>
    </row>
    <row r="3836" spans="1:40" x14ac:dyDescent="0.25">
      <c r="A3836"/>
      <c r="B3836">
        <f t="shared" si="2030"/>
        <v>1902000</v>
      </c>
      <c r="C3836" s="237" t="str">
        <f t="shared" si="1998"/>
        <v>-2.11262158457316E-08+0.00128760385926839i</v>
      </c>
      <c r="D3836" s="208" t="str">
        <f t="shared" si="1999"/>
        <v>-5.95700611897361+0.00987162958772433i</v>
      </c>
      <c r="E3836" t="str">
        <f t="shared" si="2000"/>
        <v>2870</v>
      </c>
      <c r="F3836" t="str">
        <f t="shared" si="2001"/>
        <v>0.777000777000777</v>
      </c>
      <c r="G3836" t="str">
        <f t="shared" si="1996"/>
        <v>0.777000777000777</v>
      </c>
      <c r="H3836" t="str">
        <f t="shared" si="2002"/>
        <v>9.12949544789602+0.197067661899887i</v>
      </c>
      <c r="I3836" t="str">
        <f t="shared" si="2003"/>
        <v>7469.13653390973i</v>
      </c>
      <c r="J3836" t="str">
        <f t="shared" si="1997"/>
        <v>-47717.8241608707+1615.40094831709i</v>
      </c>
      <c r="K3836" t="str">
        <f t="shared" si="2004"/>
        <v>0.00529287982481129-0.156348000815578i</v>
      </c>
      <c r="L3836" t="str">
        <f t="shared" si="2005"/>
        <v>0.00045814444210492-0.0113420998061284i</v>
      </c>
      <c r="M3836" t="str">
        <f t="shared" si="2006"/>
        <v>0.00575102426691621-0.167690100621706i</v>
      </c>
      <c r="N3836" t="str">
        <f t="shared" si="2007"/>
        <v>-8.43519828595448i</v>
      </c>
      <c r="O3836" t="str">
        <f t="shared" si="2008"/>
        <v>-0.549041214876031-0.835795276588383i</v>
      </c>
      <c r="P3836" t="str">
        <f t="shared" si="2009"/>
        <v>1.54904121487603+0.835795276588383i</v>
      </c>
      <c r="Q3836" t="str">
        <f t="shared" si="2010"/>
        <v>-1.54904121487603+7.5994030093661i</v>
      </c>
      <c r="R3836" t="str">
        <f t="shared" si="2011"/>
        <v>0.0657021874384346-0.217229775693048i</v>
      </c>
      <c r="S3836" t="str">
        <f t="shared" si="2012"/>
        <v>0.874928789056522i</v>
      </c>
      <c r="T3836" t="str">
        <f t="shared" si="2013"/>
        <v>0.190060584594138+0.0574847352938742i</v>
      </c>
      <c r="U3836" t="str">
        <f t="shared" si="2014"/>
        <v>0.0001-83.6776777559911i</v>
      </c>
      <c r="V3836" t="str">
        <f t="shared" si="2015"/>
        <v>0.00002-0.00134216527837353i</v>
      </c>
      <c r="W3836" t="str">
        <f t="shared" si="2016"/>
        <v>0.0000199993584529498-0.00134214375556275i</v>
      </c>
      <c r="X3836" t="str">
        <f t="shared" si="2017"/>
        <v>0.0000264012240094193-0.00134192234463322i</v>
      </c>
      <c r="Y3836" t="str">
        <f t="shared" si="2018"/>
        <v>0.009+11.9506184542556i</v>
      </c>
      <c r="Z3836" t="str">
        <f t="shared" si="2019"/>
        <v>-0.00134759787208793-0.0000275312606848262i</v>
      </c>
      <c r="AA3836" t="str">
        <f t="shared" si="2020"/>
        <v>0.000758599249576425-1.00424432563196i</v>
      </c>
      <c r="AB3836" t="str">
        <f t="shared" si="2021"/>
        <v>1.29394578577609+0.391360108350719i</v>
      </c>
      <c r="AC3836" t="str">
        <f t="shared" si="2022"/>
        <v>1.07306872956273-0.214731177535597i</v>
      </c>
      <c r="AD3836" t="str">
        <f t="shared" si="2023"/>
        <v>1.08923748995314+0.582677828510634i</v>
      </c>
      <c r="AE3836" t="str">
        <f t="shared" si="2024"/>
        <v>-0.00145181226846725-0.000815203483097329i</v>
      </c>
      <c r="AF3836" t="str">
        <f t="shared" si="2025"/>
        <v>-15.0865015668696-0.187196032312163i</v>
      </c>
      <c r="AG3836" t="str">
        <f t="shared" si="2026"/>
        <v>1.00212123745566-0.00395817514950706i</v>
      </c>
      <c r="AH3836" t="str">
        <f t="shared" si="2027"/>
        <v>0.0216542425771521+0.0126292637389544i</v>
      </c>
      <c r="AI3836">
        <f t="shared" si="2028"/>
        <v>-32.017606969316162</v>
      </c>
      <c r="AJ3836">
        <f t="shared" si="2029"/>
        <v>30.251742825159258</v>
      </c>
      <c r="AK3836"/>
      <c r="AL3836"/>
      <c r="AM3836"/>
      <c r="AN3836"/>
    </row>
    <row r="3837" spans="1:40" x14ac:dyDescent="0.25">
      <c r="A3837"/>
      <c r="B3837">
        <f t="shared" si="2030"/>
        <v>1903000</v>
      </c>
      <c r="C3837" s="237" t="str">
        <f t="shared" si="1998"/>
        <v>-2.11040186149656E-08+0.00128692724137109i</v>
      </c>
      <c r="D3837" s="208" t="str">
        <f t="shared" si="1999"/>
        <v>-5.95700611880344+0.00986644218384503i</v>
      </c>
      <c r="E3837" t="str">
        <f t="shared" si="2000"/>
        <v>2870</v>
      </c>
      <c r="F3837" t="str">
        <f t="shared" si="2001"/>
        <v>0.777000777000777</v>
      </c>
      <c r="G3837" t="str">
        <f t="shared" si="1996"/>
        <v>0.777000777000777</v>
      </c>
      <c r="H3837" t="str">
        <f t="shared" si="2002"/>
        <v>9.12950025785854+0.19696421733085i</v>
      </c>
      <c r="I3837" t="str">
        <f t="shared" si="2003"/>
        <v>7473.06352472672i</v>
      </c>
      <c r="J3837" t="str">
        <f t="shared" si="1997"/>
        <v>-47768.0148743739+1616.25026532461i</v>
      </c>
      <c r="K3837" t="str">
        <f t="shared" si="2004"/>
        <v>0.00528732474388653-0.156266026635975i</v>
      </c>
      <c r="L3837" t="str">
        <f t="shared" si="2005"/>
        <v>0.000457663854875792-0.0113361590929096i</v>
      </c>
      <c r="M3837" t="str">
        <f t="shared" si="2006"/>
        <v>0.00574498859876232-0.167602185728885i</v>
      </c>
      <c r="N3837" t="str">
        <f t="shared" si="2007"/>
        <v>-8.4396331956737i</v>
      </c>
      <c r="O3837" t="str">
        <f t="shared" si="2008"/>
        <v>-0.552742479941802-0.833352116975644i</v>
      </c>
      <c r="P3837" t="str">
        <f t="shared" si="2009"/>
        <v>1.5527424799418+0.833352116975644i</v>
      </c>
      <c r="Q3837" t="str">
        <f t="shared" si="2010"/>
        <v>-1.5527424799418+7.60628107869806i</v>
      </c>
      <c r="R3837" t="str">
        <f t="shared" si="2011"/>
        <v>0.0651721911490912-0.2174437274323i</v>
      </c>
      <c r="S3837" t="str">
        <f t="shared" si="2012"/>
        <v>0.875388793677476i</v>
      </c>
      <c r="T3837" t="str">
        <f t="shared" si="2013"/>
        <v>0.190347802249695+0.0570510057913208i</v>
      </c>
      <c r="U3837" t="str">
        <f t="shared" si="2014"/>
        <v>0.0001-83.6337063015737i</v>
      </c>
      <c r="V3837" t="str">
        <f t="shared" si="2015"/>
        <v>0.00002-0.0013414599892099i</v>
      </c>
      <c r="W3837" t="str">
        <f t="shared" si="2016"/>
        <v>0.0000199993584529497-0.00134143847771409i</v>
      </c>
      <c r="X3837" t="str">
        <f t="shared" si="2017"/>
        <v>0.0000263944962537519-0.00134121721521907i</v>
      </c>
      <c r="Y3837" t="str">
        <f t="shared" si="2018"/>
        <v>0.009+11.9569016395628i</v>
      </c>
      <c r="Z3837" t="str">
        <f t="shared" si="2019"/>
        <v>-0.00134618183567136-0.0000275089675213153i</v>
      </c>
      <c r="AA3837" t="str">
        <f t="shared" si="2020"/>
        <v>0.000757801449173062-1.00371649139546i</v>
      </c>
      <c r="AB3837" t="str">
        <f t="shared" si="2021"/>
        <v>1.29590118371303+0.388407247486936i</v>
      </c>
      <c r="AC3837" t="str">
        <f t="shared" si="2022"/>
        <v>1.0725428411573-0.214964475670464i</v>
      </c>
      <c r="AD3837" t="str">
        <f t="shared" si="2023"/>
        <v>1.09181161045048+0.580963234238736i</v>
      </c>
      <c r="AE3837" t="str">
        <f t="shared" si="2024"/>
        <v>-0.00145379525922178-0.000812116763256351i</v>
      </c>
      <c r="AF3837" t="str">
        <f t="shared" si="2025"/>
        <v>-15.086506376662-0.187097775147005i</v>
      </c>
      <c r="AG3837" t="str">
        <f t="shared" si="2026"/>
        <v>1.00211389811498-0.0039654532121338i</v>
      </c>
      <c r="AH3837" t="str">
        <f t="shared" si="2027"/>
        <v>0.0216850074388665+0.0125833974482384i</v>
      </c>
      <c r="AI3837">
        <f t="shared" si="2028"/>
        <v>-32.016384471722631</v>
      </c>
      <c r="AJ3837">
        <f t="shared" si="2029"/>
        <v>30.125778359796008</v>
      </c>
      <c r="AK3837"/>
      <c r="AL3837"/>
      <c r="AM3837"/>
      <c r="AN3837"/>
    </row>
    <row r="3838" spans="1:40" x14ac:dyDescent="0.25">
      <c r="A3838"/>
      <c r="B3838">
        <f t="shared" si="2030"/>
        <v>1904000</v>
      </c>
      <c r="C3838" s="237" t="str">
        <f t="shared" si="1998"/>
        <v>-2.10818563496426E-08+0.00128625133420687i</v>
      </c>
      <c r="D3838" s="208" t="str">
        <f t="shared" si="1999"/>
        <v>-5.95700611863352+0.00986126022891934i</v>
      </c>
      <c r="E3838" t="str">
        <f t="shared" si="2000"/>
        <v>2870</v>
      </c>
      <c r="F3838" t="str">
        <f t="shared" si="2001"/>
        <v>0.777000777000777</v>
      </c>
      <c r="G3838" t="str">
        <f t="shared" si="1996"/>
        <v>0.777000777000777</v>
      </c>
      <c r="H3838" t="str">
        <f t="shared" si="2002"/>
        <v>9.12950506024975+0.196860881246273i</v>
      </c>
      <c r="I3838" t="str">
        <f t="shared" si="2003"/>
        <v>7476.99051554371i</v>
      </c>
      <c r="J3838" t="str">
        <f t="shared" si="1997"/>
        <v>-47818.2319693297+1617.09958233214i</v>
      </c>
      <c r="K3838" t="str">
        <f t="shared" si="2004"/>
        <v>0.00528177840057285-0.156184138273627i</v>
      </c>
      <c r="L3838" t="str">
        <f t="shared" si="2005"/>
        <v>0.000457184023034362-0.0113302245894553i</v>
      </c>
      <c r="M3838" t="str">
        <f t="shared" si="2006"/>
        <v>0.00573896242360721-0.167514362863082i</v>
      </c>
      <c r="N3838" t="str">
        <f t="shared" si="2007"/>
        <v>-8.44406810539292i</v>
      </c>
      <c r="O3838" t="str">
        <f t="shared" si="2008"/>
        <v>-0.556432873451813-0.83089256666681i</v>
      </c>
      <c r="P3838" t="str">
        <f t="shared" si="2009"/>
        <v>1.55643287345181+0.83089256666681i</v>
      </c>
      <c r="Q3838" t="str">
        <f t="shared" si="2010"/>
        <v>-1.55643287345181+7.61317553872611i</v>
      </c>
      <c r="R3838" t="str">
        <f t="shared" si="2011"/>
        <v>0.0646415798766884-0.217654662622033i</v>
      </c>
      <c r="S3838" t="str">
        <f t="shared" si="2012"/>
        <v>0.875848798298432i</v>
      </c>
      <c r="T3838" t="str">
        <f t="shared" si="2013"/>
        <v>0.190632574701558+0.0566162500551096i</v>
      </c>
      <c r="U3838" t="str">
        <f t="shared" si="2014"/>
        <v>0.0001-83.5897810356595i</v>
      </c>
      <c r="V3838" t="str">
        <f t="shared" si="2015"/>
        <v>0.00002-0.00134075544089624i</v>
      </c>
      <c r="W3838" t="str">
        <f t="shared" si="2016"/>
        <v>0.0000199993584529497-0.00134073394070351i</v>
      </c>
      <c r="X3838" t="str">
        <f t="shared" si="2017"/>
        <v>0.000026387779095435-0.00134051282643656i</v>
      </c>
      <c r="Y3838" t="str">
        <f t="shared" si="2018"/>
        <v>0.009+11.9631848248699i</v>
      </c>
      <c r="Z3838" t="str">
        <f t="shared" si="2019"/>
        <v>-0.00134476803007199-0.0000274867100992565i</v>
      </c>
      <c r="AA3838" t="str">
        <f t="shared" si="2020"/>
        <v>0.000757004907038012-1.00318921179222i</v>
      </c>
      <c r="AB3838" t="str">
        <f t="shared" si="2021"/>
        <v>1.29783993453178+0.385447399952458i</v>
      </c>
      <c r="AC3838" t="str">
        <f t="shared" si="2022"/>
        <v>1.0720162302364-0.215194761586751i</v>
      </c>
      <c r="AD3838" t="str">
        <f t="shared" si="2023"/>
        <v>1.09437810636998+0.579237345596507i</v>
      </c>
      <c r="AE3838" t="str">
        <f t="shared" si="2024"/>
        <v>-0.00145576336126-0.00080902071793071i</v>
      </c>
      <c r="AF3838" t="str">
        <f t="shared" si="2025"/>
        <v>-15.0865111788833-0.186999621017354i</v>
      </c>
      <c r="AG3838" t="str">
        <f t="shared" si="2026"/>
        <v>1.00210652544287-0.0039726959643968i</v>
      </c>
      <c r="AH3838" t="str">
        <f t="shared" si="2027"/>
        <v>0.0217155520690519+0.0125373862647719i</v>
      </c>
      <c r="AI3838">
        <f t="shared" si="2028"/>
        <v>-32.015211343730989</v>
      </c>
      <c r="AJ3838">
        <f t="shared" si="2029"/>
        <v>29.999814842760312</v>
      </c>
      <c r="AK3838"/>
      <c r="AL3838"/>
      <c r="AM3838"/>
      <c r="AN3838"/>
    </row>
    <row r="3839" spans="1:40" x14ac:dyDescent="0.25">
      <c r="A3839"/>
      <c r="B3839">
        <f t="shared" si="2030"/>
        <v>1905000</v>
      </c>
      <c r="C3839" s="237" t="str">
        <f t="shared" si="1998"/>
        <v>-2.10597289763632E-08+0.00128557613665646i</v>
      </c>
      <c r="D3839" s="208" t="str">
        <f t="shared" si="1999"/>
        <v>-5.95700611846388+0.0098560837143662i</v>
      </c>
      <c r="E3839" t="str">
        <f t="shared" si="2000"/>
        <v>2870</v>
      </c>
      <c r="F3839" t="str">
        <f t="shared" si="2001"/>
        <v>0.777000777000777</v>
      </c>
      <c r="G3839" t="str">
        <f t="shared" si="1996"/>
        <v>0.777000777000777</v>
      </c>
      <c r="H3839" t="str">
        <f t="shared" si="2002"/>
        <v>9.12950985508557+0.196757653475686i</v>
      </c>
      <c r="I3839" t="str">
        <f t="shared" si="2003"/>
        <v>7480.91750636069i</v>
      </c>
      <c r="J3839" t="str">
        <f t="shared" si="1997"/>
        <v>-47868.475445738+1617.94889933967i</v>
      </c>
      <c r="K3839" t="str">
        <f t="shared" si="2004"/>
        <v>0.00527624077656199-0.156102335593997i</v>
      </c>
      <c r="L3839" t="str">
        <f t="shared" si="2005"/>
        <v>0.000456704944999227-0.01132429628605i</v>
      </c>
      <c r="M3839" t="str">
        <f t="shared" si="2006"/>
        <v>0.00573294572156122-0.167426631880047i</v>
      </c>
      <c r="N3839" t="str">
        <f t="shared" si="2007"/>
        <v>-8.44850301511214i</v>
      </c>
      <c r="O3839" t="str">
        <f t="shared" si="2008"/>
        <v>-0.560112322821956-0.828416674037282i</v>
      </c>
      <c r="P3839" t="str">
        <f t="shared" si="2009"/>
        <v>1.56011232282196+0.828416674037282i</v>
      </c>
      <c r="Q3839" t="str">
        <f t="shared" si="2010"/>
        <v>-1.56011232282196+7.62008634107486i</v>
      </c>
      <c r="R3839" t="str">
        <f t="shared" si="2011"/>
        <v>0.0641103721656763-0.217862584510317i</v>
      </c>
      <c r="S3839" t="str">
        <f t="shared" si="2012"/>
        <v>0.876308802919388i</v>
      </c>
      <c r="T3839" t="str">
        <f t="shared" si="2013"/>
        <v>0.19091490063316+0.0561804834872203i</v>
      </c>
      <c r="U3839" t="str">
        <f t="shared" si="2014"/>
        <v>0.0001-83.5459018855095i</v>
      </c>
      <c r="V3839" t="str">
        <f t="shared" si="2015"/>
        <v>0.00002-0.00134005163226585i</v>
      </c>
      <c r="W3839" t="str">
        <f t="shared" si="2016"/>
        <v>0.0000199993584529498-0.00134003014336434i</v>
      </c>
      <c r="X3839" t="str">
        <f t="shared" si="2017"/>
        <v>0.0000263810725122234-0.00133980917711946i</v>
      </c>
      <c r="Y3839" t="str">
        <f t="shared" si="2018"/>
        <v>0.009+11.9694680101771i</v>
      </c>
      <c r="Z3839" t="str">
        <f t="shared" si="2019"/>
        <v>-0.00134335645060625-0.0000274644883364974i</v>
      </c>
      <c r="AA3839" t="str">
        <f t="shared" si="2020"/>
        <v>0.000756209620525828-1.0026624859484i</v>
      </c>
      <c r="AB3839" t="str">
        <f t="shared" si="2021"/>
        <v>1.29976202926905+0.382480670605042i</v>
      </c>
      <c r="AC3839" t="str">
        <f t="shared" si="2022"/>
        <v>1.07148891560337-0.215422037881967i</v>
      </c>
      <c r="AD3839" t="str">
        <f t="shared" si="2023"/>
        <v>1.09693692857694+0.577500196386658i</v>
      </c>
      <c r="AE3839" t="str">
        <f t="shared" si="2024"/>
        <v>-0.00145771655150405-0.000805915425523165i</v>
      </c>
      <c r="AF3839" t="str">
        <f t="shared" si="2025"/>
        <v>-15.0865159735494-0.18690156976132i</v>
      </c>
      <c r="AG3839" t="str">
        <f t="shared" si="2026"/>
        <v>1.00209911961443-0.00397990328344292i</v>
      </c>
      <c r="AH3839" t="str">
        <f t="shared" si="2027"/>
        <v>0.0217458760933547+0.0124912313471644i</v>
      </c>
      <c r="AI3839">
        <f t="shared" si="2028"/>
        <v>-32.014087460481427</v>
      </c>
      <c r="AJ3839">
        <f t="shared" si="2029"/>
        <v>29.873852246545248</v>
      </c>
      <c r="AK3839"/>
      <c r="AL3839"/>
      <c r="AM3839"/>
      <c r="AN3839"/>
    </row>
    <row r="3840" spans="1:40" x14ac:dyDescent="0.25">
      <c r="A3840"/>
      <c r="B3840">
        <f t="shared" si="2030"/>
        <v>1906000</v>
      </c>
      <c r="C3840" s="237" t="str">
        <f t="shared" si="1998"/>
        <v>-2.10376364219217E-08+0.00128490164760296i</v>
      </c>
      <c r="D3840" s="208" t="str">
        <f t="shared" si="1999"/>
        <v>-5.9570061182945+0.0098509126316227i</v>
      </c>
      <c r="E3840" t="str">
        <f t="shared" si="2000"/>
        <v>2870</v>
      </c>
      <c r="F3840" t="str">
        <f t="shared" si="2001"/>
        <v>0.777000777000777</v>
      </c>
      <c r="G3840" t="str">
        <f t="shared" si="1996"/>
        <v>0.777000777000777</v>
      </c>
      <c r="H3840" t="str">
        <f t="shared" si="2002"/>
        <v>9.1295146423818+0.196654533848969i</v>
      </c>
      <c r="I3840" t="str">
        <f t="shared" si="2003"/>
        <v>7484.84449717768i</v>
      </c>
      <c r="J3840" t="str">
        <f t="shared" si="1997"/>
        <v>-47918.7453035989+1618.7982163472i</v>
      </c>
      <c r="K3840" t="str">
        <f t="shared" si="2004"/>
        <v>0.00527071185359361-0.156020618462827i</v>
      </c>
      <c r="L3840" t="str">
        <f t="shared" si="2005"/>
        <v>0.000456226619193111-0.0113183741729986i</v>
      </c>
      <c r="M3840" t="str">
        <f t="shared" si="2006"/>
        <v>0.00572693847278672-0.167338992635826i</v>
      </c>
      <c r="N3840" t="str">
        <f t="shared" si="2007"/>
        <v>-8.45293792483135i</v>
      </c>
      <c r="O3840" t="str">
        <f t="shared" si="2008"/>
        <v>-0.563780755683374-0.825924487783891i</v>
      </c>
      <c r="P3840" t="str">
        <f t="shared" si="2009"/>
        <v>1.56378075568337+0.825924487783891i</v>
      </c>
      <c r="Q3840" t="str">
        <f t="shared" si="2010"/>
        <v>-1.56378075568337+7.62701343704746i</v>
      </c>
      <c r="R3840" t="str">
        <f t="shared" si="2011"/>
        <v>0.0635785864782472-0.218067496461034i</v>
      </c>
      <c r="S3840" t="str">
        <f t="shared" si="2012"/>
        <v>0.876768807540342i</v>
      </c>
      <c r="T3840" t="str">
        <f t="shared" si="2013"/>
        <v>0.191194778835449+0.0557437214516333i</v>
      </c>
      <c r="U3840" t="str">
        <f t="shared" si="2014"/>
        <v>0.0001-83.5020687785389i</v>
      </c>
      <c r="V3840" t="str">
        <f t="shared" si="2015"/>
        <v>0.00002-0.00133934856215448i</v>
      </c>
      <c r="W3840" t="str">
        <f t="shared" si="2016"/>
        <v>0.0000199993584529497-0.00133932708453234i</v>
      </c>
      <c r="X3840" t="str">
        <f t="shared" si="2017"/>
        <v>0.0000263743764819302-0.00133910626610396i</v>
      </c>
      <c r="Y3840" t="str">
        <f t="shared" si="2018"/>
        <v>0.009+11.9757511954843i</v>
      </c>
      <c r="Z3840" t="str">
        <f t="shared" si="2019"/>
        <v>-0.00134194709260283-0.0000274423021511264i</v>
      </c>
      <c r="AA3840" t="str">
        <f t="shared" si="2020"/>
        <v>0.000755415586998038-1.00213631299201i</v>
      </c>
      <c r="AB3840" t="str">
        <f t="shared" si="2021"/>
        <v>1.30166745969354+0.379507164043744i</v>
      </c>
      <c r="AC3840" t="str">
        <f t="shared" si="2022"/>
        <v>1.07096091598285-0.215646307273491i</v>
      </c>
      <c r="AD3840" t="str">
        <f t="shared" si="2023"/>
        <v>1.09948802808537+0.575751820621661i</v>
      </c>
      <c r="AE3840" t="str">
        <f t="shared" si="2024"/>
        <v>-0.00145965480721522-0.000802800964422288i</v>
      </c>
      <c r="AF3840" t="str">
        <f t="shared" si="2025"/>
        <v>-15.0865207606763-0.186803621217346i</v>
      </c>
      <c r="AG3840" t="str">
        <f t="shared" si="2026"/>
        <v>1.00209168080514-0.00398707504721613i</v>
      </c>
      <c r="AH3840" t="str">
        <f t="shared" si="2027"/>
        <v>0.0217759791423838+0.0124449338539666i</v>
      </c>
      <c r="AI3840">
        <f t="shared" si="2028"/>
        <v>-32.013012698124207</v>
      </c>
      <c r="AJ3840">
        <f t="shared" si="2029"/>
        <v>29.747890543689905</v>
      </c>
      <c r="AK3840"/>
      <c r="AL3840"/>
      <c r="AM3840"/>
      <c r="AN3840"/>
    </row>
    <row r="3841" spans="1:40" x14ac:dyDescent="0.25">
      <c r="A3841"/>
      <c r="B3841">
        <f t="shared" si="2030"/>
        <v>1907000</v>
      </c>
      <c r="C3841" s="237" t="str">
        <f t="shared" si="1998"/>
        <v>-2.10155786133031E-08+0.0012842278659318i</v>
      </c>
      <c r="D3841" s="208" t="str">
        <f t="shared" si="1999"/>
        <v>-5.9570061181254+0.0098457469721438i</v>
      </c>
      <c r="E3841" t="str">
        <f t="shared" si="2000"/>
        <v>2870</v>
      </c>
      <c r="F3841" t="str">
        <f t="shared" si="2001"/>
        <v>0.777000777000777</v>
      </c>
      <c r="G3841" t="str">
        <f t="shared" si="1996"/>
        <v>0.777000777000777</v>
      </c>
      <c r="H3841" t="str">
        <f t="shared" si="2002"/>
        <v>9.12951942215429+0.196551522196363i</v>
      </c>
      <c r="I3841" t="str">
        <f t="shared" si="2003"/>
        <v>7488.77148799467i</v>
      </c>
      <c r="J3841" t="str">
        <f t="shared" si="1997"/>
        <v>-47969.0415429124+1619.64753335472i</v>
      </c>
      <c r="K3841" t="str">
        <f t="shared" si="2004"/>
        <v>0.0052651916134551-0.155938986746141i</v>
      </c>
      <c r="L3841" t="str">
        <f t="shared" si="2005"/>
        <v>0.000455749044042872-0.0113124582406262i</v>
      </c>
      <c r="M3841" t="str">
        <f t="shared" si="2006"/>
        <v>0.00572094065749797-0.167251444986767i</v>
      </c>
      <c r="N3841" t="str">
        <f t="shared" si="2007"/>
        <v>-8.45737283455057i</v>
      </c>
      <c r="O3841" t="str">
        <f t="shared" si="2008"/>
        <v>-0.567438099883908-0.823416056923923i</v>
      </c>
      <c r="P3841" t="str">
        <f t="shared" si="2009"/>
        <v>1.56743809988391+0.823416056923923i</v>
      </c>
      <c r="Q3841" t="str">
        <f t="shared" si="2010"/>
        <v>-1.56743809988391+7.63395677762665i</v>
      </c>
      <c r="R3841" t="str">
        <f t="shared" si="2011"/>
        <v>0.0630462411936803-0.218269401952703i</v>
      </c>
      <c r="S3841" t="str">
        <f t="shared" si="2012"/>
        <v>0.877228812161298i</v>
      </c>
      <c r="T3841" t="str">
        <f t="shared" si="2013"/>
        <v>0.191472208206127+0.0553059792735669i</v>
      </c>
      <c r="U3841" t="str">
        <f t="shared" si="2014"/>
        <v>0.0001-83.4582816423151i</v>
      </c>
      <c r="V3841" t="str">
        <f t="shared" si="2015"/>
        <v>0.00002-0.00133864622940034i</v>
      </c>
      <c r="W3841" t="str">
        <f t="shared" si="2016"/>
        <v>0.0000199993584529497-0.00133862476304574i</v>
      </c>
      <c r="X3841" t="str">
        <f t="shared" si="2017"/>
        <v>0.0000263676909824273-0.00133840409222871i</v>
      </c>
      <c r="Y3841" t="str">
        <f t="shared" si="2018"/>
        <v>0.009+11.9820343807915i</v>
      </c>
      <c r="Z3841" t="str">
        <f t="shared" si="2019"/>
        <v>-0.00134053995140273-0.0000274201514614717i</v>
      </c>
      <c r="AA3841" t="str">
        <f t="shared" si="2020"/>
        <v>0.000754622803823086-1.00161069205289i</v>
      </c>
      <c r="AB3841" t="str">
        <f t="shared" si="2021"/>
        <v>1.30355621830073+0.376526984603725i</v>
      </c>
      <c r="AC3841" t="str">
        <f t="shared" si="2022"/>
        <v>1.07043225002009-0.215867572597418i</v>
      </c>
      <c r="AD3841" t="str">
        <f t="shared" si="2023"/>
        <v>1.10203135605892+0.573992252523104i</v>
      </c>
      <c r="AE3841" t="str">
        <f t="shared" si="2024"/>
        <v>-0.0014615781059936-0.000799677413001285i</v>
      </c>
      <c r="AF3841" t="str">
        <f t="shared" si="2025"/>
        <v>-15.0865255402797-0.186705775224219i</v>
      </c>
      <c r="AG3841" t="str">
        <f t="shared" si="2026"/>
        <v>1.00208420919089-0.00399421113445874i</v>
      </c>
      <c r="AH3841" t="str">
        <f t="shared" si="2027"/>
        <v>0.0218058608517055+0.0123984949436546i</v>
      </c>
      <c r="AI3841">
        <f t="shared" si="2028"/>
        <v>-32.011986933811919</v>
      </c>
      <c r="AJ3841">
        <f t="shared" si="2029"/>
        <v>29.621929706780154</v>
      </c>
      <c r="AK3841"/>
      <c r="AL3841"/>
      <c r="AM3841"/>
      <c r="AN3841"/>
    </row>
    <row r="3842" spans="1:40" x14ac:dyDescent="0.25">
      <c r="A3842"/>
      <c r="B3842">
        <f t="shared" si="2030"/>
        <v>1908000</v>
      </c>
      <c r="C3842" s="237" t="str">
        <f t="shared" si="1998"/>
        <v>-2.09935554776841E-08+0.00128355479053073i</v>
      </c>
      <c r="D3842" s="208" t="str">
        <f t="shared" si="1999"/>
        <v>-5.95700611795655+0.00984058672740227i</v>
      </c>
      <c r="E3842" t="str">
        <f t="shared" si="2000"/>
        <v>2870</v>
      </c>
      <c r="F3842" t="str">
        <f t="shared" si="2001"/>
        <v>0.777000777000777</v>
      </c>
      <c r="G3842" t="str">
        <f t="shared" si="1996"/>
        <v>0.777000777000777</v>
      </c>
      <c r="H3842" t="str">
        <f t="shared" si="2002"/>
        <v>9.12952419441873+0.196448618348463i</v>
      </c>
      <c r="I3842" t="str">
        <f t="shared" si="2003"/>
        <v>7492.69847881166i</v>
      </c>
      <c r="J3842" t="str">
        <f t="shared" si="1997"/>
        <v>-48019.3641636784+1620.49685036225i</v>
      </c>
      <c r="K3842" t="str">
        <f t="shared" si="2004"/>
        <v>0.00525968003798157-0.15585744031024i</v>
      </c>
      <c r="L3842" t="str">
        <f t="shared" si="2005"/>
        <v>0.000455272217979465-0.0113065484792779i</v>
      </c>
      <c r="M3842" t="str">
        <f t="shared" si="2006"/>
        <v>0.00571495225596104-0.167163988789518i</v>
      </c>
      <c r="N3842" t="str">
        <f t="shared" si="2007"/>
        <v>-8.46180774426979i</v>
      </c>
      <c r="O3842" t="str">
        <f t="shared" si="2008"/>
        <v>-0.571084283489466-0.820891430794184i</v>
      </c>
      <c r="P3842" t="str">
        <f t="shared" si="2009"/>
        <v>1.57108428348947+0.820891430794184i</v>
      </c>
      <c r="Q3842" t="str">
        <f t="shared" si="2010"/>
        <v>-1.57108428348947+7.64091631347561i</v>
      </c>
      <c r="R3842" t="str">
        <f t="shared" si="2011"/>
        <v>0.0625133546077228-0.218468304577276i</v>
      </c>
      <c r="S3842" t="str">
        <f t="shared" si="2012"/>
        <v>0.877688816782252i</v>
      </c>
      <c r="T3842" t="str">
        <f t="shared" si="2013"/>
        <v>0.191747187748854+0.0548672722387416i</v>
      </c>
      <c r="U3842" t="str">
        <f t="shared" si="2014"/>
        <v>0.0001-83.414540404557i</v>
      </c>
      <c r="V3842" t="str">
        <f t="shared" si="2015"/>
        <v>0.00002-0.00133794463284405i</v>
      </c>
      <c r="W3842" t="str">
        <f t="shared" si="2016"/>
        <v>0.0000199993584529497-0.00133792317774518i</v>
      </c>
      <c r="X3842" t="str">
        <f t="shared" si="2017"/>
        <v>0.000026361015991644-0.00133770265433479i</v>
      </c>
      <c r="Y3842" t="str">
        <f t="shared" si="2018"/>
        <v>0.009+11.9883175660987i</v>
      </c>
      <c r="Z3842" t="str">
        <f t="shared" si="2019"/>
        <v>-0.0013391350223591-0.0000273980361860998i</v>
      </c>
      <c r="AA3842" t="str">
        <f t="shared" si="2020"/>
        <v>0.000753831268376334-1.00108562226271i</v>
      </c>
      <c r="AB3842" t="str">
        <f t="shared" si="2021"/>
        <v>1.30542829830746+0.373540236351241i</v>
      </c>
      <c r="AC3842" t="str">
        <f t="shared" si="2022"/>
        <v>1.06990293628026-0.21608583680736i</v>
      </c>
      <c r="AD3842" t="str">
        <f t="shared" si="2023"/>
        <v>1.10456686381166+0.572221526521069i</v>
      </c>
      <c r="AE3842" t="str">
        <f t="shared" si="2024"/>
        <v>-0.00146348642577746-0.000796544849616829i</v>
      </c>
      <c r="AF3842" t="str">
        <f t="shared" si="2025"/>
        <v>-15.0865303123753-0.186608031621061i</v>
      </c>
      <c r="AG3842" t="str">
        <f t="shared" si="2026"/>
        <v>1.00207670494796-0.00400131142471214i</v>
      </c>
      <c r="AH3842" t="str">
        <f t="shared" si="2027"/>
        <v>0.0218355208618354+0.0123519157746123i</v>
      </c>
      <c r="AI3842">
        <f t="shared" si="2028"/>
        <v>-32.011010045692963</v>
      </c>
      <c r="AJ3842">
        <f t="shared" si="2029"/>
        <v>29.495969708449124</v>
      </c>
      <c r="AK3842"/>
      <c r="AL3842"/>
      <c r="AM3842"/>
      <c r="AN3842"/>
    </row>
    <row r="3843" spans="1:40" x14ac:dyDescent="0.25">
      <c r="A3843"/>
      <c r="B3843">
        <f t="shared" si="2030"/>
        <v>1909000</v>
      </c>
      <c r="C3843" s="237" t="str">
        <f t="shared" si="1998"/>
        <v>-2.09715669424321E-08+0.00128288242028985i</v>
      </c>
      <c r="D3843" s="208" t="str">
        <f t="shared" si="1999"/>
        <v>-5.95700611778797+0.00983543188888885i</v>
      </c>
      <c r="E3843" t="str">
        <f t="shared" si="2000"/>
        <v>2870</v>
      </c>
      <c r="F3843" t="str">
        <f t="shared" si="2001"/>
        <v>0.777000777000777</v>
      </c>
      <c r="G3843" t="str">
        <f t="shared" si="1996"/>
        <v>0.777000777000777</v>
      </c>
      <c r="H3843" t="str">
        <f t="shared" si="2002"/>
        <v>9.12952895919088+0.196345822136216i</v>
      </c>
      <c r="I3843" t="str">
        <f t="shared" si="2003"/>
        <v>7496.62546962864i</v>
      </c>
      <c r="J3843" t="str">
        <f t="shared" si="1997"/>
        <v>-48069.713165897+1621.34616736978i</v>
      </c>
      <c r="K3843" t="str">
        <f t="shared" si="2004"/>
        <v>0.00525417710905546-0.155775979021706i</v>
      </c>
      <c r="L3843" t="str">
        <f t="shared" si="2005"/>
        <v>0.000454796139437942-0.0113006448793188i</v>
      </c>
      <c r="M3843" t="str">
        <f t="shared" si="2006"/>
        <v>0.0057089732484934-0.167076623901025i</v>
      </c>
      <c r="N3843" t="str">
        <f t="shared" si="2007"/>
        <v>-8.46624265398901i</v>
      </c>
      <c r="O3843" t="str">
        <f t="shared" si="2008"/>
        <v>-0.574719234785484-0.818350659050011i</v>
      </c>
      <c r="P3843" t="str">
        <f t="shared" si="2009"/>
        <v>1.57471923478548+0.818350659050011i</v>
      </c>
      <c r="Q3843" t="str">
        <f t="shared" si="2010"/>
        <v>-1.57471923478548+7.647891994939i</v>
      </c>
      <c r="R3843" t="str">
        <f t="shared" si="2011"/>
        <v>0.0619799449319652-0.218664208038954i</v>
      </c>
      <c r="S3843" t="str">
        <f t="shared" si="2012"/>
        <v>0.878148821403208i</v>
      </c>
      <c r="T3843" t="str">
        <f t="shared" si="2013"/>
        <v>0.192019716572473+0.054427615592641i</v>
      </c>
      <c r="U3843" t="str">
        <f t="shared" si="2014"/>
        <v>0.0001-83.3708449931355i</v>
      </c>
      <c r="V3843" t="str">
        <f t="shared" si="2015"/>
        <v>0.00002-0.00133724377132868i</v>
      </c>
      <c r="W3843" t="str">
        <f t="shared" si="2016"/>
        <v>0.0000199993584529497-0.00133722232747375i</v>
      </c>
      <c r="X3843" t="str">
        <f t="shared" si="2017"/>
        <v>0.0000263543514875676-0.00133700195126571i</v>
      </c>
      <c r="Y3843" t="str">
        <f t="shared" si="2018"/>
        <v>0.009+11.9946007514058i</v>
      </c>
      <c r="Z3843" t="str">
        <f t="shared" si="2019"/>
        <v>-0.00133773230083733-0.0000273759562438151i</v>
      </c>
      <c r="AA3843" t="str">
        <f t="shared" si="2020"/>
        <v>0.000753040978040046-1.00056110275496i</v>
      </c>
      <c r="AB3843" t="str">
        <f t="shared" si="2021"/>
        <v>1.30728369364668+0.370547023078615i</v>
      </c>
      <c r="AC3843" t="str">
        <f t="shared" si="2022"/>
        <v>1.06937299324777-0.216301102973284i</v>
      </c>
      <c r="AD3843" t="str">
        <f t="shared" si="2023"/>
        <v>1.10709450280901+0.570439677253497i</v>
      </c>
      <c r="AE3843" t="str">
        <f t="shared" si="2024"/>
        <v>-0.00146537974484283-0.000793403352607893i</v>
      </c>
      <c r="AF3843" t="str">
        <f t="shared" si="2025"/>
        <v>-15.0865350769789-0.186510390247327i</v>
      </c>
      <c r="AG3843" t="str">
        <f t="shared" si="2026"/>
        <v>1.002069168253-0.00400837579831808i</v>
      </c>
      <c r="AH3843" t="str">
        <f t="shared" si="2027"/>
        <v>0.0218649588182344+0.0123051975051165i</v>
      </c>
      <c r="AI3843">
        <f t="shared" si="2028"/>
        <v>-32.010081912903424</v>
      </c>
      <c r="AJ3843">
        <f t="shared" si="2029"/>
        <v>29.370010521378255</v>
      </c>
      <c r="AK3843"/>
      <c r="AL3843"/>
      <c r="AM3843"/>
      <c r="AN3843"/>
    </row>
    <row r="3844" spans="1:40" x14ac:dyDescent="0.25">
      <c r="A3844"/>
      <c r="B3844">
        <f t="shared" si="2030"/>
        <v>1910000</v>
      </c>
      <c r="C3844" s="237" t="str">
        <f t="shared" si="1998"/>
        <v>-2.09496129351043E-08+0.00128221075410157i</v>
      </c>
      <c r="D3844" s="208" t="str">
        <f t="shared" si="1999"/>
        <v>-5.95700611761966+0.00983028244811204i</v>
      </c>
      <c r="E3844" t="str">
        <f t="shared" si="2000"/>
        <v>2870</v>
      </c>
      <c r="F3844" t="str">
        <f t="shared" si="2001"/>
        <v>0.777000777000777</v>
      </c>
      <c r="G3844" t="str">
        <f t="shared" si="1996"/>
        <v>0.777000777000777</v>
      </c>
      <c r="H3844" t="str">
        <f t="shared" si="2002"/>
        <v>9.1295337164864+0.196243133390924i</v>
      </c>
      <c r="I3844" t="str">
        <f t="shared" si="2003"/>
        <v>7500.55246044563i</v>
      </c>
      <c r="J3844" t="str">
        <f t="shared" si="1997"/>
        <v>-48120.0885495682+1622.19548437731i</v>
      </c>
      <c r="K3844" t="str">
        <f t="shared" si="2004"/>
        <v>0.00524868280860661-0.155694602747397i</v>
      </c>
      <c r="L3844" t="str">
        <f t="shared" si="2005"/>
        <v>0.000454320806857437-0.0112947474311341i</v>
      </c>
      <c r="M3844" t="str">
        <f t="shared" si="2006"/>
        <v>0.00570300361546405-0.166989350178531i</v>
      </c>
      <c r="N3844" t="str">
        <f t="shared" si="2007"/>
        <v>-8.47067756370823i</v>
      </c>
      <c r="O3844" t="str">
        <f t="shared" si="2008"/>
        <v>-0.578342882278315-0.815793791664298i</v>
      </c>
      <c r="P3844" t="str">
        <f t="shared" si="2009"/>
        <v>1.57834288227831+0.815793791664298i</v>
      </c>
      <c r="Q3844" t="str">
        <f t="shared" si="2010"/>
        <v>-1.57834288227831+7.65488377204393i</v>
      </c>
      <c r="R3844" t="str">
        <f t="shared" si="2011"/>
        <v>0.0614460302932421-0.218857116152996i</v>
      </c>
      <c r="S3844" t="str">
        <f t="shared" si="2012"/>
        <v>0.878608826024162i</v>
      </c>
      <c r="T3844" t="str">
        <f t="shared" si="2013"/>
        <v>0.192289793890217+0.0539870245397905i</v>
      </c>
      <c r="U3844" t="str">
        <f t="shared" si="2014"/>
        <v>0.0001-83.3271953360709i</v>
      </c>
      <c r="V3844" t="str">
        <f t="shared" si="2015"/>
        <v>0.00002-0.00133654364369971i</v>
      </c>
      <c r="W3844" t="str">
        <f t="shared" si="2016"/>
        <v>0.0000199993584529497-0.00133652221107696i</v>
      </c>
      <c r="X3844" t="str">
        <f t="shared" si="2017"/>
        <v>0.0000263476974482431-0.00133630198186741i</v>
      </c>
      <c r="Y3844" t="str">
        <f t="shared" si="2018"/>
        <v>0.009+12.000883936713i</v>
      </c>
      <c r="Z3844" t="str">
        <f t="shared" si="2019"/>
        <v>-0.00133633178221487-0.0000273539115536579i</v>
      </c>
      <c r="AA3844" t="str">
        <f t="shared" si="2020"/>
        <v>0.00075225193020328-1.00003713266491i</v>
      </c>
      <c r="AB3844" t="str">
        <f t="shared" si="2021"/>
        <v>1.30912239896201+0.36754744829932i</v>
      </c>
      <c r="AC3844" t="str">
        <f t="shared" si="2022"/>
        <v>1.06884243932565-0.21651337428032i</v>
      </c>
      <c r="AD3844" t="str">
        <f t="shared" si="2023"/>
        <v>1.10961422466856+0.568646739565486i</v>
      </c>
      <c r="AE3844" t="str">
        <f t="shared" si="2024"/>
        <v>-0.00146725804180295-0.000790253000294479i</v>
      </c>
      <c r="AF3844" t="str">
        <f t="shared" si="2025"/>
        <v>-15.0865398341061-0.186412850942812i</v>
      </c>
      <c r="AG3844" t="str">
        <f t="shared" si="2026"/>
        <v>1.00206159928304-0.00401540413641937i</v>
      </c>
      <c r="AH3844" t="str">
        <f t="shared" si="2027"/>
        <v>0.0218941743713002+0.0122583412933182i</v>
      </c>
      <c r="AI3844">
        <f t="shared" si="2028"/>
        <v>-32.009202415561056</v>
      </c>
      <c r="AJ3844">
        <f t="shared" si="2029"/>
        <v>29.244052118295826</v>
      </c>
      <c r="AK3844"/>
      <c r="AL3844"/>
      <c r="AM3844"/>
      <c r="AN3844"/>
    </row>
    <row r="3845" spans="1:40" x14ac:dyDescent="0.25">
      <c r="A3845"/>
      <c r="B3845">
        <f t="shared" si="2030"/>
        <v>1911000</v>
      </c>
      <c r="C3845" s="237" t="str">
        <f t="shared" si="1998"/>
        <v>-2.09276933834482E-08+0.00128153979086064i</v>
      </c>
      <c r="D3845" s="208" t="str">
        <f t="shared" si="1999"/>
        <v>-5.95700611745161+0.00982513839659824i</v>
      </c>
      <c r="E3845" t="str">
        <f t="shared" si="2000"/>
        <v>2870</v>
      </c>
      <c r="F3845" t="str">
        <f t="shared" si="2001"/>
        <v>0.777000777000777</v>
      </c>
      <c r="G3845" t="str">
        <f t="shared" ref="G3845:G3908" si="2031">IF($C$11=$C$7,$C$24,F3845)</f>
        <v>0.777000777000777</v>
      </c>
      <c r="H3845" t="str">
        <f t="shared" si="2002"/>
        <v>9.12953846632091+0.196140551944243i</v>
      </c>
      <c r="I3845" t="str">
        <f t="shared" si="2003"/>
        <v>7504.47945126262i</v>
      </c>
      <c r="J3845" t="str">
        <f t="shared" ref="J3845:J3908" si="2032">IMSUM(COMPLEX(0,2*PI()*B3845*$C$113*$C$112),COMPLEX(0,2*PI()*B3845*$C$113*$C$111),COMPLEX(0,2*PI()*B3845*$C$28*10^-12*$C$111),COMPLEX(-1*2*PI()*B3845*2*PI()*B3845*$C$113*$C$112*$C$28*10^-12*$C$111,0),COMPLEX(1,0))</f>
        <v>-48170.490314692+1623.04480138483i</v>
      </c>
      <c r="K3845" t="str">
        <f t="shared" si="2004"/>
        <v>0.00524319711861193-0.155613311354449i</v>
      </c>
      <c r="L3845" t="str">
        <f t="shared" si="2005"/>
        <v>0.000453846218681161-0.0112888561251291i</v>
      </c>
      <c r="M3845" t="str">
        <f t="shared" si="2006"/>
        <v>0.00569704333729309-0.166902167479578i</v>
      </c>
      <c r="N3845" t="str">
        <f t="shared" si="2007"/>
        <v>-8.47511247342745i</v>
      </c>
      <c r="O3845" t="str">
        <f t="shared" si="2008"/>
        <v>-0.581955154696635-0.813220878926516i</v>
      </c>
      <c r="P3845" t="str">
        <f t="shared" si="2009"/>
        <v>1.58195515469663+0.813220878926516i</v>
      </c>
      <c r="Q3845" t="str">
        <f t="shared" si="2010"/>
        <v>-1.58195515469663+7.66189159450093i</v>
      </c>
      <c r="R3845" t="str">
        <f t="shared" si="2011"/>
        <v>0.0609116287330498-0.219047032844526i</v>
      </c>
      <c r="S3845" t="str">
        <f t="shared" si="2012"/>
        <v>0.879068830645118i</v>
      </c>
      <c r="T3845" t="str">
        <f t="shared" si="2013"/>
        <v>0.19255741901892+0.0535455142430517i</v>
      </c>
      <c r="U3845" t="str">
        <f t="shared" si="2014"/>
        <v>0.0001-83.2835913615359i</v>
      </c>
      <c r="V3845" t="str">
        <f t="shared" si="2015"/>
        <v>0.00002-0.00133584424880505i</v>
      </c>
      <c r="W3845" t="str">
        <f t="shared" si="2016"/>
        <v>0.0000199993584529497-0.00133582282740272i</v>
      </c>
      <c r="X3845" t="str">
        <f t="shared" si="2017"/>
        <v>0.0000263410538517727-0.00133560274498821i</v>
      </c>
      <c r="Y3845" t="str">
        <f t="shared" si="2018"/>
        <v>0.009+12.0071671220202i</v>
      </c>
      <c r="Z3845" t="str">
        <f t="shared" si="2019"/>
        <v>-0.00133493346188125-0.0000273319020349056i</v>
      </c>
      <c r="AA3845" t="str">
        <f t="shared" si="2020"/>
        <v>0.000751464122262005-0.999513711129689i</v>
      </c>
      <c r="AB3845" t="str">
        <f t="shared" si="2021"/>
        <v>1.31094440960242+0.364541615243183i</v>
      </c>
      <c r="AC3845" t="str">
        <f t="shared" si="2022"/>
        <v>1.06831129283488-0.216722654027592i</v>
      </c>
      <c r="AD3845" t="str">
        <f t="shared" si="2023"/>
        <v>1.11212598116095+0.566842748508717i</v>
      </c>
      <c r="AE3845" t="str">
        <f t="shared" si="2024"/>
        <v>-0.00146912129560784-0.000787093870976591i</v>
      </c>
      <c r="AF3845" t="str">
        <f t="shared" si="2025"/>
        <v>-15.0865445837725-0.186315413547645i</v>
      </c>
      <c r="AG3845" t="str">
        <f t="shared" si="2026"/>
        <v>1.00205399821551-0.00402239632096136i</v>
      </c>
      <c r="AH3845" t="str">
        <f t="shared" si="2027"/>
        <v>0.0219231671763622+0.0122113482972277i</v>
      </c>
      <c r="AI3845">
        <f t="shared" si="2028"/>
        <v>-32.008371434757606</v>
      </c>
      <c r="AJ3845">
        <f t="shared" si="2029"/>
        <v>29.118094471979035</v>
      </c>
      <c r="AK3845"/>
      <c r="AL3845"/>
      <c r="AM3845"/>
      <c r="AN3845"/>
    </row>
    <row r="3846" spans="1:40" x14ac:dyDescent="0.25">
      <c r="A3846"/>
      <c r="B3846">
        <f t="shared" si="2030"/>
        <v>1912000</v>
      </c>
      <c r="C3846" s="237" t="str">
        <f t="shared" ref="C3846:C3909" si="2033">IMPRODUCT(COMPLEX(-1,0),IMDIV(IMPRODUCT(G3846,COMPLEX($C$100+$C$101,0)),COMPLEX($C$100,2*PI()*B3846*$C$103*$C$102*(2*$C$100+$C$101))))</f>
        <v>-2.09058082153994E-08+0.00128086952946411i</v>
      </c>
      <c r="D3846" s="208" t="str">
        <f t="shared" ref="D3846:D3909" si="2034">IMPRODUCT(COMPLEX($C$106,0),IMSUB(C3846,G3846))</f>
        <v>-5.95700611728382+0.00981999972589151i</v>
      </c>
      <c r="E3846" t="str">
        <f t="shared" ref="E3846:E3909" si="2035">IMDIV(COMPLEX($C$20*10^3,0),COMPLEX(1,2*PI()*B3846*$C$20*1000*$C$29*10^-12))</f>
        <v>2870</v>
      </c>
      <c r="F3846" t="str">
        <f t="shared" ref="F3846:F3909" si="2036">IMDIV(COMPLEX($C$22*1000,0),IMSUM(COMPLEX($C$22*1000,0),E3846))</f>
        <v>0.777000777000777</v>
      </c>
      <c r="G3846" t="str">
        <f t="shared" si="2031"/>
        <v>0.777000777000777</v>
      </c>
      <c r="H3846" t="str">
        <f t="shared" ref="H3846:H3909" si="2037">IMPRODUCT(COMPLEX($C$108,0),IMPRODUCT(COMPLEX(-1,0),D3846),IMDIV(COMPLEX(0,2*PI()*B3846*$C$109*$C$110),COMPLEX(1,2*PI()*B3846*$C$109*$C$110)))</f>
        <v>9.12954320871+0.196038077628174i</v>
      </c>
      <c r="I3846" t="str">
        <f t="shared" ref="I3846:I3909" si="2038">COMPLEX(0,2*PI()*B3846*$C$113*$C$112*$C$114)</f>
        <v>7508.40644207961i</v>
      </c>
      <c r="J3846" t="str">
        <f t="shared" si="2032"/>
        <v>-48220.9184612683+1623.89411839236i</v>
      </c>
      <c r="K3846" t="str">
        <f t="shared" ref="K3846:K3909" si="2039">IMDIV(I3846,J3846)</f>
        <v>0.0052377200210955-0.155532104710274i</v>
      </c>
      <c r="L3846" t="str">
        <f t="shared" ref="L3846:L3909" si="2040">IMDIV(COMPLEX($C$117,0),COMPLEX(1,2*PI()*B3846*$C$115*$C$116))</f>
        <v>0.000453372373356373-0.0112829709517289i</v>
      </c>
      <c r="M3846" t="str">
        <f t="shared" ref="M3846:M3909" si="2041">IMSUM(K3846,L3846)</f>
        <v>0.00569109239445187-0.166815075662003i</v>
      </c>
      <c r="N3846" t="str">
        <f t="shared" ref="N3846:N3909" si="2042">COMPLEX(0,-2*PI()*B3846*$C$43)</f>
        <v>-8.47954738314667i</v>
      </c>
      <c r="O3846" t="str">
        <f t="shared" ref="O3846:O3909" si="2043">IMEXP(N3846)</f>
        <v>-0.58555598099286-0.81063197144172i</v>
      </c>
      <c r="P3846" t="str">
        <f t="shared" ref="P3846:P3909" si="2044">IMSUB(COMPLEX(1,0),O3846)</f>
        <v>1.58555598099286+0.81063197144172i</v>
      </c>
      <c r="Q3846" t="str">
        <f t="shared" ref="Q3846:Q3909" si="2045">IMSUM(COMPLEX(0,2*PI()*B3846*$C$43),O3846,COMPLEX(-1,0))</f>
        <v>-1.58555598099286+7.66891541170495i</v>
      </c>
      <c r="R3846" t="str">
        <f t="shared" ref="R3846:R3909" si="2046">IMDIV(P3846,Q3846)</f>
        <v>0.0603767582069732-0.219233962147341i</v>
      </c>
      <c r="S3846" t="str">
        <f t="shared" ref="S3846:S3909" si="2047">IMDIV(COMPLEX(0,2*PI()*B3846*$C$123),COMPLEX($C$124,0))</f>
        <v>0.879528835266072i</v>
      </c>
      <c r="T3846" t="str">
        <f t="shared" ref="T3846:T3909" si="2048">IMPRODUCT(R3846,S3846)</f>
        <v>0.192822591378217+0.0531030998229204i</v>
      </c>
      <c r="U3846" t="str">
        <f t="shared" ref="U3846:U3909" si="2049">IMDIV(COMPLEX(1,2*PI()*B3846*$C$16*10^-3*$C$15*10^-6),COMPLEX(0,2*PI()*B3846*$C$15*10^-6))</f>
        <v>0.0001-83.240032997853i</v>
      </c>
      <c r="V3846" t="str">
        <f t="shared" ref="V3846:V3909" si="2050">IMSUM(COMPLEX($C$18*10^-3,0),IMDIV(COMPLEX(1,0),COMPLEX(0,2*PI()*B3846*($C$17*1*10^-6))))</f>
        <v>0.00002-0.001335145585495i</v>
      </c>
      <c r="W3846" t="str">
        <f t="shared" ref="W3846:W3909" si="2051">IMDIV(IMPRODUCT(U3846,V3846),IMSUM(U3846,V3846))</f>
        <v>0.0000199993584529497-0.00133512417530136i</v>
      </c>
      <c r="X3846" t="str">
        <f t="shared" ref="X3846:X3909" si="2052">IMDIV(IMPRODUCT(COMPLEX($C$19,0),W3846),IMSUM(COMPLEX($C$19,0),W3846))</f>
        <v>0.000026334420676316-0.00133490423947888i</v>
      </c>
      <c r="Y3846" t="str">
        <f t="shared" ref="Y3846:Y3909" si="2053">COMPLEX($C$13*10^-3,2*PI()*B3846*$C$12*0.000001)</f>
        <v>0.009+12.0134503073274i</v>
      </c>
      <c r="Z3846" t="str">
        <f t="shared" ref="Z3846:Z3909" si="2054">IMPRODUCT(COMPLEX($C$6,0),IMDIV(X3846,IMSUM(X3846,Y3846)))</f>
        <v>-0.00133353733523815-0.0000273099276070706i</v>
      </c>
      <c r="AA3846" t="str">
        <f t="shared" ref="AA3846:AA3909" si="2055">IMDIV(COMPLEX($C$6,0),IMSUM(X3846,Y3846))</f>
        <v>0.000750677551618993-0.998990837288209i</v>
      </c>
      <c r="AB3846" t="str">
        <f t="shared" ref="AB3846:AB3909" si="2056">IMPRODUCT(COMPLEX($C$119,0),T3846)</f>
        <v>1.31274972161674+0.361529626851597i</v>
      </c>
      <c r="AC3846" t="str">
        <f t="shared" ref="AC3846:AC3909" si="2057">IMSUM(COMPLEX(1,0),IMPRODUCT(AB3846,M3846))</f>
        <v>1.06777957201382-0.216928945627026i</v>
      </c>
      <c r="AD3846" t="str">
        <f t="shared" ref="AD3846:AD3909" si="2058">IMDIV(AB3846,AC3846)</f>
        <v>1.11462972421066+0.565027739340708i</v>
      </c>
      <c r="AE3846" t="str">
        <f t="shared" ref="AE3846:AE3909" si="2059">IMPRODUCT(AD3846,AA3846,X3846)</f>
        <v>-0.00147096948554374-0.000783926042932926i</v>
      </c>
      <c r="AF3846" t="str">
        <f t="shared" ref="AF3846:AF3909" si="2060">IMSUB(D3846,H3846)</f>
        <v>-15.0865493259938-0.186218077902282i</v>
      </c>
      <c r="AG3846" t="str">
        <f t="shared" ref="AG3846:AG3909" si="2061">IMSUM(COMPLEX(1,0),IMPRODUCT(AD3846,AA3846,COMPLEX($C$127,0)))</f>
        <v>1.00204636522818-0.00402935223469235i</v>
      </c>
      <c r="AH3846" t="str">
        <f t="shared" ref="AH3846:AH3909" si="2062">IMDIV(IMPRODUCT(AE3846,AF3846),AG3846)</f>
        <v>0.0219519368936749+0.0121642196746977i</v>
      </c>
      <c r="AI3846">
        <f t="shared" ref="AI3846:AI3909" si="2063">20*LOG10(IMABS(AH3846))</f>
        <v>-32.007588852552004</v>
      </c>
      <c r="AJ3846">
        <f t="shared" ref="AJ3846:AJ3909" si="2064">IMARGUMENT(AH3846)*180/PI()</f>
        <v>28.992137555253688</v>
      </c>
      <c r="AK3846"/>
      <c r="AL3846"/>
      <c r="AM3846"/>
      <c r="AN3846"/>
    </row>
    <row r="3847" spans="1:40" x14ac:dyDescent="0.25">
      <c r="A3847"/>
      <c r="B3847">
        <f t="shared" si="2030"/>
        <v>1913000</v>
      </c>
      <c r="C3847" s="237" t="str">
        <f t="shared" si="2033"/>
        <v>-2.08839573590821E-08+0.00128019996881132i</v>
      </c>
      <c r="D3847" s="208" t="str">
        <f t="shared" si="2034"/>
        <v>-5.9570061171163+0.00981486642755346i</v>
      </c>
      <c r="E3847" t="str">
        <f t="shared" si="2035"/>
        <v>2870</v>
      </c>
      <c r="F3847" t="str">
        <f t="shared" si="2036"/>
        <v>0.777000777000777</v>
      </c>
      <c r="G3847" t="str">
        <f t="shared" si="2031"/>
        <v>0.777000777000777</v>
      </c>
      <c r="H3847" t="str">
        <f t="shared" si="2037"/>
        <v>9.12954794366925+0.195935710275075i</v>
      </c>
      <c r="I3847" t="str">
        <f t="shared" si="2038"/>
        <v>7512.33343289659i</v>
      </c>
      <c r="J3847" t="str">
        <f t="shared" si="2032"/>
        <v>-48271.3729892971+1624.74343539989i</v>
      </c>
      <c r="K3847" t="str">
        <f t="shared" si="2039"/>
        <v>0.00523225149812814-0.155450982682561i</v>
      </c>
      <c r="L3847" t="str">
        <f t="shared" si="2040"/>
        <v>0.000452899269334381-0.0112770919013783i</v>
      </c>
      <c r="M3847" t="str">
        <f t="shared" si="2041"/>
        <v>0.00568515076746252-0.166728074583939i</v>
      </c>
      <c r="N3847" t="str">
        <f t="shared" si="2042"/>
        <v>-8.48398229286589i</v>
      </c>
      <c r="O3847" t="str">
        <f t="shared" si="2043"/>
        <v>-0.589145290344524-0.808027120129558i</v>
      </c>
      <c r="P3847" t="str">
        <f t="shared" si="2044"/>
        <v>1.58914529034452+0.808027120129558i</v>
      </c>
      <c r="Q3847" t="str">
        <f t="shared" si="2045"/>
        <v>-1.58914529034452+7.67595517273633i</v>
      </c>
      <c r="R3847" t="str">
        <f t="shared" si="2046"/>
        <v>0.0598414365841345-0.219417908202719i</v>
      </c>
      <c r="S3847" t="str">
        <f t="shared" si="2047"/>
        <v>0.879988839887027i</v>
      </c>
      <c r="T3847" t="str">
        <f t="shared" si="2048"/>
        <v>0.193085310489749+0.0526597963568456i</v>
      </c>
      <c r="U3847" t="str">
        <f t="shared" si="2049"/>
        <v>0.0001-83.196520173495i</v>
      </c>
      <c r="V3847" t="str">
        <f t="shared" si="2050"/>
        <v>0.00002-0.00133444765262229i</v>
      </c>
      <c r="W3847" t="str">
        <f t="shared" si="2051"/>
        <v>0.0000199993584529497-0.00133442625362561i</v>
      </c>
      <c r="X3847" t="str">
        <f t="shared" si="2052"/>
        <v>0.0000263277979000895-0.00133420646419256i</v>
      </c>
      <c r="Y3847" t="str">
        <f t="shared" si="2053"/>
        <v>0.009+12.0197334926345i</v>
      </c>
      <c r="Z3847" t="str">
        <f t="shared" si="2054"/>
        <v>-0.00133214339769918-0.0000272879881898998i</v>
      </c>
      <c r="AA3847" t="str">
        <f t="shared" si="2055"/>
        <v>0.000749892215683817-0.998468510281196i</v>
      </c>
      <c r="AB3847" t="str">
        <f t="shared" si="2056"/>
        <v>1.31453833174827+0.358511585772894i</v>
      </c>
      <c r="AC3847" t="str">
        <f t="shared" si="2057"/>
        <v>1.06724729501755-0.217132252602171i</v>
      </c>
      <c r="AD3847" t="str">
        <f t="shared" si="2058"/>
        <v>1.1171254058969+0.563201747524241i</v>
      </c>
      <c r="AE3847" t="str">
        <f t="shared" si="2059"/>
        <v>-0.00147280259123261-0.000780749594419813i</v>
      </c>
      <c r="AF3847" t="str">
        <f t="shared" si="2060"/>
        <v>-15.0865540607855-0.186120843847522i</v>
      </c>
      <c r="AG3847" t="str">
        <f t="shared" si="2061"/>
        <v>1.00203870049921-0.00403627176116491i</v>
      </c>
      <c r="AH3847" t="str">
        <f t="shared" si="2062"/>
        <v>0.0219804831884107+0.0121169565834065i</v>
      </c>
      <c r="AI3847">
        <f t="shared" si="2063"/>
        <v>-32.006854551963897</v>
      </c>
      <c r="AJ3847">
        <f t="shared" si="2064"/>
        <v>28.866181340994661</v>
      </c>
      <c r="AK3847"/>
      <c r="AL3847"/>
      <c r="AM3847"/>
      <c r="AN3847"/>
    </row>
    <row r="3848" spans="1:40" x14ac:dyDescent="0.25">
      <c r="A3848"/>
      <c r="B3848">
        <f t="shared" si="2030"/>
        <v>1914000</v>
      </c>
      <c r="C3848" s="237" t="str">
        <f t="shared" si="2033"/>
        <v>-2.08621407428078E-08+0.00127953110780393i</v>
      </c>
      <c r="D3848" s="208" t="str">
        <f t="shared" si="2034"/>
        <v>-5.95700611694904+0.00980973849316347i</v>
      </c>
      <c r="E3848" t="str">
        <f t="shared" si="2035"/>
        <v>2870</v>
      </c>
      <c r="F3848" t="str">
        <f t="shared" si="2036"/>
        <v>0.777000777000777</v>
      </c>
      <c r="G3848" t="str">
        <f t="shared" si="2031"/>
        <v>0.777000777000777</v>
      </c>
      <c r="H3848" t="str">
        <f t="shared" si="2037"/>
        <v>9.12955267121414+0.19583344971765i</v>
      </c>
      <c r="I3848" t="str">
        <f t="shared" si="2038"/>
        <v>7516.26042371358i</v>
      </c>
      <c r="J3848" t="str">
        <f t="shared" si="2032"/>
        <v>-48321.8538987786+1625.59275240742i</v>
      </c>
      <c r="K3848" t="str">
        <f t="shared" si="2039"/>
        <v>0.00522679153182741-0.155369945139271i</v>
      </c>
      <c r="L3848" t="str">
        <f t="shared" si="2040"/>
        <v>0.000452426905070521-0.0112712189645421i</v>
      </c>
      <c r="M3848" t="str">
        <f t="shared" si="2041"/>
        <v>0.00567921843689793-0.166641164103813i</v>
      </c>
      <c r="N3848" t="str">
        <f t="shared" si="2042"/>
        <v>-8.48841720258511i</v>
      </c>
      <c r="O3848" t="str">
        <f t="shared" si="2043"/>
        <v>-0.592723012155683-0.805406376223267i</v>
      </c>
      <c r="P3848" t="str">
        <f t="shared" si="2044"/>
        <v>1.59272301215568+0.805406376223267i</v>
      </c>
      <c r="Q3848" t="str">
        <f t="shared" si="2045"/>
        <v>-1.59272301215568+7.68301082636184i</v>
      </c>
      <c r="R3848" t="str">
        <f t="shared" si="2046"/>
        <v>0.0593056816466495-0.219598875258232i</v>
      </c>
      <c r="S3848" t="str">
        <f t="shared" si="2047"/>
        <v>0.880448844507983i</v>
      </c>
      <c r="T3848" t="str">
        <f t="shared" si="2048"/>
        <v>0.193345575976363+0.0522156188785508i</v>
      </c>
      <c r="U3848" t="str">
        <f t="shared" si="2049"/>
        <v>0.0001-83.1530528170824i</v>
      </c>
      <c r="V3848" t="str">
        <f t="shared" si="2050"/>
        <v>0.00002-0.00133375044904203i</v>
      </c>
      <c r="W3848" t="str">
        <f t="shared" si="2051"/>
        <v>0.0000199993584529497-0.00133372906123062i</v>
      </c>
      <c r="X3848" t="str">
        <f t="shared" si="2052"/>
        <v>0.0000263211855013669-0.00133350941798483i</v>
      </c>
      <c r="Y3848" t="str">
        <f t="shared" si="2053"/>
        <v>0.009+12.0260166779417i</v>
      </c>
      <c r="Z3848" t="str">
        <f t="shared" si="2054"/>
        <v>-0.00133075164469-0.0000272660837033731i</v>
      </c>
      <c r="AA3848" t="str">
        <f t="shared" si="2055"/>
        <v>0.000749108111872802-0.99794672925115i</v>
      </c>
      <c r="AB3848" t="str">
        <f t="shared" si="2056"/>
        <v>1.31631023742933+0.355487594357717i</v>
      </c>
      <c r="AC3848" t="str">
        <f t="shared" si="2057"/>
        <v>1.06671447991732-0.217332578587025i</v>
      </c>
      <c r="AD3848" t="str">
        <f t="shared" si="2058"/>
        <v>1.11961297845448+0.561364808726645i</v>
      </c>
      <c r="AE3848" t="str">
        <f t="shared" si="2059"/>
        <v>-0.00147462059263169-0.000777564603669989i</v>
      </c>
      <c r="AF3848" t="str">
        <f t="shared" si="2060"/>
        <v>-15.0865587881632-0.186023711224487i</v>
      </c>
      <c r="AG3848" t="str">
        <f t="shared" si="2061"/>
        <v>1.00203100420714-0.00404315478473674i</v>
      </c>
      <c r="AH3848" t="str">
        <f t="shared" si="2062"/>
        <v>0.0220088057306547+0.0120695601808421i</v>
      </c>
      <c r="AI3848">
        <f t="shared" si="2063"/>
        <v>-32.00616841696629</v>
      </c>
      <c r="AJ3848">
        <f t="shared" si="2064"/>
        <v>28.740225802125774</v>
      </c>
      <c r="AK3848"/>
      <c r="AL3848"/>
      <c r="AM3848"/>
      <c r="AN3848"/>
    </row>
    <row r="3849" spans="1:40" x14ac:dyDescent="0.25">
      <c r="A3849"/>
      <c r="B3849">
        <f t="shared" si="2030"/>
        <v>1915000</v>
      </c>
      <c r="C3849" s="237" t="str">
        <f t="shared" si="2033"/>
        <v>-2.08403582950761E-08+0.0012788629453459i</v>
      </c>
      <c r="D3849" s="208" t="str">
        <f t="shared" si="2034"/>
        <v>-5.95700611678204+0.00980461591431857i</v>
      </c>
      <c r="E3849" t="str">
        <f t="shared" si="2035"/>
        <v>2870</v>
      </c>
      <c r="F3849" t="str">
        <f t="shared" si="2036"/>
        <v>0.777000777000777</v>
      </c>
      <c r="G3849" t="str">
        <f t="shared" si="2031"/>
        <v>0.777000777000777</v>
      </c>
      <c r="H3849" t="str">
        <f t="shared" si="2037"/>
        <v>9.12955739136015+0.195731295788953i</v>
      </c>
      <c r="I3849" t="str">
        <f t="shared" si="2038"/>
        <v>7520.18741453057i</v>
      </c>
      <c r="J3849" t="str">
        <f t="shared" si="2032"/>
        <v>-48372.3611897125+1626.44206941494i</v>
      </c>
      <c r="K3849" t="str">
        <f t="shared" si="2039"/>
        <v>0.00522134010435748-0.155288991948643i</v>
      </c>
      <c r="L3849" t="str">
        <f t="shared" si="2040"/>
        <v>0.000451955279024149-0.0112653521317047i</v>
      </c>
      <c r="M3849" t="str">
        <f t="shared" si="2041"/>
        <v>0.00567329538338163-0.166554344080348i</v>
      </c>
      <c r="N3849" t="str">
        <f t="shared" si="2042"/>
        <v>-8.49285211230433i</v>
      </c>
      <c r="O3849" t="str">
        <f t="shared" si="2043"/>
        <v>-0.596289076058304-0.802769791268664i</v>
      </c>
      <c r="P3849" t="str">
        <f t="shared" si="2044"/>
        <v>1.5962890760583+0.802769791268664i</v>
      </c>
      <c r="Q3849" t="str">
        <f t="shared" si="2045"/>
        <v>-1.5962890760583+7.69008232103567i</v>
      </c>
      <c r="R3849" t="str">
        <f t="shared" si="2046"/>
        <v>0.0587695110891056-0.219776867666549i</v>
      </c>
      <c r="S3849" t="str">
        <f t="shared" si="2047"/>
        <v>0.880908849128937i</v>
      </c>
      <c r="T3849" t="str">
        <f t="shared" si="2048"/>
        <v>0.193603387561302+0.0517705823773743i</v>
      </c>
      <c r="U3849" t="str">
        <f t="shared" si="2049"/>
        <v>0.0001-83.1096308573867i</v>
      </c>
      <c r="V3849" t="str">
        <f t="shared" si="2050"/>
        <v>0.00002-0.00133305397361172i</v>
      </c>
      <c r="W3849" t="str">
        <f t="shared" si="2051"/>
        <v>0.0000199993584529497-0.00133303259697392i</v>
      </c>
      <c r="X3849" t="str">
        <f t="shared" si="2052"/>
        <v>0.0000263145834584785-0.00133281309971363i</v>
      </c>
      <c r="Y3849" t="str">
        <f t="shared" si="2053"/>
        <v>0.009+12.0322998632489i</v>
      </c>
      <c r="Z3849" t="str">
        <f t="shared" si="2054"/>
        <v>-0.00132936207164814-0.0000272442140677038i</v>
      </c>
      <c r="AA3849" t="str">
        <f t="shared" si="2055"/>
        <v>0.000748325237609054-0.997425493342381i</v>
      </c>
      <c r="AB3849" t="str">
        <f t="shared" si="2056"/>
        <v>1.31806543677573+0.352457754654532i</v>
      </c>
      <c r="AC3849" t="str">
        <f t="shared" si="2057"/>
        <v>1.06618114469997-0.21752992732484i</v>
      </c>
      <c r="AD3849" t="str">
        <f t="shared" si="2058"/>
        <v>1.12209239427457+0.559516958819138i</v>
      </c>
      <c r="AE3849" t="str">
        <f t="shared" si="2059"/>
        <v>-0.00147642347003288-0.000774371148891433i</v>
      </c>
      <c r="AF3849" t="str">
        <f t="shared" si="2060"/>
        <v>-15.0865635081422-0.185926679874634i</v>
      </c>
      <c r="AG3849" t="str">
        <f t="shared" si="2061"/>
        <v>1.00202327653084-0.00405000119057149i</v>
      </c>
      <c r="AH3849" t="str">
        <f t="shared" si="2062"/>
        <v>0.0220369041953962+0.0120220316242852i</v>
      </c>
      <c r="AI3849">
        <f t="shared" si="2063"/>
        <v>-32.005530332479687</v>
      </c>
      <c r="AJ3849">
        <f t="shared" si="2064"/>
        <v>28.614270911621041</v>
      </c>
      <c r="AK3849"/>
      <c r="AL3849"/>
      <c r="AM3849"/>
      <c r="AN3849"/>
    </row>
    <row r="3850" spans="1:40" x14ac:dyDescent="0.25">
      <c r="A3850"/>
      <c r="B3850">
        <f t="shared" si="2030"/>
        <v>1916000</v>
      </c>
      <c r="C3850" s="237" t="str">
        <f t="shared" si="2033"/>
        <v>-2.08186099445723E-08+0.00127819548034347i</v>
      </c>
      <c r="D3850" s="208" t="str">
        <f t="shared" si="2034"/>
        <v>-5.9570061166153+0.00979949868263327i</v>
      </c>
      <c r="E3850" t="str">
        <f t="shared" si="2035"/>
        <v>2870</v>
      </c>
      <c r="F3850" t="str">
        <f t="shared" si="2036"/>
        <v>0.777000777000777</v>
      </c>
      <c r="G3850" t="str">
        <f t="shared" si="2031"/>
        <v>0.777000777000777</v>
      </c>
      <c r="H3850" t="str">
        <f t="shared" si="2037"/>
        <v>9.1295621041227+0.195629248322382i</v>
      </c>
      <c r="I3850" t="str">
        <f t="shared" si="2038"/>
        <v>7524.11440534755i</v>
      </c>
      <c r="J3850" t="str">
        <f t="shared" si="2032"/>
        <v>-48422.8948620991+1627.29138642247i</v>
      </c>
      <c r="K3850" t="str">
        <f t="shared" si="2039"/>
        <v>0.00521589719792892-0.155208122979187i</v>
      </c>
      <c r="L3850" t="str">
        <f t="shared" si="2040"/>
        <v>0.000451484389658633-0.0112594913933705i</v>
      </c>
      <c r="M3850" t="str">
        <f t="shared" si="2041"/>
        <v>0.00566738158758755-0.166467614372558i</v>
      </c>
      <c r="N3850" t="str">
        <f t="shared" si="2042"/>
        <v>-8.49728702202354i</v>
      </c>
      <c r="O3850" t="str">
        <f t="shared" si="2043"/>
        <v>-0.599843411913635-0.800117417123143i</v>
      </c>
      <c r="P3850" t="str">
        <f t="shared" si="2044"/>
        <v>1.59984341191364+0.800117417123143i</v>
      </c>
      <c r="Q3850" t="str">
        <f t="shared" si="2045"/>
        <v>-1.59984341191364+7.6971696049004i</v>
      </c>
      <c r="R3850" t="str">
        <f t="shared" si="2046"/>
        <v>0.0582329425180521-0.219951889884256i</v>
      </c>
      <c r="S3850" t="str">
        <f t="shared" si="2047"/>
        <v>0.881368853749893i</v>
      </c>
      <c r="T3850" t="str">
        <f t="shared" si="2048"/>
        <v>0.193858745067409+0.051324701797619i</v>
      </c>
      <c r="U3850" t="str">
        <f t="shared" si="2049"/>
        <v>0.0001-83.0662542233273i</v>
      </c>
      <c r="V3850" t="str">
        <f t="shared" si="2050"/>
        <v>0.00002-0.00133235822519126i</v>
      </c>
      <c r="W3850" t="str">
        <f t="shared" si="2051"/>
        <v>0.0000199993584529497-0.00133233685971538i</v>
      </c>
      <c r="X3850" t="str">
        <f t="shared" si="2052"/>
        <v>0.0000263079917498108-0.00133211750823925i</v>
      </c>
      <c r="Y3850" t="str">
        <f t="shared" si="2053"/>
        <v>0.009+12.0385830485561i</v>
      </c>
      <c r="Z3850" t="str">
        <f t="shared" si="2054"/>
        <v>-0.00132797467402306-0.0000272223792033368i</v>
      </c>
      <c r="AA3850" t="str">
        <f t="shared" si="2055"/>
        <v>0.000747543590322414-0.996904801700986i</v>
      </c>
      <c r="AB3850" t="str">
        <f t="shared" si="2056"/>
        <v>1.31980392858138+0.349422168405201i</v>
      </c>
      <c r="AC3850" t="str">
        <f t="shared" si="2057"/>
        <v>1.06564730726737-0.217724302666958i</v>
      </c>
      <c r="AD3850" t="str">
        <f t="shared" si="2058"/>
        <v>1.12456360590561+0.557658233876191i</v>
      </c>
      <c r="AE3850" t="str">
        <f t="shared" si="2059"/>
        <v>-0.00147821120406225-0.000771169308266241i</v>
      </c>
      <c r="AF3850" t="str">
        <f t="shared" si="2060"/>
        <v>-15.086568220738-0.185829749639749i</v>
      </c>
      <c r="AG3850" t="str">
        <f t="shared" si="2061"/>
        <v>1.00201551764958-0.0040568108646399i</v>
      </c>
      <c r="AH3850" t="str">
        <f t="shared" si="2062"/>
        <v>0.0220647782625232+0.0119743720707935i</v>
      </c>
      <c r="AI3850">
        <f t="shared" si="2063"/>
        <v>-32.004940184364941</v>
      </c>
      <c r="AJ3850">
        <f t="shared" si="2064"/>
        <v>28.48831664250504</v>
      </c>
      <c r="AK3850"/>
      <c r="AL3850"/>
      <c r="AM3850"/>
      <c r="AN3850"/>
    </row>
    <row r="3851" spans="1:40" x14ac:dyDescent="0.25">
      <c r="A3851"/>
      <c r="B3851">
        <f t="shared" si="2030"/>
        <v>1917000</v>
      </c>
      <c r="C3851" s="237" t="str">
        <f t="shared" si="2033"/>
        <v>-2.0796895620168E-08+0.00127752871170515i</v>
      </c>
      <c r="D3851" s="208" t="str">
        <f t="shared" si="2034"/>
        <v>-5.95700611644883+0.00979438678973949i</v>
      </c>
      <c r="E3851" t="str">
        <f t="shared" si="2035"/>
        <v>2870</v>
      </c>
      <c r="F3851" t="str">
        <f t="shared" si="2036"/>
        <v>0.777000777000777</v>
      </c>
      <c r="G3851" t="str">
        <f t="shared" si="2031"/>
        <v>0.777000777000777</v>
      </c>
      <c r="H3851" t="str">
        <f t="shared" si="2037"/>
        <v>9.1295668095172+0.195527307151688i</v>
      </c>
      <c r="I3851" t="str">
        <f t="shared" si="2038"/>
        <v>7528.04139616454i</v>
      </c>
      <c r="J3851" t="str">
        <f t="shared" si="2032"/>
        <v>-48473.4549159382+1628.14070343i</v>
      </c>
      <c r="K3851" t="str">
        <f t="shared" si="2039"/>
        <v>0.00521046279479865-0.155127338099686i</v>
      </c>
      <c r="L3851" t="str">
        <f t="shared" si="2040"/>
        <v>0.00045101423544133-0.0112536367400633i</v>
      </c>
      <c r="M3851" t="str">
        <f t="shared" si="2041"/>
        <v>0.00566147703023998-0.166380974839749i</v>
      </c>
      <c r="N3851" t="str">
        <f t="shared" si="2042"/>
        <v>-8.50172193174276i</v>
      </c>
      <c r="O3851" t="str">
        <f t="shared" si="2043"/>
        <v>-0.603385949813621-0.797449305954626i</v>
      </c>
      <c r="P3851" t="str">
        <f t="shared" si="2044"/>
        <v>1.60338594981362+0.797449305954626i</v>
      </c>
      <c r="Q3851" t="str">
        <f t="shared" si="2045"/>
        <v>-1.60338594981362+7.70427262578813i</v>
      </c>
      <c r="R3851" t="str">
        <f t="shared" si="2046"/>
        <v>0.0576959934515019-0.220123946470652i</v>
      </c>
      <c r="S3851" t="str">
        <f t="shared" si="2047"/>
        <v>0.881828858370847i</v>
      </c>
      <c r="T3851" t="str">
        <f t="shared" si="2048"/>
        <v>0.1941116484163+0.0508779920379098i</v>
      </c>
      <c r="U3851" t="str">
        <f t="shared" si="2049"/>
        <v>0.0001-83.0229228439723i</v>
      </c>
      <c r="V3851" t="str">
        <f t="shared" si="2050"/>
        <v>0.00002-0.0013316632026429i</v>
      </c>
      <c r="W3851" t="str">
        <f t="shared" si="2051"/>
        <v>0.0000199993584529497-0.00133164184831732i</v>
      </c>
      <c r="X3851" t="str">
        <f t="shared" si="2052"/>
        <v>0.000026301410353807-0.00133142264242443i</v>
      </c>
      <c r="Y3851" t="str">
        <f t="shared" si="2053"/>
        <v>0.009+12.0448662338633i</v>
      </c>
      <c r="Z3851" t="str">
        <f t="shared" si="2054"/>
        <v>-0.00132658944727613-0.0000272005790309484i</v>
      </c>
      <c r="AA3851" t="str">
        <f t="shared" si="2055"/>
        <v>0.000746763167449438-0.996384653474845i</v>
      </c>
      <c r="AB3851" t="str">
        <f t="shared" si="2056"/>
        <v>1.32152571231263+0.346380937040607i</v>
      </c>
      <c r="AC3851" t="str">
        <f t="shared" si="2057"/>
        <v>1.06511298543585-0.217915708571601i</v>
      </c>
      <c r="AD3851" t="str">
        <f t="shared" si="2058"/>
        <v>1.12702656605412+0.555788670174806i</v>
      </c>
      <c r="AE3851" t="str">
        <f t="shared" si="2059"/>
        <v>-0.00147998377567965-0.000767959159949461i</v>
      </c>
      <c r="AF3851" t="str">
        <f t="shared" si="2060"/>
        <v>-15.086572925966-0.185732920361949i</v>
      </c>
      <c r="AG3851" t="str">
        <f t="shared" si="2061"/>
        <v>1.00200772774295-0.00406358369372056i</v>
      </c>
      <c r="AH3851" t="str">
        <f t="shared" si="2062"/>
        <v>0.0220924276168172+0.0119265826771852i</v>
      </c>
      <c r="AI3851">
        <f t="shared" si="2063"/>
        <v>-32.004397859416372</v>
      </c>
      <c r="AJ3851">
        <f t="shared" si="2064"/>
        <v>28.362362967851343</v>
      </c>
      <c r="AK3851"/>
      <c r="AL3851"/>
      <c r="AM3851"/>
      <c r="AN3851"/>
    </row>
    <row r="3852" spans="1:40" x14ac:dyDescent="0.25">
      <c r="A3852"/>
      <c r="B3852">
        <f t="shared" si="2030"/>
        <v>1918000</v>
      </c>
      <c r="C3852" s="237" t="str">
        <f t="shared" si="2033"/>
        <v>-2.07752152509195E-08+0.00127686263834173i</v>
      </c>
      <c r="D3852" s="208" t="str">
        <f t="shared" si="2034"/>
        <v>-5.95700611628261+0.0097892802272866i</v>
      </c>
      <c r="E3852" t="str">
        <f t="shared" si="2035"/>
        <v>2870</v>
      </c>
      <c r="F3852" t="str">
        <f t="shared" si="2036"/>
        <v>0.777000777000777</v>
      </c>
      <c r="G3852" t="str">
        <f t="shared" si="2031"/>
        <v>0.777000777000777</v>
      </c>
      <c r="H3852" t="str">
        <f t="shared" si="2037"/>
        <v>9.12957150755897+0.195425472110963i</v>
      </c>
      <c r="I3852" t="str">
        <f t="shared" si="2038"/>
        <v>7531.96838698153i</v>
      </c>
      <c r="J3852" t="str">
        <f t="shared" si="2032"/>
        <v>-48524.0413512299+1628.99002043753i</v>
      </c>
      <c r="K3852" t="str">
        <f t="shared" si="2039"/>
        <v>0.00520503687726965-0.155046637179196i</v>
      </c>
      <c r="L3852" t="str">
        <f t="shared" si="2040"/>
        <v>0.000450544814843577-0.0112477881623266i</v>
      </c>
      <c r="M3852" t="str">
        <f t="shared" si="2041"/>
        <v>0.00565558169211323-0.166294425341523i</v>
      </c>
      <c r="N3852" t="str">
        <f t="shared" si="2042"/>
        <v>-8.50615684146198i</v>
      </c>
      <c r="O3852" t="str">
        <f t="shared" si="2043"/>
        <v>-0.606916620082232-0.794765510240574i</v>
      </c>
      <c r="P3852" t="str">
        <f t="shared" si="2044"/>
        <v>1.60691662008223+0.794765510240574i</v>
      </c>
      <c r="Q3852" t="str">
        <f t="shared" si="2045"/>
        <v>-1.60691662008223+7.71139133122141i</v>
      </c>
      <c r="R3852" t="str">
        <f t="shared" si="2046"/>
        <v>0.0571586813184544-0.220293042086579i</v>
      </c>
      <c r="S3852" t="str">
        <f t="shared" si="2047"/>
        <v>0.882288862991803i</v>
      </c>
      <c r="T3852" t="str">
        <f t="shared" si="2048"/>
        <v>0.194362097627573+0.0504304679505699i</v>
      </c>
      <c r="U3852" t="str">
        <f t="shared" si="2049"/>
        <v>0.000100000000000001-82.979636648538i</v>
      </c>
      <c r="V3852" t="str">
        <f t="shared" si="2050"/>
        <v>0.00002-0.00133096890483131i</v>
      </c>
      <c r="W3852" t="str">
        <f t="shared" si="2051"/>
        <v>0.0000199993584529496-0.0013309475616444i</v>
      </c>
      <c r="X3852" t="str">
        <f t="shared" si="2052"/>
        <v>0.0000262948392489664-0.00133072850113425i</v>
      </c>
      <c r="Y3852" t="str">
        <f t="shared" si="2053"/>
        <v>0.009+12.0511494191704i</v>
      </c>
      <c r="Z3852" t="str">
        <f t="shared" si="2054"/>
        <v>-0.00132520638688052-0.0000271788134714453i</v>
      </c>
      <c r="AA3852" t="str">
        <f t="shared" si="2055"/>
        <v>0.000745983966433372-0.995865047813615i</v>
      </c>
      <c r="AB3852" t="str">
        <f t="shared" si="2056"/>
        <v>1.3232307881029+0.343334161676408i</v>
      </c>
      <c r="AC3852" t="str">
        <f t="shared" si="2057"/>
        <v>1.06457819693573-0.218104149102728i</v>
      </c>
      <c r="AD3852" t="str">
        <f t="shared" si="2058"/>
        <v>1.12948122758553+0.553908304193885i</v>
      </c>
      <c r="AE3852" t="str">
        <f t="shared" si="2059"/>
        <v>-0.00148174116617802-0.000764740782067941i</v>
      </c>
      <c r="AF3852" t="str">
        <f t="shared" si="2060"/>
        <v>-15.0865776238416-0.185636191883676i</v>
      </c>
      <c r="AG3852" t="str">
        <f t="shared" si="2061"/>
        <v>1.00199990699091-0.00407031956540087i</v>
      </c>
      <c r="AH3852" t="str">
        <f t="shared" si="2062"/>
        <v>0.0221198519479441+0.0118786646000231i</v>
      </c>
      <c r="AI3852">
        <f t="shared" si="2063"/>
        <v>-32.00390324535595</v>
      </c>
      <c r="AJ3852">
        <f t="shared" si="2064"/>
        <v>28.236409860786175</v>
      </c>
      <c r="AK3852"/>
      <c r="AL3852"/>
      <c r="AM3852"/>
      <c r="AN3852"/>
    </row>
    <row r="3853" spans="1:40" x14ac:dyDescent="0.25">
      <c r="A3853"/>
      <c r="B3853">
        <f t="shared" si="2030"/>
        <v>1919000</v>
      </c>
      <c r="C3853" s="237" t="str">
        <f t="shared" si="2033"/>
        <v>-2.07535687660693E-08+0.00127619725916629i</v>
      </c>
      <c r="D3853" s="208" t="str">
        <f t="shared" si="2034"/>
        <v>-5.95700611611666+0.00978417898694156i</v>
      </c>
      <c r="E3853" t="str">
        <f t="shared" si="2035"/>
        <v>2870</v>
      </c>
      <c r="F3853" t="str">
        <f t="shared" si="2036"/>
        <v>0.777000777000777</v>
      </c>
      <c r="G3853" t="str">
        <f t="shared" si="2031"/>
        <v>0.777000777000777</v>
      </c>
      <c r="H3853" t="str">
        <f t="shared" si="2037"/>
        <v>9.12957619826335+0.195323743034644i</v>
      </c>
      <c r="I3853" t="str">
        <f t="shared" si="2038"/>
        <v>7535.89537779852i</v>
      </c>
      <c r="J3853" t="str">
        <f t="shared" si="2032"/>
        <v>-48574.6541679742+1629.83933744505i</v>
      </c>
      <c r="K3853" t="str">
        <f t="shared" si="2039"/>
        <v>0.00519961942769089-0.154966020087044i</v>
      </c>
      <c r="L3853" t="str">
        <f t="shared" si="2040"/>
        <v>0.000450076126340683-0.0112419456507232i</v>
      </c>
      <c r="M3853" t="str">
        <f t="shared" si="2041"/>
        <v>0.00564969555403157-0.166207965737767i</v>
      </c>
      <c r="N3853" t="str">
        <f t="shared" si="2042"/>
        <v>-8.5105917511812i</v>
      </c>
      <c r="O3853" t="str">
        <f t="shared" si="2043"/>
        <v>-0.61043535327686-0.792066082766934i</v>
      </c>
      <c r="P3853" t="str">
        <f t="shared" si="2044"/>
        <v>1.61043535327686+0.792066082766934i</v>
      </c>
      <c r="Q3853" t="str">
        <f t="shared" si="2045"/>
        <v>-1.61043535327686+7.71852566841427i</v>
      </c>
      <c r="R3853" t="str">
        <f t="shared" si="2046"/>
        <v>0.0566210234584289-0.220459181493222i</v>
      </c>
      <c r="S3853" t="str">
        <f t="shared" si="2047"/>
        <v>0.882748867612757i</v>
      </c>
      <c r="T3853" t="str">
        <f t="shared" si="2048"/>
        <v>0.194610092817977+0.0499821443410035i</v>
      </c>
      <c r="U3853" t="str">
        <f t="shared" si="2049"/>
        <v>0.0001-82.9363955663865i</v>
      </c>
      <c r="V3853" t="str">
        <f t="shared" si="2050"/>
        <v>0.00002-0.00133027533062347i</v>
      </c>
      <c r="W3853" t="str">
        <f t="shared" si="2051"/>
        <v>0.0000199993584529496-0.00133025399856361i</v>
      </c>
      <c r="X3853" t="str">
        <f t="shared" si="2052"/>
        <v>0.0000262882784138442-0.00133003508323611i</v>
      </c>
      <c r="Y3853" t="str">
        <f t="shared" si="2053"/>
        <v>0.009+12.0574326044776i</v>
      </c>
      <c r="Z3853" t="str">
        <f t="shared" si="2054"/>
        <v>-0.00132382548832115-0.0000271570824459629i</v>
      </c>
      <c r="AA3853" t="str">
        <f t="shared" si="2055"/>
        <v>0.00074520598472411-0.99534598386871i</v>
      </c>
      <c r="AB3853" t="str">
        <f t="shared" si="2056"/>
        <v>1.32491915674705+0.340281943108833i</v>
      </c>
      <c r="AC3853" t="str">
        <f t="shared" si="2057"/>
        <v>1.06404295941074-0.218289628428826i</v>
      </c>
      <c r="AD3853" t="str">
        <f t="shared" si="2058"/>
        <v>1.13192754352504+0.552017172613546i</v>
      </c>
      <c r="AE3853" t="str">
        <f t="shared" si="2059"/>
        <v>-0.00148348335718294-0.000761514252719151i</v>
      </c>
      <c r="AF3853" t="str">
        <f t="shared" si="2060"/>
        <v>-15.08658231438-0.185539564047702i</v>
      </c>
      <c r="AG3853" t="str">
        <f t="shared" si="2061"/>
        <v>1.00199205557378-0.0040770183680779i</v>
      </c>
      <c r="AH3853" t="str">
        <f t="shared" si="2062"/>
        <v>0.0221470509504482+0.0118306189955971i</v>
      </c>
      <c r="AI3853">
        <f t="shared" si="2063"/>
        <v>-32.003456230826913</v>
      </c>
      <c r="AJ3853">
        <f t="shared" si="2064"/>
        <v>28.110457294485474</v>
      </c>
      <c r="AK3853"/>
      <c r="AL3853"/>
      <c r="AM3853"/>
      <c r="AN3853"/>
    </row>
    <row r="3854" spans="1:40" x14ac:dyDescent="0.25">
      <c r="A3854"/>
      <c r="B3854">
        <f t="shared" si="2030"/>
        <v>1920000</v>
      </c>
      <c r="C3854" s="237" t="str">
        <f t="shared" si="2033"/>
        <v>-2.07319560950429E-08+0.00127553257309416i</v>
      </c>
      <c r="D3854" s="208" t="str">
        <f t="shared" si="2034"/>
        <v>-5.95700611595096+0.00977908306038856i</v>
      </c>
      <c r="E3854" t="str">
        <f t="shared" si="2035"/>
        <v>2870</v>
      </c>
      <c r="F3854" t="str">
        <f t="shared" si="2036"/>
        <v>0.777000777000777</v>
      </c>
      <c r="G3854" t="str">
        <f t="shared" si="2031"/>
        <v>0.777000777000777</v>
      </c>
      <c r="H3854" t="str">
        <f t="shared" si="2037"/>
        <v>9.12958088164557+0.195222119757514i</v>
      </c>
      <c r="I3854" t="str">
        <f t="shared" si="2038"/>
        <v>7539.8223686155i</v>
      </c>
      <c r="J3854" t="str">
        <f t="shared" si="2032"/>
        <v>-48625.293366171+1630.68865445258i</v>
      </c>
      <c r="K3854" t="str">
        <f t="shared" si="2039"/>
        <v>0.00519421042845732-0.154885486692829i</v>
      </c>
      <c r="L3854" t="str">
        <f t="shared" si="2040"/>
        <v>0.000449608168411911-0.0112361091958359i</v>
      </c>
      <c r="M3854" t="str">
        <f t="shared" si="2041"/>
        <v>0.00564381859686923-0.166121595888665i</v>
      </c>
      <c r="N3854" t="str">
        <f t="shared" si="2042"/>
        <v>-8.51502666090042i</v>
      </c>
      <c r="O3854" t="str">
        <f t="shared" si="2043"/>
        <v>-0.613942080189679-0.789351076627105i</v>
      </c>
      <c r="P3854" t="str">
        <f t="shared" si="2044"/>
        <v>1.61394208018968+0.789351076627105i</v>
      </c>
      <c r="Q3854" t="str">
        <f t="shared" si="2045"/>
        <v>-1.61394208018968+7.72567558427331i</v>
      </c>
      <c r="R3854" t="str">
        <f t="shared" si="2046"/>
        <v>0.0560830371210132-0.220622369550927i</v>
      </c>
      <c r="S3854" t="str">
        <f t="shared" si="2047"/>
        <v>0.883208872233713i</v>
      </c>
      <c r="T3854" t="str">
        <f t="shared" si="2048"/>
        <v>0.194855634200604+0.0495330359670915i</v>
      </c>
      <c r="U3854" t="str">
        <f t="shared" si="2049"/>
        <v>0.0001-82.8931995270289i</v>
      </c>
      <c r="V3854" t="str">
        <f t="shared" si="2050"/>
        <v>0.00002-0.00132958247888877i</v>
      </c>
      <c r="W3854" t="str">
        <f t="shared" si="2051"/>
        <v>0.0000199993584529497-0.00132956115794438i</v>
      </c>
      <c r="X3854" t="str">
        <f t="shared" si="2052"/>
        <v>0.0000262817278270518-0.00132934238759985i</v>
      </c>
      <c r="Y3854" t="str">
        <f t="shared" si="2053"/>
        <v>0.009+12.0637157897848i</v>
      </c>
      <c r="Z3854" t="str">
        <f t="shared" si="2054"/>
        <v>-0.00132244674709477-0.0000271353858758666i</v>
      </c>
      <c r="AA3854" t="str">
        <f t="shared" si="2055"/>
        <v>0.000744429219778238-0.994827460793339i</v>
      </c>
      <c r="AB3854" t="str">
        <f t="shared" si="2056"/>
        <v>1.3265908196958+0.33722438181057i</v>
      </c>
      <c r="AC3854" t="str">
        <f t="shared" si="2057"/>
        <v>1.06350729041758-0.218472150821738i</v>
      </c>
      <c r="AD3854" t="str">
        <f t="shared" si="2058"/>
        <v>1.13436546705835+0.550115312314405i</v>
      </c>
      <c r="AE3854" t="str">
        <f t="shared" si="2059"/>
        <v>-0.00148521033065208-0.000758279649970096i</v>
      </c>
      <c r="AF3854" t="str">
        <f t="shared" si="2060"/>
        <v>-15.0865869975965-0.185443036697125i</v>
      </c>
      <c r="AG3854" t="str">
        <f t="shared" si="2061"/>
        <v>1.00198417367222-0.00408367999095912i</v>
      </c>
      <c r="AH3854" t="str">
        <f t="shared" si="2062"/>
        <v>0.0221740243237455+0.0117824470199096i</v>
      </c>
      <c r="AI3854">
        <f t="shared" si="2063"/>
        <v>-32.003056705387166</v>
      </c>
      <c r="AJ3854">
        <f t="shared" si="2064"/>
        <v>27.984505242178322</v>
      </c>
      <c r="AK3854"/>
      <c r="AL3854"/>
      <c r="AM3854"/>
      <c r="AN3854"/>
    </row>
    <row r="3855" spans="1:40" x14ac:dyDescent="0.25">
      <c r="A3855"/>
      <c r="B3855">
        <f t="shared" si="2030"/>
        <v>1921000</v>
      </c>
      <c r="C3855" s="237" t="str">
        <f t="shared" si="2033"/>
        <v>-2.07103771674499E-08+0.00127486857904293i</v>
      </c>
      <c r="D3855" s="208" t="str">
        <f t="shared" si="2034"/>
        <v>-5.95700611578552+0.00977399243932913i</v>
      </c>
      <c r="E3855" t="str">
        <f t="shared" si="2035"/>
        <v>2870</v>
      </c>
      <c r="F3855" t="str">
        <f t="shared" si="2036"/>
        <v>0.777000777000777</v>
      </c>
      <c r="G3855" t="str">
        <f t="shared" si="2031"/>
        <v>0.777000777000777</v>
      </c>
      <c r="H3855" t="str">
        <f t="shared" si="2037"/>
        <v>9.12958555772089+0.195120602114699i</v>
      </c>
      <c r="I3855" t="str">
        <f t="shared" si="2038"/>
        <v>7543.74935943249i</v>
      </c>
      <c r="J3855" t="str">
        <f t="shared" si="2032"/>
        <v>-48675.9589458203+1631.53797146011i</v>
      </c>
      <c r="K3855" t="str">
        <f t="shared" si="2039"/>
        <v>0.00518880986200951-0.154805036866417i</v>
      </c>
      <c r="L3855" t="str">
        <f t="shared" si="2040"/>
        <v>0.000449140939540476-0.0112302787882665i</v>
      </c>
      <c r="M3855" t="str">
        <f t="shared" si="2041"/>
        <v>0.00563795080154999-0.166035315654683i</v>
      </c>
      <c r="N3855" t="str">
        <f t="shared" si="2042"/>
        <v>-8.51946157061964i</v>
      </c>
      <c r="O3855" t="str">
        <f t="shared" si="2043"/>
        <v>-0.617436731849013-0.78662054522089i</v>
      </c>
      <c r="P3855" t="str">
        <f t="shared" si="2044"/>
        <v>1.61743673184901+0.78662054522089i</v>
      </c>
      <c r="Q3855" t="str">
        <f t="shared" si="2045"/>
        <v>-1.61743673184901+7.73284102539875i</v>
      </c>
      <c r="R3855" t="str">
        <f t="shared" si="2046"/>
        <v>0.0555447394654251-0.220782611218021i</v>
      </c>
      <c r="S3855" t="str">
        <f t="shared" si="2047"/>
        <v>0.883668876854667i</v>
      </c>
      <c r="T3855" t="str">
        <f t="shared" si="2048"/>
        <v>0.195098722084069+0.0490831575385973i</v>
      </c>
      <c r="U3855" t="str">
        <f t="shared" si="2049"/>
        <v>0.0001-82.8500484601224i</v>
      </c>
      <c r="V3855" t="str">
        <f t="shared" si="2050"/>
        <v>0.00002-0.00132889034849893i</v>
      </c>
      <c r="W3855" t="str">
        <f t="shared" si="2051"/>
        <v>0.0000199993584529496-0.00132886903865844i</v>
      </c>
      <c r="X3855" t="str">
        <f t="shared" si="2052"/>
        <v>0.0000262751874672557-0.00132865041309762i</v>
      </c>
      <c r="Y3855" t="str">
        <f t="shared" si="2053"/>
        <v>0.009+12.069998975092i</v>
      </c>
      <c r="Z3855" t="str">
        <f t="shared" si="2054"/>
        <v>-0.00132107015870983-0.0000271137236827488i</v>
      </c>
      <c r="AA3855" t="str">
        <f t="shared" si="2055"/>
        <v>0.000743653669058943-0.994309477742455i</v>
      </c>
      <c r="AB3855" t="str">
        <f t="shared" si="2056"/>
        <v>1.32824577905023+0.334161577926721i</v>
      </c>
      <c r="AC3855" t="str">
        <f t="shared" si="2057"/>
        <v>1.06297120742538-0.218651720655486i</v>
      </c>
      <c r="AD3855" t="str">
        <f t="shared" si="2058"/>
        <v>1.13679495153264+0.54820276037694i</v>
      </c>
      <c r="AE3855" t="str">
        <f t="shared" si="2059"/>
        <v>-0.00148692206887477-0.000755037051856129i</v>
      </c>
      <c r="AF3855" t="str">
        <f t="shared" si="2060"/>
        <v>-15.0865916735064-0.18534660967537i</v>
      </c>
      <c r="AG3855" t="str">
        <f t="shared" si="2061"/>
        <v>1.00197626146722-0.00409030432406362i</v>
      </c>
      <c r="AH3855" t="str">
        <f t="shared" si="2062"/>
        <v>0.022200771772119+0.011734149828659i</v>
      </c>
      <c r="AI3855">
        <f t="shared" si="2063"/>
        <v>-32.002704559502398</v>
      </c>
      <c r="AJ3855">
        <f t="shared" si="2064"/>
        <v>27.858553677144382</v>
      </c>
      <c r="AK3855"/>
      <c r="AL3855"/>
      <c r="AM3855"/>
      <c r="AN3855"/>
    </row>
    <row r="3856" spans="1:40" x14ac:dyDescent="0.25">
      <c r="A3856"/>
      <c r="B3856">
        <f t="shared" si="2030"/>
        <v>1922000</v>
      </c>
      <c r="C3856" s="237" t="str">
        <f t="shared" si="2033"/>
        <v>-2.06888319130829E-08+0.00127420527593244i</v>
      </c>
      <c r="D3856" s="208" t="str">
        <f t="shared" si="2034"/>
        <v>-5.95700611562034+0.00976890711548204i</v>
      </c>
      <c r="E3856" t="str">
        <f t="shared" si="2035"/>
        <v>2870</v>
      </c>
      <c r="F3856" t="str">
        <f t="shared" si="2036"/>
        <v>0.777000777000777</v>
      </c>
      <c r="G3856" t="str">
        <f t="shared" si="2031"/>
        <v>0.777000777000777</v>
      </c>
      <c r="H3856" t="str">
        <f t="shared" si="2037"/>
        <v>9.1295902265045+0.195019189941665i</v>
      </c>
      <c r="I3856" t="str">
        <f t="shared" si="2038"/>
        <v>7547.67635024948i</v>
      </c>
      <c r="J3856" t="str">
        <f t="shared" si="2032"/>
        <v>-48726.6509069223+1632.38728846764i</v>
      </c>
      <c r="K3856" t="str">
        <f t="shared" si="2039"/>
        <v>0.00518341771083355-0.154724670477947i</v>
      </c>
      <c r="L3856" t="str">
        <f t="shared" si="2040"/>
        <v>0.000448674438213517-0.0112244544186364i</v>
      </c>
      <c r="M3856" t="str">
        <f t="shared" si="2041"/>
        <v>0.00563209214904707-0.165949124896583i</v>
      </c>
      <c r="N3856" t="str">
        <f t="shared" si="2042"/>
        <v>-8.52389648033886i</v>
      </c>
      <c r="O3856" t="str">
        <f t="shared" si="2043"/>
        <v>-0.620919239520682-0.783874542253451i</v>
      </c>
      <c r="P3856" t="str">
        <f t="shared" si="2044"/>
        <v>1.62091923952068+0.783874542253451i</v>
      </c>
      <c r="Q3856" t="str">
        <f t="shared" si="2045"/>
        <v>-1.62091923952068+7.74002193808541i</v>
      </c>
      <c r="R3856" t="str">
        <f t="shared" si="2046"/>
        <v>0.0550061475600909-0.220939911549625i</v>
      </c>
      <c r="S3856" t="str">
        <f t="shared" si="2047"/>
        <v>0.884128881475623i</v>
      </c>
      <c r="T3856" t="str">
        <f t="shared" si="2048"/>
        <v>0.195339356871693+0.0486325237165862i</v>
      </c>
      <c r="U3856" t="str">
        <f t="shared" si="2049"/>
        <v>0.0001-82.8069422954708i</v>
      </c>
      <c r="V3856" t="str">
        <f t="shared" si="2050"/>
        <v>0.00002-0.00132819893832802i</v>
      </c>
      <c r="W3856" t="str">
        <f t="shared" si="2051"/>
        <v>0.0000199993584529496-0.00132817763957989i</v>
      </c>
      <c r="X3856" t="str">
        <f t="shared" si="2052"/>
        <v>0.0000262686573131785-0.00132795915860393i</v>
      </c>
      <c r="Y3856" t="str">
        <f t="shared" si="2053"/>
        <v>0.009+12.0762821603992i</v>
      </c>
      <c r="Z3856" t="str">
        <f t="shared" si="2054"/>
        <v>-0.00131969571868644-0.0000270920957884297i</v>
      </c>
      <c r="AA3856" t="str">
        <f t="shared" si="2055"/>
        <v>0.000742879330036034-0.993792033872782i</v>
      </c>
      <c r="AB3856" t="str">
        <f t="shared" si="2056"/>
        <v>1.32988403755618+0.331093631270845i</v>
      </c>
      <c r="AC3856" t="str">
        <f t="shared" si="2057"/>
        <v>1.06243472781529-0.218828342405103i</v>
      </c>
      <c r="AD3856" t="str">
        <f t="shared" si="2058"/>
        <v>1.13921595045725+0.546279554080769i</v>
      </c>
      <c r="AE3856" t="str">
        <f t="shared" si="2059"/>
        <v>-0.00148861855447132-0.000751786536379824i</v>
      </c>
      <c r="AF3856" t="str">
        <f t="shared" si="2060"/>
        <v>-15.0865963421248-0.185250282826183i</v>
      </c>
      <c r="AG3856" t="str">
        <f t="shared" si="2061"/>
        <v>1.00196831914012-0.0040968912582226i</v>
      </c>
      <c r="AH3856" t="str">
        <f t="shared" si="2062"/>
        <v>0.0222272930047086+0.0116857285772227i</v>
      </c>
      <c r="AI3856">
        <f t="shared" si="2063"/>
        <v>-32.002399684541111</v>
      </c>
      <c r="AJ3856">
        <f t="shared" si="2064"/>
        <v>27.732602572715944</v>
      </c>
      <c r="AK3856"/>
      <c r="AL3856"/>
      <c r="AM3856"/>
      <c r="AN3856"/>
    </row>
    <row r="3857" spans="1:40" x14ac:dyDescent="0.25">
      <c r="A3857"/>
      <c r="B3857">
        <f t="shared" si="2030"/>
        <v>1923000</v>
      </c>
      <c r="C3857" s="237" t="str">
        <f t="shared" si="2033"/>
        <v>-2.06673202619166E-08+0.00127354266268477i</v>
      </c>
      <c r="D3857" s="208" t="str">
        <f t="shared" si="2034"/>
        <v>-5.95700611545541+0.00976382708058324i</v>
      </c>
      <c r="E3857" t="str">
        <f t="shared" si="2035"/>
        <v>2870</v>
      </c>
      <c r="F3857" t="str">
        <f t="shared" si="2036"/>
        <v>0.777000777000777</v>
      </c>
      <c r="G3857" t="str">
        <f t="shared" si="2031"/>
        <v>0.777000777000777</v>
      </c>
      <c r="H3857" t="str">
        <f t="shared" si="2037"/>
        <v>9.12959488801152+0.194917883074222i</v>
      </c>
      <c r="I3857" t="str">
        <f t="shared" si="2038"/>
        <v>7551.60334106647i</v>
      </c>
      <c r="J3857" t="str">
        <f t="shared" si="2032"/>
        <v>-48777.3692494768+1633.23660547516i</v>
      </c>
      <c r="K3857" t="str">
        <f t="shared" si="2039"/>
        <v>0.00517803395746103-0.154644387397823i</v>
      </c>
      <c r="L3857" t="str">
        <f t="shared" si="2040"/>
        <v>0.000448208662922096-0.0112186360775863i</v>
      </c>
      <c r="M3857" t="str">
        <f t="shared" si="2041"/>
        <v>0.00562624262038313-0.165863023475409i</v>
      </c>
      <c r="N3857" t="str">
        <f t="shared" si="2042"/>
        <v>-8.52833139005808i</v>
      </c>
      <c r="O3857" t="str">
        <f t="shared" si="2043"/>
        <v>-0.624389534709359-0.781113121734253i</v>
      </c>
      <c r="P3857" t="str">
        <f t="shared" si="2044"/>
        <v>1.62438953470936+0.781113121734253i</v>
      </c>
      <c r="Q3857" t="str">
        <f t="shared" si="2045"/>
        <v>-1.62438953470936+7.74721826832383i</v>
      </c>
      <c r="R3857" t="str">
        <f t="shared" si="2046"/>
        <v>0.0544672783822376-0.221094275696476i</v>
      </c>
      <c r="S3857" t="str">
        <f t="shared" si="2047"/>
        <v>0.884588886096579i</v>
      </c>
      <c r="T3857" t="str">
        <f t="shared" si="2048"/>
        <v>0.195577539060676+0.0481811491128558i</v>
      </c>
      <c r="U3857" t="str">
        <f t="shared" si="2049"/>
        <v>0.0001-82.7638809630244i</v>
      </c>
      <c r="V3857" t="str">
        <f t="shared" si="2050"/>
        <v>0.00002-0.00132750824725244i</v>
      </c>
      <c r="W3857" t="str">
        <f t="shared" si="2051"/>
        <v>0.0000199993584529496-0.00132748695958512i</v>
      </c>
      <c r="X3857" t="str">
        <f t="shared" si="2052"/>
        <v>0.0000262621373435972-0.00132726862299558i</v>
      </c>
      <c r="Y3857" t="str">
        <f t="shared" si="2053"/>
        <v>0.009+12.0825653457063i</v>
      </c>
      <c r="Z3857" t="str">
        <f t="shared" si="2054"/>
        <v>-0.00131832342255636-0.0000270705021149551i</v>
      </c>
      <c r="AA3857" t="str">
        <f t="shared" si="2055"/>
        <v>0.000742106200185922-0.993275128342805i</v>
      </c>
      <c r="AB3857" t="str">
        <f t="shared" si="2056"/>
        <v>1.33150559859862+0.328020641321084i</v>
      </c>
      <c r="AC3857" t="str">
        <f t="shared" si="2057"/>
        <v>1.06189786887997-0.219002020645435i</v>
      </c>
      <c r="AD3857" t="str">
        <f t="shared" si="2058"/>
        <v>1.14162841750459+0.544345730903973i</v>
      </c>
      <c r="AE3857" t="str">
        <f t="shared" si="2059"/>
        <v>-0.00149029977039255-0.00074852818150982i</v>
      </c>
      <c r="AF3857" t="str">
        <f t="shared" si="2060"/>
        <v>-15.0866010034669-0.185154055993639i</v>
      </c>
      <c r="AG3857" t="str">
        <f t="shared" si="2061"/>
        <v>1.00196034687262-0.00410344068508047i</v>
      </c>
      <c r="AH3857" t="str">
        <f t="shared" si="2062"/>
        <v>0.0222535877355053+0.0116371844206417i</v>
      </c>
      <c r="AI3857">
        <f t="shared" si="2063"/>
        <v>-32.002141972767987</v>
      </c>
      <c r="AJ3857">
        <f t="shared" si="2064"/>
        <v>27.606651902278536</v>
      </c>
      <c r="AK3857"/>
      <c r="AL3857"/>
      <c r="AM3857"/>
      <c r="AN3857"/>
    </row>
    <row r="3858" spans="1:40" x14ac:dyDescent="0.25">
      <c r="A3858"/>
      <c r="B3858">
        <f t="shared" si="2030"/>
        <v>1924000</v>
      </c>
      <c r="C3858" s="237" t="str">
        <f t="shared" si="2033"/>
        <v>-2.06458421441087E-08+0.00127288073822426i</v>
      </c>
      <c r="D3858" s="208" t="str">
        <f t="shared" si="2034"/>
        <v>-5.95700611529075+0.009758752326386i</v>
      </c>
      <c r="E3858" t="str">
        <f t="shared" si="2035"/>
        <v>2870</v>
      </c>
      <c r="F3858" t="str">
        <f t="shared" si="2036"/>
        <v>0.777000777000777</v>
      </c>
      <c r="G3858" t="str">
        <f t="shared" si="2031"/>
        <v>0.777000777000777</v>
      </c>
      <c r="H3858" t="str">
        <f t="shared" si="2037"/>
        <v>9.12959954225711+0.19481668134852i</v>
      </c>
      <c r="I3858" t="str">
        <f t="shared" si="2038"/>
        <v>7555.53033188345i</v>
      </c>
      <c r="J3858" t="str">
        <f t="shared" si="2032"/>
        <v>-48828.1139734839+1634.08592248269i</v>
      </c>
      <c r="K3858" t="str">
        <f t="shared" si="2039"/>
        <v>0.00517265858446884-0.15456418749672i</v>
      </c>
      <c r="L3858" t="str">
        <f t="shared" si="2040"/>
        <v>0.000447743612161184-0.0112128237557763i</v>
      </c>
      <c r="M3858" t="str">
        <f t="shared" si="2041"/>
        <v>0.00562040219663002-0.165777011252496i</v>
      </c>
      <c r="N3858" t="str">
        <f t="shared" si="2042"/>
        <v>-8.5327662997773i</v>
      </c>
      <c r="O3858" t="str">
        <f t="shared" si="2043"/>
        <v>-0.62784754915992-0.778336337975995i</v>
      </c>
      <c r="P3858" t="str">
        <f t="shared" si="2044"/>
        <v>1.62784754915992+0.778336337975995i</v>
      </c>
      <c r="Q3858" t="str">
        <f t="shared" si="2045"/>
        <v>-1.62784754915992+7.75442996180131i</v>
      </c>
      <c r="R3858" t="str">
        <f t="shared" si="2046"/>
        <v>0.0539281488174966-0.22124570890375i</v>
      </c>
      <c r="S3858" t="str">
        <f t="shared" si="2047"/>
        <v>0.885048890717533i</v>
      </c>
      <c r="T3858" t="str">
        <f t="shared" si="2048"/>
        <v>0.195813269241278+0.0477290482893754i</v>
      </c>
      <c r="U3858" t="str">
        <f t="shared" si="2049"/>
        <v>0.0001-82.7208643928772i</v>
      </c>
      <c r="V3858" t="str">
        <f t="shared" si="2050"/>
        <v>0.00002-0.00132681827415096i</v>
      </c>
      <c r="W3858" t="str">
        <f t="shared" si="2051"/>
        <v>0.0000199993584529496-0.00132679699755294i</v>
      </c>
      <c r="X3858" t="str">
        <f t="shared" si="2052"/>
        <v>0.000026255627537345-0.00132657880515178i</v>
      </c>
      <c r="Y3858" t="str">
        <f t="shared" si="2053"/>
        <v>0.009+12.0888485310135i</v>
      </c>
      <c r="Z3858" t="str">
        <f t="shared" si="2054"/>
        <v>-0.00131695326586297-0.000027048942584597i</v>
      </c>
      <c r="AA3858" t="str">
        <f t="shared" si="2055"/>
        <v>0.000741334276991551-0.992758760312737i</v>
      </c>
      <c r="AB3858" t="str">
        <f t="shared" si="2056"/>
        <v>1.33311046619608+0.324942707216348i</v>
      </c>
      <c r="AC3858" t="str">
        <f t="shared" si="2057"/>
        <v>1.06136064782318-0.21917276004999i</v>
      </c>
      <c r="AD3858" t="str">
        <f t="shared" si="2058"/>
        <v>1.14403230651089+0.542401328522407i</v>
      </c>
      <c r="AE3858" t="str">
        <f t="shared" si="2059"/>
        <v>-0.00149196569991926-0.000745262065179738i</v>
      </c>
      <c r="AF3858" t="str">
        <f t="shared" si="2060"/>
        <v>-15.0866056575479-0.185057929022134i</v>
      </c>
      <c r="AG3858" t="str">
        <f t="shared" si="2061"/>
        <v>1.00195234484671-0.00410995249709536i</v>
      </c>
      <c r="AH3858" t="str">
        <f t="shared" si="2062"/>
        <v>0.0222796556833459+0.0115885185136048i</v>
      </c>
      <c r="AI3858">
        <f t="shared" si="2063"/>
        <v>-32.001931317337359</v>
      </c>
      <c r="AJ3858">
        <f t="shared" si="2064"/>
        <v>27.480701639269984</v>
      </c>
      <c r="AK3858"/>
      <c r="AL3858"/>
      <c r="AM3858"/>
      <c r="AN3858"/>
    </row>
    <row r="3859" spans="1:40" x14ac:dyDescent="0.25">
      <c r="A3859"/>
      <c r="B3859">
        <f t="shared" si="2030"/>
        <v>1925000</v>
      </c>
      <c r="C3859" s="237" t="str">
        <f t="shared" si="2033"/>
        <v>-2.06243974899973E-08+0.00127221950147748i</v>
      </c>
      <c r="D3859" s="208" t="str">
        <f t="shared" si="2034"/>
        <v>-5.95700611512634+0.00975368284466068i</v>
      </c>
      <c r="E3859" t="str">
        <f t="shared" si="2035"/>
        <v>2870</v>
      </c>
      <c r="F3859" t="str">
        <f t="shared" si="2036"/>
        <v>0.777000777000777</v>
      </c>
      <c r="G3859" t="str">
        <f t="shared" si="2031"/>
        <v>0.777000777000777</v>
      </c>
      <c r="H3859" t="str">
        <f t="shared" si="2037"/>
        <v>9.12960418925629+0.194715584601046i</v>
      </c>
      <c r="I3859" t="str">
        <f t="shared" si="2038"/>
        <v>7559.45732270044i</v>
      </c>
      <c r="J3859" t="str">
        <f t="shared" si="2032"/>
        <v>-48878.8850789435+1634.93523949022i</v>
      </c>
      <c r="K3859" t="str">
        <f t="shared" si="2039"/>
        <v>0.00516729157447901-0.154484070645578i</v>
      </c>
      <c r="L3859" t="str">
        <f t="shared" si="2040"/>
        <v>0.000447279284429641-0.0112070174438856i</v>
      </c>
      <c r="M3859" t="str">
        <f t="shared" si="2041"/>
        <v>0.00561457085890865-0.165691088089464i</v>
      </c>
      <c r="N3859" t="str">
        <f t="shared" si="2042"/>
        <v>-8.53720120949651i</v>
      </c>
      <c r="O3859" t="str">
        <f t="shared" si="2043"/>
        <v>-0.631293214858772-0.775544245593555i</v>
      </c>
      <c r="P3859" t="str">
        <f t="shared" si="2044"/>
        <v>1.63129321485877+0.775544245593555i</v>
      </c>
      <c r="Q3859" t="str">
        <f t="shared" si="2045"/>
        <v>-1.63129321485877+7.76165696390296i</v>
      </c>
      <c r="R3859" t="str">
        <f t="shared" si="2046"/>
        <v>0.0533887756595256-0.221394216509883i</v>
      </c>
      <c r="S3859" t="str">
        <f t="shared" si="2047"/>
        <v>0.885508895338489i</v>
      </c>
      <c r="T3859" t="str">
        <f t="shared" si="2048"/>
        <v>0.196046548095997+0.0472762357577409i</v>
      </c>
      <c r="U3859" t="str">
        <f t="shared" si="2049"/>
        <v>0.0001-82.6778925152703i</v>
      </c>
      <c r="V3859" t="str">
        <f t="shared" si="2050"/>
        <v>0.00002-0.00132612901790465i</v>
      </c>
      <c r="W3859" t="str">
        <f t="shared" si="2051"/>
        <v>0.0000199993584529496-0.00132610775236444i</v>
      </c>
      <c r="X3859" t="str">
        <f t="shared" si="2052"/>
        <v>0.0000262491278733095-0.00132588970395404i</v>
      </c>
      <c r="Y3859" t="str">
        <f t="shared" si="2053"/>
        <v>0.009+12.0951317163207i</v>
      </c>
      <c r="Z3859" t="str">
        <f t="shared" si="2054"/>
        <v>-0.00131558524416125-0.0000270274171198522i</v>
      </c>
      <c r="AA3859" t="str">
        <f t="shared" si="2055"/>
        <v>0.000740563557942435-0.992242928944551i</v>
      </c>
      <c r="AB3859" t="str">
        <f t="shared" si="2056"/>
        <v>1.33469864499506+0.321859927752599i</v>
      </c>
      <c r="AC3859" t="str">
        <f t="shared" si="2057"/>
        <v>1.06082308175934-0.219340565389755i</v>
      </c>
      <c r="AD3859" t="str">
        <f t="shared" si="2058"/>
        <v>1.14642757147709+0.54044638480901i</v>
      </c>
      <c r="AE3859" t="str">
        <f t="shared" si="2059"/>
        <v>-0.00149361632666173-0.000741988265287036i</v>
      </c>
      <c r="AF3859" t="str">
        <f t="shared" si="2060"/>
        <v>-15.0866103043826-0.184961901756385i</v>
      </c>
      <c r="AG3859" t="str">
        <f t="shared" si="2061"/>
        <v>1.00194431324474-0.00411642658754033i</v>
      </c>
      <c r="AH3859" t="str">
        <f t="shared" si="2062"/>
        <v>0.0223054965719044+0.0115397320104323i</v>
      </c>
      <c r="AI3859">
        <f t="shared" si="2063"/>
        <v>-32.001767612287743</v>
      </c>
      <c r="AJ3859">
        <f t="shared" si="2064"/>
        <v>27.354751757181997</v>
      </c>
      <c r="AK3859"/>
      <c r="AL3859"/>
      <c r="AM3859"/>
      <c r="AN3859"/>
    </row>
    <row r="3860" spans="1:40" x14ac:dyDescent="0.25">
      <c r="A3860"/>
      <c r="B3860">
        <f t="shared" si="2030"/>
        <v>1926000</v>
      </c>
      <c r="C3860" s="237" t="str">
        <f t="shared" si="2033"/>
        <v>-2.06029862301016E-08+0.00127155895137322i</v>
      </c>
      <c r="D3860" s="208" t="str">
        <f t="shared" si="2034"/>
        <v>-5.95700611496219+0.00974861862719469i</v>
      </c>
      <c r="E3860" t="str">
        <f t="shared" si="2035"/>
        <v>2870</v>
      </c>
      <c r="F3860" t="str">
        <f t="shared" si="2036"/>
        <v>0.777000777000777</v>
      </c>
      <c r="G3860" t="str">
        <f t="shared" si="2031"/>
        <v>0.777000777000777</v>
      </c>
      <c r="H3860" t="str">
        <f t="shared" si="2037"/>
        <v>9.12960882902413+0.194614592668629i</v>
      </c>
      <c r="I3860" t="str">
        <f t="shared" si="2038"/>
        <v>7563.38431351743i</v>
      </c>
      <c r="J3860" t="str">
        <f t="shared" si="2032"/>
        <v>-48929.6825658557+1635.78455649775i</v>
      </c>
      <c r="K3860" t="str">
        <f t="shared" si="2039"/>
        <v>0.00516193291015851-0.154404036715606i</v>
      </c>
      <c r="L3860" t="str">
        <f t="shared" si="2040"/>
        <v>0.000446815678230224-0.0112012171326128i</v>
      </c>
      <c r="M3860" t="str">
        <f t="shared" si="2041"/>
        <v>0.00560874858838873-0.165605253848219i</v>
      </c>
      <c r="N3860" t="str">
        <f t="shared" si="2042"/>
        <v>-8.54163611921573i</v>
      </c>
      <c r="O3860" t="str">
        <f t="shared" si="2043"/>
        <v>-0.634726464035226-0.772736899502889i</v>
      </c>
      <c r="P3860" t="str">
        <f t="shared" si="2044"/>
        <v>1.63472646403523+0.772736899502889i</v>
      </c>
      <c r="Q3860" t="str">
        <f t="shared" si="2045"/>
        <v>-1.63472646403523+7.76889921971284i</v>
      </c>
      <c r="R3860" t="str">
        <f t="shared" si="2046"/>
        <v>0.0528491756096361-0.221539803945399i</v>
      </c>
      <c r="S3860" t="str">
        <f t="shared" si="2047"/>
        <v>0.885968899959443i</v>
      </c>
      <c r="T3860" t="str">
        <f t="shared" si="2048"/>
        <v>0.196277376398736+0.0468227259786327i</v>
      </c>
      <c r="U3860" t="str">
        <f t="shared" si="2049"/>
        <v>0.0001-82.6349652605894i</v>
      </c>
      <c r="V3860" t="str">
        <f t="shared" si="2050"/>
        <v>0.00002-0.00132544047739691i</v>
      </c>
      <c r="W3860" t="str">
        <f t="shared" si="2051"/>
        <v>0.0000199993584529496-0.00132541922290302i</v>
      </c>
      <c r="X3860" t="str">
        <f t="shared" si="2052"/>
        <v>0.0000262426383304329-0.00132520131828617i</v>
      </c>
      <c r="Y3860" t="str">
        <f t="shared" si="2053"/>
        <v>0.009+12.1014149016279i</v>
      </c>
      <c r="Z3860" t="str">
        <f t="shared" si="2054"/>
        <v>-0.00131421935301766-0.0000270059256434406i</v>
      </c>
      <c r="AA3860" t="str">
        <f t="shared" si="2055"/>
        <v>0.000739794040534615-0.991727633401961i</v>
      </c>
      <c r="AB3860" t="str">
        <f t="shared" si="2056"/>
        <v>1.33627014026435+0.318772401379162i</v>
      </c>
      <c r="AC3860" t="str">
        <f t="shared" si="2057"/>
        <v>1.06028518771312-0.21950544153202i</v>
      </c>
      <c r="AD3860" t="str">
        <f t="shared" si="2058"/>
        <v>1.14881416656959+0.538480937833057i</v>
      </c>
      <c r="AE3860" t="str">
        <f t="shared" si="2059"/>
        <v>-0.00149525163455908-0.000738706859691811i</v>
      </c>
      <c r="AF3860" t="str">
        <f t="shared" si="2060"/>
        <v>-15.0866149439863-0.184865974041434i</v>
      </c>
      <c r="AG3860" t="str">
        <f t="shared" si="2061"/>
        <v>1.00193625224938-0.00412286285050388i</v>
      </c>
      <c r="AH3860" t="str">
        <f t="shared" si="2062"/>
        <v>0.0223311101296859+0.01149082606506i</v>
      </c>
      <c r="AI3860">
        <f t="shared" si="2063"/>
        <v>-32.001650752535639</v>
      </c>
      <c r="AJ3860">
        <f t="shared" si="2064"/>
        <v>27.228802229559474</v>
      </c>
      <c r="AK3860"/>
      <c r="AL3860"/>
      <c r="AM3860"/>
      <c r="AN3860"/>
    </row>
    <row r="3861" spans="1:40" x14ac:dyDescent="0.25">
      <c r="A3861"/>
      <c r="B3861">
        <f t="shared" si="2030"/>
        <v>1927000</v>
      </c>
      <c r="C3861" s="237" t="str">
        <f t="shared" si="2033"/>
        <v>-2.05816082951207E-08+0.00127089908684249i</v>
      </c>
      <c r="D3861" s="208" t="str">
        <f t="shared" si="2034"/>
        <v>-5.95700611479829+0.00974355966579243i</v>
      </c>
      <c r="E3861" t="str">
        <f t="shared" si="2035"/>
        <v>2870</v>
      </c>
      <c r="F3861" t="str">
        <f t="shared" si="2036"/>
        <v>0.777000777000777</v>
      </c>
      <c r="G3861" t="str">
        <f t="shared" si="2031"/>
        <v>0.777000777000777</v>
      </c>
      <c r="H3861" t="str">
        <f t="shared" si="2037"/>
        <v>9.12961346157559+0.194513705388434i</v>
      </c>
      <c r="I3861" t="str">
        <f t="shared" si="2038"/>
        <v>7567.31130433441i</v>
      </c>
      <c r="J3861" t="str">
        <f t="shared" si="2032"/>
        <v>-48980.5064342204+1636.63387350527i</v>
      </c>
      <c r="K3861" t="str">
        <f t="shared" si="2039"/>
        <v>0.0051565825742192-0.154324085578276i</v>
      </c>
      <c r="L3861" t="str">
        <f t="shared" si="2040"/>
        <v>0.000446352792069551-0.0111954228126754i</v>
      </c>
      <c r="M3861" t="str">
        <f t="shared" si="2041"/>
        <v>0.00560293536628875-0.165519508390951i</v>
      </c>
      <c r="N3861" t="str">
        <f t="shared" si="2042"/>
        <v>-8.54607102893495i</v>
      </c>
      <c r="O3861" t="str">
        <f t="shared" si="2043"/>
        <v>-0.638147229162787-0.769914354919985i</v>
      </c>
      <c r="P3861" t="str">
        <f t="shared" si="2044"/>
        <v>1.63814722916279+0.769914354919985i</v>
      </c>
      <c r="Q3861" t="str">
        <f t="shared" si="2045"/>
        <v>-1.63814722916279+7.77615667401497i</v>
      </c>
      <c r="R3861" t="str">
        <f t="shared" si="2046"/>
        <v>0.0523093652764488-0.221682476731738i</v>
      </c>
      <c r="S3861" t="str">
        <f t="shared" si="2047"/>
        <v>0.886428904580399i</v>
      </c>
      <c r="T3861" t="str">
        <f t="shared" si="2048"/>
        <v>0.196505755013984+0.0463685333612985i</v>
      </c>
      <c r="U3861" t="str">
        <f t="shared" si="2049"/>
        <v>0.0001-82.5920825593642i</v>
      </c>
      <c r="V3861" t="str">
        <f t="shared" si="2050"/>
        <v>0.00002-0.00132475265151346i</v>
      </c>
      <c r="W3861" t="str">
        <f t="shared" si="2051"/>
        <v>0.0000199993584529496-0.00132473140805442i</v>
      </c>
      <c r="X3861" t="str">
        <f t="shared" si="2052"/>
        <v>0.0000262361588877123-0.0013245136470343i</v>
      </c>
      <c r="Y3861" t="str">
        <f t="shared" si="2053"/>
        <v>0.009+12.1076980869351i</v>
      </c>
      <c r="Z3861" t="str">
        <f t="shared" si="2054"/>
        <v>-0.00131285558801018-0.0000269844680783063i</v>
      </c>
      <c r="AA3861" t="str">
        <f t="shared" si="2055"/>
        <v>0.00073902572227064-0.99121287285042i</v>
      </c>
      <c r="AB3861" t="str">
        <f t="shared" si="2056"/>
        <v>1.33782495788944+0.315680226195205i</v>
      </c>
      <c r="AC3861" t="str">
        <f t="shared" si="2057"/>
        <v>1.05974698261904-0.219667393439218i</v>
      </c>
      <c r="AD3861" t="str">
        <f t="shared" si="2058"/>
        <v>1.15119204612107+0.536505025859523i</v>
      </c>
      <c r="AE3861" t="str">
        <f t="shared" si="2059"/>
        <v>-0.00149687160787877-0.000735417926215777i</v>
      </c>
      <c r="AF3861" t="str">
        <f t="shared" si="2060"/>
        <v>-15.0866195763739-0.184770145722642i</v>
      </c>
      <c r="AG3861" t="str">
        <f t="shared" si="2061"/>
        <v>1.00192816204362-0.00412926118089081i</v>
      </c>
      <c r="AH3861" t="str">
        <f t="shared" si="2062"/>
        <v>0.0223564960900188+0.0114418018310232i</v>
      </c>
      <c r="AI3861">
        <f t="shared" si="2063"/>
        <v>-32.001580633869963</v>
      </c>
      <c r="AJ3861">
        <f t="shared" si="2064"/>
        <v>27.102853030001537</v>
      </c>
      <c r="AK3861"/>
      <c r="AL3861"/>
      <c r="AM3861"/>
      <c r="AN3861"/>
    </row>
    <row r="3862" spans="1:40" x14ac:dyDescent="0.25">
      <c r="A3862"/>
      <c r="B3862">
        <f t="shared" si="2030"/>
        <v>1928000</v>
      </c>
      <c r="C3862" s="237" t="str">
        <f t="shared" si="2033"/>
        <v>-2.05602636159343E-08+0.00127023990681854i</v>
      </c>
      <c r="D3862" s="208" t="str">
        <f t="shared" si="2034"/>
        <v>-5.95700611463465+0.00973850595227548i</v>
      </c>
      <c r="E3862" t="str">
        <f t="shared" si="2035"/>
        <v>2870</v>
      </c>
      <c r="F3862" t="str">
        <f t="shared" si="2036"/>
        <v>0.777000777000777</v>
      </c>
      <c r="G3862" t="str">
        <f t="shared" si="2031"/>
        <v>0.777000777000777</v>
      </c>
      <c r="H3862" t="str">
        <f t="shared" si="2037"/>
        <v>9.12961808692566+0.194412922597963i</v>
      </c>
      <c r="I3862" t="str">
        <f t="shared" si="2038"/>
        <v>7571.2382951514i</v>
      </c>
      <c r="J3862" t="str">
        <f t="shared" si="2032"/>
        <v>-49031.3566840378+1637.4831905128i</v>
      </c>
      <c r="K3862" t="str">
        <f t="shared" si="2039"/>
        <v>0.00515124054941773-0.154244217105327i</v>
      </c>
      <c r="L3862" t="str">
        <f t="shared" si="2040"/>
        <v>0.000445890624458101-0.0111896344748102i</v>
      </c>
      <c r="M3862" t="str">
        <f t="shared" si="2041"/>
        <v>0.00559713117387583-0.165433851580137i</v>
      </c>
      <c r="N3862" t="str">
        <f t="shared" si="2042"/>
        <v>-8.55050593865417i</v>
      </c>
      <c r="O3862" t="str">
        <f t="shared" si="2043"/>
        <v>-0.641555442960504-0.767076667359757i</v>
      </c>
      <c r="P3862" t="str">
        <f t="shared" si="2044"/>
        <v>1.6415554429605+0.767076667359757i</v>
      </c>
      <c r="Q3862" t="str">
        <f t="shared" si="2045"/>
        <v>-1.6415554429605+7.78342927129441i</v>
      </c>
      <c r="R3862" t="str">
        <f t="shared" si="2046"/>
        <v>0.0517693611755488-0.221822240480086i</v>
      </c>
      <c r="S3862" t="str">
        <f t="shared" si="2047"/>
        <v>0.886888909201353i</v>
      </c>
      <c r="T3862" t="str">
        <f t="shared" si="2048"/>
        <v>0.196731684895984+0.0459136722630333i</v>
      </c>
      <c r="U3862" t="str">
        <f t="shared" si="2049"/>
        <v>0.0001-82.5492443422697i</v>
      </c>
      <c r="V3862" t="str">
        <f t="shared" si="2050"/>
        <v>0.00002-0.00132406553914235i</v>
      </c>
      <c r="W3862" t="str">
        <f t="shared" si="2051"/>
        <v>0.0000199993584529496-0.00132404430670673i</v>
      </c>
      <c r="X3862" t="str">
        <f t="shared" si="2052"/>
        <v>0.0000262296895241996-0.00132382668908694i</v>
      </c>
      <c r="Y3862" t="str">
        <f t="shared" si="2053"/>
        <v>0.009+12.1139812722422i</v>
      </c>
      <c r="Z3862" t="str">
        <f t="shared" si="2054"/>
        <v>-0.00131149394472836-0.0000269630443476163i</v>
      </c>
      <c r="AA3862" t="str">
        <f t="shared" si="2055"/>
        <v>0.00073825860065957-0.990698646457127i</v>
      </c>
      <c r="AB3862" t="str">
        <f t="shared" si="2056"/>
        <v>1.33936310436688+0.312583499946201i</v>
      </c>
      <c r="AC3862" t="str">
        <f t="shared" si="2057"/>
        <v>1.05920848332109-0.219826426167754i</v>
      </c>
      <c r="AD3862" t="str">
        <f t="shared" si="2058"/>
        <v>1.15356116463129+0.534518687348334i</v>
      </c>
      <c r="AE3862" t="str">
        <f t="shared" si="2059"/>
        <v>-0.00149847623121614-0.000732121542641137i</v>
      </c>
      <c r="AF3862" t="str">
        <f t="shared" si="2060"/>
        <v>-15.0866242015603-0.184674416645688i</v>
      </c>
      <c r="AG3862" t="str">
        <f t="shared" si="2061"/>
        <v>1.00192004281078-0.00413562147442303i</v>
      </c>
      <c r="AH3862" t="str">
        <f t="shared" si="2062"/>
        <v>0.0223816541910493+0.0113926604614417i</v>
      </c>
      <c r="AI3862">
        <f t="shared" si="2063"/>
        <v>-32.00155715294558</v>
      </c>
      <c r="AJ3862">
        <f t="shared" si="2064"/>
        <v>26.976904132162115</v>
      </c>
      <c r="AK3862"/>
      <c r="AL3862"/>
      <c r="AM3862"/>
      <c r="AN3862"/>
    </row>
    <row r="3863" spans="1:40" x14ac:dyDescent="0.25">
      <c r="A3863"/>
      <c r="B3863">
        <f t="shared" si="2030"/>
        <v>1929000</v>
      </c>
      <c r="C3863" s="237" t="str">
        <f t="shared" si="2033"/>
        <v>-2.05389521236004E-08+0.00126958141023682i</v>
      </c>
      <c r="D3863" s="208" t="str">
        <f t="shared" si="2034"/>
        <v>-5.95700611447126+0.00973345747848229i</v>
      </c>
      <c r="E3863" t="str">
        <f t="shared" si="2035"/>
        <v>2870</v>
      </c>
      <c r="F3863" t="str">
        <f t="shared" si="2036"/>
        <v>0.777000777000777</v>
      </c>
      <c r="G3863" t="str">
        <f t="shared" si="2031"/>
        <v>0.777000777000777</v>
      </c>
      <c r="H3863" t="str">
        <f t="shared" si="2037"/>
        <v>9.12962270508923+0.194312244135054i</v>
      </c>
      <c r="I3863" t="str">
        <f t="shared" si="2038"/>
        <v>7575.16528596839i</v>
      </c>
      <c r="J3863" t="str">
        <f t="shared" si="2032"/>
        <v>-49082.2333153077+1638.33250752033i</v>
      </c>
      <c r="K3863" t="str">
        <f t="shared" si="2039"/>
        <v>0.00514590681855529-0.154164431168762i</v>
      </c>
      <c r="L3863" t="str">
        <f t="shared" si="2040"/>
        <v>0.000445429173910202-0.011183852109773i</v>
      </c>
      <c r="M3863" t="str">
        <f t="shared" si="2041"/>
        <v>0.00559133599246549-0.165348283278535i</v>
      </c>
      <c r="N3863" t="str">
        <f t="shared" si="2042"/>
        <v>-8.55494084837339i</v>
      </c>
      <c r="O3863" t="str">
        <f t="shared" si="2043"/>
        <v>-0.644951038394289-0.764223892634958i</v>
      </c>
      <c r="P3863" t="str">
        <f t="shared" si="2044"/>
        <v>1.64495103839429+0.764223892634958i</v>
      </c>
      <c r="Q3863" t="str">
        <f t="shared" si="2045"/>
        <v>-1.64495103839429+7.79071695573843i</v>
      </c>
      <c r="R3863" t="str">
        <f t="shared" si="2046"/>
        <v>0.0512291797291596-0.221959100890216i</v>
      </c>
      <c r="S3863" t="str">
        <f t="shared" si="2047"/>
        <v>0.887348913822309i</v>
      </c>
      <c r="T3863" t="str">
        <f t="shared" si="2048"/>
        <v>0.196955167087909+0.0454581569886776i</v>
      </c>
      <c r="U3863" t="str">
        <f t="shared" si="2049"/>
        <v>0.0001-82.5064505401221i</v>
      </c>
      <c r="V3863" t="str">
        <f t="shared" si="2050"/>
        <v>0.00002-0.0013233791391739i</v>
      </c>
      <c r="W3863" t="str">
        <f t="shared" si="2051"/>
        <v>0.0000199993584529496-0.00132335791775027i</v>
      </c>
      <c r="X3863" t="str">
        <f t="shared" si="2052"/>
        <v>0.0000262232302190003-0.0013231404433348i</v>
      </c>
      <c r="Y3863" t="str">
        <f t="shared" si="2053"/>
        <v>0.009+12.1202644575494i</v>
      </c>
      <c r="Z3863" t="str">
        <f t="shared" si="2054"/>
        <v>-0.00131013441877301-0.0000269416543747576i</v>
      </c>
      <c r="AA3863" t="str">
        <f t="shared" si="2055"/>
        <v>0.000737492673216859-0.990184953390962i</v>
      </c>
      <c r="AB3863" t="str">
        <f t="shared" si="2056"/>
        <v>1.34088458679868+0.309482320020506i</v>
      </c>
      <c r="AC3863" t="str">
        <f t="shared" si="2057"/>
        <v>1.05866970657236-0.219982544866847i</v>
      </c>
      <c r="AD3863" t="str">
        <f t="shared" si="2058"/>
        <v>1.15592147676794+0.532521960953672i</v>
      </c>
      <c r="AE3863" t="str">
        <f t="shared" si="2059"/>
        <v>-0.00150006548949362-0.000728817786709345i</v>
      </c>
      <c r="AF3863" t="str">
        <f t="shared" si="2060"/>
        <v>-15.0866288195605-0.184578786656572i</v>
      </c>
      <c r="AG3863" t="str">
        <f t="shared" si="2061"/>
        <v>1.00191189473448-0.00414194362764021i</v>
      </c>
      <c r="AH3863" t="str">
        <f t="shared" si="2062"/>
        <v>0.0224065841757316+0.0113434031090023i</v>
      </c>
      <c r="AI3863">
        <f t="shared" si="2063"/>
        <v>-32.0015802072787</v>
      </c>
      <c r="AJ3863">
        <f t="shared" si="2064"/>
        <v>26.850955509749713</v>
      </c>
      <c r="AK3863"/>
      <c r="AL3863"/>
      <c r="AM3863"/>
      <c r="AN3863"/>
    </row>
    <row r="3864" spans="1:40" x14ac:dyDescent="0.25">
      <c r="A3864"/>
      <c r="B3864">
        <f t="shared" si="2030"/>
        <v>1930000</v>
      </c>
      <c r="C3864" s="237" t="str">
        <f t="shared" si="2033"/>
        <v>-2.05176737493558E-08+0.00126892359603497i</v>
      </c>
      <c r="D3864" s="208" t="str">
        <f t="shared" si="2034"/>
        <v>-5.95700611430813+0.00972841423626811i</v>
      </c>
      <c r="E3864" t="str">
        <f t="shared" si="2035"/>
        <v>2870</v>
      </c>
      <c r="F3864" t="str">
        <f t="shared" si="2036"/>
        <v>0.777000777000777</v>
      </c>
      <c r="G3864" t="str">
        <f t="shared" si="2031"/>
        <v>0.777000777000777</v>
      </c>
      <c r="H3864" t="str">
        <f t="shared" si="2037"/>
        <v>9.12962731608119+0.194211669837883i</v>
      </c>
      <c r="I3864" t="str">
        <f t="shared" si="2038"/>
        <v>7579.09227678538i</v>
      </c>
      <c r="J3864" t="str">
        <f t="shared" si="2032"/>
        <v>-49133.1363280301+1639.18182452786i</v>
      </c>
      <c r="K3864" t="str">
        <f t="shared" si="2039"/>
        <v>0.00514058136447753-0.154084727640849i</v>
      </c>
      <c r="L3864" t="str">
        <f t="shared" si="2040"/>
        <v>0.000444968438944015-0.0111780757083385i</v>
      </c>
      <c r="M3864" t="str">
        <f t="shared" si="2041"/>
        <v>0.00558554980342154-0.165262803349187i</v>
      </c>
      <c r="N3864" t="str">
        <f t="shared" si="2042"/>
        <v>-8.55937575809261i</v>
      </c>
      <c r="O3864" t="str">
        <f t="shared" si="2043"/>
        <v>-0.648333948678245-0.761356086855076i</v>
      </c>
      <c r="P3864" t="str">
        <f t="shared" si="2044"/>
        <v>1.64833394867824+0.761356086855076i</v>
      </c>
      <c r="Q3864" t="str">
        <f t="shared" si="2045"/>
        <v>-1.64833394867824+7.79801967123753i</v>
      </c>
      <c r="R3864" t="str">
        <f t="shared" si="2046"/>
        <v>0.0506888372658333-0.222093063749311i</v>
      </c>
      <c r="S3864" t="str">
        <f t="shared" si="2047"/>
        <v>0.887808918443263i</v>
      </c>
      <c r="T3864" t="str">
        <f t="shared" si="2048"/>
        <v>0.197176202721026+0.045002001790126i</v>
      </c>
      <c r="U3864" t="str">
        <f t="shared" si="2049"/>
        <v>0.0001-82.4637010838836i</v>
      </c>
      <c r="V3864" t="str">
        <f t="shared" si="2050"/>
        <v>0.00002-0.00132269345050075i</v>
      </c>
      <c r="W3864" t="str">
        <f t="shared" si="2051"/>
        <v>0.0000199993584529495-0.0013226722400777i</v>
      </c>
      <c r="X3864" t="str">
        <f t="shared" si="2052"/>
        <v>0.0000262167809512743-0.00132245490867096i</v>
      </c>
      <c r="Y3864" t="str">
        <f t="shared" si="2053"/>
        <v>0.009+12.1265476428566i</v>
      </c>
      <c r="Z3864" t="str">
        <f t="shared" si="2054"/>
        <v>-0.00130877700575646-0.0000269202980833394i</v>
      </c>
      <c r="AA3864" t="str">
        <f t="shared" si="2055"/>
        <v>0.000736727937464488-0.989671792822582i</v>
      </c>
      <c r="AB3864" t="str">
        <f t="shared" si="2056"/>
        <v>1.34238941288658+0.306376783446018i</v>
      </c>
      <c r="AC3864" t="str">
        <f t="shared" si="2057"/>
        <v>1.05813066903466-0.220135754777356i</v>
      </c>
      <c r="AD3864" t="str">
        <f t="shared" si="2058"/>
        <v>1.15827293736739+0.53051488552326i</v>
      </c>
      <c r="AE3864" t="str">
        <f t="shared" si="2059"/>
        <v>-0.00150163936796049-0.000725506736120156i</v>
      </c>
      <c r="AF3864" t="str">
        <f t="shared" si="2060"/>
        <v>-15.0866334303893-0.184483255601615i</v>
      </c>
      <c r="AG3864" t="str">
        <f t="shared" si="2061"/>
        <v>1.00190371799866-0.00414822753790078i</v>
      </c>
      <c r="AH3864" t="str">
        <f t="shared" si="2062"/>
        <v>0.0224312857918251+0.0112940309259449i</v>
      </c>
      <c r="AI3864">
        <f t="shared" si="2063"/>
        <v>-32.001649695239514</v>
      </c>
      <c r="AJ3864">
        <f t="shared" si="2064"/>
        <v>26.725007136527225</v>
      </c>
      <c r="AK3864"/>
      <c r="AL3864"/>
      <c r="AM3864"/>
      <c r="AN3864"/>
    </row>
    <row r="3865" spans="1:40" x14ac:dyDescent="0.25">
      <c r="A3865"/>
      <c r="B3865">
        <f t="shared" ref="B3865:B3928" si="2065">B3864+1000</f>
        <v>1931000</v>
      </c>
      <c r="C3865" s="237" t="str">
        <f t="shared" si="2033"/>
        <v>-2.04964284246148E-08+0.00126826646315284i</v>
      </c>
      <c r="D3865" s="208" t="str">
        <f t="shared" si="2034"/>
        <v>-5.95700611414524+0.00972337621750511i</v>
      </c>
      <c r="E3865" t="str">
        <f t="shared" si="2035"/>
        <v>2870</v>
      </c>
      <c r="F3865" t="str">
        <f t="shared" si="2036"/>
        <v>0.777000777000777</v>
      </c>
      <c r="G3865" t="str">
        <f t="shared" si="2031"/>
        <v>0.777000777000777</v>
      </c>
      <c r="H3865" t="str">
        <f t="shared" si="2037"/>
        <v>9.12963191991636+0.194111199544955i</v>
      </c>
      <c r="I3865" t="str">
        <f t="shared" si="2038"/>
        <v>7583.01926760236i</v>
      </c>
      <c r="J3865" t="str">
        <f t="shared" si="2032"/>
        <v>-49184.0657222051+1640.03114153538i</v>
      </c>
      <c r="K3865" t="str">
        <f t="shared" si="2039"/>
        <v>0.00513526417007433-0.154005106394117i</v>
      </c>
      <c r="L3865" t="str">
        <f t="shared" si="2040"/>
        <v>0.000444508418081534-0.0111723052613006i</v>
      </c>
      <c r="M3865" t="str">
        <f t="shared" si="2041"/>
        <v>0.00557977258815586-0.165177411655418i</v>
      </c>
      <c r="N3865" t="str">
        <f t="shared" si="2042"/>
        <v>-8.56381066781183i</v>
      </c>
      <c r="O3865" t="str">
        <f t="shared" si="2043"/>
        <v>-0.651704107275964-0.758473306425242i</v>
      </c>
      <c r="P3865" t="str">
        <f t="shared" si="2044"/>
        <v>1.65170410727596+0.758473306425242i</v>
      </c>
      <c r="Q3865" t="str">
        <f t="shared" si="2045"/>
        <v>-1.65170410727596+7.80533736138659i</v>
      </c>
      <c r="R3865" t="str">
        <f t="shared" si="2046"/>
        <v>0.0501483500201486-0.222224134930821i</v>
      </c>
      <c r="S3865" t="str">
        <f t="shared" si="2047"/>
        <v>0.888268923064219i</v>
      </c>
      <c r="T3865" t="str">
        <f t="shared" si="2048"/>
        <v>0.197394793013878+0.0445452208658449i</v>
      </c>
      <c r="U3865" t="str">
        <f t="shared" si="2049"/>
        <v>0.0001-82.4209959046583i</v>
      </c>
      <c r="V3865" t="str">
        <f t="shared" si="2050"/>
        <v>0.00002-0.00132200847201784i</v>
      </c>
      <c r="W3865" t="str">
        <f t="shared" si="2051"/>
        <v>0.0000199993584529496-0.00132198727258398i</v>
      </c>
      <c r="X3865" t="str">
        <f t="shared" si="2052"/>
        <v>0.0000262103417002357-0.00132177008399077i</v>
      </c>
      <c r="Y3865" t="str">
        <f t="shared" si="2053"/>
        <v>0.009+12.1328308281638i</v>
      </c>
      <c r="Z3865" t="str">
        <f t="shared" si="2054"/>
        <v>-0.00130742170130233-0.0000268989753971909i</v>
      </c>
      <c r="AA3865" t="str">
        <f t="shared" si="2055"/>
        <v>0.000735964390930811-0.989159163924326i</v>
      </c>
      <c r="AB3865" t="str">
        <f t="shared" si="2056"/>
        <v>1.3438775909265+0.303266986886891i</v>
      </c>
      <c r="AC3865" t="str">
        <f t="shared" si="2057"/>
        <v>1.0575913872782-0.220286061230634i</v>
      </c>
      <c r="AD3865" t="str">
        <f t="shared" si="2058"/>
        <v>1.1606155014355+0.52849750009765i</v>
      </c>
      <c r="AE3865" t="str">
        <f t="shared" si="2059"/>
        <v>-0.00150319785219206-0.00072218846853041i</v>
      </c>
      <c r="AF3865" t="str">
        <f t="shared" si="2060"/>
        <v>-15.0866380340616-0.18438782332745i</v>
      </c>
      <c r="AG3865" t="str">
        <f t="shared" si="2061"/>
        <v>1.00189551278759-0.00415447310338236i</v>
      </c>
      <c r="AH3865" t="str">
        <f t="shared" si="2062"/>
        <v>0.0224557587918825+0.0112445450640452i</v>
      </c>
      <c r="AI3865">
        <f t="shared" si="2063"/>
        <v>-32.001765516048351</v>
      </c>
      <c r="AJ3865">
        <f t="shared" si="2064"/>
        <v>26.59905898631408</v>
      </c>
      <c r="AK3865"/>
      <c r="AL3865"/>
      <c r="AM3865"/>
      <c r="AN3865"/>
    </row>
    <row r="3866" spans="1:40" x14ac:dyDescent="0.25">
      <c r="A3866"/>
      <c r="B3866">
        <f t="shared" si="2065"/>
        <v>1932000</v>
      </c>
      <c r="C3866" s="237" t="str">
        <f t="shared" si="2033"/>
        <v>-2.04752160809704E-08+0.00126761001053251i</v>
      </c>
      <c r="D3866" s="208" t="str">
        <f t="shared" si="2034"/>
        <v>-5.95700611398262+0.00971834341408258i</v>
      </c>
      <c r="E3866" t="str">
        <f t="shared" si="2035"/>
        <v>2870</v>
      </c>
      <c r="F3866" t="str">
        <f t="shared" si="2036"/>
        <v>0.777000777000777</v>
      </c>
      <c r="G3866" t="str">
        <f t="shared" si="2031"/>
        <v>0.777000777000777</v>
      </c>
      <c r="H3866" t="str">
        <f t="shared" si="2037"/>
        <v>9.12963651660958+0.194010833095113i</v>
      </c>
      <c r="I3866" t="str">
        <f t="shared" si="2038"/>
        <v>7586.94625841935i</v>
      </c>
      <c r="J3866" t="str">
        <f t="shared" si="2032"/>
        <v>-49235.0214978327+1640.88045854291i</v>
      </c>
      <c r="K3866" t="str">
        <f t="shared" si="2039"/>
        <v>0.00512995521827991-0.153925567301358i</v>
      </c>
      <c r="L3866" t="str">
        <f t="shared" si="2040"/>
        <v>0.000444049109848554-0.011166540759472i</v>
      </c>
      <c r="M3866" t="str">
        <f t="shared" si="2041"/>
        <v>0.00557400432812846-0.16509210806083i</v>
      </c>
      <c r="N3866" t="str">
        <f t="shared" si="2042"/>
        <v>-8.56824557753105i</v>
      </c>
      <c r="O3866" t="str">
        <f t="shared" si="2043"/>
        <v>-0.655061447901845-0.755575608045111i</v>
      </c>
      <c r="P3866" t="str">
        <f t="shared" si="2044"/>
        <v>1.65506144790184+0.755575608045111i</v>
      </c>
      <c r="Q3866" t="str">
        <f t="shared" si="2045"/>
        <v>-1.65506144790184+7.81266996948594i</v>
      </c>
      <c r="R3866" t="str">
        <f t="shared" si="2046"/>
        <v>0.0496077341324272-0.222352320393291i</v>
      </c>
      <c r="S3866" t="str">
        <f t="shared" si="2047"/>
        <v>0.888728927685174i</v>
      </c>
      <c r="T3866" t="str">
        <f t="shared" si="2048"/>
        <v>0.19761093927144+0.0440878283604032i</v>
      </c>
      <c r="U3866" t="str">
        <f t="shared" si="2049"/>
        <v>0.0001-82.378334933693i</v>
      </c>
      <c r="V3866" t="str">
        <f t="shared" si="2050"/>
        <v>0.00002-0.00132132420262238i</v>
      </c>
      <c r="W3866" t="str">
        <f t="shared" si="2051"/>
        <v>0.0000199993584529495-0.00132130301416633i</v>
      </c>
      <c r="X3866" t="str">
        <f t="shared" si="2052"/>
        <v>0.0000262039124451517-0.00132108596819185i</v>
      </c>
      <c r="Y3866" t="str">
        <f t="shared" si="2053"/>
        <v>0.009+12.139114013471i</v>
      </c>
      <c r="Z3866" t="str">
        <f t="shared" si="2054"/>
        <v>-0.0013060685010456-0.0000268776862403599i</v>
      </c>
      <c r="AA3866" t="str">
        <f t="shared" si="2055"/>
        <v>0.000735202031150616-0.988647065870269i</v>
      </c>
      <c r="AB3866" t="str">
        <f t="shared" si="2056"/>
        <v>1.3453491298028+0.300153026640343i</v>
      </c>
      <c r="AC3866" t="str">
        <f t="shared" si="2057"/>
        <v>1.05705187778126-0.220433469647353i</v>
      </c>
      <c r="AD3866" t="str">
        <f t="shared" si="2058"/>
        <v>1.1629491241484+0.526469843909481i</v>
      </c>
      <c r="AE3866" t="str">
        <f t="shared" si="2059"/>
        <v>-0.00150474092808919-0.00071886306155293i</v>
      </c>
      <c r="AF3866" t="str">
        <f t="shared" si="2060"/>
        <v>-15.0866426305922-0.18429248968103i</v>
      </c>
      <c r="AG3866" t="str">
        <f t="shared" si="2061"/>
        <v>1.00188727928581-0.00416068022308262i</v>
      </c>
      <c r="AH3866" t="str">
        <f t="shared" si="2062"/>
        <v>0.0224800029332456+0.0111949466745995i</v>
      </c>
      <c r="AI3866">
        <f t="shared" si="2063"/>
        <v>-32.001927569769052</v>
      </c>
      <c r="AJ3866">
        <f t="shared" si="2064"/>
        <v>26.473111032984615</v>
      </c>
      <c r="AK3866"/>
      <c r="AL3866"/>
      <c r="AM3866"/>
      <c r="AN3866"/>
    </row>
    <row r="3867" spans="1:40" x14ac:dyDescent="0.25">
      <c r="A3867"/>
      <c r="B3867">
        <f t="shared" si="2065"/>
        <v>1933000</v>
      </c>
      <c r="C3867" s="237" t="str">
        <f t="shared" si="2033"/>
        <v>-2.04540366501914E-08+0.00126695423711819i</v>
      </c>
      <c r="D3867" s="208" t="str">
        <f t="shared" si="2034"/>
        <v>-5.95700611382024+0.00971331581790613i</v>
      </c>
      <c r="E3867" t="str">
        <f t="shared" si="2035"/>
        <v>2870</v>
      </c>
      <c r="F3867" t="str">
        <f t="shared" si="2036"/>
        <v>0.777000777000777</v>
      </c>
      <c r="G3867" t="str">
        <f t="shared" si="2031"/>
        <v>0.777000777000777</v>
      </c>
      <c r="H3867" t="str">
        <f t="shared" si="2037"/>
        <v>9.12964110617558+0.19391057032753i</v>
      </c>
      <c r="I3867" t="str">
        <f t="shared" si="2038"/>
        <v>7590.87324923634i</v>
      </c>
      <c r="J3867" t="str">
        <f t="shared" si="2032"/>
        <v>-49286.0036549129+1641.72977555044i</v>
      </c>
      <c r="K3867" t="str">
        <f t="shared" si="2039"/>
        <v>0.0051246544920724-0.153846110235628i</v>
      </c>
      <c r="L3867" t="str">
        <f t="shared" si="2040"/>
        <v>0.000443590512774676-0.011160782193684i</v>
      </c>
      <c r="M3867" t="str">
        <f t="shared" si="2041"/>
        <v>0.00556824500484708-0.165006892429312i</v>
      </c>
      <c r="N3867" t="str">
        <f t="shared" si="2042"/>
        <v>-8.57268048725027i</v>
      </c>
      <c r="O3867" t="str">
        <f t="shared" si="2043"/>
        <v>-0.658405904522398-0.752663048707749i</v>
      </c>
      <c r="P3867" t="str">
        <f t="shared" si="2044"/>
        <v>1.6584059045224+0.752663048707749i</v>
      </c>
      <c r="Q3867" t="str">
        <f t="shared" si="2045"/>
        <v>-1.6584059045224+7.82001743854252i</v>
      </c>
      <c r="R3867" t="str">
        <f t="shared" si="2046"/>
        <v>0.0490670056484579-0.222477626179219i</v>
      </c>
      <c r="S3867" t="str">
        <f t="shared" si="2047"/>
        <v>0.889188932306128i</v>
      </c>
      <c r="T3867" t="str">
        <f t="shared" si="2048"/>
        <v>0.197824642884302+0.043629838364011i</v>
      </c>
      <c r="U3867" t="str">
        <f t="shared" si="2049"/>
        <v>0.0001-82.3357181023776i</v>
      </c>
      <c r="V3867" t="str">
        <f t="shared" si="2050"/>
        <v>0.00002-0.00132064064121389i</v>
      </c>
      <c r="W3867" t="str">
        <f t="shared" si="2051"/>
        <v>0.0000199993584529495-0.00132061946372431i</v>
      </c>
      <c r="X3867" t="str">
        <f t="shared" si="2052"/>
        <v>0.0000261974931653443-0.00132040256017416i</v>
      </c>
      <c r="Y3867" t="str">
        <f t="shared" si="2053"/>
        <v>0.009+12.1453971987781i</v>
      </c>
      <c r="Z3867" t="str">
        <f t="shared" si="2054"/>
        <v>-0.00130471740063259-0.0000268564305371146i</v>
      </c>
      <c r="AA3867" t="str">
        <f t="shared" si="2055"/>
        <v>0.000734440855665084-0.988135497836197i</v>
      </c>
      <c r="AB3867" t="str">
        <f t="shared" si="2056"/>
        <v>1.34680403898273+0.297034998633512i</v>
      </c>
      <c r="AC3867" t="str">
        <f t="shared" si="2057"/>
        <v>1.05651215692983-0.22057798553638i</v>
      </c>
      <c r="AD3867" t="str">
        <f t="shared" si="2058"/>
        <v>1.16527376085335+0.524431956382821i</v>
      </c>
      <c r="AE3867" t="str">
        <f t="shared" si="2059"/>
        <v>-0.0015062685818779-0.000715530592755536i</v>
      </c>
      <c r="AF3867" t="str">
        <f t="shared" si="2060"/>
        <v>-15.0866472199958-0.184197254509624i</v>
      </c>
      <c r="AG3867" t="str">
        <f t="shared" si="2061"/>
        <v>1.00187901767819-0.00416684879682023i</v>
      </c>
      <c r="AH3867" t="str">
        <f t="shared" si="2062"/>
        <v>0.0225040179780389+0.0111452369084102i</v>
      </c>
      <c r="AI3867">
        <f t="shared" si="2063"/>
        <v>-32.002135757303051</v>
      </c>
      <c r="AJ3867">
        <f t="shared" si="2064"/>
        <v>26.347163250470032</v>
      </c>
      <c r="AK3867"/>
      <c r="AL3867"/>
      <c r="AM3867"/>
      <c r="AN3867"/>
    </row>
    <row r="3868" spans="1:40" x14ac:dyDescent="0.25">
      <c r="A3868"/>
      <c r="B3868">
        <f t="shared" si="2065"/>
        <v>1934000</v>
      </c>
      <c r="C3868" s="237" t="str">
        <f t="shared" si="2033"/>
        <v>-2.04328900642232E-08+0.00126629914185632i</v>
      </c>
      <c r="D3868" s="208" t="str">
        <f t="shared" si="2034"/>
        <v>-5.95700611365812+0.00970829342089846i</v>
      </c>
      <c r="E3868" t="str">
        <f t="shared" si="2035"/>
        <v>2870</v>
      </c>
      <c r="F3868" t="str">
        <f t="shared" si="2036"/>
        <v>0.777000777000777</v>
      </c>
      <c r="G3868" t="str">
        <f t="shared" si="2031"/>
        <v>0.777000777000777</v>
      </c>
      <c r="H3868" t="str">
        <f t="shared" si="2037"/>
        <v>9.1296456886291+0.193810411081713i</v>
      </c>
      <c r="I3868" t="str">
        <f t="shared" si="2038"/>
        <v>7594.80024005332i</v>
      </c>
      <c r="J3868" t="str">
        <f t="shared" si="2032"/>
        <v>-49337.0121934456+1642.57909255796i</v>
      </c>
      <c r="K3868" t="str">
        <f t="shared" si="2039"/>
        <v>0.00511936197447383-0.153766735070241i</v>
      </c>
      <c r="L3868" t="str">
        <f t="shared" si="2040"/>
        <v>0.000443132625393287-0.0111550295547871i</v>
      </c>
      <c r="M3868" t="str">
        <f t="shared" si="2041"/>
        <v>0.00556249459986712-0.164921764625028i</v>
      </c>
      <c r="N3868" t="str">
        <f t="shared" si="2042"/>
        <v>-8.57711539696949i</v>
      </c>
      <c r="O3868" t="str">
        <f t="shared" si="2043"/>
        <v>-0.661737411357537-0.749735685698517i</v>
      </c>
      <c r="P3868" t="str">
        <f t="shared" si="2044"/>
        <v>1.66173741135754+0.749735685698517i</v>
      </c>
      <c r="Q3868" t="str">
        <f t="shared" si="2045"/>
        <v>-1.66173741135754+7.82737971127097i</v>
      </c>
      <c r="R3868" t="str">
        <f t="shared" si="2046"/>
        <v>0.0485261805192404-0.222600058413895i</v>
      </c>
      <c r="S3868" t="str">
        <f t="shared" si="2047"/>
        <v>0.889648936927084i</v>
      </c>
      <c r="T3868" t="str">
        <f t="shared" si="2048"/>
        <v>0.198035905327828+0.043171264912074i</v>
      </c>
      <c r="U3868" t="str">
        <f t="shared" si="2049"/>
        <v>0.0001-82.2931453422418i</v>
      </c>
      <c r="V3868" t="str">
        <f t="shared" si="2050"/>
        <v>0.00002-0.00131995778669413i</v>
      </c>
      <c r="W3868" t="str">
        <f t="shared" si="2051"/>
        <v>0.0000199993584529496-0.00131993662015967i</v>
      </c>
      <c r="X3868" t="str">
        <f t="shared" si="2052"/>
        <v>0.0000261910838401876-0.00131971985883986i</v>
      </c>
      <c r="Y3868" t="str">
        <f t="shared" si="2053"/>
        <v>0.009+12.1516803840853i</v>
      </c>
      <c r="Z3868" t="str">
        <f t="shared" si="2054"/>
        <v>-0.00130336839572074-0.0000268352082119384i</v>
      </c>
      <c r="AA3868" t="str">
        <f t="shared" si="2055"/>
        <v>0.000733680862021712-0.987624458999569i</v>
      </c>
      <c r="AB3868" t="str">
        <f t="shared" si="2056"/>
        <v>1.34824232851065+0.293912998420423i</v>
      </c>
      <c r="AC3868" t="str">
        <f t="shared" si="2057"/>
        <v>1.05597224101738-0.220719614493589i</v>
      </c>
      <c r="AD3868" t="str">
        <f t="shared" si="2058"/>
        <v>1.16758936706939+0.522383877132348i</v>
      </c>
      <c r="AE3868" t="str">
        <f t="shared" si="2059"/>
        <v>-0.00150778080010841-0.000712191139659719i</v>
      </c>
      <c r="AF3868" t="str">
        <f t="shared" si="2060"/>
        <v>-15.0866518022872-0.184102117660815i</v>
      </c>
      <c r="AG3868" t="str">
        <f t="shared" si="2061"/>
        <v>1.0018707281499-0.00417297872523483i</v>
      </c>
      <c r="AH3868" t="str">
        <f t="shared" si="2062"/>
        <v>0.0225278036931577+0.0110954169157672i</v>
      </c>
      <c r="AI3868">
        <f t="shared" si="2063"/>
        <v>-32.00238998038585</v>
      </c>
      <c r="AJ3868">
        <f t="shared" si="2064"/>
        <v>26.221215612757515</v>
      </c>
      <c r="AK3868"/>
      <c r="AL3868"/>
      <c r="AM3868"/>
      <c r="AN3868"/>
    </row>
    <row r="3869" spans="1:40" x14ac:dyDescent="0.25">
      <c r="A3869"/>
      <c r="B3869">
        <f t="shared" si="2065"/>
        <v>1935000</v>
      </c>
      <c r="C3869" s="237" t="str">
        <f t="shared" si="2033"/>
        <v>-2.04117762551873E-08+0.0012656447236955i</v>
      </c>
      <c r="D3869" s="208" t="str">
        <f t="shared" si="2034"/>
        <v>-5.95700611349624+0.00970327621499884i</v>
      </c>
      <c r="E3869" t="str">
        <f t="shared" si="2035"/>
        <v>2870</v>
      </c>
      <c r="F3869" t="str">
        <f t="shared" si="2036"/>
        <v>0.777000777000777</v>
      </c>
      <c r="G3869" t="str">
        <f t="shared" si="2031"/>
        <v>0.777000777000777</v>
      </c>
      <c r="H3869" t="str">
        <f t="shared" si="2037"/>
        <v>9.12965026398481+0.193710355197496i</v>
      </c>
      <c r="I3869" t="str">
        <f t="shared" si="2038"/>
        <v>7598.72723087031i</v>
      </c>
      <c r="J3869" t="str">
        <f t="shared" si="2032"/>
        <v>-49388.0471134308+1643.42840956549i</v>
      </c>
      <c r="K3869" t="str">
        <f t="shared" si="2039"/>
        <v>0.00511407764855013-0.153687441678774i</v>
      </c>
      <c r="L3869" t="str">
        <f t="shared" si="2040"/>
        <v>0.00044267544624155-0.0111492828336504i</v>
      </c>
      <c r="M3869" t="str">
        <f t="shared" si="2041"/>
        <v>0.00555675309479168-0.164836724512424i</v>
      </c>
      <c r="N3869" t="str">
        <f t="shared" si="2042"/>
        <v>-8.5815503066887i</v>
      </c>
      <c r="O3869" t="str">
        <f t="shared" si="2043"/>
        <v>-0.665055902881876-0.746793576593943i</v>
      </c>
      <c r="P3869" t="str">
        <f t="shared" si="2044"/>
        <v>1.66505590288188+0.746793576593943i</v>
      </c>
      <c r="Q3869" t="str">
        <f t="shared" si="2045"/>
        <v>-1.66505590288188+7.83475673009476i</v>
      </c>
      <c r="R3869" t="str">
        <f t="shared" si="2046"/>
        <v>0.0479852746007348-0.222719623304263i</v>
      </c>
      <c r="S3869" t="str">
        <f t="shared" si="2047"/>
        <v>0.890108941548038i</v>
      </c>
      <c r="T3869" t="str">
        <f t="shared" si="2048"/>
        <v>0.198244728161335+0.042712121984752i</v>
      </c>
      <c r="U3869" t="str">
        <f t="shared" si="2049"/>
        <v>0.0001-82.2506165849588i</v>
      </c>
      <c r="V3869" t="str">
        <f t="shared" si="2050"/>
        <v>0.00002-0.00131927563796716i</v>
      </c>
      <c r="W3869" t="str">
        <f t="shared" si="2051"/>
        <v>0.0000199993584529495-0.0013192544823765i</v>
      </c>
      <c r="X3869" t="str">
        <f t="shared" si="2052"/>
        <v>0.0000261846844491097-0.00131903786309342i</v>
      </c>
      <c r="Y3869" t="str">
        <f t="shared" si="2053"/>
        <v>0.009+12.1579635693925i</v>
      </c>
      <c r="Z3869" t="str">
        <f t="shared" si="2054"/>
        <v>-0.00130202148197882-0.0000268140191895343i</v>
      </c>
      <c r="AA3869" t="str">
        <f t="shared" si="2055"/>
        <v>0.000732922047774414-0.987113948539593i</v>
      </c>
      <c r="AB3869" t="str">
        <f t="shared" si="2056"/>
        <v>1.34966400900252+0.290787121178985i</v>
      </c>
      <c r="AC3869" t="str">
        <f t="shared" si="2057"/>
        <v>1.05543214624449-0.220858362200745i</v>
      </c>
      <c r="AD3869" t="str">
        <f t="shared" si="2058"/>
        <v>1.16989589848832+0.520325645962719i</v>
      </c>
      <c r="AE3869" t="str">
        <f t="shared" si="2059"/>
        <v>-0.00150927756965506-0.000708844779739793i</v>
      </c>
      <c r="AF3869" t="str">
        <f t="shared" si="2060"/>
        <v>-15.0866563774811-0.184007078982497i</v>
      </c>
      <c r="AG3869" t="str">
        <f t="shared" si="2061"/>
        <v>1.00186241088639-0.00417906990978886i</v>
      </c>
      <c r="AH3869" t="str">
        <f t="shared" si="2062"/>
        <v>0.0225513598502678+0.011045487846436i</v>
      </c>
      <c r="AI3869">
        <f t="shared" si="2063"/>
        <v>-32.002690141578825</v>
      </c>
      <c r="AJ3869">
        <f t="shared" si="2064"/>
        <v>26.095268093891054</v>
      </c>
      <c r="AK3869"/>
      <c r="AL3869"/>
      <c r="AM3869"/>
      <c r="AN3869"/>
    </row>
    <row r="3870" spans="1:40" x14ac:dyDescent="0.25">
      <c r="A3870"/>
      <c r="B3870">
        <f t="shared" si="2065"/>
        <v>1936000</v>
      </c>
      <c r="C3870" s="237" t="str">
        <f t="shared" si="2033"/>
        <v>-2.03906951553798E-08+0.00126499098158649i</v>
      </c>
      <c r="D3870" s="208" t="str">
        <f t="shared" si="2034"/>
        <v>-5.95700611333462+0.00969826419216309i</v>
      </c>
      <c r="E3870" t="str">
        <f t="shared" si="2035"/>
        <v>2870</v>
      </c>
      <c r="F3870" t="str">
        <f t="shared" si="2036"/>
        <v>0.777000777000777</v>
      </c>
      <c r="G3870" t="str">
        <f t="shared" si="2031"/>
        <v>0.777000777000777</v>
      </c>
      <c r="H3870" t="str">
        <f t="shared" si="2037"/>
        <v>9.12965483225737+0.193610402515051i</v>
      </c>
      <c r="I3870" t="str">
        <f t="shared" si="2038"/>
        <v>7602.6542216873i</v>
      </c>
      <c r="J3870" t="str">
        <f t="shared" si="2032"/>
        <v>-49439.1084148687+1644.27772657302i</v>
      </c>
      <c r="K3870" t="str">
        <f t="shared" si="2039"/>
        <v>0.00510880149741068-0.153608229935062i</v>
      </c>
      <c r="L3870" t="str">
        <f t="shared" si="2040"/>
        <v>0.0004422189738604-0.0111435420211616i</v>
      </c>
      <c r="M3870" t="str">
        <f t="shared" si="2041"/>
        <v>0.00555102047127108-0.164751771956224i</v>
      </c>
      <c r="N3870" t="str">
        <f t="shared" si="2042"/>
        <v>-8.58598521640792i</v>
      </c>
      <c r="O3870" t="str">
        <f t="shared" si="2043"/>
        <v>-0.668361313826035-0.743836779260569i</v>
      </c>
      <c r="P3870" t="str">
        <f t="shared" si="2044"/>
        <v>1.66836131382603+0.743836779260569i</v>
      </c>
      <c r="Q3870" t="str">
        <f t="shared" si="2045"/>
        <v>-1.66836131382603+7.84214843714735i</v>
      </c>
      <c r="R3870" t="str">
        <f t="shared" si="2046"/>
        <v>0.0474443036536256-0.222836327137774i</v>
      </c>
      <c r="S3870" t="str">
        <f t="shared" si="2047"/>
        <v>0.890568946168994i</v>
      </c>
      <c r="T3870" t="str">
        <f t="shared" si="2048"/>
        <v>0.198451113027257+0.0422524235065311i</v>
      </c>
      <c r="U3870" t="str">
        <f t="shared" si="2049"/>
        <v>0.0001-82.2081317623425i</v>
      </c>
      <c r="V3870" t="str">
        <f t="shared" si="2050"/>
        <v>0.00002-0.00131859419393928i</v>
      </c>
      <c r="W3870" t="str">
        <f t="shared" si="2051"/>
        <v>0.0000199993584529495-0.00131857304928112i</v>
      </c>
      <c r="X3870" t="str">
        <f t="shared" si="2052"/>
        <v>0.0000261782949715917-0.00131835657184157i</v>
      </c>
      <c r="Y3870" t="str">
        <f t="shared" si="2053"/>
        <v>0.009+12.1642467546997i</v>
      </c>
      <c r="Z3870" t="str">
        <f t="shared" si="2054"/>
        <v>-0.00130067665508676-0.0000267928633948202i</v>
      </c>
      <c r="AA3870" t="str">
        <f t="shared" si="2055"/>
        <v>0.000732164410483373-0.986603965637133i</v>
      </c>
      <c r="AB3870" t="str">
        <f t="shared" si="2056"/>
        <v>1.35106909164013+0.287657461708076i</v>
      </c>
      <c r="AC3870" t="str">
        <f t="shared" si="2057"/>
        <v>1.05489188871863-0.220994234424342i</v>
      </c>
      <c r="AD3870" t="str">
        <f t="shared" si="2058"/>
        <v>1.17219331097527+0.518257302867756i</v>
      </c>
      <c r="AE3870" t="str">
        <f t="shared" si="2059"/>
        <v>-0.00151075887771529-0.000705491590421603i</v>
      </c>
      <c r="AF3870" t="str">
        <f t="shared" si="2060"/>
        <v>-15.086660945592-0.183912138322888i</v>
      </c>
      <c r="AG3870" t="str">
        <f t="shared" si="2061"/>
        <v>1.0018540660734-0.00418512225276698i</v>
      </c>
      <c r="AH3870" t="str">
        <f t="shared" si="2062"/>
        <v>0.0225746862257915+0.0109954508496388i</v>
      </c>
      <c r="AI3870">
        <f t="shared" si="2063"/>
        <v>-32.003036144266559</v>
      </c>
      <c r="AJ3870">
        <f t="shared" si="2064"/>
        <v>25.969320667971843</v>
      </c>
      <c r="AK3870"/>
      <c r="AL3870"/>
      <c r="AM3870"/>
      <c r="AN3870"/>
    </row>
    <row r="3871" spans="1:40" x14ac:dyDescent="0.25">
      <c r="A3871"/>
      <c r="B3871">
        <f t="shared" si="2065"/>
        <v>1937000</v>
      </c>
      <c r="C3871" s="237" t="str">
        <f t="shared" si="2033"/>
        <v>-2.03696466972726E-08+0.00126433791448224i</v>
      </c>
      <c r="D3871" s="208" t="str">
        <f t="shared" si="2034"/>
        <v>-5.95700611317325+0.00969325734436384i</v>
      </c>
      <c r="E3871" t="str">
        <f t="shared" si="2035"/>
        <v>2870</v>
      </c>
      <c r="F3871" t="str">
        <f t="shared" si="2036"/>
        <v>0.777000777000777</v>
      </c>
      <c r="G3871" t="str">
        <f t="shared" si="2031"/>
        <v>0.777000777000777</v>
      </c>
      <c r="H3871" t="str">
        <f t="shared" si="2037"/>
        <v>9.12965939346139+0.193510552874869i</v>
      </c>
      <c r="I3871" t="str">
        <f t="shared" si="2038"/>
        <v>7606.58121250429i</v>
      </c>
      <c r="J3871" t="str">
        <f t="shared" si="2032"/>
        <v>-49490.1960977591+1645.12704358055i</v>
      </c>
      <c r="K3871" t="str">
        <f t="shared" si="2039"/>
        <v>0.00510353350420847-0.1535290997132i</v>
      </c>
      <c r="L3871" t="str">
        <f t="shared" si="2040"/>
        <v>0.000441763206794518-0.0111378071082274i</v>
      </c>
      <c r="M3871" t="str">
        <f t="shared" si="2041"/>
        <v>0.00554529671100299-0.164666906821427i</v>
      </c>
      <c r="N3871" t="str">
        <f t="shared" si="2042"/>
        <v>-8.59042012612714i</v>
      </c>
      <c r="O3871" t="str">
        <f t="shared" si="2043"/>
        <v>-0.671653579177889-0.740865351853851i</v>
      </c>
      <c r="P3871" t="str">
        <f t="shared" si="2044"/>
        <v>1.67165357917789+0.740865351853851i</v>
      </c>
      <c r="Q3871" t="str">
        <f t="shared" si="2045"/>
        <v>-1.67165357917789+7.84955477427329i</v>
      </c>
      <c r="R3871" t="str">
        <f t="shared" si="2046"/>
        <v>0.0469032833431037-0.222950176281253i</v>
      </c>
      <c r="S3871" t="str">
        <f t="shared" si="2047"/>
        <v>0.891028950789948i</v>
      </c>
      <c r="T3871" t="str">
        <f t="shared" si="2048"/>
        <v>0.198655061650319+0.0417921833458093i</v>
      </c>
      <c r="U3871" t="str">
        <f t="shared" si="2049"/>
        <v>0.0001-82.1656908063473i</v>
      </c>
      <c r="V3871" t="str">
        <f t="shared" si="2050"/>
        <v>0.00002-0.00131791345351907i</v>
      </c>
      <c r="W3871" t="str">
        <f t="shared" si="2051"/>
        <v>0.0000199993584529495-0.00131789231978212i</v>
      </c>
      <c r="X3871" t="str">
        <f t="shared" si="2052"/>
        <v>0.0000261719153871677-0.00131767598399328i</v>
      </c>
      <c r="Y3871" t="str">
        <f t="shared" si="2053"/>
        <v>0.009+12.1705299400069i</v>
      </c>
      <c r="Z3871" t="str">
        <f t="shared" si="2054"/>
        <v>-0.00129933391073563-0.0000267717407529306i</v>
      </c>
      <c r="AA3871" t="str">
        <f t="shared" si="2055"/>
        <v>0.000731407947715126-0.986094509474779i</v>
      </c>
      <c r="AB3871" t="str">
        <f t="shared" si="2056"/>
        <v>1.35245758816554+0.284524114424721i</v>
      </c>
      <c r="AC3871" t="str">
        <f t="shared" si="2057"/>
        <v>1.05435148445385-0.221127237014466i</v>
      </c>
      <c r="AD3871" t="str">
        <f t="shared" si="2058"/>
        <v>1.17448156056968+0.516178888029776i</v>
      </c>
      <c r="AE3871" t="str">
        <f t="shared" si="2059"/>
        <v>-0.00151222471180942-0.000702131649081566i</v>
      </c>
      <c r="AF3871" t="str">
        <f t="shared" si="2060"/>
        <v>-15.0866655066346-0.183817295530505i</v>
      </c>
      <c r="AG3871" t="str">
        <f t="shared" si="2061"/>
        <v>1.001845693897-0.00419113565727786i</v>
      </c>
      <c r="AH3871" t="str">
        <f t="shared" si="2062"/>
        <v>0.022597782600905+0.0109453070740412i</v>
      </c>
      <c r="AI3871">
        <f t="shared" si="2063"/>
        <v>-32.003427892649697</v>
      </c>
      <c r="AJ3871">
        <f t="shared" si="2064"/>
        <v>25.843373309158377</v>
      </c>
      <c r="AK3871"/>
      <c r="AL3871"/>
      <c r="AM3871"/>
      <c r="AN3871"/>
    </row>
    <row r="3872" spans="1:40" x14ac:dyDescent="0.25">
      <c r="A3872"/>
      <c r="B3872">
        <f t="shared" si="2065"/>
        <v>1938000</v>
      </c>
      <c r="C3872" s="237" t="str">
        <f t="shared" si="2033"/>
        <v>-2.03486308135108E-08+0.00126368552133785i</v>
      </c>
      <c r="D3872" s="208" t="str">
        <f t="shared" si="2034"/>
        <v>-5.95700611301213+0.00968825566359019i</v>
      </c>
      <c r="E3872" t="str">
        <f t="shared" si="2035"/>
        <v>2870</v>
      </c>
      <c r="F3872" t="str">
        <f t="shared" si="2036"/>
        <v>0.777000777000777</v>
      </c>
      <c r="G3872" t="str">
        <f t="shared" si="2031"/>
        <v>0.777000777000777</v>
      </c>
      <c r="H3872" t="str">
        <f t="shared" si="2037"/>
        <v>9.12966394761144+0.193410806117776i</v>
      </c>
      <c r="I3872" t="str">
        <f t="shared" si="2038"/>
        <v>7610.50820332127i</v>
      </c>
      <c r="J3872" t="str">
        <f t="shared" si="2032"/>
        <v>-49541.3101621021+1645.97636058808i</v>
      </c>
      <c r="K3872" t="str">
        <f t="shared" si="2039"/>
        <v>0.00509827365213981-0.153450050887541i</v>
      </c>
      <c r="L3872" t="str">
        <f t="shared" si="2040"/>
        <v>0.000441308143592329-0.0111320780857727i</v>
      </c>
      <c r="M3872" t="str">
        <f t="shared" si="2041"/>
        <v>0.00553958179573214-0.164582128973314i</v>
      </c>
      <c r="N3872" t="str">
        <f t="shared" si="2042"/>
        <v>-8.59485503584636i</v>
      </c>
      <c r="O3872" t="str">
        <f t="shared" si="2043"/>
        <v>-0.674932634183872-0.737879352816989i</v>
      </c>
      <c r="P3872" t="str">
        <f t="shared" si="2044"/>
        <v>1.67493263418387+0.737879352816989i</v>
      </c>
      <c r="Q3872" t="str">
        <f t="shared" si="2045"/>
        <v>-1.67493263418387+7.85697568302937i</v>
      </c>
      <c r="R3872" t="str">
        <f t="shared" si="2046"/>
        <v>0.0463622292386561-0.223061177179751i</v>
      </c>
      <c r="S3872" t="str">
        <f t="shared" si="2047"/>
        <v>0.891488955410904i</v>
      </c>
      <c r="T3872" t="str">
        <f t="shared" si="2048"/>
        <v>0.198856575836703+0.0413314153144904i</v>
      </c>
      <c r="U3872" t="str">
        <f t="shared" si="2049"/>
        <v>0.0001-82.1232936490691i</v>
      </c>
      <c r="V3872" t="str">
        <f t="shared" si="2050"/>
        <v>0.00002-0.00131723341561736i</v>
      </c>
      <c r="W3872" t="str">
        <f t="shared" si="2051"/>
        <v>0.0000199993584529495-0.00131721229279036i</v>
      </c>
      <c r="X3872" t="str">
        <f t="shared" si="2052"/>
        <v>0.0000261655456754247-0.00131699609845982i</v>
      </c>
      <c r="Y3872" t="str">
        <f t="shared" si="2053"/>
        <v>0.009+12.176813125314i</v>
      </c>
      <c r="Z3872" t="str">
        <f t="shared" si="2054"/>
        <v>-0.00129799324462764-0.0000267506511892144i</v>
      </c>
      <c r="AA3872" t="str">
        <f t="shared" si="2055"/>
        <v>0.000730652657042475-0.985585579236791i</v>
      </c>
      <c r="AB3872" t="str">
        <f t="shared" si="2056"/>
        <v>1.35382951087536+0.28138717336133i</v>
      </c>
      <c r="AC3872" t="str">
        <f t="shared" si="2057"/>
        <v>1.05381094937056-0.221257375903662i</v>
      </c>
      <c r="AD3872" t="str">
        <f t="shared" si="2058"/>
        <v>1.17676060348592+0.514090441818832i</v>
      </c>
      <c r="AE3872" t="str">
        <f t="shared" si="2059"/>
        <v>-0.00151367505977987-0.000698765033045547i</v>
      </c>
      <c r="AF3872" t="str">
        <f t="shared" si="2060"/>
        <v>-15.0866700606236-0.183722550454186i</v>
      </c>
      <c r="AG3872" t="str">
        <f t="shared" si="2061"/>
        <v>1.00183729454349-0.004197110027254i</v>
      </c>
      <c r="AH3872" t="str">
        <f t="shared" si="2062"/>
        <v>0.0226206487615298+0.0108950576677367i</v>
      </c>
      <c r="AI3872">
        <f t="shared" si="2063"/>
        <v>-32.003865291740119</v>
      </c>
      <c r="AJ3872">
        <f t="shared" si="2064"/>
        <v>25.717425991668136</v>
      </c>
      <c r="AK3872"/>
      <c r="AL3872"/>
      <c r="AM3872"/>
      <c r="AN3872"/>
    </row>
    <row r="3873" spans="1:40" x14ac:dyDescent="0.25">
      <c r="A3873"/>
      <c r="B3873">
        <f t="shared" si="2065"/>
        <v>1939000</v>
      </c>
      <c r="C3873" s="237" t="str">
        <f t="shared" si="2033"/>
        <v>-2.03276474369137E-08+0.00126303380111058i</v>
      </c>
      <c r="D3873" s="208" t="str">
        <f t="shared" si="2034"/>
        <v>-5.95700611285125+0.00968325914184778i</v>
      </c>
      <c r="E3873" t="str">
        <f t="shared" si="2035"/>
        <v>2870</v>
      </c>
      <c r="F3873" t="str">
        <f t="shared" si="2036"/>
        <v>0.777000777000777</v>
      </c>
      <c r="G3873" t="str">
        <f t="shared" si="2031"/>
        <v>0.777000777000777</v>
      </c>
      <c r="H3873" t="str">
        <f t="shared" si="2037"/>
        <v>9.12966849472205+0.193311162084924i</v>
      </c>
      <c r="I3873" t="str">
        <f t="shared" si="2038"/>
        <v>7614.43519413826i</v>
      </c>
      <c r="J3873" t="str">
        <f t="shared" si="2032"/>
        <v>-49592.4506078976+1646.8256775956i</v>
      </c>
      <c r="K3873" t="str">
        <f t="shared" si="2039"/>
        <v>0.00509302192444423-0.153371083332697i</v>
      </c>
      <c r="L3873" t="str">
        <f t="shared" si="2040"/>
        <v>0.00044085378280599-0.0111263549447413i</v>
      </c>
      <c r="M3873" t="str">
        <f t="shared" si="2041"/>
        <v>0.00553387570725022-0.164497438277438i</v>
      </c>
      <c r="N3873" t="str">
        <f t="shared" si="2042"/>
        <v>-8.59928994556558i</v>
      </c>
      <c r="O3873" t="str">
        <f t="shared" si="2043"/>
        <v>-0.678198414350247-0.734878840879781i</v>
      </c>
      <c r="P3873" t="str">
        <f t="shared" si="2044"/>
        <v>1.67819841435025+0.734878840879781i</v>
      </c>
      <c r="Q3873" t="str">
        <f t="shared" si="2045"/>
        <v>-1.67819841435025+7.8644111046858i</v>
      </c>
      <c r="R3873" t="str">
        <f t="shared" si="2046"/>
        <v>0.0458211568138648-0.223169336355426i</v>
      </c>
      <c r="S3873" t="str">
        <f t="shared" si="2047"/>
        <v>0.891948960031858i</v>
      </c>
      <c r="T3873" t="str">
        <f t="shared" si="2048"/>
        <v>0.199055657473222+0.0408701331675834i</v>
      </c>
      <c r="U3873" t="str">
        <f t="shared" si="2049"/>
        <v>0.0001-82.0809402227414i</v>
      </c>
      <c r="V3873" t="str">
        <f t="shared" si="2050"/>
        <v>0.00002-0.00131655407914721i</v>
      </c>
      <c r="W3873" t="str">
        <f t="shared" si="2051"/>
        <v>0.0000199993584529494-0.0013165329672189i</v>
      </c>
      <c r="X3873" t="str">
        <f t="shared" si="2052"/>
        <v>0.0000261591858160017-0.00131631691415463i</v>
      </c>
      <c r="Y3873" t="str">
        <f t="shared" si="2053"/>
        <v>0.009+12.1830963106212i</v>
      </c>
      <c r="Z3873" t="str">
        <f t="shared" si="2054"/>
        <v>-0.00129665465247602-0.0000267295946292337i</v>
      </c>
      <c r="AA3873" t="str">
        <f t="shared" si="2055"/>
        <v>0.000729898536044465-0.985077174109097i</v>
      </c>
      <c r="AB3873" t="str">
        <f t="shared" si="2056"/>
        <v>1.35518487261514+0.278246732162968i</v>
      </c>
      <c r="AC3873" t="str">
        <f t="shared" si="2057"/>
        <v>1.05327029929527-0.221384657105788i</v>
      </c>
      <c r="AD3873" t="str">
        <f t="shared" si="2058"/>
        <v>1.17903039611415+0.511992004791948i</v>
      </c>
      <c r="AE3873" t="str">
        <f t="shared" si="2059"/>
        <v>-0.00151510990979056-0.000695391819587679i</v>
      </c>
      <c r="AF3873" t="str">
        <f t="shared" si="2060"/>
        <v>-15.0866746075733-0.183627902943076i</v>
      </c>
      <c r="AG3873" t="str">
        <f t="shared" si="2061"/>
        <v>1.0018288681995-0.00420304526745269i</v>
      </c>
      <c r="AH3873" t="str">
        <f t="shared" si="2062"/>
        <v>0.0226432844983221+0.010844703778228i</v>
      </c>
      <c r="AI3873">
        <f t="shared" si="2063"/>
        <v>-32.004348247357271</v>
      </c>
      <c r="AJ3873">
        <f t="shared" si="2064"/>
        <v>25.591478689774394</v>
      </c>
      <c r="AK3873"/>
      <c r="AL3873"/>
      <c r="AM3873"/>
      <c r="AN3873"/>
    </row>
    <row r="3874" spans="1:40" x14ac:dyDescent="0.25">
      <c r="A3874"/>
      <c r="B3874">
        <f t="shared" si="2065"/>
        <v>1940000</v>
      </c>
      <c r="C3874" s="237" t="str">
        <f t="shared" si="2033"/>
        <v>-2.03066965004729E-08+0.00126238275275982i</v>
      </c>
      <c r="D3874" s="208" t="str">
        <f t="shared" si="2034"/>
        <v>-5.95700611269064+0.00967826777115862i</v>
      </c>
      <c r="E3874" t="str">
        <f t="shared" si="2035"/>
        <v>2870</v>
      </c>
      <c r="F3874" t="str">
        <f t="shared" si="2036"/>
        <v>0.777000777000777</v>
      </c>
      <c r="G3874" t="str">
        <f t="shared" si="2031"/>
        <v>0.777000777000777</v>
      </c>
      <c r="H3874" t="str">
        <f t="shared" si="2037"/>
        <v>9.12967303480774+0.193211620617792i</v>
      </c>
      <c r="I3874" t="str">
        <f t="shared" si="2038"/>
        <v>7618.36218495525i</v>
      </c>
      <c r="J3874" t="str">
        <f t="shared" si="2032"/>
        <v>-49643.6174351457+1647.67499460313i</v>
      </c>
      <c r="K3874" t="str">
        <f t="shared" si="2039"/>
        <v>0.00508777830440443-0.153292196923535i</v>
      </c>
      <c r="L3874" t="str">
        <f t="shared" si="2040"/>
        <v>0.000440400122991371-0.0111206376760954i</v>
      </c>
      <c r="M3874" t="str">
        <f t="shared" si="2041"/>
        <v>0.0055281784273958-0.16441283459963i</v>
      </c>
      <c r="N3874" t="str">
        <f t="shared" si="2042"/>
        <v>-8.6037248552848i</v>
      </c>
      <c r="O3874" t="str">
        <f t="shared" si="2043"/>
        <v>-0.681450855444367-0.731863875057473i</v>
      </c>
      <c r="P3874" t="str">
        <f t="shared" si="2044"/>
        <v>1.68145085544437+0.731863875057473i</v>
      </c>
      <c r="Q3874" t="str">
        <f t="shared" si="2045"/>
        <v>-1.68145085544437+7.87186098022733i</v>
      </c>
      <c r="R3874" t="str">
        <f t="shared" si="2046"/>
        <v>0.0452800814462265-0.223274660406409i</v>
      </c>
      <c r="S3874" t="str">
        <f t="shared" si="2047"/>
        <v>0.892408964652814i</v>
      </c>
      <c r="T3874" t="str">
        <f t="shared" si="2048"/>
        <v>0.199252308526492+0.0404083506028221i</v>
      </c>
      <c r="U3874" t="str">
        <f t="shared" si="2049"/>
        <v>0.0001-82.0386304597398i</v>
      </c>
      <c r="V3874" t="str">
        <f t="shared" si="2050"/>
        <v>0.00002-0.00131587544302394i</v>
      </c>
      <c r="W3874" t="str">
        <f t="shared" si="2051"/>
        <v>0.0000199993584529495-0.00131585434198309i</v>
      </c>
      <c r="X3874" t="str">
        <f t="shared" si="2052"/>
        <v>0.0000261528357885911-0.00131563842999346i</v>
      </c>
      <c r="Y3874" t="str">
        <f t="shared" si="2053"/>
        <v>0.009+12.1893794959284i</v>
      </c>
      <c r="Z3874" t="str">
        <f t="shared" si="2054"/>
        <v>-0.00129531813000511-0.0000267085709987658i</v>
      </c>
      <c r="AA3874" t="str">
        <f t="shared" si="2055"/>
        <v>0.000729145582306427-0.984569293279329i</v>
      </c>
      <c r="AB3874" t="str">
        <f t="shared" si="2056"/>
        <v>1.35652368677374+0.275102884084769i</v>
      </c>
      <c r="AC3874" t="str">
        <f t="shared" si="2057"/>
        <v>1.05272954996038-0.221509086714899i</v>
      </c>
      <c r="AD3874" t="str">
        <f t="shared" si="2058"/>
        <v>1.18129089502105+0.509883617692416i</v>
      </c>
      <c r="AE3874" t="str">
        <f t="shared" si="2059"/>
        <v>-0.00151652925032648-0.000692012085929444i</v>
      </c>
      <c r="AF3874" t="str">
        <f t="shared" si="2060"/>
        <v>-15.0866791474984-0.183533352846633i</v>
      </c>
      <c r="AG3874" t="str">
        <f t="shared" si="2061"/>
        <v>1.00182041505191-0.00420894128345668i</v>
      </c>
      <c r="AH3874" t="str">
        <f t="shared" si="2062"/>
        <v>0.0226656896066707+0.0107942465524165i</v>
      </c>
      <c r="AI3874">
        <f t="shared" si="2063"/>
        <v>-32.004876666120609</v>
      </c>
      <c r="AJ3874">
        <f t="shared" si="2064"/>
        <v>25.465531377811448</v>
      </c>
      <c r="AK3874"/>
      <c r="AL3874"/>
      <c r="AM3874"/>
      <c r="AN3874"/>
    </row>
    <row r="3875" spans="1:40" x14ac:dyDescent="0.25">
      <c r="A3875"/>
      <c r="B3875">
        <f t="shared" si="2065"/>
        <v>1941000</v>
      </c>
      <c r="C3875" s="237" t="str">
        <f t="shared" si="2033"/>
        <v>-2.02857779373541E-08+0.00126173237524715i</v>
      </c>
      <c r="D3875" s="208" t="str">
        <f t="shared" si="2034"/>
        <v>-5.95700611253026+0.00967328154356149i</v>
      </c>
      <c r="E3875" t="str">
        <f t="shared" si="2035"/>
        <v>2870</v>
      </c>
      <c r="F3875" t="str">
        <f t="shared" si="2036"/>
        <v>0.777000777000777</v>
      </c>
      <c r="G3875" t="str">
        <f t="shared" si="2031"/>
        <v>0.777000777000777</v>
      </c>
      <c r="H3875" t="str">
        <f t="shared" si="2037"/>
        <v>9.12967756788295+0.193112181558182i</v>
      </c>
      <c r="I3875" t="str">
        <f t="shared" si="2038"/>
        <v>7622.28917577224i</v>
      </c>
      <c r="J3875" t="str">
        <f t="shared" si="2032"/>
        <v>-49694.8106438463+1648.52431161066i</v>
      </c>
      <c r="K3875" t="str">
        <f t="shared" si="2039"/>
        <v>0.00508254277534599-0.153213391535181i</v>
      </c>
      <c r="L3875" t="str">
        <f t="shared" si="2040"/>
        <v>0.000439947162708061-0.0111149262708156i</v>
      </c>
      <c r="M3875" t="str">
        <f t="shared" si="2041"/>
        <v>0.00552248993805405-0.164328317805997i</v>
      </c>
      <c r="N3875" t="str">
        <f t="shared" si="2042"/>
        <v>-8.60815976500402i</v>
      </c>
      <c r="O3875" t="str">
        <f t="shared" si="2043"/>
        <v>-0.684689893495947-0.728834514649593i</v>
      </c>
      <c r="P3875" t="str">
        <f t="shared" si="2044"/>
        <v>1.68468989349595+0.728834514649593i</v>
      </c>
      <c r="Q3875" t="str">
        <f t="shared" si="2045"/>
        <v>-1.68468989349595+7.87932525035443i</v>
      </c>
      <c r="R3875" t="str">
        <f t="shared" si="2046"/>
        <v>0.0447390184169755-0.223377156005685i</v>
      </c>
      <c r="S3875" t="str">
        <f t="shared" si="2047"/>
        <v>0.892868969273768i</v>
      </c>
      <c r="T3875" t="str">
        <f t="shared" si="2048"/>
        <v>0.199446531042102+0.039946081260285i</v>
      </c>
      <c r="U3875" t="str">
        <f t="shared" si="2049"/>
        <v>0.0001-81.9963642925786i</v>
      </c>
      <c r="V3875" t="str">
        <f t="shared" si="2050"/>
        <v>0.00002-0.00131519750616509i</v>
      </c>
      <c r="W3875" t="str">
        <f t="shared" si="2051"/>
        <v>0.0000199993584529495-0.00131517641600049i</v>
      </c>
      <c r="X3875" t="str">
        <f t="shared" si="2052"/>
        <v>0.000026146495572937-0.00131496064489426i</v>
      </c>
      <c r="Y3875" t="str">
        <f t="shared" si="2053"/>
        <v>0.009+12.1956626812356i</v>
      </c>
      <c r="Z3875" t="str">
        <f t="shared" si="2054"/>
        <v>-0.00129398367295025-0.0000266875802237996i</v>
      </c>
      <c r="AA3875" t="str">
        <f t="shared" si="2055"/>
        <v>0.00072839379341992-0.984061935936794i</v>
      </c>
      <c r="AB3875" t="str">
        <f t="shared" si="2056"/>
        <v>1.35784596727768+0.271955721989342i</v>
      </c>
      <c r="AC3875" t="str">
        <f t="shared" si="2057"/>
        <v>1.05218871700394-0.221630670904116i</v>
      </c>
      <c r="AD3875" t="str">
        <f t="shared" si="2058"/>
        <v>1.18354205695063+0.50776532144903i</v>
      </c>
      <c r="AE3875" t="str">
        <f t="shared" si="2059"/>
        <v>-0.00151793307019303-0.000688625909238489i</v>
      </c>
      <c r="AF3875" t="str">
        <f t="shared" si="2060"/>
        <v>-15.0866836804132-0.183438900014621i</v>
      </c>
      <c r="AG3875" t="str">
        <f t="shared" si="2061"/>
        <v>1.00181193528789-0.0042147979816748i</v>
      </c>
      <c r="AH3875" t="str">
        <f t="shared" si="2062"/>
        <v>0.0226878638866863+0.0107436871365833i</v>
      </c>
      <c r="AI3875">
        <f t="shared" si="2063"/>
        <v>-32.005450455446109</v>
      </c>
      <c r="AJ3875">
        <f t="shared" si="2064"/>
        <v>25.339584030170744</v>
      </c>
      <c r="AK3875"/>
      <c r="AL3875"/>
      <c r="AM3875"/>
      <c r="AN3875"/>
    </row>
    <row r="3876" spans="1:40" x14ac:dyDescent="0.25">
      <c r="A3876"/>
      <c r="B3876">
        <f t="shared" si="2065"/>
        <v>1942000</v>
      </c>
      <c r="C3876" s="237" t="str">
        <f t="shared" si="2033"/>
        <v>-2.02648916808935E-08+0.00126108266753624i</v>
      </c>
      <c r="D3876" s="208" t="str">
        <f t="shared" si="2034"/>
        <v>-5.95700611237013+0.00966830045111118i</v>
      </c>
      <c r="E3876" t="str">
        <f t="shared" si="2035"/>
        <v>2870</v>
      </c>
      <c r="F3876" t="str">
        <f t="shared" si="2036"/>
        <v>0.777000777000777</v>
      </c>
      <c r="G3876" t="str">
        <f t="shared" si="2031"/>
        <v>0.777000777000777</v>
      </c>
      <c r="H3876" t="str">
        <f t="shared" si="2037"/>
        <v>9.12968209396209+0.193012844748225i</v>
      </c>
      <c r="I3876" t="str">
        <f t="shared" si="2038"/>
        <v>7626.21616658922i</v>
      </c>
      <c r="J3876" t="str">
        <f t="shared" si="2032"/>
        <v>-49746.0302339996+1649.37362861818i</v>
      </c>
      <c r="K3876" t="str">
        <f t="shared" si="2039"/>
        <v>0.00507731532063727-0.153134667043013i</v>
      </c>
      <c r="L3876" t="str">
        <f t="shared" si="2040"/>
        <v>0.000439494900519335-0.0111092207199011i</v>
      </c>
      <c r="M3876" t="str">
        <f t="shared" si="2041"/>
        <v>0.0055168102211566-0.164243887762914i</v>
      </c>
      <c r="N3876" t="str">
        <f t="shared" si="2042"/>
        <v>-8.61259467472324i</v>
      </c>
      <c r="O3876" t="str">
        <f t="shared" si="2043"/>
        <v>-0.687915464798317-0.725790819238791i</v>
      </c>
      <c r="P3876" t="str">
        <f t="shared" si="2044"/>
        <v>1.68791546479832+0.725790819238791i</v>
      </c>
      <c r="Q3876" t="str">
        <f t="shared" si="2045"/>
        <v>-1.68791546479832+7.88680385548445i</v>
      </c>
      <c r="R3876" t="str">
        <f t="shared" si="2046"/>
        <v>0.0441979829109251-0.223476829899975i</v>
      </c>
      <c r="S3876" t="str">
        <f t="shared" si="2047"/>
        <v>0.893328973894724i</v>
      </c>
      <c r="T3876" t="str">
        <f t="shared" si="2048"/>
        <v>0.19963832714379+0.0394833387220333i</v>
      </c>
      <c r="U3876" t="str">
        <f t="shared" si="2049"/>
        <v>0.0001-81.9541416539108i</v>
      </c>
      <c r="V3876" t="str">
        <f t="shared" si="2050"/>
        <v>0.00002-0.00131452026749044i</v>
      </c>
      <c r="W3876" t="str">
        <f t="shared" si="2051"/>
        <v>0.0000199993584529495-0.00131449918819088i</v>
      </c>
      <c r="X3876" t="str">
        <f t="shared" si="2052"/>
        <v>0.0000261401651488354-0.0013142835577772i</v>
      </c>
      <c r="Y3876" t="str">
        <f t="shared" si="2053"/>
        <v>0.009+12.2019458665428i</v>
      </c>
      <c r="Z3876" t="str">
        <f t="shared" si="2054"/>
        <v>-0.00129265127705773-0.000026666622230536i</v>
      </c>
      <c r="AA3876" t="str">
        <f t="shared" si="2055"/>
        <v>0.000727643166982701-0.98355510127246i</v>
      </c>
      <c r="AB3876" t="str">
        <f t="shared" si="2056"/>
        <v>1.35915172858552+0.268805338344312i</v>
      </c>
      <c r="AC3876" t="str">
        <f t="shared" si="2057"/>
        <v>1.05164781596946-0.221749415924491i</v>
      </c>
      <c r="AD3876" t="str">
        <f t="shared" si="2058"/>
        <v>1.18578383882498+0.505637157175339i</v>
      </c>
      <c r="AE3876" t="str">
        <f t="shared" si="2059"/>
        <v>-0.00151932135851541-0.000685233366627562i</v>
      </c>
      <c r="AF3876" t="str">
        <f t="shared" si="2060"/>
        <v>-15.0866882063322-0.183344544297114i</v>
      </c>
      <c r="AG3876" t="str">
        <f t="shared" si="2061"/>
        <v>1.00180342909488-0.0042206152693425i</v>
      </c>
      <c r="AH3876" t="str">
        <f t="shared" si="2062"/>
        <v>0.0227098071431946+0.0106930266763751i</v>
      </c>
      <c r="AI3876">
        <f t="shared" si="2063"/>
        <v>-32.00606952354093</v>
      </c>
      <c r="AJ3876">
        <f t="shared" si="2064"/>
        <v>25.213636621303198</v>
      </c>
      <c r="AK3876"/>
      <c r="AL3876"/>
      <c r="AM3876"/>
      <c r="AN3876"/>
    </row>
    <row r="3877" spans="1:40" x14ac:dyDescent="0.25">
      <c r="A3877"/>
      <c r="B3877">
        <f t="shared" si="2065"/>
        <v>1943000</v>
      </c>
      <c r="C3877" s="237" t="str">
        <f t="shared" si="2033"/>
        <v>-2.02440376645996E-08+0.00126043362859291i</v>
      </c>
      <c r="D3877" s="208" t="str">
        <f t="shared" si="2034"/>
        <v>-5.95700611221025+0.00966332448587898i</v>
      </c>
      <c r="E3877" t="str">
        <f t="shared" si="2035"/>
        <v>2870</v>
      </c>
      <c r="F3877" t="str">
        <f t="shared" si="2036"/>
        <v>0.777000777000777</v>
      </c>
      <c r="G3877" t="str">
        <f t="shared" si="2031"/>
        <v>0.777000777000777</v>
      </c>
      <c r="H3877" t="str">
        <f t="shared" si="2037"/>
        <v>9.12968661305958+0.192913610030375i</v>
      </c>
      <c r="I3877" t="str">
        <f t="shared" si="2038"/>
        <v>7630.14315740621i</v>
      </c>
      <c r="J3877" t="str">
        <f t="shared" si="2032"/>
        <v>-49797.2762056054+1650.22294562571i</v>
      </c>
      <c r="K3877" t="str">
        <f t="shared" si="2039"/>
        <v>0.00507209592368951-0.153056023322669i</v>
      </c>
      <c r="L3877" t="str">
        <f t="shared" si="2040"/>
        <v>0.000439043334992156-0.0111035210143694i</v>
      </c>
      <c r="M3877" t="str">
        <f t="shared" si="2041"/>
        <v>0.00551113925868167-0.164159544337038i</v>
      </c>
      <c r="N3877" t="str">
        <f t="shared" si="2042"/>
        <v>-8.61702958444246i</v>
      </c>
      <c r="O3877" t="str">
        <f t="shared" si="2043"/>
        <v>-0.691127505909675-0.72273284868966i</v>
      </c>
      <c r="P3877" t="str">
        <f t="shared" si="2044"/>
        <v>1.69112750590967+0.72273284868966i</v>
      </c>
      <c r="Q3877" t="str">
        <f t="shared" si="2045"/>
        <v>-1.69112750590967+7.8942967357528i</v>
      </c>
      <c r="R3877" t="str">
        <f t="shared" si="2046"/>
        <v>0.0436569900163178-0.223573688908615i</v>
      </c>
      <c r="S3877" t="str">
        <f t="shared" si="2047"/>
        <v>0.89378897851568i</v>
      </c>
      <c r="T3877" t="str">
        <f t="shared" si="2048"/>
        <v>0.199827699032613+0.0390201365117539i</v>
      </c>
      <c r="U3877" t="str">
        <f t="shared" si="2049"/>
        <v>0.0001-81.911962476529i</v>
      </c>
      <c r="V3877" t="str">
        <f t="shared" si="2050"/>
        <v>0.00002-0.001313843725922i</v>
      </c>
      <c r="W3877" t="str">
        <f t="shared" si="2051"/>
        <v>0.0000199993584529494-0.00131382265747632i</v>
      </c>
      <c r="X3877" t="str">
        <f t="shared" si="2052"/>
        <v>0.0000261338444961352-0.00131360716756472i</v>
      </c>
      <c r="Y3877" t="str">
        <f t="shared" si="2053"/>
        <v>0.009+12.2082290518499i</v>
      </c>
      <c r="Z3877" t="str">
        <f t="shared" si="2054"/>
        <v>-0.00129132093808486-0.0000266456969453876i</v>
      </c>
      <c r="AA3877" t="str">
        <f t="shared" si="2055"/>
        <v>0.000726893700598733-0.98304878847897i</v>
      </c>
      <c r="AB3877" t="str">
        <f t="shared" si="2056"/>
        <v>1.3604409856822+0.265651825219889i</v>
      </c>
      <c r="AC3877" t="str">
        <f t="shared" si="2057"/>
        <v>1.05110686230571-0.221865328103911i</v>
      </c>
      <c r="AD3877" t="str">
        <f t="shared" si="2058"/>
        <v>1.18801619774498+0.503499166168906i</v>
      </c>
      <c r="AE3877" t="str">
        <f t="shared" si="2059"/>
        <v>-0.00152069410473806-0.000681834535153497i</v>
      </c>
      <c r="AF3877" t="str">
        <f t="shared" si="2060"/>
        <v>-15.0866927252698-0.183250285544496i</v>
      </c>
      <c r="AG3877" t="str">
        <f t="shared" si="2061"/>
        <v>1.00179489666059-0.00422639305452231i</v>
      </c>
      <c r="AH3877" t="str">
        <f t="shared" si="2062"/>
        <v>0.0227315191857291+0.0106422663167893i</v>
      </c>
      <c r="AI3877">
        <f t="shared" si="2063"/>
        <v>-32.006733779398196</v>
      </c>
      <c r="AJ3877">
        <f t="shared" si="2064"/>
        <v>25.087689125720107</v>
      </c>
      <c r="AK3877"/>
      <c r="AL3877"/>
      <c r="AM3877"/>
      <c r="AN3877"/>
    </row>
    <row r="3878" spans="1:40" x14ac:dyDescent="0.25">
      <c r="A3878"/>
      <c r="B3878">
        <f t="shared" si="2065"/>
        <v>1944000</v>
      </c>
      <c r="C3878" s="237" t="str">
        <f t="shared" si="2033"/>
        <v>-2.02232158221512E-08+0.00125978525738511i</v>
      </c>
      <c r="D3878" s="208" t="str">
        <f t="shared" si="2034"/>
        <v>-5.95700611205061+0.00965835363995251i</v>
      </c>
      <c r="E3878" t="str">
        <f t="shared" si="2035"/>
        <v>2870</v>
      </c>
      <c r="F3878" t="str">
        <f t="shared" si="2036"/>
        <v>0.777000777000777</v>
      </c>
      <c r="G3878" t="str">
        <f t="shared" si="2031"/>
        <v>0.777000777000777</v>
      </c>
      <c r="H3878" t="str">
        <f t="shared" si="2037"/>
        <v>9.12969112518975+0.192814477247409i</v>
      </c>
      <c r="I3878" t="str">
        <f t="shared" si="2038"/>
        <v>7634.0701482232i</v>
      </c>
      <c r="J3878" t="str">
        <f t="shared" si="2032"/>
        <v>-49848.5485586637+1651.07226263324i</v>
      </c>
      <c r="K3878" t="str">
        <f t="shared" si="2039"/>
        <v>0.00506688456795638-0.152977460250038i</v>
      </c>
      <c r="L3878" t="str">
        <f t="shared" si="2040"/>
        <v>0.000438592464697157-0.0110978271452562i</v>
      </c>
      <c r="M3878" t="str">
        <f t="shared" si="2041"/>
        <v>0.00550547703265354-0.164075287395294i</v>
      </c>
      <c r="N3878" t="str">
        <f t="shared" si="2042"/>
        <v>-8.62146449416167i</v>
      </c>
      <c r="O3878" t="str">
        <f t="shared" si="2043"/>
        <v>-0.694325953654332-0.719660663147571i</v>
      </c>
      <c r="P3878" t="str">
        <f t="shared" si="2044"/>
        <v>1.69432595365433+0.719660663147571i</v>
      </c>
      <c r="Q3878" t="str">
        <f t="shared" si="2045"/>
        <v>-1.69432595365433+7.9018038310141i</v>
      </c>
      <c r="R3878" t="str">
        <f t="shared" si="2046"/>
        <v>0.0431160547246867-0.223667739922458i</v>
      </c>
      <c r="S3878" t="str">
        <f t="shared" si="2047"/>
        <v>0.894248983136634i</v>
      </c>
      <c r="T3878" t="str">
        <f t="shared" si="2048"/>
        <v>0.200014648986127+0.0385564880944145i</v>
      </c>
      <c r="U3878" t="str">
        <f t="shared" si="2049"/>
        <v>0.0001-81.8698266933619i</v>
      </c>
      <c r="V3878" t="str">
        <f t="shared" si="2050"/>
        <v>0.00002-0.00131316788038397i</v>
      </c>
      <c r="W3878" t="str">
        <f t="shared" si="2051"/>
        <v>0.0000199993584529495-0.00131314682278099i</v>
      </c>
      <c r="X3878" t="str">
        <f t="shared" si="2052"/>
        <v>0.0000261275335947361-0.0013129314731814i</v>
      </c>
      <c r="Y3878" t="str">
        <f t="shared" si="2053"/>
        <v>0.009+12.2145122371571i</v>
      </c>
      <c r="Z3878" t="str">
        <f t="shared" si="2054"/>
        <v>-0.00128999265179972-0.0000266248042949766i</v>
      </c>
      <c r="AA3878" t="str">
        <f t="shared" si="2055"/>
        <v>0.000726145391878113-0.982542996750606i</v>
      </c>
      <c r="AB3878" t="str">
        <f t="shared" si="2056"/>
        <v>1.36171375407348+0.262495274286516i</v>
      </c>
      <c r="AC3878" t="str">
        <f t="shared" si="2057"/>
        <v>1.05056587136657-0.221978413845966i</v>
      </c>
      <c r="AD3878" t="str">
        <f t="shared" si="2058"/>
        <v>1.19023909099115+0.501351389910529i</v>
      </c>
      <c r="AE3878" t="str">
        <f t="shared" si="2059"/>
        <v>-0.00152205129862398-0.000678429491816029i</v>
      </c>
      <c r="AF3878" t="str">
        <f t="shared" si="2060"/>
        <v>-15.0866972372404-0.183156123607456i</v>
      </c>
      <c r="AG3878" t="str">
        <f t="shared" si="2061"/>
        <v>1.00178633817299-0.00423213124610461i</v>
      </c>
      <c r="AH3878" t="str">
        <f t="shared" si="2062"/>
        <v>0.0227529998285224+0.010591407202157i</v>
      </c>
      <c r="AI3878">
        <f t="shared" si="2063"/>
        <v>-32.007443132792787</v>
      </c>
      <c r="AJ3878">
        <f t="shared" si="2064"/>
        <v>24.961741517991012</v>
      </c>
      <c r="AK3878"/>
      <c r="AL3878"/>
      <c r="AM3878"/>
      <c r="AN3878"/>
    </row>
    <row r="3879" spans="1:40" x14ac:dyDescent="0.25">
      <c r="A3879"/>
      <c r="B3879">
        <f t="shared" si="2065"/>
        <v>1945000</v>
      </c>
      <c r="C3879" s="237" t="str">
        <f t="shared" si="2033"/>
        <v>-2.02024260873988E-08+0.00125913755288294i</v>
      </c>
      <c r="D3879" s="208" t="str">
        <f t="shared" si="2034"/>
        <v>-5.95700611189123+0.00965338790543588i</v>
      </c>
      <c r="E3879" t="str">
        <f t="shared" si="2035"/>
        <v>2870</v>
      </c>
      <c r="F3879" t="str">
        <f t="shared" si="2036"/>
        <v>0.777000777000777</v>
      </c>
      <c r="G3879" t="str">
        <f t="shared" si="2031"/>
        <v>0.777000777000777</v>
      </c>
      <c r="H3879" t="str">
        <f t="shared" si="2037"/>
        <v>9.12969563036693+0.192715446242423i</v>
      </c>
      <c r="I3879" t="str">
        <f t="shared" si="2038"/>
        <v>7637.99713904018i</v>
      </c>
      <c r="J3879" t="str">
        <f t="shared" si="2032"/>
        <v>-49899.8472931746+1651.92157964077i</v>
      </c>
      <c r="K3879" t="str">
        <f t="shared" si="2039"/>
        <v>0.00506168123693397-0.152898977701265i</v>
      </c>
      <c r="L3879" t="str">
        <f t="shared" si="2040"/>
        <v>0.000438142288208642-0.0110921391036159i</v>
      </c>
      <c r="M3879" t="str">
        <f t="shared" si="2041"/>
        <v>0.00549982352514261-0.163991116804881i</v>
      </c>
      <c r="N3879" t="str">
        <f t="shared" si="2042"/>
        <v>-8.62589940388089i</v>
      </c>
      <c r="O3879" t="str">
        <f t="shared" si="2043"/>
        <v>-0.697510745123978-0.716574323037459i</v>
      </c>
      <c r="P3879" t="str">
        <f t="shared" si="2044"/>
        <v>1.69751074512398+0.716574323037459i</v>
      </c>
      <c r="Q3879" t="str">
        <f t="shared" si="2045"/>
        <v>-1.69751074512398+7.90932508084343i</v>
      </c>
      <c r="R3879" t="str">
        <f t="shared" si="2046"/>
        <v>0.0425751919307283-0.223758989902762i</v>
      </c>
      <c r="S3879" t="str">
        <f t="shared" si="2047"/>
        <v>0.89470898775759i</v>
      </c>
      <c r="T3879" t="str">
        <f t="shared" si="2048"/>
        <v>0.200199179357561+0.038092406875927i</v>
      </c>
      <c r="U3879" t="str">
        <f t="shared" si="2049"/>
        <v>0.0001-81.8277342374783i</v>
      </c>
      <c r="V3879" t="str">
        <f t="shared" si="2050"/>
        <v>0.00002-0.0013124927298028i</v>
      </c>
      <c r="W3879" t="str">
        <f t="shared" si="2051"/>
        <v>0.0000199993584529495-0.00131247168303137i</v>
      </c>
      <c r="X3879" t="str">
        <f t="shared" si="2052"/>
        <v>0.00002612123242459-0.00131225647355411i</v>
      </c>
      <c r="Y3879" t="str">
        <f t="shared" si="2053"/>
        <v>0.009+12.2207954224643i</v>
      </c>
      <c r="Z3879" t="str">
        <f t="shared" si="2054"/>
        <v>-0.00128866641398143-0.0000266039442061356i</v>
      </c>
      <c r="AA3879" t="str">
        <f t="shared" si="2055"/>
        <v>0.000725398238437136-0.982037725283339i</v>
      </c>
      <c r="AB3879" t="str">
        <f t="shared" si="2056"/>
        <v>1.36297004978032+0.259335776812581i</v>
      </c>
      <c r="AC3879" t="str">
        <f t="shared" si="2057"/>
        <v>1.0500248584108-0.222088679628854i</v>
      </c>
      <c r="AD3879" t="str">
        <f t="shared" si="2058"/>
        <v>1.19245247602437+0.499193870063523i</v>
      </c>
      <c r="AE3879" t="str">
        <f t="shared" si="2059"/>
        <v>-0.00152339293025438-0.000675018313556892i</v>
      </c>
      <c r="AF3879" t="str">
        <f t="shared" si="2060"/>
        <v>-15.0867017422582-0.183062058336987i</v>
      </c>
      <c r="AG3879" t="str">
        <f t="shared" si="2061"/>
        <v>1.00177775382032-0.0042378297538083i</v>
      </c>
      <c r="AH3879" t="str">
        <f t="shared" si="2062"/>
        <v>0.0227742488905014+0.0105404504761303i</v>
      </c>
      <c r="AI3879">
        <f t="shared" si="2063"/>
        <v>-32.00819749427518</v>
      </c>
      <c r="AJ3879">
        <f t="shared" si="2064"/>
        <v>24.835793772746612</v>
      </c>
      <c r="AK3879"/>
      <c r="AL3879"/>
      <c r="AM3879"/>
      <c r="AN3879"/>
    </row>
    <row r="3880" spans="1:40" x14ac:dyDescent="0.25">
      <c r="A3880"/>
      <c r="B3880">
        <f t="shared" si="2065"/>
        <v>1946000</v>
      </c>
      <c r="C3880" s="237" t="str">
        <f t="shared" si="2033"/>
        <v>-2.01816683943616E-08+0.00125849051405856i</v>
      </c>
      <c r="D3880" s="208" t="str">
        <f t="shared" si="2034"/>
        <v>-5.95700611173208+0.00964842727444896i</v>
      </c>
      <c r="E3880" t="str">
        <f t="shared" si="2035"/>
        <v>2870</v>
      </c>
      <c r="F3880" t="str">
        <f t="shared" si="2036"/>
        <v>0.777000777000777</v>
      </c>
      <c r="G3880" t="str">
        <f t="shared" si="2031"/>
        <v>0.777000777000777</v>
      </c>
      <c r="H3880" t="str">
        <f t="shared" si="2037"/>
        <v>9.12970012860536+0.192616516858842i</v>
      </c>
      <c r="I3880" t="str">
        <f t="shared" si="2038"/>
        <v>7641.92412985717i</v>
      </c>
      <c r="J3880" t="str">
        <f t="shared" si="2032"/>
        <v>-49951.1724091381+1652.77089664829i</v>
      </c>
      <c r="K3880" t="str">
        <f t="shared" si="2039"/>
        <v>0.00505648591416071-0.152820575552746i</v>
      </c>
      <c r="L3880" t="str">
        <f t="shared" si="2040"/>
        <v>0.000437692804104558-0.0110864568805206i</v>
      </c>
      <c r="M3880" t="str">
        <f t="shared" si="2041"/>
        <v>0.00549417871826527-0.163907032433267i</v>
      </c>
      <c r="N3880" t="str">
        <f t="shared" si="2042"/>
        <v>-8.63033431360011i</v>
      </c>
      <c r="O3880" t="str">
        <f t="shared" si="2043"/>
        <v>-0.700681817678878-0.713473889062678i</v>
      </c>
      <c r="P3880" t="str">
        <f t="shared" si="2044"/>
        <v>1.70068181767888+0.713473889062678i</v>
      </c>
      <c r="Q3880" t="str">
        <f t="shared" si="2045"/>
        <v>-1.70068181767888+7.91686042453743i</v>
      </c>
      <c r="R3880" t="str">
        <f t="shared" si="2046"/>
        <v>0.0420344164321931-0.223847445880088i</v>
      </c>
      <c r="S3880" t="str">
        <f t="shared" si="2047"/>
        <v>0.895168992378544i</v>
      </c>
      <c r="T3880" t="str">
        <f t="shared" si="2048"/>
        <v>0.200381292574989+0.0376279062028264i</v>
      </c>
      <c r="U3880" t="str">
        <f t="shared" si="2049"/>
        <v>0.0001-81.7856850420838i</v>
      </c>
      <c r="V3880" t="str">
        <f t="shared" si="2050"/>
        <v>0.00002-0.00131181827310712i</v>
      </c>
      <c r="W3880" t="str">
        <f t="shared" si="2051"/>
        <v>0.0000199993584529495-0.00131179723715611i</v>
      </c>
      <c r="X3880" t="str">
        <f t="shared" si="2052"/>
        <v>0.0000261149409657002-0.00131158216761187i</v>
      </c>
      <c r="Y3880" t="str">
        <f t="shared" si="2053"/>
        <v>0.009+12.2270786077715i</v>
      </c>
      <c r="Z3880" t="str">
        <f t="shared" si="2054"/>
        <v>-0.00128734222041983-0.0000265831166059061i</v>
      </c>
      <c r="AA3880" t="str">
        <f t="shared" si="2055"/>
        <v>0.000724652237898198-0.981532973274768i</v>
      </c>
      <c r="AB3880" t="str">
        <f t="shared" si="2056"/>
        <v>1.36420988933321+0.256173423662231i</v>
      </c>
      <c r="AC3880" t="str">
        <f t="shared" si="2057"/>
        <v>1.04948383860197-0.222196132004252i</v>
      </c>
      <c r="AD3880" t="str">
        <f t="shared" si="2058"/>
        <v>1.19465631048655+0.497026648472902i</v>
      </c>
      <c r="AE3880" t="str">
        <f t="shared" si="2059"/>
        <v>-0.00152471899002772-0.000671601077258578i</v>
      </c>
      <c r="AF3880" t="str">
        <f t="shared" si="2060"/>
        <v>-15.0867062403374-0.182968089584393i</v>
      </c>
      <c r="AG3880" t="str">
        <f t="shared" si="2061"/>
        <v>1.00176914379108-0.00424348848818078i</v>
      </c>
      <c r="AH3880" t="str">
        <f t="shared" si="2062"/>
        <v>0.0227952661952752+0.0104893972816643i</v>
      </c>
      <c r="AI3880">
        <f t="shared" si="2063"/>
        <v>-32.008996775168519</v>
      </c>
      <c r="AJ3880">
        <f t="shared" si="2064"/>
        <v>24.709845864677622</v>
      </c>
      <c r="AK3880"/>
      <c r="AL3880"/>
      <c r="AM3880"/>
      <c r="AN3880"/>
    </row>
    <row r="3881" spans="1:40" x14ac:dyDescent="0.25">
      <c r="A3881"/>
      <c r="B3881">
        <f t="shared" si="2065"/>
        <v>1947000</v>
      </c>
      <c r="C3881" s="237" t="str">
        <f t="shared" si="2033"/>
        <v>-2.01609426772287E-08+0.0012578441398863i</v>
      </c>
      <c r="D3881" s="208" t="str">
        <f t="shared" si="2034"/>
        <v>-5.95700611157319+0.0096434717391283i</v>
      </c>
      <c r="E3881" t="str">
        <f t="shared" si="2035"/>
        <v>2870</v>
      </c>
      <c r="F3881" t="str">
        <f t="shared" si="2036"/>
        <v>0.777000777000777</v>
      </c>
      <c r="G3881" t="str">
        <f t="shared" si="2031"/>
        <v>0.777000777000777</v>
      </c>
      <c r="H3881" t="str">
        <f t="shared" si="2037"/>
        <v>9.12970461991933+0.192517688940406i</v>
      </c>
      <c r="I3881" t="str">
        <f t="shared" si="2038"/>
        <v>7645.85112067416i</v>
      </c>
      <c r="J3881" t="str">
        <f t="shared" si="2032"/>
        <v>-50002.5239065541+1653.62021365582i</v>
      </c>
      <c r="K3881" t="str">
        <f t="shared" si="2039"/>
        <v>0.00505129858321727-0.152742253681132i</v>
      </c>
      <c r="L3881" t="str">
        <f t="shared" si="2040"/>
        <v>0.000437244010966493-0.011080780467061i</v>
      </c>
      <c r="M3881" t="str">
        <f t="shared" si="2041"/>
        <v>0.00548854259418376-0.163823034148193i</v>
      </c>
      <c r="N3881" t="str">
        <f t="shared" si="2042"/>
        <v>-8.63476922331933i</v>
      </c>
      <c r="O3881" t="str">
        <f t="shared" si="2043"/>
        <v>-0.703839108949134-0.710359422203781i</v>
      </c>
      <c r="P3881" t="str">
        <f t="shared" si="2044"/>
        <v>1.70383910894913+0.710359422203781i</v>
      </c>
      <c r="Q3881" t="str">
        <f t="shared" si="2045"/>
        <v>-1.70383910894913+7.92440980111555i</v>
      </c>
      <c r="R3881" t="str">
        <f t="shared" si="2046"/>
        <v>0.0414937429297775-0.223933114953212i</v>
      </c>
      <c r="S3881" t="str">
        <f t="shared" si="2047"/>
        <v>0.8956289969995i</v>
      </c>
      <c r="T3881" t="str">
        <f t="shared" si="2048"/>
        <v>0.200560991140519+0.0371629993619517i</v>
      </c>
      <c r="U3881" t="str">
        <f t="shared" si="2049"/>
        <v>0.0001-81.7436790405212i</v>
      </c>
      <c r="V3881" t="str">
        <f t="shared" si="2050"/>
        <v>0.00002-0.00131114450922776i</v>
      </c>
      <c r="W3881" t="str">
        <f t="shared" si="2051"/>
        <v>0.0000199993584529495-0.00131112348408607i</v>
      </c>
      <c r="X3881" t="str">
        <f t="shared" si="2052"/>
        <v>0.0000261086591981213-0.00131090855428593i</v>
      </c>
      <c r="Y3881" t="str">
        <f t="shared" si="2053"/>
        <v>0.009+12.2333617930787i</v>
      </c>
      <c r="Z3881" t="str">
        <f t="shared" si="2054"/>
        <v>-0.00128602006691566-0.000026562321421538i</v>
      </c>
      <c r="AA3881" t="str">
        <f t="shared" si="2055"/>
        <v>0.000723907387889846-0.981028739924166i</v>
      </c>
      <c r="AB3881" t="str">
        <f t="shared" si="2056"/>
        <v>1.36543328976667+0.253008305293197i</v>
      </c>
      <c r="AC3881" t="str">
        <f t="shared" si="2057"/>
        <v>1.04894282700822-0.222300777596241i</v>
      </c>
      <c r="AD3881" t="str">
        <f t="shared" si="2058"/>
        <v>1.19685055220155+0.494849767164692i</v>
      </c>
      <c r="AE3881" t="str">
        <f t="shared" si="2059"/>
        <v>-0.00152602946865947-0.000668177859743456i</v>
      </c>
      <c r="AF3881" t="str">
        <f t="shared" si="2060"/>
        <v>-15.0867107314925-0.182874217201278i</v>
      </c>
      <c r="AG3881" t="str">
        <f t="shared" si="2061"/>
        <v>1.00176050827401-0.00424910736059937i</v>
      </c>
      <c r="AH3881" t="str">
        <f t="shared" si="2062"/>
        <v>0.0228160515711334+0.0104382487610053i</v>
      </c>
      <c r="AI3881">
        <f t="shared" si="2063"/>
        <v>-32.009840887561431</v>
      </c>
      <c r="AJ3881">
        <f t="shared" si="2064"/>
        <v>24.583897768536389</v>
      </c>
      <c r="AK3881"/>
      <c r="AL3881"/>
      <c r="AM3881"/>
      <c r="AN3881"/>
    </row>
    <row r="3882" spans="1:40" x14ac:dyDescent="0.25">
      <c r="A3882"/>
      <c r="B3882">
        <f t="shared" si="2065"/>
        <v>1948000</v>
      </c>
      <c r="C3882" s="237" t="str">
        <f t="shared" si="2033"/>
        <v>-2.0140248870358E-08+0.00125719842934254i</v>
      </c>
      <c r="D3882" s="208" t="str">
        <f t="shared" si="2034"/>
        <v>-5.95700611141454+0.00963852129162614i</v>
      </c>
      <c r="E3882" t="str">
        <f t="shared" si="2035"/>
        <v>2870</v>
      </c>
      <c r="F3882" t="str">
        <f t="shared" si="2036"/>
        <v>0.777000777000777</v>
      </c>
      <c r="G3882" t="str">
        <f t="shared" si="2031"/>
        <v>0.777000777000777</v>
      </c>
      <c r="H3882" t="str">
        <f t="shared" si="2037"/>
        <v>9.129709104323+0.192418962331178i</v>
      </c>
      <c r="I3882" t="str">
        <f t="shared" si="2038"/>
        <v>7649.77811149115i</v>
      </c>
      <c r="J3882" t="str">
        <f t="shared" si="2032"/>
        <v>-50053.9017854228+1654.46953066335i</v>
      </c>
      <c r="K3882" t="str">
        <f t="shared" si="2039"/>
        <v>0.00504611922772625-0.152664011963323i</v>
      </c>
      <c r="L3882" t="str">
        <f t="shared" si="2040"/>
        <v>0.000436795907379664-0.0110751098543458i</v>
      </c>
      <c r="M3882" t="str">
        <f t="shared" si="2041"/>
        <v>0.00548291513510591-0.163739121817669i</v>
      </c>
      <c r="N3882" t="str">
        <f t="shared" si="2042"/>
        <v>-8.63920413303855i</v>
      </c>
      <c r="O3882" t="str">
        <f t="shared" si="2043"/>
        <v>-0.706982556835904-0.707230983717319i</v>
      </c>
      <c r="P3882" t="str">
        <f t="shared" si="2044"/>
        <v>1.7069825568359+0.707230983717319i</v>
      </c>
      <c r="Q3882" t="str">
        <f t="shared" si="2045"/>
        <v>-1.7069825568359+7.93197314932123i</v>
      </c>
      <c r="R3882" t="str">
        <f t="shared" si="2046"/>
        <v>0.0409531860270316-0.224016004288032i</v>
      </c>
      <c r="S3882" t="str">
        <f t="shared" si="2047"/>
        <v>0.896089001620454i</v>
      </c>
      <c r="T3882" t="str">
        <f t="shared" si="2048"/>
        <v>0.200738277629466+0.0366976995801395i</v>
      </c>
      <c r="U3882" t="str">
        <f t="shared" si="2049"/>
        <v>0.0001-81.7017161662709i</v>
      </c>
      <c r="V3882" t="str">
        <f t="shared" si="2050"/>
        <v>0.00002-0.00131047143709776i</v>
      </c>
      <c r="W3882" t="str">
        <f t="shared" si="2051"/>
        <v>0.0000199993584529494-0.00131045042275428i</v>
      </c>
      <c r="X3882" t="str">
        <f t="shared" si="2052"/>
        <v>0.000026102387101959-0.00131023563250971i</v>
      </c>
      <c r="Y3882" t="str">
        <f t="shared" si="2053"/>
        <v>0.009+12.2396449783858i</v>
      </c>
      <c r="Z3882" t="str">
        <f t="shared" si="2054"/>
        <v>-0.00128469994928036-0.0000265415585804887i</v>
      </c>
      <c r="AA3882" t="str">
        <f t="shared" si="2055"/>
        <v>0.000723163686046697-0.980525024432437i</v>
      </c>
      <c r="AB3882" t="str">
        <f t="shared" si="2056"/>
        <v>1.36664026861365+0.249840511754709i</v>
      </c>
      <c r="AC3882" t="str">
        <f t="shared" si="2057"/>
        <v>1.04840183860222-0.2224026231002i</v>
      </c>
      <c r="AD3882" t="str">
        <f t="shared" si="2058"/>
        <v>1.19903515917577+0.492663268345086i</v>
      </c>
      <c r="AE3882" t="str">
        <f t="shared" si="2059"/>
        <v>-0.00152732435718125-0.000664748737772559i</v>
      </c>
      <c r="AF3882" t="str">
        <f t="shared" si="2060"/>
        <v>-15.0867152157375-0.182780441039552i</v>
      </c>
      <c r="AG3882" t="str">
        <f t="shared" si="2061"/>
        <v>1.00175184745814-0.00425468628327102i</v>
      </c>
      <c r="AH3882" t="str">
        <f t="shared" si="2062"/>
        <v>0.0228366048510322+0.0103870060556715i</v>
      </c>
      <c r="AI3882">
        <f t="shared" si="2063"/>
        <v>-32.010729744305955</v>
      </c>
      <c r="AJ3882">
        <f t="shared" si="2064"/>
        <v>24.457949459134536</v>
      </c>
      <c r="AK3882"/>
      <c r="AL3882"/>
      <c r="AM3882"/>
      <c r="AN3882"/>
    </row>
    <row r="3883" spans="1:40" x14ac:dyDescent="0.25">
      <c r="A3883"/>
      <c r="B3883">
        <f t="shared" si="2065"/>
        <v>1949000</v>
      </c>
      <c r="C3883" s="237" t="str">
        <f t="shared" si="2033"/>
        <v>-2.01195869082755E-08+0.0012565533814058i</v>
      </c>
      <c r="D3883" s="208" t="str">
        <f t="shared" si="2034"/>
        <v>-5.95700611125613+0.00963357592411114i</v>
      </c>
      <c r="E3883" t="str">
        <f t="shared" si="2035"/>
        <v>2870</v>
      </c>
      <c r="F3883" t="str">
        <f t="shared" si="2036"/>
        <v>0.777000777000777</v>
      </c>
      <c r="G3883" t="str">
        <f t="shared" si="2031"/>
        <v>0.777000777000777</v>
      </c>
      <c r="H3883" t="str">
        <f t="shared" si="2037"/>
        <v>9.12971358183055+0.192320336875537i</v>
      </c>
      <c r="I3883" t="str">
        <f t="shared" si="2038"/>
        <v>7653.70510230813i</v>
      </c>
      <c r="J3883" t="str">
        <f t="shared" si="2032"/>
        <v>-50105.3060457439+1655.31884767088i</v>
      </c>
      <c r="K3883" t="str">
        <f t="shared" si="2039"/>
        <v>0.00504094783135225-0.152585850276474i</v>
      </c>
      <c r="L3883" t="str">
        <f t="shared" si="2040"/>
        <v>0.000436348491932902-0.0110694450335017i</v>
      </c>
      <c r="M3883" t="str">
        <f t="shared" si="2041"/>
        <v>0.00547729632328515-0.163655295309976i</v>
      </c>
      <c r="N3883" t="str">
        <f t="shared" si="2042"/>
        <v>-8.64363904275777i</v>
      </c>
      <c r="O3883" t="str">
        <f t="shared" si="2043"/>
        <v>-0.710112099512623-0.704088635134651i</v>
      </c>
      <c r="P3883" t="str">
        <f t="shared" si="2044"/>
        <v>1.71011209951262+0.704088635134651i</v>
      </c>
      <c r="Q3883" t="str">
        <f t="shared" si="2045"/>
        <v>-1.71011209951262+7.93955040762312i</v>
      </c>
      <c r="R3883" t="str">
        <f t="shared" si="2046"/>
        <v>0.0404127602302818-0.224096121116482i</v>
      </c>
      <c r="S3883" t="str">
        <f t="shared" si="2047"/>
        <v>0.89654900624141i</v>
      </c>
      <c r="T3883" t="str">
        <f t="shared" si="2048"/>
        <v>0.200913154689537+0.0362320200239315i</v>
      </c>
      <c r="U3883" t="str">
        <f t="shared" si="2049"/>
        <v>0.0001-81.6597963529479i</v>
      </c>
      <c r="V3883" t="str">
        <f t="shared" si="2050"/>
        <v>0.00002-0.00130979905565236i</v>
      </c>
      <c r="W3883" t="str">
        <f t="shared" si="2051"/>
        <v>0.0000199993584529494-0.00130977805209603i</v>
      </c>
      <c r="X3883" t="str">
        <f t="shared" si="2052"/>
        <v>0.0000260961246573706-0.00130956340121888i</v>
      </c>
      <c r="Y3883" t="str">
        <f t="shared" si="2053"/>
        <v>0.009+12.245928163693i</v>
      </c>
      <c r="Z3883" t="str">
        <f t="shared" si="2054"/>
        <v>-0.0012833818633362-0.0000265208280104227i</v>
      </c>
      <c r="AA3883" t="str">
        <f t="shared" si="2055"/>
        <v>0.000722421130009434-0.980021826002116i</v>
      </c>
      <c r="AB3883" t="str">
        <f t="shared" si="2056"/>
        <v>1.36783084389989+0.246670132685508i</v>
      </c>
      <c r="AC3883" t="str">
        <f t="shared" si="2057"/>
        <v>1.04786088826097-0.222501675281708i</v>
      </c>
      <c r="AD3883" t="str">
        <f t="shared" si="2058"/>
        <v>1.20121008959898+0.490467194399735i</v>
      </c>
      <c r="AE3883" t="str">
        <f t="shared" si="2059"/>
        <v>-0.00152860364694036-0.000661313788044652i</v>
      </c>
      <c r="AF3883" t="str">
        <f t="shared" si="2060"/>
        <v>-15.0867196930867-0.182686760951426i</v>
      </c>
      <c r="AG3883" t="str">
        <f t="shared" si="2061"/>
        <v>1.0017431615327-0.00426022516923325i</v>
      </c>
      <c r="AH3883" t="str">
        <f t="shared" si="2062"/>
        <v>0.0228569258725916+0.010335670306442i</v>
      </c>
      <c r="AI3883">
        <f t="shared" si="2063"/>
        <v>-32.011663259010668</v>
      </c>
      <c r="AJ3883">
        <f t="shared" si="2064"/>
        <v>24.332000911347063</v>
      </c>
      <c r="AK3883"/>
      <c r="AL3883"/>
      <c r="AM3883"/>
      <c r="AN3883"/>
    </row>
    <row r="3884" spans="1:40" x14ac:dyDescent="0.25">
      <c r="A3884"/>
      <c r="B3884">
        <f t="shared" si="2065"/>
        <v>1950000</v>
      </c>
      <c r="C3884" s="237" t="str">
        <f t="shared" si="2033"/>
        <v>-2.00989567256759E-08+0.00125590899505669i</v>
      </c>
      <c r="D3884" s="208" t="str">
        <f t="shared" si="2034"/>
        <v>-5.95700611109796+0.00962863562876796i</v>
      </c>
      <c r="E3884" t="str">
        <f t="shared" si="2035"/>
        <v>2870</v>
      </c>
      <c r="F3884" t="str">
        <f t="shared" si="2036"/>
        <v>0.777000777000777</v>
      </c>
      <c r="G3884" t="str">
        <f t="shared" si="2031"/>
        <v>0.777000777000777</v>
      </c>
      <c r="H3884" t="str">
        <f t="shared" si="2037"/>
        <v>9.1297180524561+0.192221812418183i</v>
      </c>
      <c r="I3884" t="str">
        <f t="shared" si="2038"/>
        <v>7657.63209312512i</v>
      </c>
      <c r="J3884" t="str">
        <f t="shared" si="2032"/>
        <v>-50156.7366875177+1656.1681646784i</v>
      </c>
      <c r="K3884" t="str">
        <f t="shared" si="2039"/>
        <v>0.00503578437780157-0.152507768497987i</v>
      </c>
      <c r="L3884" t="str">
        <f t="shared" si="2040"/>
        <v>0.000435901763218654-0.0110637859956739i</v>
      </c>
      <c r="M3884" t="str">
        <f t="shared" si="2041"/>
        <v>0.00547168614102022-0.163571554493661i</v>
      </c>
      <c r="N3884" t="str">
        <f t="shared" si="2042"/>
        <v>-8.64807395247699i</v>
      </c>
      <c r="O3884" t="str">
        <f t="shared" si="2043"/>
        <v>-0.713227675426219-0.700932438260716i</v>
      </c>
      <c r="P3884" t="str">
        <f t="shared" si="2044"/>
        <v>1.71322767542622+0.700932438260716i</v>
      </c>
      <c r="Q3884" t="str">
        <f t="shared" si="2045"/>
        <v>-1.71322767542622+7.94714151421627i</v>
      </c>
      <c r="R3884" t="str">
        <f t="shared" si="2046"/>
        <v>0.0398724799485565-0.224173472735455i</v>
      </c>
      <c r="S3884" t="str">
        <f t="shared" si="2047"/>
        <v>0.897009010862366i</v>
      </c>
      <c r="T3884" t="str">
        <f t="shared" si="2048"/>
        <v>0.201085625040012+0.0357659737992842i</v>
      </c>
      <c r="U3884" t="str">
        <f t="shared" si="2049"/>
        <v>0.0001-81.6179195343053i</v>
      </c>
      <c r="V3884" t="str">
        <f t="shared" si="2050"/>
        <v>0.00002-0.00130912736382895i</v>
      </c>
      <c r="W3884" t="str">
        <f t="shared" si="2051"/>
        <v>0.0000199993584529494-0.00130910637104869i</v>
      </c>
      <c r="X3884" t="str">
        <f t="shared" si="2052"/>
        <v>0.0000260898718445632-0.00130889185935119i</v>
      </c>
      <c r="Y3884" t="str">
        <f t="shared" si="2053"/>
        <v>0.009+12.2522113490002i</v>
      </c>
      <c r="Z3884" t="str">
        <f t="shared" si="2054"/>
        <v>-0.00128206580491608-0.0000265001296392102i</v>
      </c>
      <c r="AA3884" t="str">
        <f t="shared" si="2055"/>
        <v>0.000721679717424834-0.979519143837396i</v>
      </c>
      <c r="AB3884" t="str">
        <f t="shared" si="2056"/>
        <v>1.36900503413847+0.243497257311863i</v>
      </c>
      <c r="AC3884" t="str">
        <f t="shared" si="2057"/>
        <v>1.04731999076573-0.222597940975467i</v>
      </c>
      <c r="AD3884" t="str">
        <f t="shared" si="2058"/>
        <v>1.20337530184507+0.488261587892952i</v>
      </c>
      <c r="AE3884" t="str">
        <f t="shared" si="2059"/>
        <v>-0.00152986732959911-0.000657873087195096i</v>
      </c>
      <c r="AF3884" t="str">
        <f t="shared" si="2060"/>
        <v>-15.0867241635541-0.182593176789415i</v>
      </c>
      <c r="AG3884" t="str">
        <f t="shared" si="2061"/>
        <v>1.0017344506872-0.00426572393235473i</v>
      </c>
      <c r="AH3884" t="str">
        <f t="shared" si="2062"/>
        <v>0.0228770144780846+0.0102842426533386i</v>
      </c>
      <c r="AI3884">
        <f t="shared" si="2063"/>
        <v>-32.012641346037576</v>
      </c>
      <c r="AJ3884">
        <f t="shared" si="2064"/>
        <v>24.206052100109087</v>
      </c>
      <c r="AK3884"/>
      <c r="AL3884"/>
      <c r="AM3884"/>
      <c r="AN3884"/>
    </row>
    <row r="3885" spans="1:40" x14ac:dyDescent="0.25">
      <c r="A3885"/>
      <c r="B3885">
        <f t="shared" si="2065"/>
        <v>1951000</v>
      </c>
      <c r="C3885" s="237" t="str">
        <f t="shared" si="2033"/>
        <v>-2.00783582574203E-08+0.00125526526927791i</v>
      </c>
      <c r="D3885" s="208" t="str">
        <f t="shared" si="2034"/>
        <v>-5.95700611094004+0.00962370039779731i</v>
      </c>
      <c r="E3885" t="str">
        <f t="shared" si="2035"/>
        <v>2870</v>
      </c>
      <c r="F3885" t="str">
        <f t="shared" si="2036"/>
        <v>0.777000777000777</v>
      </c>
      <c r="G3885" t="str">
        <f t="shared" si="2031"/>
        <v>0.777000777000777</v>
      </c>
      <c r="H3885" t="str">
        <f t="shared" si="2037"/>
        <v>9.12972251621378+0.192123388804134i</v>
      </c>
      <c r="I3885" t="str">
        <f t="shared" si="2038"/>
        <v>7661.55908394211i</v>
      </c>
      <c r="J3885" t="str">
        <f t="shared" si="2032"/>
        <v>-50208.193710744+1657.01748168593i</v>
      </c>
      <c r="K3885" t="str">
        <f t="shared" si="2039"/>
        <v>0.00503062885082232-0.152429766505516i</v>
      </c>
      <c r="L3885" t="str">
        <f t="shared" si="2040"/>
        <v>0.000435455719832953-0.011058132732025i</v>
      </c>
      <c r="M3885" t="str">
        <f t="shared" si="2041"/>
        <v>0.00546608457065527-0.163487899237541i</v>
      </c>
      <c r="N3885" t="str">
        <f t="shared" si="2042"/>
        <v>-8.65250886219621i</v>
      </c>
      <c r="O3885" t="str">
        <f t="shared" si="2043"/>
        <v>-0.716329223298323-0.697762455172834i</v>
      </c>
      <c r="P3885" t="str">
        <f t="shared" si="2044"/>
        <v>1.71632922329832+0.697762455172834i</v>
      </c>
      <c r="Q3885" t="str">
        <f t="shared" si="2045"/>
        <v>-1.71632922329832+7.95474640702338i</v>
      </c>
      <c r="R3885" t="str">
        <f t="shared" si="2046"/>
        <v>0.0393323594935308-0.224248066505723i</v>
      </c>
      <c r="S3885" t="str">
        <f t="shared" si="2047"/>
        <v>0.89746901548332i</v>
      </c>
      <c r="T3885" t="str">
        <f t="shared" si="2048"/>
        <v>0.201255691470929+0.0352995739512951i</v>
      </c>
      <c r="U3885" t="str">
        <f t="shared" si="2049"/>
        <v>0.0001-81.5760856442312i</v>
      </c>
      <c r="V3885" t="str">
        <f t="shared" si="2050"/>
        <v>0.00002-0.00130845636056712i</v>
      </c>
      <c r="W3885" t="str">
        <f t="shared" si="2051"/>
        <v>0.0000199993584529494-0.0013084353785519i</v>
      </c>
      <c r="X3885" t="str">
        <f t="shared" si="2052"/>
        <v>0.0000260836286437957-0.00130822100584666i</v>
      </c>
      <c r="Y3885" t="str">
        <f t="shared" si="2053"/>
        <v>0.009+12.2584945343074i</v>
      </c>
      <c r="Z3885" t="str">
        <f t="shared" si="2054"/>
        <v>-0.0012807517698636-0.0000264794633949271i</v>
      </c>
      <c r="AA3885" t="str">
        <f t="shared" si="2055"/>
        <v>0.000720939445945668-0.979016977144076i</v>
      </c>
      <c r="AB3885" t="str">
        <f t="shared" si="2056"/>
        <v>1.37016285832415+0.240321974445714i</v>
      </c>
      <c r="AC3885" t="str">
        <f t="shared" si="2057"/>
        <v>1.04677916080192-0.222691427084213i</v>
      </c>
      <c r="AD3885" t="str">
        <f t="shared" si="2058"/>
        <v>1.2055307544727+0.486046491566929i</v>
      </c>
      <c r="AE3885" t="str">
        <f t="shared" si="2059"/>
        <v>-0.00153111539713423-0.000654426711794855i</v>
      </c>
      <c r="AF3885" t="str">
        <f t="shared" si="2060"/>
        <v>-15.0867286271538-0.182499688406337i</v>
      </c>
      <c r="AG3885" t="str">
        <f t="shared" si="2061"/>
        <v>1.00172571511139-0.00427118248733528i</v>
      </c>
      <c r="AH3885" t="str">
        <f t="shared" si="2062"/>
        <v>0.0228968705144304+0.0102327242356126i</v>
      </c>
      <c r="AI3885">
        <f t="shared" si="2063"/>
        <v>-32.013663920496931</v>
      </c>
      <c r="AJ3885">
        <f t="shared" si="2064"/>
        <v>24.08010300041903</v>
      </c>
      <c r="AK3885"/>
      <c r="AL3885"/>
      <c r="AM3885"/>
      <c r="AN3885"/>
    </row>
    <row r="3886" spans="1:40" x14ac:dyDescent="0.25">
      <c r="A3886"/>
      <c r="B3886">
        <f t="shared" si="2065"/>
        <v>1952000</v>
      </c>
      <c r="C3886" s="237" t="str">
        <f t="shared" si="2033"/>
        <v>-2.0057791438537E-08+0.00125462220305422i</v>
      </c>
      <c r="D3886" s="208" t="str">
        <f t="shared" si="2034"/>
        <v>-5.95700611078236+0.00961877022341569i</v>
      </c>
      <c r="E3886" t="str">
        <f t="shared" si="2035"/>
        <v>2870</v>
      </c>
      <c r="F3886" t="str">
        <f t="shared" si="2036"/>
        <v>0.777000777000777</v>
      </c>
      <c r="G3886" t="str">
        <f t="shared" si="2031"/>
        <v>0.777000777000777</v>
      </c>
      <c r="H3886" t="str">
        <f t="shared" si="2037"/>
        <v>9.12972697311761+0.192025065878723i</v>
      </c>
      <c r="I3886" t="str">
        <f t="shared" si="2038"/>
        <v>7665.4860747591i</v>
      </c>
      <c r="J3886" t="str">
        <f t="shared" si="2032"/>
        <v>-50259.6771154228+1657.86679869346i</v>
      </c>
      <c r="K3886" t="str">
        <f t="shared" si="2039"/>
        <v>0.005025481234204-0.152351844176965i</v>
      </c>
      <c r="L3886" t="str">
        <f t="shared" si="2040"/>
        <v>0.000435010360375419-0.011052485233736i</v>
      </c>
      <c r="M3886" t="str">
        <f t="shared" si="2041"/>
        <v>0.00546049159457942-0.163404329410701i</v>
      </c>
      <c r="N3886" t="str">
        <f t="shared" si="2042"/>
        <v>-8.65694377191543i</v>
      </c>
      <c r="O3886" t="str">
        <f t="shared" si="2043"/>
        <v>-0.719416682126476-0.694578748219475i</v>
      </c>
      <c r="P3886" t="str">
        <f t="shared" si="2044"/>
        <v>1.71941668212648+0.694578748219475i</v>
      </c>
      <c r="Q3886" t="str">
        <f t="shared" si="2045"/>
        <v>-1.71941668212648+7.96236502369595i</v>
      </c>
      <c r="R3886" t="str">
        <f t="shared" si="2046"/>
        <v>0.0387924130794735-0.224319909850879i</v>
      </c>
      <c r="S3886" t="str">
        <f t="shared" si="2047"/>
        <v>0.897929020104275i</v>
      </c>
      <c r="T3886" t="str">
        <f t="shared" si="2048"/>
        <v>0.201423356842279+0.0348328334639319i</v>
      </c>
      <c r="U3886" t="str">
        <f t="shared" si="2049"/>
        <v>0.0001-81.5342946167493i</v>
      </c>
      <c r="V3886" t="str">
        <f t="shared" si="2050"/>
        <v>0.00002-0.00130778604480863i</v>
      </c>
      <c r="W3886" t="str">
        <f t="shared" si="2051"/>
        <v>0.0000199993584529494-0.00130776507354742i</v>
      </c>
      <c r="X3886" t="str">
        <f t="shared" si="2052"/>
        <v>0.0000260773950353767-0.00130755083964742i</v>
      </c>
      <c r="Y3886" t="str">
        <f t="shared" si="2053"/>
        <v>0.009+12.2647777196146i</v>
      </c>
      <c r="Z3886" t="str">
        <f t="shared" si="2054"/>
        <v>-0.00127943975403302-0.0000264588292058544i</v>
      </c>
      <c r="AA3886" t="str">
        <f t="shared" si="2055"/>
        <v>0.000720200313230784-0.978515325129617i</v>
      </c>
      <c r="AB3886" t="str">
        <f t="shared" si="2056"/>
        <v>1.37130433592794+0.237144372482822i</v>
      </c>
      <c r="AC3886" t="str">
        <f t="shared" si="2057"/>
        <v>1.04623841295902-0.222782140577647i</v>
      </c>
      <c r="AD3886" t="str">
        <f t="shared" si="2058"/>
        <v>1.20767640622614+0.483821948340974i</v>
      </c>
      <c r="AE3886" t="str">
        <f t="shared" si="2059"/>
        <v>-0.00153234784183626-0.000650974738349433i</v>
      </c>
      <c r="AF3886" t="str">
        <f t="shared" si="2060"/>
        <v>-15.0867330839-0.182406295655307i</v>
      </c>
      <c r="AG3886" t="str">
        <f t="shared" si="2061"/>
        <v>1.00171695499524-0.00427660074970701i</v>
      </c>
      <c r="AH3886" t="str">
        <f t="shared" si="2062"/>
        <v>0.0229164938331877+0.0101811161917295i</v>
      </c>
      <c r="AI3886">
        <f t="shared" si="2063"/>
        <v>-32.014730898242419</v>
      </c>
      <c r="AJ3886">
        <f t="shared" si="2064"/>
        <v>23.95415358733722</v>
      </c>
      <c r="AK3886"/>
      <c r="AL3886"/>
      <c r="AM3886"/>
      <c r="AN3886"/>
    </row>
    <row r="3887" spans="1:40" x14ac:dyDescent="0.25">
      <c r="A3887"/>
      <c r="B3887">
        <f t="shared" si="2065"/>
        <v>1953000</v>
      </c>
      <c r="C3887" s="237" t="str">
        <f t="shared" si="2033"/>
        <v>-2.00372562042202E-08+0.00125397979537249i</v>
      </c>
      <c r="D3887" s="208" t="str">
        <f t="shared" si="2034"/>
        <v>-5.95700611062492+0.00961384509785576i</v>
      </c>
      <c r="E3887" t="str">
        <f t="shared" si="2035"/>
        <v>2870</v>
      </c>
      <c r="F3887" t="str">
        <f t="shared" si="2036"/>
        <v>0.777000777000777</v>
      </c>
      <c r="G3887" t="str">
        <f t="shared" si="2031"/>
        <v>0.777000777000777</v>
      </c>
      <c r="H3887" t="str">
        <f t="shared" si="2037"/>
        <v>9.12973142318163+0.191926843487601i</v>
      </c>
      <c r="I3887" t="str">
        <f t="shared" si="2038"/>
        <v>7669.41306557608i</v>
      </c>
      <c r="J3887" t="str">
        <f t="shared" si="2032"/>
        <v>-50311.1869015543+1658.71611570099i</v>
      </c>
      <c r="K3887" t="str">
        <f t="shared" si="2039"/>
        <v>0.00502034151177752-0.152274001390484i</v>
      </c>
      <c r="L3887" t="str">
        <f t="shared" si="2040"/>
        <v>0.000434565683449244-0.0110468434920057i</v>
      </c>
      <c r="M3887" t="str">
        <f t="shared" si="2041"/>
        <v>0.00545490719522676-0.16332084488249i</v>
      </c>
      <c r="N3887" t="str">
        <f t="shared" si="2042"/>
        <v>-8.66137868163464i</v>
      </c>
      <c r="O3887" t="str">
        <f t="shared" si="2043"/>
        <v>-0.722489991185321-0.691381380019042i</v>
      </c>
      <c r="P3887" t="str">
        <f t="shared" si="2044"/>
        <v>1.72248999118532+0.691381380019042i</v>
      </c>
      <c r="Q3887" t="str">
        <f t="shared" si="2045"/>
        <v>-1.72248999118532+7.9699973016156i</v>
      </c>
      <c r="R3887" t="str">
        <f t="shared" si="2046"/>
        <v>0.038252654823215-0.224389010256258i</v>
      </c>
      <c r="S3887" t="str">
        <f t="shared" si="2047"/>
        <v>0.89838902472523i</v>
      </c>
      <c r="T3887" t="str">
        <f t="shared" si="2048"/>
        <v>0.201588624083179+0.034365765259779i</v>
      </c>
      <c r="U3887" t="str">
        <f t="shared" si="2049"/>
        <v>0.0001-81.4925463860193i</v>
      </c>
      <c r="V3887" t="str">
        <f t="shared" si="2050"/>
        <v>0.00002-0.00130711641549741i</v>
      </c>
      <c r="W3887" t="str">
        <f t="shared" si="2051"/>
        <v>0.0000199993584529494-0.0013070954549792i</v>
      </c>
      <c r="X3887" t="str">
        <f t="shared" si="2052"/>
        <v>0.0000260711709996657-0.00130688135969782i</v>
      </c>
      <c r="Y3887" t="str">
        <f t="shared" si="2053"/>
        <v>0.009+12.2710609049217i</v>
      </c>
      <c r="Z3887" t="str">
        <f t="shared" si="2054"/>
        <v>-0.00127812975328927-0.0000264382270004771i</v>
      </c>
      <c r="AA3887" t="str">
        <f t="shared" si="2055"/>
        <v>0.000719462316945011-0.978014187003093i</v>
      </c>
      <c r="AB3887" t="str">
        <f t="shared" si="2056"/>
        <v>1.3724294868915+0.233964539401049i</v>
      </c>
      <c r="AC3887" t="str">
        <f t="shared" si="2057"/>
        <v>1.04569776173051-0.222870088491355i</v>
      </c>
      <c r="AD3887" t="str">
        <f t="shared" si="2058"/>
        <v>1.20981221603593+0.481588001310729i</v>
      </c>
      <c r="AE3887" t="str">
        <f t="shared" si="2059"/>
        <v>-0.00153356465630899-0.000647517243297861i</v>
      </c>
      <c r="AF3887" t="str">
        <f t="shared" si="2060"/>
        <v>-15.0867375338065-0.182312998389745i</v>
      </c>
      <c r="AG3887" t="str">
        <f t="shared" si="2061"/>
        <v>1.00170817052898-0.00428197863583427i</v>
      </c>
      <c r="AH3887" t="str">
        <f t="shared" si="2062"/>
        <v>0.0229358842905452+0.0101294196593533i</v>
      </c>
      <c r="AI3887">
        <f t="shared" si="2063"/>
        <v>-32.015842195867378</v>
      </c>
      <c r="AJ3887">
        <f t="shared" si="2064"/>
        <v>23.828203835986223</v>
      </c>
      <c r="AK3887"/>
      <c r="AL3887"/>
      <c r="AM3887"/>
      <c r="AN3887"/>
    </row>
    <row r="3888" spans="1:40" x14ac:dyDescent="0.25">
      <c r="A3888"/>
      <c r="B3888">
        <f t="shared" si="2065"/>
        <v>1954000</v>
      </c>
      <c r="C3888" s="237" t="str">
        <f t="shared" si="2033"/>
        <v>-2.00167524898307E-08+0.00125333804522165i</v>
      </c>
      <c r="D3888" s="208" t="str">
        <f t="shared" si="2034"/>
        <v>-5.95700611046772+0.00960892501336599i</v>
      </c>
      <c r="E3888" t="str">
        <f t="shared" si="2035"/>
        <v>2870</v>
      </c>
      <c r="F3888" t="str">
        <f t="shared" si="2036"/>
        <v>0.777000777000777</v>
      </c>
      <c r="G3888" t="str">
        <f t="shared" si="2031"/>
        <v>0.777000777000777</v>
      </c>
      <c r="H3888" t="str">
        <f t="shared" si="2037"/>
        <v>9.12973586641981+0.191828721476731i</v>
      </c>
      <c r="I3888" t="str">
        <f t="shared" si="2038"/>
        <v>7673.34005639307i</v>
      </c>
      <c r="J3888" t="str">
        <f t="shared" si="2032"/>
        <v>-50362.7230691383+1659.56543270851i</v>
      </c>
      <c r="K3888" t="str">
        <f t="shared" si="2039"/>
        <v>0.00501520966741513-0.152196238024474i</v>
      </c>
      <c r="L3888" t="str">
        <f t="shared" si="2040"/>
        <v>0.000434121687661181-0.0110412074980506i</v>
      </c>
      <c r="M3888" t="str">
        <f t="shared" si="2041"/>
        <v>0.00544933135507631-0.163237445522525i</v>
      </c>
      <c r="N3888" t="str">
        <f t="shared" si="2042"/>
        <v>-8.66581359135387i</v>
      </c>
      <c r="O3888" t="str">
        <f t="shared" si="2043"/>
        <v>-0.725549090027832-0.688170413458603i</v>
      </c>
      <c r="P3888" t="str">
        <f t="shared" si="2044"/>
        <v>1.72554909002783+0.688170413458603i</v>
      </c>
      <c r="Q3888" t="str">
        <f t="shared" si="2045"/>
        <v>-1.72554909002783+7.97764317789527i</v>
      </c>
      <c r="R3888" t="str">
        <f t="shared" si="2046"/>
        <v>0.0377130987441087-0.224455375267896i</v>
      </c>
      <c r="S3888" t="str">
        <f t="shared" si="2047"/>
        <v>0.898849029346185i</v>
      </c>
      <c r="T3888" t="str">
        <f t="shared" si="2048"/>
        <v>0.201751496191082+0.0338983821997789i</v>
      </c>
      <c r="U3888" t="str">
        <f t="shared" si="2049"/>
        <v>0.0001-81.4508408863334i</v>
      </c>
      <c r="V3888" t="str">
        <f t="shared" si="2050"/>
        <v>0.00002-0.00130644747157955i</v>
      </c>
      <c r="W3888" t="str">
        <f t="shared" si="2051"/>
        <v>0.0000199993584529494-0.00130642652179333i</v>
      </c>
      <c r="X3888" t="str">
        <f t="shared" si="2052"/>
        <v>0.0000260649565170721-0.00130621256494432i</v>
      </c>
      <c r="Y3888" t="str">
        <f t="shared" si="2053"/>
        <v>0.009+12.2773440902289i</v>
      </c>
      <c r="Z3888" t="str">
        <f t="shared" si="2054"/>
        <v>-0.00127682176350772-0.0000264176567074825i</v>
      </c>
      <c r="AA3888" t="str">
        <f t="shared" si="2055"/>
        <v>0.000718725454759116-0.977513561975163i</v>
      </c>
      <c r="AB3888" t="str">
        <f t="shared" si="2056"/>
        <v>1.37353833162167+0.230782562758592i</v>
      </c>
      <c r="AC3888" t="str">
        <f t="shared" si="2057"/>
        <v>1.04515722151376-0.222955277925747i</v>
      </c>
      <c r="AD3888" t="str">
        <f t="shared" si="2058"/>
        <v>1.21193814301968+0.479344693747363i</v>
      </c>
      <c r="AE3888" t="str">
        <f t="shared" si="2059"/>
        <v>-0.00153476583346868-0.000644054303011569i</v>
      </c>
      <c r="AF3888" t="str">
        <f t="shared" si="2060"/>
        <v>-15.0867419768875-0.182219796463365i</v>
      </c>
      <c r="AG3888" t="str">
        <f t="shared" si="2061"/>
        <v>1.00169936190305-0.00428731606291431i</v>
      </c>
      <c r="AH3888" t="str">
        <f t="shared" si="2062"/>
        <v>0.0229550417473144+0.010077635775332i</v>
      </c>
      <c r="AI3888">
        <f t="shared" si="2063"/>
        <v>-32.016997730700048</v>
      </c>
      <c r="AJ3888">
        <f t="shared" si="2064"/>
        <v>23.702253721551397</v>
      </c>
      <c r="AK3888"/>
      <c r="AL3888"/>
      <c r="AM3888"/>
      <c r="AN3888"/>
    </row>
    <row r="3889" spans="1:40" x14ac:dyDescent="0.25">
      <c r="A3889"/>
      <c r="B3889">
        <f t="shared" si="2065"/>
        <v>1955000</v>
      </c>
      <c r="C3889" s="237" t="str">
        <f t="shared" si="2033"/>
        <v>-1.99962802308941E-08+0.00125269695159271i</v>
      </c>
      <c r="D3889" s="208" t="str">
        <f t="shared" si="2034"/>
        <v>-5.95700611031077+0.00960400996221078i</v>
      </c>
      <c r="E3889" t="str">
        <f t="shared" si="2035"/>
        <v>2870</v>
      </c>
      <c r="F3889" t="str">
        <f t="shared" si="2036"/>
        <v>0.777000777000777</v>
      </c>
      <c r="G3889" t="str">
        <f t="shared" si="2031"/>
        <v>0.777000777000777</v>
      </c>
      <c r="H3889" t="str">
        <f t="shared" si="2037"/>
        <v>9.12974030284613+0.191730699692394i</v>
      </c>
      <c r="I3889" t="str">
        <f t="shared" si="2038"/>
        <v>7677.26704721006i</v>
      </c>
      <c r="J3889" t="str">
        <f t="shared" si="2032"/>
        <v>-50414.2856181748+1660.41474971604i</v>
      </c>
      <c r="K3889" t="str">
        <f t="shared" si="2039"/>
        <v>0.00501008568503027-0.152118553957582i</v>
      </c>
      <c r="L3889" t="str">
        <f t="shared" si="2040"/>
        <v>0.000433678371621543-0.0110355772431054i</v>
      </c>
      <c r="M3889" t="str">
        <f t="shared" si="2041"/>
        <v>0.00544376405665181-0.163154131200687i</v>
      </c>
      <c r="N3889" t="str">
        <f t="shared" si="2042"/>
        <v>-8.67024850107308i</v>
      </c>
      <c r="O3889" t="str">
        <f t="shared" si="2043"/>
        <v>-0.728593918486425-0.684945911692738i</v>
      </c>
      <c r="P3889" t="str">
        <f t="shared" si="2044"/>
        <v>1.72859391848642+0.684945911692738i</v>
      </c>
      <c r="Q3889" t="str">
        <f t="shared" si="2045"/>
        <v>-1.72859391848642+7.98530258938034i</v>
      </c>
      <c r="R3889" t="str">
        <f t="shared" si="2046"/>
        <v>0.037173758764031-0.224519012491464i</v>
      </c>
      <c r="S3889" t="str">
        <f t="shared" si="2047"/>
        <v>0.899309033967139i</v>
      </c>
      <c r="T3889" t="str">
        <f t="shared" si="2048"/>
        <v>0.201911976230954+0.0334306970830082i</v>
      </c>
      <c r="U3889" t="str">
        <f t="shared" si="2049"/>
        <v>0.0001-81.4091780521203i</v>
      </c>
      <c r="V3889" t="str">
        <f t="shared" si="2050"/>
        <v>0.00002-0.0013057792120033i</v>
      </c>
      <c r="W3889" t="str">
        <f t="shared" si="2051"/>
        <v>0.0000199993584529494-0.00130575827293812i</v>
      </c>
      <c r="X3889" t="str">
        <f t="shared" si="2052"/>
        <v>0.000026058751568056-0.00130554445433559i</v>
      </c>
      <c r="Y3889" t="str">
        <f t="shared" si="2053"/>
        <v>0.009+12.2836272755361i</v>
      </c>
      <c r="Z3889" t="str">
        <f t="shared" si="2054"/>
        <v>-0.00127551578057441-0.0000263971182557626i</v>
      </c>
      <c r="AA3889" t="str">
        <f t="shared" si="2055"/>
        <v>0.000717989724349901-0.97701344925815i</v>
      </c>
      <c r="AB3889" t="str">
        <f t="shared" si="2056"/>
        <v>1.37463089098498+0.227598529692462i</v>
      </c>
      <c r="AC3889" t="str">
        <f t="shared" si="2057"/>
        <v>1.04461680661003-0.223037716044994i</v>
      </c>
      <c r="AD3889" t="str">
        <f t="shared" si="2058"/>
        <v>1.21405414648271+0.477092069096848i</v>
      </c>
      <c r="AE3889" t="str">
        <f t="shared" si="2059"/>
        <v>-0.00153595136654366-0.000640585993793529i</v>
      </c>
      <c r="AF3889" t="str">
        <f t="shared" si="2060"/>
        <v>-15.0867464131569-0.182126689730183i</v>
      </c>
      <c r="AG3889" t="str">
        <f t="shared" si="2061"/>
        <v>1.00169052930813-0.00429261294897775i</v>
      </c>
      <c r="AH3889" t="str">
        <f t="shared" si="2062"/>
        <v>0.0229739660689226+0.0100257656756839i</v>
      </c>
      <c r="AI3889">
        <f t="shared" si="2063"/>
        <v>-32.018197420798764</v>
      </c>
      <c r="AJ3889">
        <f t="shared" si="2064"/>
        <v>23.576303219282849</v>
      </c>
      <c r="AK3889"/>
      <c r="AL3889"/>
      <c r="AM3889"/>
      <c r="AN3889"/>
    </row>
    <row r="3890" spans="1:40" x14ac:dyDescent="0.25">
      <c r="A3890"/>
      <c r="B3890">
        <f t="shared" si="2065"/>
        <v>1956000</v>
      </c>
      <c r="C3890" s="237" t="str">
        <f t="shared" si="2033"/>
        <v>-1.99758393631004E-08+0.00125205651347873i</v>
      </c>
      <c r="D3890" s="208" t="str">
        <f t="shared" si="2034"/>
        <v>-5.95700611015406+0.00959909993667027i</v>
      </c>
      <c r="E3890" t="str">
        <f t="shared" si="2035"/>
        <v>2870</v>
      </c>
      <c r="F3890" t="str">
        <f t="shared" si="2036"/>
        <v>0.777000777000777</v>
      </c>
      <c r="G3890" t="str">
        <f t="shared" si="2031"/>
        <v>0.777000777000777</v>
      </c>
      <c r="H3890" t="str">
        <f t="shared" si="2037"/>
        <v>9.12974473247448+0.191632777981181i</v>
      </c>
      <c r="I3890" t="str">
        <f t="shared" si="2038"/>
        <v>7681.19403802704i</v>
      </c>
      <c r="J3890" t="str">
        <f t="shared" si="2032"/>
        <v>-50465.8745486639+1661.26406672357i</v>
      </c>
      <c r="K3890" t="str">
        <f t="shared" si="2039"/>
        <v>0.00500496954857728-0.152040949068703i</v>
      </c>
      <c r="L3890" t="str">
        <f t="shared" si="2040"/>
        <v>0.000433235733944174-0.0110299527184224i</v>
      </c>
      <c r="M3890" t="str">
        <f t="shared" si="2041"/>
        <v>0.00543820528252145-0.163070901787125i</v>
      </c>
      <c r="N3890" t="str">
        <f t="shared" si="2042"/>
        <v>-8.6746834107923i</v>
      </c>
      <c r="O3890" t="str">
        <f t="shared" si="2043"/>
        <v>-0.731624416674241-0.68170793814219i</v>
      </c>
      <c r="P3890" t="str">
        <f t="shared" si="2044"/>
        <v>1.73162441667424+0.68170793814219i</v>
      </c>
      <c r="Q3890" t="str">
        <f t="shared" si="2045"/>
        <v>-1.73162441667424+7.99297547265011i</v>
      </c>
      <c r="R3890" t="str">
        <f t="shared" si="2046"/>
        <v>0.0366346487073544-0.224579929591229i</v>
      </c>
      <c r="S3890" t="str">
        <f t="shared" si="2047"/>
        <v>0.899769038588095i</v>
      </c>
      <c r="T3890" t="str">
        <f t="shared" si="2048"/>
        <v>0.202070067334482+0.0329627226464289i</v>
      </c>
      <c r="U3890" t="str">
        <f t="shared" si="2049"/>
        <v>0.0001-81.3675578179422i</v>
      </c>
      <c r="V3890" t="str">
        <f t="shared" si="2050"/>
        <v>0.00002-0.00130511163571904i</v>
      </c>
      <c r="W3890" t="str">
        <f t="shared" si="2051"/>
        <v>0.0000199993584529494-0.00130509070736392i</v>
      </c>
      <c r="X3890" t="str">
        <f t="shared" si="2052"/>
        <v>0.0000260525561331265-0.00130487702682238i</v>
      </c>
      <c r="Y3890" t="str">
        <f t="shared" si="2053"/>
        <v>0.009+12.2899104608433i</v>
      </c>
      <c r="Z3890" t="str">
        <f t="shared" si="2054"/>
        <v>-0.00127421180038583-0.0000263766115744093i</v>
      </c>
      <c r="AA3890" t="str">
        <f t="shared" si="2055"/>
        <v>0.000717255123400079-0.976513848065965i</v>
      </c>
      <c r="AB3890" t="str">
        <f t="shared" si="2056"/>
        <v>1.37570718630216+0.22441252691679i</v>
      </c>
      <c r="AC3890" t="str">
        <f t="shared" si="2057"/>
        <v>1.0440765312244-0.223117410075979i</v>
      </c>
      <c r="AD3890" t="str">
        <f t="shared" si="2058"/>
        <v>1.21616018591885+0.474830170979078i</v>
      </c>
      <c r="AE3890" t="str">
        <f t="shared" si="2059"/>
        <v>-0.0015371212490735-0.000637112391877007i</v>
      </c>
      <c r="AF3890" t="str">
        <f t="shared" si="2060"/>
        <v>-15.0867508426285-0.182033678044511i</v>
      </c>
      <c r="AG3890" t="str">
        <f t="shared" si="2061"/>
        <v>1.00168167293512-0.00429786921288895i</v>
      </c>
      <c r="AH3890" t="str">
        <f t="shared" si="2062"/>
        <v>0.0229926571254023+0.00997381049558007i</v>
      </c>
      <c r="AI3890">
        <f t="shared" si="2063"/>
        <v>-32.019441184948903</v>
      </c>
      <c r="AJ3890">
        <f t="shared" si="2064"/>
        <v>23.450352304492522</v>
      </c>
      <c r="AK3890"/>
      <c r="AL3890"/>
      <c r="AM3890"/>
      <c r="AN3890"/>
    </row>
    <row r="3891" spans="1:40" x14ac:dyDescent="0.25">
      <c r="A3891"/>
      <c r="B3891">
        <f t="shared" si="2065"/>
        <v>1957000</v>
      </c>
      <c r="C3891" s="237" t="str">
        <f t="shared" si="2033"/>
        <v>-1.99554298223042E-08+0.00125141672987482i</v>
      </c>
      <c r="D3891" s="208" t="str">
        <f t="shared" si="2034"/>
        <v>-5.95700610999759+0.00959419492904029i</v>
      </c>
      <c r="E3891" t="str">
        <f t="shared" si="2035"/>
        <v>2870</v>
      </c>
      <c r="F3891" t="str">
        <f t="shared" si="2036"/>
        <v>0.777000777000777</v>
      </c>
      <c r="G3891" t="str">
        <f t="shared" si="2031"/>
        <v>0.777000777000777</v>
      </c>
      <c r="H3891" t="str">
        <f t="shared" si="2037"/>
        <v>9.12974915531876+0.191534956190001i</v>
      </c>
      <c r="I3891" t="str">
        <f t="shared" si="2038"/>
        <v>7685.12102884403i</v>
      </c>
      <c r="J3891" t="str">
        <f t="shared" si="2032"/>
        <v>-50517.4898606056+1662.1133837311i</v>
      </c>
      <c r="K3891" t="str">
        <f t="shared" si="2039"/>
        <v>0.00499986124205147-0.151963423236975i</v>
      </c>
      <c r="L3891" t="str">
        <f t="shared" si="2040"/>
        <v>0.000432793773246451-0.0110243339152714i</v>
      </c>
      <c r="M3891" t="str">
        <f t="shared" si="2041"/>
        <v>0.00543265501529792-0.162987757152246i</v>
      </c>
      <c r="N3891" t="str">
        <f t="shared" si="2042"/>
        <v>-8.67911832051152i</v>
      </c>
      <c r="O3891" t="str">
        <f t="shared" si="2043"/>
        <v>-0.734640524986248-0.678456556492698i</v>
      </c>
      <c r="P3891" t="str">
        <f t="shared" si="2044"/>
        <v>1.73464052498625+0.678456556492698i</v>
      </c>
      <c r="Q3891" t="str">
        <f t="shared" si="2045"/>
        <v>-1.73464052498625+8.00066176401882i</v>
      </c>
      <c r="R3891" t="str">
        <f t="shared" si="2046"/>
        <v>0.0360957823009656-0.224638134289007i</v>
      </c>
      <c r="S3891" t="str">
        <f t="shared" si="2047"/>
        <v>0.900229043209049i</v>
      </c>
      <c r="T3891" t="str">
        <f t="shared" si="2048"/>
        <v>0.202225772699259+0.0324944715646804i</v>
      </c>
      <c r="U3891" t="str">
        <f t="shared" si="2049"/>
        <v>0.0001-81.325980118495i</v>
      </c>
      <c r="V3891" t="str">
        <f t="shared" si="2050"/>
        <v>0.00002-0.00130444474167933i</v>
      </c>
      <c r="W3891" t="str">
        <f t="shared" si="2051"/>
        <v>0.0000199993584529494-0.00130442382402335i</v>
      </c>
      <c r="X3891" t="str">
        <f t="shared" si="2052"/>
        <v>0.0000260463701928436-0.00130421028135766i</v>
      </c>
      <c r="Y3891" t="str">
        <f t="shared" si="2053"/>
        <v>0.009+12.2961936461505i</v>
      </c>
      <c r="Z3891" t="str">
        <f t="shared" si="2054"/>
        <v>-0.00127290981884903-0.0000263561365927177i</v>
      </c>
      <c r="AA3891" t="str">
        <f t="shared" si="2055"/>
        <v>0.000716521649598305-0.976014757614135i</v>
      </c>
      <c r="AB3891" t="str">
        <f t="shared" si="2056"/>
        <v>1.37676723934264+0.22122464072141i</v>
      </c>
      <c r="AC3891" t="str">
        <f t="shared" si="2057"/>
        <v>1.04353640946571-0.223194367307224i</v>
      </c>
      <c r="AD3891" t="str">
        <f t="shared" si="2058"/>
        <v>1.21825622101109+0.47255904318715i</v>
      </c>
      <c r="AE3891" t="str">
        <f t="shared" si="2059"/>
        <v>-0.00153827547490856-0.000633633573424719i</v>
      </c>
      <c r="AF3891" t="str">
        <f t="shared" si="2060"/>
        <v>-15.0867552653164-0.181940761260961i</v>
      </c>
      <c r="AG3891" t="str">
        <f t="shared" si="2061"/>
        <v>1.00167279297517-0.00430308477434636i</v>
      </c>
      <c r="AH3891" t="str">
        <f t="shared" si="2062"/>
        <v>0.0230111147913866+0.00992177136933225i</v>
      </c>
      <c r="AI3891">
        <f t="shared" si="2063"/>
        <v>-32.020728942657087</v>
      </c>
      <c r="AJ3891">
        <f t="shared" si="2064"/>
        <v>23.324400952557138</v>
      </c>
      <c r="AK3891"/>
      <c r="AL3891"/>
      <c r="AM3891"/>
      <c r="AN3891"/>
    </row>
    <row r="3892" spans="1:40" x14ac:dyDescent="0.25">
      <c r="A3892"/>
      <c r="B3892">
        <f t="shared" si="2065"/>
        <v>1958000</v>
      </c>
      <c r="C3892" s="237" t="str">
        <f t="shared" si="2033"/>
        <v>-1.99350515445244E-08+0.00125077759977817i</v>
      </c>
      <c r="D3892" s="208" t="str">
        <f t="shared" si="2034"/>
        <v>-5.95700610984135+0.00958929493163264i</v>
      </c>
      <c r="E3892" t="str">
        <f t="shared" si="2035"/>
        <v>2870</v>
      </c>
      <c r="F3892" t="str">
        <f t="shared" si="2036"/>
        <v>0.777000777000777</v>
      </c>
      <c r="G3892" t="str">
        <f t="shared" si="2031"/>
        <v>0.777000777000777</v>
      </c>
      <c r="H3892" t="str">
        <f t="shared" si="2037"/>
        <v>9.12975357139277+0.191437234166066i</v>
      </c>
      <c r="I3892" t="str">
        <f t="shared" si="2038"/>
        <v>7689.04801966102i</v>
      </c>
      <c r="J3892" t="str">
        <f t="shared" si="2032"/>
        <v>-50569.1315539999+1662.96270073862i</v>
      </c>
      <c r="K3892" t="str">
        <f t="shared" si="2039"/>
        <v>0.0049947607494889-0.151885976341786i</v>
      </c>
      <c r="L3892" t="str">
        <f t="shared" si="2040"/>
        <v>0.00043235248814927-0.0110187208249403i</v>
      </c>
      <c r="M3892" t="str">
        <f t="shared" si="2041"/>
        <v>0.00542711323763817-0.162904697166726i</v>
      </c>
      <c r="N3892" t="str">
        <f t="shared" si="2042"/>
        <v>-8.68355323023074i</v>
      </c>
      <c r="O3892" t="str">
        <f t="shared" si="2043"/>
        <v>-0.737642184100444-0.675191830693712i</v>
      </c>
      <c r="P3892" t="str">
        <f t="shared" si="2044"/>
        <v>1.73764218410044+0.675191830693712i</v>
      </c>
      <c r="Q3892" t="str">
        <f t="shared" si="2045"/>
        <v>-1.73764218410044+8.00836139953703i</v>
      </c>
      <c r="R3892" t="str">
        <f t="shared" si="2046"/>
        <v>0.0355571731742714-0.224693634363135i</v>
      </c>
      <c r="S3892" t="str">
        <f t="shared" si="2047"/>
        <v>0.900689047830005i</v>
      </c>
      <c r="T3892" t="str">
        <f t="shared" si="2048"/>
        <v>0.202379095587995+0.0320259564498611i</v>
      </c>
      <c r="U3892" t="str">
        <f t="shared" si="2049"/>
        <v>0.0001-81.2844448886086i</v>
      </c>
      <c r="V3892" t="str">
        <f t="shared" si="2050"/>
        <v>0.00002-0.00130377852883884i</v>
      </c>
      <c r="W3892" t="str">
        <f t="shared" si="2051"/>
        <v>0.0000199993584529494-0.00130375762187105i</v>
      </c>
      <c r="X3892" t="str">
        <f t="shared" si="2052"/>
        <v>0.0000260401937278157-0.00130354421689647i</v>
      </c>
      <c r="Y3892" t="str">
        <f t="shared" si="2053"/>
        <v>0.009+12.3024768314576i</v>
      </c>
      <c r="Z3892" t="str">
        <f t="shared" si="2054"/>
        <v>-0.00127160983188138-0.0000263356932401818i</v>
      </c>
      <c r="AA3892" t="str">
        <f t="shared" si="2055"/>
        <v>0.000715789300639136-0.97551617711978i</v>
      </c>
      <c r="AB3892" t="str">
        <f t="shared" si="2056"/>
        <v>1.3778110723192+0.218034956970371i</v>
      </c>
      <c r="AC3892" t="str">
        <f t="shared" si="2057"/>
        <v>1.04299645534657-0.22326859508788i</v>
      </c>
      <c r="AD3892" t="str">
        <f t="shared" si="2058"/>
        <v>1.22034221163238+0.47027872968656i</v>
      </c>
      <c r="AE3892" t="str">
        <f t="shared" si="2059"/>
        <v>-0.0015394140382092-0.000630149614527713i</v>
      </c>
      <c r="AF3892" t="str">
        <f t="shared" si="2060"/>
        <v>-15.0867596812341-0.181847939234433i</v>
      </c>
      <c r="AG3892" t="str">
        <f t="shared" si="2061"/>
        <v>1.0016638896196-0.00430825955388309i</v>
      </c>
      <c r="AH3892" t="str">
        <f t="shared" si="2062"/>
        <v>0.0230293389460985+0.00986964943037666i</v>
      </c>
      <c r="AI3892">
        <f t="shared" si="2063"/>
        <v>-32.022060614148074</v>
      </c>
      <c r="AJ3892">
        <f t="shared" si="2064"/>
        <v>23.198449138917972</v>
      </c>
      <c r="AK3892"/>
      <c r="AL3892"/>
      <c r="AM3892"/>
      <c r="AN3892"/>
    </row>
    <row r="3893" spans="1:40" x14ac:dyDescent="0.25">
      <c r="A3893"/>
      <c r="B3893">
        <f t="shared" si="2065"/>
        <v>1959000</v>
      </c>
      <c r="C3893" s="237" t="str">
        <f t="shared" si="2033"/>
        <v>-1.99147044659424E-08+0.001250139122188i</v>
      </c>
      <c r="D3893" s="208" t="str">
        <f t="shared" si="2034"/>
        <v>-5.95700610968536+0.00958439993677467i</v>
      </c>
      <c r="E3893" t="str">
        <f t="shared" si="2035"/>
        <v>2870</v>
      </c>
      <c r="F3893" t="str">
        <f t="shared" si="2036"/>
        <v>0.777000777000777</v>
      </c>
      <c r="G3893" t="str">
        <f t="shared" si="2031"/>
        <v>0.777000777000777</v>
      </c>
      <c r="H3893" t="str">
        <f t="shared" si="2037"/>
        <v>9.12975798071038+0.19133961175691i</v>
      </c>
      <c r="I3893" t="str">
        <f t="shared" si="2038"/>
        <v>7692.97501047801i</v>
      </c>
      <c r="J3893" t="str">
        <f t="shared" si="2032"/>
        <v>-50620.7996288467+1663.81201774615i</v>
      </c>
      <c r="K3893" t="str">
        <f t="shared" si="2039"/>
        <v>0.00498966805496635-0.151808608262767i</v>
      </c>
      <c r="L3893" t="str">
        <f t="shared" si="2040"/>
        <v>0.000431911877277032-0.0110131134387344i</v>
      </c>
      <c r="M3893" t="str">
        <f t="shared" si="2041"/>
        <v>0.00542157993224338-0.162821721701501i</v>
      </c>
      <c r="N3893" t="str">
        <f t="shared" si="2042"/>
        <v>-8.68798813994996i</v>
      </c>
      <c r="O3893" t="str">
        <f t="shared" si="2043"/>
        <v>-0.740629334979023-0.671913824957137i</v>
      </c>
      <c r="P3893" t="str">
        <f t="shared" si="2044"/>
        <v>1.74062933497902+0.671913824957137i</v>
      </c>
      <c r="Q3893" t="str">
        <f t="shared" si="2045"/>
        <v>-1.74062933497902+8.01607431499282i</v>
      </c>
      <c r="R3893" t="str">
        <f t="shared" si="2046"/>
        <v>0.0350188348592205-0.224746437647438i</v>
      </c>
      <c r="S3893" t="str">
        <f t="shared" si="2047"/>
        <v>0.901149052450961i</v>
      </c>
      <c r="T3893" t="str">
        <f t="shared" si="2048"/>
        <v>0.202530039327718+0.0315571898513232i</v>
      </c>
      <c r="U3893" t="str">
        <f t="shared" si="2049"/>
        <v>0.0001-81.2429520632442i</v>
      </c>
      <c r="V3893" t="str">
        <f t="shared" si="2050"/>
        <v>0.00002-0.00130311299615439i</v>
      </c>
      <c r="W3893" t="str">
        <f t="shared" si="2051"/>
        <v>0.0000199993584529493-0.00130309209986389i</v>
      </c>
      <c r="X3893" t="str">
        <f t="shared" si="2052"/>
        <v>0.0000260340267187016-0.00130287883239603i</v>
      </c>
      <c r="Y3893" t="str">
        <f t="shared" si="2053"/>
        <v>0.009+12.3087600167648i</v>
      </c>
      <c r="Z3893" t="str">
        <f t="shared" si="2054"/>
        <v>-0.00127031183541079-0.0000263152814464963i</v>
      </c>
      <c r="AA3893" t="str">
        <f t="shared" si="2055"/>
        <v>0.000715058074223015-0.975018105801621i</v>
      </c>
      <c r="AB3893" t="str">
        <f t="shared" si="2056"/>
        <v>1.37883870788247+0.214843561100544i</v>
      </c>
      <c r="AC3893" t="str">
        <f t="shared" si="2057"/>
        <v>1.04245668278333-0.223340100826662i</v>
      </c>
      <c r="AD3893" t="str">
        <f t="shared" si="2058"/>
        <v>1.2224181178463+0.467989274614373i</v>
      </c>
      <c r="AE3893" t="str">
        <f t="shared" si="2059"/>
        <v>-0.00154053693344532-0.000626660591204372i</v>
      </c>
      <c r="AF3893" t="str">
        <f t="shared" si="2060"/>
        <v>-15.0867640903957-0.181755211820135i</v>
      </c>
      <c r="AG3893" t="str">
        <f t="shared" si="2061"/>
        <v>1.00165496305998-0.00431339347286724i</v>
      </c>
      <c r="AH3893" t="str">
        <f t="shared" si="2062"/>
        <v>0.0230473294733454+0.00981744581125972i</v>
      </c>
      <c r="AI3893">
        <f t="shared" si="2063"/>
        <v>-32.023436120359648</v>
      </c>
      <c r="AJ3893">
        <f t="shared" si="2064"/>
        <v>23.072496839079825</v>
      </c>
      <c r="AK3893"/>
      <c r="AL3893"/>
      <c r="AM3893"/>
      <c r="AN3893"/>
    </row>
    <row r="3894" spans="1:40" x14ac:dyDescent="0.25">
      <c r="A3894"/>
      <c r="B3894">
        <f t="shared" si="2065"/>
        <v>1960000</v>
      </c>
      <c r="C3894" s="237" t="str">
        <f t="shared" si="2033"/>
        <v>-1.98943885229025E-08+0.00124950129610558i</v>
      </c>
      <c r="D3894" s="208" t="str">
        <f t="shared" si="2034"/>
        <v>-5.9570061095296+0.00957950993680945i</v>
      </c>
      <c r="E3894" t="str">
        <f t="shared" si="2035"/>
        <v>2870</v>
      </c>
      <c r="F3894" t="str">
        <f t="shared" si="2036"/>
        <v>0.777000777000777</v>
      </c>
      <c r="G3894" t="str">
        <f t="shared" si="2031"/>
        <v>0.777000777000777</v>
      </c>
      <c r="H3894" t="str">
        <f t="shared" si="2037"/>
        <v>9.1297623832853+0.19124208881037i</v>
      </c>
      <c r="I3894" t="str">
        <f t="shared" si="2038"/>
        <v>7696.90200129499i</v>
      </c>
      <c r="J3894" t="str">
        <f t="shared" si="2032"/>
        <v>-50672.494085146+1664.66133475368i</v>
      </c>
      <c r="K3894" t="str">
        <f t="shared" si="2039"/>
        <v>0.00498458314260105-0.151731318879792i</v>
      </c>
      <c r="L3894" t="str">
        <f t="shared" si="2040"/>
        <v>0.000431471939257645-0.0110075117479767i</v>
      </c>
      <c r="M3894" t="str">
        <f t="shared" si="2041"/>
        <v>0.00541605508185869-0.162738830627769i</v>
      </c>
      <c r="N3894" t="str">
        <f t="shared" si="2042"/>
        <v>-8.69242304966918i</v>
      </c>
      <c r="O3894" t="str">
        <f t="shared" si="2043"/>
        <v>-0.74360191886953-0.668622603756075i</v>
      </c>
      <c r="P3894" t="str">
        <f t="shared" si="2044"/>
        <v>1.74360191886953+0.668622603756075i</v>
      </c>
      <c r="Q3894" t="str">
        <f t="shared" si="2045"/>
        <v>-1.74360191886953+8.02380044591311i</v>
      </c>
      <c r="R3894" t="str">
        <f t="shared" si="2046"/>
        <v>0.0344807807903392-0.224796552030205i</v>
      </c>
      <c r="S3894" t="str">
        <f t="shared" si="2047"/>
        <v>0.901609057071915i</v>
      </c>
      <c r="T3894" t="str">
        <f t="shared" si="2048"/>
        <v>0.202678607308971+0.0310881842554811i</v>
      </c>
      <c r="U3894" t="str">
        <f t="shared" si="2049"/>
        <v>0.0001-81.2015015774976i</v>
      </c>
      <c r="V3894" t="str">
        <f t="shared" si="2050"/>
        <v>0.00002-0.00130244814258492i</v>
      </c>
      <c r="W3894" t="str">
        <f t="shared" si="2051"/>
        <v>0.0000199993584529493-0.00130242725696081i</v>
      </c>
      <c r="X3894" t="str">
        <f t="shared" si="2052"/>
        <v>0.0000260278691462091-0.00130221412681567i</v>
      </c>
      <c r="Y3894" t="str">
        <f t="shared" si="2053"/>
        <v>0.009+12.315043202072i</v>
      </c>
      <c r="Z3894" t="str">
        <f t="shared" si="2054"/>
        <v>-0.0012690158253755-0.0000262949011415552i</v>
      </c>
      <c r="AA3894" t="str">
        <f t="shared" si="2055"/>
        <v>0.00071432796805628-0.974520542879983i</v>
      </c>
      <c r="AB3894" t="str">
        <f t="shared" si="2056"/>
        <v>1.37985016911549+0.211650538120313i</v>
      </c>
      <c r="AC3894" t="str">
        <f t="shared" si="2057"/>
        <v>1.04191710559608-0.22340889199082i</v>
      </c>
      <c r="AD3894" t="str">
        <f t="shared" si="2058"/>
        <v>1.22448389990773+0.465690722278436i</v>
      </c>
      <c r="AE3894" t="str">
        <f t="shared" si="2059"/>
        <v>-0.00154164415539558-0.000623166579399387i</v>
      </c>
      <c r="AF3894" t="str">
        <f t="shared" si="2060"/>
        <v>-15.0867684928149-0.181662578873561i</v>
      </c>
      <c r="AG3894" t="str">
        <f t="shared" si="2061"/>
        <v>1.00164601348808-0.00431848645350214i</v>
      </c>
      <c r="AH3894" t="str">
        <f t="shared" si="2062"/>
        <v>0.0230650862615084+0.00976516164362292i</v>
      </c>
      <c r="AI3894">
        <f t="shared" si="2063"/>
        <v>-32.024855382939407</v>
      </c>
      <c r="AJ3894">
        <f t="shared" si="2064"/>
        <v>22.946544028612802</v>
      </c>
      <c r="AK3894"/>
      <c r="AL3894"/>
      <c r="AM3894"/>
      <c r="AN3894"/>
    </row>
    <row r="3895" spans="1:40" x14ac:dyDescent="0.25">
      <c r="A3895"/>
      <c r="B3895">
        <f t="shared" si="2065"/>
        <v>1961000</v>
      </c>
      <c r="C3895" s="237" t="str">
        <f t="shared" si="2033"/>
        <v>-1.98741036519112E-08+0.00124886412053419i</v>
      </c>
      <c r="D3895" s="208" t="str">
        <f t="shared" si="2034"/>
        <v>-5.95700610937409+0.00957462492409546i</v>
      </c>
      <c r="E3895" t="str">
        <f t="shared" si="2035"/>
        <v>2870</v>
      </c>
      <c r="F3895" t="str">
        <f t="shared" si="2036"/>
        <v>0.777000777000777</v>
      </c>
      <c r="G3895" t="str">
        <f t="shared" si="2031"/>
        <v>0.777000777000777</v>
      </c>
      <c r="H3895" t="str">
        <f t="shared" si="2037"/>
        <v>9.12976677913134+0.191144665174595i</v>
      </c>
      <c r="I3895" t="str">
        <f t="shared" si="2038"/>
        <v>7700.82899211198i</v>
      </c>
      <c r="J3895" t="str">
        <f t="shared" si="2032"/>
        <v>-50724.214922898+1665.51065176121i</v>
      </c>
      <c r="K3895" t="str">
        <f t="shared" si="2039"/>
        <v>0.00497950599655062-0.15165410807298i</v>
      </c>
      <c r="L3895" t="str">
        <f t="shared" si="2040"/>
        <v>0.000431032672722494-0.0110019157440078i</v>
      </c>
      <c r="M3895" t="str">
        <f t="shared" si="2041"/>
        <v>0.00541053866927311-0.162656023816988i</v>
      </c>
      <c r="N3895" t="str">
        <f t="shared" si="2042"/>
        <v>-8.6968579593884i</v>
      </c>
      <c r="O3895" t="str">
        <f t="shared" si="2043"/>
        <v>-0.746559877306017-0.665318231823557i</v>
      </c>
      <c r="P3895" t="str">
        <f t="shared" si="2044"/>
        <v>1.74655987730602+0.665318231823557i</v>
      </c>
      <c r="Q3895" t="str">
        <f t="shared" si="2045"/>
        <v>-1.74655987730602+8.03153972756484i</v>
      </c>
      <c r="R3895" t="str">
        <f t="shared" si="2046"/>
        <v>0.0339430243047713-0.224843985453171i</v>
      </c>
      <c r="S3895" t="str">
        <f t="shared" si="2047"/>
        <v>0.902069061692871i</v>
      </c>
      <c r="T3895" t="str">
        <f t="shared" si="2048"/>
        <v>0.202824802985028+0.0306189520856234i</v>
      </c>
      <c r="U3895" t="str">
        <f t="shared" si="2049"/>
        <v>0.0001-81.1600933665961i</v>
      </c>
      <c r="V3895" t="str">
        <f t="shared" si="2050"/>
        <v>0.00002-0.00130178396709151i</v>
      </c>
      <c r="W3895" t="str">
        <f t="shared" si="2051"/>
        <v>0.0000199993584529493-0.00130176309212293i</v>
      </c>
      <c r="X3895" t="str">
        <f t="shared" si="2052"/>
        <v>0.0000260217209910955-0.00130155009911686i</v>
      </c>
      <c r="Y3895" t="str">
        <f t="shared" si="2053"/>
        <v>0.009+12.3213263873792i</v>
      </c>
      <c r="Z3895" t="str">
        <f t="shared" si="2054"/>
        <v>-0.00126772179772415-0.0000262745522554517i</v>
      </c>
      <c r="AA3895" t="str">
        <f t="shared" si="2055"/>
        <v>0.000713598979851118-0.974023487576779i</v>
      </c>
      <c r="AB3895" t="str">
        <f t="shared" si="2056"/>
        <v>1.38084547952842+0.208455972608297i</v>
      </c>
      <c r="AC3895" t="str">
        <f t="shared" si="2057"/>
        <v>1.04137773750865-0.223474976105117i</v>
      </c>
      <c r="AD3895" t="str">
        <f t="shared" si="2058"/>
        <v>1.22653951826364+0.463383117156599i</v>
      </c>
      <c r="AE3895" t="str">
        <f t="shared" si="2059"/>
        <v>-0.00154273569914687-0.00061966765498278i</v>
      </c>
      <c r="AF3895" t="str">
        <f t="shared" si="2060"/>
        <v>-15.0867728885054-0.1815700402505i</v>
      </c>
      <c r="AG3895" t="str">
        <f t="shared" si="2061"/>
        <v>1.00163704109589-0.00432353841882696i</v>
      </c>
      <c r="AH3895" t="str">
        <f t="shared" si="2062"/>
        <v>0.0230826092035359+0.00971279805818882i</v>
      </c>
      <c r="AI3895">
        <f t="shared" si="2063"/>
        <v>-32.026318324240009</v>
      </c>
      <c r="AJ3895">
        <f t="shared" si="2064"/>
        <v>22.82059068315246</v>
      </c>
      <c r="AK3895"/>
      <c r="AL3895"/>
      <c r="AM3895"/>
      <c r="AN3895"/>
    </row>
    <row r="3896" spans="1:40" x14ac:dyDescent="0.25">
      <c r="A3896"/>
      <c r="B3896">
        <f t="shared" si="2065"/>
        <v>1962000</v>
      </c>
      <c r="C3896" s="237" t="str">
        <f t="shared" si="2033"/>
        <v>-1.98538497896374E-08+0.0012482275944792i</v>
      </c>
      <c r="D3896" s="208" t="str">
        <f t="shared" si="2034"/>
        <v>-5.95700610921881+0.0095697448910072i</v>
      </c>
      <c r="E3896" t="str">
        <f t="shared" si="2035"/>
        <v>2870</v>
      </c>
      <c r="F3896" t="str">
        <f t="shared" si="2036"/>
        <v>0.777000777000777</v>
      </c>
      <c r="G3896" t="str">
        <f t="shared" si="2031"/>
        <v>0.777000777000777</v>
      </c>
      <c r="H3896" t="str">
        <f t="shared" si="2037"/>
        <v>9.12977116826214+0.191047340698042i</v>
      </c>
      <c r="I3896" t="str">
        <f t="shared" si="2038"/>
        <v>7704.75598292897i</v>
      </c>
      <c r="J3896" t="str">
        <f t="shared" si="2032"/>
        <v>-50775.9621421025+1666.35996876873i</v>
      </c>
      <c r="K3896" t="str">
        <f t="shared" si="2039"/>
        <v>0.00497443660101301-0.151576975722693i</v>
      </c>
      <c r="L3896" t="str">
        <f t="shared" si="2040"/>
        <v>0.000430594076306444-0.0109963254181857i</v>
      </c>
      <c r="M3896" t="str">
        <f t="shared" si="2041"/>
        <v>0.00540503067731945-0.162573301140879i</v>
      </c>
      <c r="N3896" t="str">
        <f t="shared" si="2042"/>
        <v>-8.70129286910762i</v>
      </c>
      <c r="O3896" t="str">
        <f t="shared" si="2043"/>
        <v>-0.749503152110202-0.662000774151262i</v>
      </c>
      <c r="P3896" t="str">
        <f t="shared" si="2044"/>
        <v>1.7495031521102+0.662000774151262i</v>
      </c>
      <c r="Q3896" t="str">
        <f t="shared" si="2045"/>
        <v>-1.7495031521102+8.03929209495636i</v>
      </c>
      <c r="R3896" t="str">
        <f t="shared" si="2046"/>
        <v>0.0334055786423284-0.224888745910511i</v>
      </c>
      <c r="S3896" t="str">
        <f t="shared" si="2047"/>
        <v>0.902529066313825i</v>
      </c>
      <c r="T3896" t="str">
        <f t="shared" si="2048"/>
        <v>0.202968629871101+0.0301495057017337i</v>
      </c>
      <c r="U3896" t="str">
        <f t="shared" si="2049"/>
        <v>0.0001-81.1187273659001i</v>
      </c>
      <c r="V3896" t="str">
        <f t="shared" si="2050"/>
        <v>0.00002-0.00130112046863733i</v>
      </c>
      <c r="W3896" t="str">
        <f t="shared" si="2051"/>
        <v>0.0000199993584529494-0.00130109960431341i</v>
      </c>
      <c r="X3896" t="str">
        <f t="shared" si="2052"/>
        <v>0.0000260155822341664-0.00130088674826315i</v>
      </c>
      <c r="Y3896" t="str">
        <f t="shared" si="2053"/>
        <v>0.009+12.3276095726863i</v>
      </c>
      <c r="Z3896" t="str">
        <f t="shared" si="2054"/>
        <v>-0.00126642974841565-0.0000262542347184756i</v>
      </c>
      <c r="AA3896" t="str">
        <f t="shared" si="2055"/>
        <v>0.000712871107325571-0.973526939115521i</v>
      </c>
      <c r="AB3896" t="str">
        <f t="shared" si="2056"/>
        <v>1.38182466305304+0.205259948712132i</v>
      </c>
      <c r="AC3896" t="str">
        <f t="shared" si="2057"/>
        <v>1.04083859214862-0.223538360750801i</v>
      </c>
      <c r="AD3896" t="str">
        <f t="shared" si="2058"/>
        <v>1.22858493355372+0.461066503895868i</v>
      </c>
      <c r="AE3896" t="str">
        <f t="shared" si="2059"/>
        <v>-0.00154381156009359-0.000616163893748831i</v>
      </c>
      <c r="AF3896" t="str">
        <f t="shared" si="2060"/>
        <v>-15.0867772774809-0.181477595807035i</v>
      </c>
      <c r="AG3896" t="str">
        <f t="shared" si="2061"/>
        <v>1.00162804607559-0.00432854929271687i</v>
      </c>
      <c r="AH3896" t="str">
        <f t="shared" si="2062"/>
        <v>0.0230998981969348+0.0096603561847457i</v>
      </c>
      <c r="AI3896">
        <f t="shared" si="2063"/>
        <v>-32.027824867315466</v>
      </c>
      <c r="AJ3896">
        <f t="shared" si="2064"/>
        <v>22.694636778399236</v>
      </c>
      <c r="AK3896"/>
      <c r="AL3896"/>
      <c r="AM3896"/>
      <c r="AN3896"/>
    </row>
    <row r="3897" spans="1:40" x14ac:dyDescent="0.25">
      <c r="A3897"/>
      <c r="B3897">
        <f t="shared" si="2065"/>
        <v>1963000</v>
      </c>
      <c r="C3897" s="237" t="str">
        <f t="shared" si="2033"/>
        <v>-1.98336268729107E-08+0.00124759171694795i</v>
      </c>
      <c r="D3897" s="208" t="str">
        <f t="shared" si="2034"/>
        <v>-5.95700610906377+0.00956486982993429i</v>
      </c>
      <c r="E3897" t="str">
        <f t="shared" si="2035"/>
        <v>2870</v>
      </c>
      <c r="F3897" t="str">
        <f t="shared" si="2036"/>
        <v>0.777000777000777</v>
      </c>
      <c r="G3897" t="str">
        <f t="shared" si="2031"/>
        <v>0.777000777000777</v>
      </c>
      <c r="H3897" t="str">
        <f t="shared" si="2037"/>
        <v>9.1297755506914+0.190950115229476i</v>
      </c>
      <c r="I3897" t="str">
        <f t="shared" si="2038"/>
        <v>7708.68297374595i</v>
      </c>
      <c r="J3897" t="str">
        <f t="shared" si="2032"/>
        <v>-50827.7357427596+1667.20928577626i</v>
      </c>
      <c r="K3897" t="str">
        <f t="shared" si="2039"/>
        <v>0.00496937494022634-0.151499921709537i</v>
      </c>
      <c r="L3897" t="str">
        <f t="shared" si="2040"/>
        <v>0.000430156148647824-0.0109907407618859i</v>
      </c>
      <c r="M3897" t="str">
        <f t="shared" si="2041"/>
        <v>0.00539953108887416-0.162490662471423i</v>
      </c>
      <c r="N3897" t="str">
        <f t="shared" si="2042"/>
        <v>-8.70572777882684i</v>
      </c>
      <c r="O3897" t="str">
        <f t="shared" si="2043"/>
        <v>-0.752431685392601-0.65867029598825i</v>
      </c>
      <c r="P3897" t="str">
        <f t="shared" si="2044"/>
        <v>1.7524316853926+0.65867029598825i</v>
      </c>
      <c r="Q3897" t="str">
        <f t="shared" si="2045"/>
        <v>-1.7524316853926+8.04705748283859i</v>
      </c>
      <c r="R3897" t="str">
        <f t="shared" si="2046"/>
        <v>0.0328684569455508-0.224930841447831i</v>
      </c>
      <c r="S3897" t="str">
        <f t="shared" si="2047"/>
        <v>0.902989070934781i</v>
      </c>
      <c r="T3897" t="str">
        <f t="shared" si="2048"/>
        <v>0.203110091543555+0.0296798574003228i</v>
      </c>
      <c r="U3897" t="str">
        <f t="shared" si="2049"/>
        <v>0.0001-81.0774035108995i</v>
      </c>
      <c r="V3897" t="str">
        <f t="shared" si="2050"/>
        <v>0.00002-0.00130045764618769i</v>
      </c>
      <c r="W3897" t="str">
        <f t="shared" si="2051"/>
        <v>0.0000199993584529493-0.00130043679249759i</v>
      </c>
      <c r="X3897" t="str">
        <f t="shared" si="2052"/>
        <v>0.0000260094528562767-0.00130022407322023i</v>
      </c>
      <c r="Y3897" t="str">
        <f t="shared" si="2053"/>
        <v>0.009+12.3338927579935i</v>
      </c>
      <c r="Z3897" t="str">
        <f t="shared" si="2054"/>
        <v>-0.00126513967341919-0.0000262339484611141i</v>
      </c>
      <c r="AA3897" t="str">
        <f t="shared" si="2055"/>
        <v>0.000712144348203442-0.97303089672126i</v>
      </c>
      <c r="AB3897" t="str">
        <f t="shared" si="2056"/>
        <v>1.38278774403752+0.202062550147326i</v>
      </c>
      <c r="AC3897" t="str">
        <f t="shared" si="2057"/>
        <v>1.04029968304735-0.223599053564603i</v>
      </c>
      <c r="AD3897" t="str">
        <f t="shared" si="2058"/>
        <v>1.23062010661116+0.458740927311646i</v>
      </c>
      <c r="AE3897" t="str">
        <f t="shared" si="2059"/>
        <v>-0.00154487173393704-0.000612655371415124i</v>
      </c>
      <c r="AF3897" t="str">
        <f t="shared" si="2060"/>
        <v>-15.0867816597552-0.181385245399542i</v>
      </c>
      <c r="AG3897" t="str">
        <f t="shared" si="2061"/>
        <v>1.00161902861957-0.00433351899988343i</v>
      </c>
      <c r="AH3897" t="str">
        <f t="shared" si="2062"/>
        <v>0.0231169531437625+0.00960783715213363i</v>
      </c>
      <c r="AI3897">
        <f t="shared" si="2063"/>
        <v>-32.029374935916948</v>
      </c>
      <c r="AJ3897">
        <f t="shared" si="2064"/>
        <v>22.568682290119931</v>
      </c>
      <c r="AK3897"/>
      <c r="AL3897"/>
      <c r="AM3897"/>
      <c r="AN3897"/>
    </row>
    <row r="3898" spans="1:40" x14ac:dyDescent="0.25">
      <c r="A3898"/>
      <c r="B3898">
        <f t="shared" si="2065"/>
        <v>1964000</v>
      </c>
      <c r="C3898" s="237" t="str">
        <f t="shared" si="2033"/>
        <v>-1.98134348387215E-08+0.00124695648694983i</v>
      </c>
      <c r="D3898" s="208" t="str">
        <f t="shared" si="2034"/>
        <v>-5.95700610890896+0.00955999973328203i</v>
      </c>
      <c r="E3898" t="str">
        <f t="shared" si="2035"/>
        <v>2870</v>
      </c>
      <c r="F3898" t="str">
        <f t="shared" si="2036"/>
        <v>0.777000777000777</v>
      </c>
      <c r="G3898" t="str">
        <f t="shared" si="2031"/>
        <v>0.777000777000777</v>
      </c>
      <c r="H3898" t="str">
        <f t="shared" si="2037"/>
        <v>9.12977992643274+0.19085298861797i</v>
      </c>
      <c r="I3898" t="str">
        <f t="shared" si="2038"/>
        <v>7712.60996456294i</v>
      </c>
      <c r="J3898" t="str">
        <f t="shared" si="2032"/>
        <v>-50879.5357248692+1668.05860278379i</v>
      </c>
      <c r="K3898" t="str">
        <f t="shared" si="2039"/>
        <v>0.00496432099846872-0.151422945914357i</v>
      </c>
      <c r="L3898" t="str">
        <f t="shared" si="2040"/>
        <v>0.000429718888388418-0.0109851617665014i</v>
      </c>
      <c r="M3898" t="str">
        <f t="shared" si="2041"/>
        <v>0.00539403988685714-0.162408107680858i</v>
      </c>
      <c r="N3898" t="str">
        <f t="shared" si="2042"/>
        <v>-8.71016268854605i</v>
      </c>
      <c r="O3898" t="str">
        <f t="shared" si="2043"/>
        <v>-0.755345419553666-0.655326862839679i</v>
      </c>
      <c r="P3898" t="str">
        <f t="shared" si="2044"/>
        <v>1.75534541955367+0.655326862839679i</v>
      </c>
      <c r="Q3898" t="str">
        <f t="shared" si="2045"/>
        <v>-1.75534541955367+8.05483582570637i</v>
      </c>
      <c r="R3898" t="str">
        <f t="shared" si="2046"/>
        <v>0.032331672259779-0.224970280161169i</v>
      </c>
      <c r="S3898" t="str">
        <f t="shared" si="2047"/>
        <v>0.903449075555735i</v>
      </c>
      <c r="T3898" t="str">
        <f t="shared" si="2048"/>
        <v>0.203249191639123+0.0292100194142683i</v>
      </c>
      <c r="U3898" t="str">
        <f t="shared" si="2049"/>
        <v>0.0001-81.0361217372176i</v>
      </c>
      <c r="V3898" t="str">
        <f t="shared" si="2050"/>
        <v>0.00002-0.00129979549871i</v>
      </c>
      <c r="W3898" t="str">
        <f t="shared" si="2051"/>
        <v>0.0000199993584529493-0.00129977465564289i</v>
      </c>
      <c r="X3898" t="str">
        <f t="shared" si="2052"/>
        <v>0.0000260033328383303-0.00129956207295591i</v>
      </c>
      <c r="Y3898" t="str">
        <f t="shared" si="2053"/>
        <v>0.009+12.3401759433007i</v>
      </c>
      <c r="Z3898" t="str">
        <f t="shared" si="2054"/>
        <v>-0.00126385156871432-0.0000262136934140521i</v>
      </c>
      <c r="AA3898" t="str">
        <f t="shared" si="2055"/>
        <v>0.00071141870021442-0.972535359620684i</v>
      </c>
      <c r="AB3898" t="str">
        <f t="shared" si="2056"/>
        <v>1.38373474724097+0.198863860196167i</v>
      </c>
      <c r="AC3898" t="str">
        <f t="shared" si="2057"/>
        <v>1.03976102364002-0.223657062237704i</v>
      </c>
      <c r="AD3898" t="str">
        <f t="shared" si="2058"/>
        <v>1.23264499846328+0.456406432386872i</v>
      </c>
      <c r="AE3898" t="str">
        <f t="shared" si="2059"/>
        <v>-0.0015459162166849-0.00060914216362154i</v>
      </c>
      <c r="AF3898" t="str">
        <f t="shared" si="2060"/>
        <v>-15.0867860353417-0.181292988884688i</v>
      </c>
      <c r="AG3898" t="str">
        <f t="shared" si="2061"/>
        <v>1.00160998892042-0.0043384474658751i</v>
      </c>
      <c r="AH3898" t="str">
        <f t="shared" si="2062"/>
        <v>0.0231337739506199+0.0095552420882296i</v>
      </c>
      <c r="AI3898">
        <f t="shared" si="2063"/>
        <v>-32.030968454488502</v>
      </c>
      <c r="AJ3898">
        <f t="shared" si="2064"/>
        <v>22.442727194146357</v>
      </c>
      <c r="AK3898"/>
      <c r="AL3898"/>
      <c r="AM3898"/>
      <c r="AN3898"/>
    </row>
    <row r="3899" spans="1:40" x14ac:dyDescent="0.25">
      <c r="A3899"/>
      <c r="B3899">
        <f t="shared" si="2065"/>
        <v>1965000</v>
      </c>
      <c r="C3899" s="237" t="str">
        <f t="shared" si="2033"/>
        <v>-1.97932736242205E-08+0.00124632190349623i</v>
      </c>
      <c r="D3899" s="208" t="str">
        <f t="shared" si="2034"/>
        <v>-5.95700610875439+0.0095551345934711i</v>
      </c>
      <c r="E3899" t="str">
        <f t="shared" si="2035"/>
        <v>2870</v>
      </c>
      <c r="F3899" t="str">
        <f t="shared" si="2036"/>
        <v>0.777000777000777</v>
      </c>
      <c r="G3899" t="str">
        <f t="shared" si="2031"/>
        <v>0.777000777000777</v>
      </c>
      <c r="H3899" t="str">
        <f t="shared" si="2037"/>
        <v>9.12978429549975+0.190755960712904i</v>
      </c>
      <c r="I3899" t="str">
        <f t="shared" si="2038"/>
        <v>7716.53695537993i</v>
      </c>
      <c r="J3899" t="str">
        <f t="shared" si="2032"/>
        <v>-50931.3620884314+1668.90791979132i</v>
      </c>
      <c r="K3899" t="str">
        <f t="shared" si="2039"/>
        <v>0.00495927476005818-0.151346048218241i</v>
      </c>
      <c r="L3899" t="str">
        <f t="shared" si="2040"/>
        <v>0.000429282294173461-0.0109795884234426i</v>
      </c>
      <c r="M3899" t="str">
        <f t="shared" si="2041"/>
        <v>0.00538855705423164-0.162325636641684i</v>
      </c>
      <c r="N3899" t="str">
        <f t="shared" si="2042"/>
        <v>-8.71459759826528i</v>
      </c>
      <c r="O3899" t="str">
        <f t="shared" si="2043"/>
        <v>-0.758244297284952-0.65197054046548i</v>
      </c>
      <c r="P3899" t="str">
        <f t="shared" si="2044"/>
        <v>1.75824429728495+0.65197054046548i</v>
      </c>
      <c r="Q3899" t="str">
        <f t="shared" si="2045"/>
        <v>-1.75824429728495+8.0626270577998i</v>
      </c>
      <c r="R3899" t="str">
        <f t="shared" si="2046"/>
        <v>0.0317952375332261-0.225007070196005i</v>
      </c>
      <c r="S3899" t="str">
        <f t="shared" si="2047"/>
        <v>0.903909080176691i</v>
      </c>
      <c r="T3899" t="str">
        <f t="shared" si="2048"/>
        <v>0.203385933854123+0.0287400039126578i</v>
      </c>
      <c r="U3899" t="str">
        <f t="shared" si="2049"/>
        <v>0.0001-80.9948819806082i</v>
      </c>
      <c r="V3899" t="str">
        <f t="shared" si="2050"/>
        <v>0.00002-0.00129913402517376i</v>
      </c>
      <c r="W3899" t="str">
        <f t="shared" si="2051"/>
        <v>0.0000199993584529493-0.00129911319271883i</v>
      </c>
      <c r="X3899" t="str">
        <f t="shared" si="2052"/>
        <v>0.0000259972221612793-0.00129890074644005i</v>
      </c>
      <c r="Y3899" t="str">
        <f t="shared" si="2053"/>
        <v>0.009+12.3464591286079i</v>
      </c>
      <c r="Z3899" t="str">
        <f t="shared" si="2054"/>
        <v>-0.0012625654302907-0.0000261934695081691i</v>
      </c>
      <c r="AA3899" t="str">
        <f t="shared" si="2055"/>
        <v>0.000710694161093908-0.972040327042007i</v>
      </c>
      <c r="AB3899" t="str">
        <f t="shared" si="2056"/>
        <v>1.3846656978282+0.195663961706656i</v>
      </c>
      <c r="AC3899" t="str">
        <f t="shared" si="2057"/>
        <v>1.03922262726565-0.223712394514751i</v>
      </c>
      <c r="AD3899" t="str">
        <f t="shared" si="2058"/>
        <v>1.23465957033227+0.454063064271232i</v>
      </c>
      <c r="AE3899" t="str">
        <f t="shared" si="2059"/>
        <v>-0.00154694500465032-0.000605624345929189i</v>
      </c>
      <c r="AF3899" t="str">
        <f t="shared" si="2060"/>
        <v>-15.0867904042541-0.181200826119433i</v>
      </c>
      <c r="AG3899" t="str">
        <f t="shared" si="2061"/>
        <v>1.00160092717092-0.00434333461707726i</v>
      </c>
      <c r="AH3899" t="str">
        <f t="shared" si="2062"/>
        <v>0.0231503605286401+0.00950257211993255i</v>
      </c>
      <c r="AI3899">
        <f t="shared" si="2063"/>
        <v>-32.032605348164147</v>
      </c>
      <c r="AJ3899">
        <f t="shared" si="2064"/>
        <v>22.316771466377354</v>
      </c>
      <c r="AK3899"/>
      <c r="AL3899"/>
      <c r="AM3899"/>
      <c r="AN3899"/>
    </row>
    <row r="3900" spans="1:40" x14ac:dyDescent="0.25">
      <c r="A3900"/>
      <c r="B3900">
        <f t="shared" si="2065"/>
        <v>1966000</v>
      </c>
      <c r="C3900" s="237" t="str">
        <f t="shared" si="2033"/>
        <v>-1.97731431667181E-08+0.00124568796560056i</v>
      </c>
      <c r="D3900" s="208" t="str">
        <f t="shared" si="2034"/>
        <v>-5.95700610860006+0.00955027440293763i</v>
      </c>
      <c r="E3900" t="str">
        <f t="shared" si="2035"/>
        <v>2870</v>
      </c>
      <c r="F3900" t="str">
        <f t="shared" si="2036"/>
        <v>0.777000777000777</v>
      </c>
      <c r="G3900" t="str">
        <f t="shared" si="2031"/>
        <v>0.777000777000777</v>
      </c>
      <c r="H3900" t="str">
        <f t="shared" si="2037"/>
        <v>9.12978865790604+0.190659031363962i</v>
      </c>
      <c r="I3900" t="str">
        <f t="shared" si="2038"/>
        <v>7720.46394619692i</v>
      </c>
      <c r="J3900" t="str">
        <f t="shared" si="2032"/>
        <v>-50983.2148334462+1669.75723679884i</v>
      </c>
      <c r="K3900" t="str">
        <f t="shared" si="2039"/>
        <v>0.0049542362093525-0.151269228502518i</v>
      </c>
      <c r="L3900" t="str">
        <f t="shared" si="2040"/>
        <v>0.000428846364651614-0.0109740207241371i</v>
      </c>
      <c r="M3900" t="str">
        <f t="shared" si="2041"/>
        <v>0.00538308257400411-0.162243249226655i</v>
      </c>
      <c r="N3900" t="str">
        <f t="shared" si="2042"/>
        <v>-8.71903250798449i</v>
      </c>
      <c r="O3900" t="str">
        <f t="shared" si="2043"/>
        <v>-0.761128261570169-0.648601394879145i</v>
      </c>
      <c r="P3900" t="str">
        <f t="shared" si="2044"/>
        <v>1.76112826157017+0.648601394879145i</v>
      </c>
      <c r="Q3900" t="str">
        <f t="shared" si="2045"/>
        <v>-1.76112826157017+8.07043111310534i</v>
      </c>
      <c r="R3900" t="str">
        <f t="shared" si="2046"/>
        <v>0.0312591656170755-0.225041219746274i</v>
      </c>
      <c r="S3900" t="str">
        <f t="shared" si="2047"/>
        <v>0.904369084797645i</v>
      </c>
      <c r="T3900" t="str">
        <f t="shared" si="2048"/>
        <v>0.203520321943684+0.0282698230006526i</v>
      </c>
      <c r="U3900" t="str">
        <f t="shared" si="2049"/>
        <v>0.0001-80.9536841769557i</v>
      </c>
      <c r="V3900" t="str">
        <f t="shared" si="2050"/>
        <v>0.00002-0.00129847322455058i</v>
      </c>
      <c r="W3900" t="str">
        <f t="shared" si="2051"/>
        <v>0.0000199993584529493-0.00129845240269704i</v>
      </c>
      <c r="X3900" t="str">
        <f t="shared" si="2052"/>
        <v>0.0000259911208061244-0.00129824009264467i</v>
      </c>
      <c r="Y3900" t="str">
        <f t="shared" si="2053"/>
        <v>0.009+12.3527423139151i</v>
      </c>
      <c r="Z3900" t="str">
        <f t="shared" si="2054"/>
        <v>-0.00126128125414828-0.0000261732766745408i</v>
      </c>
      <c r="AA3900" t="str">
        <f t="shared" si="2055"/>
        <v>0.000709970728583134-0.971545798215056i</v>
      </c>
      <c r="AB3900" t="str">
        <f t="shared" si="2056"/>
        <v>1.38558062136438+0.19246293709158i</v>
      </c>
      <c r="AC3900" t="str">
        <f t="shared" si="2057"/>
        <v>1.03868450716719-0.223765058192845i</v>
      </c>
      <c r="AD3900" t="str">
        <f t="shared" si="2058"/>
        <v>1.23666378363582+0.451710868280345i</v>
      </c>
      <c r="AE3900" t="str">
        <f t="shared" si="2059"/>
        <v>-0.00154795809445154-0.000602101993819526i</v>
      </c>
      <c r="AF3900" t="str">
        <f t="shared" si="2060"/>
        <v>-15.0867947665061-0.181108756961024i</v>
      </c>
      <c r="AG3900" t="str">
        <f t="shared" si="2061"/>
        <v>1.00159184356405-0.00434818038071271i</v>
      </c>
      <c r="AH3900" t="str">
        <f t="shared" si="2062"/>
        <v>0.0231667127934841+0.00944982837315025i</v>
      </c>
      <c r="AI3900">
        <f t="shared" si="2063"/>
        <v>-32.034285542762582</v>
      </c>
      <c r="AJ3900">
        <f t="shared" si="2064"/>
        <v>22.190815082778489</v>
      </c>
      <c r="AK3900"/>
      <c r="AL3900"/>
      <c r="AM3900"/>
      <c r="AN3900"/>
    </row>
    <row r="3901" spans="1:40" x14ac:dyDescent="0.25">
      <c r="A3901"/>
      <c r="B3901">
        <f t="shared" si="2065"/>
        <v>1967000</v>
      </c>
      <c r="C3901" s="237" t="str">
        <f t="shared" si="2033"/>
        <v>-1.97530434036848E-08+0.00124505467227826i</v>
      </c>
      <c r="D3901" s="208" t="str">
        <f t="shared" si="2034"/>
        <v>-5.95700610844596+0.00954541915413333i</v>
      </c>
      <c r="E3901" t="str">
        <f t="shared" si="2035"/>
        <v>2870</v>
      </c>
      <c r="F3901" t="str">
        <f t="shared" si="2036"/>
        <v>0.777000777000777</v>
      </c>
      <c r="G3901" t="str">
        <f t="shared" si="2031"/>
        <v>0.777000777000777</v>
      </c>
      <c r="H3901" t="str">
        <f t="shared" si="2037"/>
        <v>9.1297930136651+0.190562200421135i</v>
      </c>
      <c r="I3901" t="str">
        <f t="shared" si="2038"/>
        <v>7724.39093701391i</v>
      </c>
      <c r="J3901" t="str">
        <f t="shared" si="2032"/>
        <v>-51035.0939599135+1670.60655380637i</v>
      </c>
      <c r="K3901" t="str">
        <f t="shared" si="2039"/>
        <v>0.00494920533074927-0.151192486648756i</v>
      </c>
      <c r="L3901" t="str">
        <f t="shared" si="2040"/>
        <v>0.000428411098474966-0.01096845866003i</v>
      </c>
      <c r="M3901" t="str">
        <f t="shared" si="2041"/>
        <v>0.00537761642922424-0.162160945308786i</v>
      </c>
      <c r="N3901" t="str">
        <f t="shared" si="2042"/>
        <v>-8.72346741770371i</v>
      </c>
      <c r="O3901" t="str">
        <f t="shared" si="2043"/>
        <v>-0.763997255686395-0.645219492346331i</v>
      </c>
      <c r="P3901" t="str">
        <f t="shared" si="2044"/>
        <v>1.76399725568639+0.645219492346331i</v>
      </c>
      <c r="Q3901" t="str">
        <f t="shared" si="2045"/>
        <v>-1.76399725568639+8.07824792535738i</v>
      </c>
      <c r="R3901" t="str">
        <f t="shared" si="2046"/>
        <v>0.0307234692655655-0.225072737053385i</v>
      </c>
      <c r="S3901" t="str">
        <f t="shared" si="2047"/>
        <v>0.904829089418601i</v>
      </c>
      <c r="T3901" t="str">
        <f t="shared" si="2048"/>
        <v>0.203652359720967+0.027799488719342i</v>
      </c>
      <c r="U3901" t="str">
        <f t="shared" si="2049"/>
        <v>0.0001-80.9125282622755i</v>
      </c>
      <c r="V3901" t="str">
        <f t="shared" si="2050"/>
        <v>0.00002-0.00129781309581416i</v>
      </c>
      <c r="W3901" t="str">
        <f t="shared" si="2051"/>
        <v>0.0000199993584529493-0.00129779228455123i</v>
      </c>
      <c r="X3901" t="str">
        <f t="shared" si="2052"/>
        <v>0.0000259850287539144-0.00129758011054382i</v>
      </c>
      <c r="Y3901" t="str">
        <f t="shared" si="2053"/>
        <v>0.009+12.3590254992222i</v>
      </c>
      <c r="Z3901" t="str">
        <f t="shared" si="2054"/>
        <v>-0.00125999903629712-0.0000261531148444372i</v>
      </c>
      <c r="AA3901" t="str">
        <f t="shared" si="2055"/>
        <v>0.000709248400429056-0.971051772371206i</v>
      </c>
      <c r="AB3901" t="str">
        <f t="shared" si="2056"/>
        <v>1.38647954380979+0.18926086832752i</v>
      </c>
      <c r="AC3901" t="str">
        <f t="shared" si="2057"/>
        <v>1.03814667649153-0.223815061120563i</v>
      </c>
      <c r="AD3901" t="str">
        <f t="shared" si="2058"/>
        <v>1.23865759998792+0.44934988989494i</v>
      </c>
      <c r="AE3901" t="str">
        <f t="shared" si="2059"/>
        <v>-0.00154895548301113-0.000598575182693262i</v>
      </c>
      <c r="AF3901" t="str">
        <f t="shared" si="2060"/>
        <v>-15.0867991221111-0.181016781267002i</v>
      </c>
      <c r="AG3901" t="str">
        <f t="shared" si="2061"/>
        <v>1.00158273829297-0.00435298468484207i</v>
      </c>
      <c r="AH3901" t="str">
        <f t="shared" si="2062"/>
        <v>0.0231828306653298+0.0093970119727834i</v>
      </c>
      <c r="AI3901">
        <f t="shared" si="2063"/>
        <v>-32.03600896478433</v>
      </c>
      <c r="AJ3901">
        <f t="shared" si="2064"/>
        <v>22.064858019381678</v>
      </c>
      <c r="AK3901"/>
      <c r="AL3901"/>
      <c r="AM3901"/>
      <c r="AN3901"/>
    </row>
    <row r="3902" spans="1:40" x14ac:dyDescent="0.25">
      <c r="A3902"/>
      <c r="B3902">
        <f t="shared" si="2065"/>
        <v>1968000</v>
      </c>
      <c r="C3902" s="237" t="str">
        <f t="shared" si="2033"/>
        <v>-1.9732974272749E-08+0.00124442202254673i</v>
      </c>
      <c r="D3902" s="208" t="str">
        <f t="shared" si="2034"/>
        <v>-5.95700610829209+0.00954056883952493i</v>
      </c>
      <c r="E3902" t="str">
        <f t="shared" si="2035"/>
        <v>2870</v>
      </c>
      <c r="F3902" t="str">
        <f t="shared" si="2036"/>
        <v>0.777000777000777</v>
      </c>
      <c r="G3902" t="str">
        <f t="shared" si="2031"/>
        <v>0.777000777000777</v>
      </c>
      <c r="H3902" t="str">
        <f t="shared" si="2037"/>
        <v>9.12979736279041+0.190465467734714i</v>
      </c>
      <c r="I3902" t="str">
        <f t="shared" si="2038"/>
        <v>7728.31792783089i</v>
      </c>
      <c r="J3902" t="str">
        <f t="shared" si="2032"/>
        <v>-51086.9994678334+1671.4558708139i</v>
      </c>
      <c r="K3902" t="str">
        <f t="shared" si="2039"/>
        <v>0.00494418210868546-0.151115822538762i</v>
      </c>
      <c r="L3902" t="str">
        <f t="shared" si="2040"/>
        <v>0.000427976494299016-0.0109629022225835i</v>
      </c>
      <c r="M3902" t="str">
        <f t="shared" si="2041"/>
        <v>0.00537215860298448-0.162078724761345i</v>
      </c>
      <c r="N3902" t="str">
        <f t="shared" si="2042"/>
        <v>-8.72790232742293i</v>
      </c>
      <c r="O3902" t="str">
        <f t="shared" si="2043"/>
        <v>-0.766851223205126-0.641824899383626i</v>
      </c>
      <c r="P3902" t="str">
        <f t="shared" si="2044"/>
        <v>1.76685122320513+0.641824899383626i</v>
      </c>
      <c r="Q3902" t="str">
        <f t="shared" si="2045"/>
        <v>-1.76685122320513+8.0860774280393i</v>
      </c>
      <c r="R3902" t="str">
        <f t="shared" si="2046"/>
        <v>0.0301881611361005-0.225101630405253i</v>
      </c>
      <c r="S3902" t="str">
        <f t="shared" si="2047"/>
        <v>0.905289094039557i</v>
      </c>
      <c r="T3902" t="str">
        <f t="shared" si="2048"/>
        <v>0.203782051056399+0.0273290130456206i</v>
      </c>
      <c r="U3902" t="str">
        <f t="shared" si="2049"/>
        <v>0.0001-80.8714141727112i</v>
      </c>
      <c r="V3902" t="str">
        <f t="shared" si="2050"/>
        <v>0.00002-0.00129715363794027i</v>
      </c>
      <c r="W3902" t="str">
        <f t="shared" si="2051"/>
        <v>0.0000199993584529493-0.0012971328372572i</v>
      </c>
      <c r="X3902" t="str">
        <f t="shared" si="2052"/>
        <v>0.0000259789459857465-0.00129692079911369i</v>
      </c>
      <c r="Y3902" t="str">
        <f t="shared" si="2053"/>
        <v>0.009+12.3653086845294i</v>
      </c>
      <c r="Z3902" t="str">
        <f t="shared" si="2054"/>
        <v>-0.00125871877275745-0.0000261329839493213i</v>
      </c>
      <c r="AA3902" t="str">
        <f t="shared" si="2055"/>
        <v>0.000708527174384339-0.970558248743381i</v>
      </c>
      <c r="AB3902" t="str">
        <f t="shared" si="2056"/>
        <v>1.38736249151456+0.186057836954014i</v>
      </c>
      <c r="AC3902" t="str">
        <f t="shared" si="2057"/>
        <v>1.03760914828961-0.223862411196957i</v>
      </c>
      <c r="AD3902" t="str">
        <f t="shared" si="2058"/>
        <v>1.24064098119945+0.446980174760016i</v>
      </c>
      <c r="AE3902" t="str">
        <f t="shared" si="2059"/>
        <v>-0.00154993716755531-0.000595043987869396i</v>
      </c>
      <c r="AF3902" t="str">
        <f t="shared" si="2060"/>
        <v>-15.0868034710825-0.180924898895189i</v>
      </c>
      <c r="AG3902" t="str">
        <f t="shared" si="2061"/>
        <v>1.00157361155102-0.00435774745836377i</v>
      </c>
      <c r="AH3902" t="str">
        <f t="shared" si="2062"/>
        <v>0.0231987140688645+0.00934412404271175i</v>
      </c>
      <c r="AI3902">
        <f t="shared" si="2063"/>
        <v>-32.037775541407683</v>
      </c>
      <c r="AJ3902">
        <f t="shared" si="2064"/>
        <v>21.938900252285894</v>
      </c>
      <c r="AK3902"/>
      <c r="AL3902"/>
      <c r="AM3902"/>
      <c r="AN3902"/>
    </row>
    <row r="3903" spans="1:40" x14ac:dyDescent="0.25">
      <c r="A3903"/>
      <c r="B3903">
        <f t="shared" si="2065"/>
        <v>1969000</v>
      </c>
      <c r="C3903" s="237" t="str">
        <f t="shared" si="2033"/>
        <v>-1.97129357116977E-08+0.00124379001542539i</v>
      </c>
      <c r="D3903" s="208" t="str">
        <f t="shared" si="2034"/>
        <v>-5.95700610813847+0.00953572345159466i</v>
      </c>
      <c r="E3903" t="str">
        <f t="shared" si="2035"/>
        <v>2870</v>
      </c>
      <c r="F3903" t="str">
        <f t="shared" si="2036"/>
        <v>0.777000777000777</v>
      </c>
      <c r="G3903" t="str">
        <f t="shared" si="2031"/>
        <v>0.777000777000777</v>
      </c>
      <c r="H3903" t="str">
        <f t="shared" si="2037"/>
        <v>9.1298017052955+0.190368833155299i</v>
      </c>
      <c r="I3903" t="str">
        <f t="shared" si="2038"/>
        <v>7732.24491864788i</v>
      </c>
      <c r="J3903" t="str">
        <f t="shared" si="2032"/>
        <v>-51138.9313572058+1672.30518782143i</v>
      </c>
      <c r="K3903" t="str">
        <f t="shared" si="2039"/>
        <v>0.00493916652763759-0.151039236054584i</v>
      </c>
      <c r="L3903" t="str">
        <f t="shared" si="2040"/>
        <v>0.000427542550782667-0.0109573514032769i</v>
      </c>
      <c r="M3903" t="str">
        <f t="shared" si="2041"/>
        <v>0.00536670907842026-0.161996587457861i</v>
      </c>
      <c r="N3903" t="str">
        <f t="shared" si="2042"/>
        <v>-8.73233723714215i</v>
      </c>
      <c r="O3903" t="str">
        <f t="shared" si="2043"/>
        <v>-0.769690107993409-0.638417682757217i</v>
      </c>
      <c r="P3903" t="str">
        <f t="shared" si="2044"/>
        <v>1.76969010799341+0.638417682757217i</v>
      </c>
      <c r="Q3903" t="str">
        <f t="shared" si="2045"/>
        <v>-1.76969010799341+8.09391955438493i</v>
      </c>
      <c r="R3903" t="str">
        <f t="shared" si="2046"/>
        <v>0.0296532537893657-0.225127908135323i</v>
      </c>
      <c r="S3903" t="str">
        <f t="shared" si="2047"/>
        <v>0.905749098660511i</v>
      </c>
      <c r="T3903" t="str">
        <f t="shared" si="2048"/>
        <v>0.203909399876895+0.0268584078920694i</v>
      </c>
      <c r="U3903" t="str">
        <f t="shared" si="2049"/>
        <v>0.0001-80.830341844538i</v>
      </c>
      <c r="V3903" t="str">
        <f t="shared" si="2050"/>
        <v>0.00002-0.00129649484990678i</v>
      </c>
      <c r="W3903" t="str">
        <f t="shared" si="2051"/>
        <v>0.0000199993584529493-0.00129647405979282i</v>
      </c>
      <c r="X3903" t="str">
        <f t="shared" si="2052"/>
        <v>0.0000259728724827656-0.0012962621573325i</v>
      </c>
      <c r="Y3903" t="str">
        <f t="shared" si="2053"/>
        <v>0.009+12.3715918698366i</v>
      </c>
      <c r="Z3903" t="str">
        <f t="shared" si="2054"/>
        <v>-0.00125744045955958-0.0000261128839208503i</v>
      </c>
      <c r="AA3903" t="str">
        <f t="shared" si="2055"/>
        <v>0.000707807048207386-0.970065226566078i</v>
      </c>
      <c r="AB3903" t="str">
        <f t="shared" si="2056"/>
        <v>1.3882294912134+0.182853924072748i</v>
      </c>
      <c r="AC3903" t="str">
        <f t="shared" si="2057"/>
        <v>1.03707193551649-0.223907116370587i</v>
      </c>
      <c r="AD3903" t="str">
        <f t="shared" si="2058"/>
        <v>1.24261388927885+0.444601768684044i</v>
      </c>
      <c r="AE3903" t="str">
        <f t="shared" si="2059"/>
        <v>-0.00155090314561326-0.000591508484584241i</v>
      </c>
      <c r="AF3903" t="str">
        <f t="shared" si="2060"/>
        <v>-15.086807813434-0.180833109703704i</v>
      </c>
      <c r="AG3903" t="str">
        <f t="shared" si="2061"/>
        <v>1.00156446353175-0.00436246863101436i</v>
      </c>
      <c r="AH3903" t="str">
        <f t="shared" si="2062"/>
        <v>0.0232143629332751+0.00929116570577979i</v>
      </c>
      <c r="AI3903">
        <f t="shared" si="2063"/>
        <v>-32.039585200485348</v>
      </c>
      <c r="AJ3903">
        <f t="shared" si="2064"/>
        <v>21.812941757658802</v>
      </c>
      <c r="AK3903"/>
      <c r="AL3903"/>
      <c r="AM3903"/>
      <c r="AN3903"/>
    </row>
    <row r="3904" spans="1:40" x14ac:dyDescent="0.25">
      <c r="A3904"/>
      <c r="B3904">
        <f t="shared" si="2065"/>
        <v>1970000</v>
      </c>
      <c r="C3904" s="237" t="str">
        <f t="shared" si="2033"/>
        <v>-1.96929276584755E-08+0.00124315864993564i</v>
      </c>
      <c r="D3904" s="208" t="str">
        <f t="shared" si="2034"/>
        <v>-5.95700610798507+0.00953088298283991i</v>
      </c>
      <c r="E3904" t="str">
        <f t="shared" si="2035"/>
        <v>2870</v>
      </c>
      <c r="F3904" t="str">
        <f t="shared" si="2036"/>
        <v>0.777000777000777</v>
      </c>
      <c r="G3904" t="str">
        <f t="shared" si="2031"/>
        <v>0.777000777000777</v>
      </c>
      <c r="H3904" t="str">
        <f t="shared" si="2037"/>
        <v>9.12980604119373+0.19027229653379i</v>
      </c>
      <c r="I3904" t="str">
        <f t="shared" si="2038"/>
        <v>7736.17190946487i</v>
      </c>
      <c r="J3904" t="str">
        <f t="shared" si="2032"/>
        <v>-51190.8896280308+1673.15450482895i</v>
      </c>
      <c r="K3904" t="str">
        <f t="shared" si="2039"/>
        <v>0.00493415857212137-0.150962727078507i</v>
      </c>
      <c r="L3904" t="str">
        <f t="shared" si="2040"/>
        <v>0.000427109266588219-0.0109518061936071i</v>
      </c>
      <c r="M3904" t="str">
        <f t="shared" si="2041"/>
        <v>0.00536126783870959-0.161914533272114i</v>
      </c>
      <c r="N3904" t="str">
        <f t="shared" si="2042"/>
        <v>-8.73677214686137i</v>
      </c>
      <c r="O3904" t="str">
        <f t="shared" si="2043"/>
        <v>-0.772513854214942-0.634997909481578i</v>
      </c>
      <c r="P3904" t="str">
        <f t="shared" si="2044"/>
        <v>1.77251385421494+0.634997909481578i</v>
      </c>
      <c r="Q3904" t="str">
        <f t="shared" si="2045"/>
        <v>-1.77251385421494+8.10177423737979i</v>
      </c>
      <c r="R3904" t="str">
        <f t="shared" si="2046"/>
        <v>0.0291187596894441-0.22515157862162i</v>
      </c>
      <c r="S3904" t="str">
        <f t="shared" si="2047"/>
        <v>0.906209103281467i</v>
      </c>
      <c r="T3904" t="str">
        <f t="shared" si="2048"/>
        <v>0.204034410165105+0.0263876851068397i</v>
      </c>
      <c r="U3904" t="str">
        <f t="shared" si="2049"/>
        <v>0.0001-80.78931121416i</v>
      </c>
      <c r="V3904" t="str">
        <f t="shared" si="2050"/>
        <v>0.00002-0.00129583673069363i</v>
      </c>
      <c r="W3904" t="str">
        <f t="shared" si="2051"/>
        <v>0.0000199993584529493-0.00129581595113805i</v>
      </c>
      <c r="X3904" t="str">
        <f t="shared" si="2052"/>
        <v>0.0000259668082261645-0.00129560418418057i</v>
      </c>
      <c r="Y3904" t="str">
        <f t="shared" si="2053"/>
        <v>0.009+12.3778750551438i</v>
      </c>
      <c r="Z3904" t="str">
        <f t="shared" si="2054"/>
        <v>-0.0012561640927439-0.0000260928146908739i</v>
      </c>
      <c r="AA3904" t="str">
        <f t="shared" si="2055"/>
        <v>0.000707088019662308-0.969572705075359i</v>
      </c>
      <c r="AB3904" t="str">
        <f t="shared" si="2056"/>
        <v>1.38908057002047+0.179649210346767i</v>
      </c>
      <c r="AC3904" t="str">
        <f t="shared" si="2057"/>
        <v>1.03653505103143-0.223949184638545i</v>
      </c>
      <c r="AD3904" t="str">
        <f t="shared" si="2058"/>
        <v>1.24457628643291+0.442214717638128i</v>
      </c>
      <c r="AE3904" t="str">
        <f t="shared" si="2059"/>
        <v>-0.00155185341501666-0.00058796874799045i</v>
      </c>
      <c r="AF3904" t="str">
        <f t="shared" si="2060"/>
        <v>-15.0868121491788-0.18074141355095i</v>
      </c>
      <c r="AG3904" t="str">
        <f t="shared" si="2061"/>
        <v>1.00155529442885-0.0043671481333692i</v>
      </c>
      <c r="AH3904" t="str">
        <f t="shared" si="2062"/>
        <v>0.0232297771922435+0.00923813808378278i</v>
      </c>
      <c r="AI3904">
        <f t="shared" si="2063"/>
        <v>-32.041437870539447</v>
      </c>
      <c r="AJ3904">
        <f t="shared" si="2064"/>
        <v>21.686982511734595</v>
      </c>
      <c r="AK3904"/>
      <c r="AL3904"/>
      <c r="AM3904"/>
      <c r="AN3904"/>
    </row>
    <row r="3905" spans="1:40" x14ac:dyDescent="0.25">
      <c r="A3905"/>
      <c r="B3905">
        <f t="shared" si="2065"/>
        <v>1971000</v>
      </c>
      <c r="C3905" s="237" t="str">
        <f t="shared" si="2033"/>
        <v>-1.96729500511855E-08+0.00124252792510088i</v>
      </c>
      <c r="D3905" s="208" t="str">
        <f t="shared" si="2034"/>
        <v>-5.95700610783191+0.00952604742577342i</v>
      </c>
      <c r="E3905" t="str">
        <f t="shared" si="2035"/>
        <v>2870</v>
      </c>
      <c r="F3905" t="str">
        <f t="shared" si="2036"/>
        <v>0.777000777000777</v>
      </c>
      <c r="G3905" t="str">
        <f t="shared" si="2031"/>
        <v>0.777000777000777</v>
      </c>
      <c r="H3905" t="str">
        <f t="shared" si="2037"/>
        <v>9.12981037049853+0.190175857721386i</v>
      </c>
      <c r="I3905" t="str">
        <f t="shared" si="2038"/>
        <v>7740.09890028185i</v>
      </c>
      <c r="J3905" t="str">
        <f t="shared" si="2032"/>
        <v>-51242.8742803084+1674.00382183648i</v>
      </c>
      <c r="K3905" t="str">
        <f t="shared" si="2039"/>
        <v>0.00492915822669184-0.150886295493052i</v>
      </c>
      <c r="L3905" t="str">
        <f t="shared" si="2040"/>
        <v>0.00042667664038135-0.0109462665850877i</v>
      </c>
      <c r="M3905" t="str">
        <f t="shared" si="2041"/>
        <v>0.00535583486707319-0.16183256207814i</v>
      </c>
      <c r="N3905" t="str">
        <f t="shared" si="2042"/>
        <v>-8.74120705658059i</v>
      </c>
      <c r="O3905" t="str">
        <f t="shared" si="2043"/>
        <v>-0.775322406331182-0.631565646818148i</v>
      </c>
      <c r="P3905" t="str">
        <f t="shared" si="2044"/>
        <v>1.77532240633118+0.631565646818148i</v>
      </c>
      <c r="Q3905" t="str">
        <f t="shared" si="2045"/>
        <v>-1.77532240633118+8.10964140976244i</v>
      </c>
      <c r="R3905" t="str">
        <f t="shared" si="2046"/>
        <v>0.0285846912039479-0.225172650285791i</v>
      </c>
      <c r="S3905" t="str">
        <f t="shared" si="2047"/>
        <v>0.906669107902421i</v>
      </c>
      <c r="T3905" t="str">
        <f t="shared" si="2048"/>
        <v>0.204157085958642+0.0259168564735496i</v>
      </c>
      <c r="U3905" t="str">
        <f t="shared" si="2049"/>
        <v>0.0001-80.74832221811i</v>
      </c>
      <c r="V3905" t="str">
        <f t="shared" si="2050"/>
        <v>0.00002-0.00129517927928282i</v>
      </c>
      <c r="W3905" t="str">
        <f t="shared" si="2051"/>
        <v>0.0000199993584529493-0.00129515851027491i</v>
      </c>
      <c r="X3905" t="str">
        <f t="shared" si="2052"/>
        <v>0.0000259607531971839-0.00129494687864028i</v>
      </c>
      <c r="Y3905" t="str">
        <f t="shared" si="2053"/>
        <v>0.009+12.384158240451i</v>
      </c>
      <c r="Z3905" t="str">
        <f t="shared" si="2054"/>
        <v>-0.00125488966836084-0.0000260727761914331i</v>
      </c>
      <c r="AA3905" t="str">
        <f t="shared" si="2055"/>
        <v>0.000706370086518867-0.969080683508812i</v>
      </c>
      <c r="AB3905" t="str">
        <f t="shared" si="2056"/>
        <v>1.38991575542413+0.17644377599977i</v>
      </c>
      <c r="AC3905" t="str">
        <f t="shared" si="2057"/>
        <v>1.03599850759798-0.223988624045483i</v>
      </c>
      <c r="AD3905" t="str">
        <f t="shared" si="2058"/>
        <v>1.24652813506736+0.43981906775517i</v>
      </c>
      <c r="AE3905" t="str">
        <f t="shared" si="2059"/>
        <v>-0.00155278797389883-0.000584424853155996i</v>
      </c>
      <c r="AF3905" t="str">
        <f t="shared" si="2060"/>
        <v>-15.0868164783304-0.180649810295613i</v>
      </c>
      <c r="AG3905" t="str">
        <f t="shared" si="2061"/>
        <v>1.00154610443621-0.00437178589684218i</v>
      </c>
      <c r="AH3905" t="str">
        <f t="shared" si="2062"/>
        <v>0.0232449567839345+0.00918504229745169i</v>
      </c>
      <c r="AI3905">
        <f t="shared" si="2063"/>
        <v>-32.043333480759173</v>
      </c>
      <c r="AJ3905">
        <f t="shared" si="2064"/>
        <v>21.561022490815883</v>
      </c>
      <c r="AK3905"/>
      <c r="AL3905"/>
      <c r="AM3905"/>
      <c r="AN3905"/>
    </row>
    <row r="3906" spans="1:40" x14ac:dyDescent="0.25">
      <c r="A3906"/>
      <c r="B3906">
        <f t="shared" si="2065"/>
        <v>1972000</v>
      </c>
      <c r="C3906" s="237" t="str">
        <f t="shared" si="2033"/>
        <v>-1.96530028280864E-08+0.00124189783994648i</v>
      </c>
      <c r="D3906" s="208" t="str">
        <f t="shared" si="2034"/>
        <v>-5.95700610767898+0.00952121677292302i</v>
      </c>
      <c r="E3906" t="str">
        <f t="shared" si="2035"/>
        <v>2870</v>
      </c>
      <c r="F3906" t="str">
        <f t="shared" si="2036"/>
        <v>0.777000777000777</v>
      </c>
      <c r="G3906" t="str">
        <f t="shared" si="2031"/>
        <v>0.777000777000777</v>
      </c>
      <c r="H3906" t="str">
        <f t="shared" si="2037"/>
        <v>9.12981469322323+0.190079516569592i</v>
      </c>
      <c r="I3906" t="str">
        <f t="shared" si="2038"/>
        <v>7744.02589109884i</v>
      </c>
      <c r="J3906" t="str">
        <f t="shared" si="2032"/>
        <v>-51294.8853140386+1674.85313884401i</v>
      </c>
      <c r="K3906" t="str">
        <f t="shared" si="2039"/>
        <v>0.004924165475943-0.15080994118098i</v>
      </c>
      <c r="L3906" t="str">
        <f t="shared" si="2040"/>
        <v>0.00042624467083111-0.0109407325692496i</v>
      </c>
      <c r="M3906" t="str">
        <f t="shared" si="2041"/>
        <v>0.00535041014677411-0.16175067375023i</v>
      </c>
      <c r="N3906" t="str">
        <f t="shared" si="2042"/>
        <v>-8.74564196629981i</v>
      </c>
      <c r="O3906" t="str">
        <f t="shared" si="2043"/>
        <v>-0.778115709102423-0.628120962274014i</v>
      </c>
      <c r="P3906" t="str">
        <f t="shared" si="2044"/>
        <v>1.77811570910242+0.628120962274014i</v>
      </c>
      <c r="Q3906" t="str">
        <f t="shared" si="2045"/>
        <v>-1.77811570910242+8.1175210040258i</v>
      </c>
      <c r="R3906" t="str">
        <f t="shared" si="2046"/>
        <v>0.0280510606041579-0.225191131592155i</v>
      </c>
      <c r="S3906" t="str">
        <f t="shared" si="2047"/>
        <v>0.907129112523376i</v>
      </c>
      <c r="T3906" t="str">
        <f t="shared" si="2048"/>
        <v>0.204277431349326+0.0254459337111892i</v>
      </c>
      <c r="U3906" t="str">
        <f t="shared" si="2049"/>
        <v>0.0001-80.7073747930507i</v>
      </c>
      <c r="V3906" t="str">
        <f t="shared" si="2050"/>
        <v>0.00002-0.00129452249465844i</v>
      </c>
      <c r="W3906" t="str">
        <f t="shared" si="2051"/>
        <v>0.0000199993584529492-0.00129450173618751i</v>
      </c>
      <c r="X3906" t="str">
        <f t="shared" si="2052"/>
        <v>0.000025954707377112-0.0012942902396961i</v>
      </c>
      <c r="Y3906" t="str">
        <f t="shared" si="2053"/>
        <v>0.009+12.3904414257581i</v>
      </c>
      <c r="Z3906" t="str">
        <f t="shared" si="2054"/>
        <v>-0.0012536171824709-0.0000260527683547614i</v>
      </c>
      <c r="AA3906" t="str">
        <f t="shared" si="2055"/>
        <v>0.000705653246552538-0.968589161105612i</v>
      </c>
      <c r="AB3906" t="str">
        <f t="shared" si="2056"/>
        <v>1.39073507528177+0.173237700815462i</v>
      </c>
      <c r="AC3906" t="str">
        <f t="shared" si="2057"/>
        <v>1.0354623178841-0.224025442682656i</v>
      </c>
      <c r="AD3906" t="str">
        <f t="shared" si="2058"/>
        <v>1.24846939778755+0.437414865329037i</v>
      </c>
      <c r="AE3906" t="str">
        <f t="shared" si="2059"/>
        <v>-0.00155370682069423-0.000580876875063244i</v>
      </c>
      <c r="AF3906" t="str">
        <f t="shared" si="2060"/>
        <v>-15.0868208009022-0.180558299796669i</v>
      </c>
      <c r="AG3906" t="str">
        <f t="shared" si="2061"/>
        <v>1.00153689374789-0.00437638185368633i</v>
      </c>
      <c r="AH3906" t="str">
        <f t="shared" si="2062"/>
        <v>0.0232599016509898+0.00913187946643973i</v>
      </c>
      <c r="AI3906">
        <f t="shared" si="2063"/>
        <v>-32.04527196099621</v>
      </c>
      <c r="AJ3906">
        <f t="shared" si="2064"/>
        <v>21.435061671273555</v>
      </c>
      <c r="AK3906"/>
      <c r="AL3906"/>
      <c r="AM3906"/>
      <c r="AN3906"/>
    </row>
    <row r="3907" spans="1:40" x14ac:dyDescent="0.25">
      <c r="A3907"/>
      <c r="B3907">
        <f t="shared" si="2065"/>
        <v>1973000</v>
      </c>
      <c r="C3907" s="237" t="str">
        <f t="shared" si="2033"/>
        <v>-1.96330859275939E-08+0.00124126839349979i</v>
      </c>
      <c r="D3907" s="208" t="str">
        <f t="shared" si="2034"/>
        <v>-5.95700610752629+0.00951639101683173i</v>
      </c>
      <c r="E3907" t="str">
        <f t="shared" si="2035"/>
        <v>2870</v>
      </c>
      <c r="F3907" t="str">
        <f t="shared" si="2036"/>
        <v>0.777000777000777</v>
      </c>
      <c r="G3907" t="str">
        <f t="shared" si="2031"/>
        <v>0.777000777000777</v>
      </c>
      <c r="H3907" t="str">
        <f t="shared" si="2037"/>
        <v>9.12981900938119+0.18998327293021i</v>
      </c>
      <c r="I3907" t="str">
        <f t="shared" si="2038"/>
        <v>7747.95288191583i</v>
      </c>
      <c r="J3907" t="str">
        <f t="shared" si="2032"/>
        <v>-51346.9227292213+1675.70245585154i</v>
      </c>
      <c r="K3907" t="str">
        <f t="shared" si="2039"/>
        <v>0.00491918030450788-0.150733664025286i</v>
      </c>
      <c r="L3907" t="str">
        <f t="shared" si="2040"/>
        <v>0.000425813356609909-0.0109352041376405i</v>
      </c>
      <c r="M3907" t="str">
        <f t="shared" si="2041"/>
        <v>0.00534499366111779-0.161668868162927i</v>
      </c>
      <c r="N3907" t="str">
        <f t="shared" si="2042"/>
        <v>-8.75007687601903i</v>
      </c>
      <c r="O3907" t="str">
        <f t="shared" si="2043"/>
        <v>-0.78089370758889-0.624663923600584i</v>
      </c>
      <c r="P3907" t="str">
        <f t="shared" si="2044"/>
        <v>1.78089370758889+0.624663923600584i</v>
      </c>
      <c r="Q3907" t="str">
        <f t="shared" si="2045"/>
        <v>-1.78089370758889+8.12541295241845i</v>
      </c>
      <c r="R3907" t="str">
        <f t="shared" si="2046"/>
        <v>0.0275178800651681-0.225207031046771i</v>
      </c>
      <c r="S3907" t="str">
        <f t="shared" si="2047"/>
        <v>0.90758911714433i</v>
      </c>
      <c r="T3907" t="str">
        <f t="shared" si="2048"/>
        <v>0.204395450482435+0.0249749284740295i</v>
      </c>
      <c r="U3907" t="str">
        <f t="shared" si="2049"/>
        <v>0.0001-80.6664688757707i</v>
      </c>
      <c r="V3907" t="str">
        <f t="shared" si="2050"/>
        <v>0.00002-0.00129386637580661i</v>
      </c>
      <c r="W3907" t="str">
        <f t="shared" si="2051"/>
        <v>0.0000199993584529492-0.00129384562786197i</v>
      </c>
      <c r="X3907" t="str">
        <f t="shared" si="2052"/>
        <v>0.0000259486707472841-0.00129363426633452i</v>
      </c>
      <c r="Y3907" t="str">
        <f t="shared" si="2053"/>
        <v>0.009+12.3967246110653i</v>
      </c>
      <c r="Z3907" t="str">
        <f t="shared" si="2054"/>
        <v>-0.00125234663114446-0.0000260327911132811i</v>
      </c>
      <c r="AA3907" t="str">
        <f t="shared" si="2055"/>
        <v>0.000704937497544367-0.968098137106421i</v>
      </c>
      <c r="AB3907" t="str">
        <f t="shared" si="2056"/>
        <v>1.39153855781474+0.170031064136938i</v>
      </c>
      <c r="AC3907" t="str">
        <f t="shared" si="2057"/>
        <v>1.03492649446228-0.224059648686976i</v>
      </c>
      <c r="AD3907" t="str">
        <f t="shared" si="2058"/>
        <v>1.25040003739912+0.435002156813732i</v>
      </c>
      <c r="AE3907" t="str">
        <f t="shared" si="2059"/>
        <v>-0.00155460995413754-0.000577324888607901i</v>
      </c>
      <c r="AF3907" t="str">
        <f t="shared" si="2060"/>
        <v>-15.0868251169075-0.180466881913378i</v>
      </c>
      <c r="AG3907" t="str">
        <f t="shared" si="2061"/>
        <v>1.00152766255811-0.00438093593699357i</v>
      </c>
      <c r="AH3907" t="str">
        <f t="shared" si="2062"/>
        <v>0.0232746117405163+0.00907865070930704i</v>
      </c>
      <c r="AI3907">
        <f t="shared" si="2063"/>
        <v>-32.04725324176232</v>
      </c>
      <c r="AJ3907">
        <f t="shared" si="2064"/>
        <v>21.309100029547491</v>
      </c>
      <c r="AK3907"/>
      <c r="AL3907"/>
      <c r="AM3907"/>
      <c r="AN3907"/>
    </row>
    <row r="3908" spans="1:40" x14ac:dyDescent="0.25">
      <c r="A3908"/>
      <c r="B3908">
        <f t="shared" si="2065"/>
        <v>1974000</v>
      </c>
      <c r="C3908" s="237" t="str">
        <f t="shared" si="2033"/>
        <v>-1.96131992882793E-08+0.00124063958479012i</v>
      </c>
      <c r="D3908" s="208" t="str">
        <f t="shared" si="2034"/>
        <v>-5.95700610737382+0.00951157015005759i</v>
      </c>
      <c r="E3908" t="str">
        <f t="shared" si="2035"/>
        <v>2870</v>
      </c>
      <c r="F3908" t="str">
        <f t="shared" si="2036"/>
        <v>0.777000777000777</v>
      </c>
      <c r="G3908" t="str">
        <f t="shared" si="2031"/>
        <v>0.777000777000777</v>
      </c>
      <c r="H3908" t="str">
        <f t="shared" si="2037"/>
        <v>9.12982331898568+0.189887126655342i</v>
      </c>
      <c r="I3908" t="str">
        <f t="shared" si="2038"/>
        <v>7751.87987273281i</v>
      </c>
      <c r="J3908" t="str">
        <f t="shared" si="2032"/>
        <v>-51398.9865258566+1676.55177285906i</v>
      </c>
      <c r="K3908" t="str">
        <f t="shared" si="2039"/>
        <v>0.00491420269705824-0.150657463909203i</v>
      </c>
      <c r="L3908" t="str">
        <f t="shared" si="2040"/>
        <v>0.000425382696393516-0.0109296812818254i</v>
      </c>
      <c r="M3908" t="str">
        <f t="shared" si="2041"/>
        <v>0.00533958539345176-0.161587145191028i</v>
      </c>
      <c r="N3908" t="str">
        <f t="shared" si="2042"/>
        <v>-8.75451178573825i</v>
      </c>
      <c r="O3908" t="str">
        <f t="shared" si="2043"/>
        <v>-0.783656347151823-0.621194598792248i</v>
      </c>
      <c r="P3908" t="str">
        <f t="shared" si="2044"/>
        <v>1.78365634715182+0.621194598792248i</v>
      </c>
      <c r="Q3908" t="str">
        <f t="shared" si="2045"/>
        <v>-1.78365634715182+8.133317186946i</v>
      </c>
      <c r="R3908" t="str">
        <f t="shared" si="2046"/>
        <v>0.02698516166604-0.225220357196495i</v>
      </c>
      <c r="S3908" t="str">
        <f t="shared" si="2047"/>
        <v>0.908049121765286i</v>
      </c>
      <c r="T3908" t="str">
        <f t="shared" si="2048"/>
        <v>0.204511147555941+0.0245038523515419i</v>
      </c>
      <c r="U3908" t="str">
        <f t="shared" si="2049"/>
        <v>0.0001-80.6256044031892i</v>
      </c>
      <c r="V3908" t="str">
        <f t="shared" si="2050"/>
        <v>0.00002-0.00129321092171552i</v>
      </c>
      <c r="W3908" t="str">
        <f t="shared" si="2051"/>
        <v>0.0000199993584529493-0.00129319018428651i</v>
      </c>
      <c r="X3908" t="str">
        <f t="shared" si="2052"/>
        <v>0.0000259426432890833-0.00129297895754411i</v>
      </c>
      <c r="Y3908" t="str">
        <f t="shared" si="2053"/>
        <v>0.009+12.4030077963725i</v>
      </c>
      <c r="Z3908" t="str">
        <f t="shared" si="2054"/>
        <v>-0.00125107801046192-0.0000260128443996064i</v>
      </c>
      <c r="AA3908" t="str">
        <f t="shared" si="2055"/>
        <v>0.000704222837281094-0.967607610753488i</v>
      </c>
      <c r="AB3908" t="str">
        <f t="shared" si="2056"/>
        <v>1.39232623160312+0.166823944866132i</v>
      </c>
      <c r="AC3908" t="str">
        <f t="shared" si="2057"/>
        <v>1.03439104980961-0.224091250240045i</v>
      </c>
      <c r="AD3908" t="str">
        <f t="shared" si="2058"/>
        <v>1.25232001690872+0.432580988822554i</v>
      </c>
      <c r="AE3908" t="str">
        <f t="shared" si="2059"/>
        <v>-0.00155549737326334-0.000573768968598133i</v>
      </c>
      <c r="AF3908" t="str">
        <f t="shared" si="2060"/>
        <v>-15.0868294263595-0.180375556505284i</v>
      </c>
      <c r="AG3908" t="str">
        <f t="shared" si="2061"/>
        <v>1.00151841106125-0.00438544808069561i</v>
      </c>
      <c r="AH3908" t="str">
        <f t="shared" si="2062"/>
        <v>0.0232890870040819+0.00902535714350791i</v>
      </c>
      <c r="AI3908">
        <f t="shared" si="2063"/>
        <v>-32.049277254224194</v>
      </c>
      <c r="AJ3908">
        <f t="shared" si="2064"/>
        <v>21.18313754214623</v>
      </c>
      <c r="AK3908"/>
      <c r="AL3908"/>
      <c r="AM3908"/>
      <c r="AN3908"/>
    </row>
    <row r="3909" spans="1:40" x14ac:dyDescent="0.25">
      <c r="A3909"/>
      <c r="B3909">
        <f t="shared" si="2065"/>
        <v>1975000</v>
      </c>
      <c r="C3909" s="237" t="str">
        <f t="shared" si="2033"/>
        <v>-1.95933428488703E-08+0.00124001141284877i</v>
      </c>
      <c r="D3909" s="208" t="str">
        <f t="shared" si="2034"/>
        <v>-5.95700610722159+0.00950675416517391i</v>
      </c>
      <c r="E3909" t="str">
        <f t="shared" si="2035"/>
        <v>2870</v>
      </c>
      <c r="F3909" t="str">
        <f t="shared" si="2036"/>
        <v>0.777000777000777</v>
      </c>
      <c r="G3909" t="str">
        <f t="shared" ref="G3909:G3934" si="2066">IF($C$11=$C$7,$C$24,F3909)</f>
        <v>0.777000777000777</v>
      </c>
      <c r="H3909" t="str">
        <f t="shared" si="2037"/>
        <v>9.12982762204997+0.189791077597391i</v>
      </c>
      <c r="I3909" t="str">
        <f t="shared" si="2038"/>
        <v>7755.8068635498i</v>
      </c>
      <c r="J3909" t="str">
        <f t="shared" ref="J3909:J3934" si="2067">IMSUM(COMPLEX(0,2*PI()*B3909*$C$113*$C$112),COMPLEX(0,2*PI()*B3909*$C$113*$C$111),COMPLEX(0,2*PI()*B3909*$C$28*10^-12*$C$111),COMPLEX(-1*2*PI()*B3909*2*PI()*B3909*$C$113*$C$112*$C$28*10^-12*$C$111,0),COMPLEX(1,0))</f>
        <v>-51451.0767039444+1677.40108986659i</v>
      </c>
      <c r="K3909" t="str">
        <f t="shared" si="2039"/>
        <v>0.00490923263830471-0.150581340716198i</v>
      </c>
      <c r="L3909" t="str">
        <f t="shared" si="2040"/>
        <v>0.000424952688861035-0.0109241639933862i</v>
      </c>
      <c r="M3909" t="str">
        <f t="shared" si="2041"/>
        <v>0.00533418532716574-0.161505504709584i</v>
      </c>
      <c r="N3909" t="str">
        <f t="shared" si="2042"/>
        <v>-8.75894669545746i</v>
      </c>
      <c r="O3909" t="str">
        <f t="shared" si="2043"/>
        <v>-0.786403573454535-0.617713056085055i</v>
      </c>
      <c r="P3909" t="str">
        <f t="shared" si="2044"/>
        <v>1.78640357345453+0.617713056085055i</v>
      </c>
      <c r="Q3909" t="str">
        <f t="shared" si="2045"/>
        <v>-1.78640357345453+8.14123363937241i</v>
      </c>
      <c r="R3909" t="str">
        <f t="shared" si="2046"/>
        <v>0.026452917389965-0.225231118628063i</v>
      </c>
      <c r="S3909" t="str">
        <f t="shared" si="2047"/>
        <v>0.90850912638624i</v>
      </c>
      <c r="T3909" t="str">
        <f t="shared" si="2048"/>
        <v>0.204624526819777+0.0240327168683245i</v>
      </c>
      <c r="U3909" t="str">
        <f t="shared" si="2049"/>
        <v>0.0001-80.584781312352i</v>
      </c>
      <c r="V3909" t="str">
        <f t="shared" si="2050"/>
        <v>0.00002-0.00129255613137541i</v>
      </c>
      <c r="W3909" t="str">
        <f t="shared" si="2051"/>
        <v>0.0000199993584529492-0.00129253540445139i</v>
      </c>
      <c r="X3909" t="str">
        <f t="shared" si="2052"/>
        <v>0.0000259366249839392-0.00129232431231548i</v>
      </c>
      <c r="Y3909" t="str">
        <f t="shared" si="2053"/>
        <v>0.009+12.4092909816797i</v>
      </c>
      <c r="Z3909" t="str">
        <f t="shared" si="2054"/>
        <v>-0.00124981131651362-0.0000259929281465395i</v>
      </c>
      <c r="AA3909" t="str">
        <f t="shared" si="2055"/>
        <v>0.000703509263555048-0.967117581290584i</v>
      </c>
      <c r="AB3909" t="str">
        <f t="shared" si="2056"/>
        <v>1.39309812558076+0.163616421463315i</v>
      </c>
      <c r="AC3909" t="str">
        <f t="shared" si="2057"/>
        <v>1.03385599630798-0.224120255567243i</v>
      </c>
      <c r="AD3909" t="str">
        <f t="shared" si="2058"/>
        <v>1.2542292995246+0.430151408127264i</v>
      </c>
      <c r="AE3909" t="str">
        <f t="shared" si="2059"/>
        <v>-0.00155636907740521-0.000570209189753552i</v>
      </c>
      <c r="AF3909" t="str">
        <f t="shared" si="2060"/>
        <v>-15.0868337292716-0.180284323432217i</v>
      </c>
      <c r="AG3909" t="str">
        <f t="shared" si="2061"/>
        <v>1.00150913945188-0.00438991821956359i</v>
      </c>
      <c r="AH3909" t="str">
        <f t="shared" si="2062"/>
        <v>0.023303327397704+0.00897199988537569i</v>
      </c>
      <c r="AI3909">
        <f t="shared" si="2063"/>
        <v>-32.051343930201028</v>
      </c>
      <c r="AJ3909">
        <f t="shared" si="2064"/>
        <v>21.057174185647813</v>
      </c>
      <c r="AK3909"/>
      <c r="AL3909"/>
      <c r="AM3909"/>
      <c r="AN3909"/>
    </row>
    <row r="3910" spans="1:40" x14ac:dyDescent="0.25">
      <c r="A3910"/>
      <c r="B3910">
        <f t="shared" si="2065"/>
        <v>1976000</v>
      </c>
      <c r="C3910" s="237" t="str">
        <f t="shared" ref="C3910:C3934" si="2068">IMPRODUCT(COMPLEX(-1,0),IMDIV(IMPRODUCT(G3910,COMPLEX($C$100+$C$101,0)),COMPLEX($C$100,2*PI()*B3910*$C$103*$C$102*(2*$C$100+$C$101))))</f>
        <v>-1.95735165482486E-08+0.00123938387670898i</v>
      </c>
      <c r="D3910" s="208" t="str">
        <f t="shared" ref="D3910:D3934" si="2069">IMPRODUCT(COMPLEX($C$106,0),IMSUB(C3910,G3910))</f>
        <v>-5.95700610706959+0.00950194305476885i</v>
      </c>
      <c r="E3910" t="str">
        <f t="shared" ref="E3910:E3934" si="2070">IMDIV(COMPLEX($C$20*10^3,0),COMPLEX(1,2*PI()*B3910*$C$20*1000*$C$29*10^-12))</f>
        <v>2870</v>
      </c>
      <c r="F3910" t="str">
        <f t="shared" ref="F3910:F3934" si="2071">IMDIV(COMPLEX($C$22*1000,0),IMSUM(COMPLEX($C$22*1000,0),E3910))</f>
        <v>0.777000777000777</v>
      </c>
      <c r="G3910" t="str">
        <f t="shared" si="2066"/>
        <v>0.777000777000777</v>
      </c>
      <c r="H3910" t="str">
        <f t="shared" ref="H3910:H3934" si="2072">IMPRODUCT(COMPLEX($C$108,0),IMPRODUCT(COMPLEX(-1,0),D3910),IMDIV(COMPLEX(0,2*PI()*B3910*$C$109*$C$110),COMPLEX(1,2*PI()*B3910*$C$109*$C$110)))</f>
        <v>9.12983191858728+0.189695125609056i</v>
      </c>
      <c r="I3910" t="str">
        <f t="shared" ref="I3910:I3934" si="2073">COMPLEX(0,2*PI()*B3910*$C$113*$C$112*$C$114)</f>
        <v>7759.73385436679i</v>
      </c>
      <c r="J3910" t="str">
        <f t="shared" si="2067"/>
        <v>-51503.1932634848+1678.25040687412i</v>
      </c>
      <c r="K3910" t="str">
        <f t="shared" ref="K3910:K3934" si="2074">IMDIV(I3910,J3910)</f>
        <v>0.00490427011299639-0.150505294329972i</v>
      </c>
      <c r="L3910" t="str">
        <f t="shared" ref="L3910:L3934" si="2075">IMDIV(COMPLEX($C$117,0),COMPLEX(1,2*PI()*B3910*$C$115*$C$116))</f>
        <v>0.000424523332694903-0.0109186522639215i</v>
      </c>
      <c r="M3910" t="str">
        <f t="shared" ref="M3910:M3934" si="2076">IMSUM(K3910,L3910)</f>
        <v>0.00532879344569129-0.161423946593894i</v>
      </c>
      <c r="N3910" t="str">
        <f t="shared" ref="N3910:N3934" si="2077">COMPLEX(0,-2*PI()*B3910*$C$43)</f>
        <v>-8.76338160517668i</v>
      </c>
      <c r="O3910" t="str">
        <f t="shared" ref="O3910:O3934" si="2078">IMEXP(N3910)</f>
        <v>-0.789135332463515-0.614219363955336i</v>
      </c>
      <c r="P3910" t="str">
        <f t="shared" ref="P3910:P3934" si="2079">IMSUB(COMPLEX(1,0),O3910)</f>
        <v>1.78913533246351+0.614219363955336i</v>
      </c>
      <c r="Q3910" t="str">
        <f t="shared" ref="Q3910:Q3934" si="2080">IMSUM(COMPLEX(0,2*PI()*B3910*$C$43),O3910,COMPLEX(-1,0))</f>
        <v>-1.78913533246351+8.14916224122134i</v>
      </c>
      <c r="R3910" t="str">
        <f t="shared" ref="R3910:R3934" si="2081">IMDIV(P3910,Q3910)</f>
        <v>0.0259211591244291-0.225239323967164i</v>
      </c>
      <c r="S3910" t="str">
        <f t="shared" ref="S3910:S3934" si="2082">IMDIV(COMPLEX(0,2*PI()*B3910*$C$123),COMPLEX($C$124,0))</f>
        <v>0.908969131007196i</v>
      </c>
      <c r="T3910" t="str">
        <f t="shared" ref="T3910:T3934" si="2083">IMPRODUCT(R3910,S3910)</f>
        <v>0.204735592575081+0.0235615334840316i</v>
      </c>
      <c r="U3910" t="str">
        <f t="shared" ref="U3910:U3934" si="2084">IMDIV(COMPLEX(1,2*PI()*B3910*$C$16*10^-3*$C$15*10^-6),COMPLEX(0,2*PI()*B3910*$C$15*10^-6))</f>
        <v>0.0001-80.5439995404326i</v>
      </c>
      <c r="V3910" t="str">
        <f t="shared" ref="V3910:V3934" si="2085">IMSUM(COMPLEX($C$18*10^-3,0),IMDIV(COMPLEX(1,0),COMPLEX(0,2*PI()*B3910*($C$17*1*10^-6))))</f>
        <v>0.00002-0.00129190200377856i</v>
      </c>
      <c r="W3910" t="str">
        <f t="shared" ref="W3910:W3934" si="2086">IMDIV(IMPRODUCT(U3910,V3910),IMSUM(U3910,V3910))</f>
        <v>0.0000199993584529492-0.0012918812873489i</v>
      </c>
      <c r="X3910" t="str">
        <f t="shared" ref="X3910:X3934" si="2087">IMDIV(IMPRODUCT(COMPLEX($C$19,0),W3910),IMSUM(COMPLEX($C$19,0),W3910))</f>
        <v>0.000025930615813329-0.00129167032964129i</v>
      </c>
      <c r="Y3910" t="str">
        <f t="shared" ref="Y3910:Y3934" si="2088">COMPLEX($C$13*10^-3,2*PI()*B3910*$C$12*0.000001)</f>
        <v>0.009+12.4155741669869i</v>
      </c>
      <c r="Z3910" t="str">
        <f t="shared" ref="Z3910:Z3934" si="2089">IMPRODUCT(COMPLEX($C$6,0),IMDIV(X3910,IMSUM(X3910,Y3910)))</f>
        <v>-0.00124854654539974-0.0000259730422870721i</v>
      </c>
      <c r="AA3910" t="str">
        <f t="shared" ref="AA3910:AA3934" si="2090">IMDIV(COMPLEX($C$6,0),IMSUM(X3910,Y3910))</f>
        <v>0.000702796774164141-0.966628047963i</v>
      </c>
      <c r="AB3910" t="str">
        <f t="shared" ref="AB3910:AB3934" si="2091">IMPRODUCT(COMPLEX($C$119,0),T3910)</f>
        <v>1.39385426903011+0.160408571946618i</v>
      </c>
      <c r="AC3910" t="str">
        <f t="shared" ref="AC3910:AC3934" si="2092">IMSUM(COMPLEX(1,0),IMPRODUCT(AB3910,M3910))</f>
        <v>1.03332134624417-0.224146672936766i</v>
      </c>
      <c r="AD3910" t="str">
        <f t="shared" ref="AD3910:AD3934" si="2093">IMDIV(AB3910,AC3910)</f>
        <v>1.25612784865733+0.427713461657203i</v>
      </c>
      <c r="AE3910" t="str">
        <f t="shared" ref="AE3910:AE3934" si="2094">IMPRODUCT(AD3910,AA3910,X3910)</f>
        <v>-0.00155722506619514-0.00056664562670421i</v>
      </c>
      <c r="AF3910" t="str">
        <f t="shared" ref="AF3910:AF3934" si="2095">IMSUB(D3910,H3910)</f>
        <v>-15.0868380256569-0.180193182554287i</v>
      </c>
      <c r="AG3910" t="str">
        <f t="shared" ref="AG3910:AG3934" si="2096">IMSUM(COMPLEX(1,0),IMPRODUCT(AD3910,AA3910,COMPLEX($C$127,0)))</f>
        <v>1.00149984792469-0.00439434628920849i</v>
      </c>
      <c r="AH3910" t="str">
        <f t="shared" ref="AH3910:AH3934" si="2097">IMDIV(IMPRODUCT(AE3910,AF3910),AG3910)</f>
        <v>0.0233173328818423+0.0089185800501085i</v>
      </c>
      <c r="AI3910">
        <f t="shared" ref="AI3910:AI3934" si="2098">20*LOG10(IMABS(AH3910))</f>
        <v>-32.053453202160583</v>
      </c>
      <c r="AJ3910">
        <f t="shared" ref="AJ3910:AJ3934" si="2099">IMARGUMENT(AH3910)*180/PI()</f>
        <v>20.931209936698501</v>
      </c>
      <c r="AK3910"/>
      <c r="AL3910"/>
      <c r="AM3910"/>
      <c r="AN3910"/>
    </row>
    <row r="3911" spans="1:40" x14ac:dyDescent="0.25">
      <c r="A3911"/>
      <c r="B3911">
        <f t="shared" si="2065"/>
        <v>1977000</v>
      </c>
      <c r="C3911" s="237" t="str">
        <f t="shared" si="2068"/>
        <v>-1.95537203254508E-08+0.00123875697540595i</v>
      </c>
      <c r="D3911" s="208" t="str">
        <f t="shared" si="2069"/>
        <v>-5.95700610691781+0.00949713681144562i</v>
      </c>
      <c r="E3911" t="str">
        <f t="shared" si="2070"/>
        <v>2870</v>
      </c>
      <c r="F3911" t="str">
        <f t="shared" si="2071"/>
        <v>0.777000777000777</v>
      </c>
      <c r="G3911" t="str">
        <f t="shared" si="2066"/>
        <v>0.777000777000777</v>
      </c>
      <c r="H3911" t="str">
        <f t="shared" si="2072"/>
        <v>9.12983620861077+0.189599270543331i</v>
      </c>
      <c r="I3911" t="str">
        <f t="shared" si="2073"/>
        <v>7763.66084518378i</v>
      </c>
      <c r="J3911" t="str">
        <f t="shared" si="2067"/>
        <v>-51555.3362044778+1679.09972388165i</v>
      </c>
      <c r="K3911" t="str">
        <f t="shared" si="2074"/>
        <v>0.00489931510592089-0.150429324634462i</v>
      </c>
      <c r="L3911" t="str">
        <f t="shared" si="2075"/>
        <v>0.000424094626580878-0.010913146085047i</v>
      </c>
      <c r="M3911" t="str">
        <f t="shared" si="2076"/>
        <v>0.00532340973250177-0.161342470719509i</v>
      </c>
      <c r="N3911" t="str">
        <f t="shared" si="2077"/>
        <v>-8.7678165148959i</v>
      </c>
      <c r="O3911" t="str">
        <f t="shared" si="2078"/>
        <v>-0.791851570449451-0.610713591118404i</v>
      </c>
      <c r="P3911" t="str">
        <f t="shared" si="2079"/>
        <v>1.79185157044945+0.610713591118404i</v>
      </c>
      <c r="Q3911" t="str">
        <f t="shared" si="2080"/>
        <v>-1.79185157044945+8.1571029237775i</v>
      </c>
      <c r="R3911" t="str">
        <f t="shared" si="2081"/>
        <v>0.0253898986613963-0.225244981877532i</v>
      </c>
      <c r="S3911" t="str">
        <f t="shared" si="2082"/>
        <v>0.909429135628152i</v>
      </c>
      <c r="T3911" t="str">
        <f t="shared" si="2083"/>
        <v>0.204844349173463+0.02309031359332i</v>
      </c>
      <c r="U3911" t="str">
        <f t="shared" si="2084"/>
        <v>0.0001-80.5032590247324i</v>
      </c>
      <c r="V3911" t="str">
        <f t="shared" si="2085"/>
        <v>0.00002-0.00129124853791929i</v>
      </c>
      <c r="W3911" t="str">
        <f t="shared" si="2086"/>
        <v>0.0000199993584529492-0.00129122783197338i</v>
      </c>
      <c r="X3911" t="str">
        <f t="shared" si="2087"/>
        <v>0.0000259246157587762-0.00129101700851623i</v>
      </c>
      <c r="Y3911" t="str">
        <f t="shared" si="2088"/>
        <v>0.009+12.421857352294i</v>
      </c>
      <c r="Z3911" t="str">
        <f t="shared" si="2089"/>
        <v>-0.00124728369323036-0.0000259531867543838i</v>
      </c>
      <c r="AA3911" t="str">
        <f t="shared" si="2090"/>
        <v>0.000702085366911897-0.966139010017579i</v>
      </c>
      <c r="AB3911" t="str">
        <f t="shared" si="2091"/>
        <v>1.39459469157723+0.157200473891662i</v>
      </c>
      <c r="AC3911" t="str">
        <f t="shared" si="2092"/>
        <v>1.03278711181-0.224170510658713i</v>
      </c>
      <c r="AD3911" t="str">
        <f t="shared" si="2093"/>
        <v>1.25801562792041+0.4252671964985i</v>
      </c>
      <c r="AE3911" t="str">
        <f t="shared" si="2094"/>
        <v>-0.00155806533956284-0.000563078353989722i</v>
      </c>
      <c r="AF3911" t="str">
        <f t="shared" si="2095"/>
        <v>-15.0868423155286-0.180102133731885i</v>
      </c>
      <c r="AG3911" t="str">
        <f t="shared" si="2096"/>
        <v>1.00149053667455-0.00439873222608132i</v>
      </c>
      <c r="AH3911" t="str">
        <f t="shared" si="2097"/>
        <v>0.0233311034213893+0.00886509875175599i</v>
      </c>
      <c r="AI3911">
        <f t="shared" si="2098"/>
        <v>-32.055605003215916</v>
      </c>
      <c r="AJ3911">
        <f t="shared" si="2099"/>
        <v>20.805244772015673</v>
      </c>
      <c r="AK3911"/>
      <c r="AL3911"/>
      <c r="AM3911"/>
      <c r="AN3911"/>
    </row>
    <row r="3912" spans="1:40" x14ac:dyDescent="0.25">
      <c r="A3912"/>
      <c r="B3912">
        <f t="shared" si="2065"/>
        <v>1978000</v>
      </c>
      <c r="C3912" s="237" t="str">
        <f t="shared" si="2068"/>
        <v>-1.95339541196676E-08+0.00123813070797684i</v>
      </c>
      <c r="D3912" s="208" t="str">
        <f t="shared" si="2069"/>
        <v>-5.95700610676627+0.00949233542782244i</v>
      </c>
      <c r="E3912" t="str">
        <f t="shared" si="2070"/>
        <v>2870</v>
      </c>
      <c r="F3912" t="str">
        <f t="shared" si="2071"/>
        <v>0.777000777000777</v>
      </c>
      <c r="G3912" t="str">
        <f t="shared" si="2066"/>
        <v>0.777000777000777</v>
      </c>
      <c r="H3912" t="str">
        <f t="shared" si="2072"/>
        <v>9.12984049213366+0.189503512253512i</v>
      </c>
      <c r="I3912" t="str">
        <f t="shared" si="2073"/>
        <v>7767.58783600076i</v>
      </c>
      <c r="J3912" t="str">
        <f t="shared" si="2067"/>
        <v>-51607.5055269233+1679.94904088917i</v>
      </c>
      <c r="K3912" t="str">
        <f t="shared" si="2074"/>
        <v>0.00489436760190418-0.150353431513836i</v>
      </c>
      <c r="L3912" t="str">
        <f t="shared" si="2075"/>
        <v>0.000423666569208027-0.010907645448395i</v>
      </c>
      <c r="M3912" t="str">
        <f t="shared" si="2076"/>
        <v>0.00531803417111221-0.161261076962231i</v>
      </c>
      <c r="N3912" t="str">
        <f t="shared" si="2077"/>
        <v>-8.77225142461512i</v>
      </c>
      <c r="O3912" t="str">
        <f t="shared" si="2078"/>
        <v>-0.79455223398831-0.607195806527174i</v>
      </c>
      <c r="P3912" t="str">
        <f t="shared" si="2079"/>
        <v>1.79455223398831+0.607195806527174i</v>
      </c>
      <c r="Q3912" t="str">
        <f t="shared" si="2080"/>
        <v>-1.79455223398831+8.16505561808795i</v>
      </c>
      <c r="R3912" t="str">
        <f t="shared" si="2081"/>
        <v>0.0248591476974893-0.225248101060035i</v>
      </c>
      <c r="S3912" t="str">
        <f t="shared" si="2082"/>
        <v>0.909889140249106i</v>
      </c>
      <c r="T3912" t="str">
        <f t="shared" si="2083"/>
        <v>0.204950801016259+0.0226190685257941i</v>
      </c>
      <c r="U3912" t="str">
        <f t="shared" si="2084"/>
        <v>0.0001-80.4625597026773i</v>
      </c>
      <c r="V3912" t="str">
        <f t="shared" si="2085"/>
        <v>0.00002-0.00129059573279396i</v>
      </c>
      <c r="W3912" t="str">
        <f t="shared" si="2086"/>
        <v>0.0000199993584529493-0.0012905750373212i</v>
      </c>
      <c r="X3912" t="str">
        <f t="shared" si="2087"/>
        <v>0.0000259186248018515-0.00129036434793702i</v>
      </c>
      <c r="Y3912" t="str">
        <f t="shared" si="2088"/>
        <v>0.009+12.4281405376012i</v>
      </c>
      <c r="Z3912" t="str">
        <f t="shared" si="2089"/>
        <v>-0.00124602275612534-0.0000259333614818411i</v>
      </c>
      <c r="AA3912" t="str">
        <f t="shared" si="2090"/>
        <v>0.000701375039607343-0.965650466702651i</v>
      </c>
      <c r="AB3912" t="str">
        <f t="shared" si="2091"/>
        <v>1.39531942318672+0.15399220443119i</v>
      </c>
      <c r="AC3912" t="str">
        <f t="shared" si="2092"/>
        <v>1.03225330510249-0.224191777084159i</v>
      </c>
      <c r="AD3912" t="str">
        <f t="shared" si="2093"/>
        <v>1.25989260113094+0.422812659893189i</v>
      </c>
      <c r="AE3912" t="str">
        <f t="shared" si="2094"/>
        <v>-0.001558889897735-0.000559507446058226i</v>
      </c>
      <c r="AF3912" t="str">
        <f t="shared" si="2095"/>
        <v>-15.0868465988999-0.18001117682569i</v>
      </c>
      <c r="AG3912" t="str">
        <f t="shared" si="2096"/>
        <v>1.00148120589647-0.00440307596747305i</v>
      </c>
      <c r="AH3912" t="str">
        <f t="shared" si="2097"/>
        <v>0.0233446389856613+0.00881155710320442i</v>
      </c>
      <c r="AI3912">
        <f t="shared" si="2098"/>
        <v>-32.057799267122235</v>
      </c>
      <c r="AJ3912">
        <f t="shared" si="2099"/>
        <v>20.679278668386473</v>
      </c>
      <c r="AK3912"/>
      <c r="AL3912"/>
      <c r="AM3912"/>
      <c r="AN3912"/>
    </row>
    <row r="3913" spans="1:40" x14ac:dyDescent="0.25">
      <c r="A3913"/>
      <c r="B3913">
        <f t="shared" si="2065"/>
        <v>1979000</v>
      </c>
      <c r="C3913" s="237" t="str">
        <f t="shared" si="2068"/>
        <v>-1.95142178702428E-08+0.00123750507346073i</v>
      </c>
      <c r="D3913" s="208" t="str">
        <f t="shared" si="2069"/>
        <v>-5.95700610661496+0.00948753889653227i</v>
      </c>
      <c r="E3913" t="str">
        <f t="shared" si="2070"/>
        <v>2870</v>
      </c>
      <c r="F3913" t="str">
        <f t="shared" si="2071"/>
        <v>0.777000777000777</v>
      </c>
      <c r="G3913" t="str">
        <f t="shared" si="2066"/>
        <v>0.777000777000777</v>
      </c>
      <c r="H3913" t="str">
        <f t="shared" si="2072"/>
        <v>9.12984476916904+0.189407850593188i</v>
      </c>
      <c r="I3913" t="str">
        <f t="shared" si="2073"/>
        <v>7771.51482681775i</v>
      </c>
      <c r="J3913" t="str">
        <f t="shared" si="2067"/>
        <v>-51659.7012308214+1680.7983578967i</v>
      </c>
      <c r="K3913" t="str">
        <f t="shared" si="2074"/>
        <v>0.00488942758581057-0.150277614852497i</v>
      </c>
      <c r="L3913" t="str">
        <f t="shared" si="2075"/>
        <v>0.000423239159268728-0.0109021503456149i</v>
      </c>
      <c r="M3913" t="str">
        <f t="shared" si="2076"/>
        <v>0.0053126667450793-0.161179765198112i</v>
      </c>
      <c r="N3913" t="str">
        <f t="shared" si="2077"/>
        <v>-8.77668633433434i</v>
      </c>
      <c r="O3913" t="str">
        <f t="shared" si="2078"/>
        <v>-0.797237269962381-0.603666079370814i</v>
      </c>
      <c r="P3913" t="str">
        <f t="shared" si="2079"/>
        <v>1.79723726996238+0.603666079370814i</v>
      </c>
      <c r="Q3913" t="str">
        <f t="shared" si="2080"/>
        <v>-1.79723726996238+8.17302025496353i</v>
      </c>
      <c r="R3913" t="str">
        <f t="shared" si="2081"/>
        <v>0.0243289178341803-0.225248690251782i</v>
      </c>
      <c r="S3913" t="str">
        <f t="shared" si="2082"/>
        <v>0.910349144870062i</v>
      </c>
      <c r="T3913" t="str">
        <f t="shared" si="2083"/>
        <v>0.205054952553811+0.02214780954596i</v>
      </c>
      <c r="U3913" t="str">
        <f t="shared" si="2084"/>
        <v>0.0001-80.4219015118218i</v>
      </c>
      <c r="V3913" t="str">
        <f t="shared" si="2085"/>
        <v>0.00002-0.00128994358740093i</v>
      </c>
      <c r="W3913" t="str">
        <f t="shared" si="2086"/>
        <v>0.0000199993584529492-0.00128992290239073i</v>
      </c>
      <c r="X3913" t="str">
        <f t="shared" si="2087"/>
        <v>0.0000259126429241712-0.00128971234690239i</v>
      </c>
      <c r="Y3913" t="str">
        <f t="shared" si="2088"/>
        <v>0.009+12.4344237229084i</v>
      </c>
      <c r="Z3913" t="str">
        <f t="shared" si="2089"/>
        <v>-0.0012447637302144-0.0000259135664029973i</v>
      </c>
      <c r="AA3913" t="str">
        <f t="shared" si="2090"/>
        <v>0.000700665790065106-0.965162417268102i</v>
      </c>
      <c r="AB3913" t="str">
        <f t="shared" si="2091"/>
        <v>1.39602849415683+0.150783840254748i</v>
      </c>
      <c r="AC3913" t="str">
        <f t="shared" si="2092"/>
        <v>1.03171993812402-0.224210480604255i</v>
      </c>
      <c r="AD3913" t="str">
        <f t="shared" si="2093"/>
        <v>1.26175873231032+0.42034989923838i</v>
      </c>
      <c r="AE3913" t="str">
        <f t="shared" si="2094"/>
        <v>-0.00155969874123478-0.000555932977265499i</v>
      </c>
      <c r="AF3913" t="str">
        <f t="shared" si="2095"/>
        <v>-15.086850875784-0.179920311696656i</v>
      </c>
      <c r="AG3913" t="str">
        <f t="shared" si="2096"/>
        <v>1.00147185578562-0.00440737745151527i</v>
      </c>
      <c r="AH3913" t="str">
        <f t="shared" si="2097"/>
        <v>0.0233579395483922+0.00875795621616352i</v>
      </c>
      <c r="AI3913">
        <f t="shared" si="2098"/>
        <v>-32.060035928272541</v>
      </c>
      <c r="AJ3913">
        <f t="shared" si="2099"/>
        <v>20.553311602668039</v>
      </c>
      <c r="AK3913"/>
      <c r="AL3913"/>
      <c r="AM3913"/>
      <c r="AN3913"/>
    </row>
    <row r="3914" spans="1:40" x14ac:dyDescent="0.25">
      <c r="A3914"/>
      <c r="B3914">
        <f t="shared" si="2065"/>
        <v>1980000</v>
      </c>
      <c r="C3914" s="237" t="str">
        <f t="shared" si="2068"/>
        <v>-1.94945115166746E-08+0.00123688007089869i</v>
      </c>
      <c r="D3914" s="208" t="str">
        <f t="shared" si="2069"/>
        <v>-5.95700610646388+0.00948274721022329i</v>
      </c>
      <c r="E3914" t="str">
        <f t="shared" si="2070"/>
        <v>2870</v>
      </c>
      <c r="F3914" t="str">
        <f t="shared" si="2071"/>
        <v>0.777000777000777</v>
      </c>
      <c r="G3914" t="str">
        <f t="shared" si="2066"/>
        <v>0.777000777000777</v>
      </c>
      <c r="H3914" t="str">
        <f t="shared" si="2072"/>
        <v>9.12984903973+0.189312285416241i</v>
      </c>
      <c r="I3914" t="str">
        <f t="shared" si="2073"/>
        <v>7775.44181763474i</v>
      </c>
      <c r="J3914" t="str">
        <f t="shared" si="2067"/>
        <v>-51711.9233161721+1681.64767490423i</v>
      </c>
      <c r="K3914" t="str">
        <f t="shared" si="2074"/>
        <v>0.00488449504254238-0.15020187453508i</v>
      </c>
      <c r="L3914" t="str">
        <f t="shared" si="2075"/>
        <v>0.000422812395458639-0.0108966607683725i</v>
      </c>
      <c r="M3914" t="str">
        <f t="shared" si="2076"/>
        <v>0.00530730743800102-0.161098535303453i</v>
      </c>
      <c r="N3914" t="str">
        <f t="shared" si="2077"/>
        <v>-8.78112124405356i</v>
      </c>
      <c r="O3914" t="str">
        <f t="shared" si="2078"/>
        <v>-0.799906625561326-0.600124479073378i</v>
      </c>
      <c r="P3914" t="str">
        <f t="shared" si="2079"/>
        <v>1.79990662556133+0.600124479073378i</v>
      </c>
      <c r="Q3914" t="str">
        <f t="shared" si="2080"/>
        <v>-1.79990662556133+8.18099676498018i</v>
      </c>
      <c r="R3914" t="str">
        <f t="shared" si="2081"/>
        <v>0.0237992205779895-0.225246758225226i</v>
      </c>
      <c r="S3914" t="str">
        <f t="shared" si="2082"/>
        <v>0.910809149491016i</v>
      </c>
      <c r="T3914" t="str">
        <f t="shared" si="2083"/>
        <v>0.205156808284727+0.0216765478531877i</v>
      </c>
      <c r="U3914" t="str">
        <f t="shared" si="2084"/>
        <v>0.0001-80.381284389846i</v>
      </c>
      <c r="V3914" t="str">
        <f t="shared" si="2085"/>
        <v>0.00002-0.00128929210074063i</v>
      </c>
      <c r="W3914" t="str">
        <f t="shared" si="2086"/>
        <v>0.0000199993584529491-0.00128927142618243i</v>
      </c>
      <c r="X3914" t="str">
        <f t="shared" si="2087"/>
        <v>0.0000259066701073992-0.00128906100441314i</v>
      </c>
      <c r="Y3914" t="str">
        <f t="shared" si="2088"/>
        <v>0.009+12.4407069082156i</v>
      </c>
      <c r="Z3914" t="str">
        <f t="shared" si="2089"/>
        <v>-0.001243506611637-0.0000258938014515929i</v>
      </c>
      <c r="AA3914" t="str">
        <f t="shared" si="2090"/>
        <v>0.000699957616105305-0.964674860965312i</v>
      </c>
      <c r="AB3914" t="str">
        <f t="shared" si="2091"/>
        <v>1.39672193511439+0.147575457608432i</v>
      </c>
      <c r="AC3914" t="str">
        <f t="shared" si="2092"/>
        <v>1.03118702278251-0.224226629649301i</v>
      </c>
      <c r="AD3914" t="str">
        <f t="shared" si="2093"/>
        <v>1.26361398568479+0.417878962085365i</v>
      </c>
      <c r="AE3914" t="str">
        <f t="shared" si="2094"/>
        <v>-0.00156049187088098-0.000552355021873937i</v>
      </c>
      <c r="AF3914" t="str">
        <f t="shared" si="2095"/>
        <v>-15.0868551461939-0.179829538206018i</v>
      </c>
      <c r="AG3914" t="str">
        <f t="shared" si="2096"/>
        <v>1.0014624865373-0.00441163661717968i</v>
      </c>
      <c r="AH3914" t="str">
        <f t="shared" si="2097"/>
        <v>0.0233710050877217+0.00870429720115156i</v>
      </c>
      <c r="AI3914">
        <f t="shared" si="2098"/>
        <v>-32.062314921695474</v>
      </c>
      <c r="AJ3914">
        <f t="shared" si="2099"/>
        <v>20.427343551788212</v>
      </c>
      <c r="AK3914"/>
      <c r="AL3914"/>
      <c r="AM3914"/>
      <c r="AN3914"/>
    </row>
    <row r="3915" spans="1:40" x14ac:dyDescent="0.25">
      <c r="A3915"/>
      <c r="B3915">
        <f t="shared" si="2065"/>
        <v>1981000</v>
      </c>
      <c r="C3915" s="237" t="str">
        <f t="shared" si="2068"/>
        <v>-1.94748349986127E-08+0.00123625569933368i</v>
      </c>
      <c r="D3915" s="208" t="str">
        <f t="shared" si="2069"/>
        <v>-5.95700610631303+0.00947796036155822i</v>
      </c>
      <c r="E3915" t="str">
        <f t="shared" si="2070"/>
        <v>2870</v>
      </c>
      <c r="F3915" t="str">
        <f t="shared" si="2071"/>
        <v>0.777000777000777</v>
      </c>
      <c r="G3915" t="str">
        <f t="shared" si="2066"/>
        <v>0.777000777000777</v>
      </c>
      <c r="H3915" t="str">
        <f t="shared" si="2072"/>
        <v>9.12985330382962+0.189216816576852i</v>
      </c>
      <c r="I3915" t="str">
        <f t="shared" si="2073"/>
        <v>7779.36880845173i</v>
      </c>
      <c r="J3915" t="str">
        <f t="shared" si="2067"/>
        <v>-51764.1717829753+1682.49699191175i</v>
      </c>
      <c r="K3915" t="str">
        <f t="shared" si="2074"/>
        <v>0.00487956995704-0.150126210446451i</v>
      </c>
      <c r="L3915" t="str">
        <f t="shared" si="2075"/>
        <v>0.000422386276476705-0.0108911767083505i</v>
      </c>
      <c r="M3915" t="str">
        <f t="shared" si="2076"/>
        <v>0.0053019562335167-0.161017387154801i</v>
      </c>
      <c r="N3915" t="str">
        <f t="shared" si="2077"/>
        <v>-8.78555615377278i</v>
      </c>
      <c r="O3915" t="str">
        <f t="shared" si="2078"/>
        <v>-0.802560248283211-0.596571075292451i</v>
      </c>
      <c r="P3915" t="str">
        <f t="shared" si="2079"/>
        <v>1.80256024828321+0.596571075292451i</v>
      </c>
      <c r="Q3915" t="str">
        <f t="shared" si="2080"/>
        <v>-1.80256024828321+8.18898507848033i</v>
      </c>
      <c r="R3915" t="str">
        <f t="shared" si="2081"/>
        <v>0.023270067340693-0.22524231378728i</v>
      </c>
      <c r="S3915" t="str">
        <f t="shared" si="2082"/>
        <v>0.911269154111972i</v>
      </c>
      <c r="T3915" t="str">
        <f t="shared" si="2083"/>
        <v>0.205256372755158+0.0212052945816819i</v>
      </c>
      <c r="U3915" t="str">
        <f t="shared" si="2084"/>
        <v>0.0001-80.3407082745557i</v>
      </c>
      <c r="V3915" t="str">
        <f t="shared" si="2085"/>
        <v>0.00002-0.00128864127181547i</v>
      </c>
      <c r="W3915" t="str">
        <f t="shared" si="2086"/>
        <v>0.0000199993584529492-0.00128862060769872i</v>
      </c>
      <c r="X3915" t="str">
        <f t="shared" si="2087"/>
        <v>0.0000259007063332452-0.00128841031947206i</v>
      </c>
      <c r="Y3915" t="str">
        <f t="shared" si="2088"/>
        <v>0.009+12.4469900935228i</v>
      </c>
      <c r="Z3915" t="str">
        <f t="shared" si="2089"/>
        <v>-0.00124225139654237-0.0000258740665615532i</v>
      </c>
      <c r="AA3915" t="str">
        <f t="shared" si="2090"/>
        <v>0.000699250515553592-0.964187797047189i</v>
      </c>
      <c r="AB3915" t="str">
        <f t="shared" si="2091"/>
        <v>1.39739977700992+0.14436713229469i</v>
      </c>
      <c r="AC3915" t="str">
        <f t="shared" si="2092"/>
        <v>1.03065457089156-0.224240232687854i</v>
      </c>
      <c r="AD3915" t="str">
        <f t="shared" si="2093"/>
        <v>1.26545832568618+0.415399896138808i</v>
      </c>
      <c r="AE3915" t="str">
        <f t="shared" si="2094"/>
        <v>-0.00156126928778747-0.000548773654051667i</v>
      </c>
      <c r="AF3915" t="str">
        <f t="shared" si="2095"/>
        <v>-15.0868594101427-0.179738856215294i</v>
      </c>
      <c r="AG3915" t="str">
        <f t="shared" si="2096"/>
        <v>1.00145309834696-0.00441585340427878i</v>
      </c>
      <c r="AH3915" t="str">
        <f t="shared" si="2097"/>
        <v>0.0233838355861896+0.00865058116748243i</v>
      </c>
      <c r="AI3915">
        <f t="shared" si="2098"/>
        <v>-32.064636183050865</v>
      </c>
      <c r="AJ3915">
        <f t="shared" si="2099"/>
        <v>20.301374492745602</v>
      </c>
      <c r="AK3915"/>
      <c r="AL3915"/>
      <c r="AM3915"/>
      <c r="AN3915"/>
    </row>
    <row r="3916" spans="1:40" x14ac:dyDescent="0.25">
      <c r="A3916"/>
      <c r="B3916">
        <f t="shared" si="2065"/>
        <v>1982000</v>
      </c>
      <c r="C3916" s="237" t="str">
        <f t="shared" si="2068"/>
        <v>-1.94551882558593E-08+0.00123563195781062i</v>
      </c>
      <c r="D3916" s="208" t="str">
        <f t="shared" si="2069"/>
        <v>-5.9570061061624+0.00947317834321476i</v>
      </c>
      <c r="E3916" t="str">
        <f t="shared" si="2070"/>
        <v>2870</v>
      </c>
      <c r="F3916" t="str">
        <f t="shared" si="2071"/>
        <v>0.777000777000777</v>
      </c>
      <c r="G3916" t="str">
        <f t="shared" si="2066"/>
        <v>0.777000777000777</v>
      </c>
      <c r="H3916" t="str">
        <f t="shared" si="2072"/>
        <v>9.12985756148089+0.189121443929489i</v>
      </c>
      <c r="I3916" t="str">
        <f t="shared" si="2073"/>
        <v>7783.29579926871i</v>
      </c>
      <c r="J3916" t="str">
        <f t="shared" si="2067"/>
        <v>-51816.4466312311+1683.34630891928i</v>
      </c>
      <c r="K3916" t="str">
        <f t="shared" si="2074"/>
        <v>0.00487465231428176-0.150050622471707i</v>
      </c>
      <c r="L3916" t="str">
        <f t="shared" si="2075"/>
        <v>0.000421960801025141-0.0108856981572483i</v>
      </c>
      <c r="M3916" t="str">
        <f t="shared" si="2076"/>
        <v>0.0052966131153069-0.160936320628955i</v>
      </c>
      <c r="N3916" t="str">
        <f t="shared" si="2077"/>
        <v>-8.789991063492i</v>
      </c>
      <c r="O3916" t="str">
        <f t="shared" si="2078"/>
        <v>-0.805198085935544-0.593005937917772i</v>
      </c>
      <c r="P3916" t="str">
        <f t="shared" si="2079"/>
        <v>1.80519808593554+0.593005937917772i</v>
      </c>
      <c r="Q3916" t="str">
        <f t="shared" si="2080"/>
        <v>-1.80519808593554+8.19698512557423i</v>
      </c>
      <c r="R3916" t="str">
        <f t="shared" si="2081"/>
        <v>0.0227414694395315-0.22523536577844i</v>
      </c>
      <c r="S3916" t="str">
        <f t="shared" si="2082"/>
        <v>0.911729158732926i</v>
      </c>
      <c r="T3916" t="str">
        <f t="shared" si="2083"/>
        <v>0.20535365055808+0.0207340608004546i</v>
      </c>
      <c r="U3916" t="str">
        <f t="shared" si="2084"/>
        <v>0.0001-80.3001731038829i</v>
      </c>
      <c r="V3916" t="str">
        <f t="shared" si="2085"/>
        <v>0.00002-0.00128799109962989i</v>
      </c>
      <c r="W3916" t="str">
        <f t="shared" si="2086"/>
        <v>0.0000199993584529492-0.00128797044594406i</v>
      </c>
      <c r="X3916" t="str">
        <f t="shared" si="2087"/>
        <v>0.0000258947515834646-0.00128776029108394i</v>
      </c>
      <c r="Y3916" t="str">
        <f t="shared" si="2088"/>
        <v>0.009+12.4532732788299i</v>
      </c>
      <c r="Z3916" t="str">
        <f t="shared" si="2089"/>
        <v>-0.00124099808108942-0.0000258543616669885i</v>
      </c>
      <c r="AA3916" t="str">
        <f t="shared" si="2090"/>
        <v>0.0006985444862411-0.96370122476814i</v>
      </c>
      <c r="AB3916" t="str">
        <f t="shared" si="2091"/>
        <v>1.39806205111273+0.141158939672129i</v>
      </c>
      <c r="AC3916" t="str">
        <f t="shared" si="2092"/>
        <v>1.03012259417065-0.224251298225843i</v>
      </c>
      <c r="AD3916" t="str">
        <f t="shared" si="2093"/>
        <v>1.26729171695251+0.412912749255866i</v>
      </c>
      <c r="AE3916" t="str">
        <f t="shared" si="2094"/>
        <v>-0.00156203099336242-0.000545188947871559i</v>
      </c>
      <c r="AF3916" t="str">
        <f t="shared" si="2095"/>
        <v>-15.0868636676433-0.179648265586274i</v>
      </c>
      <c r="AG3916" t="str">
        <f t="shared" si="2096"/>
        <v>1.00144369141019-0.00442002775346573i</v>
      </c>
      <c r="AH3916" t="str">
        <f t="shared" si="2097"/>
        <v>0.0233964310307241+0.00859680922325086i</v>
      </c>
      <c r="AI3916">
        <f t="shared" si="2098"/>
        <v>-32.066999648627558</v>
      </c>
      <c r="AJ3916">
        <f t="shared" si="2099"/>
        <v>20.175404402610344</v>
      </c>
      <c r="AK3916"/>
      <c r="AL3916"/>
      <c r="AM3916"/>
      <c r="AN3916"/>
    </row>
    <row r="3917" spans="1:40" x14ac:dyDescent="0.25">
      <c r="A3917"/>
      <c r="B3917">
        <f t="shared" si="2065"/>
        <v>1983000</v>
      </c>
      <c r="C3917" s="237" t="str">
        <f t="shared" si="2068"/>
        <v>-1.94355712283681E-08+0.00123500884537632i</v>
      </c>
      <c r="D3917" s="208" t="str">
        <f t="shared" si="2069"/>
        <v>-5.957006106012+0.00946840114788512i</v>
      </c>
      <c r="E3917" t="str">
        <f t="shared" si="2070"/>
        <v>2870</v>
      </c>
      <c r="F3917" t="str">
        <f t="shared" si="2071"/>
        <v>0.777000777000777</v>
      </c>
      <c r="G3917" t="str">
        <f t="shared" si="2066"/>
        <v>0.777000777000777</v>
      </c>
      <c r="H3917" t="str">
        <f t="shared" si="2072"/>
        <v>9.12986181269683+0.189026167328921i</v>
      </c>
      <c r="I3917" t="str">
        <f t="shared" si="2073"/>
        <v>7787.2227900857i</v>
      </c>
      <c r="J3917" t="str">
        <f t="shared" si="2067"/>
        <v>-51868.7478609394+1684.19562592681i</v>
      </c>
      <c r="K3917" t="str">
        <f t="shared" si="2074"/>
        <v>0.00486974209928374-0.149975110496176i</v>
      </c>
      <c r="L3917" t="str">
        <f t="shared" si="2075"/>
        <v>0.000421535967809419-0.0108802251067817i</v>
      </c>
      <c r="M3917" t="str">
        <f t="shared" si="2076"/>
        <v>0.00529127806709316-0.160855335602958i</v>
      </c>
      <c r="N3917" t="str">
        <f t="shared" si="2077"/>
        <v>-8.79442597321122i</v>
      </c>
      <c r="O3917" t="str">
        <f t="shared" si="2078"/>
        <v>-0.807820086636303-0.589429137069857i</v>
      </c>
      <c r="P3917" t="str">
        <f t="shared" si="2079"/>
        <v>1.8078200866363+0.589429137069857i</v>
      </c>
      <c r="Q3917" t="str">
        <f t="shared" si="2080"/>
        <v>-1.8078200866363+8.20499683614136i</v>
      </c>
      <c r="R3917" t="str">
        <f t="shared" si="2081"/>
        <v>0.0222134380974312-0.225225923071916i</v>
      </c>
      <c r="S3917" t="str">
        <f t="shared" si="2082"/>
        <v>0.912189163353882i</v>
      </c>
      <c r="T3917" t="str">
        <f t="shared" si="2083"/>
        <v>0.205448646332577+0.020262857513309i</v>
      </c>
      <c r="U3917" t="str">
        <f t="shared" si="2084"/>
        <v>0.0001-80.2596788158828i</v>
      </c>
      <c r="V3917" t="str">
        <f t="shared" si="2085"/>
        <v>0.00002-0.00128734158319034i</v>
      </c>
      <c r="W3917" t="str">
        <f t="shared" si="2086"/>
        <v>0.0000199993584529491-0.0012873209399249i</v>
      </c>
      <c r="X3917" t="str">
        <f t="shared" si="2087"/>
        <v>0.0000258888058398593-0.0012871109182556i</v>
      </c>
      <c r="Y3917" t="str">
        <f t="shared" si="2088"/>
        <v>0.009+12.4595564641371i</v>
      </c>
      <c r="Z3917" t="str">
        <f t="shared" si="2089"/>
        <v>-0.00123974666144677-0.0000258346867021931i</v>
      </c>
      <c r="AA3917" t="str">
        <f t="shared" si="2090"/>
        <v>0.00069783952600443-0.963215143384072i</v>
      </c>
      <c r="AB3917" t="str">
        <f t="shared" si="2091"/>
        <v>1.39870878900601+0.137950954655415i</v>
      </c>
      <c r="AC3917" t="str">
        <f t="shared" si="2092"/>
        <v>1.02959110424536-0.224259834805666i</v>
      </c>
      <c r="AD3917" t="str">
        <f t="shared" si="2093"/>
        <v>1.2691141243286+0.410417569445301i</v>
      </c>
      <c r="AE3917" t="str">
        <f t="shared" si="2094"/>
        <v>-0.00156277698930764-0.00054160097731027i</v>
      </c>
      <c r="AF3917" t="str">
        <f t="shared" si="2095"/>
        <v>-15.0868679187088-0.179557766181036i</v>
      </c>
      <c r="AG3917" t="str">
        <f t="shared" si="2096"/>
        <v>1.00143426592272-0.00442415960623435i</v>
      </c>
      <c r="AH3917" t="str">
        <f t="shared" si="2097"/>
        <v>0.0234087914126352+0.00854298247531865i</v>
      </c>
      <c r="AI3917">
        <f t="shared" si="2098"/>
        <v>-32.069405255339404</v>
      </c>
      <c r="AJ3917">
        <f t="shared" si="2099"/>
        <v>20.049433258522825</v>
      </c>
      <c r="AK3917"/>
      <c r="AL3917"/>
      <c r="AM3917"/>
      <c r="AN3917"/>
    </row>
    <row r="3918" spans="1:40" x14ac:dyDescent="0.25">
      <c r="A3918"/>
      <c r="B3918">
        <f t="shared" si="2065"/>
        <v>1984000</v>
      </c>
      <c r="C3918" s="237" t="str">
        <f t="shared" si="2068"/>
        <v>-1.9415983856245E-08+0.00123438636107956i</v>
      </c>
      <c r="D3918" s="208" t="str">
        <f t="shared" si="2069"/>
        <v>-5.95700610586184+0.00946362876827663i</v>
      </c>
      <c r="E3918" t="str">
        <f t="shared" si="2070"/>
        <v>2870</v>
      </c>
      <c r="F3918" t="str">
        <f t="shared" si="2071"/>
        <v>0.777000777000777</v>
      </c>
      <c r="G3918" t="str">
        <f t="shared" si="2066"/>
        <v>0.777000777000777</v>
      </c>
      <c r="H3918" t="str">
        <f t="shared" si="2072"/>
        <v>9.1298660574904+0.188930986630202i</v>
      </c>
      <c r="I3918" t="str">
        <f t="shared" si="2073"/>
        <v>7791.14978090269i</v>
      </c>
      <c r="J3918" t="str">
        <f t="shared" si="2067"/>
        <v>-51921.0754721003+1685.04494293434i</v>
      </c>
      <c r="K3918" t="str">
        <f t="shared" si="2074"/>
        <v>0.00486483929709969-0.149899674405417i</v>
      </c>
      <c r="L3918" t="str">
        <f t="shared" si="2075"/>
        <v>0.000421111775538277-0.0108747575486833i</v>
      </c>
      <c r="M3918" t="str">
        <f t="shared" si="2076"/>
        <v>0.00528595107263797-0.1607744319541i</v>
      </c>
      <c r="N3918" t="str">
        <f t="shared" si="2077"/>
        <v>-8.79886088293043i</v>
      </c>
      <c r="O3918" t="str">
        <f t="shared" si="2078"/>
        <v>-0.810426198814941-0.585840743098639i</v>
      </c>
      <c r="P3918" t="str">
        <f t="shared" si="2079"/>
        <v>1.81042619881494+0.585840743098639i</v>
      </c>
      <c r="Q3918" t="str">
        <f t="shared" si="2080"/>
        <v>-1.81042619881494+8.21302013983179i</v>
      </c>
      <c r="R3918" t="str">
        <f t="shared" si="2081"/>
        <v>0.0216859844432322-0.225213994572762i</v>
      </c>
      <c r="S3918" t="str">
        <f t="shared" si="2082"/>
        <v>0.912649167974836i</v>
      </c>
      <c r="T3918" t="str">
        <f t="shared" si="2083"/>
        <v>0.20554136476312+0.0197916956588311i</v>
      </c>
      <c r="U3918" t="str">
        <f t="shared" si="2084"/>
        <v>0.0001-80.2192253487376i</v>
      </c>
      <c r="V3918" t="str">
        <f t="shared" si="2085"/>
        <v>0.00002-0.00128669272150526i</v>
      </c>
      <c r="W3918" t="str">
        <f t="shared" si="2086"/>
        <v>0.0000199993584529491-0.00128667208864972i</v>
      </c>
      <c r="X3918" t="str">
        <f t="shared" si="2087"/>
        <v>0.000025882869084277-0.00128646219999586i</v>
      </c>
      <c r="Y3918" t="str">
        <f t="shared" si="2088"/>
        <v>0.009+12.4658396494443i</v>
      </c>
      <c r="Z3918" t="str">
        <f t="shared" si="2089"/>
        <v>-0.00123849713379269-0.0000258150416016454i</v>
      </c>
      <c r="AA3918" t="str">
        <f t="shared" si="2090"/>
        <v>0.00069713563268565-0.962729552152397i</v>
      </c>
      <c r="AB3918" t="str">
        <f t="shared" si="2091"/>
        <v>1.39934002258198+0.134743251715208i</v>
      </c>
      <c r="AC3918" t="str">
        <f t="shared" si="2092"/>
        <v>1.02906011264751-0.224265851005321i</v>
      </c>
      <c r="AD3918" t="str">
        <f t="shared" si="2093"/>
        <v>1.27092551286673+0.407914404866671i</v>
      </c>
      <c r="AE3918" t="str">
        <f t="shared" si="2094"/>
        <v>-0.0015635072776179-0.000538009816247369i</v>
      </c>
      <c r="AF3918" t="str">
        <f t="shared" si="2095"/>
        <v>-15.0868721633522-0.179467357861925i</v>
      </c>
      <c r="AG3918" t="str">
        <f t="shared" si="2096"/>
        <v>1.00142482208039-0.00442824890491938i</v>
      </c>
      <c r="AH3918" t="str">
        <f t="shared" si="2097"/>
        <v>0.0234209167276049+0.00848910202930183i</v>
      </c>
      <c r="AI3918">
        <f t="shared" si="2098"/>
        <v>-32.071852940722316</v>
      </c>
      <c r="AJ3918">
        <f t="shared" si="2099"/>
        <v>19.923461037696924</v>
      </c>
      <c r="AK3918"/>
      <c r="AL3918"/>
      <c r="AM3918"/>
      <c r="AN3918"/>
    </row>
    <row r="3919" spans="1:40" x14ac:dyDescent="0.25">
      <c r="A3919"/>
      <c r="B3919">
        <f t="shared" si="2065"/>
        <v>1985000</v>
      </c>
      <c r="C3919" s="237" t="str">
        <f t="shared" si="2068"/>
        <v>-1.93964260797459E-08+0.00123376450397102i</v>
      </c>
      <c r="D3919" s="208" t="str">
        <f t="shared" si="2069"/>
        <v>-5.95700610571189+0.00945886119711116i</v>
      </c>
      <c r="E3919" t="str">
        <f t="shared" si="2070"/>
        <v>2870</v>
      </c>
      <c r="F3919" t="str">
        <f t="shared" si="2071"/>
        <v>0.777000777000777</v>
      </c>
      <c r="G3919" t="str">
        <f t="shared" si="2066"/>
        <v>0.777000777000777</v>
      </c>
      <c r="H3919" t="str">
        <f t="shared" si="2072"/>
        <v>9.1298702958745+0.18883590168868i</v>
      </c>
      <c r="I3919" t="str">
        <f t="shared" si="2073"/>
        <v>7795.07677171968i</v>
      </c>
      <c r="J3919" t="str">
        <f t="shared" si="2067"/>
        <v>-51973.4294647138+1685.89425994187i</v>
      </c>
      <c r="K3919" t="str">
        <f t="shared" si="2074"/>
        <v>0.00485994389282092-0.149824314085217i</v>
      </c>
      <c r="L3919" t="str">
        <f t="shared" si="2075"/>
        <v>0.00042068822292368-0.010869295474702i</v>
      </c>
      <c r="M3919" t="str">
        <f t="shared" si="2076"/>
        <v>0.0052806321157446-0.160693609559919i</v>
      </c>
      <c r="N3919" t="str">
        <f t="shared" si="2077"/>
        <v>-8.80329579264965i</v>
      </c>
      <c r="O3919" t="str">
        <f t="shared" si="2078"/>
        <v>-0.813016371213435-0.582240826582041i</v>
      </c>
      <c r="P3919" t="str">
        <f t="shared" si="2079"/>
        <v>1.81301637121343+0.582240826582041i</v>
      </c>
      <c r="Q3919" t="str">
        <f t="shared" si="2080"/>
        <v>-1.81301637121343+8.22105496606761i</v>
      </c>
      <c r="R3919" t="str">
        <f t="shared" si="2081"/>
        <v>0.0211591195119141-0.225199589217023i</v>
      </c>
      <c r="S3919" t="str">
        <f t="shared" si="2082"/>
        <v>0.913109172595792i</v>
      </c>
      <c r="T3919" t="str">
        <f t="shared" si="2083"/>
        <v>0.205631810578868+0.0193205861103794i</v>
      </c>
      <c r="U3919" t="str">
        <f t="shared" si="2084"/>
        <v>0.0001-80.1788126407532i</v>
      </c>
      <c r="V3919" t="str">
        <f t="shared" si="2085"/>
        <v>0.00002-0.00128604451358511i</v>
      </c>
      <c r="W3919" t="str">
        <f t="shared" si="2086"/>
        <v>0.0000199993584529491-0.00128602389112897i</v>
      </c>
      <c r="X3919" t="str">
        <f t="shared" si="2087"/>
        <v>0.0000258769412986109-0.00128581413531551i</v>
      </c>
      <c r="Y3919" t="str">
        <f t="shared" si="2088"/>
        <v>0.009+12.4721228347515i</v>
      </c>
      <c r="Z3919" t="str">
        <f t="shared" si="2089"/>
        <v>-0.00123724949431504-0.0000257954263000068i</v>
      </c>
      <c r="AA3919" t="str">
        <f t="shared" si="2090"/>
        <v>0.000696432804132286-0.962244450332034i</v>
      </c>
      <c r="AB3919" t="str">
        <f t="shared" si="2091"/>
        <v>1.39995578403709+0.131535904878095i</v>
      </c>
      <c r="AC3919" t="str">
        <f t="shared" si="2092"/>
        <v>1.0285296308154-0.224269355437534i</v>
      </c>
      <c r="AD3919" t="str">
        <f t="shared" si="2093"/>
        <v>1.27272584782729+0.405403303829414i</v>
      </c>
      <c r="AE3919" t="str">
        <f t="shared" si="2094"/>
        <v>-0.00156422186058029-0.000534415538464332i</v>
      </c>
      <c r="AF3919" t="str">
        <f t="shared" si="2095"/>
        <v>-15.0868764015864-0.179377040491569i</v>
      </c>
      <c r="AG3919" t="str">
        <f t="shared" si="2096"/>
        <v>1.00141536007918-0.00443229559269663i</v>
      </c>
      <c r="AH3919" t="str">
        <f t="shared" si="2097"/>
        <v>0.0234328069756793+0.00843516898955559i</v>
      </c>
      <c r="AI3919">
        <f t="shared" si="2098"/>
        <v>-32.074342642930901</v>
      </c>
      <c r="AJ3919">
        <f t="shared" si="2099"/>
        <v>19.797487717416793</v>
      </c>
      <c r="AK3919"/>
      <c r="AL3919"/>
      <c r="AM3919"/>
      <c r="AN3919"/>
    </row>
    <row r="3920" spans="1:40" x14ac:dyDescent="0.25">
      <c r="A3920"/>
      <c r="B3920">
        <f t="shared" si="2065"/>
        <v>1986000</v>
      </c>
      <c r="C3920" s="237" t="str">
        <f t="shared" si="2068"/>
        <v>-1.93768978392773E-08+0.00123314327310327i</v>
      </c>
      <c r="D3920" s="208" t="str">
        <f t="shared" si="2069"/>
        <v>-5.95700610556218+0.00945409842712507i</v>
      </c>
      <c r="E3920" t="str">
        <f t="shared" si="2070"/>
        <v>2870</v>
      </c>
      <c r="F3920" t="str">
        <f t="shared" si="2071"/>
        <v>0.777000777000777</v>
      </c>
      <c r="G3920" t="str">
        <f t="shared" si="2066"/>
        <v>0.777000777000777</v>
      </c>
      <c r="H3920" t="str">
        <f t="shared" si="2072"/>
        <v>9.12987452786208+0.188740912359995i</v>
      </c>
      <c r="I3920" t="str">
        <f t="shared" si="2073"/>
        <v>7799.00376253666i</v>
      </c>
      <c r="J3920" t="str">
        <f t="shared" si="2067"/>
        <v>-52025.8098387799+1686.74357694939i</v>
      </c>
      <c r="K3920" t="str">
        <f t="shared" si="2074"/>
        <v>0.00485505587157617-0.149749029421591i</v>
      </c>
      <c r="L3920" t="str">
        <f t="shared" si="2075"/>
        <v>0.000420265308680833-0.0108638388766036i</v>
      </c>
      <c r="M3920" t="str">
        <f t="shared" si="2076"/>
        <v>0.005275321180257-0.160612868298195i</v>
      </c>
      <c r="N3920" t="str">
        <f t="shared" si="2077"/>
        <v>-8.80773070236887i</v>
      </c>
      <c r="O3920" t="str">
        <f t="shared" si="2078"/>
        <v>-0.815590552887255-0.578629458324636i</v>
      </c>
      <c r="P3920" t="str">
        <f t="shared" si="2079"/>
        <v>1.81559055288725+0.578629458324636i</v>
      </c>
      <c r="Q3920" t="str">
        <f t="shared" si="2080"/>
        <v>-1.81559055288725+8.22910124404423i</v>
      </c>
      <c r="R3920" t="str">
        <f t="shared" si="2081"/>
        <v>0.0206328542448406-0.225182715970887i</v>
      </c>
      <c r="S3920" t="str">
        <f t="shared" si="2082"/>
        <v>0.913569177216748i</v>
      </c>
      <c r="T3920" t="str">
        <f t="shared" si="2083"/>
        <v>0.205719988552956+0.0188495396760921i</v>
      </c>
      <c r="U3920" t="str">
        <f t="shared" si="2084"/>
        <v>0.0001-80.1384406303599i</v>
      </c>
      <c r="V3920" t="str">
        <f t="shared" si="2085"/>
        <v>0.00002-0.00128539695844232i</v>
      </c>
      <c r="W3920" t="str">
        <f t="shared" si="2086"/>
        <v>0.0000199993584529491-0.00128537634637513i</v>
      </c>
      <c r="X3920" t="str">
        <f t="shared" si="2087"/>
        <v>0.0000258710224648001-0.00128516672322739i</v>
      </c>
      <c r="Y3920" t="str">
        <f t="shared" si="2088"/>
        <v>0.009+12.4784060200587i</v>
      </c>
      <c r="Z3920" t="str">
        <f t="shared" si="2089"/>
        <v>-0.00123600373921136-0.0000257758407321215i</v>
      </c>
      <c r="AA3920" t="str">
        <f t="shared" si="2090"/>
        <v>0.000695731038197276-0.961759837183386i</v>
      </c>
      <c r="AB3920" t="str">
        <f t="shared" si="2091"/>
        <v>1.40055610586717+0.128328987726637i</v>
      </c>
      <c r="AC3920" t="str">
        <f t="shared" si="2092"/>
        <v>1.027999670094-0.224270356748881i</v>
      </c>
      <c r="AD3920" t="str">
        <f t="shared" si="2093"/>
        <v>1.27451509467939+0.402884314791996i</v>
      </c>
      <c r="AE3920" t="str">
        <f t="shared" si="2094"/>
        <v>-0.0015649207407735-0.000530818217643655i</v>
      </c>
      <c r="AF3920" t="str">
        <f t="shared" si="2095"/>
        <v>-15.0868806334243-0.17928681393287i</v>
      </c>
      <c r="AG3920" t="str">
        <f t="shared" si="2096"/>
        <v>1.0014058801152-0.00443629961358293i</v>
      </c>
      <c r="AH3920" t="str">
        <f t="shared" si="2097"/>
        <v>0.0234444621612593+0.00838118445916131i</v>
      </c>
      <c r="AI3920">
        <f t="shared" si="2098"/>
        <v>-32.076874300735412</v>
      </c>
      <c r="AJ3920">
        <f t="shared" si="2099"/>
        <v>19.671513275039167</v>
      </c>
      <c r="AK3920"/>
      <c r="AL3920"/>
      <c r="AM3920"/>
      <c r="AN3920"/>
    </row>
    <row r="3921" spans="1:40" x14ac:dyDescent="0.25">
      <c r="A3921"/>
      <c r="B3921">
        <f t="shared" si="2065"/>
        <v>1987000</v>
      </c>
      <c r="C3921" s="237" t="str">
        <f t="shared" si="2068"/>
        <v>-1.93573990753953E-08+0.00123252266753079i</v>
      </c>
      <c r="D3921" s="208" t="str">
        <f t="shared" si="2069"/>
        <v>-5.95700610541268+0.00944934045106939i</v>
      </c>
      <c r="E3921" t="str">
        <f t="shared" si="2070"/>
        <v>2870</v>
      </c>
      <c r="F3921" t="str">
        <f t="shared" si="2071"/>
        <v>0.777000777000777</v>
      </c>
      <c r="G3921" t="str">
        <f t="shared" si="2066"/>
        <v>0.777000777000777</v>
      </c>
      <c r="H3921" t="str">
        <f t="shared" si="2072"/>
        <v>9.12987875346593+0.188646018500076i</v>
      </c>
      <c r="I3921" t="str">
        <f t="shared" si="2073"/>
        <v>7802.93075335365i</v>
      </c>
      <c r="J3921" t="str">
        <f t="shared" si="2067"/>
        <v>-52078.2165942985+1687.59289395692i</v>
      </c>
      <c r="K3921" t="str">
        <f t="shared" si="2074"/>
        <v>0.00485017521853165-0.149673820300785i</v>
      </c>
      <c r="L3921" t="str">
        <f t="shared" si="2075"/>
        <v>0.00041984303152816-0.0108583877461699i</v>
      </c>
      <c r="M3921" t="str">
        <f t="shared" si="2076"/>
        <v>0.00527001825005981-0.160532208046955i</v>
      </c>
      <c r="N3921" t="str">
        <f t="shared" si="2077"/>
        <v>-8.81216561208809i</v>
      </c>
      <c r="O3921" t="str">
        <f t="shared" si="2078"/>
        <v>-0.818148693206385-0.575006709356234i</v>
      </c>
      <c r="P3921" t="str">
        <f t="shared" si="2079"/>
        <v>1.81814869320639+0.575006709356234i</v>
      </c>
      <c r="Q3921" t="str">
        <f t="shared" si="2080"/>
        <v>-1.81814869320639+8.23715890273186i</v>
      </c>
      <c r="R3921" t="str">
        <f t="shared" si="2081"/>
        <v>0.0201071994900032-0.225163383829838i</v>
      </c>
      <c r="S3921" t="str">
        <f t="shared" si="2082"/>
        <v>0.914029181837702i</v>
      </c>
      <c r="T3921" t="str">
        <f t="shared" si="2083"/>
        <v>0.205805903501795+0.0183785670988951i</v>
      </c>
      <c r="U3921" t="str">
        <f t="shared" si="2084"/>
        <v>0.0001-80.0981092561127i</v>
      </c>
      <c r="V3921" t="str">
        <f t="shared" si="2085"/>
        <v>0.00002-0.00128475005509132i</v>
      </c>
      <c r="W3921" t="str">
        <f t="shared" si="2086"/>
        <v>0.0000199993584529491-0.00128472945340261i</v>
      </c>
      <c r="X3921" t="str">
        <f t="shared" si="2087"/>
        <v>0.0000258651125648286-0.00128451996274624i</v>
      </c>
      <c r="Y3921" t="str">
        <f t="shared" si="2088"/>
        <v>0.009+12.4846892053658i</v>
      </c>
      <c r="Z3921" t="str">
        <f t="shared" si="2089"/>
        <v>-0.00123475986468866-0.0000257562848330147i</v>
      </c>
      <c r="AA3921" t="str">
        <f t="shared" si="2090"/>
        <v>0.000695030332738983-0.961275711968355i</v>
      </c>
      <c r="AB3921" t="str">
        <f t="shared" si="2091"/>
        <v>1.40114102086269+0.125122573399429i</v>
      </c>
      <c r="AC3921" t="str">
        <f t="shared" si="2092"/>
        <v>1.02747024173518-0.224268863618943i</v>
      </c>
      <c r="AD3921" t="str">
        <f t="shared" si="2093"/>
        <v>1.27629321910147+0.400357486361052i</v>
      </c>
      <c r="AE3921" t="str">
        <f t="shared" si="2094"/>
        <v>-0.00156560392106705-0.000527217927367889i</v>
      </c>
      <c r="AF3921" t="str">
        <f t="shared" si="2095"/>
        <v>-15.0868848588786-0.179196678049007i</v>
      </c>
      <c r="AG3921" t="str">
        <f t="shared" si="2096"/>
        <v>1.00139638238468-0.00444026091243619i</v>
      </c>
      <c r="AH3921" t="str">
        <f t="shared" si="2097"/>
        <v>0.0234558822930899+0.00832714953991226i</v>
      </c>
      <c r="AI3921">
        <f t="shared" si="2098"/>
        <v>-32.079447853519277</v>
      </c>
      <c r="AJ3921">
        <f t="shared" si="2099"/>
        <v>19.545537687993797</v>
      </c>
      <c r="AK3921"/>
      <c r="AL3921"/>
      <c r="AM3921"/>
      <c r="AN3921"/>
    </row>
    <row r="3922" spans="1:40" x14ac:dyDescent="0.25">
      <c r="A3922"/>
      <c r="B3922">
        <f t="shared" si="2065"/>
        <v>1988000</v>
      </c>
      <c r="C3922" s="237" t="str">
        <f t="shared" si="2068"/>
        <v>-1.93379297288063E-08+0.00123190268631001i</v>
      </c>
      <c r="D3922" s="208" t="str">
        <f t="shared" si="2069"/>
        <v>-5.95700610526342+0.00944458726171008i</v>
      </c>
      <c r="E3922" t="str">
        <f t="shared" si="2070"/>
        <v>2870</v>
      </c>
      <c r="F3922" t="str">
        <f t="shared" si="2071"/>
        <v>0.777000777000777</v>
      </c>
      <c r="G3922" t="str">
        <f t="shared" si="2066"/>
        <v>0.777000777000777</v>
      </c>
      <c r="H3922" t="str">
        <f t="shared" si="2072"/>
        <v>9.12988297269895+0.188551219965139i</v>
      </c>
      <c r="I3922" t="str">
        <f t="shared" si="2073"/>
        <v>7806.85774417064i</v>
      </c>
      <c r="J3922" t="str">
        <f t="shared" si="2067"/>
        <v>-52130.6497312696+1688.44221096445i</v>
      </c>
      <c r="K3922" t="str">
        <f t="shared" si="2074"/>
        <v>0.00484530191889064-0.149598686609272i</v>
      </c>
      <c r="L3922" t="str">
        <f t="shared" si="2075"/>
        <v>0.000419421390187297-0.0108529420751993i</v>
      </c>
      <c r="M3922" t="str">
        <f t="shared" si="2076"/>
        <v>0.00526472330907794-0.160451628684471i</v>
      </c>
      <c r="N3922" t="str">
        <f t="shared" si="2077"/>
        <v>-8.81660052180731i</v>
      </c>
      <c r="O3922" t="str">
        <f t="shared" si="2078"/>
        <v>-0.820690741856318-0.571372650930483i</v>
      </c>
      <c r="P3922" t="str">
        <f t="shared" si="2079"/>
        <v>1.82069074185632+0.571372650930483i</v>
      </c>
      <c r="Q3922" t="str">
        <f t="shared" si="2080"/>
        <v>-1.82069074185632+8.24522787087683i</v>
      </c>
      <c r="R3922" t="str">
        <f t="shared" si="2081"/>
        <v>0.0195821660022725-0.225141601817821i</v>
      </c>
      <c r="S3922" t="str">
        <f t="shared" si="2082"/>
        <v>0.914489186458658i</v>
      </c>
      <c r="T3922" t="str">
        <f t="shared" si="2083"/>
        <v>0.205889560284378+0.0179076790565166i</v>
      </c>
      <c r="U3922" t="str">
        <f t="shared" si="2084"/>
        <v>0.0001-80.0578184566879i</v>
      </c>
      <c r="V3922" t="str">
        <f t="shared" si="2085"/>
        <v>0.00002-0.00128410380254851i</v>
      </c>
      <c r="W3922" t="str">
        <f t="shared" si="2086"/>
        <v>0.0000199993584529491-0.00128408321122785i</v>
      </c>
      <c r="X3922" t="str">
        <f t="shared" si="2087"/>
        <v>0.0000258592115807261-0.00128387385288887i</v>
      </c>
      <c r="Y3922" t="str">
        <f t="shared" si="2088"/>
        <v>0.009+12.490972390673i</v>
      </c>
      <c r="Z3922" t="str">
        <f t="shared" si="2089"/>
        <v>-0.00123351786696356-0.0000257367585378931i</v>
      </c>
      <c r="AA3922" t="str">
        <f t="shared" si="2090"/>
        <v>0.00069433068562114-0.960792073950312i</v>
      </c>
      <c r="AB3922" t="str">
        <f t="shared" si="2091"/>
        <v>1.401710562104+0.121916734591193i</v>
      </c>
      <c r="AC3922" t="str">
        <f t="shared" si="2092"/>
        <v>1.02694135689794-0.224264884759443i</v>
      </c>
      <c r="AD3922" t="str">
        <f t="shared" si="2093"/>
        <v>1.2780601869819+0.397822867290486i</v>
      </c>
      <c r="AE3922" t="str">
        <f t="shared" si="2094"/>
        <v>-0.00156627140462067-0.000523614741118739i</v>
      </c>
      <c r="AF3922" t="str">
        <f t="shared" si="2095"/>
        <v>-15.0868890779624-0.179106632703429i</v>
      </c>
      <c r="AG3922" t="str">
        <f t="shared" si="2096"/>
        <v>1.00138686708397-0.00444417943495525i</v>
      </c>
      <c r="AH3922" t="str">
        <f t="shared" si="2097"/>
        <v>0.0234670673842544+0.0082730653323006i</v>
      </c>
      <c r="AI3922">
        <f t="shared" si="2098"/>
        <v>-32.082063241274923</v>
      </c>
      <c r="AJ3922">
        <f t="shared" si="2099"/>
        <v>19.41956093378278</v>
      </c>
      <c r="AK3922"/>
      <c r="AL3922"/>
      <c r="AM3922"/>
      <c r="AN3922"/>
    </row>
    <row r="3923" spans="1:40" x14ac:dyDescent="0.25">
      <c r="A3923"/>
      <c r="B3923">
        <f t="shared" si="2065"/>
        <v>1989000</v>
      </c>
      <c r="C3923" s="237" t="str">
        <f t="shared" si="2068"/>
        <v>-1.93184897403651E-08+0.0012312833284992i</v>
      </c>
      <c r="D3923" s="208" t="str">
        <f t="shared" si="2069"/>
        <v>-5.95700610511438+0.0094398388518272i</v>
      </c>
      <c r="E3923" t="str">
        <f t="shared" si="2070"/>
        <v>2870</v>
      </c>
      <c r="F3923" t="str">
        <f t="shared" si="2071"/>
        <v>0.777000777000777</v>
      </c>
      <c r="G3923" t="str">
        <f t="shared" si="2066"/>
        <v>0.777000777000777</v>
      </c>
      <c r="H3923" t="str">
        <f t="shared" si="2072"/>
        <v>9.12988718557392+0.188456516611691i</v>
      </c>
      <c r="I3923" t="str">
        <f t="shared" si="2073"/>
        <v>7810.78473498762i</v>
      </c>
      <c r="J3923" t="str">
        <f t="shared" si="2067"/>
        <v>-52183.1092496934+1689.29152797197i</v>
      </c>
      <c r="K3923" t="str">
        <f t="shared" si="2074"/>
        <v>0.00484043595789353-0.149523628233749i</v>
      </c>
      <c r="L3923" t="str">
        <f t="shared" si="2075"/>
        <v>0.000419000383383092-0.0108475018555066i</v>
      </c>
      <c r="M3923" t="str">
        <f t="shared" si="2076"/>
        <v>0.00525943634127662-0.160371130089256i</v>
      </c>
      <c r="N3923" t="str">
        <f t="shared" si="2077"/>
        <v>-8.82103543152653i</v>
      </c>
      <c r="O3923" t="str">
        <f t="shared" si="2078"/>
        <v>-0.823216648839046-0.567727354523464i</v>
      </c>
      <c r="P3923" t="str">
        <f t="shared" si="2079"/>
        <v>1.82321664883905+0.567727354523464i</v>
      </c>
      <c r="Q3923" t="str">
        <f t="shared" si="2080"/>
        <v>-1.82321664883905+8.25330807700307i</v>
      </c>
      <c r="R3923" t="str">
        <f t="shared" si="2081"/>
        <v>0.0190577644436521-0.225117378986419i</v>
      </c>
      <c r="S3923" t="str">
        <f t="shared" si="2082"/>
        <v>0.914949191079612i</v>
      </c>
      <c r="T3923" t="str">
        <f t="shared" si="2083"/>
        <v>0.205970963801587+0.0174368861615053i</v>
      </c>
      <c r="U3923" t="str">
        <f t="shared" si="2084"/>
        <v>0.0001-80.0175681708875i</v>
      </c>
      <c r="V3923" t="str">
        <f t="shared" si="2085"/>
        <v>0.00002-0.0012834581998323i</v>
      </c>
      <c r="W3923" t="str">
        <f t="shared" si="2086"/>
        <v>0.0000199993584529491-0.00128343761886927i</v>
      </c>
      <c r="X3923" t="str">
        <f t="shared" si="2087"/>
        <v>0.0000258533194945676-0.00128322839267402i</v>
      </c>
      <c r="Y3923" t="str">
        <f t="shared" si="2088"/>
        <v>0.009+12.4972555759802i</v>
      </c>
      <c r="Z3923" t="str">
        <f t="shared" si="2089"/>
        <v>-0.00123227774226217-0.0000257172617821446i</v>
      </c>
      <c r="AA3923" t="str">
        <f t="shared" si="2090"/>
        <v>0.000693632094712869-0.960308922394118i</v>
      </c>
      <c r="AB3923" t="str">
        <f t="shared" si="2091"/>
        <v>1.40226476295666+0.118711543552903i</v>
      </c>
      <c r="AC3923" t="str">
        <f t="shared" si="2092"/>
        <v>1.0264130266486-0.224258428913411i</v>
      </c>
      <c r="AD3923" t="str">
        <f t="shared" si="2093"/>
        <v>1.2798159644197+0.395280506480621i</v>
      </c>
      <c r="AE3923" t="str">
        <f t="shared" si="2094"/>
        <v>-0.00156692319488365-0.000520008732276135i</v>
      </c>
      <c r="AF3923" t="str">
        <f t="shared" si="2095"/>
        <v>-15.0868932906883-0.179016677759864i</v>
      </c>
      <c r="AG3923" t="str">
        <f t="shared" si="2096"/>
        <v>1.00137733440951-0.00444805512768044i</v>
      </c>
      <c r="AH3923" t="str">
        <f t="shared" si="2097"/>
        <v>0.023478017452164+0.00821893293550344i</v>
      </c>
      <c r="AI3923">
        <f t="shared" si="2098"/>
        <v>-32.084720404601292</v>
      </c>
      <c r="AJ3923">
        <f t="shared" si="2099"/>
        <v>19.293582989981342</v>
      </c>
      <c r="AK3923"/>
      <c r="AL3923"/>
      <c r="AM3923"/>
      <c r="AN3923"/>
    </row>
    <row r="3924" spans="1:40" x14ac:dyDescent="0.25">
      <c r="A3924"/>
      <c r="B3924">
        <f t="shared" si="2065"/>
        <v>1990000</v>
      </c>
      <c r="C3924" s="237" t="str">
        <f t="shared" si="2068"/>
        <v>-1.9299079051075E-08+0.00123066459315855i</v>
      </c>
      <c r="D3924" s="208" t="str">
        <f t="shared" si="2069"/>
        <v>-5.95700610496556+0.00943509521421555i</v>
      </c>
      <c r="E3924" t="str">
        <f t="shared" si="2070"/>
        <v>2870</v>
      </c>
      <c r="F3924" t="str">
        <f t="shared" si="2071"/>
        <v>0.777000777000777</v>
      </c>
      <c r="G3924" t="str">
        <f t="shared" si="2066"/>
        <v>0.777000777000777</v>
      </c>
      <c r="H3924" t="str">
        <f t="shared" si="2072"/>
        <v>9.12989139210356+0.188361908296526i</v>
      </c>
      <c r="I3924" t="str">
        <f t="shared" si="2073"/>
        <v>7814.71172580461i</v>
      </c>
      <c r="J3924" t="str">
        <f t="shared" si="2067"/>
        <v>-52235.5951495697+1690.1408449795i</v>
      </c>
      <c r="K3924" t="str">
        <f t="shared" si="2074"/>
        <v>0.00483557732081786-0.149448645061144i</v>
      </c>
      <c r="L3924" t="str">
        <f t="shared" si="2075"/>
        <v>0.000418580009843577-0.010842067078923i</v>
      </c>
      <c r="M3924" t="str">
        <f t="shared" si="2076"/>
        <v>0.00525415733066144-0.160290712140067i</v>
      </c>
      <c r="N3924" t="str">
        <f t="shared" si="2077"/>
        <v>-8.82547034124575i</v>
      </c>
      <c r="O3924" t="str">
        <f t="shared" si="2078"/>
        <v>-0.825726364474039-0.564070891832301i</v>
      </c>
      <c r="P3924" t="str">
        <f t="shared" si="2079"/>
        <v>1.82572636447404+0.564070891832301i</v>
      </c>
      <c r="Q3924" t="str">
        <f t="shared" si="2080"/>
        <v>-1.82572636447404+8.26139944941345i</v>
      </c>
      <c r="R3924" t="str">
        <f t="shared" si="2081"/>
        <v>0.0185340053835467-0.225090724414023i</v>
      </c>
      <c r="S3924" t="str">
        <f t="shared" si="2082"/>
        <v>0.915409195700567i</v>
      </c>
      <c r="T3924" t="str">
        <f t="shared" si="2083"/>
        <v>0.206050118995499+0.0169661989612625i</v>
      </c>
      <c r="U3924" t="str">
        <f t="shared" si="2084"/>
        <v>0.0001-79.9773583376357i</v>
      </c>
      <c r="V3924" t="str">
        <f t="shared" si="2085"/>
        <v>0.00002-0.00128281324596304i</v>
      </c>
      <c r="W3924" t="str">
        <f t="shared" si="2086"/>
        <v>0.0000199993584529491-0.00128279267534722i</v>
      </c>
      <c r="X3924" t="str">
        <f t="shared" si="2087"/>
        <v>0.0000258474362884726-0.0012825835811224i</v>
      </c>
      <c r="Y3924" t="str">
        <f t="shared" si="2088"/>
        <v>0.009+12.5035387612874i</v>
      </c>
      <c r="Z3924" t="str">
        <f t="shared" si="2089"/>
        <v>-0.00123103948682004-0.0000256977945013361i</v>
      </c>
      <c r="AA3924" t="str">
        <f t="shared" si="2090"/>
        <v>0.000692934557888654-0.959826256566113i</v>
      </c>
      <c r="AB3924" t="str">
        <f t="shared" si="2091"/>
        <v>1.40280365706668+0.115507072092008i</v>
      </c>
      <c r="AC3924" t="str">
        <f t="shared" si="2092"/>
        <v>1.0258852619611-0.224249504854333i</v>
      </c>
      <c r="AD3924" t="str">
        <f t="shared" si="2093"/>
        <v>1.28156051772499+0.392730452977282i</v>
      </c>
      <c r="AE3924" t="str">
        <f t="shared" si="2094"/>
        <v>-0.00156755929559396-0.000516399974117276i</v>
      </c>
      <c r="AF3924" t="str">
        <f t="shared" si="2095"/>
        <v>-15.0868974970691-0.17892681308231i</v>
      </c>
      <c r="AG3924" t="str">
        <f t="shared" si="2096"/>
        <v>1.00136778455789-0.00445188793799293i</v>
      </c>
      <c r="AH3924" t="str">
        <f t="shared" si="2097"/>
        <v>0.023488732518547+0.00816475344736843i</v>
      </c>
      <c r="AI3924">
        <f t="shared" si="2098"/>
        <v>-32.08741928470149</v>
      </c>
      <c r="AJ3924">
        <f t="shared" si="2099"/>
        <v>19.167603834237749</v>
      </c>
      <c r="AK3924"/>
      <c r="AL3924"/>
      <c r="AM3924"/>
      <c r="AN3924"/>
    </row>
    <row r="3925" spans="1:40" x14ac:dyDescent="0.25">
      <c r="A3925"/>
      <c r="B3925">
        <f t="shared" si="2065"/>
        <v>1991000</v>
      </c>
      <c r="C3925" s="237" t="str">
        <f t="shared" si="2068"/>
        <v>-1.92796976020876E-08+0.00123004647935014i</v>
      </c>
      <c r="D3925" s="208" t="str">
        <f t="shared" si="2069"/>
        <v>-5.95700610481698+0.00943035634168441i</v>
      </c>
      <c r="E3925" t="str">
        <f t="shared" si="2070"/>
        <v>2870</v>
      </c>
      <c r="F3925" t="str">
        <f t="shared" si="2071"/>
        <v>0.777000777000777</v>
      </c>
      <c r="G3925" t="str">
        <f t="shared" si="2066"/>
        <v>0.777000777000777</v>
      </c>
      <c r="H3925" t="str">
        <f t="shared" si="2072"/>
        <v>9.12989559230068+0.188267394876726i</v>
      </c>
      <c r="I3925" t="str">
        <f t="shared" si="2073"/>
        <v>7818.6387166216i</v>
      </c>
      <c r="J3925" t="str">
        <f t="shared" si="2067"/>
        <v>-52288.1074308985+1690.99016198703i</v>
      </c>
      <c r="K3925" t="str">
        <f t="shared" si="2074"/>
        <v>0.00483072599297793-0.149373736978608i</v>
      </c>
      <c r="L3925" t="str">
        <f t="shared" si="2075"/>
        <v>0.000418160268299969-0.0108366377372957i</v>
      </c>
      <c r="M3925" t="str">
        <f t="shared" si="2076"/>
        <v>0.0052488862612779-0.160210374715904i</v>
      </c>
      <c r="N3925" t="str">
        <f t="shared" si="2077"/>
        <v>-8.82990525096497i</v>
      </c>
      <c r="O3925" t="str">
        <f t="shared" si="2078"/>
        <v>-0.828219839399228-0.56040333477373i</v>
      </c>
      <c r="P3925" t="str">
        <f t="shared" si="2079"/>
        <v>1.82821983939923+0.56040333477373i</v>
      </c>
      <c r="Q3925" t="str">
        <f t="shared" si="2080"/>
        <v>-1.82821983939923+8.26950191619124i</v>
      </c>
      <c r="R3925" t="str">
        <f t="shared" si="2081"/>
        <v>0.0180108992990267-0.225061647205028i</v>
      </c>
      <c r="S3925" t="str">
        <f t="shared" si="2082"/>
        <v>0.915869200321521i</v>
      </c>
      <c r="T3925" t="str">
        <f t="shared" si="2083"/>
        <v>0.206127030848713+0.016495627938071i</v>
      </c>
      <c r="U3925" t="str">
        <f t="shared" si="2084"/>
        <v>0.0001-79.9371888959793i</v>
      </c>
      <c r="V3925" t="str">
        <f t="shared" si="2085"/>
        <v>0.00002-0.00128216893996306i</v>
      </c>
      <c r="W3925" t="str">
        <f t="shared" si="2086"/>
        <v>0.0000199993584529491-0.00128214837968407i</v>
      </c>
      <c r="X3925" t="str">
        <f t="shared" si="2087"/>
        <v>0.000025841561944606-0.00128193941725671i</v>
      </c>
      <c r="Y3925" t="str">
        <f t="shared" si="2088"/>
        <v>0.009+12.5098219465946i</v>
      </c>
      <c r="Z3925" t="str">
        <f t="shared" si="2089"/>
        <v>-0.00122980309688224-0.000025678356631215i</v>
      </c>
      <c r="AA3925" t="str">
        <f t="shared" si="2090"/>
        <v>0.000692238073028347-0.959344075734125i</v>
      </c>
      <c r="AB3925" t="str">
        <f t="shared" si="2091"/>
        <v>1.40332727835594+0.112303391572624i</v>
      </c>
      <c r="AC3925" t="str">
        <f t="shared" si="2092"/>
        <v>1.02535807371716-0.224238121385334i</v>
      </c>
      <c r="AD3925" t="str">
        <f t="shared" si="2093"/>
        <v>1.2832938134198+0.390172755970962i</v>
      </c>
      <c r="AE3925" t="str">
        <f t="shared" si="2094"/>
        <v>-0.00156817971077788-0.000512788539815792i</v>
      </c>
      <c r="AF3925" t="str">
        <f t="shared" si="2095"/>
        <v>-15.0869016971177-0.178837038535042i</v>
      </c>
      <c r="AG3925" t="str">
        <f t="shared" si="2096"/>
        <v>1.00135821772578-0.00445567781411554i</v>
      </c>
      <c r="AH3925" t="str">
        <f t="shared" si="2097"/>
        <v>0.0234992126094452+0.00811052796440204i</v>
      </c>
      <c r="AI3925">
        <f t="shared" si="2098"/>
        <v>-32.090159823377817</v>
      </c>
      <c r="AJ3925">
        <f t="shared" si="2099"/>
        <v>19.04162344427349</v>
      </c>
      <c r="AK3925"/>
      <c r="AL3925"/>
      <c r="AM3925"/>
      <c r="AN3925"/>
    </row>
    <row r="3926" spans="1:40" x14ac:dyDescent="0.25">
      <c r="A3926"/>
      <c r="B3926">
        <f t="shared" si="2065"/>
        <v>1992000</v>
      </c>
      <c r="C3926" s="237" t="str">
        <f t="shared" si="2068"/>
        <v>-1.9260345334702E-08+0.00122942898613791i</v>
      </c>
      <c r="D3926" s="208" t="str">
        <f t="shared" si="2069"/>
        <v>-5.9570061046686+0.00942562222705731i</v>
      </c>
      <c r="E3926" t="str">
        <f t="shared" si="2070"/>
        <v>2870</v>
      </c>
      <c r="F3926" t="str">
        <f t="shared" si="2071"/>
        <v>0.777000777000777</v>
      </c>
      <c r="G3926" t="str">
        <f t="shared" si="2066"/>
        <v>0.777000777000777</v>
      </c>
      <c r="H3926" t="str">
        <f t="shared" si="2072"/>
        <v>9.12989978617789+0.188172976209656i</v>
      </c>
      <c r="I3926" t="str">
        <f t="shared" si="2073"/>
        <v>7822.56570743858i</v>
      </c>
      <c r="J3926" t="str">
        <f t="shared" si="2067"/>
        <v>-52340.64609368+1691.83947899456i</v>
      </c>
      <c r="K3926" t="str">
        <f t="shared" si="2074"/>
        <v>0.00482588195972482-0.149298903873518i</v>
      </c>
      <c r="L3926" t="str">
        <f t="shared" si="2075"/>
        <v>0.000417741157486665-0.0108312138224885i</v>
      </c>
      <c r="M3926" t="str">
        <f t="shared" si="2076"/>
        <v>0.00524362311721149-0.160130117696006i</v>
      </c>
      <c r="N3926" t="str">
        <f t="shared" si="2077"/>
        <v>-8.83434016068419i</v>
      </c>
      <c r="O3926" t="str">
        <f t="shared" si="2078"/>
        <v>-0.830697024571969-0.556724755482704i</v>
      </c>
      <c r="P3926" t="str">
        <f t="shared" si="2079"/>
        <v>1.83069702457197+0.556724755482704i</v>
      </c>
      <c r="Q3926" t="str">
        <f t="shared" si="2080"/>
        <v>-1.83069702457197+8.27761540520149i</v>
      </c>
      <c r="R3926" t="str">
        <f t="shared" si="2081"/>
        <v>0.0174884565751065-0.225030156489015i</v>
      </c>
      <c r="S3926" t="str">
        <f t="shared" si="2082"/>
        <v>0.916329204942477i</v>
      </c>
      <c r="T3926" t="str">
        <f t="shared" si="2083"/>
        <v>0.20620170438366+0.0160251835091384i</v>
      </c>
      <c r="U3926" t="str">
        <f t="shared" si="2084"/>
        <v>0.0001-79.8970597850883i</v>
      </c>
      <c r="V3926" t="str">
        <f t="shared" si="2085"/>
        <v>0.00002-0.00128152528085665i</v>
      </c>
      <c r="W3926" t="str">
        <f t="shared" si="2086"/>
        <v>0.0000199993584529491-0.0012815047309041i</v>
      </c>
      <c r="X3926" t="str">
        <f t="shared" si="2087"/>
        <v>0.000025835696445177-0.00128129590010157i</v>
      </c>
      <c r="Y3926" t="str">
        <f t="shared" si="2088"/>
        <v>0.009+12.5161051319017i</v>
      </c>
      <c r="Z3926" t="str">
        <f t="shared" si="2089"/>
        <v>-0.00122856856870319-0.0000256589481077066i</v>
      </c>
      <c r="AA3926" t="str">
        <f t="shared" si="2090"/>
        <v>0.000691542638017094-0.958862379167431i</v>
      </c>
      <c r="AB3926" t="str">
        <f t="shared" si="2091"/>
        <v>1.4038356610175+0.109100572915831i</v>
      </c>
      <c r="AC3926" t="str">
        <f t="shared" si="2092"/>
        <v>1.02483147270659-0.22422428733834i</v>
      </c>
      <c r="AD3926" t="str">
        <f t="shared" si="2093"/>
        <v>1.28501581823849+0.387607464795901i</v>
      </c>
      <c r="AE3926" t="str">
        <f t="shared" si="2094"/>
        <v>-0.00156878444474887-0.000509174502440737i</v>
      </c>
      <c r="AF3926" t="str">
        <f t="shared" si="2095"/>
        <v>-15.0869058908465-0.178747353982599i</v>
      </c>
      <c r="AG3926" t="str">
        <f t="shared" si="2096"/>
        <v>1.00134863410996-0.0044594247051119i</v>
      </c>
      <c r="AH3926" t="str">
        <f t="shared" si="2097"/>
        <v>0.0235094577551973+0.00805625758175384i</v>
      </c>
      <c r="AI3926">
        <f t="shared" si="2098"/>
        <v>-32.092941963031599</v>
      </c>
      <c r="AJ3926">
        <f t="shared" si="2099"/>
        <v>18.915641797884572</v>
      </c>
      <c r="AK3926"/>
      <c r="AL3926"/>
      <c r="AM3926"/>
      <c r="AN3926"/>
    </row>
    <row r="3927" spans="1:40" x14ac:dyDescent="0.25">
      <c r="A3927"/>
      <c r="B3927">
        <f t="shared" si="2065"/>
        <v>1993000</v>
      </c>
      <c r="C3927" s="237" t="str">
        <f t="shared" si="2068"/>
        <v>-1.92410221903653E-08+0.00122881211258772i</v>
      </c>
      <c r="D3927" s="208" t="str">
        <f t="shared" si="2069"/>
        <v>-5.95700610452046+0.00942089286317252i</v>
      </c>
      <c r="E3927" t="str">
        <f t="shared" si="2070"/>
        <v>2870</v>
      </c>
      <c r="F3927" t="str">
        <f t="shared" si="2071"/>
        <v>0.777000777000777</v>
      </c>
      <c r="G3927" t="str">
        <f t="shared" si="2066"/>
        <v>0.777000777000777</v>
      </c>
      <c r="H3927" t="str">
        <f t="shared" si="2072"/>
        <v>9.12990397374796+0.188078652152971i</v>
      </c>
      <c r="I3927" t="str">
        <f t="shared" si="2073"/>
        <v>7826.49269825557i</v>
      </c>
      <c r="J3927" t="str">
        <f t="shared" si="2067"/>
        <v>-52393.211137914+1692.68879600208i</v>
      </c>
      <c r="K3927" t="str">
        <f t="shared" si="2074"/>
        <v>0.00482104520644631-0.149224145633477i</v>
      </c>
      <c r="L3927" t="str">
        <f t="shared" si="2075"/>
        <v>0.000417322676141217-0.0108257953263811i</v>
      </c>
      <c r="M3927" t="str">
        <f t="shared" si="2076"/>
        <v>0.00523836788258753-0.160049940959858i</v>
      </c>
      <c r="N3927" t="str">
        <f t="shared" si="2077"/>
        <v>-8.83877507040341i</v>
      </c>
      <c r="O3927" t="str">
        <f t="shared" si="2078"/>
        <v>-0.833157871270014-0.553035226310964i</v>
      </c>
      <c r="P3927" t="str">
        <f t="shared" si="2079"/>
        <v>1.83315787127001+0.553035226310964i</v>
      </c>
      <c r="Q3927" t="str">
        <f t="shared" si="2080"/>
        <v>-1.83315787127001+8.28573984409245i</v>
      </c>
      <c r="R3927" t="str">
        <f t="shared" si="2081"/>
        <v>0.0169666875050231-0.224996261419962i</v>
      </c>
      <c r="S3927" t="str">
        <f t="shared" si="2082"/>
        <v>0.916789209563431i</v>
      </c>
      <c r="T3927" t="str">
        <f t="shared" si="2083"/>
        <v>0.206274144661934+0.0155548760266399i</v>
      </c>
      <c r="U3927" t="str">
        <f t="shared" si="2084"/>
        <v>0.0001-79.8569709442527i</v>
      </c>
      <c r="V3927" t="str">
        <f t="shared" si="2085"/>
        <v>0.00002-0.00128088226767007i</v>
      </c>
      <c r="W3927" t="str">
        <f t="shared" si="2086"/>
        <v>0.0000199993584529491-0.00128086172803361i</v>
      </c>
      <c r="X3927" t="str">
        <f t="shared" si="2087"/>
        <v>0.00002582983977244-0.00128065302868364i</v>
      </c>
      <c r="Y3927" t="str">
        <f t="shared" si="2088"/>
        <v>0.009+12.5223883172089i</v>
      </c>
      <c r="Z3927" t="str">
        <f t="shared" si="2089"/>
        <v>-0.0012273358985468-0.0000256395688669152i</v>
      </c>
      <c r="AA3927" t="str">
        <f t="shared" si="2090"/>
        <v>0.000690848250745367-0.958381166136784i</v>
      </c>
      <c r="AB3927" t="str">
        <f t="shared" si="2091"/>
        <v>1.40432883951105+0.105898686599963i</v>
      </c>
      <c r="AC3927" t="str">
        <f t="shared" si="2092"/>
        <v>1.02430546962754-0.224208011573276i</v>
      </c>
      <c r="AD3927" t="str">
        <f t="shared" si="2093"/>
        <v>1.28672649912846+0.385034628929208i</v>
      </c>
      <c r="AE3927" t="str">
        <f t="shared" si="2094"/>
        <v>-0.00156937350210724-0.000505557934955755i</v>
      </c>
      <c r="AF3927" t="str">
        <f t="shared" si="2095"/>
        <v>-15.0869100782684-0.178657759289798i</v>
      </c>
      <c r="AG3927" t="str">
        <f t="shared" si="2096"/>
        <v>1.00133903390733-0.00446312856088695i</v>
      </c>
      <c r="AH3927" t="str">
        <f t="shared" si="2097"/>
        <v>0.0235194679904363+0.00800194339320475i</v>
      </c>
      <c r="AI3927">
        <f t="shared" si="2098"/>
        <v>-32.095765646657938</v>
      </c>
      <c r="AJ3927">
        <f t="shared" si="2099"/>
        <v>18.789658872940674</v>
      </c>
      <c r="AK3927"/>
      <c r="AL3927"/>
      <c r="AM3927"/>
      <c r="AN3927"/>
    </row>
    <row r="3928" spans="1:40" x14ac:dyDescent="0.25">
      <c r="A3928"/>
      <c r="B3928">
        <f t="shared" si="2065"/>
        <v>1994000</v>
      </c>
      <c r="C3928" s="237" t="str">
        <f t="shared" si="2068"/>
        <v>-1.92217281106703E-08+0.00122819585776726i</v>
      </c>
      <c r="D3928" s="208" t="str">
        <f t="shared" si="2069"/>
        <v>-5.95700610437254+0.00941616824288233i</v>
      </c>
      <c r="E3928" t="str">
        <f t="shared" si="2070"/>
        <v>2870</v>
      </c>
      <c r="F3928" t="str">
        <f t="shared" si="2071"/>
        <v>0.777000777000777</v>
      </c>
      <c r="G3928" t="str">
        <f t="shared" si="2066"/>
        <v>0.777000777000777</v>
      </c>
      <c r="H3928" t="str">
        <f t="shared" si="2072"/>
        <v>9.12990815502347+0.187984422564607i</v>
      </c>
      <c r="I3928" t="str">
        <f t="shared" si="2073"/>
        <v>7830.41968907256i</v>
      </c>
      <c r="J3928" t="str">
        <f t="shared" si="2067"/>
        <v>-52445.8025636005+1693.53811300961i</v>
      </c>
      <c r="K3928" t="str">
        <f t="shared" si="2074"/>
        <v>0.0048162157185668-0.149149462146312i</v>
      </c>
      <c r="L3928" t="str">
        <f t="shared" si="2075"/>
        <v>0.000416904823004348-0.0108203822408697i</v>
      </c>
      <c r="M3928" t="str">
        <f t="shared" si="2076"/>
        <v>0.00523312054157115-0.159969844387182i</v>
      </c>
      <c r="N3928" t="str">
        <f t="shared" si="2077"/>
        <v>-8.84320998012262i</v>
      </c>
      <c r="O3928" t="str">
        <f t="shared" si="2078"/>
        <v>-0.83560233109246-0.54933481982562i</v>
      </c>
      <c r="P3928" t="str">
        <f t="shared" si="2079"/>
        <v>1.83560233109246+0.54933481982562i</v>
      </c>
      <c r="Q3928" t="str">
        <f t="shared" si="2080"/>
        <v>-1.83560233109246+8.293875160297i</v>
      </c>
      <c r="R3928" t="str">
        <f t="shared" si="2081"/>
        <v>0.0164456022905214-0.224959971175446i</v>
      </c>
      <c r="S3928" t="str">
        <f t="shared" si="2082"/>
        <v>0.917249214184387i</v>
      </c>
      <c r="T3928" t="str">
        <f t="shared" si="2083"/>
        <v>0.20634435678362+0.0150847157777697i</v>
      </c>
      <c r="U3928" t="str">
        <f t="shared" si="2084"/>
        <v>0.0001-79.8169223128863i</v>
      </c>
      <c r="V3928" t="str">
        <f t="shared" si="2085"/>
        <v>0.00002-0.00128023989943152i</v>
      </c>
      <c r="W3928" t="str">
        <f t="shared" si="2086"/>
        <v>0.0000199993584529491-0.00128021937010081i</v>
      </c>
      <c r="X3928" t="str">
        <f t="shared" si="2087"/>
        <v>0.0000258239919086933-0.00128001080203145i</v>
      </c>
      <c r="Y3928" t="str">
        <f t="shared" si="2088"/>
        <v>0.009+12.5286715025161i</v>
      </c>
      <c r="Z3928" t="str">
        <f t="shared" si="2089"/>
        <v>-0.00122610508268628-0.0000256202188451216i</v>
      </c>
      <c r="AA3928" t="str">
        <f t="shared" si="2090"/>
        <v>0.000690154909108933-0.957900435914398i</v>
      </c>
      <c r="AB3928" t="str">
        <f t="shared" si="2091"/>
        <v>1.40480684855833+0.102697802660959i</v>
      </c>
      <c r="AC3928" t="str">
        <f t="shared" si="2092"/>
        <v>1.02378007508671-0.224189302977244i</v>
      </c>
      <c r="AD3928" t="str">
        <f t="shared" si="2093"/>
        <v>1.28842582325074+0.382454297989988i</v>
      </c>
      <c r="AE3928" t="str">
        <f t="shared" si="2094"/>
        <v>-0.00156994688773922-0.000501938910218126i</v>
      </c>
      <c r="AF3928" t="str">
        <f t="shared" si="2095"/>
        <v>-15.086914259396-0.178568254321725i</v>
      </c>
      <c r="AG3928" t="str">
        <f t="shared" si="2096"/>
        <v>1.00132941731485-0.00446678933218682i</v>
      </c>
      <c r="AH3928" t="str">
        <f t="shared" si="2097"/>
        <v>0.0235292433540779+0.00794758649115277i</v>
      </c>
      <c r="AI3928">
        <f t="shared" si="2098"/>
        <v>-32.098630817843741</v>
      </c>
      <c r="AJ3928">
        <f t="shared" si="2099"/>
        <v>18.663674647385605</v>
      </c>
      <c r="AK3928"/>
      <c r="AL3928"/>
      <c r="AM3928"/>
      <c r="AN3928"/>
    </row>
    <row r="3929" spans="1:40" x14ac:dyDescent="0.25">
      <c r="A3929"/>
      <c r="B3929">
        <f t="shared" ref="B3929:B3934" si="2100">B3928+1000</f>
        <v>1995000</v>
      </c>
      <c r="C3929" s="237" t="str">
        <f t="shared" si="2068"/>
        <v>-1.92024630373569E-08+0.00122758022074613i</v>
      </c>
      <c r="D3929" s="208" t="str">
        <f t="shared" si="2069"/>
        <v>-5.95700610422484+0.00941144835905367i</v>
      </c>
      <c r="E3929" t="str">
        <f t="shared" si="2070"/>
        <v>2870</v>
      </c>
      <c r="F3929" t="str">
        <f t="shared" si="2071"/>
        <v>0.777000777000777</v>
      </c>
      <c r="G3929" t="str">
        <f t="shared" si="2066"/>
        <v>0.777000777000777</v>
      </c>
      <c r="H3929" t="str">
        <f t="shared" si="2072"/>
        <v>9.12991233001703+0.187890287302787i</v>
      </c>
      <c r="I3929" t="str">
        <f t="shared" si="2073"/>
        <v>7834.34667988955i</v>
      </c>
      <c r="J3929" t="str">
        <f t="shared" si="2067"/>
        <v>-52498.4203707396+1694.38743001714i</v>
      </c>
      <c r="K3929" t="str">
        <f t="shared" si="2074"/>
        <v>0.00481139348154703-0.149074853300073i</v>
      </c>
      <c r="L3929" t="str">
        <f t="shared" si="2075"/>
        <v>0.000416487596819912-0.0108149745578663i</v>
      </c>
      <c r="M3929" t="str">
        <f t="shared" si="2076"/>
        <v>0.00522788107836694-0.159889827857939i</v>
      </c>
      <c r="N3929" t="str">
        <f t="shared" si="2077"/>
        <v>-8.84764488984184i</v>
      </c>
      <c r="O3929" t="str">
        <f t="shared" si="2078"/>
        <v>-0.838030355960724-0.545623608807704i</v>
      </c>
      <c r="P3929" t="str">
        <f t="shared" si="2079"/>
        <v>1.83803035596072+0.545623608807704i</v>
      </c>
      <c r="Q3929" t="str">
        <f t="shared" si="2080"/>
        <v>-1.83803035596072+8.30202128103414i</v>
      </c>
      <c r="R3929" t="str">
        <f t="shared" si="2081"/>
        <v>0.015925211042145-0.224921294955855i</v>
      </c>
      <c r="S3929" t="str">
        <f t="shared" si="2082"/>
        <v>0.917709218805343i</v>
      </c>
      <c r="T3929" t="str">
        <f t="shared" si="2083"/>
        <v>0.206412345886624+0.0146147129847971i</v>
      </c>
      <c r="U3929" t="str">
        <f t="shared" si="2084"/>
        <v>0.0001-79.7769138305238i</v>
      </c>
      <c r="V3929" t="str">
        <f t="shared" si="2085"/>
        <v>0.00002-0.00127959817517115i</v>
      </c>
      <c r="W3929" t="str">
        <f t="shared" si="2086"/>
        <v>0.000019999358452949-0.00127957765613585i</v>
      </c>
      <c r="X3929" t="str">
        <f t="shared" si="2087"/>
        <v>0.0000258181528362797-0.0012793692191755i</v>
      </c>
      <c r="Y3929" t="str">
        <f t="shared" si="2088"/>
        <v>0.009+12.5349546878233i</v>
      </c>
      <c r="Z3929" t="str">
        <f t="shared" si="2089"/>
        <v>-0.00122487611740417-0.000025600897978785i</v>
      </c>
      <c r="AA3929" t="str">
        <f t="shared" si="2090"/>
        <v>0.000689462611008867-0.957420187773965i</v>
      </c>
      <c r="AB3929" t="str">
        <f t="shared" si="2091"/>
        <v>1.40526972313855+0.0994979906927458i</v>
      </c>
      <c r="AC3929" t="str">
        <f t="shared" si="2092"/>
        <v>1.02325529959967-0.224168170463718i</v>
      </c>
      <c r="AD3929" t="str">
        <f t="shared" si="2093"/>
        <v>1.29011375798054+0.379866521738405i</v>
      </c>
      <c r="AE3929" t="str">
        <f t="shared" si="2094"/>
        <v>-0.00157050460681633-0.000498317500977852i</v>
      </c>
      <c r="AF3929" t="str">
        <f t="shared" si="2095"/>
        <v>-15.0869184342419-0.178478838943733i</v>
      </c>
      <c r="AG3929" t="str">
        <f t="shared" si="2096"/>
        <v>1.00131978452961-0.00447040697059876i</v>
      </c>
      <c r="AH3929" t="str">
        <f t="shared" si="2097"/>
        <v>0.0235387838893101+0.00789318796659904i</v>
      </c>
      <c r="AI3929">
        <f t="shared" si="2098"/>
        <v>-32.101537420765375</v>
      </c>
      <c r="AJ3929">
        <f t="shared" si="2099"/>
        <v>18.537689099237355</v>
      </c>
      <c r="AK3929"/>
      <c r="AL3929"/>
      <c r="AM3929"/>
      <c r="AN3929"/>
    </row>
    <row r="3930" spans="1:40" x14ac:dyDescent="0.25">
      <c r="A3930"/>
      <c r="B3930">
        <f t="shared" si="2100"/>
        <v>1996000</v>
      </c>
      <c r="C3930" s="237" t="str">
        <f t="shared" si="2068"/>
        <v>-1.91832269123101E-08+0.00122696520059575i</v>
      </c>
      <c r="D3930" s="208" t="str">
        <f t="shared" si="2069"/>
        <v>-5.95700610407737+0.00940673320456742i</v>
      </c>
      <c r="E3930" t="str">
        <f t="shared" si="2070"/>
        <v>2870</v>
      </c>
      <c r="F3930" t="str">
        <f t="shared" si="2071"/>
        <v>0.777000777000777</v>
      </c>
      <c r="G3930" t="str">
        <f t="shared" si="2066"/>
        <v>0.777000777000777</v>
      </c>
      <c r="H3930" t="str">
        <f t="shared" si="2072"/>
        <v>9.12991649874124+0.187796246226015i</v>
      </c>
      <c r="I3930" t="str">
        <f t="shared" si="2073"/>
        <v>7838.27367070653i</v>
      </c>
      <c r="J3930" t="str">
        <f t="shared" si="2067"/>
        <v>-52551.0645593313+1695.23674702467i</v>
      </c>
      <c r="K3930" t="str">
        <f t="shared" si="2074"/>
        <v>0.00480657848088411-0.149000318983032i</v>
      </c>
      <c r="L3930" t="str">
        <f t="shared" si="2075"/>
        <v>0.000416070996334907-0.0108095722692992i</v>
      </c>
      <c r="M3930" t="str">
        <f t="shared" si="2076"/>
        <v>0.00522264947721902-0.159809891252331i</v>
      </c>
      <c r="N3930" t="str">
        <f t="shared" si="2077"/>
        <v>-8.85207979956106i</v>
      </c>
      <c r="O3930" t="str">
        <f t="shared" si="2078"/>
        <v>-0.840441898119456-0.541901666250775i</v>
      </c>
      <c r="P3930" t="str">
        <f t="shared" si="2079"/>
        <v>1.84044189811946+0.541901666250775i</v>
      </c>
      <c r="Q3930" t="str">
        <f t="shared" si="2080"/>
        <v>-1.84044189811946+8.31017813331029i</v>
      </c>
      <c r="R3930" t="str">
        <f t="shared" si="2081"/>
        <v>0.0154055237795347-0.224880241983618i</v>
      </c>
      <c r="S3930" t="str">
        <f t="shared" si="2082"/>
        <v>0.918169223426297i</v>
      </c>
      <c r="T3930" t="str">
        <f t="shared" si="2083"/>
        <v>0.206478117146016+0.0141448778051307i</v>
      </c>
      <c r="U3930" t="str">
        <f t="shared" si="2084"/>
        <v>0.0001-79.736945436821i</v>
      </c>
      <c r="V3930" t="str">
        <f t="shared" si="2085"/>
        <v>0.00002-0.00127895709392106i</v>
      </c>
      <c r="W3930" t="str">
        <f t="shared" si="2086"/>
        <v>0.000019999358452949-0.00127893658517087i</v>
      </c>
      <c r="X3930" t="str">
        <f t="shared" si="2087"/>
        <v>0.0000258123225375867-0.00127872827914826i</v>
      </c>
      <c r="Y3930" t="str">
        <f t="shared" si="2088"/>
        <v>0.009+12.5412378731305i</v>
      </c>
      <c r="Z3930" t="str">
        <f t="shared" si="2089"/>
        <v>-0.00122364899899237-0.0000255816062045399i</v>
      </c>
      <c r="AA3930" t="str">
        <f t="shared" si="2090"/>
        <v>0.000688771354351459-0.9569404209906i</v>
      </c>
      <c r="AB3930" t="str">
        <f t="shared" si="2091"/>
        <v>1.40571749848396+0.0962993198476734i</v>
      </c>
      <c r="AC3930" t="str">
        <f t="shared" si="2092"/>
        <v>1.02273115359111-0.224144622971761i</v>
      </c>
      <c r="AD3930" t="str">
        <f t="shared" si="2093"/>
        <v>1.29179027090788+0.377271350074833i</v>
      </c>
      <c r="AE3930" t="str">
        <f t="shared" si="2094"/>
        <v>-0.00157104666479464-0.00049469377987679i</v>
      </c>
      <c r="AF3930" t="str">
        <f t="shared" si="2095"/>
        <v>-15.0869226028186-0.178389513021448i</v>
      </c>
      <c r="AG3930" t="str">
        <f t="shared" si="2096"/>
        <v>1.00131013574878-0.00447398142855094i</v>
      </c>
      <c r="AH3930" t="str">
        <f t="shared" si="2097"/>
        <v>0.023548089643586+0.00783874890913529i</v>
      </c>
      <c r="AI3930">
        <f t="shared" si="2098"/>
        <v>-32.104485400185105</v>
      </c>
      <c r="AJ3930">
        <f t="shared" si="2099"/>
        <v>18.411702206588782</v>
      </c>
      <c r="AK3930"/>
      <c r="AL3930"/>
      <c r="AM3930"/>
      <c r="AN3930"/>
    </row>
    <row r="3931" spans="1:40" x14ac:dyDescent="0.25">
      <c r="A3931"/>
      <c r="B3931">
        <f t="shared" si="2100"/>
        <v>1997000</v>
      </c>
      <c r="C3931" s="237" t="str">
        <f t="shared" si="2068"/>
        <v>-1.91640196775617E-08+0.00122635079638944i</v>
      </c>
      <c r="D3931" s="208" t="str">
        <f t="shared" si="2069"/>
        <v>-5.95700610393011+0.00940202277231904i</v>
      </c>
      <c r="E3931" t="str">
        <f t="shared" si="2070"/>
        <v>2870</v>
      </c>
      <c r="F3931" t="str">
        <f t="shared" si="2071"/>
        <v>0.777000777000777</v>
      </c>
      <c r="G3931" t="str">
        <f t="shared" si="2066"/>
        <v>0.777000777000777</v>
      </c>
      <c r="H3931" t="str">
        <f t="shared" si="2072"/>
        <v>9.12992066120861+0.187702299193079i</v>
      </c>
      <c r="I3931" t="str">
        <f t="shared" si="2073"/>
        <v>7842.20066152352i</v>
      </c>
      <c r="J3931" t="str">
        <f t="shared" si="2067"/>
        <v>-52603.7351293756+1696.08606403219i</v>
      </c>
      <c r="K3931" t="str">
        <f t="shared" si="2074"/>
        <v>0.00480177070211139-0.148925859083687i</v>
      </c>
      <c r="L3931" t="str">
        <f t="shared" si="2075"/>
        <v>0.000415655020299456-0.0108041753671126i</v>
      </c>
      <c r="M3931" t="str">
        <f t="shared" si="2076"/>
        <v>0.00521742572241085-0.1597300344508i</v>
      </c>
      <c r="N3931" t="str">
        <f t="shared" si="2077"/>
        <v>-8.85651470928028i</v>
      </c>
      <c r="O3931" t="str">
        <f t="shared" si="2078"/>
        <v>-0.842836910137498-0.538169065359461i</v>
      </c>
      <c r="P3931" t="str">
        <f t="shared" si="2079"/>
        <v>1.8428369101375+0.538169065359461i</v>
      </c>
      <c r="Q3931" t="str">
        <f t="shared" si="2080"/>
        <v>-1.8428369101375+8.31834564392082i</v>
      </c>
      <c r="R3931" t="str">
        <f t="shared" si="2081"/>
        <v>0.0148865504317304-0.224836821502427i</v>
      </c>
      <c r="S3931" t="str">
        <f t="shared" si="2082"/>
        <v>0.918629228047253i</v>
      </c>
      <c r="T3931" t="str">
        <f t="shared" si="2083"/>
        <v>0.206541675773373+0.013675220331387i</v>
      </c>
      <c r="U3931" t="str">
        <f t="shared" si="2084"/>
        <v>0.0001-79.6970170715552i</v>
      </c>
      <c r="V3931" t="str">
        <f t="shared" si="2085"/>
        <v>0.00002-0.0012783166547153i</v>
      </c>
      <c r="W3931" t="str">
        <f t="shared" si="2086"/>
        <v>0.0000199993584529491-0.00127829615623991i</v>
      </c>
      <c r="X3931" t="str">
        <f t="shared" si="2087"/>
        <v>0.0000258065009950454-0.00127808798098411i</v>
      </c>
      <c r="Y3931" t="str">
        <f t="shared" si="2088"/>
        <v>0.009+12.5475210584376i</v>
      </c>
      <c r="Z3931" t="str">
        <f t="shared" si="2089"/>
        <v>-0.00122242372375205-0.0000255623434591978i</v>
      </c>
      <c r="AA3931" t="str">
        <f t="shared" si="2090"/>
        <v>0.000688081137048318-0.956461134840917i</v>
      </c>
      <c r="AB3931" t="str">
        <f t="shared" si="2091"/>
        <v>1.40615021007534+0.0931018588369823i</v>
      </c>
      <c r="AC3931" t="str">
        <f t="shared" si="2092"/>
        <v>1.02220764739509-0.224118669465233i</v>
      </c>
      <c r="AD3931" t="str">
        <f t="shared" si="2093"/>
        <v>1.29345532983821+0.374668833038976i</v>
      </c>
      <c r="AE3931" t="str">
        <f t="shared" si="2094"/>
        <v>-0.00157157306741416-0.000491067819447794i</v>
      </c>
      <c r="AF3931" t="str">
        <f t="shared" si="2095"/>
        <v>-15.0869267651387-0.17830027642076i</v>
      </c>
      <c r="AG3931" t="str">
        <f t="shared" si="2096"/>
        <v>1.00130047116962-0.00447751265931289i</v>
      </c>
      <c r="AH3931" t="str">
        <f t="shared" si="2097"/>
        <v>0.0235571606686147+0.00778427040693104i</v>
      </c>
      <c r="AI3931">
        <f t="shared" si="2098"/>
        <v>-32.107474701448233</v>
      </c>
      <c r="AJ3931">
        <f t="shared" si="2099"/>
        <v>18.285713947609061</v>
      </c>
      <c r="AK3931"/>
      <c r="AL3931"/>
      <c r="AM3931"/>
      <c r="AN3931"/>
    </row>
    <row r="3932" spans="1:40" x14ac:dyDescent="0.25">
      <c r="A3932"/>
      <c r="B3932">
        <f t="shared" si="2100"/>
        <v>1998000</v>
      </c>
      <c r="C3932" s="237" t="str">
        <f t="shared" si="2068"/>
        <v>-1.91448412752873E-08+0.00122573700720236i</v>
      </c>
      <c r="D3932" s="208" t="str">
        <f t="shared" si="2069"/>
        <v>-5.95700610378307+0.0093973170552181i</v>
      </c>
      <c r="E3932" t="str">
        <f t="shared" si="2070"/>
        <v>2870</v>
      </c>
      <c r="F3932" t="str">
        <f t="shared" si="2071"/>
        <v>0.777000777000777</v>
      </c>
      <c r="G3932" t="str">
        <f t="shared" si="2066"/>
        <v>0.777000777000777</v>
      </c>
      <c r="H3932" t="str">
        <f t="shared" si="2072"/>
        <v>9.12992481743166+0.187608446063049i</v>
      </c>
      <c r="I3932" t="str">
        <f t="shared" si="2073"/>
        <v>7846.12765234051i</v>
      </c>
      <c r="J3932" t="str">
        <f t="shared" si="2067"/>
        <v>-52656.4320808724+1696.93538103972i</v>
      </c>
      <c r="K3932" t="str">
        <f t="shared" si="2074"/>
        <v>0.0047969701307984-0.148851473490756i</v>
      </c>
      <c r="L3932" t="str">
        <f t="shared" si="2075"/>
        <v>0.000415239667466796-0.0107987838432667i</v>
      </c>
      <c r="M3932" t="str">
        <f t="shared" si="2076"/>
        <v>0.0052122097982652-0.159650257334023i</v>
      </c>
      <c r="N3932" t="str">
        <f t="shared" si="2077"/>
        <v>-8.8609496189995i</v>
      </c>
      <c r="O3932" t="str">
        <f t="shared" si="2078"/>
        <v>-0.845215344908816-0.534425879548017i</v>
      </c>
      <c r="P3932" t="str">
        <f t="shared" si="2079"/>
        <v>1.84521534490882+0.534425879548017i</v>
      </c>
      <c r="Q3932" t="str">
        <f t="shared" si="2080"/>
        <v>-1.84521534490882+8.32652373945148i</v>
      </c>
      <c r="R3932" t="str">
        <f t="shared" si="2081"/>
        <v>0.0143683008374738-0.224791042776477i</v>
      </c>
      <c r="S3932" t="str">
        <f t="shared" si="2082"/>
        <v>0.919089232668207i</v>
      </c>
      <c r="T3932" t="str">
        <f t="shared" si="2083"/>
        <v>0.206603027016118+0.0132057505914597i</v>
      </c>
      <c r="U3932" t="str">
        <f t="shared" si="2084"/>
        <v>0.0001-79.6571286746224i</v>
      </c>
      <c r="V3932" t="str">
        <f t="shared" si="2085"/>
        <v>0.00002-0.00127767685658981i</v>
      </c>
      <c r="W3932" t="str">
        <f t="shared" si="2086"/>
        <v>0.0000199993584529491-0.00127765636837895i</v>
      </c>
      <c r="X3932" t="str">
        <f t="shared" si="2087"/>
        <v>0.0000258006881911308-0.00127744832371937i</v>
      </c>
      <c r="Y3932" t="str">
        <f t="shared" si="2088"/>
        <v>0.009+12.5538042437448i</v>
      </c>
      <c r="Z3932" t="str">
        <f t="shared" si="2089"/>
        <v>-0.0012212002879936-0.0000255431096797436i</v>
      </c>
      <c r="AA3932" t="str">
        <f t="shared" si="2090"/>
        <v>0.000687391957016199-0.955982328602919i</v>
      </c>
      <c r="AB3932" t="str">
        <f t="shared" si="2091"/>
        <v>1.40656789363751+0.089905675931276i</v>
      </c>
      <c r="AC3932" t="str">
        <f t="shared" si="2092"/>
        <v>1.02168479125536-0.224090318931994i</v>
      </c>
      <c r="AD3932" t="str">
        <f t="shared" si="2093"/>
        <v>1.2951089027929+0.372059020808887i</v>
      </c>
      <c r="AE3932" t="str">
        <f t="shared" si="2094"/>
        <v>-0.00157208382069789-0.000487439692113678i</v>
      </c>
      <c r="AF3932" t="str">
        <f t="shared" si="2095"/>
        <v>-15.0869309212147-0.178211129007831i</v>
      </c>
      <c r="AG3932" t="str">
        <f t="shared" si="2096"/>
        <v>1.00129079098945-0.00448100061699456i</v>
      </c>
      <c r="AH3932" t="str">
        <f t="shared" si="2097"/>
        <v>0.0235659970203502+0.00772975354671825i</v>
      </c>
      <c r="AI3932">
        <f t="shared" si="2098"/>
        <v>-32.110505270481163</v>
      </c>
      <c r="AJ3932">
        <f t="shared" si="2099"/>
        <v>18.159724300540837</v>
      </c>
      <c r="AK3932"/>
      <c r="AL3932"/>
      <c r="AM3932"/>
      <c r="AN3932"/>
    </row>
    <row r="3933" spans="1:40" x14ac:dyDescent="0.25">
      <c r="A3933"/>
      <c r="B3933">
        <f t="shared" si="2100"/>
        <v>1999000</v>
      </c>
      <c r="C3933" s="237" t="str">
        <f t="shared" si="2068"/>
        <v>-1.91256916478076E-08+0.00122512383211152i</v>
      </c>
      <c r="D3933" s="208" t="str">
        <f t="shared" si="2069"/>
        <v>-5.95700610363626+0.00939261604618832i</v>
      </c>
      <c r="E3933" t="str">
        <f t="shared" si="2070"/>
        <v>2870</v>
      </c>
      <c r="F3933" t="str">
        <f t="shared" si="2071"/>
        <v>0.777000777000777</v>
      </c>
      <c r="G3933" t="str">
        <f t="shared" si="2066"/>
        <v>0.777000777000777</v>
      </c>
      <c r="H3933" t="str">
        <f t="shared" si="2072"/>
        <v>9.12992896742291+0.187514686695278i</v>
      </c>
      <c r="I3933" t="str">
        <f t="shared" si="2073"/>
        <v>7850.0546431575i</v>
      </c>
      <c r="J3933" t="str">
        <f t="shared" si="2067"/>
        <v>-52709.1554138218+1697.78469804725i</v>
      </c>
      <c r="K3933" t="str">
        <f t="shared" si="2074"/>
        <v>0.0047921767525506-0.148777162093178i</v>
      </c>
      <c r="L3933" t="str">
        <f t="shared" si="2075"/>
        <v>0.000414824936593285-0.010793397689738i</v>
      </c>
      <c r="M3933" t="str">
        <f t="shared" si="2076"/>
        <v>0.00520700168914389-0.159570559782916i</v>
      </c>
      <c r="N3933" t="str">
        <f t="shared" si="2077"/>
        <v>-8.86538452871872i</v>
      </c>
      <c r="O3933" t="str">
        <f t="shared" si="2078"/>
        <v>-0.847577155653422-0.53067218243889i</v>
      </c>
      <c r="P3933" t="str">
        <f t="shared" si="2079"/>
        <v>1.84757715565342+0.53067218243889i</v>
      </c>
      <c r="Q3933" t="str">
        <f t="shared" si="2080"/>
        <v>-1.84757715565342+8.33471234627983i</v>
      </c>
      <c r="R3933" t="str">
        <f t="shared" si="2081"/>
        <v>0.0138507847455243-0.22474291508971i</v>
      </c>
      <c r="S3933" t="str">
        <f t="shared" si="2082"/>
        <v>0.919549237289163i</v>
      </c>
      <c r="T3933" t="str">
        <f t="shared" si="2083"/>
        <v>0.206662176156886+0.0127364785486032i</v>
      </c>
      <c r="U3933" t="str">
        <f t="shared" si="2084"/>
        <v>0.0001-79.6172801860406i</v>
      </c>
      <c r="V3933" t="str">
        <f t="shared" si="2085"/>
        <v>0.00002-0.00127703769858251i</v>
      </c>
      <c r="W3933" t="str">
        <f t="shared" si="2086"/>
        <v>0.000019999358452949-0.00127701722062589i</v>
      </c>
      <c r="X3933" t="str">
        <f t="shared" si="2087"/>
        <v>0.0000257948841083616-0.00127680930639227i</v>
      </c>
      <c r="Y3933" t="str">
        <f t="shared" si="2088"/>
        <v>0.009+12.560087429052i</v>
      </c>
      <c r="Z3933" t="str">
        <f t="shared" si="2089"/>
        <v>-0.00121997868803664-0.0000255239048033383i</v>
      </c>
      <c r="AA3933" t="str">
        <f t="shared" si="2090"/>
        <v>0.000686703812177149-0.955504001556106i</v>
      </c>
      <c r="AB3933" t="str">
        <f t="shared" si="2091"/>
        <v>1.40697058513503+0.086710838961089i</v>
      </c>
      <c r="AC3933" t="str">
        <f t="shared" si="2092"/>
        <v>1.02116259532564-0.224059580383156i</v>
      </c>
      <c r="AD3933" t="str">
        <f t="shared" si="2093"/>
        <v>1.29675095800994+0.369441963700156i</v>
      </c>
      <c r="AE3933" t="str">
        <f t="shared" si="2094"/>
        <v>-0.00157257893095138-0.000483809470186479i</v>
      </c>
      <c r="AF3933" t="str">
        <f t="shared" si="2095"/>
        <v>-15.0869350710592-0.17812207064909i</v>
      </c>
      <c r="AG3933" t="str">
        <f t="shared" si="2096"/>
        <v>1.00128109540571-0.00448444525654721i</v>
      </c>
      <c r="AH3933" t="str">
        <f t="shared" si="2097"/>
        <v>0.0235745987589841+0.00767519941377998i</v>
      </c>
      <c r="AI3933">
        <f t="shared" si="2098"/>
        <v>-32.113577053787878</v>
      </c>
      <c r="AJ3933">
        <f t="shared" si="2099"/>
        <v>18.033733243703381</v>
      </c>
      <c r="AK3933"/>
      <c r="AL3933"/>
      <c r="AM3933"/>
      <c r="AN3933"/>
    </row>
    <row r="3934" spans="1:40" x14ac:dyDescent="0.25">
      <c r="A3934"/>
      <c r="B3934">
        <f t="shared" si="2100"/>
        <v>2000000</v>
      </c>
      <c r="C3934" s="237" t="str">
        <f t="shared" si="2068"/>
        <v>-1.91065707375872E-08+0.00122451127019575i</v>
      </c>
      <c r="D3934" s="208" t="str">
        <f t="shared" si="2069"/>
        <v>-5.95700610348967+0.00938791973816742i</v>
      </c>
      <c r="E3934" t="str">
        <f t="shared" si="2070"/>
        <v>2870</v>
      </c>
      <c r="F3934" t="str">
        <f t="shared" si="2071"/>
        <v>0.777000777000777</v>
      </c>
      <c r="G3934" t="str">
        <f t="shared" si="2066"/>
        <v>0.777000777000777</v>
      </c>
      <c r="H3934" t="str">
        <f t="shared" si="2072"/>
        <v>9.12993311119477+0.187421020949396i</v>
      </c>
      <c r="I3934" t="str">
        <f t="shared" si="2073"/>
        <v>7853.98163397448i</v>
      </c>
      <c r="J3934" t="str">
        <f t="shared" si="2067"/>
        <v>-52761.9051282237+1698.63401505478i</v>
      </c>
      <c r="K3934" t="str">
        <f t="shared" si="2074"/>
        <v>0.00478739055300937-0.148702924780115i</v>
      </c>
      <c r="L3934" t="str">
        <f t="shared" si="2075"/>
        <v>0.000414410826438368-0.0107880168985185i</v>
      </c>
      <c r="M3934" t="str">
        <f t="shared" si="2076"/>
        <v>0.00520180137944774-0.159490941678633i</v>
      </c>
      <c r="N3934" t="str">
        <f t="shared" si="2077"/>
        <v>-8.86981943843794i</v>
      </c>
      <c r="O3934" t="str">
        <f t="shared" si="2078"/>
        <v>-0.849922295918298-0.526908047861265i</v>
      </c>
      <c r="P3934" t="str">
        <f t="shared" si="2079"/>
        <v>1.8499222959183+0.526908047861265i</v>
      </c>
      <c r="Q3934" t="str">
        <f t="shared" si="2080"/>
        <v>-1.8499222959183+8.34291139057667i</v>
      </c>
      <c r="R3934" t="str">
        <f t="shared" si="2081"/>
        <v>0.0133340118149718-0.224692447745065i</v>
      </c>
      <c r="S3934" t="str">
        <f t="shared" si="2082"/>
        <v>0.920009241910117i</v>
      </c>
      <c r="T3934" t="str">
        <f t="shared" si="2083"/>
        <v>0.206719128512866+0.0122674141015127i</v>
      </c>
      <c r="U3934" t="str">
        <f t="shared" si="2084"/>
        <v>0.0001-79.5774715459475i</v>
      </c>
      <c r="V3934" t="str">
        <f t="shared" si="2085"/>
        <v>0.00002-0.00127639917973322i</v>
      </c>
      <c r="W3934" t="str">
        <f t="shared" si="2086"/>
        <v>0.000019999358452949-0.00127637871202061i</v>
      </c>
      <c r="X3934" t="str">
        <f t="shared" si="2087"/>
        <v>0.0000257890887293012-0.00127617092804303i</v>
      </c>
      <c r="Y3934" t="str">
        <f t="shared" si="2088"/>
        <v>0.009+12.5663706143592i</v>
      </c>
      <c r="Z3934" t="str">
        <f t="shared" si="2089"/>
        <v>-0.00121875892021007-0.0000255047287673172i</v>
      </c>
      <c r="AA3934" t="str">
        <f t="shared" si="2090"/>
        <v>0.000686016700458377-0.955026152981391i</v>
      </c>
      <c r="AB3934" t="str">
        <f t="shared" si="2091"/>
        <v>1.40735832076768+0.0835174153174323i</v>
      </c>
      <c r="AC3934" t="str">
        <f t="shared" si="2092"/>
        <v>1.02064106966989-0.224026462852291i</v>
      </c>
      <c r="AD3934" t="str">
        <f t="shared" si="2093"/>
        <v>1.29838146394443+0.366817712164936i</v>
      </c>
      <c r="AE3934" t="str">
        <f t="shared" si="2094"/>
        <v>-0.00157305840476187-0.00048017722586648i</v>
      </c>
      <c r="AF3934" t="str">
        <f t="shared" si="2095"/>
        <v>-15.0869392146844-0.178033101211229i</v>
      </c>
      <c r="AG3934" t="str">
        <f t="shared" si="2096"/>
        <v>1.0012713846159-0.00448784653376259i</v>
      </c>
      <c r="AH3934" t="str">
        <f t="shared" si="2097"/>
        <v>0.0235829659489355+0.00762060909193601i</v>
      </c>
      <c r="AI3934">
        <f t="shared" si="2098"/>
        <v>-32.116689998447605</v>
      </c>
      <c r="AJ3934">
        <f t="shared" si="2099"/>
        <v>17.907740755490973</v>
      </c>
      <c r="AK3934"/>
      <c r="AL3934"/>
      <c r="AM3934"/>
      <c r="AN3934"/>
    </row>
    <row r="3935" spans="1:40"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2:D52"/>
    <mergeCell ref="A47:D47"/>
    <mergeCell ref="A48:D48"/>
    <mergeCell ref="A49:D49"/>
    <mergeCell ref="A50:D50"/>
    <mergeCell ref="A51:D51"/>
    <mergeCell ref="A53:D53"/>
    <mergeCell ref="A54:D54"/>
    <mergeCell ref="A55:D55"/>
    <mergeCell ref="A56:D56"/>
    <mergeCell ref="A57:D5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5" x14ac:dyDescent="0.25"/>
  <cols>
    <col min="3" max="3" width="14.42578125" bestFit="1" customWidth="1"/>
    <col min="4" max="4" width="15.5703125" bestFit="1" customWidth="1"/>
    <col min="5" max="5" width="10.42578125" bestFit="1" customWidth="1"/>
  </cols>
  <sheetData>
    <row r="2" spans="3:5" x14ac:dyDescent="0.25">
      <c r="C2" t="s">
        <v>351</v>
      </c>
    </row>
    <row r="5" spans="3:5" x14ac:dyDescent="0.25">
      <c r="C5" t="s">
        <v>352</v>
      </c>
      <c r="D5" t="s">
        <v>353</v>
      </c>
      <c r="E5" t="s">
        <v>354</v>
      </c>
    </row>
    <row r="6" spans="3:5" x14ac:dyDescent="0.25">
      <c r="C6">
        <f>'TPS543C20 Loop Gain'!AI3934</f>
        <v>-32.116689998447605</v>
      </c>
      <c r="D6">
        <f>'TPS543C20 Loop Gain'!AJ3934</f>
        <v>17.907740755490973</v>
      </c>
      <c r="E6">
        <f>'TPS543C20 Loop Gain'!B3934</f>
        <v>2000000</v>
      </c>
    </row>
    <row r="7" spans="3:5" x14ac:dyDescent="0.25">
      <c r="C7">
        <f>'TPS543C20 Loop Gain'!AI3933</f>
        <v>-32.113577053787878</v>
      </c>
      <c r="D7">
        <f>'TPS543C20 Loop Gain'!AJ3933</f>
        <v>18.033733243703381</v>
      </c>
      <c r="E7">
        <f>'TPS543C20 Loop Gain'!B3933</f>
        <v>1999000</v>
      </c>
    </row>
    <row r="8" spans="3:5" x14ac:dyDescent="0.25">
      <c r="C8">
        <f>'TPS543C20 Loop Gain'!AI3932</f>
        <v>-32.110505270481163</v>
      </c>
      <c r="D8">
        <f>'TPS543C20 Loop Gain'!AJ3932</f>
        <v>18.159724300540837</v>
      </c>
      <c r="E8">
        <f>'TPS543C20 Loop Gain'!B3932</f>
        <v>1998000</v>
      </c>
    </row>
    <row r="9" spans="3:5" x14ac:dyDescent="0.25">
      <c r="C9">
        <f>'TPS543C20 Loop Gain'!AI3931</f>
        <v>-32.107474701448233</v>
      </c>
      <c r="D9">
        <f>'TPS543C20 Loop Gain'!AJ3931</f>
        <v>18.285713947609061</v>
      </c>
      <c r="E9">
        <f>'TPS543C20 Loop Gain'!B3931</f>
        <v>1997000</v>
      </c>
    </row>
    <row r="10" spans="3:5" x14ac:dyDescent="0.25">
      <c r="C10">
        <f>'TPS543C20 Loop Gain'!AI3930</f>
        <v>-32.104485400185105</v>
      </c>
      <c r="D10">
        <f>'TPS543C20 Loop Gain'!AJ3930</f>
        <v>18.411702206588782</v>
      </c>
      <c r="E10">
        <f>'TPS543C20 Loop Gain'!B3930</f>
        <v>1996000</v>
      </c>
    </row>
    <row r="11" spans="3:5" x14ac:dyDescent="0.25">
      <c r="C11">
        <f>'TPS543C20 Loop Gain'!AI3929</f>
        <v>-32.101537420765375</v>
      </c>
      <c r="D11">
        <f>'TPS543C20 Loop Gain'!AJ3929</f>
        <v>18.537689099237355</v>
      </c>
      <c r="E11">
        <f>'TPS543C20 Loop Gain'!B3929</f>
        <v>1995000</v>
      </c>
    </row>
    <row r="12" spans="3:5" x14ac:dyDescent="0.25">
      <c r="C12">
        <f>'TPS543C20 Loop Gain'!AI3928</f>
        <v>-32.098630817843741</v>
      </c>
      <c r="D12">
        <f>'TPS543C20 Loop Gain'!AJ3928</f>
        <v>18.663674647385605</v>
      </c>
      <c r="E12">
        <f>'TPS543C20 Loop Gain'!B3928</f>
        <v>1994000</v>
      </c>
    </row>
    <row r="13" spans="3:5" x14ac:dyDescent="0.25">
      <c r="C13">
        <f>'TPS543C20 Loop Gain'!AI3927</f>
        <v>-32.095765646657938</v>
      </c>
      <c r="D13">
        <f>'TPS543C20 Loop Gain'!AJ3927</f>
        <v>18.789658872940674</v>
      </c>
      <c r="E13">
        <f>'TPS543C20 Loop Gain'!B3927</f>
        <v>1993000</v>
      </c>
    </row>
    <row r="14" spans="3:5" x14ac:dyDescent="0.25">
      <c r="C14">
        <f>'TPS543C20 Loop Gain'!AI3926</f>
        <v>-32.092941963031599</v>
      </c>
      <c r="D14">
        <f>'TPS543C20 Loop Gain'!AJ3926</f>
        <v>18.915641797884572</v>
      </c>
      <c r="E14">
        <f>'TPS543C20 Loop Gain'!B3926</f>
        <v>1992000</v>
      </c>
    </row>
    <row r="15" spans="3:5" x14ac:dyDescent="0.25">
      <c r="C15">
        <f>'TPS543C20 Loop Gain'!AI3925</f>
        <v>-32.090159823377817</v>
      </c>
      <c r="D15">
        <f>'TPS543C20 Loop Gain'!AJ3925</f>
        <v>19.04162344427349</v>
      </c>
      <c r="E15">
        <f>'TPS543C20 Loop Gain'!B3925</f>
        <v>1991000</v>
      </c>
    </row>
    <row r="16" spans="3:5" x14ac:dyDescent="0.25">
      <c r="C16">
        <f>'TPS543C20 Loop Gain'!AI3924</f>
        <v>-32.08741928470149</v>
      </c>
      <c r="D16">
        <f>'TPS543C20 Loop Gain'!AJ3924</f>
        <v>19.167603834237749</v>
      </c>
      <c r="E16">
        <f>'TPS543C20 Loop Gain'!B3924</f>
        <v>1990000</v>
      </c>
    </row>
    <row r="17" spans="3:5" x14ac:dyDescent="0.25">
      <c r="C17">
        <f>'TPS543C20 Loop Gain'!AI3923</f>
        <v>-32.084720404601292</v>
      </c>
      <c r="D17">
        <f>'TPS543C20 Loop Gain'!AJ3923</f>
        <v>19.293582989981342</v>
      </c>
      <c r="E17">
        <f>'TPS543C20 Loop Gain'!B3923</f>
        <v>1989000</v>
      </c>
    </row>
    <row r="18" spans="3:5" x14ac:dyDescent="0.25">
      <c r="C18">
        <f>'TPS543C20 Loop Gain'!AI3922</f>
        <v>-32.082063241274923</v>
      </c>
      <c r="D18">
        <f>'TPS543C20 Loop Gain'!AJ3922</f>
        <v>19.41956093378278</v>
      </c>
      <c r="E18">
        <f>'TPS543C20 Loop Gain'!B3922</f>
        <v>1988000</v>
      </c>
    </row>
    <row r="19" spans="3:5" x14ac:dyDescent="0.25">
      <c r="C19">
        <f>'TPS543C20 Loop Gain'!AI3921</f>
        <v>-32.079447853519277</v>
      </c>
      <c r="D19">
        <f>'TPS543C20 Loop Gain'!AJ3921</f>
        <v>19.545537687993797</v>
      </c>
      <c r="E19">
        <f>'TPS543C20 Loop Gain'!B3921</f>
        <v>1987000</v>
      </c>
    </row>
    <row r="20" spans="3:5" x14ac:dyDescent="0.25">
      <c r="C20">
        <f>'TPS543C20 Loop Gain'!AI3920</f>
        <v>-32.076874300735412</v>
      </c>
      <c r="D20">
        <f>'TPS543C20 Loop Gain'!AJ3920</f>
        <v>19.671513275039167</v>
      </c>
      <c r="E20">
        <f>'TPS543C20 Loop Gain'!B3920</f>
        <v>1986000</v>
      </c>
    </row>
    <row r="21" spans="3:5" x14ac:dyDescent="0.25">
      <c r="C21">
        <f>'TPS543C20 Loop Gain'!AI3919</f>
        <v>-32.074342642930901</v>
      </c>
      <c r="D21">
        <f>'TPS543C20 Loop Gain'!AJ3919</f>
        <v>19.797487717416793</v>
      </c>
      <c r="E21">
        <f>'TPS543C20 Loop Gain'!B3919</f>
        <v>1985000</v>
      </c>
    </row>
    <row r="22" spans="3:5" x14ac:dyDescent="0.25">
      <c r="C22">
        <f>'TPS543C20 Loop Gain'!AI3918</f>
        <v>-32.071852940722316</v>
      </c>
      <c r="D22">
        <f>'TPS543C20 Loop Gain'!AJ3918</f>
        <v>19.923461037696924</v>
      </c>
      <c r="E22">
        <f>'TPS543C20 Loop Gain'!B3918</f>
        <v>1984000</v>
      </c>
    </row>
    <row r="23" spans="3:5" x14ac:dyDescent="0.25">
      <c r="C23">
        <f>'TPS543C20 Loop Gain'!AI3917</f>
        <v>-32.069405255339404</v>
      </c>
      <c r="D23">
        <f>'TPS543C20 Loop Gain'!AJ3917</f>
        <v>20.049433258522825</v>
      </c>
      <c r="E23">
        <f>'TPS543C20 Loop Gain'!B3917</f>
        <v>1983000</v>
      </c>
    </row>
    <row r="24" spans="3:5" x14ac:dyDescent="0.25">
      <c r="C24">
        <f>'TPS543C20 Loop Gain'!AI3916</f>
        <v>-32.066999648627558</v>
      </c>
      <c r="D24">
        <f>'TPS543C20 Loop Gain'!AJ3916</f>
        <v>20.175404402610344</v>
      </c>
      <c r="E24">
        <f>'TPS543C20 Loop Gain'!B3916</f>
        <v>1982000</v>
      </c>
    </row>
    <row r="25" spans="3:5" x14ac:dyDescent="0.25">
      <c r="C25">
        <f>'TPS543C20 Loop Gain'!AI3915</f>
        <v>-32.064636183050865</v>
      </c>
      <c r="D25">
        <f>'TPS543C20 Loop Gain'!AJ3915</f>
        <v>20.301374492745602</v>
      </c>
      <c r="E25">
        <f>'TPS543C20 Loop Gain'!B3915</f>
        <v>1981000</v>
      </c>
    </row>
    <row r="26" spans="3:5" x14ac:dyDescent="0.25">
      <c r="C26">
        <f>'TPS543C20 Loop Gain'!AI3914</f>
        <v>-32.062314921695474</v>
      </c>
      <c r="D26">
        <f>'TPS543C20 Loop Gain'!AJ3914</f>
        <v>20.427343551788212</v>
      </c>
      <c r="E26">
        <f>'TPS543C20 Loop Gain'!B3914</f>
        <v>1980000</v>
      </c>
    </row>
    <row r="27" spans="3:5" x14ac:dyDescent="0.25">
      <c r="C27">
        <f>'TPS543C20 Loop Gain'!AI3913</f>
        <v>-32.060035928272541</v>
      </c>
      <c r="D27">
        <f>'TPS543C20 Loop Gain'!AJ3913</f>
        <v>20.553311602668039</v>
      </c>
      <c r="E27">
        <f>'TPS543C20 Loop Gain'!B3913</f>
        <v>1979000</v>
      </c>
    </row>
    <row r="28" spans="3:5" x14ac:dyDescent="0.25">
      <c r="C28">
        <f>'TPS543C20 Loop Gain'!AI3912</f>
        <v>-32.057799267122235</v>
      </c>
      <c r="D28">
        <f>'TPS543C20 Loop Gain'!AJ3912</f>
        <v>20.679278668386473</v>
      </c>
      <c r="E28">
        <f>'TPS543C20 Loop Gain'!B3912</f>
        <v>1978000</v>
      </c>
    </row>
    <row r="29" spans="3:5" x14ac:dyDescent="0.25">
      <c r="C29">
        <f>'TPS543C20 Loop Gain'!AI3911</f>
        <v>-32.055605003215916</v>
      </c>
      <c r="D29">
        <f>'TPS543C20 Loop Gain'!AJ3911</f>
        <v>20.805244772015673</v>
      </c>
      <c r="E29">
        <f>'TPS543C20 Loop Gain'!B3911</f>
        <v>1977000</v>
      </c>
    </row>
    <row r="30" spans="3:5" x14ac:dyDescent="0.25">
      <c r="C30">
        <f>'TPS543C20 Loop Gain'!AI3910</f>
        <v>-32.053453202160583</v>
      </c>
      <c r="D30">
        <f>'TPS543C20 Loop Gain'!AJ3910</f>
        <v>20.931209936698501</v>
      </c>
      <c r="E30">
        <f>'TPS543C20 Loop Gain'!B3910</f>
        <v>1976000</v>
      </c>
    </row>
    <row r="31" spans="3:5" x14ac:dyDescent="0.25">
      <c r="C31">
        <f>'TPS543C20 Loop Gain'!AI3909</f>
        <v>-32.051343930201028</v>
      </c>
      <c r="D31">
        <f>'TPS543C20 Loop Gain'!AJ3909</f>
        <v>21.057174185647813</v>
      </c>
      <c r="E31">
        <f>'TPS543C20 Loop Gain'!B3909</f>
        <v>1975000</v>
      </c>
    </row>
    <row r="32" spans="3:5" x14ac:dyDescent="0.25">
      <c r="C32">
        <f>'TPS543C20 Loop Gain'!AI3908</f>
        <v>-32.049277254224194</v>
      </c>
      <c r="D32">
        <f>'TPS543C20 Loop Gain'!AJ3908</f>
        <v>21.18313754214623</v>
      </c>
      <c r="E32">
        <f>'TPS543C20 Loop Gain'!B3908</f>
        <v>1974000</v>
      </c>
    </row>
    <row r="33" spans="3:5" x14ac:dyDescent="0.25">
      <c r="C33">
        <f>'TPS543C20 Loop Gain'!AI3907</f>
        <v>-32.04725324176232</v>
      </c>
      <c r="D33">
        <f>'TPS543C20 Loop Gain'!AJ3907</f>
        <v>21.309100029547491</v>
      </c>
      <c r="E33">
        <f>'TPS543C20 Loop Gain'!B3907</f>
        <v>1973000</v>
      </c>
    </row>
    <row r="34" spans="3:5" x14ac:dyDescent="0.25">
      <c r="C34">
        <f>'TPS543C20 Loop Gain'!AI3906</f>
        <v>-32.04527196099621</v>
      </c>
      <c r="D34">
        <f>'TPS543C20 Loop Gain'!AJ3906</f>
        <v>21.435061671273555</v>
      </c>
      <c r="E34">
        <f>'TPS543C20 Loop Gain'!B3906</f>
        <v>1972000</v>
      </c>
    </row>
    <row r="35" spans="3:5" x14ac:dyDescent="0.25">
      <c r="C35">
        <f>'TPS543C20 Loop Gain'!AI3905</f>
        <v>-32.043333480759173</v>
      </c>
      <c r="D35">
        <f>'TPS543C20 Loop Gain'!AJ3905</f>
        <v>21.561022490815883</v>
      </c>
      <c r="E35">
        <f>'TPS543C20 Loop Gain'!B3905</f>
        <v>1971000</v>
      </c>
    </row>
    <row r="36" spans="3:5" x14ac:dyDescent="0.25">
      <c r="C36">
        <f>'TPS543C20 Loop Gain'!AI3904</f>
        <v>-32.041437870539447</v>
      </c>
      <c r="D36">
        <f>'TPS543C20 Loop Gain'!AJ3904</f>
        <v>21.686982511734595</v>
      </c>
      <c r="E36">
        <f>'TPS543C20 Loop Gain'!B3904</f>
        <v>1970000</v>
      </c>
    </row>
    <row r="37" spans="3:5" x14ac:dyDescent="0.25">
      <c r="C37">
        <f>'TPS543C20 Loop Gain'!AI3903</f>
        <v>-32.039585200485348</v>
      </c>
      <c r="D37">
        <f>'TPS543C20 Loop Gain'!AJ3903</f>
        <v>21.812941757658802</v>
      </c>
      <c r="E37">
        <f>'TPS543C20 Loop Gain'!B3903</f>
        <v>1969000</v>
      </c>
    </row>
    <row r="38" spans="3:5" x14ac:dyDescent="0.25">
      <c r="C38">
        <f>'TPS543C20 Loop Gain'!AI3902</f>
        <v>-32.037775541407683</v>
      </c>
      <c r="D38">
        <f>'TPS543C20 Loop Gain'!AJ3902</f>
        <v>21.938900252285894</v>
      </c>
      <c r="E38">
        <f>'TPS543C20 Loop Gain'!B3902</f>
        <v>1968000</v>
      </c>
    </row>
    <row r="39" spans="3:5" x14ac:dyDescent="0.25">
      <c r="C39">
        <f>'TPS543C20 Loop Gain'!AI3901</f>
        <v>-32.03600896478433</v>
      </c>
      <c r="D39">
        <f>'TPS543C20 Loop Gain'!AJ3901</f>
        <v>22.064858019381678</v>
      </c>
      <c r="E39">
        <f>'TPS543C20 Loop Gain'!B3901</f>
        <v>1967000</v>
      </c>
    </row>
    <row r="40" spans="3:5" x14ac:dyDescent="0.25">
      <c r="C40">
        <f>'TPS543C20 Loop Gain'!AI3900</f>
        <v>-32.034285542762582</v>
      </c>
      <c r="D40">
        <f>'TPS543C20 Loop Gain'!AJ3900</f>
        <v>22.190815082778489</v>
      </c>
      <c r="E40">
        <f>'TPS543C20 Loop Gain'!B3900</f>
        <v>1966000</v>
      </c>
    </row>
    <row r="41" spans="3:5" x14ac:dyDescent="0.25">
      <c r="C41">
        <f>'TPS543C20 Loop Gain'!AI3899</f>
        <v>-32.032605348164147</v>
      </c>
      <c r="D41">
        <f>'TPS543C20 Loop Gain'!AJ3899</f>
        <v>22.316771466377354</v>
      </c>
      <c r="E41">
        <f>'TPS543C20 Loop Gain'!B3899</f>
        <v>1965000</v>
      </c>
    </row>
    <row r="42" spans="3:5" x14ac:dyDescent="0.25">
      <c r="C42">
        <f>'TPS543C20 Loop Gain'!AI3898</f>
        <v>-32.030968454488502</v>
      </c>
      <c r="D42">
        <f>'TPS543C20 Loop Gain'!AJ3898</f>
        <v>22.442727194146357</v>
      </c>
      <c r="E42">
        <f>'TPS543C20 Loop Gain'!B3898</f>
        <v>1964000</v>
      </c>
    </row>
    <row r="43" spans="3:5" x14ac:dyDescent="0.25">
      <c r="C43">
        <f>'TPS543C20 Loop Gain'!AI3897</f>
        <v>-32.029374935916948</v>
      </c>
      <c r="D43">
        <f>'TPS543C20 Loop Gain'!AJ3897</f>
        <v>22.568682290119931</v>
      </c>
      <c r="E43">
        <f>'TPS543C20 Loop Gain'!B3897</f>
        <v>1963000</v>
      </c>
    </row>
    <row r="44" spans="3:5" x14ac:dyDescent="0.25">
      <c r="C44">
        <f>'TPS543C20 Loop Gain'!AI3896</f>
        <v>-32.027824867315466</v>
      </c>
      <c r="D44">
        <f>'TPS543C20 Loop Gain'!AJ3896</f>
        <v>22.694636778399236</v>
      </c>
      <c r="E44">
        <f>'TPS543C20 Loop Gain'!B3896</f>
        <v>1962000</v>
      </c>
    </row>
    <row r="45" spans="3:5" x14ac:dyDescent="0.25">
      <c r="C45">
        <f>'TPS543C20 Loop Gain'!AI3895</f>
        <v>-32.026318324240009</v>
      </c>
      <c r="D45">
        <f>'TPS543C20 Loop Gain'!AJ3895</f>
        <v>22.82059068315246</v>
      </c>
      <c r="E45">
        <f>'TPS543C20 Loop Gain'!B3895</f>
        <v>1961000</v>
      </c>
    </row>
    <row r="46" spans="3:5" x14ac:dyDescent="0.25">
      <c r="C46">
        <f>'TPS543C20 Loop Gain'!AI3894</f>
        <v>-32.024855382939407</v>
      </c>
      <c r="D46">
        <f>'TPS543C20 Loop Gain'!AJ3894</f>
        <v>22.946544028612802</v>
      </c>
      <c r="E46">
        <f>'TPS543C20 Loop Gain'!B3894</f>
        <v>1960000</v>
      </c>
    </row>
    <row r="47" spans="3:5" x14ac:dyDescent="0.25">
      <c r="C47">
        <f>'TPS543C20 Loop Gain'!AI3893</f>
        <v>-32.023436120359648</v>
      </c>
      <c r="D47">
        <f>'TPS543C20 Loop Gain'!AJ3893</f>
        <v>23.072496839079825</v>
      </c>
      <c r="E47">
        <f>'TPS543C20 Loop Gain'!B3893</f>
        <v>1959000</v>
      </c>
    </row>
    <row r="48" spans="3:5" x14ac:dyDescent="0.25">
      <c r="C48">
        <f>'TPS543C20 Loop Gain'!AI3892</f>
        <v>-32.022060614148074</v>
      </c>
      <c r="D48">
        <f>'TPS543C20 Loop Gain'!AJ3892</f>
        <v>23.198449138917972</v>
      </c>
      <c r="E48">
        <f>'TPS543C20 Loop Gain'!B3892</f>
        <v>1958000</v>
      </c>
    </row>
    <row r="49" spans="3:5" x14ac:dyDescent="0.25">
      <c r="C49">
        <f>'TPS543C20 Loop Gain'!AI3891</f>
        <v>-32.020728942657087</v>
      </c>
      <c r="D49">
        <f>'TPS543C20 Loop Gain'!AJ3891</f>
        <v>23.324400952557138</v>
      </c>
      <c r="E49">
        <f>'TPS543C20 Loop Gain'!B3891</f>
        <v>1957000</v>
      </c>
    </row>
    <row r="50" spans="3:5" x14ac:dyDescent="0.25">
      <c r="C50">
        <f>'TPS543C20 Loop Gain'!AI3890</f>
        <v>-32.019441184948903</v>
      </c>
      <c r="D50">
        <f>'TPS543C20 Loop Gain'!AJ3890</f>
        <v>23.450352304492522</v>
      </c>
      <c r="E50">
        <f>'TPS543C20 Loop Gain'!B3890</f>
        <v>1956000</v>
      </c>
    </row>
    <row r="51" spans="3:5" x14ac:dyDescent="0.25">
      <c r="C51">
        <f>'TPS543C20 Loop Gain'!AI3889</f>
        <v>-32.018197420798764</v>
      </c>
      <c r="D51">
        <f>'TPS543C20 Loop Gain'!AJ3889</f>
        <v>23.576303219282849</v>
      </c>
      <c r="E51">
        <f>'TPS543C20 Loop Gain'!B3889</f>
        <v>1955000</v>
      </c>
    </row>
    <row r="52" spans="3:5" x14ac:dyDescent="0.25">
      <c r="C52">
        <f>'TPS543C20 Loop Gain'!AI3888</f>
        <v>-32.016997730700048</v>
      </c>
      <c r="D52">
        <f>'TPS543C20 Loop Gain'!AJ3888</f>
        <v>23.702253721551397</v>
      </c>
      <c r="E52">
        <f>'TPS543C20 Loop Gain'!B3888</f>
        <v>1954000</v>
      </c>
    </row>
    <row r="53" spans="3:5" x14ac:dyDescent="0.25">
      <c r="C53">
        <f>'TPS543C20 Loop Gain'!AI3887</f>
        <v>-32.015842195867378</v>
      </c>
      <c r="D53">
        <f>'TPS543C20 Loop Gain'!AJ3887</f>
        <v>23.828203835986223</v>
      </c>
      <c r="E53">
        <f>'TPS543C20 Loop Gain'!B3887</f>
        <v>1953000</v>
      </c>
    </row>
    <row r="54" spans="3:5" x14ac:dyDescent="0.25">
      <c r="C54">
        <f>'TPS543C20 Loop Gain'!AI3886</f>
        <v>-32.014730898242419</v>
      </c>
      <c r="D54">
        <f>'TPS543C20 Loop Gain'!AJ3886</f>
        <v>23.95415358733722</v>
      </c>
      <c r="E54">
        <f>'TPS543C20 Loop Gain'!B3886</f>
        <v>1952000</v>
      </c>
    </row>
    <row r="55" spans="3:5" x14ac:dyDescent="0.25">
      <c r="C55">
        <f>'TPS543C20 Loop Gain'!AI3885</f>
        <v>-32.013663920496931</v>
      </c>
      <c r="D55">
        <f>'TPS543C20 Loop Gain'!AJ3885</f>
        <v>24.08010300041903</v>
      </c>
      <c r="E55">
        <f>'TPS543C20 Loop Gain'!B3885</f>
        <v>1951000</v>
      </c>
    </row>
    <row r="56" spans="3:5" x14ac:dyDescent="0.25">
      <c r="C56">
        <f>'TPS543C20 Loop Gain'!AI3884</f>
        <v>-32.012641346037576</v>
      </c>
      <c r="D56">
        <f>'TPS543C20 Loop Gain'!AJ3884</f>
        <v>24.206052100109087</v>
      </c>
      <c r="E56">
        <f>'TPS543C20 Loop Gain'!B3884</f>
        <v>1950000</v>
      </c>
    </row>
    <row r="57" spans="3:5" x14ac:dyDescent="0.25">
      <c r="C57">
        <f>'TPS543C20 Loop Gain'!AI3883</f>
        <v>-32.011663259010668</v>
      </c>
      <c r="D57">
        <f>'TPS543C20 Loop Gain'!AJ3883</f>
        <v>24.332000911347063</v>
      </c>
      <c r="E57">
        <f>'TPS543C20 Loop Gain'!B3883</f>
        <v>1949000</v>
      </c>
    </row>
    <row r="58" spans="3:5" x14ac:dyDescent="0.25">
      <c r="C58">
        <f>'TPS543C20 Loop Gain'!AI3882</f>
        <v>-32.010729744305955</v>
      </c>
      <c r="D58">
        <f>'TPS543C20 Loop Gain'!AJ3882</f>
        <v>24.457949459134536</v>
      </c>
      <c r="E58">
        <f>'TPS543C20 Loop Gain'!B3882</f>
        <v>1948000</v>
      </c>
    </row>
    <row r="59" spans="3:5" x14ac:dyDescent="0.25">
      <c r="C59">
        <f>'TPS543C20 Loop Gain'!AI3881</f>
        <v>-32.009840887561431</v>
      </c>
      <c r="D59">
        <f>'TPS543C20 Loop Gain'!AJ3881</f>
        <v>24.583897768536389</v>
      </c>
      <c r="E59">
        <f>'TPS543C20 Loop Gain'!B3881</f>
        <v>1947000</v>
      </c>
    </row>
    <row r="60" spans="3:5" x14ac:dyDescent="0.25">
      <c r="C60">
        <f>'TPS543C20 Loop Gain'!AI3880</f>
        <v>-32.008996775168519</v>
      </c>
      <c r="D60">
        <f>'TPS543C20 Loop Gain'!AJ3880</f>
        <v>24.709845864677622</v>
      </c>
      <c r="E60">
        <f>'TPS543C20 Loop Gain'!B3880</f>
        <v>1946000</v>
      </c>
    </row>
    <row r="61" spans="3:5" x14ac:dyDescent="0.25">
      <c r="C61">
        <f>'TPS543C20 Loop Gain'!AI3879</f>
        <v>-32.00819749427518</v>
      </c>
      <c r="D61">
        <f>'TPS543C20 Loop Gain'!AJ3879</f>
        <v>24.835793772746612</v>
      </c>
      <c r="E61">
        <f>'TPS543C20 Loop Gain'!B3879</f>
        <v>1945000</v>
      </c>
    </row>
    <row r="62" spans="3:5" x14ac:dyDescent="0.25">
      <c r="C62">
        <f>'TPS543C20 Loop Gain'!AI3878</f>
        <v>-32.007443132792787</v>
      </c>
      <c r="D62">
        <f>'TPS543C20 Loop Gain'!AJ3878</f>
        <v>24.961741517991012</v>
      </c>
      <c r="E62">
        <f>'TPS543C20 Loop Gain'!B3878</f>
        <v>1944000</v>
      </c>
    </row>
    <row r="63" spans="3:5" x14ac:dyDescent="0.25">
      <c r="C63">
        <f>'TPS543C20 Loop Gain'!AI3877</f>
        <v>-32.006733779398196</v>
      </c>
      <c r="D63">
        <f>'TPS543C20 Loop Gain'!AJ3877</f>
        <v>25.087689125720107</v>
      </c>
      <c r="E63">
        <f>'TPS543C20 Loop Gain'!B3877</f>
        <v>1943000</v>
      </c>
    </row>
    <row r="64" spans="3:5" x14ac:dyDescent="0.25">
      <c r="C64">
        <f>'TPS543C20 Loop Gain'!AI3876</f>
        <v>-32.00606952354093</v>
      </c>
      <c r="D64">
        <f>'TPS543C20 Loop Gain'!AJ3876</f>
        <v>25.213636621303198</v>
      </c>
      <c r="E64">
        <f>'TPS543C20 Loop Gain'!B3876</f>
        <v>1942000</v>
      </c>
    </row>
    <row r="65" spans="3:5" x14ac:dyDescent="0.25">
      <c r="C65">
        <f>'TPS543C20 Loop Gain'!AI3875</f>
        <v>-32.005450455446109</v>
      </c>
      <c r="D65">
        <f>'TPS543C20 Loop Gain'!AJ3875</f>
        <v>25.339584030170744</v>
      </c>
      <c r="E65">
        <f>'TPS543C20 Loop Gain'!B3875</f>
        <v>1941000</v>
      </c>
    </row>
    <row r="66" spans="3:5" x14ac:dyDescent="0.25">
      <c r="C66">
        <f>'TPS543C20 Loop Gain'!AI3874</f>
        <v>-32.004876666120609</v>
      </c>
      <c r="D66">
        <f>'TPS543C20 Loop Gain'!AJ3874</f>
        <v>25.465531377811448</v>
      </c>
      <c r="E66">
        <f>'TPS543C20 Loop Gain'!B3874</f>
        <v>1940000</v>
      </c>
    </row>
    <row r="67" spans="3:5" x14ac:dyDescent="0.25">
      <c r="C67">
        <f>'TPS543C20 Loop Gain'!AI3873</f>
        <v>-32.004348247357271</v>
      </c>
      <c r="D67">
        <f>'TPS543C20 Loop Gain'!AJ3873</f>
        <v>25.591478689774394</v>
      </c>
      <c r="E67">
        <f>'TPS543C20 Loop Gain'!B3873</f>
        <v>1939000</v>
      </c>
    </row>
    <row r="68" spans="3:5" x14ac:dyDescent="0.25">
      <c r="C68">
        <f>'TPS543C20 Loop Gain'!AI3872</f>
        <v>-32.003865291740119</v>
      </c>
      <c r="D68">
        <f>'TPS543C20 Loop Gain'!AJ3872</f>
        <v>25.717425991668136</v>
      </c>
      <c r="E68">
        <f>'TPS543C20 Loop Gain'!B3872</f>
        <v>1938000</v>
      </c>
    </row>
    <row r="69" spans="3:5" x14ac:dyDescent="0.25">
      <c r="C69">
        <f>'TPS543C20 Loop Gain'!AI3871</f>
        <v>-32.003427892649697</v>
      </c>
      <c r="D69">
        <f>'TPS543C20 Loop Gain'!AJ3871</f>
        <v>25.843373309158377</v>
      </c>
      <c r="E69">
        <f>'TPS543C20 Loop Gain'!B3871</f>
        <v>1937000</v>
      </c>
    </row>
    <row r="70" spans="3:5" x14ac:dyDescent="0.25">
      <c r="C70">
        <f>'TPS543C20 Loop Gain'!AI3870</f>
        <v>-32.003036144266559</v>
      </c>
      <c r="D70">
        <f>'TPS543C20 Loop Gain'!AJ3870</f>
        <v>25.969320667971843</v>
      </c>
      <c r="E70">
        <f>'TPS543C20 Loop Gain'!B3870</f>
        <v>1936000</v>
      </c>
    </row>
    <row r="71" spans="3:5" x14ac:dyDescent="0.25">
      <c r="C71">
        <f>'TPS543C20 Loop Gain'!AI3869</f>
        <v>-32.002690141578825</v>
      </c>
      <c r="D71">
        <f>'TPS543C20 Loop Gain'!AJ3869</f>
        <v>26.095268093891054</v>
      </c>
      <c r="E71">
        <f>'TPS543C20 Loop Gain'!B3869</f>
        <v>1935000</v>
      </c>
    </row>
    <row r="72" spans="3:5" x14ac:dyDescent="0.25">
      <c r="C72">
        <f>'TPS543C20 Loop Gain'!AI3868</f>
        <v>-32.00238998038585</v>
      </c>
      <c r="D72">
        <f>'TPS543C20 Loop Gain'!AJ3868</f>
        <v>26.221215612757515</v>
      </c>
      <c r="E72">
        <f>'TPS543C20 Loop Gain'!B3868</f>
        <v>1934000</v>
      </c>
    </row>
    <row r="73" spans="3:5" x14ac:dyDescent="0.25">
      <c r="C73">
        <f>'TPS543C20 Loop Gain'!AI3867</f>
        <v>-32.002135757303051</v>
      </c>
      <c r="D73">
        <f>'TPS543C20 Loop Gain'!AJ3867</f>
        <v>26.347163250470032</v>
      </c>
      <c r="E73">
        <f>'TPS543C20 Loop Gain'!B3867</f>
        <v>1933000</v>
      </c>
    </row>
    <row r="74" spans="3:5" x14ac:dyDescent="0.25">
      <c r="C74">
        <f>'TPS543C20 Loop Gain'!AI3866</f>
        <v>-32.001927569769052</v>
      </c>
      <c r="D74">
        <f>'TPS543C20 Loop Gain'!AJ3866</f>
        <v>26.473111032984615</v>
      </c>
      <c r="E74">
        <f>'TPS543C20 Loop Gain'!B3866</f>
        <v>1932000</v>
      </c>
    </row>
    <row r="75" spans="3:5" x14ac:dyDescent="0.25">
      <c r="C75">
        <f>'TPS543C20 Loop Gain'!AI3865</f>
        <v>-32.001765516048351</v>
      </c>
      <c r="D75">
        <f>'TPS543C20 Loop Gain'!AJ3865</f>
        <v>26.59905898631408</v>
      </c>
      <c r="E75">
        <f>'TPS543C20 Loop Gain'!B3865</f>
        <v>1931000</v>
      </c>
    </row>
    <row r="76" spans="3:5" x14ac:dyDescent="0.25">
      <c r="C76">
        <f>'TPS543C20 Loop Gain'!AI3864</f>
        <v>-32.001649695239514</v>
      </c>
      <c r="D76">
        <f>'TPS543C20 Loop Gain'!AJ3864</f>
        <v>26.725007136527225</v>
      </c>
      <c r="E76">
        <f>'TPS543C20 Loop Gain'!B3864</f>
        <v>1930000</v>
      </c>
    </row>
    <row r="77" spans="3:5" x14ac:dyDescent="0.25">
      <c r="C77">
        <f>'TPS543C20 Loop Gain'!AI3863</f>
        <v>-32.0015802072787</v>
      </c>
      <c r="D77">
        <f>'TPS543C20 Loop Gain'!AJ3863</f>
        <v>26.850955509749713</v>
      </c>
      <c r="E77">
        <f>'TPS543C20 Loop Gain'!B3863</f>
        <v>1929000</v>
      </c>
    </row>
    <row r="78" spans="3:5" x14ac:dyDescent="0.25">
      <c r="C78">
        <f>'TPS543C20 Loop Gain'!AI3862</f>
        <v>-32.00155715294558</v>
      </c>
      <c r="D78">
        <f>'TPS543C20 Loop Gain'!AJ3862</f>
        <v>26.976904132162115</v>
      </c>
      <c r="E78">
        <f>'TPS543C20 Loop Gain'!B3862</f>
        <v>1928000</v>
      </c>
    </row>
    <row r="79" spans="3:5" x14ac:dyDescent="0.25">
      <c r="C79">
        <f>'TPS543C20 Loop Gain'!AI3861</f>
        <v>-32.001580633869963</v>
      </c>
      <c r="D79">
        <f>'TPS543C20 Loop Gain'!AJ3861</f>
        <v>27.102853030001537</v>
      </c>
      <c r="E79">
        <f>'TPS543C20 Loop Gain'!B3861</f>
        <v>1927000</v>
      </c>
    </row>
    <row r="80" spans="3:5" x14ac:dyDescent="0.25">
      <c r="C80">
        <f>'TPS543C20 Loop Gain'!AI3860</f>
        <v>-32.001650752535639</v>
      </c>
      <c r="D80">
        <f>'TPS543C20 Loop Gain'!AJ3860</f>
        <v>27.228802229559474</v>
      </c>
      <c r="E80">
        <f>'TPS543C20 Loop Gain'!B3860</f>
        <v>1926000</v>
      </c>
    </row>
    <row r="81" spans="3:5" x14ac:dyDescent="0.25">
      <c r="C81">
        <f>'TPS543C20 Loop Gain'!AI3859</f>
        <v>-32.001767612287743</v>
      </c>
      <c r="D81">
        <f>'TPS543C20 Loop Gain'!AJ3859</f>
        <v>27.354751757181997</v>
      </c>
      <c r="E81">
        <f>'TPS543C20 Loop Gain'!B3859</f>
        <v>1925000</v>
      </c>
    </row>
    <row r="82" spans="3:5" x14ac:dyDescent="0.25">
      <c r="C82">
        <f>'TPS543C20 Loop Gain'!AI3858</f>
        <v>-32.001931317337359</v>
      </c>
      <c r="D82">
        <f>'TPS543C20 Loop Gain'!AJ3858</f>
        <v>27.480701639269984</v>
      </c>
      <c r="E82">
        <f>'TPS543C20 Loop Gain'!B3858</f>
        <v>1924000</v>
      </c>
    </row>
    <row r="83" spans="3:5" x14ac:dyDescent="0.25">
      <c r="C83">
        <f>'TPS543C20 Loop Gain'!AI3857</f>
        <v>-32.002141972767987</v>
      </c>
      <c r="D83">
        <f>'TPS543C20 Loop Gain'!AJ3857</f>
        <v>27.606651902278536</v>
      </c>
      <c r="E83">
        <f>'TPS543C20 Loop Gain'!B3857</f>
        <v>1923000</v>
      </c>
    </row>
    <row r="84" spans="3:5" x14ac:dyDescent="0.25">
      <c r="C84">
        <f>'TPS543C20 Loop Gain'!AI3856</f>
        <v>-32.002399684541111</v>
      </c>
      <c r="D84">
        <f>'TPS543C20 Loop Gain'!AJ3856</f>
        <v>27.732602572715944</v>
      </c>
      <c r="E84">
        <f>'TPS543C20 Loop Gain'!B3856</f>
        <v>1922000</v>
      </c>
    </row>
    <row r="85" spans="3:5" x14ac:dyDescent="0.25">
      <c r="C85">
        <f>'TPS543C20 Loop Gain'!AI3855</f>
        <v>-32.002704559502398</v>
      </c>
      <c r="D85">
        <f>'TPS543C20 Loop Gain'!AJ3855</f>
        <v>27.858553677144382</v>
      </c>
      <c r="E85">
        <f>'TPS543C20 Loop Gain'!B3855</f>
        <v>1921000</v>
      </c>
    </row>
    <row r="86" spans="3:5" x14ac:dyDescent="0.25">
      <c r="C86">
        <f>'TPS543C20 Loop Gain'!AI3854</f>
        <v>-32.003056705387166</v>
      </c>
      <c r="D86">
        <f>'TPS543C20 Loop Gain'!AJ3854</f>
        <v>27.984505242178322</v>
      </c>
      <c r="E86">
        <f>'TPS543C20 Loop Gain'!B3854</f>
        <v>1920000</v>
      </c>
    </row>
    <row r="87" spans="3:5" x14ac:dyDescent="0.25">
      <c r="C87">
        <f>'TPS543C20 Loop Gain'!AI3853</f>
        <v>-32.003456230826913</v>
      </c>
      <c r="D87">
        <f>'TPS543C20 Loop Gain'!AJ3853</f>
        <v>28.110457294485474</v>
      </c>
      <c r="E87">
        <f>'TPS543C20 Loop Gain'!B3853</f>
        <v>1919000</v>
      </c>
    </row>
    <row r="88" spans="3:5" x14ac:dyDescent="0.25">
      <c r="C88">
        <f>'TPS543C20 Loop Gain'!AI3852</f>
        <v>-32.00390324535595</v>
      </c>
      <c r="D88">
        <f>'TPS543C20 Loop Gain'!AJ3852</f>
        <v>28.236409860786175</v>
      </c>
      <c r="E88">
        <f>'TPS543C20 Loop Gain'!B3852</f>
        <v>1918000</v>
      </c>
    </row>
    <row r="89" spans="3:5" x14ac:dyDescent="0.25">
      <c r="C89">
        <f>'TPS543C20 Loop Gain'!AI3851</f>
        <v>-32.004397859416372</v>
      </c>
      <c r="D89">
        <f>'TPS543C20 Loop Gain'!AJ3851</f>
        <v>28.362362967851343</v>
      </c>
      <c r="E89">
        <f>'TPS543C20 Loop Gain'!B3851</f>
        <v>1917000</v>
      </c>
    </row>
    <row r="90" spans="3:5" x14ac:dyDescent="0.25">
      <c r="C90">
        <f>'TPS543C20 Loop Gain'!AI3850</f>
        <v>-32.004940184364941</v>
      </c>
      <c r="D90">
        <f>'TPS543C20 Loop Gain'!AJ3850</f>
        <v>28.48831664250504</v>
      </c>
      <c r="E90">
        <f>'TPS543C20 Loop Gain'!B3850</f>
        <v>1916000</v>
      </c>
    </row>
    <row r="91" spans="3:5" x14ac:dyDescent="0.25">
      <c r="C91">
        <f>'TPS543C20 Loop Gain'!AI3849</f>
        <v>-32.005530332479687</v>
      </c>
      <c r="D91">
        <f>'TPS543C20 Loop Gain'!AJ3849</f>
        <v>28.614270911621041</v>
      </c>
      <c r="E91">
        <f>'TPS543C20 Loop Gain'!B3849</f>
        <v>1915000</v>
      </c>
    </row>
    <row r="92" spans="3:5" x14ac:dyDescent="0.25">
      <c r="C92">
        <f>'TPS543C20 Loop Gain'!AI3848</f>
        <v>-32.00616841696629</v>
      </c>
      <c r="D92">
        <f>'TPS543C20 Loop Gain'!AJ3848</f>
        <v>28.740225802125774</v>
      </c>
      <c r="E92">
        <f>'TPS543C20 Loop Gain'!B3848</f>
        <v>1914000</v>
      </c>
    </row>
    <row r="93" spans="3:5" x14ac:dyDescent="0.25">
      <c r="C93">
        <f>'TPS543C20 Loop Gain'!AI3847</f>
        <v>-32.006854551963897</v>
      </c>
      <c r="D93">
        <f>'TPS543C20 Loop Gain'!AJ3847</f>
        <v>28.866181340994661</v>
      </c>
      <c r="E93">
        <f>'TPS543C20 Loop Gain'!B3847</f>
        <v>1913000</v>
      </c>
    </row>
    <row r="94" spans="3:5" x14ac:dyDescent="0.25">
      <c r="C94">
        <f>'TPS543C20 Loop Gain'!AI3846</f>
        <v>-32.007588852552004</v>
      </c>
      <c r="D94">
        <f>'TPS543C20 Loop Gain'!AJ3846</f>
        <v>28.992137555253688</v>
      </c>
      <c r="E94">
        <f>'TPS543C20 Loop Gain'!B3846</f>
        <v>1912000</v>
      </c>
    </row>
    <row r="95" spans="3:5" x14ac:dyDescent="0.25">
      <c r="C95">
        <f>'TPS543C20 Loop Gain'!AI3845</f>
        <v>-32.008371434757606</v>
      </c>
      <c r="D95">
        <f>'TPS543C20 Loop Gain'!AJ3845</f>
        <v>29.118094471979035</v>
      </c>
      <c r="E95">
        <f>'TPS543C20 Loop Gain'!B3845</f>
        <v>1911000</v>
      </c>
    </row>
    <row r="96" spans="3:5" x14ac:dyDescent="0.25">
      <c r="C96">
        <f>'TPS543C20 Loop Gain'!AI3844</f>
        <v>-32.009202415561056</v>
      </c>
      <c r="D96">
        <f>'TPS543C20 Loop Gain'!AJ3844</f>
        <v>29.244052118295826</v>
      </c>
      <c r="E96">
        <f>'TPS543C20 Loop Gain'!B3844</f>
        <v>1910000</v>
      </c>
    </row>
    <row r="97" spans="3:5" x14ac:dyDescent="0.25">
      <c r="C97">
        <f>'TPS543C20 Loop Gain'!AI3843</f>
        <v>-32.010081912903424</v>
      </c>
      <c r="D97">
        <f>'TPS543C20 Loop Gain'!AJ3843</f>
        <v>29.370010521378255</v>
      </c>
      <c r="E97">
        <f>'TPS543C20 Loop Gain'!B3843</f>
        <v>1909000</v>
      </c>
    </row>
    <row r="98" spans="3:5" x14ac:dyDescent="0.25">
      <c r="C98">
        <f>'TPS543C20 Loop Gain'!AI3842</f>
        <v>-32.011010045692963</v>
      </c>
      <c r="D98">
        <f>'TPS543C20 Loop Gain'!AJ3842</f>
        <v>29.495969708449124</v>
      </c>
      <c r="E98">
        <f>'TPS543C20 Loop Gain'!B3842</f>
        <v>1908000</v>
      </c>
    </row>
    <row r="99" spans="3:5" x14ac:dyDescent="0.25">
      <c r="C99">
        <f>'TPS543C20 Loop Gain'!AI3841</f>
        <v>-32.011986933811919</v>
      </c>
      <c r="D99">
        <f>'TPS543C20 Loop Gain'!AJ3841</f>
        <v>29.621929706780154</v>
      </c>
      <c r="E99">
        <f>'TPS543C20 Loop Gain'!B3841</f>
        <v>1907000</v>
      </c>
    </row>
    <row r="100" spans="3:5" x14ac:dyDescent="0.25">
      <c r="C100">
        <f>'TPS543C20 Loop Gain'!AI3840</f>
        <v>-32.013012698124207</v>
      </c>
      <c r="D100">
        <f>'TPS543C20 Loop Gain'!AJ3840</f>
        <v>29.747890543689905</v>
      </c>
      <c r="E100">
        <f>'TPS543C20 Loop Gain'!B3840</f>
        <v>1906000</v>
      </c>
    </row>
    <row r="101" spans="3:5" x14ac:dyDescent="0.25">
      <c r="C101">
        <f>'TPS543C20 Loop Gain'!AI3839</f>
        <v>-32.014087460481427</v>
      </c>
      <c r="D101">
        <f>'TPS543C20 Loop Gain'!AJ3839</f>
        <v>29.873852246545248</v>
      </c>
      <c r="E101">
        <f>'TPS543C20 Loop Gain'!B3839</f>
        <v>1905000</v>
      </c>
    </row>
    <row r="102" spans="3:5" x14ac:dyDescent="0.25">
      <c r="C102">
        <f>'TPS543C20 Loop Gain'!AI3838</f>
        <v>-32.015211343730989</v>
      </c>
      <c r="D102">
        <f>'TPS543C20 Loop Gain'!AJ3838</f>
        <v>29.999814842760312</v>
      </c>
      <c r="E102">
        <f>'TPS543C20 Loop Gain'!B3838</f>
        <v>1904000</v>
      </c>
    </row>
    <row r="103" spans="3:5" x14ac:dyDescent="0.25">
      <c r="C103">
        <f>'TPS543C20 Loop Gain'!AI3837</f>
        <v>-32.016384471722631</v>
      </c>
      <c r="D103">
        <f>'TPS543C20 Loop Gain'!AJ3837</f>
        <v>30.125778359796008</v>
      </c>
      <c r="E103">
        <f>'TPS543C20 Loop Gain'!B3837</f>
        <v>1903000</v>
      </c>
    </row>
    <row r="104" spans="3:5" x14ac:dyDescent="0.25">
      <c r="C104">
        <f>'TPS543C20 Loop Gain'!AI3836</f>
        <v>-32.017606969316162</v>
      </c>
      <c r="D104">
        <f>'TPS543C20 Loop Gain'!AJ3836</f>
        <v>30.251742825159258</v>
      </c>
      <c r="E104">
        <f>'TPS543C20 Loop Gain'!B3836</f>
        <v>1902000</v>
      </c>
    </row>
    <row r="105" spans="3:5" x14ac:dyDescent="0.25">
      <c r="C105">
        <f>'TPS543C20 Loop Gain'!AI3835</f>
        <v>-32.018878962387745</v>
      </c>
      <c r="D105">
        <f>'TPS543C20 Loop Gain'!AJ3835</f>
        <v>30.377708266402895</v>
      </c>
      <c r="E105">
        <f>'TPS543C20 Loop Gain'!B3835</f>
        <v>1901000</v>
      </c>
    </row>
    <row r="106" spans="3:5" x14ac:dyDescent="0.25">
      <c r="C106">
        <f>'TPS543C20 Loop Gain'!AI3834</f>
        <v>-32.020200577839546</v>
      </c>
      <c r="D106">
        <f>'TPS543C20 Loop Gain'!AJ3834</f>
        <v>30.503674711126646</v>
      </c>
      <c r="E106">
        <f>'TPS543C20 Loop Gain'!B3834</f>
        <v>1900000</v>
      </c>
    </row>
    <row r="107" spans="3:5" x14ac:dyDescent="0.25">
      <c r="C107">
        <f>'TPS543C20 Loop Gain'!AI3833</f>
        <v>-32.021571943604926</v>
      </c>
      <c r="D107">
        <f>'TPS543C20 Loop Gain'!AJ3833</f>
        <v>30.629642186973609</v>
      </c>
      <c r="E107">
        <f>'TPS543C20 Loop Gain'!B3833</f>
        <v>1899000</v>
      </c>
    </row>
    <row r="108" spans="3:5" x14ac:dyDescent="0.25">
      <c r="C108">
        <f>'TPS543C20 Loop Gain'!AI3832</f>
        <v>-32.022993188657431</v>
      </c>
      <c r="D108">
        <f>'TPS543C20 Loop Gain'!AJ3832</f>
        <v>30.75561072163342</v>
      </c>
      <c r="E108">
        <f>'TPS543C20 Loop Gain'!B3832</f>
        <v>1898000</v>
      </c>
    </row>
    <row r="109" spans="3:5" x14ac:dyDescent="0.25">
      <c r="C109">
        <f>'TPS543C20 Loop Gain'!AI3831</f>
        <v>-32.024464443017891</v>
      </c>
      <c r="D109">
        <f>'TPS543C20 Loop Gain'!AJ3831</f>
        <v>30.881580342839957</v>
      </c>
      <c r="E109">
        <f>'TPS543C20 Loop Gain'!B3831</f>
        <v>1897000</v>
      </c>
    </row>
    <row r="110" spans="3:5" x14ac:dyDescent="0.25">
      <c r="C110">
        <f>'TPS543C20 Loop Gain'!AI3830</f>
        <v>-32.025985837762491</v>
      </c>
      <c r="D110">
        <f>'TPS543C20 Loop Gain'!AJ3830</f>
        <v>31.007551078370184</v>
      </c>
      <c r="E110">
        <f>'TPS543C20 Loop Gain'!B3830</f>
        <v>1896000</v>
      </c>
    </row>
    <row r="111" spans="3:5" x14ac:dyDescent="0.25">
      <c r="C111">
        <f>'TPS543C20 Loop Gain'!AI3829</f>
        <v>-32.027557505030686</v>
      </c>
      <c r="D111">
        <f>'TPS543C20 Loop Gain'!AJ3829</f>
        <v>31.133522956046143</v>
      </c>
      <c r="E111">
        <f>'TPS543C20 Loop Gain'!B3829</f>
        <v>1895000</v>
      </c>
    </row>
    <row r="112" spans="3:5" x14ac:dyDescent="0.25">
      <c r="C112">
        <f>'TPS543C20 Loop Gain'!AI3828</f>
        <v>-32.029179578032405</v>
      </c>
      <c r="D112">
        <f>'TPS543C20 Loop Gain'!AJ3828</f>
        <v>31.259496003732359</v>
      </c>
      <c r="E112">
        <f>'TPS543C20 Loop Gain'!B3828</f>
        <v>1894000</v>
      </c>
    </row>
    <row r="113" spans="3:5" x14ac:dyDescent="0.25">
      <c r="C113">
        <f>'TPS543C20 Loop Gain'!AI3827</f>
        <v>-32.030852191057299</v>
      </c>
      <c r="D113">
        <f>'TPS543C20 Loop Gain'!AJ3827</f>
        <v>31.385470249337391</v>
      </c>
      <c r="E113">
        <f>'TPS543C20 Loop Gain'!B3827</f>
        <v>1893000</v>
      </c>
    </row>
    <row r="114" spans="3:5" x14ac:dyDescent="0.25">
      <c r="C114">
        <f>'TPS543C20 Loop Gain'!AI3826</f>
        <v>-32.032575479481636</v>
      </c>
      <c r="D114">
        <f>'TPS543C20 Loop Gain'!AJ3826</f>
        <v>31.511445720809974</v>
      </c>
      <c r="E114">
        <f>'TPS543C20 Loop Gain'!B3826</f>
        <v>1892000</v>
      </c>
    </row>
    <row r="115" spans="3:5" x14ac:dyDescent="0.25">
      <c r="C115">
        <f>'TPS543C20 Loop Gain'!AI3825</f>
        <v>-32.034349579777881</v>
      </c>
      <c r="D115">
        <f>'TPS543C20 Loop Gain'!AJ3825</f>
        <v>31.637422446144434</v>
      </c>
      <c r="E115">
        <f>'TPS543C20 Loop Gain'!B3825</f>
        <v>1891000</v>
      </c>
    </row>
    <row r="116" spans="3:5" x14ac:dyDescent="0.25">
      <c r="C116">
        <f>'TPS543C20 Loop Gain'!AI3824</f>
        <v>-32.036174629521462</v>
      </c>
      <c r="D116">
        <f>'TPS543C20 Loop Gain'!AJ3824</f>
        <v>31.763400453374022</v>
      </c>
      <c r="E116">
        <f>'TPS543C20 Loop Gain'!B3824</f>
        <v>1890000</v>
      </c>
    </row>
    <row r="117" spans="3:5" x14ac:dyDescent="0.25">
      <c r="C117">
        <f>'TPS543C20 Loop Gain'!AI3823</f>
        <v>-32.038050767400385</v>
      </c>
      <c r="D117">
        <f>'TPS543C20 Loop Gain'!AJ3823</f>
        <v>31.88937977057552</v>
      </c>
      <c r="E117">
        <f>'TPS543C20 Loop Gain'!B3823</f>
        <v>1889000</v>
      </c>
    </row>
    <row r="118" spans="3:5" x14ac:dyDescent="0.25">
      <c r="C118">
        <f>'TPS543C20 Loop Gain'!AI3822</f>
        <v>-32.039978133223073</v>
      </c>
      <c r="D118">
        <f>'TPS543C20 Loop Gain'!AJ3822</f>
        <v>32.015360425864671</v>
      </c>
      <c r="E118">
        <f>'TPS543C20 Loop Gain'!B3822</f>
        <v>1888000</v>
      </c>
    </row>
    <row r="119" spans="3:5" x14ac:dyDescent="0.25">
      <c r="C119">
        <f>'TPS543C20 Loop Gain'!AI3821</f>
        <v>-32.041956867926977</v>
      </c>
      <c r="D119">
        <f>'TPS543C20 Loop Gain'!AJ3821</f>
        <v>32.141342447399623</v>
      </c>
      <c r="E119">
        <f>'TPS543C20 Loop Gain'!B3821</f>
        <v>1887000</v>
      </c>
    </row>
    <row r="120" spans="3:5" x14ac:dyDescent="0.25">
      <c r="C120">
        <f>'TPS543C20 Loop Gain'!AI3820</f>
        <v>-32.043987113587718</v>
      </c>
      <c r="D120">
        <f>'TPS543C20 Loop Gain'!AJ3820</f>
        <v>32.267325863377863</v>
      </c>
      <c r="E120">
        <f>'TPS543C20 Loop Gain'!B3820</f>
        <v>1886000</v>
      </c>
    </row>
    <row r="121" spans="3:5" x14ac:dyDescent="0.25">
      <c r="C121">
        <f>'TPS543C20 Loop Gain'!AI3819</f>
        <v>-32.046069013427427</v>
      </c>
      <c r="D121">
        <f>'TPS543C20 Loop Gain'!AJ3819</f>
        <v>32.393310702036764</v>
      </c>
      <c r="E121">
        <f>'TPS543C20 Loop Gain'!B3819</f>
        <v>1885000</v>
      </c>
    </row>
    <row r="122" spans="3:5" x14ac:dyDescent="0.25">
      <c r="C122">
        <f>'TPS543C20 Loop Gain'!AI3818</f>
        <v>-32.048202711823549</v>
      </c>
      <c r="D122">
        <f>'TPS543C20 Loop Gain'!AJ3818</f>
        <v>32.519296991653363</v>
      </c>
      <c r="E122">
        <f>'TPS543C20 Loop Gain'!B3818</f>
        <v>1884000</v>
      </c>
    </row>
    <row r="123" spans="3:5" x14ac:dyDescent="0.25">
      <c r="C123">
        <f>'TPS543C20 Loop Gain'!AI3817</f>
        <v>-32.050388354318279</v>
      </c>
      <c r="D123">
        <f>'TPS543C20 Loop Gain'!AJ3817</f>
        <v>32.64528476054349</v>
      </c>
      <c r="E123">
        <f>'TPS543C20 Loop Gain'!B3817</f>
        <v>1883000</v>
      </c>
    </row>
    <row r="124" spans="3:5" x14ac:dyDescent="0.25">
      <c r="C124">
        <f>'TPS543C20 Loop Gain'!AI3816</f>
        <v>-32.052626087627104</v>
      </c>
      <c r="D124">
        <f>'TPS543C20 Loop Gain'!AJ3816</f>
        <v>32.771274037061858</v>
      </c>
      <c r="E124">
        <f>'TPS543C20 Loop Gain'!B3816</f>
        <v>1882000</v>
      </c>
    </row>
    <row r="125" spans="3:5" x14ac:dyDescent="0.25">
      <c r="C125">
        <f>'TPS543C20 Loop Gain'!AI3815</f>
        <v>-32.054916059648278</v>
      </c>
      <c r="D125">
        <f>'TPS543C20 Loop Gain'!AJ3815</f>
        <v>32.897264849600774</v>
      </c>
      <c r="E125">
        <f>'TPS543C20 Loop Gain'!B3815</f>
        <v>1881000</v>
      </c>
    </row>
    <row r="126" spans="3:5" x14ac:dyDescent="0.25">
      <c r="C126">
        <f>'TPS543C20 Loop Gain'!AI3814</f>
        <v>-32.057258419472205</v>
      </c>
      <c r="D126">
        <f>'TPS543C20 Loop Gain'!AJ3814</f>
        <v>33.023257226591326</v>
      </c>
      <c r="E126">
        <f>'TPS543C20 Loop Gain'!B3814</f>
        <v>1880000</v>
      </c>
    </row>
    <row r="127" spans="3:5" x14ac:dyDescent="0.25">
      <c r="C127">
        <f>'TPS543C20 Loop Gain'!AI3813</f>
        <v>-32.059653317390506</v>
      </c>
      <c r="D127">
        <f>'TPS543C20 Loop Gain'!AJ3813</f>
        <v>33.149251196500813</v>
      </c>
      <c r="E127">
        <f>'TPS543C20 Loop Gain'!B3813</f>
        <v>1879000</v>
      </c>
    </row>
    <row r="128" spans="3:5" x14ac:dyDescent="0.25">
      <c r="C128">
        <f>'TPS543C20 Loop Gain'!AI3812</f>
        <v>-32.062100904905449</v>
      </c>
      <c r="D128">
        <f>'TPS543C20 Loop Gain'!AJ3812</f>
        <v>33.27524678783417</v>
      </c>
      <c r="E128">
        <f>'TPS543C20 Loop Gain'!B3812</f>
        <v>1878000</v>
      </c>
    </row>
    <row r="129" spans="3:5" x14ac:dyDescent="0.25">
      <c r="C129">
        <f>'TPS543C20 Loop Gain'!AI3811</f>
        <v>-32.064601334740118</v>
      </c>
      <c r="D129">
        <f>'TPS543C20 Loop Gain'!AJ3811</f>
        <v>33.401244029133537</v>
      </c>
      <c r="E129">
        <f>'TPS543C20 Loop Gain'!B3811</f>
        <v>1877000</v>
      </c>
    </row>
    <row r="130" spans="3:5" x14ac:dyDescent="0.25">
      <c r="C130">
        <f>'TPS543C20 Loop Gain'!AI3810</f>
        <v>-32.067154760847494</v>
      </c>
      <c r="D130">
        <f>'TPS543C20 Loop Gain'!AJ3810</f>
        <v>33.52724294897579</v>
      </c>
      <c r="E130">
        <f>'TPS543C20 Loop Gain'!B3810</f>
        <v>1876000</v>
      </c>
    </row>
    <row r="131" spans="3:5" x14ac:dyDescent="0.25">
      <c r="C131">
        <f>'TPS543C20 Loop Gain'!AI3809</f>
        <v>-32.06976133842052</v>
      </c>
      <c r="D131">
        <f>'TPS543C20 Loop Gain'!AJ3809</f>
        <v>33.653243575975182</v>
      </c>
      <c r="E131">
        <f>'TPS543C20 Loop Gain'!B3809</f>
        <v>1875000</v>
      </c>
    </row>
    <row r="132" spans="3:5" x14ac:dyDescent="0.25">
      <c r="C132">
        <f>'TPS543C20 Loop Gain'!AI3808</f>
        <v>-32.072421223902019</v>
      </c>
      <c r="D132">
        <f>'TPS543C20 Loop Gain'!AJ3808</f>
        <v>33.779245938780235</v>
      </c>
      <c r="E132">
        <f>'TPS543C20 Loop Gain'!B3808</f>
        <v>1874000</v>
      </c>
    </row>
    <row r="133" spans="3:5" x14ac:dyDescent="0.25">
      <c r="C133">
        <f>'TPS543C20 Loop Gain'!AI3807</f>
        <v>-32.075134574994529</v>
      </c>
      <c r="D133">
        <f>'TPS543C20 Loop Gain'!AJ3807</f>
        <v>33.905250066074068</v>
      </c>
      <c r="E133">
        <f>'TPS543C20 Loop Gain'!B3807</f>
        <v>1873000</v>
      </c>
    </row>
    <row r="134" spans="3:5" x14ac:dyDescent="0.25">
      <c r="C134">
        <f>'TPS543C20 Loop Gain'!AI3806</f>
        <v>-32.077901550670724</v>
      </c>
      <c r="D134">
        <f>'TPS543C20 Loop Gain'!AJ3806</f>
        <v>34.031255986575296</v>
      </c>
      <c r="E134">
        <f>'TPS543C20 Loop Gain'!B3806</f>
        <v>1872000</v>
      </c>
    </row>
    <row r="135" spans="3:5" x14ac:dyDescent="0.25">
      <c r="C135">
        <f>'TPS543C20 Loop Gain'!AI3805</f>
        <v>-32.080722311183692</v>
      </c>
      <c r="D135">
        <f>'TPS543C20 Loop Gain'!AJ3805</f>
        <v>34.157263729036714</v>
      </c>
      <c r="E135">
        <f>'TPS543C20 Loop Gain'!B3805</f>
        <v>1871000</v>
      </c>
    </row>
    <row r="136" spans="3:5" x14ac:dyDescent="0.25">
      <c r="C136">
        <f>'TPS543C20 Loop Gain'!AI3804</f>
        <v>-32.083597018076858</v>
      </c>
      <c r="D136">
        <f>'TPS543C20 Loop Gain'!AJ3804</f>
        <v>34.283273322243247</v>
      </c>
      <c r="E136">
        <f>'TPS543C20 Loop Gain'!B3804</f>
        <v>1870000</v>
      </c>
    </row>
    <row r="137" spans="3:5" x14ac:dyDescent="0.25">
      <c r="C137">
        <f>'TPS543C20 Loop Gain'!AI3803</f>
        <v>-32.086525834194973</v>
      </c>
      <c r="D137">
        <f>'TPS543C20 Loop Gain'!AJ3803</f>
        <v>34.409284795014337</v>
      </c>
      <c r="E137">
        <f>'TPS543C20 Loop Gain'!B3803</f>
        <v>1869000</v>
      </c>
    </row>
    <row r="138" spans="3:5" x14ac:dyDescent="0.25">
      <c r="C138">
        <f>'TPS543C20 Loop Gain'!AI3802</f>
        <v>-32.089508923695135</v>
      </c>
      <c r="D138">
        <f>'TPS543C20 Loop Gain'!AJ3802</f>
        <v>34.535298176203263</v>
      </c>
      <c r="E138">
        <f>'TPS543C20 Loop Gain'!B3802</f>
        <v>1868000</v>
      </c>
    </row>
    <row r="139" spans="3:5" x14ac:dyDescent="0.25">
      <c r="C139">
        <f>'TPS543C20 Loop Gain'!AI3801</f>
        <v>-32.092546452055359</v>
      </c>
      <c r="D139">
        <f>'TPS543C20 Loop Gain'!AJ3801</f>
        <v>34.661313494692223</v>
      </c>
      <c r="E139">
        <f>'TPS543C20 Loop Gain'!B3801</f>
        <v>1867000</v>
      </c>
    </row>
    <row r="140" spans="3:5" x14ac:dyDescent="0.25">
      <c r="C140">
        <f>'TPS543C20 Loop Gain'!AI3800</f>
        <v>-32.095638586088818</v>
      </c>
      <c r="D140">
        <f>'TPS543C20 Loop Gain'!AJ3800</f>
        <v>34.787330779399696</v>
      </c>
      <c r="E140">
        <f>'TPS543C20 Loop Gain'!B3800</f>
        <v>1866000</v>
      </c>
    </row>
    <row r="141" spans="3:5" x14ac:dyDescent="0.25">
      <c r="C141">
        <f>'TPS543C20 Loop Gain'!AI3799</f>
        <v>-32.098785493951766</v>
      </c>
      <c r="D141">
        <f>'TPS543C20 Loop Gain'!AJ3799</f>
        <v>34.913350059273469</v>
      </c>
      <c r="E141">
        <f>'TPS543C20 Loop Gain'!B3799</f>
        <v>1865000</v>
      </c>
    </row>
    <row r="142" spans="3:5" x14ac:dyDescent="0.25">
      <c r="C142">
        <f>'TPS543C20 Loop Gain'!AI3798</f>
        <v>-32.101987345156559</v>
      </c>
      <c r="D142">
        <f>'TPS543C20 Loop Gain'!AJ3798</f>
        <v>35.03937136329192</v>
      </c>
      <c r="E142">
        <f>'TPS543C20 Loop Gain'!B3798</f>
        <v>1864000</v>
      </c>
    </row>
    <row r="143" spans="3:5" x14ac:dyDescent="0.25">
      <c r="C143">
        <f>'TPS543C20 Loop Gain'!AI3797</f>
        <v>-32.10524431058176</v>
      </c>
      <c r="D143">
        <f>'TPS543C20 Loop Gain'!AJ3797</f>
        <v>35.165394720464931</v>
      </c>
      <c r="E143">
        <f>'TPS543C20 Loop Gain'!B3797</f>
        <v>1863000</v>
      </c>
    </row>
    <row r="144" spans="3:5" x14ac:dyDescent="0.25">
      <c r="C144">
        <f>'TPS543C20 Loop Gain'!AI3796</f>
        <v>-32.108556562484281</v>
      </c>
      <c r="D144">
        <f>'TPS543C20 Loop Gain'!AJ3796</f>
        <v>35.291420159833542</v>
      </c>
      <c r="E144">
        <f>'TPS543C20 Loop Gain'!B3796</f>
        <v>1862000</v>
      </c>
    </row>
    <row r="145" spans="3:5" x14ac:dyDescent="0.25">
      <c r="C145">
        <f>'TPS543C20 Loop Gain'!AI3795</f>
        <v>-32.111924274510862</v>
      </c>
      <c r="D145">
        <f>'TPS543C20 Loop Gain'!AJ3795</f>
        <v>35.417447710467307</v>
      </c>
      <c r="E145">
        <f>'TPS543C20 Loop Gain'!B3795</f>
        <v>1861000</v>
      </c>
    </row>
    <row r="146" spans="3:5" x14ac:dyDescent="0.25">
      <c r="C146">
        <f>'TPS543C20 Loop Gain'!AI3794</f>
        <v>-32.115347621708565</v>
      </c>
      <c r="D146">
        <f>'TPS543C20 Loop Gain'!AJ3794</f>
        <v>35.543477401465218</v>
      </c>
      <c r="E146">
        <f>'TPS543C20 Loop Gain'!B3794</f>
        <v>1860000</v>
      </c>
    </row>
    <row r="147" spans="3:5" x14ac:dyDescent="0.25">
      <c r="C147">
        <f>'TPS543C20 Loop Gain'!AI3793</f>
        <v>-32.118826780538299</v>
      </c>
      <c r="D147">
        <f>'TPS543C20 Loop Gain'!AJ3793</f>
        <v>35.669509261956058</v>
      </c>
      <c r="E147">
        <f>'TPS543C20 Loop Gain'!B3793</f>
        <v>1859000</v>
      </c>
    </row>
    <row r="148" spans="3:5" x14ac:dyDescent="0.25">
      <c r="C148">
        <f>'TPS543C20 Loop Gain'!AI3792</f>
        <v>-32.122361928884835</v>
      </c>
      <c r="D148">
        <f>'TPS543C20 Loop Gain'!AJ3792</f>
        <v>35.795543321096744</v>
      </c>
      <c r="E148">
        <f>'TPS543C20 Loop Gain'!B3792</f>
        <v>1858000</v>
      </c>
    </row>
    <row r="149" spans="3:5" x14ac:dyDescent="0.25">
      <c r="C149">
        <f>'TPS543C20 Loop Gain'!AI3791</f>
        <v>-32.125953246070978</v>
      </c>
      <c r="D149">
        <f>'TPS543C20 Loop Gain'!AJ3791</f>
        <v>35.921579608071831</v>
      </c>
      <c r="E149">
        <f>'TPS543C20 Loop Gain'!B3791</f>
        <v>1857000</v>
      </c>
    </row>
    <row r="150" spans="3:5" x14ac:dyDescent="0.25">
      <c r="C150">
        <f>'TPS543C20 Loop Gain'!AI3790</f>
        <v>-32.129600912867531</v>
      </c>
      <c r="D150">
        <f>'TPS543C20 Loop Gain'!AJ3790</f>
        <v>36.047618152095389</v>
      </c>
      <c r="E150">
        <f>'TPS543C20 Loop Gain'!B3790</f>
        <v>1856000</v>
      </c>
    </row>
    <row r="151" spans="3:5" x14ac:dyDescent="0.25">
      <c r="C151">
        <f>'TPS543C20 Loop Gain'!AI3789</f>
        <v>-32.133305111507241</v>
      </c>
      <c r="D151">
        <f>'TPS543C20 Loop Gain'!AJ3789</f>
        <v>36.173658982406494</v>
      </c>
      <c r="E151">
        <f>'TPS543C20 Loop Gain'!B3789</f>
        <v>1855000</v>
      </c>
    </row>
    <row r="152" spans="3:5" x14ac:dyDescent="0.25">
      <c r="C152">
        <f>'TPS543C20 Loop Gain'!AI3788</f>
        <v>-32.137066025696683</v>
      </c>
      <c r="D152">
        <f>'TPS543C20 Loop Gain'!AJ3788</f>
        <v>36.299702128272394</v>
      </c>
      <c r="E152">
        <f>'TPS543C20 Loop Gain'!B3788</f>
        <v>1854000</v>
      </c>
    </row>
    <row r="153" spans="3:5" x14ac:dyDescent="0.25">
      <c r="C153">
        <f>'TPS543C20 Loop Gain'!AI3787</f>
        <v>-32.140883840628767</v>
      </c>
      <c r="D153">
        <f>'TPS543C20 Loop Gain'!AJ3787</f>
        <v>36.425747618986065</v>
      </c>
      <c r="E153">
        <f>'TPS543C20 Loop Gain'!B3787</f>
        <v>1853000</v>
      </c>
    </row>
    <row r="154" spans="3:5" x14ac:dyDescent="0.25">
      <c r="C154">
        <f>'TPS543C20 Loop Gain'!AI3786</f>
        <v>-32.144758742995329</v>
      </c>
      <c r="D154">
        <f>'TPS543C20 Loop Gain'!AJ3786</f>
        <v>36.551795483866712</v>
      </c>
      <c r="E154">
        <f>'TPS543C20 Loop Gain'!B3786</f>
        <v>1852000</v>
      </c>
    </row>
    <row r="155" spans="3:5" x14ac:dyDescent="0.25">
      <c r="C155">
        <f>'TPS543C20 Loop Gain'!AI3785</f>
        <v>-32.148690921001347</v>
      </c>
      <c r="D155">
        <f>'TPS543C20 Loop Gain'!AJ3785</f>
        <v>36.677845752259067</v>
      </c>
      <c r="E155">
        <f>'TPS543C20 Loop Gain'!B3785</f>
        <v>1851000</v>
      </c>
    </row>
    <row r="156" spans="3:5" x14ac:dyDescent="0.25">
      <c r="C156">
        <f>'TPS543C20 Loop Gain'!AI3784</f>
        <v>-32.152680564375402</v>
      </c>
      <c r="D156">
        <f>'TPS543C20 Loop Gain'!AJ3784</f>
        <v>36.803898453532014</v>
      </c>
      <c r="E156">
        <f>'TPS543C20 Loop Gain'!B3784</f>
        <v>1850000</v>
      </c>
    </row>
    <row r="157" spans="3:5" x14ac:dyDescent="0.25">
      <c r="C157">
        <f>'TPS543C20 Loop Gain'!AI3783</f>
        <v>-32.156727864386113</v>
      </c>
      <c r="D157">
        <f>'TPS543C20 Loop Gain'!AJ3783</f>
        <v>36.92995361708099</v>
      </c>
      <c r="E157">
        <f>'TPS543C20 Loop Gain'!B3783</f>
        <v>1849000</v>
      </c>
    </row>
    <row r="158" spans="3:5" x14ac:dyDescent="0.25">
      <c r="C158">
        <f>'TPS543C20 Loop Gain'!AI3782</f>
        <v>-32.16083301385239</v>
      </c>
      <c r="D158">
        <f>'TPS543C20 Loop Gain'!AJ3782</f>
        <v>37.056011272323204</v>
      </c>
      <c r="E158">
        <f>'TPS543C20 Loop Gain'!B3782</f>
        <v>1848000</v>
      </c>
    </row>
    <row r="159" spans="3:5" x14ac:dyDescent="0.25">
      <c r="C159">
        <f>'TPS543C20 Loop Gain'!AI3781</f>
        <v>-32.16499620715971</v>
      </c>
      <c r="D159">
        <f>'TPS543C20 Loop Gain'!AJ3781</f>
        <v>37.182071448702203</v>
      </c>
      <c r="E159">
        <f>'TPS543C20 Loop Gain'!B3781</f>
        <v>1847000</v>
      </c>
    </row>
    <row r="160" spans="3:5" x14ac:dyDescent="0.25">
      <c r="C160">
        <f>'TPS543C20 Loop Gain'!AI3780</f>
        <v>-32.169217640271896</v>
      </c>
      <c r="D160">
        <f>'TPS543C20 Loop Gain'!AJ3780</f>
        <v>37.308134175681467</v>
      </c>
      <c r="E160">
        <f>'TPS543C20 Loop Gain'!B3780</f>
        <v>1846000</v>
      </c>
    </row>
    <row r="161" spans="3:5" x14ac:dyDescent="0.25">
      <c r="C161">
        <f>'TPS543C20 Loop Gain'!AI3779</f>
        <v>-32.173497510745868</v>
      </c>
      <c r="D161">
        <f>'TPS543C20 Loop Gain'!AJ3779</f>
        <v>37.434199482750955</v>
      </c>
      <c r="E161">
        <f>'TPS543C20 Loop Gain'!B3779</f>
        <v>1845000</v>
      </c>
    </row>
    <row r="162" spans="3:5" x14ac:dyDescent="0.25">
      <c r="C162">
        <f>'TPS543C20 Loop Gain'!AI3778</f>
        <v>-32.177836017745037</v>
      </c>
      <c r="D162">
        <f>'TPS543C20 Loop Gain'!AJ3778</f>
        <v>37.560267399420489</v>
      </c>
      <c r="E162">
        <f>'TPS543C20 Loop Gain'!B3778</f>
        <v>1844000</v>
      </c>
    </row>
    <row r="163" spans="3:5" x14ac:dyDescent="0.25">
      <c r="C163">
        <f>'TPS543C20 Loop Gain'!AI3777</f>
        <v>-32.182233362054554</v>
      </c>
      <c r="D163">
        <f>'TPS543C20 Loop Gain'!AJ3777</f>
        <v>37.686337955222612</v>
      </c>
      <c r="E163">
        <f>'TPS543C20 Loop Gain'!B3777</f>
        <v>1843000</v>
      </c>
    </row>
    <row r="164" spans="3:5" x14ac:dyDescent="0.25">
      <c r="C164">
        <f>'TPS543C20 Loop Gain'!AI3776</f>
        <v>-32.186689746094295</v>
      </c>
      <c r="D164">
        <f>'TPS543C20 Loop Gain'!AJ3776</f>
        <v>37.812411179710928</v>
      </c>
      <c r="E164">
        <f>'TPS543C20 Loop Gain'!B3776</f>
        <v>1842000</v>
      </c>
    </row>
    <row r="165" spans="3:5" x14ac:dyDescent="0.25">
      <c r="C165">
        <f>'TPS543C20 Loop Gain'!AI3775</f>
        <v>-32.191205373934679</v>
      </c>
      <c r="D165">
        <f>'TPS543C20 Loop Gain'!AJ3775</f>
        <v>37.938487102460385</v>
      </c>
      <c r="E165">
        <f>'TPS543C20 Loop Gain'!B3775</f>
        <v>1841000</v>
      </c>
    </row>
    <row r="166" spans="3:5" x14ac:dyDescent="0.25">
      <c r="C166">
        <f>'TPS543C20 Loop Gain'!AI3774</f>
        <v>-32.195780451310263</v>
      </c>
      <c r="D166">
        <f>'TPS543C20 Loop Gain'!AJ3774</f>
        <v>38.064565753066645</v>
      </c>
      <c r="E166">
        <f>'TPS543C20 Loop Gain'!B3774</f>
        <v>1840000</v>
      </c>
    </row>
    <row r="167" spans="3:5" x14ac:dyDescent="0.25">
      <c r="C167">
        <f>'TPS543C20 Loop Gain'!AI3773</f>
        <v>-32.200415185635784</v>
      </c>
      <c r="D167">
        <f>'TPS543C20 Loop Gain'!AJ3773</f>
        <v>38.190647161145108</v>
      </c>
      <c r="E167">
        <f>'TPS543C20 Loop Gain'!B3773</f>
        <v>1839000</v>
      </c>
    </row>
    <row r="168" spans="3:5" x14ac:dyDescent="0.25">
      <c r="C168">
        <f>'TPS543C20 Loop Gain'!AI3772</f>
        <v>-32.205109786019953</v>
      </c>
      <c r="D168">
        <f>'TPS543C20 Loop Gain'!AJ3772</f>
        <v>38.316731356330642</v>
      </c>
      <c r="E168">
        <f>'TPS543C20 Loop Gain'!B3772</f>
        <v>1838000</v>
      </c>
    </row>
    <row r="169" spans="3:5" x14ac:dyDescent="0.25">
      <c r="C169">
        <f>'TPS543C20 Loop Gain'!AI3771</f>
        <v>-32.209864463281832</v>
      </c>
      <c r="D169">
        <f>'TPS543C20 Loop Gain'!AJ3771</f>
        <v>38.44281836827772</v>
      </c>
      <c r="E169">
        <f>'TPS543C20 Loop Gain'!B3771</f>
        <v>1837000</v>
      </c>
    </row>
    <row r="170" spans="3:5" x14ac:dyDescent="0.25">
      <c r="C170">
        <f>'TPS543C20 Loop Gain'!AI3770</f>
        <v>-32.214679429965209</v>
      </c>
      <c r="D170">
        <f>'TPS543C20 Loop Gain'!AJ3770</f>
        <v>38.568908226659566</v>
      </c>
      <c r="E170">
        <f>'TPS543C20 Loop Gain'!B3770</f>
        <v>1836000</v>
      </c>
    </row>
    <row r="171" spans="3:5" x14ac:dyDescent="0.25">
      <c r="C171">
        <f>'TPS543C20 Loop Gain'!AI3769</f>
        <v>-32.219554900355533</v>
      </c>
      <c r="D171">
        <f>'TPS543C20 Loop Gain'!AJ3769</f>
        <v>38.695000961167544</v>
      </c>
      <c r="E171">
        <f>'TPS543C20 Loop Gain'!B3769</f>
        <v>1835000</v>
      </c>
    </row>
    <row r="172" spans="3:5" x14ac:dyDescent="0.25">
      <c r="C172">
        <f>'TPS543C20 Loop Gain'!AI3768</f>
        <v>-32.224491090494347</v>
      </c>
      <c r="D172">
        <f>'TPS543C20 Loop Gain'!AJ3768</f>
        <v>38.8210966015099</v>
      </c>
      <c r="E172">
        <f>'TPS543C20 Loop Gain'!B3768</f>
        <v>1834000</v>
      </c>
    </row>
    <row r="173" spans="3:5" x14ac:dyDescent="0.25">
      <c r="C173">
        <f>'TPS543C20 Loop Gain'!AI3767</f>
        <v>-32.229488218196124</v>
      </c>
      <c r="D173">
        <f>'TPS543C20 Loop Gain'!AJ3767</f>
        <v>38.947195177413555</v>
      </c>
      <c r="E173">
        <f>'TPS543C20 Loop Gain'!B3767</f>
        <v>1833000</v>
      </c>
    </row>
    <row r="174" spans="3:5" x14ac:dyDescent="0.25">
      <c r="C174">
        <f>'TPS543C20 Loop Gain'!AI3766</f>
        <v>-32.234546503064287</v>
      </c>
      <c r="D174">
        <f>'TPS543C20 Loop Gain'!AJ3766</f>
        <v>39.073296718621918</v>
      </c>
      <c r="E174">
        <f>'TPS543C20 Loop Gain'!B3766</f>
        <v>1832000</v>
      </c>
    </row>
    <row r="175" spans="3:5" x14ac:dyDescent="0.25">
      <c r="C175">
        <f>'TPS543C20 Loop Gain'!AI3765</f>
        <v>-32.239666166507369</v>
      </c>
      <c r="D175">
        <f>'TPS543C20 Loop Gain'!AJ3765</f>
        <v>39.199401254894958</v>
      </c>
      <c r="E175">
        <f>'TPS543C20 Loop Gain'!B3765</f>
        <v>1831000</v>
      </c>
    </row>
    <row r="176" spans="3:5" x14ac:dyDescent="0.25">
      <c r="C176">
        <f>'TPS543C20 Loop Gain'!AI3764</f>
        <v>-32.244847431755929</v>
      </c>
      <c r="D176">
        <f>'TPS543C20 Loop Gain'!AJ3764</f>
        <v>39.325508816006398</v>
      </c>
      <c r="E176">
        <f>'TPS543C20 Loop Gain'!B3764</f>
        <v>1830000</v>
      </c>
    </row>
    <row r="177" spans="3:5" x14ac:dyDescent="0.25">
      <c r="C177">
        <f>'TPS543C20 Loop Gain'!AI3763</f>
        <v>-32.25009052387945</v>
      </c>
      <c r="D177">
        <f>'TPS543C20 Loop Gain'!AJ3763</f>
        <v>39.45161943174945</v>
      </c>
      <c r="E177">
        <f>'TPS543C20 Loop Gain'!B3763</f>
        <v>1829000</v>
      </c>
    </row>
    <row r="178" spans="3:5" x14ac:dyDescent="0.25">
      <c r="C178">
        <f>'TPS543C20 Loop Gain'!AI3762</f>
        <v>-32.25539566980251</v>
      </c>
      <c r="D178">
        <f>'TPS543C20 Loop Gain'!AJ3762</f>
        <v>39.577733131928404</v>
      </c>
      <c r="E178">
        <f>'TPS543C20 Loop Gain'!B3762</f>
        <v>1828000</v>
      </c>
    </row>
    <row r="179" spans="3:5" x14ac:dyDescent="0.25">
      <c r="C179">
        <f>'TPS543C20 Loop Gain'!AI3761</f>
        <v>-32.260763098323025</v>
      </c>
      <c r="D179">
        <f>'TPS543C20 Loop Gain'!AJ3761</f>
        <v>39.703849946363519</v>
      </c>
      <c r="E179">
        <f>'TPS543C20 Loop Gain'!B3761</f>
        <v>1827000</v>
      </c>
    </row>
    <row r="180" spans="3:5" x14ac:dyDescent="0.25">
      <c r="C180">
        <f>'TPS543C20 Loop Gain'!AI3760</f>
        <v>-32.266193040129536</v>
      </c>
      <c r="D180">
        <f>'TPS543C20 Loop Gain'!AJ3760</f>
        <v>39.829969904891371</v>
      </c>
      <c r="E180">
        <f>'TPS543C20 Loop Gain'!B3760</f>
        <v>1826000</v>
      </c>
    </row>
    <row r="181" spans="3:5" x14ac:dyDescent="0.25">
      <c r="C181">
        <f>'TPS543C20 Loop Gain'!AI3759</f>
        <v>-32.271685727817662</v>
      </c>
      <c r="D181">
        <f>'TPS543C20 Loop Gain'!AJ3759</f>
        <v>39.956093037358187</v>
      </c>
      <c r="E181">
        <f>'TPS543C20 Loop Gain'!B3759</f>
        <v>1825000</v>
      </c>
    </row>
    <row r="182" spans="3:5" x14ac:dyDescent="0.25">
      <c r="C182">
        <f>'TPS543C20 Loop Gain'!AI3758</f>
        <v>-32.277241395909897</v>
      </c>
      <c r="D182">
        <f>'TPS543C20 Loop Gain'!AJ3758</f>
        <v>40.082219373625627</v>
      </c>
      <c r="E182">
        <f>'TPS543C20 Loop Gain'!B3758</f>
        <v>1824000</v>
      </c>
    </row>
    <row r="183" spans="3:5" x14ac:dyDescent="0.25">
      <c r="C183">
        <f>'TPS543C20 Loop Gain'!AI3757</f>
        <v>-32.282860280872129</v>
      </c>
      <c r="D183">
        <f>'TPS543C20 Loop Gain'!AJ3757</f>
        <v>40.208348943568346</v>
      </c>
      <c r="E183">
        <f>'TPS543C20 Loop Gain'!B3757</f>
        <v>1823000</v>
      </c>
    </row>
    <row r="184" spans="3:5" x14ac:dyDescent="0.25">
      <c r="C184">
        <f>'TPS543C20 Loop Gain'!AI3756</f>
        <v>-32.28854262113218</v>
      </c>
      <c r="D184">
        <f>'TPS543C20 Loop Gain'!AJ3756</f>
        <v>40.334481777071112</v>
      </c>
      <c r="E184">
        <f>'TPS543C20 Loop Gain'!B3756</f>
        <v>1822000</v>
      </c>
    </row>
    <row r="185" spans="3:5" x14ac:dyDescent="0.25">
      <c r="C185">
        <f>'TPS543C20 Loop Gain'!AI3755</f>
        <v>-32.294288657099386</v>
      </c>
      <c r="D185">
        <f>'TPS543C20 Loop Gain'!AJ3755</f>
        <v>40.460617904031238</v>
      </c>
      <c r="E185">
        <f>'TPS543C20 Loop Gain'!B3755</f>
        <v>1821000</v>
      </c>
    </row>
    <row r="186" spans="3:5" x14ac:dyDescent="0.25">
      <c r="C186">
        <f>'TPS543C20 Loop Gain'!AI3754</f>
        <v>-32.300098631182493</v>
      </c>
      <c r="D186">
        <f>'TPS543C20 Loop Gain'!AJ3754</f>
        <v>40.586757354359236</v>
      </c>
      <c r="E186">
        <f>'TPS543C20 Loop Gain'!B3754</f>
        <v>1820000</v>
      </c>
    </row>
    <row r="187" spans="3:5" x14ac:dyDescent="0.25">
      <c r="C187">
        <f>'TPS543C20 Loop Gain'!AI3753</f>
        <v>-32.305972787808237</v>
      </c>
      <c r="D187">
        <f>'TPS543C20 Loop Gain'!AJ3753</f>
        <v>40.712900157972506</v>
      </c>
      <c r="E187">
        <f>'TPS543C20 Loop Gain'!B3753</f>
        <v>1819000</v>
      </c>
    </row>
    <row r="188" spans="3:5" x14ac:dyDescent="0.25">
      <c r="C188">
        <f>'TPS543C20 Loop Gain'!AI3752</f>
        <v>-32.311911373441838</v>
      </c>
      <c r="D188">
        <f>'TPS543C20 Loop Gain'!AJ3752</f>
        <v>40.839046344801702</v>
      </c>
      <c r="E188">
        <f>'TPS543C20 Loop Gain'!B3752</f>
        <v>1818000</v>
      </c>
    </row>
    <row r="189" spans="3:5" x14ac:dyDescent="0.25">
      <c r="C189">
        <f>'TPS543C20 Loop Gain'!AI3751</f>
        <v>-32.317914636605707</v>
      </c>
      <c r="D189">
        <f>'TPS543C20 Loop Gain'!AJ3751</f>
        <v>40.965195944786842</v>
      </c>
      <c r="E189">
        <f>'TPS543C20 Loop Gain'!B3751</f>
        <v>1817000</v>
      </c>
    </row>
    <row r="190" spans="3:5" x14ac:dyDescent="0.25">
      <c r="C190">
        <f>'TPS543C20 Loop Gain'!AI3750</f>
        <v>-32.323982827898838</v>
      </c>
      <c r="D190">
        <f>'TPS543C20 Loop Gain'!AJ3750</f>
        <v>41.091348987875627</v>
      </c>
      <c r="E190">
        <f>'TPS543C20 Loop Gain'!B3750</f>
        <v>1816000</v>
      </c>
    </row>
    <row r="191" spans="3:5" x14ac:dyDescent="0.25">
      <c r="C191">
        <f>'TPS543C20 Loop Gain'!AI3749</f>
        <v>-32.330116200018033</v>
      </c>
      <c r="D191">
        <f>'TPS543C20 Loop Gain'!AJ3749</f>
        <v>41.217505504025929</v>
      </c>
      <c r="E191">
        <f>'TPS543C20 Loop Gain'!B3749</f>
        <v>1815000</v>
      </c>
    </row>
    <row r="192" spans="3:5" x14ac:dyDescent="0.25">
      <c r="C192">
        <f>'TPS543C20 Loop Gain'!AI3748</f>
        <v>-32.336315007777024</v>
      </c>
      <c r="D192">
        <f>'TPS543C20 Loop Gain'!AJ3748</f>
        <v>41.343665523203676</v>
      </c>
      <c r="E192">
        <f>'TPS543C20 Loop Gain'!B3748</f>
        <v>1814000</v>
      </c>
    </row>
    <row r="193" spans="3:5" x14ac:dyDescent="0.25">
      <c r="C193">
        <f>'TPS543C20 Loop Gain'!AI3747</f>
        <v>-32.342579508127379</v>
      </c>
      <c r="D193">
        <f>'TPS543C20 Loop Gain'!AJ3747</f>
        <v>41.469829075382542</v>
      </c>
      <c r="E193">
        <f>'TPS543C20 Loop Gain'!B3747</f>
        <v>1813000</v>
      </c>
    </row>
    <row r="194" spans="3:5" x14ac:dyDescent="0.25">
      <c r="C194">
        <f>'TPS543C20 Loop Gain'!AI3746</f>
        <v>-32.348909960178787</v>
      </c>
      <c r="D194">
        <f>'TPS543C20 Loop Gain'!AJ3746</f>
        <v>41.595996190542685</v>
      </c>
      <c r="E194">
        <f>'TPS543C20 Loop Gain'!B3746</f>
        <v>1812000</v>
      </c>
    </row>
    <row r="195" spans="3:5" x14ac:dyDescent="0.25">
      <c r="C195">
        <f>'TPS543C20 Loop Gain'!AI3745</f>
        <v>-32.355306625221559</v>
      </c>
      <c r="D195">
        <f>'TPS543C20 Loop Gain'!AJ3745</f>
        <v>41.722166898672256</v>
      </c>
      <c r="E195">
        <f>'TPS543C20 Loop Gain'!B3745</f>
        <v>1811000</v>
      </c>
    </row>
    <row r="196" spans="3:5" x14ac:dyDescent="0.25">
      <c r="C196">
        <f>'TPS543C20 Loop Gain'!AI3744</f>
        <v>-32.361769766746001</v>
      </c>
      <c r="D196">
        <f>'TPS543C20 Loop Gain'!AJ3744</f>
        <v>41.84834122976536</v>
      </c>
      <c r="E196">
        <f>'TPS543C20 Loop Gain'!B3744</f>
        <v>1810000</v>
      </c>
    </row>
    <row r="197" spans="3:5" x14ac:dyDescent="0.25">
      <c r="C197">
        <f>'TPS543C20 Loop Gain'!AI3743</f>
        <v>-32.368299650465111</v>
      </c>
      <c r="D197">
        <f>'TPS543C20 Loop Gain'!AJ3743</f>
        <v>41.974519213821381</v>
      </c>
      <c r="E197">
        <f>'TPS543C20 Loop Gain'!B3743</f>
        <v>1809000</v>
      </c>
    </row>
    <row r="198" spans="3:5" x14ac:dyDescent="0.25">
      <c r="C198">
        <f>'TPS543C20 Loop Gain'!AI3742</f>
        <v>-32.374896544336629</v>
      </c>
      <c r="D198">
        <f>'TPS543C20 Loop Gain'!AJ3742</f>
        <v>42.100700880846325</v>
      </c>
      <c r="E198">
        <f>'TPS543C20 Loop Gain'!B3742</f>
        <v>1808000</v>
      </c>
    </row>
    <row r="199" spans="3:5" x14ac:dyDescent="0.25">
      <c r="C199">
        <f>'TPS543C20 Loop Gain'!AI3741</f>
        <v>-32.381560718584211</v>
      </c>
      <c r="D199">
        <f>'TPS543C20 Loop Gain'!AJ3741</f>
        <v>42.226886260849035</v>
      </c>
      <c r="E199">
        <f>'TPS543C20 Loop Gain'!B3741</f>
        <v>1807000</v>
      </c>
    </row>
    <row r="200" spans="3:5" x14ac:dyDescent="0.25">
      <c r="C200">
        <f>'TPS543C20 Loop Gain'!AI3740</f>
        <v>-32.388292445720836</v>
      </c>
      <c r="D200">
        <f>'TPS543C20 Loop Gain'!AJ3740</f>
        <v>42.353075383845415</v>
      </c>
      <c r="E200">
        <f>'TPS543C20 Loop Gain'!B3740</f>
        <v>1806000</v>
      </c>
    </row>
    <row r="201" spans="3:5" x14ac:dyDescent="0.25">
      <c r="C201">
        <f>'TPS543C20 Loop Gain'!AI3739</f>
        <v>-32.39509200057109</v>
      </c>
      <c r="D201">
        <f>'TPS543C20 Loop Gain'!AJ3739</f>
        <v>42.479268279853123</v>
      </c>
      <c r="E201">
        <f>'TPS543C20 Loop Gain'!B3739</f>
        <v>1805000</v>
      </c>
    </row>
    <row r="202" spans="3:5" x14ac:dyDescent="0.25">
      <c r="C202">
        <f>'TPS543C20 Loop Gain'!AI3738</f>
        <v>-32.401959660293628</v>
      </c>
      <c r="D202">
        <f>'TPS543C20 Loop Gain'!AJ3738</f>
        <v>42.605464978893465</v>
      </c>
      <c r="E202">
        <f>'TPS543C20 Loop Gain'!B3738</f>
        <v>1804000</v>
      </c>
    </row>
    <row r="203" spans="3:5" x14ac:dyDescent="0.25">
      <c r="C203">
        <f>'TPS543C20 Loop Gain'!AI3737</f>
        <v>-32.408895704405701</v>
      </c>
      <c r="D203">
        <f>'TPS543C20 Loop Gain'!AJ3737</f>
        <v>42.731665510991661</v>
      </c>
      <c r="E203">
        <f>'TPS543C20 Loop Gain'!B3737</f>
        <v>1803000</v>
      </c>
    </row>
    <row r="204" spans="3:5" x14ac:dyDescent="0.25">
      <c r="C204">
        <f>'TPS543C20 Loop Gain'!AI3736</f>
        <v>-32.415900414805527</v>
      </c>
      <c r="D204">
        <f>'TPS543C20 Loop Gain'!AJ3736</f>
        <v>42.857869906173327</v>
      </c>
      <c r="E204">
        <f>'TPS543C20 Loop Gain'!B3736</f>
        <v>1802000</v>
      </c>
    </row>
    <row r="205" spans="3:5" x14ac:dyDescent="0.25">
      <c r="C205">
        <f>'TPS543C20 Loop Gain'!AI3735</f>
        <v>-32.422974075797384</v>
      </c>
      <c r="D205">
        <f>'TPS543C20 Loop Gain'!AJ3735</f>
        <v>42.984078194469433</v>
      </c>
      <c r="E205">
        <f>'TPS543C20 Loop Gain'!B3735</f>
        <v>1801000</v>
      </c>
    </row>
    <row r="206" spans="3:5" x14ac:dyDescent="0.25">
      <c r="C206">
        <f>'TPS543C20 Loop Gain'!AI3734</f>
        <v>-32.430116974114931</v>
      </c>
      <c r="D206">
        <f>'TPS543C20 Loop Gain'!AJ3734</f>
        <v>43.110290405907953</v>
      </c>
      <c r="E206">
        <f>'TPS543C20 Loop Gain'!B3734</f>
        <v>1800000</v>
      </c>
    </row>
    <row r="207" spans="3:5" x14ac:dyDescent="0.25">
      <c r="C207">
        <f>'TPS543C20 Loop Gain'!AI3733</f>
        <v>-32.437329398946012</v>
      </c>
      <c r="D207">
        <f>'TPS543C20 Loop Gain'!AJ3733</f>
        <v>43.23650657052093</v>
      </c>
      <c r="E207">
        <f>'TPS543C20 Loop Gain'!B3733</f>
        <v>1799000</v>
      </c>
    </row>
    <row r="208" spans="3:5" x14ac:dyDescent="0.25">
      <c r="C208">
        <f>'TPS543C20 Loop Gain'!AI3732</f>
        <v>-32.444611641957636</v>
      </c>
      <c r="D208">
        <f>'TPS543C20 Loop Gain'!AJ3732</f>
        <v>43.36272671833958</v>
      </c>
      <c r="E208">
        <f>'TPS543C20 Loop Gain'!B3732</f>
        <v>1798000</v>
      </c>
    </row>
    <row r="209" spans="3:5" x14ac:dyDescent="0.25">
      <c r="C209">
        <f>'TPS543C20 Loop Gain'!AI3731</f>
        <v>-32.451963997321549</v>
      </c>
      <c r="D209">
        <f>'TPS543C20 Loop Gain'!AJ3731</f>
        <v>43.488950879395738</v>
      </c>
      <c r="E209">
        <f>'TPS543C20 Loop Gain'!B3731</f>
        <v>1797000</v>
      </c>
    </row>
    <row r="210" spans="3:5" x14ac:dyDescent="0.25">
      <c r="C210">
        <f>'TPS543C20 Loop Gain'!AI3730</f>
        <v>-32.459386761738983</v>
      </c>
      <c r="D210">
        <f>'TPS543C20 Loop Gain'!AJ3730</f>
        <v>43.615179083719255</v>
      </c>
      <c r="E210">
        <f>'TPS543C20 Loop Gain'!B3730</f>
        <v>1796000</v>
      </c>
    </row>
    <row r="211" spans="3:5" x14ac:dyDescent="0.25">
      <c r="C211">
        <f>'TPS543C20 Loop Gain'!AI3729</f>
        <v>-32.466880234467375</v>
      </c>
      <c r="D211">
        <f>'TPS543C20 Loop Gain'!AJ3729</f>
        <v>43.741411361339601</v>
      </c>
      <c r="E211">
        <f>'TPS543C20 Loop Gain'!B3729</f>
        <v>1795000</v>
      </c>
    </row>
    <row r="212" spans="3:5" x14ac:dyDescent="0.25">
      <c r="C212">
        <f>'TPS543C20 Loop Gain'!AI3728</f>
        <v>-32.474444717345776</v>
      </c>
      <c r="D212">
        <f>'TPS543C20 Loop Gain'!AJ3728</f>
        <v>43.867647742284824</v>
      </c>
      <c r="E212">
        <f>'TPS543C20 Loop Gain'!B3728</f>
        <v>1794000</v>
      </c>
    </row>
    <row r="213" spans="3:5" x14ac:dyDescent="0.25">
      <c r="C213">
        <f>'TPS543C20 Loop Gain'!AI3727</f>
        <v>-32.482080514821952</v>
      </c>
      <c r="D213">
        <f>'TPS543C20 Loop Gain'!AJ3727</f>
        <v>43.993888256580853</v>
      </c>
      <c r="E213">
        <f>'TPS543C20 Loop Gain'!B3727</f>
        <v>1793000</v>
      </c>
    </row>
    <row r="214" spans="3:5" x14ac:dyDescent="0.25">
      <c r="C214">
        <f>'TPS543C20 Loop Gain'!AI3726</f>
        <v>-32.489787933979287</v>
      </c>
      <c r="D214">
        <f>'TPS543C20 Loop Gain'!AJ3726</f>
        <v>44.120132934250258</v>
      </c>
      <c r="E214">
        <f>'TPS543C20 Loop Gain'!B3726</f>
        <v>1792000</v>
      </c>
    </row>
    <row r="215" spans="3:5" x14ac:dyDescent="0.25">
      <c r="C215">
        <f>'TPS543C20 Loop Gain'!AI3725</f>
        <v>-32.497567284564333</v>
      </c>
      <c r="D215">
        <f>'TPS543C20 Loop Gain'!AJ3725</f>
        <v>44.24638180531305</v>
      </c>
      <c r="E215">
        <f>'TPS543C20 Loop Gain'!B3725</f>
        <v>1791000</v>
      </c>
    </row>
    <row r="216" spans="3:5" x14ac:dyDescent="0.25">
      <c r="C216">
        <f>'TPS543C20 Loop Gain'!AI3724</f>
        <v>-32.505418879013732</v>
      </c>
      <c r="D216">
        <f>'TPS543C20 Loop Gain'!AJ3724</f>
        <v>44.372634899784622</v>
      </c>
      <c r="E216">
        <f>'TPS543C20 Loop Gain'!B3724</f>
        <v>1790000</v>
      </c>
    </row>
    <row r="217" spans="3:5" x14ac:dyDescent="0.25">
      <c r="C217">
        <f>'TPS543C20 Loop Gain'!AI3723</f>
        <v>-32.513343032482872</v>
      </c>
      <c r="D217">
        <f>'TPS543C20 Loop Gain'!AJ3723</f>
        <v>44.498892247677816</v>
      </c>
      <c r="E217">
        <f>'TPS543C20 Loop Gain'!B3723</f>
        <v>1789000</v>
      </c>
    </row>
    <row r="218" spans="3:5" x14ac:dyDescent="0.25">
      <c r="C218">
        <f>'TPS543C20 Loop Gain'!AI3722</f>
        <v>-32.52134006287428</v>
      </c>
      <c r="D218">
        <f>'TPS543C20 Loop Gain'!AJ3722</f>
        <v>44.625153878999491</v>
      </c>
      <c r="E218">
        <f>'TPS543C20 Loop Gain'!B3722</f>
        <v>1788000</v>
      </c>
    </row>
    <row r="219" spans="3:5" x14ac:dyDescent="0.25">
      <c r="C219">
        <f>'TPS543C20 Loop Gain'!AI3721</f>
        <v>-32.529410290865997</v>
      </c>
      <c r="D219">
        <f>'TPS543C20 Loop Gain'!AJ3721</f>
        <v>44.751419823751291</v>
      </c>
      <c r="E219">
        <f>'TPS543C20 Loop Gain'!B3721</f>
        <v>1787000</v>
      </c>
    </row>
    <row r="220" spans="3:5" x14ac:dyDescent="0.25">
      <c r="C220">
        <f>'TPS543C20 Loop Gain'!AI3720</f>
        <v>-32.537554039941455</v>
      </c>
      <c r="D220">
        <f>'TPS543C20 Loop Gain'!AJ3720</f>
        <v>44.877690111929901</v>
      </c>
      <c r="E220">
        <f>'TPS543C20 Loop Gain'!B3720</f>
        <v>1786000</v>
      </c>
    </row>
    <row r="221" spans="3:5" x14ac:dyDescent="0.25">
      <c r="C221">
        <f>'TPS543C20 Loop Gain'!AI3719</f>
        <v>-32.545771636418479</v>
      </c>
      <c r="D221">
        <f>'TPS543C20 Loop Gain'!AJ3719</f>
        <v>45.003964773524203</v>
      </c>
      <c r="E221">
        <f>'TPS543C20 Loop Gain'!B3719</f>
        <v>1785000</v>
      </c>
    </row>
    <row r="222" spans="3:5" x14ac:dyDescent="0.25">
      <c r="C222">
        <f>'TPS543C20 Loop Gain'!AI3718</f>
        <v>-32.554063409479362</v>
      </c>
      <c r="D222">
        <f>'TPS543C20 Loop Gain'!AJ3718</f>
        <v>45.130243838518659</v>
      </c>
      <c r="E222">
        <f>'TPS543C20 Loop Gain'!B3718</f>
        <v>1784000</v>
      </c>
    </row>
    <row r="223" spans="3:5" x14ac:dyDescent="0.25">
      <c r="C223">
        <f>'TPS543C20 Loop Gain'!AI3717</f>
        <v>-32.562429691201913</v>
      </c>
      <c r="D223">
        <f>'TPS543C20 Loop Gain'!AJ3717</f>
        <v>45.256527336887999</v>
      </c>
      <c r="E223">
        <f>'TPS543C20 Loop Gain'!B3717</f>
        <v>1783000</v>
      </c>
    </row>
    <row r="224" spans="3:5" x14ac:dyDescent="0.25">
      <c r="C224">
        <f>'TPS543C20 Loop Gain'!AI3716</f>
        <v>-32.570870816589604</v>
      </c>
      <c r="D224">
        <f>'TPS543C20 Loop Gain'!AJ3716</f>
        <v>45.382815298600981</v>
      </c>
      <c r="E224">
        <f>'TPS543C20 Loop Gain'!B3716</f>
        <v>1782000</v>
      </c>
    </row>
    <row r="225" spans="3:5" x14ac:dyDescent="0.25">
      <c r="C225">
        <f>'TPS543C20 Loop Gain'!AI3715</f>
        <v>-32.57938712360275</v>
      </c>
      <c r="D225">
        <f>'TPS543C20 Loop Gain'!AJ3715</f>
        <v>45.509107753616547</v>
      </c>
      <c r="E225">
        <f>'TPS543C20 Loop Gain'!B3715</f>
        <v>1781000</v>
      </c>
    </row>
    <row r="226" spans="3:5" x14ac:dyDescent="0.25">
      <c r="C226">
        <f>'TPS543C20 Loop Gain'!AI3714</f>
        <v>-32.587978953191019</v>
      </c>
      <c r="D226">
        <f>'TPS543C20 Loop Gain'!AJ3714</f>
        <v>45.635404731885409</v>
      </c>
      <c r="E226">
        <f>'TPS543C20 Loop Gain'!B3714</f>
        <v>1780000</v>
      </c>
    </row>
    <row r="227" spans="3:5" x14ac:dyDescent="0.25">
      <c r="C227">
        <f>'TPS543C20 Loop Gain'!AI3713</f>
        <v>-32.596646649324661</v>
      </c>
      <c r="D227">
        <f>'TPS543C20 Loop Gain'!AJ3713</f>
        <v>45.761706263349232</v>
      </c>
      <c r="E227">
        <f>'TPS543C20 Loop Gain'!B3713</f>
        <v>1779000</v>
      </c>
    </row>
    <row r="228" spans="3:5" x14ac:dyDescent="0.25">
      <c r="C228">
        <f>'TPS543C20 Loop Gain'!AI3712</f>
        <v>-32.605390559027541</v>
      </c>
      <c r="D228">
        <f>'TPS543C20 Loop Gain'!AJ3712</f>
        <v>45.888012377940122</v>
      </c>
      <c r="E228">
        <f>'TPS543C20 Loop Gain'!B3712</f>
        <v>1778000</v>
      </c>
    </row>
    <row r="229" spans="3:5" x14ac:dyDescent="0.25">
      <c r="C229">
        <f>'TPS543C20 Loop Gain'!AI3711</f>
        <v>-32.614211032410523</v>
      </c>
      <c r="D229">
        <f>'TPS543C20 Loop Gain'!AJ3711</f>
        <v>46.014323105577837</v>
      </c>
      <c r="E229">
        <f>'TPS543C20 Loop Gain'!B3711</f>
        <v>1777000</v>
      </c>
    </row>
    <row r="230" spans="3:5" x14ac:dyDescent="0.25">
      <c r="C230">
        <f>'TPS543C20 Loop Gain'!AI3710</f>
        <v>-32.623108422704263</v>
      </c>
      <c r="D230">
        <f>'TPS543C20 Loop Gain'!AJ3710</f>
        <v>46.140638476173265</v>
      </c>
      <c r="E230">
        <f>'TPS543C20 Loop Gain'!B3710</f>
        <v>1776000</v>
      </c>
    </row>
    <row r="231" spans="3:5" x14ac:dyDescent="0.25">
      <c r="C231">
        <f>'TPS543C20 Loop Gain'!AI3709</f>
        <v>-32.632083086293385</v>
      </c>
      <c r="D231">
        <f>'TPS543C20 Loop Gain'!AJ3709</f>
        <v>46.266958519624566</v>
      </c>
      <c r="E231">
        <f>'TPS543C20 Loop Gain'!B3709</f>
        <v>1775000</v>
      </c>
    </row>
    <row r="232" spans="3:5" x14ac:dyDescent="0.25">
      <c r="C232">
        <f>'TPS543C20 Loop Gain'!AI3708</f>
        <v>-32.641135382751095</v>
      </c>
      <c r="D232">
        <f>'TPS543C20 Loop Gain'!AJ3708</f>
        <v>46.393283265818653</v>
      </c>
      <c r="E232">
        <f>'TPS543C20 Loop Gain'!B3708</f>
        <v>1774000</v>
      </c>
    </row>
    <row r="233" spans="3:5" x14ac:dyDescent="0.25">
      <c r="C233">
        <f>'TPS543C20 Loop Gain'!AI3707</f>
        <v>-32.650265674874163</v>
      </c>
      <c r="D233">
        <f>'TPS543C20 Loop Gain'!AJ3707</f>
        <v>46.519612744629057</v>
      </c>
      <c r="E233">
        <f>'TPS543C20 Loop Gain'!B3707</f>
        <v>1773000</v>
      </c>
    </row>
    <row r="234" spans="3:5" x14ac:dyDescent="0.25">
      <c r="C234">
        <f>'TPS543C20 Loop Gain'!AI3706</f>
        <v>-32.659474328718005</v>
      </c>
      <c r="D234">
        <f>'TPS543C20 Loop Gain'!AJ3706</f>
        <v>46.645946985917433</v>
      </c>
      <c r="E234">
        <f>'TPS543C20 Loop Gain'!B3706</f>
        <v>1772000</v>
      </c>
    </row>
    <row r="235" spans="3:5" x14ac:dyDescent="0.25">
      <c r="C235">
        <f>'TPS543C20 Loop Gain'!AI3705</f>
        <v>-32.668761713633018</v>
      </c>
      <c r="D235">
        <f>'TPS543C20 Loop Gain'!AJ3705</f>
        <v>46.77228601952973</v>
      </c>
      <c r="E235">
        <f>'TPS543C20 Loop Gain'!B3705</f>
        <v>1771000</v>
      </c>
    </row>
    <row r="236" spans="3:5" x14ac:dyDescent="0.25">
      <c r="C236">
        <f>'TPS543C20 Loop Gain'!AI3704</f>
        <v>-32.67812820230089</v>
      </c>
      <c r="D236">
        <f>'TPS543C20 Loop Gain'!AJ3704</f>
        <v>46.898629875300564</v>
      </c>
      <c r="E236">
        <f>'TPS543C20 Loop Gain'!B3704</f>
        <v>1770000</v>
      </c>
    </row>
    <row r="237" spans="3:5" x14ac:dyDescent="0.25">
      <c r="C237">
        <f>'TPS543C20 Loop Gain'!AI3703</f>
        <v>-32.687574170771228</v>
      </c>
      <c r="D237">
        <f>'TPS543C20 Loop Gain'!AJ3703</f>
        <v>47.024978583046682</v>
      </c>
      <c r="E237">
        <f>'TPS543C20 Loop Gain'!B3703</f>
        <v>1769000</v>
      </c>
    </row>
    <row r="238" spans="3:5" x14ac:dyDescent="0.25">
      <c r="C238">
        <f>'TPS543C20 Loop Gain'!AI3702</f>
        <v>-32.697099998499432</v>
      </c>
      <c r="D238">
        <f>'TPS543C20 Loop Gain'!AJ3702</f>
        <v>47.151332172573362</v>
      </c>
      <c r="E238">
        <f>'TPS543C20 Loop Gain'!B3702</f>
        <v>1768000</v>
      </c>
    </row>
    <row r="239" spans="3:5" x14ac:dyDescent="0.25">
      <c r="C239">
        <f>'TPS543C20 Loop Gain'!AI3701</f>
        <v>-32.706706068384733</v>
      </c>
      <c r="D239">
        <f>'TPS543C20 Loop Gain'!AJ3701</f>
        <v>47.277690673667301</v>
      </c>
      <c r="E239">
        <f>'TPS543C20 Loop Gain'!B3701</f>
        <v>1767000</v>
      </c>
    </row>
    <row r="240" spans="3:5" x14ac:dyDescent="0.25">
      <c r="C240">
        <f>'TPS543C20 Loop Gain'!AI3700</f>
        <v>-32.716392766808184</v>
      </c>
      <c r="D240">
        <f>'TPS543C20 Loop Gain'!AJ3700</f>
        <v>47.404054116099005</v>
      </c>
      <c r="E240">
        <f>'TPS543C20 Loop Gain'!B3700</f>
        <v>1766000</v>
      </c>
    </row>
    <row r="241" spans="3:5" x14ac:dyDescent="0.25">
      <c r="C241">
        <f>'TPS543C20 Loop Gain'!AI3699</f>
        <v>-32.726160483672714</v>
      </c>
      <c r="D241">
        <f>'TPS543C20 Loop Gain'!AJ3699</f>
        <v>47.53042252962392</v>
      </c>
      <c r="E241">
        <f>'TPS543C20 Loop Gain'!B3699</f>
        <v>1765000</v>
      </c>
    </row>
    <row r="242" spans="3:5" x14ac:dyDescent="0.25">
      <c r="C242">
        <f>'TPS543C20 Loop Gain'!AI3698</f>
        <v>-32.736009612442174</v>
      </c>
      <c r="D242">
        <f>'TPS543C20 Loop Gain'!AJ3698</f>
        <v>47.656795943978651</v>
      </c>
      <c r="E242">
        <f>'TPS543C20 Loop Gain'!B3698</f>
        <v>1764000</v>
      </c>
    </row>
    <row r="243" spans="3:5" x14ac:dyDescent="0.25">
      <c r="C243">
        <f>'TPS543C20 Loop Gain'!AI3697</f>
        <v>-32.745940550181402</v>
      </c>
      <c r="D243">
        <f>'TPS543C20 Loop Gain'!AJ3697</f>
        <v>47.783174388882195</v>
      </c>
      <c r="E243">
        <f>'TPS543C20 Loop Gain'!B3697</f>
        <v>1763000</v>
      </c>
    </row>
    <row r="244" spans="3:5" x14ac:dyDescent="0.25">
      <c r="C244">
        <f>'TPS543C20 Loop Gain'!AI3696</f>
        <v>-32.755953697597619</v>
      </c>
      <c r="D244">
        <f>'TPS543C20 Loop Gain'!AJ3696</f>
        <v>47.909557894036034</v>
      </c>
      <c r="E244">
        <f>'TPS543C20 Loop Gain'!B3696</f>
        <v>1762000</v>
      </c>
    </row>
    <row r="245" spans="3:5" x14ac:dyDescent="0.25">
      <c r="C245">
        <f>'TPS543C20 Loop Gain'!AI3695</f>
        <v>-32.766049459082097</v>
      </c>
      <c r="D245">
        <f>'TPS543C20 Loop Gain'!AJ3695</f>
        <v>48.035946489121272</v>
      </c>
      <c r="E245">
        <f>'TPS543C20 Loop Gain'!B3695</f>
        <v>1761000</v>
      </c>
    </row>
    <row r="246" spans="3:5" x14ac:dyDescent="0.25">
      <c r="C246">
        <f>'TPS543C20 Loop Gain'!AI3694</f>
        <v>-32.776228242750861</v>
      </c>
      <c r="D246">
        <f>'TPS543C20 Loop Gain'!AJ3694</f>
        <v>48.162340203800433</v>
      </c>
      <c r="E246">
        <f>'TPS543C20 Loop Gain'!B3694</f>
        <v>1760000</v>
      </c>
    </row>
    <row r="247" spans="3:5" x14ac:dyDescent="0.25">
      <c r="C247">
        <f>'TPS543C20 Loop Gain'!AI3693</f>
        <v>-32.786490460489077</v>
      </c>
      <c r="D247">
        <f>'TPS543C20 Loop Gain'!AJ3693</f>
        <v>48.28873906771517</v>
      </c>
      <c r="E247">
        <f>'TPS543C20 Loop Gain'!B3693</f>
        <v>1759000</v>
      </c>
    </row>
    <row r="248" spans="3:5" x14ac:dyDescent="0.25">
      <c r="C248">
        <f>'TPS543C20 Loop Gain'!AI3692</f>
        <v>-32.796836527992895</v>
      </c>
      <c r="D248">
        <f>'TPS543C20 Loop Gain'!AJ3692</f>
        <v>48.415143110488742</v>
      </c>
      <c r="E248">
        <f>'TPS543C20 Loop Gain'!B3692</f>
        <v>1758000</v>
      </c>
    </row>
    <row r="249" spans="3:5" x14ac:dyDescent="0.25">
      <c r="C249">
        <f>'TPS543C20 Loop Gain'!AI3691</f>
        <v>-32.807266864814451</v>
      </c>
      <c r="D249">
        <f>'TPS543C20 Loop Gain'!AJ3691</f>
        <v>48.541552361720079</v>
      </c>
      <c r="E249">
        <f>'TPS543C20 Loop Gain'!B3691</f>
        <v>1757000</v>
      </c>
    </row>
    <row r="250" spans="3:5" x14ac:dyDescent="0.25">
      <c r="C250">
        <f>'TPS543C20 Loop Gain'!AI3690</f>
        <v>-32.817781894406096</v>
      </c>
      <c r="D250">
        <f>'TPS543C20 Loop Gain'!AJ3690</f>
        <v>48.667966850988407</v>
      </c>
      <c r="E250">
        <f>'TPS543C20 Loop Gain'!B3690</f>
        <v>1756000</v>
      </c>
    </row>
    <row r="251" spans="3:5" x14ac:dyDescent="0.25">
      <c r="C251">
        <f>'TPS543C20 Loop Gain'!AI3689</f>
        <v>-32.828382044164869</v>
      </c>
      <c r="D251">
        <f>'TPS543C20 Loop Gain'!AJ3689</f>
        <v>48.794386607850775</v>
      </c>
      <c r="E251">
        <f>'TPS543C20 Loop Gain'!B3689</f>
        <v>1755000</v>
      </c>
    </row>
    <row r="252" spans="3:5" x14ac:dyDescent="0.25">
      <c r="C252">
        <f>'TPS543C20 Loop Gain'!AI3688</f>
        <v>-32.839067745479525</v>
      </c>
      <c r="D252">
        <f>'TPS543C20 Loop Gain'!AJ3688</f>
        <v>48.920811661840183</v>
      </c>
      <c r="E252">
        <f>'TPS543C20 Loop Gain'!B3688</f>
        <v>1754000</v>
      </c>
    </row>
    <row r="253" spans="3:5" x14ac:dyDescent="0.25">
      <c r="C253">
        <f>'TPS543C20 Loop Gain'!AI3687</f>
        <v>-32.849839433776545</v>
      </c>
      <c r="D253">
        <f>'TPS543C20 Loop Gain'!AJ3687</f>
        <v>49.047242042468227</v>
      </c>
      <c r="E253">
        <f>'TPS543C20 Loop Gain'!B3687</f>
        <v>1753000</v>
      </c>
    </row>
    <row r="254" spans="3:5" x14ac:dyDescent="0.25">
      <c r="C254">
        <f>'TPS543C20 Loop Gain'!AI3686</f>
        <v>-32.860697548567977</v>
      </c>
      <c r="D254">
        <f>'TPS543C20 Loop Gain'!AJ3686</f>
        <v>49.173677779220171</v>
      </c>
      <c r="E254">
        <f>'TPS543C20 Loop Gain'!B3686</f>
        <v>1752000</v>
      </c>
    </row>
    <row r="255" spans="3:5" x14ac:dyDescent="0.25">
      <c r="C255">
        <f>'TPS543C20 Loop Gain'!AI3685</f>
        <v>-32.871642533498516</v>
      </c>
      <c r="D255">
        <f>'TPS543C20 Loop Gain'!AJ3685</f>
        <v>49.300118901559003</v>
      </c>
      <c r="E255">
        <f>'TPS543C20 Loop Gain'!B3685</f>
        <v>1751000</v>
      </c>
    </row>
    <row r="256" spans="3:5" x14ac:dyDescent="0.25">
      <c r="C256">
        <f>'TPS543C20 Loop Gain'!AI3684</f>
        <v>-32.88267483639455</v>
      </c>
      <c r="D256">
        <f>'TPS543C20 Loop Gain'!AJ3684</f>
        <v>49.426565438921884</v>
      </c>
      <c r="E256">
        <f>'TPS543C20 Loop Gain'!B3684</f>
        <v>1750000</v>
      </c>
    </row>
    <row r="257" spans="3:5" x14ac:dyDescent="0.25">
      <c r="C257">
        <f>'TPS543C20 Loop Gain'!AI3683</f>
        <v>-32.893794909314202</v>
      </c>
      <c r="D257">
        <f>'TPS543C20 Loop Gain'!AJ3683</f>
        <v>49.553017420720401</v>
      </c>
      <c r="E257">
        <f>'TPS543C20 Loop Gain'!B3683</f>
        <v>1749000</v>
      </c>
    </row>
    <row r="258" spans="3:5" x14ac:dyDescent="0.25">
      <c r="C258">
        <f>'TPS543C20 Loop Gain'!AI3682</f>
        <v>-32.905003208596938</v>
      </c>
      <c r="D258">
        <f>'TPS543C20 Loop Gain'!AJ3682</f>
        <v>49.679474876341096</v>
      </c>
      <c r="E258">
        <f>'TPS543C20 Loop Gain'!B3682</f>
        <v>1748000</v>
      </c>
    </row>
    <row r="259" spans="3:5" x14ac:dyDescent="0.25">
      <c r="C259">
        <f>'TPS543C20 Loop Gain'!AI3681</f>
        <v>-32.916300194914918</v>
      </c>
      <c r="D259">
        <f>'TPS543C20 Loop Gain'!AJ3681</f>
        <v>49.805937835141052</v>
      </c>
      <c r="E259">
        <f>'TPS543C20 Loop Gain'!B3681</f>
        <v>1747000</v>
      </c>
    </row>
    <row r="260" spans="3:5" x14ac:dyDescent="0.25">
      <c r="C260">
        <f>'TPS543C20 Loop Gain'!AI3680</f>
        <v>-32.927686333324274</v>
      </c>
      <c r="D260">
        <f>'TPS543C20 Loop Gain'!AJ3680</f>
        <v>49.932406326453737</v>
      </c>
      <c r="E260">
        <f>'TPS543C20 Loop Gain'!B3680</f>
        <v>1746000</v>
      </c>
    </row>
    <row r="261" spans="3:5" x14ac:dyDescent="0.25">
      <c r="C261">
        <f>'TPS543C20 Loop Gain'!AI3679</f>
        <v>-32.939162093318025</v>
      </c>
      <c r="D261">
        <f>'TPS543C20 Loop Gain'!AJ3679</f>
        <v>50.058880379582519</v>
      </c>
      <c r="E261">
        <f>'TPS543C20 Loop Gain'!B3679</f>
        <v>1745000</v>
      </c>
    </row>
    <row r="262" spans="3:5" x14ac:dyDescent="0.25">
      <c r="C262">
        <f>'TPS543C20 Loop Gain'!AI3678</f>
        <v>-32.950727948879091</v>
      </c>
      <c r="D262">
        <f>'TPS543C20 Loop Gain'!AJ3678</f>
        <v>50.185360023803206</v>
      </c>
      <c r="E262">
        <f>'TPS543C20 Loop Gain'!B3678</f>
        <v>1744000</v>
      </c>
    </row>
    <row r="263" spans="3:5" x14ac:dyDescent="0.25">
      <c r="C263">
        <f>'TPS543C20 Loop Gain'!AI3677</f>
        <v>-32.962384378534729</v>
      </c>
      <c r="D263">
        <f>'TPS543C20 Loop Gain'!AJ3677</f>
        <v>50.311845288363045</v>
      </c>
      <c r="E263">
        <f>'TPS543C20 Loop Gain'!B3677</f>
        <v>1743000</v>
      </c>
    </row>
    <row r="264" spans="3:5" x14ac:dyDescent="0.25">
      <c r="C264">
        <f>'TPS543C20 Loop Gain'!AI3676</f>
        <v>-32.974131865411579</v>
      </c>
      <c r="D264">
        <f>'TPS543C20 Loop Gain'!AJ3676</f>
        <v>50.4383362024791</v>
      </c>
      <c r="E264">
        <f>'TPS543C20 Loop Gain'!B3676</f>
        <v>1742000</v>
      </c>
    </row>
    <row r="265" spans="3:5" x14ac:dyDescent="0.25">
      <c r="C265">
        <f>'TPS543C20 Loop Gain'!AI3675</f>
        <v>-32.985970897291288</v>
      </c>
      <c r="D265">
        <f>'TPS543C20 Loop Gain'!AJ3675</f>
        <v>50.564832795339136</v>
      </c>
      <c r="E265">
        <f>'TPS543C20 Loop Gain'!B3675</f>
        <v>1741000</v>
      </c>
    </row>
    <row r="266" spans="3:5" x14ac:dyDescent="0.25">
      <c r="C266">
        <f>'TPS543C20 Loop Gain'!AI3674</f>
        <v>-32.997901966666952</v>
      </c>
      <c r="D266">
        <f>'TPS543C20 Loop Gain'!AJ3674</f>
        <v>50.69133509610095</v>
      </c>
      <c r="E266">
        <f>'TPS543C20 Loop Gain'!B3674</f>
        <v>1740000</v>
      </c>
    </row>
    <row r="267" spans="3:5" x14ac:dyDescent="0.25">
      <c r="C267">
        <f>'TPS543C20 Loop Gain'!AI3673</f>
        <v>-33.009925570801094</v>
      </c>
      <c r="D267">
        <f>'TPS543C20 Loop Gain'!AJ3673</f>
        <v>50.817843133889397</v>
      </c>
      <c r="E267">
        <f>'TPS543C20 Loop Gain'!B3673</f>
        <v>1739000</v>
      </c>
    </row>
    <row r="268" spans="3:5" x14ac:dyDescent="0.25">
      <c r="C268">
        <f>'TPS543C20 Loop Gain'!AI3672</f>
        <v>-33.022042211784331</v>
      </c>
      <c r="D268">
        <f>'TPS543C20 Loop Gain'!AJ3672</f>
        <v>50.944356937799057</v>
      </c>
      <c r="E268">
        <f>'TPS543C20 Loop Gain'!B3672</f>
        <v>1738000</v>
      </c>
    </row>
    <row r="269" spans="3:5" x14ac:dyDescent="0.25">
      <c r="C269">
        <f>'TPS543C20 Loop Gain'!AI3671</f>
        <v>-33.034252396594248</v>
      </c>
      <c r="D269">
        <f>'TPS543C20 Loop Gain'!AJ3671</f>
        <v>51.070876536893358</v>
      </c>
      <c r="E269">
        <f>'TPS543C20 Loop Gain'!B3671</f>
        <v>1737000</v>
      </c>
    </row>
    <row r="270" spans="3:5" x14ac:dyDescent="0.25">
      <c r="C270">
        <f>'TPS543C20 Loop Gain'!AI3670</f>
        <v>-33.046556637156513</v>
      </c>
      <c r="D270">
        <f>'TPS543C20 Loop Gain'!AJ3670</f>
        <v>51.197401960200494</v>
      </c>
      <c r="E270">
        <f>'TPS543C20 Loop Gain'!B3670</f>
        <v>1736000</v>
      </c>
    </row>
    <row r="271" spans="3:5" x14ac:dyDescent="0.25">
      <c r="C271">
        <f>'TPS543C20 Loop Gain'!AI3669</f>
        <v>-33.058955450404412</v>
      </c>
      <c r="D271">
        <f>'TPS543C20 Loop Gain'!AJ3669</f>
        <v>51.323933236716137</v>
      </c>
      <c r="E271">
        <f>'TPS543C20 Loop Gain'!B3669</f>
        <v>1735000</v>
      </c>
    </row>
    <row r="272" spans="3:5" x14ac:dyDescent="0.25">
      <c r="C272">
        <f>'TPS543C20 Loop Gain'!AI3668</f>
        <v>-33.071449358343187</v>
      </c>
      <c r="D272">
        <f>'TPS543C20 Loop Gain'!AJ3668</f>
        <v>51.450470395403713</v>
      </c>
      <c r="E272">
        <f>'TPS543C20 Loop Gain'!B3668</f>
        <v>1734000</v>
      </c>
    </row>
    <row r="273" spans="3:5" x14ac:dyDescent="0.25">
      <c r="C273">
        <f>'TPS543C20 Loop Gain'!AI3667</f>
        <v>-33.084038888112289</v>
      </c>
      <c r="D273">
        <f>'TPS543C20 Loop Gain'!AJ3667</f>
        <v>51.577013465189751</v>
      </c>
      <c r="E273">
        <f>'TPS543C20 Loop Gain'!B3667</f>
        <v>1733000</v>
      </c>
    </row>
    <row r="274" spans="3:5" x14ac:dyDescent="0.25">
      <c r="C274">
        <f>'TPS543C20 Loop Gain'!AI3666</f>
        <v>-33.096724572049197</v>
      </c>
      <c r="D274">
        <f>'TPS543C20 Loop Gain'!AJ3666</f>
        <v>51.703562474967441</v>
      </c>
      <c r="E274">
        <f>'TPS543C20 Loop Gain'!B3666</f>
        <v>1732000</v>
      </c>
    </row>
    <row r="275" spans="3:5" x14ac:dyDescent="0.25">
      <c r="C275">
        <f>'TPS543C20 Loop Gain'!AI3665</f>
        <v>-33.109506947755698</v>
      </c>
      <c r="D275">
        <f>'TPS543C20 Loop Gain'!AJ3665</f>
        <v>51.830117453594212</v>
      </c>
      <c r="E275">
        <f>'TPS543C20 Loop Gain'!B3665</f>
        <v>1731000</v>
      </c>
    </row>
    <row r="276" spans="3:5" x14ac:dyDescent="0.25">
      <c r="C276">
        <f>'TPS543C20 Loop Gain'!AI3664</f>
        <v>-33.122386558163022</v>
      </c>
      <c r="D276">
        <f>'TPS543C20 Loop Gain'!AJ3664</f>
        <v>51.9566784298909</v>
      </c>
      <c r="E276">
        <f>'TPS543C20 Loop Gain'!B3664</f>
        <v>1730000</v>
      </c>
    </row>
    <row r="277" spans="3:5" x14ac:dyDescent="0.25">
      <c r="C277">
        <f>'TPS543C20 Loop Gain'!AI3663</f>
        <v>-33.135363951600333</v>
      </c>
      <c r="D277">
        <f>'TPS543C20 Loop Gain'!AJ3663</f>
        <v>52.083245432641462</v>
      </c>
      <c r="E277">
        <f>'TPS543C20 Loop Gain'!B3663</f>
        <v>1729000</v>
      </c>
    </row>
    <row r="278" spans="3:5" x14ac:dyDescent="0.25">
      <c r="C278">
        <f>'TPS543C20 Loop Gain'!AI3662</f>
        <v>-33.148439681862165</v>
      </c>
      <c r="D278">
        <f>'TPS543C20 Loop Gain'!AJ3662</f>
        <v>52.209818490592632</v>
      </c>
      <c r="E278">
        <f>'TPS543C20 Loop Gain'!B3662</f>
        <v>1728000</v>
      </c>
    </row>
    <row r="279" spans="3:5" x14ac:dyDescent="0.25">
      <c r="C279">
        <f>'TPS543C20 Loop Gain'!AI3661</f>
        <v>-33.161614308278693</v>
      </c>
      <c r="D279">
        <f>'TPS543C20 Loop Gain'!AJ3661</f>
        <v>52.336397632454599</v>
      </c>
      <c r="E279">
        <f>'TPS543C20 Loop Gain'!B3661</f>
        <v>1727000</v>
      </c>
    </row>
    <row r="280" spans="3:5" x14ac:dyDescent="0.25">
      <c r="C280">
        <f>'TPS543C20 Loop Gain'!AI3660</f>
        <v>-33.174888395785956</v>
      </c>
      <c r="D280">
        <f>'TPS543C20 Loop Gain'!AJ3660</f>
        <v>52.462982886897478</v>
      </c>
      <c r="E280">
        <f>'TPS543C20 Loop Gain'!B3660</f>
        <v>1726000</v>
      </c>
    </row>
    <row r="281" spans="3:5" x14ac:dyDescent="0.25">
      <c r="C281">
        <f>'TPS543C20 Loop Gain'!AI3659</f>
        <v>-33.188262514997916</v>
      </c>
      <c r="D281">
        <f>'TPS543C20 Loop Gain'!AJ3659</f>
        <v>52.589574282552164</v>
      </c>
      <c r="E281">
        <f>'TPS543C20 Loop Gain'!B3659</f>
        <v>1725000</v>
      </c>
    </row>
    <row r="282" spans="3:5" x14ac:dyDescent="0.25">
      <c r="C282">
        <f>'TPS543C20 Loop Gain'!AI3658</f>
        <v>-33.201737242279371</v>
      </c>
      <c r="D282">
        <f>'TPS543C20 Loop Gain'!AJ3658</f>
        <v>52.716171848012117</v>
      </c>
      <c r="E282">
        <f>'TPS543C20 Loop Gain'!B3658</f>
        <v>1724000</v>
      </c>
    </row>
    <row r="283" spans="3:5" x14ac:dyDescent="0.25">
      <c r="C283">
        <f>'TPS543C20 Loop Gain'!AI3657</f>
        <v>-33.215313159819864</v>
      </c>
      <c r="D283">
        <f>'TPS543C20 Loop Gain'!AJ3657</f>
        <v>52.84277561182882</v>
      </c>
      <c r="E283">
        <f>'TPS543C20 Loop Gain'!B3657</f>
        <v>1723000</v>
      </c>
    </row>
    <row r="284" spans="3:5" x14ac:dyDescent="0.25">
      <c r="C284">
        <f>'TPS543C20 Loop Gain'!AI3656</f>
        <v>-33.228990855709995</v>
      </c>
      <c r="D284">
        <f>'TPS543C20 Loop Gain'!AJ3656</f>
        <v>52.969385602512808</v>
      </c>
      <c r="E284">
        <f>'TPS543C20 Loop Gain'!B3656</f>
        <v>1722000</v>
      </c>
    </row>
    <row r="285" spans="3:5" x14ac:dyDescent="0.25">
      <c r="C285">
        <f>'TPS543C20 Loop Gain'!AI3655</f>
        <v>-33.242770924016426</v>
      </c>
      <c r="D285">
        <f>'TPS543C20 Loop Gain'!AJ3655</f>
        <v>53.096001848535202</v>
      </c>
      <c r="E285">
        <f>'TPS543C20 Loop Gain'!B3655</f>
        <v>1721000</v>
      </c>
    </row>
    <row r="286" spans="3:5" x14ac:dyDescent="0.25">
      <c r="C286">
        <f>'TPS543C20 Loop Gain'!AI3654</f>
        <v>-33.256653964861556</v>
      </c>
      <c r="D286">
        <f>'TPS543C20 Loop Gain'!AJ3654</f>
        <v>53.222624378322742</v>
      </c>
      <c r="E286">
        <f>'TPS543C20 Loop Gain'!B3654</f>
        <v>1720000</v>
      </c>
    </row>
    <row r="287" spans="3:5" x14ac:dyDescent="0.25">
      <c r="C287">
        <f>'TPS543C20 Loop Gain'!AI3653</f>
        <v>-33.270640584501322</v>
      </c>
      <c r="D287">
        <f>'TPS543C20 Loop Gain'!AJ3653</f>
        <v>53.349253220262518</v>
      </c>
      <c r="E287">
        <f>'TPS543C20 Loop Gain'!B3653</f>
        <v>1719000</v>
      </c>
    </row>
    <row r="288" spans="3:5" x14ac:dyDescent="0.25">
      <c r="C288">
        <f>'TPS543C20 Loop Gain'!AI3652</f>
        <v>-33.284731395406524</v>
      </c>
      <c r="D288">
        <f>'TPS543C20 Loop Gain'!AJ3652</f>
        <v>53.47588840269691</v>
      </c>
      <c r="E288">
        <f>'TPS543C20 Loop Gain'!B3652</f>
        <v>1718000</v>
      </c>
    </row>
    <row r="289" spans="3:5" x14ac:dyDescent="0.25">
      <c r="C289">
        <f>'TPS543C20 Loop Gain'!AI3651</f>
        <v>-33.298927016344173</v>
      </c>
      <c r="D289">
        <f>'TPS543C20 Loop Gain'!AJ3651</f>
        <v>53.602529953924723</v>
      </c>
      <c r="E289">
        <f>'TPS543C20 Loop Gain'!B3651</f>
        <v>1717000</v>
      </c>
    </row>
    <row r="290" spans="3:5" x14ac:dyDescent="0.25">
      <c r="C290">
        <f>'TPS543C20 Loop Gain'!AI3650</f>
        <v>-33.313228072461591</v>
      </c>
      <c r="D290">
        <f>'TPS543C20 Loop Gain'!AJ3650</f>
        <v>53.729177902200952</v>
      </c>
      <c r="E290">
        <f>'TPS543C20 Loop Gain'!B3650</f>
        <v>1716000</v>
      </c>
    </row>
    <row r="291" spans="3:5" x14ac:dyDescent="0.25">
      <c r="C291">
        <f>'TPS543C20 Loop Gain'!AI3649</f>
        <v>-33.327635195368927</v>
      </c>
      <c r="D291">
        <f>'TPS543C20 Loop Gain'!AJ3649</f>
        <v>53.855832275736176</v>
      </c>
      <c r="E291">
        <f>'TPS543C20 Loop Gain'!B3649</f>
        <v>1715000</v>
      </c>
    </row>
    <row r="292" spans="3:5" x14ac:dyDescent="0.25">
      <c r="C292">
        <f>'TPS543C20 Loop Gain'!AI3648</f>
        <v>-33.342149023228174</v>
      </c>
      <c r="D292">
        <f>'TPS543C20 Loop Gain'!AJ3648</f>
        <v>53.982493102694242</v>
      </c>
      <c r="E292">
        <f>'TPS543C20 Loop Gain'!B3648</f>
        <v>1714000</v>
      </c>
    </row>
    <row r="293" spans="3:5" x14ac:dyDescent="0.25">
      <c r="C293">
        <f>'TPS543C20 Loop Gain'!AI3647</f>
        <v>-33.3567702008379</v>
      </c>
      <c r="D293">
        <f>'TPS543C20 Loop Gain'!AJ3647</f>
        <v>54.109160411195518</v>
      </c>
      <c r="E293">
        <f>'TPS543C20 Loop Gain'!B3647</f>
        <v>1713000</v>
      </c>
    </row>
    <row r="294" spans="3:5" x14ac:dyDescent="0.25">
      <c r="C294">
        <f>'TPS543C20 Loop Gain'!AI3646</f>
        <v>-33.371499379723844</v>
      </c>
      <c r="D294">
        <f>'TPS543C20 Loop Gain'!AJ3646</f>
        <v>54.235834229311905</v>
      </c>
      <c r="E294">
        <f>'TPS543C20 Loop Gain'!B3646</f>
        <v>1712000</v>
      </c>
    </row>
    <row r="295" spans="3:5" x14ac:dyDescent="0.25">
      <c r="C295">
        <f>'TPS543C20 Loop Gain'!AI3645</f>
        <v>-33.386337218228874</v>
      </c>
      <c r="D295">
        <f>'TPS543C20 Loop Gain'!AJ3645</f>
        <v>54.362514585068091</v>
      </c>
      <c r="E295">
        <f>'TPS543C20 Loop Gain'!B3645</f>
        <v>1711000</v>
      </c>
    </row>
    <row r="296" spans="3:5" x14ac:dyDescent="0.25">
      <c r="C296">
        <f>'TPS543C20 Loop Gain'!AI3644</f>
        <v>-33.401284381604938</v>
      </c>
      <c r="D296">
        <f>'TPS543C20 Loop Gain'!AJ3644</f>
        <v>54.48920150644215</v>
      </c>
      <c r="E296">
        <f>'TPS543C20 Loop Gain'!B3644</f>
        <v>1710000</v>
      </c>
    </row>
    <row r="297" spans="3:5" x14ac:dyDescent="0.25">
      <c r="C297">
        <f>'TPS543C20 Loop Gain'!AI3643</f>
        <v>-33.41634154210648</v>
      </c>
      <c r="D297">
        <f>'TPS543C20 Loop Gain'!AJ3643</f>
        <v>54.615895021365546</v>
      </c>
      <c r="E297">
        <f>'TPS543C20 Loop Gain'!B3643</f>
        <v>1709000</v>
      </c>
    </row>
    <row r="298" spans="3:5" x14ac:dyDescent="0.25">
      <c r="C298">
        <f>'TPS543C20 Loop Gain'!AI3642</f>
        <v>-33.431509379086506</v>
      </c>
      <c r="D298">
        <f>'TPS543C20 Loop Gain'!AJ3642</f>
        <v>54.742595157716337</v>
      </c>
      <c r="E298">
        <f>'TPS543C20 Loop Gain'!B3642</f>
        <v>1708000</v>
      </c>
    </row>
    <row r="299" spans="3:5" x14ac:dyDescent="0.25">
      <c r="C299">
        <f>'TPS543C20 Loop Gain'!AI3641</f>
        <v>-33.446788579092299</v>
      </c>
      <c r="D299">
        <f>'TPS543C20 Loop Gain'!AJ3641</f>
        <v>54.869301943327983</v>
      </c>
      <c r="E299">
        <f>'TPS543C20 Loop Gain'!B3641</f>
        <v>1707000</v>
      </c>
    </row>
    <row r="300" spans="3:5" x14ac:dyDescent="0.25">
      <c r="C300">
        <f>'TPS543C20 Loop Gain'!AI3640</f>
        <v>-33.46217983596452</v>
      </c>
      <c r="D300">
        <f>'TPS543C20 Loop Gain'!AJ3640</f>
        <v>54.996015405980906</v>
      </c>
      <c r="E300">
        <f>'TPS543C20 Loop Gain'!B3640</f>
        <v>1706000</v>
      </c>
    </row>
    <row r="301" spans="3:5" x14ac:dyDescent="0.25">
      <c r="C301">
        <f>'TPS543C20 Loop Gain'!AI3639</f>
        <v>-33.477683850937098</v>
      </c>
      <c r="D301">
        <f>'TPS543C20 Loop Gain'!AJ3639</f>
        <v>55.122735573406324</v>
      </c>
      <c r="E301">
        <f>'TPS543C20 Loop Gain'!B3639</f>
        <v>1705000</v>
      </c>
    </row>
    <row r="302" spans="3:5" x14ac:dyDescent="0.25">
      <c r="C302">
        <f>'TPS543C20 Loop Gain'!AI3638</f>
        <v>-33.493301332739797</v>
      </c>
      <c r="D302">
        <f>'TPS543C20 Loop Gain'!AJ3638</f>
        <v>55.249462473283899</v>
      </c>
      <c r="E302">
        <f>'TPS543C20 Loop Gain'!B3638</f>
        <v>1704000</v>
      </c>
    </row>
    <row r="303" spans="3:5" x14ac:dyDescent="0.25">
      <c r="C303">
        <f>'TPS543C20 Loop Gain'!AI3637</f>
        <v>-33.50903299770146</v>
      </c>
      <c r="D303">
        <f>'TPS543C20 Loop Gain'!AJ3637</f>
        <v>55.37619613324113</v>
      </c>
      <c r="E303">
        <f>'TPS543C20 Loop Gain'!B3637</f>
        <v>1703000</v>
      </c>
    </row>
    <row r="304" spans="3:5" x14ac:dyDescent="0.25">
      <c r="C304">
        <f>'TPS543C20 Loop Gain'!AI3636</f>
        <v>-33.524879569855614</v>
      </c>
      <c r="D304">
        <f>'TPS543C20 Loop Gain'!AJ3636</f>
        <v>55.502936580854055</v>
      </c>
      <c r="E304">
        <f>'TPS543C20 Loop Gain'!B3636</f>
        <v>1702000</v>
      </c>
    </row>
    <row r="305" spans="3:5" x14ac:dyDescent="0.25">
      <c r="C305">
        <f>'TPS543C20 Loop Gain'!AI3635</f>
        <v>-33.540841781047341</v>
      </c>
      <c r="D305">
        <f>'TPS543C20 Loop Gain'!AJ3635</f>
        <v>55.629683843645672</v>
      </c>
      <c r="E305">
        <f>'TPS543C20 Loop Gain'!B3635</f>
        <v>1701000</v>
      </c>
    </row>
    <row r="306" spans="3:5" x14ac:dyDescent="0.25">
      <c r="C306">
        <f>'TPS543C20 Loop Gain'!AI3634</f>
        <v>-33.556920371044512</v>
      </c>
      <c r="D306">
        <f>'TPS543C20 Loop Gain'!AJ3634</f>
        <v>55.756437949085218</v>
      </c>
      <c r="E306">
        <f>'TPS543C20 Loop Gain'!B3634</f>
        <v>1700000</v>
      </c>
    </row>
    <row r="307" spans="3:5" x14ac:dyDescent="0.25">
      <c r="C307">
        <f>'TPS543C20 Loop Gain'!AI3633</f>
        <v>-33.573116087646241</v>
      </c>
      <c r="D307">
        <f>'TPS543C20 Loop Gain'!AJ3633</f>
        <v>55.883198924588122</v>
      </c>
      <c r="E307">
        <f>'TPS543C20 Loop Gain'!B3633</f>
        <v>1699000</v>
      </c>
    </row>
    <row r="308" spans="3:5" x14ac:dyDescent="0.25">
      <c r="C308">
        <f>'TPS543C20 Loop Gain'!AI3632</f>
        <v>-33.589429686798212</v>
      </c>
      <c r="D308">
        <f>'TPS543C20 Loop Gain'!AJ3632</f>
        <v>56.009966797514139</v>
      </c>
      <c r="E308">
        <f>'TPS543C20 Loop Gain'!B3632</f>
        <v>1698000</v>
      </c>
    </row>
    <row r="309" spans="3:5" x14ac:dyDescent="0.25">
      <c r="C309">
        <f>'TPS543C20 Loop Gain'!AI3631</f>
        <v>-33.605861932707384</v>
      </c>
      <c r="D309">
        <f>'TPS543C20 Loop Gain'!AJ3631</f>
        <v>56.136741595169603</v>
      </c>
      <c r="E309">
        <f>'TPS543C20 Loop Gain'!B3631</f>
        <v>1697000</v>
      </c>
    </row>
    <row r="310" spans="3:5" x14ac:dyDescent="0.25">
      <c r="C310">
        <f>'TPS543C20 Loop Gain'!AI3630</f>
        <v>-33.622413597958868</v>
      </c>
      <c r="D310">
        <f>'TPS543C20 Loop Gain'!AJ3630</f>
        <v>56.263523344803453</v>
      </c>
      <c r="E310">
        <f>'TPS543C20 Loop Gain'!B3630</f>
        <v>1696000</v>
      </c>
    </row>
    <row r="311" spans="3:5" x14ac:dyDescent="0.25">
      <c r="C311">
        <f>'TPS543C20 Loop Gain'!AI3629</f>
        <v>-33.639085463635631</v>
      </c>
      <c r="D311">
        <f>'TPS543C20 Loop Gain'!AJ3629</f>
        <v>56.390312073608662</v>
      </c>
      <c r="E311">
        <f>'TPS543C20 Loop Gain'!B3629</f>
        <v>1695000</v>
      </c>
    </row>
    <row r="312" spans="3:5" x14ac:dyDescent="0.25">
      <c r="C312">
        <f>'TPS543C20 Loop Gain'!AI3628</f>
        <v>-33.655878319440305</v>
      </c>
      <c r="D312">
        <f>'TPS543C20 Loop Gain'!AJ3628</f>
        <v>56.517107808721356</v>
      </c>
      <c r="E312">
        <f>'TPS543C20 Loop Gain'!B3628</f>
        <v>1694000</v>
      </c>
    </row>
    <row r="313" spans="3:5" x14ac:dyDescent="0.25">
      <c r="C313">
        <f>'TPS543C20 Loop Gain'!AI3627</f>
        <v>-33.672792963818175</v>
      </c>
      <c r="D313">
        <f>'TPS543C20 Loop Gain'!AJ3627</f>
        <v>56.643910577220041</v>
      </c>
      <c r="E313">
        <f>'TPS543C20 Loop Gain'!B3627</f>
        <v>1693000</v>
      </c>
    </row>
    <row r="314" spans="3:5" x14ac:dyDescent="0.25">
      <c r="C314">
        <f>'TPS543C20 Loop Gain'!AI3626</f>
        <v>-33.689830204084203</v>
      </c>
      <c r="D314">
        <f>'TPS543C20 Loop Gain'!AJ3626</f>
        <v>56.77072040612402</v>
      </c>
      <c r="E314">
        <f>'TPS543C20 Loop Gain'!B3626</f>
        <v>1692000</v>
      </c>
    </row>
    <row r="315" spans="3:5" x14ac:dyDescent="0.25">
      <c r="C315">
        <f>'TPS543C20 Loop Gain'!AI3625</f>
        <v>-33.706990856550398</v>
      </c>
      <c r="D315">
        <f>'TPS543C20 Loop Gain'!AJ3625</f>
        <v>56.897537322396104</v>
      </c>
      <c r="E315">
        <f>'TPS543C20 Loop Gain'!B3625</f>
        <v>1691000</v>
      </c>
    </row>
    <row r="316" spans="3:5" x14ac:dyDescent="0.25">
      <c r="C316">
        <f>'TPS543C20 Loop Gain'!AI3624</f>
        <v>-33.724275746657014</v>
      </c>
      <c r="D316">
        <f>'TPS543C20 Loop Gain'!AJ3624</f>
        <v>57.024361352937852</v>
      </c>
      <c r="E316">
        <f>'TPS543C20 Loop Gain'!B3624</f>
        <v>1690000</v>
      </c>
    </row>
    <row r="317" spans="3:5" x14ac:dyDescent="0.25">
      <c r="C317">
        <f>'TPS543C20 Loop Gain'!AI3623</f>
        <v>-33.741685709105475</v>
      </c>
      <c r="D317">
        <f>'TPS543C20 Loop Gain'!AJ3623</f>
        <v>57.151192524590854</v>
      </c>
      <c r="E317">
        <f>'TPS543C20 Loop Gain'!B3623</f>
        <v>1689000</v>
      </c>
    </row>
    <row r="318" spans="3:5" x14ac:dyDescent="0.25">
      <c r="C318">
        <f>'TPS543C20 Loop Gain'!AI3622</f>
        <v>-33.759221587993984</v>
      </c>
      <c r="D318">
        <f>'TPS543C20 Loop Gain'!AJ3622</f>
        <v>57.278030864136447</v>
      </c>
      <c r="E318">
        <f>'TPS543C20 Loop Gain'!B3622</f>
        <v>1688000</v>
      </c>
    </row>
    <row r="319" spans="3:5" x14ac:dyDescent="0.25">
      <c r="C319">
        <f>'TPS543C20 Loop Gain'!AI3621</f>
        <v>-33.776884236955013</v>
      </c>
      <c r="D319">
        <f>'TPS543C20 Loop Gain'!AJ3621</f>
        <v>57.404876398295364</v>
      </c>
      <c r="E319">
        <f>'TPS543C20 Loop Gain'!B3621</f>
        <v>1687000</v>
      </c>
    </row>
    <row r="320" spans="3:5" x14ac:dyDescent="0.25">
      <c r="C320">
        <f>'TPS543C20 Loop Gain'!AI3620</f>
        <v>-33.7946745192965</v>
      </c>
      <c r="D320">
        <f>'TPS543C20 Loop Gain'!AJ3620</f>
        <v>57.531729153725962</v>
      </c>
      <c r="E320">
        <f>'TPS543C20 Loop Gain'!B3620</f>
        <v>1686000</v>
      </c>
    </row>
    <row r="321" spans="3:5" x14ac:dyDescent="0.25">
      <c r="C321">
        <f>'TPS543C20 Loop Gain'!AI3619</f>
        <v>-33.812593308144436</v>
      </c>
      <c r="D321">
        <f>'TPS543C20 Loop Gain'!AJ3619</f>
        <v>57.658589157023805</v>
      </c>
      <c r="E321">
        <f>'TPS543C20 Loop Gain'!B3619</f>
        <v>1685000</v>
      </c>
    </row>
    <row r="322" spans="3:5" x14ac:dyDescent="0.25">
      <c r="C322">
        <f>'TPS543C20 Loop Gain'!AI3618</f>
        <v>-33.830641486589094</v>
      </c>
      <c r="D322">
        <f>'TPS543C20 Loop Gain'!AJ3618</f>
        <v>57.785456434722619</v>
      </c>
      <c r="E322">
        <f>'TPS543C20 Loop Gain'!B3618</f>
        <v>1684000</v>
      </c>
    </row>
    <row r="323" spans="3:5" x14ac:dyDescent="0.25">
      <c r="C323">
        <f>'TPS543C20 Loop Gain'!AI3617</f>
        <v>-33.848819947834009</v>
      </c>
      <c r="D323">
        <f>'TPS543C20 Loop Gain'!AJ3617</f>
        <v>57.912331013292089</v>
      </c>
      <c r="E323">
        <f>'TPS543C20 Loop Gain'!B3617</f>
        <v>1683000</v>
      </c>
    </row>
    <row r="324" spans="3:5" x14ac:dyDescent="0.25">
      <c r="C324">
        <f>'TPS543C20 Loop Gain'!AI3616</f>
        <v>-33.86712959534659</v>
      </c>
      <c r="D324">
        <f>'TPS543C20 Loop Gain'!AJ3616</f>
        <v>58.039212919136659</v>
      </c>
      <c r="E324">
        <f>'TPS543C20 Loop Gain'!B3616</f>
        <v>1682000</v>
      </c>
    </row>
    <row r="325" spans="3:5" x14ac:dyDescent="0.25">
      <c r="C325">
        <f>'TPS543C20 Loop Gain'!AI3615</f>
        <v>-33.885571343012153</v>
      </c>
      <c r="D325">
        <f>'TPS543C20 Loop Gain'!AJ3615</f>
        <v>58.166102178598067</v>
      </c>
      <c r="E325">
        <f>'TPS543C20 Loop Gain'!B3615</f>
        <v>1681000</v>
      </c>
    </row>
    <row r="326" spans="3:5" x14ac:dyDescent="0.25">
      <c r="C326">
        <f>'TPS543C20 Loop Gain'!AI3614</f>
        <v>-33.904146115292512</v>
      </c>
      <c r="D326">
        <f>'TPS543C20 Loop Gain'!AJ3614</f>
        <v>58.29299881795145</v>
      </c>
      <c r="E326">
        <f>'TPS543C20 Loop Gain'!B3614</f>
        <v>1680000</v>
      </c>
    </row>
    <row r="327" spans="3:5" x14ac:dyDescent="0.25">
      <c r="C327">
        <f>'TPS543C20 Loop Gain'!AI3613</f>
        <v>-33.922854847384549</v>
      </c>
      <c r="D327">
        <f>'TPS543C20 Loop Gain'!AJ3613</f>
        <v>58.419902863405802</v>
      </c>
      <c r="E327">
        <f>'TPS543C20 Loop Gain'!B3613</f>
        <v>1679000</v>
      </c>
    </row>
    <row r="328" spans="3:5" x14ac:dyDescent="0.25">
      <c r="C328">
        <f>'TPS543C20 Loop Gain'!AI3612</f>
        <v>-33.94169848538445</v>
      </c>
      <c r="D328">
        <f>'TPS543C20 Loop Gain'!AJ3612</f>
        <v>58.546814341103442</v>
      </c>
      <c r="E328">
        <f>'TPS543C20 Loop Gain'!B3612</f>
        <v>1678000</v>
      </c>
    </row>
    <row r="329" spans="3:5" x14ac:dyDescent="0.25">
      <c r="C329">
        <f>'TPS543C20 Loop Gain'!AI3611</f>
        <v>-33.960677986454002</v>
      </c>
      <c r="D329">
        <f>'TPS543C20 Loop Gain'!AJ3611</f>
        <v>58.673733277121158</v>
      </c>
      <c r="E329">
        <f>'TPS543C20 Loop Gain'!B3611</f>
        <v>1677000</v>
      </c>
    </row>
    <row r="330" spans="3:5" x14ac:dyDescent="0.25">
      <c r="C330">
        <f>'TPS543C20 Loop Gain'!AI3610</f>
        <v>-33.979794318989242</v>
      </c>
      <c r="D330">
        <f>'TPS543C20 Loop Gain'!AJ3610</f>
        <v>58.800659697465704</v>
      </c>
      <c r="E330">
        <f>'TPS543C20 Loop Gain'!B3610</f>
        <v>1676000</v>
      </c>
    </row>
    <row r="331" spans="3:5" x14ac:dyDescent="0.25">
      <c r="C331">
        <f>'TPS543C20 Loop Gain'!AI3609</f>
        <v>-33.999048462794427</v>
      </c>
      <c r="D331">
        <f>'TPS543C20 Loop Gain'!AJ3609</f>
        <v>58.92759362807746</v>
      </c>
      <c r="E331">
        <f>'TPS543C20 Loop Gain'!B3609</f>
        <v>1675000</v>
      </c>
    </row>
    <row r="332" spans="3:5" x14ac:dyDescent="0.25">
      <c r="C332">
        <f>'TPS543C20 Loop Gain'!AI3608</f>
        <v>-34.018441409258017</v>
      </c>
      <c r="D332">
        <f>'TPS543C20 Loop Gain'!AJ3608</f>
        <v>59.054535094827024</v>
      </c>
      <c r="E332">
        <f>'TPS543C20 Loop Gain'!B3608</f>
        <v>1674000</v>
      </c>
    </row>
    <row r="333" spans="3:5" x14ac:dyDescent="0.25">
      <c r="C333">
        <f>'TPS543C20 Loop Gain'!AI3607</f>
        <v>-34.037974161531544</v>
      </c>
      <c r="D333">
        <f>'TPS543C20 Loop Gain'!AJ3607</f>
        <v>59.18148412351465</v>
      </c>
      <c r="E333">
        <f>'TPS543C20 Loop Gain'!B3607</f>
        <v>1673000</v>
      </c>
    </row>
    <row r="334" spans="3:5" x14ac:dyDescent="0.25">
      <c r="C334">
        <f>'TPS543C20 Loop Gain'!AI3606</f>
        <v>-34.057647734713989</v>
      </c>
      <c r="D334">
        <f>'TPS543C20 Loop Gain'!AJ3606</f>
        <v>59.308440739871294</v>
      </c>
      <c r="E334">
        <f>'TPS543C20 Loop Gain'!B3606</f>
        <v>1672000</v>
      </c>
    </row>
    <row r="335" spans="3:5" x14ac:dyDescent="0.25">
      <c r="C335">
        <f>'TPS543C20 Loop Gain'!AI3605</f>
        <v>-34.077463156036906</v>
      </c>
      <c r="D335">
        <f>'TPS543C20 Loop Gain'!AJ3605</f>
        <v>59.43540496955768</v>
      </c>
      <c r="E335">
        <f>'TPS543C20 Loop Gain'!B3605</f>
        <v>1671000</v>
      </c>
    </row>
    <row r="336" spans="3:5" x14ac:dyDescent="0.25">
      <c r="C336">
        <f>'TPS543C20 Loop Gain'!AI3604</f>
        <v>-34.097421465056769</v>
      </c>
      <c r="D336">
        <f>'TPS543C20 Loop Gain'!AJ3604</f>
        <v>59.562376838162315</v>
      </c>
      <c r="E336">
        <f>'TPS543C20 Loop Gain'!B3604</f>
        <v>1670000</v>
      </c>
    </row>
    <row r="337" spans="3:5" x14ac:dyDescent="0.25">
      <c r="C337">
        <f>'TPS543C20 Loop Gain'!AI3603</f>
        <v>-34.117523713847582</v>
      </c>
      <c r="D337">
        <f>'TPS543C20 Loop Gain'!AJ3603</f>
        <v>59.689356371201519</v>
      </c>
      <c r="E337">
        <f>'TPS543C20 Loop Gain'!B3603</f>
        <v>1669000</v>
      </c>
    </row>
    <row r="338" spans="3:5" x14ac:dyDescent="0.25">
      <c r="C338">
        <f>'TPS543C20 Loop Gain'!AI3602</f>
        <v>-34.137770967199501</v>
      </c>
      <c r="D338">
        <f>'TPS543C20 Loop Gain'!AJ3602</f>
        <v>59.816343594120035</v>
      </c>
      <c r="E338">
        <f>'TPS543C20 Loop Gain'!B3602</f>
        <v>1668000</v>
      </c>
    </row>
    <row r="339" spans="3:5" x14ac:dyDescent="0.25">
      <c r="C339">
        <f>'TPS543C20 Loop Gain'!AI3601</f>
        <v>-34.158164302821795</v>
      </c>
      <c r="D339">
        <f>'TPS543C20 Loop Gain'!AJ3601</f>
        <v>59.943338532288593</v>
      </c>
      <c r="E339">
        <f>'TPS543C20 Loop Gain'!B3601</f>
        <v>1667000</v>
      </c>
    </row>
    <row r="340" spans="3:5" x14ac:dyDescent="0.25">
      <c r="C340">
        <f>'TPS543C20 Loop Gain'!AI3600</f>
        <v>-34.17870481154678</v>
      </c>
      <c r="D340">
        <f>'TPS543C20 Loop Gain'!AJ3600</f>
        <v>60.070341211004454</v>
      </c>
      <c r="E340">
        <f>'TPS543C20 Loop Gain'!B3600</f>
        <v>1666000</v>
      </c>
    </row>
    <row r="341" spans="3:5" x14ac:dyDescent="0.25">
      <c r="C341">
        <f>'TPS543C20 Loop Gain'!AI3599</f>
        <v>-34.199393597542212</v>
      </c>
      <c r="D341">
        <f>'TPS543C20 Loop Gain'!AJ3599</f>
        <v>60.197351655490657</v>
      </c>
      <c r="E341">
        <f>'TPS543C20 Loop Gain'!B3599</f>
        <v>1665000</v>
      </c>
    </row>
    <row r="342" spans="3:5" x14ac:dyDescent="0.25">
      <c r="C342">
        <f>'TPS543C20 Loop Gain'!AI3598</f>
        <v>-34.220231778524152</v>
      </c>
      <c r="D342">
        <f>'TPS543C20 Loop Gain'!AJ3598</f>
        <v>60.324369890894822</v>
      </c>
      <c r="E342">
        <f>'TPS543C20 Loop Gain'!B3598</f>
        <v>1664000</v>
      </c>
    </row>
    <row r="343" spans="3:5" x14ac:dyDescent="0.25">
      <c r="C343">
        <f>'TPS543C20 Loop Gain'!AI3597</f>
        <v>-34.241220485976896</v>
      </c>
      <c r="D343">
        <f>'TPS543C20 Loop Gain'!AJ3597</f>
        <v>60.451395942289018</v>
      </c>
      <c r="E343">
        <f>'TPS543C20 Loop Gain'!B3597</f>
        <v>1663000</v>
      </c>
    </row>
    <row r="344" spans="3:5" x14ac:dyDescent="0.25">
      <c r="C344">
        <f>'TPS543C20 Loop Gain'!AI3596</f>
        <v>-34.262360865375683</v>
      </c>
      <c r="D344">
        <f>'TPS543C20 Loop Gain'!AJ3596</f>
        <v>60.578429834669613</v>
      </c>
      <c r="E344">
        <f>'TPS543C20 Loop Gain'!B3596</f>
        <v>1662000</v>
      </c>
    </row>
    <row r="345" spans="3:5" x14ac:dyDescent="0.25">
      <c r="C345">
        <f>'TPS543C20 Loop Gain'!AI3595</f>
        <v>-34.283654076413882</v>
      </c>
      <c r="D345">
        <f>'TPS543C20 Loop Gain'!AJ3595</f>
        <v>60.705471592956044</v>
      </c>
      <c r="E345">
        <f>'TPS543C20 Loop Gain'!B3595</f>
        <v>1661000</v>
      </c>
    </row>
    <row r="346" spans="3:5" x14ac:dyDescent="0.25">
      <c r="C346">
        <f>'TPS543C20 Loop Gain'!AI3594</f>
        <v>-34.30510129323708</v>
      </c>
      <c r="D346">
        <f>'TPS543C20 Loop Gain'!AJ3594</f>
        <v>60.832521241990108</v>
      </c>
      <c r="E346">
        <f>'TPS543C20 Loop Gain'!B3594</f>
        <v>1660000</v>
      </c>
    </row>
    <row r="347" spans="3:5" x14ac:dyDescent="0.25">
      <c r="C347">
        <f>'TPS543C20 Loop Gain'!AI3593</f>
        <v>-34.326703704679147</v>
      </c>
      <c r="D347">
        <f>'TPS543C20 Loop Gain'!AJ3593</f>
        <v>60.95957880653522</v>
      </c>
      <c r="E347">
        <f>'TPS543C20 Loop Gain'!B3593</f>
        <v>1659000</v>
      </c>
    </row>
    <row r="348" spans="3:5" x14ac:dyDescent="0.25">
      <c r="C348">
        <f>'TPS543C20 Loop Gain'!AI3592</f>
        <v>-34.348462514504511</v>
      </c>
      <c r="D348">
        <f>'TPS543C20 Loop Gain'!AJ3592</f>
        <v>61.086644311276999</v>
      </c>
      <c r="E348">
        <f>'TPS543C20 Loop Gain'!B3592</f>
        <v>1658000</v>
      </c>
    </row>
    <row r="349" spans="3:5" x14ac:dyDescent="0.25">
      <c r="C349">
        <f>'TPS543C20 Loop Gain'!AI3591</f>
        <v>-34.370378941655716</v>
      </c>
      <c r="D349">
        <f>'TPS543C20 Loop Gain'!AJ3591</f>
        <v>61.213717780821327</v>
      </c>
      <c r="E349">
        <f>'TPS543C20 Loop Gain'!B3591</f>
        <v>1657000</v>
      </c>
    </row>
    <row r="350" spans="3:5" x14ac:dyDescent="0.25">
      <c r="C350">
        <f>'TPS543C20 Loop Gain'!AI3590</f>
        <v>-34.392454220506004</v>
      </c>
      <c r="D350">
        <f>'TPS543C20 Loop Gain'!AJ3590</f>
        <v>61.340799239693986</v>
      </c>
      <c r="E350">
        <f>'TPS543C20 Loop Gain'!B3590</f>
        <v>1656000</v>
      </c>
    </row>
    <row r="351" spans="3:5" x14ac:dyDescent="0.25">
      <c r="C351">
        <f>'TPS543C20 Loop Gain'!AI3589</f>
        <v>-34.414689601115974</v>
      </c>
      <c r="D351">
        <f>'TPS543C20 Loop Gain'!AJ3589</f>
        <v>61.467888712341043</v>
      </c>
      <c r="E351">
        <f>'TPS543C20 Loop Gain'!B3589</f>
        <v>1655000</v>
      </c>
    </row>
    <row r="352" spans="3:5" x14ac:dyDescent="0.25">
      <c r="C352">
        <f>'TPS543C20 Loop Gain'!AI3588</f>
        <v>-34.437086349498372</v>
      </c>
      <c r="D352">
        <f>'TPS543C20 Loop Gain'!AJ3588</f>
        <v>61.594986223127059</v>
      </c>
      <c r="E352">
        <f>'TPS543C20 Loop Gain'!B3588</f>
        <v>1654000</v>
      </c>
    </row>
    <row r="353" spans="3:5" x14ac:dyDescent="0.25">
      <c r="C353">
        <f>'TPS543C20 Loop Gain'!AI3587</f>
        <v>-34.459645747885034</v>
      </c>
      <c r="D353">
        <f>'TPS543C20 Loop Gain'!AJ3587</f>
        <v>61.72209179633478</v>
      </c>
      <c r="E353">
        <f>'TPS543C20 Loop Gain'!B3587</f>
        <v>1653000</v>
      </c>
    </row>
    <row r="354" spans="3:5" x14ac:dyDescent="0.25">
      <c r="C354">
        <f>'TPS543C20 Loop Gain'!AI3586</f>
        <v>-34.482369095002142</v>
      </c>
      <c r="D354">
        <f>'TPS543C20 Loop Gain'!AJ3586</f>
        <v>61.849205456165116</v>
      </c>
      <c r="E354">
        <f>'TPS543C20 Loop Gain'!B3586</f>
        <v>1652000</v>
      </c>
    </row>
    <row r="355" spans="3:5" x14ac:dyDescent="0.25">
      <c r="C355">
        <f>'TPS543C20 Loop Gain'!AI3585</f>
        <v>-34.505257706350676</v>
      </c>
      <c r="D355">
        <f>'TPS543C20 Loop Gain'!AJ3585</f>
        <v>61.976327226736402</v>
      </c>
      <c r="E355">
        <f>'TPS543C20 Loop Gain'!B3585</f>
        <v>1651000</v>
      </c>
    </row>
    <row r="356" spans="3:5" x14ac:dyDescent="0.25">
      <c r="C356">
        <f>'TPS543C20 Loop Gain'!AI3584</f>
        <v>-34.528312914491522</v>
      </c>
      <c r="D356">
        <f>'TPS543C20 Loop Gain'!AJ3584</f>
        <v>62.103457132081743</v>
      </c>
      <c r="E356">
        <f>'TPS543C20 Loop Gain'!B3584</f>
        <v>1650000</v>
      </c>
    </row>
    <row r="357" spans="3:5" x14ac:dyDescent="0.25">
      <c r="C357">
        <f>'TPS543C20 Loop Gain'!AI3583</f>
        <v>-34.551536069339129</v>
      </c>
      <c r="D357">
        <f>'TPS543C20 Loop Gain'!AJ3583</f>
        <v>62.230595196152322</v>
      </c>
      <c r="E357">
        <f>'TPS543C20 Loop Gain'!B3583</f>
        <v>1649000</v>
      </c>
    </row>
    <row r="358" spans="3:5" x14ac:dyDescent="0.25">
      <c r="C358">
        <f>'TPS543C20 Loop Gain'!AI3582</f>
        <v>-34.574928538459154</v>
      </c>
      <c r="D358">
        <f>'TPS543C20 Loop Gain'!AJ3582</f>
        <v>62.357741442813207</v>
      </c>
      <c r="E358">
        <f>'TPS543C20 Loop Gain'!B3582</f>
        <v>1648000</v>
      </c>
    </row>
    <row r="359" spans="3:5" x14ac:dyDescent="0.25">
      <c r="C359">
        <f>'TPS543C20 Loop Gain'!AI3581</f>
        <v>-34.598491707374222</v>
      </c>
      <c r="D359">
        <f>'TPS543C20 Loop Gain'!AJ3581</f>
        <v>62.484895895844858</v>
      </c>
      <c r="E359">
        <f>'TPS543C20 Loop Gain'!B3581</f>
        <v>1647000</v>
      </c>
    </row>
    <row r="360" spans="3:5" x14ac:dyDescent="0.25">
      <c r="C360">
        <f>'TPS543C20 Loop Gain'!AI3580</f>
        <v>-34.622226979875535</v>
      </c>
      <c r="D360">
        <f>'TPS543C20 Loop Gain'!AJ3580</f>
        <v>62.612058578941287</v>
      </c>
      <c r="E360">
        <f>'TPS543C20 Loop Gain'!B3580</f>
        <v>1646000</v>
      </c>
    </row>
    <row r="361" spans="3:5" x14ac:dyDescent="0.25">
      <c r="C361">
        <f>'TPS543C20 Loop Gain'!AI3579</f>
        <v>-34.64613577834109</v>
      </c>
      <c r="D361">
        <f>'TPS543C20 Loop Gain'!AJ3579</f>
        <v>62.739229515710306</v>
      </c>
      <c r="E361">
        <f>'TPS543C20 Loop Gain'!B3579</f>
        <v>1645000</v>
      </c>
    </row>
    <row r="362" spans="3:5" x14ac:dyDescent="0.25">
      <c r="C362">
        <f>'TPS543C20 Loop Gain'!AI3578</f>
        <v>-34.670219544061844</v>
      </c>
      <c r="D362">
        <f>'TPS543C20 Loop Gain'!AJ3578</f>
        <v>62.866408729672109</v>
      </c>
      <c r="E362">
        <f>'TPS543C20 Loop Gain'!B3578</f>
        <v>1644000</v>
      </c>
    </row>
    <row r="363" spans="3:5" x14ac:dyDescent="0.25">
      <c r="C363">
        <f>'TPS543C20 Loop Gain'!AI3577</f>
        <v>-34.694479737574397</v>
      </c>
      <c r="D363">
        <f>'TPS543C20 Loop Gain'!AJ3577</f>
        <v>62.993596244260146</v>
      </c>
      <c r="E363">
        <f>'TPS543C20 Loop Gain'!B3577</f>
        <v>1643000</v>
      </c>
    </row>
    <row r="364" spans="3:5" x14ac:dyDescent="0.25">
      <c r="C364">
        <f>'TPS543C20 Loop Gain'!AI3576</f>
        <v>-34.718917839000923</v>
      </c>
      <c r="D364">
        <f>'TPS543C20 Loop Gain'!AJ3576</f>
        <v>63.120792082818419</v>
      </c>
      <c r="E364">
        <f>'TPS543C20 Loop Gain'!B3576</f>
        <v>1642000</v>
      </c>
    </row>
    <row r="365" spans="3:5" x14ac:dyDescent="0.25">
      <c r="C365">
        <f>'TPS543C20 Loop Gain'!AI3575</f>
        <v>-34.743535348396485</v>
      </c>
      <c r="D365">
        <f>'TPS543C20 Loop Gain'!AJ3575</f>
        <v>63.247996268602378</v>
      </c>
      <c r="E365">
        <f>'TPS543C20 Loop Gain'!B3575</f>
        <v>1641000</v>
      </c>
    </row>
    <row r="366" spans="3:5" x14ac:dyDescent="0.25">
      <c r="C366">
        <f>'TPS543C20 Loop Gain'!AI3574</f>
        <v>-34.768333786106034</v>
      </c>
      <c r="D366">
        <f>'TPS543C20 Loop Gain'!AJ3574</f>
        <v>63.375208824777992</v>
      </c>
      <c r="E366">
        <f>'TPS543C20 Loop Gain'!B3574</f>
        <v>1640000</v>
      </c>
    </row>
    <row r="367" spans="3:5" x14ac:dyDescent="0.25">
      <c r="C367">
        <f>'TPS543C20 Loop Gain'!AI3573</f>
        <v>-34.793314693125829</v>
      </c>
      <c r="D367">
        <f>'TPS543C20 Loop Gain'!AJ3573</f>
        <v>63.502429774421358</v>
      </c>
      <c r="E367">
        <f>'TPS543C20 Loop Gain'!B3573</f>
        <v>1639000</v>
      </c>
    </row>
    <row r="368" spans="3:5" x14ac:dyDescent="0.25">
      <c r="C368">
        <f>'TPS543C20 Loop Gain'!AI3572</f>
        <v>-34.818479631477032</v>
      </c>
      <c r="D368">
        <f>'TPS543C20 Loop Gain'!AJ3572</f>
        <v>63.629659140516296</v>
      </c>
      <c r="E368">
        <f>'TPS543C20 Loop Gain'!B3572</f>
        <v>1638000</v>
      </c>
    </row>
    <row r="369" spans="3:5" x14ac:dyDescent="0.25">
      <c r="C369">
        <f>'TPS543C20 Loop Gain'!AI3571</f>
        <v>-34.84383018458405</v>
      </c>
      <c r="D369">
        <f>'TPS543C20 Loop Gain'!AJ3571</f>
        <v>63.756896945957195</v>
      </c>
      <c r="E369">
        <f>'TPS543C20 Loop Gain'!B3571</f>
        <v>1637000</v>
      </c>
    </row>
    <row r="370" spans="3:5" x14ac:dyDescent="0.25">
      <c r="C370">
        <f>'TPS543C20 Loop Gain'!AI3570</f>
        <v>-34.869367957665176</v>
      </c>
      <c r="D370">
        <f>'TPS543C20 Loop Gain'!AJ3570</f>
        <v>63.884143213544526</v>
      </c>
      <c r="E370">
        <f>'TPS543C20 Loop Gain'!B3570</f>
        <v>1636000</v>
      </c>
    </row>
    <row r="371" spans="3:5" x14ac:dyDescent="0.25">
      <c r="C371">
        <f>'TPS543C20 Loop Gain'!AI3569</f>
        <v>-34.895094578128358</v>
      </c>
      <c r="D371">
        <f>'TPS543C20 Loop Gain'!AJ3569</f>
        <v>64.011397965987484</v>
      </c>
      <c r="E371">
        <f>'TPS543C20 Loop Gain'!B3569</f>
        <v>1635000</v>
      </c>
    </row>
    <row r="372" spans="3:5" x14ac:dyDescent="0.25">
      <c r="C372">
        <f>'TPS543C20 Loop Gain'!AI3568</f>
        <v>-34.921011695979416</v>
      </c>
      <c r="D372">
        <f>'TPS543C20 Loop Gain'!AJ3568</f>
        <v>64.138661225901259</v>
      </c>
      <c r="E372">
        <f>'TPS543C20 Loop Gain'!B3568</f>
        <v>1634000</v>
      </c>
    </row>
    <row r="373" spans="3:5" x14ac:dyDescent="0.25">
      <c r="C373">
        <f>'TPS543C20 Loop Gain'!AI3567</f>
        <v>-34.947120984237714</v>
      </c>
      <c r="D373">
        <f>'TPS543C20 Loop Gain'!AJ3567</f>
        <v>64.265933015808173</v>
      </c>
      <c r="E373">
        <f>'TPS543C20 Loop Gain'!B3567</f>
        <v>1633000</v>
      </c>
    </row>
    <row r="374" spans="3:5" x14ac:dyDescent="0.25">
      <c r="C374">
        <f>'TPS543C20 Loop Gain'!AI3566</f>
        <v>-34.973424139361484</v>
      </c>
      <c r="D374">
        <f>'TPS543C20 Loop Gain'!AJ3566</f>
        <v>64.39321335813446</v>
      </c>
      <c r="E374">
        <f>'TPS543C20 Loop Gain'!B3566</f>
        <v>1632000</v>
      </c>
    </row>
    <row r="375" spans="3:5" x14ac:dyDescent="0.25">
      <c r="C375">
        <f>'TPS543C20 Loop Gain'!AI3565</f>
        <v>-34.999922881683872</v>
      </c>
      <c r="D375">
        <f>'TPS543C20 Loop Gain'!AJ3565</f>
        <v>64.52050227521255</v>
      </c>
      <c r="E375">
        <f>'TPS543C20 Loop Gain'!B3565</f>
        <v>1631000</v>
      </c>
    </row>
    <row r="376" spans="3:5" x14ac:dyDescent="0.25">
      <c r="C376">
        <f>'TPS543C20 Loop Gain'!AI3564</f>
        <v>-35.026618955859604</v>
      </c>
      <c r="D376">
        <f>'TPS543C20 Loop Gain'!AJ3564</f>
        <v>64.647799789278068</v>
      </c>
      <c r="E376">
        <f>'TPS543C20 Loop Gain'!B3564</f>
        <v>1630000</v>
      </c>
    </row>
    <row r="377" spans="3:5" x14ac:dyDescent="0.25">
      <c r="C377">
        <f>'TPS543C20 Loop Gain'!AI3563</f>
        <v>-35.053514131320334</v>
      </c>
      <c r="D377">
        <f>'TPS543C20 Loop Gain'!AJ3563</f>
        <v>64.775105922471582</v>
      </c>
      <c r="E377">
        <f>'TPS543C20 Loop Gain'!B3563</f>
        <v>1629000</v>
      </c>
    </row>
    <row r="378" spans="3:5" x14ac:dyDescent="0.25">
      <c r="C378">
        <f>'TPS543C20 Loop Gain'!AI3562</f>
        <v>-35.08061020274215</v>
      </c>
      <c r="D378">
        <f>'TPS543C20 Loop Gain'!AJ3562</f>
        <v>64.902420696836444</v>
      </c>
      <c r="E378">
        <f>'TPS543C20 Loop Gain'!B3562</f>
        <v>1628000</v>
      </c>
    </row>
    <row r="379" spans="3:5" x14ac:dyDescent="0.25">
      <c r="C379">
        <f>'TPS543C20 Loop Gain'!AI3561</f>
        <v>-35.10790899052428</v>
      </c>
      <c r="D379">
        <f>'TPS543C20 Loop Gain'!AJ3561</f>
        <v>65.029744134316857</v>
      </c>
      <c r="E379">
        <f>'TPS543C20 Loop Gain'!B3561</f>
        <v>1627000</v>
      </c>
    </row>
    <row r="380" spans="3:5" x14ac:dyDescent="0.25">
      <c r="C380">
        <f>'TPS543C20 Loop Gain'!AI3560</f>
        <v>-35.135412341278091</v>
      </c>
      <c r="D380">
        <f>'TPS543C20 Loop Gain'!AJ3560</f>
        <v>65.157076256761044</v>
      </c>
      <c r="E380">
        <f>'TPS543C20 Loop Gain'!B3560</f>
        <v>1626000</v>
      </c>
    </row>
    <row r="381" spans="3:5" x14ac:dyDescent="0.25">
      <c r="C381">
        <f>'TPS543C20 Loop Gain'!AI3559</f>
        <v>-35.163122128329157</v>
      </c>
      <c r="D381">
        <f>'TPS543C20 Loop Gain'!AJ3559</f>
        <v>65.28441708591798</v>
      </c>
      <c r="E381">
        <f>'TPS543C20 Loop Gain'!B3559</f>
        <v>1625000</v>
      </c>
    </row>
    <row r="382" spans="3:5" x14ac:dyDescent="0.25">
      <c r="C382">
        <f>'TPS543C20 Loop Gain'!AI3558</f>
        <v>-35.191040252230366</v>
      </c>
      <c r="D382">
        <f>'TPS543C20 Loop Gain'!AJ3558</f>
        <v>65.411766643435499</v>
      </c>
      <c r="E382">
        <f>'TPS543C20 Loop Gain'!B3558</f>
        <v>1624000</v>
      </c>
    </row>
    <row r="383" spans="3:5" x14ac:dyDescent="0.25">
      <c r="C383">
        <f>'TPS543C20 Loop Gain'!AI3557</f>
        <v>-35.219168641287823</v>
      </c>
      <c r="D383">
        <f>'TPS543C20 Loop Gain'!AJ3557</f>
        <v>65.539124950863126</v>
      </c>
      <c r="E383">
        <f>'TPS543C20 Loop Gain'!B3557</f>
        <v>1623000</v>
      </c>
    </row>
    <row r="384" spans="3:5" x14ac:dyDescent="0.25">
      <c r="C384">
        <f>'TPS543C20 Loop Gain'!AI3556</f>
        <v>-35.247509252099583</v>
      </c>
      <c r="D384">
        <f>'TPS543C20 Loop Gain'!AJ3556</f>
        <v>65.666492029650286</v>
      </c>
      <c r="E384">
        <f>'TPS543C20 Loop Gain'!B3556</f>
        <v>1622000</v>
      </c>
    </row>
    <row r="385" spans="3:5" x14ac:dyDescent="0.25">
      <c r="C385">
        <f>'TPS543C20 Loop Gain'!AI3555</f>
        <v>-35.276064070107651</v>
      </c>
      <c r="D385">
        <f>'TPS543C20 Loop Gain'!AJ3555</f>
        <v>65.793867901143386</v>
      </c>
      <c r="E385">
        <f>'TPS543C20 Loop Gain'!B3555</f>
        <v>1621000</v>
      </c>
    </row>
    <row r="386" spans="3:5" x14ac:dyDescent="0.25">
      <c r="C386">
        <f>'TPS543C20 Loop Gain'!AI3554</f>
        <v>-35.304835110163005</v>
      </c>
      <c r="D386">
        <f>'TPS543C20 Loop Gain'!AJ3554</f>
        <v>65.921252586588267</v>
      </c>
      <c r="E386">
        <f>'TPS543C20 Loop Gain'!B3554</f>
        <v>1620000</v>
      </c>
    </row>
    <row r="387" spans="3:5" x14ac:dyDescent="0.25">
      <c r="C387">
        <f>'TPS543C20 Loop Gain'!AI3553</f>
        <v>-35.33382441710571</v>
      </c>
      <c r="D387">
        <f>'TPS543C20 Loop Gain'!AJ3553</f>
        <v>66.048646107127738</v>
      </c>
      <c r="E387">
        <f>'TPS543C20 Loop Gain'!B3553</f>
        <v>1619000</v>
      </c>
    </row>
    <row r="388" spans="3:5" x14ac:dyDescent="0.25">
      <c r="C388">
        <f>'TPS543C20 Loop Gain'!AI3552</f>
        <v>-35.363034066357812</v>
      </c>
      <c r="D388">
        <f>'TPS543C20 Loop Gain'!AJ3552</f>
        <v>66.176048483801907</v>
      </c>
      <c r="E388">
        <f>'TPS543C20 Loop Gain'!B3552</f>
        <v>1618000</v>
      </c>
    </row>
    <row r="389" spans="3:5" x14ac:dyDescent="0.25">
      <c r="C389">
        <f>'TPS543C20 Loop Gain'!AI3551</f>
        <v>-35.392466164531776</v>
      </c>
      <c r="D389">
        <f>'TPS543C20 Loop Gain'!AJ3551</f>
        <v>66.303459737547016</v>
      </c>
      <c r="E389">
        <f>'TPS543C20 Loop Gain'!B3551</f>
        <v>1617000</v>
      </c>
    </row>
    <row r="390" spans="3:5" x14ac:dyDescent="0.25">
      <c r="C390">
        <f>'TPS543C20 Loop Gain'!AI3550</f>
        <v>-35.422122850055054</v>
      </c>
      <c r="D390">
        <f>'TPS543C20 Loop Gain'!AJ3550</f>
        <v>66.430879889194969</v>
      </c>
      <c r="E390">
        <f>'TPS543C20 Loop Gain'!B3550</f>
        <v>1616000</v>
      </c>
    </row>
    <row r="391" spans="3:5" x14ac:dyDescent="0.25">
      <c r="C391">
        <f>'TPS543C20 Loop Gain'!AI3549</f>
        <v>-35.452006293808644</v>
      </c>
      <c r="D391">
        <f>'TPS543C20 Loop Gain'!AJ3549</f>
        <v>66.558308959472811</v>
      </c>
      <c r="E391">
        <f>'TPS543C20 Loop Gain'!B3549</f>
        <v>1615000</v>
      </c>
    </row>
    <row r="392" spans="3:5" x14ac:dyDescent="0.25">
      <c r="C392">
        <f>'TPS543C20 Loop Gain'!AI3548</f>
        <v>-35.482118699783491</v>
      </c>
      <c r="D392">
        <f>'TPS543C20 Loop Gain'!AJ3548</f>
        <v>66.685746969002679</v>
      </c>
      <c r="E392">
        <f>'TPS543C20 Loop Gain'!B3548</f>
        <v>1614000</v>
      </c>
    </row>
    <row r="393" spans="3:5" x14ac:dyDescent="0.25">
      <c r="C393">
        <f>'TPS543C20 Loop Gain'!AI3547</f>
        <v>-35.512462305751995</v>
      </c>
      <c r="D393">
        <f>'TPS543C20 Loop Gain'!AJ3547</f>
        <v>66.81319393829898</v>
      </c>
      <c r="E393">
        <f>'TPS543C20 Loop Gain'!B3547</f>
        <v>1613000</v>
      </c>
    </row>
    <row r="394" spans="3:5" x14ac:dyDescent="0.25">
      <c r="C394">
        <f>'TPS543C20 Loop Gain'!AI3546</f>
        <v>-35.54303938395752</v>
      </c>
      <c r="D394">
        <f>'TPS543C20 Loop Gain'!AJ3546</f>
        <v>66.940649887771983</v>
      </c>
      <c r="E394">
        <f>'TPS543C20 Loop Gain'!B3546</f>
        <v>1612000</v>
      </c>
    </row>
    <row r="395" spans="3:5" x14ac:dyDescent="0.25">
      <c r="C395">
        <f>'TPS543C20 Loop Gain'!AI3545</f>
        <v>-35.573852241822749</v>
      </c>
      <c r="D395">
        <f>'TPS543C20 Loop Gain'!AJ3545</f>
        <v>67.068114837721879</v>
      </c>
      <c r="E395">
        <f>'TPS543C20 Loop Gain'!B3545</f>
        <v>1611000</v>
      </c>
    </row>
    <row r="396" spans="3:5" x14ac:dyDescent="0.25">
      <c r="C396">
        <f>'TPS543C20 Loop Gain'!AI3544</f>
        <v>-35.604903222672924</v>
      </c>
      <c r="D396">
        <f>'TPS543C20 Loop Gain'!AJ3544</f>
        <v>67.195588808342706</v>
      </c>
      <c r="E396">
        <f>'TPS543C20 Loop Gain'!B3544</f>
        <v>1610000</v>
      </c>
    </row>
    <row r="397" spans="3:5" x14ac:dyDescent="0.25">
      <c r="C397">
        <f>'TPS543C20 Loop Gain'!AI3543</f>
        <v>-35.636194706482165</v>
      </c>
      <c r="D397">
        <f>'TPS543C20 Loop Gain'!AJ3543</f>
        <v>67.323071819719061</v>
      </c>
      <c r="E397">
        <f>'TPS543C20 Loop Gain'!B3543</f>
        <v>1609000</v>
      </c>
    </row>
    <row r="398" spans="3:5" x14ac:dyDescent="0.25">
      <c r="C398">
        <f>'TPS543C20 Loop Gain'!AI3542</f>
        <v>-35.667729110635591</v>
      </c>
      <c r="D398">
        <f>'TPS543C20 Loop Gain'!AJ3542</f>
        <v>67.450563891826576</v>
      </c>
      <c r="E398">
        <f>'TPS543C20 Loop Gain'!B3542</f>
        <v>1608000</v>
      </c>
    </row>
    <row r="399" spans="3:5" x14ac:dyDescent="0.25">
      <c r="C399">
        <f>'TPS543C20 Loop Gain'!AI3541</f>
        <v>-35.699508890713773</v>
      </c>
      <c r="D399">
        <f>'TPS543C20 Loop Gain'!AJ3541</f>
        <v>67.578065044531428</v>
      </c>
      <c r="E399">
        <f>'TPS543C20 Loop Gain'!B3541</f>
        <v>1607000</v>
      </c>
    </row>
    <row r="400" spans="3:5" x14ac:dyDescent="0.25">
      <c r="C400">
        <f>'TPS543C20 Loop Gain'!AI3540</f>
        <v>-35.731536541296599</v>
      </c>
      <c r="D400">
        <f>'TPS543C20 Loop Gain'!AJ3540</f>
        <v>67.705575297589107</v>
      </c>
      <c r="E400">
        <f>'TPS543C20 Loop Gain'!B3540</f>
        <v>1606000</v>
      </c>
    </row>
    <row r="401" spans="3:5" x14ac:dyDescent="0.25">
      <c r="C401">
        <f>'TPS543C20 Loop Gain'!AI3539</f>
        <v>-35.763814596789594</v>
      </c>
      <c r="D401">
        <f>'TPS543C20 Loop Gain'!AJ3539</f>
        <v>67.833094670643931</v>
      </c>
      <c r="E401">
        <f>'TPS543C20 Loop Gain'!B3539</f>
        <v>1605000</v>
      </c>
    </row>
    <row r="402" spans="3:5" x14ac:dyDescent="0.25">
      <c r="C402">
        <f>'TPS543C20 Loop Gain'!AI3538</f>
        <v>-35.796345632270729</v>
      </c>
      <c r="D402">
        <f>'TPS543C20 Loop Gain'!AJ3538</f>
        <v>67.960623183228776</v>
      </c>
      <c r="E402">
        <f>'TPS543C20 Loop Gain'!B3538</f>
        <v>1604000</v>
      </c>
    </row>
    <row r="403" spans="3:5" x14ac:dyDescent="0.25">
      <c r="C403">
        <f>'TPS543C20 Loop Gain'!AI3537</f>
        <v>-35.829132264360695</v>
      </c>
      <c r="D403">
        <f>'TPS543C20 Loop Gain'!AJ3537</f>
        <v>68.088160854764553</v>
      </c>
      <c r="E403">
        <f>'TPS543C20 Loop Gain'!B3537</f>
        <v>1603000</v>
      </c>
    </row>
    <row r="404" spans="3:5" x14ac:dyDescent="0.25">
      <c r="C404">
        <f>'TPS543C20 Loop Gain'!AI3536</f>
        <v>-35.86217715211734</v>
      </c>
      <c r="D404">
        <f>'TPS543C20 Loop Gain'!AJ3536</f>
        <v>68.215707704559222</v>
      </c>
      <c r="E404">
        <f>'TPS543C20 Loop Gain'!B3536</f>
        <v>1602000</v>
      </c>
    </row>
    <row r="405" spans="3:5" x14ac:dyDescent="0.25">
      <c r="C405">
        <f>'TPS543C20 Loop Gain'!AI3535</f>
        <v>-35.895482997953422</v>
      </c>
      <c r="D405">
        <f>'TPS543C20 Loop Gain'!AJ3535</f>
        <v>68.343263751806717</v>
      </c>
      <c r="E405">
        <f>'TPS543C20 Loop Gain'!B3535</f>
        <v>1601000</v>
      </c>
    </row>
    <row r="406" spans="3:5" x14ac:dyDescent="0.25">
      <c r="C406">
        <f>'TPS543C20 Loop Gain'!AI3534</f>
        <v>-35.929052548579023</v>
      </c>
      <c r="D406">
        <f>'TPS543C20 Loop Gain'!AJ3534</f>
        <v>68.470829015587668</v>
      </c>
      <c r="E406">
        <f>'TPS543C20 Loop Gain'!B3534</f>
        <v>1600000</v>
      </c>
    </row>
    <row r="407" spans="3:5" x14ac:dyDescent="0.25">
      <c r="C407">
        <f>'TPS543C20 Loop Gain'!AI3533</f>
        <v>-35.962888595970092</v>
      </c>
      <c r="D407">
        <f>'TPS543C20 Loop Gain'!AJ3533</f>
        <v>68.598403514867655</v>
      </c>
      <c r="E407">
        <f>'TPS543C20 Loop Gain'!B3533</f>
        <v>1599000</v>
      </c>
    </row>
    <row r="408" spans="3:5" x14ac:dyDescent="0.25">
      <c r="C408">
        <f>'TPS543C20 Loop Gain'!AI3532</f>
        <v>-35.99699397836504</v>
      </c>
      <c r="D408">
        <f>'TPS543C20 Loop Gain'!AJ3532</f>
        <v>68.725987268496667</v>
      </c>
      <c r="E408">
        <f>'TPS543C20 Loop Gain'!B3532</f>
        <v>1598000</v>
      </c>
    </row>
    <row r="409" spans="3:5" x14ac:dyDescent="0.25">
      <c r="C409">
        <f>'TPS543C20 Loop Gain'!AI3531</f>
        <v>-36.031371581286137</v>
      </c>
      <c r="D409">
        <f>'TPS543C20 Loop Gain'!AJ3531</f>
        <v>68.853580295209866</v>
      </c>
      <c r="E409">
        <f>'TPS543C20 Loop Gain'!B3531</f>
        <v>1597000</v>
      </c>
    </row>
    <row r="410" spans="3:5" x14ac:dyDescent="0.25">
      <c r="C410">
        <f>'TPS543C20 Loop Gain'!AI3530</f>
        <v>-36.066024338592122</v>
      </c>
      <c r="D410">
        <f>'TPS543C20 Loop Gain'!AJ3530</f>
        <v>68.98118261362481</v>
      </c>
      <c r="E410">
        <f>'TPS543C20 Loop Gain'!B3530</f>
        <v>1596000</v>
      </c>
    </row>
    <row r="411" spans="3:5" x14ac:dyDescent="0.25">
      <c r="C411">
        <f>'TPS543C20 Loop Gain'!AI3529</f>
        <v>-36.100955233558281</v>
      </c>
      <c r="D411">
        <f>'TPS543C20 Loop Gain'!AJ3529</f>
        <v>69.108794242241899</v>
      </c>
      <c r="E411">
        <f>'TPS543C20 Loop Gain'!B3529</f>
        <v>1595000</v>
      </c>
    </row>
    <row r="412" spans="3:5" x14ac:dyDescent="0.25">
      <c r="C412">
        <f>'TPS543C20 Loop Gain'!AI3528</f>
        <v>-36.136167299987704</v>
      </c>
      <c r="D412">
        <f>'TPS543C20 Loop Gain'!AJ3528</f>
        <v>69.236415199445645</v>
      </c>
      <c r="E412">
        <f>'TPS543C20 Loop Gain'!B3528</f>
        <v>1594000</v>
      </c>
    </row>
    <row r="413" spans="3:5" x14ac:dyDescent="0.25">
      <c r="C413">
        <f>'TPS543C20 Loop Gain'!AI3527</f>
        <v>-36.17166362335378</v>
      </c>
      <c r="D413">
        <f>'TPS543C20 Loop Gain'!AJ3527</f>
        <v>69.364045503499881</v>
      </c>
      <c r="E413">
        <f>'TPS543C20 Loop Gain'!B3527</f>
        <v>1593000</v>
      </c>
    </row>
    <row r="414" spans="3:5" x14ac:dyDescent="0.25">
      <c r="C414">
        <f>'TPS543C20 Loop Gain'!AI3526</f>
        <v>-36.20744734197617</v>
      </c>
      <c r="D414">
        <f>'TPS543C20 Loop Gain'!AJ3526</f>
        <v>69.491685172550831</v>
      </c>
      <c r="E414">
        <f>'TPS543C20 Loop Gain'!B3526</f>
        <v>1592000</v>
      </c>
    </row>
    <row r="415" spans="3:5" x14ac:dyDescent="0.25">
      <c r="C415">
        <f>'TPS543C20 Loop Gain'!AI3525</f>
        <v>-36.243521648228366</v>
      </c>
      <c r="D415">
        <f>'TPS543C20 Loop Gain'!AJ3525</f>
        <v>69.619334224624481</v>
      </c>
      <c r="E415">
        <f>'TPS543C20 Loop Gain'!B3525</f>
        <v>1591000</v>
      </c>
    </row>
    <row r="416" spans="3:5" x14ac:dyDescent="0.25">
      <c r="C416">
        <f>'TPS543C20 Loop Gain'!AI3524</f>
        <v>-36.279889789781635</v>
      </c>
      <c r="D416">
        <f>'TPS543C20 Loop Gain'!AJ3524</f>
        <v>69.746992677627986</v>
      </c>
      <c r="E416">
        <f>'TPS543C20 Loop Gain'!B3524</f>
        <v>1590000</v>
      </c>
    </row>
    <row r="417" spans="3:5" x14ac:dyDescent="0.25">
      <c r="C417">
        <f>'TPS543C20 Loop Gain'!AI3523</f>
        <v>-36.316555070885414</v>
      </c>
      <c r="D417">
        <f>'TPS543C20 Loop Gain'!AJ3523</f>
        <v>69.874660549345904</v>
      </c>
      <c r="E417">
        <f>'TPS543C20 Loop Gain'!B3523</f>
        <v>1589000</v>
      </c>
    </row>
    <row r="418" spans="3:5" x14ac:dyDescent="0.25">
      <c r="C418">
        <f>'TPS543C20 Loop Gain'!AI3522</f>
        <v>-36.353520853683065</v>
      </c>
      <c r="D418">
        <f>'TPS543C20 Loop Gain'!AJ3522</f>
        <v>70.002337857443052</v>
      </c>
      <c r="E418">
        <f>'TPS543C20 Loop Gain'!B3522</f>
        <v>1588000</v>
      </c>
    </row>
    <row r="419" spans="3:5" x14ac:dyDescent="0.25">
      <c r="C419">
        <f>'TPS543C20 Loop Gain'!AI3521</f>
        <v>-36.390790559567463</v>
      </c>
      <c r="D419">
        <f>'TPS543C20 Loop Gain'!AJ3521</f>
        <v>70.130024619461395</v>
      </c>
      <c r="E419">
        <f>'TPS543C20 Loop Gain'!B3521</f>
        <v>1587000</v>
      </c>
    </row>
    <row r="420" spans="3:5" x14ac:dyDescent="0.25">
      <c r="C420">
        <f>'TPS543C20 Loop Gain'!AI3520</f>
        <v>-36.428367670576762</v>
      </c>
      <c r="D420">
        <f>'TPS543C20 Loop Gain'!AJ3520</f>
        <v>70.257720852820455</v>
      </c>
      <c r="E420">
        <f>'TPS543C20 Loop Gain'!B3520</f>
        <v>1586000</v>
      </c>
    </row>
    <row r="421" spans="3:5" x14ac:dyDescent="0.25">
      <c r="C421">
        <f>'TPS543C20 Loop Gain'!AI3519</f>
        <v>-36.466255730830518</v>
      </c>
      <c r="D421">
        <f>'TPS543C20 Loop Gain'!AJ3519</f>
        <v>70.385426574816591</v>
      </c>
      <c r="E421">
        <f>'TPS543C20 Loop Gain'!B3519</f>
        <v>1585000</v>
      </c>
    </row>
    <row r="422" spans="3:5" x14ac:dyDescent="0.25">
      <c r="C422">
        <f>'TPS543C20 Loop Gain'!AI3518</f>
        <v>-36.504458348009535</v>
      </c>
      <c r="D422">
        <f>'TPS543C20 Loop Gain'!AJ3518</f>
        <v>70.513141802622783</v>
      </c>
      <c r="E422">
        <f>'TPS543C20 Loop Gain'!B3518</f>
        <v>1584000</v>
      </c>
    </row>
    <row r="423" spans="3:5" x14ac:dyDescent="0.25">
      <c r="C423">
        <f>'TPS543C20 Loop Gain'!AI3517</f>
        <v>-36.542979194879294</v>
      </c>
      <c r="D423">
        <f>'TPS543C20 Loop Gain'!AJ3517</f>
        <v>70.640866553287651</v>
      </c>
      <c r="E423">
        <f>'TPS543C20 Loop Gain'!B3517</f>
        <v>1583000</v>
      </c>
    </row>
    <row r="424" spans="3:5" x14ac:dyDescent="0.25">
      <c r="C424">
        <f>'TPS543C20 Loop Gain'!AI3516</f>
        <v>-36.5818220108603</v>
      </c>
      <c r="D424">
        <f>'TPS543C20 Loop Gain'!AJ3516</f>
        <v>70.768600843734205</v>
      </c>
      <c r="E424">
        <f>'TPS543C20 Loop Gain'!B3516</f>
        <v>1582000</v>
      </c>
    </row>
    <row r="425" spans="3:5" x14ac:dyDescent="0.25">
      <c r="C425">
        <f>'TPS543C20 Loop Gain'!AI3515</f>
        <v>-36.620990603645147</v>
      </c>
      <c r="D425">
        <f>'TPS543C20 Loop Gain'!AJ3515</f>
        <v>70.896344690760174</v>
      </c>
      <c r="E425">
        <f>'TPS543C20 Loop Gain'!B3515</f>
        <v>1581000</v>
      </c>
    </row>
    <row r="426" spans="3:5" x14ac:dyDescent="0.25">
      <c r="C426">
        <f>'TPS543C20 Loop Gain'!AI3514</f>
        <v>-36.660488850865363</v>
      </c>
      <c r="D426">
        <f>'TPS543C20 Loop Gain'!AJ3514</f>
        <v>71.024098111037063</v>
      </c>
      <c r="E426">
        <f>'TPS543C20 Loop Gain'!B3514</f>
        <v>1580000</v>
      </c>
    </row>
    <row r="427" spans="3:5" x14ac:dyDescent="0.25">
      <c r="C427">
        <f>'TPS543C20 Loop Gain'!AI3513</f>
        <v>-36.700320701810107</v>
      </c>
      <c r="D427">
        <f>'TPS543C20 Loop Gain'!AJ3513</f>
        <v>71.15186112110986</v>
      </c>
      <c r="E427">
        <f>'TPS543C20 Loop Gain'!B3513</f>
        <v>1579000</v>
      </c>
    </row>
    <row r="428" spans="3:5" x14ac:dyDescent="0.25">
      <c r="C428">
        <f>'TPS543C20 Loop Gain'!AI3512</f>
        <v>-36.740490179196271</v>
      </c>
      <c r="D428">
        <f>'TPS543C20 Loop Gain'!AJ3512</f>
        <v>71.279633737395898</v>
      </c>
      <c r="E428">
        <f>'TPS543C20 Loop Gain'!B3512</f>
        <v>1578000</v>
      </c>
    </row>
    <row r="429" spans="3:5" x14ac:dyDescent="0.25">
      <c r="C429">
        <f>'TPS543C20 Loop Gain'!AI3511</f>
        <v>-36.781001380995811</v>
      </c>
      <c r="D429">
        <f>'TPS543C20 Loop Gain'!AJ3511</f>
        <v>71.407415976184907</v>
      </c>
      <c r="E429">
        <f>'TPS543C20 Loop Gain'!B3511</f>
        <v>1577000</v>
      </c>
    </row>
    <row r="430" spans="3:5" x14ac:dyDescent="0.25">
      <c r="C430">
        <f>'TPS543C20 Loop Gain'!AI3510</f>
        <v>-36.821858482318731</v>
      </c>
      <c r="D430">
        <f>'TPS543C20 Loop Gain'!AJ3510</f>
        <v>71.535207853637118</v>
      </c>
      <c r="E430">
        <f>'TPS543C20 Loop Gain'!B3510</f>
        <v>1576000</v>
      </c>
    </row>
    <row r="431" spans="3:5" x14ac:dyDescent="0.25">
      <c r="C431">
        <f>'TPS543C20 Loop Gain'!AI3509</f>
        <v>-36.863065737355491</v>
      </c>
      <c r="D431">
        <f>'TPS543C20 Loop Gain'!AJ3509</f>
        <v>71.66300938578452</v>
      </c>
      <c r="E431">
        <f>'TPS543C20 Loop Gain'!B3509</f>
        <v>1575000</v>
      </c>
    </row>
    <row r="432" spans="3:5" x14ac:dyDescent="0.25">
      <c r="C432">
        <f>'TPS543C20 Loop Gain'!AI3508</f>
        <v>-36.904627481382761</v>
      </c>
      <c r="D432">
        <f>'TPS543C20 Loop Gain'!AJ3508</f>
        <v>71.790820588528973</v>
      </c>
      <c r="E432">
        <f>'TPS543C20 Loop Gain'!B3508</f>
        <v>1574000</v>
      </c>
    </row>
    <row r="433" spans="3:5" x14ac:dyDescent="0.25">
      <c r="C433">
        <f>'TPS543C20 Loop Gain'!AI3507</f>
        <v>-36.946548132829719</v>
      </c>
      <c r="D433">
        <f>'TPS543C20 Loop Gain'!AJ3507</f>
        <v>71.918641477642311</v>
      </c>
      <c r="E433">
        <f>'TPS543C20 Loop Gain'!B3507</f>
        <v>1573000</v>
      </c>
    </row>
    <row r="434" spans="3:5" x14ac:dyDescent="0.25">
      <c r="C434">
        <f>'TPS543C20 Loop Gain'!AI3506</f>
        <v>-36.988832195414624</v>
      </c>
      <c r="D434">
        <f>'TPS543C20 Loop Gain'!AJ3506</f>
        <v>72.046472068764587</v>
      </c>
      <c r="E434">
        <f>'TPS543C20 Loop Gain'!B3506</f>
        <v>1572000</v>
      </c>
    </row>
    <row r="435" spans="3:5" x14ac:dyDescent="0.25">
      <c r="C435">
        <f>'TPS543C20 Loop Gain'!AI3505</f>
        <v>-37.031484260347376</v>
      </c>
      <c r="D435">
        <f>'TPS543C20 Loop Gain'!AJ3505</f>
        <v>72.17431237740486</v>
      </c>
      <c r="E435">
        <f>'TPS543C20 Loop Gain'!B3505</f>
        <v>1571000</v>
      </c>
    </row>
    <row r="436" spans="3:5" x14ac:dyDescent="0.25">
      <c r="C436">
        <f>'TPS543C20 Loop Gain'!AI3504</f>
        <v>-37.074509008605673</v>
      </c>
      <c r="D436">
        <f>'TPS543C20 Loop Gain'!AJ3504</f>
        <v>72.302162418939787</v>
      </c>
      <c r="E436">
        <f>'TPS543C20 Loop Gain'!B3504</f>
        <v>1570000</v>
      </c>
    </row>
    <row r="437" spans="3:5" x14ac:dyDescent="0.25">
      <c r="C437">
        <f>'TPS543C20 Loop Gain'!AI3503</f>
        <v>-37.117911213283882</v>
      </c>
      <c r="D437">
        <f>'TPS543C20 Loop Gain'!AJ3503</f>
        <v>72.43002220861348</v>
      </c>
      <c r="E437">
        <f>'TPS543C20 Loop Gain'!B3503</f>
        <v>1569000</v>
      </c>
    </row>
    <row r="438" spans="3:5" x14ac:dyDescent="0.25">
      <c r="C438">
        <f>'TPS543C20 Loop Gain'!AI3502</f>
        <v>-37.161695742021855</v>
      </c>
      <c r="D438">
        <f>'TPS543C20 Loop Gain'!AJ3502</f>
        <v>72.557891761536396</v>
      </c>
      <c r="E438">
        <f>'TPS543C20 Loop Gain'!B3502</f>
        <v>1568000</v>
      </c>
    </row>
    <row r="439" spans="3:5" x14ac:dyDescent="0.25">
      <c r="C439">
        <f>'TPS543C20 Loop Gain'!AI3501</f>
        <v>-37.205867559510992</v>
      </c>
      <c r="D439">
        <f>'TPS543C20 Loop Gain'!AJ3501</f>
        <v>72.68577109268513</v>
      </c>
      <c r="E439">
        <f>'TPS543C20 Loop Gain'!B3501</f>
        <v>1567000</v>
      </c>
    </row>
    <row r="440" spans="3:5" x14ac:dyDescent="0.25">
      <c r="C440">
        <f>'TPS543C20 Loop Gain'!AI3500</f>
        <v>-37.250431730086817</v>
      </c>
      <c r="D440">
        <f>'TPS543C20 Loop Gain'!AJ3500</f>
        <v>72.813660216901638</v>
      </c>
      <c r="E440">
        <f>'TPS543C20 Loop Gain'!B3500</f>
        <v>1566000</v>
      </c>
    </row>
    <row r="441" spans="3:5" x14ac:dyDescent="0.25">
      <c r="C441">
        <f>'TPS543C20 Loop Gain'!AI3499</f>
        <v>-37.295393420407891</v>
      </c>
      <c r="D441">
        <f>'TPS543C20 Loop Gain'!AJ3499</f>
        <v>72.941559148893006</v>
      </c>
      <c r="E441">
        <f>'TPS543C20 Loop Gain'!B3499</f>
        <v>1565000</v>
      </c>
    </row>
    <row r="442" spans="3:5" x14ac:dyDescent="0.25">
      <c r="C442">
        <f>'TPS543C20 Loop Gain'!AI3498</f>
        <v>-37.340757902224972</v>
      </c>
      <c r="D442">
        <f>'TPS543C20 Loop Gain'!AJ3498</f>
        <v>73.069467903230688</v>
      </c>
      <c r="E442">
        <f>'TPS543C20 Loop Gain'!B3498</f>
        <v>1564000</v>
      </c>
    </row>
    <row r="443" spans="3:5" x14ac:dyDescent="0.25">
      <c r="C443">
        <f>'TPS543C20 Loop Gain'!AI3497</f>
        <v>-37.386530555244036</v>
      </c>
      <c r="D443">
        <f>'TPS543C20 Loop Gain'!AJ3497</f>
        <v>73.19738649434899</v>
      </c>
      <c r="E443">
        <f>'TPS543C20 Loop Gain'!B3497</f>
        <v>1563000</v>
      </c>
    </row>
    <row r="444" spans="3:5" x14ac:dyDescent="0.25">
      <c r="C444">
        <f>'TPS543C20 Loop Gain'!AI3496</f>
        <v>-37.432716870089116</v>
      </c>
      <c r="D444">
        <f>'TPS543C20 Loop Gain'!AJ3496</f>
        <v>73.325314936546022</v>
      </c>
      <c r="E444">
        <f>'TPS543C20 Loop Gain'!B3496</f>
        <v>1562000</v>
      </c>
    </row>
    <row r="445" spans="3:5" x14ac:dyDescent="0.25">
      <c r="C445">
        <f>'TPS543C20 Loop Gain'!AI3495</f>
        <v>-37.47932245136581</v>
      </c>
      <c r="D445">
        <f>'TPS543C20 Loop Gain'!AJ3495</f>
        <v>73.453253243982203</v>
      </c>
      <c r="E445">
        <f>'TPS543C20 Loop Gain'!B3495</f>
        <v>1561000</v>
      </c>
    </row>
    <row r="446" spans="3:5" x14ac:dyDescent="0.25">
      <c r="C446">
        <f>'TPS543C20 Loop Gain'!AI3494</f>
        <v>-37.526353020833248</v>
      </c>
      <c r="D446">
        <f>'TPS543C20 Loop Gain'!AJ3494</f>
        <v>73.581201430679585</v>
      </c>
      <c r="E446">
        <f>'TPS543C20 Loop Gain'!B3494</f>
        <v>1560000</v>
      </c>
    </row>
    <row r="447" spans="3:5" x14ac:dyDescent="0.25">
      <c r="C447">
        <f>'TPS543C20 Loop Gain'!AI3493</f>
        <v>-37.573814420684961</v>
      </c>
      <c r="D447">
        <f>'TPS543C20 Loop Gain'!AJ3493</f>
        <v>73.709159510521573</v>
      </c>
      <c r="E447">
        <f>'TPS543C20 Loop Gain'!B3493</f>
        <v>1559000</v>
      </c>
    </row>
    <row r="448" spans="3:5" x14ac:dyDescent="0.25">
      <c r="C448">
        <f>'TPS543C20 Loop Gain'!AI3492</f>
        <v>-37.621712616947391</v>
      </c>
      <c r="D448">
        <f>'TPS543C20 Loop Gain'!AJ3492</f>
        <v>73.837127497252993</v>
      </c>
      <c r="E448">
        <f>'TPS543C20 Loop Gain'!B3492</f>
        <v>1558000</v>
      </c>
    </row>
    <row r="449" spans="3:5" x14ac:dyDescent="0.25">
      <c r="C449">
        <f>'TPS543C20 Loop Gain'!AI3491</f>
        <v>-37.670053702997748</v>
      </c>
      <c r="D449">
        <f>'TPS543C20 Loop Gain'!AJ3491</f>
        <v>73.96510540447774</v>
      </c>
      <c r="E449">
        <f>'TPS543C20 Loop Gain'!B3491</f>
        <v>1557000</v>
      </c>
    </row>
    <row r="450" spans="3:5" x14ac:dyDescent="0.25">
      <c r="C450">
        <f>'TPS543C20 Loop Gain'!AI3490</f>
        <v>-37.718843903208978</v>
      </c>
      <c r="D450">
        <f>'TPS543C20 Loop Gain'!AJ3490</f>
        <v>74.093093245659531</v>
      </c>
      <c r="E450">
        <f>'TPS543C20 Loop Gain'!B3490</f>
        <v>1556000</v>
      </c>
    </row>
    <row r="451" spans="3:5" x14ac:dyDescent="0.25">
      <c r="C451">
        <f>'TPS543C20 Loop Gain'!AI3489</f>
        <v>-37.768089576724975</v>
      </c>
      <c r="D451">
        <f>'TPS543C20 Loop Gain'!AJ3489</f>
        <v>74.221091034121613</v>
      </c>
      <c r="E451">
        <f>'TPS543C20 Loop Gain'!B3489</f>
        <v>1555000</v>
      </c>
    </row>
    <row r="452" spans="3:5" x14ac:dyDescent="0.25">
      <c r="C452">
        <f>'TPS543C20 Loop Gain'!AI3488</f>
        <v>-37.817797221373581</v>
      </c>
      <c r="D452">
        <f>'TPS543C20 Loop Gain'!AJ3488</f>
        <v>74.349098783045122</v>
      </c>
      <c r="E452">
        <f>'TPS543C20 Loop Gain'!B3488</f>
        <v>1554000</v>
      </c>
    </row>
    <row r="453" spans="3:5" x14ac:dyDescent="0.25">
      <c r="C453">
        <f>'TPS543C20 Loop Gain'!AI3487</f>
        <v>-37.867973477722416</v>
      </c>
      <c r="D453">
        <f>'TPS543C20 Loop Gain'!AJ3487</f>
        <v>74.477116505468956</v>
      </c>
      <c r="E453">
        <f>'TPS543C20 Loop Gain'!B3487</f>
        <v>1553000</v>
      </c>
    </row>
    <row r="454" spans="3:5" x14ac:dyDescent="0.25">
      <c r="C454">
        <f>'TPS543C20 Loop Gain'!AI3486</f>
        <v>-37.918625133283811</v>
      </c>
      <c r="D454">
        <f>'TPS543C20 Loop Gain'!AJ3486</f>
        <v>74.605144214289112</v>
      </c>
      <c r="E454">
        <f>'TPS543C20 Loop Gain'!B3486</f>
        <v>1552000</v>
      </c>
    </row>
    <row r="455" spans="3:5" x14ac:dyDescent="0.25">
      <c r="C455">
        <f>'TPS543C20 Loop Gain'!AI3485</f>
        <v>-37.96975912687693</v>
      </c>
      <c r="D455">
        <f>'TPS543C20 Loop Gain'!AJ3485</f>
        <v>74.73318192225841</v>
      </c>
      <c r="E455">
        <f>'TPS543C20 Loop Gain'!B3485</f>
        <v>1551000</v>
      </c>
    </row>
    <row r="456" spans="3:5" x14ac:dyDescent="0.25">
      <c r="C456">
        <f>'TPS543C20 Loop Gain'!AI3484</f>
        <v>-38.021382553150936</v>
      </c>
      <c r="D456">
        <f>'TPS543C20 Loop Gain'!AJ3484</f>
        <v>74.861229641985858</v>
      </c>
      <c r="E456">
        <f>'TPS543C20 Loop Gain'!B3484</f>
        <v>1550000</v>
      </c>
    </row>
    <row r="457" spans="3:5" x14ac:dyDescent="0.25">
      <c r="C457">
        <f>'TPS543C20 Loop Gain'!AI3483</f>
        <v>-38.073502667280913</v>
      </c>
      <c r="D457">
        <f>'TPS543C20 Loop Gain'!AJ3483</f>
        <v>74.989287385935313</v>
      </c>
      <c r="E457">
        <f>'TPS543C20 Loop Gain'!B3483</f>
        <v>1549000</v>
      </c>
    </row>
    <row r="458" spans="3:5" x14ac:dyDescent="0.25">
      <c r="C458">
        <f>'TPS543C20 Loop Gain'!AI3482</f>
        <v>-38.126126889839924</v>
      </c>
      <c r="D458">
        <f>'TPS543C20 Loop Gain'!AJ3482</f>
        <v>75.117355166425867</v>
      </c>
      <c r="E458">
        <f>'TPS543C20 Loop Gain'!B3482</f>
        <v>1548000</v>
      </c>
    </row>
    <row r="459" spans="3:5" x14ac:dyDescent="0.25">
      <c r="C459">
        <f>'TPS543C20 Loop Gain'!AI3481</f>
        <v>-38.179262811858827</v>
      </c>
      <c r="D459">
        <f>'TPS543C20 Loop Gain'!AJ3481</f>
        <v>75.245432995630964</v>
      </c>
      <c r="E459">
        <f>'TPS543C20 Loop Gain'!B3481</f>
        <v>1547000</v>
      </c>
    </row>
    <row r="460" spans="3:5" x14ac:dyDescent="0.25">
      <c r="C460">
        <f>'TPS543C20 Loop Gain'!AI3480</f>
        <v>-38.232918200081123</v>
      </c>
      <c r="D460">
        <f>'TPS543C20 Loop Gain'!AJ3480</f>
        <v>75.373520885577818</v>
      </c>
      <c r="E460">
        <f>'TPS543C20 Loop Gain'!B3480</f>
        <v>1546000</v>
      </c>
    </row>
    <row r="461" spans="3:5" x14ac:dyDescent="0.25">
      <c r="C461">
        <f>'TPS543C20 Loop Gain'!AI3479</f>
        <v>-38.28710100242008</v>
      </c>
      <c r="D461">
        <f>'TPS543C20 Loop Gain'!AJ3479</f>
        <v>75.501618848146379</v>
      </c>
      <c r="E461">
        <f>'TPS543C20 Loop Gain'!B3479</f>
        <v>1545000</v>
      </c>
    </row>
    <row r="462" spans="3:5" x14ac:dyDescent="0.25">
      <c r="C462">
        <f>'TPS543C20 Loop Gain'!AI3478</f>
        <v>-38.341819353631543</v>
      </c>
      <c r="D462">
        <f>'TPS543C20 Loop Gain'!AJ3478</f>
        <v>75.629726895069453</v>
      </c>
      <c r="E462">
        <f>'TPS543C20 Loop Gain'!B3478</f>
        <v>1544000</v>
      </c>
    </row>
    <row r="463" spans="3:5" x14ac:dyDescent="0.25">
      <c r="C463">
        <f>'TPS543C20 Loop Gain'!AI3477</f>
        <v>-38.397081581210081</v>
      </c>
      <c r="D463">
        <f>'TPS543C20 Loop Gain'!AJ3477</f>
        <v>75.757845037931745</v>
      </c>
      <c r="E463">
        <f>'TPS543C20 Loop Gain'!B3477</f>
        <v>1543000</v>
      </c>
    </row>
    <row r="464" spans="3:5" x14ac:dyDescent="0.25">
      <c r="C464">
        <f>'TPS543C20 Loop Gain'!AI3476</f>
        <v>-38.452896211518251</v>
      </c>
      <c r="D464">
        <f>'TPS543C20 Loop Gain'!AJ3476</f>
        <v>75.885973288168998</v>
      </c>
      <c r="E464">
        <f>'TPS543C20 Loop Gain'!B3476</f>
        <v>1542000</v>
      </c>
    </row>
    <row r="465" spans="3:5" x14ac:dyDescent="0.25">
      <c r="C465">
        <f>'TPS543C20 Loop Gain'!AI3475</f>
        <v>-38.509271976163774</v>
      </c>
      <c r="D465">
        <f>'TPS543C20 Loop Gain'!AJ3475</f>
        <v>76.014111657068469</v>
      </c>
      <c r="E465">
        <f>'TPS543C20 Loop Gain'!B3475</f>
        <v>1541000</v>
      </c>
    </row>
    <row r="466" spans="3:5" x14ac:dyDescent="0.25">
      <c r="C466">
        <f>'TPS543C20 Loop Gain'!AI3474</f>
        <v>-38.566217818632218</v>
      </c>
      <c r="D466">
        <f>'TPS543C20 Loop Gain'!AJ3474</f>
        <v>76.142260155766991</v>
      </c>
      <c r="E466">
        <f>'TPS543C20 Loop Gain'!B3474</f>
        <v>1540000</v>
      </c>
    </row>
    <row r="467" spans="3:5" x14ac:dyDescent="0.25">
      <c r="C467">
        <f>'TPS543C20 Loop Gain'!AI3473</f>
        <v>-38.623742901191704</v>
      </c>
      <c r="D467">
        <f>'TPS543C20 Loop Gain'!AJ3473</f>
        <v>76.270418795251615</v>
      </c>
      <c r="E467">
        <f>'TPS543C20 Loop Gain'!B3473</f>
        <v>1539000</v>
      </c>
    </row>
    <row r="468" spans="3:5" x14ac:dyDescent="0.25">
      <c r="C468">
        <f>'TPS543C20 Loop Gain'!AI3472</f>
        <v>-38.681856612079471</v>
      </c>
      <c r="D468">
        <f>'TPS543C20 Loop Gain'!AJ3472</f>
        <v>76.398587586358119</v>
      </c>
      <c r="E468">
        <f>'TPS543C20 Loop Gain'!B3472</f>
        <v>1538000</v>
      </c>
    </row>
    <row r="469" spans="3:5" x14ac:dyDescent="0.25">
      <c r="C469">
        <f>'TPS543C20 Loop Gain'!AI3471</f>
        <v>-38.74056857298747</v>
      </c>
      <c r="D469">
        <f>'TPS543C20 Loop Gain'!AJ3471</f>
        <v>76.526766539770321</v>
      </c>
      <c r="E469">
        <f>'TPS543C20 Loop Gain'!B3471</f>
        <v>1537000</v>
      </c>
    </row>
    <row r="470" spans="3:5" x14ac:dyDescent="0.25">
      <c r="C470">
        <f>'TPS543C20 Loop Gain'!AI3470</f>
        <v>-38.799888646860325</v>
      </c>
      <c r="D470">
        <f>'TPS543C20 Loop Gain'!AJ3470</f>
        <v>76.654955666021777</v>
      </c>
      <c r="E470">
        <f>'TPS543C20 Loop Gain'!B3470</f>
        <v>1536000</v>
      </c>
    </row>
    <row r="471" spans="3:5" x14ac:dyDescent="0.25">
      <c r="C471">
        <f>'TPS543C20 Loop Gain'!AI3469</f>
        <v>-38.859826946021094</v>
      </c>
      <c r="D471">
        <f>'TPS543C20 Loop Gain'!AJ3469</f>
        <v>76.783154975491286</v>
      </c>
      <c r="E471">
        <f>'TPS543C20 Loop Gain'!B3469</f>
        <v>1535000</v>
      </c>
    </row>
    <row r="472" spans="3:5" x14ac:dyDescent="0.25">
      <c r="C472">
        <f>'TPS543C20 Loop Gain'!AI3468</f>
        <v>-38.920393840641459</v>
      </c>
      <c r="D472">
        <f>'TPS543C20 Loop Gain'!AJ3468</f>
        <v>76.911364478405915</v>
      </c>
      <c r="E472">
        <f>'TPS543C20 Loop Gain'!B3468</f>
        <v>1534000</v>
      </c>
    </row>
    <row r="473" spans="3:5" x14ac:dyDescent="0.25">
      <c r="C473">
        <f>'TPS543C20 Loop Gain'!AI3467</f>
        <v>-38.981599967577139</v>
      </c>
      <c r="D473">
        <f>'TPS543C20 Loop Gain'!AJ3467</f>
        <v>77.039584184838247</v>
      </c>
      <c r="E473">
        <f>'TPS543C20 Loop Gain'!B3467</f>
        <v>1533000</v>
      </c>
    </row>
    <row r="474" spans="3:5" x14ac:dyDescent="0.25">
      <c r="C474">
        <f>'TPS543C20 Loop Gain'!AI3466</f>
        <v>-39.04345623958254</v>
      </c>
      <c r="D474">
        <f>'TPS543C20 Loop Gain'!AJ3466</f>
        <v>77.16781410470702</v>
      </c>
      <c r="E474">
        <f>'TPS543C20 Loop Gain'!B3466</f>
        <v>1532000</v>
      </c>
    </row>
    <row r="475" spans="3:5" x14ac:dyDescent="0.25">
      <c r="C475">
        <f>'TPS543C20 Loop Gain'!AI3465</f>
        <v>-39.105973854928173</v>
      </c>
      <c r="D475">
        <f>'TPS543C20 Loop Gain'!AJ3465</f>
        <v>77.296054247775714</v>
      </c>
      <c r="E475">
        <f>'TPS543C20 Loop Gain'!B3465</f>
        <v>1531000</v>
      </c>
    </row>
    <row r="476" spans="3:5" x14ac:dyDescent="0.25">
      <c r="C476">
        <f>'TPS543C20 Loop Gain'!AI3464</f>
        <v>-39.169164307440532</v>
      </c>
      <c r="D476">
        <f>'TPS543C20 Loop Gain'!AJ3464</f>
        <v>77.424304623652404</v>
      </c>
      <c r="E476">
        <f>'TPS543C20 Loop Gain'!B3464</f>
        <v>1530000</v>
      </c>
    </row>
    <row r="477" spans="3:5" x14ac:dyDescent="0.25">
      <c r="C477">
        <f>'TPS543C20 Loop Gain'!AI3463</f>
        <v>-39.233039396987074</v>
      </c>
      <c r="D477">
        <f>'TPS543C20 Loop Gain'!AJ3463</f>
        <v>77.55256524178958</v>
      </c>
      <c r="E477">
        <f>'TPS543C20 Loop Gain'!B3463</f>
        <v>1529000</v>
      </c>
    </row>
    <row r="478" spans="3:5" x14ac:dyDescent="0.25">
      <c r="C478">
        <f>'TPS543C20 Loop Gain'!AI3462</f>
        <v>-39.297611240431173</v>
      </c>
      <c r="D478">
        <f>'TPS543C20 Loop Gain'!AJ3462</f>
        <v>77.680836111482961</v>
      </c>
      <c r="E478">
        <f>'TPS543C20 Loop Gain'!B3462</f>
        <v>1528000</v>
      </c>
    </row>
    <row r="479" spans="3:5" x14ac:dyDescent="0.25">
      <c r="C479">
        <f>'TPS543C20 Loop Gain'!AI3461</f>
        <v>-39.362892283080335</v>
      </c>
      <c r="D479">
        <f>'TPS543C20 Loop Gain'!AJ3461</f>
        <v>77.809117241870467</v>
      </c>
      <c r="E479">
        <f>'TPS543C20 Loop Gain'!B3461</f>
        <v>1527000</v>
      </c>
    </row>
    <row r="480" spans="3:5" x14ac:dyDescent="0.25">
      <c r="C480">
        <f>'TPS543C20 Loop Gain'!AI3460</f>
        <v>-39.428895310658383</v>
      </c>
      <c r="D480">
        <f>'TPS543C20 Loop Gain'!AJ3460</f>
        <v>77.937408641933786</v>
      </c>
      <c r="E480">
        <f>'TPS543C20 Loop Gain'!B3460</f>
        <v>1526000</v>
      </c>
    </row>
    <row r="481" spans="3:5" x14ac:dyDescent="0.25">
      <c r="C481">
        <f>'TPS543C20 Loop Gain'!AI3459</f>
        <v>-39.495633461824163</v>
      </c>
      <c r="D481">
        <f>'TPS543C20 Loop Gain'!AJ3459</f>
        <v>78.065710320494887</v>
      </c>
      <c r="E481">
        <f>'TPS543C20 Loop Gain'!B3459</f>
        <v>1525000</v>
      </c>
    </row>
    <row r="482" spans="3:5" x14ac:dyDescent="0.25">
      <c r="C482">
        <f>'TPS543C20 Loop Gain'!AI3458</f>
        <v>-39.563120241275435</v>
      </c>
      <c r="D482">
        <f>'TPS543C20 Loop Gain'!AJ3458</f>
        <v>78.194022286218029</v>
      </c>
      <c r="E482">
        <f>'TPS543C20 Loop Gain'!B3458</f>
        <v>1524000</v>
      </c>
    </row>
    <row r="483" spans="3:5" x14ac:dyDescent="0.25">
      <c r="C483">
        <f>'TPS543C20 Loop Gain'!AI3457</f>
        <v>-39.631369533464898</v>
      </c>
      <c r="D483">
        <f>'TPS543C20 Loop Gain'!AJ3457</f>
        <v>78.322344547607543</v>
      </c>
      <c r="E483">
        <f>'TPS543C20 Loop Gain'!B3457</f>
        <v>1523000</v>
      </c>
    </row>
    <row r="484" spans="3:5" x14ac:dyDescent="0.25">
      <c r="C484">
        <f>'TPS543C20 Loop Gain'!AI3456</f>
        <v>-39.700395616963554</v>
      </c>
      <c r="D484">
        <f>'TPS543C20 Loop Gain'!AJ3456</f>
        <v>78.450677113007785</v>
      </c>
      <c r="E484">
        <f>'TPS543C20 Loop Gain'!B3456</f>
        <v>1522000</v>
      </c>
    </row>
    <row r="485" spans="3:5" x14ac:dyDescent="0.25">
      <c r="C485">
        <f>'TPS543C20 Loop Gain'!AI3455</f>
        <v>-39.770213179511742</v>
      </c>
      <c r="D485">
        <f>'TPS543C20 Loop Gain'!AJ3455</f>
        <v>78.579019990603229</v>
      </c>
      <c r="E485">
        <f>'TPS543C20 Loop Gain'!B3455</f>
        <v>1521000</v>
      </c>
    </row>
    <row r="486" spans="3:5" x14ac:dyDescent="0.25">
      <c r="C486">
        <f>'TPS543C20 Loop Gain'!AI3454</f>
        <v>-39.840837333794937</v>
      </c>
      <c r="D486">
        <f>'TPS543C20 Loop Gain'!AJ3454</f>
        <v>78.707373188416952</v>
      </c>
      <c r="E486">
        <f>'TPS543C20 Loop Gain'!B3454</f>
        <v>1520000</v>
      </c>
    </row>
    <row r="487" spans="3:5" x14ac:dyDescent="0.25">
      <c r="C487">
        <f>'TPS543C20 Loop Gain'!AI3453</f>
        <v>-39.912283633986661</v>
      </c>
      <c r="D487">
        <f>'TPS543C20 Loop Gain'!AJ3453</f>
        <v>78.835736714310144</v>
      </c>
      <c r="E487">
        <f>'TPS543C20 Loop Gain'!B3453</f>
        <v>1519000</v>
      </c>
    </row>
    <row r="488" spans="3:5" x14ac:dyDescent="0.25">
      <c r="C488">
        <f>'TPS543C20 Loop Gain'!AI3452</f>
        <v>-39.984568093104976</v>
      </c>
      <c r="D488">
        <f>'TPS543C20 Loop Gain'!AJ3452</f>
        <v>78.964110575982673</v>
      </c>
      <c r="E488">
        <f>'TPS543C20 Loop Gain'!B3452</f>
        <v>1518000</v>
      </c>
    </row>
    <row r="489" spans="3:5" x14ac:dyDescent="0.25">
      <c r="C489">
        <f>'TPS543C20 Loop Gain'!AI3451</f>
        <v>-40.057707201230215</v>
      </c>
      <c r="D489">
        <f>'TPS543C20 Loop Gain'!AJ3451</f>
        <v>79.092494780970966</v>
      </c>
      <c r="E489">
        <f>'TPS543C20 Loop Gain'!B3451</f>
        <v>1517000</v>
      </c>
    </row>
    <row r="490" spans="3:5" x14ac:dyDescent="0.25">
      <c r="C490">
        <f>'TPS543C20 Loop Gain'!AI3450</f>
        <v>-40.131717944637408</v>
      </c>
      <c r="D490">
        <f>'TPS543C20 Loop Gain'!AJ3450</f>
        <v>79.220889336649265</v>
      </c>
      <c r="E490">
        <f>'TPS543C20 Loop Gain'!B3450</f>
        <v>1516000</v>
      </c>
    </row>
    <row r="491" spans="3:5" x14ac:dyDescent="0.25">
      <c r="C491">
        <f>'TPS543C20 Loop Gain'!AI3449</f>
        <v>-40.206617825894632</v>
      </c>
      <c r="D491">
        <f>'TPS543C20 Loop Gain'!AJ3449</f>
        <v>79.349294250226862</v>
      </c>
      <c r="E491">
        <f>'TPS543C20 Loop Gain'!B3449</f>
        <v>1515000</v>
      </c>
    </row>
    <row r="492" spans="3:5" x14ac:dyDescent="0.25">
      <c r="C492">
        <f>'TPS543C20 Loop Gain'!AI3448</f>
        <v>-40.282424884991777</v>
      </c>
      <c r="D492">
        <f>'TPS543C20 Loop Gain'!AJ3448</f>
        <v>79.477709528749699</v>
      </c>
      <c r="E492">
        <f>'TPS543C20 Loop Gain'!B3448</f>
        <v>1514000</v>
      </c>
    </row>
    <row r="493" spans="3:5" x14ac:dyDescent="0.25">
      <c r="C493">
        <f>'TPS543C20 Loop Gain'!AI3447</f>
        <v>-40.359157721561296</v>
      </c>
      <c r="D493">
        <f>'TPS543C20 Loop Gain'!AJ3447</f>
        <v>79.606135179098374</v>
      </c>
      <c r="E493">
        <f>'TPS543C20 Loop Gain'!B3447</f>
        <v>1513000</v>
      </c>
    </row>
    <row r="494" spans="3:5" x14ac:dyDescent="0.25">
      <c r="C494">
        <f>'TPS543C20 Loop Gain'!AI3446</f>
        <v>-40.436835518258363</v>
      </c>
      <c r="D494">
        <f>'TPS543C20 Loop Gain'!AJ3446</f>
        <v>79.734571207988097</v>
      </c>
      <c r="E494">
        <f>'TPS543C20 Loop Gain'!B3446</f>
        <v>1512000</v>
      </c>
    </row>
    <row r="495" spans="3:5" x14ac:dyDescent="0.25">
      <c r="C495">
        <f>'TPS543C20 Loop Gain'!AI3445</f>
        <v>-40.515478065376023</v>
      </c>
      <c r="D495">
        <f>'TPS543C20 Loop Gain'!AJ3445</f>
        <v>79.863017621968936</v>
      </c>
      <c r="E495">
        <f>'TPS543C20 Loop Gain'!B3445</f>
        <v>1511000</v>
      </c>
    </row>
    <row r="496" spans="3:5" x14ac:dyDescent="0.25">
      <c r="C496">
        <f>'TPS543C20 Loop Gain'!AI3444</f>
        <v>-40.595105786772159</v>
      </c>
      <c r="D496">
        <f>'TPS543C20 Loop Gain'!AJ3444</f>
        <v>79.991474427423455</v>
      </c>
      <c r="E496">
        <f>'TPS543C20 Loop Gain'!B3444</f>
        <v>1510000</v>
      </c>
    </row>
    <row r="497" spans="3:5" x14ac:dyDescent="0.25">
      <c r="C497">
        <f>'TPS543C20 Loop Gain'!AI3443</f>
        <v>-40.675739767195651</v>
      </c>
      <c r="D497">
        <f>'TPS543C20 Loop Gain'!AJ3443</f>
        <v>80.119941630567865</v>
      </c>
      <c r="E497">
        <f>'TPS543C20 Loop Gain'!B3443</f>
        <v>1509000</v>
      </c>
    </row>
    <row r="498" spans="3:5" x14ac:dyDescent="0.25">
      <c r="C498">
        <f>'TPS543C20 Loop Gain'!AI3442</f>
        <v>-40.757401781101059</v>
      </c>
      <c r="D498">
        <f>'TPS543C20 Loop Gain'!AJ3442</f>
        <v>80.248419237450491</v>
      </c>
      <c r="E498">
        <f>'TPS543C20 Loop Gain'!B3442</f>
        <v>1508000</v>
      </c>
    </row>
    <row r="499" spans="3:5" x14ac:dyDescent="0.25">
      <c r="C499">
        <f>'TPS543C20 Loop Gain'!AI3441</f>
        <v>-40.840114323051679</v>
      </c>
      <c r="D499">
        <f>'TPS543C20 Loop Gain'!AJ3441</f>
        <v>80.37690725395214</v>
      </c>
      <c r="E499">
        <f>'TPS543C20 Loop Gain'!B3441</f>
        <v>1507000</v>
      </c>
    </row>
    <row r="500" spans="3:5" x14ac:dyDescent="0.25">
      <c r="C500">
        <f>'TPS543C20 Loop Gain'!AI3440</f>
        <v>-40.923900639814867</v>
      </c>
      <c r="D500">
        <f>'TPS543C20 Loop Gain'!AJ3440</f>
        <v>80.505405685784993</v>
      </c>
      <c r="E500">
        <f>'TPS543C20 Loop Gain'!B3440</f>
        <v>1506000</v>
      </c>
    </row>
    <row r="501" spans="3:5" x14ac:dyDescent="0.25">
      <c r="C501">
        <f>'TPS543C20 Loop Gain'!AI3439</f>
        <v>-41.008784764268995</v>
      </c>
      <c r="D501">
        <f>'TPS543C20 Loop Gain'!AJ3439</f>
        <v>80.63391453849124</v>
      </c>
      <c r="E501">
        <f>'TPS543C20 Loop Gain'!B3439</f>
        <v>1505000</v>
      </c>
    </row>
    <row r="502" spans="3:5" x14ac:dyDescent="0.25">
      <c r="C502">
        <f>'TPS543C20 Loop Gain'!AI3438</f>
        <v>-41.094791551238956</v>
      </c>
      <c r="D502">
        <f>'TPS543C20 Loop Gain'!AJ3438</f>
        <v>80.76243381744456</v>
      </c>
      <c r="E502">
        <f>'TPS543C20 Loop Gain'!B3438</f>
        <v>1504000</v>
      </c>
    </row>
    <row r="503" spans="3:5" x14ac:dyDescent="0.25">
      <c r="C503">
        <f>'TPS543C20 Loop Gain'!AI3437</f>
        <v>-41.181946715400741</v>
      </c>
      <c r="D503">
        <f>'TPS543C20 Loop Gain'!AJ3437</f>
        <v>80.890963527847902</v>
      </c>
      <c r="E503">
        <f>'TPS543C20 Loop Gain'!B3437</f>
        <v>1503000</v>
      </c>
    </row>
    <row r="504" spans="3:5" x14ac:dyDescent="0.25">
      <c r="C504">
        <f>'TPS543C20 Loop Gain'!AI3436</f>
        <v>-41.270276871394486</v>
      </c>
      <c r="D504">
        <f>'TPS543C20 Loop Gain'!AJ3436</f>
        <v>81.019503674733187</v>
      </c>
      <c r="E504">
        <f>'TPS543C20 Loop Gain'!B3436</f>
        <v>1502000</v>
      </c>
    </row>
    <row r="505" spans="3:5" x14ac:dyDescent="0.25">
      <c r="C505">
        <f>'TPS543C20 Loop Gain'!AI3435</f>
        <v>-41.35980957630477</v>
      </c>
      <c r="D505">
        <f>'TPS543C20 Loop Gain'!AJ3435</f>
        <v>81.148054262962006</v>
      </c>
      <c r="E505">
        <f>'TPS543C20 Loop Gain'!B3435</f>
        <v>1501000</v>
      </c>
    </row>
    <row r="506" spans="3:5" x14ac:dyDescent="0.25">
      <c r="C506">
        <f>'TPS543C20 Loop Gain'!AI3434</f>
        <v>-41.450573374678036</v>
      </c>
      <c r="D506">
        <f>'TPS543C20 Loop Gain'!AJ3434</f>
        <v>81.276615297223529</v>
      </c>
      <c r="E506">
        <f>'TPS543C20 Loop Gain'!B3434</f>
        <v>1500000</v>
      </c>
    </row>
    <row r="507" spans="3:5" x14ac:dyDescent="0.25">
      <c r="C507">
        <f>'TPS543C20 Loop Gain'!AI3433</f>
        <v>-41.542597846259483</v>
      </c>
      <c r="D507">
        <f>'TPS543C20 Loop Gain'!AJ3433</f>
        <v>81.405186782034647</v>
      </c>
      <c r="E507">
        <f>'TPS543C20 Loop Gain'!B3433</f>
        <v>1499000</v>
      </c>
    </row>
    <row r="508" spans="3:5" x14ac:dyDescent="0.25">
      <c r="C508">
        <f>'TPS543C20 Loop Gain'!AI3432</f>
        <v>-41.635913656650956</v>
      </c>
      <c r="D508">
        <f>'TPS543C20 Loop Gain'!AJ3432</f>
        <v>81.533768721739776</v>
      </c>
      <c r="E508">
        <f>'TPS543C20 Loop Gain'!B3432</f>
        <v>1498000</v>
      </c>
    </row>
    <row r="509" spans="3:5" x14ac:dyDescent="0.25">
      <c r="C509">
        <f>'TPS543C20 Loop Gain'!AI3431</f>
        <v>-41.730552611106802</v>
      </c>
      <c r="D509">
        <f>'TPS543C20 Loop Gain'!AJ3431</f>
        <v>81.662361120510099</v>
      </c>
      <c r="E509">
        <f>'TPS543C20 Loop Gain'!B3431</f>
        <v>1497000</v>
      </c>
    </row>
    <row r="510" spans="3:5" x14ac:dyDescent="0.25">
      <c r="C510">
        <f>'TPS543C20 Loop Gain'!AI3430</f>
        <v>-41.826547711699753</v>
      </c>
      <c r="D510">
        <f>'TPS543C20 Loop Gain'!AJ3430</f>
        <v>81.790963982342802</v>
      </c>
      <c r="E510">
        <f>'TPS543C20 Loop Gain'!B3430</f>
        <v>1496000</v>
      </c>
    </row>
    <row r="511" spans="3:5" x14ac:dyDescent="0.25">
      <c r="C511">
        <f>'TPS543C20 Loop Gain'!AI3429</f>
        <v>-41.923933218120965</v>
      </c>
      <c r="D511">
        <f>'TPS543C20 Loop Gain'!AJ3429</f>
        <v>81.919577311060692</v>
      </c>
      <c r="E511">
        <f>'TPS543C20 Loop Gain'!B3429</f>
        <v>1495000</v>
      </c>
    </row>
    <row r="512" spans="3:5" x14ac:dyDescent="0.25">
      <c r="C512">
        <f>'TPS543C20 Loop Gain'!AI3428</f>
        <v>-42.022744712388203</v>
      </c>
      <c r="D512">
        <f>'TPS543C20 Loop Gain'!AJ3428</f>
        <v>82.04820111031168</v>
      </c>
      <c r="E512">
        <f>'TPS543C20 Loop Gain'!B3428</f>
        <v>1494000</v>
      </c>
    </row>
    <row r="513" spans="3:5" x14ac:dyDescent="0.25">
      <c r="C513">
        <f>'TPS543C20 Loop Gain'!AI3427</f>
        <v>-42.123019167771261</v>
      </c>
      <c r="D513">
        <f>'TPS543C20 Loop Gain'!AJ3427</f>
        <v>82.176835383568616</v>
      </c>
      <c r="E513">
        <f>'TPS543C20 Loop Gain'!B3427</f>
        <v>1493000</v>
      </c>
    </row>
    <row r="514" spans="3:5" x14ac:dyDescent="0.25">
      <c r="C514">
        <f>'TPS543C20 Loop Gain'!AI3426</f>
        <v>-42.224795022266761</v>
      </c>
      <c r="D514">
        <f>'TPS543C20 Loop Gain'!AJ3426</f>
        <v>82.305480134128175</v>
      </c>
      <c r="E514">
        <f>'TPS543C20 Loop Gain'!B3426</f>
        <v>1492000</v>
      </c>
    </row>
    <row r="515" spans="3:5" x14ac:dyDescent="0.25">
      <c r="C515">
        <f>'TPS543C20 Loop Gain'!AI3425</f>
        <v>-42.328112256989755</v>
      </c>
      <c r="D515">
        <f>'TPS543C20 Loop Gain'!AJ3425</f>
        <v>82.434135365110805</v>
      </c>
      <c r="E515">
        <f>'TPS543C20 Loop Gain'!B3425</f>
        <v>1491000</v>
      </c>
    </row>
    <row r="516" spans="3:5" x14ac:dyDescent="0.25">
      <c r="C516">
        <f>'TPS543C20 Loop Gain'!AI3424</f>
        <v>-42.433012479880013</v>
      </c>
      <c r="D516">
        <f>'TPS543C20 Loop Gain'!AJ3424</f>
        <v>82.562801079460087</v>
      </c>
      <c r="E516">
        <f>'TPS543C20 Loop Gain'!B3424</f>
        <v>1490000</v>
      </c>
    </row>
    <row r="517" spans="3:5" x14ac:dyDescent="0.25">
      <c r="C517">
        <f>'TPS543C20 Loop Gain'!AI3423</f>
        <v>-42.539539015161417</v>
      </c>
      <c r="D517">
        <f>'TPS543C20 Loop Gain'!AJ3423</f>
        <v>82.691477279942106</v>
      </c>
      <c r="E517">
        <f>'TPS543C20 Loop Gain'!B3423</f>
        <v>1489000</v>
      </c>
    </row>
    <row r="518" spans="3:5" x14ac:dyDescent="0.25">
      <c r="C518">
        <f>'TPS543C20 Loop Gain'!AI3422</f>
        <v>-42.647736999039658</v>
      </c>
      <c r="D518">
        <f>'TPS543C20 Loop Gain'!AJ3422</f>
        <v>82.820163969144858</v>
      </c>
      <c r="E518">
        <f>'TPS543C20 Loop Gain'!B3422</f>
        <v>1488000</v>
      </c>
    </row>
    <row r="519" spans="3:5" x14ac:dyDescent="0.25">
      <c r="C519">
        <f>'TPS543C20 Loop Gain'!AI3421</f>
        <v>-42.757653482161217</v>
      </c>
      <c r="D519">
        <f>'TPS543C20 Loop Gain'!AJ3421</f>
        <v>82.948861149478788</v>
      </c>
      <c r="E519">
        <f>'TPS543C20 Loop Gain'!B3421</f>
        <v>1487000</v>
      </c>
    </row>
    <row r="520" spans="3:5" x14ac:dyDescent="0.25">
      <c r="C520">
        <f>'TPS543C20 Loop Gain'!AI3420</f>
        <v>-42.869337539419725</v>
      </c>
      <c r="D520">
        <f>'TPS543C20 Loop Gain'!AJ3420</f>
        <v>83.077568823174587</v>
      </c>
      <c r="E520">
        <f>'TPS543C20 Loop Gain'!B3420</f>
        <v>1486000</v>
      </c>
    </row>
    <row r="521" spans="3:5" x14ac:dyDescent="0.25">
      <c r="C521">
        <f>'TPS543C20 Loop Gain'!AI3419</f>
        <v>-42.982840387749448</v>
      </c>
      <c r="D521">
        <f>'TPS543C20 Loop Gain'!AJ3419</f>
        <v>83.20628699228385</v>
      </c>
      <c r="E521">
        <f>'TPS543C20 Loop Gain'!B3419</f>
        <v>1485000</v>
      </c>
    </row>
    <row r="522" spans="3:5" x14ac:dyDescent="0.25">
      <c r="C522">
        <f>'TPS543C20 Loop Gain'!AI3418</f>
        <v>-43.098215512614345</v>
      </c>
      <c r="D522">
        <f>'TPS543C20 Loop Gain'!AJ3418</f>
        <v>83.335015658678444</v>
      </c>
      <c r="E522">
        <f>'TPS543C20 Loop Gain'!B3418</f>
        <v>1484000</v>
      </c>
    </row>
    <row r="523" spans="3:5" x14ac:dyDescent="0.25">
      <c r="C523">
        <f>'TPS543C20 Loop Gain'!AI3417</f>
        <v>-43.215518803972692</v>
      </c>
      <c r="D523">
        <f>'TPS543C20 Loop Gain'!AJ3417</f>
        <v>83.463754824049545</v>
      </c>
      <c r="E523">
        <f>'TPS543C20 Loop Gain'!B3417</f>
        <v>1483000</v>
      </c>
    </row>
    <row r="524" spans="3:5" x14ac:dyDescent="0.25">
      <c r="C524">
        <f>'TPS543C20 Loop Gain'!AI3416</f>
        <v>-43.334808702585114</v>
      </c>
      <c r="D524">
        <f>'TPS543C20 Loop Gain'!AJ3416</f>
        <v>83.592504489907725</v>
      </c>
      <c r="E524">
        <f>'TPS543C20 Loop Gain'!B3416</f>
        <v>1482000</v>
      </c>
    </row>
    <row r="525" spans="3:5" x14ac:dyDescent="0.25">
      <c r="C525">
        <f>'TPS543C20 Loop Gain'!AI3415</f>
        <v>-43.456146357621066</v>
      </c>
      <c r="D525">
        <f>'TPS543C20 Loop Gain'!AJ3415</f>
        <v>83.721264657581955</v>
      </c>
      <c r="E525">
        <f>'TPS543C20 Loop Gain'!B3415</f>
        <v>1481000</v>
      </c>
    </row>
    <row r="526" spans="3:5" x14ac:dyDescent="0.25">
      <c r="C526">
        <f>'TPS543C20 Loop Gain'!AI3414</f>
        <v>-43.579595796629924</v>
      </c>
      <c r="D526">
        <f>'TPS543C20 Loop Gain'!AJ3414</f>
        <v>83.850035328219562</v>
      </c>
      <c r="E526">
        <f>'TPS543C20 Loop Gain'!B3414</f>
        <v>1480000</v>
      </c>
    </row>
    <row r="527" spans="3:5" x14ac:dyDescent="0.25">
      <c r="C527">
        <f>'TPS543C20 Loop Gain'!AI3413</f>
        <v>-43.705224109059778</v>
      </c>
      <c r="D527">
        <f>'TPS543C20 Loop Gain'!AJ3413</f>
        <v>83.978816502785492</v>
      </c>
      <c r="E527">
        <f>'TPS543C20 Loop Gain'!B3413</f>
        <v>1479000</v>
      </c>
    </row>
    <row r="528" spans="3:5" x14ac:dyDescent="0.25">
      <c r="C528">
        <f>'TPS543C20 Loop Gain'!AI3412</f>
        <v>-43.833101644636479</v>
      </c>
      <c r="D528">
        <f>'TPS543C20 Loop Gain'!AJ3412</f>
        <v>84.107608182061426</v>
      </c>
      <c r="E528">
        <f>'TPS543C20 Loop Gain'!B3412</f>
        <v>1478000</v>
      </c>
    </row>
    <row r="529" spans="3:5" x14ac:dyDescent="0.25">
      <c r="C529">
        <f>'TPS543C20 Loop Gain'!AI3411</f>
        <v>-43.963302228078412</v>
      </c>
      <c r="D529">
        <f>'TPS543C20 Loop Gain'!AJ3411</f>
        <v>84.236410366646865</v>
      </c>
      <c r="E529">
        <f>'TPS543C20 Loop Gain'!B3411</f>
        <v>1477000</v>
      </c>
    </row>
    <row r="530" spans="3:5" x14ac:dyDescent="0.25">
      <c r="C530">
        <f>'TPS543C20 Loop Gain'!AI3410</f>
        <v>-44.095903391778222</v>
      </c>
      <c r="D530">
        <f>'TPS543C20 Loop Gain'!AJ3410</f>
        <v>84.365223056956637</v>
      </c>
      <c r="E530">
        <f>'TPS543C20 Loop Gain'!B3410</f>
        <v>1476000</v>
      </c>
    </row>
    <row r="531" spans="3:5" x14ac:dyDescent="0.25">
      <c r="C531">
        <f>'TPS543C20 Loop Gain'!AI3409</f>
        <v>-44.230986628295383</v>
      </c>
      <c r="D531">
        <f>'TPS543C20 Loop Gain'!AJ3409</f>
        <v>84.494046253221185</v>
      </c>
      <c r="E531">
        <f>'TPS543C20 Loop Gain'!B3409</f>
        <v>1475000</v>
      </c>
    </row>
    <row r="532" spans="3:5" x14ac:dyDescent="0.25">
      <c r="C532">
        <f>'TPS543C20 Loop Gain'!AI3408</f>
        <v>-44.368637664714576</v>
      </c>
      <c r="D532">
        <f>'TPS543C20 Loop Gain'!AJ3408</f>
        <v>84.622879955486738</v>
      </c>
      <c r="E532">
        <f>'TPS543C20 Loop Gain'!B3408</f>
        <v>1474000</v>
      </c>
    </row>
    <row r="533" spans="3:5" x14ac:dyDescent="0.25">
      <c r="C533">
        <f>'TPS543C20 Loop Gain'!AI3407</f>
        <v>-44.508946761182131</v>
      </c>
      <c r="D533">
        <f>'TPS543C20 Loop Gain'!AJ3407</f>
        <v>84.751724163613872</v>
      </c>
      <c r="E533">
        <f>'TPS543C20 Loop Gain'!B3407</f>
        <v>1473000</v>
      </c>
    </row>
    <row r="534" spans="3:5" x14ac:dyDescent="0.25">
      <c r="C534">
        <f>'TPS543C20 Loop Gain'!AI3406</f>
        <v>-44.65200903622447</v>
      </c>
      <c r="D534">
        <f>'TPS543C20 Loop Gain'!AJ3406</f>
        <v>84.880578877278083</v>
      </c>
      <c r="E534">
        <f>'TPS543C20 Loop Gain'!B3406</f>
        <v>1472000</v>
      </c>
    </row>
    <row r="535" spans="3:5" x14ac:dyDescent="0.25">
      <c r="C535">
        <f>'TPS543C20 Loop Gain'!AI3405</f>
        <v>-44.797924821783397</v>
      </c>
      <c r="D535">
        <f>'TPS543C20 Loop Gain'!AJ3405</f>
        <v>85.009444095967822</v>
      </c>
      <c r="E535">
        <f>'TPS543C20 Loop Gain'!B3405</f>
        <v>1471000</v>
      </c>
    </row>
    <row r="536" spans="3:5" x14ac:dyDescent="0.25">
      <c r="C536">
        <f>'TPS543C20 Loop Gain'!AI3404</f>
        <v>-44.94680005128874</v>
      </c>
      <c r="D536">
        <f>'TPS543C20 Loop Gain'!AJ3404</f>
        <v>85.138319818985693</v>
      </c>
      <c r="E536">
        <f>'TPS543C20 Loop Gain'!B3404</f>
        <v>1470000</v>
      </c>
    </row>
    <row r="537" spans="3:5" x14ac:dyDescent="0.25">
      <c r="C537">
        <f>'TPS543C20 Loop Gain'!AI3403</f>
        <v>-45.098746684524428</v>
      </c>
      <c r="D537">
        <f>'TPS543C20 Loop Gain'!AJ3403</f>
        <v>85.267206045446812</v>
      </c>
      <c r="E537">
        <f>'TPS543C20 Loop Gain'!B3403</f>
        <v>1469000</v>
      </c>
    </row>
    <row r="538" spans="3:5" x14ac:dyDescent="0.25">
      <c r="C538">
        <f>'TPS543C20 Loop Gain'!AI3402</f>
        <v>-45.253883173555806</v>
      </c>
      <c r="D538">
        <f>'TPS543C20 Loop Gain'!AJ3402</f>
        <v>85.396102774278646</v>
      </c>
      <c r="E538">
        <f>'TPS543C20 Loop Gain'!B3402</f>
        <v>1468000</v>
      </c>
    </row>
    <row r="539" spans="3:5" x14ac:dyDescent="0.25">
      <c r="C539">
        <f>'TPS543C20 Loop Gain'!AI3401</f>
        <v>-45.412334974578073</v>
      </c>
      <c r="D539">
        <f>'TPS543C20 Loop Gain'!AJ3401</f>
        <v>85.525010004221357</v>
      </c>
      <c r="E539">
        <f>'TPS543C20 Loop Gain'!B3401</f>
        <v>1467000</v>
      </c>
    </row>
    <row r="540" spans="3:5" x14ac:dyDescent="0.25">
      <c r="C540">
        <f>'TPS543C20 Loop Gain'!AI3400</f>
        <v>-45.574235111219217</v>
      </c>
      <c r="D540">
        <f>'TPS543C20 Loop Gain'!AJ3400</f>
        <v>85.653927733825569</v>
      </c>
      <c r="E540">
        <f>'TPS543C20 Loop Gain'!B3400</f>
        <v>1466000</v>
      </c>
    </row>
    <row r="541" spans="3:5" x14ac:dyDescent="0.25">
      <c r="C541">
        <f>'TPS543C20 Loop Gain'!AI3399</f>
        <v>-45.739724795639418</v>
      </c>
      <c r="D541">
        <f>'TPS543C20 Loop Gain'!AJ3399</f>
        <v>85.782855961454061</v>
      </c>
      <c r="E541">
        <f>'TPS543C20 Loop Gain'!B3399</f>
        <v>1465000</v>
      </c>
    </row>
    <row r="542" spans="3:5" x14ac:dyDescent="0.25">
      <c r="C542">
        <f>'TPS543C20 Loop Gain'!AI3398</f>
        <v>-45.908954114687901</v>
      </c>
      <c r="D542">
        <f>'TPS543C20 Loop Gain'!AJ3398</f>
        <v>85.911794685278835</v>
      </c>
      <c r="E542">
        <f>'TPS543C20 Loop Gain'!B3398</f>
        <v>1464000</v>
      </c>
    </row>
    <row r="543" spans="3:5" x14ac:dyDescent="0.25">
      <c r="C543">
        <f>'TPS543C20 Loop Gain'!AI3397</f>
        <v>-46.082082789470256</v>
      </c>
      <c r="D543">
        <f>'TPS543C20 Loop Gain'!AJ3397</f>
        <v>86.040743903283399</v>
      </c>
      <c r="E543">
        <f>'TPS543C20 Loop Gain'!B3397</f>
        <v>1463000</v>
      </c>
    </row>
    <row r="544" spans="3:5" x14ac:dyDescent="0.25">
      <c r="C544">
        <f>'TPS543C20 Loop Gain'!AI3396</f>
        <v>-46.259281017959253</v>
      </c>
      <c r="D544">
        <f>'TPS543C20 Loop Gain'!AJ3396</f>
        <v>86.169703613260268</v>
      </c>
      <c r="E544">
        <f>'TPS543C20 Loop Gain'!B3396</f>
        <v>1462000</v>
      </c>
    </row>
    <row r="545" spans="3:5" x14ac:dyDescent="0.25">
      <c r="C545">
        <f>'TPS543C20 Loop Gain'!AI3395</f>
        <v>-46.440730411788074</v>
      </c>
      <c r="D545">
        <f>'TPS543C20 Loop Gain'!AJ3395</f>
        <v>86.298673812811032</v>
      </c>
      <c r="E545">
        <f>'TPS543C20 Loop Gain'!B3395</f>
        <v>1461000</v>
      </c>
    </row>
    <row r="546" spans="3:5" x14ac:dyDescent="0.25">
      <c r="C546">
        <f>'TPS543C20 Loop Gain'!AI3394</f>
        <v>-46.626625040145562</v>
      </c>
      <c r="D546">
        <f>'TPS543C20 Loop Gain'!AJ3394</f>
        <v>86.427654499346701</v>
      </c>
      <c r="E546">
        <f>'TPS543C20 Loop Gain'!B3394</f>
        <v>1460000</v>
      </c>
    </row>
    <row r="547" spans="3:5" x14ac:dyDescent="0.25">
      <c r="C547">
        <f>'TPS543C20 Loop Gain'!AI3393</f>
        <v>-46.817172595813659</v>
      </c>
      <c r="D547">
        <f>'TPS543C20 Loop Gain'!AJ3393</f>
        <v>86.556645670086425</v>
      </c>
      <c r="E547">
        <f>'TPS543C20 Loop Gain'!B3393</f>
        <v>1459000</v>
      </c>
    </row>
    <row r="548" spans="3:5" x14ac:dyDescent="0.25">
      <c r="C548">
        <f>'TPS543C20 Loop Gain'!AI3392</f>
        <v>-47.012595700908022</v>
      </c>
      <c r="D548">
        <f>'TPS543C20 Loop Gain'!AJ3392</f>
        <v>86.685647322056241</v>
      </c>
      <c r="E548">
        <f>'TPS543C20 Loop Gain'!B3392</f>
        <v>1458000</v>
      </c>
    </row>
    <row r="549" spans="3:5" x14ac:dyDescent="0.25">
      <c r="C549">
        <f>'TPS543C20 Loop Gain'!AI3391</f>
        <v>-47.213133372906071</v>
      </c>
      <c r="D549">
        <f>'TPS543C20 Loop Gain'!AJ3391</f>
        <v>86.81465945209149</v>
      </c>
      <c r="E549">
        <f>'TPS543C20 Loop Gain'!B3391</f>
        <v>1457000</v>
      </c>
    </row>
    <row r="550" spans="3:5" x14ac:dyDescent="0.25">
      <c r="C550">
        <f>'TPS543C20 Loop Gain'!AI3390</f>
        <v>-47.419042675155197</v>
      </c>
      <c r="D550">
        <f>'TPS543C20 Loop Gain'!AJ3390</f>
        <v>86.943682056833538</v>
      </c>
      <c r="E550">
        <f>'TPS543C20 Loop Gain'!B3390</f>
        <v>1456000</v>
      </c>
    </row>
    <row r="551" spans="3:5" x14ac:dyDescent="0.25">
      <c r="C551">
        <f>'TPS543C20 Loop Gain'!AI3389</f>
        <v>-47.630600580458989</v>
      </c>
      <c r="D551">
        <f>'TPS543C20 Loop Gain'!AJ3389</f>
        <v>87.072715132729954</v>
      </c>
      <c r="E551">
        <f>'TPS543C20 Loop Gain'!B3389</f>
        <v>1455000</v>
      </c>
    </row>
    <row r="552" spans="3:5" x14ac:dyDescent="0.25">
      <c r="C552">
        <f>'TPS543C20 Loop Gain'!AI3388</f>
        <v>-47.848106081613047</v>
      </c>
      <c r="D552">
        <f>'TPS543C20 Loop Gain'!AJ3388</f>
        <v>87.201758676034927</v>
      </c>
      <c r="E552">
        <f>'TPS543C20 Loop Gain'!B3388</f>
        <v>1454000</v>
      </c>
    </row>
    <row r="553" spans="3:5" x14ac:dyDescent="0.25">
      <c r="C553">
        <f>'TPS543C20 Loop Gain'!AI3387</f>
        <v>-48.071882589235308</v>
      </c>
      <c r="D553">
        <f>'TPS543C20 Loop Gain'!AJ3387</f>
        <v>87.330812682808414</v>
      </c>
      <c r="E553">
        <f>'TPS543C20 Loop Gain'!B3387</f>
        <v>1453000</v>
      </c>
    </row>
    <row r="554" spans="3:5" x14ac:dyDescent="0.25">
      <c r="C554">
        <f>'TPS543C20 Loop Gain'!AI3386</f>
        <v>-48.302280665139932</v>
      </c>
      <c r="D554">
        <f>'TPS543C20 Loop Gain'!AJ3386</f>
        <v>87.459877148915439</v>
      </c>
      <c r="E554">
        <f>'TPS543C20 Loop Gain'!B3386</f>
        <v>1452000</v>
      </c>
    </row>
    <row r="555" spans="3:5" x14ac:dyDescent="0.25">
      <c r="C555">
        <f>'TPS543C20 Loop Gain'!AI3385</f>
        <v>-48.539681149220762</v>
      </c>
      <c r="D555">
        <f>'TPS543C20 Loop Gain'!AJ3385</f>
        <v>87.588952070026423</v>
      </c>
      <c r="E555">
        <f>'TPS543C20 Loop Gain'!B3385</f>
        <v>1451000</v>
      </c>
    </row>
    <row r="556" spans="3:5" x14ac:dyDescent="0.25">
      <c r="C556">
        <f>'TPS543C20 Loop Gain'!AI3384</f>
        <v>-48.784498749852474</v>
      </c>
      <c r="D556">
        <f>'TPS543C20 Loop Gain'!AJ3384</f>
        <v>87.718037441615223</v>
      </c>
      <c r="E556">
        <f>'TPS543C20 Loop Gain'!B3384</f>
        <v>1450000</v>
      </c>
    </row>
    <row r="557" spans="3:5" x14ac:dyDescent="0.25">
      <c r="C557">
        <f>'TPS543C20 Loop Gain'!AI3383</f>
        <v>-49.037186182782506</v>
      </c>
      <c r="D557">
        <f>'TPS543C20 Loop Gain'!AJ3383</f>
        <v>87.84713325896044</v>
      </c>
      <c r="E557">
        <f>'TPS543C20 Loop Gain'!B3383</f>
        <v>1449000</v>
      </c>
    </row>
    <row r="558" spans="3:5" x14ac:dyDescent="0.25">
      <c r="C558">
        <f>'TPS543C20 Loop Gain'!AI3382</f>
        <v>-49.298238962245506</v>
      </c>
      <c r="D558">
        <f>'TPS543C20 Loop Gain'!AJ3382</f>
        <v>87.976239517144904</v>
      </c>
      <c r="E558">
        <f>'TPS543C20 Loop Gain'!B3382</f>
        <v>1448000</v>
      </c>
    </row>
    <row r="559" spans="3:5" x14ac:dyDescent="0.25">
      <c r="C559">
        <f>'TPS543C20 Loop Gain'!AI3381</f>
        <v>-49.568200971651663</v>
      </c>
      <c r="D559">
        <f>'TPS543C20 Loop Gain'!AJ3381</f>
        <v>88.105356211053191</v>
      </c>
      <c r="E559">
        <f>'TPS543C20 Loop Gain'!B3381</f>
        <v>1447000</v>
      </c>
    </row>
    <row r="560" spans="3:5" x14ac:dyDescent="0.25">
      <c r="C560">
        <f>'TPS543C20 Loop Gain'!AI3380</f>
        <v>-49.847670971212594</v>
      </c>
      <c r="D560">
        <f>'TPS543C20 Loop Gain'!AJ3380</f>
        <v>88.234483335373341</v>
      </c>
      <c r="E560">
        <f>'TPS543C20 Loop Gain'!B3380</f>
        <v>1446000</v>
      </c>
    </row>
    <row r="561" spans="3:5" x14ac:dyDescent="0.25">
      <c r="C561">
        <f>'TPS543C20 Loop Gain'!AI3379</f>
        <v>-50.137310238196086</v>
      </c>
      <c r="D561">
        <f>'TPS543C20 Loop Gain'!AJ3379</f>
        <v>88.363620884595477</v>
      </c>
      <c r="E561">
        <f>'TPS543C20 Loop Gain'!B3379</f>
        <v>1445000</v>
      </c>
    </row>
    <row r="562" spans="3:5" x14ac:dyDescent="0.25">
      <c r="C562">
        <f>'TPS543C20 Loop Gain'!AI3378</f>
        <v>-50.437851584929035</v>
      </c>
      <c r="D562">
        <f>'TPS543C20 Loop Gain'!AJ3378</f>
        <v>88.492768853012535</v>
      </c>
      <c r="E562">
        <f>'TPS543C20 Loop Gain'!B3378</f>
        <v>1444000</v>
      </c>
    </row>
    <row r="563" spans="3:5" x14ac:dyDescent="0.25">
      <c r="C563">
        <f>'TPS543C20 Loop Gain'!AI3377</f>
        <v>-50.750110063873926</v>
      </c>
      <c r="D563">
        <f>'TPS543C20 Loop Gain'!AJ3377</f>
        <v>88.621927234717432</v>
      </c>
      <c r="E563">
        <f>'TPS543C20 Loop Gain'!B3377</f>
        <v>1443000</v>
      </c>
    </row>
    <row r="564" spans="3:5" x14ac:dyDescent="0.25">
      <c r="C564">
        <f>'TPS543C20 Loop Gain'!AI3376</f>
        <v>-51.074995753286956</v>
      </c>
      <c r="D564">
        <f>'TPS543C20 Loop Gain'!AJ3376</f>
        <v>88.751096023606181</v>
      </c>
      <c r="E564">
        <f>'TPS543C20 Loop Gain'!B3376</f>
        <v>1442000</v>
      </c>
    </row>
    <row r="565" spans="3:5" x14ac:dyDescent="0.25">
      <c r="C565">
        <f>'TPS543C20 Loop Gain'!AI3375</f>
        <v>-51.413529128396362</v>
      </c>
      <c r="D565">
        <f>'TPS543C20 Loop Gain'!AJ3375</f>
        <v>88.880275213373437</v>
      </c>
      <c r="E565">
        <f>'TPS543C20 Loop Gain'!B3375</f>
        <v>1441000</v>
      </c>
    </row>
    <row r="566" spans="3:5" x14ac:dyDescent="0.25">
      <c r="C566">
        <f>'TPS543C20 Loop Gain'!AI3374</f>
        <v>-51.76685967205502</v>
      </c>
      <c r="D566">
        <f>'TPS543C20 Loop Gain'!AJ3374</f>
        <v>89.009464797515477</v>
      </c>
      <c r="E566">
        <f>'TPS543C20 Loop Gain'!B3374</f>
        <v>1440000</v>
      </c>
    </row>
    <row r="567" spans="3:5" x14ac:dyDescent="0.25">
      <c r="C567">
        <f>'TPS543C20 Loop Gain'!AI3373</f>
        <v>-52.136288580325278</v>
      </c>
      <c r="D567">
        <f>'TPS543C20 Loop Gain'!AJ3373</f>
        <v>89.138664769328543</v>
      </c>
      <c r="E567">
        <f>'TPS543C20 Loop Gain'!B3373</f>
        <v>1439000</v>
      </c>
    </row>
    <row r="568" spans="3:5" x14ac:dyDescent="0.25">
      <c r="C568">
        <f>'TPS543C20 Loop Gain'!AI3372</f>
        <v>-52.523296694167115</v>
      </c>
      <c r="D568">
        <f>'TPS543C20 Loop Gain'!AJ3372</f>
        <v>89.267875121907167</v>
      </c>
      <c r="E568">
        <f>'TPS543C20 Loop Gain'!B3372</f>
        <v>1438000</v>
      </c>
    </row>
    <row r="569" spans="3:5" x14ac:dyDescent="0.25">
      <c r="C569">
        <f>'TPS543C20 Loop Gain'!AI3371</f>
        <v>-52.929579170657675</v>
      </c>
      <c r="D569">
        <f>'TPS543C20 Loop Gain'!AJ3371</f>
        <v>89.397095848147188</v>
      </c>
      <c r="E569">
        <f>'TPS543C20 Loop Gain'!B3371</f>
        <v>1437000</v>
      </c>
    </row>
    <row r="570" spans="3:5" x14ac:dyDescent="0.25">
      <c r="C570">
        <f>'TPS543C20 Loop Gain'!AI3370</f>
        <v>-53.357088944493647</v>
      </c>
      <c r="D570">
        <f>'TPS543C20 Loop Gain'!AJ3370</f>
        <v>89.526326940740489</v>
      </c>
      <c r="E570">
        <f>'TPS543C20 Loop Gain'!B3370</f>
        <v>1436000</v>
      </c>
    </row>
    <row r="571" spans="3:5" x14ac:dyDescent="0.25">
      <c r="C571">
        <f>'TPS543C20 Loop Gain'!AI3369</f>
        <v>-53.808091797645986</v>
      </c>
      <c r="D571">
        <f>'TPS543C20 Loop Gain'!AJ3369</f>
        <v>89.65556839217966</v>
      </c>
      <c r="E571">
        <f>'TPS543C20 Loop Gain'!B3369</f>
        <v>1435000</v>
      </c>
    </row>
    <row r="572" spans="3:5" x14ac:dyDescent="0.25">
      <c r="C572">
        <f>'TPS543C20 Loop Gain'!AI3368</f>
        <v>-54.28523696867795</v>
      </c>
      <c r="D572">
        <f>'TPS543C20 Loop Gain'!AJ3368</f>
        <v>89.784820194754275</v>
      </c>
      <c r="E572">
        <f>'TPS543C20 Loop Gain'!B3368</f>
        <v>1434000</v>
      </c>
    </row>
    <row r="573" spans="3:5" x14ac:dyDescent="0.25">
      <c r="C573">
        <f>'TPS543C20 Loop Gain'!AI3367</f>
        <v>-54.791648880123851</v>
      </c>
      <c r="D573">
        <f>'TPS543C20 Loop Gain'!AJ3367</f>
        <v>89.914082340550323</v>
      </c>
      <c r="E573">
        <f>'TPS543C20 Loop Gain'!B3367</f>
        <v>1433000</v>
      </c>
    </row>
    <row r="574" spans="3:5" x14ac:dyDescent="0.25">
      <c r="C574">
        <f>'TPS543C20 Loop Gain'!AI3366</f>
        <v>-55.331048048111725</v>
      </c>
      <c r="D574">
        <f>'TPS543C20 Loop Gain'!AJ3366</f>
        <v>90.043354821453647</v>
      </c>
      <c r="E574">
        <f>'TPS543C20 Loop Gain'!B3366</f>
        <v>1432000</v>
      </c>
    </row>
    <row r="575" spans="3:5" x14ac:dyDescent="0.25">
      <c r="C575">
        <f>'TPS543C20 Loop Gain'!AI3365</f>
        <v>-55.907913076709043</v>
      </c>
      <c r="D575">
        <f>'TPS543C20 Loop Gain'!AJ3365</f>
        <v>90.172637629144901</v>
      </c>
      <c r="E575">
        <f>'TPS543C20 Loop Gain'!B3365</f>
        <v>1431000</v>
      </c>
    </row>
    <row r="576" spans="3:5" x14ac:dyDescent="0.25">
      <c r="C576">
        <f>'TPS543C20 Loop Gain'!AI3364</f>
        <v>-56.527701718953608</v>
      </c>
      <c r="D576">
        <f>'TPS543C20 Loop Gain'!AJ3364</f>
        <v>90.301930755100756</v>
      </c>
      <c r="E576">
        <f>'TPS543C20 Loop Gain'!B3364</f>
        <v>1430000</v>
      </c>
    </row>
    <row r="577" spans="3:5" x14ac:dyDescent="0.25">
      <c r="C577">
        <f>'TPS543C20 Loop Gain'!AI3363</f>
        <v>-57.197158896188455</v>
      </c>
      <c r="D577">
        <f>'TPS543C20 Loop Gain'!AJ3363</f>
        <v>90.431234190596498</v>
      </c>
      <c r="E577">
        <f>'TPS543C20 Loop Gain'!B3363</f>
        <v>1429000</v>
      </c>
    </row>
    <row r="578" spans="3:5" x14ac:dyDescent="0.25">
      <c r="C578">
        <f>'TPS543C20 Loop Gain'!AI3362</f>
        <v>-57.924756255560432</v>
      </c>
      <c r="D578">
        <f>'TPS543C20 Loop Gain'!AJ3362</f>
        <v>90.560547926699769</v>
      </c>
      <c r="E578">
        <f>'TPS543C20 Loop Gain'!B3362</f>
        <v>1428000</v>
      </c>
    </row>
    <row r="579" spans="3:5" x14ac:dyDescent="0.25">
      <c r="C579">
        <f>'TPS543C20 Loop Gain'!AI3361</f>
        <v>-58.721337020823157</v>
      </c>
      <c r="D579">
        <f>'TPS543C20 Loop Gain'!AJ3361</f>
        <v>90.689871954277109</v>
      </c>
      <c r="E579">
        <f>'TPS543C20 Loop Gain'!B3361</f>
        <v>1427000</v>
      </c>
    </row>
    <row r="580" spans="3:5" x14ac:dyDescent="0.25">
      <c r="C580">
        <f>'TPS543C20 Loop Gain'!AI3360</f>
        <v>-59.60109315958897</v>
      </c>
      <c r="D580">
        <f>'TPS543C20 Loop Gain'!AJ3360</f>
        <v>90.819206263987681</v>
      </c>
      <c r="E580">
        <f>'TPS543C20 Loop Gain'!B3360</f>
        <v>1426000</v>
      </c>
    </row>
    <row r="581" spans="3:5" x14ac:dyDescent="0.25">
      <c r="C581">
        <f>'TPS543C20 Loop Gain'!AI3359</f>
        <v>-60.583104237053469</v>
      </c>
      <c r="D581">
        <f>'TPS543C20 Loop Gain'!AJ3359</f>
        <v>90.948550846284746</v>
      </c>
      <c r="E581">
        <f>'TPS543C20 Loop Gain'!B3359</f>
        <v>1425000</v>
      </c>
    </row>
    <row r="582" spans="3:5" x14ac:dyDescent="0.25">
      <c r="C582">
        <f>'TPS543C20 Loop Gain'!AI3358</f>
        <v>-61.693876323272804</v>
      </c>
      <c r="D582">
        <f>'TPS543C20 Loop Gain'!AJ3358</f>
        <v>91.077905691417939</v>
      </c>
      <c r="E582">
        <f>'TPS543C20 Loop Gain'!B3358</f>
        <v>1424000</v>
      </c>
    </row>
    <row r="583" spans="3:5" x14ac:dyDescent="0.25">
      <c r="C583">
        <f>'TPS543C20 Loop Gain'!AI3357</f>
        <v>-62.971778977577301</v>
      </c>
      <c r="D583">
        <f>'TPS543C20 Loop Gain'!AJ3357</f>
        <v>91.20727078943024</v>
      </c>
      <c r="E583">
        <f>'TPS543C20 Loop Gain'!B3357</f>
        <v>1423000</v>
      </c>
    </row>
    <row r="584" spans="3:5" x14ac:dyDescent="0.25">
      <c r="C584">
        <f>'TPS543C20 Loop Gain'!AI3356</f>
        <v>-64.475387483574821</v>
      </c>
      <c r="D584">
        <f>'TPS543C20 Loop Gain'!AJ3356</f>
        <v>91.336646130154804</v>
      </c>
      <c r="E584">
        <f>'TPS543C20 Loop Gain'!B3356</f>
        <v>1422000</v>
      </c>
    </row>
    <row r="585" spans="3:5" x14ac:dyDescent="0.25">
      <c r="C585">
        <f>'TPS543C20 Loop Gain'!AI3355</f>
        <v>-66.30075460366983</v>
      </c>
      <c r="D585">
        <f>'TPS543C20 Loop Gain'!AJ3355</f>
        <v>91.466031703225468</v>
      </c>
      <c r="E585">
        <f>'TPS543C20 Loop Gain'!B3355</f>
        <v>1421000</v>
      </c>
    </row>
    <row r="586" spans="3:5" x14ac:dyDescent="0.25">
      <c r="C586">
        <f>'TPS543C20 Loop Gain'!AI3354</f>
        <v>-68.622292045590896</v>
      </c>
      <c r="D586">
        <f>'TPS543C20 Loop Gain'!AJ3354</f>
        <v>91.595427498059081</v>
      </c>
      <c r="E586">
        <f>'TPS543C20 Loop Gain'!B3354</f>
        <v>1420000</v>
      </c>
    </row>
    <row r="587" spans="3:5" x14ac:dyDescent="0.25">
      <c r="C587">
        <f>'TPS543C20 Loop Gain'!AI3353</f>
        <v>-71.811150238885062</v>
      </c>
      <c r="D587">
        <f>'TPS543C20 Loop Gain'!AJ3353</f>
        <v>91.72483350387715</v>
      </c>
      <c r="E587">
        <f>'TPS543C20 Loop Gain'!B3353</f>
        <v>1419000</v>
      </c>
    </row>
    <row r="588" spans="3:5" x14ac:dyDescent="0.25">
      <c r="C588">
        <f>'TPS543C20 Loop Gain'!AI3352</f>
        <v>-76.923057445761259</v>
      </c>
      <c r="D588">
        <f>'TPS543C20 Loop Gain'!AJ3352</f>
        <v>91.854249709680005</v>
      </c>
      <c r="E588">
        <f>'TPS543C20 Loop Gain'!B3352</f>
        <v>1418000</v>
      </c>
    </row>
    <row r="589" spans="3:5" x14ac:dyDescent="0.25">
      <c r="C589">
        <f>'TPS543C20 Loop Gain'!AI3351</f>
        <v>-91.061563563412378</v>
      </c>
      <c r="D589">
        <f>'TPS543C20 Loop Gain'!AJ3351</f>
        <v>91.983676104288833</v>
      </c>
      <c r="E589">
        <f>'TPS543C20 Loop Gain'!B3351</f>
        <v>1417000</v>
      </c>
    </row>
    <row r="590" spans="3:5" x14ac:dyDescent="0.25">
      <c r="C590">
        <f>'TPS543C20 Loop Gain'!AI3350</f>
        <v>-81.222799140316312</v>
      </c>
      <c r="D590">
        <f>'TPS543C20 Loop Gain'!AJ3350</f>
        <v>-87.886887323770225</v>
      </c>
      <c r="E590">
        <f>'TPS543C20 Loop Gain'!B3350</f>
        <v>1416000</v>
      </c>
    </row>
    <row r="591" spans="3:5" x14ac:dyDescent="0.25">
      <c r="C591">
        <f>'TPS543C20 Loop Gain'!AI3349</f>
        <v>-73.890895800813979</v>
      </c>
      <c r="D591">
        <f>'TPS543C20 Loop Gain'!AJ3349</f>
        <v>-87.757440586054926</v>
      </c>
      <c r="E591">
        <f>'TPS543C20 Loop Gain'!B3349</f>
        <v>1415000</v>
      </c>
    </row>
    <row r="592" spans="3:5" x14ac:dyDescent="0.25">
      <c r="C592">
        <f>'TPS543C20 Loop Gain'!AI3348</f>
        <v>-69.963581539445215</v>
      </c>
      <c r="D592">
        <f>'TPS543C20 Loop Gain'!AJ3348</f>
        <v>-87.627983694404165</v>
      </c>
      <c r="E592">
        <f>'TPS543C20 Loop Gain'!B3348</f>
        <v>1414000</v>
      </c>
    </row>
    <row r="593" spans="3:5" x14ac:dyDescent="0.25">
      <c r="C593">
        <f>'TPS543C20 Loop Gain'!AI3347</f>
        <v>-67.26236453384486</v>
      </c>
      <c r="D593">
        <f>'TPS543C20 Loop Gain'!AJ3347</f>
        <v>-87.49851666086569</v>
      </c>
      <c r="E593">
        <f>'TPS543C20 Loop Gain'!B3347</f>
        <v>1413000</v>
      </c>
    </row>
    <row r="594" spans="3:5" x14ac:dyDescent="0.25">
      <c r="C594">
        <f>'TPS543C20 Loop Gain'!AI3346</f>
        <v>-65.199728295847365</v>
      </c>
      <c r="D594">
        <f>'TPS543C20 Loop Gain'!AJ3346</f>
        <v>-87.369039497683019</v>
      </c>
      <c r="E594">
        <f>'TPS543C20 Loop Gain'!B3346</f>
        <v>1412000</v>
      </c>
    </row>
    <row r="595" spans="3:5" x14ac:dyDescent="0.25">
      <c r="C595">
        <f>'TPS543C20 Loop Gain'!AI3345</f>
        <v>-63.52983175986337</v>
      </c>
      <c r="D595">
        <f>'TPS543C20 Loop Gain'!AJ3345</f>
        <v>-87.239552217315023</v>
      </c>
      <c r="E595">
        <f>'TPS543C20 Loop Gain'!B3345</f>
        <v>1411000</v>
      </c>
    </row>
    <row r="596" spans="3:5" x14ac:dyDescent="0.25">
      <c r="C596">
        <f>'TPS543C20 Loop Gain'!AI3344</f>
        <v>-62.126136105869804</v>
      </c>
      <c r="D596">
        <f>'TPS543C20 Loop Gain'!AJ3344</f>
        <v>-87.110054832428091</v>
      </c>
      <c r="E596">
        <f>'TPS543C20 Loop Gain'!B3344</f>
        <v>1410000</v>
      </c>
    </row>
    <row r="597" spans="3:5" x14ac:dyDescent="0.25">
      <c r="C597">
        <f>'TPS543C20 Loop Gain'!AI3343</f>
        <v>-60.914856470066148</v>
      </c>
      <c r="D597">
        <f>'TPS543C20 Loop Gain'!AJ3343</f>
        <v>-86.980547355903184</v>
      </c>
      <c r="E597">
        <f>'TPS543C20 Loop Gain'!B3343</f>
        <v>1409000</v>
      </c>
    </row>
    <row r="598" spans="3:5" x14ac:dyDescent="0.25">
      <c r="C598">
        <f>'TPS543C20 Loop Gain'!AI3342</f>
        <v>-59.849184636545864</v>
      </c>
      <c r="D598">
        <f>'TPS543C20 Loop Gain'!AJ3342</f>
        <v>-86.851029800827334</v>
      </c>
      <c r="E598">
        <f>'TPS543C20 Loop Gain'!B3342</f>
        <v>1408000</v>
      </c>
    </row>
    <row r="599" spans="3:5" x14ac:dyDescent="0.25">
      <c r="C599">
        <f>'TPS543C20 Loop Gain'!AI3341</f>
        <v>-58.897555662049676</v>
      </c>
      <c r="D599">
        <f>'TPS543C20 Loop Gain'!AJ3341</f>
        <v>-86.721502180503037</v>
      </c>
      <c r="E599">
        <f>'TPS543C20 Loop Gain'!B3341</f>
        <v>1407000</v>
      </c>
    </row>
    <row r="600" spans="3:5" x14ac:dyDescent="0.25">
      <c r="C600">
        <f>'TPS543C20 Loop Gain'!AI3340</f>
        <v>-58.037672586033871</v>
      </c>
      <c r="D600">
        <f>'TPS543C20 Loop Gain'!AJ3340</f>
        <v>-86.591964508444079</v>
      </c>
      <c r="E600">
        <f>'TPS543C20 Loop Gain'!B3340</f>
        <v>1406000</v>
      </c>
    </row>
    <row r="601" spans="3:5" x14ac:dyDescent="0.25">
      <c r="C601">
        <f>'TPS543C20 Loop Gain'!AI3339</f>
        <v>-57.253199412520487</v>
      </c>
      <c r="D601">
        <f>'TPS543C20 Loop Gain'!AJ3339</f>
        <v>-86.462416798375074</v>
      </c>
      <c r="E601">
        <f>'TPS543C20 Loop Gain'!B3339</f>
        <v>1405000</v>
      </c>
    </row>
    <row r="602" spans="3:5" x14ac:dyDescent="0.25">
      <c r="C602">
        <f>'TPS543C20 Loop Gain'!AI3338</f>
        <v>-56.531809053000394</v>
      </c>
      <c r="D602">
        <f>'TPS543C20 Loop Gain'!AJ3338</f>
        <v>-86.332859064232849</v>
      </c>
      <c r="E602">
        <f>'TPS543C20 Loop Gain'!B3338</f>
        <v>1404000</v>
      </c>
    </row>
    <row r="603" spans="3:5" x14ac:dyDescent="0.25">
      <c r="C603">
        <f>'TPS543C20 Loop Gain'!AI3337</f>
        <v>-55.863970208185449</v>
      </c>
      <c r="D603">
        <f>'TPS543C20 Loop Gain'!AJ3337</f>
        <v>-86.203291320167722</v>
      </c>
      <c r="E603">
        <f>'TPS543C20 Loop Gain'!B3337</f>
        <v>1403000</v>
      </c>
    </row>
    <row r="604" spans="3:5" x14ac:dyDescent="0.25">
      <c r="C604">
        <f>'TPS543C20 Loop Gain'!AI3336</f>
        <v>-55.242161021521454</v>
      </c>
      <c r="D604">
        <f>'TPS543C20 Loop Gain'!AJ3336</f>
        <v>-86.073713580542275</v>
      </c>
      <c r="E604">
        <f>'TPS543C20 Loop Gain'!B3336</f>
        <v>1402000</v>
      </c>
    </row>
    <row r="605" spans="3:5" x14ac:dyDescent="0.25">
      <c r="C605">
        <f>'TPS543C20 Loop Gain'!AI3335</f>
        <v>-54.660341123165608</v>
      </c>
      <c r="D605">
        <f>'TPS543C20 Loop Gain'!AJ3335</f>
        <v>-85.944125859933663</v>
      </c>
      <c r="E605">
        <f>'TPS543C20 Loop Gain'!B3335</f>
        <v>1401000</v>
      </c>
    </row>
    <row r="606" spans="3:5" x14ac:dyDescent="0.25">
      <c r="C606">
        <f>'TPS543C20 Loop Gain'!AI3334</f>
        <v>-54.113586430191532</v>
      </c>
      <c r="D606">
        <f>'TPS543C20 Loop Gain'!AJ3334</f>
        <v>-85.814528173130284</v>
      </c>
      <c r="E606">
        <f>'TPS543C20 Loop Gain'!B3334</f>
        <v>1400000</v>
      </c>
    </row>
    <row r="607" spans="3:5" x14ac:dyDescent="0.25">
      <c r="C607">
        <f>'TPS543C20 Loop Gain'!AI3333</f>
        <v>-53.597829975238355</v>
      </c>
      <c r="D607">
        <f>'TPS543C20 Loop Gain'!AJ3333</f>
        <v>-85.684920535136413</v>
      </c>
      <c r="E607">
        <f>'TPS543C20 Loop Gain'!B3333</f>
        <v>1399000</v>
      </c>
    </row>
    <row r="608" spans="3:5" x14ac:dyDescent="0.25">
      <c r="C608">
        <f>'TPS543C20 Loop Gain'!AI3332</f>
        <v>-53.10967384225706</v>
      </c>
      <c r="D608">
        <f>'TPS543C20 Loop Gain'!AJ3332</f>
        <v>-85.555302961168294</v>
      </c>
      <c r="E608">
        <f>'TPS543C20 Loop Gain'!B3332</f>
        <v>1398000</v>
      </c>
    </row>
    <row r="609" spans="3:5" x14ac:dyDescent="0.25">
      <c r="C609">
        <f>'TPS543C20 Loop Gain'!AI3331</f>
        <v>-52.64625001119613</v>
      </c>
      <c r="D609">
        <f>'TPS543C20 Loop Gain'!AJ3331</f>
        <v>-85.425675466658888</v>
      </c>
      <c r="E609">
        <f>'TPS543C20 Loop Gain'!B3331</f>
        <v>1397000</v>
      </c>
    </row>
    <row r="610" spans="3:5" x14ac:dyDescent="0.25">
      <c r="C610">
        <f>'TPS543C20 Loop Gain'!AI3330</f>
        <v>-52.205115599922003</v>
      </c>
      <c r="D610">
        <f>'TPS543C20 Loop Gain'!AJ3330</f>
        <v>-85.29603806725332</v>
      </c>
      <c r="E610">
        <f>'TPS543C20 Loop Gain'!B3330</f>
        <v>1396000</v>
      </c>
    </row>
    <row r="611" spans="3:5" x14ac:dyDescent="0.25">
      <c r="C611">
        <f>'TPS543C20 Loop Gain'!AI3329</f>
        <v>-51.78417277922334</v>
      </c>
      <c r="D611">
        <f>'TPS543C20 Loop Gain'!AJ3329</f>
        <v>-85.166390778814204</v>
      </c>
      <c r="E611">
        <f>'TPS543C20 Loop Gain'!B3329</f>
        <v>1395000</v>
      </c>
    </row>
    <row r="612" spans="3:5" x14ac:dyDescent="0.25">
      <c r="C612">
        <f>'TPS543C20 Loop Gain'!AI3328</f>
        <v>-51.381606700146008</v>
      </c>
      <c r="D612">
        <f>'TPS543C20 Loop Gain'!AJ3328</f>
        <v>-85.036733617416544</v>
      </c>
      <c r="E612">
        <f>'TPS543C20 Loop Gain'!B3328</f>
        <v>1394000</v>
      </c>
    </row>
    <row r="613" spans="3:5" x14ac:dyDescent="0.25">
      <c r="C613">
        <f>'TPS543C20 Loop Gain'!AI3327</f>
        <v>-50.995836780720801</v>
      </c>
      <c r="D613">
        <f>'TPS543C20 Loop Gain'!AJ3327</f>
        <v>-84.907066599353001</v>
      </c>
      <c r="E613">
        <f>'TPS543C20 Loop Gain'!B3327</f>
        <v>1393000</v>
      </c>
    </row>
    <row r="614" spans="3:5" x14ac:dyDescent="0.25">
      <c r="C614">
        <f>'TPS543C20 Loop Gain'!AI3326</f>
        <v>-50.625478043721373</v>
      </c>
      <c r="D614">
        <f>'TPS543C20 Loop Gain'!AJ3326</f>
        <v>-84.777389741131302</v>
      </c>
      <c r="E614">
        <f>'TPS543C20 Loop Gain'!B3326</f>
        <v>1392000</v>
      </c>
    </row>
    <row r="615" spans="3:5" x14ac:dyDescent="0.25">
      <c r="C615">
        <f>'TPS543C20 Loop Gain'!AI3325</f>
        <v>-50.269310115168338</v>
      </c>
      <c r="D615">
        <f>'TPS543C20 Loop Gain'!AJ3325</f>
        <v>-84.647703059474267</v>
      </c>
      <c r="E615">
        <f>'TPS543C20 Loop Gain'!B3325</f>
        <v>1391000</v>
      </c>
    </row>
    <row r="616" spans="3:5" x14ac:dyDescent="0.25">
      <c r="C616">
        <f>'TPS543C20 Loop Gain'!AI3324</f>
        <v>-49.926252131267447</v>
      </c>
      <c r="D616">
        <f>'TPS543C20 Loop Gain'!AJ3324</f>
        <v>-84.518006571321678</v>
      </c>
      <c r="E616">
        <f>'TPS543C20 Loop Gain'!B3324</f>
        <v>1390000</v>
      </c>
    </row>
    <row r="617" spans="3:5" x14ac:dyDescent="0.25">
      <c r="C617">
        <f>'TPS543C20 Loop Gain'!AI3323</f>
        <v>-49.595342251986906</v>
      </c>
      <c r="D617">
        <f>'TPS543C20 Loop Gain'!AJ3323</f>
        <v>-84.388300293829602</v>
      </c>
      <c r="E617">
        <f>'TPS543C20 Loop Gain'!B3323</f>
        <v>1389000</v>
      </c>
    </row>
    <row r="618" spans="3:5" x14ac:dyDescent="0.25">
      <c r="C618">
        <f>'TPS543C20 Loop Gain'!AI3322</f>
        <v>-49.275720802265184</v>
      </c>
      <c r="D618">
        <f>'TPS543C20 Loop Gain'!AJ3322</f>
        <v>-84.258584244370425</v>
      </c>
      <c r="E618">
        <f>'TPS543C20 Loop Gain'!B3322</f>
        <v>1388000</v>
      </c>
    </row>
    <row r="619" spans="3:5" x14ac:dyDescent="0.25">
      <c r="C619">
        <f>'TPS543C20 Loop Gain'!AI3321</f>
        <v>-48.966616296315919</v>
      </c>
      <c r="D619">
        <f>'TPS543C20 Loop Gain'!AJ3321</f>
        <v>-84.128858440534955</v>
      </c>
      <c r="E619">
        <f>'TPS543C20 Loop Gain'!B3321</f>
        <v>1387000</v>
      </c>
    </row>
    <row r="620" spans="3:5" x14ac:dyDescent="0.25">
      <c r="C620">
        <f>'TPS543C20 Loop Gain'!AI3320</f>
        <v>-48.667333772882166</v>
      </c>
      <c r="D620">
        <f>'TPS543C20 Loop Gain'!AJ3320</f>
        <v>-83.999122900129066</v>
      </c>
      <c r="E620">
        <f>'TPS543C20 Loop Gain'!B3320</f>
        <v>1386000</v>
      </c>
    </row>
    <row r="621" spans="3:5" x14ac:dyDescent="0.25">
      <c r="C621">
        <f>'TPS543C20 Loop Gain'!AI3319</f>
        <v>-48.377244997526923</v>
      </c>
      <c r="D621">
        <f>'TPS543C20 Loop Gain'!AJ3319</f>
        <v>-83.869377641177238</v>
      </c>
      <c r="E621">
        <f>'TPS543C20 Loop Gain'!B3319</f>
        <v>1385000</v>
      </c>
    </row>
    <row r="622" spans="3:5" x14ac:dyDescent="0.25">
      <c r="C622">
        <f>'TPS543C20 Loop Gain'!AI3318</f>
        <v>-48.095780184457162</v>
      </c>
      <c r="D622">
        <f>'TPS543C20 Loop Gain'!AJ3318</f>
        <v>-83.73962268192183</v>
      </c>
      <c r="E622">
        <f>'TPS543C20 Loop Gain'!B3318</f>
        <v>1384000</v>
      </c>
    </row>
    <row r="623" spans="3:5" x14ac:dyDescent="0.25">
      <c r="C623">
        <f>'TPS543C20 Loop Gain'!AI3317</f>
        <v>-47.822420963568703</v>
      </c>
      <c r="D623">
        <f>'TPS543C20 Loop Gain'!AJ3317</f>
        <v>-83.609858040822473</v>
      </c>
      <c r="E623">
        <f>'TPS543C20 Loop Gain'!B3317</f>
        <v>1383000</v>
      </c>
    </row>
    <row r="624" spans="3:5" x14ac:dyDescent="0.25">
      <c r="C624">
        <f>'TPS543C20 Loop Gain'!AI3316</f>
        <v>-47.55669437449135</v>
      </c>
      <c r="D624">
        <f>'TPS543C20 Loop Gain'!AJ3316</f>
        <v>-83.480083736556864</v>
      </c>
      <c r="E624">
        <f>'TPS543C20 Loop Gain'!B3316</f>
        <v>1382000</v>
      </c>
    </row>
    <row r="625" spans="3:5" x14ac:dyDescent="0.25">
      <c r="C625">
        <f>'TPS543C20 Loop Gain'!AI3315</f>
        <v>-47.298167712764538</v>
      </c>
      <c r="D625">
        <f>'TPS543C20 Loop Gain'!AJ3315</f>
        <v>-83.350299788022227</v>
      </c>
      <c r="E625">
        <f>'TPS543C20 Loop Gain'!B3315</f>
        <v>1381000</v>
      </c>
    </row>
    <row r="626" spans="3:5" x14ac:dyDescent="0.25">
      <c r="C626">
        <f>'TPS543C20 Loop Gain'!AI3314</f>
        <v>-47.046444087056763</v>
      </c>
      <c r="D626">
        <f>'TPS543C20 Loop Gain'!AJ3314</f>
        <v>-83.220506214332815</v>
      </c>
      <c r="E626">
        <f>'TPS543C20 Loop Gain'!B3314</f>
        <v>1380000</v>
      </c>
    </row>
    <row r="627" spans="3:5" x14ac:dyDescent="0.25">
      <c r="C627">
        <f>'TPS543C20 Loop Gain'!AI3313</f>
        <v>-46.801158572867877</v>
      </c>
      <c r="D627">
        <f>'TPS543C20 Loop Gain'!AJ3313</f>
        <v>-83.090703034822013</v>
      </c>
      <c r="E627">
        <f>'TPS543C20 Loop Gain'!B3313</f>
        <v>1379000</v>
      </c>
    </row>
    <row r="628" spans="3:5" x14ac:dyDescent="0.25">
      <c r="C628">
        <f>'TPS543C20 Loop Gain'!AI3312</f>
        <v>-46.561974869115957</v>
      </c>
      <c r="D628">
        <f>'TPS543C20 Loop Gain'!AJ3312</f>
        <v>-82.960890269043304</v>
      </c>
      <c r="E628">
        <f>'TPS543C20 Loop Gain'!B3312</f>
        <v>1378000</v>
      </c>
    </row>
    <row r="629" spans="3:5" x14ac:dyDescent="0.25">
      <c r="C629">
        <f>'TPS543C20 Loop Gain'!AI3311</f>
        <v>-46.328582380721279</v>
      </c>
      <c r="D629">
        <f>'TPS543C20 Loop Gain'!AJ3311</f>
        <v>-82.831067936767752</v>
      </c>
      <c r="E629">
        <f>'TPS543C20 Loop Gain'!B3311</f>
        <v>1377000</v>
      </c>
    </row>
    <row r="630" spans="3:5" x14ac:dyDescent="0.25">
      <c r="C630">
        <f>'TPS543C20 Loop Gain'!AI3310</f>
        <v>-46.100693663664352</v>
      </c>
      <c r="D630">
        <f>'TPS543C20 Loop Gain'!AJ3310</f>
        <v>-82.701236057987686</v>
      </c>
      <c r="E630">
        <f>'TPS543C20 Loop Gain'!B3310</f>
        <v>1376000</v>
      </c>
    </row>
    <row r="631" spans="3:5" x14ac:dyDescent="0.25">
      <c r="C631">
        <f>'TPS543C20 Loop Gain'!AI3309</f>
        <v>-45.878042179788203</v>
      </c>
      <c r="D631">
        <f>'TPS543C20 Loop Gain'!AJ3309</f>
        <v>-82.571394652913128</v>
      </c>
      <c r="E631">
        <f>'TPS543C20 Loop Gain'!B3309</f>
        <v>1375000</v>
      </c>
    </row>
    <row r="632" spans="3:5" x14ac:dyDescent="0.25">
      <c r="C632">
        <f>'TPS543C20 Loop Gain'!AI3308</f>
        <v>-45.660380317343368</v>
      </c>
      <c r="D632">
        <f>'TPS543C20 Loop Gain'!AJ3308</f>
        <v>-82.441543741975451</v>
      </c>
      <c r="E632">
        <f>'TPS543C20 Loop Gain'!B3308</f>
        <v>1374000</v>
      </c>
    </row>
    <row r="633" spans="3:5" x14ac:dyDescent="0.25">
      <c r="C633">
        <f>'TPS543C20 Loop Gain'!AI3307</f>
        <v>-45.447477640404941</v>
      </c>
      <c r="D633">
        <f>'TPS543C20 Loop Gain'!AJ3307</f>
        <v>-82.311683345825543</v>
      </c>
      <c r="E633">
        <f>'TPS543C20 Loop Gain'!B3307</f>
        <v>1373000</v>
      </c>
    </row>
    <row r="634" spans="3:5" x14ac:dyDescent="0.25">
      <c r="C634">
        <f>'TPS543C20 Loop Gain'!AI3306</f>
        <v>-45.239119336122769</v>
      </c>
      <c r="D634">
        <f>'TPS543C20 Loop Gain'!AJ3306</f>
        <v>-82.18181348533389</v>
      </c>
      <c r="E634">
        <f>'TPS543C20 Loop Gain'!B3306</f>
        <v>1372000</v>
      </c>
    </row>
    <row r="635" spans="3:5" x14ac:dyDescent="0.25">
      <c r="C635">
        <f>'TPS543C20 Loop Gain'!AI3305</f>
        <v>-45.035104833566557</v>
      </c>
      <c r="D635">
        <f>'TPS543C20 Loop Gain'!AJ3305</f>
        <v>-82.051934181592586</v>
      </c>
      <c r="E635">
        <f>'TPS543C20 Loop Gain'!B3305</f>
        <v>1371000</v>
      </c>
    </row>
    <row r="636" spans="3:5" x14ac:dyDescent="0.25">
      <c r="C636">
        <f>'TPS543C20 Loop Gain'!AI3304</f>
        <v>-44.83524657190209</v>
      </c>
      <c r="D636">
        <f>'TPS543C20 Loop Gain'!AJ3304</f>
        <v>-81.922045455912951</v>
      </c>
      <c r="E636">
        <f>'TPS543C20 Loop Gain'!B3304</f>
        <v>1370000</v>
      </c>
    </row>
    <row r="637" spans="3:5" x14ac:dyDescent="0.25">
      <c r="C637">
        <f>'TPS543C20 Loop Gain'!AI3303</f>
        <v>-44.639368898935047</v>
      </c>
      <c r="D637">
        <f>'TPS543C20 Loop Gain'!AJ3303</f>
        <v>-81.792147329828481</v>
      </c>
      <c r="E637">
        <f>'TPS543C20 Loop Gain'!B3303</f>
        <v>1369000</v>
      </c>
    </row>
    <row r="638" spans="3:5" x14ac:dyDescent="0.25">
      <c r="C638">
        <f>'TPS543C20 Loop Gain'!AI3302</f>
        <v>-44.447307083805285</v>
      </c>
      <c r="D638">
        <f>'TPS543C20 Loop Gain'!AJ3302</f>
        <v>-81.662239825092684</v>
      </c>
      <c r="E638">
        <f>'TPS543C20 Loop Gain'!B3302</f>
        <v>1368000</v>
      </c>
    </row>
    <row r="639" spans="3:5" x14ac:dyDescent="0.25">
      <c r="C639">
        <f>'TPS543C20 Loop Gain'!AI3301</f>
        <v>-44.258906429924352</v>
      </c>
      <c r="D639">
        <f>'TPS543C20 Loop Gain'!AJ3301</f>
        <v>-81.532322963680613</v>
      </c>
      <c r="E639">
        <f>'TPS543C20 Loop Gain'!B3301</f>
        <v>1367000</v>
      </c>
    </row>
    <row r="640" spans="3:5" x14ac:dyDescent="0.25">
      <c r="C640">
        <f>'TPS543C20 Loop Gain'!AI3300</f>
        <v>-44.074021476186658</v>
      </c>
      <c r="D640">
        <f>'TPS543C20 Loop Gain'!AJ3300</f>
        <v>-81.402396767788247</v>
      </c>
      <c r="E640">
        <f>'TPS543C20 Loop Gain'!B3300</f>
        <v>1366000</v>
      </c>
    </row>
    <row r="641" spans="3:5" x14ac:dyDescent="0.25">
      <c r="C641">
        <f>'TPS543C20 Loop Gain'!AI3299</f>
        <v>-43.892515276117486</v>
      </c>
      <c r="D641">
        <f>'TPS543C20 Loop Gain'!AJ3299</f>
        <v>-81.272461259833491</v>
      </c>
      <c r="E641">
        <f>'TPS543C20 Loop Gain'!B3299</f>
        <v>1365000</v>
      </c>
    </row>
    <row r="642" spans="3:5" x14ac:dyDescent="0.25">
      <c r="C642">
        <f>'TPS543C20 Loop Gain'!AI3298</f>
        <v>-43.714258746006387</v>
      </c>
      <c r="D642">
        <f>'TPS543C20 Loop Gain'!AJ3298</f>
        <v>-81.142516462455902</v>
      </c>
      <c r="E642">
        <f>'TPS543C20 Loop Gain'!B3298</f>
        <v>1364000</v>
      </c>
    </row>
    <row r="643" spans="3:5" x14ac:dyDescent="0.25">
      <c r="C643">
        <f>'TPS543C20 Loop Gain'!AI3297</f>
        <v>-43.539130074253976</v>
      </c>
      <c r="D643">
        <f>'TPS543C20 Loop Gain'!AJ3297</f>
        <v>-81.012562398516238</v>
      </c>
      <c r="E643">
        <f>'TPS543C20 Loop Gain'!B3297</f>
        <v>1363000</v>
      </c>
    </row>
    <row r="644" spans="3:5" x14ac:dyDescent="0.25">
      <c r="C644">
        <f>'TPS543C20 Loop Gain'!AI3296</f>
        <v>-43.367014185160613</v>
      </c>
      <c r="D644">
        <f>'TPS543C20 Loop Gain'!AJ3296</f>
        <v>-80.882599091098228</v>
      </c>
      <c r="E644">
        <f>'TPS543C20 Loop Gain'!B3296</f>
        <v>1362000</v>
      </c>
    </row>
    <row r="645" spans="3:5" x14ac:dyDescent="0.25">
      <c r="C645">
        <f>'TPS543C20 Loop Gain'!AI3295</f>
        <v>-43.197802251241477</v>
      </c>
      <c r="D645">
        <f>'TPS543C20 Loop Gain'!AJ3295</f>
        <v>-80.752626563506524</v>
      </c>
      <c r="E645">
        <f>'TPS543C20 Loop Gain'!B3295</f>
        <v>1361000</v>
      </c>
    </row>
    <row r="646" spans="3:5" x14ac:dyDescent="0.25">
      <c r="C646">
        <f>'TPS543C20 Loop Gain'!AI3294</f>
        <v>-43.031391248898231</v>
      </c>
      <c r="D646">
        <f>'TPS543C20 Loop Gain'!AJ3294</f>
        <v>-80.622644839268872</v>
      </c>
      <c r="E646">
        <f>'TPS543C20 Loop Gain'!B3294</f>
        <v>1360000</v>
      </c>
    </row>
    <row r="647" spans="3:5" x14ac:dyDescent="0.25">
      <c r="C647">
        <f>'TPS543C20 Loop Gain'!AI3293</f>
        <v>-42.867683552895095</v>
      </c>
      <c r="D647">
        <f>'TPS543C20 Loop Gain'!AJ3293</f>
        <v>-80.492653942135135</v>
      </c>
      <c r="E647">
        <f>'TPS543C20 Loop Gain'!B3293</f>
        <v>1359000</v>
      </c>
    </row>
    <row r="648" spans="3:5" x14ac:dyDescent="0.25">
      <c r="C648">
        <f>'TPS543C20 Loop Gain'!AI3292</f>
        <v>-42.706586565646433</v>
      </c>
      <c r="D648">
        <f>'TPS543C20 Loop Gain'!AJ3292</f>
        <v>-80.362653896077958</v>
      </c>
      <c r="E648">
        <f>'TPS543C20 Loop Gain'!B3292</f>
        <v>1358000</v>
      </c>
    </row>
    <row r="649" spans="3:5" x14ac:dyDescent="0.25">
      <c r="C649">
        <f>'TPS543C20 Loop Gain'!AI3291</f>
        <v>-42.548012377791039</v>
      </c>
      <c r="D649">
        <f>'TPS543C20 Loop Gain'!AJ3291</f>
        <v>-80.232644725292573</v>
      </c>
      <c r="E649">
        <f>'TPS543C20 Loop Gain'!B3291</f>
        <v>1357000</v>
      </c>
    </row>
    <row r="650" spans="3:5" x14ac:dyDescent="0.25">
      <c r="C650">
        <f>'TPS543C20 Loop Gain'!AI3290</f>
        <v>-42.391877456932946</v>
      </c>
      <c r="D650">
        <f>'TPS543C20 Loop Gain'!AJ3290</f>
        <v>-80.102626454196766</v>
      </c>
      <c r="E650">
        <f>'TPS543C20 Loop Gain'!B3290</f>
        <v>1356000</v>
      </c>
    </row>
    <row r="651" spans="3:5" x14ac:dyDescent="0.25">
      <c r="C651">
        <f>'TPS543C20 Loop Gain'!AI3289</f>
        <v>-42.238102361795058</v>
      </c>
      <c r="D651">
        <f>'TPS543C20 Loop Gain'!AJ3289</f>
        <v>-79.972599107432004</v>
      </c>
      <c r="E651">
        <f>'TPS543C20 Loop Gain'!B3289</f>
        <v>1355000</v>
      </c>
    </row>
    <row r="652" spans="3:5" x14ac:dyDescent="0.25">
      <c r="C652">
        <f>'TPS543C20 Loop Gain'!AI3288</f>
        <v>-42.086611479331125</v>
      </c>
      <c r="D652">
        <f>'TPS543C20 Loop Gain'!AJ3288</f>
        <v>-79.842562709861696</v>
      </c>
      <c r="E652">
        <f>'TPS543C20 Loop Gain'!B3288</f>
        <v>1354000</v>
      </c>
    </row>
    <row r="653" spans="3:5" x14ac:dyDescent="0.25">
      <c r="C653">
        <f>'TPS543C20 Loop Gain'!AI3287</f>
        <v>-41.937332782621432</v>
      </c>
      <c r="D653">
        <f>'TPS543C20 Loop Gain'!AJ3287</f>
        <v>-79.712517286574155</v>
      </c>
      <c r="E653">
        <f>'TPS543C20 Loop Gain'!B3287</f>
        <v>1353000</v>
      </c>
    </row>
    <row r="654" spans="3:5" x14ac:dyDescent="0.25">
      <c r="C654">
        <f>'TPS543C20 Loop Gain'!AI3286</f>
        <v>-41.790197607607169</v>
      </c>
      <c r="D654">
        <f>'TPS543C20 Loop Gain'!AJ3286</f>
        <v>-79.582462862879098</v>
      </c>
      <c r="E654">
        <f>'TPS543C20 Loop Gain'!B3286</f>
        <v>1352000</v>
      </c>
    </row>
    <row r="655" spans="3:5" x14ac:dyDescent="0.25">
      <c r="C655">
        <f>'TPS543C20 Loop Gain'!AI3285</f>
        <v>-41.64514044693891</v>
      </c>
      <c r="D655">
        <f>'TPS543C20 Loop Gain'!AJ3285</f>
        <v>-79.452399464311085</v>
      </c>
      <c r="E655">
        <f>'TPS543C20 Loop Gain'!B3285</f>
        <v>1351000</v>
      </c>
    </row>
    <row r="656" spans="3:5" x14ac:dyDescent="0.25">
      <c r="C656">
        <f>'TPS543C20 Loop Gain'!AI3284</f>
        <v>-41.502098759378974</v>
      </c>
      <c r="D656">
        <f>'TPS543C20 Loop Gain'!AJ3284</f>
        <v>-79.322327116627392</v>
      </c>
      <c r="E656">
        <f>'TPS543C20 Loop Gain'!B3284</f>
        <v>1350000</v>
      </c>
    </row>
    <row r="657" spans="3:5" x14ac:dyDescent="0.25">
      <c r="C657">
        <f>'TPS543C20 Loop Gain'!AI3283</f>
        <v>-41.361012793376794</v>
      </c>
      <c r="D657">
        <f>'TPS543C20 Loop Gain'!AJ3283</f>
        <v>-79.192245845809865</v>
      </c>
      <c r="E657">
        <f>'TPS543C20 Loop Gain'!B3283</f>
        <v>1349000</v>
      </c>
    </row>
    <row r="658" spans="3:5" x14ac:dyDescent="0.25">
      <c r="C658">
        <f>'TPS543C20 Loop Gain'!AI3282</f>
        <v>-41.221825423570934</v>
      </c>
      <c r="D658">
        <f>'TPS543C20 Loop Gain'!AJ3282</f>
        <v>-79.062155678063448</v>
      </c>
      <c r="E658">
        <f>'TPS543C20 Loop Gain'!B3282</f>
        <v>1348000</v>
      </c>
    </row>
    <row r="659" spans="3:5" x14ac:dyDescent="0.25">
      <c r="C659">
        <f>'TPS543C20 Loop Gain'!AI3281</f>
        <v>-41.084481999093256</v>
      </c>
      <c r="D659">
        <f>'TPS543C20 Loop Gain'!AJ3281</f>
        <v>-78.932056639817091</v>
      </c>
      <c r="E659">
        <f>'TPS543C20 Loop Gain'!B3281</f>
        <v>1347000</v>
      </c>
    </row>
    <row r="660" spans="3:5" x14ac:dyDescent="0.25">
      <c r="C660">
        <f>'TPS543C20 Loop Gain'!AI3280</f>
        <v>-40.948930202673317</v>
      </c>
      <c r="D660">
        <f>'TPS543C20 Loop Gain'!AJ3280</f>
        <v>-78.801948757723849</v>
      </c>
      <c r="E660">
        <f>'TPS543C20 Loop Gain'!B3280</f>
        <v>1346000</v>
      </c>
    </row>
    <row r="661" spans="3:5" x14ac:dyDescent="0.25">
      <c r="C661">
        <f>'TPS543C20 Loop Gain'!AI3279</f>
        <v>-40.815119919627854</v>
      </c>
      <c r="D661">
        <f>'TPS543C20 Loop Gain'!AJ3279</f>
        <v>-78.671832058660769</v>
      </c>
      <c r="E661">
        <f>'TPS543C20 Loop Gain'!B3279</f>
        <v>1345000</v>
      </c>
    </row>
    <row r="662" spans="3:5" x14ac:dyDescent="0.25">
      <c r="C662">
        <f>'TPS543C20 Loop Gain'!AI3278</f>
        <v>-40.683003115917565</v>
      </c>
      <c r="D662">
        <f>'TPS543C20 Loop Gain'!AJ3278</f>
        <v>-78.541706569728987</v>
      </c>
      <c r="E662">
        <f>'TPS543C20 Loop Gain'!B3278</f>
        <v>1344000</v>
      </c>
    </row>
    <row r="663" spans="3:5" x14ac:dyDescent="0.25">
      <c r="C663">
        <f>'TPS543C20 Loop Gain'!AI3277</f>
        <v>-40.552533724529482</v>
      </c>
      <c r="D663">
        <f>'TPS543C20 Loop Gain'!AJ3277</f>
        <v>-78.411572318254741</v>
      </c>
      <c r="E663">
        <f>'TPS543C20 Loop Gain'!B3277</f>
        <v>1343000</v>
      </c>
    </row>
    <row r="664" spans="3:5" x14ac:dyDescent="0.25">
      <c r="C664">
        <f>'TPS543C20 Loop Gain'!AI3276</f>
        <v>-40.423667539506326</v>
      </c>
      <c r="D664">
        <f>'TPS543C20 Loop Gain'!AJ3276</f>
        <v>-78.281429331786796</v>
      </c>
      <c r="E664">
        <f>'TPS543C20 Loop Gain'!B3276</f>
        <v>1342000</v>
      </c>
    </row>
    <row r="665" spans="3:5" x14ac:dyDescent="0.25">
      <c r="C665">
        <f>'TPS543C20 Loop Gain'!AI3275</f>
        <v>-40.296362117022575</v>
      </c>
      <c r="D665">
        <f>'TPS543C20 Loop Gain'!AJ3275</f>
        <v>-78.151277638100069</v>
      </c>
      <c r="E665">
        <f>'TPS543C20 Loop Gain'!B3275</f>
        <v>1341000</v>
      </c>
    </row>
    <row r="666" spans="3:5" x14ac:dyDescent="0.25">
      <c r="C666">
        <f>'TPS543C20 Loop Gain'!AI3274</f>
        <v>-40.170576682942965</v>
      </c>
      <c r="D666">
        <f>'TPS543C20 Loop Gain'!AJ3274</f>
        <v>-78.021117265192828</v>
      </c>
      <c r="E666">
        <f>'TPS543C20 Loop Gain'!B3274</f>
        <v>1340000</v>
      </c>
    </row>
    <row r="667" spans="3:5" x14ac:dyDescent="0.25">
      <c r="C667">
        <f>'TPS543C20 Loop Gain'!AI3273</f>
        <v>-40.046272046366013</v>
      </c>
      <c r="D667">
        <f>'TPS543C20 Loop Gain'!AJ3273</f>
        <v>-77.890948241288555</v>
      </c>
      <c r="E667">
        <f>'TPS543C20 Loop Gain'!B3273</f>
        <v>1339000</v>
      </c>
    </row>
    <row r="668" spans="3:5" x14ac:dyDescent="0.25">
      <c r="C668">
        <f>'TPS543C20 Loop Gain'!AI3272</f>
        <v>-39.923410518692613</v>
      </c>
      <c r="D668">
        <f>'TPS543C20 Loop Gain'!AJ3272</f>
        <v>-77.760770594835179</v>
      </c>
      <c r="E668">
        <f>'TPS543C20 Loop Gain'!B3272</f>
        <v>1338000</v>
      </c>
    </row>
    <row r="669" spans="3:5" x14ac:dyDescent="0.25">
      <c r="C669">
        <f>'TPS543C20 Loop Gain'!AI3271</f>
        <v>-39.801955837798857</v>
      </c>
      <c r="D669">
        <f>'TPS543C20 Loop Gain'!AJ3271</f>
        <v>-77.630584354505331</v>
      </c>
      <c r="E669">
        <f>'TPS543C20 Loop Gain'!B3271</f>
        <v>1337000</v>
      </c>
    </row>
    <row r="670" spans="3:5" x14ac:dyDescent="0.25">
      <c r="C670">
        <f>'TPS543C20 Loop Gain'!AI3270</f>
        <v>-39.681873096935483</v>
      </c>
      <c r="D670">
        <f>'TPS543C20 Loop Gain'!AJ3270</f>
        <v>-77.5003895491961</v>
      </c>
      <c r="E670">
        <f>'TPS543C20 Loop Gain'!B3270</f>
        <v>1336000</v>
      </c>
    </row>
    <row r="671" spans="3:5" x14ac:dyDescent="0.25">
      <c r="C671">
        <f>'TPS543C20 Loop Gain'!AI3269</f>
        <v>-39.563128678000894</v>
      </c>
      <c r="D671">
        <f>'TPS543C20 Loop Gain'!AJ3269</f>
        <v>-77.370186208029708</v>
      </c>
      <c r="E671">
        <f>'TPS543C20 Loop Gain'!B3269</f>
        <v>1335000</v>
      </c>
    </row>
    <row r="672" spans="3:5" x14ac:dyDescent="0.25">
      <c r="C672">
        <f>'TPS543C20 Loop Gain'!AI3268</f>
        <v>-39.445690188871929</v>
      </c>
      <c r="D672">
        <f>'TPS543C20 Loop Gain'!AJ3268</f>
        <v>-77.239974360353088</v>
      </c>
      <c r="E672">
        <f>'TPS543C20 Loop Gain'!B3268</f>
        <v>1334000</v>
      </c>
    </row>
    <row r="673" spans="3:5" x14ac:dyDescent="0.25">
      <c r="C673">
        <f>'TPS543C20 Loop Gain'!AI3267</f>
        <v>-39.329526404497123</v>
      </c>
      <c r="D673">
        <f>'TPS543C20 Loop Gain'!AJ3267</f>
        <v>-77.109754035738305</v>
      </c>
      <c r="E673">
        <f>'TPS543C20 Loop Gain'!B3267</f>
        <v>1333000</v>
      </c>
    </row>
    <row r="674" spans="3:5" x14ac:dyDescent="0.25">
      <c r="C674">
        <f>'TPS543C20 Loop Gain'!AI3266</f>
        <v>-39.214607211486737</v>
      </c>
      <c r="D674">
        <f>'TPS543C20 Loop Gain'!AJ3266</f>
        <v>-76.979525263981586</v>
      </c>
      <c r="E674">
        <f>'TPS543C20 Loop Gain'!B3266</f>
        <v>1332000</v>
      </c>
    </row>
    <row r="675" spans="3:5" x14ac:dyDescent="0.25">
      <c r="C675">
        <f>'TPS543C20 Loop Gain'!AI3265</f>
        <v>-39.100903555953778</v>
      </c>
      <c r="D675">
        <f>'TPS543C20 Loop Gain'!AJ3265</f>
        <v>-76.849288075105093</v>
      </c>
      <c r="E675">
        <f>'TPS543C20 Loop Gain'!B3265</f>
        <v>1331000</v>
      </c>
    </row>
    <row r="676" spans="3:5" x14ac:dyDescent="0.25">
      <c r="C676">
        <f>'TPS543C20 Loop Gain'!AI3264</f>
        <v>-38.988387394376275</v>
      </c>
      <c r="D676">
        <f>'TPS543C20 Loop Gain'!AJ3264</f>
        <v>-76.719042499355453</v>
      </c>
      <c r="E676">
        <f>'TPS543C20 Loop Gain'!B3264</f>
        <v>1330000</v>
      </c>
    </row>
    <row r="677" spans="3:5" x14ac:dyDescent="0.25">
      <c r="C677">
        <f>'TPS543C20 Loop Gain'!AI3263</f>
        <v>-38.877031647277072</v>
      </c>
      <c r="D677">
        <f>'TPS543C20 Loop Gain'!AJ3263</f>
        <v>-76.588788567204006</v>
      </c>
      <c r="E677">
        <f>'TPS543C20 Loop Gain'!B3263</f>
        <v>1329000</v>
      </c>
    </row>
    <row r="678" spans="3:5" x14ac:dyDescent="0.25">
      <c r="C678">
        <f>'TPS543C20 Loop Gain'!AI3262</f>
        <v>-38.766810155527565</v>
      </c>
      <c r="D678">
        <f>'TPS543C20 Loop Gain'!AJ3262</f>
        <v>-76.458526309348159</v>
      </c>
      <c r="E678">
        <f>'TPS543C20 Loop Gain'!B3262</f>
        <v>1328000</v>
      </c>
    </row>
    <row r="679" spans="3:5" x14ac:dyDescent="0.25">
      <c r="C679">
        <f>'TPS543C20 Loop Gain'!AI3261</f>
        <v>-38.657697639099425</v>
      </c>
      <c r="D679">
        <f>'TPS543C20 Loop Gain'!AJ3261</f>
        <v>-76.328255756709538</v>
      </c>
      <c r="E679">
        <f>'TPS543C20 Loop Gain'!B3261</f>
        <v>1327000</v>
      </c>
    </row>
    <row r="680" spans="3:5" x14ac:dyDescent="0.25">
      <c r="C680">
        <f>'TPS543C20 Loop Gain'!AI3260</f>
        <v>-38.549669658101429</v>
      </c>
      <c r="D680">
        <f>'TPS543C20 Loop Gain'!AJ3260</f>
        <v>-76.197976940434955</v>
      </c>
      <c r="E680">
        <f>'TPS543C20 Loop Gain'!B3260</f>
        <v>1326000</v>
      </c>
    </row>
    <row r="681" spans="3:5" x14ac:dyDescent="0.25">
      <c r="C681">
        <f>'TPS543C20 Loop Gain'!AI3259</f>
        <v>-38.442702575951465</v>
      </c>
      <c r="D681">
        <f>'TPS543C20 Loop Gain'!AJ3259</f>
        <v>-76.067689891897032</v>
      </c>
      <c r="E681">
        <f>'TPS543C20 Loop Gain'!B3259</f>
        <v>1325000</v>
      </c>
    </row>
    <row r="682" spans="3:5" x14ac:dyDescent="0.25">
      <c r="C682">
        <f>'TPS543C20 Loop Gain'!AI3258</f>
        <v>-38.336773524544469</v>
      </c>
      <c r="D682">
        <f>'TPS543C20 Loop Gain'!AJ3258</f>
        <v>-75.937394642692382</v>
      </c>
      <c r="E682">
        <f>'TPS543C20 Loop Gain'!B3258</f>
        <v>1324000</v>
      </c>
    </row>
    <row r="683" spans="3:5" x14ac:dyDescent="0.25">
      <c r="C683">
        <f>'TPS543C20 Loop Gain'!AI3257</f>
        <v>-38.231860371287866</v>
      </c>
      <c r="D683">
        <f>'TPS543C20 Loop Gain'!AJ3257</f>
        <v>-75.807091224643884</v>
      </c>
      <c r="E683">
        <f>'TPS543C20 Loop Gain'!B3257</f>
        <v>1323000</v>
      </c>
    </row>
    <row r="684" spans="3:5" x14ac:dyDescent="0.25">
      <c r="C684">
        <f>'TPS543C20 Loop Gain'!AI3256</f>
        <v>-38.127941687885411</v>
      </c>
      <c r="D684">
        <f>'TPS543C20 Loop Gain'!AJ3256</f>
        <v>-75.67677966979852</v>
      </c>
      <c r="E684">
        <f>'TPS543C20 Loop Gain'!B3256</f>
        <v>1322000</v>
      </c>
    </row>
    <row r="685" spans="3:5" x14ac:dyDescent="0.25">
      <c r="C685">
        <f>'TPS543C20 Loop Gain'!AI3255</f>
        <v>-38.024996720761486</v>
      </c>
      <c r="D685">
        <f>'TPS543C20 Loop Gain'!AJ3255</f>
        <v>-75.546460010429072</v>
      </c>
      <c r="E685">
        <f>'TPS543C20 Loop Gain'!B3255</f>
        <v>1321000</v>
      </c>
    </row>
    <row r="686" spans="3:5" x14ac:dyDescent="0.25">
      <c r="C686">
        <f>'TPS543C20 Loop Gain'!AI3254</f>
        <v>-37.923005363018937</v>
      </c>
      <c r="D686">
        <f>'TPS543C20 Loop Gain'!AJ3254</f>
        <v>-75.416132279032922</v>
      </c>
      <c r="E686">
        <f>'TPS543C20 Loop Gain'!B3254</f>
        <v>1320000</v>
      </c>
    </row>
    <row r="687" spans="3:5" x14ac:dyDescent="0.25">
      <c r="C687">
        <f>'TPS543C20 Loop Gain'!AI3253</f>
        <v>-37.821948127841381</v>
      </c>
      <c r="D687">
        <f>'TPS543C20 Loop Gain'!AJ3253</f>
        <v>-75.285796508333448</v>
      </c>
      <c r="E687">
        <f>'TPS543C20 Loop Gain'!B3253</f>
        <v>1319000</v>
      </c>
    </row>
    <row r="688" spans="3:5" x14ac:dyDescent="0.25">
      <c r="C688">
        <f>'TPS543C20 Loop Gain'!AI3252</f>
        <v>-37.721806123246807</v>
      </c>
      <c r="D688">
        <f>'TPS543C20 Loop Gain'!AJ3252</f>
        <v>-75.155452731278132</v>
      </c>
      <c r="E688">
        <f>'TPS543C20 Loop Gain'!B3252</f>
        <v>1318000</v>
      </c>
    </row>
    <row r="689" spans="3:5" x14ac:dyDescent="0.25">
      <c r="C689">
        <f>'TPS543C20 Loop Gain'!AI3251</f>
        <v>-37.622561028114873</v>
      </c>
      <c r="D689">
        <f>'TPS543C20 Loop Gain'!AJ3251</f>
        <v>-75.025100981039699</v>
      </c>
      <c r="E689">
        <f>'TPS543C20 Loop Gain'!B3251</f>
        <v>1317000</v>
      </c>
    </row>
    <row r="690" spans="3:5" x14ac:dyDescent="0.25">
      <c r="C690">
        <f>'TPS543C20 Loop Gain'!AI3250</f>
        <v>-37.524195069408222</v>
      </c>
      <c r="D690">
        <f>'TPS543C20 Loop Gain'!AJ3250</f>
        <v>-74.894741291016587</v>
      </c>
      <c r="E690">
        <f>'TPS543C20 Loop Gain'!B3250</f>
        <v>1316000</v>
      </c>
    </row>
    <row r="691" spans="3:5" x14ac:dyDescent="0.25">
      <c r="C691">
        <f>'TPS543C20 Loop Gain'!AI3249</f>
        <v>-37.426691000519931</v>
      </c>
      <c r="D691">
        <f>'TPS543C20 Loop Gain'!AJ3249</f>
        <v>-74.764373694831605</v>
      </c>
      <c r="E691">
        <f>'TPS543C20 Loop Gain'!B3249</f>
        <v>1315000</v>
      </c>
    </row>
    <row r="692" spans="3:5" x14ac:dyDescent="0.25">
      <c r="C692">
        <f>'TPS543C20 Loop Gain'!AI3248</f>
        <v>-37.330032080678841</v>
      </c>
      <c r="D692">
        <f>'TPS543C20 Loop Gain'!AJ3248</f>
        <v>-74.633998226332693</v>
      </c>
      <c r="E692">
        <f>'TPS543C20 Loop Gain'!B3248</f>
        <v>1314000</v>
      </c>
    </row>
    <row r="693" spans="3:5" x14ac:dyDescent="0.25">
      <c r="C693">
        <f>'TPS543C20 Loop Gain'!AI3247</f>
        <v>-37.234202055353215</v>
      </c>
      <c r="D693">
        <f>'TPS543C20 Loop Gain'!AJ3247</f>
        <v>-74.503614919592835</v>
      </c>
      <c r="E693">
        <f>'TPS543C20 Loop Gain'!B3247</f>
        <v>1313000</v>
      </c>
    </row>
    <row r="694" spans="3:5" x14ac:dyDescent="0.25">
      <c r="C694">
        <f>'TPS543C20 Loop Gain'!AI3246</f>
        <v>-37.139185137592314</v>
      </c>
      <c r="D694">
        <f>'TPS543C20 Loop Gain'!AJ3246</f>
        <v>-74.373223808909643</v>
      </c>
      <c r="E694">
        <f>'TPS543C20 Loop Gain'!B3246</f>
        <v>1312000</v>
      </c>
    </row>
    <row r="695" spans="3:5" x14ac:dyDescent="0.25">
      <c r="C695">
        <f>'TPS543C20 Loop Gain'!AI3245</f>
        <v>-37.044965990257182</v>
      </c>
      <c r="D695">
        <f>'TPS543C20 Loop Gain'!AJ3245</f>
        <v>-74.242824928805661</v>
      </c>
      <c r="E695">
        <f>'TPS543C20 Loop Gain'!B3245</f>
        <v>1311000</v>
      </c>
    </row>
    <row r="696" spans="3:5" x14ac:dyDescent="0.25">
      <c r="C696">
        <f>'TPS543C20 Loop Gain'!AI3244</f>
        <v>-36.951529709084873</v>
      </c>
      <c r="D696">
        <f>'TPS543C20 Loop Gain'!AJ3244</f>
        <v>-74.112418314028801</v>
      </c>
      <c r="E696">
        <f>'TPS543C20 Loop Gain'!B3244</f>
        <v>1310000</v>
      </c>
    </row>
    <row r="697" spans="3:5" x14ac:dyDescent="0.25">
      <c r="C697">
        <f>'TPS543C20 Loop Gain'!AI3243</f>
        <v>-36.858861806544148</v>
      </c>
      <c r="D697">
        <f>'TPS543C20 Loop Gain'!AJ3243</f>
        <v>-73.982003999550955</v>
      </c>
      <c r="E697">
        <f>'TPS543C20 Loop Gain'!B3243</f>
        <v>1309000</v>
      </c>
    </row>
    <row r="698" spans="3:5" x14ac:dyDescent="0.25">
      <c r="C698">
        <f>'TPS543C20 Loop Gain'!AI3242</f>
        <v>-36.766948196435465</v>
      </c>
      <c r="D698">
        <f>'TPS543C20 Loop Gain'!AJ3242</f>
        <v>-73.851582020568756</v>
      </c>
      <c r="E698">
        <f>'TPS543C20 Loop Gain'!B3242</f>
        <v>1308000</v>
      </c>
    </row>
    <row r="699" spans="3:5" x14ac:dyDescent="0.25">
      <c r="C699">
        <f>'TPS543C20 Loop Gain'!AI3241</f>
        <v>-36.675775179196485</v>
      </c>
      <c r="D699">
        <f>'TPS543C20 Loop Gain'!AJ3241</f>
        <v>-73.721152412504594</v>
      </c>
      <c r="E699">
        <f>'TPS543C20 Loop Gain'!B3241</f>
        <v>1307000</v>
      </c>
    </row>
    <row r="700" spans="3:5" x14ac:dyDescent="0.25">
      <c r="C700">
        <f>'TPS543C20 Loop Gain'!AI3240</f>
        <v>-36.585329427874399</v>
      </c>
      <c r="D700">
        <f>'TPS543C20 Loop Gain'!AJ3240</f>
        <v>-73.590715211003825</v>
      </c>
      <c r="E700">
        <f>'TPS543C20 Loop Gain'!B3240</f>
        <v>1306000</v>
      </c>
    </row>
    <row r="701" spans="3:5" x14ac:dyDescent="0.25">
      <c r="C701">
        <f>'TPS543C20 Loop Gain'!AI3239</f>
        <v>-36.495597974727112</v>
      </c>
      <c r="D701">
        <f>'TPS543C20 Loop Gain'!AJ3239</f>
        <v>-73.460270451937504</v>
      </c>
      <c r="E701">
        <f>'TPS543C20 Loop Gain'!B3239</f>
        <v>1305000</v>
      </c>
    </row>
    <row r="702" spans="3:5" x14ac:dyDescent="0.25">
      <c r="C702">
        <f>'TPS543C20 Loop Gain'!AI3238</f>
        <v>-36.406568198423713</v>
      </c>
      <c r="D702">
        <f>'TPS543C20 Loop Gain'!AJ3238</f>
        <v>-73.32981817140022</v>
      </c>
      <c r="E702">
        <f>'TPS543C20 Loop Gain'!B3238</f>
        <v>1304000</v>
      </c>
    </row>
    <row r="703" spans="3:5" x14ac:dyDescent="0.25">
      <c r="C703">
        <f>'TPS543C20 Loop Gain'!AI3237</f>
        <v>-36.31822781180712</v>
      </c>
      <c r="D703">
        <f>'TPS543C20 Loop Gain'!AJ3237</f>
        <v>-73.199358405711862</v>
      </c>
      <c r="E703">
        <f>'TPS543C20 Loop Gain'!B3237</f>
        <v>1303000</v>
      </c>
    </row>
    <row r="704" spans="3:5" x14ac:dyDescent="0.25">
      <c r="C704">
        <f>'TPS543C20 Loop Gain'!AI3236</f>
        <v>-36.23056485019444</v>
      </c>
      <c r="D704">
        <f>'TPS543C20 Loop Gain'!AJ3236</f>
        <v>-73.068891191415361</v>
      </c>
      <c r="E704">
        <f>'TPS543C20 Loop Gain'!B3236</f>
        <v>1302000</v>
      </c>
    </row>
    <row r="705" spans="3:5" x14ac:dyDescent="0.25">
      <c r="C705">
        <f>'TPS543C20 Loop Gain'!AI3235</f>
        <v>-36.14356766018426</v>
      </c>
      <c r="D705">
        <f>'TPS543C20 Loop Gain'!AJ3235</f>
        <v>-72.938416565278885</v>
      </c>
      <c r="E705">
        <f>'TPS543C20 Loop Gain'!B3235</f>
        <v>1301000</v>
      </c>
    </row>
    <row r="706" spans="3:5" x14ac:dyDescent="0.25">
      <c r="C706">
        <f>'TPS543C20 Loop Gain'!AI3234</f>
        <v>-36.057224888945278</v>
      </c>
      <c r="D706">
        <f>'TPS543C20 Loop Gain'!AJ3234</f>
        <v>-72.8079345642943</v>
      </c>
      <c r="E706">
        <f>'TPS543C20 Loop Gain'!B3234</f>
        <v>1300000</v>
      </c>
    </row>
    <row r="707" spans="3:5" x14ac:dyDescent="0.25">
      <c r="C707">
        <f>'TPS543C20 Loop Gain'!AI3233</f>
        <v>-35.971525473961215</v>
      </c>
      <c r="D707">
        <f>'TPS543C20 Loop Gain'!AJ3233</f>
        <v>-72.677445225677204</v>
      </c>
      <c r="E707">
        <f>'TPS543C20 Loop Gain'!B3233</f>
        <v>1299000</v>
      </c>
    </row>
    <row r="708" spans="3:5" x14ac:dyDescent="0.25">
      <c r="C708">
        <f>'TPS543C20 Loop Gain'!AI3232</f>
        <v>-35.886458633210047</v>
      </c>
      <c r="D708">
        <f>'TPS543C20 Loop Gain'!AJ3232</f>
        <v>-72.546948586867359</v>
      </c>
      <c r="E708">
        <f>'TPS543C20 Loop Gain'!B3232</f>
        <v>1298000</v>
      </c>
    </row>
    <row r="709" spans="3:5" x14ac:dyDescent="0.25">
      <c r="C709">
        <f>'TPS543C20 Loop Gain'!AI3231</f>
        <v>-35.802013855754829</v>
      </c>
      <c r="D709">
        <f>'TPS543C20 Loop Gain'!AJ3231</f>
        <v>-72.416444685528376</v>
      </c>
      <c r="E709">
        <f>'TPS543C20 Loop Gain'!B3231</f>
        <v>1297000</v>
      </c>
    </row>
    <row r="710" spans="3:5" x14ac:dyDescent="0.25">
      <c r="C710">
        <f>'TPS543C20 Loop Gain'!AI3230</f>
        <v>-35.718180892725499</v>
      </c>
      <c r="D710">
        <f>'TPS543C20 Loop Gain'!AJ3230</f>
        <v>-72.285933559547459</v>
      </c>
      <c r="E710">
        <f>'TPS543C20 Loop Gain'!B3230</f>
        <v>1296000</v>
      </c>
    </row>
    <row r="711" spans="3:5" x14ac:dyDescent="0.25">
      <c r="C711">
        <f>'TPS543C20 Loop Gain'!AI3229</f>
        <v>-35.634949748672476</v>
      </c>
      <c r="D711">
        <f>'TPS543C20 Loop Gain'!AJ3229</f>
        <v>-72.155415247034824</v>
      </c>
      <c r="E711">
        <f>'TPS543C20 Loop Gain'!B3229</f>
        <v>1295000</v>
      </c>
    </row>
    <row r="712" spans="3:5" x14ac:dyDescent="0.25">
      <c r="C712">
        <f>'TPS543C20 Loop Gain'!AI3228</f>
        <v>-35.552310673274761</v>
      </c>
      <c r="D712">
        <f>'TPS543C20 Loop Gain'!AJ3228</f>
        <v>-72.024889786325176</v>
      </c>
      <c r="E712">
        <f>'TPS543C20 Loop Gain'!B3228</f>
        <v>1294000</v>
      </c>
    </row>
    <row r="713" spans="3:5" x14ac:dyDescent="0.25">
      <c r="C713">
        <f>'TPS543C20 Loop Gain'!AI3227</f>
        <v>-35.470254153382697</v>
      </c>
      <c r="D713">
        <f>'TPS543C20 Loop Gain'!AJ3227</f>
        <v>-71.894357215975091</v>
      </c>
      <c r="E713">
        <f>'TPS543C20 Loop Gain'!B3227</f>
        <v>1293000</v>
      </c>
    </row>
    <row r="714" spans="3:5" x14ac:dyDescent="0.25">
      <c r="C714">
        <f>'TPS543C20 Loop Gain'!AI3226</f>
        <v>-35.388770905382941</v>
      </c>
      <c r="D714">
        <f>'TPS543C20 Loop Gain'!AJ3226</f>
        <v>-71.763817574765895</v>
      </c>
      <c r="E714">
        <f>'TPS543C20 Loop Gain'!B3226</f>
        <v>1292000</v>
      </c>
    </row>
    <row r="715" spans="3:5" x14ac:dyDescent="0.25">
      <c r="C715">
        <f>'TPS543C20 Loop Gain'!AI3225</f>
        <v>-35.307851867866617</v>
      </c>
      <c r="D715">
        <f>'TPS543C20 Loop Gain'!AJ3225</f>
        <v>-71.633270901700911</v>
      </c>
      <c r="E715">
        <f>'TPS543C20 Loop Gain'!B3225</f>
        <v>1291000</v>
      </c>
    </row>
    <row r="716" spans="3:5" x14ac:dyDescent="0.25">
      <c r="C716">
        <f>'TPS543C20 Loop Gain'!AI3224</f>
        <v>-35.22748819458878</v>
      </c>
      <c r="D716">
        <f>'TPS543C20 Loop Gain'!AJ3224</f>
        <v>-71.502717236006717</v>
      </c>
      <c r="E716">
        <f>'TPS543C20 Loop Gain'!B3224</f>
        <v>1290000</v>
      </c>
    </row>
    <row r="717" spans="3:5" x14ac:dyDescent="0.25">
      <c r="C717">
        <f>'TPS543C20 Loop Gain'!AI3223</f>
        <v>-35.147671247703855</v>
      </c>
      <c r="D717">
        <f>'TPS543C20 Loop Gain'!AJ3223</f>
        <v>-71.372156617132305</v>
      </c>
      <c r="E717">
        <f>'TPS543C20 Loop Gain'!B3223</f>
        <v>1289000</v>
      </c>
    </row>
    <row r="718" spans="3:5" x14ac:dyDescent="0.25">
      <c r="C718">
        <f>'TPS543C20 Loop Gain'!AI3222</f>
        <v>-35.068392591265635</v>
      </c>
      <c r="D718">
        <f>'TPS543C20 Loop Gain'!AJ3222</f>
        <v>-71.241589084750018</v>
      </c>
      <c r="E718">
        <f>'TPS543C20 Loop Gain'!B3222</f>
        <v>1288000</v>
      </c>
    </row>
    <row r="719" spans="3:5" x14ac:dyDescent="0.25">
      <c r="C719">
        <f>'TPS543C20 Loop Gain'!AI3221</f>
        <v>-34.989643984977512</v>
      </c>
      <c r="D719">
        <f>'TPS543C20 Loop Gain'!AJ3221</f>
        <v>-71.111014678754287</v>
      </c>
      <c r="E719">
        <f>'TPS543C20 Loop Gain'!B3221</f>
        <v>1287000</v>
      </c>
    </row>
    <row r="720" spans="3:5" x14ac:dyDescent="0.25">
      <c r="C720">
        <f>'TPS543C20 Loop Gain'!AI3220</f>
        <v>-34.911417378183479</v>
      </c>
      <c r="D720">
        <f>'TPS543C20 Loop Gain'!AJ3220</f>
        <v>-70.980433439261077</v>
      </c>
      <c r="E720">
        <f>'TPS543C20 Loop Gain'!B3220</f>
        <v>1286000</v>
      </c>
    </row>
    <row r="721" spans="3:5" x14ac:dyDescent="0.25">
      <c r="C721">
        <f>'TPS543C20 Loop Gain'!AI3219</f>
        <v>-34.833704904088577</v>
      </c>
      <c r="D721">
        <f>'TPS543C20 Loop Gain'!AJ3219</f>
        <v>-70.849845406610285</v>
      </c>
      <c r="E721">
        <f>'TPS543C20 Loop Gain'!B3219</f>
        <v>1285000</v>
      </c>
    </row>
    <row r="722" spans="3:5" x14ac:dyDescent="0.25">
      <c r="C722">
        <f>'TPS543C20 Loop Gain'!AI3218</f>
        <v>-34.756498874195557</v>
      </c>
      <c r="D722">
        <f>'TPS543C20 Loop Gain'!AJ3218</f>
        <v>-70.719250621361837</v>
      </c>
      <c r="E722">
        <f>'TPS543C20 Loop Gain'!B3218</f>
        <v>1284000</v>
      </c>
    </row>
    <row r="723" spans="3:5" x14ac:dyDescent="0.25">
      <c r="C723">
        <f>'TPS543C20 Loop Gain'!AI3217</f>
        <v>-34.679791772953521</v>
      </c>
      <c r="D723">
        <f>'TPS543C20 Loop Gain'!AJ3217</f>
        <v>-70.588649124298968</v>
      </c>
      <c r="E723">
        <f>'TPS543C20 Loop Gain'!B3217</f>
        <v>1283000</v>
      </c>
    </row>
    <row r="724" spans="3:5" x14ac:dyDescent="0.25">
      <c r="C724">
        <f>'TPS543C20 Loop Gain'!AI3216</f>
        <v>-34.603576252603027</v>
      </c>
      <c r="D724">
        <f>'TPS543C20 Loop Gain'!AJ3216</f>
        <v>-70.458040956425705</v>
      </c>
      <c r="E724">
        <f>'TPS543C20 Loop Gain'!B3216</f>
        <v>1282000</v>
      </c>
    </row>
    <row r="725" spans="3:5" x14ac:dyDescent="0.25">
      <c r="C725">
        <f>'TPS543C20 Loop Gain'!AI3215</f>
        <v>-34.527845128213485</v>
      </c>
      <c r="D725">
        <f>'TPS543C20 Loop Gain'!AJ3215</f>
        <v>-70.327426158967867</v>
      </c>
      <c r="E725">
        <f>'TPS543C20 Loop Gain'!B3215</f>
        <v>1281000</v>
      </c>
    </row>
    <row r="726" spans="3:5" x14ac:dyDescent="0.25">
      <c r="C726">
        <f>'TPS543C20 Loop Gain'!AI3214</f>
        <v>-34.452591372901395</v>
      </c>
      <c r="D726">
        <f>'TPS543C20 Loop Gain'!AJ3214</f>
        <v>-70.196804773372676</v>
      </c>
      <c r="E726">
        <f>'TPS543C20 Loop Gain'!B3214</f>
        <v>1280000</v>
      </c>
    </row>
    <row r="727" spans="3:5" x14ac:dyDescent="0.25">
      <c r="C727">
        <f>'TPS543C20 Loop Gain'!AI3213</f>
        <v>-34.377808113224177</v>
      </c>
      <c r="D727">
        <f>'TPS543C20 Loop Gain'!AJ3213</f>
        <v>-70.066176841308831</v>
      </c>
      <c r="E727">
        <f>'TPS543C20 Loop Gain'!B3213</f>
        <v>1279000</v>
      </c>
    </row>
    <row r="728" spans="3:5" x14ac:dyDescent="0.25">
      <c r="C728">
        <f>'TPS543C20 Loop Gain'!AI3212</f>
        <v>-34.30348862473943</v>
      </c>
      <c r="D728">
        <f>'TPS543C20 Loop Gain'!AJ3212</f>
        <v>-69.935542404664901</v>
      </c>
      <c r="E728">
        <f>'TPS543C20 Loop Gain'!B3212</f>
        <v>1278000</v>
      </c>
    </row>
    <row r="729" spans="3:5" x14ac:dyDescent="0.25">
      <c r="C729">
        <f>'TPS543C20 Loop Gain'!AI3211</f>
        <v>-34.229626327724141</v>
      </c>
      <c r="D729">
        <f>'TPS543C20 Loop Gain'!AJ3211</f>
        <v>-69.804901505550873</v>
      </c>
      <c r="E729">
        <f>'TPS543C20 Loop Gain'!B3211</f>
        <v>1277000</v>
      </c>
    </row>
    <row r="730" spans="3:5" x14ac:dyDescent="0.25">
      <c r="C730">
        <f>'TPS543C20 Loop Gain'!AI3210</f>
        <v>-34.156214783046075</v>
      </c>
      <c r="D730">
        <f>'TPS543C20 Loop Gain'!AJ3210</f>
        <v>-69.674254186297844</v>
      </c>
      <c r="E730">
        <f>'TPS543C20 Loop Gain'!B3210</f>
        <v>1276000</v>
      </c>
    </row>
    <row r="731" spans="3:5" x14ac:dyDescent="0.25">
      <c r="C731">
        <f>'TPS543C20 Loop Gain'!AI3209</f>
        <v>-34.083247688182546</v>
      </c>
      <c r="D731">
        <f>'TPS543C20 Loop Gain'!AJ3209</f>
        <v>-69.543600489455756</v>
      </c>
      <c r="E731">
        <f>'TPS543C20 Loop Gain'!B3209</f>
        <v>1275000</v>
      </c>
    </row>
    <row r="732" spans="3:5" x14ac:dyDescent="0.25">
      <c r="C732">
        <f>'TPS543C20 Loop Gain'!AI3208</f>
        <v>-34.01071887337676</v>
      </c>
      <c r="D732">
        <f>'TPS543C20 Loop Gain'!AJ3208</f>
        <v>-69.412940457795685</v>
      </c>
      <c r="E732">
        <f>'TPS543C20 Loop Gain'!B3208</f>
        <v>1274000</v>
      </c>
    </row>
    <row r="733" spans="3:5" x14ac:dyDescent="0.25">
      <c r="C733">
        <f>'TPS543C20 Loop Gain'!AI3207</f>
        <v>-33.938622297931012</v>
      </c>
      <c r="D733">
        <f>'TPS543C20 Loop Gain'!AJ3207</f>
        <v>-69.282274134308537</v>
      </c>
      <c r="E733">
        <f>'TPS543C20 Loop Gain'!B3207</f>
        <v>1273000</v>
      </c>
    </row>
    <row r="734" spans="3:5" x14ac:dyDescent="0.25">
      <c r="C734">
        <f>'TPS543C20 Loop Gain'!AI3206</f>
        <v>-33.866952046626515</v>
      </c>
      <c r="D734">
        <f>'TPS543C20 Loop Gain'!AJ3206</f>
        <v>-69.151601562205073</v>
      </c>
      <c r="E734">
        <f>'TPS543C20 Loop Gain'!B3206</f>
        <v>1272000</v>
      </c>
    </row>
    <row r="735" spans="3:5" x14ac:dyDescent="0.25">
      <c r="C735">
        <f>'TPS543C20 Loop Gain'!AI3205</f>
        <v>-33.795702326266728</v>
      </c>
      <c r="D735">
        <f>'TPS543C20 Loop Gain'!AJ3205</f>
        <v>-69.020922784914887</v>
      </c>
      <c r="E735">
        <f>'TPS543C20 Loop Gain'!B3205</f>
        <v>1271000</v>
      </c>
    </row>
    <row r="736" spans="3:5" x14ac:dyDescent="0.25">
      <c r="C736">
        <f>'TPS543C20 Loop Gain'!AI3204</f>
        <v>-33.724867462340043</v>
      </c>
      <c r="D736">
        <f>'TPS543C20 Loop Gain'!AJ3204</f>
        <v>-68.89023784608726</v>
      </c>
      <c r="E736">
        <f>'TPS543C20 Loop Gain'!B3204</f>
        <v>1270000</v>
      </c>
    </row>
    <row r="737" spans="3:5" x14ac:dyDescent="0.25">
      <c r="C737">
        <f>'TPS543C20 Loop Gain'!AI3203</f>
        <v>-33.654441895793951</v>
      </c>
      <c r="D737">
        <f>'TPS543C20 Loop Gain'!AJ3203</f>
        <v>-68.759546789590956</v>
      </c>
      <c r="E737">
        <f>'TPS543C20 Loop Gain'!B3203</f>
        <v>1269000</v>
      </c>
    </row>
    <row r="738" spans="3:5" x14ac:dyDescent="0.25">
      <c r="C738">
        <f>'TPS543C20 Loop Gain'!AI3202</f>
        <v>-33.584420179919533</v>
      </c>
      <c r="D738">
        <f>'TPS543C20 Loop Gain'!AJ3202</f>
        <v>-68.628849659512355</v>
      </c>
      <c r="E738">
        <f>'TPS543C20 Loop Gain'!B3202</f>
        <v>1268000</v>
      </c>
    </row>
    <row r="739" spans="3:5" x14ac:dyDescent="0.25">
      <c r="C739">
        <f>'TPS543C20 Loop Gain'!AI3201</f>
        <v>-33.51479697733923</v>
      </c>
      <c r="D739">
        <f>'TPS543C20 Loop Gain'!AJ3201</f>
        <v>-68.498146500157759</v>
      </c>
      <c r="E739">
        <f>'TPS543C20 Loop Gain'!B3201</f>
        <v>1267000</v>
      </c>
    </row>
    <row r="740" spans="3:5" x14ac:dyDescent="0.25">
      <c r="C740">
        <f>'TPS543C20 Loop Gain'!AI3200</f>
        <v>-33.445567057095957</v>
      </c>
      <c r="D740">
        <f>'TPS543C20 Loop Gain'!AJ3200</f>
        <v>-68.367437356050573</v>
      </c>
      <c r="E740">
        <f>'TPS543C20 Loop Gain'!B3200</f>
        <v>1266000</v>
      </c>
    </row>
    <row r="741" spans="3:5" x14ac:dyDescent="0.25">
      <c r="C741">
        <f>'TPS543C20 Loop Gain'!AI3199</f>
        <v>-33.376725291837019</v>
      </c>
      <c r="D741">
        <f>'TPS543C20 Loop Gain'!AJ3199</f>
        <v>-68.236722271932805</v>
      </c>
      <c r="E741">
        <f>'TPS543C20 Loop Gain'!B3199</f>
        <v>1265000</v>
      </c>
    </row>
    <row r="742" spans="3:5" x14ac:dyDescent="0.25">
      <c r="C742">
        <f>'TPS543C20 Loop Gain'!AI3198</f>
        <v>-33.30826665509165</v>
      </c>
      <c r="D742">
        <f>'TPS543C20 Loop Gain'!AJ3198</f>
        <v>-68.106001292764347</v>
      </c>
      <c r="E742">
        <f>'TPS543C20 Loop Gain'!B3198</f>
        <v>1264000</v>
      </c>
    </row>
    <row r="743" spans="3:5" x14ac:dyDescent="0.25">
      <c r="C743">
        <f>'TPS543C20 Loop Gain'!AI3197</f>
        <v>-33.240186218637959</v>
      </c>
      <c r="D743">
        <f>'TPS543C20 Loop Gain'!AJ3197</f>
        <v>-67.975274463722798</v>
      </c>
      <c r="E743">
        <f>'TPS543C20 Loop Gain'!B3197</f>
        <v>1263000</v>
      </c>
    </row>
    <row r="744" spans="3:5" x14ac:dyDescent="0.25">
      <c r="C744">
        <f>'TPS543C20 Loop Gain'!AI3196</f>
        <v>-33.172479149952132</v>
      </c>
      <c r="D744">
        <f>'TPS543C20 Loop Gain'!AJ3196</f>
        <v>-67.844541830202147</v>
      </c>
      <c r="E744">
        <f>'TPS543C20 Loop Gain'!B3196</f>
        <v>1262000</v>
      </c>
    </row>
    <row r="745" spans="3:5" x14ac:dyDescent="0.25">
      <c r="C745">
        <f>'TPS543C20 Loop Gain'!AI3195</f>
        <v>-33.105140709743935</v>
      </c>
      <c r="D745">
        <f>'TPS543C20 Loop Gain'!AJ3195</f>
        <v>-67.713803437814562</v>
      </c>
      <c r="E745">
        <f>'TPS543C20 Loop Gain'!B3195</f>
        <v>1261000</v>
      </c>
    </row>
    <row r="746" spans="3:5" x14ac:dyDescent="0.25">
      <c r="C746">
        <f>'TPS543C20 Loop Gain'!AI3194</f>
        <v>-33.038166249567816</v>
      </c>
      <c r="D746">
        <f>'TPS543C20 Loop Gain'!AJ3194</f>
        <v>-67.583059332388189</v>
      </c>
      <c r="E746">
        <f>'TPS543C20 Loop Gain'!B3194</f>
        <v>1260000</v>
      </c>
    </row>
    <row r="747" spans="3:5" x14ac:dyDescent="0.25">
      <c r="C747">
        <f>'TPS543C20 Loop Gain'!AI3193</f>
        <v>-32.971551209511844</v>
      </c>
      <c r="D747">
        <f>'TPS543C20 Loop Gain'!AJ3193</f>
        <v>-67.452309559968015</v>
      </c>
      <c r="E747">
        <f>'TPS543C20 Loop Gain'!B3193</f>
        <v>1259000</v>
      </c>
    </row>
    <row r="748" spans="3:5" x14ac:dyDescent="0.25">
      <c r="C748">
        <f>'TPS543C20 Loop Gain'!AI3192</f>
        <v>-32.905291115958597</v>
      </c>
      <c r="D748">
        <f>'TPS543C20 Loop Gain'!AJ3192</f>
        <v>-67.321554166814948</v>
      </c>
      <c r="E748">
        <f>'TPS543C20 Loop Gain'!B3192</f>
        <v>1258000</v>
      </c>
    </row>
    <row r="749" spans="3:5" x14ac:dyDescent="0.25">
      <c r="C749">
        <f>'TPS543C20 Loop Gain'!AI3191</f>
        <v>-32.839381579416724</v>
      </c>
      <c r="D749">
        <f>'TPS543C20 Loop Gain'!AJ3191</f>
        <v>-67.19079319940667</v>
      </c>
      <c r="E749">
        <f>'TPS543C20 Loop Gain'!B3191</f>
        <v>1257000</v>
      </c>
    </row>
    <row r="750" spans="3:5" x14ac:dyDescent="0.25">
      <c r="C750">
        <f>'TPS543C20 Loop Gain'!AI3190</f>
        <v>-32.77381829242065</v>
      </c>
      <c r="D750">
        <f>'TPS543C20 Loop Gain'!AJ3190</f>
        <v>-67.060026704435259</v>
      </c>
      <c r="E750">
        <f>'TPS543C20 Loop Gain'!B3190</f>
        <v>1256000</v>
      </c>
    </row>
    <row r="751" spans="3:5" x14ac:dyDescent="0.25">
      <c r="C751">
        <f>'TPS543C20 Loop Gain'!AI3189</f>
        <v>-32.708597027494285</v>
      </c>
      <c r="D751">
        <f>'TPS543C20 Loop Gain'!AJ3189</f>
        <v>-66.929254728808658</v>
      </c>
      <c r="E751">
        <f>'TPS543C20 Loop Gain'!B3189</f>
        <v>1255000</v>
      </c>
    </row>
    <row r="752" spans="3:5" x14ac:dyDescent="0.25">
      <c r="C752">
        <f>'TPS543C20 Loop Gain'!AI3188</f>
        <v>-32.643713635178869</v>
      </c>
      <c r="D752">
        <f>'TPS543C20 Loop Gain'!AJ3188</f>
        <v>-66.798477319649763</v>
      </c>
      <c r="E752">
        <f>'TPS543C20 Loop Gain'!B3188</f>
        <v>1254000</v>
      </c>
    </row>
    <row r="753" spans="3:5" x14ac:dyDescent="0.25">
      <c r="C753">
        <f>'TPS543C20 Loop Gain'!AI3187</f>
        <v>-32.579164042119366</v>
      </c>
      <c r="D753">
        <f>'TPS543C20 Loop Gain'!AJ3187</f>
        <v>-66.667694524296678</v>
      </c>
      <c r="E753">
        <f>'TPS543C20 Loop Gain'!B3187</f>
        <v>1253000</v>
      </c>
    </row>
    <row r="754" spans="3:5" x14ac:dyDescent="0.25">
      <c r="C754">
        <f>'TPS543C20 Loop Gain'!AI3186</f>
        <v>-32.514944249211325</v>
      </c>
      <c r="D754">
        <f>'TPS543C20 Loop Gain'!AJ3186</f>
        <v>-66.536906390301397</v>
      </c>
      <c r="E754">
        <f>'TPS543C20 Loop Gain'!B3186</f>
        <v>1252000</v>
      </c>
    </row>
    <row r="755" spans="3:5" x14ac:dyDescent="0.25">
      <c r="C755">
        <f>'TPS543C20 Loop Gain'!AI3185</f>
        <v>-32.451050329802243</v>
      </c>
      <c r="D755">
        <f>'TPS543C20 Loop Gain'!AJ3185</f>
        <v>-66.406112965430253</v>
      </c>
      <c r="E755">
        <f>'TPS543C20 Loop Gain'!B3185</f>
        <v>1251000</v>
      </c>
    </row>
    <row r="756" spans="3:5" x14ac:dyDescent="0.25">
      <c r="C756">
        <f>'TPS543C20 Loop Gain'!AI3184</f>
        <v>-32.38747842794703</v>
      </c>
      <c r="D756">
        <f>'TPS543C20 Loop Gain'!AJ3184</f>
        <v>-66.275314297663414</v>
      </c>
      <c r="E756">
        <f>'TPS543C20 Loop Gain'!B3184</f>
        <v>1250000</v>
      </c>
    </row>
    <row r="757" spans="3:5" x14ac:dyDescent="0.25">
      <c r="C757">
        <f>'TPS543C20 Loop Gain'!AI3183</f>
        <v>-32.324224756716312</v>
      </c>
      <c r="D757">
        <f>'TPS543C20 Loop Gain'!AJ3183</f>
        <v>-66.144510435194661</v>
      </c>
      <c r="E757">
        <f>'TPS543C20 Loop Gain'!B3183</f>
        <v>1249000</v>
      </c>
    </row>
    <row r="758" spans="3:5" x14ac:dyDescent="0.25">
      <c r="C758">
        <f>'TPS543C20 Loop Gain'!AI3182</f>
        <v>-32.261285596555325</v>
      </c>
      <c r="D758">
        <f>'TPS543C20 Loop Gain'!AJ3182</f>
        <v>-66.013701426430472</v>
      </c>
      <c r="E758">
        <f>'TPS543C20 Loop Gain'!B3182</f>
        <v>1248000</v>
      </c>
    </row>
    <row r="759" spans="3:5" x14ac:dyDescent="0.25">
      <c r="C759">
        <f>'TPS543C20 Loop Gain'!AI3181</f>
        <v>-32.198657293689777</v>
      </c>
      <c r="D759">
        <f>'TPS543C20 Loop Gain'!AJ3181</f>
        <v>-65.882887319990786</v>
      </c>
      <c r="E759">
        <f>'TPS543C20 Loop Gain'!B3181</f>
        <v>1247000</v>
      </c>
    </row>
    <row r="760" spans="3:5" x14ac:dyDescent="0.25">
      <c r="C760">
        <f>'TPS543C20 Loop Gain'!AI3180</f>
        <v>-32.136336258579632</v>
      </c>
      <c r="D760">
        <f>'TPS543C20 Loop Gain'!AJ3180</f>
        <v>-65.752068164707296</v>
      </c>
      <c r="E760">
        <f>'TPS543C20 Loop Gain'!B3180</f>
        <v>1246000</v>
      </c>
    </row>
    <row r="761" spans="3:5" x14ac:dyDescent="0.25">
      <c r="C761">
        <f>'TPS543C20 Loop Gain'!AI3179</f>
        <v>-32.074318964418424</v>
      </c>
      <c r="D761">
        <f>'TPS543C20 Loop Gain'!AJ3179</f>
        <v>-65.621244009624917</v>
      </c>
      <c r="E761">
        <f>'TPS543C20 Loop Gain'!B3179</f>
        <v>1245000</v>
      </c>
    </row>
    <row r="762" spans="3:5" x14ac:dyDescent="0.25">
      <c r="C762">
        <f>'TPS543C20 Loop Gain'!AI3178</f>
        <v>-32.012601945674618</v>
      </c>
      <c r="D762">
        <f>'TPS543C20 Loop Gain'!AJ3178</f>
        <v>-65.490414903999181</v>
      </c>
      <c r="E762">
        <f>'TPS543C20 Loop Gain'!B3178</f>
        <v>1244000</v>
      </c>
    </row>
    <row r="763" spans="3:5" x14ac:dyDescent="0.25">
      <c r="C763">
        <f>'TPS543C20 Loop Gain'!AI3177</f>
        <v>-31.951181796676664</v>
      </c>
      <c r="D763">
        <f>'TPS543C20 Loop Gain'!AJ3177</f>
        <v>-65.359580897297874</v>
      </c>
      <c r="E763">
        <f>'TPS543C20 Loop Gain'!B3177</f>
        <v>1243000</v>
      </c>
    </row>
    <row r="764" spans="3:5" x14ac:dyDescent="0.25">
      <c r="C764">
        <f>'TPS543C20 Loop Gain'!AI3176</f>
        <v>-31.89005517023741</v>
      </c>
      <c r="D764">
        <f>'TPS543C20 Loop Gain'!AJ3176</f>
        <v>-65.228742039199915</v>
      </c>
      <c r="E764">
        <f>'TPS543C20 Loop Gain'!B3176</f>
        <v>1242000</v>
      </c>
    </row>
    <row r="765" spans="3:5" x14ac:dyDescent="0.25">
      <c r="C765">
        <f>'TPS543C20 Loop Gain'!AI3175</f>
        <v>-31.829218776319088</v>
      </c>
      <c r="D765">
        <f>'TPS543C20 Loop Gain'!AJ3175</f>
        <v>-65.09789837959444</v>
      </c>
      <c r="E765">
        <f>'TPS543C20 Loop Gain'!B3175</f>
        <v>1241000</v>
      </c>
    </row>
    <row r="766" spans="3:5" x14ac:dyDescent="0.25">
      <c r="C766">
        <f>'TPS543C20 Loop Gain'!AI3174</f>
        <v>-31.76866938073416</v>
      </c>
      <c r="D766">
        <f>'TPS543C20 Loop Gain'!AJ3174</f>
        <v>-64.967049968581591</v>
      </c>
      <c r="E766">
        <f>'TPS543C20 Loop Gain'!B3174</f>
        <v>1240000</v>
      </c>
    </row>
    <row r="767" spans="3:5" x14ac:dyDescent="0.25">
      <c r="C767">
        <f>'TPS543C20 Loop Gain'!AI3173</f>
        <v>-31.708403803885204</v>
      </c>
      <c r="D767">
        <f>'TPS543C20 Loop Gain'!AJ3173</f>
        <v>-64.836196856471204</v>
      </c>
      <c r="E767">
        <f>'TPS543C20 Loop Gain'!B3173</f>
        <v>1239000</v>
      </c>
    </row>
    <row r="768" spans="3:5" x14ac:dyDescent="0.25">
      <c r="C768">
        <f>'TPS543C20 Loop Gain'!AI3172</f>
        <v>-31.648418919538187</v>
      </c>
      <c r="D768">
        <f>'TPS543C20 Loop Gain'!AJ3172</f>
        <v>-64.705339093783024</v>
      </c>
      <c r="E768">
        <f>'TPS543C20 Loop Gain'!B3172</f>
        <v>1238000</v>
      </c>
    </row>
    <row r="769" spans="3:5" x14ac:dyDescent="0.25">
      <c r="C769">
        <f>'TPS543C20 Loop Gain'!AI3171</f>
        <v>-31.588711653630995</v>
      </c>
      <c r="D769">
        <f>'TPS543C20 Loop Gain'!AJ3171</f>
        <v>-64.574476731246051</v>
      </c>
      <c r="E769">
        <f>'TPS543C20 Loop Gain'!B3171</f>
        <v>1237000</v>
      </c>
    </row>
    <row r="770" spans="3:5" x14ac:dyDescent="0.25">
      <c r="C770">
        <f>'TPS543C20 Loop Gain'!AI3170</f>
        <v>-31.529278983114587</v>
      </c>
      <c r="D770">
        <f>'TPS543C20 Loop Gain'!AJ3170</f>
        <v>-64.443609819798468</v>
      </c>
      <c r="E770">
        <f>'TPS543C20 Loop Gain'!B3170</f>
        <v>1236000</v>
      </c>
    </row>
    <row r="771" spans="3:5" x14ac:dyDescent="0.25">
      <c r="C771">
        <f>'TPS543C20 Loop Gain'!AI3169</f>
        <v>-31.470117934826508</v>
      </c>
      <c r="D771">
        <f>'TPS543C20 Loop Gain'!AJ3169</f>
        <v>-64.312738410586149</v>
      </c>
      <c r="E771">
        <f>'TPS543C20 Loop Gain'!B3169</f>
        <v>1235000</v>
      </c>
    </row>
    <row r="772" spans="3:5" x14ac:dyDescent="0.25">
      <c r="C772">
        <f>'TPS543C20 Loop Gain'!AI3168</f>
        <v>-31.411225584394373</v>
      </c>
      <c r="D772">
        <f>'TPS543C20 Loop Gain'!AJ3168</f>
        <v>-64.181862554963502</v>
      </c>
      <c r="E772">
        <f>'TPS543C20 Loop Gain'!B3168</f>
        <v>1234000</v>
      </c>
    </row>
    <row r="773" spans="3:5" x14ac:dyDescent="0.25">
      <c r="C773">
        <f>'TPS543C20 Loop Gain'!AI3167</f>
        <v>-31.352599055170881</v>
      </c>
      <c r="D773">
        <f>'TPS543C20 Loop Gain'!AJ3167</f>
        <v>-64.050982304493715</v>
      </c>
      <c r="E773">
        <f>'TPS543C20 Loop Gain'!B3167</f>
        <v>1233000</v>
      </c>
    </row>
    <row r="774" spans="3:5" x14ac:dyDescent="0.25">
      <c r="C774">
        <f>'TPS543C20 Loop Gain'!AI3166</f>
        <v>-31.294235517196036</v>
      </c>
      <c r="D774">
        <f>'TPS543C20 Loop Gain'!AJ3166</f>
        <v>-63.920097710945512</v>
      </c>
      <c r="E774">
        <f>'TPS543C20 Loop Gain'!B3166</f>
        <v>1232000</v>
      </c>
    </row>
    <row r="775" spans="3:5" x14ac:dyDescent="0.25">
      <c r="C775">
        <f>'TPS543C20 Loop Gain'!AI3165</f>
        <v>-31.236132186188364</v>
      </c>
      <c r="D775">
        <f>'TPS543C20 Loop Gain'!AJ3165</f>
        <v>-63.789208826296452</v>
      </c>
      <c r="E775">
        <f>'TPS543C20 Loop Gain'!B3165</f>
        <v>1231000</v>
      </c>
    </row>
    <row r="776" spans="3:5" x14ac:dyDescent="0.25">
      <c r="C776">
        <f>'TPS543C20 Loop Gain'!AI3164</f>
        <v>-31.178286322562926</v>
      </c>
      <c r="D776">
        <f>'TPS543C20 Loop Gain'!AJ3164</f>
        <v>-63.658315702729389</v>
      </c>
      <c r="E776">
        <f>'TPS543C20 Loop Gain'!B3164</f>
        <v>1230000</v>
      </c>
    </row>
    <row r="777" spans="3:5" x14ac:dyDescent="0.25">
      <c r="C777">
        <f>'TPS543C20 Loop Gain'!AI3163</f>
        <v>-31.120695230475398</v>
      </c>
      <c r="D777">
        <f>'TPS543C20 Loop Gain'!AJ3163</f>
        <v>-63.527418392633983</v>
      </c>
      <c r="E777">
        <f>'TPS543C20 Loop Gain'!B3163</f>
        <v>1229000</v>
      </c>
    </row>
    <row r="778" spans="3:5" x14ac:dyDescent="0.25">
      <c r="C778">
        <f>'TPS543C20 Loop Gain'!AI3162</f>
        <v>-31.06335625689205</v>
      </c>
      <c r="D778">
        <f>'TPS543C20 Loop Gain'!AJ3162</f>
        <v>-63.396516948605473</v>
      </c>
      <c r="E778">
        <f>'TPS543C20 Loop Gain'!B3162</f>
        <v>1228000</v>
      </c>
    </row>
    <row r="779" spans="3:5" x14ac:dyDescent="0.25">
      <c r="C779">
        <f>'TPS543C20 Loop Gain'!AI3161</f>
        <v>-31.006266790683309</v>
      </c>
      <c r="D779">
        <f>'TPS543C20 Loop Gain'!AJ3161</f>
        <v>-63.265611423444142</v>
      </c>
      <c r="E779">
        <f>'TPS543C20 Loop Gain'!B3161</f>
        <v>1227000</v>
      </c>
    </row>
    <row r="780" spans="3:5" x14ac:dyDescent="0.25">
      <c r="C780">
        <f>'TPS543C20 Loop Gain'!AI3160</f>
        <v>-30.949424261742926</v>
      </c>
      <c r="D780">
        <f>'TPS543C20 Loop Gain'!AJ3160</f>
        <v>-63.134701870155851</v>
      </c>
      <c r="E780">
        <f>'TPS543C20 Loop Gain'!B3160</f>
        <v>1226000</v>
      </c>
    </row>
    <row r="781" spans="3:5" x14ac:dyDescent="0.25">
      <c r="C781">
        <f>'TPS543C20 Loop Gain'!AI3159</f>
        <v>-30.892826140127255</v>
      </c>
      <c r="D781">
        <f>'TPS543C20 Loop Gain'!AJ3159</f>
        <v>-63.003788341949885</v>
      </c>
      <c r="E781">
        <f>'TPS543C20 Loop Gain'!B3159</f>
        <v>1225000</v>
      </c>
    </row>
    <row r="782" spans="3:5" x14ac:dyDescent="0.25">
      <c r="C782">
        <f>'TPS543C20 Loop Gain'!AI3158</f>
        <v>-30.836469935220357</v>
      </c>
      <c r="D782">
        <f>'TPS543C20 Loop Gain'!AJ3158</f>
        <v>-62.87287089224035</v>
      </c>
      <c r="E782">
        <f>'TPS543C20 Loop Gain'!B3158</f>
        <v>1224000</v>
      </c>
    </row>
    <row r="783" spans="3:5" x14ac:dyDescent="0.25">
      <c r="C783">
        <f>'TPS543C20 Loop Gain'!AI3157</f>
        <v>-30.780353194917772</v>
      </c>
      <c r="D783">
        <f>'TPS543C20 Loop Gain'!AJ3157</f>
        <v>-62.74194957464524</v>
      </c>
      <c r="E783">
        <f>'TPS543C20 Loop Gain'!B3157</f>
        <v>1223000</v>
      </c>
    </row>
    <row r="784" spans="3:5" x14ac:dyDescent="0.25">
      <c r="C784">
        <f>'TPS543C20 Loop Gain'!AI3156</f>
        <v>-30.724473504833711</v>
      </c>
      <c r="D784">
        <f>'TPS543C20 Loop Gain'!AJ3156</f>
        <v>-62.611024442984871</v>
      </c>
      <c r="E784">
        <f>'TPS543C20 Loop Gain'!B3156</f>
        <v>1222000</v>
      </c>
    </row>
    <row r="785" spans="3:5" x14ac:dyDescent="0.25">
      <c r="C785">
        <f>'TPS543C20 Loop Gain'!AI3155</f>
        <v>-30.668828487525989</v>
      </c>
      <c r="D785">
        <f>'TPS543C20 Loop Gain'!AJ3155</f>
        <v>-62.480095551283164</v>
      </c>
      <c r="E785">
        <f>'TPS543C20 Loop Gain'!B3155</f>
        <v>1221000</v>
      </c>
    </row>
    <row r="786" spans="3:5" x14ac:dyDescent="0.25">
      <c r="C786">
        <f>'TPS543C20 Loop Gain'!AI3154</f>
        <v>-30.613415801743223</v>
      </c>
      <c r="D786">
        <f>'TPS543C20 Loop Gain'!AJ3154</f>
        <v>-62.349162953765301</v>
      </c>
      <c r="E786">
        <f>'TPS543C20 Loop Gain'!B3154</f>
        <v>1220000</v>
      </c>
    </row>
    <row r="787" spans="3:5" x14ac:dyDescent="0.25">
      <c r="C787">
        <f>'TPS543C20 Loop Gain'!AI3153</f>
        <v>-30.558233141689112</v>
      </c>
      <c r="D787">
        <f>'TPS543C20 Loop Gain'!AJ3153</f>
        <v>-62.218226704859546</v>
      </c>
      <c r="E787">
        <f>'TPS543C20 Loop Gain'!B3153</f>
        <v>1219000</v>
      </c>
    </row>
    <row r="788" spans="3:5" x14ac:dyDescent="0.25">
      <c r="C788">
        <f>'TPS543C20 Loop Gain'!AI3152</f>
        <v>-30.503278236306773</v>
      </c>
      <c r="D788">
        <f>'TPS543C20 Loop Gain'!AJ3152</f>
        <v>-62.087286859194457</v>
      </c>
      <c r="E788">
        <f>'TPS543C20 Loop Gain'!B3152</f>
        <v>1218000</v>
      </c>
    </row>
    <row r="789" spans="3:5" x14ac:dyDescent="0.25">
      <c r="C789">
        <f>'TPS543C20 Loop Gain'!AI3151</f>
        <v>-30.448548848579648</v>
      </c>
      <c r="D789">
        <f>'TPS543C20 Loop Gain'!AJ3151</f>
        <v>-61.95634347159988</v>
      </c>
      <c r="E789">
        <f>'TPS543C20 Loop Gain'!B3151</f>
        <v>1217000</v>
      </c>
    </row>
    <row r="790" spans="3:5" x14ac:dyDescent="0.25">
      <c r="C790">
        <f>'TPS543C20 Loop Gain'!AI3150</f>
        <v>-30.394042774851737</v>
      </c>
      <c r="D790">
        <f>'TPS543C20 Loop Gain'!AJ3150</f>
        <v>-61.825396597106788</v>
      </c>
      <c r="E790">
        <f>'TPS543C20 Loop Gain'!B3150</f>
        <v>1216000</v>
      </c>
    </row>
    <row r="791" spans="3:5" x14ac:dyDescent="0.25">
      <c r="C791">
        <f>'TPS543C20 Loop Gain'!AI3149</f>
        <v>-30.339757844161767</v>
      </c>
      <c r="D791">
        <f>'TPS543C20 Loop Gain'!AJ3149</f>
        <v>-61.69444629094486</v>
      </c>
      <c r="E791">
        <f>'TPS543C20 Loop Gain'!B3149</f>
        <v>1215000</v>
      </c>
    </row>
    <row r="792" spans="3:5" x14ac:dyDescent="0.25">
      <c r="C792">
        <f>'TPS543C20 Loop Gain'!AI3148</f>
        <v>-30.285691917597344</v>
      </c>
      <c r="D792">
        <f>'TPS543C20 Loop Gain'!AJ3148</f>
        <v>-61.563492608543974</v>
      </c>
      <c r="E792">
        <f>'TPS543C20 Loop Gain'!B3148</f>
        <v>1214000</v>
      </c>
    </row>
    <row r="793" spans="3:5" x14ac:dyDescent="0.25">
      <c r="C793">
        <f>'TPS543C20 Loop Gain'!AI3147</f>
        <v>-30.231842887662047</v>
      </c>
      <c r="D793">
        <f>'TPS543C20 Loop Gain'!AJ3147</f>
        <v>-61.432535605533054</v>
      </c>
      <c r="E793">
        <f>'TPS543C20 Loop Gain'!B3147</f>
        <v>1213000</v>
      </c>
    </row>
    <row r="794" spans="3:5" x14ac:dyDescent="0.25">
      <c r="C794">
        <f>'TPS543C20 Loop Gain'!AI3146</f>
        <v>-30.178208677660116</v>
      </c>
      <c r="D794">
        <f>'TPS543C20 Loop Gain'!AJ3146</f>
        <v>-61.301575337739294</v>
      </c>
      <c r="E794">
        <f>'TPS543C20 Loop Gain'!B3146</f>
        <v>1212000</v>
      </c>
    </row>
    <row r="795" spans="3:5" x14ac:dyDescent="0.25">
      <c r="C795">
        <f>'TPS543C20 Loop Gain'!AI3145</f>
        <v>-30.12478724109458</v>
      </c>
      <c r="D795">
        <f>'TPS543C20 Loop Gain'!AJ3145</f>
        <v>-61.170611861188391</v>
      </c>
      <c r="E795">
        <f>'TPS543C20 Loop Gain'!B3145</f>
        <v>1211000</v>
      </c>
    </row>
    <row r="796" spans="3:5" x14ac:dyDescent="0.25">
      <c r="C796">
        <f>'TPS543C20 Loop Gain'!AI3144</f>
        <v>-30.071576561080413</v>
      </c>
      <c r="D796">
        <f>'TPS543C20 Loop Gain'!AJ3144</f>
        <v>-61.03964523210356</v>
      </c>
      <c r="E796">
        <f>'TPS543C20 Loop Gain'!B3144</f>
        <v>1210000</v>
      </c>
    </row>
    <row r="797" spans="3:5" x14ac:dyDescent="0.25">
      <c r="C797">
        <f>'TPS543C20 Loop Gain'!AI3143</f>
        <v>-30.018574649772987</v>
      </c>
      <c r="D797">
        <f>'TPS543C20 Loop Gain'!AJ3143</f>
        <v>-60.908675506903954</v>
      </c>
      <c r="E797">
        <f>'TPS543C20 Loop Gain'!B3143</f>
        <v>1209000</v>
      </c>
    </row>
    <row r="798" spans="3:5" x14ac:dyDescent="0.25">
      <c r="C798">
        <f>'TPS543C20 Loop Gain'!AI3142</f>
        <v>-29.965779547807976</v>
      </c>
      <c r="D798">
        <f>'TPS543C20 Loop Gain'!AJ3142</f>
        <v>-60.777702742207445</v>
      </c>
      <c r="E798">
        <f>'TPS543C20 Loop Gain'!B3142</f>
        <v>1208000</v>
      </c>
    </row>
    <row r="799" spans="3:5" x14ac:dyDescent="0.25">
      <c r="C799">
        <f>'TPS543C20 Loop Gain'!AI3141</f>
        <v>-29.913189323757518</v>
      </c>
      <c r="D799">
        <f>'TPS543C20 Loop Gain'!AJ3141</f>
        <v>-60.646726994825855</v>
      </c>
      <c r="E799">
        <f>'TPS543C20 Loop Gain'!B3141</f>
        <v>1207000</v>
      </c>
    </row>
    <row r="800" spans="3:5" x14ac:dyDescent="0.25">
      <c r="C800">
        <f>'TPS543C20 Loop Gain'!AI3140</f>
        <v>-29.860802073595927</v>
      </c>
      <c r="D800">
        <f>'TPS543C20 Loop Gain'!AJ3140</f>
        <v>-60.515748321767191</v>
      </c>
      <c r="E800">
        <f>'TPS543C20 Loop Gain'!B3140</f>
        <v>1206000</v>
      </c>
    </row>
    <row r="801" spans="3:5" x14ac:dyDescent="0.25">
      <c r="C801">
        <f>'TPS543C20 Loop Gain'!AI3139</f>
        <v>-29.808615920181531</v>
      </c>
      <c r="D801">
        <f>'TPS543C20 Loop Gain'!AJ3139</f>
        <v>-60.38476678023531</v>
      </c>
      <c r="E801">
        <f>'TPS543C20 Loop Gain'!B3139</f>
        <v>1205000</v>
      </c>
    </row>
    <row r="802" spans="3:5" x14ac:dyDescent="0.25">
      <c r="C802">
        <f>'TPS543C20 Loop Gain'!AI3138</f>
        <v>-29.756629012747684</v>
      </c>
      <c r="D802">
        <f>'TPS543C20 Loop Gain'!AJ3138</f>
        <v>-60.253782427627335</v>
      </c>
      <c r="E802">
        <f>'TPS543C20 Loop Gain'!B3138</f>
        <v>1204000</v>
      </c>
    </row>
    <row r="803" spans="3:5" x14ac:dyDescent="0.25">
      <c r="C803">
        <f>'TPS543C20 Loop Gain'!AI3137</f>
        <v>-29.704839526408016</v>
      </c>
      <c r="D803">
        <f>'TPS543C20 Loop Gain'!AJ3137</f>
        <v>-60.122795321535378</v>
      </c>
      <c r="E803">
        <f>'TPS543C20 Loop Gain'!B3137</f>
        <v>1203000</v>
      </c>
    </row>
    <row r="804" spans="3:5" x14ac:dyDescent="0.25">
      <c r="C804">
        <f>'TPS543C20 Loop Gain'!AI3136</f>
        <v>-29.653245661671829</v>
      </c>
      <c r="D804">
        <f>'TPS543C20 Loop Gain'!AJ3136</f>
        <v>-59.991805519745022</v>
      </c>
      <c r="E804">
        <f>'TPS543C20 Loop Gain'!B3136</f>
        <v>1202000</v>
      </c>
    </row>
    <row r="805" spans="3:5" x14ac:dyDescent="0.25">
      <c r="C805">
        <f>'TPS543C20 Loop Gain'!AI3135</f>
        <v>-29.601845643971242</v>
      </c>
      <c r="D805">
        <f>'TPS543C20 Loop Gain'!AJ3135</f>
        <v>-59.860813080233683</v>
      </c>
      <c r="E805">
        <f>'TPS543C20 Loop Gain'!B3135</f>
        <v>1201000</v>
      </c>
    </row>
    <row r="806" spans="3:5" x14ac:dyDescent="0.25">
      <c r="C806">
        <f>'TPS543C20 Loop Gain'!AI3134</f>
        <v>-29.550637723198729</v>
      </c>
      <c r="D806">
        <f>'TPS543C20 Loop Gain'!AJ3134</f>
        <v>-59.729818061172757</v>
      </c>
      <c r="E806">
        <f>'TPS543C20 Loop Gain'!B3134</f>
        <v>1200000</v>
      </c>
    </row>
    <row r="807" spans="3:5" x14ac:dyDescent="0.25">
      <c r="C807">
        <f>'TPS543C20 Loop Gain'!AI3133</f>
        <v>-29.499620173257117</v>
      </c>
      <c r="D807">
        <f>'TPS543C20 Loop Gain'!AJ3133</f>
        <v>-59.598820520923589</v>
      </c>
      <c r="E807">
        <f>'TPS543C20 Loop Gain'!B3133</f>
        <v>1199000</v>
      </c>
    </row>
    <row r="808" spans="3:5" x14ac:dyDescent="0.25">
      <c r="C808">
        <f>'TPS543C20 Loop Gain'!AI3132</f>
        <v>-29.448791291616825</v>
      </c>
      <c r="D808">
        <f>'TPS543C20 Loop Gain'!AJ3132</f>
        <v>-59.467820518040874</v>
      </c>
      <c r="E808">
        <f>'TPS543C20 Loop Gain'!B3132</f>
        <v>1198000</v>
      </c>
    </row>
    <row r="809" spans="3:5" x14ac:dyDescent="0.25">
      <c r="C809">
        <f>'TPS543C20 Loop Gain'!AI3131</f>
        <v>-29.398149398886066</v>
      </c>
      <c r="D809">
        <f>'TPS543C20 Loop Gain'!AJ3131</f>
        <v>-59.33681811126894</v>
      </c>
      <c r="E809">
        <f>'TPS543C20 Loop Gain'!B3131</f>
        <v>1197000</v>
      </c>
    </row>
    <row r="810" spans="3:5" x14ac:dyDescent="0.25">
      <c r="C810">
        <f>'TPS543C20 Loop Gain'!AI3130</f>
        <v>-29.347692838389147</v>
      </c>
      <c r="D810">
        <f>'TPS543C20 Loop Gain'!AJ3130</f>
        <v>-59.205813359542113</v>
      </c>
      <c r="E810">
        <f>'TPS543C20 Loop Gain'!B3130</f>
        <v>1196000</v>
      </c>
    </row>
    <row r="811" spans="3:5" x14ac:dyDescent="0.25">
      <c r="C811">
        <f>'TPS543C20 Loop Gain'!AI3129</f>
        <v>-29.297419975754831</v>
      </c>
      <c r="D811">
        <f>'TPS543C20 Loop Gain'!AJ3129</f>
        <v>-59.074806321984987</v>
      </c>
      <c r="E811">
        <f>'TPS543C20 Loop Gain'!B3129</f>
        <v>1195000</v>
      </c>
    </row>
    <row r="812" spans="3:5" x14ac:dyDescent="0.25">
      <c r="C812">
        <f>'TPS543C20 Loop Gain'!AI3128</f>
        <v>-29.247329198514187</v>
      </c>
      <c r="D812">
        <f>'TPS543C20 Loop Gain'!AJ3128</f>
        <v>-58.943797057910785</v>
      </c>
      <c r="E812">
        <f>'TPS543C20 Loop Gain'!B3128</f>
        <v>1194000</v>
      </c>
    </row>
    <row r="813" spans="3:5" x14ac:dyDescent="0.25">
      <c r="C813">
        <f>'TPS543C20 Loop Gain'!AI3127</f>
        <v>-29.197418915706823</v>
      </c>
      <c r="D813">
        <f>'TPS543C20 Loop Gain'!AJ3127</f>
        <v>-58.812785626822134</v>
      </c>
      <c r="E813">
        <f>'TPS543C20 Loop Gain'!B3127</f>
        <v>1193000</v>
      </c>
    </row>
    <row r="814" spans="3:5" x14ac:dyDescent="0.25">
      <c r="C814">
        <f>'TPS543C20 Loop Gain'!AI3126</f>
        <v>-29.147687557496532</v>
      </c>
      <c r="D814">
        <f>'TPS543C20 Loop Gain'!AJ3126</f>
        <v>-58.681772088408593</v>
      </c>
      <c r="E814">
        <f>'TPS543C20 Loop Gain'!B3126</f>
        <v>1192000</v>
      </c>
    </row>
    <row r="815" spans="3:5" x14ac:dyDescent="0.25">
      <c r="C815">
        <f>'TPS543C20 Loop Gain'!AI3125</f>
        <v>-29.09813357479452</v>
      </c>
      <c r="D815">
        <f>'TPS543C20 Loop Gain'!AJ3125</f>
        <v>-58.550756502547699</v>
      </c>
      <c r="E815">
        <f>'TPS543C20 Loop Gain'!B3125</f>
        <v>1191000</v>
      </c>
    </row>
    <row r="816" spans="3:5" x14ac:dyDescent="0.25">
      <c r="C816">
        <f>'TPS543C20 Loop Gain'!AI3124</f>
        <v>-29.048755438892641</v>
      </c>
      <c r="D816">
        <f>'TPS543C20 Loop Gain'!AJ3124</f>
        <v>-58.41973892930374</v>
      </c>
      <c r="E816">
        <f>'TPS543C20 Loop Gain'!B3124</f>
        <v>1190000</v>
      </c>
    </row>
    <row r="817" spans="3:5" x14ac:dyDescent="0.25">
      <c r="C817">
        <f>'TPS543C20 Loop Gain'!AI3123</f>
        <v>-28.999551641102951</v>
      </c>
      <c r="D817">
        <f>'TPS543C20 Loop Gain'!AJ3123</f>
        <v>-58.288719428926953</v>
      </c>
      <c r="E817">
        <f>'TPS543C20 Loop Gain'!B3123</f>
        <v>1189000</v>
      </c>
    </row>
    <row r="818" spans="3:5" x14ac:dyDescent="0.25">
      <c r="C818">
        <f>'TPS543C20 Loop Gain'!AI3122</f>
        <v>-28.950520692405686</v>
      </c>
      <c r="D818">
        <f>'TPS543C20 Loop Gain'!AJ3122</f>
        <v>-58.157698061854106</v>
      </c>
      <c r="E818">
        <f>'TPS543C20 Loop Gain'!B3122</f>
        <v>1188000</v>
      </c>
    </row>
    <row r="819" spans="3:5" x14ac:dyDescent="0.25">
      <c r="C819">
        <f>'TPS543C20 Loop Gain'!AI3121</f>
        <v>-28.901661123105612</v>
      </c>
      <c r="D819">
        <f>'TPS543C20 Loop Gain'!AJ3121</f>
        <v>-58.026674888705408</v>
      </c>
      <c r="E819">
        <f>'TPS543C20 Loop Gain'!B3121</f>
        <v>1187000</v>
      </c>
    </row>
    <row r="820" spans="3:5" x14ac:dyDescent="0.25">
      <c r="C820">
        <f>'TPS543C20 Loop Gain'!AI3120</f>
        <v>-28.852971482494908</v>
      </c>
      <c r="D820">
        <f>'TPS543C20 Loop Gain'!AJ3120</f>
        <v>-57.895649970287295</v>
      </c>
      <c r="E820">
        <f>'TPS543C20 Loop Gain'!B3120</f>
        <v>1186000</v>
      </c>
    </row>
    <row r="821" spans="3:5" x14ac:dyDescent="0.25">
      <c r="C821">
        <f>'TPS543C20 Loop Gain'!AI3119</f>
        <v>-28.804450338524248</v>
      </c>
      <c r="D821">
        <f>'TPS543C20 Loop Gain'!AJ3119</f>
        <v>-57.764623367588456</v>
      </c>
      <c r="E821">
        <f>'TPS543C20 Loop Gain'!B3119</f>
        <v>1185000</v>
      </c>
    </row>
    <row r="822" spans="3:5" x14ac:dyDescent="0.25">
      <c r="C822">
        <f>'TPS543C20 Loop Gain'!AI3118</f>
        <v>-28.756096277479575</v>
      </c>
      <c r="D822">
        <f>'TPS543C20 Loop Gain'!AJ3118</f>
        <v>-57.633595141782848</v>
      </c>
      <c r="E822">
        <f>'TPS543C20 Loop Gain'!B3118</f>
        <v>1184000</v>
      </c>
    </row>
    <row r="823" spans="3:5" x14ac:dyDescent="0.25">
      <c r="C823">
        <f>'TPS543C20 Loop Gain'!AI3117</f>
        <v>-28.70790790366771</v>
      </c>
      <c r="D823">
        <f>'TPS543C20 Loop Gain'!AJ3117</f>
        <v>-57.502565354225169</v>
      </c>
      <c r="E823">
        <f>'TPS543C20 Loop Gain'!B3117</f>
        <v>1183000</v>
      </c>
    </row>
    <row r="824" spans="3:5" x14ac:dyDescent="0.25">
      <c r="C824">
        <f>'TPS543C20 Loop Gain'!AI3116</f>
        <v>-28.659883839106591</v>
      </c>
      <c r="D824">
        <f>'TPS543C20 Loop Gain'!AJ3116</f>
        <v>-57.371534066453421</v>
      </c>
      <c r="E824">
        <f>'TPS543C20 Loop Gain'!B3116</f>
        <v>1182000</v>
      </c>
    </row>
    <row r="825" spans="3:5" x14ac:dyDescent="0.25">
      <c r="C825">
        <f>'TPS543C20 Loop Gain'!AI3115</f>
        <v>-28.612022723223966</v>
      </c>
      <c r="D825">
        <f>'TPS543C20 Loop Gain'!AJ3115</f>
        <v>-57.240501340186277</v>
      </c>
      <c r="E825">
        <f>'TPS543C20 Loop Gain'!B3115</f>
        <v>1181000</v>
      </c>
    </row>
    <row r="826" spans="3:5" x14ac:dyDescent="0.25">
      <c r="C826">
        <f>'TPS543C20 Loop Gain'!AI3114</f>
        <v>-28.564323212560893</v>
      </c>
      <c r="D826">
        <f>'TPS543C20 Loop Gain'!AJ3114</f>
        <v>-57.109467237323514</v>
      </c>
      <c r="E826">
        <f>'TPS543C20 Loop Gain'!B3114</f>
        <v>1180000</v>
      </c>
    </row>
    <row r="827" spans="3:5" x14ac:dyDescent="0.25">
      <c r="C827">
        <f>'TPS543C20 Loop Gain'!AI3113</f>
        <v>-28.516783980482856</v>
      </c>
      <c r="D827">
        <f>'TPS543C20 Loop Gain'!AJ3113</f>
        <v>-56.978431819945612</v>
      </c>
      <c r="E827">
        <f>'TPS543C20 Loop Gain'!B3113</f>
        <v>1179000</v>
      </c>
    </row>
    <row r="828" spans="3:5" x14ac:dyDescent="0.25">
      <c r="C828">
        <f>'TPS543C20 Loop Gain'!AI3112</f>
        <v>-28.469403716896093</v>
      </c>
      <c r="D828">
        <f>'TPS543C20 Loop Gain'!AJ3112</f>
        <v>-56.847395150312032</v>
      </c>
      <c r="E828">
        <f>'TPS543C20 Loop Gain'!B3112</f>
        <v>1178000</v>
      </c>
    </row>
    <row r="829" spans="3:5" x14ac:dyDescent="0.25">
      <c r="C829">
        <f>'TPS543C20 Loop Gain'!AI3111</f>
        <v>-28.422181127969395</v>
      </c>
      <c r="D829">
        <f>'TPS543C20 Loop Gain'!AJ3111</f>
        <v>-56.716357290861325</v>
      </c>
      <c r="E829">
        <f>'TPS543C20 Loop Gain'!B3111</f>
        <v>1177000</v>
      </c>
    </row>
    <row r="830" spans="3:5" x14ac:dyDescent="0.25">
      <c r="C830">
        <f>'TPS543C20 Loop Gain'!AI3110</f>
        <v>-28.375114935863294</v>
      </c>
      <c r="D830">
        <f>'TPS543C20 Loop Gain'!AJ3110</f>
        <v>-56.585318304209864</v>
      </c>
      <c r="E830">
        <f>'TPS543C20 Loop Gain'!B3110</f>
        <v>1176000</v>
      </c>
    </row>
    <row r="831" spans="3:5" x14ac:dyDescent="0.25">
      <c r="C831">
        <f>'TPS543C20 Loop Gain'!AI3109</f>
        <v>-28.328203878463331</v>
      </c>
      <c r="D831">
        <f>'TPS543C20 Loop Gain'!AJ3109</f>
        <v>-56.4542782531528</v>
      </c>
      <c r="E831">
        <f>'TPS543C20 Loop Gain'!B3109</f>
        <v>1175000</v>
      </c>
    </row>
    <row r="832" spans="3:5" x14ac:dyDescent="0.25">
      <c r="C832">
        <f>'TPS543C20 Loop Gain'!AI3108</f>
        <v>-28.281446709119734</v>
      </c>
      <c r="D832">
        <f>'TPS543C20 Loop Gain'!AJ3108</f>
        <v>-56.323237200661815</v>
      </c>
      <c r="E832">
        <f>'TPS543C20 Loop Gain'!B3108</f>
        <v>1174000</v>
      </c>
    </row>
    <row r="833" spans="3:5" x14ac:dyDescent="0.25">
      <c r="C833">
        <f>'TPS543C20 Loop Gain'!AI3107</f>
        <v>-28.234842196391451</v>
      </c>
      <c r="D833">
        <f>'TPS543C20 Loop Gain'!AJ3107</f>
        <v>-56.192195209884844</v>
      </c>
      <c r="E833">
        <f>'TPS543C20 Loop Gain'!B3107</f>
        <v>1173000</v>
      </c>
    </row>
    <row r="834" spans="3:5" x14ac:dyDescent="0.25">
      <c r="C834">
        <f>'TPS543C20 Loop Gain'!AI3106</f>
        <v>-28.188389123796973</v>
      </c>
      <c r="D834">
        <f>'TPS543C20 Loop Gain'!AJ3106</f>
        <v>-56.061152344145654</v>
      </c>
      <c r="E834">
        <f>'TPS543C20 Loop Gain'!B3106</f>
        <v>1172000</v>
      </c>
    </row>
    <row r="835" spans="3:5" x14ac:dyDescent="0.25">
      <c r="C835">
        <f>'TPS543C20 Loop Gain'!AI3105</f>
        <v>-28.142086289568585</v>
      </c>
      <c r="D835">
        <f>'TPS543C20 Loop Gain'!AJ3105</f>
        <v>-55.93010866694307</v>
      </c>
      <c r="E835">
        <f>'TPS543C20 Loop Gain'!B3105</f>
        <v>1171000</v>
      </c>
    </row>
    <row r="836" spans="3:5" x14ac:dyDescent="0.25">
      <c r="C836">
        <f>'TPS543C20 Loop Gain'!AI3104</f>
        <v>-28.09593250641273</v>
      </c>
      <c r="D836">
        <f>'TPS543C20 Loop Gain'!AJ3104</f>
        <v>-55.799064241950632</v>
      </c>
      <c r="E836">
        <f>'TPS543C20 Loop Gain'!B3104</f>
        <v>1170000</v>
      </c>
    </row>
    <row r="837" spans="3:5" x14ac:dyDescent="0.25">
      <c r="C837">
        <f>'TPS543C20 Loop Gain'!AI3103</f>
        <v>-28.049926601274713</v>
      </c>
      <c r="D837">
        <f>'TPS543C20 Loop Gain'!AJ3103</f>
        <v>-55.668019133015243</v>
      </c>
      <c r="E837">
        <f>'TPS543C20 Loop Gain'!B3103</f>
        <v>1169000</v>
      </c>
    </row>
    <row r="838" spans="3:5" x14ac:dyDescent="0.25">
      <c r="C838">
        <f>'TPS543C20 Loop Gain'!AI3102</f>
        <v>-28.004067415108359</v>
      </c>
      <c r="D838">
        <f>'TPS543C20 Loop Gain'!AJ3102</f>
        <v>-55.536973404157656</v>
      </c>
      <c r="E838">
        <f>'TPS543C20 Loop Gain'!B3102</f>
        <v>1168000</v>
      </c>
    </row>
    <row r="839" spans="3:5" x14ac:dyDescent="0.25">
      <c r="C839">
        <f>'TPS543C20 Loop Gain'!AI3101</f>
        <v>-27.958353802649579</v>
      </c>
      <c r="D839">
        <f>'TPS543C20 Loop Gain'!AJ3101</f>
        <v>-55.405927119569775</v>
      </c>
      <c r="E839">
        <f>'TPS543C20 Loop Gain'!B3101</f>
        <v>1167000</v>
      </c>
    </row>
    <row r="840" spans="3:5" x14ac:dyDescent="0.25">
      <c r="C840">
        <f>'TPS543C20 Loop Gain'!AI3100</f>
        <v>-27.912784632196335</v>
      </c>
      <c r="D840">
        <f>'TPS543C20 Loop Gain'!AJ3100</f>
        <v>-55.274880343616495</v>
      </c>
      <c r="E840">
        <f>'TPS543C20 Loop Gain'!B3100</f>
        <v>1166000</v>
      </c>
    </row>
    <row r="841" spans="3:5" x14ac:dyDescent="0.25">
      <c r="C841">
        <f>'TPS543C20 Loop Gain'!AI3099</f>
        <v>-27.867358785390234</v>
      </c>
      <c r="D841">
        <f>'TPS543C20 Loop Gain'!AJ3099</f>
        <v>-55.143833140833308</v>
      </c>
      <c r="E841">
        <f>'TPS543C20 Loop Gain'!B3099</f>
        <v>1165000</v>
      </c>
    </row>
    <row r="842" spans="3:5" x14ac:dyDescent="0.25">
      <c r="C842">
        <f>'TPS543C20 Loop Gain'!AI3098</f>
        <v>-27.822075157005344</v>
      </c>
      <c r="D842">
        <f>'TPS543C20 Loop Gain'!AJ3098</f>
        <v>-55.012785575926195</v>
      </c>
      <c r="E842">
        <f>'TPS543C20 Loop Gain'!B3098</f>
        <v>1164000</v>
      </c>
    </row>
    <row r="843" spans="3:5" x14ac:dyDescent="0.25">
      <c r="C843">
        <f>'TPS543C20 Loop Gain'!AI3097</f>
        <v>-27.77693265473815</v>
      </c>
      <c r="D843">
        <f>'TPS543C20 Loop Gain'!AJ3097</f>
        <v>-54.881737713771287</v>
      </c>
      <c r="E843">
        <f>'TPS543C20 Loop Gain'!B3097</f>
        <v>1163000</v>
      </c>
    </row>
    <row r="844" spans="3:5" x14ac:dyDescent="0.25">
      <c r="C844">
        <f>'TPS543C20 Loop Gain'!AI3096</f>
        <v>-27.731930199004733</v>
      </c>
      <c r="D844">
        <f>'TPS543C20 Loop Gain'!AJ3096</f>
        <v>-54.750689619412512</v>
      </c>
      <c r="E844">
        <f>'TPS543C20 Loop Gain'!B3096</f>
        <v>1162000</v>
      </c>
    </row>
    <row r="845" spans="3:5" x14ac:dyDescent="0.25">
      <c r="C845">
        <f>'TPS543C20 Loop Gain'!AI3095</f>
        <v>-27.687066722739676</v>
      </c>
      <c r="D845">
        <f>'TPS543C20 Loop Gain'!AJ3095</f>
        <v>-54.619641358064023</v>
      </c>
      <c r="E845">
        <f>'TPS543C20 Loop Gain'!B3095</f>
        <v>1161000</v>
      </c>
    </row>
    <row r="846" spans="3:5" x14ac:dyDescent="0.25">
      <c r="C846">
        <f>'TPS543C20 Loop Gain'!AI3094</f>
        <v>-27.642341171199455</v>
      </c>
      <c r="D846">
        <f>'TPS543C20 Loop Gain'!AJ3094</f>
        <v>-54.488592995106316</v>
      </c>
      <c r="E846">
        <f>'TPS543C20 Loop Gain'!B3094</f>
        <v>1160000</v>
      </c>
    </row>
    <row r="847" spans="3:5" x14ac:dyDescent="0.25">
      <c r="C847">
        <f>'TPS543C20 Loop Gain'!AI3093</f>
        <v>-27.597752501770515</v>
      </c>
      <c r="D847">
        <f>'TPS543C20 Loop Gain'!AJ3093</f>
        <v>-54.357544596086768</v>
      </c>
      <c r="E847">
        <f>'TPS543C20 Loop Gain'!B3093</f>
        <v>1159000</v>
      </c>
    </row>
    <row r="848" spans="3:5" x14ac:dyDescent="0.25">
      <c r="C848">
        <f>'TPS543C20 Loop Gain'!AI3092</f>
        <v>-27.553299683779503</v>
      </c>
      <c r="D848">
        <f>'TPS543C20 Loop Gain'!AJ3092</f>
        <v>-54.226496226720151</v>
      </c>
      <c r="E848">
        <f>'TPS543C20 Loop Gain'!B3092</f>
        <v>1158000</v>
      </c>
    </row>
    <row r="849" spans="3:5" x14ac:dyDescent="0.25">
      <c r="C849">
        <f>'TPS543C20 Loop Gain'!AI3091</f>
        <v>-27.508981698308808</v>
      </c>
      <c r="D849">
        <f>'TPS543C20 Loop Gain'!AJ3091</f>
        <v>-54.095447952885735</v>
      </c>
      <c r="E849">
        <f>'TPS543C20 Loop Gain'!B3091</f>
        <v>1157000</v>
      </c>
    </row>
    <row r="850" spans="3:5" x14ac:dyDescent="0.25">
      <c r="C850">
        <f>'TPS543C20 Loop Gain'!AI3090</f>
        <v>-27.464797538014398</v>
      </c>
      <c r="D850">
        <f>'TPS543C20 Loop Gain'!AJ3090</f>
        <v>-53.964399840627955</v>
      </c>
      <c r="E850">
        <f>'TPS543C20 Loop Gain'!B3090</f>
        <v>1156000</v>
      </c>
    </row>
    <row r="851" spans="3:5" x14ac:dyDescent="0.25">
      <c r="C851">
        <f>'TPS543C20 Loop Gain'!AI3089</f>
        <v>-27.420746206947793</v>
      </c>
      <c r="D851">
        <f>'TPS543C20 Loop Gain'!AJ3089</f>
        <v>-53.833351956155461</v>
      </c>
      <c r="E851">
        <f>'TPS543C20 Loop Gain'!B3089</f>
        <v>1155000</v>
      </c>
    </row>
    <row r="852" spans="3:5" x14ac:dyDescent="0.25">
      <c r="C852">
        <f>'TPS543C20 Loop Gain'!AI3088</f>
        <v>-27.376826720380922</v>
      </c>
      <c r="D852">
        <f>'TPS543C20 Loop Gain'!AJ3088</f>
        <v>-53.702304365840426</v>
      </c>
      <c r="E852">
        <f>'TPS543C20 Loop Gain'!B3088</f>
        <v>1154000</v>
      </c>
    </row>
    <row r="853" spans="3:5" x14ac:dyDescent="0.25">
      <c r="C853">
        <f>'TPS543C20 Loop Gain'!AI3087</f>
        <v>-27.33303810463493</v>
      </c>
      <c r="D853">
        <f>'TPS543C20 Loop Gain'!AJ3087</f>
        <v>-53.57125713621798</v>
      </c>
      <c r="E853">
        <f>'TPS543C20 Loop Gain'!B3087</f>
        <v>1153000</v>
      </c>
    </row>
    <row r="854" spans="3:5" x14ac:dyDescent="0.25">
      <c r="C854">
        <f>'TPS543C20 Loop Gain'!AI3086</f>
        <v>-27.289379396911869</v>
      </c>
      <c r="D854">
        <f>'TPS543C20 Loop Gain'!AJ3086</f>
        <v>-53.440210333984425</v>
      </c>
      <c r="E854">
        <f>'TPS543C20 Loop Gain'!B3086</f>
        <v>1152000</v>
      </c>
    </row>
    <row r="855" spans="3:5" x14ac:dyDescent="0.25">
      <c r="C855">
        <f>'TPS543C20 Loop Gain'!AI3085</f>
        <v>-27.245849645129475</v>
      </c>
      <c r="D855">
        <f>'TPS543C20 Loop Gain'!AJ3085</f>
        <v>-53.309164025998456</v>
      </c>
      <c r="E855">
        <f>'TPS543C20 Loop Gain'!B3085</f>
        <v>1151000</v>
      </c>
    </row>
    <row r="856" spans="3:5" x14ac:dyDescent="0.25">
      <c r="C856">
        <f>'TPS543C20 Loop Gain'!AI3084</f>
        <v>-27.202447907759289</v>
      </c>
      <c r="D856">
        <f>'TPS543C20 Loop Gain'!AJ3084</f>
        <v>-53.178118279278031</v>
      </c>
      <c r="E856">
        <f>'TPS543C20 Loop Gain'!B3084</f>
        <v>1150000</v>
      </c>
    </row>
    <row r="857" spans="3:5" x14ac:dyDescent="0.25">
      <c r="C857">
        <f>'TPS543C20 Loop Gain'!AI3083</f>
        <v>-27.159173253667312</v>
      </c>
      <c r="D857">
        <f>'TPS543C20 Loop Gain'!AJ3083</f>
        <v>-53.04707316100199</v>
      </c>
      <c r="E857">
        <f>'TPS543C20 Loop Gain'!B3083</f>
        <v>1149000</v>
      </c>
    </row>
    <row r="858" spans="3:5" x14ac:dyDescent="0.25">
      <c r="C858">
        <f>'TPS543C20 Loop Gain'!AI3082</f>
        <v>-27.116024761958286</v>
      </c>
      <c r="D858">
        <f>'TPS543C20 Loop Gain'!AJ3082</f>
        <v>-52.916028738507563</v>
      </c>
      <c r="E858">
        <f>'TPS543C20 Loop Gain'!B3082</f>
        <v>1148000</v>
      </c>
    </row>
    <row r="859" spans="3:5" x14ac:dyDescent="0.25">
      <c r="C859">
        <f>'TPS543C20 Loop Gain'!AI3081</f>
        <v>-27.07300152182264</v>
      </c>
      <c r="D859">
        <f>'TPS543C20 Loop Gain'!AJ3081</f>
        <v>-52.784985079290138</v>
      </c>
      <c r="E859">
        <f>'TPS543C20 Loop Gain'!B3081</f>
        <v>1147000</v>
      </c>
    </row>
    <row r="860" spans="3:5" x14ac:dyDescent="0.25">
      <c r="C860">
        <f>'TPS543C20 Loop Gain'!AI3080</f>
        <v>-27.030102632386015</v>
      </c>
      <c r="D860">
        <f>'TPS543C20 Loop Gain'!AJ3080</f>
        <v>-52.653942251003755</v>
      </c>
      <c r="E860">
        <f>'TPS543C20 Loop Gain'!B3080</f>
        <v>1146000</v>
      </c>
    </row>
    <row r="861" spans="3:5" x14ac:dyDescent="0.25">
      <c r="C861">
        <f>'TPS543C20 Loop Gain'!AI3079</f>
        <v>-26.987327202561747</v>
      </c>
      <c r="D861">
        <f>'TPS543C20 Loop Gain'!AJ3079</f>
        <v>-52.522900321458643</v>
      </c>
      <c r="E861">
        <f>'TPS543C20 Loop Gain'!B3079</f>
        <v>1145000</v>
      </c>
    </row>
    <row r="862" spans="3:5" x14ac:dyDescent="0.25">
      <c r="C862">
        <f>'TPS543C20 Loop Gain'!AI3078</f>
        <v>-26.944674350905853</v>
      </c>
      <c r="D862">
        <f>'TPS543C20 Loop Gain'!AJ3078</f>
        <v>-52.391859358620295</v>
      </c>
      <c r="E862">
        <f>'TPS543C20 Loop Gain'!B3078</f>
        <v>1144000</v>
      </c>
    </row>
    <row r="863" spans="3:5" x14ac:dyDescent="0.25">
      <c r="C863">
        <f>'TPS543C20 Loop Gain'!AI3077</f>
        <v>-26.90214320547539</v>
      </c>
      <c r="D863">
        <f>'TPS543C20 Loop Gain'!AJ3077</f>
        <v>-52.260819430611363</v>
      </c>
      <c r="E863">
        <f>'TPS543C20 Loop Gain'!B3077</f>
        <v>1143000</v>
      </c>
    </row>
    <row r="864" spans="3:5" x14ac:dyDescent="0.25">
      <c r="C864">
        <f>'TPS543C20 Loop Gain'!AI3076</f>
        <v>-26.859732903688467</v>
      </c>
      <c r="D864">
        <f>'TPS543C20 Loop Gain'!AJ3076</f>
        <v>-52.129780605707197</v>
      </c>
      <c r="E864">
        <f>'TPS543C20 Loop Gain'!B3076</f>
        <v>1142000</v>
      </c>
    </row>
    <row r="865" spans="3:5" x14ac:dyDescent="0.25">
      <c r="C865">
        <f>'TPS543C20 Loop Gain'!AI3075</f>
        <v>-26.817442592186666</v>
      </c>
      <c r="D865">
        <f>'TPS543C20 Loop Gain'!AJ3075</f>
        <v>-51.998742952338468</v>
      </c>
      <c r="E865">
        <f>'TPS543C20 Loop Gain'!B3075</f>
        <v>1141000</v>
      </c>
    </row>
    <row r="866" spans="3:5" x14ac:dyDescent="0.25">
      <c r="C866">
        <f>'TPS543C20 Loop Gain'!AI3074</f>
        <v>-26.77527142670165</v>
      </c>
      <c r="D866">
        <f>'TPS543C20 Loop Gain'!AJ3074</f>
        <v>-51.867706539087685</v>
      </c>
      <c r="E866">
        <f>'TPS543C20 Loop Gain'!B3074</f>
        <v>1140000</v>
      </c>
    </row>
    <row r="867" spans="3:5" x14ac:dyDescent="0.25">
      <c r="C867">
        <f>'TPS543C20 Loop Gain'!AI3073</f>
        <v>-26.733218571922059</v>
      </c>
      <c r="D867">
        <f>'TPS543C20 Loop Gain'!AJ3073</f>
        <v>-51.736671434690791</v>
      </c>
      <c r="E867">
        <f>'TPS543C20 Loop Gain'!B3073</f>
        <v>1139000</v>
      </c>
    </row>
    <row r="868" spans="3:5" x14ac:dyDescent="0.25">
      <c r="C868">
        <f>'TPS543C20 Loop Gain'!AI3072</f>
        <v>-26.691283201363802</v>
      </c>
      <c r="D868">
        <f>'TPS543C20 Loop Gain'!AJ3072</f>
        <v>-51.605637708033946</v>
      </c>
      <c r="E868">
        <f>'TPS543C20 Loop Gain'!B3072</f>
        <v>1138000</v>
      </c>
    </row>
    <row r="869" spans="3:5" x14ac:dyDescent="0.25">
      <c r="C869">
        <f>'TPS543C20 Loop Gain'!AI3071</f>
        <v>-26.649464497243152</v>
      </c>
      <c r="D869">
        <f>'TPS543C20 Loop Gain'!AJ3071</f>
        <v>-51.474605428155144</v>
      </c>
      <c r="E869">
        <f>'TPS543C20 Loop Gain'!B3071</f>
        <v>1137000</v>
      </c>
    </row>
    <row r="870" spans="3:5" x14ac:dyDescent="0.25">
      <c r="C870">
        <f>'TPS543C20 Loop Gain'!AI3070</f>
        <v>-26.607761650351023</v>
      </c>
      <c r="D870">
        <f>'TPS543C20 Loop Gain'!AJ3070</f>
        <v>-51.343574664241459</v>
      </c>
      <c r="E870">
        <f>'TPS543C20 Loop Gain'!B3070</f>
        <v>1136000</v>
      </c>
    </row>
    <row r="871" spans="3:5" x14ac:dyDescent="0.25">
      <c r="C871">
        <f>'TPS543C20 Loop Gain'!AI3069</f>
        <v>-26.566173859929986</v>
      </c>
      <c r="D871">
        <f>'TPS543C20 Loop Gain'!AJ3069</f>
        <v>-51.212545485630478</v>
      </c>
      <c r="E871">
        <f>'TPS543C20 Loop Gain'!B3069</f>
        <v>1135000</v>
      </c>
    </row>
    <row r="872" spans="3:5" x14ac:dyDescent="0.25">
      <c r="C872">
        <f>'TPS543C20 Loop Gain'!AI3068</f>
        <v>-26.524700333553639</v>
      </c>
      <c r="D872">
        <f>'TPS543C20 Loop Gain'!AJ3068</f>
        <v>-51.081517961806746</v>
      </c>
      <c r="E872">
        <f>'TPS543C20 Loop Gain'!B3068</f>
        <v>1134000</v>
      </c>
    </row>
    <row r="873" spans="3:5" x14ac:dyDescent="0.25">
      <c r="C873">
        <f>'TPS543C20 Loop Gain'!AI3067</f>
        <v>-26.483340287008087</v>
      </c>
      <c r="D873">
        <f>'TPS543C20 Loop Gain'!AJ3067</f>
        <v>-50.950492162403215</v>
      </c>
      <c r="E873">
        <f>'TPS543C20 Loop Gain'!B3067</f>
        <v>1133000</v>
      </c>
    </row>
    <row r="874" spans="3:5" x14ac:dyDescent="0.25">
      <c r="C874">
        <f>'TPS543C20 Loop Gain'!AI3066</f>
        <v>-26.442092944174881</v>
      </c>
      <c r="D874">
        <f>'TPS543C20 Loop Gain'!AJ3066</f>
        <v>-50.819468157199154</v>
      </c>
      <c r="E874">
        <f>'TPS543C20 Loop Gain'!B3066</f>
        <v>1132000</v>
      </c>
    </row>
    <row r="875" spans="3:5" x14ac:dyDescent="0.25">
      <c r="C875">
        <f>'TPS543C20 Loop Gain'!AI3065</f>
        <v>-26.400957536916675</v>
      </c>
      <c r="D875">
        <f>'TPS543C20 Loop Gain'!AJ3065</f>
        <v>-50.688446016120935</v>
      </c>
      <c r="E875">
        <f>'TPS543C20 Loop Gain'!B3065</f>
        <v>1131000</v>
      </c>
    </row>
    <row r="876" spans="3:5" x14ac:dyDescent="0.25">
      <c r="C876">
        <f>'TPS543C20 Loop Gain'!AI3064</f>
        <v>-26.359933304965072</v>
      </c>
      <c r="D876">
        <f>'TPS543C20 Loop Gain'!AJ3064</f>
        <v>-50.557425809238516</v>
      </c>
      <c r="E876">
        <f>'TPS543C20 Loop Gain'!B3064</f>
        <v>1130000</v>
      </c>
    </row>
    <row r="877" spans="3:5" x14ac:dyDescent="0.25">
      <c r="C877">
        <f>'TPS543C20 Loop Gain'!AI3063</f>
        <v>-26.319019495809535</v>
      </c>
      <c r="D877">
        <f>'TPS543C20 Loop Gain'!AJ3063</f>
        <v>-50.426407606767818</v>
      </c>
      <c r="E877">
        <f>'TPS543C20 Loop Gain'!B3063</f>
        <v>1129000</v>
      </c>
    </row>
    <row r="878" spans="3:5" x14ac:dyDescent="0.25">
      <c r="C878">
        <f>'TPS543C20 Loop Gain'!AI3062</f>
        <v>-26.278215364588284</v>
      </c>
      <c r="D878">
        <f>'TPS543C20 Loop Gain'!AJ3062</f>
        <v>-50.295391479067263</v>
      </c>
      <c r="E878">
        <f>'TPS543C20 Loop Gain'!B3062</f>
        <v>1128000</v>
      </c>
    </row>
    <row r="879" spans="3:5" x14ac:dyDescent="0.25">
      <c r="C879">
        <f>'TPS543C20 Loop Gain'!AI3061</f>
        <v>-26.237520173982798</v>
      </c>
      <c r="D879">
        <f>'TPS543C20 Loop Gain'!AJ3061</f>
        <v>-50.16437749663914</v>
      </c>
      <c r="E879">
        <f>'TPS543C20 Loop Gain'!B3061</f>
        <v>1127000</v>
      </c>
    </row>
    <row r="880" spans="3:5" x14ac:dyDescent="0.25">
      <c r="C880">
        <f>'TPS543C20 Loop Gain'!AI3060</f>
        <v>-26.196933194111622</v>
      </c>
      <c r="D880">
        <f>'TPS543C20 Loop Gain'!AJ3060</f>
        <v>-50.033365730126981</v>
      </c>
      <c r="E880">
        <f>'TPS543C20 Loop Gain'!B3060</f>
        <v>1126000</v>
      </c>
    </row>
    <row r="881" spans="3:5" x14ac:dyDescent="0.25">
      <c r="C881">
        <f>'TPS543C20 Loop Gain'!AI3059</f>
        <v>-26.156453702427505</v>
      </c>
      <c r="D881">
        <f>'TPS543C20 Loop Gain'!AJ3059</f>
        <v>-49.90235625031589</v>
      </c>
      <c r="E881">
        <f>'TPS543C20 Loop Gain'!B3059</f>
        <v>1125000</v>
      </c>
    </row>
    <row r="882" spans="3:5" x14ac:dyDescent="0.25">
      <c r="C882">
        <f>'TPS543C20 Loop Gain'!AI3058</f>
        <v>-26.116080983616715</v>
      </c>
      <c r="D882">
        <f>'TPS543C20 Loop Gain'!AJ3058</f>
        <v>-49.771349128130709</v>
      </c>
      <c r="E882">
        <f>'TPS543C20 Loop Gain'!B3058</f>
        <v>1124000</v>
      </c>
    </row>
    <row r="883" spans="3:5" x14ac:dyDescent="0.25">
      <c r="C883">
        <f>'TPS543C20 Loop Gain'!AI3057</f>
        <v>-26.075814329497746</v>
      </c>
      <c r="D883">
        <f>'TPS543C20 Loop Gain'!AJ3057</f>
        <v>-49.640344434637406</v>
      </c>
      <c r="E883">
        <f>'TPS543C20 Loop Gain'!B3057</f>
        <v>1123000</v>
      </c>
    </row>
    <row r="884" spans="3:5" x14ac:dyDescent="0.25">
      <c r="C884">
        <f>'TPS543C20 Loop Gain'!AI3056</f>
        <v>-26.035653038925261</v>
      </c>
      <c r="D884">
        <f>'TPS543C20 Loop Gain'!AJ3056</f>
        <v>-49.509342241039313</v>
      </c>
      <c r="E884">
        <f>'TPS543C20 Loop Gain'!B3056</f>
        <v>1122000</v>
      </c>
    </row>
    <row r="885" spans="3:5" x14ac:dyDescent="0.25">
      <c r="C885">
        <f>'TPS543C20 Loop Gain'!AI3055</f>
        <v>-25.995596417692216</v>
      </c>
      <c r="D885">
        <f>'TPS543C20 Loop Gain'!AJ3055</f>
        <v>-49.378342618677983</v>
      </c>
      <c r="E885">
        <f>'TPS543C20 Loop Gain'!B3055</f>
        <v>1121000</v>
      </c>
    </row>
    <row r="886" spans="3:5" x14ac:dyDescent="0.25">
      <c r="C886">
        <f>'TPS543C20 Loop Gain'!AI3054</f>
        <v>-25.955643778435736</v>
      </c>
      <c r="D886">
        <f>'TPS543C20 Loop Gain'!AJ3054</f>
        <v>-49.247345639032851</v>
      </c>
      <c r="E886">
        <f>'TPS543C20 Loop Gain'!B3054</f>
        <v>1120000</v>
      </c>
    </row>
    <row r="887" spans="3:5" x14ac:dyDescent="0.25">
      <c r="C887">
        <f>'TPS543C20 Loop Gain'!AI3053</f>
        <v>-25.915794440544097</v>
      </c>
      <c r="D887">
        <f>'TPS543C20 Loop Gain'!AJ3053</f>
        <v>-49.116351373718317</v>
      </c>
      <c r="E887">
        <f>'TPS543C20 Loop Gain'!B3053</f>
        <v>1119000</v>
      </c>
    </row>
    <row r="888" spans="3:5" x14ac:dyDescent="0.25">
      <c r="C888">
        <f>'TPS543C20 Loop Gain'!AI3052</f>
        <v>-25.876047730064919</v>
      </c>
      <c r="D888">
        <f>'TPS543C20 Loop Gain'!AJ3052</f>
        <v>-48.985359894485377</v>
      </c>
      <c r="E888">
        <f>'TPS543C20 Loop Gain'!B3052</f>
        <v>1118000</v>
      </c>
    </row>
    <row r="889" spans="3:5" x14ac:dyDescent="0.25">
      <c r="C889">
        <f>'TPS543C20 Loop Gain'!AI3051</f>
        <v>-25.836402979615212</v>
      </c>
      <c r="D889">
        <f>'TPS543C20 Loop Gain'!AJ3051</f>
        <v>-48.854371273219442</v>
      </c>
      <c r="E889">
        <f>'TPS543C20 Loop Gain'!B3051</f>
        <v>1117000</v>
      </c>
    </row>
    <row r="890" spans="3:5" x14ac:dyDescent="0.25">
      <c r="C890">
        <f>'TPS543C20 Loop Gain'!AI3050</f>
        <v>-25.796859528292806</v>
      </c>
      <c r="D890">
        <f>'TPS543C20 Loop Gain'!AJ3050</f>
        <v>-48.723385581939041</v>
      </c>
      <c r="E890">
        <f>'TPS543C20 Loop Gain'!B3050</f>
        <v>1116000</v>
      </c>
    </row>
    <row r="891" spans="3:5" x14ac:dyDescent="0.25">
      <c r="C891">
        <f>'TPS543C20 Loop Gain'!AI3049</f>
        <v>-25.757416721589074</v>
      </c>
      <c r="D891">
        <f>'TPS543C20 Loop Gain'!AJ3049</f>
        <v>-48.592402892796692</v>
      </c>
      <c r="E891">
        <f>'TPS543C20 Loop Gain'!B3049</f>
        <v>1115000</v>
      </c>
    </row>
    <row r="892" spans="3:5" x14ac:dyDescent="0.25">
      <c r="C892">
        <f>'TPS543C20 Loop Gain'!AI3048</f>
        <v>-25.718073911303989</v>
      </c>
      <c r="D892">
        <f>'TPS543C20 Loop Gain'!AJ3048</f>
        <v>-48.46142327807641</v>
      </c>
      <c r="E892">
        <f>'TPS543C20 Loop Gain'!B3048</f>
        <v>1114000</v>
      </c>
    </row>
    <row r="893" spans="3:5" x14ac:dyDescent="0.25">
      <c r="C893">
        <f>'TPS543C20 Loop Gain'!AI3047</f>
        <v>-25.678830455460471</v>
      </c>
      <c r="D893">
        <f>'TPS543C20 Loop Gain'!AJ3047</f>
        <v>-48.330446810193251</v>
      </c>
      <c r="E893">
        <f>'TPS543C20 Loop Gain'!B3047</f>
        <v>1113000</v>
      </c>
    </row>
    <row r="894" spans="3:5" x14ac:dyDescent="0.25">
      <c r="C894">
        <f>'TPS543C20 Loop Gain'!AI3046</f>
        <v>-25.639685718223305</v>
      </c>
      <c r="D894">
        <f>'TPS543C20 Loop Gain'!AJ3046</f>
        <v>-48.199473561693758</v>
      </c>
      <c r="E894">
        <f>'TPS543C20 Loop Gain'!B3046</f>
        <v>1112000</v>
      </c>
    </row>
    <row r="895" spans="3:5" x14ac:dyDescent="0.25">
      <c r="C895">
        <f>'TPS543C20 Loop Gain'!AI3045</f>
        <v>-25.600639069816083</v>
      </c>
      <c r="D895">
        <f>'TPS543C20 Loop Gain'!AJ3045</f>
        <v>-48.06850360525285</v>
      </c>
      <c r="E895">
        <f>'TPS543C20 Loop Gain'!B3045</f>
        <v>1111000</v>
      </c>
    </row>
    <row r="896" spans="3:5" x14ac:dyDescent="0.25">
      <c r="C896">
        <f>'TPS543C20 Loop Gain'!AI3044</f>
        <v>-25.561689886442046</v>
      </c>
      <c r="D896">
        <f>'TPS543C20 Loop Gain'!AJ3044</f>
        <v>-47.937537013675026</v>
      </c>
      <c r="E896">
        <f>'TPS543C20 Loop Gain'!B3044</f>
        <v>1110000</v>
      </c>
    </row>
    <row r="897" spans="3:5" x14ac:dyDescent="0.25">
      <c r="C897">
        <f>'TPS543C20 Loop Gain'!AI3043</f>
        <v>-25.522837550204571</v>
      </c>
      <c r="D897">
        <f>'TPS543C20 Loop Gain'!AJ3043</f>
        <v>-47.806573859891728</v>
      </c>
      <c r="E897">
        <f>'TPS543C20 Loop Gain'!B3043</f>
        <v>1109000</v>
      </c>
    </row>
    <row r="898" spans="3:5" x14ac:dyDescent="0.25">
      <c r="C898">
        <f>'TPS543C20 Loop Gain'!AI3042</f>
        <v>-25.48408144903021</v>
      </c>
      <c r="D898">
        <f>'TPS543C20 Loop Gain'!AJ3042</f>
        <v>-47.675614216962146</v>
      </c>
      <c r="E898">
        <f>'TPS543C20 Loop Gain'!B3042</f>
        <v>1108000</v>
      </c>
    </row>
    <row r="899" spans="3:5" x14ac:dyDescent="0.25">
      <c r="C899">
        <f>'TPS543C20 Loop Gain'!AI3041</f>
        <v>-25.44542097659134</v>
      </c>
      <c r="D899">
        <f>'TPS543C20 Loop Gain'!AJ3041</f>
        <v>-47.544658158071719</v>
      </c>
      <c r="E899">
        <f>'TPS543C20 Loop Gain'!B3041</f>
        <v>1107000</v>
      </c>
    </row>
    <row r="900" spans="3:5" x14ac:dyDescent="0.25">
      <c r="C900">
        <f>'TPS543C20 Loop Gain'!AI3040</f>
        <v>-25.406855532232271</v>
      </c>
      <c r="D900">
        <f>'TPS543C20 Loop Gain'!AJ3040</f>
        <v>-47.413705756530966</v>
      </c>
      <c r="E900">
        <f>'TPS543C20 Loop Gain'!B3040</f>
        <v>1106000</v>
      </c>
    </row>
    <row r="901" spans="3:5" x14ac:dyDescent="0.25">
      <c r="C901">
        <f>'TPS543C20 Loop Gain'!AI3039</f>
        <v>-25.368384520894466</v>
      </c>
      <c r="D901">
        <f>'TPS543C20 Loop Gain'!AJ3039</f>
        <v>-47.282757085774826</v>
      </c>
      <c r="E901">
        <f>'TPS543C20 Loop Gain'!B3039</f>
        <v>1105000</v>
      </c>
    </row>
    <row r="902" spans="3:5" x14ac:dyDescent="0.25">
      <c r="C902">
        <f>'TPS543C20 Loop Gain'!AI3038</f>
        <v>-25.330007353043943</v>
      </c>
      <c r="D902">
        <f>'TPS543C20 Loop Gain'!AJ3038</f>
        <v>-47.151812219361666</v>
      </c>
      <c r="E902">
        <f>'TPS543C20 Loop Gain'!B3038</f>
        <v>1104000</v>
      </c>
    </row>
    <row r="903" spans="3:5" x14ac:dyDescent="0.25">
      <c r="C903">
        <f>'TPS543C20 Loop Gain'!AI3037</f>
        <v>-25.291723444599675</v>
      </c>
      <c r="D903">
        <f>'TPS543C20 Loop Gain'!AJ3037</f>
        <v>-47.020871230972794</v>
      </c>
      <c r="E903">
        <f>'TPS543C20 Loop Gain'!B3037</f>
        <v>1103000</v>
      </c>
    </row>
    <row r="904" spans="3:5" x14ac:dyDescent="0.25">
      <c r="C904">
        <f>'TPS543C20 Loop Gain'!AI3036</f>
        <v>-25.253532216863608</v>
      </c>
      <c r="D904">
        <f>'TPS543C20 Loop Gain'!AJ3036</f>
        <v>-46.889934194411119</v>
      </c>
      <c r="E904">
        <f>'TPS543C20 Loop Gain'!B3036</f>
        <v>1102000</v>
      </c>
    </row>
    <row r="905" spans="3:5" x14ac:dyDescent="0.25">
      <c r="C905">
        <f>'TPS543C20 Loop Gain'!AI3035</f>
        <v>-25.215433096450873</v>
      </c>
      <c r="D905">
        <f>'TPS543C20 Loop Gain'!AJ3035</f>
        <v>-46.759001183601121</v>
      </c>
      <c r="E905">
        <f>'TPS543C20 Loop Gain'!B3035</f>
        <v>1101000</v>
      </c>
    </row>
    <row r="906" spans="3:5" x14ac:dyDescent="0.25">
      <c r="C906">
        <f>'TPS543C20 Loop Gain'!AI3034</f>
        <v>-25.17742551522149</v>
      </c>
      <c r="D906">
        <f>'TPS543C20 Loop Gain'!AJ3034</f>
        <v>-46.628072272586515</v>
      </c>
      <c r="E906">
        <f>'TPS543C20 Loop Gain'!B3034</f>
        <v>1100000</v>
      </c>
    </row>
    <row r="907" spans="3:5" x14ac:dyDescent="0.25">
      <c r="C907">
        <f>'TPS543C20 Loop Gain'!AI3033</f>
        <v>-25.139508910213223</v>
      </c>
      <c r="D907">
        <f>'TPS543C20 Loop Gain'!AJ3033</f>
        <v>-46.497147535530772</v>
      </c>
      <c r="E907">
        <f>'TPS543C20 Loop Gain'!B3033</f>
        <v>1099000</v>
      </c>
    </row>
    <row r="908" spans="3:5" x14ac:dyDescent="0.25">
      <c r="C908">
        <f>'TPS543C20 Loop Gain'!AI3032</f>
        <v>-25.101682723576012</v>
      </c>
      <c r="D908">
        <f>'TPS543C20 Loop Gain'!AJ3032</f>
        <v>-46.36622704671521</v>
      </c>
      <c r="E908">
        <f>'TPS543C20 Loop Gain'!B3032</f>
        <v>1098000</v>
      </c>
    </row>
    <row r="909" spans="3:5" x14ac:dyDescent="0.25">
      <c r="C909">
        <f>'TPS543C20 Loop Gain'!AI3031</f>
        <v>-25.063946402506012</v>
      </c>
      <c r="D909">
        <f>'TPS543C20 Loop Gain'!AJ3031</f>
        <v>-46.235310880539124</v>
      </c>
      <c r="E909">
        <f>'TPS543C20 Loop Gain'!B3031</f>
        <v>1097000</v>
      </c>
    </row>
    <row r="910" spans="3:5" x14ac:dyDescent="0.25">
      <c r="C910">
        <f>'TPS543C20 Loop Gain'!AI3030</f>
        <v>-25.026299399182296</v>
      </c>
      <c r="D910">
        <f>'TPS543C20 Loop Gain'!AJ3030</f>
        <v>-46.104399111517758</v>
      </c>
      <c r="E910">
        <f>'TPS543C20 Loop Gain'!B3030</f>
        <v>1096000</v>
      </c>
    </row>
    <row r="911" spans="3:5" x14ac:dyDescent="0.25">
      <c r="C911">
        <f>'TPS543C20 Loop Gain'!AI3029</f>
        <v>-24.988741170703449</v>
      </c>
      <c r="D911">
        <f>'TPS543C20 Loop Gain'!AJ3029</f>
        <v>-45.973491814283193</v>
      </c>
      <c r="E911">
        <f>'TPS543C20 Loop Gain'!B3029</f>
        <v>1095000</v>
      </c>
    </row>
    <row r="912" spans="3:5" x14ac:dyDescent="0.25">
      <c r="C912">
        <f>'TPS543C20 Loop Gain'!AI3028</f>
        <v>-24.95127117902511</v>
      </c>
      <c r="D912">
        <f>'TPS543C20 Loop Gain'!AJ3028</f>
        <v>-45.842589063580981</v>
      </c>
      <c r="E912">
        <f>'TPS543C20 Loop Gain'!B3028</f>
        <v>1094000</v>
      </c>
    </row>
    <row r="913" spans="3:5" x14ac:dyDescent="0.25">
      <c r="C913">
        <f>'TPS543C20 Loop Gain'!AI3027</f>
        <v>-24.913888890899436</v>
      </c>
      <c r="D913">
        <f>'TPS543C20 Loop Gain'!AJ3027</f>
        <v>-45.71169093427109</v>
      </c>
      <c r="E913">
        <f>'TPS543C20 Loop Gain'!B3027</f>
        <v>1093000</v>
      </c>
    </row>
    <row r="914" spans="3:5" x14ac:dyDescent="0.25">
      <c r="C914">
        <f>'TPS543C20 Loop Gain'!AI3026</f>
        <v>-24.876593777814811</v>
      </c>
      <c r="D914">
        <f>'TPS543C20 Loop Gain'!AJ3026</f>
        <v>-45.580797501326842</v>
      </c>
      <c r="E914">
        <f>'TPS543C20 Loop Gain'!B3026</f>
        <v>1092000</v>
      </c>
    </row>
    <row r="915" spans="3:5" x14ac:dyDescent="0.25">
      <c r="C915">
        <f>'TPS543C20 Loop Gain'!AI3025</f>
        <v>-24.839385315935928</v>
      </c>
      <c r="D915">
        <f>'TPS543C20 Loop Gain'!AJ3025</f>
        <v>-45.449908839833071</v>
      </c>
      <c r="E915">
        <f>'TPS543C20 Loop Gain'!B3025</f>
        <v>1091000</v>
      </c>
    </row>
    <row r="916" spans="3:5" x14ac:dyDescent="0.25">
      <c r="C916">
        <f>'TPS543C20 Loop Gain'!AI3024</f>
        <v>-24.8022629860465</v>
      </c>
      <c r="D916">
        <f>'TPS543C20 Loop Gain'!AJ3024</f>
        <v>-45.31902502498626</v>
      </c>
      <c r="E916">
        <f>'TPS543C20 Loop Gain'!B3024</f>
        <v>1090000</v>
      </c>
    </row>
    <row r="917" spans="3:5" x14ac:dyDescent="0.25">
      <c r="C917">
        <f>'TPS543C20 Loop Gain'!AI3023</f>
        <v>-24.765226273490256</v>
      </c>
      <c r="D917">
        <f>'TPS543C20 Loop Gain'!AJ3023</f>
        <v>-45.18814613209279</v>
      </c>
      <c r="E917">
        <f>'TPS543C20 Loop Gain'!B3023</f>
        <v>1089000</v>
      </c>
    </row>
    <row r="918" spans="3:5" x14ac:dyDescent="0.25">
      <c r="C918">
        <f>'TPS543C20 Loop Gain'!AI3022</f>
        <v>-24.728274668116136</v>
      </c>
      <c r="D918">
        <f>'TPS543C20 Loop Gain'!AJ3022</f>
        <v>-45.057272236568807</v>
      </c>
      <c r="E918">
        <f>'TPS543C20 Loop Gain'!B3022</f>
        <v>1088000</v>
      </c>
    </row>
    <row r="919" spans="3:5" x14ac:dyDescent="0.25">
      <c r="C919">
        <f>'TPS543C20 Loop Gain'!AI3021</f>
        <v>-24.691407664220826</v>
      </c>
      <c r="D919">
        <f>'TPS543C20 Loop Gain'!AJ3021</f>
        <v>-44.926403413938871</v>
      </c>
      <c r="E919">
        <f>'TPS543C20 Loop Gain'!B3021</f>
        <v>1087000</v>
      </c>
    </row>
    <row r="920" spans="3:5" x14ac:dyDescent="0.25">
      <c r="C920">
        <f>'TPS543C20 Loop Gain'!AI3020</f>
        <v>-24.654624760495359</v>
      </c>
      <c r="D920">
        <f>'TPS543C20 Loop Gain'!AJ3020</f>
        <v>-44.795539739834894</v>
      </c>
      <c r="E920">
        <f>'TPS543C20 Loop Gain'!B3020</f>
        <v>1086000</v>
      </c>
    </row>
    <row r="921" spans="3:5" x14ac:dyDescent="0.25">
      <c r="C921">
        <f>'TPS543C20 Loop Gain'!AI3019</f>
        <v>-24.617925459969747</v>
      </c>
      <c r="D921">
        <f>'TPS543C20 Loop Gain'!AJ3019</f>
        <v>-44.664681289996352</v>
      </c>
      <c r="E921">
        <f>'TPS543C20 Loop Gain'!B3019</f>
        <v>1085000</v>
      </c>
    </row>
    <row r="922" spans="3:5" x14ac:dyDescent="0.25">
      <c r="C922">
        <f>'TPS543C20 Loop Gain'!AI3018</f>
        <v>-24.581309269959938</v>
      </c>
      <c r="D922">
        <f>'TPS543C20 Loop Gain'!AJ3018</f>
        <v>-44.533828140267332</v>
      </c>
      <c r="E922">
        <f>'TPS543C20 Loop Gain'!B3018</f>
        <v>1084000</v>
      </c>
    </row>
    <row r="923" spans="3:5" x14ac:dyDescent="0.25">
      <c r="C923">
        <f>'TPS543C20 Loop Gain'!AI3017</f>
        <v>-24.544775702016718</v>
      </c>
      <c r="D923">
        <f>'TPS543C20 Loop Gain'!AJ3017</f>
        <v>-44.402980366597717</v>
      </c>
      <c r="E923">
        <f>'TPS543C20 Loop Gain'!B3017</f>
        <v>1083000</v>
      </c>
    </row>
    <row r="924" spans="3:5" x14ac:dyDescent="0.25">
      <c r="C924">
        <f>'TPS543C20 Loop Gain'!AI3016</f>
        <v>-24.508324271871761</v>
      </c>
      <c r="D924">
        <f>'TPS543C20 Loop Gain'!AJ3016</f>
        <v>-44.272138045040585</v>
      </c>
      <c r="E924">
        <f>'TPS543C20 Loop Gain'!B3016</f>
        <v>1082000</v>
      </c>
    </row>
    <row r="925" spans="3:5" x14ac:dyDescent="0.25">
      <c r="C925">
        <f>'TPS543C20 Loop Gain'!AI3015</f>
        <v>-24.471954499388424</v>
      </c>
      <c r="D925">
        <f>'TPS543C20 Loop Gain'!AJ3015</f>
        <v>-44.141301251753148</v>
      </c>
      <c r="E925">
        <f>'TPS543C20 Loop Gain'!B3015</f>
        <v>1081000</v>
      </c>
    </row>
    <row r="926" spans="3:5" x14ac:dyDescent="0.25">
      <c r="C926">
        <f>'TPS543C20 Loop Gain'!AI3014</f>
        <v>-24.435665908510696</v>
      </c>
      <c r="D926">
        <f>'TPS543C20 Loop Gain'!AJ3014</f>
        <v>-44.010470062993242</v>
      </c>
      <c r="E926">
        <f>'TPS543C20 Loop Gain'!B3014</f>
        <v>1080000</v>
      </c>
    </row>
    <row r="927" spans="3:5" x14ac:dyDescent="0.25">
      <c r="C927">
        <f>'TPS543C20 Loop Gain'!AI3013</f>
        <v>-24.399458027214301</v>
      </c>
      <c r="D927">
        <f>'TPS543C20 Loop Gain'!AJ3013</f>
        <v>-43.87964455512143</v>
      </c>
      <c r="E927">
        <f>'TPS543C20 Loop Gain'!B3013</f>
        <v>1079000</v>
      </c>
    </row>
    <row r="928" spans="3:5" x14ac:dyDescent="0.25">
      <c r="C928">
        <f>'TPS543C20 Loop Gain'!AI3012</f>
        <v>-24.363330387457346</v>
      </c>
      <c r="D928">
        <f>'TPS543C20 Loop Gain'!AJ3012</f>
        <v>-43.748824804597852</v>
      </c>
      <c r="E928">
        <f>'TPS543C20 Loop Gain'!B3012</f>
        <v>1078000</v>
      </c>
    </row>
    <row r="929" spans="3:5" x14ac:dyDescent="0.25">
      <c r="C929">
        <f>'TPS543C20 Loop Gain'!AI3011</f>
        <v>-24.32728252513305</v>
      </c>
      <c r="D929">
        <f>'TPS543C20 Loop Gain'!AJ3011</f>
        <v>-43.618010887982088</v>
      </c>
      <c r="E929">
        <f>'TPS543C20 Loop Gain'!B3011</f>
        <v>1077000</v>
      </c>
    </row>
    <row r="930" spans="3:5" x14ac:dyDescent="0.25">
      <c r="C930">
        <f>'TPS543C20 Loop Gain'!AI3010</f>
        <v>-24.291313980021979</v>
      </c>
      <c r="D930">
        <f>'TPS543C20 Loop Gain'!AJ3010</f>
        <v>-43.487202881932063</v>
      </c>
      <c r="E930">
        <f>'TPS543C20 Loop Gain'!B3010</f>
        <v>1076000</v>
      </c>
    </row>
    <row r="931" spans="3:5" x14ac:dyDescent="0.25">
      <c r="C931">
        <f>'TPS543C20 Loop Gain'!AI3009</f>
        <v>-24.255424295745204</v>
      </c>
      <c r="D931">
        <f>'TPS543C20 Loop Gain'!AJ3009</f>
        <v>-43.356400863203397</v>
      </c>
      <c r="E931">
        <f>'TPS543C20 Loop Gain'!B3009</f>
        <v>1075000</v>
      </c>
    </row>
    <row r="932" spans="3:5" x14ac:dyDescent="0.25">
      <c r="C932">
        <f>'TPS543C20 Loop Gain'!AI3008</f>
        <v>-24.219613019719421</v>
      </c>
      <c r="D932">
        <f>'TPS543C20 Loop Gain'!AJ3008</f>
        <v>-43.225604908648933</v>
      </c>
      <c r="E932">
        <f>'TPS543C20 Loop Gain'!B3008</f>
        <v>1074000</v>
      </c>
    </row>
    <row r="933" spans="3:5" x14ac:dyDescent="0.25">
      <c r="C933">
        <f>'TPS543C20 Loop Gain'!AI3007</f>
        <v>-24.183879703110161</v>
      </c>
      <c r="D933">
        <f>'TPS543C20 Loop Gain'!AJ3007</f>
        <v>-43.094815095216305</v>
      </c>
      <c r="E933">
        <f>'TPS543C20 Loop Gain'!B3007</f>
        <v>1073000</v>
      </c>
    </row>
    <row r="934" spans="3:5" x14ac:dyDescent="0.25">
      <c r="C934">
        <f>'TPS543C20 Loop Gain'!AI3006</f>
        <v>-24.148223900788533</v>
      </c>
      <c r="D934">
        <f>'TPS543C20 Loop Gain'!AJ3006</f>
        <v>-42.964031499948021</v>
      </c>
      <c r="E934">
        <f>'TPS543C20 Loop Gain'!B3006</f>
        <v>1072000</v>
      </c>
    </row>
    <row r="935" spans="3:5" x14ac:dyDescent="0.25">
      <c r="C935">
        <f>'TPS543C20 Loop Gain'!AI3005</f>
        <v>-24.112645171286534</v>
      </c>
      <c r="D935">
        <f>'TPS543C20 Loop Gain'!AJ3005</f>
        <v>-42.833254199981099</v>
      </c>
      <c r="E935">
        <f>'TPS543C20 Loop Gain'!B3005</f>
        <v>1071000</v>
      </c>
    </row>
    <row r="936" spans="3:5" x14ac:dyDescent="0.25">
      <c r="C936">
        <f>'TPS543C20 Loop Gain'!AI3004</f>
        <v>-24.077143076753877</v>
      </c>
      <c r="D936">
        <f>'TPS543C20 Loop Gain'!AJ3004</f>
        <v>-42.702483272544676</v>
      </c>
      <c r="E936">
        <f>'TPS543C20 Loop Gain'!B3004</f>
        <v>1070000</v>
      </c>
    </row>
    <row r="937" spans="3:5" x14ac:dyDescent="0.25">
      <c r="C937">
        <f>'TPS543C20 Loop Gain'!AI3003</f>
        <v>-24.041717182915278</v>
      </c>
      <c r="D937">
        <f>'TPS543C20 Loop Gain'!AJ3003</f>
        <v>-42.571718794960354</v>
      </c>
      <c r="E937">
        <f>'TPS543C20 Loop Gain'!B3003</f>
        <v>1069000</v>
      </c>
    </row>
    <row r="938" spans="3:5" x14ac:dyDescent="0.25">
      <c r="C938">
        <f>'TPS543C20 Loop Gain'!AI3002</f>
        <v>-24.006367059028459</v>
      </c>
      <c r="D938">
        <f>'TPS543C20 Loop Gain'!AJ3002</f>
        <v>-42.440960844640351</v>
      </c>
      <c r="E938">
        <f>'TPS543C20 Loop Gain'!B3002</f>
        <v>1068000</v>
      </c>
    </row>
    <row r="939" spans="3:5" x14ac:dyDescent="0.25">
      <c r="C939">
        <f>'TPS543C20 Loop Gain'!AI3001</f>
        <v>-23.971092277842587</v>
      </c>
      <c r="D939">
        <f>'TPS543C20 Loop Gain'!AJ3001</f>
        <v>-42.310209499087861</v>
      </c>
      <c r="E939">
        <f>'TPS543C20 Loop Gain'!B3001</f>
        <v>1067000</v>
      </c>
    </row>
    <row r="940" spans="3:5" x14ac:dyDescent="0.25">
      <c r="C940">
        <f>'TPS543C20 Loop Gain'!AI3000</f>
        <v>-23.935892415557127</v>
      </c>
      <c r="D940">
        <f>'TPS543C20 Loop Gain'!AJ3000</f>
        <v>-42.179464835894201</v>
      </c>
      <c r="E940">
        <f>'TPS543C20 Loop Gain'!B3000</f>
        <v>1066000</v>
      </c>
    </row>
    <row r="941" spans="3:5" x14ac:dyDescent="0.25">
      <c r="C941">
        <f>'TPS543C20 Loop Gain'!AI2999</f>
        <v>-23.900767051781834</v>
      </c>
      <c r="D941">
        <f>'TPS543C20 Loop Gain'!AJ2999</f>
        <v>-42.048726932740408</v>
      </c>
      <c r="E941">
        <f>'TPS543C20 Loop Gain'!B2999</f>
        <v>1065000</v>
      </c>
    </row>
    <row r="942" spans="3:5" x14ac:dyDescent="0.25">
      <c r="C942">
        <f>'TPS543C20 Loop Gain'!AI2998</f>
        <v>-23.86571576949671</v>
      </c>
      <c r="D942">
        <f>'TPS543C20 Loop Gain'!AJ2998</f>
        <v>-41.917995867392534</v>
      </c>
      <c r="E942">
        <f>'TPS543C20 Loop Gain'!B2998</f>
        <v>1064000</v>
      </c>
    </row>
    <row r="943" spans="3:5" x14ac:dyDescent="0.25">
      <c r="C943">
        <f>'TPS543C20 Loop Gain'!AI2997</f>
        <v>-23.8307381550133</v>
      </c>
      <c r="D943">
        <f>'TPS543C20 Loop Gain'!AJ2997</f>
        <v>-41.787271717704989</v>
      </c>
      <c r="E943">
        <f>'TPS543C20 Loop Gain'!B2997</f>
        <v>1063000</v>
      </c>
    </row>
    <row r="944" spans="3:5" x14ac:dyDescent="0.25">
      <c r="C944">
        <f>'TPS543C20 Loop Gain'!AI2996</f>
        <v>-23.795833797935391</v>
      </c>
      <c r="D944">
        <f>'TPS543C20 Loop Gain'!AJ2996</f>
        <v>-41.656554561617313</v>
      </c>
      <c r="E944">
        <f>'TPS543C20 Loop Gain'!B2996</f>
        <v>1062000</v>
      </c>
    </row>
    <row r="945" spans="3:5" x14ac:dyDescent="0.25">
      <c r="C945">
        <f>'TPS543C20 Loop Gain'!AI2995</f>
        <v>-23.761002291121205</v>
      </c>
      <c r="D945">
        <f>'TPS543C20 Loop Gain'!AJ2995</f>
        <v>-41.525844477152589</v>
      </c>
      <c r="E945">
        <f>'TPS543C20 Loop Gain'!B2995</f>
        <v>1061000</v>
      </c>
    </row>
    <row r="946" spans="3:5" x14ac:dyDescent="0.25">
      <c r="C946">
        <f>'TPS543C20 Loop Gain'!AI2994</f>
        <v>-23.726243230645814</v>
      </c>
      <c r="D946">
        <f>'TPS543C20 Loop Gain'!AJ2994</f>
        <v>-41.395141542417889</v>
      </c>
      <c r="E946">
        <f>'TPS543C20 Loop Gain'!B2994</f>
        <v>1060000</v>
      </c>
    </row>
    <row r="947" spans="3:5" x14ac:dyDescent="0.25">
      <c r="C947">
        <f>'TPS543C20 Loop Gain'!AI2993</f>
        <v>-23.691556215764141</v>
      </c>
      <c r="D947">
        <f>'TPS543C20 Loop Gain'!AJ2993</f>
        <v>-41.264445835603468</v>
      </c>
      <c r="E947">
        <f>'TPS543C20 Loop Gain'!B2993</f>
        <v>1059000</v>
      </c>
    </row>
    <row r="948" spans="3:5" x14ac:dyDescent="0.25">
      <c r="C948">
        <f>'TPS543C20 Loop Gain'!AI2992</f>
        <v>-23.656940848874232</v>
      </c>
      <c r="D948">
        <f>'TPS543C20 Loop Gain'!AJ2992</f>
        <v>-41.13375743498073</v>
      </c>
      <c r="E948">
        <f>'TPS543C20 Loop Gain'!B2992</f>
        <v>1058000</v>
      </c>
    </row>
    <row r="949" spans="3:5" x14ac:dyDescent="0.25">
      <c r="C949">
        <f>'TPS543C20 Loop Gain'!AI2991</f>
        <v>-23.622396735481335</v>
      </c>
      <c r="D949">
        <f>'TPS543C20 Loop Gain'!AJ2991</f>
        <v>-41.003076418901792</v>
      </c>
      <c r="E949">
        <f>'TPS543C20 Loop Gain'!B2991</f>
        <v>1057000</v>
      </c>
    </row>
    <row r="950" spans="3:5" x14ac:dyDescent="0.25">
      <c r="C950">
        <f>'TPS543C20 Loop Gain'!AI2990</f>
        <v>-23.587923484162406</v>
      </c>
      <c r="D950">
        <f>'TPS543C20 Loop Gain'!AJ2990</f>
        <v>-40.872402865798392</v>
      </c>
      <c r="E950">
        <f>'TPS543C20 Loop Gain'!B2990</f>
        <v>1056000</v>
      </c>
    </row>
    <row r="951" spans="3:5" x14ac:dyDescent="0.25">
      <c r="C951">
        <f>'TPS543C20 Loop Gain'!AI2989</f>
        <v>-23.553520706531046</v>
      </c>
      <c r="D951">
        <f>'TPS543C20 Loop Gain'!AJ2989</f>
        <v>-40.741736854181816</v>
      </c>
      <c r="E951">
        <f>'TPS543C20 Loop Gain'!B2989</f>
        <v>1055000</v>
      </c>
    </row>
    <row r="952" spans="3:5" x14ac:dyDescent="0.25">
      <c r="C952">
        <f>'TPS543C20 Loop Gain'!AI2988</f>
        <v>-23.519188017202623</v>
      </c>
      <c r="D952">
        <f>'TPS543C20 Loop Gain'!AJ2988</f>
        <v>-40.611078462640592</v>
      </c>
      <c r="E952">
        <f>'TPS543C20 Loop Gain'!B2988</f>
        <v>1054000</v>
      </c>
    </row>
    <row r="953" spans="3:5" x14ac:dyDescent="0.25">
      <c r="C953">
        <f>'TPS543C20 Loop Gain'!AI2987</f>
        <v>-23.484925033760824</v>
      </c>
      <c r="D953">
        <f>'TPS543C20 Loop Gain'!AJ2987</f>
        <v>-40.480427769840531</v>
      </c>
      <c r="E953">
        <f>'TPS543C20 Loop Gain'!B2987</f>
        <v>1053000</v>
      </c>
    </row>
    <row r="954" spans="3:5" x14ac:dyDescent="0.25">
      <c r="C954">
        <f>'TPS543C20 Loop Gain'!AI2986</f>
        <v>-23.450731376723294</v>
      </c>
      <c r="D954">
        <f>'TPS543C20 Loop Gain'!AJ2986</f>
        <v>-40.349784854522888</v>
      </c>
      <c r="E954">
        <f>'TPS543C20 Loop Gain'!B2986</f>
        <v>1052000</v>
      </c>
    </row>
    <row r="955" spans="3:5" x14ac:dyDescent="0.25">
      <c r="C955">
        <f>'TPS543C20 Loop Gain'!AI2985</f>
        <v>-23.416606669508667</v>
      </c>
      <c r="D955">
        <f>'TPS543C20 Loop Gain'!AJ2985</f>
        <v>-40.219149795503967</v>
      </c>
      <c r="E955">
        <f>'TPS543C20 Loop Gain'!B2985</f>
        <v>1051000</v>
      </c>
    </row>
    <row r="956" spans="3:5" x14ac:dyDescent="0.25">
      <c r="C956">
        <f>'TPS543C20 Loop Gain'!AI2984</f>
        <v>-23.382550538404402</v>
      </c>
      <c r="D956">
        <f>'TPS543C20 Loop Gain'!AJ2984</f>
        <v>-40.088522671675037</v>
      </c>
      <c r="E956">
        <f>'TPS543C20 Loop Gain'!B2984</f>
        <v>1050000</v>
      </c>
    </row>
    <row r="957" spans="3:5" x14ac:dyDescent="0.25">
      <c r="C957">
        <f>'TPS543C20 Loop Gain'!AI2983</f>
        <v>-23.348562612533602</v>
      </c>
      <c r="D957">
        <f>'TPS543C20 Loop Gain'!AJ2983</f>
        <v>-39.957903561999679</v>
      </c>
      <c r="E957">
        <f>'TPS543C20 Loop Gain'!B2983</f>
        <v>1049000</v>
      </c>
    </row>
    <row r="958" spans="3:5" x14ac:dyDescent="0.25">
      <c r="C958">
        <f>'TPS543C20 Loop Gain'!AI2982</f>
        <v>-23.314642523823853</v>
      </c>
      <c r="D958">
        <f>'TPS543C20 Loop Gain'!AJ2982</f>
        <v>-39.827292545514148</v>
      </c>
      <c r="E958">
        <f>'TPS543C20 Loop Gain'!B2982</f>
        <v>1048000</v>
      </c>
    </row>
    <row r="959" spans="3:5" x14ac:dyDescent="0.25">
      <c r="C959">
        <f>'TPS543C20 Loop Gain'!AI2981</f>
        <v>-23.280789906975791</v>
      </c>
      <c r="D959">
        <f>'TPS543C20 Loop Gain'!AJ2981</f>
        <v>-39.696689701325887</v>
      </c>
      <c r="E959">
        <f>'TPS543C20 Loop Gain'!B2981</f>
        <v>1047000</v>
      </c>
    </row>
    <row r="960" spans="3:5" x14ac:dyDescent="0.25">
      <c r="C960">
        <f>'TPS543C20 Loop Gain'!AI2980</f>
        <v>-23.24700439943129</v>
      </c>
      <c r="D960">
        <f>'TPS543C20 Loop Gain'!AJ2980</f>
        <v>-39.566095108611925</v>
      </c>
      <c r="E960">
        <f>'TPS543C20 Loop Gain'!B2980</f>
        <v>1046000</v>
      </c>
    </row>
    <row r="961" spans="3:5" x14ac:dyDescent="0.25">
      <c r="C961">
        <f>'TPS543C20 Loop Gain'!AI2979</f>
        <v>-23.213285641343969</v>
      </c>
      <c r="D961">
        <f>'TPS543C20 Loop Gain'!AJ2979</f>
        <v>-39.435508846619271</v>
      </c>
      <c r="E961">
        <f>'TPS543C20 Loop Gain'!B2979</f>
        <v>1045000</v>
      </c>
    </row>
    <row r="962" spans="3:5" x14ac:dyDescent="0.25">
      <c r="C962">
        <f>'TPS543C20 Loop Gain'!AI2978</f>
        <v>-23.179633275548174</v>
      </c>
      <c r="D962">
        <f>'TPS543C20 Loop Gain'!AJ2978</f>
        <v>-39.304930994663373</v>
      </c>
      <c r="E962">
        <f>'TPS543C20 Loop Gain'!B2978</f>
        <v>1044000</v>
      </c>
    </row>
    <row r="963" spans="3:5" x14ac:dyDescent="0.25">
      <c r="C963">
        <f>'TPS543C20 Loop Gain'!AI2977</f>
        <v>-23.146046947529861</v>
      </c>
      <c r="D963">
        <f>'TPS543C20 Loop Gain'!AJ2977</f>
        <v>-39.174361632127614</v>
      </c>
      <c r="E963">
        <f>'TPS543C20 Loop Gain'!B2977</f>
        <v>1043000</v>
      </c>
    </row>
    <row r="964" spans="3:5" x14ac:dyDescent="0.25">
      <c r="C964">
        <f>'TPS543C20 Loop Gain'!AI2976</f>
        <v>-23.112526305396468</v>
      </c>
      <c r="D964">
        <f>'TPS543C20 Loop Gain'!AJ2976</f>
        <v>-39.043800838459731</v>
      </c>
      <c r="E964">
        <f>'TPS543C20 Loop Gain'!B2976</f>
        <v>1042000</v>
      </c>
    </row>
    <row r="965" spans="3:5" x14ac:dyDescent="0.25">
      <c r="C965">
        <f>'TPS543C20 Loop Gain'!AI2975</f>
        <v>-23.079070999848646</v>
      </c>
      <c r="D965">
        <f>'TPS543C20 Loop Gain'!AJ2975</f>
        <v>-38.913248693174673</v>
      </c>
      <c r="E965">
        <f>'TPS543C20 Loop Gain'!B2975</f>
        <v>1041000</v>
      </c>
    </row>
    <row r="966" spans="3:5" x14ac:dyDescent="0.25">
      <c r="C966">
        <f>'TPS543C20 Loop Gain'!AI2974</f>
        <v>-23.045680684151403</v>
      </c>
      <c r="D966">
        <f>'TPS543C20 Loop Gain'!AJ2974</f>
        <v>-38.7827052758524</v>
      </c>
      <c r="E966">
        <f>'TPS543C20 Loop Gain'!B2974</f>
        <v>1040000</v>
      </c>
    </row>
    <row r="967" spans="3:5" x14ac:dyDescent="0.25">
      <c r="C967">
        <f>'TPS543C20 Loop Gain'!AI2973</f>
        <v>-23.012355014105509</v>
      </c>
      <c r="D967">
        <f>'TPS543C20 Loop Gain'!AJ2973</f>
        <v>-38.652170666134985</v>
      </c>
      <c r="E967">
        <f>'TPS543C20 Loop Gain'!B2973</f>
        <v>1039000</v>
      </c>
    </row>
    <row r="968" spans="3:5" x14ac:dyDescent="0.25">
      <c r="C968">
        <f>'TPS543C20 Loop Gain'!AI2972</f>
        <v>-22.979093648020424</v>
      </c>
      <c r="D968">
        <f>'TPS543C20 Loop Gain'!AJ2972</f>
        <v>-38.521644943729072</v>
      </c>
      <c r="E968">
        <f>'TPS543C20 Loop Gain'!B2972</f>
        <v>1038000</v>
      </c>
    </row>
    <row r="969" spans="3:5" x14ac:dyDescent="0.25">
      <c r="C969">
        <f>'TPS543C20 Loop Gain'!AI2971</f>
        <v>-22.945896246685635</v>
      </c>
      <c r="D969">
        <f>'TPS543C20 Loop Gain'!AJ2971</f>
        <v>-38.391128188400067</v>
      </c>
      <c r="E969">
        <f>'TPS543C20 Loop Gain'!B2971</f>
        <v>1037000</v>
      </c>
    </row>
    <row r="970" spans="3:5" x14ac:dyDescent="0.25">
      <c r="C970">
        <f>'TPS543C20 Loop Gain'!AI2970</f>
        <v>-22.912762473344841</v>
      </c>
      <c r="D970">
        <f>'TPS543C20 Loop Gain'!AJ2970</f>
        <v>-38.260620479977518</v>
      </c>
      <c r="E970">
        <f>'TPS543C20 Loop Gain'!B2970</f>
        <v>1036000</v>
      </c>
    </row>
    <row r="971" spans="3:5" x14ac:dyDescent="0.25">
      <c r="C971">
        <f>'TPS543C20 Loop Gain'!AI2969</f>
        <v>-22.879691993667951</v>
      </c>
      <c r="D971">
        <f>'TPS543C20 Loop Gain'!AJ2969</f>
        <v>-38.130121898347738</v>
      </c>
      <c r="E971">
        <f>'TPS543C20 Loop Gain'!B2969</f>
        <v>1035000</v>
      </c>
    </row>
    <row r="972" spans="3:5" x14ac:dyDescent="0.25">
      <c r="C972">
        <f>'TPS543C20 Loop Gain'!AI2968</f>
        <v>-22.84668447572589</v>
      </c>
      <c r="D972">
        <f>'TPS543C20 Loop Gain'!AJ2968</f>
        <v>-37.999632523458594</v>
      </c>
      <c r="E972">
        <f>'TPS543C20 Loop Gain'!B2968</f>
        <v>1034000</v>
      </c>
    </row>
    <row r="973" spans="3:5" x14ac:dyDescent="0.25">
      <c r="C973">
        <f>'TPS543C20 Loop Gain'!AI2967</f>
        <v>-22.813739589963177</v>
      </c>
      <c r="D973">
        <f>'TPS543C20 Loop Gain'!AJ2967</f>
        <v>-37.869152435313822</v>
      </c>
      <c r="E973">
        <f>'TPS543C20 Loop Gain'!B2967</f>
        <v>1033000</v>
      </c>
    </row>
    <row r="974" spans="3:5" x14ac:dyDescent="0.25">
      <c r="C974">
        <f>'TPS543C20 Loop Gain'!AI2966</f>
        <v>-22.780857009173022</v>
      </c>
      <c r="D974">
        <f>'TPS543C20 Loop Gain'!AJ2966</f>
        <v>-37.738681713974096</v>
      </c>
      <c r="E974">
        <f>'TPS543C20 Loop Gain'!B2966</f>
        <v>1032000</v>
      </c>
    </row>
    <row r="975" spans="3:5" x14ac:dyDescent="0.25">
      <c r="C975">
        <f>'TPS543C20 Loop Gain'!AI2965</f>
        <v>-22.74803640847178</v>
      </c>
      <c r="D975">
        <f>'TPS543C20 Loop Gain'!AJ2965</f>
        <v>-37.608220439557968</v>
      </c>
      <c r="E975">
        <f>'TPS543C20 Loop Gain'!B2965</f>
        <v>1031000</v>
      </c>
    </row>
    <row r="976" spans="3:5" x14ac:dyDescent="0.25">
      <c r="C976">
        <f>'TPS543C20 Loop Gain'!AI2964</f>
        <v>-22.715277465273797</v>
      </c>
      <c r="D976">
        <f>'TPS543C20 Loop Gain'!AJ2964</f>
        <v>-37.477768692236204</v>
      </c>
      <c r="E976">
        <f>'TPS543C20 Loop Gain'!B2964</f>
        <v>1030000</v>
      </c>
    </row>
    <row r="977" spans="3:5" x14ac:dyDescent="0.25">
      <c r="C977">
        <f>'TPS543C20 Loop Gain'!AI2963</f>
        <v>-22.682579859266326</v>
      </c>
      <c r="D977">
        <f>'TPS543C20 Loop Gain'!AJ2963</f>
        <v>-37.347326552236773</v>
      </c>
      <c r="E977">
        <f>'TPS543C20 Loop Gain'!B2963</f>
        <v>1029000</v>
      </c>
    </row>
    <row r="978" spans="3:5" x14ac:dyDescent="0.25">
      <c r="C978">
        <f>'TPS543C20 Loop Gain'!AI2962</f>
        <v>-22.649943272385606</v>
      </c>
      <c r="D978">
        <f>'TPS543C20 Loop Gain'!AJ2962</f>
        <v>-37.216894099837845</v>
      </c>
      <c r="E978">
        <f>'TPS543C20 Loop Gain'!B2962</f>
        <v>1028000</v>
      </c>
    </row>
    <row r="979" spans="3:5" x14ac:dyDescent="0.25">
      <c r="C979">
        <f>'TPS543C20 Loop Gain'!AI2961</f>
        <v>-22.617367388792186</v>
      </c>
      <c r="D979">
        <f>'TPS543C20 Loop Gain'!AJ2961</f>
        <v>-37.086471415371207</v>
      </c>
      <c r="E979">
        <f>'TPS543C20 Loop Gain'!B2961</f>
        <v>1027000</v>
      </c>
    </row>
    <row r="980" spans="3:5" x14ac:dyDescent="0.25">
      <c r="C980">
        <f>'TPS543C20 Loop Gain'!AI2960</f>
        <v>-22.584851894847411</v>
      </c>
      <c r="D980">
        <f>'TPS543C20 Loop Gain'!AJ2960</f>
        <v>-36.956058579220461</v>
      </c>
      <c r="E980">
        <f>'TPS543C20 Loop Gain'!B2960</f>
        <v>1026000</v>
      </c>
    </row>
    <row r="981" spans="3:5" x14ac:dyDescent="0.25">
      <c r="C981">
        <f>'TPS543C20 Loop Gain'!AI2959</f>
        <v>-22.552396479089865</v>
      </c>
      <c r="D981">
        <f>'TPS543C20 Loop Gain'!AJ2959</f>
        <v>-36.82565567181728</v>
      </c>
      <c r="E981">
        <f>'TPS543C20 Loop Gain'!B2959</f>
        <v>1025000</v>
      </c>
    </row>
    <row r="982" spans="3:5" x14ac:dyDescent="0.25">
      <c r="C982">
        <f>'TPS543C20 Loop Gain'!AI2958</f>
        <v>-22.520000832211956</v>
      </c>
      <c r="D982">
        <f>'TPS543C20 Loop Gain'!AJ2958</f>
        <v>-36.695262773644927</v>
      </c>
      <c r="E982">
        <f>'TPS543C20 Loop Gain'!B2958</f>
        <v>1024000</v>
      </c>
    </row>
    <row r="983" spans="3:5" x14ac:dyDescent="0.25">
      <c r="C983">
        <f>'TPS543C20 Loop Gain'!AI2957</f>
        <v>-22.487664647036894</v>
      </c>
      <c r="D983">
        <f>'TPS543C20 Loop Gain'!AJ2957</f>
        <v>-36.564879965233423</v>
      </c>
      <c r="E983">
        <f>'TPS543C20 Loop Gain'!B2957</f>
        <v>1023000</v>
      </c>
    </row>
    <row r="984" spans="3:5" x14ac:dyDescent="0.25">
      <c r="C984">
        <f>'TPS543C20 Loop Gain'!AI2956</f>
        <v>-22.455387618496321</v>
      </c>
      <c r="D984">
        <f>'TPS543C20 Loop Gain'!AJ2956</f>
        <v>-36.434507327161207</v>
      </c>
      <c r="E984">
        <f>'TPS543C20 Loop Gain'!B2956</f>
        <v>1022000</v>
      </c>
    </row>
    <row r="985" spans="3:5" x14ac:dyDescent="0.25">
      <c r="C985">
        <f>'TPS543C20 Loop Gain'!AI2955</f>
        <v>-22.423169443607808</v>
      </c>
      <c r="D985">
        <f>'TPS543C20 Loop Gain'!AJ2955</f>
        <v>-36.304144940051962</v>
      </c>
      <c r="E985">
        <f>'TPS543C20 Loop Gain'!B2955</f>
        <v>1021000</v>
      </c>
    </row>
    <row r="986" spans="3:5" x14ac:dyDescent="0.25">
      <c r="C986">
        <f>'TPS543C20 Loop Gain'!AI2954</f>
        <v>-22.391009821452688</v>
      </c>
      <c r="D986">
        <f>'TPS543C20 Loop Gain'!AJ2954</f>
        <v>-36.173792884576045</v>
      </c>
      <c r="E986">
        <f>'TPS543C20 Loop Gain'!B2954</f>
        <v>1020000</v>
      </c>
    </row>
    <row r="987" spans="3:5" x14ac:dyDescent="0.25">
      <c r="C987">
        <f>'TPS543C20 Loop Gain'!AI2953</f>
        <v>-22.358908453154239</v>
      </c>
      <c r="D987">
        <f>'TPS543C20 Loop Gain'!AJ2953</f>
        <v>-36.043451241447045</v>
      </c>
      <c r="E987">
        <f>'TPS543C20 Loop Gain'!B2953</f>
        <v>1019000</v>
      </c>
    </row>
    <row r="988" spans="3:5" x14ac:dyDescent="0.25">
      <c r="C988">
        <f>'TPS543C20 Loop Gain'!AI2952</f>
        <v>-22.326865041855967</v>
      </c>
      <c r="D988">
        <f>'TPS543C20 Loop Gain'!AJ2952</f>
        <v>-35.913120091423522</v>
      </c>
      <c r="E988">
        <f>'TPS543C20 Loop Gain'!B2952</f>
        <v>1018000</v>
      </c>
    </row>
    <row r="989" spans="3:5" x14ac:dyDescent="0.25">
      <c r="C989">
        <f>'TPS543C20 Loop Gain'!AI2951</f>
        <v>-22.294879292700802</v>
      </c>
      <c r="D989">
        <f>'TPS543C20 Loop Gain'!AJ2951</f>
        <v>-35.782799515305783</v>
      </c>
      <c r="E989">
        <f>'TPS543C20 Loop Gain'!B2951</f>
        <v>1017000</v>
      </c>
    </row>
    <row r="990" spans="3:5" x14ac:dyDescent="0.25">
      <c r="C990">
        <f>'TPS543C20 Loop Gain'!AI2950</f>
        <v>-22.262950912809515</v>
      </c>
      <c r="D990">
        <f>'TPS543C20 Loop Gain'!AJ2950</f>
        <v>-35.652489593935904</v>
      </c>
      <c r="E990">
        <f>'TPS543C20 Loop Gain'!B2950</f>
        <v>1016000</v>
      </c>
    </row>
    <row r="991" spans="3:5" x14ac:dyDescent="0.25">
      <c r="C991">
        <f>'TPS543C20 Loop Gain'!AI2949</f>
        <v>-22.231079611260537</v>
      </c>
      <c r="D991">
        <f>'TPS543C20 Loop Gain'!AJ2949</f>
        <v>-35.522190408196941</v>
      </c>
      <c r="E991">
        <f>'TPS543C20 Loop Gain'!B2949</f>
        <v>1015000</v>
      </c>
    </row>
    <row r="992" spans="3:5" x14ac:dyDescent="0.25">
      <c r="C992">
        <f>'TPS543C20 Loop Gain'!AI2948</f>
        <v>-22.199265099068619</v>
      </c>
      <c r="D992">
        <f>'TPS543C20 Loop Gain'!AJ2948</f>
        <v>-35.391902039010859</v>
      </c>
      <c r="E992">
        <f>'TPS543C20 Loop Gain'!B2948</f>
        <v>1014000</v>
      </c>
    </row>
    <row r="993" spans="3:5" x14ac:dyDescent="0.25">
      <c r="C993">
        <f>'TPS543C20 Loop Gain'!AI2947</f>
        <v>-22.167507089165358</v>
      </c>
      <c r="D993">
        <f>'TPS543C20 Loop Gain'!AJ2947</f>
        <v>-35.261624567340057</v>
      </c>
      <c r="E993">
        <f>'TPS543C20 Loop Gain'!B2947</f>
        <v>1013000</v>
      </c>
    </row>
    <row r="994" spans="3:5" x14ac:dyDescent="0.25">
      <c r="C994">
        <f>'TPS543C20 Loop Gain'!AI2946</f>
        <v>-22.135805296378894</v>
      </c>
      <c r="D994">
        <f>'TPS543C20 Loop Gain'!AJ2946</f>
        <v>-35.131358074182856</v>
      </c>
      <c r="E994">
        <f>'TPS543C20 Loop Gain'!B2946</f>
        <v>1012000</v>
      </c>
    </row>
    <row r="995" spans="3:5" x14ac:dyDescent="0.25">
      <c r="C995">
        <f>'TPS543C20 Loop Gain'!AI2945</f>
        <v>-22.104159437414026</v>
      </c>
      <c r="D995">
        <f>'TPS543C20 Loop Gain'!AJ2945</f>
        <v>-35.001102640575354</v>
      </c>
      <c r="E995">
        <f>'TPS543C20 Loop Gain'!B2945</f>
        <v>1011000</v>
      </c>
    </row>
    <row r="996" spans="3:5" x14ac:dyDescent="0.25">
      <c r="C996">
        <f>'TPS543C20 Loop Gain'!AI2944</f>
        <v>-22.072569230832727</v>
      </c>
      <c r="D996">
        <f>'TPS543C20 Loop Gain'!AJ2944</f>
        <v>-34.870858347590506</v>
      </c>
      <c r="E996">
        <f>'TPS543C20 Loop Gain'!B2944</f>
        <v>1010000</v>
      </c>
    </row>
    <row r="997" spans="3:5" x14ac:dyDescent="0.25">
      <c r="C997">
        <f>'TPS543C20 Loop Gain'!AI2943</f>
        <v>-22.041034397035197</v>
      </c>
      <c r="D997">
        <f>'TPS543C20 Loop Gain'!AJ2943</f>
        <v>-34.740625276334569</v>
      </c>
      <c r="E997">
        <f>'TPS543C20 Loop Gain'!B2943</f>
        <v>1009000</v>
      </c>
    </row>
    <row r="998" spans="3:5" x14ac:dyDescent="0.25">
      <c r="C998">
        <f>'TPS543C20 Loop Gain'!AI2942</f>
        <v>-22.009554658240141</v>
      </c>
      <c r="D998">
        <f>'TPS543C20 Loop Gain'!AJ2942</f>
        <v>-34.610403507949329</v>
      </c>
      <c r="E998">
        <f>'TPS543C20 Loop Gain'!B2942</f>
        <v>1008000</v>
      </c>
    </row>
    <row r="999" spans="3:5" x14ac:dyDescent="0.25">
      <c r="C999">
        <f>'TPS543C20 Loop Gain'!AI2941</f>
        <v>-21.978129738466677</v>
      </c>
      <c r="D999">
        <f>'TPS543C20 Loop Gain'!AJ2941</f>
        <v>-34.480193123608998</v>
      </c>
      <c r="E999">
        <f>'TPS543C20 Loop Gain'!B2941</f>
        <v>1007000</v>
      </c>
    </row>
    <row r="1000" spans="3:5" x14ac:dyDescent="0.25">
      <c r="C1000">
        <f>'TPS543C20 Loop Gain'!AI2940</f>
        <v>-21.946759363515017</v>
      </c>
      <c r="D1000">
        <f>'TPS543C20 Loop Gain'!AJ2940</f>
        <v>-34.3499942045202</v>
      </c>
      <c r="E1000">
        <f>'TPS543C20 Loop Gain'!B2940</f>
        <v>1006000</v>
      </c>
    </row>
    <row r="1001" spans="3:5" x14ac:dyDescent="0.25">
      <c r="C1001">
        <f>'TPS543C20 Loop Gain'!AI2939</f>
        <v>-21.915443260948734</v>
      </c>
      <c r="D1001">
        <f>'TPS543C20 Loop Gain'!AJ2939</f>
        <v>-34.219806831920202</v>
      </c>
      <c r="E1001">
        <f>'TPS543C20 Loop Gain'!B2939</f>
        <v>1005000</v>
      </c>
    </row>
    <row r="1002" spans="3:5" x14ac:dyDescent="0.25">
      <c r="C1002">
        <f>'TPS543C20 Loop Gain'!AI2938</f>
        <v>-21.884181160076153</v>
      </c>
      <c r="D1002">
        <f>'TPS543C20 Loop Gain'!AJ2938</f>
        <v>-34.089631087077692</v>
      </c>
      <c r="E1002">
        <f>'TPS543C20 Loop Gain'!B2938</f>
        <v>1004000</v>
      </c>
    </row>
    <row r="1003" spans="3:5" x14ac:dyDescent="0.25">
      <c r="C1003">
        <f>'TPS543C20 Loop Gain'!AI2937</f>
        <v>-21.852972791932768</v>
      </c>
      <c r="D1003">
        <f>'TPS543C20 Loop Gain'!AJ2937</f>
        <v>-33.959467051290268</v>
      </c>
      <c r="E1003">
        <f>'TPS543C20 Loop Gain'!B2937</f>
        <v>1003000</v>
      </c>
    </row>
    <row r="1004" spans="3:5" x14ac:dyDescent="0.25">
      <c r="C1004">
        <f>'TPS543C20 Loop Gain'!AI2936</f>
        <v>-21.821817889263052</v>
      </c>
      <c r="D1004">
        <f>'TPS543C20 Loop Gain'!AJ2936</f>
        <v>-33.829314805882689</v>
      </c>
      <c r="E1004">
        <f>'TPS543C20 Loop Gain'!B2936</f>
        <v>1002000</v>
      </c>
    </row>
    <row r="1005" spans="3:5" x14ac:dyDescent="0.25">
      <c r="C1005">
        <f>'TPS543C20 Loop Gain'!AI2935</f>
        <v>-21.790716186503133</v>
      </c>
      <c r="D1005">
        <f>'TPS543C20 Loop Gain'!AJ2935</f>
        <v>-33.699174432208821</v>
      </c>
      <c r="E1005">
        <f>'TPS543C20 Loop Gain'!B2935</f>
        <v>1001000</v>
      </c>
    </row>
    <row r="1006" spans="3:5" x14ac:dyDescent="0.25">
      <c r="C1006">
        <f>'TPS543C20 Loop Gain'!AI2934</f>
        <v>-21.759667419764028</v>
      </c>
      <c r="D1006">
        <f>'TPS543C20 Loop Gain'!AJ2934</f>
        <v>-33.569046011648759</v>
      </c>
      <c r="E1006">
        <f>'TPS543C20 Loop Gain'!B2934</f>
        <v>1000000</v>
      </c>
    </row>
    <row r="1007" spans="3:5" x14ac:dyDescent="0.25">
      <c r="C1007">
        <f>'TPS543C20 Loop Gain'!AI2933</f>
        <v>-21.728671326813785</v>
      </c>
      <c r="D1007">
        <f>'TPS543C20 Loop Gain'!AJ2933</f>
        <v>-33.438929625607933</v>
      </c>
      <c r="E1007">
        <f>'TPS543C20 Loop Gain'!B2933</f>
        <v>999000</v>
      </c>
    </row>
    <row r="1008" spans="3:5" x14ac:dyDescent="0.25">
      <c r="C1008">
        <f>'TPS543C20 Loop Gain'!AI2932</f>
        <v>-21.697727647060677</v>
      </c>
      <c r="D1008">
        <f>'TPS543C20 Loop Gain'!AJ2932</f>
        <v>-33.308825355516539</v>
      </c>
      <c r="E1008">
        <f>'TPS543C20 Loop Gain'!B2932</f>
        <v>998000</v>
      </c>
    </row>
    <row r="1009" spans="3:5" x14ac:dyDescent="0.25">
      <c r="C1009">
        <f>'TPS543C20 Loop Gain'!AI2931</f>
        <v>-21.66683612153696</v>
      </c>
      <c r="D1009">
        <f>'TPS543C20 Loop Gain'!AJ2931</f>
        <v>-33.178733282828098</v>
      </c>
      <c r="E1009">
        <f>'TPS543C20 Loop Gain'!B2931</f>
        <v>997000</v>
      </c>
    </row>
    <row r="1010" spans="3:5" x14ac:dyDescent="0.25">
      <c r="C1010">
        <f>'TPS543C20 Loop Gain'!AI2930</f>
        <v>-21.635996492881802</v>
      </c>
      <c r="D1010">
        <f>'TPS543C20 Loop Gain'!AJ2930</f>
        <v>-33.048653489020147</v>
      </c>
      <c r="E1010">
        <f>'TPS543C20 Loop Gain'!B2930</f>
        <v>996000</v>
      </c>
    </row>
    <row r="1011" spans="3:5" x14ac:dyDescent="0.25">
      <c r="C1011">
        <f>'TPS543C20 Loop Gain'!AI2929</f>
        <v>-21.605208505325677</v>
      </c>
      <c r="D1011">
        <f>'TPS543C20 Loop Gain'!AJ2929</f>
        <v>-32.918586055590666</v>
      </c>
      <c r="E1011">
        <f>'TPS543C20 Loop Gain'!B2929</f>
        <v>995000</v>
      </c>
    </row>
    <row r="1012" spans="3:5" x14ac:dyDescent="0.25">
      <c r="C1012">
        <f>'TPS543C20 Loop Gain'!AI2928</f>
        <v>-21.57447190467326</v>
      </c>
      <c r="D1012">
        <f>'TPS543C20 Loop Gain'!AJ2928</f>
        <v>-32.788531064059796</v>
      </c>
      <c r="E1012">
        <f>'TPS543C20 Loop Gain'!B2928</f>
        <v>994000</v>
      </c>
    </row>
    <row r="1013" spans="3:5" x14ac:dyDescent="0.25">
      <c r="C1013">
        <f>'TPS543C20 Loop Gain'!AI2927</f>
        <v>-21.543786438288592</v>
      </c>
      <c r="D1013">
        <f>'TPS543C20 Loop Gain'!AJ2927</f>
        <v>-32.658488595966645</v>
      </c>
      <c r="E1013">
        <f>'TPS543C20 Loop Gain'!B2927</f>
        <v>993000</v>
      </c>
    </row>
    <row r="1014" spans="3:5" x14ac:dyDescent="0.25">
      <c r="C1014">
        <f>'TPS543C20 Loop Gain'!AI2926</f>
        <v>-21.513151855078242</v>
      </c>
      <c r="D1014">
        <f>'TPS543C20 Loop Gain'!AJ2926</f>
        <v>-32.52845873286995</v>
      </c>
      <c r="E1014">
        <f>'TPS543C20 Loop Gain'!B2926</f>
        <v>992000</v>
      </c>
    </row>
    <row r="1015" spans="3:5" x14ac:dyDescent="0.25">
      <c r="C1015">
        <f>'TPS543C20 Loop Gain'!AI2925</f>
        <v>-21.48256790547665</v>
      </c>
      <c r="D1015">
        <f>'TPS543C20 Loop Gain'!AJ2925</f>
        <v>-32.398441556346945</v>
      </c>
      <c r="E1015">
        <f>'TPS543C20 Loop Gain'!B2925</f>
        <v>991000</v>
      </c>
    </row>
    <row r="1016" spans="3:5" x14ac:dyDescent="0.25">
      <c r="C1016">
        <f>'TPS543C20 Loop Gain'!AI2924</f>
        <v>-21.452034341430128</v>
      </c>
      <c r="D1016">
        <f>'TPS543C20 Loop Gain'!AJ2924</f>
        <v>-32.268437147991662</v>
      </c>
      <c r="E1016">
        <f>'TPS543C20 Loop Gain'!B2924</f>
        <v>990000</v>
      </c>
    </row>
    <row r="1017" spans="3:5" x14ac:dyDescent="0.25">
      <c r="C1017">
        <f>'TPS543C20 Loop Gain'!AI2923</f>
        <v>-21.421550916382106</v>
      </c>
      <c r="D1017">
        <f>'TPS543C20 Loop Gain'!AJ2923</f>
        <v>-32.138445589414616</v>
      </c>
      <c r="E1017">
        <f>'TPS543C20 Loop Gain'!B2923</f>
        <v>989000</v>
      </c>
    </row>
    <row r="1018" spans="3:5" x14ac:dyDescent="0.25">
      <c r="C1018">
        <f>'TPS543C20 Loop Gain'!AI2922</f>
        <v>-21.391117385257488</v>
      </c>
      <c r="D1018">
        <f>'TPS543C20 Loop Gain'!AJ2922</f>
        <v>-32.008466962241563</v>
      </c>
      <c r="E1018">
        <f>'TPS543C20 Loop Gain'!B2922</f>
        <v>988000</v>
      </c>
    </row>
    <row r="1019" spans="3:5" x14ac:dyDescent="0.25">
      <c r="C1019">
        <f>'TPS543C20 Loop Gain'!AI2921</f>
        <v>-21.360733504448447</v>
      </c>
      <c r="D1019">
        <f>'TPS543C20 Loop Gain'!AJ2921</f>
        <v>-31.878501348113311</v>
      </c>
      <c r="E1019">
        <f>'TPS543C20 Loop Gain'!B2921</f>
        <v>987000</v>
      </c>
    </row>
    <row r="1020" spans="3:5" x14ac:dyDescent="0.25">
      <c r="C1020">
        <f>'TPS543C20 Loop Gain'!AI2920</f>
        <v>-21.330399031799328</v>
      </c>
      <c r="D1020">
        <f>'TPS543C20 Loop Gain'!AJ2920</f>
        <v>-31.748548828683624</v>
      </c>
      <c r="E1020">
        <f>'TPS543C20 Loop Gain'!B2920</f>
        <v>986000</v>
      </c>
    </row>
    <row r="1021" spans="3:5" x14ac:dyDescent="0.25">
      <c r="C1021">
        <f>'TPS543C20 Loop Gain'!AI2919</f>
        <v>-21.300113726592294</v>
      </c>
      <c r="D1021">
        <f>'TPS543C20 Loop Gain'!AJ2919</f>
        <v>-31.618609485619157</v>
      </c>
      <c r="E1021">
        <f>'TPS543C20 Loop Gain'!B2919</f>
        <v>985000</v>
      </c>
    </row>
    <row r="1022" spans="3:5" x14ac:dyDescent="0.25">
      <c r="C1022">
        <f>'TPS543C20 Loop Gain'!AI2918</f>
        <v>-21.269877349532756</v>
      </c>
      <c r="D1022">
        <f>'TPS543C20 Loop Gain'!AJ2918</f>
        <v>-31.488683400599037</v>
      </c>
      <c r="E1022">
        <f>'TPS543C20 Loop Gain'!B2918</f>
        <v>984000</v>
      </c>
    </row>
    <row r="1023" spans="3:5" x14ac:dyDescent="0.25">
      <c r="C1023">
        <f>'TPS543C20 Loop Gain'!AI2917</f>
        <v>-21.239689662735373</v>
      </c>
      <c r="D1023">
        <f>'TPS543C20 Loop Gain'!AJ2917</f>
        <v>-31.358770655311805</v>
      </c>
      <c r="E1023">
        <f>'TPS543C20 Loop Gain'!B2917</f>
        <v>983000</v>
      </c>
    </row>
    <row r="1024" spans="3:5" x14ac:dyDescent="0.25">
      <c r="C1024">
        <f>'TPS543C20 Loop Gain'!AI2916</f>
        <v>-21.209550429709761</v>
      </c>
      <c r="D1024">
        <f>'TPS543C20 Loop Gain'!AJ2916</f>
        <v>-31.228871331457047</v>
      </c>
      <c r="E1024">
        <f>'TPS543C20 Loop Gain'!B2916</f>
        <v>982000</v>
      </c>
    </row>
    <row r="1025" spans="3:5" x14ac:dyDescent="0.25">
      <c r="C1025">
        <f>'TPS543C20 Loop Gain'!AI2915</f>
        <v>-21.179459415347296</v>
      </c>
      <c r="D1025">
        <f>'TPS543C20 Loop Gain'!AJ2915</f>
        <v>-31.098985510743265</v>
      </c>
      <c r="E1025">
        <f>'TPS543C20 Loop Gain'!B2915</f>
        <v>981000</v>
      </c>
    </row>
    <row r="1026" spans="3:5" x14ac:dyDescent="0.25">
      <c r="C1026">
        <f>'TPS543C20 Loop Gain'!AI2914</f>
        <v>-21.1494163859062</v>
      </c>
      <c r="D1026">
        <f>'TPS543C20 Loop Gain'!AJ2914</f>
        <v>-30.969113274886283</v>
      </c>
      <c r="E1026">
        <f>'TPS543C20 Loop Gain'!B2914</f>
        <v>980000</v>
      </c>
    </row>
    <row r="1027" spans="3:5" x14ac:dyDescent="0.25">
      <c r="C1027">
        <f>'TPS543C20 Loop Gain'!AI2913</f>
        <v>-21.119421108999276</v>
      </c>
      <c r="D1027">
        <f>'TPS543C20 Loop Gain'!AJ2913</f>
        <v>-30.839254705610571</v>
      </c>
      <c r="E1027">
        <f>'TPS543C20 Loop Gain'!B2913</f>
        <v>979000</v>
      </c>
    </row>
    <row r="1028" spans="3:5" x14ac:dyDescent="0.25">
      <c r="C1028">
        <f>'TPS543C20 Loop Gain'!AI2912</f>
        <v>-21.089473353579237</v>
      </c>
      <c r="D1028">
        <f>'TPS543C20 Loop Gain'!AJ2912</f>
        <v>-30.709409884645353</v>
      </c>
      <c r="E1028">
        <f>'TPS543C20 Loop Gain'!B2912</f>
        <v>978000</v>
      </c>
    </row>
    <row r="1029" spans="3:5" x14ac:dyDescent="0.25">
      <c r="C1029">
        <f>'TPS543C20 Loop Gain'!AI2911</f>
        <v>-21.059572889926645</v>
      </c>
      <c r="D1029">
        <f>'TPS543C20 Loop Gain'!AJ2911</f>
        <v>-30.579578893727035</v>
      </c>
      <c r="E1029">
        <f>'TPS543C20 Loop Gain'!B2911</f>
        <v>977000</v>
      </c>
    </row>
    <row r="1030" spans="3:5" x14ac:dyDescent="0.25">
      <c r="C1030">
        <f>'TPS543C20 Loop Gain'!AI2910</f>
        <v>-21.029719489635571</v>
      </c>
      <c r="D1030">
        <f>'TPS543C20 Loop Gain'!AJ2910</f>
        <v>-30.449761814594698</v>
      </c>
      <c r="E1030">
        <f>'TPS543C20 Loop Gain'!B2910</f>
        <v>976000</v>
      </c>
    </row>
    <row r="1031" spans="3:5" x14ac:dyDescent="0.25">
      <c r="C1031">
        <f>'TPS543C20 Loop Gain'!AI2909</f>
        <v>-20.99991292560204</v>
      </c>
      <c r="D1031">
        <f>'TPS543C20 Loop Gain'!AJ2909</f>
        <v>-30.319958728992738</v>
      </c>
      <c r="E1031">
        <f>'TPS543C20 Loop Gain'!B2909</f>
        <v>975000</v>
      </c>
    </row>
    <row r="1032" spans="3:5" x14ac:dyDescent="0.25">
      <c r="C1032">
        <f>'TPS543C20 Loop Gain'!AI2908</f>
        <v>-20.970152972009618</v>
      </c>
      <c r="D1032">
        <f>'TPS543C20 Loop Gain'!AJ2908</f>
        <v>-30.190169718667569</v>
      </c>
      <c r="E1032">
        <f>'TPS543C20 Loop Gain'!B2908</f>
        <v>974000</v>
      </c>
    </row>
    <row r="1033" spans="3:5" x14ac:dyDescent="0.25">
      <c r="C1033">
        <f>'TPS543C20 Loop Gain'!AI2907</f>
        <v>-20.940439404317924</v>
      </c>
      <c r="D1033">
        <f>'TPS543C20 Loop Gain'!AJ2907</f>
        <v>-30.06039486536682</v>
      </c>
      <c r="E1033">
        <f>'TPS543C20 Loop Gain'!B2907</f>
        <v>973000</v>
      </c>
    </row>
    <row r="1034" spans="3:5" x14ac:dyDescent="0.25">
      <c r="C1034">
        <f>'TPS543C20 Loop Gain'!AI2906</f>
        <v>-20.910771999249658</v>
      </c>
      <c r="D1034">
        <f>'TPS543C20 Loop Gain'!AJ2906</f>
        <v>-29.930634250839883</v>
      </c>
      <c r="E1034">
        <f>'TPS543C20 Loop Gain'!B2906</f>
        <v>972000</v>
      </c>
    </row>
    <row r="1035" spans="3:5" x14ac:dyDescent="0.25">
      <c r="C1035">
        <f>'TPS543C20 Loop Gain'!AI2905</f>
        <v>-20.881150534777859</v>
      </c>
      <c r="D1035">
        <f>'TPS543C20 Loop Gain'!AJ2905</f>
        <v>-29.800887956836416</v>
      </c>
      <c r="E1035">
        <f>'TPS543C20 Loop Gain'!B2905</f>
        <v>971000</v>
      </c>
    </row>
    <row r="1036" spans="3:5" x14ac:dyDescent="0.25">
      <c r="C1036">
        <f>'TPS543C20 Loop Gain'!AI2904</f>
        <v>-20.85157479011437</v>
      </c>
      <c r="D1036">
        <f>'TPS543C20 Loop Gain'!AJ2904</f>
        <v>-29.671156065105325</v>
      </c>
      <c r="E1036">
        <f>'TPS543C20 Loop Gain'!B2904</f>
        <v>970000</v>
      </c>
    </row>
    <row r="1037" spans="3:5" x14ac:dyDescent="0.25">
      <c r="C1037">
        <f>'TPS543C20 Loop Gain'!AI2903</f>
        <v>-20.82204454569688</v>
      </c>
      <c r="D1037">
        <f>'TPS543C20 Loop Gain'!AJ2903</f>
        <v>-29.541438657392405</v>
      </c>
      <c r="E1037">
        <f>'TPS543C20 Loop Gain'!B2903</f>
        <v>969000</v>
      </c>
    </row>
    <row r="1038" spans="3:5" x14ac:dyDescent="0.25">
      <c r="C1038">
        <f>'TPS543C20 Loop Gain'!AI2902</f>
        <v>-20.792559583177525</v>
      </c>
      <c r="D1038">
        <f>'TPS543C20 Loop Gain'!AJ2902</f>
        <v>-29.411735815443066</v>
      </c>
      <c r="E1038">
        <f>'TPS543C20 Loop Gain'!B2902</f>
        <v>968000</v>
      </c>
    </row>
    <row r="1039" spans="3:5" x14ac:dyDescent="0.25">
      <c r="C1039">
        <f>'TPS543C20 Loop Gain'!AI2901</f>
        <v>-20.763119685410768</v>
      </c>
      <c r="D1039">
        <f>'TPS543C20 Loop Gain'!AJ2901</f>
        <v>-29.28204762099795</v>
      </c>
      <c r="E1039">
        <f>'TPS543C20 Loop Gain'!B2901</f>
        <v>967000</v>
      </c>
    </row>
    <row r="1040" spans="3:5" x14ac:dyDescent="0.25">
      <c r="C1040">
        <f>'TPS543C20 Loop Gain'!AI2900</f>
        <v>-20.733724636441607</v>
      </c>
      <c r="D1040">
        <f>'TPS543C20 Loop Gain'!AJ2900</f>
        <v>-29.152374155793808</v>
      </c>
      <c r="E1040">
        <f>'TPS543C20 Loop Gain'!B2900</f>
        <v>966000</v>
      </c>
    </row>
    <row r="1041" spans="3:5" x14ac:dyDescent="0.25">
      <c r="C1041">
        <f>'TPS543C20 Loop Gain'!AI2899</f>
        <v>-20.70437422149411</v>
      </c>
      <c r="D1041">
        <f>'TPS543C20 Loop Gain'!AJ2899</f>
        <v>-29.022715501562086</v>
      </c>
      <c r="E1041">
        <f>'TPS543C20 Loop Gain'!B2899</f>
        <v>965000</v>
      </c>
    </row>
    <row r="1042" spans="3:5" x14ac:dyDescent="0.25">
      <c r="C1042">
        <f>'TPS543C20 Loop Gain'!AI2898</f>
        <v>-20.675068226959546</v>
      </c>
      <c r="D1042">
        <f>'TPS543C20 Loop Gain'!AJ2898</f>
        <v>-28.893071740028219</v>
      </c>
      <c r="E1042">
        <f>'TPS543C20 Loop Gain'!B2898</f>
        <v>964000</v>
      </c>
    </row>
    <row r="1043" spans="3:5" x14ac:dyDescent="0.25">
      <c r="C1043">
        <f>'TPS543C20 Loop Gain'!AI2897</f>
        <v>-20.645806440385563</v>
      </c>
      <c r="D1043">
        <f>'TPS543C20 Loop Gain'!AJ2897</f>
        <v>-28.763442952910413</v>
      </c>
      <c r="E1043">
        <f>'TPS543C20 Loop Gain'!B2897</f>
        <v>963000</v>
      </c>
    </row>
    <row r="1044" spans="3:5" x14ac:dyDescent="0.25">
      <c r="C1044">
        <f>'TPS543C20 Loop Gain'!AI2896</f>
        <v>-20.616588650464461</v>
      </c>
      <c r="D1044">
        <f>'TPS543C20 Loop Gain'!AJ2896</f>
        <v>-28.63382922192077</v>
      </c>
      <c r="E1044">
        <f>'TPS543C20 Loop Gain'!B2896</f>
        <v>962000</v>
      </c>
    </row>
    <row r="1045" spans="3:5" x14ac:dyDescent="0.25">
      <c r="C1045">
        <f>'TPS543C20 Loop Gain'!AI2895</f>
        <v>-20.587414647022413</v>
      </c>
      <c r="D1045">
        <f>'TPS543C20 Loop Gain'!AJ2895</f>
        <v>-28.504230628760133</v>
      </c>
      <c r="E1045">
        <f>'TPS543C20 Loop Gain'!B2895</f>
        <v>961000</v>
      </c>
    </row>
    <row r="1046" spans="3:5" x14ac:dyDescent="0.25">
      <c r="C1046">
        <f>'TPS543C20 Loop Gain'!AI2894</f>
        <v>-20.558284221007924</v>
      </c>
      <c r="D1046">
        <f>'TPS543C20 Loop Gain'!AJ2894</f>
        <v>-28.374647255121957</v>
      </c>
      <c r="E1046">
        <f>'TPS543C20 Loop Gain'!B2894</f>
        <v>960000</v>
      </c>
    </row>
    <row r="1047" spans="3:5" x14ac:dyDescent="0.25">
      <c r="C1047">
        <f>'TPS543C20 Loop Gain'!AI2893</f>
        <v>-20.529197164481637</v>
      </c>
      <c r="D1047">
        <f>'TPS543C20 Loop Gain'!AJ2893</f>
        <v>-28.245079182688798</v>
      </c>
      <c r="E1047">
        <f>'TPS543C20 Loop Gain'!B2893</f>
        <v>959000</v>
      </c>
    </row>
    <row r="1048" spans="3:5" x14ac:dyDescent="0.25">
      <c r="C1048">
        <f>'TPS543C20 Loop Gain'!AI2892</f>
        <v>-20.500153270605065</v>
      </c>
      <c r="D1048">
        <f>'TPS543C20 Loop Gain'!AJ2892</f>
        <v>-28.115526493132091</v>
      </c>
      <c r="E1048">
        <f>'TPS543C20 Loop Gain'!B2892</f>
        <v>958000</v>
      </c>
    </row>
    <row r="1049" spans="3:5" x14ac:dyDescent="0.25">
      <c r="C1049">
        <f>'TPS543C20 Loop Gain'!AI2891</f>
        <v>-20.47115233363008</v>
      </c>
      <c r="D1049">
        <f>'TPS543C20 Loop Gain'!AJ2891</f>
        <v>-27.985989268110593</v>
      </c>
      <c r="E1049">
        <f>'TPS543C20 Loop Gain'!B2891</f>
        <v>957000</v>
      </c>
    </row>
    <row r="1050" spans="3:5" x14ac:dyDescent="0.25">
      <c r="C1050">
        <f>'TPS543C20 Loop Gain'!AI2890</f>
        <v>-20.442194148888117</v>
      </c>
      <c r="D1050">
        <f>'TPS543C20 Loop Gain'!AJ2890</f>
        <v>-27.856467589271016</v>
      </c>
      <c r="E1050">
        <f>'TPS543C20 Loop Gain'!B2890</f>
        <v>956000</v>
      </c>
    </row>
    <row r="1051" spans="3:5" x14ac:dyDescent="0.25">
      <c r="C1051">
        <f>'TPS543C20 Loop Gain'!AI2889</f>
        <v>-20.413278512780458</v>
      </c>
      <c r="D1051">
        <f>'TPS543C20 Loop Gain'!AJ2889</f>
        <v>-27.72696153824684</v>
      </c>
      <c r="E1051">
        <f>'TPS543C20 Loop Gain'!B2889</f>
        <v>955000</v>
      </c>
    </row>
    <row r="1052" spans="3:5" x14ac:dyDescent="0.25">
      <c r="C1052">
        <f>'TPS543C20 Loop Gain'!AI2888</f>
        <v>-20.384405222766798</v>
      </c>
      <c r="D1052">
        <f>'TPS543C20 Loop Gain'!AJ2888</f>
        <v>-27.597471196655007</v>
      </c>
      <c r="E1052">
        <f>'TPS543C20 Loop Gain'!B2888</f>
        <v>954000</v>
      </c>
    </row>
    <row r="1053" spans="3:5" x14ac:dyDescent="0.25">
      <c r="C1053">
        <f>'TPS543C20 Loop Gain'!AI2887</f>
        <v>-20.355574077355861</v>
      </c>
      <c r="D1053">
        <f>'TPS543C20 Loop Gain'!AJ2887</f>
        <v>-27.467996646099163</v>
      </c>
      <c r="E1053">
        <f>'TPS543C20 Loop Gain'!B2887</f>
        <v>953000</v>
      </c>
    </row>
    <row r="1054" spans="3:5" x14ac:dyDescent="0.25">
      <c r="C1054">
        <f>'TPS543C20 Loop Gain'!AI2886</f>
        <v>-20.326784876095182</v>
      </c>
      <c r="D1054">
        <f>'TPS543C20 Loop Gain'!AJ2886</f>
        <v>-27.338537968165987</v>
      </c>
      <c r="E1054">
        <f>'TPS543C20 Loop Gain'!B2886</f>
        <v>952000</v>
      </c>
    </row>
    <row r="1055" spans="3:5" x14ac:dyDescent="0.25">
      <c r="C1055">
        <f>'TPS543C20 Loop Gain'!AI2885</f>
        <v>-20.298037419560512</v>
      </c>
      <c r="D1055">
        <f>'TPS543C20 Loop Gain'!AJ2885</f>
        <v>-27.209095244424855</v>
      </c>
      <c r="E1055">
        <f>'TPS543C20 Loop Gain'!B2885</f>
        <v>951000</v>
      </c>
    </row>
    <row r="1056" spans="3:5" x14ac:dyDescent="0.25">
      <c r="C1056">
        <f>'TPS543C20 Loop Gain'!AI2884</f>
        <v>-20.269331509346923</v>
      </c>
      <c r="D1056">
        <f>'TPS543C20 Loop Gain'!AJ2884</f>
        <v>-27.079668556427919</v>
      </c>
      <c r="E1056">
        <f>'TPS543C20 Loop Gain'!B2884</f>
        <v>950000</v>
      </c>
    </row>
    <row r="1057" spans="3:5" x14ac:dyDescent="0.25">
      <c r="C1057">
        <f>'TPS543C20 Loop Gain'!AI2883</f>
        <v>-20.240666948057658</v>
      </c>
      <c r="D1057">
        <f>'TPS543C20 Loop Gain'!AJ2883</f>
        <v>-26.950257985707712</v>
      </c>
      <c r="E1057">
        <f>'TPS543C20 Loop Gain'!B2883</f>
        <v>949000</v>
      </c>
    </row>
    <row r="1058" spans="3:5" x14ac:dyDescent="0.25">
      <c r="C1058">
        <f>'TPS543C20 Loop Gain'!AI2882</f>
        <v>-20.21204353929604</v>
      </c>
      <c r="D1058">
        <f>'TPS543C20 Loop Gain'!AJ2882</f>
        <v>-26.820863613778229</v>
      </c>
      <c r="E1058">
        <f>'TPS543C20 Loop Gain'!B2882</f>
        <v>948000</v>
      </c>
    </row>
    <row r="1059" spans="3:5" x14ac:dyDescent="0.25">
      <c r="C1059">
        <f>'TPS543C20 Loop Gain'!AI2881</f>
        <v>-20.183461087654038</v>
      </c>
      <c r="D1059">
        <f>'TPS543C20 Loop Gain'!AJ2881</f>
        <v>-26.691485522133124</v>
      </c>
      <c r="E1059">
        <f>'TPS543C20 Loop Gain'!B2881</f>
        <v>947000</v>
      </c>
    </row>
    <row r="1060" spans="3:5" x14ac:dyDescent="0.25">
      <c r="C1060">
        <f>'TPS543C20 Loop Gain'!AI2880</f>
        <v>-20.154919398704799</v>
      </c>
      <c r="D1060">
        <f>'TPS543C20 Loop Gain'!AJ2880</f>
        <v>-26.56212379224382</v>
      </c>
      <c r="E1060">
        <f>'TPS543C20 Loop Gain'!B2880</f>
        <v>946000</v>
      </c>
    </row>
    <row r="1061" spans="3:5" x14ac:dyDescent="0.25">
      <c r="C1061">
        <f>'TPS543C20 Loop Gain'!AI2879</f>
        <v>-20.126418278991387</v>
      </c>
      <c r="D1061">
        <f>'TPS543C20 Loop Gain'!AJ2879</f>
        <v>-26.43277850556127</v>
      </c>
      <c r="E1061">
        <f>'TPS543C20 Loop Gain'!B2879</f>
        <v>945000</v>
      </c>
    </row>
    <row r="1062" spans="3:5" x14ac:dyDescent="0.25">
      <c r="C1062">
        <f>'TPS543C20 Loop Gain'!AI2878</f>
        <v>-20.097957536018324</v>
      </c>
      <c r="D1062">
        <f>'TPS543C20 Loop Gain'!AJ2878</f>
        <v>-26.30344974351291</v>
      </c>
      <c r="E1062">
        <f>'TPS543C20 Loop Gain'!B2878</f>
        <v>944000</v>
      </c>
    </row>
    <row r="1063" spans="3:5" x14ac:dyDescent="0.25">
      <c r="C1063">
        <f>'TPS543C20 Loop Gain'!AI2877</f>
        <v>-20.069536978242496</v>
      </c>
      <c r="D1063">
        <f>'TPS543C20 Loop Gain'!AJ2877</f>
        <v>-26.174137587501743</v>
      </c>
      <c r="E1063">
        <f>'TPS543C20 Loop Gain'!B2877</f>
        <v>943000</v>
      </c>
    </row>
    <row r="1064" spans="3:5" x14ac:dyDescent="0.25">
      <c r="C1064">
        <f>'TPS543C20 Loop Gain'!AI2876</f>
        <v>-20.041156415063888</v>
      </c>
      <c r="D1064">
        <f>'TPS543C20 Loop Gain'!AJ2876</f>
        <v>-26.044842118908846</v>
      </c>
      <c r="E1064">
        <f>'TPS543C20 Loop Gain'!B2876</f>
        <v>942000</v>
      </c>
    </row>
    <row r="1065" spans="3:5" x14ac:dyDescent="0.25">
      <c r="C1065">
        <f>'TPS543C20 Loop Gain'!AI2875</f>
        <v>-20.012815656816407</v>
      </c>
      <c r="D1065">
        <f>'TPS543C20 Loop Gain'!AJ2875</f>
        <v>-25.915563419087722</v>
      </c>
      <c r="E1065">
        <f>'TPS543C20 Loop Gain'!B2875</f>
        <v>941000</v>
      </c>
    </row>
    <row r="1066" spans="3:5" x14ac:dyDescent="0.25">
      <c r="C1066">
        <f>'TPS543C20 Loop Gain'!AI2874</f>
        <v>-19.984514514758679</v>
      </c>
      <c r="D1066">
        <f>'TPS543C20 Loop Gain'!AJ2874</f>
        <v>-25.7863015693672</v>
      </c>
      <c r="E1066">
        <f>'TPS543C20 Loop Gain'!B2874</f>
        <v>940000</v>
      </c>
    </row>
    <row r="1067" spans="3:5" x14ac:dyDescent="0.25">
      <c r="C1067">
        <f>'TPS543C20 Loop Gain'!AI2873</f>
        <v>-19.956252801066285</v>
      </c>
      <c r="D1067">
        <f>'TPS543C20 Loop Gain'!AJ2873</f>
        <v>-25.657056651049388</v>
      </c>
      <c r="E1067">
        <f>'TPS543C20 Loop Gain'!B2873</f>
        <v>939000</v>
      </c>
    </row>
    <row r="1068" spans="3:5" x14ac:dyDescent="0.25">
      <c r="C1068">
        <f>'TPS543C20 Loop Gain'!AI2872</f>
        <v>-19.928030328821492</v>
      </c>
      <c r="D1068">
        <f>'TPS543C20 Loop Gain'!AJ2872</f>
        <v>-25.527828745408652</v>
      </c>
      <c r="E1068">
        <f>'TPS543C20 Loop Gain'!B2872</f>
        <v>938000</v>
      </c>
    </row>
    <row r="1069" spans="3:5" x14ac:dyDescent="0.25">
      <c r="C1069">
        <f>'TPS543C20 Loop Gain'!AI2871</f>
        <v>-19.899846912006016</v>
      </c>
      <c r="D1069">
        <f>'TPS543C20 Loop Gain'!AJ2871</f>
        <v>-25.398617933691703</v>
      </c>
      <c r="E1069">
        <f>'TPS543C20 Loop Gain'!B2871</f>
        <v>937000</v>
      </c>
    </row>
    <row r="1070" spans="3:5" x14ac:dyDescent="0.25">
      <c r="C1070">
        <f>'TPS543C20 Loop Gain'!AI2870</f>
        <v>-19.871702365491252</v>
      </c>
      <c r="D1070">
        <f>'TPS543C20 Loop Gain'!AJ2870</f>
        <v>-25.269424297114352</v>
      </c>
      <c r="E1070">
        <f>'TPS543C20 Loop Gain'!B2870</f>
        <v>936000</v>
      </c>
    </row>
    <row r="1071" spans="3:5" x14ac:dyDescent="0.25">
      <c r="C1071">
        <f>'TPS543C20 Loop Gain'!AI2869</f>
        <v>-19.843596505030504</v>
      </c>
      <c r="D1071">
        <f>'TPS543C20 Loop Gain'!AJ2869</f>
        <v>-25.1402479168644</v>
      </c>
      <c r="E1071">
        <f>'TPS543C20 Loop Gain'!B2869</f>
        <v>935000</v>
      </c>
    </row>
    <row r="1072" spans="3:5" x14ac:dyDescent="0.25">
      <c r="C1072">
        <f>'TPS543C20 Loop Gain'!AI2868</f>
        <v>-19.815529147250569</v>
      </c>
      <c r="D1072">
        <f>'TPS543C20 Loop Gain'!AJ2868</f>
        <v>-25.011088874099446</v>
      </c>
      <c r="E1072">
        <f>'TPS543C20 Loop Gain'!B2868</f>
        <v>934000</v>
      </c>
    </row>
    <row r="1073" spans="3:5" x14ac:dyDescent="0.25">
      <c r="C1073">
        <f>'TPS543C20 Loop Gain'!AI2867</f>
        <v>-19.787500109642746</v>
      </c>
      <c r="D1073">
        <f>'TPS543C20 Loop Gain'!AJ2867</f>
        <v>-24.881947249943362</v>
      </c>
      <c r="E1073">
        <f>'TPS543C20 Loop Gain'!B2867</f>
        <v>933000</v>
      </c>
    </row>
    <row r="1074" spans="3:5" x14ac:dyDescent="0.25">
      <c r="C1074">
        <f>'TPS543C20 Loop Gain'!AI2866</f>
        <v>-19.759509210555265</v>
      </c>
      <c r="D1074">
        <f>'TPS543C20 Loop Gain'!AJ2866</f>
        <v>-24.752823125490384</v>
      </c>
      <c r="E1074">
        <f>'TPS543C20 Loop Gain'!B2866</f>
        <v>932000</v>
      </c>
    </row>
    <row r="1075" spans="3:5" x14ac:dyDescent="0.25">
      <c r="C1075">
        <f>'TPS543C20 Loop Gain'!AI2865</f>
        <v>-19.73155626918518</v>
      </c>
      <c r="D1075">
        <f>'TPS543C20 Loop Gain'!AJ2865</f>
        <v>-24.62371658180065</v>
      </c>
      <c r="E1075">
        <f>'TPS543C20 Loop Gain'!B2865</f>
        <v>931000</v>
      </c>
    </row>
    <row r="1076" spans="3:5" x14ac:dyDescent="0.25">
      <c r="C1076">
        <f>'TPS543C20 Loop Gain'!AI2864</f>
        <v>-19.703641105569414</v>
      </c>
      <c r="D1076">
        <f>'TPS543C20 Loop Gain'!AJ2864</f>
        <v>-24.494627699900725</v>
      </c>
      <c r="E1076">
        <f>'TPS543C20 Loop Gain'!B2864</f>
        <v>930000</v>
      </c>
    </row>
    <row r="1077" spans="3:5" x14ac:dyDescent="0.25">
      <c r="C1077">
        <f>'TPS543C20 Loop Gain'!AI2863</f>
        <v>-19.675763540577577</v>
      </c>
      <c r="D1077">
        <f>'TPS543C20 Loop Gain'!AJ2863</f>
        <v>-24.365556560782281</v>
      </c>
      <c r="E1077">
        <f>'TPS543C20 Loop Gain'!B2863</f>
        <v>929000</v>
      </c>
    </row>
    <row r="1078" spans="3:5" x14ac:dyDescent="0.25">
      <c r="C1078">
        <f>'TPS543C20 Loop Gain'!AI2862</f>
        <v>-19.647923395904122</v>
      </c>
      <c r="D1078">
        <f>'TPS543C20 Loop Gain'!AJ2862</f>
        <v>-24.236503245404229</v>
      </c>
      <c r="E1078">
        <f>'TPS543C20 Loop Gain'!B2862</f>
        <v>928000</v>
      </c>
    </row>
    <row r="1079" spans="3:5" x14ac:dyDescent="0.25">
      <c r="C1079">
        <f>'TPS543C20 Loop Gain'!AI2861</f>
        <v>-19.620120494059616</v>
      </c>
      <c r="D1079">
        <f>'TPS543C20 Loop Gain'!AJ2861</f>
        <v>-24.107467834686194</v>
      </c>
      <c r="E1079">
        <f>'TPS543C20 Loop Gain'!B2861</f>
        <v>927000</v>
      </c>
    </row>
    <row r="1080" spans="3:5" x14ac:dyDescent="0.25">
      <c r="C1080">
        <f>'TPS543C20 Loop Gain'!AI2860</f>
        <v>-19.592354658363906</v>
      </c>
      <c r="D1080">
        <f>'TPS543C20 Loop Gain'!AJ2860</f>
        <v>-23.97845040951486</v>
      </c>
      <c r="E1080">
        <f>'TPS543C20 Loop Gain'!B2860</f>
        <v>926000</v>
      </c>
    </row>
    <row r="1081" spans="3:5" x14ac:dyDescent="0.25">
      <c r="C1081">
        <f>'TPS543C20 Loop Gain'!AI2859</f>
        <v>-19.564625712937694</v>
      </c>
      <c r="D1081">
        <f>'TPS543C20 Loop Gain'!AJ2859</f>
        <v>-23.849451050735567</v>
      </c>
      <c r="E1081">
        <f>'TPS543C20 Loop Gain'!B2859</f>
        <v>925000</v>
      </c>
    </row>
    <row r="1082" spans="3:5" x14ac:dyDescent="0.25">
      <c r="C1082">
        <f>'TPS543C20 Loop Gain'!AI2858</f>
        <v>-19.536933482695588</v>
      </c>
      <c r="D1082">
        <f>'TPS543C20 Loop Gain'!AJ2858</f>
        <v>-23.720469839159513</v>
      </c>
      <c r="E1082">
        <f>'TPS543C20 Loop Gain'!B2858</f>
        <v>924000</v>
      </c>
    </row>
    <row r="1083" spans="3:5" x14ac:dyDescent="0.25">
      <c r="C1083">
        <f>'TPS543C20 Loop Gain'!AI2857</f>
        <v>-19.509277793337752</v>
      </c>
      <c r="D1083">
        <f>'TPS543C20 Loop Gain'!AJ2857</f>
        <v>-23.591506855556325</v>
      </c>
      <c r="E1083">
        <f>'TPS543C20 Loop Gain'!B2857</f>
        <v>923000</v>
      </c>
    </row>
    <row r="1084" spans="3:5" x14ac:dyDescent="0.25">
      <c r="C1084">
        <f>'TPS543C20 Loop Gain'!AI2856</f>
        <v>-19.481658471343412</v>
      </c>
      <c r="D1084">
        <f>'TPS543C20 Loop Gain'!AJ2856</f>
        <v>-23.46256218065739</v>
      </c>
      <c r="E1084">
        <f>'TPS543C20 Loop Gain'!B2856</f>
        <v>922000</v>
      </c>
    </row>
    <row r="1085" spans="3:5" x14ac:dyDescent="0.25">
      <c r="C1085">
        <f>'TPS543C20 Loop Gain'!AI2855</f>
        <v>-19.454075343962344</v>
      </c>
      <c r="D1085">
        <f>'TPS543C20 Loop Gain'!AJ2855</f>
        <v>-23.333635895154451</v>
      </c>
      <c r="E1085">
        <f>'TPS543C20 Loop Gain'!B2855</f>
        <v>921000</v>
      </c>
    </row>
    <row r="1086" spans="3:5" x14ac:dyDescent="0.25">
      <c r="C1086">
        <f>'TPS543C20 Loop Gain'!AI2854</f>
        <v>-19.42652823920854</v>
      </c>
      <c r="D1086">
        <f>'TPS543C20 Loop Gain'!AJ2854</f>
        <v>-23.204728079695812</v>
      </c>
      <c r="E1086">
        <f>'TPS543C20 Loop Gain'!B2854</f>
        <v>920000</v>
      </c>
    </row>
    <row r="1087" spans="3:5" x14ac:dyDescent="0.25">
      <c r="C1087">
        <f>'TPS543C20 Loop Gain'!AI2853</f>
        <v>-19.399016985852072</v>
      </c>
      <c r="D1087">
        <f>'TPS543C20 Loop Gain'!AJ2853</f>
        <v>-23.075838814891387</v>
      </c>
      <c r="E1087">
        <f>'TPS543C20 Loop Gain'!B2853</f>
        <v>919000</v>
      </c>
    </row>
    <row r="1088" spans="3:5" x14ac:dyDescent="0.25">
      <c r="C1088">
        <f>'TPS543C20 Loop Gain'!AI2852</f>
        <v>-19.371541413412924</v>
      </c>
      <c r="D1088">
        <f>'TPS543C20 Loop Gain'!AJ2852</f>
        <v>-22.946968181307184</v>
      </c>
      <c r="E1088">
        <f>'TPS543C20 Loop Gain'!B2852</f>
        <v>918000</v>
      </c>
    </row>
    <row r="1089" spans="3:5" x14ac:dyDescent="0.25">
      <c r="C1089">
        <f>'TPS543C20 Loop Gain'!AI2851</f>
        <v>-19.344101352152634</v>
      </c>
      <c r="D1089">
        <f>'TPS543C20 Loop Gain'!AJ2851</f>
        <v>-22.818116259465693</v>
      </c>
      <c r="E1089">
        <f>'TPS543C20 Loop Gain'!B2851</f>
        <v>917000</v>
      </c>
    </row>
    <row r="1090" spans="3:5" x14ac:dyDescent="0.25">
      <c r="C1090">
        <f>'TPS543C20 Loop Gain'!AI2850</f>
        <v>-19.316696633068233</v>
      </c>
      <c r="D1090">
        <f>'TPS543C20 Loop Gain'!AJ2850</f>
        <v>-22.689283129846565</v>
      </c>
      <c r="E1090">
        <f>'TPS543C20 Loop Gain'!B2850</f>
        <v>916000</v>
      </c>
    </row>
    <row r="1091" spans="3:5" x14ac:dyDescent="0.25">
      <c r="C1091">
        <f>'TPS543C20 Loop Gain'!AI2849</f>
        <v>-19.289327087884839</v>
      </c>
      <c r="D1091">
        <f>'TPS543C20 Loop Gain'!AJ2849</f>
        <v>-22.560468872884677</v>
      </c>
      <c r="E1091">
        <f>'TPS543C20 Loop Gain'!B2849</f>
        <v>915000</v>
      </c>
    </row>
    <row r="1092" spans="3:5" x14ac:dyDescent="0.25">
      <c r="C1092">
        <f>'TPS543C20 Loop Gain'!AI2848</f>
        <v>-19.261992549048333</v>
      </c>
      <c r="D1092">
        <f>'TPS543C20 Loop Gain'!AJ2848</f>
        <v>-22.431673568969675</v>
      </c>
      <c r="E1092">
        <f>'TPS543C20 Loop Gain'!B2848</f>
        <v>914000</v>
      </c>
    </row>
    <row r="1093" spans="3:5" x14ac:dyDescent="0.25">
      <c r="C1093">
        <f>'TPS543C20 Loop Gain'!AI2847</f>
        <v>-19.234692849719501</v>
      </c>
      <c r="D1093">
        <f>'TPS543C20 Loop Gain'!AJ2847</f>
        <v>-22.302897298445675</v>
      </c>
      <c r="E1093">
        <f>'TPS543C20 Loop Gain'!B2847</f>
        <v>913000</v>
      </c>
    </row>
    <row r="1094" spans="3:5" x14ac:dyDescent="0.25">
      <c r="C1094">
        <f>'TPS543C20 Loop Gain'!AI2846</f>
        <v>-19.20742782376643</v>
      </c>
      <c r="D1094">
        <f>'TPS543C20 Loop Gain'!AJ2846</f>
        <v>-22.174140141611392</v>
      </c>
      <c r="E1094">
        <f>'TPS543C20 Loop Gain'!B2846</f>
        <v>912000</v>
      </c>
    </row>
    <row r="1095" spans="3:5" x14ac:dyDescent="0.25">
      <c r="C1095">
        <f>'TPS543C20 Loop Gain'!AI2845</f>
        <v>-19.18019730575795</v>
      </c>
      <c r="D1095">
        <f>'TPS543C20 Loop Gain'!AJ2845</f>
        <v>-22.04540217871596</v>
      </c>
      <c r="E1095">
        <f>'TPS543C20 Loop Gain'!B2845</f>
        <v>911000</v>
      </c>
    </row>
    <row r="1096" spans="3:5" x14ac:dyDescent="0.25">
      <c r="C1096">
        <f>'TPS543C20 Loop Gain'!AI2844</f>
        <v>-19.153001130957154</v>
      </c>
      <c r="D1096">
        <f>'TPS543C20 Loop Gain'!AJ2844</f>
        <v>-21.916683489962921</v>
      </c>
      <c r="E1096">
        <f>'TPS543C20 Loop Gain'!B2844</f>
        <v>910000</v>
      </c>
    </row>
    <row r="1097" spans="3:5" x14ac:dyDescent="0.25">
      <c r="C1097">
        <f>'TPS543C20 Loop Gain'!AI2843</f>
        <v>-19.125839135314099</v>
      </c>
      <c r="D1097">
        <f>'TPS543C20 Loop Gain'!AJ2843</f>
        <v>-21.787984155506965</v>
      </c>
      <c r="E1097">
        <f>'TPS543C20 Loop Gain'!B2843</f>
        <v>909000</v>
      </c>
    </row>
    <row r="1098" spans="3:5" x14ac:dyDescent="0.25">
      <c r="C1098">
        <f>'TPS543C20 Loop Gain'!AI2842</f>
        <v>-19.098711155460663</v>
      </c>
      <c r="D1098">
        <f>'TPS543C20 Loop Gain'!AJ2842</f>
        <v>-21.65930425545249</v>
      </c>
      <c r="E1098">
        <f>'TPS543C20 Loop Gain'!B2842</f>
        <v>908000</v>
      </c>
    </row>
    <row r="1099" spans="3:5" x14ac:dyDescent="0.25">
      <c r="C1099">
        <f>'TPS543C20 Loop Gain'!AI2841</f>
        <v>-19.071617028702448</v>
      </c>
      <c r="D1099">
        <f>'TPS543C20 Loop Gain'!AJ2841</f>
        <v>-21.530643869856068</v>
      </c>
      <c r="E1099">
        <f>'TPS543C20 Loop Gain'!B2841</f>
        <v>907000</v>
      </c>
    </row>
    <row r="1100" spans="3:5" x14ac:dyDescent="0.25">
      <c r="C1100">
        <f>'TPS543C20 Loop Gain'!AI2840</f>
        <v>-19.044556593013386</v>
      </c>
      <c r="D1100">
        <f>'TPS543C20 Loop Gain'!AJ2840</f>
        <v>-21.402003078722483</v>
      </c>
      <c r="E1100">
        <f>'TPS543C20 Loop Gain'!B2840</f>
        <v>906000</v>
      </c>
    </row>
    <row r="1101" spans="3:5" x14ac:dyDescent="0.25">
      <c r="C1101">
        <f>'TPS543C20 Loop Gain'!AI2839</f>
        <v>-19.017529687029043</v>
      </c>
      <c r="D1101">
        <f>'TPS543C20 Loop Gain'!AJ2839</f>
        <v>-21.273381962005686</v>
      </c>
      <c r="E1101">
        <f>'TPS543C20 Loop Gain'!B2839</f>
        <v>905000</v>
      </c>
    </row>
    <row r="1102" spans="3:5" x14ac:dyDescent="0.25">
      <c r="C1102">
        <f>'TPS543C20 Loop Gain'!AI2838</f>
        <v>-18.990536150039986</v>
      </c>
      <c r="D1102">
        <f>'TPS543C20 Loop Gain'!AJ2838</f>
        <v>-21.144780599608421</v>
      </c>
      <c r="E1102">
        <f>'TPS543C20 Loop Gain'!B2838</f>
        <v>904000</v>
      </c>
    </row>
    <row r="1103" spans="3:5" x14ac:dyDescent="0.25">
      <c r="C1103">
        <f>'TPS543C20 Loop Gain'!AI2837</f>
        <v>-18.963575821986385</v>
      </c>
      <c r="D1103">
        <f>'TPS543C20 Loop Gain'!AJ2837</f>
        <v>-21.016199071380903</v>
      </c>
      <c r="E1103">
        <f>'TPS543C20 Loop Gain'!B2837</f>
        <v>903000</v>
      </c>
    </row>
    <row r="1104" spans="3:5" x14ac:dyDescent="0.25">
      <c r="C1104">
        <f>'TPS543C20 Loop Gain'!AI2836</f>
        <v>-18.936648543451064</v>
      </c>
      <c r="D1104">
        <f>'TPS543C20 Loop Gain'!AJ2836</f>
        <v>-20.88763745712123</v>
      </c>
      <c r="E1104">
        <f>'TPS543C20 Loop Gain'!B2836</f>
        <v>902000</v>
      </c>
    </row>
    <row r="1105" spans="3:5" x14ac:dyDescent="0.25">
      <c r="C1105">
        <f>'TPS543C20 Loop Gain'!AI2835</f>
        <v>-18.909754155653566</v>
      </c>
      <c r="D1105">
        <f>'TPS543C20 Loop Gain'!AJ2835</f>
        <v>-20.759095836572769</v>
      </c>
      <c r="E1105">
        <f>'TPS543C20 Loop Gain'!B2835</f>
        <v>901000</v>
      </c>
    </row>
    <row r="1106" spans="3:5" x14ac:dyDescent="0.25">
      <c r="C1106">
        <f>'TPS543C20 Loop Gain'!AI2834</f>
        <v>-18.882892500443692</v>
      </c>
      <c r="D1106">
        <f>'TPS543C20 Loop Gain'!AJ2834</f>
        <v>-20.630574289424505</v>
      </c>
      <c r="E1106">
        <f>'TPS543C20 Loop Gain'!B2834</f>
        <v>900000</v>
      </c>
    </row>
    <row r="1107" spans="3:5" x14ac:dyDescent="0.25">
      <c r="C1107">
        <f>'TPS543C20 Loop Gain'!AI2833</f>
        <v>-18.856063420296632</v>
      </c>
      <c r="D1107">
        <f>'TPS543C20 Loop Gain'!AJ2833</f>
        <v>-20.502072895312711</v>
      </c>
      <c r="E1107">
        <f>'TPS543C20 Loop Gain'!B2833</f>
        <v>899000</v>
      </c>
    </row>
    <row r="1108" spans="3:5" x14ac:dyDescent="0.25">
      <c r="C1108">
        <f>'TPS543C20 Loop Gain'!AI2832</f>
        <v>-18.829266758305579</v>
      </c>
      <c r="D1108">
        <f>'TPS543C20 Loop Gain'!AJ2832</f>
        <v>-20.373591733816379</v>
      </c>
      <c r="E1108">
        <f>'TPS543C20 Loop Gain'!B2832</f>
        <v>898000</v>
      </c>
    </row>
    <row r="1109" spans="3:5" x14ac:dyDescent="0.25">
      <c r="C1109">
        <f>'TPS543C20 Loop Gain'!AI2831</f>
        <v>-18.802502358176628</v>
      </c>
      <c r="D1109">
        <f>'TPS543C20 Loop Gain'!AJ2831</f>
        <v>-20.245130884459922</v>
      </c>
      <c r="E1109">
        <f>'TPS543C20 Loop Gain'!B2831</f>
        <v>897000</v>
      </c>
    </row>
    <row r="1110" spans="3:5" x14ac:dyDescent="0.25">
      <c r="C1110">
        <f>'TPS543C20 Loop Gain'!AI2830</f>
        <v>-18.775770064222538</v>
      </c>
      <c r="D1110">
        <f>'TPS543C20 Loop Gain'!AJ2830</f>
        <v>-20.116690426709848</v>
      </c>
      <c r="E1110">
        <f>'TPS543C20 Loop Gain'!B2830</f>
        <v>896000</v>
      </c>
    </row>
    <row r="1111" spans="3:5" x14ac:dyDescent="0.25">
      <c r="C1111">
        <f>'TPS543C20 Loop Gain'!AI2829</f>
        <v>-18.74906972135722</v>
      </c>
      <c r="D1111">
        <f>'TPS543C20 Loop Gain'!AJ2829</f>
        <v>-19.988270439976361</v>
      </c>
      <c r="E1111">
        <f>'TPS543C20 Loop Gain'!B2829</f>
        <v>895000</v>
      </c>
    </row>
    <row r="1112" spans="3:5" x14ac:dyDescent="0.25">
      <c r="C1112">
        <f>'TPS543C20 Loop Gain'!AI2828</f>
        <v>-18.722401175089864</v>
      </c>
      <c r="D1112">
        <f>'TPS543C20 Loop Gain'!AJ2828</f>
        <v>-19.859871003612572</v>
      </c>
      <c r="E1112">
        <f>'TPS543C20 Loop Gain'!B2828</f>
        <v>894000</v>
      </c>
    </row>
    <row r="1113" spans="3:5" x14ac:dyDescent="0.25">
      <c r="C1113">
        <f>'TPS543C20 Loop Gain'!AI2827</f>
        <v>-18.695764271518662</v>
      </c>
      <c r="D1113">
        <f>'TPS543C20 Loop Gain'!AJ2827</f>
        <v>-19.731492196911201</v>
      </c>
      <c r="E1113">
        <f>'TPS543C20 Loop Gain'!B2827</f>
        <v>893000</v>
      </c>
    </row>
    <row r="1114" spans="3:5" x14ac:dyDescent="0.25">
      <c r="C1114">
        <f>'TPS543C20 Loop Gain'!AI2826</f>
        <v>-18.669158857326529</v>
      </c>
      <c r="D1114">
        <f>'TPS543C20 Loop Gain'!AJ2826</f>
        <v>-19.603134099109152</v>
      </c>
      <c r="E1114">
        <f>'TPS543C20 Loop Gain'!B2826</f>
        <v>892000</v>
      </c>
    </row>
    <row r="1115" spans="3:5" x14ac:dyDescent="0.25">
      <c r="C1115">
        <f>'TPS543C20 Loop Gain'!AI2825</f>
        <v>-18.642584779773731</v>
      </c>
      <c r="D1115">
        <f>'TPS543C20 Loop Gain'!AJ2825</f>
        <v>-19.47479678938144</v>
      </c>
      <c r="E1115">
        <f>'TPS543C20 Loop Gain'!B2825</f>
        <v>891000</v>
      </c>
    </row>
    <row r="1116" spans="3:5" x14ac:dyDescent="0.25">
      <c r="C1116">
        <f>'TPS543C20 Loop Gain'!AI2824</f>
        <v>-18.616041886693719</v>
      </c>
      <c r="D1116">
        <f>'TPS543C20 Loop Gain'!AJ2824</f>
        <v>-19.346480346844825</v>
      </c>
      <c r="E1116">
        <f>'TPS543C20 Loop Gain'!B2824</f>
        <v>890000</v>
      </c>
    </row>
    <row r="1117" spans="3:5" x14ac:dyDescent="0.25">
      <c r="C1117">
        <f>'TPS543C20 Loop Gain'!AI2823</f>
        <v>-18.589530026486454</v>
      </c>
      <c r="D1117">
        <f>'TPS543C20 Loop Gain'!AJ2823</f>
        <v>-19.218184850553449</v>
      </c>
      <c r="E1117">
        <f>'TPS543C20 Loop Gain'!B2823</f>
        <v>889000</v>
      </c>
    </row>
    <row r="1118" spans="3:5" x14ac:dyDescent="0.25">
      <c r="C1118">
        <f>'TPS543C20 Loop Gain'!AI2822</f>
        <v>-18.56304904811433</v>
      </c>
      <c r="D1118">
        <f>'TPS543C20 Loop Gain'!AJ2822</f>
        <v>-19.089910379503088</v>
      </c>
      <c r="E1118">
        <f>'TPS543C20 Loop Gain'!B2822</f>
        <v>888000</v>
      </c>
    </row>
    <row r="1119" spans="3:5" x14ac:dyDescent="0.25">
      <c r="C1119">
        <f>'TPS543C20 Loop Gain'!AI2821</f>
        <v>-18.536598801095412</v>
      </c>
      <c r="D1119">
        <f>'TPS543C20 Loop Gain'!AJ2821</f>
        <v>-18.961657012626333</v>
      </c>
      <c r="E1119">
        <f>'TPS543C20 Loop Gain'!B2821</f>
        <v>887000</v>
      </c>
    </row>
    <row r="1120" spans="3:5" x14ac:dyDescent="0.25">
      <c r="C1120">
        <f>'TPS543C20 Loop Gain'!AI2820</f>
        <v>-18.51017913549844</v>
      </c>
      <c r="D1120">
        <f>'TPS543C20 Loop Gain'!AJ2820</f>
        <v>-18.833424828792918</v>
      </c>
      <c r="E1120">
        <f>'TPS543C20 Loop Gain'!B2820</f>
        <v>886000</v>
      </c>
    </row>
    <row r="1121" spans="3:5" x14ac:dyDescent="0.25">
      <c r="C1121">
        <f>'TPS543C20 Loop Gain'!AI2819</f>
        <v>-18.483789901938081</v>
      </c>
      <c r="D1121">
        <f>'TPS543C20 Loop Gain'!AJ2819</f>
        <v>-18.705213906811402</v>
      </c>
      <c r="E1121">
        <f>'TPS543C20 Loop Gain'!B2819</f>
        <v>885000</v>
      </c>
    </row>
    <row r="1122" spans="3:5" x14ac:dyDescent="0.25">
      <c r="C1122">
        <f>'TPS543C20 Loop Gain'!AI2818</f>
        <v>-18.457430951568984</v>
      </c>
      <c r="D1122">
        <f>'TPS543C20 Loop Gain'!AJ2818</f>
        <v>-18.577024325426876</v>
      </c>
      <c r="E1122">
        <f>'TPS543C20 Loop Gain'!B2818</f>
        <v>884000</v>
      </c>
    </row>
    <row r="1123" spans="3:5" x14ac:dyDescent="0.25">
      <c r="C1123">
        <f>'TPS543C20 Loop Gain'!AI2817</f>
        <v>-18.431102136080586</v>
      </c>
      <c r="D1123">
        <f>'TPS543C20 Loop Gain'!AJ2817</f>
        <v>-18.448856163319597</v>
      </c>
      <c r="E1123">
        <f>'TPS543C20 Loop Gain'!B2817</f>
        <v>883000</v>
      </c>
    </row>
    <row r="1124" spans="3:5" x14ac:dyDescent="0.25">
      <c r="C1124">
        <f>'TPS543C20 Loop Gain'!AI2816</f>
        <v>-18.404803307692269</v>
      </c>
      <c r="D1124">
        <f>'TPS543C20 Loop Gain'!AJ2816</f>
        <v>-18.320709499107611</v>
      </c>
      <c r="E1124">
        <f>'TPS543C20 Loop Gain'!B2816</f>
        <v>882000</v>
      </c>
    </row>
    <row r="1125" spans="3:5" x14ac:dyDescent="0.25">
      <c r="C1125">
        <f>'TPS543C20 Loop Gain'!AI2815</f>
        <v>-18.378534319148272</v>
      </c>
      <c r="D1125">
        <f>'TPS543C20 Loop Gain'!AJ2815</f>
        <v>-18.192584411342484</v>
      </c>
      <c r="E1125">
        <f>'TPS543C20 Loop Gain'!B2815</f>
        <v>881000</v>
      </c>
    </row>
    <row r="1126" spans="3:5" x14ac:dyDescent="0.25">
      <c r="C1126">
        <f>'TPS543C20 Loop Gain'!AI2814</f>
        <v>-18.352295023711559</v>
      </c>
      <c r="D1126">
        <f>'TPS543C20 Loop Gain'!AJ2814</f>
        <v>-18.064480978510993</v>
      </c>
      <c r="E1126">
        <f>'TPS543C20 Loop Gain'!B2814</f>
        <v>880000</v>
      </c>
    </row>
    <row r="1127" spans="3:5" x14ac:dyDescent="0.25">
      <c r="C1127">
        <f>'TPS543C20 Loop Gain'!AI2813</f>
        <v>-18.326085275159965</v>
      </c>
      <c r="D1127">
        <f>'TPS543C20 Loop Gain'!AJ2813</f>
        <v>-17.936399279034571</v>
      </c>
      <c r="E1127">
        <f>'TPS543C20 Loop Gain'!B2813</f>
        <v>879000</v>
      </c>
    </row>
    <row r="1128" spans="3:5" x14ac:dyDescent="0.25">
      <c r="C1128">
        <f>'TPS543C20 Loop Gain'!AI2812</f>
        <v>-18.299904927780876</v>
      </c>
      <c r="D1128">
        <f>'TPS543C20 Loop Gain'!AJ2812</f>
        <v>-17.808339391268532</v>
      </c>
      <c r="E1128">
        <f>'TPS543C20 Loop Gain'!B2812</f>
        <v>878000</v>
      </c>
    </row>
    <row r="1129" spans="3:5" x14ac:dyDescent="0.25">
      <c r="C1129">
        <f>'TPS543C20 Loop Gain'!AI2811</f>
        <v>-18.273753836365483</v>
      </c>
      <c r="D1129">
        <f>'TPS543C20 Loop Gain'!AJ2811</f>
        <v>-17.680301393500852</v>
      </c>
      <c r="E1129">
        <f>'TPS543C20 Loop Gain'!B2811</f>
        <v>877000</v>
      </c>
    </row>
    <row r="1130" spans="3:5" x14ac:dyDescent="0.25">
      <c r="C1130">
        <f>'TPS543C20 Loop Gain'!AI2810</f>
        <v>-18.247631856205036</v>
      </c>
      <c r="D1130">
        <f>'TPS543C20 Loop Gain'!AJ2810</f>
        <v>-17.552285363952667</v>
      </c>
      <c r="E1130">
        <f>'TPS543C20 Loop Gain'!B2810</f>
        <v>876000</v>
      </c>
    </row>
    <row r="1131" spans="3:5" x14ac:dyDescent="0.25">
      <c r="C1131">
        <f>'TPS543C20 Loop Gain'!AI2809</f>
        <v>-18.22153884308462</v>
      </c>
      <c r="D1131">
        <f>'TPS543C20 Loop Gain'!AJ2809</f>
        <v>-17.424291380778023</v>
      </c>
      <c r="E1131">
        <f>'TPS543C20 Loop Gain'!B2809</f>
        <v>875000</v>
      </c>
    </row>
    <row r="1132" spans="3:5" x14ac:dyDescent="0.25">
      <c r="C1132">
        <f>'TPS543C20 Loop Gain'!AI2808</f>
        <v>-18.195474653279771</v>
      </c>
      <c r="D1132">
        <f>'TPS543C20 Loop Gain'!AJ2808</f>
        <v>-17.296319522061836</v>
      </c>
      <c r="E1132">
        <f>'TPS543C20 Loop Gain'!B2808</f>
        <v>874000</v>
      </c>
    </row>
    <row r="1133" spans="3:5" x14ac:dyDescent="0.25">
      <c r="C1133">
        <f>'TPS543C20 Loop Gain'!AI2807</f>
        <v>-18.169439143550147</v>
      </c>
      <c r="D1133">
        <f>'TPS543C20 Loop Gain'!AJ2807</f>
        <v>-17.168369865821095</v>
      </c>
      <c r="E1133">
        <f>'TPS543C20 Loop Gain'!B2807</f>
        <v>873000</v>
      </c>
    </row>
    <row r="1134" spans="3:5" x14ac:dyDescent="0.25">
      <c r="C1134">
        <f>'TPS543C20 Loop Gain'!AI2806</f>
        <v>-18.143432171135959</v>
      </c>
      <c r="D1134">
        <f>'TPS543C20 Loop Gain'!AJ2806</f>
        <v>-17.04044249000421</v>
      </c>
      <c r="E1134">
        <f>'TPS543C20 Loop Gain'!B2806</f>
        <v>872000</v>
      </c>
    </row>
    <row r="1135" spans="3:5" x14ac:dyDescent="0.25">
      <c r="C1135">
        <f>'TPS543C20 Loop Gain'!AI2805</f>
        <v>-18.117453593752497</v>
      </c>
      <c r="D1135">
        <f>'TPS543C20 Loop Gain'!AJ2805</f>
        <v>-16.912537472489017</v>
      </c>
      <c r="E1135">
        <f>'TPS543C20 Loop Gain'!B2805</f>
        <v>871000</v>
      </c>
    </row>
    <row r="1136" spans="3:5" x14ac:dyDescent="0.25">
      <c r="C1136">
        <f>'TPS543C20 Loop Gain'!AI2804</f>
        <v>-18.091503269585402</v>
      </c>
      <c r="D1136">
        <f>'TPS543C20 Loop Gain'!AJ2804</f>
        <v>-16.784654891085054</v>
      </c>
      <c r="E1136">
        <f>'TPS543C20 Loop Gain'!B2804</f>
        <v>870000</v>
      </c>
    </row>
    <row r="1137" spans="3:5" x14ac:dyDescent="0.25">
      <c r="C1137">
        <f>'TPS543C20 Loop Gain'!AI2803</f>
        <v>-18.065581057286696</v>
      </c>
      <c r="D1137">
        <f>'TPS543C20 Loop Gain'!AJ2803</f>
        <v>-16.65679482352995</v>
      </c>
      <c r="E1137">
        <f>'TPS543C20 Loop Gain'!B2803</f>
        <v>869000</v>
      </c>
    </row>
    <row r="1138" spans="3:5" x14ac:dyDescent="0.25">
      <c r="C1138">
        <f>'TPS543C20 Loop Gain'!AI2802</f>
        <v>-18.039686815969389</v>
      </c>
      <c r="D1138">
        <f>'TPS543C20 Loop Gain'!AJ2802</f>
        <v>-16.528957347490554</v>
      </c>
      <c r="E1138">
        <f>'TPS543C20 Loop Gain'!B2802</f>
        <v>868000</v>
      </c>
    </row>
    <row r="1139" spans="3:5" x14ac:dyDescent="0.25">
      <c r="C1139">
        <f>'TPS543C20 Loop Gain'!AI2801</f>
        <v>-18.013820405203344</v>
      </c>
      <c r="D1139">
        <f>'TPS543C20 Loop Gain'!AJ2801</f>
        <v>-16.401142540565413</v>
      </c>
      <c r="E1139">
        <f>'TPS543C20 Loop Gain'!B2801</f>
        <v>867000</v>
      </c>
    </row>
    <row r="1140" spans="3:5" x14ac:dyDescent="0.25">
      <c r="C1140">
        <f>'TPS543C20 Loop Gain'!AI2800</f>
        <v>-17.98798168501034</v>
      </c>
      <c r="D1140">
        <f>'TPS543C20 Loop Gain'!AJ2800</f>
        <v>-16.27335048027761</v>
      </c>
      <c r="E1140">
        <f>'TPS543C20 Loop Gain'!B2800</f>
        <v>866000</v>
      </c>
    </row>
    <row r="1141" spans="3:5" x14ac:dyDescent="0.25">
      <c r="C1141">
        <f>'TPS543C20 Loop Gain'!AI2799</f>
        <v>-17.96217051585997</v>
      </c>
      <c r="D1141">
        <f>'TPS543C20 Loop Gain'!AJ2799</f>
        <v>-16.145581244080333</v>
      </c>
      <c r="E1141">
        <f>'TPS543C20 Loop Gain'!B2799</f>
        <v>865000</v>
      </c>
    </row>
    <row r="1142" spans="3:5" x14ac:dyDescent="0.25">
      <c r="C1142">
        <f>'TPS543C20 Loop Gain'!AI2798</f>
        <v>-17.936386758664817</v>
      </c>
      <c r="D1142">
        <f>'TPS543C20 Loop Gain'!AJ2798</f>
        <v>-16.017834909354448</v>
      </c>
      <c r="E1142">
        <f>'TPS543C20 Loop Gain'!B2798</f>
        <v>864000</v>
      </c>
    </row>
    <row r="1143" spans="3:5" x14ac:dyDescent="0.25">
      <c r="C1143">
        <f>'TPS543C20 Loop Gain'!AI2797</f>
        <v>-17.910630274776178</v>
      </c>
      <c r="D1143">
        <f>'TPS543C20 Loop Gain'!AJ2797</f>
        <v>-15.89011155340779</v>
      </c>
      <c r="E1143">
        <f>'TPS543C20 Loop Gain'!B2797</f>
        <v>863000</v>
      </c>
    </row>
    <row r="1144" spans="3:5" x14ac:dyDescent="0.25">
      <c r="C1144">
        <f>'TPS543C20 Loop Gain'!AI2796</f>
        <v>-17.884900925979487</v>
      </c>
      <c r="D1144">
        <f>'TPS543C20 Loop Gain'!AJ2796</f>
        <v>-15.762411253475127</v>
      </c>
      <c r="E1144">
        <f>'TPS543C20 Loop Gain'!B2796</f>
        <v>862000</v>
      </c>
    </row>
    <row r="1145" spans="3:5" x14ac:dyDescent="0.25">
      <c r="C1145">
        <f>'TPS543C20 Loop Gain'!AI2795</f>
        <v>-17.85919857449024</v>
      </c>
      <c r="D1145">
        <f>'TPS543C20 Loop Gain'!AJ2795</f>
        <v>-15.634734086717684</v>
      </c>
      <c r="E1145">
        <f>'TPS543C20 Loop Gain'!B2795</f>
        <v>861000</v>
      </c>
    </row>
    <row r="1146" spans="3:5" x14ac:dyDescent="0.25">
      <c r="C1146">
        <f>'TPS543C20 Loop Gain'!AI2794</f>
        <v>-17.833523082949245</v>
      </c>
      <c r="D1146">
        <f>'TPS543C20 Loop Gain'!AJ2794</f>
        <v>-15.50708013022232</v>
      </c>
      <c r="E1146">
        <f>'TPS543C20 Loop Gain'!B2794</f>
        <v>860000</v>
      </c>
    </row>
    <row r="1147" spans="3:5" x14ac:dyDescent="0.25">
      <c r="C1147">
        <f>'TPS543C20 Loop Gain'!AI2793</f>
        <v>-17.807874314418662</v>
      </c>
      <c r="D1147">
        <f>'TPS543C20 Loop Gain'!AJ2793</f>
        <v>-15.379449461002487</v>
      </c>
      <c r="E1147">
        <f>'TPS543C20 Loop Gain'!B2793</f>
        <v>859000</v>
      </c>
    </row>
    <row r="1148" spans="3:5" x14ac:dyDescent="0.25">
      <c r="C1148">
        <f>'TPS543C20 Loop Gain'!AI2792</f>
        <v>-17.782252132377284</v>
      </c>
      <c r="D1148">
        <f>'TPS543C20 Loop Gain'!AJ2792</f>
        <v>-15.251842155996933</v>
      </c>
      <c r="E1148">
        <f>'TPS543C20 Loop Gain'!B2792</f>
        <v>858000</v>
      </c>
    </row>
    <row r="1149" spans="3:5" x14ac:dyDescent="0.25">
      <c r="C1149">
        <f>'TPS543C20 Loop Gain'!AI2791</f>
        <v>-17.756656400716761</v>
      </c>
      <c r="D1149">
        <f>'TPS543C20 Loop Gain'!AJ2791</f>
        <v>-15.124258292068317</v>
      </c>
      <c r="E1149">
        <f>'TPS543C20 Loop Gain'!B2791</f>
        <v>857000</v>
      </c>
    </row>
    <row r="1150" spans="3:5" x14ac:dyDescent="0.25">
      <c r="C1150">
        <f>'TPS543C20 Loop Gain'!AI2790</f>
        <v>-17.731086983737168</v>
      </c>
      <c r="D1150">
        <f>'TPS543C20 Loop Gain'!AJ2790</f>
        <v>-14.996697946005179</v>
      </c>
      <c r="E1150">
        <f>'TPS543C20 Loop Gain'!B2790</f>
        <v>856000</v>
      </c>
    </row>
    <row r="1151" spans="3:5" x14ac:dyDescent="0.25">
      <c r="C1151">
        <f>'TPS543C20 Loop Gain'!AI2789</f>
        <v>-17.705543746142919</v>
      </c>
      <c r="D1151">
        <f>'TPS543C20 Loop Gain'!AJ2789</f>
        <v>-14.869161194520256</v>
      </c>
      <c r="E1151">
        <f>'TPS543C20 Loop Gain'!B2789</f>
        <v>855000</v>
      </c>
    </row>
    <row r="1152" spans="3:5" x14ac:dyDescent="0.25">
      <c r="C1152">
        <f>'TPS543C20 Loop Gain'!AI2788</f>
        <v>-17.680026553038427</v>
      </c>
      <c r="D1152">
        <f>'TPS543C20 Loop Gain'!AJ2788</f>
        <v>-14.741648114250568</v>
      </c>
      <c r="E1152">
        <f>'TPS543C20 Loop Gain'!B2788</f>
        <v>854000</v>
      </c>
    </row>
    <row r="1153" spans="3:5" x14ac:dyDescent="0.25">
      <c r="C1153">
        <f>'TPS543C20 Loop Gain'!AI2787</f>
        <v>-17.654535269924001</v>
      </c>
      <c r="D1153">
        <f>'TPS543C20 Loop Gain'!AJ2787</f>
        <v>-14.614158781756078</v>
      </c>
      <c r="E1153">
        <f>'TPS543C20 Loop Gain'!B2787</f>
        <v>853000</v>
      </c>
    </row>
    <row r="1154" spans="3:5" x14ac:dyDescent="0.25">
      <c r="C1154">
        <f>'TPS543C20 Loop Gain'!AI2786</f>
        <v>-17.629069762691906</v>
      </c>
      <c r="D1154">
        <f>'TPS543C20 Loop Gain'!AJ2786</f>
        <v>-14.486693273520537</v>
      </c>
      <c r="E1154">
        <f>'TPS543C20 Loop Gain'!B2786</f>
        <v>852000</v>
      </c>
    </row>
    <row r="1155" spans="3:5" x14ac:dyDescent="0.25">
      <c r="C1155">
        <f>'TPS543C20 Loop Gain'!AI2785</f>
        <v>-17.603629897622159</v>
      </c>
      <c r="D1155">
        <f>'TPS543C20 Loop Gain'!AJ2785</f>
        <v>-14.359251665951566</v>
      </c>
      <c r="E1155">
        <f>'TPS543C20 Loop Gain'!B2785</f>
        <v>851000</v>
      </c>
    </row>
    <row r="1156" spans="3:5" x14ac:dyDescent="0.25">
      <c r="C1156">
        <f>'TPS543C20 Loop Gain'!AI2784</f>
        <v>-17.578215541378718</v>
      </c>
      <c r="D1156">
        <f>'TPS543C20 Loop Gain'!AJ2784</f>
        <v>-14.231834035378059</v>
      </c>
      <c r="E1156">
        <f>'TPS543C20 Loop Gain'!B2784</f>
        <v>850000</v>
      </c>
    </row>
    <row r="1157" spans="3:5" x14ac:dyDescent="0.25">
      <c r="C1157">
        <f>'TPS543C20 Loop Gain'!AI2783</f>
        <v>-17.552826561005073</v>
      </c>
      <c r="D1157">
        <f>'TPS543C20 Loop Gain'!AJ2783</f>
        <v>-14.104440458052499</v>
      </c>
      <c r="E1157">
        <f>'TPS543C20 Loop Gain'!B2783</f>
        <v>849000</v>
      </c>
    </row>
    <row r="1158" spans="3:5" x14ac:dyDescent="0.25">
      <c r="C1158">
        <f>'TPS543C20 Loop Gain'!AI2782</f>
        <v>-17.527462823920793</v>
      </c>
      <c r="D1158">
        <f>'TPS543C20 Loop Gain'!AJ2782</f>
        <v>-13.977071010149544</v>
      </c>
      <c r="E1158">
        <f>'TPS543C20 Loop Gain'!B2782</f>
        <v>848000</v>
      </c>
    </row>
    <row r="1159" spans="3:5" x14ac:dyDescent="0.25">
      <c r="C1159">
        <f>'TPS543C20 Loop Gain'!AI2781</f>
        <v>-17.502124197917166</v>
      </c>
      <c r="D1159">
        <f>'TPS543C20 Loop Gain'!AJ2781</f>
        <v>-13.849725767765548</v>
      </c>
      <c r="E1159">
        <f>'TPS543C20 Loop Gain'!B2781</f>
        <v>847000</v>
      </c>
    </row>
    <row r="1160" spans="3:5" x14ac:dyDescent="0.25">
      <c r="C1160">
        <f>'TPS543C20 Loop Gain'!AI2780</f>
        <v>-17.476810551153324</v>
      </c>
      <c r="D1160">
        <f>'TPS543C20 Loop Gain'!AJ2780</f>
        <v>-13.722404806918517</v>
      </c>
      <c r="E1160">
        <f>'TPS543C20 Loop Gain'!B2780</f>
        <v>846000</v>
      </c>
    </row>
    <row r="1161" spans="3:5" x14ac:dyDescent="0.25">
      <c r="C1161">
        <f>'TPS543C20 Loop Gain'!AI2779</f>
        <v>-17.451521752152612</v>
      </c>
      <c r="D1161">
        <f>'TPS543C20 Loop Gain'!AJ2779</f>
        <v>-13.595108203548712</v>
      </c>
      <c r="E1161">
        <f>'TPS543C20 Loop Gain'!B2779</f>
        <v>845000</v>
      </c>
    </row>
    <row r="1162" spans="3:5" x14ac:dyDescent="0.25">
      <c r="C1162">
        <f>'TPS543C20 Loop Gain'!AI2778</f>
        <v>-17.426257669798584</v>
      </c>
      <c r="D1162">
        <f>'TPS543C20 Loop Gain'!AJ2778</f>
        <v>-13.467836033515788</v>
      </c>
      <c r="E1162">
        <f>'TPS543C20 Loop Gain'!B2778</f>
        <v>844000</v>
      </c>
    </row>
    <row r="1163" spans="3:5" x14ac:dyDescent="0.25">
      <c r="C1163">
        <f>'TPS543C20 Loop Gain'!AI2777</f>
        <v>-17.401018173331135</v>
      </c>
      <c r="D1163">
        <f>'TPS543C20 Loop Gain'!AJ2777</f>
        <v>-13.340588372602301</v>
      </c>
      <c r="E1163">
        <f>'TPS543C20 Loop Gain'!B2777</f>
        <v>843000</v>
      </c>
    </row>
    <row r="1164" spans="3:5" x14ac:dyDescent="0.25">
      <c r="C1164">
        <f>'TPS543C20 Loop Gain'!AI2776</f>
        <v>-17.375803132342629</v>
      </c>
      <c r="D1164">
        <f>'TPS543C20 Loop Gain'!AJ2776</f>
        <v>-13.213365296510355</v>
      </c>
      <c r="E1164">
        <f>'TPS543C20 Loop Gain'!B2776</f>
        <v>842000</v>
      </c>
    </row>
    <row r="1165" spans="3:5" x14ac:dyDescent="0.25">
      <c r="C1165">
        <f>'TPS543C20 Loop Gain'!AI2775</f>
        <v>-17.350612416774275</v>
      </c>
      <c r="D1165">
        <f>'TPS543C20 Loop Gain'!AJ2775</f>
        <v>-13.086166880862892</v>
      </c>
      <c r="E1165">
        <f>'TPS543C20 Loop Gain'!B2775</f>
        <v>841000</v>
      </c>
    </row>
    <row r="1166" spans="3:5" x14ac:dyDescent="0.25">
      <c r="C1166">
        <f>'TPS543C20 Loop Gain'!AI2774</f>
        <v>-17.325445896912409</v>
      </c>
      <c r="D1166">
        <f>'TPS543C20 Loop Gain'!AJ2774</f>
        <v>-12.958993201203262</v>
      </c>
      <c r="E1166">
        <f>'TPS543C20 Loop Gain'!B2774</f>
        <v>840000</v>
      </c>
    </row>
    <row r="1167" spans="3:5" x14ac:dyDescent="0.25">
      <c r="C1167">
        <f>'TPS543C20 Loop Gain'!AI2773</f>
        <v>-17.300303443384557</v>
      </c>
      <c r="D1167">
        <f>'TPS543C20 Loop Gain'!AJ2773</f>
        <v>-12.831844332993956</v>
      </c>
      <c r="E1167">
        <f>'TPS543C20 Loop Gain'!B2773</f>
        <v>839000</v>
      </c>
    </row>
    <row r="1168" spans="3:5" x14ac:dyDescent="0.25">
      <c r="C1168">
        <f>'TPS543C20 Loop Gain'!AI2772</f>
        <v>-17.275184927155731</v>
      </c>
      <c r="D1168">
        <f>'TPS543C20 Loop Gain'!AJ2772</f>
        <v>-12.704720351618093</v>
      </c>
      <c r="E1168">
        <f>'TPS543C20 Loop Gain'!B2772</f>
        <v>838000</v>
      </c>
    </row>
    <row r="1169" spans="3:5" x14ac:dyDescent="0.25">
      <c r="C1169">
        <f>'TPS543C20 Loop Gain'!AI2771</f>
        <v>-17.250090219525141</v>
      </c>
      <c r="D1169">
        <f>'TPS543C20 Loop Gain'!AJ2771</f>
        <v>-12.577621332378257</v>
      </c>
      <c r="E1169">
        <f>'TPS543C20 Loop Gain'!B2771</f>
        <v>837000</v>
      </c>
    </row>
    <row r="1170" spans="3:5" x14ac:dyDescent="0.25">
      <c r="C1170">
        <f>'TPS543C20 Loop Gain'!AI2770</f>
        <v>-17.225019192122073</v>
      </c>
      <c r="D1170">
        <f>'TPS543C20 Loop Gain'!AJ2770</f>
        <v>-12.450547350496519</v>
      </c>
      <c r="E1170">
        <f>'TPS543C20 Loop Gain'!B2770</f>
        <v>836000</v>
      </c>
    </row>
    <row r="1171" spans="3:5" x14ac:dyDescent="0.25">
      <c r="C1171">
        <f>'TPS543C20 Loop Gain'!AI2769</f>
        <v>-17.199971716902532</v>
      </c>
      <c r="D1171">
        <f>'TPS543C20 Loop Gain'!AJ2769</f>
        <v>-12.323498481113964</v>
      </c>
      <c r="E1171">
        <f>'TPS543C20 Loop Gain'!B2769</f>
        <v>835000</v>
      </c>
    </row>
    <row r="1172" spans="3:5" x14ac:dyDescent="0.25">
      <c r="C1172">
        <f>'TPS543C20 Loop Gain'!AI2768</f>
        <v>-17.174947666145748</v>
      </c>
      <c r="D1172">
        <f>'TPS543C20 Loop Gain'!AJ2768</f>
        <v>-12.196474799290842</v>
      </c>
      <c r="E1172">
        <f>'TPS543C20 Loop Gain'!B2768</f>
        <v>834000</v>
      </c>
    </row>
    <row r="1173" spans="3:5" x14ac:dyDescent="0.25">
      <c r="C1173">
        <f>'TPS543C20 Loop Gain'!AI2767</f>
        <v>-17.149946912450343</v>
      </c>
      <c r="D1173">
        <f>'TPS543C20 Loop Gain'!AJ2767</f>
        <v>-12.069476380006614</v>
      </c>
      <c r="E1173">
        <f>'TPS543C20 Loop Gain'!B2767</f>
        <v>833000</v>
      </c>
    </row>
    <row r="1174" spans="3:5" x14ac:dyDescent="0.25">
      <c r="C1174">
        <f>'TPS543C20 Loop Gain'!AI2766</f>
        <v>-17.124969328730579</v>
      </c>
      <c r="D1174">
        <f>'TPS543C20 Loop Gain'!AJ2766</f>
        <v>-11.942503298158726</v>
      </c>
      <c r="E1174">
        <f>'TPS543C20 Loop Gain'!B2766</f>
        <v>832000</v>
      </c>
    </row>
    <row r="1175" spans="3:5" x14ac:dyDescent="0.25">
      <c r="C1175">
        <f>'TPS543C20 Loop Gain'!AI2765</f>
        <v>-17.100014788213503</v>
      </c>
      <c r="D1175">
        <f>'TPS543C20 Loop Gain'!AJ2765</f>
        <v>-11.815555628563667</v>
      </c>
      <c r="E1175">
        <f>'TPS543C20 Loop Gain'!B2765</f>
        <v>831000</v>
      </c>
    </row>
    <row r="1176" spans="3:5" x14ac:dyDescent="0.25">
      <c r="C1176">
        <f>'TPS543C20 Loop Gain'!AI2764</f>
        <v>-17.075083164434922</v>
      </c>
      <c r="D1176">
        <f>'TPS543C20 Loop Gain'!AJ2764</f>
        <v>-11.688633445956535</v>
      </c>
      <c r="E1176">
        <f>'TPS543C20 Loop Gain'!B2764</f>
        <v>830000</v>
      </c>
    </row>
    <row r="1177" spans="3:5" x14ac:dyDescent="0.25">
      <c r="C1177">
        <f>'TPS543C20 Loop Gain'!AI2763</f>
        <v>-17.050174331236047</v>
      </c>
      <c r="D1177">
        <f>'TPS543C20 Loop Gain'!AJ2763</f>
        <v>-11.561736824991209</v>
      </c>
      <c r="E1177">
        <f>'TPS543C20 Loop Gain'!B2763</f>
        <v>829000</v>
      </c>
    </row>
    <row r="1178" spans="3:5" x14ac:dyDescent="0.25">
      <c r="C1178">
        <f>'TPS543C20 Loop Gain'!AI2762</f>
        <v>-17.025288162760145</v>
      </c>
      <c r="D1178">
        <f>'TPS543C20 Loop Gain'!AJ2762</f>
        <v>-11.434865840238409</v>
      </c>
      <c r="E1178">
        <f>'TPS543C20 Loop Gain'!B2762</f>
        <v>828000</v>
      </c>
    </row>
    <row r="1179" spans="3:5" x14ac:dyDescent="0.25">
      <c r="C1179">
        <f>'TPS543C20 Loop Gain'!AI2761</f>
        <v>-17.000424533448957</v>
      </c>
      <c r="D1179">
        <f>'TPS543C20 Loop Gain'!AJ2761</f>
        <v>-11.308020566187507</v>
      </c>
      <c r="E1179">
        <f>'TPS543C20 Loop Gain'!B2761</f>
        <v>827000</v>
      </c>
    </row>
    <row r="1180" spans="3:5" x14ac:dyDescent="0.25">
      <c r="C1180">
        <f>'TPS543C20 Loop Gain'!AI2760</f>
        <v>-16.975583318039046</v>
      </c>
      <c r="D1180">
        <f>'TPS543C20 Loop Gain'!AJ2760</f>
        <v>-11.181201077245632</v>
      </c>
      <c r="E1180">
        <f>'TPS543C20 Loop Gain'!B2760</f>
        <v>826000</v>
      </c>
    </row>
    <row r="1181" spans="3:5" x14ac:dyDescent="0.25">
      <c r="C1181">
        <f>'TPS543C20 Loop Gain'!AI2759</f>
        <v>-16.95076439155924</v>
      </c>
      <c r="D1181">
        <f>'TPS543C20 Loop Gain'!AJ2759</f>
        <v>-11.054407447738731</v>
      </c>
      <c r="E1181">
        <f>'TPS543C20 Loop Gain'!B2759</f>
        <v>825000</v>
      </c>
    </row>
    <row r="1182" spans="3:5" x14ac:dyDescent="0.25">
      <c r="C1182">
        <f>'TPS543C20 Loop Gain'!AI2758</f>
        <v>-16.925967629326458</v>
      </c>
      <c r="D1182">
        <f>'TPS543C20 Loop Gain'!AJ2758</f>
        <v>-10.927639751909387</v>
      </c>
      <c r="E1182">
        <f>'TPS543C20 Loop Gain'!B2758</f>
        <v>824000</v>
      </c>
    </row>
    <row r="1183" spans="3:5" x14ac:dyDescent="0.25">
      <c r="C1183">
        <f>'TPS543C20 Loop Gain'!AI2757</f>
        <v>-16.901192906942619</v>
      </c>
      <c r="D1183">
        <f>'TPS543C20 Loop Gain'!AJ2757</f>
        <v>-10.800898063918687</v>
      </c>
      <c r="E1183">
        <f>'TPS543C20 Loop Gain'!B2757</f>
        <v>823000</v>
      </c>
    </row>
    <row r="1184" spans="3:5" x14ac:dyDescent="0.25">
      <c r="C1184">
        <f>'TPS543C20 Loop Gain'!AI2756</f>
        <v>-16.876440100291159</v>
      </c>
      <c r="D1184">
        <f>'TPS543C20 Loop Gain'!AJ2756</f>
        <v>-10.674182457844665</v>
      </c>
      <c r="E1184">
        <f>'TPS543C20 Loop Gain'!B2756</f>
        <v>822000</v>
      </c>
    </row>
    <row r="1185" spans="3:5" x14ac:dyDescent="0.25">
      <c r="C1185">
        <f>'TPS543C20 Loop Gain'!AI2755</f>
        <v>-16.851709085534083</v>
      </c>
      <c r="D1185">
        <f>'TPS543C20 Loop Gain'!AJ2755</f>
        <v>-10.547493007682782</v>
      </c>
      <c r="E1185">
        <f>'TPS543C20 Loop Gain'!B2755</f>
        <v>821000</v>
      </c>
    </row>
    <row r="1186" spans="3:5" x14ac:dyDescent="0.25">
      <c r="C1186">
        <f>'TPS543C20 Loop Gain'!AI2754</f>
        <v>-16.826999739108743</v>
      </c>
      <c r="D1186">
        <f>'TPS543C20 Loop Gain'!AJ2754</f>
        <v>-10.420829787347532</v>
      </c>
      <c r="E1186">
        <f>'TPS543C20 Loop Gain'!B2754</f>
        <v>820000</v>
      </c>
    </row>
    <row r="1187" spans="3:5" x14ac:dyDescent="0.25">
      <c r="C1187">
        <f>'TPS543C20 Loop Gain'!AI2753</f>
        <v>-16.802311937723694</v>
      </c>
      <c r="D1187">
        <f>'TPS543C20 Loop Gain'!AJ2753</f>
        <v>-10.294192870667965</v>
      </c>
      <c r="E1187">
        <f>'TPS543C20 Loop Gain'!B2753</f>
        <v>819000</v>
      </c>
    </row>
    <row r="1188" spans="3:5" x14ac:dyDescent="0.25">
      <c r="C1188">
        <f>'TPS543C20 Loop Gain'!AI2752</f>
        <v>-16.777645558356603</v>
      </c>
      <c r="D1188">
        <f>'TPS543C20 Loop Gain'!AJ2752</f>
        <v>-10.167582331393605</v>
      </c>
      <c r="E1188">
        <f>'TPS543C20 Loop Gain'!B2752</f>
        <v>818000</v>
      </c>
    </row>
    <row r="1189" spans="3:5" x14ac:dyDescent="0.25">
      <c r="C1189">
        <f>'TPS543C20 Loop Gain'!AI2751</f>
        <v>-16.753000478249838</v>
      </c>
      <c r="D1189">
        <f>'TPS543C20 Loop Gain'!AJ2751</f>
        <v>-10.040998243188373</v>
      </c>
      <c r="E1189">
        <f>'TPS543C20 Loop Gain'!B2751</f>
        <v>817000</v>
      </c>
    </row>
    <row r="1190" spans="3:5" x14ac:dyDescent="0.25">
      <c r="C1190">
        <f>'TPS543C20 Loop Gain'!AI2750</f>
        <v>-16.728376574908864</v>
      </c>
      <c r="D1190">
        <f>'TPS543C20 Loop Gain'!AJ2750</f>
        <v>-9.9144406796355931</v>
      </c>
      <c r="E1190">
        <f>'TPS543C20 Loop Gain'!B2750</f>
        <v>816000</v>
      </c>
    </row>
    <row r="1191" spans="3:5" x14ac:dyDescent="0.25">
      <c r="C1191">
        <f>'TPS543C20 Loop Gain'!AI2749</f>
        <v>-16.703773726097261</v>
      </c>
      <c r="D1191">
        <f>'TPS543C20 Loop Gain'!AJ2749</f>
        <v>-9.7879097142363829</v>
      </c>
      <c r="E1191">
        <f>'TPS543C20 Loop Gain'!B2749</f>
        <v>815000</v>
      </c>
    </row>
    <row r="1192" spans="3:5" x14ac:dyDescent="0.25">
      <c r="C1192">
        <f>'TPS543C20 Loop Gain'!AI2748</f>
        <v>-16.679191809834755</v>
      </c>
      <c r="D1192">
        <f>'TPS543C20 Loop Gain'!AJ2748</f>
        <v>-9.6614054204063784</v>
      </c>
      <c r="E1192">
        <f>'TPS543C20 Loop Gain'!B2748</f>
        <v>814000</v>
      </c>
    </row>
    <row r="1193" spans="3:5" x14ac:dyDescent="0.25">
      <c r="C1193">
        <f>'TPS543C20 Loop Gain'!AI2747</f>
        <v>-16.654630704393558</v>
      </c>
      <c r="D1193">
        <f>'TPS543C20 Loop Gain'!AJ2747</f>
        <v>-9.5349278714809618</v>
      </c>
      <c r="E1193">
        <f>'TPS543C20 Loop Gain'!B2747</f>
        <v>813000</v>
      </c>
    </row>
    <row r="1194" spans="3:5" x14ac:dyDescent="0.25">
      <c r="C1194">
        <f>'TPS543C20 Loop Gain'!AI2746</f>
        <v>-16.630090288295687</v>
      </c>
      <c r="D1194">
        <f>'TPS543C20 Loop Gain'!AJ2746</f>
        <v>-9.4084771407119554</v>
      </c>
      <c r="E1194">
        <f>'TPS543C20 Loop Gain'!B2746</f>
        <v>812000</v>
      </c>
    </row>
    <row r="1195" spans="3:5" x14ac:dyDescent="0.25">
      <c r="C1195">
        <f>'TPS543C20 Loop Gain'!AI2745</f>
        <v>-16.605570440309208</v>
      </c>
      <c r="D1195">
        <f>'TPS543C20 Loop Gain'!AJ2745</f>
        <v>-9.28205330126832</v>
      </c>
      <c r="E1195">
        <f>'TPS543C20 Loop Gain'!B2745</f>
        <v>811000</v>
      </c>
    </row>
    <row r="1196" spans="3:5" x14ac:dyDescent="0.25">
      <c r="C1196">
        <f>'TPS543C20 Loop Gain'!AI2744</f>
        <v>-16.581071039445597</v>
      </c>
      <c r="D1196">
        <f>'TPS543C20 Loop Gain'!AJ2744</f>
        <v>-9.1556564262371172</v>
      </c>
      <c r="E1196">
        <f>'TPS543C20 Loop Gain'!B2744</f>
        <v>810000</v>
      </c>
    </row>
    <row r="1197" spans="3:5" x14ac:dyDescent="0.25">
      <c r="C1197">
        <f>'TPS543C20 Loop Gain'!AI2743</f>
        <v>-16.556591964956603</v>
      </c>
      <c r="D1197">
        <f>'TPS543C20 Loop Gain'!AJ2743</f>
        <v>-9.0292865886222486</v>
      </c>
      <c r="E1197">
        <f>'TPS543C20 Loop Gain'!B2743</f>
        <v>809000</v>
      </c>
    </row>
    <row r="1198" spans="3:5" x14ac:dyDescent="0.25">
      <c r="C1198">
        <f>'TPS543C20 Loop Gain'!AI2742</f>
        <v>-16.532133096331009</v>
      </c>
      <c r="D1198">
        <f>'TPS543C20 Loop Gain'!AJ2742</f>
        <v>-8.9029438613443528</v>
      </c>
      <c r="E1198">
        <f>'TPS543C20 Loop Gain'!B2742</f>
        <v>808000</v>
      </c>
    </row>
    <row r="1199" spans="3:5" x14ac:dyDescent="0.25">
      <c r="C1199">
        <f>'TPS543C20 Loop Gain'!AI2741</f>
        <v>-16.507694313292006</v>
      </c>
      <c r="D1199">
        <f>'TPS543C20 Loop Gain'!AJ2741</f>
        <v>-8.7766283172434179</v>
      </c>
      <c r="E1199">
        <f>'TPS543C20 Loop Gain'!B2741</f>
        <v>807000</v>
      </c>
    </row>
    <row r="1200" spans="3:5" x14ac:dyDescent="0.25">
      <c r="C1200">
        <f>'TPS543C20 Loop Gain'!AI2740</f>
        <v>-16.48327549579319</v>
      </c>
      <c r="D1200">
        <f>'TPS543C20 Loop Gain'!AJ2740</f>
        <v>-8.6503400290751671</v>
      </c>
      <c r="E1200">
        <f>'TPS543C20 Loop Gain'!B2740</f>
        <v>806000</v>
      </c>
    </row>
    <row r="1201" spans="3:5" x14ac:dyDescent="0.25">
      <c r="C1201">
        <f>'TPS543C20 Loop Gain'!AI2739</f>
        <v>-16.458876524017196</v>
      </c>
      <c r="D1201">
        <f>'TPS543C20 Loop Gain'!AJ2739</f>
        <v>-8.5240790695137871</v>
      </c>
      <c r="E1201">
        <f>'TPS543C20 Loop Gain'!B2739</f>
        <v>805000</v>
      </c>
    </row>
    <row r="1202" spans="3:5" x14ac:dyDescent="0.25">
      <c r="C1202">
        <f>'TPS543C20 Loop Gain'!AI2738</f>
        <v>-16.43449727837087</v>
      </c>
      <c r="D1202">
        <f>'TPS543C20 Loop Gain'!AJ2738</f>
        <v>-8.3978455111514609</v>
      </c>
      <c r="E1202">
        <f>'TPS543C20 Loop Gain'!B2738</f>
        <v>804000</v>
      </c>
    </row>
    <row r="1203" spans="3:5" x14ac:dyDescent="0.25">
      <c r="C1203">
        <f>'TPS543C20 Loop Gain'!AI2737</f>
        <v>-16.410137639483732</v>
      </c>
      <c r="D1203">
        <f>'TPS543C20 Loop Gain'!AJ2737</f>
        <v>-8.2716394264975932</v>
      </c>
      <c r="E1203">
        <f>'TPS543C20 Loop Gain'!B2737</f>
        <v>803000</v>
      </c>
    </row>
    <row r="1204" spans="3:5" x14ac:dyDescent="0.25">
      <c r="C1204">
        <f>'TPS543C20 Loop Gain'!AI2736</f>
        <v>-16.385797488204247</v>
      </c>
      <c r="D1204">
        <f>'TPS543C20 Loop Gain'!AJ2736</f>
        <v>-8.1454608879793842</v>
      </c>
      <c r="E1204">
        <f>'TPS543C20 Loop Gain'!B2736</f>
        <v>802000</v>
      </c>
    </row>
    <row r="1205" spans="3:5" x14ac:dyDescent="0.25">
      <c r="C1205">
        <f>'TPS543C20 Loop Gain'!AI2735</f>
        <v>-16.361476705597088</v>
      </c>
      <c r="D1205">
        <f>'TPS543C20 Loop Gain'!AJ2735</f>
        <v>-8.0193099679434603</v>
      </c>
      <c r="E1205">
        <f>'TPS543C20 Loop Gain'!B2735</f>
        <v>801000</v>
      </c>
    </row>
    <row r="1206" spans="3:5" x14ac:dyDescent="0.25">
      <c r="C1206">
        <f>'TPS543C20 Loop Gain'!AI2734</f>
        <v>-16.337175172940231</v>
      </c>
      <c r="D1206">
        <f>'TPS543C20 Loop Gain'!AJ2734</f>
        <v>-7.8931867386527106</v>
      </c>
      <c r="E1206">
        <f>'TPS543C20 Loop Gain'!B2734</f>
        <v>800000</v>
      </c>
    </row>
    <row r="1207" spans="3:5" x14ac:dyDescent="0.25">
      <c r="C1207">
        <f>'TPS543C20 Loop Gain'!AI2733</f>
        <v>-16.312892771721831</v>
      </c>
      <c r="D1207">
        <f>'TPS543C20 Loop Gain'!AJ2733</f>
        <v>-7.7670912722894432</v>
      </c>
      <c r="E1207">
        <f>'TPS543C20 Loop Gain'!B2733</f>
        <v>799000</v>
      </c>
    </row>
    <row r="1208" spans="3:5" x14ac:dyDescent="0.25">
      <c r="C1208">
        <f>'TPS543C20 Loop Gain'!AI2732</f>
        <v>-16.28862938363779</v>
      </c>
      <c r="D1208">
        <f>'TPS543C20 Loop Gain'!AJ2732</f>
        <v>-7.6410236409542467</v>
      </c>
      <c r="E1208">
        <f>'TPS543C20 Loop Gain'!B2732</f>
        <v>798000</v>
      </c>
    </row>
    <row r="1209" spans="3:5" x14ac:dyDescent="0.25">
      <c r="C1209">
        <f>'TPS543C20 Loop Gain'!AI2731</f>
        <v>-16.264384890588413</v>
      </c>
      <c r="D1209">
        <f>'TPS543C20 Loop Gain'!AJ2731</f>
        <v>-7.5149839166660444</v>
      </c>
      <c r="E1209">
        <f>'TPS543C20 Loop Gain'!B2731</f>
        <v>797000</v>
      </c>
    </row>
    <row r="1210" spans="3:5" x14ac:dyDescent="0.25">
      <c r="C1210">
        <f>'TPS543C20 Loop Gain'!AI2730</f>
        <v>-16.240159174675711</v>
      </c>
      <c r="D1210">
        <f>'TPS543C20 Loop Gain'!AJ2730</f>
        <v>-7.3889721713627052</v>
      </c>
      <c r="E1210">
        <f>'TPS543C20 Loop Gain'!B2730</f>
        <v>796000</v>
      </c>
    </row>
    <row r="1211" spans="3:5" x14ac:dyDescent="0.25">
      <c r="C1211">
        <f>'TPS543C20 Loop Gain'!AI2729</f>
        <v>-16.215952118200466</v>
      </c>
      <c r="D1211">
        <f>'TPS543C20 Loop Gain'!AJ2729</f>
        <v>-7.2629884769008193</v>
      </c>
      <c r="E1211">
        <f>'TPS543C20 Loop Gain'!B2729</f>
        <v>795000</v>
      </c>
    </row>
    <row r="1212" spans="3:5" x14ac:dyDescent="0.25">
      <c r="C1212">
        <f>'TPS543C20 Loop Gain'!AI2728</f>
        <v>-16.191763603659886</v>
      </c>
      <c r="D1212">
        <f>'TPS543C20 Loop Gain'!AJ2728</f>
        <v>-7.137032905056512</v>
      </c>
      <c r="E1212">
        <f>'TPS543C20 Loop Gain'!B2728</f>
        <v>794000</v>
      </c>
    </row>
    <row r="1213" spans="3:5" x14ac:dyDescent="0.25">
      <c r="C1213">
        <f>'TPS543C20 Loop Gain'!AI2727</f>
        <v>-16.167593513743817</v>
      </c>
      <c r="D1213">
        <f>'TPS543C20 Loop Gain'!AJ2727</f>
        <v>-7.0111055275246423</v>
      </c>
      <c r="E1213">
        <f>'TPS543C20 Loop Gain'!B2727</f>
        <v>793000</v>
      </c>
    </row>
    <row r="1214" spans="3:5" x14ac:dyDescent="0.25">
      <c r="C1214">
        <f>'TPS543C20 Loop Gain'!AI2726</f>
        <v>-16.143441731332832</v>
      </c>
      <c r="D1214">
        <f>'TPS543C20 Loop Gain'!AJ2726</f>
        <v>-6.8852064159200514</v>
      </c>
      <c r="E1214">
        <f>'TPS543C20 Loop Gain'!B2726</f>
        <v>792000</v>
      </c>
    </row>
    <row r="1215" spans="3:5" x14ac:dyDescent="0.25">
      <c r="C1215">
        <f>'TPS543C20 Loop Gain'!AI2725</f>
        <v>-16.119308139495036</v>
      </c>
      <c r="D1215">
        <f>'TPS543C20 Loop Gain'!AJ2725</f>
        <v>-6.7593356417769153</v>
      </c>
      <c r="E1215">
        <f>'TPS543C20 Loop Gain'!B2725</f>
        <v>791000</v>
      </c>
    </row>
    <row r="1216" spans="3:5" x14ac:dyDescent="0.25">
      <c r="C1216">
        <f>'TPS543C20 Loop Gain'!AI2724</f>
        <v>-16.095192621483033</v>
      </c>
      <c r="D1216">
        <f>'TPS543C20 Loop Gain'!AJ2724</f>
        <v>-6.6334932765492098</v>
      </c>
      <c r="E1216">
        <f>'TPS543C20 Loop Gain'!B2724</f>
        <v>790000</v>
      </c>
    </row>
    <row r="1217" spans="3:5" x14ac:dyDescent="0.25">
      <c r="C1217">
        <f>'TPS543C20 Loop Gain'!AI2723</f>
        <v>-16.071095060731846</v>
      </c>
      <c r="D1217">
        <f>'TPS543C20 Loop Gain'!AJ2723</f>
        <v>-6.5076793916120605</v>
      </c>
      <c r="E1217">
        <f>'TPS543C20 Loop Gain'!B2723</f>
        <v>789000</v>
      </c>
    </row>
    <row r="1218" spans="3:5" x14ac:dyDescent="0.25">
      <c r="C1218">
        <f>'TPS543C20 Loop Gain'!AI2722</f>
        <v>-16.047015340855573</v>
      </c>
      <c r="D1218">
        <f>'TPS543C20 Loop Gain'!AJ2722</f>
        <v>-6.3818940582595305</v>
      </c>
      <c r="E1218">
        <f>'TPS543C20 Loop Gain'!B2722</f>
        <v>788000</v>
      </c>
    </row>
    <row r="1219" spans="3:5" x14ac:dyDescent="0.25">
      <c r="C1219">
        <f>'TPS543C20 Loop Gain'!AI2721</f>
        <v>-16.022953345644556</v>
      </c>
      <c r="D1219">
        <f>'TPS543C20 Loop Gain'!AJ2721</f>
        <v>-6.2561373477072317</v>
      </c>
      <c r="E1219">
        <f>'TPS543C20 Loop Gain'!B2721</f>
        <v>787000</v>
      </c>
    </row>
    <row r="1220" spans="3:5" x14ac:dyDescent="0.25">
      <c r="C1220">
        <f>'TPS543C20 Loop Gain'!AI2720</f>
        <v>-15.998908959063263</v>
      </c>
      <c r="D1220">
        <f>'TPS543C20 Loop Gain'!AJ2720</f>
        <v>-6.1304093310915357</v>
      </c>
      <c r="E1220">
        <f>'TPS543C20 Loop Gain'!B2720</f>
        <v>786000</v>
      </c>
    </row>
    <row r="1221" spans="3:5" x14ac:dyDescent="0.25">
      <c r="C1221">
        <f>'TPS543C20 Loop Gain'!AI2719</f>
        <v>-15.97488206524719</v>
      </c>
      <c r="D1221">
        <f>'TPS543C20 Loop Gain'!AJ2719</f>
        <v>-6.0047100794701818</v>
      </c>
      <c r="E1221">
        <f>'TPS543C20 Loop Gain'!B2719</f>
        <v>785000</v>
      </c>
    </row>
    <row r="1222" spans="3:5" x14ac:dyDescent="0.25">
      <c r="C1222">
        <f>'TPS543C20 Loop Gain'!AI2718</f>
        <v>-15.950872548500064</v>
      </c>
      <c r="D1222">
        <f>'TPS543C20 Loop Gain'!AJ2718</f>
        <v>-5.8790396638214357</v>
      </c>
      <c r="E1222">
        <f>'TPS543C20 Loop Gain'!B2718</f>
        <v>784000</v>
      </c>
    </row>
    <row r="1223" spans="3:5" x14ac:dyDescent="0.25">
      <c r="C1223">
        <f>'TPS543C20 Loop Gain'!AI2717</f>
        <v>-15.926880293291246</v>
      </c>
      <c r="D1223">
        <f>'TPS543C20 Loop Gain'!AJ2717</f>
        <v>-5.7533981550469537</v>
      </c>
      <c r="E1223">
        <f>'TPS543C20 Loop Gain'!B2717</f>
        <v>783000</v>
      </c>
    </row>
    <row r="1224" spans="3:5" x14ac:dyDescent="0.25">
      <c r="C1224">
        <f>'TPS543C20 Loop Gain'!AI2716</f>
        <v>-15.902905184253308</v>
      </c>
      <c r="D1224">
        <f>'TPS543C20 Loop Gain'!AJ2716</f>
        <v>-5.6277856239694479</v>
      </c>
      <c r="E1224">
        <f>'TPS543C20 Loop Gain'!B2716</f>
        <v>782000</v>
      </c>
    </row>
    <row r="1225" spans="3:5" x14ac:dyDescent="0.25">
      <c r="C1225">
        <f>'TPS543C20 Loop Gain'!AI2715</f>
        <v>-15.878947106178536</v>
      </c>
      <c r="D1225">
        <f>'TPS543C20 Loop Gain'!AJ2715</f>
        <v>-5.5022021413331288</v>
      </c>
      <c r="E1225">
        <f>'TPS543C20 Loop Gain'!B2715</f>
        <v>781000</v>
      </c>
    </row>
    <row r="1226" spans="3:5" x14ac:dyDescent="0.25">
      <c r="C1226">
        <f>'TPS543C20 Loop Gain'!AI2714</f>
        <v>-15.855005944017206</v>
      </c>
      <c r="D1226">
        <f>'TPS543C20 Loop Gain'!AJ2714</f>
        <v>-5.3766477778073645</v>
      </c>
      <c r="E1226">
        <f>'TPS543C20 Loop Gain'!B2714</f>
        <v>780000</v>
      </c>
    </row>
    <row r="1227" spans="3:5" x14ac:dyDescent="0.25">
      <c r="C1227">
        <f>'TPS543C20 Loop Gain'!AI2713</f>
        <v>-15.831081582874644</v>
      </c>
      <c r="D1227">
        <f>'TPS543C20 Loop Gain'!AJ2713</f>
        <v>-5.2511226039818419</v>
      </c>
      <c r="E1227">
        <f>'TPS543C20 Loop Gain'!B2713</f>
        <v>779000</v>
      </c>
    </row>
    <row r="1228" spans="3:5" x14ac:dyDescent="0.25">
      <c r="C1228">
        <f>'TPS543C20 Loop Gain'!AI2712</f>
        <v>-15.807173908008199</v>
      </c>
      <c r="D1228">
        <f>'TPS543C20 Loop Gain'!AJ2712</f>
        <v>-5.1256266903711705</v>
      </c>
      <c r="E1228">
        <f>'TPS543C20 Loop Gain'!B2712</f>
        <v>778000</v>
      </c>
    </row>
    <row r="1229" spans="3:5" x14ac:dyDescent="0.25">
      <c r="C1229">
        <f>'TPS543C20 Loop Gain'!AI2711</f>
        <v>-15.783282804825223</v>
      </c>
      <c r="D1229">
        <f>'TPS543C20 Loop Gain'!AJ2711</f>
        <v>-5.0001601074133104</v>
      </c>
      <c r="E1229">
        <f>'TPS543C20 Loop Gain'!B2711</f>
        <v>777000</v>
      </c>
    </row>
    <row r="1230" spans="3:5" x14ac:dyDescent="0.25">
      <c r="C1230">
        <f>'TPS543C20 Loop Gain'!AI2710</f>
        <v>-15.759408158879975</v>
      </c>
      <c r="D1230">
        <f>'TPS543C20 Loop Gain'!AJ2710</f>
        <v>-4.8747229254701949</v>
      </c>
      <c r="E1230">
        <f>'TPS543C20 Loop Gain'!B2710</f>
        <v>776000</v>
      </c>
    </row>
    <row r="1231" spans="3:5" x14ac:dyDescent="0.25">
      <c r="C1231">
        <f>'TPS543C20 Loop Gain'!AI2709</f>
        <v>-15.735549855871252</v>
      </c>
      <c r="D1231">
        <f>'TPS543C20 Loop Gain'!AJ2709</f>
        <v>-4.7493152148294282</v>
      </c>
      <c r="E1231">
        <f>'TPS543C20 Loop Gain'!B2709</f>
        <v>775000</v>
      </c>
    </row>
    <row r="1232" spans="3:5" x14ac:dyDescent="0.25">
      <c r="C1232">
        <f>'TPS543C20 Loop Gain'!AI2708</f>
        <v>-15.711707781639486</v>
      </c>
      <c r="D1232">
        <f>'TPS543C20 Loop Gain'!AJ2708</f>
        <v>-4.6239370457017568</v>
      </c>
      <c r="E1232">
        <f>'TPS543C20 Loop Gain'!B2708</f>
        <v>774000</v>
      </c>
    </row>
    <row r="1233" spans="3:5" x14ac:dyDescent="0.25">
      <c r="C1233">
        <f>'TPS543C20 Loop Gain'!AI2707</f>
        <v>-15.687881822164707</v>
      </c>
      <c r="D1233">
        <f>'TPS543C20 Loop Gain'!AJ2707</f>
        <v>-4.4985884882239153</v>
      </c>
      <c r="E1233">
        <f>'TPS543C20 Loop Gain'!B2707</f>
        <v>773000</v>
      </c>
    </row>
    <row r="1234" spans="3:5" x14ac:dyDescent="0.25">
      <c r="C1234">
        <f>'TPS543C20 Loop Gain'!AI2706</f>
        <v>-15.664071863563269</v>
      </c>
      <c r="D1234">
        <f>'TPS543C20 Loop Gain'!AJ2706</f>
        <v>-4.3732696124585271</v>
      </c>
      <c r="E1234">
        <f>'TPS543C20 Loop Gain'!B2706</f>
        <v>772000</v>
      </c>
    </row>
    <row r="1235" spans="3:5" x14ac:dyDescent="0.25">
      <c r="C1235">
        <f>'TPS543C20 Loop Gain'!AI2705</f>
        <v>-15.640277792086126</v>
      </c>
      <c r="D1235">
        <f>'TPS543C20 Loop Gain'!AJ2705</f>
        <v>-4.247980488394643</v>
      </c>
      <c r="E1235">
        <f>'TPS543C20 Loop Gain'!B2705</f>
        <v>771000</v>
      </c>
    </row>
    <row r="1236" spans="3:5" x14ac:dyDescent="0.25">
      <c r="C1236">
        <f>'TPS543C20 Loop Gain'!AI2704</f>
        <v>-15.616499494115416</v>
      </c>
      <c r="D1236">
        <f>'TPS543C20 Loop Gain'!AJ2704</f>
        <v>-4.122721185946264</v>
      </c>
      <c r="E1236">
        <f>'TPS543C20 Loop Gain'!B2704</f>
        <v>770000</v>
      </c>
    </row>
    <row r="1237" spans="3:5" x14ac:dyDescent="0.25">
      <c r="C1237">
        <f>'TPS543C20 Loop Gain'!AI2703</f>
        <v>-15.59273685616213</v>
      </c>
      <c r="D1237">
        <f>'TPS543C20 Loop Gain'!AJ2703</f>
        <v>-3.9974917749563059</v>
      </c>
      <c r="E1237">
        <f>'TPS543C20 Loop Gain'!B2703</f>
        <v>769000</v>
      </c>
    </row>
    <row r="1238" spans="3:5" x14ac:dyDescent="0.25">
      <c r="C1238">
        <f>'TPS543C20 Loop Gain'!AI2702</f>
        <v>-15.568989764864163</v>
      </c>
      <c r="D1238">
        <f>'TPS543C20 Loop Gain'!AJ2702</f>
        <v>-3.8722923251939725</v>
      </c>
      <c r="E1238">
        <f>'TPS543C20 Loop Gain'!B2702</f>
        <v>768000</v>
      </c>
    </row>
    <row r="1239" spans="3:5" x14ac:dyDescent="0.25">
      <c r="C1239">
        <f>'TPS543C20 Loop Gain'!AI2701</f>
        <v>-15.545258106983553</v>
      </c>
      <c r="D1239">
        <f>'TPS543C20 Loop Gain'!AJ2701</f>
        <v>-3.7471229063573657</v>
      </c>
      <c r="E1239">
        <f>'TPS543C20 Loop Gain'!B2701</f>
        <v>767000</v>
      </c>
    </row>
    <row r="1240" spans="3:5" x14ac:dyDescent="0.25">
      <c r="C1240">
        <f>'TPS543C20 Loop Gain'!AI2700</f>
        <v>-15.521541769402734</v>
      </c>
      <c r="D1240">
        <f>'TPS543C20 Loop Gain'!AJ2700</f>
        <v>-3.6219835880715023</v>
      </c>
      <c r="E1240">
        <f>'TPS543C20 Loop Gain'!B2700</f>
        <v>766000</v>
      </c>
    </row>
    <row r="1241" spans="3:5" x14ac:dyDescent="0.25">
      <c r="C1241">
        <f>'TPS543C20 Loop Gain'!AI2699</f>
        <v>-15.497840639123767</v>
      </c>
      <c r="D1241">
        <f>'TPS543C20 Loop Gain'!AJ2699</f>
        <v>-3.4968744398913412</v>
      </c>
      <c r="E1241">
        <f>'TPS543C20 Loop Gain'!B2699</f>
        <v>765000</v>
      </c>
    </row>
    <row r="1242" spans="3:5" x14ac:dyDescent="0.25">
      <c r="C1242">
        <f>'TPS543C20 Loop Gain'!AI2698</f>
        <v>-15.474154603265244</v>
      </c>
      <c r="D1242">
        <f>'TPS543C20 Loop Gain'!AJ2698</f>
        <v>-3.3717955313013177</v>
      </c>
      <c r="E1242">
        <f>'TPS543C20 Loop Gain'!B2698</f>
        <v>764000</v>
      </c>
    </row>
    <row r="1243" spans="3:5" x14ac:dyDescent="0.25">
      <c r="C1243">
        <f>'TPS543C20 Loop Gain'!AI2697</f>
        <v>-15.450483549059243</v>
      </c>
      <c r="D1243">
        <f>'TPS543C20 Loop Gain'!AJ2697</f>
        <v>-3.2467469317151814</v>
      </c>
      <c r="E1243">
        <f>'TPS543C20 Loop Gain'!B2697</f>
        <v>763000</v>
      </c>
    </row>
    <row r="1244" spans="3:5" x14ac:dyDescent="0.25">
      <c r="C1244">
        <f>'TPS543C20 Loop Gain'!AI2696</f>
        <v>-15.426827363849355</v>
      </c>
      <c r="D1244">
        <f>'TPS543C20 Loop Gain'!AJ2696</f>
        <v>-3.1217287104777411</v>
      </c>
      <c r="E1244">
        <f>'TPS543C20 Loop Gain'!B2696</f>
        <v>762000</v>
      </c>
    </row>
    <row r="1245" spans="3:5" x14ac:dyDescent="0.25">
      <c r="C1245">
        <f>'TPS543C20 Loop Gain'!AI2695</f>
        <v>-15.403185935088121</v>
      </c>
      <c r="D1245">
        <f>'TPS543C20 Loop Gain'!AJ2695</f>
        <v>-2.9967409368645161</v>
      </c>
      <c r="E1245">
        <f>'TPS543C20 Loop Gain'!B2695</f>
        <v>761000</v>
      </c>
    </row>
    <row r="1246" spans="3:5" x14ac:dyDescent="0.25">
      <c r="C1246">
        <f>'TPS543C20 Loop Gain'!AI2694</f>
        <v>-15.379559150334355</v>
      </c>
      <c r="D1246">
        <f>'TPS543C20 Loop Gain'!AJ2694</f>
        <v>-2.871783680081474</v>
      </c>
      <c r="E1246">
        <f>'TPS543C20 Loop Gain'!B2694</f>
        <v>760000</v>
      </c>
    </row>
    <row r="1247" spans="3:5" x14ac:dyDescent="0.25">
      <c r="C1247">
        <f>'TPS543C20 Loop Gain'!AI2693</f>
        <v>-15.355946897251087</v>
      </c>
      <c r="D1247">
        <f>'TPS543C20 Loop Gain'!AJ2693</f>
        <v>-2.746857009268405</v>
      </c>
      <c r="E1247">
        <f>'TPS543C20 Loop Gain'!B2693</f>
        <v>759000</v>
      </c>
    </row>
    <row r="1248" spans="3:5" x14ac:dyDescent="0.25">
      <c r="C1248">
        <f>'TPS543C20 Loop Gain'!AI2692</f>
        <v>-15.332349063602651</v>
      </c>
      <c r="D1248">
        <f>'TPS543C20 Loop Gain'!AJ2692</f>
        <v>-2.6219609934969359</v>
      </c>
      <c r="E1248">
        <f>'TPS543C20 Loop Gain'!B2692</f>
        <v>758000</v>
      </c>
    </row>
    <row r="1249" spans="3:5" x14ac:dyDescent="0.25">
      <c r="C1249">
        <f>'TPS543C20 Loop Gain'!AI2691</f>
        <v>-15.30876553725243</v>
      </c>
      <c r="D1249">
        <f>'TPS543C20 Loop Gain'!AJ2691</f>
        <v>-2.4970957017720194</v>
      </c>
      <c r="E1249">
        <f>'TPS543C20 Loop Gain'!B2691</f>
        <v>757000</v>
      </c>
    </row>
    <row r="1250" spans="3:5" x14ac:dyDescent="0.25">
      <c r="C1250">
        <f>'TPS543C20 Loop Gain'!AI2690</f>
        <v>-15.285196206160593</v>
      </c>
      <c r="D1250">
        <f>'TPS543C20 Loop Gain'!AJ2690</f>
        <v>-2.3722612030319801</v>
      </c>
      <c r="E1250">
        <f>'TPS543C20 Loop Gain'!B2690</f>
        <v>756000</v>
      </c>
    </row>
    <row r="1251" spans="3:5" x14ac:dyDescent="0.25">
      <c r="C1251">
        <f>'TPS543C20 Loop Gain'!AI2689</f>
        <v>-15.261640958381351</v>
      </c>
      <c r="D1251">
        <f>'TPS543C20 Loop Gain'!AJ2689</f>
        <v>-2.2474575661500951</v>
      </c>
      <c r="E1251">
        <f>'TPS543C20 Loop Gain'!B2689</f>
        <v>755000</v>
      </c>
    </row>
    <row r="1252" spans="3:5" x14ac:dyDescent="0.25">
      <c r="C1252">
        <f>'TPS543C20 Loop Gain'!AI2688</f>
        <v>-15.238099682060435</v>
      </c>
      <c r="D1252">
        <f>'TPS543C20 Loop Gain'!AJ2688</f>
        <v>-2.1226848599350037</v>
      </c>
      <c r="E1252">
        <f>'TPS543C20 Loop Gain'!B2688</f>
        <v>754000</v>
      </c>
    </row>
    <row r="1253" spans="3:5" x14ac:dyDescent="0.25">
      <c r="C1253">
        <f>'TPS543C20 Loop Gain'!AI2687</f>
        <v>-15.214572265433306</v>
      </c>
      <c r="D1253">
        <f>'TPS543C20 Loop Gain'!AJ2687</f>
        <v>-1.9979431531302014</v>
      </c>
      <c r="E1253">
        <f>'TPS543C20 Loop Gain'!B2687</f>
        <v>753000</v>
      </c>
    </row>
    <row r="1254" spans="3:5" x14ac:dyDescent="0.25">
      <c r="C1254">
        <f>'TPS543C20 Loop Gain'!AI2686</f>
        <v>-15.191058596821911</v>
      </c>
      <c r="D1254">
        <f>'TPS543C20 Loop Gain'!AJ2686</f>
        <v>-1.8732325144163462</v>
      </c>
      <c r="E1254">
        <f>'TPS543C20 Loop Gain'!B2686</f>
        <v>752000</v>
      </c>
    </row>
    <row r="1255" spans="3:5" x14ac:dyDescent="0.25">
      <c r="C1255">
        <f>'TPS543C20 Loop Gain'!AI2685</f>
        <v>-15.167558564632859</v>
      </c>
      <c r="D1255">
        <f>'TPS543C20 Loop Gain'!AJ2685</f>
        <v>-1.7485530124101307</v>
      </c>
      <c r="E1255">
        <f>'TPS543C20 Loop Gain'!B2685</f>
        <v>751000</v>
      </c>
    </row>
    <row r="1256" spans="3:5" x14ac:dyDescent="0.25">
      <c r="C1256">
        <f>'TPS543C20 Loop Gain'!AI2684</f>
        <v>-15.144072057354727</v>
      </c>
      <c r="D1256">
        <f>'TPS543C20 Loop Gain'!AJ2684</f>
        <v>-1.6239047156672402</v>
      </c>
      <c r="E1256">
        <f>'TPS543C20 Loop Gain'!B2684</f>
        <v>750000</v>
      </c>
    </row>
    <row r="1257" spans="3:5" x14ac:dyDescent="0.25">
      <c r="C1257">
        <f>'TPS543C20 Loop Gain'!AI2683</f>
        <v>-15.120598963555612</v>
      </c>
      <c r="D1257">
        <f>'TPS543C20 Loop Gain'!AJ2683</f>
        <v>-1.4992876926794687</v>
      </c>
      <c r="E1257">
        <f>'TPS543C20 Loop Gain'!B2683</f>
        <v>749000</v>
      </c>
    </row>
    <row r="1258" spans="3:5" x14ac:dyDescent="0.25">
      <c r="C1258">
        <f>'TPS543C20 Loop Gain'!AI2682</f>
        <v>-15.097139171881329</v>
      </c>
      <c r="D1258">
        <f>'TPS543C20 Loop Gain'!AJ2682</f>
        <v>-1.3747020118811817</v>
      </c>
      <c r="E1258">
        <f>'TPS543C20 Loop Gain'!B2682</f>
        <v>748000</v>
      </c>
    </row>
    <row r="1259" spans="3:5" x14ac:dyDescent="0.25">
      <c r="C1259">
        <f>'TPS543C20 Loop Gain'!AI2681</f>
        <v>-15.073692571052026</v>
      </c>
      <c r="D1259">
        <f>'TPS543C20 Loop Gain'!AJ2681</f>
        <v>-1.2501477416426638</v>
      </c>
      <c r="E1259">
        <f>'TPS543C20 Loop Gain'!B2681</f>
        <v>747000</v>
      </c>
    </row>
    <row r="1260" spans="3:5" x14ac:dyDescent="0.25">
      <c r="C1260">
        <f>'TPS543C20 Loop Gain'!AI2680</f>
        <v>-15.050259049860554</v>
      </c>
      <c r="D1260">
        <f>'TPS543C20 Loop Gain'!AJ2680</f>
        <v>-1.1256249502776319</v>
      </c>
      <c r="E1260">
        <f>'TPS543C20 Loop Gain'!B2680</f>
        <v>746000</v>
      </c>
    </row>
    <row r="1261" spans="3:5" x14ac:dyDescent="0.25">
      <c r="C1261">
        <f>'TPS543C20 Loop Gain'!AI2679</f>
        <v>-15.02683849716983</v>
      </c>
      <c r="D1261">
        <f>'TPS543C20 Loop Gain'!AJ2679</f>
        <v>-1.0011337060392496</v>
      </c>
      <c r="E1261">
        <f>'TPS543C20 Loop Gain'!B2679</f>
        <v>745000</v>
      </c>
    </row>
    <row r="1262" spans="3:5" x14ac:dyDescent="0.25">
      <c r="C1262">
        <f>'TPS543C20 Loop Gain'!AI2678</f>
        <v>-15.003430801910799</v>
      </c>
      <c r="D1262">
        <f>'TPS543C20 Loop Gain'!AJ2678</f>
        <v>-0.87667407712383516</v>
      </c>
      <c r="E1262">
        <f>'TPS543C20 Loop Gain'!B2678</f>
        <v>744000</v>
      </c>
    </row>
    <row r="1263" spans="3:5" x14ac:dyDescent="0.25">
      <c r="C1263">
        <f>'TPS543C20 Loop Gain'!AI2677</f>
        <v>-14.980035853078885</v>
      </c>
      <c r="D1263">
        <f>'TPS543C20 Loop Gain'!AJ2677</f>
        <v>-0.75224613166957455</v>
      </c>
      <c r="E1263">
        <f>'TPS543C20 Loop Gain'!B2677</f>
        <v>743000</v>
      </c>
    </row>
    <row r="1264" spans="3:5" x14ac:dyDescent="0.25">
      <c r="C1264">
        <f>'TPS543C20 Loop Gain'!AI2676</f>
        <v>-14.956653539733358</v>
      </c>
      <c r="D1264">
        <f>'TPS543C20 Loop Gain'!AJ2676</f>
        <v>-0.62784993775816755</v>
      </c>
      <c r="E1264">
        <f>'TPS543C20 Loop Gain'!B2676</f>
        <v>742000</v>
      </c>
    </row>
    <row r="1265" spans="3:5" x14ac:dyDescent="0.25">
      <c r="C1265">
        <f>'TPS543C20 Loop Gain'!AI2675</f>
        <v>-14.933283750993647</v>
      </c>
      <c r="D1265">
        <f>'TPS543C20 Loop Gain'!AJ2675</f>
        <v>-0.50348556341619999</v>
      </c>
      <c r="E1265">
        <f>'TPS543C20 Loop Gain'!B2675</f>
        <v>741000</v>
      </c>
    </row>
    <row r="1266" spans="3:5" x14ac:dyDescent="0.25">
      <c r="C1266">
        <f>'TPS543C20 Loop Gain'!AI2674</f>
        <v>-14.909926376037568</v>
      </c>
      <c r="D1266">
        <f>'TPS543C20 Loop Gain'!AJ2674</f>
        <v>-0.37915307661480863</v>
      </c>
      <c r="E1266">
        <f>'TPS543C20 Loop Gain'!B2674</f>
        <v>740000</v>
      </c>
    </row>
    <row r="1267" spans="3:5" x14ac:dyDescent="0.25">
      <c r="C1267">
        <f>'TPS543C20 Loop Gain'!AI2673</f>
        <v>-14.886581304098694</v>
      </c>
      <c r="D1267">
        <f>'TPS543C20 Loop Gain'!AJ2673</f>
        <v>-0.25485254527104206</v>
      </c>
      <c r="E1267">
        <f>'TPS543C20 Loop Gain'!B2673</f>
        <v>739000</v>
      </c>
    </row>
    <row r="1268" spans="3:5" x14ac:dyDescent="0.25">
      <c r="C1268">
        <f>'TPS543C20 Loop Gain'!AI2672</f>
        <v>-14.863248424464546</v>
      </c>
      <c r="D1268">
        <f>'TPS543C20 Loop Gain'!AJ2672</f>
        <v>-0.1305840372491659</v>
      </c>
      <c r="E1268">
        <f>'TPS543C20 Loop Gain'!B2672</f>
        <v>738000</v>
      </c>
    </row>
    <row r="1269" spans="3:5" x14ac:dyDescent="0.25">
      <c r="C1269">
        <f>'TPS543C20 Loop Gain'!AI2671</f>
        <v>-14.839927626473395</v>
      </c>
      <c r="D1269">
        <f>'TPS543C20 Loop Gain'!AJ2671</f>
        <v>-6.3476203603763121E-3</v>
      </c>
      <c r="E1269">
        <f>'TPS543C20 Loop Gain'!B2671</f>
        <v>737000</v>
      </c>
    </row>
    <row r="1270" spans="3:5" x14ac:dyDescent="0.25">
      <c r="C1270">
        <f>'TPS543C20 Loop Gain'!AI2670</f>
        <v>-14.816618799512405</v>
      </c>
      <c r="D1270">
        <f>'TPS543C20 Loop Gain'!AJ2670</f>
        <v>0.11785663763512069</v>
      </c>
      <c r="E1270">
        <f>'TPS543C20 Loop Gain'!B2670</f>
        <v>736000</v>
      </c>
    </row>
    <row r="1271" spans="3:5" x14ac:dyDescent="0.25">
      <c r="C1271">
        <f>'TPS543C20 Loop Gain'!AI2669</f>
        <v>-14.793321833015646</v>
      </c>
      <c r="D1271">
        <f>'TPS543C20 Loop Gain'!AJ2669</f>
        <v>0.24202866902828712</v>
      </c>
      <c r="E1271">
        <f>'TPS543C20 Loop Gain'!B2669</f>
        <v>735000</v>
      </c>
    </row>
    <row r="1272" spans="3:5" x14ac:dyDescent="0.25">
      <c r="C1272">
        <f>'TPS543C20 Loop Gain'!AI2668</f>
        <v>-14.770036616460926</v>
      </c>
      <c r="D1272">
        <f>'TPS543C20 Loop Gain'!AJ2668</f>
        <v>0.366168406160087</v>
      </c>
      <c r="E1272">
        <f>'TPS543C20 Loop Gain'!B2668</f>
        <v>734000</v>
      </c>
    </row>
    <row r="1273" spans="3:5" x14ac:dyDescent="0.25">
      <c r="C1273">
        <f>'TPS543C20 Loop Gain'!AI2667</f>
        <v>-14.746763039367911</v>
      </c>
      <c r="D1273">
        <f>'TPS543C20 Loop Gain'!AJ2667</f>
        <v>0.49027578141965938</v>
      </c>
      <c r="E1273">
        <f>'TPS543C20 Loop Gain'!B2667</f>
        <v>733000</v>
      </c>
    </row>
    <row r="1274" spans="3:5" x14ac:dyDescent="0.25">
      <c r="C1274">
        <f>'TPS543C20 Loop Gain'!AI2666</f>
        <v>-14.723500991296234</v>
      </c>
      <c r="D1274">
        <f>'TPS543C20 Loop Gain'!AJ2666</f>
        <v>0.61435072724432205</v>
      </c>
      <c r="E1274">
        <f>'TPS543C20 Loop Gain'!B2666</f>
        <v>732000</v>
      </c>
    </row>
    <row r="1275" spans="3:5" x14ac:dyDescent="0.25">
      <c r="C1275">
        <f>'TPS543C20 Loop Gain'!AI2665</f>
        <v>-14.700250361842206</v>
      </c>
      <c r="D1275">
        <f>'TPS543C20 Loop Gain'!AJ2665</f>
        <v>0.73839317612029165</v>
      </c>
      <c r="E1275">
        <f>'TPS543C20 Loop Gain'!B2665</f>
        <v>731000</v>
      </c>
    </row>
    <row r="1276" spans="3:5" x14ac:dyDescent="0.25">
      <c r="C1276">
        <f>'TPS543C20 Loop Gain'!AI2664</f>
        <v>-14.677011040637503</v>
      </c>
      <c r="D1276">
        <f>'TPS543C20 Loop Gain'!AJ2664</f>
        <v>0.86240306057711114</v>
      </c>
      <c r="E1276">
        <f>'TPS543C20 Loop Gain'!B2664</f>
        <v>730000</v>
      </c>
    </row>
    <row r="1277" spans="3:5" x14ac:dyDescent="0.25">
      <c r="C1277">
        <f>'TPS543C20 Loop Gain'!AI2663</f>
        <v>-14.653782917345591</v>
      </c>
      <c r="D1277">
        <f>'TPS543C20 Loop Gain'!AJ2663</f>
        <v>0.986380313191763</v>
      </c>
      <c r="E1277">
        <f>'TPS543C20 Loop Gain'!B2663</f>
        <v>729000</v>
      </c>
    </row>
    <row r="1278" spans="3:5" x14ac:dyDescent="0.25">
      <c r="C1278">
        <f>'TPS543C20 Loop Gain'!AI2662</f>
        <v>-14.630565881661131</v>
      </c>
      <c r="D1278">
        <f>'TPS543C20 Loop Gain'!AJ2662</f>
        <v>1.1103248665843197</v>
      </c>
      <c r="E1278">
        <f>'TPS543C20 Loop Gain'!B2662</f>
        <v>728000</v>
      </c>
    </row>
    <row r="1279" spans="3:5" x14ac:dyDescent="0.25">
      <c r="C1279">
        <f>'TPS543C20 Loop Gain'!AI2661</f>
        <v>-14.607359823305837</v>
      </c>
      <c r="D1279">
        <f>'TPS543C20 Loop Gain'!AJ2661</f>
        <v>1.2342366534187392</v>
      </c>
      <c r="E1279">
        <f>'TPS543C20 Loop Gain'!B2661</f>
        <v>727000</v>
      </c>
    </row>
    <row r="1280" spans="3:5" x14ac:dyDescent="0.25">
      <c r="C1280">
        <f>'TPS543C20 Loop Gain'!AI2660</f>
        <v>-14.584164632027537</v>
      </c>
      <c r="D1280">
        <f>'TPS543C20 Loop Gain'!AJ2660</f>
        <v>1.3581156064008595</v>
      </c>
      <c r="E1280">
        <f>'TPS543C20 Loop Gain'!B2660</f>
        <v>726000</v>
      </c>
    </row>
    <row r="1281" spans="3:5" x14ac:dyDescent="0.25">
      <c r="C1281">
        <f>'TPS543C20 Loop Gain'!AI2659</f>
        <v>-14.56098019759715</v>
      </c>
      <c r="D1281">
        <f>'TPS543C20 Loop Gain'!AJ2659</f>
        <v>1.4819616582781108</v>
      </c>
      <c r="E1281">
        <f>'TPS543C20 Loop Gain'!B2659</f>
        <v>725000</v>
      </c>
    </row>
    <row r="1282" spans="3:5" x14ac:dyDescent="0.25">
      <c r="C1282">
        <f>'TPS543C20 Loop Gain'!AI2658</f>
        <v>-14.537806409806382</v>
      </c>
      <c r="D1282">
        <f>'TPS543C20 Loop Gain'!AJ2658</f>
        <v>1.6057747418380088</v>
      </c>
      <c r="E1282">
        <f>'TPS543C20 Loop Gain'!B2658</f>
        <v>724000</v>
      </c>
    </row>
    <row r="1283" spans="3:5" x14ac:dyDescent="0.25">
      <c r="C1283">
        <f>'TPS543C20 Loop Gain'!AI2657</f>
        <v>-14.514643158466198</v>
      </c>
      <c r="D1283">
        <f>'TPS543C20 Loop Gain'!AJ2657</f>
        <v>1.7295547899076076</v>
      </c>
      <c r="E1283">
        <f>'TPS543C20 Loop Gain'!B2657</f>
        <v>723000</v>
      </c>
    </row>
    <row r="1284" spans="3:5" x14ac:dyDescent="0.25">
      <c r="C1284">
        <f>'TPS543C20 Loop Gain'!AI2656</f>
        <v>-14.49149033340306</v>
      </c>
      <c r="D1284">
        <f>'TPS543C20 Loop Gain'!AJ2656</f>
        <v>1.8533017353518926</v>
      </c>
      <c r="E1284">
        <f>'TPS543C20 Loop Gain'!B2656</f>
        <v>722000</v>
      </c>
    </row>
    <row r="1285" spans="3:5" x14ac:dyDescent="0.25">
      <c r="C1285">
        <f>'TPS543C20 Loop Gain'!AI2655</f>
        <v>-14.468347824458313</v>
      </c>
      <c r="D1285">
        <f>'TPS543C20 Loop Gain'!AJ2655</f>
        <v>1.9770155110727172</v>
      </c>
      <c r="E1285">
        <f>'TPS543C20 Loop Gain'!B2655</f>
        <v>721000</v>
      </c>
    </row>
    <row r="1286" spans="3:5" x14ac:dyDescent="0.25">
      <c r="C1286">
        <f>'TPS543C20 Loop Gain'!AI2654</f>
        <v>-14.445215521484325</v>
      </c>
      <c r="D1286">
        <f>'TPS543C20 Loop Gain'!AJ2654</f>
        <v>2.1006960500089753</v>
      </c>
      <c r="E1286">
        <f>'TPS543C20 Loop Gain'!B2654</f>
        <v>720000</v>
      </c>
    </row>
    <row r="1287" spans="3:5" x14ac:dyDescent="0.25">
      <c r="C1287">
        <f>'TPS543C20 Loop Gain'!AI2653</f>
        <v>-14.422093314343417</v>
      </c>
      <c r="D1287">
        <f>'TPS543C20 Loop Gain'!AJ2653</f>
        <v>2.2243432851329228</v>
      </c>
      <c r="E1287">
        <f>'TPS543C20 Loop Gain'!B2653</f>
        <v>719000</v>
      </c>
    </row>
    <row r="1288" spans="3:5" x14ac:dyDescent="0.25">
      <c r="C1288">
        <f>'TPS543C20 Loop Gain'!AI2652</f>
        <v>-14.398981092904661</v>
      </c>
      <c r="D1288">
        <f>'TPS543C20 Loop Gain'!AJ2652</f>
        <v>2.3479571494523044</v>
      </c>
      <c r="E1288">
        <f>'TPS543C20 Loop Gain'!B2652</f>
        <v>718000</v>
      </c>
    </row>
    <row r="1289" spans="3:5" x14ac:dyDescent="0.25">
      <c r="C1289">
        <f>'TPS543C20 Loop Gain'!AI2651</f>
        <v>-14.375878747042455</v>
      </c>
      <c r="D1289">
        <f>'TPS543C20 Loop Gain'!AJ2651</f>
        <v>2.4715375760061993</v>
      </c>
      <c r="E1289">
        <f>'TPS543C20 Loop Gain'!B2651</f>
        <v>717000</v>
      </c>
    </row>
    <row r="1290" spans="3:5" x14ac:dyDescent="0.25">
      <c r="C1290">
        <f>'TPS543C20 Loop Gain'!AI2650</f>
        <v>-14.352786166633001</v>
      </c>
      <c r="D1290">
        <f>'TPS543C20 Loop Gain'!AJ2650</f>
        <v>2.5950844978660181</v>
      </c>
      <c r="E1290">
        <f>'TPS543C20 Loop Gain'!B2650</f>
        <v>716000</v>
      </c>
    </row>
    <row r="1291" spans="3:5" x14ac:dyDescent="0.25">
      <c r="C1291">
        <f>'TPS543C20 Loop Gain'!AI2649</f>
        <v>-14.329703241553329</v>
      </c>
      <c r="D1291">
        <f>'TPS543C20 Loop Gain'!AJ2649</f>
        <v>2.7185978481337525</v>
      </c>
      <c r="E1291">
        <f>'TPS543C20 Loop Gain'!B2649</f>
        <v>715000</v>
      </c>
    </row>
    <row r="1292" spans="3:5" x14ac:dyDescent="0.25">
      <c r="C1292">
        <f>'TPS543C20 Loop Gain'!AI2648</f>
        <v>-14.306629861678191</v>
      </c>
      <c r="D1292">
        <f>'TPS543C20 Loop Gain'!AJ2648</f>
        <v>2.8420775599398982</v>
      </c>
      <c r="E1292">
        <f>'TPS543C20 Loop Gain'!B2648</f>
        <v>714000</v>
      </c>
    </row>
    <row r="1293" spans="3:5" x14ac:dyDescent="0.25">
      <c r="C1293">
        <f>'TPS543C20 Loop Gain'!AI2647</f>
        <v>-14.283565916878125</v>
      </c>
      <c r="D1293">
        <f>'TPS543C20 Loop Gain'!AJ2647</f>
        <v>2.9655235664434447</v>
      </c>
      <c r="E1293">
        <f>'TPS543C20 Loop Gain'!B2647</f>
        <v>713000</v>
      </c>
    </row>
    <row r="1294" spans="3:5" x14ac:dyDescent="0.25">
      <c r="C1294">
        <f>'TPS543C20 Loop Gain'!AI2646</f>
        <v>-14.260511297016311</v>
      </c>
      <c r="D1294">
        <f>'TPS543C20 Loop Gain'!AJ2646</f>
        <v>3.0889358008298884</v>
      </c>
      <c r="E1294">
        <f>'TPS543C20 Loop Gain'!B2646</f>
        <v>712000</v>
      </c>
    </row>
    <row r="1295" spans="3:5" x14ac:dyDescent="0.25">
      <c r="C1295">
        <f>'TPS543C20 Loop Gain'!AI2645</f>
        <v>-14.237465891947725</v>
      </c>
      <c r="D1295">
        <f>'TPS543C20 Loop Gain'!AJ2645</f>
        <v>3.2123141963121253</v>
      </c>
      <c r="E1295">
        <f>'TPS543C20 Loop Gain'!B2645</f>
        <v>711000</v>
      </c>
    </row>
    <row r="1296" spans="3:5" x14ac:dyDescent="0.25">
      <c r="C1296">
        <f>'TPS543C20 Loop Gain'!AI2644</f>
        <v>-14.214429591516067</v>
      </c>
      <c r="D1296">
        <f>'TPS543C20 Loop Gain'!AJ2644</f>
        <v>3.3356586861238848</v>
      </c>
      <c r="E1296">
        <f>'TPS543C20 Loop Gain'!B2644</f>
        <v>710000</v>
      </c>
    </row>
    <row r="1297" spans="3:5" x14ac:dyDescent="0.25">
      <c r="C1297">
        <f>'TPS543C20 Loop Gain'!AI2643</f>
        <v>-14.191402285550684</v>
      </c>
      <c r="D1297">
        <f>'TPS543C20 Loop Gain'!AJ2643</f>
        <v>3.4589692035255242</v>
      </c>
      <c r="E1297">
        <f>'TPS543C20 Loop Gain'!B2643</f>
        <v>709000</v>
      </c>
    </row>
    <row r="1298" spans="3:5" x14ac:dyDescent="0.25">
      <c r="C1298">
        <f>'TPS543C20 Loop Gain'!AI2642</f>
        <v>-14.168383863865714</v>
      </c>
      <c r="D1298">
        <f>'TPS543C20 Loop Gain'!AJ2642</f>
        <v>3.5822456817978674</v>
      </c>
      <c r="E1298">
        <f>'TPS543C20 Loop Gain'!B2642</f>
        <v>708000</v>
      </c>
    </row>
    <row r="1299" spans="3:5" x14ac:dyDescent="0.25">
      <c r="C1299">
        <f>'TPS543C20 Loop Gain'!AI2641</f>
        <v>-14.145374216256892</v>
      </c>
      <c r="D1299">
        <f>'TPS543C20 Loop Gain'!AJ2641</f>
        <v>3.705488054242096</v>
      </c>
      <c r="E1299">
        <f>'TPS543C20 Loop Gain'!B2641</f>
        <v>707000</v>
      </c>
    </row>
    <row r="1300" spans="3:5" x14ac:dyDescent="0.25">
      <c r="C1300">
        <f>'TPS543C20 Loop Gain'!AI2640</f>
        <v>-14.122373232499468</v>
      </c>
      <c r="D1300">
        <f>'TPS543C20 Loop Gain'!AJ2640</f>
        <v>3.8286962541784706</v>
      </c>
      <c r="E1300">
        <f>'TPS543C20 Loop Gain'!B2640</f>
        <v>706000</v>
      </c>
    </row>
    <row r="1301" spans="3:5" x14ac:dyDescent="0.25">
      <c r="C1301">
        <f>'TPS543C20 Loop Gain'!AI2639</f>
        <v>-14.099380802345706</v>
      </c>
      <c r="D1301">
        <f>'TPS543C20 Loop Gain'!AJ2639</f>
        <v>3.9518702149466596</v>
      </c>
      <c r="E1301">
        <f>'TPS543C20 Loop Gain'!B2639</f>
        <v>705000</v>
      </c>
    </row>
    <row r="1302" spans="3:5" x14ac:dyDescent="0.25">
      <c r="C1302">
        <f>'TPS543C20 Loop Gain'!AI2638</f>
        <v>-14.076396815522937</v>
      </c>
      <c r="D1302">
        <f>'TPS543C20 Loop Gain'!AJ2638</f>
        <v>4.0750098699018817</v>
      </c>
      <c r="E1302">
        <f>'TPS543C20 Loop Gain'!B2638</f>
        <v>704000</v>
      </c>
    </row>
    <row r="1303" spans="3:5" x14ac:dyDescent="0.25">
      <c r="C1303">
        <f>'TPS543C20 Loop Gain'!AI2637</f>
        <v>-14.05342116173113</v>
      </c>
      <c r="D1303">
        <f>'TPS543C20 Loop Gain'!AJ2637</f>
        <v>4.198115152414462</v>
      </c>
      <c r="E1303">
        <f>'TPS543C20 Loop Gain'!B2637</f>
        <v>703000</v>
      </c>
    </row>
    <row r="1304" spans="3:5" x14ac:dyDescent="0.25">
      <c r="C1304">
        <f>'TPS543C20 Loop Gain'!AI2636</f>
        <v>-14.030453730640355</v>
      </c>
      <c r="D1304">
        <f>'TPS543C20 Loop Gain'!AJ2636</f>
        <v>4.3211859958690697</v>
      </c>
      <c r="E1304">
        <f>'TPS543C20 Loop Gain'!B2636</f>
        <v>702000</v>
      </c>
    </row>
    <row r="1305" spans="3:5" x14ac:dyDescent="0.25">
      <c r="C1305">
        <f>'TPS543C20 Loop Gain'!AI2635</f>
        <v>-14.007494411888715</v>
      </c>
      <c r="D1305">
        <f>'TPS543C20 Loop Gain'!AJ2635</f>
        <v>4.4442223336637916</v>
      </c>
      <c r="E1305">
        <f>'TPS543C20 Loop Gain'!B2635</f>
        <v>701000</v>
      </c>
    </row>
    <row r="1306" spans="3:5" x14ac:dyDescent="0.25">
      <c r="C1306">
        <f>'TPS543C20 Loop Gain'!AI2634</f>
        <v>-13.984543095079845</v>
      </c>
      <c r="D1306">
        <f>'TPS543C20 Loop Gain'!AJ2634</f>
        <v>4.5672240992059292</v>
      </c>
      <c r="E1306">
        <f>'TPS543C20 Loop Gain'!B2634</f>
        <v>700000</v>
      </c>
    </row>
    <row r="1307" spans="3:5" x14ac:dyDescent="0.25">
      <c r="C1307">
        <f>'TPS543C20 Loop Gain'!AI2633</f>
        <v>-13.961599669780963</v>
      </c>
      <c r="D1307">
        <f>'TPS543C20 Loop Gain'!AJ2633</f>
        <v>4.6901912259143055</v>
      </c>
      <c r="E1307">
        <f>'TPS543C20 Loop Gain'!B2633</f>
        <v>699000</v>
      </c>
    </row>
    <row r="1308" spans="3:5" x14ac:dyDescent="0.25">
      <c r="C1308">
        <f>'TPS543C20 Loop Gain'!AI2632</f>
        <v>-13.938664025519852</v>
      </c>
      <c r="D1308">
        <f>'TPS543C20 Loop Gain'!AJ2632</f>
        <v>4.8131236472152317</v>
      </c>
      <c r="E1308">
        <f>'TPS543C20 Loop Gain'!B2632</f>
        <v>698000</v>
      </c>
    </row>
    <row r="1309" spans="3:5" x14ac:dyDescent="0.25">
      <c r="C1309">
        <f>'TPS543C20 Loop Gain'!AI2631</f>
        <v>-13.915736051783492</v>
      </c>
      <c r="D1309">
        <f>'TPS543C20 Loop Gain'!AJ2631</f>
        <v>4.9360212965423038</v>
      </c>
      <c r="E1309">
        <f>'TPS543C20 Loop Gain'!B2631</f>
        <v>697000</v>
      </c>
    </row>
    <row r="1310" spans="3:5" x14ac:dyDescent="0.25">
      <c r="C1310">
        <f>'TPS543C20 Loop Gain'!AI2630</f>
        <v>-13.89281563801471</v>
      </c>
      <c r="D1310">
        <f>'TPS543C20 Loop Gain'!AJ2630</f>
        <v>5.0588841073345412</v>
      </c>
      <c r="E1310">
        <f>'TPS543C20 Loop Gain'!B2630</f>
        <v>696000</v>
      </c>
    </row>
    <row r="1311" spans="3:5" x14ac:dyDescent="0.25">
      <c r="C1311">
        <f>'TPS543C20 Loop Gain'!AI2629</f>
        <v>-13.869902673610605</v>
      </c>
      <c r="D1311">
        <f>'TPS543C20 Loop Gain'!AJ2629</f>
        <v>5.1817120130338985</v>
      </c>
      <c r="E1311">
        <f>'TPS543C20 Loop Gain'!B2629</f>
        <v>695000</v>
      </c>
    </row>
    <row r="1312" spans="3:5" x14ac:dyDescent="0.25">
      <c r="C1312">
        <f>'TPS543C20 Loop Gain'!AI2628</f>
        <v>-13.846997047920279</v>
      </c>
      <c r="D1312">
        <f>'TPS543C20 Loop Gain'!AJ2628</f>
        <v>5.3045049470856842</v>
      </c>
      <c r="E1312">
        <f>'TPS543C20 Loop Gain'!B2628</f>
        <v>694000</v>
      </c>
    </row>
    <row r="1313" spans="3:5" x14ac:dyDescent="0.25">
      <c r="C1313">
        <f>'TPS543C20 Loop Gain'!AI2627</f>
        <v>-13.824098650241705</v>
      </c>
      <c r="D1313">
        <f>'TPS543C20 Loop Gain'!AJ2627</f>
        <v>5.4272628429361838</v>
      </c>
      <c r="E1313">
        <f>'TPS543C20 Loop Gain'!B2627</f>
        <v>693000</v>
      </c>
    </row>
    <row r="1314" spans="3:5" x14ac:dyDescent="0.25">
      <c r="C1314">
        <f>'TPS543C20 Loop Gain'!AI2626</f>
        <v>-13.801207369820061</v>
      </c>
      <c r="D1314">
        <f>'TPS543C20 Loop Gain'!AJ2626</f>
        <v>5.549985634030608</v>
      </c>
      <c r="E1314">
        <f>'TPS543C20 Loop Gain'!B2626</f>
        <v>692000</v>
      </c>
    </row>
    <row r="1315" spans="3:5" x14ac:dyDescent="0.25">
      <c r="C1315">
        <f>'TPS543C20 Loop Gain'!AI2625</f>
        <v>-13.778323095845149</v>
      </c>
      <c r="D1315">
        <f>'TPS543C20 Loop Gain'!AJ2625</f>
        <v>5.6726732538126461</v>
      </c>
      <c r="E1315">
        <f>'TPS543C20 Loop Gain'!B2625</f>
        <v>691000</v>
      </c>
    </row>
    <row r="1316" spans="3:5" x14ac:dyDescent="0.25">
      <c r="C1316">
        <f>'TPS543C20 Loop Gain'!AI2624</f>
        <v>-13.755445717449629</v>
      </c>
      <c r="D1316">
        <f>'TPS543C20 Loop Gain'!AJ2624</f>
        <v>5.7953256357206477</v>
      </c>
      <c r="E1316">
        <f>'TPS543C20 Loop Gain'!B2624</f>
        <v>690000</v>
      </c>
    </row>
    <row r="1317" spans="3:5" x14ac:dyDescent="0.25">
      <c r="C1317">
        <f>'TPS543C20 Loop Gain'!AI2623</f>
        <v>-13.732575123705242</v>
      </c>
      <c r="D1317">
        <f>'TPS543C20 Loop Gain'!AJ2623</f>
        <v>5.9179427131899773</v>
      </c>
      <c r="E1317">
        <f>'TPS543C20 Loop Gain'!B2623</f>
        <v>689000</v>
      </c>
    </row>
    <row r="1318" spans="3:5" x14ac:dyDescent="0.25">
      <c r="C1318">
        <f>'TPS543C20 Loop Gain'!AI2622</f>
        <v>-13.70971120362209</v>
      </c>
      <c r="D1318">
        <f>'TPS543C20 Loop Gain'!AJ2622</f>
        <v>6.040524419646971</v>
      </c>
      <c r="E1318">
        <f>'TPS543C20 Loop Gain'!B2622</f>
        <v>688000</v>
      </c>
    </row>
    <row r="1319" spans="3:5" x14ac:dyDescent="0.25">
      <c r="C1319">
        <f>'TPS543C20 Loop Gain'!AI2621</f>
        <v>-13.686853846145512</v>
      </c>
      <c r="D1319">
        <f>'TPS543C20 Loop Gain'!AJ2621</f>
        <v>6.1630706885105058</v>
      </c>
      <c r="E1319">
        <f>'TPS543C20 Loop Gain'!B2621</f>
        <v>687000</v>
      </c>
    </row>
    <row r="1320" spans="3:5" x14ac:dyDescent="0.25">
      <c r="C1320">
        <f>'TPS543C20 Loop Gain'!AI2620</f>
        <v>-13.664002940153527</v>
      </c>
      <c r="D1320">
        <f>'TPS543C20 Loop Gain'!AJ2620</f>
        <v>6.285581453188974</v>
      </c>
      <c r="E1320">
        <f>'TPS543C20 Loop Gain'!B2620</f>
        <v>686000</v>
      </c>
    </row>
    <row r="1321" spans="3:5" x14ac:dyDescent="0.25">
      <c r="C1321">
        <f>'TPS543C20 Loop Gain'!AI2619</f>
        <v>-13.641158374454946</v>
      </c>
      <c r="D1321">
        <f>'TPS543C20 Loop Gain'!AJ2619</f>
        <v>6.4080566470780989</v>
      </c>
      <c r="E1321">
        <f>'TPS543C20 Loop Gain'!B2619</f>
        <v>685000</v>
      </c>
    </row>
    <row r="1322" spans="3:5" x14ac:dyDescent="0.25">
      <c r="C1322">
        <f>'TPS543C20 Loop Gain'!AI2618</f>
        <v>-13.618320037786516</v>
      </c>
      <c r="D1322">
        <f>'TPS543C20 Loop Gain'!AJ2618</f>
        <v>6.530496203561329</v>
      </c>
      <c r="E1322">
        <f>'TPS543C20 Loop Gain'!B2618</f>
        <v>684000</v>
      </c>
    </row>
    <row r="1323" spans="3:5" x14ac:dyDescent="0.25">
      <c r="C1323">
        <f>'TPS543C20 Loop Gain'!AI2617</f>
        <v>-13.595487818811311</v>
      </c>
      <c r="D1323">
        <f>'TPS543C20 Loop Gain'!AJ2617</f>
        <v>6.6529000560059899</v>
      </c>
      <c r="E1323">
        <f>'TPS543C20 Loop Gain'!B2617</f>
        <v>683000</v>
      </c>
    </row>
    <row r="1324" spans="3:5" x14ac:dyDescent="0.25">
      <c r="C1324">
        <f>'TPS543C20 Loop Gain'!AI2616</f>
        <v>-13.57266160611549</v>
      </c>
      <c r="D1324">
        <f>'TPS543C20 Loop Gain'!AJ2616</f>
        <v>6.775268137762251</v>
      </c>
      <c r="E1324">
        <f>'TPS543C20 Loop Gain'!B2616</f>
        <v>682000</v>
      </c>
    </row>
    <row r="1325" spans="3:5" x14ac:dyDescent="0.25">
      <c r="C1325">
        <f>'TPS543C20 Loop Gain'!AI2615</f>
        <v>-13.549841288206334</v>
      </c>
      <c r="D1325">
        <f>'TPS543C20 Loop Gain'!AJ2615</f>
        <v>6.8976003821622118</v>
      </c>
      <c r="E1325">
        <f>'TPS543C20 Loop Gain'!B2615</f>
        <v>681000</v>
      </c>
    </row>
    <row r="1326" spans="3:5" x14ac:dyDescent="0.25">
      <c r="C1326">
        <f>'TPS543C20 Loop Gain'!AI2614</f>
        <v>-13.52702675351007</v>
      </c>
      <c r="D1326">
        <f>'TPS543C20 Loop Gain'!AJ2614</f>
        <v>7.0198967225170081</v>
      </c>
      <c r="E1326">
        <f>'TPS543C20 Loop Gain'!B2614</f>
        <v>680000</v>
      </c>
    </row>
    <row r="1327" spans="3:5" x14ac:dyDescent="0.25">
      <c r="C1327">
        <f>'TPS543C20 Loop Gain'!AI2613</f>
        <v>-13.504217890368867</v>
      </c>
      <c r="D1327">
        <f>'TPS543C20 Loop Gain'!AJ2613</f>
        <v>7.1421570921168129</v>
      </c>
      <c r="E1327">
        <f>'TPS543C20 Loop Gain'!B2613</f>
        <v>679000</v>
      </c>
    </row>
    <row r="1328" spans="3:5" x14ac:dyDescent="0.25">
      <c r="C1328">
        <f>'TPS543C20 Loop Gain'!AI2612</f>
        <v>-13.481414587039138</v>
      </c>
      <c r="D1328">
        <f>'TPS543C20 Loop Gain'!AJ2612</f>
        <v>7.2643814242242506</v>
      </c>
      <c r="E1328">
        <f>'TPS543C20 Loop Gain'!B2612</f>
        <v>678000</v>
      </c>
    </row>
    <row r="1329" spans="3:5" x14ac:dyDescent="0.25">
      <c r="C1329">
        <f>'TPS543C20 Loop Gain'!AI2611</f>
        <v>-13.45861673168878</v>
      </c>
      <c r="D1329">
        <f>'TPS543C20 Loop Gain'!AJ2611</f>
        <v>7.3865696520799835</v>
      </c>
      <c r="E1329">
        <f>'TPS543C20 Loop Gain'!B2611</f>
        <v>677000</v>
      </c>
    </row>
    <row r="1330" spans="3:5" x14ac:dyDescent="0.25">
      <c r="C1330">
        <f>'TPS543C20 Loop Gain'!AI2610</f>
        <v>-13.435824212394429</v>
      </c>
      <c r="D1330">
        <f>'TPS543C20 Loop Gain'!AJ2610</f>
        <v>7.5087217088940807</v>
      </c>
      <c r="E1330">
        <f>'TPS543C20 Loop Gain'!B2610</f>
        <v>676000</v>
      </c>
    </row>
    <row r="1331" spans="3:5" x14ac:dyDescent="0.25">
      <c r="C1331">
        <f>'TPS543C20 Loop Gain'!AI2609</f>
        <v>-13.413036917139774</v>
      </c>
      <c r="D1331">
        <f>'TPS543C20 Loop Gain'!AJ2609</f>
        <v>7.630837527848878</v>
      </c>
      <c r="E1331">
        <f>'TPS543C20 Loop Gain'!B2609</f>
        <v>675000</v>
      </c>
    </row>
    <row r="1332" spans="3:5" x14ac:dyDescent="0.25">
      <c r="C1332">
        <f>'TPS543C20 Loop Gain'!AI2608</f>
        <v>-13.390254733812796</v>
      </c>
      <c r="D1332">
        <f>'TPS543C20 Loop Gain'!AJ2608</f>
        <v>7.7529170420940314</v>
      </c>
      <c r="E1332">
        <f>'TPS543C20 Loop Gain'!B2608</f>
        <v>674000</v>
      </c>
    </row>
    <row r="1333" spans="3:5" x14ac:dyDescent="0.25">
      <c r="C1333">
        <f>'TPS543C20 Loop Gain'!AI2607</f>
        <v>-13.367477550203104</v>
      </c>
      <c r="D1333">
        <f>'TPS543C20 Loop Gain'!AJ2607</f>
        <v>7.8749601847465511</v>
      </c>
      <c r="E1333">
        <f>'TPS543C20 Loop Gain'!B2607</f>
        <v>673000</v>
      </c>
    </row>
    <row r="1334" spans="3:5" x14ac:dyDescent="0.25">
      <c r="C1334">
        <f>'TPS543C20 Loop Gain'!AI2606</f>
        <v>-13.344705253999747</v>
      </c>
      <c r="D1334">
        <f>'TPS543C20 Loop Gain'!AJ2606</f>
        <v>7.996966888887588</v>
      </c>
      <c r="E1334">
        <f>'TPS543C20 Loop Gain'!B2606</f>
        <v>672000</v>
      </c>
    </row>
    <row r="1335" spans="3:5" x14ac:dyDescent="0.25">
      <c r="C1335">
        <f>'TPS543C20 Loop Gain'!AI2605</f>
        <v>-13.321937732789076</v>
      </c>
      <c r="D1335">
        <f>'TPS543C20 Loop Gain'!AJ2605</f>
        <v>8.1189370875612994</v>
      </c>
      <c r="E1335">
        <f>'TPS543C20 Loop Gain'!B2605</f>
        <v>671000</v>
      </c>
    </row>
    <row r="1336" spans="3:5" x14ac:dyDescent="0.25">
      <c r="C1336">
        <f>'TPS543C20 Loop Gain'!AI2604</f>
        <v>-13.299174874051463</v>
      </c>
      <c r="D1336">
        <f>'TPS543C20 Loop Gain'!AJ2604</f>
        <v>8.2408707137732797</v>
      </c>
      <c r="E1336">
        <f>'TPS543C20 Loop Gain'!B2604</f>
        <v>670000</v>
      </c>
    </row>
    <row r="1337" spans="3:5" x14ac:dyDescent="0.25">
      <c r="C1337">
        <f>'TPS543C20 Loop Gain'!AI2603</f>
        <v>-13.276416565159558</v>
      </c>
      <c r="D1337">
        <f>'TPS543C20 Loop Gain'!AJ2603</f>
        <v>8.3627677004854011</v>
      </c>
      <c r="E1337">
        <f>'TPS543C20 Loop Gain'!B2603</f>
        <v>669000</v>
      </c>
    </row>
    <row r="1338" spans="3:5" x14ac:dyDescent="0.25">
      <c r="C1338">
        <f>'TPS543C20 Loop Gain'!AI2602</f>
        <v>-13.253662693375743</v>
      </c>
      <c r="D1338">
        <f>'TPS543C20 Loop Gain'!AJ2602</f>
        <v>8.4846279806205267</v>
      </c>
      <c r="E1338">
        <f>'TPS543C20 Loop Gain'!B2602</f>
        <v>668000</v>
      </c>
    </row>
    <row r="1339" spans="3:5" x14ac:dyDescent="0.25">
      <c r="C1339">
        <f>'TPS543C20 Loop Gain'!AI2601</f>
        <v>-13.230913145849586</v>
      </c>
      <c r="D1339">
        <f>'TPS543C20 Loop Gain'!AJ2601</f>
        <v>8.6064514870518529</v>
      </c>
      <c r="E1339">
        <f>'TPS543C20 Loop Gain'!B2601</f>
        <v>667000</v>
      </c>
    </row>
    <row r="1340" spans="3:5" x14ac:dyDescent="0.25">
      <c r="C1340">
        <f>'TPS543C20 Loop Gain'!AI2600</f>
        <v>-13.208167809615114</v>
      </c>
      <c r="D1340">
        <f>'TPS543C20 Loop Gain'!AJ2600</f>
        <v>8.7282381526086805</v>
      </c>
      <c r="E1340">
        <f>'TPS543C20 Loop Gain'!B2600</f>
        <v>666000</v>
      </c>
    </row>
    <row r="1341" spans="3:5" x14ac:dyDescent="0.25">
      <c r="C1341">
        <f>'TPS543C20 Loop Gain'!AI2599</f>
        <v>-13.18542657158873</v>
      </c>
      <c r="D1341">
        <f>'TPS543C20 Loop Gain'!AJ2599</f>
        <v>8.8499879100686645</v>
      </c>
      <c r="E1341">
        <f>'TPS543C20 Loop Gain'!B2599</f>
        <v>665000</v>
      </c>
    </row>
    <row r="1342" spans="3:5" x14ac:dyDescent="0.25">
      <c r="C1342">
        <f>'TPS543C20 Loop Gain'!AI2598</f>
        <v>-13.162689318566159</v>
      </c>
      <c r="D1342">
        <f>'TPS543C20 Loop Gain'!AJ2598</f>
        <v>8.9717006921596436</v>
      </c>
      <c r="E1342">
        <f>'TPS543C20 Loop Gain'!B2598</f>
        <v>664000</v>
      </c>
    </row>
    <row r="1343" spans="3:5" x14ac:dyDescent="0.25">
      <c r="C1343">
        <f>'TPS543C20 Loop Gain'!AI2597</f>
        <v>-13.139955937220879</v>
      </c>
      <c r="D1343">
        <f>'TPS543C20 Loop Gain'!AJ2597</f>
        <v>9.093376431555221</v>
      </c>
      <c r="E1343">
        <f>'TPS543C20 Loop Gain'!B2597</f>
        <v>663000</v>
      </c>
    </row>
    <row r="1344" spans="3:5" x14ac:dyDescent="0.25">
      <c r="C1344">
        <f>'TPS543C20 Loop Gain'!AI2596</f>
        <v>-13.117226314100673</v>
      </c>
      <c r="D1344">
        <f>'TPS543C20 Loop Gain'!AJ2596</f>
        <v>9.2150150608731103</v>
      </c>
      <c r="E1344">
        <f>'TPS543C20 Loop Gain'!B2596</f>
        <v>662000</v>
      </c>
    </row>
    <row r="1345" spans="3:5" x14ac:dyDescent="0.25">
      <c r="C1345">
        <f>'TPS543C20 Loop Gain'!AI2595</f>
        <v>-13.094500335625824</v>
      </c>
      <c r="D1345">
        <f>'TPS543C20 Loop Gain'!AJ2595</f>
        <v>9.3366165126735741</v>
      </c>
      <c r="E1345">
        <f>'TPS543C20 Loop Gain'!B2595</f>
        <v>661000</v>
      </c>
    </row>
    <row r="1346" spans="3:5" x14ac:dyDescent="0.25">
      <c r="C1346">
        <f>'TPS543C20 Loop Gain'!AI2594</f>
        <v>-13.071777888085784</v>
      </c>
      <c r="D1346">
        <f>'TPS543C20 Loop Gain'!AJ2594</f>
        <v>9.4581807194559335</v>
      </c>
      <c r="E1346">
        <f>'TPS543C20 Loop Gain'!B2594</f>
        <v>660000</v>
      </c>
    </row>
    <row r="1347" spans="3:5" x14ac:dyDescent="0.25">
      <c r="C1347">
        <f>'TPS543C20 Loop Gain'!AI2593</f>
        <v>-13.049058857637517</v>
      </c>
      <c r="D1347">
        <f>'TPS543C20 Loop Gain'!AJ2593</f>
        <v>9.5797076136591954</v>
      </c>
      <c r="E1347">
        <f>'TPS543C20 Loop Gain'!B2593</f>
        <v>659000</v>
      </c>
    </row>
    <row r="1348" spans="3:5" x14ac:dyDescent="0.25">
      <c r="C1348">
        <f>'TPS543C20 Loop Gain'!AI2592</f>
        <v>-13.026343130302283</v>
      </c>
      <c r="D1348">
        <f>'TPS543C20 Loop Gain'!AJ2592</f>
        <v>9.7011971276557656</v>
      </c>
      <c r="E1348">
        <f>'TPS543C20 Loop Gain'!B2592</f>
        <v>658000</v>
      </c>
    </row>
    <row r="1349" spans="3:5" x14ac:dyDescent="0.25">
      <c r="C1349">
        <f>'TPS543C20 Loop Gain'!AI2591</f>
        <v>-13.003630591964065</v>
      </c>
      <c r="D1349">
        <f>'TPS543C20 Loop Gain'!AJ2591</f>
        <v>9.8226491937529747</v>
      </c>
      <c r="E1349">
        <f>'TPS543C20 Loop Gain'!B2591</f>
        <v>657000</v>
      </c>
    </row>
    <row r="1350" spans="3:5" x14ac:dyDescent="0.25">
      <c r="C1350">
        <f>'TPS543C20 Loop Gain'!AI2590</f>
        <v>-12.980921128365328</v>
      </c>
      <c r="D1350">
        <f>'TPS543C20 Loop Gain'!AJ2590</f>
        <v>9.9440637441877051</v>
      </c>
      <c r="E1350">
        <f>'TPS543C20 Loop Gain'!B2590</f>
        <v>656000</v>
      </c>
    </row>
    <row r="1351" spans="3:5" x14ac:dyDescent="0.25">
      <c r="C1351">
        <f>'TPS543C20 Loop Gain'!AI2589</f>
        <v>-12.958214625106061</v>
      </c>
      <c r="D1351">
        <f>'TPS543C20 Loop Gain'!AJ2589</f>
        <v>10.06544071112708</v>
      </c>
      <c r="E1351">
        <f>'TPS543C20 Loop Gain'!B2589</f>
        <v>655000</v>
      </c>
    </row>
    <row r="1352" spans="3:5" x14ac:dyDescent="0.25">
      <c r="C1352">
        <f>'TPS543C20 Loop Gain'!AI2588</f>
        <v>-12.935510967640587</v>
      </c>
      <c r="D1352">
        <f>'TPS543C20 Loop Gain'!AJ2588</f>
        <v>10.186780026663117</v>
      </c>
      <c r="E1352">
        <f>'TPS543C20 Loop Gain'!B2588</f>
        <v>654000</v>
      </c>
    </row>
    <row r="1353" spans="3:5" x14ac:dyDescent="0.25">
      <c r="C1353">
        <f>'TPS543C20 Loop Gain'!AI2587</f>
        <v>-12.91281004127452</v>
      </c>
      <c r="D1353">
        <f>'TPS543C20 Loop Gain'!AJ2587</f>
        <v>10.308081622813313</v>
      </c>
      <c r="E1353">
        <f>'TPS543C20 Loop Gain'!B2587</f>
        <v>653000</v>
      </c>
    </row>
    <row r="1354" spans="3:5" x14ac:dyDescent="0.25">
      <c r="C1354">
        <f>'TPS543C20 Loop Gain'!AI2586</f>
        <v>-12.890111731163312</v>
      </c>
      <c r="D1354">
        <f>'TPS543C20 Loop Gain'!AJ2586</f>
        <v>10.429345431515836</v>
      </c>
      <c r="E1354">
        <f>'TPS543C20 Loop Gain'!B2586</f>
        <v>652000</v>
      </c>
    </row>
    <row r="1355" spans="3:5" x14ac:dyDescent="0.25">
      <c r="C1355">
        <f>'TPS543C20 Loop Gain'!AI2585</f>
        <v>-12.867415922308203</v>
      </c>
      <c r="D1355">
        <f>'TPS543C20 Loop Gain'!AJ2585</f>
        <v>10.550571384628649</v>
      </c>
      <c r="E1355">
        <f>'TPS543C20 Loop Gain'!B2585</f>
        <v>651000</v>
      </c>
    </row>
    <row r="1356" spans="3:5" x14ac:dyDescent="0.25">
      <c r="C1356">
        <f>'TPS543C20 Loop Gain'!AI2584</f>
        <v>-12.844722499554759</v>
      </c>
      <c r="D1356">
        <f>'TPS543C20 Loop Gain'!AJ2584</f>
        <v>10.671759413926921</v>
      </c>
      <c r="E1356">
        <f>'TPS543C20 Loop Gain'!B2584</f>
        <v>650000</v>
      </c>
    </row>
    <row r="1357" spans="3:5" x14ac:dyDescent="0.25">
      <c r="C1357">
        <f>'TPS543C20 Loop Gain'!AI2583</f>
        <v>-12.822031347589935</v>
      </c>
      <c r="D1357">
        <f>'TPS543C20 Loop Gain'!AJ2583</f>
        <v>10.792909451098943</v>
      </c>
      <c r="E1357">
        <f>'TPS543C20 Loop Gain'!B2583</f>
        <v>649000</v>
      </c>
    </row>
    <row r="1358" spans="3:5" x14ac:dyDescent="0.25">
      <c r="C1358">
        <f>'TPS543C20 Loop Gain'!AI2582</f>
        <v>-12.799342350938982</v>
      </c>
      <c r="D1358">
        <f>'TPS543C20 Loop Gain'!AJ2582</f>
        <v>10.914021427746263</v>
      </c>
      <c r="E1358">
        <f>'TPS543C20 Loop Gain'!B2582</f>
        <v>648000</v>
      </c>
    </row>
    <row r="1359" spans="3:5" x14ac:dyDescent="0.25">
      <c r="C1359">
        <f>'TPS543C20 Loop Gain'!AI2581</f>
        <v>-12.77665539396342</v>
      </c>
      <c r="D1359">
        <f>'TPS543C20 Loop Gain'!AJ2581</f>
        <v>11.035095275379451</v>
      </c>
      <c r="E1359">
        <f>'TPS543C20 Loop Gain'!B2581</f>
        <v>647000</v>
      </c>
    </row>
    <row r="1360" spans="3:5" x14ac:dyDescent="0.25">
      <c r="C1360">
        <f>'TPS543C20 Loop Gain'!AI2580</f>
        <v>-12.753970360857901</v>
      </c>
      <c r="D1360">
        <f>'TPS543C20 Loop Gain'!AJ2580</f>
        <v>11.156130925416372</v>
      </c>
      <c r="E1360">
        <f>'TPS543C20 Loop Gain'!B2580</f>
        <v>646000</v>
      </c>
    </row>
    <row r="1361" spans="3:5" x14ac:dyDescent="0.25">
      <c r="C1361">
        <f>'TPS543C20 Loop Gain'!AI2579</f>
        <v>-12.731287135648042</v>
      </c>
      <c r="D1361">
        <f>'TPS543C20 Loop Gain'!AJ2579</f>
        <v>11.277128309178131</v>
      </c>
      <c r="E1361">
        <f>'TPS543C20 Loop Gain'!B2579</f>
        <v>645000</v>
      </c>
    </row>
    <row r="1362" spans="3:5" x14ac:dyDescent="0.25">
      <c r="C1362">
        <f>'TPS543C20 Loop Gain'!AI2578</f>
        <v>-12.70860560218707</v>
      </c>
      <c r="D1362">
        <f>'TPS543C20 Loop Gain'!AJ2578</f>
        <v>11.398087357889489</v>
      </c>
      <c r="E1362">
        <f>'TPS543C20 Loop Gain'!B2578</f>
        <v>644000</v>
      </c>
    </row>
    <row r="1363" spans="3:5" x14ac:dyDescent="0.25">
      <c r="C1363">
        <f>'TPS543C20 Loop Gain'!AI2577</f>
        <v>-12.685925644153516</v>
      </c>
      <c r="D1363">
        <f>'TPS543C20 Loop Gain'!AJ2577</f>
        <v>11.519008002673615</v>
      </c>
      <c r="E1363">
        <f>'TPS543C20 Loop Gain'!B2577</f>
        <v>643000</v>
      </c>
    </row>
    <row r="1364" spans="3:5" x14ac:dyDescent="0.25">
      <c r="C1364">
        <f>'TPS543C20 Loop Gain'!AI2576</f>
        <v>-12.663247145048835</v>
      </c>
      <c r="D1364">
        <f>'TPS543C20 Loop Gain'!AJ2576</f>
        <v>11.639890174549659</v>
      </c>
      <c r="E1364">
        <f>'TPS543C20 Loop Gain'!B2576</f>
        <v>642000</v>
      </c>
    </row>
    <row r="1365" spans="3:5" x14ac:dyDescent="0.25">
      <c r="C1365">
        <f>'TPS543C20 Loop Gain'!AI2575</f>
        <v>-12.640569988194041</v>
      </c>
      <c r="D1365">
        <f>'TPS543C20 Loop Gain'!AJ2575</f>
        <v>11.760733804431695</v>
      </c>
      <c r="E1365">
        <f>'TPS543C20 Loop Gain'!B2575</f>
        <v>641000</v>
      </c>
    </row>
    <row r="1366" spans="3:5" x14ac:dyDescent="0.25">
      <c r="C1366">
        <f>'TPS543C20 Loop Gain'!AI2574</f>
        <v>-12.617894056727293</v>
      </c>
      <c r="D1366">
        <f>'TPS543C20 Loop Gain'!AJ2574</f>
        <v>11.881538823124476</v>
      </c>
      <c r="E1366">
        <f>'TPS543C20 Loop Gain'!B2574</f>
        <v>640000</v>
      </c>
    </row>
    <row r="1367" spans="3:5" x14ac:dyDescent="0.25">
      <c r="C1367">
        <f>'TPS543C20 Loop Gain'!AI2573</f>
        <v>-12.595219233601041</v>
      </c>
      <c r="D1367">
        <f>'TPS543C20 Loop Gain'!AJ2573</f>
        <v>12.002305161323005</v>
      </c>
      <c r="E1367">
        <f>'TPS543C20 Loop Gain'!B2573</f>
        <v>639000</v>
      </c>
    </row>
    <row r="1368" spans="3:5" x14ac:dyDescent="0.25">
      <c r="C1368">
        <f>'TPS543C20 Loop Gain'!AI2572</f>
        <v>-12.572545401579681</v>
      </c>
      <c r="D1368">
        <f>'TPS543C20 Loop Gain'!AJ2572</f>
        <v>12.123032749605059</v>
      </c>
      <c r="E1368">
        <f>'TPS543C20 Loop Gain'!B2572</f>
        <v>638000</v>
      </c>
    </row>
    <row r="1369" spans="3:5" x14ac:dyDescent="0.25">
      <c r="C1369">
        <f>'TPS543C20 Loop Gain'!AI2571</f>
        <v>-12.549872443235817</v>
      </c>
      <c r="D1369">
        <f>'TPS543C20 Loop Gain'!AJ2571</f>
        <v>12.243721518435045</v>
      </c>
      <c r="E1369">
        <f>'TPS543C20 Loop Gain'!B2571</f>
        <v>637000</v>
      </c>
    </row>
    <row r="1370" spans="3:5" x14ac:dyDescent="0.25">
      <c r="C1370">
        <f>'TPS543C20 Loop Gain'!AI2570</f>
        <v>-12.527200240949156</v>
      </c>
      <c r="D1370">
        <f>'TPS543C20 Loop Gain'!AJ2570</f>
        <v>12.364371398155086</v>
      </c>
      <c r="E1370">
        <f>'TPS543C20 Loop Gain'!B2570</f>
        <v>636000</v>
      </c>
    </row>
    <row r="1371" spans="3:5" x14ac:dyDescent="0.25">
      <c r="C1371">
        <f>'TPS543C20 Loop Gain'!AI2569</f>
        <v>-12.504528676901208</v>
      </c>
      <c r="D1371">
        <f>'TPS543C20 Loop Gain'!AJ2569</f>
        <v>12.484982318986239</v>
      </c>
      <c r="E1371">
        <f>'TPS543C20 Loop Gain'!B2569</f>
        <v>635000</v>
      </c>
    </row>
    <row r="1372" spans="3:5" x14ac:dyDescent="0.25">
      <c r="C1372">
        <f>'TPS543C20 Loop Gain'!AI2568</f>
        <v>-12.481857633075252</v>
      </c>
      <c r="D1372">
        <f>'TPS543C20 Loop Gain'!AJ2568</f>
        <v>12.605554211024034</v>
      </c>
      <c r="E1372">
        <f>'TPS543C20 Loop Gain'!B2568</f>
        <v>634000</v>
      </c>
    </row>
    <row r="1373" spans="3:5" x14ac:dyDescent="0.25">
      <c r="C1373">
        <f>'TPS543C20 Loop Gain'!AI2567</f>
        <v>-12.459186991251482</v>
      </c>
      <c r="D1373">
        <f>'TPS543C20 Loop Gain'!AJ2567</f>
        <v>12.726087004235811</v>
      </c>
      <c r="E1373">
        <f>'TPS543C20 Loop Gain'!B2567</f>
        <v>633000</v>
      </c>
    </row>
    <row r="1374" spans="3:5" x14ac:dyDescent="0.25">
      <c r="C1374">
        <f>'TPS543C20 Loop Gain'!AI2566</f>
        <v>-12.436516633004953</v>
      </c>
      <c r="D1374">
        <f>'TPS543C20 Loop Gain'!AJ2566</f>
        <v>12.846580628457804</v>
      </c>
      <c r="E1374">
        <f>'TPS543C20 Loop Gain'!B2566</f>
        <v>632000</v>
      </c>
    </row>
    <row r="1375" spans="3:5" x14ac:dyDescent="0.25">
      <c r="C1375">
        <f>'TPS543C20 Loop Gain'!AI2565</f>
        <v>-12.413846439702844</v>
      </c>
      <c r="D1375">
        <f>'TPS543C20 Loop Gain'!AJ2565</f>
        <v>12.967035013392202</v>
      </c>
      <c r="E1375">
        <f>'TPS543C20 Loop Gain'!B2565</f>
        <v>631000</v>
      </c>
    </row>
    <row r="1376" spans="3:5" x14ac:dyDescent="0.25">
      <c r="C1376">
        <f>'TPS543C20 Loop Gain'!AI2564</f>
        <v>-12.391176292501381</v>
      </c>
      <c r="D1376">
        <f>'TPS543C20 Loop Gain'!AJ2564</f>
        <v>13.087450088604678</v>
      </c>
      <c r="E1376">
        <f>'TPS543C20 Loop Gain'!B2564</f>
        <v>630000</v>
      </c>
    </row>
    <row r="1377" spans="3:5" x14ac:dyDescent="0.25">
      <c r="C1377">
        <f>'TPS543C20 Loop Gain'!AI2563</f>
        <v>-12.368506072342679</v>
      </c>
      <c r="D1377">
        <f>'TPS543C20 Loop Gain'!AJ2563</f>
        <v>13.207825783520013</v>
      </c>
      <c r="E1377">
        <f>'TPS543C20 Loop Gain'!B2563</f>
        <v>629000</v>
      </c>
    </row>
    <row r="1378" spans="3:5" x14ac:dyDescent="0.25">
      <c r="C1378">
        <f>'TPS543C20 Loop Gain'!AI2562</f>
        <v>-12.345835659952328</v>
      </c>
      <c r="D1378">
        <f>'TPS543C20 Loop Gain'!AJ2562</f>
        <v>13.328162027422369</v>
      </c>
      <c r="E1378">
        <f>'TPS543C20 Loop Gain'!B2562</f>
        <v>628000</v>
      </c>
    </row>
    <row r="1379" spans="3:5" x14ac:dyDescent="0.25">
      <c r="C1379">
        <f>'TPS543C20 Loop Gain'!AI2561</f>
        <v>-12.323164935836274</v>
      </c>
      <c r="D1379">
        <f>'TPS543C20 Loop Gain'!AJ2561</f>
        <v>13.448458749446472</v>
      </c>
      <c r="E1379">
        <f>'TPS543C20 Loop Gain'!B2561</f>
        <v>627000</v>
      </c>
    </row>
    <row r="1380" spans="3:5" x14ac:dyDescent="0.25">
      <c r="C1380">
        <f>'TPS543C20 Loop Gain'!AI2560</f>
        <v>-12.300493780277943</v>
      </c>
      <c r="D1380">
        <f>'TPS543C20 Loop Gain'!AJ2560</f>
        <v>13.568715878581788</v>
      </c>
      <c r="E1380">
        <f>'TPS543C20 Loop Gain'!B2560</f>
        <v>626000</v>
      </c>
    </row>
    <row r="1381" spans="3:5" x14ac:dyDescent="0.25">
      <c r="C1381">
        <f>'TPS543C20 Loop Gain'!AI2559</f>
        <v>-12.277822073335116</v>
      </c>
      <c r="D1381">
        <f>'TPS543C20 Loop Gain'!AJ2559</f>
        <v>13.688933343662395</v>
      </c>
      <c r="E1381">
        <f>'TPS543C20 Loop Gain'!B2559</f>
        <v>625000</v>
      </c>
    </row>
    <row r="1382" spans="3:5" x14ac:dyDescent="0.25">
      <c r="C1382">
        <f>'TPS543C20 Loop Gain'!AI2558</f>
        <v>-12.255149694837195</v>
      </c>
      <c r="D1382">
        <f>'TPS543C20 Loop Gain'!AJ2558</f>
        <v>13.809111073369696</v>
      </c>
      <c r="E1382">
        <f>'TPS543C20 Loop Gain'!B2558</f>
        <v>624000</v>
      </c>
    </row>
    <row r="1383" spans="3:5" x14ac:dyDescent="0.25">
      <c r="C1383">
        <f>'TPS543C20 Loop Gain'!AI2557</f>
        <v>-12.232476524381859</v>
      </c>
      <c r="D1383">
        <f>'TPS543C20 Loop Gain'!AJ2557</f>
        <v>13.929248996225621</v>
      </c>
      <c r="E1383">
        <f>'TPS543C20 Loop Gain'!B2557</f>
        <v>623000</v>
      </c>
    </row>
    <row r="1384" spans="3:5" x14ac:dyDescent="0.25">
      <c r="C1384">
        <f>'TPS543C20 Loop Gain'!AI2556</f>
        <v>-12.209802441332926</v>
      </c>
      <c r="D1384">
        <f>'TPS543C20 Loop Gain'!AJ2556</f>
        <v>14.04934704058976</v>
      </c>
      <c r="E1384">
        <f>'TPS543C20 Loop Gain'!B2556</f>
        <v>622000</v>
      </c>
    </row>
    <row r="1385" spans="3:5" x14ac:dyDescent="0.25">
      <c r="C1385">
        <f>'TPS543C20 Loop Gain'!AI2555</f>
        <v>-12.187127324816121</v>
      </c>
      <c r="D1385">
        <f>'TPS543C20 Loop Gain'!AJ2555</f>
        <v>14.169405134658826</v>
      </c>
      <c r="E1385">
        <f>'TPS543C20 Loop Gain'!B2555</f>
        <v>621000</v>
      </c>
    </row>
    <row r="1386" spans="3:5" x14ac:dyDescent="0.25">
      <c r="C1386">
        <f>'TPS543C20 Loop Gain'!AI2554</f>
        <v>-12.164451053717329</v>
      </c>
      <c r="D1386">
        <f>'TPS543C20 Loop Gain'!AJ2554</f>
        <v>14.289423206458979</v>
      </c>
      <c r="E1386">
        <f>'TPS543C20 Loop Gain'!B2554</f>
        <v>620000</v>
      </c>
    </row>
    <row r="1387" spans="3:5" x14ac:dyDescent="0.25">
      <c r="C1387">
        <f>'TPS543C20 Loop Gain'!AI2553</f>
        <v>-12.141773506678359</v>
      </c>
      <c r="D1387">
        <f>'TPS543C20 Loop Gain'!AJ2553</f>
        <v>14.409401183847695</v>
      </c>
      <c r="E1387">
        <f>'TPS543C20 Loop Gain'!B2553</f>
        <v>619000</v>
      </c>
    </row>
    <row r="1388" spans="3:5" x14ac:dyDescent="0.25">
      <c r="C1388">
        <f>'TPS543C20 Loop Gain'!AI2552</f>
        <v>-12.119094562094833</v>
      </c>
      <c r="D1388">
        <f>'TPS543C20 Loop Gain'!AJ2552</f>
        <v>14.52933899450564</v>
      </c>
      <c r="E1388">
        <f>'TPS543C20 Loop Gain'!B2552</f>
        <v>618000</v>
      </c>
    </row>
    <row r="1389" spans="3:5" x14ac:dyDescent="0.25">
      <c r="C1389">
        <f>'TPS543C20 Loop Gain'!AI2551</f>
        <v>-12.09641409811249</v>
      </c>
      <c r="D1389">
        <f>'TPS543C20 Loop Gain'!AJ2551</f>
        <v>14.649236565936443</v>
      </c>
      <c r="E1389">
        <f>'TPS543C20 Loop Gain'!B2551</f>
        <v>617000</v>
      </c>
    </row>
    <row r="1390" spans="3:5" x14ac:dyDescent="0.25">
      <c r="C1390">
        <f>'TPS543C20 Loop Gain'!AI2550</f>
        <v>-12.073731992624284</v>
      </c>
      <c r="D1390">
        <f>'TPS543C20 Loop Gain'!AJ2550</f>
        <v>14.769093825461724</v>
      </c>
      <c r="E1390">
        <f>'TPS543C20 Loop Gain'!B2550</f>
        <v>616000</v>
      </c>
    </row>
    <row r="1391" spans="3:5" x14ac:dyDescent="0.25">
      <c r="C1391">
        <f>'TPS543C20 Loop Gain'!AI2549</f>
        <v>-12.051048123267424</v>
      </c>
      <c r="D1391">
        <f>'TPS543C20 Loop Gain'!AJ2549</f>
        <v>14.888910700218684</v>
      </c>
      <c r="E1391">
        <f>'TPS543C20 Loop Gain'!B2549</f>
        <v>615000</v>
      </c>
    </row>
    <row r="1392" spans="3:5" x14ac:dyDescent="0.25">
      <c r="C1392">
        <f>'TPS543C20 Loop Gain'!AI2548</f>
        <v>-12.028362367420204</v>
      </c>
      <c r="D1392">
        <f>'TPS543C20 Loop Gain'!AJ2548</f>
        <v>15.008687117157608</v>
      </c>
      <c r="E1392">
        <f>'TPS543C20 Loop Gain'!B2548</f>
        <v>614000</v>
      </c>
    </row>
    <row r="1393" spans="3:5" x14ac:dyDescent="0.25">
      <c r="C1393">
        <f>'TPS543C20 Loop Gain'!AI2547</f>
        <v>-12.005674602198475</v>
      </c>
      <c r="D1393">
        <f>'TPS543C20 Loop Gain'!AJ2547</f>
        <v>15.128423003034021</v>
      </c>
      <c r="E1393">
        <f>'TPS543C20 Loop Gain'!B2547</f>
        <v>613000</v>
      </c>
    </row>
    <row r="1394" spans="3:5" x14ac:dyDescent="0.25">
      <c r="C1394">
        <f>'TPS543C20 Loop Gain'!AI2546</f>
        <v>-11.982984704453049</v>
      </c>
      <c r="D1394">
        <f>'TPS543C20 Loop Gain'!AJ2546</f>
        <v>15.248118284410173</v>
      </c>
      <c r="E1394">
        <f>'TPS543C20 Loop Gain'!B2546</f>
        <v>612000</v>
      </c>
    </row>
    <row r="1395" spans="3:5" x14ac:dyDescent="0.25">
      <c r="C1395">
        <f>'TPS543C20 Loop Gain'!AI2545</f>
        <v>-11.960292550766376</v>
      </c>
      <c r="D1395">
        <f>'TPS543C20 Loop Gain'!AJ2545</f>
        <v>15.367772887650302</v>
      </c>
      <c r="E1395">
        <f>'TPS543C20 Loop Gain'!B2545</f>
        <v>611000</v>
      </c>
    </row>
    <row r="1396" spans="3:5" x14ac:dyDescent="0.25">
      <c r="C1396">
        <f>'TPS543C20 Loop Gain'!AI2544</f>
        <v>-11.937598017448632</v>
      </c>
      <c r="D1396">
        <f>'TPS543C20 Loop Gain'!AJ2544</f>
        <v>15.487386738913443</v>
      </c>
      <c r="E1396">
        <f>'TPS543C20 Loop Gain'!B2544</f>
        <v>610000</v>
      </c>
    </row>
    <row r="1397" spans="3:5" x14ac:dyDescent="0.25">
      <c r="C1397">
        <f>'TPS543C20 Loop Gain'!AI2543</f>
        <v>-11.914900980535482</v>
      </c>
      <c r="D1397">
        <f>'TPS543C20 Loop Gain'!AJ2543</f>
        <v>15.60695976415469</v>
      </c>
      <c r="E1397">
        <f>'TPS543C20 Loop Gain'!B2543</f>
        <v>609000</v>
      </c>
    </row>
    <row r="1398" spans="3:5" x14ac:dyDescent="0.25">
      <c r="C1398">
        <f>'TPS543C20 Loop Gain'!AI2542</f>
        <v>-11.892201315784144</v>
      </c>
      <c r="D1398">
        <f>'TPS543C20 Loop Gain'!AJ2542</f>
        <v>15.726491889119018</v>
      </c>
      <c r="E1398">
        <f>'TPS543C20 Loop Gain'!B2542</f>
        <v>608000</v>
      </c>
    </row>
    <row r="1399" spans="3:5" x14ac:dyDescent="0.25">
      <c r="C1399">
        <f>'TPS543C20 Loop Gain'!AI2541</f>
        <v>-11.869498898670951</v>
      </c>
      <c r="D1399">
        <f>'TPS543C20 Loop Gain'!AJ2541</f>
        <v>15.845983039337908</v>
      </c>
      <c r="E1399">
        <f>'TPS543C20 Loop Gain'!B2541</f>
        <v>607000</v>
      </c>
    </row>
    <row r="1400" spans="3:5" x14ac:dyDescent="0.25">
      <c r="C1400">
        <f>'TPS543C20 Loop Gain'!AI2540</f>
        <v>-11.846793604386887</v>
      </c>
      <c r="D1400">
        <f>'TPS543C20 Loop Gain'!AJ2540</f>
        <v>15.965433140124905</v>
      </c>
      <c r="E1400">
        <f>'TPS543C20 Loop Gain'!B2540</f>
        <v>606000</v>
      </c>
    </row>
    <row r="1401" spans="3:5" x14ac:dyDescent="0.25">
      <c r="C1401">
        <f>'TPS543C20 Loop Gain'!AI2539</f>
        <v>-11.824085307834917</v>
      </c>
      <c r="D1401">
        <f>'TPS543C20 Loop Gain'!AJ2539</f>
        <v>16.08484211657456</v>
      </c>
      <c r="E1401">
        <f>'TPS543C20 Loop Gain'!B2539</f>
        <v>605000</v>
      </c>
    </row>
    <row r="1402" spans="3:5" x14ac:dyDescent="0.25">
      <c r="C1402">
        <f>'TPS543C20 Loop Gain'!AI2538</f>
        <v>-11.801373883626848</v>
      </c>
      <c r="D1402">
        <f>'TPS543C20 Loop Gain'!AJ2538</f>
        <v>16.204209893554715</v>
      </c>
      <c r="E1402">
        <f>'TPS543C20 Loop Gain'!B2538</f>
        <v>604000</v>
      </c>
    </row>
    <row r="1403" spans="3:5" x14ac:dyDescent="0.25">
      <c r="C1403">
        <f>'TPS543C20 Loop Gain'!AI2537</f>
        <v>-11.77865920607972</v>
      </c>
      <c r="D1403">
        <f>'TPS543C20 Loop Gain'!AJ2537</f>
        <v>16.323536395706018</v>
      </c>
      <c r="E1403">
        <f>'TPS543C20 Loop Gain'!B2537</f>
        <v>603000</v>
      </c>
    </row>
    <row r="1404" spans="3:5" x14ac:dyDescent="0.25">
      <c r="C1404">
        <f>'TPS543C20 Loop Gain'!AI2536</f>
        <v>-11.755941149212612</v>
      </c>
      <c r="D1404">
        <f>'TPS543C20 Loop Gain'!AJ2536</f>
        <v>16.442821547434999</v>
      </c>
      <c r="E1404">
        <f>'TPS543C20 Loop Gain'!B2536</f>
        <v>602000</v>
      </c>
    </row>
    <row r="1405" spans="3:5" x14ac:dyDescent="0.25">
      <c r="C1405">
        <f>'TPS543C20 Loop Gain'!AI2535</f>
        <v>-11.733219586742669</v>
      </c>
      <c r="D1405">
        <f>'TPS543C20 Loop Gain'!AJ2535</f>
        <v>16.562065272914932</v>
      </c>
      <c r="E1405">
        <f>'TPS543C20 Loop Gain'!B2535</f>
        <v>601000</v>
      </c>
    </row>
    <row r="1406" spans="3:5" x14ac:dyDescent="0.25">
      <c r="C1406">
        <f>'TPS543C20 Loop Gain'!AI2534</f>
        <v>-11.710494392082554</v>
      </c>
      <c r="D1406">
        <f>'TPS543C20 Loop Gain'!AJ2534</f>
        <v>16.68126749607481</v>
      </c>
      <c r="E1406">
        <f>'TPS543C20 Loop Gain'!B2534</f>
        <v>600000</v>
      </c>
    </row>
    <row r="1407" spans="3:5" x14ac:dyDescent="0.25">
      <c r="C1407">
        <f>'TPS543C20 Loop Gain'!AI2533</f>
        <v>-11.687765438336315</v>
      </c>
      <c r="D1407">
        <f>'TPS543C20 Loop Gain'!AJ2533</f>
        <v>16.80042814060328</v>
      </c>
      <c r="E1407">
        <f>'TPS543C20 Loop Gain'!B2533</f>
        <v>599000</v>
      </c>
    </row>
    <row r="1408" spans="3:5" x14ac:dyDescent="0.25">
      <c r="C1408">
        <f>'TPS543C20 Loop Gain'!AI2532</f>
        <v>-11.665032598296666</v>
      </c>
      <c r="D1408">
        <f>'TPS543C20 Loop Gain'!AJ2532</f>
        <v>16.919547129936653</v>
      </c>
      <c r="E1408">
        <f>'TPS543C20 Loop Gain'!B2532</f>
        <v>598000</v>
      </c>
    </row>
    <row r="1409" spans="3:5" x14ac:dyDescent="0.25">
      <c r="C1409">
        <f>'TPS543C20 Loop Gain'!AI2531</f>
        <v>-11.642295744440055</v>
      </c>
      <c r="D1409">
        <f>'TPS543C20 Loop Gain'!AJ2531</f>
        <v>17.038624387262089</v>
      </c>
      <c r="E1409">
        <f>'TPS543C20 Loop Gain'!B2531</f>
        <v>597000</v>
      </c>
    </row>
    <row r="1410" spans="3:5" x14ac:dyDescent="0.25">
      <c r="C1410">
        <f>'TPS543C20 Loop Gain'!AI2530</f>
        <v>-11.619554748925152</v>
      </c>
      <c r="D1410">
        <f>'TPS543C20 Loop Gain'!AJ2530</f>
        <v>17.157659835509349</v>
      </c>
      <c r="E1410">
        <f>'TPS543C20 Loop Gain'!B2530</f>
        <v>596000</v>
      </c>
    </row>
    <row r="1411" spans="3:5" x14ac:dyDescent="0.25">
      <c r="C1411">
        <f>'TPS543C20 Loop Gain'!AI2529</f>
        <v>-11.596809483587796</v>
      </c>
      <c r="D1411">
        <f>'TPS543C20 Loop Gain'!AJ2529</f>
        <v>17.276653397346418</v>
      </c>
      <c r="E1411">
        <f>'TPS543C20 Loop Gain'!B2529</f>
        <v>595000</v>
      </c>
    </row>
    <row r="1412" spans="3:5" x14ac:dyDescent="0.25">
      <c r="C1412">
        <f>'TPS543C20 Loop Gain'!AI2528</f>
        <v>-11.574059819937801</v>
      </c>
      <c r="D1412">
        <f>'TPS543C20 Loop Gain'!AJ2528</f>
        <v>17.3956049951776</v>
      </c>
      <c r="E1412">
        <f>'TPS543C20 Loop Gain'!B2528</f>
        <v>594000</v>
      </c>
    </row>
    <row r="1413" spans="3:5" x14ac:dyDescent="0.25">
      <c r="C1413">
        <f>'TPS543C20 Loop Gain'!AI2527</f>
        <v>-11.551305629155967</v>
      </c>
      <c r="D1413">
        <f>'TPS543C20 Loop Gain'!AJ2527</f>
        <v>17.514514551137605</v>
      </c>
      <c r="E1413">
        <f>'TPS543C20 Loop Gain'!B2527</f>
        <v>593000</v>
      </c>
    </row>
    <row r="1414" spans="3:5" x14ac:dyDescent="0.25">
      <c r="C1414">
        <f>'TPS543C20 Loop Gain'!AI2526</f>
        <v>-11.528546782089567</v>
      </c>
      <c r="D1414">
        <f>'TPS543C20 Loop Gain'!AJ2526</f>
        <v>17.633381987088079</v>
      </c>
      <c r="E1414">
        <f>'TPS543C20 Loop Gain'!B2526</f>
        <v>592000</v>
      </c>
    </row>
    <row r="1415" spans="3:5" x14ac:dyDescent="0.25">
      <c r="C1415">
        <f>'TPS543C20 Loop Gain'!AI2525</f>
        <v>-11.505783149249476</v>
      </c>
      <c r="D1415">
        <f>'TPS543C20 Loop Gain'!AJ2525</f>
        <v>17.752207224612167</v>
      </c>
      <c r="E1415">
        <f>'TPS543C20 Loop Gain'!B2525</f>
        <v>591000</v>
      </c>
    </row>
    <row r="1416" spans="3:5" x14ac:dyDescent="0.25">
      <c r="C1416">
        <f>'TPS543C20 Loop Gain'!AI2524</f>
        <v>-11.483014600806154</v>
      </c>
      <c r="D1416">
        <f>'TPS543C20 Loop Gain'!AJ2524</f>
        <v>17.870990185012158</v>
      </c>
      <c r="E1416">
        <f>'TPS543C20 Loop Gain'!B2524</f>
        <v>590000</v>
      </c>
    </row>
    <row r="1417" spans="3:5" x14ac:dyDescent="0.25">
      <c r="C1417">
        <f>'TPS543C20 Loop Gain'!AI2523</f>
        <v>-11.460241006585939</v>
      </c>
      <c r="D1417">
        <f>'TPS543C20 Loop Gain'!AJ2523</f>
        <v>17.98973078930274</v>
      </c>
      <c r="E1417">
        <f>'TPS543C20 Loop Gain'!B2523</f>
        <v>589000</v>
      </c>
    </row>
    <row r="1418" spans="3:5" x14ac:dyDescent="0.25">
      <c r="C1418">
        <f>'TPS543C20 Loop Gain'!AI2522</f>
        <v>-11.437462236067503</v>
      </c>
      <c r="D1418">
        <f>'TPS543C20 Loop Gain'!AJ2522</f>
        <v>18.108428958208417</v>
      </c>
      <c r="E1418">
        <f>'TPS543C20 Loop Gain'!B2522</f>
        <v>588000</v>
      </c>
    </row>
    <row r="1419" spans="3:5" x14ac:dyDescent="0.25">
      <c r="C1419">
        <f>'TPS543C20 Loop Gain'!AI2521</f>
        <v>-11.414678158377779</v>
      </c>
      <c r="D1419">
        <f>'TPS543C20 Loop Gain'!AJ2521</f>
        <v>18.22708461215781</v>
      </c>
      <c r="E1419">
        <f>'TPS543C20 Loop Gain'!B2521</f>
        <v>587000</v>
      </c>
    </row>
    <row r="1420" spans="3:5" x14ac:dyDescent="0.25">
      <c r="C1420">
        <f>'TPS543C20 Loop Gain'!AI2520</f>
        <v>-11.391888642289077</v>
      </c>
      <c r="D1420">
        <f>'TPS543C20 Loop Gain'!AJ2520</f>
        <v>18.345697671280242</v>
      </c>
      <c r="E1420">
        <f>'TPS543C20 Loop Gain'!B2520</f>
        <v>586000</v>
      </c>
    </row>
    <row r="1421" spans="3:5" x14ac:dyDescent="0.25">
      <c r="C1421">
        <f>'TPS543C20 Loop Gain'!AI2519</f>
        <v>-11.36909355621388</v>
      </c>
      <c r="D1421">
        <f>'TPS543C20 Loop Gain'!AJ2519</f>
        <v>18.464268055400495</v>
      </c>
      <c r="E1421">
        <f>'TPS543C20 Loop Gain'!B2519</f>
        <v>585000</v>
      </c>
    </row>
    <row r="1422" spans="3:5" x14ac:dyDescent="0.25">
      <c r="C1422">
        <f>'TPS543C20 Loop Gain'!AI2518</f>
        <v>-11.346292768202888</v>
      </c>
      <c r="D1422">
        <f>'TPS543C20 Loop Gain'!AJ2518</f>
        <v>18.582795684032828</v>
      </c>
      <c r="E1422">
        <f>'TPS543C20 Loop Gain'!B2518</f>
        <v>584000</v>
      </c>
    </row>
    <row r="1423" spans="3:5" x14ac:dyDescent="0.25">
      <c r="C1423">
        <f>'TPS543C20 Loop Gain'!AI2517</f>
        <v>-11.323486145938986</v>
      </c>
      <c r="D1423">
        <f>'TPS543C20 Loop Gain'!AJ2517</f>
        <v>18.701280476380042</v>
      </c>
      <c r="E1423">
        <f>'TPS543C20 Loop Gain'!B2517</f>
        <v>583000</v>
      </c>
    </row>
    <row r="1424" spans="3:5" x14ac:dyDescent="0.25">
      <c r="C1424">
        <f>'TPS543C20 Loop Gain'!AI2516</f>
        <v>-11.300673556735344</v>
      </c>
      <c r="D1424">
        <f>'TPS543C20 Loop Gain'!AJ2516</f>
        <v>18.819722351324085</v>
      </c>
      <c r="E1424">
        <f>'TPS543C20 Loop Gain'!B2516</f>
        <v>582000</v>
      </c>
    </row>
    <row r="1425" spans="3:5" x14ac:dyDescent="0.25">
      <c r="C1425">
        <f>'TPS543C20 Loop Gain'!AI2515</f>
        <v>-11.277854867530264</v>
      </c>
      <c r="D1425">
        <f>'TPS543C20 Loop Gain'!AJ2515</f>
        <v>18.938121227425324</v>
      </c>
      <c r="E1425">
        <f>'TPS543C20 Loop Gain'!B2515</f>
        <v>581000</v>
      </c>
    </row>
    <row r="1426" spans="3:5" x14ac:dyDescent="0.25">
      <c r="C1426">
        <f>'TPS543C20 Loop Gain'!AI2514</f>
        <v>-11.255029944883916</v>
      </c>
      <c r="D1426">
        <f>'TPS543C20 Loop Gain'!AJ2514</f>
        <v>19.056477022914478</v>
      </c>
      <c r="E1426">
        <f>'TPS543C20 Loop Gain'!B2514</f>
        <v>580000</v>
      </c>
    </row>
    <row r="1427" spans="3:5" x14ac:dyDescent="0.25">
      <c r="C1427">
        <f>'TPS543C20 Loop Gain'!AI2513</f>
        <v>-11.232198654974269</v>
      </c>
      <c r="D1427">
        <f>'TPS543C20 Loop Gain'!AJ2513</f>
        <v>19.174789655691054</v>
      </c>
      <c r="E1427">
        <f>'TPS543C20 Loop Gain'!B2513</f>
        <v>579000</v>
      </c>
    </row>
    <row r="1428" spans="3:5" x14ac:dyDescent="0.25">
      <c r="C1428">
        <f>'TPS543C20 Loop Gain'!AI2512</f>
        <v>-11.209360863592545</v>
      </c>
      <c r="D1428">
        <f>'TPS543C20 Loop Gain'!AJ2512</f>
        <v>19.293059043316358</v>
      </c>
      <c r="E1428">
        <f>'TPS543C20 Loop Gain'!B2512</f>
        <v>578000</v>
      </c>
    </row>
    <row r="1429" spans="3:5" x14ac:dyDescent="0.25">
      <c r="C1429">
        <f>'TPS543C20 Loop Gain'!AI2511</f>
        <v>-11.186516436140305</v>
      </c>
      <c r="D1429">
        <f>'TPS543C20 Loop Gain'!AJ2511</f>
        <v>19.411285103006858</v>
      </c>
      <c r="E1429">
        <f>'TPS543C20 Loop Gain'!B2511</f>
        <v>577000</v>
      </c>
    </row>
    <row r="1430" spans="3:5" x14ac:dyDescent="0.25">
      <c r="C1430">
        <f>'TPS543C20 Loop Gain'!AI2510</f>
        <v>-11.163665237624143</v>
      </c>
      <c r="D1430">
        <f>'TPS543C20 Loop Gain'!AJ2510</f>
        <v>19.529467751633931</v>
      </c>
      <c r="E1430">
        <f>'TPS543C20 Loop Gain'!B2510</f>
        <v>576000</v>
      </c>
    </row>
    <row r="1431" spans="3:5" x14ac:dyDescent="0.25">
      <c r="C1431">
        <f>'TPS543C20 Loop Gain'!AI2509</f>
        <v>-11.14080713265256</v>
      </c>
      <c r="D1431">
        <f>'TPS543C20 Loop Gain'!AJ2509</f>
        <v>19.647606905714728</v>
      </c>
      <c r="E1431">
        <f>'TPS543C20 Loop Gain'!B2509</f>
        <v>575000</v>
      </c>
    </row>
    <row r="1432" spans="3:5" x14ac:dyDescent="0.25">
      <c r="C1432">
        <f>'TPS543C20 Loop Gain'!AI2508</f>
        <v>-11.117941985431283</v>
      </c>
      <c r="D1432">
        <f>'TPS543C20 Loop Gain'!AJ2508</f>
        <v>19.765702481408937</v>
      </c>
      <c r="E1432">
        <f>'TPS543C20 Loop Gain'!B2508</f>
        <v>574000</v>
      </c>
    </row>
    <row r="1433" spans="3:5" x14ac:dyDescent="0.25">
      <c r="C1433">
        <f>'TPS543C20 Loop Gain'!AI2507</f>
        <v>-11.095069659760032</v>
      </c>
      <c r="D1433">
        <f>'TPS543C20 Loop Gain'!AJ2507</f>
        <v>19.883754394512078</v>
      </c>
      <c r="E1433">
        <f>'TPS543C20 Loop Gain'!B2507</f>
        <v>573000</v>
      </c>
    </row>
    <row r="1434" spans="3:5" x14ac:dyDescent="0.25">
      <c r="C1434">
        <f>'TPS543C20 Loop Gain'!AI2506</f>
        <v>-11.072190019026777</v>
      </c>
      <c r="D1434">
        <f>'TPS543C20 Loop Gain'!AJ2506</f>
        <v>20.001762560452509</v>
      </c>
      <c r="E1434">
        <f>'TPS543C20 Loop Gain'!B2506</f>
        <v>572000</v>
      </c>
    </row>
    <row r="1435" spans="3:5" x14ac:dyDescent="0.25">
      <c r="C1435">
        <f>'TPS543C20 Loop Gain'!AI2505</f>
        <v>-11.049302926205426</v>
      </c>
      <c r="D1435">
        <f>'TPS543C20 Loop Gain'!AJ2505</f>
        <v>20.119726894285503</v>
      </c>
      <c r="E1435">
        <f>'TPS543C20 Loop Gain'!B2505</f>
        <v>571000</v>
      </c>
    </row>
    <row r="1436" spans="3:5" x14ac:dyDescent="0.25">
      <c r="C1436">
        <f>'TPS543C20 Loop Gain'!AI2504</f>
        <v>-11.02640824384957</v>
      </c>
      <c r="D1436">
        <f>'TPS543C20 Loop Gain'!AJ2504</f>
        <v>20.237647310685428</v>
      </c>
      <c r="E1436">
        <f>'TPS543C20 Loop Gain'!B2504</f>
        <v>570000</v>
      </c>
    </row>
    <row r="1437" spans="3:5" x14ac:dyDescent="0.25">
      <c r="C1437">
        <f>'TPS543C20 Loop Gain'!AI2503</f>
        <v>-11.003505834090259</v>
      </c>
      <c r="D1437">
        <f>'TPS543C20 Loop Gain'!AJ2503</f>
        <v>20.355523723944589</v>
      </c>
      <c r="E1437">
        <f>'TPS543C20 Loop Gain'!B2503</f>
        <v>569000</v>
      </c>
    </row>
    <row r="1438" spans="3:5" x14ac:dyDescent="0.25">
      <c r="C1438">
        <f>'TPS543C20 Loop Gain'!AI2502</f>
        <v>-10.980595558630162</v>
      </c>
      <c r="D1438">
        <f>'TPS543C20 Loop Gain'!AJ2502</f>
        <v>20.473356047964529</v>
      </c>
      <c r="E1438">
        <f>'TPS543C20 Loop Gain'!B2502</f>
        <v>568000</v>
      </c>
    </row>
    <row r="1439" spans="3:5" x14ac:dyDescent="0.25">
      <c r="C1439">
        <f>'TPS543C20 Loop Gain'!AI2501</f>
        <v>-10.957677278739833</v>
      </c>
      <c r="D1439">
        <f>'TPS543C20 Loop Gain'!AJ2501</f>
        <v>20.591144196251541</v>
      </c>
      <c r="E1439">
        <f>'TPS543C20 Loop Gain'!B2501</f>
        <v>567000</v>
      </c>
    </row>
    <row r="1440" spans="3:5" x14ac:dyDescent="0.25">
      <c r="C1440">
        <f>'TPS543C20 Loop Gain'!AI2500</f>
        <v>-10.934750855253721</v>
      </c>
      <c r="D1440">
        <f>'TPS543C20 Loop Gain'!AJ2500</f>
        <v>20.708888081912182</v>
      </c>
      <c r="E1440">
        <f>'TPS543C20 Loop Gain'!B2500</f>
        <v>566000</v>
      </c>
    </row>
    <row r="1441" spans="3:5" x14ac:dyDescent="0.25">
      <c r="C1441">
        <f>'TPS543C20 Loop Gain'!AI2499</f>
        <v>-10.911816148564581</v>
      </c>
      <c r="D1441">
        <f>'TPS543C20 Loop Gain'!AJ2499</f>
        <v>20.826587617646588</v>
      </c>
      <c r="E1441">
        <f>'TPS543C20 Loop Gain'!B2499</f>
        <v>565000</v>
      </c>
    </row>
    <row r="1442" spans="3:5" x14ac:dyDescent="0.25">
      <c r="C1442">
        <f>'TPS543C20 Loop Gain'!AI2498</f>
        <v>-10.88887301862086</v>
      </c>
      <c r="D1442">
        <f>'TPS543C20 Loop Gain'!AJ2498</f>
        <v>20.944242715741872</v>
      </c>
      <c r="E1442">
        <f>'TPS543C20 Loop Gain'!B2498</f>
        <v>564000</v>
      </c>
    </row>
    <row r="1443" spans="3:5" x14ac:dyDescent="0.25">
      <c r="C1443">
        <f>'TPS543C20 Loop Gain'!AI2497</f>
        <v>-10.865921324920226</v>
      </c>
      <c r="D1443">
        <f>'TPS543C20 Loop Gain'!AJ2497</f>
        <v>21.061853288069496</v>
      </c>
      <c r="E1443">
        <f>'TPS543C20 Loop Gain'!B2497</f>
        <v>563000</v>
      </c>
    </row>
    <row r="1444" spans="3:5" x14ac:dyDescent="0.25">
      <c r="C1444">
        <f>'TPS543C20 Loop Gain'!AI2496</f>
        <v>-10.842960926506688</v>
      </c>
      <c r="D1444">
        <f>'TPS543C20 Loop Gain'!AJ2496</f>
        <v>21.179419246076392</v>
      </c>
      <c r="E1444">
        <f>'TPS543C20 Loop Gain'!B2496</f>
        <v>562000</v>
      </c>
    </row>
    <row r="1445" spans="3:5" x14ac:dyDescent="0.25">
      <c r="C1445">
        <f>'TPS543C20 Loop Gain'!AI2495</f>
        <v>-10.819991681964931</v>
      </c>
      <c r="D1445">
        <f>'TPS543C20 Loop Gain'!AJ2495</f>
        <v>21.296940500780561</v>
      </c>
      <c r="E1445">
        <f>'TPS543C20 Loop Gain'!B2495</f>
        <v>561000</v>
      </c>
    </row>
    <row r="1446" spans="3:5" x14ac:dyDescent="0.25">
      <c r="C1446">
        <f>'TPS543C20 Loop Gain'!AI2494</f>
        <v>-10.797013449416253</v>
      </c>
      <c r="D1446">
        <f>'TPS543C20 Loop Gain'!AJ2494</f>
        <v>21.414416962766087</v>
      </c>
      <c r="E1446">
        <f>'TPS543C20 Loop Gain'!B2494</f>
        <v>560000</v>
      </c>
    </row>
    <row r="1447" spans="3:5" x14ac:dyDescent="0.25">
      <c r="C1447">
        <f>'TPS543C20 Loop Gain'!AI2493</f>
        <v>-10.774026086514159</v>
      </c>
      <c r="D1447">
        <f>'TPS543C20 Loop Gain'!AJ2493</f>
        <v>21.531848542175361</v>
      </c>
      <c r="E1447">
        <f>'TPS543C20 Loop Gain'!B2493</f>
        <v>559000</v>
      </c>
    </row>
    <row r="1448" spans="3:5" x14ac:dyDescent="0.25">
      <c r="C1448">
        <f>'TPS543C20 Loop Gain'!AI2492</f>
        <v>-10.751029450439331</v>
      </c>
      <c r="D1448">
        <f>'TPS543C20 Loop Gain'!AJ2492</f>
        <v>21.64923514870355</v>
      </c>
      <c r="E1448">
        <f>'TPS543C20 Loop Gain'!B2492</f>
        <v>558000</v>
      </c>
    </row>
    <row r="1449" spans="3:5" x14ac:dyDescent="0.25">
      <c r="C1449">
        <f>'TPS543C20 Loop Gain'!AI2491</f>
        <v>-10.728023397894937</v>
      </c>
      <c r="D1449">
        <f>'TPS543C20 Loop Gain'!AJ2491</f>
        <v>21.766576691593933</v>
      </c>
      <c r="E1449">
        <f>'TPS543C20 Loop Gain'!B2491</f>
        <v>557000</v>
      </c>
    </row>
    <row r="1450" spans="3:5" x14ac:dyDescent="0.25">
      <c r="C1450">
        <f>'TPS543C20 Loop Gain'!AI2490</f>
        <v>-10.70500778510192</v>
      </c>
      <c r="D1450">
        <f>'TPS543C20 Loop Gain'!AJ2490</f>
        <v>21.883873079630867</v>
      </c>
      <c r="E1450">
        <f>'TPS543C20 Loop Gain'!B2490</f>
        <v>556000</v>
      </c>
    </row>
    <row r="1451" spans="3:5" x14ac:dyDescent="0.25">
      <c r="C1451">
        <f>'TPS543C20 Loop Gain'!AI2489</f>
        <v>-10.681982467794613</v>
      </c>
      <c r="D1451">
        <f>'TPS543C20 Loop Gain'!AJ2489</f>
        <v>22.001124221132955</v>
      </c>
      <c r="E1451">
        <f>'TPS543C20 Loop Gain'!B2489</f>
        <v>555000</v>
      </c>
    </row>
    <row r="1452" spans="3:5" x14ac:dyDescent="0.25">
      <c r="C1452">
        <f>'TPS543C20 Loop Gain'!AI2488</f>
        <v>-10.658947301215296</v>
      </c>
      <c r="D1452">
        <f>'TPS543C20 Loop Gain'!AJ2488</f>
        <v>22.118330023948648</v>
      </c>
      <c r="E1452">
        <f>'TPS543C20 Loop Gain'!B2488</f>
        <v>554000</v>
      </c>
    </row>
    <row r="1453" spans="3:5" x14ac:dyDescent="0.25">
      <c r="C1453">
        <f>'TPS543C20 Loop Gain'!AI2487</f>
        <v>-10.635902140110007</v>
      </c>
      <c r="D1453">
        <f>'TPS543C20 Loop Gain'!AJ2487</f>
        <v>22.235490395446917</v>
      </c>
      <c r="E1453">
        <f>'TPS543C20 Loop Gain'!B2487</f>
        <v>553000</v>
      </c>
    </row>
    <row r="1454" spans="3:5" x14ac:dyDescent="0.25">
      <c r="C1454">
        <f>'TPS543C20 Loop Gain'!AI2486</f>
        <v>-10.612846838722827</v>
      </c>
      <c r="D1454">
        <f>'TPS543C20 Loop Gain'!AJ2486</f>
        <v>22.352605242513832</v>
      </c>
      <c r="E1454">
        <f>'TPS543C20 Loop Gain'!B2486</f>
        <v>552000</v>
      </c>
    </row>
    <row r="1455" spans="3:5" x14ac:dyDescent="0.25">
      <c r="C1455">
        <f>'TPS543C20 Loop Gain'!AI2485</f>
        <v>-10.589781250791985</v>
      </c>
      <c r="D1455">
        <f>'TPS543C20 Loop Gain'!AJ2485</f>
        <v>22.469674471546391</v>
      </c>
      <c r="E1455">
        <f>'TPS543C20 Loop Gain'!B2485</f>
        <v>551000</v>
      </c>
    </row>
    <row r="1456" spans="3:5" x14ac:dyDescent="0.25">
      <c r="C1456">
        <f>'TPS543C20 Loop Gain'!AI2484</f>
        <v>-10.566705229544107</v>
      </c>
      <c r="D1456">
        <f>'TPS543C20 Loop Gain'!AJ2484</f>
        <v>22.586697988442356</v>
      </c>
      <c r="E1456">
        <f>'TPS543C20 Loop Gain'!B2484</f>
        <v>550000</v>
      </c>
    </row>
    <row r="1457" spans="3:5" x14ac:dyDescent="0.25">
      <c r="C1457">
        <f>'TPS543C20 Loop Gain'!AI2483</f>
        <v>-10.543618627689224</v>
      </c>
      <c r="D1457">
        <f>'TPS543C20 Loop Gain'!AJ2483</f>
        <v>22.703675698598044</v>
      </c>
      <c r="E1457">
        <f>'TPS543C20 Loop Gain'!B2483</f>
        <v>549000</v>
      </c>
    </row>
    <row r="1458" spans="3:5" x14ac:dyDescent="0.25">
      <c r="C1458">
        <f>'TPS543C20 Loop Gain'!AI2482</f>
        <v>-10.520521297416433</v>
      </c>
      <c r="D1458">
        <f>'TPS543C20 Loop Gain'!AJ2482</f>
        <v>22.820607506899083</v>
      </c>
      <c r="E1458">
        <f>'TPS543C20 Loop Gain'!B2482</f>
        <v>548000</v>
      </c>
    </row>
    <row r="1459" spans="3:5" x14ac:dyDescent="0.25">
      <c r="C1459">
        <f>'TPS543C20 Loop Gain'!AI2481</f>
        <v>-10.49741309038734</v>
      </c>
      <c r="D1459">
        <f>'TPS543C20 Loop Gain'!AJ2481</f>
        <v>22.937493317713908</v>
      </c>
      <c r="E1459">
        <f>'TPS543C20 Loop Gain'!B2481</f>
        <v>547000</v>
      </c>
    </row>
    <row r="1460" spans="3:5" x14ac:dyDescent="0.25">
      <c r="C1460">
        <f>'TPS543C20 Loop Gain'!AI2480</f>
        <v>-10.47429385773327</v>
      </c>
      <c r="D1460">
        <f>'TPS543C20 Loop Gain'!AJ2480</f>
        <v>23.054333034888892</v>
      </c>
      <c r="E1460">
        <f>'TPS543C20 Loop Gain'!B2480</f>
        <v>546000</v>
      </c>
    </row>
    <row r="1461" spans="3:5" x14ac:dyDescent="0.25">
      <c r="C1461">
        <f>'TPS543C20 Loop Gain'!AI2479</f>
        <v>-10.451163450047151</v>
      </c>
      <c r="D1461">
        <f>'TPS543C20 Loop Gain'!AJ2479</f>
        <v>23.171126561739591</v>
      </c>
      <c r="E1461">
        <f>'TPS543C20 Loop Gain'!B2479</f>
        <v>545000</v>
      </c>
    </row>
    <row r="1462" spans="3:5" x14ac:dyDescent="0.25">
      <c r="C1462">
        <f>'TPS543C20 Loop Gain'!AI2478</f>
        <v>-10.428021717380911</v>
      </c>
      <c r="D1462">
        <f>'TPS543C20 Loop Gain'!AJ2478</f>
        <v>23.287873801042998</v>
      </c>
      <c r="E1462">
        <f>'TPS543C20 Loop Gain'!B2478</f>
        <v>544000</v>
      </c>
    </row>
    <row r="1463" spans="3:5" x14ac:dyDescent="0.25">
      <c r="C1463">
        <f>'TPS543C20 Loop Gain'!AI2477</f>
        <v>-10.40486850923868</v>
      </c>
      <c r="D1463">
        <f>'TPS543C20 Loop Gain'!AJ2477</f>
        <v>23.404574655035606</v>
      </c>
      <c r="E1463">
        <f>'TPS543C20 Loop Gain'!B2477</f>
        <v>543000</v>
      </c>
    </row>
    <row r="1464" spans="3:5" x14ac:dyDescent="0.25">
      <c r="C1464">
        <f>'TPS543C20 Loop Gain'!AI2476</f>
        <v>-10.381703674571753</v>
      </c>
      <c r="D1464">
        <f>'TPS543C20 Loop Gain'!AJ2476</f>
        <v>23.521229025399435</v>
      </c>
      <c r="E1464">
        <f>'TPS543C20 Loop Gain'!B2476</f>
        <v>542000</v>
      </c>
    </row>
    <row r="1465" spans="3:5" x14ac:dyDescent="0.25">
      <c r="C1465">
        <f>'TPS543C20 Loop Gain'!AI2475</f>
        <v>-10.35852706177327</v>
      </c>
      <c r="D1465">
        <f>'TPS543C20 Loop Gain'!AJ2475</f>
        <v>23.637836813259781</v>
      </c>
      <c r="E1465">
        <f>'TPS543C20 Loop Gain'!B2475</f>
        <v>541000</v>
      </c>
    </row>
    <row r="1466" spans="3:5" x14ac:dyDescent="0.25">
      <c r="C1466">
        <f>'TPS543C20 Loop Gain'!AI2474</f>
        <v>-10.335338518673339</v>
      </c>
      <c r="D1466">
        <f>'TPS543C20 Loop Gain'!AJ2474</f>
        <v>23.754397919177002</v>
      </c>
      <c r="E1466">
        <f>'TPS543C20 Loop Gain'!B2474</f>
        <v>540000</v>
      </c>
    </row>
    <row r="1467" spans="3:5" x14ac:dyDescent="0.25">
      <c r="C1467">
        <f>'TPS543C20 Loop Gain'!AI2473</f>
        <v>-10.312137892532593</v>
      </c>
      <c r="D1467">
        <f>'TPS543C20 Loop Gain'!AJ2473</f>
        <v>23.870912243138129</v>
      </c>
      <c r="E1467">
        <f>'TPS543C20 Loop Gain'!B2473</f>
        <v>539000</v>
      </c>
    </row>
    <row r="1468" spans="3:5" x14ac:dyDescent="0.25">
      <c r="C1468">
        <f>'TPS543C20 Loop Gain'!AI2472</f>
        <v>-10.288925030037195</v>
      </c>
      <c r="D1468">
        <f>'TPS543C20 Loop Gain'!AJ2472</f>
        <v>23.987379684550564</v>
      </c>
      <c r="E1468">
        <f>'TPS543C20 Loop Gain'!B2472</f>
        <v>538000</v>
      </c>
    </row>
    <row r="1469" spans="3:5" x14ac:dyDescent="0.25">
      <c r="C1469">
        <f>'TPS543C20 Loop Gain'!AI2471</f>
        <v>-10.265699777293683</v>
      </c>
      <c r="D1469">
        <f>'TPS543C20 Loop Gain'!AJ2471</f>
        <v>24.103800142235023</v>
      </c>
      <c r="E1469">
        <f>'TPS543C20 Loop Gain'!B2471</f>
        <v>537000</v>
      </c>
    </row>
    <row r="1470" spans="3:5" x14ac:dyDescent="0.25">
      <c r="C1470">
        <f>'TPS543C20 Loop Gain'!AI2470</f>
        <v>-10.242461979822181</v>
      </c>
      <c r="D1470">
        <f>'TPS543C20 Loop Gain'!AJ2470</f>
        <v>24.220173514416793</v>
      </c>
      <c r="E1470">
        <f>'TPS543C20 Loop Gain'!B2470</f>
        <v>536000</v>
      </c>
    </row>
    <row r="1471" spans="3:5" x14ac:dyDescent="0.25">
      <c r="C1471">
        <f>'TPS543C20 Loop Gain'!AI2469</f>
        <v>-10.219211482552206</v>
      </c>
      <c r="D1471">
        <f>'TPS543C20 Loop Gain'!AJ2469</f>
        <v>24.336499698720214</v>
      </c>
      <c r="E1471">
        <f>'TPS543C20 Loop Gain'!B2469</f>
        <v>535000</v>
      </c>
    </row>
    <row r="1472" spans="3:5" x14ac:dyDescent="0.25">
      <c r="C1472">
        <f>'TPS543C20 Loop Gain'!AI2468</f>
        <v>-10.195948129815687</v>
      </c>
      <c r="D1472">
        <f>'TPS543C20 Loop Gain'!AJ2468</f>
        <v>24.452778592157411</v>
      </c>
      <c r="E1472">
        <f>'TPS543C20 Loop Gain'!B2468</f>
        <v>534000</v>
      </c>
    </row>
    <row r="1473" spans="3:5" x14ac:dyDescent="0.25">
      <c r="C1473">
        <f>'TPS543C20 Loop Gain'!AI2467</f>
        <v>-10.172671765341974</v>
      </c>
      <c r="D1473">
        <f>'TPS543C20 Loop Gain'!AJ2467</f>
        <v>24.569010091124699</v>
      </c>
      <c r="E1473">
        <f>'TPS543C20 Loop Gain'!B2467</f>
        <v>533000</v>
      </c>
    </row>
    <row r="1474" spans="3:5" x14ac:dyDescent="0.25">
      <c r="C1474">
        <f>'TPS543C20 Loop Gain'!AI2466</f>
        <v>-10.149382232251829</v>
      </c>
      <c r="D1474">
        <f>'TPS543C20 Loop Gain'!AJ2466</f>
        <v>24.68519409139288</v>
      </c>
      <c r="E1474">
        <f>'TPS543C20 Loop Gain'!B2466</f>
        <v>532000</v>
      </c>
    </row>
    <row r="1475" spans="3:5" x14ac:dyDescent="0.25">
      <c r="C1475">
        <f>'TPS543C20 Loop Gain'!AI2465</f>
        <v>-10.126079373051153</v>
      </c>
      <c r="D1475">
        <f>'TPS543C20 Loop Gain'!AJ2465</f>
        <v>24.801330488100007</v>
      </c>
      <c r="E1475">
        <f>'TPS543C20 Loop Gain'!B2465</f>
        <v>531000</v>
      </c>
    </row>
    <row r="1476" spans="3:5" x14ac:dyDescent="0.25">
      <c r="C1476">
        <f>'TPS543C20 Loop Gain'!AI2464</f>
        <v>-10.102763029625812</v>
      </c>
      <c r="D1476">
        <f>'TPS543C20 Loop Gain'!AJ2464</f>
        <v>24.917419175741088</v>
      </c>
      <c r="E1476">
        <f>'TPS543C20 Loop Gain'!B2464</f>
        <v>530000</v>
      </c>
    </row>
    <row r="1477" spans="3:5" x14ac:dyDescent="0.25">
      <c r="C1477">
        <f>'TPS543C20 Loop Gain'!AI2463</f>
        <v>-10.079433043234864</v>
      </c>
      <c r="D1477">
        <f>'TPS543C20 Loop Gain'!AJ2463</f>
        <v>25.033460048164368</v>
      </c>
      <c r="E1477">
        <f>'TPS543C20 Loop Gain'!B2463</f>
        <v>529000</v>
      </c>
    </row>
    <row r="1478" spans="3:5" x14ac:dyDescent="0.25">
      <c r="C1478">
        <f>'TPS543C20 Loop Gain'!AI2462</f>
        <v>-10.056089254505217</v>
      </c>
      <c r="D1478">
        <f>'TPS543C20 Loop Gain'!AJ2462</f>
        <v>25.149452998558122</v>
      </c>
      <c r="E1478">
        <f>'TPS543C20 Loop Gain'!B2462</f>
        <v>528000</v>
      </c>
    </row>
    <row r="1479" spans="3:5" x14ac:dyDescent="0.25">
      <c r="C1479">
        <f>'TPS543C20 Loop Gain'!AI2461</f>
        <v>-10.032731503424863</v>
      </c>
      <c r="D1479">
        <f>'TPS543C20 Loop Gain'!AJ2461</f>
        <v>25.265397919448979</v>
      </c>
      <c r="E1479">
        <f>'TPS543C20 Loop Gain'!B2461</f>
        <v>527000</v>
      </c>
    </row>
    <row r="1480" spans="3:5" x14ac:dyDescent="0.25">
      <c r="C1480">
        <f>'TPS543C20 Loop Gain'!AI2460</f>
        <v>-10.009359629337569</v>
      </c>
      <c r="D1480">
        <f>'TPS543C20 Loop Gain'!AJ2460</f>
        <v>25.381294702685583</v>
      </c>
      <c r="E1480">
        <f>'TPS543C20 Loop Gain'!B2460</f>
        <v>526000</v>
      </c>
    </row>
    <row r="1481" spans="3:5" x14ac:dyDescent="0.25">
      <c r="C1481">
        <f>'TPS543C20 Loop Gain'!AI2459</f>
        <v>-9.9859734709360346</v>
      </c>
      <c r="D1481">
        <f>'TPS543C20 Loop Gain'!AJ2459</f>
        <v>25.497143239437577</v>
      </c>
      <c r="E1481">
        <f>'TPS543C20 Loop Gain'!B2459</f>
        <v>525000</v>
      </c>
    </row>
    <row r="1482" spans="3:5" x14ac:dyDescent="0.25">
      <c r="C1482">
        <f>'TPS543C20 Loop Gain'!AI2458</f>
        <v>-9.9625728662550443</v>
      </c>
      <c r="D1482">
        <f>'TPS543C20 Loop Gain'!AJ2458</f>
        <v>25.612943420182773</v>
      </c>
      <c r="E1482">
        <f>'TPS543C20 Loop Gain'!B2458</f>
        <v>524000</v>
      </c>
    </row>
    <row r="1483" spans="3:5" x14ac:dyDescent="0.25">
      <c r="C1483">
        <f>'TPS543C20 Loop Gain'!AI2457</f>
        <v>-9.9391576526672516</v>
      </c>
      <c r="D1483">
        <f>'TPS543C20 Loop Gain'!AJ2457</f>
        <v>25.728695134699578</v>
      </c>
      <c r="E1483">
        <f>'TPS543C20 Loop Gain'!B2457</f>
        <v>523000</v>
      </c>
    </row>
    <row r="1484" spans="3:5" x14ac:dyDescent="0.25">
      <c r="C1484">
        <f>'TPS543C20 Loop Gain'!AI2456</f>
        <v>-9.9157276668745027</v>
      </c>
      <c r="D1484">
        <f>'TPS543C20 Loop Gain'!AJ2456</f>
        <v>25.84439827205987</v>
      </c>
      <c r="E1484">
        <f>'TPS543C20 Loop Gain'!B2456</f>
        <v>522000</v>
      </c>
    </row>
    <row r="1485" spans="3:5" x14ac:dyDescent="0.25">
      <c r="C1485">
        <f>'TPS543C20 Loop Gain'!AI2455</f>
        <v>-9.8922827449025803</v>
      </c>
      <c r="D1485">
        <f>'TPS543C20 Loop Gain'!AJ2455</f>
        <v>25.960052720618421</v>
      </c>
      <c r="E1485">
        <f>'TPS543C20 Loop Gain'!B2455</f>
        <v>521000</v>
      </c>
    </row>
    <row r="1486" spans="3:5" x14ac:dyDescent="0.25">
      <c r="C1486">
        <f>'TPS543C20 Loop Gain'!AI2454</f>
        <v>-9.8688227220942899</v>
      </c>
      <c r="D1486">
        <f>'TPS543C20 Loop Gain'!AJ2454</f>
        <v>26.075658368004259</v>
      </c>
      <c r="E1486">
        <f>'TPS543C20 Loop Gain'!B2454</f>
        <v>520000</v>
      </c>
    </row>
    <row r="1487" spans="3:5" x14ac:dyDescent="0.25">
      <c r="C1487">
        <f>'TPS543C20 Loop Gain'!AI2453</f>
        <v>-9.8453474331035249</v>
      </c>
      <c r="D1487">
        <f>'TPS543C20 Loop Gain'!AJ2453</f>
        <v>26.191215101112451</v>
      </c>
      <c r="E1487">
        <f>'TPS543C20 Loop Gain'!B2453</f>
        <v>519000</v>
      </c>
    </row>
    <row r="1488" spans="3:5" x14ac:dyDescent="0.25">
      <c r="C1488">
        <f>'TPS543C20 Loop Gain'!AI2452</f>
        <v>-9.8218567118876496</v>
      </c>
      <c r="D1488">
        <f>'TPS543C20 Loop Gain'!AJ2452</f>
        <v>26.306722806095355</v>
      </c>
      <c r="E1488">
        <f>'TPS543C20 Loop Gain'!B2452</f>
        <v>518000</v>
      </c>
    </row>
    <row r="1489" spans="3:5" x14ac:dyDescent="0.25">
      <c r="C1489">
        <f>'TPS543C20 Loop Gain'!AI2451</f>
        <v>-9.7983503917017529</v>
      </c>
      <c r="D1489">
        <f>'TPS543C20 Loop Gain'!AJ2451</f>
        <v>26.422181368353879</v>
      </c>
      <c r="E1489">
        <f>'TPS543C20 Loop Gain'!B2451</f>
        <v>517000</v>
      </c>
    </row>
    <row r="1490" spans="3:5" x14ac:dyDescent="0.25">
      <c r="C1490">
        <f>'TPS543C20 Loop Gain'!AI2450</f>
        <v>-9.7748283050914395</v>
      </c>
      <c r="D1490">
        <f>'TPS543C20 Loop Gain'!AJ2450</f>
        <v>26.537590672525063</v>
      </c>
      <c r="E1490">
        <f>'TPS543C20 Loop Gain'!B2450</f>
        <v>516000</v>
      </c>
    </row>
    <row r="1491" spans="3:5" x14ac:dyDescent="0.25">
      <c r="C1491">
        <f>'TPS543C20 Loop Gain'!AI2449</f>
        <v>-9.7512902838858366</v>
      </c>
      <c r="D1491">
        <f>'TPS543C20 Loop Gain'!AJ2449</f>
        <v>26.652950602477745</v>
      </c>
      <c r="E1491">
        <f>'TPS543C20 Loop Gain'!B2449</f>
        <v>515000</v>
      </c>
    </row>
    <row r="1492" spans="3:5" x14ac:dyDescent="0.25">
      <c r="C1492">
        <f>'TPS543C20 Loop Gain'!AI2448</f>
        <v>-9.7277361591910232</v>
      </c>
      <c r="D1492">
        <f>'TPS543C20 Loop Gain'!AJ2448</f>
        <v>26.768261041299279</v>
      </c>
      <c r="E1492">
        <f>'TPS543C20 Loop Gain'!B2448</f>
        <v>514000</v>
      </c>
    </row>
    <row r="1493" spans="3:5" x14ac:dyDescent="0.25">
      <c r="C1493">
        <f>'TPS543C20 Loop Gain'!AI2447</f>
        <v>-9.7041657613833756</v>
      </c>
      <c r="D1493">
        <f>'TPS543C20 Loop Gain'!AJ2447</f>
        <v>26.883521871287112</v>
      </c>
      <c r="E1493">
        <f>'TPS543C20 Loop Gain'!B2447</f>
        <v>513000</v>
      </c>
    </row>
    <row r="1494" spans="3:5" x14ac:dyDescent="0.25">
      <c r="C1494">
        <f>'TPS543C20 Loop Gain'!AI2446</f>
        <v>-9.6805789201018442</v>
      </c>
      <c r="D1494">
        <f>'TPS543C20 Loop Gain'!AJ2446</f>
        <v>26.998732973940744</v>
      </c>
      <c r="E1494">
        <f>'TPS543C20 Loop Gain'!B2446</f>
        <v>512000</v>
      </c>
    </row>
    <row r="1495" spans="3:5" x14ac:dyDescent="0.25">
      <c r="C1495">
        <f>'TPS543C20 Loop Gain'!AI2445</f>
        <v>-9.6569754642410537</v>
      </c>
      <c r="D1495">
        <f>'TPS543C20 Loop Gain'!AJ2445</f>
        <v>27.113894229949274</v>
      </c>
      <c r="E1495">
        <f>'TPS543C20 Loop Gain'!B2445</f>
        <v>511000</v>
      </c>
    </row>
    <row r="1496" spans="3:5" x14ac:dyDescent="0.25">
      <c r="C1496">
        <f>'TPS543C20 Loop Gain'!AI2444</f>
        <v>-9.6333552219448269</v>
      </c>
      <c r="D1496">
        <f>'TPS543C20 Loop Gain'!AJ2444</f>
        <v>27.22900551918443</v>
      </c>
      <c r="E1496">
        <f>'TPS543C20 Loop Gain'!B2444</f>
        <v>510000</v>
      </c>
    </row>
    <row r="1497" spans="3:5" x14ac:dyDescent="0.25">
      <c r="C1497">
        <f>'TPS543C20 Loop Gain'!AI2443</f>
        <v>-9.6097180205979704</v>
      </c>
      <c r="D1497">
        <f>'TPS543C20 Loop Gain'!AJ2443</f>
        <v>27.34406672068851</v>
      </c>
      <c r="E1497">
        <f>'TPS543C20 Loop Gain'!B2443</f>
        <v>509000</v>
      </c>
    </row>
    <row r="1498" spans="3:5" x14ac:dyDescent="0.25">
      <c r="C1498">
        <f>'TPS543C20 Loop Gain'!AI2442</f>
        <v>-9.5860636868197222</v>
      </c>
      <c r="D1498">
        <f>'TPS543C20 Loop Gain'!AJ2442</f>
        <v>27.459077712665177</v>
      </c>
      <c r="E1498">
        <f>'TPS543C20 Loop Gain'!B2442</f>
        <v>508000</v>
      </c>
    </row>
    <row r="1499" spans="3:5" x14ac:dyDescent="0.25">
      <c r="C1499">
        <f>'TPS543C20 Loop Gain'!AI2441</f>
        <v>-9.5623920464562637</v>
      </c>
      <c r="D1499">
        <f>'TPS543C20 Loop Gain'!AJ2441</f>
        <v>27.574038372471151</v>
      </c>
      <c r="E1499">
        <f>'TPS543C20 Loop Gain'!B2441</f>
        <v>507000</v>
      </c>
    </row>
    <row r="1500" spans="3:5" x14ac:dyDescent="0.25">
      <c r="C1500">
        <f>'TPS543C20 Loop Gain'!AI2440</f>
        <v>-9.5387029245727852</v>
      </c>
      <c r="D1500">
        <f>'TPS543C20 Loop Gain'!AJ2440</f>
        <v>27.688948576601238</v>
      </c>
      <c r="E1500">
        <f>'TPS543C20 Loop Gain'!B2440</f>
        <v>506000</v>
      </c>
    </row>
    <row r="1501" spans="3:5" x14ac:dyDescent="0.25">
      <c r="C1501">
        <f>'TPS543C20 Loop Gain'!AI2439</f>
        <v>-9.5149961454466805</v>
      </c>
      <c r="D1501">
        <f>'TPS543C20 Loop Gain'!AJ2439</f>
        <v>27.803808200683338</v>
      </c>
      <c r="E1501">
        <f>'TPS543C20 Loop Gain'!B2439</f>
        <v>505000</v>
      </c>
    </row>
    <row r="1502" spans="3:5" x14ac:dyDescent="0.25">
      <c r="C1502">
        <f>'TPS543C20 Loop Gain'!AI2438</f>
        <v>-9.4912715325593346</v>
      </c>
      <c r="D1502">
        <f>'TPS543C20 Loop Gain'!AJ2438</f>
        <v>27.918617119464148</v>
      </c>
      <c r="E1502">
        <f>'TPS543C20 Loop Gain'!B2438</f>
        <v>504000</v>
      </c>
    </row>
    <row r="1503" spans="3:5" x14ac:dyDescent="0.25">
      <c r="C1503">
        <f>'TPS543C20 Loop Gain'!AI2437</f>
        <v>-9.4675289085889744</v>
      </c>
      <c r="D1503">
        <f>'TPS543C20 Loop Gain'!AJ2437</f>
        <v>28.033375206800546</v>
      </c>
      <c r="E1503">
        <f>'TPS543C20 Loop Gain'!B2437</f>
        <v>503000</v>
      </c>
    </row>
    <row r="1504" spans="3:5" x14ac:dyDescent="0.25">
      <c r="C1504">
        <f>'TPS543C20 Loop Gain'!AI2436</f>
        <v>-9.4437680954029268</v>
      </c>
      <c r="D1504">
        <f>'TPS543C20 Loop Gain'!AJ2436</f>
        <v>28.148082335650113</v>
      </c>
      <c r="E1504">
        <f>'TPS543C20 Loop Gain'!B2436</f>
        <v>502000</v>
      </c>
    </row>
    <row r="1505" spans="3:5" x14ac:dyDescent="0.25">
      <c r="C1505">
        <f>'TPS543C20 Loop Gain'!AI2435</f>
        <v>-9.4199889140490427</v>
      </c>
      <c r="D1505">
        <f>'TPS543C20 Loop Gain'!AJ2435</f>
        <v>28.26273837805488</v>
      </c>
      <c r="E1505">
        <f>'TPS543C20 Loop Gain'!B2435</f>
        <v>501000</v>
      </c>
    </row>
    <row r="1506" spans="3:5" x14ac:dyDescent="0.25">
      <c r="C1506">
        <f>'TPS543C20 Loop Gain'!AI2434</f>
        <v>-9.3961911847485418</v>
      </c>
      <c r="D1506">
        <f>'TPS543C20 Loop Gain'!AJ2434</f>
        <v>28.377343205137631</v>
      </c>
      <c r="E1506">
        <f>'TPS543C20 Loop Gain'!B2434</f>
        <v>500000</v>
      </c>
    </row>
    <row r="1507" spans="3:5" x14ac:dyDescent="0.25">
      <c r="C1507">
        <f>'TPS543C20 Loop Gain'!AI2433</f>
        <v>-9.3723747268883333</v>
      </c>
      <c r="D1507">
        <f>'TPS543C20 Loop Gain'!AJ2433</f>
        <v>28.491896687085628</v>
      </c>
      <c r="E1507">
        <f>'TPS543C20 Loop Gain'!B2433</f>
        <v>499000</v>
      </c>
    </row>
    <row r="1508" spans="3:5" x14ac:dyDescent="0.25">
      <c r="C1508">
        <f>'TPS543C20 Loop Gain'!AI2432</f>
        <v>-9.3485393590120118</v>
      </c>
      <c r="D1508">
        <f>'TPS543C20 Loop Gain'!AJ2432</f>
        <v>28.60639869314323</v>
      </c>
      <c r="E1508">
        <f>'TPS543C20 Loop Gain'!B2432</f>
        <v>498000</v>
      </c>
    </row>
    <row r="1509" spans="3:5" x14ac:dyDescent="0.25">
      <c r="C1509">
        <f>'TPS543C20 Loop Gain'!AI2431</f>
        <v>-9.3246848988121389</v>
      </c>
      <c r="D1509">
        <f>'TPS543C20 Loop Gain'!AJ2431</f>
        <v>28.720849091595973</v>
      </c>
      <c r="E1509">
        <f>'TPS543C20 Loop Gain'!B2431</f>
        <v>497000</v>
      </c>
    </row>
    <row r="1510" spans="3:5" x14ac:dyDescent="0.25">
      <c r="C1510">
        <f>'TPS543C20 Loop Gain'!AI2430</f>
        <v>-9.3008111631225301</v>
      </c>
      <c r="D1510">
        <f>'TPS543C20 Loop Gain'!AJ2430</f>
        <v>28.83524774976355</v>
      </c>
      <c r="E1510">
        <f>'TPS543C20 Loop Gain'!B2430</f>
        <v>496000</v>
      </c>
    </row>
    <row r="1511" spans="3:5" x14ac:dyDescent="0.25">
      <c r="C1511">
        <f>'TPS543C20 Loop Gain'!AI2429</f>
        <v>-9.2769179679090392</v>
      </c>
      <c r="D1511">
        <f>'TPS543C20 Loop Gain'!AJ2429</f>
        <v>28.949594533986801</v>
      </c>
      <c r="E1511">
        <f>'TPS543C20 Loop Gain'!B2429</f>
        <v>495000</v>
      </c>
    </row>
    <row r="1512" spans="3:5" x14ac:dyDescent="0.25">
      <c r="C1512">
        <f>'TPS543C20 Loop Gain'!AI2428</f>
        <v>-9.2530051282622647</v>
      </c>
      <c r="D1512">
        <f>'TPS543C20 Loop Gain'!AJ2428</f>
        <v>29.063889309615043</v>
      </c>
      <c r="E1512">
        <f>'TPS543C20 Loop Gain'!B2428</f>
        <v>494000</v>
      </c>
    </row>
    <row r="1513" spans="3:5" x14ac:dyDescent="0.25">
      <c r="C1513">
        <f>'TPS543C20 Loop Gain'!AI2427</f>
        <v>-9.2290724583878241</v>
      </c>
      <c r="D1513">
        <f>'TPS543C20 Loop Gain'!AJ2427</f>
        <v>29.178131940995137</v>
      </c>
      <c r="E1513">
        <f>'TPS543C20 Loop Gain'!B2427</f>
        <v>493000</v>
      </c>
    </row>
    <row r="1514" spans="3:5" x14ac:dyDescent="0.25">
      <c r="C1514">
        <f>'TPS543C20 Loop Gain'!AI2426</f>
        <v>-9.2051197715987758</v>
      </c>
      <c r="D1514">
        <f>'TPS543C20 Loop Gain'!AJ2426</f>
        <v>29.292322291459843</v>
      </c>
      <c r="E1514">
        <f>'TPS543C20 Loop Gain'!B2426</f>
        <v>492000</v>
      </c>
    </row>
    <row r="1515" spans="3:5" x14ac:dyDescent="0.25">
      <c r="C1515">
        <f>'TPS543C20 Loop Gain'!AI2425</f>
        <v>-9.1811468803065974</v>
      </c>
      <c r="D1515">
        <f>'TPS543C20 Loop Gain'!AJ2425</f>
        <v>29.406460223315605</v>
      </c>
      <c r="E1515">
        <f>'TPS543C20 Loop Gain'!B2425</f>
        <v>491000</v>
      </c>
    </row>
    <row r="1516" spans="3:5" x14ac:dyDescent="0.25">
      <c r="C1516">
        <f>'TPS543C20 Loop Gain'!AI2424</f>
        <v>-9.1571535960126393</v>
      </c>
      <c r="D1516">
        <f>'TPS543C20 Loop Gain'!AJ2424</f>
        <v>29.520545597830647</v>
      </c>
      <c r="E1516">
        <f>'TPS543C20 Loop Gain'!B2424</f>
        <v>490000</v>
      </c>
    </row>
    <row r="1517" spans="3:5" x14ac:dyDescent="0.25">
      <c r="C1517">
        <f>'TPS543C20 Loop Gain'!AI2423</f>
        <v>-9.1331397292988683</v>
      </c>
      <c r="D1517">
        <f>'TPS543C20 Loop Gain'!AJ2423</f>
        <v>29.634578275220875</v>
      </c>
      <c r="E1517">
        <f>'TPS543C20 Loop Gain'!B2423</f>
        <v>489000</v>
      </c>
    </row>
    <row r="1518" spans="3:5" x14ac:dyDescent="0.25">
      <c r="C1518">
        <f>'TPS543C20 Loop Gain'!AI2422</f>
        <v>-9.1091050898195647</v>
      </c>
      <c r="D1518">
        <f>'TPS543C20 Loop Gain'!AJ2422</f>
        <v>29.748558114640556</v>
      </c>
      <c r="E1518">
        <f>'TPS543C20 Loop Gain'!B2422</f>
        <v>488000</v>
      </c>
    </row>
    <row r="1519" spans="3:5" x14ac:dyDescent="0.25">
      <c r="C1519">
        <f>'TPS543C20 Loop Gain'!AI2421</f>
        <v>-9.0850494862917248</v>
      </c>
      <c r="D1519">
        <f>'TPS543C20 Loop Gain'!AJ2421</f>
        <v>29.862484974167103</v>
      </c>
      <c r="E1519">
        <f>'TPS543C20 Loop Gain'!B2421</f>
        <v>487000</v>
      </c>
    </row>
    <row r="1520" spans="3:5" x14ac:dyDescent="0.25">
      <c r="C1520">
        <f>'TPS543C20 Loop Gain'!AI2420</f>
        <v>-9.0609727264862521</v>
      </c>
      <c r="D1520">
        <f>'TPS543C20 Loop Gain'!AJ2420</f>
        <v>29.976358710789235</v>
      </c>
      <c r="E1520">
        <f>'TPS543C20 Loop Gain'!B2420</f>
        <v>486000</v>
      </c>
    </row>
    <row r="1521" spans="3:5" x14ac:dyDescent="0.25">
      <c r="C1521">
        <f>'TPS543C20 Loop Gain'!AI2419</f>
        <v>-9.0368746172187961</v>
      </c>
      <c r="D1521">
        <f>'TPS543C20 Loop Gain'!AJ2419</f>
        <v>30.09017918039364</v>
      </c>
      <c r="E1521">
        <f>'TPS543C20 Loop Gain'!B2419</f>
        <v>485000</v>
      </c>
    </row>
    <row r="1522" spans="3:5" x14ac:dyDescent="0.25">
      <c r="C1522">
        <f>'TPS543C20 Loop Gain'!AI2418</f>
        <v>-9.0127549643405143</v>
      </c>
      <c r="D1522">
        <f>'TPS543C20 Loop Gain'!AJ2418</f>
        <v>30.203946237755162</v>
      </c>
      <c r="E1522">
        <f>'TPS543C20 Loop Gain'!B2418</f>
        <v>484000</v>
      </c>
    </row>
    <row r="1523" spans="3:5" x14ac:dyDescent="0.25">
      <c r="C1523">
        <f>'TPS543C20 Loop Gain'!AI2417</f>
        <v>-8.9886135727284184</v>
      </c>
      <c r="D1523">
        <f>'TPS543C20 Loop Gain'!AJ2417</f>
        <v>30.317659736517026</v>
      </c>
      <c r="E1523">
        <f>'TPS543C20 Loop Gain'!B2417</f>
        <v>483000</v>
      </c>
    </row>
    <row r="1524" spans="3:5" x14ac:dyDescent="0.25">
      <c r="C1524">
        <f>'TPS543C20 Loop Gain'!AI2416</f>
        <v>-8.9644502462758613</v>
      </c>
      <c r="D1524">
        <f>'TPS543C20 Loop Gain'!AJ2416</f>
        <v>30.431319529183973</v>
      </c>
      <c r="E1524">
        <f>'TPS543C20 Loop Gain'!B2416</f>
        <v>482000</v>
      </c>
    </row>
    <row r="1525" spans="3:5" x14ac:dyDescent="0.25">
      <c r="C1525">
        <f>'TPS543C20 Loop Gain'!AI2415</f>
        <v>-8.9402647878833719</v>
      </c>
      <c r="D1525">
        <f>'TPS543C20 Loop Gain'!AJ2415</f>
        <v>30.54492546710533</v>
      </c>
      <c r="E1525">
        <f>'TPS543C20 Loop Gain'!B2415</f>
        <v>481000</v>
      </c>
    </row>
    <row r="1526" spans="3:5" x14ac:dyDescent="0.25">
      <c r="C1526">
        <f>'TPS543C20 Loop Gain'!AI2414</f>
        <v>-8.9160569994486103</v>
      </c>
      <c r="D1526">
        <f>'TPS543C20 Loop Gain'!AJ2414</f>
        <v>30.658477400463305</v>
      </c>
      <c r="E1526">
        <f>'TPS543C20 Loop Gain'!B2414</f>
        <v>480000</v>
      </c>
    </row>
    <row r="1527" spans="3:5" x14ac:dyDescent="0.25">
      <c r="C1527">
        <f>'TPS543C20 Loop Gain'!AI2413</f>
        <v>-8.891826681856335</v>
      </c>
      <c r="D1527">
        <f>'TPS543C20 Loop Gain'!AJ2413</f>
        <v>30.771975178256529</v>
      </c>
      <c r="E1527">
        <f>'TPS543C20 Loop Gain'!B2413</f>
        <v>479000</v>
      </c>
    </row>
    <row r="1528" spans="3:5" x14ac:dyDescent="0.25">
      <c r="C1528">
        <f>'TPS543C20 Loop Gain'!AI2412</f>
        <v>-8.8675736349692507</v>
      </c>
      <c r="D1528">
        <f>'TPS543C20 Loop Gain'!AJ2412</f>
        <v>30.885418648290042</v>
      </c>
      <c r="E1528">
        <f>'TPS543C20 Loop Gain'!B2412</f>
        <v>478000</v>
      </c>
    </row>
    <row r="1529" spans="3:5" x14ac:dyDescent="0.25">
      <c r="C1529">
        <f>'TPS543C20 Loop Gain'!AI2411</f>
        <v>-8.8432976576172546</v>
      </c>
      <c r="D1529">
        <f>'TPS543C20 Loop Gain'!AJ2411</f>
        <v>30.998807657158252</v>
      </c>
      <c r="E1529">
        <f>'TPS543C20 Loop Gain'!B2411</f>
        <v>477000</v>
      </c>
    </row>
    <row r="1530" spans="3:5" x14ac:dyDescent="0.25">
      <c r="C1530">
        <f>'TPS543C20 Loop Gain'!AI2410</f>
        <v>-8.8189985475878299</v>
      </c>
      <c r="D1530">
        <f>'TPS543C20 Loop Gain'!AJ2410</f>
        <v>31.112142050229771</v>
      </c>
      <c r="E1530">
        <f>'TPS543C20 Loop Gain'!B2410</f>
        <v>476000</v>
      </c>
    </row>
    <row r="1531" spans="3:5" x14ac:dyDescent="0.25">
      <c r="C1531">
        <f>'TPS543C20 Loop Gain'!AI2409</f>
        <v>-8.7946761016152522</v>
      </c>
      <c r="D1531">
        <f>'TPS543C20 Loop Gain'!AJ2409</f>
        <v>31.22542167163704</v>
      </c>
      <c r="E1531">
        <f>'TPS543C20 Loop Gain'!B2409</f>
        <v>475000</v>
      </c>
    </row>
    <row r="1532" spans="3:5" x14ac:dyDescent="0.25">
      <c r="C1532">
        <f>'TPS543C20 Loop Gain'!AI2408</f>
        <v>-8.7703301153707667</v>
      </c>
      <c r="D1532">
        <f>'TPS543C20 Loop Gain'!AJ2408</f>
        <v>31.338646364258153</v>
      </c>
      <c r="E1532">
        <f>'TPS543C20 Loop Gain'!B2408</f>
        <v>474000</v>
      </c>
    </row>
    <row r="1533" spans="3:5" x14ac:dyDescent="0.25">
      <c r="C1533">
        <f>'TPS543C20 Loop Gain'!AI2407</f>
        <v>-8.745960383452319</v>
      </c>
      <c r="D1533">
        <f>'TPS543C20 Loop Gain'!AJ2407</f>
        <v>31.451815969704647</v>
      </c>
      <c r="E1533">
        <f>'TPS543C20 Loop Gain'!B2407</f>
        <v>473000</v>
      </c>
    </row>
    <row r="1534" spans="3:5" x14ac:dyDescent="0.25">
      <c r="C1534">
        <f>'TPS543C20 Loop Gain'!AI2406</f>
        <v>-8.7215666993730672</v>
      </c>
      <c r="D1534">
        <f>'TPS543C20 Loop Gain'!AJ2406</f>
        <v>31.564930328303365</v>
      </c>
      <c r="E1534">
        <f>'TPS543C20 Loop Gain'!B2406</f>
        <v>472000</v>
      </c>
    </row>
    <row r="1535" spans="3:5" x14ac:dyDescent="0.25">
      <c r="C1535">
        <f>'TPS543C20 Loop Gain'!AI2405</f>
        <v>-8.6971488555514522</v>
      </c>
      <c r="D1535">
        <f>'TPS543C20 Loop Gain'!AJ2405</f>
        <v>31.677989279085438</v>
      </c>
      <c r="E1535">
        <f>'TPS543C20 Loop Gain'!B2405</f>
        <v>471000</v>
      </c>
    </row>
    <row r="1536" spans="3:5" x14ac:dyDescent="0.25">
      <c r="C1536">
        <f>'TPS543C20 Loop Gain'!AI2404</f>
        <v>-8.6727066433002626</v>
      </c>
      <c r="D1536">
        <f>'TPS543C20 Loop Gain'!AJ2404</f>
        <v>31.790992659767493</v>
      </c>
      <c r="E1536">
        <f>'TPS543C20 Loop Gain'!B2404</f>
        <v>470000</v>
      </c>
    </row>
    <row r="1537" spans="3:5" x14ac:dyDescent="0.25">
      <c r="C1537">
        <f>'TPS543C20 Loop Gain'!AI2403</f>
        <v>-8.6482398528157596</v>
      </c>
      <c r="D1537">
        <f>'TPS543C20 Loop Gain'!AJ2403</f>
        <v>31.903940306739699</v>
      </c>
      <c r="E1537">
        <f>'TPS543C20 Loop Gain'!B2403</f>
        <v>469000</v>
      </c>
    </row>
    <row r="1538" spans="3:5" x14ac:dyDescent="0.25">
      <c r="C1538">
        <f>'TPS543C20 Loop Gain'!AI2402</f>
        <v>-8.6237482731662514</v>
      </c>
      <c r="D1538">
        <f>'TPS543C20 Loop Gain'!AJ2402</f>
        <v>32.016832055045498</v>
      </c>
      <c r="E1538">
        <f>'TPS543C20 Loop Gain'!B2402</f>
        <v>468000</v>
      </c>
    </row>
    <row r="1539" spans="3:5" x14ac:dyDescent="0.25">
      <c r="C1539">
        <f>'TPS543C20 Loop Gain'!AI2401</f>
        <v>-8.5992316922816752</v>
      </c>
      <c r="D1539">
        <f>'TPS543C20 Loop Gain'!AJ2401</f>
        <v>32.129667738370564</v>
      </c>
      <c r="E1539">
        <f>'TPS543C20 Loop Gain'!B2401</f>
        <v>467000</v>
      </c>
    </row>
    <row r="1540" spans="3:5" x14ac:dyDescent="0.25">
      <c r="C1540">
        <f>'TPS543C20 Loop Gain'!AI2400</f>
        <v>-8.5746898969414591</v>
      </c>
      <c r="D1540">
        <f>'TPS543C20 Loop Gain'!AJ2400</f>
        <v>32.242447189023665</v>
      </c>
      <c r="E1540">
        <f>'TPS543C20 Loop Gain'!B2400</f>
        <v>466000</v>
      </c>
    </row>
    <row r="1541" spans="3:5" x14ac:dyDescent="0.25">
      <c r="C1541">
        <f>'TPS543C20 Loop Gain'!AI2399</f>
        <v>-8.5501226727637381</v>
      </c>
      <c r="D1541">
        <f>'TPS543C20 Loop Gain'!AJ2399</f>
        <v>32.355170237922721</v>
      </c>
      <c r="E1541">
        <f>'TPS543C20 Loop Gain'!B2399</f>
        <v>465000</v>
      </c>
    </row>
    <row r="1542" spans="3:5" x14ac:dyDescent="0.25">
      <c r="C1542">
        <f>'TPS543C20 Loop Gain'!AI2398</f>
        <v>-8.5255298041934218</v>
      </c>
      <c r="D1542">
        <f>'TPS543C20 Loop Gain'!AJ2398</f>
        <v>32.467836714576023</v>
      </c>
      <c r="E1542">
        <f>'TPS543C20 Loop Gain'!B2398</f>
        <v>464000</v>
      </c>
    </row>
    <row r="1543" spans="3:5" x14ac:dyDescent="0.25">
      <c r="C1543">
        <f>'TPS543C20 Loop Gain'!AI2397</f>
        <v>-8.500911074490979</v>
      </c>
      <c r="D1543">
        <f>'TPS543C20 Loop Gain'!AJ2397</f>
        <v>32.580446447067885</v>
      </c>
      <c r="E1543">
        <f>'TPS543C20 Loop Gain'!B2397</f>
        <v>463000</v>
      </c>
    </row>
    <row r="1544" spans="3:5" x14ac:dyDescent="0.25">
      <c r="C1544">
        <f>'TPS543C20 Loop Gain'!AI2396</f>
        <v>-8.4762662657202767</v>
      </c>
      <c r="D1544">
        <f>'TPS543C20 Loop Gain'!AJ2396</f>
        <v>32.692999262041646</v>
      </c>
      <c r="E1544">
        <f>'TPS543C20 Loop Gain'!B2396</f>
        <v>462000</v>
      </c>
    </row>
    <row r="1545" spans="3:5" x14ac:dyDescent="0.25">
      <c r="C1545">
        <f>'TPS543C20 Loop Gain'!AI2395</f>
        <v>-8.4515951587363816</v>
      </c>
      <c r="D1545">
        <f>'TPS543C20 Loop Gain'!AJ2395</f>
        <v>32.805494984681459</v>
      </c>
      <c r="E1545">
        <f>'TPS543C20 Loop Gain'!B2395</f>
        <v>461000</v>
      </c>
    </row>
    <row r="1546" spans="3:5" x14ac:dyDescent="0.25">
      <c r="C1546">
        <f>'TPS543C20 Loop Gain'!AI2394</f>
        <v>-8.4268975331746709</v>
      </c>
      <c r="D1546">
        <f>'TPS543C20 Loop Gain'!AJ2394</f>
        <v>32.917933438695208</v>
      </c>
      <c r="E1546">
        <f>'TPS543C20 Loop Gain'!B2394</f>
        <v>460000</v>
      </c>
    </row>
    <row r="1547" spans="3:5" x14ac:dyDescent="0.25">
      <c r="C1547">
        <f>'TPS543C20 Loop Gain'!AI2393</f>
        <v>-8.402173167436974</v>
      </c>
      <c r="D1547">
        <f>'TPS543C20 Loop Gain'!AJ2393</f>
        <v>33.030314446299258</v>
      </c>
      <c r="E1547">
        <f>'TPS543C20 Loop Gain'!B2393</f>
        <v>459000</v>
      </c>
    </row>
    <row r="1548" spans="3:5" x14ac:dyDescent="0.25">
      <c r="C1548">
        <f>'TPS543C20 Loop Gain'!AI2392</f>
        <v>-8.3774218386807675</v>
      </c>
      <c r="D1548">
        <f>'TPS543C20 Loop Gain'!AJ2392</f>
        <v>33.142637828199632</v>
      </c>
      <c r="E1548">
        <f>'TPS543C20 Loop Gain'!B2392</f>
        <v>458000</v>
      </c>
    </row>
    <row r="1549" spans="3:5" x14ac:dyDescent="0.25">
      <c r="C1549">
        <f>'TPS543C20 Loop Gain'!AI2391</f>
        <v>-8.3526433228054149</v>
      </c>
      <c r="D1549">
        <f>'TPS543C20 Loop Gain'!AJ2391</f>
        <v>33.254903403572435</v>
      </c>
      <c r="E1549">
        <f>'TPS543C20 Loop Gain'!B2391</f>
        <v>457000</v>
      </c>
    </row>
    <row r="1550" spans="3:5" x14ac:dyDescent="0.25">
      <c r="C1550">
        <f>'TPS543C20 Loop Gain'!AI2390</f>
        <v>-8.3278373944408184</v>
      </c>
      <c r="D1550">
        <f>'TPS543C20 Loop Gain'!AJ2390</f>
        <v>33.36711099004939</v>
      </c>
      <c r="E1550">
        <f>'TPS543C20 Loop Gain'!B2390</f>
        <v>456000</v>
      </c>
    </row>
    <row r="1551" spans="3:5" x14ac:dyDescent="0.25">
      <c r="C1551">
        <f>'TPS543C20 Loop Gain'!AI2389</f>
        <v>-8.3030038269335087</v>
      </c>
      <c r="D1551">
        <f>'TPS543C20 Loop Gain'!AJ2389</f>
        <v>33.479260403697431</v>
      </c>
      <c r="E1551">
        <f>'TPS543C20 Loop Gain'!B2389</f>
        <v>455000</v>
      </c>
    </row>
    <row r="1552" spans="3:5" x14ac:dyDescent="0.25">
      <c r="C1552">
        <f>'TPS543C20 Loop Gain'!AI2388</f>
        <v>-8.2781423923343116</v>
      </c>
      <c r="D1552">
        <f>'TPS543C20 Loop Gain'!AJ2388</f>
        <v>33.591351459000293</v>
      </c>
      <c r="E1552">
        <f>'TPS543C20 Loop Gain'!B2388</f>
        <v>454000</v>
      </c>
    </row>
    <row r="1553" spans="3:5" x14ac:dyDescent="0.25">
      <c r="C1553">
        <f>'TPS543C20 Loop Gain'!AI2387</f>
        <v>-8.253252861385489</v>
      </c>
      <c r="D1553">
        <f>'TPS543C20 Loop Gain'!AJ2387</f>
        <v>33.703383968842026</v>
      </c>
      <c r="E1553">
        <f>'TPS543C20 Loop Gain'!B2387</f>
        <v>453000</v>
      </c>
    </row>
    <row r="1554" spans="3:5" x14ac:dyDescent="0.25">
      <c r="C1554">
        <f>'TPS543C20 Loop Gain'!AI2386</f>
        <v>-8.2283350035069276</v>
      </c>
      <c r="D1554">
        <f>'TPS543C20 Loop Gain'!AJ2386</f>
        <v>33.815357744485098</v>
      </c>
      <c r="E1554">
        <f>'TPS543C20 Loop Gain'!B2386</f>
        <v>452000</v>
      </c>
    </row>
    <row r="1555" spans="3:5" x14ac:dyDescent="0.25">
      <c r="C1555">
        <f>'TPS543C20 Loop Gain'!AI2385</f>
        <v>-8.2033885867833707</v>
      </c>
      <c r="D1555">
        <f>'TPS543C20 Loop Gain'!AJ2385</f>
        <v>33.927272595553653</v>
      </c>
      <c r="E1555">
        <f>'TPS543C20 Loop Gain'!B2385</f>
        <v>451000</v>
      </c>
    </row>
    <row r="1556" spans="3:5" x14ac:dyDescent="0.25">
      <c r="C1556">
        <f>'TPS543C20 Loop Gain'!AI2384</f>
        <v>-8.1784133779502177</v>
      </c>
      <c r="D1556">
        <f>'TPS543C20 Loop Gain'!AJ2384</f>
        <v>34.039128330013767</v>
      </c>
      <c r="E1556">
        <f>'TPS543C20 Loop Gain'!B2384</f>
        <v>450000</v>
      </c>
    </row>
    <row r="1557" spans="3:5" x14ac:dyDescent="0.25">
      <c r="C1557">
        <f>'TPS543C20 Loop Gain'!AI2383</f>
        <v>-8.1534091423806832</v>
      </c>
      <c r="D1557">
        <f>'TPS543C20 Loop Gain'!AJ2383</f>
        <v>34.150924754152662</v>
      </c>
      <c r="E1557">
        <f>'TPS543C20 Loop Gain'!B2383</f>
        <v>449000</v>
      </c>
    </row>
    <row r="1558" spans="3:5" x14ac:dyDescent="0.25">
      <c r="C1558">
        <f>'TPS543C20 Loop Gain'!AI2382</f>
        <v>-8.1283756440714043</v>
      </c>
      <c r="D1558">
        <f>'TPS543C20 Loop Gain'!AJ2382</f>
        <v>34.262661672561471</v>
      </c>
      <c r="E1558">
        <f>'TPS543C20 Loop Gain'!B2382</f>
        <v>448000</v>
      </c>
    </row>
    <row r="1559" spans="3:5" x14ac:dyDescent="0.25">
      <c r="C1559">
        <f>'TPS543C20 Loop Gain'!AI2381</f>
        <v>-8.1033126456286055</v>
      </c>
      <c r="D1559">
        <f>'TPS543C20 Loop Gain'!AJ2381</f>
        <v>34.374338888112867</v>
      </c>
      <c r="E1559">
        <f>'TPS543C20 Loop Gain'!B2381</f>
        <v>447000</v>
      </c>
    </row>
    <row r="1560" spans="3:5" x14ac:dyDescent="0.25">
      <c r="C1560">
        <f>'TPS543C20 Loop Gain'!AI2380</f>
        <v>-8.0782199082540203</v>
      </c>
      <c r="D1560">
        <f>'TPS543C20 Loop Gain'!AJ2380</f>
        <v>34.485956201942308</v>
      </c>
      <c r="E1560">
        <f>'TPS543C20 Loop Gain'!B2380</f>
        <v>446000</v>
      </c>
    </row>
    <row r="1561" spans="3:5" x14ac:dyDescent="0.25">
      <c r="C1561">
        <f>'TPS543C20 Loop Gain'!AI2379</f>
        <v>-8.0530971917301883</v>
      </c>
      <c r="D1561">
        <f>'TPS543C20 Loop Gain'!AJ2379</f>
        <v>34.597513413425993</v>
      </c>
      <c r="E1561">
        <f>'TPS543C20 Loop Gain'!B2379</f>
        <v>445000</v>
      </c>
    </row>
    <row r="1562" spans="3:5" x14ac:dyDescent="0.25">
      <c r="C1562">
        <f>'TPS543C20 Loop Gain'!AI2378</f>
        <v>-8.0279442544065063</v>
      </c>
      <c r="D1562">
        <f>'TPS543C20 Loop Gain'!AJ2378</f>
        <v>34.709010320162839</v>
      </c>
      <c r="E1562">
        <f>'TPS543C20 Loop Gain'!B2378</f>
        <v>444000</v>
      </c>
    </row>
    <row r="1563" spans="3:5" x14ac:dyDescent="0.25">
      <c r="C1563">
        <f>'TPS543C20 Loop Gain'!AI2377</f>
        <v>-8.0027608531844301</v>
      </c>
      <c r="D1563">
        <f>'TPS543C20 Loop Gain'!AJ2377</f>
        <v>34.820446717951086</v>
      </c>
      <c r="E1563">
        <f>'TPS543C20 Loop Gain'!B2377</f>
        <v>443000</v>
      </c>
    </row>
    <row r="1564" spans="3:5" x14ac:dyDescent="0.25">
      <c r="C1564">
        <f>'TPS543C20 Loop Gain'!AI2376</f>
        <v>-7.9775467435023657</v>
      </c>
      <c r="D1564">
        <f>'TPS543C20 Loop Gain'!AJ2376</f>
        <v>34.931822400767651</v>
      </c>
      <c r="E1564">
        <f>'TPS543C20 Loop Gain'!B2376</f>
        <v>442000</v>
      </c>
    </row>
    <row r="1565" spans="3:5" x14ac:dyDescent="0.25">
      <c r="C1565">
        <f>'TPS543C20 Loop Gain'!AI2375</f>
        <v>-7.9523016793206818</v>
      </c>
      <c r="D1565">
        <f>'TPS543C20 Loop Gain'!AJ2375</f>
        <v>35.043137160747712</v>
      </c>
      <c r="E1565">
        <f>'TPS543C20 Loop Gain'!B2375</f>
        <v>441000</v>
      </c>
    </row>
    <row r="1566" spans="3:5" x14ac:dyDescent="0.25">
      <c r="C1566">
        <f>'TPS543C20 Loop Gain'!AI2374</f>
        <v>-7.9270254131070752</v>
      </c>
      <c r="D1566">
        <f>'TPS543C20 Loop Gain'!AJ2374</f>
        <v>35.154390788161741</v>
      </c>
      <c r="E1566">
        <f>'TPS543C20 Loop Gain'!B2374</f>
        <v>440000</v>
      </c>
    </row>
    <row r="1567" spans="3:5" x14ac:dyDescent="0.25">
      <c r="C1567">
        <f>'TPS543C20 Loop Gain'!AI2373</f>
        <v>-7.9017176958201896</v>
      </c>
      <c r="D1567">
        <f>'TPS543C20 Loop Gain'!AJ2373</f>
        <v>35.265583071394779</v>
      </c>
      <c r="E1567">
        <f>'TPS543C20 Loop Gain'!B2373</f>
        <v>439000</v>
      </c>
    </row>
    <row r="1568" spans="3:5" x14ac:dyDescent="0.25">
      <c r="C1568">
        <f>'TPS543C20 Loop Gain'!AI2372</f>
        <v>-7.8763782768952018</v>
      </c>
      <c r="D1568">
        <f>'TPS543C20 Loop Gain'!AJ2372</f>
        <v>35.376713796921557</v>
      </c>
      <c r="E1568">
        <f>'TPS543C20 Loop Gain'!B2372</f>
        <v>438000</v>
      </c>
    </row>
    <row r="1569" spans="3:5" x14ac:dyDescent="0.25">
      <c r="C1569">
        <f>'TPS543C20 Loop Gain'!AI2371</f>
        <v>-7.8510069042271802</v>
      </c>
      <c r="D1569">
        <f>'TPS543C20 Loop Gain'!AJ2371</f>
        <v>35.487782749288009</v>
      </c>
      <c r="E1569">
        <f>'TPS543C20 Loop Gain'!B2371</f>
        <v>437000</v>
      </c>
    </row>
    <row r="1570" spans="3:5" x14ac:dyDescent="0.25">
      <c r="C1570">
        <f>'TPS543C20 Loop Gain'!AI2370</f>
        <v>-7.8256033241558134</v>
      </c>
      <c r="D1570">
        <f>'TPS543C20 Loop Gain'!AJ2370</f>
        <v>35.598789711085111</v>
      </c>
      <c r="E1570">
        <f>'TPS543C20 Loop Gain'!B2370</f>
        <v>436000</v>
      </c>
    </row>
    <row r="1571" spans="3:5" x14ac:dyDescent="0.25">
      <c r="C1571">
        <f>'TPS543C20 Loop Gain'!AI2369</f>
        <v>-7.8001672814489016</v>
      </c>
      <c r="D1571">
        <f>'TPS543C20 Loop Gain'!AJ2369</f>
        <v>35.709734462926377</v>
      </c>
      <c r="E1571">
        <f>'TPS543C20 Loop Gain'!B2369</f>
        <v>435000</v>
      </c>
    </row>
    <row r="1572" spans="3:5" x14ac:dyDescent="0.25">
      <c r="C1572">
        <f>'TPS543C20 Loop Gain'!AI2368</f>
        <v>-7.774698519285737</v>
      </c>
      <c r="D1572">
        <f>'TPS543C20 Loop Gain'!AJ2368</f>
        <v>35.820616783426317</v>
      </c>
      <c r="E1572">
        <f>'TPS543C20 Loop Gain'!B2368</f>
        <v>434000</v>
      </c>
    </row>
    <row r="1573" spans="3:5" x14ac:dyDescent="0.25">
      <c r="C1573">
        <f>'TPS543C20 Loop Gain'!AI2367</f>
        <v>-7.7491967792413705</v>
      </c>
      <c r="D1573">
        <f>'TPS543C20 Loop Gain'!AJ2367</f>
        <v>35.931436449174342</v>
      </c>
      <c r="E1573">
        <f>'TPS543C20 Loop Gain'!B2367</f>
        <v>433000</v>
      </c>
    </row>
    <row r="1574" spans="3:5" x14ac:dyDescent="0.25">
      <c r="C1574">
        <f>'TPS543C20 Loop Gain'!AI2366</f>
        <v>-7.7236618012694098</v>
      </c>
      <c r="D1574">
        <f>'TPS543C20 Loop Gain'!AJ2366</f>
        <v>36.042193234713167</v>
      </c>
      <c r="E1574">
        <f>'TPS543C20 Loop Gain'!B2366</f>
        <v>432000</v>
      </c>
    </row>
    <row r="1575" spans="3:5" x14ac:dyDescent="0.25">
      <c r="C1575">
        <f>'TPS543C20 Loop Gain'!AI2365</f>
        <v>-7.6980933236851277</v>
      </c>
      <c r="D1575">
        <f>'TPS543C20 Loop Gain'!AJ2365</f>
        <v>36.152886912511427</v>
      </c>
      <c r="E1575">
        <f>'TPS543C20 Loop Gain'!B2365</f>
        <v>431000</v>
      </c>
    </row>
    <row r="1576" spans="3:5" x14ac:dyDescent="0.25">
      <c r="C1576">
        <f>'TPS543C20 Loop Gain'!AI2364</f>
        <v>-7.6724910831481417</v>
      </c>
      <c r="D1576">
        <f>'TPS543C20 Loop Gain'!AJ2364</f>
        <v>36.263517252942968</v>
      </c>
      <c r="E1576">
        <f>'TPS543C20 Loop Gain'!B2364</f>
        <v>430000</v>
      </c>
    </row>
    <row r="1577" spans="3:5" x14ac:dyDescent="0.25">
      <c r="C1577">
        <f>'TPS543C20 Loop Gain'!AI2363</f>
        <v>-7.6468548146459518</v>
      </c>
      <c r="D1577">
        <f>'TPS543C20 Loop Gain'!AJ2363</f>
        <v>36.374084024258757</v>
      </c>
      <c r="E1577">
        <f>'TPS543C20 Loop Gain'!B2363</f>
        <v>429000</v>
      </c>
    </row>
    <row r="1578" spans="3:5" x14ac:dyDescent="0.25">
      <c r="C1578">
        <f>'TPS543C20 Loop Gain'!AI2362</f>
        <v>-7.6211842514750172</v>
      </c>
      <c r="D1578">
        <f>'TPS543C20 Loop Gain'!AJ2362</f>
        <v>36.484586992563777</v>
      </c>
      <c r="E1578">
        <f>'TPS543C20 Loop Gain'!B2362</f>
        <v>428000</v>
      </c>
    </row>
    <row r="1579" spans="3:5" x14ac:dyDescent="0.25">
      <c r="C1579">
        <f>'TPS543C20 Loop Gain'!AI2361</f>
        <v>-7.5954791252240881</v>
      </c>
      <c r="D1579">
        <f>'TPS543C20 Loop Gain'!AJ2361</f>
        <v>36.595025921789272</v>
      </c>
      <c r="E1579">
        <f>'TPS543C20 Loop Gain'!B2361</f>
        <v>427000</v>
      </c>
    </row>
    <row r="1580" spans="3:5" x14ac:dyDescent="0.25">
      <c r="C1580">
        <f>'TPS543C20 Loop Gain'!AI2360</f>
        <v>-7.5697391657560047</v>
      </c>
      <c r="D1580">
        <f>'TPS543C20 Loop Gain'!AJ2360</f>
        <v>36.705400573670083</v>
      </c>
      <c r="E1580">
        <f>'TPS543C20 Loop Gain'!B2360</f>
        <v>426000</v>
      </c>
    </row>
    <row r="1581" spans="3:5" x14ac:dyDescent="0.25">
      <c r="C1581">
        <f>'TPS543C20 Loop Gain'!AI2359</f>
        <v>-7.5439641011889513</v>
      </c>
      <c r="D1581">
        <f>'TPS543C20 Loop Gain'!AJ2359</f>
        <v>36.815710707716363</v>
      </c>
      <c r="E1581">
        <f>'TPS543C20 Loop Gain'!B2359</f>
        <v>425000</v>
      </c>
    </row>
    <row r="1582" spans="3:5" x14ac:dyDescent="0.25">
      <c r="C1582">
        <f>'TPS543C20 Loop Gain'!AI2358</f>
        <v>-7.5181536578785426</v>
      </c>
      <c r="D1582">
        <f>'TPS543C20 Loop Gain'!AJ2358</f>
        <v>36.925956081185198</v>
      </c>
      <c r="E1582">
        <f>'TPS543C20 Loop Gain'!B2358</f>
        <v>424000</v>
      </c>
    </row>
    <row r="1583" spans="3:5" x14ac:dyDescent="0.25">
      <c r="C1583">
        <f>'TPS543C20 Loop Gain'!AI2357</f>
        <v>-7.4923075603990874</v>
      </c>
      <c r="D1583">
        <f>'TPS543C20 Loop Gain'!AJ2357</f>
        <v>37.036136449059796</v>
      </c>
      <c r="E1583">
        <f>'TPS543C20 Loop Gain'!B2357</f>
        <v>423000</v>
      </c>
    </row>
    <row r="1584" spans="3:5" x14ac:dyDescent="0.25">
      <c r="C1584">
        <f>'TPS543C20 Loop Gain'!AI2356</f>
        <v>-7.4664255315245054</v>
      </c>
      <c r="D1584">
        <f>'TPS543C20 Loop Gain'!AJ2356</f>
        <v>37.146251564016531</v>
      </c>
      <c r="E1584">
        <f>'TPS543C20 Loop Gain'!B2356</f>
        <v>422000</v>
      </c>
    </row>
    <row r="1585" spans="3:5" x14ac:dyDescent="0.25">
      <c r="C1585">
        <f>'TPS543C20 Loop Gain'!AI2355</f>
        <v>-7.4405072922094027</v>
      </c>
      <c r="D1585">
        <f>'TPS543C20 Loop Gain'!AJ2355</f>
        <v>37.256301176399425</v>
      </c>
      <c r="E1585">
        <f>'TPS543C20 Loop Gain'!B2355</f>
        <v>421000</v>
      </c>
    </row>
    <row r="1586" spans="3:5" x14ac:dyDescent="0.25">
      <c r="C1586">
        <f>'TPS543C20 Loop Gain'!AI2354</f>
        <v>-7.4145525615692929</v>
      </c>
      <c r="D1586">
        <f>'TPS543C20 Loop Gain'!AJ2354</f>
        <v>37.366285034192238</v>
      </c>
      <c r="E1586">
        <f>'TPS543C20 Loop Gain'!B2354</f>
        <v>420000</v>
      </c>
    </row>
    <row r="1587" spans="3:5" x14ac:dyDescent="0.25">
      <c r="C1587">
        <f>'TPS543C20 Loop Gain'!AI2353</f>
        <v>-7.3885610568615707</v>
      </c>
      <c r="D1587">
        <f>'TPS543C20 Loop Gain'!AJ2353</f>
        <v>37.476202882993057</v>
      </c>
      <c r="E1587">
        <f>'TPS543C20 Loop Gain'!B2353</f>
        <v>419000</v>
      </c>
    </row>
    <row r="1588" spans="3:5" x14ac:dyDescent="0.25">
      <c r="C1588">
        <f>'TPS543C20 Loop Gain'!AI2352</f>
        <v>-7.3625324934650891</v>
      </c>
      <c r="D1588">
        <f>'TPS543C20 Loop Gain'!AJ2352</f>
        <v>37.586054465979657</v>
      </c>
      <c r="E1588">
        <f>'TPS543C20 Loop Gain'!B2352</f>
        <v>418000</v>
      </c>
    </row>
    <row r="1589" spans="3:5" x14ac:dyDescent="0.25">
      <c r="C1589">
        <f>'TPS543C20 Loop Gain'!AI2351</f>
        <v>-7.3364665848603625</v>
      </c>
      <c r="D1589">
        <f>'TPS543C20 Loop Gain'!AJ2351</f>
        <v>37.695839523885994</v>
      </c>
      <c r="E1589">
        <f>'TPS543C20 Loop Gain'!B2351</f>
        <v>417000</v>
      </c>
    </row>
    <row r="1590" spans="3:5" x14ac:dyDescent="0.25">
      <c r="C1590">
        <f>'TPS543C20 Loop Gain'!AI2350</f>
        <v>-7.3103630426091684</v>
      </c>
      <c r="D1590">
        <f>'TPS543C20 Loop Gain'!AJ2350</f>
        <v>37.805557794970845</v>
      </c>
      <c r="E1590">
        <f>'TPS543C20 Loop Gain'!B2350</f>
        <v>416000</v>
      </c>
    </row>
    <row r="1591" spans="3:5" x14ac:dyDescent="0.25">
      <c r="C1591">
        <f>'TPS543C20 Loop Gain'!AI2349</f>
        <v>-7.2842215763335698</v>
      </c>
      <c r="D1591">
        <f>'TPS543C20 Loop Gain'!AJ2349</f>
        <v>37.915209014988008</v>
      </c>
      <c r="E1591">
        <f>'TPS543C20 Loop Gain'!B2349</f>
        <v>415000</v>
      </c>
    </row>
    <row r="1592" spans="3:5" x14ac:dyDescent="0.25">
      <c r="C1592">
        <f>'TPS543C20 Loop Gain'!AI2348</f>
        <v>-7.2580418936954416</v>
      </c>
      <c r="D1592">
        <f>'TPS543C20 Loop Gain'!AJ2348</f>
        <v>38.024792917156105</v>
      </c>
      <c r="E1592">
        <f>'TPS543C20 Loop Gain'!B2348</f>
        <v>414000</v>
      </c>
    </row>
    <row r="1593" spans="3:5" x14ac:dyDescent="0.25">
      <c r="C1593">
        <f>'TPS543C20 Loop Gain'!AI2347</f>
        <v>-7.231823700375263</v>
      </c>
      <c r="D1593">
        <f>'TPS543C20 Loop Gain'!AJ2347</f>
        <v>38.134309232129866</v>
      </c>
      <c r="E1593">
        <f>'TPS543C20 Loop Gain'!B2347</f>
        <v>413000</v>
      </c>
    </row>
    <row r="1594" spans="3:5" x14ac:dyDescent="0.25">
      <c r="C1594">
        <f>'TPS543C20 Loop Gain'!AI2346</f>
        <v>-7.205566700049979</v>
      </c>
      <c r="D1594">
        <f>'TPS543C20 Loop Gain'!AJ2346</f>
        <v>38.243757687966649</v>
      </c>
      <c r="E1594">
        <f>'TPS543C20 Loop Gain'!B2346</f>
        <v>412000</v>
      </c>
    </row>
    <row r="1595" spans="3:5" x14ac:dyDescent="0.25">
      <c r="C1595">
        <f>'TPS543C20 Loop Gain'!AI2345</f>
        <v>-7.1792705943727233</v>
      </c>
      <c r="D1595">
        <f>'TPS543C20 Loop Gain'!AJ2345</f>
        <v>38.353138010097354</v>
      </c>
      <c r="E1595">
        <f>'TPS543C20 Loop Gain'!B2345</f>
        <v>411000</v>
      </c>
    </row>
    <row r="1596" spans="3:5" x14ac:dyDescent="0.25">
      <c r="C1596">
        <f>'TPS543C20 Loop Gain'!AI2344</f>
        <v>-7.1529350829486757</v>
      </c>
      <c r="D1596">
        <f>'TPS543C20 Loop Gain'!AJ2344</f>
        <v>38.462449921294272</v>
      </c>
      <c r="E1596">
        <f>'TPS543C20 Loop Gain'!B2344</f>
        <v>410000</v>
      </c>
    </row>
    <row r="1597" spans="3:5" x14ac:dyDescent="0.25">
      <c r="C1597">
        <f>'TPS543C20 Loop Gain'!AI2343</f>
        <v>-7.1265598633152791</v>
      </c>
      <c r="D1597">
        <f>'TPS543C20 Loop Gain'!AJ2343</f>
        <v>38.571693141636693</v>
      </c>
      <c r="E1597">
        <f>'TPS543C20 Loop Gain'!B2343</f>
        <v>409000</v>
      </c>
    </row>
    <row r="1598" spans="3:5" x14ac:dyDescent="0.25">
      <c r="C1598">
        <f>'TPS543C20 Loop Gain'!AI2342</f>
        <v>-7.1001446309174643</v>
      </c>
      <c r="D1598">
        <f>'TPS543C20 Loop Gain'!AJ2342</f>
        <v>38.680867388483833</v>
      </c>
      <c r="E1598">
        <f>'TPS543C20 Loop Gain'!B2342</f>
        <v>408000</v>
      </c>
    </row>
    <row r="1599" spans="3:5" x14ac:dyDescent="0.25">
      <c r="C1599">
        <f>'TPS543C20 Loop Gain'!AI2341</f>
        <v>-7.0736890790862885</v>
      </c>
      <c r="D1599">
        <f>'TPS543C20 Loop Gain'!AJ2341</f>
        <v>38.789972376436154</v>
      </c>
      <c r="E1599">
        <f>'TPS543C20 Loop Gain'!B2341</f>
        <v>407000</v>
      </c>
    </row>
    <row r="1600" spans="3:5" x14ac:dyDescent="0.25">
      <c r="C1600">
        <f>'TPS543C20 Loop Gain'!AI2340</f>
        <v>-7.0471928990146049</v>
      </c>
      <c r="D1600">
        <f>'TPS543C20 Loop Gain'!AJ2340</f>
        <v>38.899007817305424</v>
      </c>
      <c r="E1600">
        <f>'TPS543C20 Loop Gain'!B2340</f>
        <v>406000</v>
      </c>
    </row>
    <row r="1601" spans="3:5" x14ac:dyDescent="0.25">
      <c r="C1601">
        <f>'TPS543C20 Loop Gain'!AI2339</f>
        <v>-7.0206557797345406</v>
      </c>
      <c r="D1601">
        <f>'TPS543C20 Loop Gain'!AJ2339</f>
        <v>39.00797342007926</v>
      </c>
      <c r="E1601">
        <f>'TPS543C20 Loop Gain'!B2339</f>
        <v>405000</v>
      </c>
    </row>
    <row r="1602" spans="3:5" x14ac:dyDescent="0.25">
      <c r="C1602">
        <f>'TPS543C20 Loop Gain'!AI2338</f>
        <v>-6.9940774080934434</v>
      </c>
      <c r="D1602">
        <f>'TPS543C20 Loop Gain'!AJ2338</f>
        <v>39.116868890889116</v>
      </c>
      <c r="E1602">
        <f>'TPS543C20 Loop Gain'!B2338</f>
        <v>404000</v>
      </c>
    </row>
    <row r="1603" spans="3:5" x14ac:dyDescent="0.25">
      <c r="C1603">
        <f>'TPS543C20 Loop Gain'!AI2337</f>
        <v>-6.9674574687291688</v>
      </c>
      <c r="D1603">
        <f>'TPS543C20 Loop Gain'!AJ2337</f>
        <v>39.225693932972256</v>
      </c>
      <c r="E1603">
        <f>'TPS543C20 Loop Gain'!B2337</f>
        <v>403000</v>
      </c>
    </row>
    <row r="1604" spans="3:5" x14ac:dyDescent="0.25">
      <c r="C1604">
        <f>'TPS543C20 Loop Gain'!AI2336</f>
        <v>-6.9407956440466867</v>
      </c>
      <c r="D1604">
        <f>'TPS543C20 Loop Gain'!AJ2336</f>
        <v>39.334448246640861</v>
      </c>
      <c r="E1604">
        <f>'TPS543C20 Loop Gain'!B2336</f>
        <v>402000</v>
      </c>
    </row>
    <row r="1605" spans="3:5" x14ac:dyDescent="0.25">
      <c r="C1605">
        <f>'TPS543C20 Loop Gain'!AI2335</f>
        <v>-6.9140916141922579</v>
      </c>
      <c r="D1605">
        <f>'TPS543C20 Loop Gain'!AJ2335</f>
        <v>39.443131529242763</v>
      </c>
      <c r="E1605">
        <f>'TPS543C20 Loop Gain'!B2335</f>
        <v>401000</v>
      </c>
    </row>
    <row r="1606" spans="3:5" x14ac:dyDescent="0.25">
      <c r="C1606">
        <f>'TPS543C20 Loop Gain'!AI2334</f>
        <v>-6.8873450570294334</v>
      </c>
      <c r="D1606">
        <f>'TPS543C20 Loop Gain'!AJ2334</f>
        <v>39.551743475127644</v>
      </c>
      <c r="E1606">
        <f>'TPS543C20 Loop Gain'!B2334</f>
        <v>400000</v>
      </c>
    </row>
    <row r="1607" spans="3:5" x14ac:dyDescent="0.25">
      <c r="C1607">
        <f>'TPS543C20 Loop Gain'!AI2333</f>
        <v>-6.8605556481126886</v>
      </c>
      <c r="D1607">
        <f>'TPS543C20 Loop Gain'!AJ2333</f>
        <v>39.660283775609109</v>
      </c>
      <c r="E1607">
        <f>'TPS543C20 Loop Gain'!B2333</f>
        <v>399000</v>
      </c>
    </row>
    <row r="1608" spans="3:5" x14ac:dyDescent="0.25">
      <c r="C1608">
        <f>'TPS543C20 Loop Gain'!AI2332</f>
        <v>-6.833723060662189</v>
      </c>
      <c r="D1608">
        <f>'TPS543C20 Loop Gain'!AJ2332</f>
        <v>39.76875211892898</v>
      </c>
      <c r="E1608">
        <f>'TPS543C20 Loop Gain'!B2332</f>
        <v>398000</v>
      </c>
    </row>
    <row r="1609" spans="3:5" x14ac:dyDescent="0.25">
      <c r="C1609">
        <f>'TPS543C20 Loop Gain'!AI2331</f>
        <v>-6.806846965537896</v>
      </c>
      <c r="D1609">
        <f>'TPS543C20 Loop Gain'!AJ2331</f>
        <v>39.87714819021879</v>
      </c>
      <c r="E1609">
        <f>'TPS543C20 Loop Gain'!B2331</f>
        <v>397000</v>
      </c>
    </row>
    <row r="1610" spans="3:5" x14ac:dyDescent="0.25">
      <c r="C1610">
        <f>'TPS543C20 Loop Gain'!AI2330</f>
        <v>-6.7799270312122957</v>
      </c>
      <c r="D1610">
        <f>'TPS543C20 Loop Gain'!AJ2330</f>
        <v>39.98547167146171</v>
      </c>
      <c r="E1610">
        <f>'TPS543C20 Loop Gain'!B2330</f>
        <v>396000</v>
      </c>
    </row>
    <row r="1611" spans="3:5" x14ac:dyDescent="0.25">
      <c r="C1611">
        <f>'TPS543C20 Loop Gain'!AI2329</f>
        <v>-6.752962923744656</v>
      </c>
      <c r="D1611">
        <f>'TPS543C20 Loop Gain'!AJ2329</f>
        <v>40.093722241455474</v>
      </c>
      <c r="E1611">
        <f>'TPS543C20 Loop Gain'!B2329</f>
        <v>395000</v>
      </c>
    </row>
    <row r="1612" spans="3:5" x14ac:dyDescent="0.25">
      <c r="C1612">
        <f>'TPS543C20 Loop Gain'!AI2328</f>
        <v>-6.7259543067531311</v>
      </c>
      <c r="D1612">
        <f>'TPS543C20 Loop Gain'!AJ2328</f>
        <v>40.201899575771634</v>
      </c>
      <c r="E1612">
        <f>'TPS543C20 Loop Gain'!B2328</f>
        <v>394000</v>
      </c>
    </row>
    <row r="1613" spans="3:5" x14ac:dyDescent="0.25">
      <c r="C1613">
        <f>'TPS543C20 Loop Gain'!AI2327</f>
        <v>-6.6989008413872497</v>
      </c>
      <c r="D1613">
        <f>'TPS543C20 Loop Gain'!AJ2327</f>
        <v>40.310003346717451</v>
      </c>
      <c r="E1613">
        <f>'TPS543C20 Loop Gain'!B2327</f>
        <v>393000</v>
      </c>
    </row>
    <row r="1614" spans="3:5" x14ac:dyDescent="0.25">
      <c r="C1614">
        <f>'TPS543C20 Loop Gain'!AI2326</f>
        <v>-6.6718021863006189</v>
      </c>
      <c r="D1614">
        <f>'TPS543C20 Loop Gain'!AJ2326</f>
        <v>40.418033223293662</v>
      </c>
      <c r="E1614">
        <f>'TPS543C20 Loop Gain'!B2326</f>
        <v>392000</v>
      </c>
    </row>
    <row r="1615" spans="3:5" x14ac:dyDescent="0.25">
      <c r="C1615">
        <f>'TPS543C20 Loop Gain'!AI2325</f>
        <v>-6.6446579976217004</v>
      </c>
      <c r="D1615">
        <f>'TPS543C20 Loop Gain'!AJ2325</f>
        <v>40.525988871157658</v>
      </c>
      <c r="E1615">
        <f>'TPS543C20 Loop Gain'!B2325</f>
        <v>391000</v>
      </c>
    </row>
    <row r="1616" spans="3:5" x14ac:dyDescent="0.25">
      <c r="C1616">
        <f>'TPS543C20 Loop Gain'!AI2324</f>
        <v>-6.6174679289259419</v>
      </c>
      <c r="D1616">
        <f>'TPS543C20 Loop Gain'!AJ2324</f>
        <v>40.633869952577442</v>
      </c>
      <c r="E1616">
        <f>'TPS543C20 Loop Gain'!B2324</f>
        <v>390000</v>
      </c>
    </row>
    <row r="1617" spans="3:5" x14ac:dyDescent="0.25">
      <c r="C1617">
        <f>'TPS543C20 Loop Gain'!AI2323</f>
        <v>-6.5902316312064455</v>
      </c>
      <c r="D1617">
        <f>'TPS543C20 Loop Gain'!AJ2323</f>
        <v>40.741676126395461</v>
      </c>
      <c r="E1617">
        <f>'TPS543C20 Loop Gain'!B2323</f>
        <v>389000</v>
      </c>
    </row>
    <row r="1618" spans="3:5" x14ac:dyDescent="0.25">
      <c r="C1618">
        <f>'TPS543C20 Loop Gain'!AI2322</f>
        <v>-6.5629487528442452</v>
      </c>
      <c r="D1618">
        <f>'TPS543C20 Loop Gain'!AJ2322</f>
        <v>40.849407047979589</v>
      </c>
      <c r="E1618">
        <f>'TPS543C20 Loop Gain'!B2322</f>
        <v>388000</v>
      </c>
    </row>
    <row r="1619" spans="3:5" x14ac:dyDescent="0.25">
      <c r="C1619">
        <f>'TPS543C20 Loop Gain'!AI2321</f>
        <v>-6.5356189395787361</v>
      </c>
      <c r="D1619">
        <f>'TPS543C20 Loop Gain'!AJ2321</f>
        <v>40.957062369187526</v>
      </c>
      <c r="E1619">
        <f>'TPS543C20 Loop Gain'!B2321</f>
        <v>387000</v>
      </c>
    </row>
    <row r="1620" spans="3:5" x14ac:dyDescent="0.25">
      <c r="C1620">
        <f>'TPS543C20 Loop Gain'!AI2320</f>
        <v>-6.5082418344772774</v>
      </c>
      <c r="D1620">
        <f>'TPS543C20 Loop Gain'!AJ2320</f>
        <v>41.064641738318024</v>
      </c>
      <c r="E1620">
        <f>'TPS543C20 Loop Gain'!B2320</f>
        <v>386000</v>
      </c>
    </row>
    <row r="1621" spans="3:5" x14ac:dyDescent="0.25">
      <c r="C1621">
        <f>'TPS543C20 Loop Gain'!AI2319</f>
        <v>-6.4808170779044572</v>
      </c>
      <c r="D1621">
        <f>'TPS543C20 Loop Gain'!AJ2319</f>
        <v>41.172144800068665</v>
      </c>
      <c r="E1621">
        <f>'TPS543C20 Loop Gain'!B2319</f>
        <v>385000</v>
      </c>
    </row>
    <row r="1622" spans="3:5" x14ac:dyDescent="0.25">
      <c r="C1622">
        <f>'TPS543C20 Loop Gain'!AI2318</f>
        <v>-6.4533443074908989</v>
      </c>
      <c r="D1622">
        <f>'TPS543C20 Loop Gain'!AJ2318</f>
        <v>41.27957119549184</v>
      </c>
      <c r="E1622">
        <f>'TPS543C20 Loop Gain'!B2318</f>
        <v>384000</v>
      </c>
    </row>
    <row r="1623" spans="3:5" x14ac:dyDescent="0.25">
      <c r="C1623">
        <f>'TPS543C20 Loop Gain'!AI2317</f>
        <v>-6.4258231581019789</v>
      </c>
      <c r="D1623">
        <f>'TPS543C20 Loop Gain'!AJ2317</f>
        <v>41.386920561947669</v>
      </c>
      <c r="E1623">
        <f>'TPS543C20 Loop Gain'!B2317</f>
        <v>383000</v>
      </c>
    </row>
    <row r="1624" spans="3:5" x14ac:dyDescent="0.25">
      <c r="C1624">
        <f>'TPS543C20 Loop Gain'!AI2316</f>
        <v>-6.3982532618052677</v>
      </c>
      <c r="D1624">
        <f>'TPS543C20 Loop Gain'!AJ2316</f>
        <v>41.494192533063355</v>
      </c>
      <c r="E1624">
        <f>'TPS543C20 Loop Gain'!B2316</f>
        <v>382000</v>
      </c>
    </row>
    <row r="1625" spans="3:5" x14ac:dyDescent="0.25">
      <c r="C1625">
        <f>'TPS543C20 Loop Gain'!AI2315</f>
        <v>-6.3706342478387423</v>
      </c>
      <c r="D1625">
        <f>'TPS543C20 Loop Gain'!AJ2315</f>
        <v>41.601386738676382</v>
      </c>
      <c r="E1625">
        <f>'TPS543C20 Loop Gain'!B2315</f>
        <v>381000</v>
      </c>
    </row>
    <row r="1626" spans="3:5" x14ac:dyDescent="0.25">
      <c r="C1626">
        <f>'TPS543C20 Loop Gain'!AI2314</f>
        <v>-6.3429657425769275</v>
      </c>
      <c r="D1626">
        <f>'TPS543C20 Loop Gain'!AJ2314</f>
        <v>41.708502804798563</v>
      </c>
      <c r="E1626">
        <f>'TPS543C20 Loop Gain'!B2314</f>
        <v>380000</v>
      </c>
    </row>
    <row r="1627" spans="3:5" x14ac:dyDescent="0.25">
      <c r="C1627">
        <f>'TPS543C20 Loop Gain'!AI2313</f>
        <v>-6.3152473694988922</v>
      </c>
      <c r="D1627">
        <f>'TPS543C20 Loop Gain'!AJ2313</f>
        <v>41.815540353562469</v>
      </c>
      <c r="E1627">
        <f>'TPS543C20 Loop Gain'!B2313</f>
        <v>379000</v>
      </c>
    </row>
    <row r="1628" spans="3:5" x14ac:dyDescent="0.25">
      <c r="C1628">
        <f>'TPS543C20 Loop Gain'!AI2312</f>
        <v>-6.2874787491526982</v>
      </c>
      <c r="D1628">
        <f>'TPS543C20 Loop Gain'!AJ2312</f>
        <v>41.922499003172291</v>
      </c>
      <c r="E1628">
        <f>'TPS543C20 Loop Gain'!B2312</f>
        <v>378000</v>
      </c>
    </row>
    <row r="1629" spans="3:5" x14ac:dyDescent="0.25">
      <c r="C1629">
        <f>'TPS543C20 Loop Gain'!AI2311</f>
        <v>-6.2596594991224643</v>
      </c>
      <c r="D1629">
        <f>'TPS543C20 Loop Gain'!AJ2311</f>
        <v>42.029378367857795</v>
      </c>
      <c r="E1629">
        <f>'TPS543C20 Loop Gain'!B2311</f>
        <v>377000</v>
      </c>
    </row>
    <row r="1630" spans="3:5" x14ac:dyDescent="0.25">
      <c r="C1630">
        <f>'TPS543C20 Loop Gain'!AI2310</f>
        <v>-6.2317892339924965</v>
      </c>
      <c r="D1630">
        <f>'TPS543C20 Loop Gain'!AJ2310</f>
        <v>42.136178057822256</v>
      </c>
      <c r="E1630">
        <f>'TPS543C20 Loop Gain'!B2310</f>
        <v>376000</v>
      </c>
    </row>
    <row r="1631" spans="3:5" x14ac:dyDescent="0.25">
      <c r="C1631">
        <f>'TPS543C20 Loop Gain'!AI2309</f>
        <v>-6.2038675653131437</v>
      </c>
      <c r="D1631">
        <f>'TPS543C20 Loop Gain'!AJ2309</f>
        <v>42.242897679193653</v>
      </c>
      <c r="E1631">
        <f>'TPS543C20 Loop Gain'!B2309</f>
        <v>375000</v>
      </c>
    </row>
    <row r="1632" spans="3:5" x14ac:dyDescent="0.25">
      <c r="C1632">
        <f>'TPS543C20 Loop Gain'!AI2308</f>
        <v>-6.1758941015634221</v>
      </c>
      <c r="D1632">
        <f>'TPS543C20 Loop Gain'!AJ2308</f>
        <v>42.349536833971769</v>
      </c>
      <c r="E1632">
        <f>'TPS543C20 Loop Gain'!B2308</f>
        <v>374000</v>
      </c>
    </row>
    <row r="1633" spans="3:5" x14ac:dyDescent="0.25">
      <c r="C1633">
        <f>'TPS543C20 Loop Gain'!AI2307</f>
        <v>-6.1478684481159025</v>
      </c>
      <c r="D1633">
        <f>'TPS543C20 Loop Gain'!AJ2307</f>
        <v>42.456095119977533</v>
      </c>
      <c r="E1633">
        <f>'TPS543C20 Loop Gain'!B2307</f>
        <v>373000</v>
      </c>
    </row>
    <row r="1634" spans="3:5" x14ac:dyDescent="0.25">
      <c r="C1634">
        <f>'TPS543C20 Loop Gain'!AI2306</f>
        <v>-6.119790207199288</v>
      </c>
      <c r="D1634">
        <f>'TPS543C20 Loop Gain'!AJ2306</f>
        <v>42.562572130799865</v>
      </c>
      <c r="E1634">
        <f>'TPS543C20 Loop Gain'!B2306</f>
        <v>372000</v>
      </c>
    </row>
    <row r="1635" spans="3:5" x14ac:dyDescent="0.25">
      <c r="C1635">
        <f>'TPS543C20 Loop Gain'!AI2305</f>
        <v>-6.0916589778610106</v>
      </c>
      <c r="D1635">
        <f>'TPS543C20 Loop Gain'!AJ2305</f>
        <v>42.668967455743001</v>
      </c>
      <c r="E1635">
        <f>'TPS543C20 Loop Gain'!B2305</f>
        <v>371000</v>
      </c>
    </row>
    <row r="1636" spans="3:5" x14ac:dyDescent="0.25">
      <c r="C1636">
        <f>'TPS543C20 Loop Gain'!AI2304</f>
        <v>-6.0634743559293955</v>
      </c>
      <c r="D1636">
        <f>'TPS543C20 Loop Gain'!AJ2304</f>
        <v>42.775280679770241</v>
      </c>
      <c r="E1636">
        <f>'TPS543C20 Loop Gain'!B2304</f>
        <v>370000</v>
      </c>
    </row>
    <row r="1637" spans="3:5" x14ac:dyDescent="0.25">
      <c r="C1637">
        <f>'TPS543C20 Loop Gain'!AI2303</f>
        <v>-6.0352359339750672</v>
      </c>
      <c r="D1637">
        <f>'TPS543C20 Loop Gain'!AJ2303</f>
        <v>42.88151138345183</v>
      </c>
      <c r="E1637">
        <f>'TPS543C20 Loop Gain'!B2303</f>
        <v>369000</v>
      </c>
    </row>
    <row r="1638" spans="3:5" x14ac:dyDescent="0.25">
      <c r="C1638">
        <f>'TPS543C20 Loop Gain'!AI2302</f>
        <v>-6.0069433012720044</v>
      </c>
      <c r="D1638">
        <f>'TPS543C20 Loop Gain'!AJ2302</f>
        <v>42.987659142907603</v>
      </c>
      <c r="E1638">
        <f>'TPS543C20 Loop Gain'!B2302</f>
        <v>368000</v>
      </c>
    </row>
    <row r="1639" spans="3:5" x14ac:dyDescent="0.25">
      <c r="C1639">
        <f>'TPS543C20 Loop Gain'!AI2301</f>
        <v>-5.9785960437575048</v>
      </c>
      <c r="D1639">
        <f>'TPS543C20 Loop Gain'!AJ2301</f>
        <v>43.093723529751763</v>
      </c>
      <c r="E1639">
        <f>'TPS543C20 Loop Gain'!B2301</f>
        <v>367000</v>
      </c>
    </row>
    <row r="1640" spans="3:5" x14ac:dyDescent="0.25">
      <c r="C1640">
        <f>'TPS543C20 Loop Gain'!AI2300</f>
        <v>-5.9501937439923838</v>
      </c>
      <c r="D1640">
        <f>'TPS543C20 Loop Gain'!AJ2300</f>
        <v>43.199704111033576</v>
      </c>
      <c r="E1640">
        <f>'TPS543C20 Loop Gain'!B2300</f>
        <v>366000</v>
      </c>
    </row>
    <row r="1641" spans="3:5" x14ac:dyDescent="0.25">
      <c r="C1641">
        <f>'TPS543C20 Loop Gain'!AI2299</f>
        <v>-5.9217359811200385</v>
      </c>
      <c r="D1641">
        <f>'TPS543C20 Loop Gain'!AJ2299</f>
        <v>43.305600449181441</v>
      </c>
      <c r="E1641">
        <f>'TPS543C20 Loop Gain'!B2299</f>
        <v>365000</v>
      </c>
    </row>
    <row r="1642" spans="3:5" x14ac:dyDescent="0.25">
      <c r="C1642">
        <f>'TPS543C20 Loop Gain'!AI2298</f>
        <v>-5.89322233082469</v>
      </c>
      <c r="D1642">
        <f>'TPS543C20 Loop Gain'!AJ2298</f>
        <v>43.411412101942723</v>
      </c>
      <c r="E1642">
        <f>'TPS543C20 Loop Gain'!B2298</f>
        <v>364000</v>
      </c>
    </row>
    <row r="1643" spans="3:5" x14ac:dyDescent="0.25">
      <c r="C1643">
        <f>'TPS543C20 Loop Gain'!AI2297</f>
        <v>-5.8646523652898361</v>
      </c>
      <c r="D1643">
        <f>'TPS543C20 Loop Gain'!AJ2297</f>
        <v>43.517138622325618</v>
      </c>
      <c r="E1643">
        <f>'TPS543C20 Loop Gain'!B2297</f>
        <v>363000</v>
      </c>
    </row>
    <row r="1644" spans="3:5" x14ac:dyDescent="0.25">
      <c r="C1644">
        <f>'TPS543C20 Loop Gain'!AI2296</f>
        <v>-5.8360256531550618</v>
      </c>
      <c r="D1644">
        <f>'TPS543C20 Loop Gain'!AJ2296</f>
        <v>43.622779558535377</v>
      </c>
      <c r="E1644">
        <f>'TPS543C20 Loop Gain'!B2296</f>
        <v>362000</v>
      </c>
    </row>
    <row r="1645" spans="3:5" x14ac:dyDescent="0.25">
      <c r="C1645">
        <f>'TPS543C20 Loop Gain'!AI2295</f>
        <v>-5.8073417594734096</v>
      </c>
      <c r="D1645">
        <f>'TPS543C20 Loop Gain'!AJ2295</f>
        <v>43.728334453917519</v>
      </c>
      <c r="E1645">
        <f>'TPS543C20 Loop Gain'!B2295</f>
        <v>361000</v>
      </c>
    </row>
    <row r="1646" spans="3:5" x14ac:dyDescent="0.25">
      <c r="C1646">
        <f>'TPS543C20 Loop Gain'!AI2294</f>
        <v>-5.7786002456665972</v>
      </c>
      <c r="D1646">
        <f>'TPS543C20 Loop Gain'!AJ2294</f>
        <v>43.833802846891352</v>
      </c>
      <c r="E1646">
        <f>'TPS543C20 Loop Gain'!B2294</f>
        <v>360000</v>
      </c>
    </row>
    <row r="1647" spans="3:5" x14ac:dyDescent="0.25">
      <c r="C1647">
        <f>'TPS543C20 Loop Gain'!AI2293</f>
        <v>-5.7498006694808002</v>
      </c>
      <c r="D1647">
        <f>'TPS543C20 Loop Gain'!AJ2293</f>
        <v>43.939184270888532</v>
      </c>
      <c r="E1647">
        <f>'TPS543C20 Loop Gain'!B2293</f>
        <v>359000</v>
      </c>
    </row>
    <row r="1648" spans="3:5" x14ac:dyDescent="0.25">
      <c r="C1648">
        <f>'TPS543C20 Loop Gain'!AI2292</f>
        <v>-5.7209425849416631</v>
      </c>
      <c r="D1648">
        <f>'TPS543C20 Loop Gain'!AJ2292</f>
        <v>44.04447825428759</v>
      </c>
      <c r="E1648">
        <f>'TPS543C20 Loop Gain'!B2292</f>
        <v>358000</v>
      </c>
    </row>
    <row r="1649" spans="3:5" x14ac:dyDescent="0.25">
      <c r="C1649">
        <f>'TPS543C20 Loop Gain'!AI2291</f>
        <v>-5.6920255423078183</v>
      </c>
      <c r="D1649">
        <f>'TPS543C20 Loop Gain'!AJ2291</f>
        <v>44.149684320353131</v>
      </c>
      <c r="E1649">
        <f>'TPS543C20 Loop Gain'!B2291</f>
        <v>357000</v>
      </c>
    </row>
    <row r="1650" spans="3:5" x14ac:dyDescent="0.25">
      <c r="C1650">
        <f>'TPS543C20 Loop Gain'!AI2290</f>
        <v>-5.6630490880245619</v>
      </c>
      <c r="D1650">
        <f>'TPS543C20 Loop Gain'!AJ2290</f>
        <v>44.254801987164811</v>
      </c>
      <c r="E1650">
        <f>'TPS543C20 Loop Gain'!B2290</f>
        <v>356000</v>
      </c>
    </row>
    <row r="1651" spans="3:5" x14ac:dyDescent="0.25">
      <c r="C1651">
        <f>'TPS543C20 Loop Gain'!AI2289</f>
        <v>-5.6340127646758109</v>
      </c>
      <c r="D1651">
        <f>'TPS543C20 Loop Gain'!AJ2289</f>
        <v>44.359830767551927</v>
      </c>
      <c r="E1651">
        <f>'TPS543C20 Loop Gain'!B2289</f>
        <v>355000</v>
      </c>
    </row>
    <row r="1652" spans="3:5" x14ac:dyDescent="0.25">
      <c r="C1652">
        <f>'TPS543C20 Loop Gain'!AI2288</f>
        <v>-5.6049161109373538</v>
      </c>
      <c r="D1652">
        <f>'TPS543C20 Loop Gain'!AJ2288</f>
        <v>44.464770169026956</v>
      </c>
      <c r="E1652">
        <f>'TPS543C20 Loop Gain'!B2288</f>
        <v>354000</v>
      </c>
    </row>
    <row r="1653" spans="3:5" x14ac:dyDescent="0.25">
      <c r="C1653">
        <f>'TPS543C20 Loop Gain'!AI2287</f>
        <v>-5.575758661526379</v>
      </c>
      <c r="D1653">
        <f>'TPS543C20 Loop Gain'!AJ2287</f>
        <v>44.569619693716092</v>
      </c>
      <c r="E1653">
        <f>'TPS543C20 Loop Gain'!B2287</f>
        <v>353000</v>
      </c>
    </row>
    <row r="1654" spans="3:5" x14ac:dyDescent="0.25">
      <c r="C1654">
        <f>'TPS543C20 Loop Gain'!AI2286</f>
        <v>-5.546539947153132</v>
      </c>
      <c r="D1654">
        <f>'TPS543C20 Loop Gain'!AJ2286</f>
        <v>44.674378838287765</v>
      </c>
      <c r="E1654">
        <f>'TPS543C20 Loop Gain'!B2286</f>
        <v>352000</v>
      </c>
    </row>
    <row r="1655" spans="3:5" x14ac:dyDescent="0.25">
      <c r="C1655">
        <f>'TPS543C20 Loop Gain'!AI2285</f>
        <v>-5.5172594944696929</v>
      </c>
      <c r="D1655">
        <f>'TPS543C20 Loop Gain'!AJ2285</f>
        <v>44.779047093883968</v>
      </c>
      <c r="E1655">
        <f>'TPS543C20 Loop Gain'!B2285</f>
        <v>351000</v>
      </c>
    </row>
    <row r="1656" spans="3:5" x14ac:dyDescent="0.25">
      <c r="C1656">
        <f>'TPS543C20 Loop Gain'!AI2284</f>
        <v>-5.48791682601966</v>
      </c>
      <c r="D1656">
        <f>'TPS543C20 Loop Gain'!AJ2284</f>
        <v>44.883623946045901</v>
      </c>
      <c r="E1656">
        <f>'TPS543C20 Loop Gain'!B2284</f>
        <v>350000</v>
      </c>
    </row>
    <row r="1657" spans="3:5" x14ac:dyDescent="0.25">
      <c r="C1657">
        <f>'TPS543C20 Loop Gain'!AI2283</f>
        <v>-5.45851146018558</v>
      </c>
      <c r="D1657">
        <f>'TPS543C20 Loop Gain'!AJ2283</f>
        <v>44.988108874645143</v>
      </c>
      <c r="E1657">
        <f>'TPS543C20 Loop Gain'!B2283</f>
        <v>349000</v>
      </c>
    </row>
    <row r="1658" spans="3:5" x14ac:dyDescent="0.25">
      <c r="C1658">
        <f>'TPS543C20 Loop Gain'!AI2282</f>
        <v>-5.4290429111362482</v>
      </c>
      <c r="D1658">
        <f>'TPS543C20 Loop Gain'!AJ2282</f>
        <v>45.092501353803165</v>
      </c>
      <c r="E1658">
        <f>'TPS543C20 Loop Gain'!B2282</f>
        <v>348000</v>
      </c>
    </row>
    <row r="1659" spans="3:5" x14ac:dyDescent="0.25">
      <c r="C1659">
        <f>'TPS543C20 Loop Gain'!AI2281</f>
        <v>-5.3995106887737618</v>
      </c>
      <c r="D1659">
        <f>'TPS543C20 Loop Gain'!AJ2281</f>
        <v>45.196800851823454</v>
      </c>
      <c r="E1659">
        <f>'TPS543C20 Loop Gain'!B2281</f>
        <v>347000</v>
      </c>
    </row>
    <row r="1660" spans="3:5" x14ac:dyDescent="0.25">
      <c r="C1660">
        <f>'TPS543C20 Loop Gain'!AI2280</f>
        <v>-5.3699142986781307</v>
      </c>
      <c r="D1660">
        <f>'TPS543C20 Loop Gain'!AJ2280</f>
        <v>45.301006831108921</v>
      </c>
      <c r="E1660">
        <f>'TPS543C20 Loop Gain'!B2280</f>
        <v>346000</v>
      </c>
    </row>
    <row r="1661" spans="3:5" x14ac:dyDescent="0.25">
      <c r="C1661">
        <f>'TPS543C20 Loop Gain'!AI2279</f>
        <v>-5.3402532420534161</v>
      </c>
      <c r="D1661">
        <f>'TPS543C20 Loop Gain'!AJ2279</f>
        <v>45.405118748088491</v>
      </c>
      <c r="E1661">
        <f>'TPS543C20 Loop Gain'!B2279</f>
        <v>345000</v>
      </c>
    </row>
    <row r="1662" spans="3:5" x14ac:dyDescent="0.25">
      <c r="C1662">
        <f>'TPS543C20 Loop Gain'!AI2278</f>
        <v>-5.310527015669841</v>
      </c>
      <c r="D1662">
        <f>'TPS543C20 Loop Gain'!AJ2278</f>
        <v>45.50913605313734</v>
      </c>
      <c r="E1662">
        <f>'TPS543C20 Loop Gain'!B2278</f>
        <v>344000</v>
      </c>
    </row>
    <row r="1663" spans="3:5" x14ac:dyDescent="0.25">
      <c r="C1663">
        <f>'TPS543C20 Loop Gain'!AI2277</f>
        <v>-5.2807351118085268</v>
      </c>
      <c r="D1663">
        <f>'TPS543C20 Loop Gain'!AJ2277</f>
        <v>45.613058190497547</v>
      </c>
      <c r="E1663">
        <f>'TPS543C20 Loop Gain'!B2277</f>
        <v>343000</v>
      </c>
    </row>
    <row r="1664" spans="3:5" x14ac:dyDescent="0.25">
      <c r="C1664">
        <f>'TPS543C20 Loop Gain'!AI2276</f>
        <v>-5.2508770182024387</v>
      </c>
      <c r="D1664">
        <f>'TPS543C20 Loop Gain'!AJ2276</f>
        <v>45.716884598196309</v>
      </c>
      <c r="E1664">
        <f>'TPS543C20 Loop Gain'!B2276</f>
        <v>342000</v>
      </c>
    </row>
    <row r="1665" spans="3:5" x14ac:dyDescent="0.25">
      <c r="C1665">
        <f>'TPS543C20 Loop Gain'!AI2275</f>
        <v>-5.2209522179778727</v>
      </c>
      <c r="D1665">
        <f>'TPS543C20 Loop Gain'!AJ2275</f>
        <v>45.82061470796485</v>
      </c>
      <c r="E1665">
        <f>'TPS543C20 Loop Gain'!B2275</f>
        <v>341000</v>
      </c>
    </row>
    <row r="1666" spans="3:5" x14ac:dyDescent="0.25">
      <c r="C1666">
        <f>'TPS543C20 Loop Gain'!AI2274</f>
        <v>-5.1909601895948327</v>
      </c>
      <c r="D1666">
        <f>'TPS543C20 Loop Gain'!AJ2274</f>
        <v>45.924247945153944</v>
      </c>
      <c r="E1666">
        <f>'TPS543C20 Loop Gain'!B2274</f>
        <v>340000</v>
      </c>
    </row>
    <row r="1667" spans="3:5" x14ac:dyDescent="0.25">
      <c r="C1667">
        <f>'TPS543C20 Loop Gain'!AI2273</f>
        <v>-5.1609004067864461</v>
      </c>
      <c r="D1667">
        <f>'TPS543C20 Loop Gain'!AJ2273</f>
        <v>46.027783728652544</v>
      </c>
      <c r="E1667">
        <f>'TPS543C20 Loop Gain'!B2273</f>
        <v>339000</v>
      </c>
    </row>
    <row r="1668" spans="3:5" x14ac:dyDescent="0.25">
      <c r="C1668">
        <f>'TPS543C20 Loop Gain'!AI2272</f>
        <v>-5.1307723384969295</v>
      </c>
      <c r="D1668">
        <f>'TPS543C20 Loop Gain'!AJ2272</f>
        <v>46.131221470797719</v>
      </c>
      <c r="E1668">
        <f>'TPS543C20 Loop Gain'!B2272</f>
        <v>338000</v>
      </c>
    </row>
    <row r="1669" spans="3:5" x14ac:dyDescent="0.25">
      <c r="C1669">
        <f>'TPS543C20 Loop Gain'!AI2271</f>
        <v>-5.1005754488186339</v>
      </c>
      <c r="D1669">
        <f>'TPS543C20 Loop Gain'!AJ2271</f>
        <v>46.234560577289876</v>
      </c>
      <c r="E1669">
        <f>'TPS543C20 Loop Gain'!B2271</f>
        <v>337000</v>
      </c>
    </row>
    <row r="1670" spans="3:5" x14ac:dyDescent="0.25">
      <c r="C1670">
        <f>'TPS543C20 Loop Gain'!AI2270</f>
        <v>-5.070309196929335</v>
      </c>
      <c r="D1670">
        <f>'TPS543C20 Loop Gain'!AJ2270</f>
        <v>46.337800447104975</v>
      </c>
      <c r="E1670">
        <f>'TPS543C20 Loop Gain'!B2270</f>
        <v>336000</v>
      </c>
    </row>
    <row r="1671" spans="3:5" x14ac:dyDescent="0.25">
      <c r="C1671">
        <f>'TPS543C20 Loop Gain'!AI2269</f>
        <v>-5.0399730370264759</v>
      </c>
      <c r="D1671">
        <f>'TPS543C20 Loop Gain'!AJ2269</f>
        <v>46.440940472404499</v>
      </c>
      <c r="E1671">
        <f>'TPS543C20 Loop Gain'!B2269</f>
        <v>335000</v>
      </c>
    </row>
    <row r="1672" spans="3:5" x14ac:dyDescent="0.25">
      <c r="C1672">
        <f>'TPS543C20 Loop Gain'!AI2268</f>
        <v>-5.0095664182620752</v>
      </c>
      <c r="D1672">
        <f>'TPS543C20 Loop Gain'!AJ2268</f>
        <v>46.543980038442029</v>
      </c>
      <c r="E1672">
        <f>'TPS543C20 Loop Gain'!B2268</f>
        <v>334000</v>
      </c>
    </row>
    <row r="1673" spans="3:5" x14ac:dyDescent="0.25">
      <c r="C1673">
        <f>'TPS543C20 Loop Gain'!AI2267</f>
        <v>-4.9790887846752927</v>
      </c>
      <c r="D1673">
        <f>'TPS543C20 Loop Gain'!AJ2267</f>
        <v>46.646918523474412</v>
      </c>
      <c r="E1673">
        <f>'TPS543C20 Loop Gain'!B2267</f>
        <v>333000</v>
      </c>
    </row>
    <row r="1674" spans="3:5" x14ac:dyDescent="0.25">
      <c r="C1674">
        <f>'TPS543C20 Loop Gain'!AI2266</f>
        <v>-4.9485395751252605</v>
      </c>
      <c r="D1674">
        <f>'TPS543C20 Loop Gain'!AJ2266</f>
        <v>46.749755298666571</v>
      </c>
      <c r="E1674">
        <f>'TPS543C20 Loop Gain'!B2266</f>
        <v>332000</v>
      </c>
    </row>
    <row r="1675" spans="3:5" x14ac:dyDescent="0.25">
      <c r="C1675">
        <f>'TPS543C20 Loop Gain'!AI2265</f>
        <v>-4.9179182232211947</v>
      </c>
      <c r="D1675">
        <f>'TPS543C20 Loop Gain'!AJ2265</f>
        <v>46.852489727994502</v>
      </c>
      <c r="E1675">
        <f>'TPS543C20 Loop Gain'!B2265</f>
        <v>331000</v>
      </c>
    </row>
    <row r="1676" spans="3:5" x14ac:dyDescent="0.25">
      <c r="C1676">
        <f>'TPS543C20 Loop Gain'!AI2264</f>
        <v>-4.8872241572528035</v>
      </c>
      <c r="D1676">
        <f>'TPS543C20 Loop Gain'!AJ2264</f>
        <v>46.955121168151599</v>
      </c>
      <c r="E1676">
        <f>'TPS543C20 Loop Gain'!B2264</f>
        <v>330000</v>
      </c>
    </row>
    <row r="1677" spans="3:5" x14ac:dyDescent="0.25">
      <c r="C1677">
        <f>'TPS543C20 Loop Gain'!AI2263</f>
        <v>-4.8564568001182931</v>
      </c>
      <c r="D1677">
        <f>'TPS543C20 Loop Gain'!AJ2263</f>
        <v>47.057648968449463</v>
      </c>
      <c r="E1677">
        <f>'TPS543C20 Loop Gain'!B2263</f>
        <v>329000</v>
      </c>
    </row>
    <row r="1678" spans="3:5" x14ac:dyDescent="0.25">
      <c r="C1678">
        <f>'TPS543C20 Loop Gain'!AI2262</f>
        <v>-4.8256155692528671</v>
      </c>
      <c r="D1678">
        <f>'TPS543C20 Loop Gain'!AJ2262</f>
        <v>47.160072470716926</v>
      </c>
      <c r="E1678">
        <f>'TPS543C20 Loop Gain'!B2262</f>
        <v>328000</v>
      </c>
    </row>
    <row r="1679" spans="3:5" x14ac:dyDescent="0.25">
      <c r="C1679">
        <f>'TPS543C20 Loop Gain'!AI2261</f>
        <v>-4.7946998765534099</v>
      </c>
      <c r="D1679">
        <f>'TPS543C20 Loop Gain'!AJ2261</f>
        <v>47.26239100920067</v>
      </c>
      <c r="E1679">
        <f>'TPS543C20 Loop Gain'!B2261</f>
        <v>327000</v>
      </c>
    </row>
    <row r="1680" spans="3:5" x14ac:dyDescent="0.25">
      <c r="C1680">
        <f>'TPS543C20 Loop Gain'!AI2260</f>
        <v>-4.7637091283051456</v>
      </c>
      <c r="D1680">
        <f>'TPS543C20 Loop Gain'!AJ2260</f>
        <v>47.364603910462023</v>
      </c>
      <c r="E1680">
        <f>'TPS543C20 Loop Gain'!B2260</f>
        <v>326000</v>
      </c>
    </row>
    <row r="1681" spans="3:5" x14ac:dyDescent="0.25">
      <c r="C1681">
        <f>'TPS543C20 Loop Gain'!AI2259</f>
        <v>-4.7326427251044851</v>
      </c>
      <c r="D1681">
        <f>'TPS543C20 Loop Gain'!AJ2259</f>
        <v>47.466710493272465</v>
      </c>
      <c r="E1681">
        <f>'TPS543C20 Loop Gain'!B2259</f>
        <v>325000</v>
      </c>
    </row>
    <row r="1682" spans="3:5" x14ac:dyDescent="0.25">
      <c r="C1682">
        <f>'TPS543C20 Loop Gain'!AI2258</f>
        <v>-4.7015000617817355</v>
      </c>
      <c r="D1682">
        <f>'TPS543C20 Loop Gain'!AJ2258</f>
        <v>47.56871006850826</v>
      </c>
      <c r="E1682">
        <f>'TPS543C20 Loop Gain'!B2258</f>
        <v>324000</v>
      </c>
    </row>
    <row r="1683" spans="3:5" x14ac:dyDescent="0.25">
      <c r="C1683">
        <f>'TPS543C20 Loop Gain'!AI2257</f>
        <v>-4.6702805273220624</v>
      </c>
      <c r="D1683">
        <f>'TPS543C20 Loop Gain'!AJ2257</f>
        <v>47.670601939042626</v>
      </c>
      <c r="E1683">
        <f>'TPS543C20 Loop Gain'!B2257</f>
        <v>323000</v>
      </c>
    </row>
    <row r="1684" spans="3:5" x14ac:dyDescent="0.25">
      <c r="C1684">
        <f>'TPS543C20 Loop Gain'!AI2256</f>
        <v>-4.6389835047853278</v>
      </c>
      <c r="D1684">
        <f>'TPS543C20 Loop Gain'!AJ2256</f>
        <v>47.772385399637166</v>
      </c>
      <c r="E1684">
        <f>'TPS543C20 Loop Gain'!B2256</f>
        <v>322000</v>
      </c>
    </row>
    <row r="1685" spans="3:5" x14ac:dyDescent="0.25">
      <c r="C1685">
        <f>'TPS543C20 Loop Gain'!AI2255</f>
        <v>-4.6076083712255027</v>
      </c>
      <c r="D1685">
        <f>'TPS543C20 Loop Gain'!AJ2255</f>
        <v>47.874059736831207</v>
      </c>
      <c r="E1685">
        <f>'TPS543C20 Loop Gain'!B2255</f>
        <v>321000</v>
      </c>
    </row>
    <row r="1686" spans="3:5" x14ac:dyDescent="0.25">
      <c r="C1686">
        <f>'TPS543C20 Loop Gain'!AI2254</f>
        <v>-4.5761544976061934</v>
      </c>
      <c r="D1686">
        <f>'TPS543C20 Loop Gain'!AJ2254</f>
        <v>47.975624228827357</v>
      </c>
      <c r="E1686">
        <f>'TPS543C20 Loop Gain'!B2254</f>
        <v>320000</v>
      </c>
    </row>
    <row r="1687" spans="3:5" x14ac:dyDescent="0.25">
      <c r="C1687">
        <f>'TPS543C20 Loop Gain'!AI2253</f>
        <v>-4.5446212487176227</v>
      </c>
      <c r="D1687">
        <f>'TPS543C20 Loop Gain'!AJ2253</f>
        <v>48.07707814538059</v>
      </c>
      <c r="E1687">
        <f>'TPS543C20 Loop Gain'!B2253</f>
        <v>319000</v>
      </c>
    </row>
    <row r="1688" spans="3:5" x14ac:dyDescent="0.25">
      <c r="C1688">
        <f>'TPS543C20 Loop Gain'!AI2252</f>
        <v>-4.5130079830902075</v>
      </c>
      <c r="D1688">
        <f>'TPS543C20 Loop Gain'!AJ2252</f>
        <v>48.17842074768037</v>
      </c>
      <c r="E1688">
        <f>'TPS543C20 Loop Gain'!B2252</f>
        <v>318000</v>
      </c>
    </row>
    <row r="1689" spans="3:5" x14ac:dyDescent="0.25">
      <c r="C1689">
        <f>'TPS543C20 Loop Gain'!AI2251</f>
        <v>-4.4813140529076918</v>
      </c>
      <c r="D1689">
        <f>'TPS543C20 Loop Gain'!AJ2251</f>
        <v>48.279651288232742</v>
      </c>
      <c r="E1689">
        <f>'TPS543C20 Loop Gain'!B2251</f>
        <v>317000</v>
      </c>
    </row>
    <row r="1690" spans="3:5" x14ac:dyDescent="0.25">
      <c r="C1690">
        <f>'TPS543C20 Loop Gain'!AI2250</f>
        <v>-4.4495388039176547</v>
      </c>
      <c r="D1690">
        <f>'TPS543C20 Loop Gain'!AJ2250</f>
        <v>48.380769010741865</v>
      </c>
      <c r="E1690">
        <f>'TPS543C20 Loop Gain'!B2250</f>
        <v>316000</v>
      </c>
    </row>
    <row r="1691" spans="3:5" x14ac:dyDescent="0.25">
      <c r="C1691">
        <f>'TPS543C20 Loop Gain'!AI2249</f>
        <v>-4.4176815753424385</v>
      </c>
      <c r="D1691">
        <f>'TPS543C20 Loop Gain'!AJ2249</f>
        <v>48.481773149987276</v>
      </c>
      <c r="E1691">
        <f>'TPS543C20 Loop Gain'!B2249</f>
        <v>315000</v>
      </c>
    </row>
    <row r="1692" spans="3:5" x14ac:dyDescent="0.25">
      <c r="C1692">
        <f>'TPS543C20 Loop Gain'!AI2248</f>
        <v>-4.3857416997862844</v>
      </c>
      <c r="D1692">
        <f>'TPS543C20 Loop Gain'!AJ2248</f>
        <v>48.582662931702423</v>
      </c>
      <c r="E1692">
        <f>'TPS543C20 Loop Gain'!B2248</f>
        <v>314000</v>
      </c>
    </row>
    <row r="1693" spans="3:5" x14ac:dyDescent="0.25">
      <c r="C1693">
        <f>'TPS543C20 Loop Gain'!AI2247</f>
        <v>-4.3537185031423684</v>
      </c>
      <c r="D1693">
        <f>'TPS543C20 Loop Gain'!AJ2247</f>
        <v>48.683437572447723</v>
      </c>
      <c r="E1693">
        <f>'TPS543C20 Loop Gain'!B2247</f>
        <v>313000</v>
      </c>
    </row>
    <row r="1694" spans="3:5" x14ac:dyDescent="0.25">
      <c r="C1694">
        <f>'TPS543C20 Loop Gain'!AI2246</f>
        <v>-4.3216113044973028</v>
      </c>
      <c r="D1694">
        <f>'TPS543C20 Loop Gain'!AJ2246</f>
        <v>48.78409627948384</v>
      </c>
      <c r="E1694">
        <f>'TPS543C20 Loop Gain'!B2246</f>
        <v>312000</v>
      </c>
    </row>
    <row r="1695" spans="3:5" x14ac:dyDescent="0.25">
      <c r="C1695">
        <f>'TPS543C20 Loop Gain'!AI2245</f>
        <v>-4.2894194160349883</v>
      </c>
      <c r="D1695">
        <f>'TPS543C20 Loop Gain'!AJ2245</f>
        <v>48.884638250643405</v>
      </c>
      <c r="E1695">
        <f>'TPS543C20 Loop Gain'!B2245</f>
        <v>311000</v>
      </c>
    </row>
    <row r="1696" spans="3:5" x14ac:dyDescent="0.25">
      <c r="C1696">
        <f>'TPS543C20 Loop Gain'!AI2244</f>
        <v>-4.2571421429375551</v>
      </c>
      <c r="D1696">
        <f>'TPS543C20 Loop Gain'!AJ2244</f>
        <v>48.985062674199156</v>
      </c>
      <c r="E1696">
        <f>'TPS543C20 Loop Gain'!B2244</f>
        <v>310000</v>
      </c>
    </row>
    <row r="1697" spans="3:5" x14ac:dyDescent="0.25">
      <c r="C1697">
        <f>'TPS543C20 Loop Gain'!AI2243</f>
        <v>-4.2247787832856112</v>
      </c>
      <c r="D1697">
        <f>'TPS543C20 Loop Gain'!AJ2243</f>
        <v>49.08536872873033</v>
      </c>
      <c r="E1697">
        <f>'TPS543C20 Loop Gain'!B2243</f>
        <v>309000</v>
      </c>
    </row>
    <row r="1698" spans="3:5" x14ac:dyDescent="0.25">
      <c r="C1698">
        <f>'TPS543C20 Loop Gain'!AI2242</f>
        <v>-4.1923286279559653</v>
      </c>
      <c r="D1698">
        <f>'TPS543C20 Loop Gain'!AJ2242</f>
        <v>49.185555582988798</v>
      </c>
      <c r="E1698">
        <f>'TPS543C20 Loop Gain'!B2242</f>
        <v>308000</v>
      </c>
    </row>
    <row r="1699" spans="3:5" x14ac:dyDescent="0.25">
      <c r="C1699">
        <f>'TPS543C20 Loop Gain'!AI2241</f>
        <v>-4.1597909605178458</v>
      </c>
      <c r="D1699">
        <f>'TPS543C20 Loop Gain'!AJ2241</f>
        <v>49.285622395759091</v>
      </c>
      <c r="E1699">
        <f>'TPS543C20 Loop Gain'!B2241</f>
        <v>307000</v>
      </c>
    </row>
    <row r="1700" spans="3:5" x14ac:dyDescent="0.25">
      <c r="C1700">
        <f>'TPS543C20 Loop Gain'!AI2240</f>
        <v>-4.1271650571276322</v>
      </c>
      <c r="D1700">
        <f>'TPS543C20 Loop Gain'!AJ2240</f>
        <v>49.385568315723305</v>
      </c>
      <c r="E1700">
        <f>'TPS543C20 Loop Gain'!B2240</f>
        <v>306000</v>
      </c>
    </row>
    <row r="1701" spans="3:5" x14ac:dyDescent="0.25">
      <c r="C1701">
        <f>'TPS543C20 Loop Gain'!AI2239</f>
        <v>-4.0944501864208158</v>
      </c>
      <c r="D1701">
        <f>'TPS543C20 Loop Gain'!AJ2239</f>
        <v>49.485392481313156</v>
      </c>
      <c r="E1701">
        <f>'TPS543C20 Loop Gain'!B2239</f>
        <v>305000</v>
      </c>
    </row>
    <row r="1702" spans="3:5" x14ac:dyDescent="0.25">
      <c r="C1702">
        <f>'TPS543C20 Loop Gain'!AI2238</f>
        <v>-4.0616456094024036</v>
      </c>
      <c r="D1702">
        <f>'TPS543C20 Loop Gain'!AJ2238</f>
        <v>49.585094020572726</v>
      </c>
      <c r="E1702">
        <f>'TPS543C20 Loop Gain'!B2238</f>
        <v>304000</v>
      </c>
    </row>
    <row r="1703" spans="3:5" x14ac:dyDescent="0.25">
      <c r="C1703">
        <f>'TPS543C20 Loop Gain'!AI2237</f>
        <v>-4.0287505793364646</v>
      </c>
      <c r="D1703">
        <f>'TPS543C20 Loop Gain'!AJ2237</f>
        <v>49.684672051006395</v>
      </c>
      <c r="E1703">
        <f>'TPS543C20 Loop Gain'!B2237</f>
        <v>303000</v>
      </c>
    </row>
    <row r="1704" spans="3:5" x14ac:dyDescent="0.25">
      <c r="C1704">
        <f>'TPS543C20 Loop Gain'!AI2236</f>
        <v>-3.9957643416314315</v>
      </c>
      <c r="D1704">
        <f>'TPS543C20 Loop Gain'!AJ2236</f>
        <v>49.784125679434297</v>
      </c>
      <c r="E1704">
        <f>'TPS543C20 Loop Gain'!B2236</f>
        <v>302000</v>
      </c>
    </row>
    <row r="1705" spans="3:5" x14ac:dyDescent="0.25">
      <c r="C1705">
        <f>'TPS543C20 Loop Gain'!AI2235</f>
        <v>-3.9626861337252612</v>
      </c>
      <c r="D1705">
        <f>'TPS543C20 Loop Gain'!AJ2235</f>
        <v>49.883454001839034</v>
      </c>
      <c r="E1705">
        <f>'TPS543C20 Loop Gain'!B2235</f>
        <v>301000</v>
      </c>
    </row>
    <row r="1706" spans="3:5" x14ac:dyDescent="0.25">
      <c r="C1706">
        <f>'TPS543C20 Loop Gain'!AI2234</f>
        <v>-3.9295151849677836</v>
      </c>
      <c r="D1706">
        <f>'TPS543C20 Loop Gain'!AJ2234</f>
        <v>49.982656103212641</v>
      </c>
      <c r="E1706">
        <f>'TPS543C20 Loop Gain'!B2234</f>
        <v>300000</v>
      </c>
    </row>
    <row r="1707" spans="3:5" x14ac:dyDescent="0.25">
      <c r="C1707">
        <f>'TPS543C20 Loop Gain'!AI2233</f>
        <v>-3.8962507165006977</v>
      </c>
      <c r="D1707">
        <f>'TPS543C20 Loop Gain'!AJ2233</f>
        <v>50.081731057403864</v>
      </c>
      <c r="E1707">
        <f>'TPS543C20 Loop Gain'!B2233</f>
        <v>299000</v>
      </c>
    </row>
    <row r="1708" spans="3:5" x14ac:dyDescent="0.25">
      <c r="C1708">
        <f>'TPS543C20 Loop Gain'!AI2232</f>
        <v>-3.8628919411353104</v>
      </c>
      <c r="D1708">
        <f>'TPS543C20 Loop Gain'!AJ2232</f>
        <v>50.180677926954701</v>
      </c>
      <c r="E1708">
        <f>'TPS543C20 Loop Gain'!B2232</f>
        <v>298000</v>
      </c>
    </row>
    <row r="1709" spans="3:5" x14ac:dyDescent="0.25">
      <c r="C1709">
        <f>'TPS543C20 Loop Gain'!AI2231</f>
        <v>-3.8294380632289684</v>
      </c>
      <c r="D1709">
        <f>'TPS543C20 Loop Gain'!AJ2231</f>
        <v>50.279495762944251</v>
      </c>
      <c r="E1709">
        <f>'TPS543C20 Loop Gain'!B2231</f>
        <v>297000</v>
      </c>
    </row>
    <row r="1710" spans="3:5" x14ac:dyDescent="0.25">
      <c r="C1710">
        <f>'TPS543C20 Loop Gain'!AI2230</f>
        <v>-3.7958882785579733</v>
      </c>
      <c r="D1710">
        <f>'TPS543C20 Loop Gain'!AJ2230</f>
        <v>50.378183604822617</v>
      </c>
      <c r="E1710">
        <f>'TPS543C20 Loop Gain'!B2230</f>
        <v>296000</v>
      </c>
    </row>
    <row r="1711" spans="3:5" x14ac:dyDescent="0.25">
      <c r="C1711">
        <f>'TPS543C20 Loop Gain'!AI2229</f>
        <v>-3.7622417741888929</v>
      </c>
      <c r="D1711">
        <f>'TPS543C20 Loop Gain'!AJ2229</f>
        <v>50.476740480246917</v>
      </c>
      <c r="E1711">
        <f>'TPS543C20 Loop Gain'!B2229</f>
        <v>295000</v>
      </c>
    </row>
    <row r="1712" spans="3:5" x14ac:dyDescent="0.25">
      <c r="C1712">
        <f>'TPS543C20 Loop Gain'!AI2228</f>
        <v>-3.7284977283472633</v>
      </c>
      <c r="D1712">
        <f>'TPS543C20 Loop Gain'!AJ2228</f>
        <v>50.575165404912667</v>
      </c>
      <c r="E1712">
        <f>'TPS543C20 Loop Gain'!B2228</f>
        <v>294000</v>
      </c>
    </row>
    <row r="1713" spans="3:5" x14ac:dyDescent="0.25">
      <c r="C1713">
        <f>'TPS543C20 Loop Gain'!AI2227</f>
        <v>-3.6946553102835624</v>
      </c>
      <c r="D1713">
        <f>'TPS543C20 Loop Gain'!AJ2227</f>
        <v>50.673457382380121</v>
      </c>
      <c r="E1713">
        <f>'TPS543C20 Loop Gain'!B2227</f>
        <v>293000</v>
      </c>
    </row>
    <row r="1714" spans="3:5" x14ac:dyDescent="0.25">
      <c r="C1714">
        <f>'TPS543C20 Loop Gain'!AI2226</f>
        <v>-3.660713680137305</v>
      </c>
      <c r="D1714">
        <f>'TPS543C20 Loop Gain'!AJ2226</f>
        <v>50.771615403903624</v>
      </c>
      <c r="E1714">
        <f>'TPS543C20 Loop Gain'!B2226</f>
        <v>292000</v>
      </c>
    </row>
    <row r="1715" spans="3:5" x14ac:dyDescent="0.25">
      <c r="C1715">
        <f>'TPS543C20 Loop Gain'!AI2225</f>
        <v>-3.6266719887979626</v>
      </c>
      <c r="D1715">
        <f>'TPS543C20 Loop Gain'!AJ2225</f>
        <v>50.869638448253063</v>
      </c>
      <c r="E1715">
        <f>'TPS543C20 Loop Gain'!B2225</f>
        <v>291000</v>
      </c>
    </row>
    <row r="1716" spans="3:5" x14ac:dyDescent="0.25">
      <c r="C1716">
        <f>'TPS543C20 Loop Gain'!AI2224</f>
        <v>-3.592529377763638</v>
      </c>
      <c r="D1716">
        <f>'TPS543C20 Loop Gain'!AJ2224</f>
        <v>50.967525481533777</v>
      </c>
      <c r="E1716">
        <f>'TPS543C20 Loop Gain'!B2224</f>
        <v>290000</v>
      </c>
    </row>
    <row r="1717" spans="3:5" x14ac:dyDescent="0.25">
      <c r="C1717">
        <f>'TPS543C20 Loop Gain'!AI2223</f>
        <v>-3.5582849789966149</v>
      </c>
      <c r="D1717">
        <f>'TPS543C20 Loop Gain'!AJ2223</f>
        <v>51.065275457005541</v>
      </c>
      <c r="E1717">
        <f>'TPS543C20 Loop Gain'!B2223</f>
        <v>289000</v>
      </c>
    </row>
    <row r="1718" spans="3:5" x14ac:dyDescent="0.25">
      <c r="C1718">
        <f>'TPS543C20 Loop Gain'!AI2222</f>
        <v>-3.5239379147770018</v>
      </c>
      <c r="D1718">
        <f>'TPS543C20 Loop Gain'!AJ2222</f>
        <v>51.162887314898441</v>
      </c>
      <c r="E1718">
        <f>'TPS543C20 Loop Gain'!B2222</f>
        <v>288000</v>
      </c>
    </row>
    <row r="1719" spans="3:5" x14ac:dyDescent="0.25">
      <c r="C1719">
        <f>'TPS543C20 Loop Gain'!AI2221</f>
        <v>-3.4894872975525222</v>
      </c>
      <c r="D1719">
        <f>'TPS543C20 Loop Gain'!AJ2221</f>
        <v>51.260359982220351</v>
      </c>
      <c r="E1719">
        <f>'TPS543C20 Loop Gain'!B2221</f>
        <v>287000</v>
      </c>
    </row>
    <row r="1720" spans="3:5" x14ac:dyDescent="0.25">
      <c r="C1720">
        <f>'TPS543C20 Loop Gain'!AI2220</f>
        <v>-3.4549322297858738</v>
      </c>
      <c r="D1720">
        <f>'TPS543C20 Loop Gain'!AJ2220</f>
        <v>51.357692372569026</v>
      </c>
      <c r="E1720">
        <f>'TPS543C20 Loop Gain'!B2220</f>
        <v>286000</v>
      </c>
    </row>
    <row r="1721" spans="3:5" x14ac:dyDescent="0.25">
      <c r="C1721">
        <f>'TPS543C20 Loop Gain'!AI2219</f>
        <v>-3.4202718037999267</v>
      </c>
      <c r="D1721">
        <f>'TPS543C20 Loop Gain'!AJ2219</f>
        <v>51.454883385937485</v>
      </c>
      <c r="E1721">
        <f>'TPS543C20 Loop Gain'!B2219</f>
        <v>285000</v>
      </c>
    </row>
    <row r="1722" spans="3:5" x14ac:dyDescent="0.25">
      <c r="C1722">
        <f>'TPS543C20 Loop Gain'!AI2218</f>
        <v>-3.3855051016182531</v>
      </c>
      <c r="D1722">
        <f>'TPS543C20 Loop Gain'!AJ2218</f>
        <v>51.551931908515158</v>
      </c>
      <c r="E1722">
        <f>'TPS543C20 Loop Gain'!B2218</f>
        <v>284000</v>
      </c>
    </row>
    <row r="1723" spans="3:5" x14ac:dyDescent="0.25">
      <c r="C1723">
        <f>'TPS543C20 Loop Gain'!AI2217</f>
        <v>-3.3506311948038929</v>
      </c>
      <c r="D1723">
        <f>'TPS543C20 Loop Gain'!AJ2217</f>
        <v>51.648836812487858</v>
      </c>
      <c r="E1723">
        <f>'TPS543C20 Loop Gain'!B2217</f>
        <v>283000</v>
      </c>
    </row>
    <row r="1724" spans="3:5" x14ac:dyDescent="0.25">
      <c r="C1724">
        <f>'TPS543C20 Loop Gain'!AI2216</f>
        <v>-3.3156491442950515</v>
      </c>
      <c r="D1724">
        <f>'TPS543C20 Loop Gain'!AJ2216</f>
        <v>51.745596955832994</v>
      </c>
      <c r="E1724">
        <f>'TPS543C20 Loop Gain'!B2216</f>
        <v>282000</v>
      </c>
    </row>
    <row r="1725" spans="3:5" x14ac:dyDescent="0.25">
      <c r="C1725">
        <f>'TPS543C20 Loop Gain'!AI2215</f>
        <v>-3.2805580002362773</v>
      </c>
      <c r="D1725">
        <f>'TPS543C20 Loop Gain'!AJ2215</f>
        <v>51.84221118211547</v>
      </c>
      <c r="E1725">
        <f>'TPS543C20 Loop Gain'!B2215</f>
        <v>281000</v>
      </c>
    </row>
    <row r="1726" spans="3:5" x14ac:dyDescent="0.25">
      <c r="C1726">
        <f>'TPS543C20 Loop Gain'!AI2214</f>
        <v>-3.2453568018078842</v>
      </c>
      <c r="D1726">
        <f>'TPS543C20 Loop Gain'!AJ2214</f>
        <v>51.938678320271237</v>
      </c>
      <c r="E1726">
        <f>'TPS543C20 Loop Gain'!B2214</f>
        <v>280000</v>
      </c>
    </row>
    <row r="1727" spans="3:5" x14ac:dyDescent="0.25">
      <c r="C1727">
        <f>'TPS543C20 Loop Gain'!AI2213</f>
        <v>-3.2100445770506796</v>
      </c>
      <c r="D1727">
        <f>'TPS543C20 Loop Gain'!AJ2213</f>
        <v>52.034997184399124</v>
      </c>
      <c r="E1727">
        <f>'TPS543C20 Loop Gain'!B2213</f>
        <v>279000</v>
      </c>
    </row>
    <row r="1728" spans="3:5" x14ac:dyDescent="0.25">
      <c r="C1728">
        <f>'TPS543C20 Loop Gain'!AI2212</f>
        <v>-3.1746203426882378</v>
      </c>
      <c r="D1728">
        <f>'TPS543C20 Loop Gain'!AJ2212</f>
        <v>52.131166573541783</v>
      </c>
      <c r="E1728">
        <f>'TPS543C20 Loop Gain'!B2212</f>
        <v>278000</v>
      </c>
    </row>
    <row r="1729" spans="3:5" x14ac:dyDescent="0.25">
      <c r="C1729">
        <f>'TPS543C20 Loop Gain'!AI2211</f>
        <v>-3.1390831039454712</v>
      </c>
      <c r="D1729">
        <f>'TPS543C20 Loop Gain'!AJ2211</f>
        <v>52.227185271461074</v>
      </c>
      <c r="E1729">
        <f>'TPS543C20 Loop Gain'!B2211</f>
        <v>277000</v>
      </c>
    </row>
    <row r="1730" spans="3:5" x14ac:dyDescent="0.25">
      <c r="C1730">
        <f>'TPS543C20 Loop Gain'!AI2210</f>
        <v>-3.1034318543625798</v>
      </c>
      <c r="D1730">
        <f>'TPS543C20 Loop Gain'!AJ2210</f>
        <v>52.323052046419299</v>
      </c>
      <c r="E1730">
        <f>'TPS543C20 Loop Gain'!B2210</f>
        <v>276000</v>
      </c>
    </row>
    <row r="1731" spans="3:5" x14ac:dyDescent="0.25">
      <c r="C1731">
        <f>'TPS543C20 Loop Gain'!AI2209</f>
        <v>-3.0676655756069766</v>
      </c>
      <c r="D1731">
        <f>'TPS543C20 Loop Gain'!AJ2209</f>
        <v>52.418765650946668</v>
      </c>
      <c r="E1731">
        <f>'TPS543C20 Loop Gain'!B2209</f>
        <v>275000</v>
      </c>
    </row>
    <row r="1732" spans="3:5" x14ac:dyDescent="0.25">
      <c r="C1732">
        <f>'TPS543C20 Loop Gain'!AI2208</f>
        <v>-3.0317832372798148</v>
      </c>
      <c r="D1732">
        <f>'TPS543C20 Loop Gain'!AJ2208</f>
        <v>52.514324821612625</v>
      </c>
      <c r="E1732">
        <f>'TPS543C20 Loop Gain'!B2208</f>
        <v>274000</v>
      </c>
    </row>
    <row r="1733" spans="3:5" x14ac:dyDescent="0.25">
      <c r="C1733">
        <f>'TPS543C20 Loop Gain'!AI2207</f>
        <v>-2.9957837967193517</v>
      </c>
      <c r="D1733">
        <f>'TPS543C20 Loop Gain'!AJ2207</f>
        <v>52.609728278786761</v>
      </c>
      <c r="E1733">
        <f>'TPS543C20 Loop Gain'!B2207</f>
        <v>273000</v>
      </c>
    </row>
    <row r="1734" spans="3:5" x14ac:dyDescent="0.25">
      <c r="C1734">
        <f>'TPS543C20 Loop Gain'!AI2206</f>
        <v>-2.959666198801016</v>
      </c>
      <c r="D1734">
        <f>'TPS543C20 Loop Gain'!AJ2206</f>
        <v>52.704974726402313</v>
      </c>
      <c r="E1734">
        <f>'TPS543C20 Loop Gain'!B2206</f>
        <v>272000</v>
      </c>
    </row>
    <row r="1735" spans="3:5" x14ac:dyDescent="0.25">
      <c r="C1735">
        <f>'TPS543C20 Loop Gain'!AI2205</f>
        <v>-2.9234293757317751</v>
      </c>
      <c r="D1735">
        <f>'TPS543C20 Loop Gain'!AJ2205</f>
        <v>52.800062851712035</v>
      </c>
      <c r="E1735">
        <f>'TPS543C20 Loop Gain'!B2205</f>
        <v>271000</v>
      </c>
    </row>
    <row r="1736" spans="3:5" x14ac:dyDescent="0.25">
      <c r="C1736">
        <f>'TPS543C20 Loop Gain'!AI2204</f>
        <v>-2.8870722468417842</v>
      </c>
      <c r="D1736">
        <f>'TPS543C20 Loop Gain'!AJ2204</f>
        <v>52.894991325041623</v>
      </c>
      <c r="E1736">
        <f>'TPS543C20 Loop Gain'!B2204</f>
        <v>270000</v>
      </c>
    </row>
    <row r="1737" spans="3:5" x14ac:dyDescent="0.25">
      <c r="C1737">
        <f>'TPS543C20 Loop Gain'!AI2203</f>
        <v>-2.8505937183708041</v>
      </c>
      <c r="D1737">
        <f>'TPS543C20 Loop Gain'!AJ2203</f>
        <v>52.989758799535736</v>
      </c>
      <c r="E1737">
        <f>'TPS543C20 Loop Gain'!B2203</f>
        <v>269000</v>
      </c>
    </row>
    <row r="1738" spans="3:5" x14ac:dyDescent="0.25">
      <c r="C1738">
        <f>'TPS543C20 Loop Gain'!AI2202</f>
        <v>-2.8139926832509987</v>
      </c>
      <c r="D1738">
        <f>'TPS543C20 Loop Gain'!AJ2202</f>
        <v>53.084363910905815</v>
      </c>
      <c r="E1738">
        <f>'TPS543C20 Loop Gain'!B2202</f>
        <v>268000</v>
      </c>
    </row>
    <row r="1739" spans="3:5" x14ac:dyDescent="0.25">
      <c r="C1739">
        <f>'TPS543C20 Loop Gain'!AI2201</f>
        <v>-2.7772680208851726</v>
      </c>
      <c r="D1739">
        <f>'TPS543C20 Loop Gain'!AJ2201</f>
        <v>53.178805277170547</v>
      </c>
      <c r="E1739">
        <f>'TPS543C20 Loop Gain'!B2201</f>
        <v>267000</v>
      </c>
    </row>
    <row r="1740" spans="3:5" x14ac:dyDescent="0.25">
      <c r="C1740">
        <f>'TPS543C20 Loop Gain'!AI2200</f>
        <v>-2.7404185969188388</v>
      </c>
      <c r="D1740">
        <f>'TPS543C20 Loop Gain'!AJ2200</f>
        <v>53.273081498390006</v>
      </c>
      <c r="E1740">
        <f>'TPS543C20 Loop Gain'!B2200</f>
        <v>266000</v>
      </c>
    </row>
    <row r="1741" spans="3:5" x14ac:dyDescent="0.25">
      <c r="C1741">
        <f>'TPS543C20 Loop Gain'!AI2199</f>
        <v>-2.7034432630100671</v>
      </c>
      <c r="D1741">
        <f>'TPS543C20 Loop Gain'!AJ2199</f>
        <v>53.367191156399173</v>
      </c>
      <c r="E1741">
        <f>'TPS543C20 Loop Gain'!B2199</f>
        <v>265000</v>
      </c>
    </row>
    <row r="1742" spans="3:5" x14ac:dyDescent="0.25">
      <c r="C1742">
        <f>'TPS543C20 Loop Gain'!AI2198</f>
        <v>-2.6663408565930191</v>
      </c>
      <c r="D1742">
        <f>'TPS543C20 Loop Gain'!AJ2198</f>
        <v>53.461132814536555</v>
      </c>
      <c r="E1742">
        <f>'TPS543C20 Loop Gain'!B2198</f>
        <v>264000</v>
      </c>
    </row>
    <row r="1743" spans="3:5" x14ac:dyDescent="0.25">
      <c r="C1743">
        <f>'TPS543C20 Loop Gain'!AI2197</f>
        <v>-2.6291102006364953</v>
      </c>
      <c r="D1743">
        <f>'TPS543C20 Loop Gain'!AJ2197</f>
        <v>53.554905017365471</v>
      </c>
      <c r="E1743">
        <f>'TPS543C20 Loop Gain'!B2197</f>
        <v>263000</v>
      </c>
    </row>
    <row r="1744" spans="3:5" x14ac:dyDescent="0.25">
      <c r="C1744">
        <f>'TPS543C20 Loop Gain'!AI2196</f>
        <v>-2.5917501033979762</v>
      </c>
      <c r="D1744">
        <f>'TPS543C20 Loop Gain'!AJ2196</f>
        <v>53.648506290396078</v>
      </c>
      <c r="E1744">
        <f>'TPS543C20 Loop Gain'!B2196</f>
        <v>262000</v>
      </c>
    </row>
    <row r="1745" spans="3:5" x14ac:dyDescent="0.25">
      <c r="C1745">
        <f>'TPS543C20 Loop Gain'!AI2195</f>
        <v>-2.5542593581713997</v>
      </c>
      <c r="D1745">
        <f>'TPS543C20 Loop Gain'!AJ2195</f>
        <v>53.741935139794627</v>
      </c>
      <c r="E1745">
        <f>'TPS543C20 Loop Gain'!B2195</f>
        <v>261000</v>
      </c>
    </row>
    <row r="1746" spans="3:5" x14ac:dyDescent="0.25">
      <c r="C1746">
        <f>'TPS543C20 Loop Gain'!AI2194</f>
        <v>-2.516636743031619</v>
      </c>
      <c r="D1746">
        <f>'TPS543C20 Loop Gain'!AJ2194</f>
        <v>53.835190052099769</v>
      </c>
      <c r="E1746">
        <f>'TPS543C20 Loop Gain'!B2194</f>
        <v>260000</v>
      </c>
    </row>
    <row r="1747" spans="3:5" x14ac:dyDescent="0.25">
      <c r="C1747">
        <f>'TPS543C20 Loop Gain'!AI2193</f>
        <v>-2.478881020571543</v>
      </c>
      <c r="D1747">
        <f>'TPS543C20 Loop Gain'!AJ2193</f>
        <v>53.928269493923167</v>
      </c>
      <c r="E1747">
        <f>'TPS543C20 Loop Gain'!B2193</f>
        <v>259000</v>
      </c>
    </row>
    <row r="1748" spans="3:5" x14ac:dyDescent="0.25">
      <c r="C1748">
        <f>'TPS543C20 Loop Gain'!AI2192</f>
        <v>-2.4409909376334569</v>
      </c>
      <c r="D1748">
        <f>'TPS543C20 Loop Gain'!AJ2192</f>
        <v>54.021171911650008</v>
      </c>
      <c r="E1748">
        <f>'TPS543C20 Loop Gain'!B2192</f>
        <v>258000</v>
      </c>
    </row>
    <row r="1749" spans="3:5" x14ac:dyDescent="0.25">
      <c r="C1749">
        <f>'TPS543C20 Loop Gain'!AI2191</f>
        <v>-2.4029652250371951</v>
      </c>
      <c r="D1749">
        <f>'TPS543C20 Loop Gain'!AJ2191</f>
        <v>54.113895731136914</v>
      </c>
      <c r="E1749">
        <f>'TPS543C20 Loop Gain'!B2191</f>
        <v>257000</v>
      </c>
    </row>
    <row r="1750" spans="3:5" x14ac:dyDescent="0.25">
      <c r="C1750">
        <f>'TPS543C20 Loop Gain'!AI2190</f>
        <v>-2.3648025972986213</v>
      </c>
      <c r="D1750">
        <f>'TPS543C20 Loop Gain'!AJ2190</f>
        <v>54.206439357400541</v>
      </c>
      <c r="E1750">
        <f>'TPS543C20 Loop Gain'!B2190</f>
        <v>256000</v>
      </c>
    </row>
    <row r="1751" spans="3:5" x14ac:dyDescent="0.25">
      <c r="C1751">
        <f>'TPS543C20 Loop Gain'!AI2189</f>
        <v>-2.3265017523458145</v>
      </c>
      <c r="D1751">
        <f>'TPS543C20 Loop Gain'!AJ2189</f>
        <v>54.298801174304963</v>
      </c>
      <c r="E1751">
        <f>'TPS543C20 Loop Gain'!B2189</f>
        <v>255000</v>
      </c>
    </row>
    <row r="1752" spans="3:5" x14ac:dyDescent="0.25">
      <c r="C1752">
        <f>'TPS543C20 Loop Gain'!AI2188</f>
        <v>-2.2880613712254942</v>
      </c>
      <c r="D1752">
        <f>'TPS543C20 Loop Gain'!AJ2188</f>
        <v>54.390979544239485</v>
      </c>
      <c r="E1752">
        <f>'TPS543C20 Loop Gain'!B2188</f>
        <v>254000</v>
      </c>
    </row>
    <row r="1753" spans="3:5" x14ac:dyDescent="0.25">
      <c r="C1753">
        <f>'TPS543C20 Loop Gain'!AI2187</f>
        <v>-2.2494801178067503</v>
      </c>
      <c r="D1753">
        <f>'TPS543C20 Loop Gain'!AJ2187</f>
        <v>54.482972807796791</v>
      </c>
      <c r="E1753">
        <f>'TPS543C20 Loop Gain'!B2187</f>
        <v>253000</v>
      </c>
    </row>
    <row r="1754" spans="3:5" x14ac:dyDescent="0.25">
      <c r="C1754">
        <f>'TPS543C20 Loop Gain'!AI2186</f>
        <v>-2.2107566384746118</v>
      </c>
      <c r="D1754">
        <f>'TPS543C20 Loop Gain'!AJ2186</f>
        <v>54.574779283443256</v>
      </c>
      <c r="E1754">
        <f>'TPS543C20 Loop Gain'!B2186</f>
        <v>252000</v>
      </c>
    </row>
    <row r="1755" spans="3:5" x14ac:dyDescent="0.25">
      <c r="C1755">
        <f>'TPS543C20 Loop Gain'!AI2185</f>
        <v>-2.1718895618196536</v>
      </c>
      <c r="D1755">
        <f>'TPS543C20 Loop Gain'!AJ2185</f>
        <v>54.666397267182077</v>
      </c>
      <c r="E1755">
        <f>'TPS543C20 Loop Gain'!B2185</f>
        <v>251000</v>
      </c>
    </row>
    <row r="1756" spans="3:5" x14ac:dyDescent="0.25">
      <c r="C1756">
        <f>'TPS543C20 Loop Gain'!AI2184</f>
        <v>-2.1328774983196945</v>
      </c>
      <c r="D1756">
        <f>'TPS543C20 Loop Gain'!AJ2184</f>
        <v>54.757825032213049</v>
      </c>
      <c r="E1756">
        <f>'TPS543C20 Loop Gain'!B2184</f>
        <v>250000</v>
      </c>
    </row>
    <row r="1757" spans="3:5" x14ac:dyDescent="0.25">
      <c r="C1757">
        <f>'TPS543C20 Loop Gain'!AI2183</f>
        <v>-2.0937190400136658</v>
      </c>
      <c r="D1757">
        <f>'TPS543C20 Loop Gain'!AJ2183</f>
        <v>54.849060828590311</v>
      </c>
      <c r="E1757">
        <f>'TPS543C20 Loop Gain'!B2183</f>
        <v>249000</v>
      </c>
    </row>
    <row r="1758" spans="3:5" x14ac:dyDescent="0.25">
      <c r="C1758">
        <f>'TPS543C20 Loop Gain'!AI2182</f>
        <v>-2.0544127601699373</v>
      </c>
      <c r="D1758">
        <f>'TPS543C20 Loop Gain'!AJ2182</f>
        <v>54.940102882867421</v>
      </c>
      <c r="E1758">
        <f>'TPS543C20 Loop Gain'!B2182</f>
        <v>248000</v>
      </c>
    </row>
    <row r="1759" spans="3:5" x14ac:dyDescent="0.25">
      <c r="C1759">
        <f>'TPS543C20 Loop Gain'!AI2181</f>
        <v>-2.0149572129451685</v>
      </c>
      <c r="D1759">
        <f>'TPS543C20 Loop Gain'!AJ2181</f>
        <v>55.030949397740471</v>
      </c>
      <c r="E1759">
        <f>'TPS543C20 Loop Gain'!B2181</f>
        <v>247000</v>
      </c>
    </row>
    <row r="1760" spans="3:5" x14ac:dyDescent="0.25">
      <c r="C1760">
        <f>'TPS543C20 Loop Gain'!AI2180</f>
        <v>-1.9753509330375141</v>
      </c>
      <c r="D1760">
        <f>'TPS543C20 Loop Gain'!AJ2180</f>
        <v>55.121598551689949</v>
      </c>
      <c r="E1760">
        <f>'TPS543C20 Loop Gain'!B2180</f>
        <v>246000</v>
      </c>
    </row>
    <row r="1761" spans="3:5" x14ac:dyDescent="0.25">
      <c r="C1761">
        <f>'TPS543C20 Loop Gain'!AI2179</f>
        <v>-1.9355924353307628</v>
      </c>
      <c r="D1761">
        <f>'TPS543C20 Loop Gain'!AJ2179</f>
        <v>55.21204849860699</v>
      </c>
      <c r="E1761">
        <f>'TPS543C20 Loop Gain'!B2179</f>
        <v>245000</v>
      </c>
    </row>
    <row r="1762" spans="3:5" x14ac:dyDescent="0.25">
      <c r="C1762">
        <f>'TPS543C20 Loop Gain'!AI2178</f>
        <v>-1.8956802145305582</v>
      </c>
      <c r="D1762">
        <f>'TPS543C20 Loop Gain'!AJ2178</f>
        <v>55.302297367424138</v>
      </c>
      <c r="E1762">
        <f>'TPS543C20 Loop Gain'!B2178</f>
        <v>244000</v>
      </c>
    </row>
    <row r="1763" spans="3:5" x14ac:dyDescent="0.25">
      <c r="C1763">
        <f>'TPS543C20 Loop Gain'!AI2177</f>
        <v>-1.8556127447924586</v>
      </c>
      <c r="D1763">
        <f>'TPS543C20 Loop Gain'!AJ2177</f>
        <v>55.392343261732329</v>
      </c>
      <c r="E1763">
        <f>'TPS543C20 Loop Gain'!B2177</f>
        <v>243000</v>
      </c>
    </row>
    <row r="1764" spans="3:5" x14ac:dyDescent="0.25">
      <c r="C1764">
        <f>'TPS543C20 Loop Gain'!AI2176</f>
        <v>-1.8153884793418349</v>
      </c>
      <c r="D1764">
        <f>'TPS543C20 Loop Gain'!AJ2176</f>
        <v>55.482184259398132</v>
      </c>
      <c r="E1764">
        <f>'TPS543C20 Loop Gain'!B2176</f>
        <v>242000</v>
      </c>
    </row>
    <row r="1765" spans="3:5" x14ac:dyDescent="0.25">
      <c r="C1765">
        <f>'TPS543C20 Loop Gain'!AI2175</f>
        <v>-1.7750058500838999</v>
      </c>
      <c r="D1765">
        <f>'TPS543C20 Loop Gain'!AJ2175</f>
        <v>55.571818412168852</v>
      </c>
      <c r="E1765">
        <f>'TPS543C20 Loop Gain'!B2175</f>
        <v>241000</v>
      </c>
    </row>
    <row r="1766" spans="3:5" x14ac:dyDescent="0.25">
      <c r="C1766">
        <f>'TPS543C20 Loop Gain'!AI2174</f>
        <v>-1.7344632672071381</v>
      </c>
      <c r="D1766">
        <f>'TPS543C20 Loop Gain'!AJ2174</f>
        <v>55.661243745278213</v>
      </c>
      <c r="E1766">
        <f>'TPS543C20 Loop Gain'!B2174</f>
        <v>240000</v>
      </c>
    </row>
    <row r="1767" spans="3:5" x14ac:dyDescent="0.25">
      <c r="C1767">
        <f>'TPS543C20 Loop Gain'!AI2173</f>
        <v>-1.6937591187742849</v>
      </c>
      <c r="D1767">
        <f>'TPS543C20 Loop Gain'!AJ2173</f>
        <v>55.750458257038183</v>
      </c>
      <c r="E1767">
        <f>'TPS543C20 Loop Gain'!B2173</f>
        <v>239000</v>
      </c>
    </row>
    <row r="1768" spans="3:5" x14ac:dyDescent="0.25">
      <c r="C1768">
        <f>'TPS543C20 Loop Gain'!AI2172</f>
        <v>-1.6528917703059833</v>
      </c>
      <c r="D1768">
        <f>'TPS543C20 Loop Gain'!AJ2172</f>
        <v>55.839459918433334</v>
      </c>
      <c r="E1768">
        <f>'TPS543C20 Loop Gain'!B2172</f>
        <v>238000</v>
      </c>
    </row>
    <row r="1769" spans="3:5" x14ac:dyDescent="0.25">
      <c r="C1769">
        <f>'TPS543C20 Loop Gain'!AI2171</f>
        <v>-1.6118595643551239</v>
      </c>
      <c r="D1769">
        <f>'TPS543C20 Loop Gain'!AJ2171</f>
        <v>55.928246672701697</v>
      </c>
      <c r="E1769">
        <f>'TPS543C20 Loop Gain'!B2171</f>
        <v>237000</v>
      </c>
    </row>
    <row r="1770" spans="3:5" x14ac:dyDescent="0.25">
      <c r="C1770">
        <f>'TPS543C20 Loop Gain'!AI2170</f>
        <v>-1.570660820068623</v>
      </c>
      <c r="D1770">
        <f>'TPS543C20 Loop Gain'!AJ2170</f>
        <v>56.016816434912116</v>
      </c>
      <c r="E1770">
        <f>'TPS543C20 Loop Gain'!B2170</f>
        <v>236000</v>
      </c>
    </row>
    <row r="1771" spans="3:5" x14ac:dyDescent="0.25">
      <c r="C1771">
        <f>'TPS543C20 Loop Gain'!AI2169</f>
        <v>-1.5292938327423822</v>
      </c>
      <c r="D1771">
        <f>'TPS543C20 Loop Gain'!AJ2169</f>
        <v>56.105167091537353</v>
      </c>
      <c r="E1771">
        <f>'TPS543C20 Loop Gain'!B2169</f>
        <v>235000</v>
      </c>
    </row>
    <row r="1772" spans="3:5" x14ac:dyDescent="0.25">
      <c r="C1772">
        <f>'TPS543C20 Loop Gain'!AI2168</f>
        <v>-1.4877568733624582</v>
      </c>
      <c r="D1772">
        <f>'TPS543C20 Loop Gain'!AJ2168</f>
        <v>56.193296500014121</v>
      </c>
      <c r="E1772">
        <f>'TPS543C20 Loop Gain'!B2168</f>
        <v>234000</v>
      </c>
    </row>
    <row r="1773" spans="3:5" x14ac:dyDescent="0.25">
      <c r="C1773">
        <f>'TPS543C20 Loop Gain'!AI2167</f>
        <v>-1.4460481881368612</v>
      </c>
      <c r="D1773">
        <f>'TPS543C20 Loop Gain'!AJ2167</f>
        <v>56.281202488304686</v>
      </c>
      <c r="E1773">
        <f>'TPS543C20 Loop Gain'!B2167</f>
        <v>233000</v>
      </c>
    </row>
    <row r="1774" spans="3:5" x14ac:dyDescent="0.25">
      <c r="C1774">
        <f>'TPS543C20 Loop Gain'!AI2166</f>
        <v>-1.4041659980167285</v>
      </c>
      <c r="D1774">
        <f>'TPS543C20 Loop Gain'!AJ2166</f>
        <v>56.368882854446404</v>
      </c>
      <c r="E1774">
        <f>'TPS543C20 Loop Gain'!B2166</f>
        <v>232000</v>
      </c>
    </row>
    <row r="1775" spans="3:5" x14ac:dyDescent="0.25">
      <c r="C1775">
        <f>'TPS543C20 Loop Gain'!AI2165</f>
        <v>-1.3621084982049323</v>
      </c>
      <c r="D1775">
        <f>'TPS543C20 Loop Gain'!AJ2165</f>
        <v>56.456335366096582</v>
      </c>
      <c r="E1775">
        <f>'TPS543C20 Loop Gain'!B2165</f>
        <v>231000</v>
      </c>
    </row>
    <row r="1776" spans="3:5" x14ac:dyDescent="0.25">
      <c r="C1776">
        <f>'TPS543C20 Loop Gain'!AI2164</f>
        <v>-1.3198738576530522</v>
      </c>
      <c r="D1776">
        <f>'TPS543C20 Loop Gain'!AJ2164</f>
        <v>56.543557760069689</v>
      </c>
      <c r="E1776">
        <f>'TPS543C20 Loop Gain'!B2164</f>
        <v>230000</v>
      </c>
    </row>
    <row r="1777" spans="3:5" x14ac:dyDescent="0.25">
      <c r="C1777">
        <f>'TPS543C20 Loop Gain'!AI2163</f>
        <v>-1.2774602185468247</v>
      </c>
      <c r="D1777">
        <f>'TPS543C20 Loop Gain'!AJ2163</f>
        <v>56.630547741869023</v>
      </c>
      <c r="E1777">
        <f>'TPS543C20 Loop Gain'!B2163</f>
        <v>229000</v>
      </c>
    </row>
    <row r="1778" spans="3:5" x14ac:dyDescent="0.25">
      <c r="C1778">
        <f>'TPS543C20 Loop Gain'!AI2162</f>
        <v>-1.2348656957778363</v>
      </c>
      <c r="D1778">
        <f>'TPS543C20 Loop Gain'!AJ2162</f>
        <v>56.717302985210502</v>
      </c>
      <c r="E1778">
        <f>'TPS543C20 Loop Gain'!B2162</f>
        <v>228000</v>
      </c>
    </row>
    <row r="1779" spans="3:5" x14ac:dyDescent="0.25">
      <c r="C1779">
        <f>'TPS543C20 Loop Gain'!AI2161</f>
        <v>-1.1920883764039201</v>
      </c>
      <c r="D1779">
        <f>'TPS543C20 Loop Gain'!AJ2161</f>
        <v>56.80382113153955</v>
      </c>
      <c r="E1779">
        <f>'TPS543C20 Loop Gain'!B2161</f>
        <v>227000</v>
      </c>
    </row>
    <row r="1780" spans="3:5" x14ac:dyDescent="0.25">
      <c r="C1780">
        <f>'TPS543C20 Loop Gain'!AI2160</f>
        <v>-1.1491263190949568</v>
      </c>
      <c r="D1780">
        <f>'TPS543C20 Loop Gain'!AJ2160</f>
        <v>56.890099789543008</v>
      </c>
      <c r="E1780">
        <f>'TPS543C20 Loop Gain'!B2160</f>
        <v>226000</v>
      </c>
    </row>
    <row r="1781" spans="3:5" x14ac:dyDescent="0.25">
      <c r="C1781">
        <f>'TPS543C20 Loop Gain'!AI2159</f>
        <v>-1.1059775535658876</v>
      </c>
      <c r="D1781">
        <f>'TPS543C20 Loop Gain'!AJ2159</f>
        <v>56.976136534649918</v>
      </c>
      <c r="E1781">
        <f>'TPS543C20 Loop Gain'!B2159</f>
        <v>225000</v>
      </c>
    </row>
    <row r="1782" spans="3:5" x14ac:dyDescent="0.25">
      <c r="C1782">
        <f>'TPS543C20 Loop Gain'!AI2158</f>
        <v>-1.0626400799947935</v>
      </c>
      <c r="D1782">
        <f>'TPS543C20 Loop Gain'!AJ2158</f>
        <v>57.061928908530454</v>
      </c>
      <c r="E1782">
        <f>'TPS543C20 Loop Gain'!B2158</f>
        <v>224000</v>
      </c>
    </row>
    <row r="1783" spans="3:5" x14ac:dyDescent="0.25">
      <c r="C1783">
        <f>'TPS543C20 Loop Gain'!AI2157</f>
        <v>-1.0191118684284395</v>
      </c>
      <c r="D1783">
        <f>'TPS543C20 Loop Gain'!AJ2157</f>
        <v>57.147474418584814</v>
      </c>
      <c r="E1783">
        <f>'TPS543C20 Loop Gain'!B2157</f>
        <v>223000</v>
      </c>
    </row>
    <row r="1784" spans="3:5" x14ac:dyDescent="0.25">
      <c r="C1784">
        <f>'TPS543C20 Loop Gain'!AI2156</f>
        <v>-0.97539085816933602</v>
      </c>
      <c r="D1784">
        <f>'TPS543C20 Loop Gain'!AJ2156</f>
        <v>57.232770537424074</v>
      </c>
      <c r="E1784">
        <f>'TPS543C20 Loop Gain'!B2156</f>
        <v>222000</v>
      </c>
    </row>
    <row r="1785" spans="3:5" x14ac:dyDescent="0.25">
      <c r="C1785">
        <f>'TPS543C20 Loop Gain'!AI2155</f>
        <v>-0.93147495715173778</v>
      </c>
      <c r="D1785">
        <f>'TPS543C20 Loop Gain'!AJ2155</f>
        <v>57.317814702346389</v>
      </c>
      <c r="E1785">
        <f>'TPS543C20 Loop Gain'!B2155</f>
        <v>221000</v>
      </c>
    </row>
    <row r="1786" spans="3:5" x14ac:dyDescent="0.25">
      <c r="C1786">
        <f>'TPS543C20 Loop Gain'!AI2154</f>
        <v>-0.88736204129885432</v>
      </c>
      <c r="D1786">
        <f>'TPS543C20 Loop Gain'!AJ2154</f>
        <v>57.402604314806972</v>
      </c>
      <c r="E1786">
        <f>'TPS543C20 Loop Gain'!B2154</f>
        <v>220000</v>
      </c>
    </row>
    <row r="1787" spans="3:5" x14ac:dyDescent="0.25">
      <c r="C1787">
        <f>'TPS543C20 Loop Gain'!AI2153</f>
        <v>-0.84304995386551784</v>
      </c>
      <c r="D1787">
        <f>'TPS543C20 Loop Gain'!AJ2153</f>
        <v>57.48713673987659</v>
      </c>
      <c r="E1787">
        <f>'TPS543C20 Loop Gain'!B2153</f>
        <v>219000</v>
      </c>
    </row>
    <row r="1788" spans="3:5" x14ac:dyDescent="0.25">
      <c r="C1788">
        <f>'TPS543C20 Loop Gain'!AI2152</f>
        <v>-0.79853650476188809</v>
      </c>
      <c r="D1788">
        <f>'TPS543C20 Loop Gain'!AJ2152</f>
        <v>57.571409305697799</v>
      </c>
      <c r="E1788">
        <f>'TPS543C20 Loop Gain'!B2152</f>
        <v>218000</v>
      </c>
    </row>
    <row r="1789" spans="3:5" x14ac:dyDescent="0.25">
      <c r="C1789">
        <f>'TPS543C20 Loop Gain'!AI2151</f>
        <v>-0.75381946986341264</v>
      </c>
      <c r="D1789">
        <f>'TPS543C20 Loop Gain'!AJ2151</f>
        <v>57.655419302929872</v>
      </c>
      <c r="E1789">
        <f>'TPS543C20 Loop Gain'!B2151</f>
        <v>217000</v>
      </c>
    </row>
    <row r="1790" spans="3:5" x14ac:dyDescent="0.25">
      <c r="C1790">
        <f>'TPS543C20 Loop Gain'!AI2150</f>
        <v>-0.70889659029918972</v>
      </c>
      <c r="D1790">
        <f>'TPS543C20 Loop Gain'!AJ2150</f>
        <v>57.739163984191308</v>
      </c>
      <c r="E1790">
        <f>'TPS543C20 Loop Gain'!B2150</f>
        <v>216000</v>
      </c>
    </row>
    <row r="1791" spans="3:5" x14ac:dyDescent="0.25">
      <c r="C1791">
        <f>'TPS543C20 Loop Gain'!AI2149</f>
        <v>-0.66376557172501227</v>
      </c>
      <c r="D1791">
        <f>'TPS543C20 Loop Gain'!AJ2149</f>
        <v>57.822640563491113</v>
      </c>
      <c r="E1791">
        <f>'TPS543C20 Loop Gain'!B2149</f>
        <v>215000</v>
      </c>
    </row>
    <row r="1792" spans="3:5" x14ac:dyDescent="0.25">
      <c r="C1792">
        <f>'TPS543C20 Loop Gain'!AI2148</f>
        <v>-0.61842408357611778</v>
      </c>
      <c r="D1792">
        <f>'TPS543C20 Loop Gain'!AJ2148</f>
        <v>57.905846215654812</v>
      </c>
      <c r="E1792">
        <f>'TPS543C20 Loop Gain'!B2148</f>
        <v>214000</v>
      </c>
    </row>
    <row r="1793" spans="3:5" x14ac:dyDescent="0.25">
      <c r="C1793">
        <f>'TPS543C20 Loop Gain'!AI2147</f>
        <v>-0.5728697583001231</v>
      </c>
      <c r="D1793">
        <f>'TPS543C20 Loop Gain'!AJ2147</f>
        <v>57.988778075746282</v>
      </c>
      <c r="E1793">
        <f>'TPS543C20 Loop Gain'!B2147</f>
        <v>213000</v>
      </c>
    </row>
    <row r="1794" spans="3:5" x14ac:dyDescent="0.25">
      <c r="C1794">
        <f>'TPS543C20 Loop Gain'!AI2146</f>
        <v>-0.52710019057131974</v>
      </c>
      <c r="D1794">
        <f>'TPS543C20 Loop Gain'!AJ2146</f>
        <v>58.071433238475201</v>
      </c>
      <c r="E1794">
        <f>'TPS543C20 Loop Gain'!B2146</f>
        <v>212000</v>
      </c>
    </row>
    <row r="1795" spans="3:5" x14ac:dyDescent="0.25">
      <c r="C1795">
        <f>'TPS543C20 Loop Gain'!AI2145</f>
        <v>-0.48111293648273989</v>
      </c>
      <c r="D1795">
        <f>'TPS543C20 Loop Gain'!AJ2145</f>
        <v>58.15380875760701</v>
      </c>
      <c r="E1795">
        <f>'TPS543C20 Loop Gain'!B2145</f>
        <v>211000</v>
      </c>
    </row>
    <row r="1796" spans="3:5" x14ac:dyDescent="0.25">
      <c r="C1796">
        <f>'TPS543C20 Loop Gain'!AI2144</f>
        <v>-0.43490551271818895</v>
      </c>
      <c r="D1796">
        <f>'TPS543C20 Loop Gain'!AJ2144</f>
        <v>58.235901645360016</v>
      </c>
      <c r="E1796">
        <f>'TPS543C20 Loop Gain'!B2144</f>
        <v>210000</v>
      </c>
    </row>
    <row r="1797" spans="3:5" x14ac:dyDescent="0.25">
      <c r="C1797">
        <f>'TPS543C20 Loop Gain'!AI2143</f>
        <v>-0.388475395701534</v>
      </c>
      <c r="D1797">
        <f>'TPS543C20 Loop Gain'!AJ2143</f>
        <v>58.31770887179686</v>
      </c>
      <c r="E1797">
        <f>'TPS543C20 Loop Gain'!B2143</f>
        <v>209000</v>
      </c>
    </row>
    <row r="1798" spans="3:5" x14ac:dyDescent="0.25">
      <c r="C1798">
        <f>'TPS543C20 Loop Gain'!AI2142</f>
        <v>-0.34182002072306494</v>
      </c>
      <c r="D1798">
        <f>'TPS543C20 Loop Gain'!AJ2142</f>
        <v>58.399227364211541</v>
      </c>
      <c r="E1798">
        <f>'TPS543C20 Loop Gain'!B2142</f>
        <v>208000</v>
      </c>
    </row>
    <row r="1799" spans="3:5" x14ac:dyDescent="0.25">
      <c r="C1799">
        <f>'TPS543C20 Loop Gain'!AI2141</f>
        <v>-0.29493678104360588</v>
      </c>
      <c r="D1799">
        <f>'TPS543C20 Loop Gain'!AJ2141</f>
        <v>58.480454006507898</v>
      </c>
      <c r="E1799">
        <f>'TPS543C20 Loop Gain'!B2141</f>
        <v>207000</v>
      </c>
    </row>
    <row r="1800" spans="3:5" x14ac:dyDescent="0.25">
      <c r="C1800">
        <f>'TPS543C20 Loop Gain'!AI2140</f>
        <v>-0.24782302697301978</v>
      </c>
      <c r="D1800">
        <f>'TPS543C20 Loop Gain'!AJ2140</f>
        <v>58.561385638572723</v>
      </c>
      <c r="E1800">
        <f>'TPS543C20 Loop Gain'!B2140</f>
        <v>206000</v>
      </c>
    </row>
    <row r="1801" spans="3:5" x14ac:dyDescent="0.25">
      <c r="C1801">
        <f>'TPS543C20 Loop Gain'!AI2139</f>
        <v>-0.20047606492539669</v>
      </c>
      <c r="D1801">
        <f>'TPS543C20 Loop Gain'!AJ2139</f>
        <v>58.64201905564429</v>
      </c>
      <c r="E1801">
        <f>'TPS543C20 Loop Gain'!B2139</f>
        <v>205000</v>
      </c>
    </row>
    <row r="1802" spans="3:5" x14ac:dyDescent="0.25">
      <c r="C1802">
        <f>'TPS543C20 Loop Gain'!AI2138</f>
        <v>-0.15289315644627322</v>
      </c>
      <c r="D1802">
        <f>'TPS543C20 Loop Gain'!AJ2138</f>
        <v>58.722351007671115</v>
      </c>
      <c r="E1802">
        <f>'TPS543C20 Loop Gain'!B2138</f>
        <v>204000</v>
      </c>
    </row>
    <row r="1803" spans="3:5" x14ac:dyDescent="0.25">
      <c r="C1803">
        <f>'TPS543C20 Loop Gain'!AI2137</f>
        <v>-0.10507151721606932</v>
      </c>
      <c r="D1803">
        <f>'TPS543C20 Loop Gain'!AJ2137</f>
        <v>58.802378198669309</v>
      </c>
      <c r="E1803">
        <f>'TPS543C20 Loop Gain'!B2137</f>
        <v>203000</v>
      </c>
    </row>
    <row r="1804" spans="3:5" x14ac:dyDescent="0.25">
      <c r="C1804">
        <f>'TPS543C20 Loop Gain'!AI2136</f>
        <v>-5.7008316024134413E-2</v>
      </c>
      <c r="D1804">
        <f>'TPS543C20 Loop Gain'!AJ2136</f>
        <v>58.882097286072941</v>
      </c>
      <c r="E1804">
        <f>'TPS543C20 Loop Gain'!B2136</f>
        <v>202000</v>
      </c>
    </row>
    <row r="1805" spans="3:5" x14ac:dyDescent="0.25">
      <c r="C1805">
        <f>'TPS543C20 Loop Gain'!AI2135</f>
        <v>-8.7006737146910294E-3</v>
      </c>
      <c r="D1805">
        <f>'TPS543C20 Loop Gain'!AJ2135</f>
        <v>58.961504880078046</v>
      </c>
      <c r="E1805">
        <f>'TPS543C20 Loop Gain'!B2135</f>
        <v>201000</v>
      </c>
    </row>
    <row r="1806" spans="3:5" x14ac:dyDescent="0.25">
      <c r="C1806">
        <f>'TPS543C20 Loop Gain'!AI2134</f>
        <v>3.9854337895716282E-2</v>
      </c>
      <c r="D1806">
        <f>'TPS543C20 Loop Gain'!AJ2134</f>
        <v>59.040597542983193</v>
      </c>
      <c r="E1806">
        <f>'TPS543C20 Loop Gain'!B2134</f>
        <v>200000</v>
      </c>
    </row>
    <row r="1807" spans="3:5" x14ac:dyDescent="0.25">
      <c r="C1807">
        <f>'TPS543C20 Loop Gain'!AI2133</f>
        <v>4.4723558593399326E-2</v>
      </c>
      <c r="D1807">
        <f>'TPS543C20 Loop Gain'!AJ2133</f>
        <v>59.048489354266358</v>
      </c>
      <c r="E1807">
        <f>'TPS543C20 Loop Gain'!B2133</f>
        <v>199900</v>
      </c>
    </row>
    <row r="1808" spans="3:5" x14ac:dyDescent="0.25">
      <c r="C1808">
        <f>'TPS543C20 Loop Gain'!AI2132</f>
        <v>4.9595285731284071E-2</v>
      </c>
      <c r="D1808">
        <f>'TPS543C20 Loop Gain'!AJ2132</f>
        <v>59.056377977903253</v>
      </c>
      <c r="E1808">
        <f>'TPS543C20 Loop Gain'!B2132</f>
        <v>199800</v>
      </c>
    </row>
    <row r="1809" spans="3:5" x14ac:dyDescent="0.25">
      <c r="C1809">
        <f>'TPS543C20 Loop Gain'!AI2131</f>
        <v>5.4469522320737651E-2</v>
      </c>
      <c r="D1809">
        <f>'TPS543C20 Loop Gain'!AJ2131</f>
        <v>59.064263410375879</v>
      </c>
      <c r="E1809">
        <f>'TPS543C20 Loop Gain'!B2131</f>
        <v>199700</v>
      </c>
    </row>
    <row r="1810" spans="3:5" x14ac:dyDescent="0.25">
      <c r="C1810">
        <f>'TPS543C20 Loop Gain'!AI2130</f>
        <v>5.9346271378053699E-2</v>
      </c>
      <c r="D1810">
        <f>'TPS543C20 Loop Gain'!AJ2130</f>
        <v>59.07214564816136</v>
      </c>
      <c r="E1810">
        <f>'TPS543C20 Loop Gain'!B2130</f>
        <v>199600</v>
      </c>
    </row>
    <row r="1811" spans="3:5" x14ac:dyDescent="0.25">
      <c r="C1811">
        <f>'TPS543C20 Loop Gain'!AI2129</f>
        <v>6.4225535925347424E-2</v>
      </c>
      <c r="D1811">
        <f>'TPS543C20 Loop Gain'!AJ2129</f>
        <v>59.080024687731097</v>
      </c>
      <c r="E1811">
        <f>'TPS543C20 Loop Gain'!B2129</f>
        <v>199500</v>
      </c>
    </row>
    <row r="1812" spans="3:5" x14ac:dyDescent="0.25">
      <c r="C1812">
        <f>'TPS543C20 Loop Gain'!AI2128</f>
        <v>6.9107318989425154E-2</v>
      </c>
      <c r="D1812">
        <f>'TPS543C20 Loop Gain'!AJ2128</f>
        <v>59.087900525552961</v>
      </c>
      <c r="E1812">
        <f>'TPS543C20 Loop Gain'!B2128</f>
        <v>199400</v>
      </c>
    </row>
    <row r="1813" spans="3:5" x14ac:dyDescent="0.25">
      <c r="C1813">
        <f>'TPS543C20 Loop Gain'!AI2127</f>
        <v>7.3991623602043879E-2</v>
      </c>
      <c r="D1813">
        <f>'TPS543C20 Loop Gain'!AJ2127</f>
        <v>59.095773158088399</v>
      </c>
      <c r="E1813">
        <f>'TPS543C20 Loop Gain'!B2127</f>
        <v>199300</v>
      </c>
    </row>
    <row r="1814" spans="3:5" x14ac:dyDescent="0.25">
      <c r="C1814">
        <f>'TPS543C20 Loop Gain'!AI2126</f>
        <v>7.8878452800802565E-2</v>
      </c>
      <c r="D1814">
        <f>'TPS543C20 Loop Gain'!AJ2126</f>
        <v>59.103642581794773</v>
      </c>
      <c r="E1814">
        <f>'TPS543C20 Loop Gain'!B2126</f>
        <v>199200</v>
      </c>
    </row>
    <row r="1815" spans="3:5" x14ac:dyDescent="0.25">
      <c r="C1815">
        <f>'TPS543C20 Loop Gain'!AI2125</f>
        <v>8.3767809627877513E-2</v>
      </c>
      <c r="D1815">
        <f>'TPS543C20 Loop Gain'!AJ2125</f>
        <v>59.111508793124571</v>
      </c>
      <c r="E1815">
        <f>'TPS543C20 Loop Gain'!B2125</f>
        <v>199100</v>
      </c>
    </row>
    <row r="1816" spans="3:5" x14ac:dyDescent="0.25">
      <c r="C1816">
        <f>'TPS543C20 Loop Gain'!AI2124</f>
        <v>8.8659697131186321E-2</v>
      </c>
      <c r="D1816">
        <f>'TPS543C20 Loop Gain'!AJ2124</f>
        <v>59.119371788524965</v>
      </c>
      <c r="E1816">
        <f>'TPS543C20 Loop Gain'!B2124</f>
        <v>199000</v>
      </c>
    </row>
    <row r="1817" spans="3:5" x14ac:dyDescent="0.25">
      <c r="C1817">
        <f>'TPS543C20 Loop Gain'!AI2123</f>
        <v>9.3554118363588526E-2</v>
      </c>
      <c r="D1817">
        <f>'TPS543C20 Loop Gain'!AJ2123</f>
        <v>59.127231564437693</v>
      </c>
      <c r="E1817">
        <f>'TPS543C20 Loop Gain'!B2123</f>
        <v>198900</v>
      </c>
    </row>
    <row r="1818" spans="3:5" x14ac:dyDescent="0.25">
      <c r="C1818">
        <f>'TPS543C20 Loop Gain'!AI2122</f>
        <v>9.8451076383032507E-2</v>
      </c>
      <c r="D1818">
        <f>'TPS543C20 Loop Gain'!AJ2122</f>
        <v>59.135088117299823</v>
      </c>
      <c r="E1818">
        <f>'TPS543C20 Loop Gain'!B2122</f>
        <v>198800</v>
      </c>
    </row>
    <row r="1819" spans="3:5" x14ac:dyDescent="0.25">
      <c r="C1819">
        <f>'TPS543C20 Loop Gain'!AI2121</f>
        <v>0.10335057425343375</v>
      </c>
      <c r="D1819">
        <f>'TPS543C20 Loop Gain'!AJ2121</f>
        <v>59.142941443544267</v>
      </c>
      <c r="E1819">
        <f>'TPS543C20 Loop Gain'!B2121</f>
        <v>198700</v>
      </c>
    </row>
    <row r="1820" spans="3:5" x14ac:dyDescent="0.25">
      <c r="C1820">
        <f>'TPS543C20 Loop Gain'!AI2120</f>
        <v>0.10825261504295947</v>
      </c>
      <c r="D1820">
        <f>'TPS543C20 Loop Gain'!AJ2120</f>
        <v>59.150791539598394</v>
      </c>
      <c r="E1820">
        <f>'TPS543C20 Loop Gain'!B2120</f>
        <v>198600</v>
      </c>
    </row>
    <row r="1821" spans="3:5" x14ac:dyDescent="0.25">
      <c r="C1821">
        <f>'TPS543C20 Loop Gain'!AI2119</f>
        <v>0.1131572018258694</v>
      </c>
      <c r="D1821">
        <f>'TPS543C20 Loop Gain'!AJ2119</f>
        <v>59.158638401883778</v>
      </c>
      <c r="E1821">
        <f>'TPS543C20 Loop Gain'!B2119</f>
        <v>198500</v>
      </c>
    </row>
    <row r="1822" spans="3:5" x14ac:dyDescent="0.25">
      <c r="C1822">
        <f>'TPS543C20 Loop Gain'!AI2118</f>
        <v>0.11806433768136876</v>
      </c>
      <c r="D1822">
        <f>'TPS543C20 Loop Gain'!AJ2118</f>
        <v>59.166482026817931</v>
      </c>
      <c r="E1822">
        <f>'TPS543C20 Loop Gain'!B2118</f>
        <v>198400</v>
      </c>
    </row>
    <row r="1823" spans="3:5" x14ac:dyDescent="0.25">
      <c r="C1823">
        <f>'TPS543C20 Loop Gain'!AI2117</f>
        <v>0.12297402569413829</v>
      </c>
      <c r="D1823">
        <f>'TPS543C20 Loop Gain'!AJ2117</f>
        <v>59.174322410812877</v>
      </c>
      <c r="E1823">
        <f>'TPS543C20 Loop Gain'!B2117</f>
        <v>198300</v>
      </c>
    </row>
    <row r="1824" spans="3:5" x14ac:dyDescent="0.25">
      <c r="C1824">
        <f>'TPS543C20 Loop Gain'!AI2116</f>
        <v>0.12788626895390662</v>
      </c>
      <c r="D1824">
        <f>'TPS543C20 Loop Gain'!AJ2116</f>
        <v>59.182159550275614</v>
      </c>
      <c r="E1824">
        <f>'TPS543C20 Loop Gain'!B2116</f>
        <v>198200</v>
      </c>
    </row>
    <row r="1825" spans="3:5" x14ac:dyDescent="0.25">
      <c r="C1825">
        <f>'TPS543C20 Loop Gain'!AI2115</f>
        <v>0.13280107055595258</v>
      </c>
      <c r="D1825">
        <f>'TPS543C20 Loop Gain'!AJ2115</f>
        <v>59.189993441608593</v>
      </c>
      <c r="E1825">
        <f>'TPS543C20 Loop Gain'!B2115</f>
        <v>198100</v>
      </c>
    </row>
    <row r="1826" spans="3:5" x14ac:dyDescent="0.25">
      <c r="C1826">
        <f>'TPS543C20 Loop Gain'!AI2114</f>
        <v>0.13771843360095087</v>
      </c>
      <c r="D1826">
        <f>'TPS543C20 Loop Gain'!AJ2114</f>
        <v>59.197824081208708</v>
      </c>
      <c r="E1826">
        <f>'TPS543C20 Loop Gain'!B2114</f>
        <v>198000</v>
      </c>
    </row>
    <row r="1827" spans="3:5" x14ac:dyDescent="0.25">
      <c r="C1827">
        <f>'TPS543C20 Loop Gain'!AI2113</f>
        <v>0.14263836119461504</v>
      </c>
      <c r="D1827">
        <f>'TPS543C20 Loop Gain'!AJ2113</f>
        <v>59.205651465468421</v>
      </c>
      <c r="E1827">
        <f>'TPS543C20 Loop Gain'!B2113</f>
        <v>197900</v>
      </c>
    </row>
    <row r="1828" spans="3:5" x14ac:dyDescent="0.25">
      <c r="C1828">
        <f>'TPS543C20 Loop Gain'!AI2112</f>
        <v>0.14756085644840167</v>
      </c>
      <c r="D1828">
        <f>'TPS543C20 Loop Gain'!AJ2112</f>
        <v>59.213475590773484</v>
      </c>
      <c r="E1828">
        <f>'TPS543C20 Loop Gain'!B2112</f>
        <v>197800</v>
      </c>
    </row>
    <row r="1829" spans="3:5" x14ac:dyDescent="0.25">
      <c r="C1829">
        <f>'TPS543C20 Loop Gain'!AI2111</f>
        <v>0.1524859224788721</v>
      </c>
      <c r="D1829">
        <f>'TPS543C20 Loop Gain'!AJ2111</f>
        <v>59.221296453507037</v>
      </c>
      <c r="E1829">
        <f>'TPS543C20 Loop Gain'!B2111</f>
        <v>197700</v>
      </c>
    </row>
    <row r="1830" spans="3:5" x14ac:dyDescent="0.25">
      <c r="C1830">
        <f>'TPS543C20 Loop Gain'!AI2110</f>
        <v>0.1574135624080486</v>
      </c>
      <c r="D1830">
        <f>'TPS543C20 Loop Gain'!AJ2110</f>
        <v>59.22911405004529</v>
      </c>
      <c r="E1830">
        <f>'TPS543C20 Loop Gain'!B2110</f>
        <v>197600</v>
      </c>
    </row>
    <row r="1831" spans="3:5" x14ac:dyDescent="0.25">
      <c r="C1831">
        <f>'TPS543C20 Loop Gain'!AI2109</f>
        <v>0.16234377936359343</v>
      </c>
      <c r="D1831">
        <f>'TPS543C20 Loop Gain'!AJ2109</f>
        <v>59.236928376760211</v>
      </c>
      <c r="E1831">
        <f>'TPS543C20 Loop Gain'!B2109</f>
        <v>197500</v>
      </c>
    </row>
    <row r="1832" spans="3:5" x14ac:dyDescent="0.25">
      <c r="C1832">
        <f>'TPS543C20 Loop Gain'!AI2108</f>
        <v>0.16727657647819216</v>
      </c>
      <c r="D1832">
        <f>'TPS543C20 Loop Gain'!AJ2108</f>
        <v>59.244739430018491</v>
      </c>
      <c r="E1832">
        <f>'TPS543C20 Loop Gain'!B2108</f>
        <v>197400</v>
      </c>
    </row>
    <row r="1833" spans="3:5" x14ac:dyDescent="0.25">
      <c r="C1833">
        <f>'TPS543C20 Loop Gain'!AI2107</f>
        <v>0.17221195689041424</v>
      </c>
      <c r="D1833">
        <f>'TPS543C20 Loop Gain'!AJ2107</f>
        <v>59.252547206181248</v>
      </c>
      <c r="E1833">
        <f>'TPS543C20 Loop Gain'!B2107</f>
        <v>197300</v>
      </c>
    </row>
    <row r="1834" spans="3:5" x14ac:dyDescent="0.25">
      <c r="C1834">
        <f>'TPS543C20 Loop Gain'!AI2106</f>
        <v>0.17714992374373906</v>
      </c>
      <c r="D1834">
        <f>'TPS543C20 Loop Gain'!AJ2106</f>
        <v>59.260351701605472</v>
      </c>
      <c r="E1834">
        <f>'TPS543C20 Loop Gain'!B2106</f>
        <v>197200</v>
      </c>
    </row>
    <row r="1835" spans="3:5" x14ac:dyDescent="0.25">
      <c r="C1835">
        <f>'TPS543C20 Loop Gain'!AI2105</f>
        <v>0.18209048018713031</v>
      </c>
      <c r="D1835">
        <f>'TPS543C20 Loop Gain'!AJ2105</f>
        <v>59.268152912642208</v>
      </c>
      <c r="E1835">
        <f>'TPS543C20 Loop Gain'!B2105</f>
        <v>197100</v>
      </c>
    </row>
    <row r="1836" spans="3:5" x14ac:dyDescent="0.25">
      <c r="C1836">
        <f>'TPS543C20 Loop Gain'!AI2104</f>
        <v>0.18703362937581564</v>
      </c>
      <c r="D1836">
        <f>'TPS543C20 Loop Gain'!AJ2104</f>
        <v>59.275950835637829</v>
      </c>
      <c r="E1836">
        <f>'TPS543C20 Loop Gain'!B2104</f>
        <v>197000</v>
      </c>
    </row>
    <row r="1837" spans="3:5" x14ac:dyDescent="0.25">
      <c r="C1837">
        <f>'TPS543C20 Loop Gain'!AI2103</f>
        <v>0.19197937446965108</v>
      </c>
      <c r="D1837">
        <f>'TPS543C20 Loop Gain'!AJ2103</f>
        <v>59.283745466933077</v>
      </c>
      <c r="E1837">
        <f>'TPS543C20 Loop Gain'!B2103</f>
        <v>196900</v>
      </c>
    </row>
    <row r="1838" spans="3:5" x14ac:dyDescent="0.25">
      <c r="C1838">
        <f>'TPS543C20 Loop Gain'!AI2102</f>
        <v>0.19692771863433384</v>
      </c>
      <c r="D1838">
        <f>'TPS543C20 Loop Gain'!AJ2102</f>
        <v>59.291536802864805</v>
      </c>
      <c r="E1838">
        <f>'TPS543C20 Loop Gain'!B2102</f>
        <v>196800</v>
      </c>
    </row>
    <row r="1839" spans="3:5" x14ac:dyDescent="0.25">
      <c r="C1839">
        <f>'TPS543C20 Loop Gain'!AI2101</f>
        <v>0.20187866504083954</v>
      </c>
      <c r="D1839">
        <f>'TPS543C20 Loop Gain'!AJ2101</f>
        <v>59.299324839762996</v>
      </c>
      <c r="E1839">
        <f>'TPS543C20 Loop Gain'!B2101</f>
        <v>196700</v>
      </c>
    </row>
    <row r="1840" spans="3:5" x14ac:dyDescent="0.25">
      <c r="C1840">
        <f>'TPS543C20 Loop Gain'!AI2100</f>
        <v>0.2068322168659858</v>
      </c>
      <c r="D1840">
        <f>'TPS543C20 Loop Gain'!AJ2100</f>
        <v>59.307109573954143</v>
      </c>
      <c r="E1840">
        <f>'TPS543C20 Loop Gain'!B2100</f>
        <v>196600</v>
      </c>
    </row>
    <row r="1841" spans="3:5" x14ac:dyDescent="0.25">
      <c r="C1841">
        <f>'TPS543C20 Loop Gain'!AI2099</f>
        <v>0.21178837729176814</v>
      </c>
      <c r="D1841">
        <f>'TPS543C20 Loop Gain'!AJ2099</f>
        <v>59.314891001758163</v>
      </c>
      <c r="E1841">
        <f>'TPS543C20 Loop Gain'!B2099</f>
        <v>196500</v>
      </c>
    </row>
    <row r="1842" spans="3:5" x14ac:dyDescent="0.25">
      <c r="C1842">
        <f>'TPS543C20 Loop Gain'!AI2098</f>
        <v>0.21674714950636897</v>
      </c>
      <c r="D1842">
        <f>'TPS543C20 Loop Gain'!AJ2098</f>
        <v>59.322669119490961</v>
      </c>
      <c r="E1842">
        <f>'TPS543C20 Loop Gain'!B2098</f>
        <v>196400</v>
      </c>
    </row>
    <row r="1843" spans="3:5" x14ac:dyDescent="0.25">
      <c r="C1843">
        <f>'TPS543C20 Loop Gain'!AI2097</f>
        <v>0.22170853670259222</v>
      </c>
      <c r="D1843">
        <f>'TPS543C20 Loop Gain'!AJ2097</f>
        <v>59.330443923462369</v>
      </c>
      <c r="E1843">
        <f>'TPS543C20 Loop Gain'!B2097</f>
        <v>196300</v>
      </c>
    </row>
    <row r="1844" spans="3:5" x14ac:dyDescent="0.25">
      <c r="C1844">
        <f>'TPS543C20 Loop Gain'!AI2096</f>
        <v>0.22667254207948875</v>
      </c>
      <c r="D1844">
        <f>'TPS543C20 Loop Gain'!AJ2096</f>
        <v>59.338215409977792</v>
      </c>
      <c r="E1844">
        <f>'TPS543C20 Loop Gain'!B2096</f>
        <v>196200</v>
      </c>
    </row>
    <row r="1845" spans="3:5" x14ac:dyDescent="0.25">
      <c r="C1845">
        <f>'TPS543C20 Loop Gain'!AI2095</f>
        <v>0.23163916884140687</v>
      </c>
      <c r="D1845">
        <f>'TPS543C20 Loop Gain'!AJ2095</f>
        <v>59.345983575337243</v>
      </c>
      <c r="E1845">
        <f>'TPS543C20 Loop Gain'!B2095</f>
        <v>196100</v>
      </c>
    </row>
    <row r="1846" spans="3:5" x14ac:dyDescent="0.25">
      <c r="C1846">
        <f>'TPS543C20 Loop Gain'!AI2094</f>
        <v>0.23660842019832756</v>
      </c>
      <c r="D1846">
        <f>'TPS543C20 Loop Gain'!AJ2094</f>
        <v>59.353748415834865</v>
      </c>
      <c r="E1846">
        <f>'TPS543C20 Loop Gain'!B2094</f>
        <v>196000</v>
      </c>
    </row>
    <row r="1847" spans="3:5" x14ac:dyDescent="0.25">
      <c r="C1847">
        <f>'TPS543C20 Loop Gain'!AI2093</f>
        <v>0.24158029936607145</v>
      </c>
      <c r="D1847">
        <f>'TPS543C20 Loop Gain'!AJ2093</f>
        <v>59.361509927760991</v>
      </c>
      <c r="E1847">
        <f>'TPS543C20 Loop Gain'!B2093</f>
        <v>195900</v>
      </c>
    </row>
    <row r="1848" spans="3:5" x14ac:dyDescent="0.25">
      <c r="C1848">
        <f>'TPS543C20 Loop Gain'!AI2092</f>
        <v>0.24655480956588188</v>
      </c>
      <c r="D1848">
        <f>'TPS543C20 Loop Gain'!AJ2092</f>
        <v>59.369268107399556</v>
      </c>
      <c r="E1848">
        <f>'TPS543C20 Loop Gain'!B2092</f>
        <v>195800</v>
      </c>
    </row>
    <row r="1849" spans="3:5" x14ac:dyDescent="0.25">
      <c r="C1849">
        <f>'TPS543C20 Loop Gain'!AI2091</f>
        <v>0.2515319540241861</v>
      </c>
      <c r="D1849">
        <f>'TPS543C20 Loop Gain'!AJ2091</f>
        <v>59.377022951030327</v>
      </c>
      <c r="E1849">
        <f>'TPS543C20 Loop Gain'!B2091</f>
        <v>195700</v>
      </c>
    </row>
    <row r="1850" spans="3:5" x14ac:dyDescent="0.25">
      <c r="C1850">
        <f>'TPS543C20 Loop Gain'!AI2090</f>
        <v>0.25651173597394256</v>
      </c>
      <c r="D1850">
        <f>'TPS543C20 Loop Gain'!AJ2090</f>
        <v>59.38477445492601</v>
      </c>
      <c r="E1850">
        <f>'TPS543C20 Loop Gain'!B2090</f>
        <v>195600</v>
      </c>
    </row>
    <row r="1851" spans="3:5" x14ac:dyDescent="0.25">
      <c r="C1851">
        <f>'TPS543C20 Loop Gain'!AI2089</f>
        <v>0.26149415865344611</v>
      </c>
      <c r="D1851">
        <f>'TPS543C20 Loop Gain'!AJ2089</f>
        <v>59.39252261535654</v>
      </c>
      <c r="E1851">
        <f>'TPS543C20 Loop Gain'!B2089</f>
        <v>195500</v>
      </c>
    </row>
    <row r="1852" spans="3:5" x14ac:dyDescent="0.25">
      <c r="C1852">
        <f>'TPS543C20 Loop Gain'!AI2088</f>
        <v>0.2664792253060686</v>
      </c>
      <c r="D1852">
        <f>'TPS543C20 Loop Gain'!AJ2088</f>
        <v>59.400267428584726</v>
      </c>
      <c r="E1852">
        <f>'TPS543C20 Loop Gain'!B2088</f>
        <v>195400</v>
      </c>
    </row>
    <row r="1853" spans="3:5" x14ac:dyDescent="0.25">
      <c r="C1853">
        <f>'TPS543C20 Loop Gain'!AI2087</f>
        <v>0.27146693918168607</v>
      </c>
      <c r="D1853">
        <f>'TPS543C20 Loop Gain'!AJ2087</f>
        <v>59.408008890869354</v>
      </c>
      <c r="E1853">
        <f>'TPS543C20 Loop Gain'!B2087</f>
        <v>195300</v>
      </c>
    </row>
    <row r="1854" spans="3:5" x14ac:dyDescent="0.25">
      <c r="C1854">
        <f>'TPS543C20 Loop Gain'!AI2086</f>
        <v>0.27645730353538506</v>
      </c>
      <c r="D1854">
        <f>'TPS543C20 Loop Gain'!AJ2086</f>
        <v>59.415746998463611</v>
      </c>
      <c r="E1854">
        <f>'TPS543C20 Loop Gain'!B2086</f>
        <v>195200</v>
      </c>
    </row>
    <row r="1855" spans="3:5" x14ac:dyDescent="0.25">
      <c r="C1855">
        <f>'TPS543C20 Loop Gain'!AI2085</f>
        <v>0.28145032162819456</v>
      </c>
      <c r="D1855">
        <f>'TPS543C20 Loop Gain'!AJ2085</f>
        <v>59.423481747614645</v>
      </c>
      <c r="E1855">
        <f>'TPS543C20 Loop Gain'!B2085</f>
        <v>195100</v>
      </c>
    </row>
    <row r="1856" spans="3:5" x14ac:dyDescent="0.25">
      <c r="C1856">
        <f>'TPS543C20 Loop Gain'!AI2084</f>
        <v>0.28644599672685706</v>
      </c>
      <c r="D1856">
        <f>'TPS543C20 Loop Gain'!AJ2084</f>
        <v>59.431213134565105</v>
      </c>
      <c r="E1856">
        <f>'TPS543C20 Loop Gain'!B2084</f>
        <v>195000</v>
      </c>
    </row>
    <row r="1857" spans="3:5" x14ac:dyDescent="0.25">
      <c r="C1857">
        <f>'TPS543C20 Loop Gain'!AI2083</f>
        <v>0.29144433210351545</v>
      </c>
      <c r="D1857">
        <f>'TPS543C20 Loop Gain'!AJ2083</f>
        <v>59.438941155552946</v>
      </c>
      <c r="E1857">
        <f>'TPS543C20 Loop Gain'!B2083</f>
        <v>194900</v>
      </c>
    </row>
    <row r="1858" spans="3:5" x14ac:dyDescent="0.25">
      <c r="C1858">
        <f>'TPS543C20 Loop Gain'!AI2082</f>
        <v>0.29644533103648085</v>
      </c>
      <c r="D1858">
        <f>'TPS543C20 Loop Gain'!AJ2082</f>
        <v>59.446665806809342</v>
      </c>
      <c r="E1858">
        <f>'TPS543C20 Loop Gain'!B2082</f>
        <v>194800</v>
      </c>
    </row>
    <row r="1859" spans="3:5" x14ac:dyDescent="0.25">
      <c r="C1859">
        <f>'TPS543C20 Loop Gain'!AI2081</f>
        <v>0.30144899680971166</v>
      </c>
      <c r="D1859">
        <f>'TPS543C20 Loop Gain'!AJ2081</f>
        <v>59.454387084562349</v>
      </c>
      <c r="E1859">
        <f>'TPS543C20 Loop Gain'!B2081</f>
        <v>194700</v>
      </c>
    </row>
    <row r="1860" spans="3:5" x14ac:dyDescent="0.25">
      <c r="C1860">
        <f>'TPS543C20 Loop Gain'!AI2080</f>
        <v>0.30645533271290532</v>
      </c>
      <c r="D1860">
        <f>'TPS543C20 Loop Gain'!AJ2080</f>
        <v>59.462104985032106</v>
      </c>
      <c r="E1860">
        <f>'TPS543C20 Loop Gain'!B2080</f>
        <v>194600</v>
      </c>
    </row>
    <row r="1861" spans="3:5" x14ac:dyDescent="0.25">
      <c r="C1861">
        <f>'TPS543C20 Loop Gain'!AI2079</f>
        <v>0.31146434204150025</v>
      </c>
      <c r="D1861">
        <f>'TPS543C20 Loop Gain'!AJ2079</f>
        <v>59.46981950443525</v>
      </c>
      <c r="E1861">
        <f>'TPS543C20 Loop Gain'!B2079</f>
        <v>194500</v>
      </c>
    </row>
    <row r="1862" spans="3:5" x14ac:dyDescent="0.25">
      <c r="C1862">
        <f>'TPS543C20 Loop Gain'!AI2078</f>
        <v>0.31647602809681696</v>
      </c>
      <c r="D1862">
        <f>'TPS543C20 Loop Gain'!AJ2078</f>
        <v>59.477530638983183</v>
      </c>
      <c r="E1862">
        <f>'TPS543C20 Loop Gain'!B2078</f>
        <v>194400</v>
      </c>
    </row>
    <row r="1863" spans="3:5" x14ac:dyDescent="0.25">
      <c r="C1863">
        <f>'TPS543C20 Loop Gain'!AI2077</f>
        <v>0.32149039418580283</v>
      </c>
      <c r="D1863">
        <f>'TPS543C20 Loop Gain'!AJ2077</f>
        <v>59.485238384881548</v>
      </c>
      <c r="E1863">
        <f>'TPS543C20 Loop Gain'!B2077</f>
        <v>194300</v>
      </c>
    </row>
    <row r="1864" spans="3:5" x14ac:dyDescent="0.25">
      <c r="C1864">
        <f>'TPS543C20 Loop Gain'!AI2076</f>
        <v>0.32650744362149264</v>
      </c>
      <c r="D1864">
        <f>'TPS543C20 Loop Gain'!AJ2076</f>
        <v>59.49294273832993</v>
      </c>
      <c r="E1864">
        <f>'TPS543C20 Loop Gain'!B2076</f>
        <v>194200</v>
      </c>
    </row>
    <row r="1865" spans="3:5" x14ac:dyDescent="0.25">
      <c r="C1865">
        <f>'TPS543C20 Loop Gain'!AI2075</f>
        <v>0.3315271797230443</v>
      </c>
      <c r="D1865">
        <f>'TPS543C20 Loop Gain'!AJ2075</f>
        <v>59.500643695523763</v>
      </c>
      <c r="E1865">
        <f>'TPS543C20 Loop Gain'!B2075</f>
        <v>194100</v>
      </c>
    </row>
    <row r="1866" spans="3:5" x14ac:dyDescent="0.25">
      <c r="C1866">
        <f>'TPS543C20 Loop Gain'!AI2074</f>
        <v>0.33654960581464954</v>
      </c>
      <c r="D1866">
        <f>'TPS543C20 Loop Gain'!AJ2074</f>
        <v>59.508341252652841</v>
      </c>
      <c r="E1866">
        <f>'TPS543C20 Loop Gain'!B2074</f>
        <v>194000</v>
      </c>
    </row>
    <row r="1867" spans="3:5" x14ac:dyDescent="0.25">
      <c r="C1867">
        <f>'TPS543C20 Loop Gain'!AI2073</f>
        <v>0.34157472522681886</v>
      </c>
      <c r="D1867">
        <f>'TPS543C20 Loop Gain'!AJ2073</f>
        <v>59.516035405901569</v>
      </c>
      <c r="E1867">
        <f>'TPS543C20 Loop Gain'!B2073</f>
        <v>193900</v>
      </c>
    </row>
    <row r="1868" spans="3:5" x14ac:dyDescent="0.25">
      <c r="C1868">
        <f>'TPS543C20 Loop Gain'!AI2072</f>
        <v>0.34660254129622814</v>
      </c>
      <c r="D1868">
        <f>'TPS543C20 Loop Gain'!AJ2072</f>
        <v>59.523726151449083</v>
      </c>
      <c r="E1868">
        <f>'TPS543C20 Loop Gain'!B2072</f>
        <v>193800</v>
      </c>
    </row>
    <row r="1869" spans="3:5" x14ac:dyDescent="0.25">
      <c r="C1869">
        <f>'TPS543C20 Loop Gain'!AI2071</f>
        <v>0.3516330573648852</v>
      </c>
      <c r="D1869">
        <f>'TPS543C20 Loop Gain'!AJ2071</f>
        <v>59.531413485468576</v>
      </c>
      <c r="E1869">
        <f>'TPS543C20 Loop Gain'!B2071</f>
        <v>193700</v>
      </c>
    </row>
    <row r="1870" spans="3:5" x14ac:dyDescent="0.25">
      <c r="C1870">
        <f>'TPS543C20 Loop Gain'!AI2070</f>
        <v>0.35666627678114399</v>
      </c>
      <c r="D1870">
        <f>'TPS543C20 Loop Gain'!AJ2070</f>
        <v>59.539097404129414</v>
      </c>
      <c r="E1870">
        <f>'TPS543C20 Loop Gain'!B2070</f>
        <v>193600</v>
      </c>
    </row>
    <row r="1871" spans="3:5" x14ac:dyDescent="0.25">
      <c r="C1871">
        <f>'TPS543C20 Loop Gain'!AI2069</f>
        <v>0.36170220289940547</v>
      </c>
      <c r="D1871">
        <f>'TPS543C20 Loop Gain'!AJ2069</f>
        <v>59.546777903593352</v>
      </c>
      <c r="E1871">
        <f>'TPS543C20 Loop Gain'!B2069</f>
        <v>193500</v>
      </c>
    </row>
    <row r="1872" spans="3:5" x14ac:dyDescent="0.25">
      <c r="C1872">
        <f>'TPS543C20 Loop Gain'!AI2068</f>
        <v>0.36674083907927024</v>
      </c>
      <c r="D1872">
        <f>'TPS543C20 Loop Gain'!AJ2068</f>
        <v>59.554454980018697</v>
      </c>
      <c r="E1872">
        <f>'TPS543C20 Loop Gain'!B2068</f>
        <v>193400</v>
      </c>
    </row>
    <row r="1873" spans="3:5" x14ac:dyDescent="0.25">
      <c r="C1873">
        <f>'TPS543C20 Loop Gain'!AI2067</f>
        <v>0.37178218868703905</v>
      </c>
      <c r="D1873">
        <f>'TPS543C20 Loop Gain'!AJ2067</f>
        <v>59.562128629557833</v>
      </c>
      <c r="E1873">
        <f>'TPS543C20 Loop Gain'!B2067</f>
        <v>193300</v>
      </c>
    </row>
    <row r="1874" spans="3:5" x14ac:dyDescent="0.25">
      <c r="C1874">
        <f>'TPS543C20 Loop Gain'!AI2066</f>
        <v>0.3768262550946721</v>
      </c>
      <c r="D1874">
        <f>'TPS543C20 Loop Gain'!AJ2066</f>
        <v>59.569798848357578</v>
      </c>
      <c r="E1874">
        <f>'TPS543C20 Loop Gain'!B2066</f>
        <v>193200</v>
      </c>
    </row>
    <row r="1875" spans="3:5" x14ac:dyDescent="0.25">
      <c r="C1875">
        <f>'TPS543C20 Loop Gain'!AI2065</f>
        <v>0.38187304168033537</v>
      </c>
      <c r="D1875">
        <f>'TPS543C20 Loop Gain'!AJ2065</f>
        <v>59.57746563255936</v>
      </c>
      <c r="E1875">
        <f>'TPS543C20 Loop Gain'!B2065</f>
        <v>193100</v>
      </c>
    </row>
    <row r="1876" spans="3:5" x14ac:dyDescent="0.25">
      <c r="C1876">
        <f>'TPS543C20 Loop Gain'!AI2064</f>
        <v>0.38692255182780189</v>
      </c>
      <c r="D1876">
        <f>'TPS543C20 Loop Gain'!AJ2064</f>
        <v>59.585128978299451</v>
      </c>
      <c r="E1876">
        <f>'TPS543C20 Loop Gain'!B2064</f>
        <v>193000</v>
      </c>
    </row>
    <row r="1877" spans="3:5" x14ac:dyDescent="0.25">
      <c r="C1877">
        <f>'TPS543C20 Loop Gain'!AI2063</f>
        <v>0.39197478892718124</v>
      </c>
      <c r="D1877">
        <f>'TPS543C20 Loop Gain'!AJ2063</f>
        <v>59.592788881708778</v>
      </c>
      <c r="E1877">
        <f>'TPS543C20 Loop Gain'!B2063</f>
        <v>192900</v>
      </c>
    </row>
    <row r="1878" spans="3:5" x14ac:dyDescent="0.25">
      <c r="C1878">
        <f>'TPS543C20 Loop Gain'!AI2062</f>
        <v>0.39702975637435378</v>
      </c>
      <c r="D1878">
        <f>'TPS543C20 Loop Gain'!AJ2062</f>
        <v>59.600445338912223</v>
      </c>
      <c r="E1878">
        <f>'TPS543C20 Loop Gain'!B2062</f>
        <v>192800</v>
      </c>
    </row>
    <row r="1879" spans="3:5" x14ac:dyDescent="0.25">
      <c r="C1879">
        <f>'TPS543C20 Loop Gain'!AI2061</f>
        <v>0.4020874575713751</v>
      </c>
      <c r="D1879">
        <f>'TPS543C20 Loop Gain'!AJ2061</f>
        <v>59.608098346030332</v>
      </c>
      <c r="E1879">
        <f>'TPS543C20 Loop Gain'!B2061</f>
        <v>192700</v>
      </c>
    </row>
    <row r="1880" spans="3:5" x14ac:dyDescent="0.25">
      <c r="C1880">
        <f>'TPS543C20 Loop Gain'!AI2060</f>
        <v>0.40714789592674633</v>
      </c>
      <c r="D1880">
        <f>'TPS543C20 Loop Gain'!AJ2060</f>
        <v>59.615747899176924</v>
      </c>
      <c r="E1880">
        <f>'TPS543C20 Loop Gain'!B2060</f>
        <v>192600</v>
      </c>
    </row>
    <row r="1881" spans="3:5" x14ac:dyDescent="0.25">
      <c r="C1881">
        <f>'TPS543C20 Loop Gain'!AI2059</f>
        <v>0.41221107485440661</v>
      </c>
      <c r="D1881">
        <f>'TPS543C20 Loop Gain'!AJ2059</f>
        <v>59.623393994462027</v>
      </c>
      <c r="E1881">
        <f>'TPS543C20 Loop Gain'!B2059</f>
        <v>192500</v>
      </c>
    </row>
    <row r="1882" spans="3:5" x14ac:dyDescent="0.25">
      <c r="C1882">
        <f>'TPS543C20 Loop Gain'!AI2058</f>
        <v>0.41727699777432159</v>
      </c>
      <c r="D1882">
        <f>'TPS543C20 Loop Gain'!AJ2058</f>
        <v>59.631036627988671</v>
      </c>
      <c r="E1882">
        <f>'TPS543C20 Loop Gain'!B2058</f>
        <v>192400</v>
      </c>
    </row>
    <row r="1883" spans="3:5" x14ac:dyDescent="0.25">
      <c r="C1883">
        <f>'TPS543C20 Loop Gain'!AI2057</f>
        <v>0.42234566811330587</v>
      </c>
      <c r="D1883">
        <f>'TPS543C20 Loop Gain'!AJ2057</f>
        <v>59.63867579585537</v>
      </c>
      <c r="E1883">
        <f>'TPS543C20 Loop Gain'!B2057</f>
        <v>192300</v>
      </c>
    </row>
    <row r="1884" spans="3:5" x14ac:dyDescent="0.25">
      <c r="C1884">
        <f>'TPS543C20 Loop Gain'!AI2056</f>
        <v>0.42741708930358091</v>
      </c>
      <c r="D1884">
        <f>'TPS543C20 Loop Gain'!AJ2056</f>
        <v>59.646311494154858</v>
      </c>
      <c r="E1884">
        <f>'TPS543C20 Loop Gain'!B2056</f>
        <v>192200</v>
      </c>
    </row>
    <row r="1885" spans="3:5" x14ac:dyDescent="0.25">
      <c r="C1885">
        <f>'TPS543C20 Loop Gain'!AI2055</f>
        <v>0.43249126478386091</v>
      </c>
      <c r="D1885">
        <f>'TPS543C20 Loop Gain'!AJ2055</f>
        <v>59.653943718974375</v>
      </c>
      <c r="E1885">
        <f>'TPS543C20 Loop Gain'!B2055</f>
        <v>192100</v>
      </c>
    </row>
    <row r="1886" spans="3:5" x14ac:dyDescent="0.25">
      <c r="C1886">
        <f>'TPS543C20 Loop Gain'!AI2054</f>
        <v>0.43756819799878566</v>
      </c>
      <c r="D1886">
        <f>'TPS543C20 Loop Gain'!AJ2054</f>
        <v>59.661572466396578</v>
      </c>
      <c r="E1886">
        <f>'TPS543C20 Loop Gain'!B2054</f>
        <v>192000</v>
      </c>
    </row>
    <row r="1887" spans="3:5" x14ac:dyDescent="0.25">
      <c r="C1887">
        <f>'TPS543C20 Loop Gain'!AI2053</f>
        <v>0.44264789239951974</v>
      </c>
      <c r="D1887">
        <f>'TPS543C20 Loop Gain'!AJ2053</f>
        <v>59.669197732496819</v>
      </c>
      <c r="E1887">
        <f>'TPS543C20 Loop Gain'!B2053</f>
        <v>191900</v>
      </c>
    </row>
    <row r="1888" spans="3:5" x14ac:dyDescent="0.25">
      <c r="C1888">
        <f>'TPS543C20 Loop Gain'!AI2052</f>
        <v>0.44773035144302803</v>
      </c>
      <c r="D1888">
        <f>'TPS543C20 Loop Gain'!AJ2052</f>
        <v>59.676819513346871</v>
      </c>
      <c r="E1888">
        <f>'TPS543C20 Loop Gain'!B2052</f>
        <v>191800</v>
      </c>
    </row>
    <row r="1889" spans="3:5" x14ac:dyDescent="0.25">
      <c r="C1889">
        <f>'TPS543C20 Loop Gain'!AI2051</f>
        <v>0.45281557859216331</v>
      </c>
      <c r="D1889">
        <f>'TPS543C20 Loop Gain'!AJ2051</f>
        <v>59.684437805012109</v>
      </c>
      <c r="E1889">
        <f>'TPS543C20 Loop Gain'!B2051</f>
        <v>191700</v>
      </c>
    </row>
    <row r="1890" spans="3:5" x14ac:dyDescent="0.25">
      <c r="C1890">
        <f>'TPS543C20 Loop Gain'!AI2050</f>
        <v>0.45790357731675058</v>
      </c>
      <c r="D1890">
        <f>'TPS543C20 Loop Gain'!AJ2050</f>
        <v>59.692052603551979</v>
      </c>
      <c r="E1890">
        <f>'TPS543C20 Loop Gain'!B2050</f>
        <v>191600</v>
      </c>
    </row>
    <row r="1891" spans="3:5" x14ac:dyDescent="0.25">
      <c r="C1891">
        <f>'TPS543C20 Loop Gain'!AI2049</f>
        <v>0.46299435109250175</v>
      </c>
      <c r="D1891">
        <f>'TPS543C20 Loop Gain'!AJ2049</f>
        <v>59.69966390502227</v>
      </c>
      <c r="E1891">
        <f>'TPS543C20 Loop Gain'!B2049</f>
        <v>191500</v>
      </c>
    </row>
    <row r="1892" spans="3:5" x14ac:dyDescent="0.25">
      <c r="C1892">
        <f>'TPS543C20 Loop Gain'!AI2048</f>
        <v>0.46808790340101314</v>
      </c>
      <c r="D1892">
        <f>'TPS543C20 Loop Gain'!AJ2048</f>
        <v>59.70727170547071</v>
      </c>
      <c r="E1892">
        <f>'TPS543C20 Loop Gain'!B2048</f>
        <v>191400</v>
      </c>
    </row>
    <row r="1893" spans="3:5" x14ac:dyDescent="0.25">
      <c r="C1893">
        <f>'TPS543C20 Loop Gain'!AI2047</f>
        <v>0.47318423773089252</v>
      </c>
      <c r="D1893">
        <f>'TPS543C20 Loop Gain'!AJ2047</f>
        <v>59.714876000941437</v>
      </c>
      <c r="E1893">
        <f>'TPS543C20 Loop Gain'!B2047</f>
        <v>191300</v>
      </c>
    </row>
    <row r="1894" spans="3:5" x14ac:dyDescent="0.25">
      <c r="C1894">
        <f>'TPS543C20 Loop Gain'!AI2046</f>
        <v>0.47828335757595314</v>
      </c>
      <c r="D1894">
        <f>'TPS543C20 Loop Gain'!AJ2046</f>
        <v>59.722476787472644</v>
      </c>
      <c r="E1894">
        <f>'TPS543C20 Loop Gain'!B2046</f>
        <v>191200</v>
      </c>
    </row>
    <row r="1895" spans="3:5" x14ac:dyDescent="0.25">
      <c r="C1895">
        <f>'TPS543C20 Loop Gain'!AI2045</f>
        <v>0.48338526643708191</v>
      </c>
      <c r="D1895">
        <f>'TPS543C20 Loop Gain'!AJ2045</f>
        <v>59.730074061097056</v>
      </c>
      <c r="E1895">
        <f>'TPS543C20 Loop Gain'!B2045</f>
        <v>191100</v>
      </c>
    </row>
    <row r="1896" spans="3:5" x14ac:dyDescent="0.25">
      <c r="C1896">
        <f>'TPS543C20 Loop Gain'!AI2044</f>
        <v>0.48848996782140641</v>
      </c>
      <c r="D1896">
        <f>'TPS543C20 Loop Gain'!AJ2044</f>
        <v>59.737667817840695</v>
      </c>
      <c r="E1896">
        <f>'TPS543C20 Loop Gain'!B2044</f>
        <v>191000</v>
      </c>
    </row>
    <row r="1897" spans="3:5" x14ac:dyDescent="0.25">
      <c r="C1897">
        <f>'TPS543C20 Loop Gain'!AI2043</f>
        <v>0.49359746524201531</v>
      </c>
      <c r="D1897">
        <f>'TPS543C20 Loop Gain'!AJ2043</f>
        <v>59.745258053725998</v>
      </c>
      <c r="E1897">
        <f>'TPS543C20 Loop Gain'!B2043</f>
        <v>190900</v>
      </c>
    </row>
    <row r="1898" spans="3:5" x14ac:dyDescent="0.25">
      <c r="C1898">
        <f>'TPS543C20 Loop Gain'!AI2042</f>
        <v>0.49870776221843111</v>
      </c>
      <c r="D1898">
        <f>'TPS543C20 Loop Gain'!AJ2042</f>
        <v>59.752844764768248</v>
      </c>
      <c r="E1898">
        <f>'TPS543C20 Loop Gain'!B2042</f>
        <v>190800</v>
      </c>
    </row>
    <row r="1899" spans="3:5" x14ac:dyDescent="0.25">
      <c r="C1899">
        <f>'TPS543C20 Loop Gain'!AI2041</f>
        <v>0.50382086227644263</v>
      </c>
      <c r="D1899">
        <f>'TPS543C20 Loop Gain'!AJ2041</f>
        <v>59.760427946978453</v>
      </c>
      <c r="E1899">
        <f>'TPS543C20 Loop Gain'!B2041</f>
        <v>190700</v>
      </c>
    </row>
    <row r="1900" spans="3:5" x14ac:dyDescent="0.25">
      <c r="C1900">
        <f>'TPS543C20 Loop Gain'!AI2040</f>
        <v>0.50893676894859796</v>
      </c>
      <c r="D1900">
        <f>'TPS543C20 Loop Gain'!AJ2040</f>
        <v>59.76800759636091</v>
      </c>
      <c r="E1900">
        <f>'TPS543C20 Loop Gain'!B2040</f>
        <v>190600</v>
      </c>
    </row>
    <row r="1901" spans="3:5" x14ac:dyDescent="0.25">
      <c r="C1901">
        <f>'TPS543C20 Loop Gain'!AI2039</f>
        <v>0.51405548577332172</v>
      </c>
      <c r="D1901">
        <f>'TPS543C20 Loop Gain'!AJ2039</f>
        <v>59.775583708915228</v>
      </c>
      <c r="E1901">
        <f>'TPS543C20 Loop Gain'!B2039</f>
        <v>190500</v>
      </c>
    </row>
    <row r="1902" spans="3:5" x14ac:dyDescent="0.25">
      <c r="C1902">
        <f>'TPS543C20 Loop Gain'!AI2038</f>
        <v>0.51917701629573865</v>
      </c>
      <c r="D1902">
        <f>'TPS543C20 Loop Gain'!AJ2038</f>
        <v>59.783156280635069</v>
      </c>
      <c r="E1902">
        <f>'TPS543C20 Loop Gain'!B2038</f>
        <v>190400</v>
      </c>
    </row>
    <row r="1903" spans="3:5" x14ac:dyDescent="0.25">
      <c r="C1903">
        <f>'TPS543C20 Loop Gain'!AI2037</f>
        <v>0.52430136406682992</v>
      </c>
      <c r="D1903">
        <f>'TPS543C20 Loop Gain'!AJ2037</f>
        <v>59.790725307508175</v>
      </c>
      <c r="E1903">
        <f>'TPS543C20 Loop Gain'!B2037</f>
        <v>190300</v>
      </c>
    </row>
    <row r="1904" spans="3:5" x14ac:dyDescent="0.25">
      <c r="C1904">
        <f>'TPS543C20 Loop Gain'!AI2036</f>
        <v>0.5294285326447582</v>
      </c>
      <c r="D1904">
        <f>'TPS543C20 Loop Gain'!AJ2036</f>
        <v>59.798290785517736</v>
      </c>
      <c r="E1904">
        <f>'TPS543C20 Loop Gain'!B2036</f>
        <v>190200</v>
      </c>
    </row>
    <row r="1905" spans="3:5" x14ac:dyDescent="0.25">
      <c r="C1905">
        <f>'TPS543C20 Loop Gain'!AI2035</f>
        <v>0.53455852559380368</v>
      </c>
      <c r="D1905">
        <f>'TPS543C20 Loop Gain'!AJ2035</f>
        <v>59.805852710640451</v>
      </c>
      <c r="E1905">
        <f>'TPS543C20 Loop Gain'!B2035</f>
        <v>190100</v>
      </c>
    </row>
    <row r="1906" spans="3:5" x14ac:dyDescent="0.25">
      <c r="C1906">
        <f>'TPS543C20 Loop Gain'!AI2034</f>
        <v>0.53969134648415518</v>
      </c>
      <c r="D1906">
        <f>'TPS543C20 Loop Gain'!AJ2034</f>
        <v>59.813411078847842</v>
      </c>
      <c r="E1906">
        <f>'TPS543C20 Loop Gain'!B2034</f>
        <v>190000</v>
      </c>
    </row>
    <row r="1907" spans="3:5" x14ac:dyDescent="0.25">
      <c r="C1907">
        <f>'TPS543C20 Loop Gain'!AI2033</f>
        <v>0.54482699889324882</v>
      </c>
      <c r="D1907">
        <f>'TPS543C20 Loop Gain'!AJ2033</f>
        <v>59.820965886104972</v>
      </c>
      <c r="E1907">
        <f>'TPS543C20 Loop Gain'!B2033</f>
        <v>189900</v>
      </c>
    </row>
    <row r="1908" spans="3:5" x14ac:dyDescent="0.25">
      <c r="C1908">
        <f>'TPS543C20 Loop Gain'!AI2032</f>
        <v>0.54996548640449372</v>
      </c>
      <c r="D1908">
        <f>'TPS543C20 Loop Gain'!AJ2032</f>
        <v>59.828517128373271</v>
      </c>
      <c r="E1908">
        <f>'TPS543C20 Loop Gain'!B2032</f>
        <v>189800</v>
      </c>
    </row>
    <row r="1909" spans="3:5" x14ac:dyDescent="0.25">
      <c r="C1909">
        <f>'TPS543C20 Loop Gain'!AI2031</f>
        <v>0.55510681260802863</v>
      </c>
      <c r="D1909">
        <f>'TPS543C20 Loop Gain'!AJ2031</f>
        <v>59.836064801606661</v>
      </c>
      <c r="E1909">
        <f>'TPS543C20 Loop Gain'!B2031</f>
        <v>189700</v>
      </c>
    </row>
    <row r="1910" spans="3:5" x14ac:dyDescent="0.25">
      <c r="C1910">
        <f>'TPS543C20 Loop Gain'!AI2030</f>
        <v>0.56025098110051419</v>
      </c>
      <c r="D1910">
        <f>'TPS543C20 Loop Gain'!AJ2030</f>
        <v>59.843608901753946</v>
      </c>
      <c r="E1910">
        <f>'TPS543C20 Loop Gain'!B2030</f>
        <v>189600</v>
      </c>
    </row>
    <row r="1911" spans="3:5" x14ac:dyDescent="0.25">
      <c r="C1911">
        <f>'TPS543C20 Loop Gain'!AI2029</f>
        <v>0.56539799548462544</v>
      </c>
      <c r="D1911">
        <f>'TPS543C20 Loop Gain'!AJ2029</f>
        <v>59.851149424758745</v>
      </c>
      <c r="E1911">
        <f>'TPS543C20 Loop Gain'!B2029</f>
        <v>189500</v>
      </c>
    </row>
    <row r="1912" spans="3:5" x14ac:dyDescent="0.25">
      <c r="C1912">
        <f>'TPS543C20 Loop Gain'!AI2028</f>
        <v>0.57054785937015329</v>
      </c>
      <c r="D1912">
        <f>'TPS543C20 Loop Gain'!AJ2028</f>
        <v>59.858686366558466</v>
      </c>
      <c r="E1912">
        <f>'TPS543C20 Loop Gain'!B2028</f>
        <v>189400</v>
      </c>
    </row>
    <row r="1913" spans="3:5" x14ac:dyDescent="0.25">
      <c r="C1913">
        <f>'TPS543C20 Loop Gain'!AI2027</f>
        <v>0.57570057637319283</v>
      </c>
      <c r="D1913">
        <f>'TPS543C20 Loop Gain'!AJ2027</f>
        <v>59.866219723085479</v>
      </c>
      <c r="E1913">
        <f>'TPS543C20 Loop Gain'!B2027</f>
        <v>189300</v>
      </c>
    </row>
    <row r="1914" spans="3:5" x14ac:dyDescent="0.25">
      <c r="C1914">
        <f>'TPS543C20 Loop Gain'!AI2026</f>
        <v>0.58085615011680514</v>
      </c>
      <c r="D1914">
        <f>'TPS543C20 Loop Gain'!AJ2026</f>
        <v>59.873749490266043</v>
      </c>
      <c r="E1914">
        <f>'TPS543C20 Loop Gain'!B2026</f>
        <v>189200</v>
      </c>
    </row>
    <row r="1915" spans="3:5" x14ac:dyDescent="0.25">
      <c r="C1915">
        <f>'TPS543C20 Loop Gain'!AI2025</f>
        <v>0.58601458422987529</v>
      </c>
      <c r="D1915">
        <f>'TPS543C20 Loop Gain'!AJ2025</f>
        <v>59.881275664020869</v>
      </c>
      <c r="E1915">
        <f>'TPS543C20 Loop Gain'!B2025</f>
        <v>189100</v>
      </c>
    </row>
    <row r="1916" spans="3:5" x14ac:dyDescent="0.25">
      <c r="C1916">
        <f>'TPS543C20 Loop Gain'!AI2024</f>
        <v>0.5911758823482286</v>
      </c>
      <c r="D1916">
        <f>'TPS543C20 Loop Gain'!AJ2024</f>
        <v>59.88879824026543</v>
      </c>
      <c r="E1916">
        <f>'TPS543C20 Loop Gain'!B2024</f>
        <v>189000</v>
      </c>
    </row>
    <row r="1917" spans="3:5" x14ac:dyDescent="0.25">
      <c r="C1917">
        <f>'TPS543C20 Loop Gain'!AI2023</f>
        <v>0.59634004811474295</v>
      </c>
      <c r="D1917">
        <f>'TPS543C20 Loop Gain'!AJ2023</f>
        <v>59.896317214908699</v>
      </c>
      <c r="E1917">
        <f>'TPS543C20 Loop Gain'!B2023</f>
        <v>188900</v>
      </c>
    </row>
    <row r="1918" spans="3:5" x14ac:dyDescent="0.25">
      <c r="C1918">
        <f>'TPS543C20 Loop Gain'!AI2022</f>
        <v>0.60150708517802121</v>
      </c>
      <c r="D1918">
        <f>'TPS543C20 Loop Gain'!AJ2022</f>
        <v>59.903832583854566</v>
      </c>
      <c r="E1918">
        <f>'TPS543C20 Loop Gain'!B2022</f>
        <v>188800</v>
      </c>
    </row>
    <row r="1919" spans="3:5" x14ac:dyDescent="0.25">
      <c r="C1919">
        <f>'TPS543C20 Loop Gain'!AI2021</f>
        <v>0.60667699719384272</v>
      </c>
      <c r="D1919">
        <f>'TPS543C20 Loop Gain'!AJ2021</f>
        <v>59.91134434300092</v>
      </c>
      <c r="E1919">
        <f>'TPS543C20 Loop Gain'!B2021</f>
        <v>188700</v>
      </c>
    </row>
    <row r="1920" spans="3:5" x14ac:dyDescent="0.25">
      <c r="C1920">
        <f>'TPS543C20 Loop Gain'!AI2020</f>
        <v>0.61184978782512789</v>
      </c>
      <c r="D1920">
        <f>'TPS543C20 Loop Gain'!AJ2020</f>
        <v>59.91885248824061</v>
      </c>
      <c r="E1920">
        <f>'TPS543C20 Loop Gain'!B2020</f>
        <v>188600</v>
      </c>
    </row>
    <row r="1921" spans="3:5" x14ac:dyDescent="0.25">
      <c r="C1921">
        <f>'TPS543C20 Loop Gain'!AI2019</f>
        <v>0.61702546074062348</v>
      </c>
      <c r="D1921">
        <f>'TPS543C20 Loop Gain'!AJ2019</f>
        <v>59.926357015460042</v>
      </c>
      <c r="E1921">
        <f>'TPS543C20 Loop Gain'!B2019</f>
        <v>188500</v>
      </c>
    </row>
    <row r="1922" spans="3:5" x14ac:dyDescent="0.25">
      <c r="C1922">
        <f>'TPS543C20 Loop Gain'!AI2018</f>
        <v>0.62220401961588379</v>
      </c>
      <c r="D1922">
        <f>'TPS543C20 Loop Gain'!AJ2018</f>
        <v>59.933857920540547</v>
      </c>
      <c r="E1922">
        <f>'TPS543C20 Loop Gain'!B2018</f>
        <v>188400</v>
      </c>
    </row>
    <row r="1923" spans="3:5" x14ac:dyDescent="0.25">
      <c r="C1923">
        <f>'TPS543C20 Loop Gain'!AI2017</f>
        <v>0.62738546813373641</v>
      </c>
      <c r="D1923">
        <f>'TPS543C20 Loop Gain'!AJ2017</f>
        <v>59.941355199356799</v>
      </c>
      <c r="E1923">
        <f>'TPS543C20 Loop Gain'!B2017</f>
        <v>188300</v>
      </c>
    </row>
    <row r="1924" spans="3:5" x14ac:dyDescent="0.25">
      <c r="C1924">
        <f>'TPS543C20 Loop Gain'!AI2016</f>
        <v>0.63256980998316947</v>
      </c>
      <c r="D1924">
        <f>'TPS543C20 Loop Gain'!AJ2016</f>
        <v>59.948848847779203</v>
      </c>
      <c r="E1924">
        <f>'TPS543C20 Loop Gain'!B2016</f>
        <v>188200</v>
      </c>
    </row>
    <row r="1925" spans="3:5" x14ac:dyDescent="0.25">
      <c r="C1925">
        <f>'TPS543C20 Loop Gain'!AI2015</f>
        <v>0.63775704886014573</v>
      </c>
      <c r="D1925">
        <f>'TPS543C20 Loop Gain'!AJ2015</f>
        <v>59.956338861670829</v>
      </c>
      <c r="E1925">
        <f>'TPS543C20 Loop Gain'!B2015</f>
        <v>188100</v>
      </c>
    </row>
    <row r="1926" spans="3:5" x14ac:dyDescent="0.25">
      <c r="C1926">
        <f>'TPS543C20 Loop Gain'!AI2014</f>
        <v>0.64294718846746135</v>
      </c>
      <c r="D1926">
        <f>'TPS543C20 Loop Gain'!AJ2014</f>
        <v>59.963825236889988</v>
      </c>
      <c r="E1926">
        <f>'TPS543C20 Loop Gain'!B2014</f>
        <v>188000</v>
      </c>
    </row>
    <row r="1927" spans="3:5" x14ac:dyDescent="0.25">
      <c r="C1927">
        <f>'TPS543C20 Loop Gain'!AI2013</f>
        <v>0.64814023251424657</v>
      </c>
      <c r="D1927">
        <f>'TPS543C20 Loop Gain'!AJ2013</f>
        <v>59.971307969289469</v>
      </c>
      <c r="E1927">
        <f>'TPS543C20 Loop Gain'!B2013</f>
        <v>187900</v>
      </c>
    </row>
    <row r="1928" spans="3:5" x14ac:dyDescent="0.25">
      <c r="C1928">
        <f>'TPS543C20 Loop Gain'!AI2012</f>
        <v>0.6533361847170005</v>
      </c>
      <c r="D1928">
        <f>'TPS543C20 Loop Gain'!AJ2012</f>
        <v>59.978787054715632</v>
      </c>
      <c r="E1928">
        <f>'TPS543C20 Loop Gain'!B2012</f>
        <v>187800</v>
      </c>
    </row>
    <row r="1929" spans="3:5" x14ac:dyDescent="0.25">
      <c r="C1929">
        <f>'TPS543C20 Loop Gain'!AI2011</f>
        <v>0.65853504879889069</v>
      </c>
      <c r="D1929">
        <f>'TPS543C20 Loop Gain'!AJ2011</f>
        <v>59.986262489009135</v>
      </c>
      <c r="E1929">
        <f>'TPS543C20 Loop Gain'!B2011</f>
        <v>187700</v>
      </c>
    </row>
    <row r="1930" spans="3:5" x14ac:dyDescent="0.25">
      <c r="C1930">
        <f>'TPS543C20 Loop Gain'!AI2010</f>
        <v>0.66373682848940307</v>
      </c>
      <c r="D1930">
        <f>'TPS543C20 Loop Gain'!AJ2010</f>
        <v>59.993734268005547</v>
      </c>
      <c r="E1930">
        <f>'TPS543C20 Loop Gain'!B2010</f>
        <v>187600</v>
      </c>
    </row>
    <row r="1931" spans="3:5" x14ac:dyDescent="0.25">
      <c r="C1931">
        <f>'TPS543C20 Loop Gain'!AI2009</f>
        <v>0.66894152752545843</v>
      </c>
      <c r="D1931">
        <f>'TPS543C20 Loop Gain'!AJ2009</f>
        <v>60.001202387534342</v>
      </c>
      <c r="E1931">
        <f>'TPS543C20 Loop Gain'!B2009</f>
        <v>187500</v>
      </c>
    </row>
    <row r="1932" spans="3:5" x14ac:dyDescent="0.25">
      <c r="C1932">
        <f>'TPS543C20 Loop Gain'!AI2008</f>
        <v>0.67414914965064476</v>
      </c>
      <c r="D1932">
        <f>'TPS543C20 Loop Gain'!AJ2008</f>
        <v>60.008666843418361</v>
      </c>
      <c r="E1932">
        <f>'TPS543C20 Loop Gain'!B2008</f>
        <v>187400</v>
      </c>
    </row>
    <row r="1933" spans="3:5" x14ac:dyDescent="0.25">
      <c r="C1933">
        <f>'TPS543C20 Loop Gain'!AI2007</f>
        <v>0.67935969861509382</v>
      </c>
      <c r="D1933">
        <f>'TPS543C20 Loop Gain'!AJ2007</f>
        <v>60.016127631476749</v>
      </c>
      <c r="E1933">
        <f>'TPS543C20 Loop Gain'!B2007</f>
        <v>187300</v>
      </c>
    </row>
    <row r="1934" spans="3:5" x14ac:dyDescent="0.25">
      <c r="C1934">
        <f>'TPS543C20 Loop Gain'!AI2006</f>
        <v>0.68457317817654006</v>
      </c>
      <c r="D1934">
        <f>'TPS543C20 Loop Gain'!AJ2006</f>
        <v>60.023584747520239</v>
      </c>
      <c r="E1934">
        <f>'TPS543C20 Loop Gain'!B2006</f>
        <v>187200</v>
      </c>
    </row>
    <row r="1935" spans="3:5" x14ac:dyDescent="0.25">
      <c r="C1935">
        <f>'TPS543C20 Loop Gain'!AI2005</f>
        <v>0.6897895920986501</v>
      </c>
      <c r="D1935">
        <f>'TPS543C20 Loop Gain'!AJ2005</f>
        <v>60.031038187355634</v>
      </c>
      <c r="E1935">
        <f>'TPS543C20 Loop Gain'!B2005</f>
        <v>187100</v>
      </c>
    </row>
    <row r="1936" spans="3:5" x14ac:dyDescent="0.25">
      <c r="C1936">
        <f>'TPS543C20 Loop Gain'!AI2004</f>
        <v>0.69500894415297165</v>
      </c>
      <c r="D1936">
        <f>'TPS543C20 Loop Gain'!AJ2004</f>
        <v>60.038487946783754</v>
      </c>
      <c r="E1936">
        <f>'TPS543C20 Loop Gain'!B2004</f>
        <v>187000</v>
      </c>
    </row>
    <row r="1937" spans="3:5" x14ac:dyDescent="0.25">
      <c r="C1937">
        <f>'TPS543C20 Loop Gain'!AI2003</f>
        <v>0.70023123811758026</v>
      </c>
      <c r="D1937">
        <f>'TPS543C20 Loop Gain'!AJ2003</f>
        <v>60.045934021598896</v>
      </c>
      <c r="E1937">
        <f>'TPS543C20 Loop Gain'!B2003</f>
        <v>186900</v>
      </c>
    </row>
    <row r="1938" spans="3:5" x14ac:dyDescent="0.25">
      <c r="C1938">
        <f>'TPS543C20 Loop Gain'!AI2002</f>
        <v>0.70545647777695142</v>
      </c>
      <c r="D1938">
        <f>'TPS543C20 Loop Gain'!AJ2002</f>
        <v>60.0533764075902</v>
      </c>
      <c r="E1938">
        <f>'TPS543C20 Loop Gain'!B2002</f>
        <v>186800</v>
      </c>
    </row>
    <row r="1939" spans="3:5" x14ac:dyDescent="0.25">
      <c r="C1939">
        <f>'TPS543C20 Loop Gain'!AI2001</f>
        <v>0.71068466692369858</v>
      </c>
      <c r="D1939">
        <f>'TPS543C20 Loop Gain'!AJ2001</f>
        <v>60.060815100540253</v>
      </c>
      <c r="E1939">
        <f>'TPS543C20 Loop Gain'!B2001</f>
        <v>186700</v>
      </c>
    </row>
    <row r="1940" spans="3:5" x14ac:dyDescent="0.25">
      <c r="C1940">
        <f>'TPS543C20 Loop Gain'!AI2000</f>
        <v>0.71591580935656696</v>
      </c>
      <c r="D1940">
        <f>'TPS543C20 Loop Gain'!AJ2000</f>
        <v>60.068250096226684</v>
      </c>
      <c r="E1940">
        <f>'TPS543C20 Loop Gain'!B2000</f>
        <v>186600</v>
      </c>
    </row>
    <row r="1941" spans="3:5" x14ac:dyDescent="0.25">
      <c r="C1941">
        <f>'TPS543C20 Loop Gain'!AI1999</f>
        <v>0.72114990888138397</v>
      </c>
      <c r="D1941">
        <f>'TPS543C20 Loop Gain'!AJ1999</f>
        <v>60.075681390420506</v>
      </c>
      <c r="E1941">
        <f>'TPS543C20 Loop Gain'!B1999</f>
        <v>186500</v>
      </c>
    </row>
    <row r="1942" spans="3:5" x14ac:dyDescent="0.25">
      <c r="C1942">
        <f>'TPS543C20 Loop Gain'!AI1998</f>
        <v>0.72638696931120483</v>
      </c>
      <c r="D1942">
        <f>'TPS543C20 Loop Gain'!AJ1998</f>
        <v>60.083108978887651</v>
      </c>
      <c r="E1942">
        <f>'TPS543C20 Loop Gain'!B1998</f>
        <v>186400</v>
      </c>
    </row>
    <row r="1943" spans="3:5" x14ac:dyDescent="0.25">
      <c r="C1943">
        <f>'TPS543C20 Loop Gain'!AI1997</f>
        <v>0.73162699446600932</v>
      </c>
      <c r="D1943">
        <f>'TPS543C20 Loop Gain'!AJ1997</f>
        <v>60.090532857387565</v>
      </c>
      <c r="E1943">
        <f>'TPS543C20 Loop Gain'!B1997</f>
        <v>186300</v>
      </c>
    </row>
    <row r="1944" spans="3:5" x14ac:dyDescent="0.25">
      <c r="C1944">
        <f>'TPS543C20 Loop Gain'!AI1996</f>
        <v>0.73686998817292904</v>
      </c>
      <c r="D1944">
        <f>'TPS543C20 Loop Gain'!AJ1996</f>
        <v>60.097953021674563</v>
      </c>
      <c r="E1944">
        <f>'TPS543C20 Loop Gain'!B1996</f>
        <v>186200</v>
      </c>
    </row>
    <row r="1945" spans="3:5" x14ac:dyDescent="0.25">
      <c r="C1945">
        <f>'TPS543C20 Loop Gain'!AI1995</f>
        <v>0.74211595426619092</v>
      </c>
      <c r="D1945">
        <f>'TPS543C20 Loop Gain'!AJ1995</f>
        <v>60.105369467495962</v>
      </c>
      <c r="E1945">
        <f>'TPS543C20 Loop Gain'!B1995</f>
        <v>186100</v>
      </c>
    </row>
    <row r="1946" spans="3:5" x14ac:dyDescent="0.25">
      <c r="C1946">
        <f>'TPS543C20 Loop Gain'!AI1994</f>
        <v>0.74736489658688643</v>
      </c>
      <c r="D1946">
        <f>'TPS543C20 Loop Gain'!AJ1994</f>
        <v>60.112782190594906</v>
      </c>
      <c r="E1946">
        <f>'TPS543C20 Loop Gain'!B1994</f>
        <v>186000</v>
      </c>
    </row>
    <row r="1947" spans="3:5" x14ac:dyDescent="0.25">
      <c r="C1947">
        <f>'TPS543C20 Loop Gain'!AI1993</f>
        <v>0.7526168189833955</v>
      </c>
      <c r="D1947">
        <f>'TPS543C20 Loop Gain'!AJ1993</f>
        <v>60.120191186706421</v>
      </c>
      <c r="E1947">
        <f>'TPS543C20 Loop Gain'!B1993</f>
        <v>185900</v>
      </c>
    </row>
    <row r="1948" spans="3:5" x14ac:dyDescent="0.25">
      <c r="C1948">
        <f>'TPS543C20 Loop Gain'!AI1992</f>
        <v>0.75787172531131308</v>
      </c>
      <c r="D1948">
        <f>'TPS543C20 Loop Gain'!AJ1992</f>
        <v>60.127596451562205</v>
      </c>
      <c r="E1948">
        <f>'TPS543C20 Loop Gain'!B1992</f>
        <v>185800</v>
      </c>
    </row>
    <row r="1949" spans="3:5" x14ac:dyDescent="0.25">
      <c r="C1949">
        <f>'TPS543C20 Loop Gain'!AI1991</f>
        <v>0.76312961943307167</v>
      </c>
      <c r="D1949">
        <f>'TPS543C20 Loop Gain'!AJ1991</f>
        <v>60.134997980885764</v>
      </c>
      <c r="E1949">
        <f>'TPS543C20 Loop Gain'!B1991</f>
        <v>185700</v>
      </c>
    </row>
    <row r="1950" spans="3:5" x14ac:dyDescent="0.25">
      <c r="C1950">
        <f>'TPS543C20 Loop Gain'!AI1990</f>
        <v>0.7683905052183051</v>
      </c>
      <c r="D1950">
        <f>'TPS543C20 Loop Gain'!AJ1990</f>
        <v>60.142395770396234</v>
      </c>
      <c r="E1950">
        <f>'TPS543C20 Loop Gain'!B1990</f>
        <v>185600</v>
      </c>
    </row>
    <row r="1951" spans="3:5" x14ac:dyDescent="0.25">
      <c r="C1951">
        <f>'TPS543C20 Loop Gain'!AI1989</f>
        <v>0.77365438654434959</v>
      </c>
      <c r="D1951">
        <f>'TPS543C20 Loop Gain'!AJ1989</f>
        <v>60.149789815806187</v>
      </c>
      <c r="E1951">
        <f>'TPS543C20 Loop Gain'!B1989</f>
        <v>185500</v>
      </c>
    </row>
    <row r="1952" spans="3:5" x14ac:dyDescent="0.25">
      <c r="C1952">
        <f>'TPS543C20 Loop Gain'!AI1988</f>
        <v>0.77892126729507671</v>
      </c>
      <c r="D1952">
        <f>'TPS543C20 Loop Gain'!AJ1988</f>
        <v>60.157180112822438</v>
      </c>
      <c r="E1952">
        <f>'TPS543C20 Loop Gain'!B1988</f>
        <v>185400</v>
      </c>
    </row>
    <row r="1953" spans="3:5" x14ac:dyDescent="0.25">
      <c r="C1953">
        <f>'TPS543C20 Loop Gain'!AI1987</f>
        <v>0.78419115136193696</v>
      </c>
      <c r="D1953">
        <f>'TPS543C20 Loop Gain'!AJ1987</f>
        <v>60.164566657146203</v>
      </c>
      <c r="E1953">
        <f>'TPS543C20 Loop Gain'!B1987</f>
        <v>185300</v>
      </c>
    </row>
    <row r="1954" spans="3:5" x14ac:dyDescent="0.25">
      <c r="C1954">
        <f>'TPS543C20 Loop Gain'!AI1986</f>
        <v>0.78946404264330516</v>
      </c>
      <c r="D1954">
        <f>'TPS543C20 Loop Gain'!AJ1986</f>
        <v>60.171949444472268</v>
      </c>
      <c r="E1954">
        <f>'TPS543C20 Loop Gain'!B1986</f>
        <v>185200</v>
      </c>
    </row>
    <row r="1955" spans="3:5" x14ac:dyDescent="0.25">
      <c r="C1955">
        <f>'TPS543C20 Loop Gain'!AI1985</f>
        <v>0.7947399450453605</v>
      </c>
      <c r="D1955">
        <f>'TPS543C20 Loop Gain'!AJ1985</f>
        <v>60.179328470489224</v>
      </c>
      <c r="E1955">
        <f>'TPS543C20 Loop Gain'!B1985</f>
        <v>185100</v>
      </c>
    </row>
    <row r="1956" spans="3:5" x14ac:dyDescent="0.25">
      <c r="C1956">
        <f>'TPS543C20 Loop Gain'!AI1984</f>
        <v>0.80001886248090193</v>
      </c>
      <c r="D1956">
        <f>'TPS543C20 Loop Gain'!AJ1984</f>
        <v>60.186703730881248</v>
      </c>
      <c r="E1956">
        <f>'TPS543C20 Loop Gain'!B1984</f>
        <v>185000</v>
      </c>
    </row>
    <row r="1957" spans="3:5" x14ac:dyDescent="0.25">
      <c r="C1957">
        <f>'TPS543C20 Loop Gain'!AI1983</f>
        <v>0.80530079887016703</v>
      </c>
      <c r="D1957">
        <f>'TPS543C20 Loop Gain'!AJ1983</f>
        <v>60.194075221324994</v>
      </c>
      <c r="E1957">
        <f>'TPS543C20 Loop Gain'!B1983</f>
        <v>184900</v>
      </c>
    </row>
    <row r="1958" spans="3:5" x14ac:dyDescent="0.25">
      <c r="C1958">
        <f>'TPS543C20 Loop Gain'!AI1982</f>
        <v>0.81058575814099831</v>
      </c>
      <c r="D1958">
        <f>'TPS543C20 Loop Gain'!AJ1982</f>
        <v>60.201442937491557</v>
      </c>
      <c r="E1958">
        <f>'TPS543C20 Loop Gain'!B1982</f>
        <v>184800</v>
      </c>
    </row>
    <row r="1959" spans="3:5" x14ac:dyDescent="0.25">
      <c r="C1959">
        <f>'TPS543C20 Loop Gain'!AI1981</f>
        <v>0.81587374422870607</v>
      </c>
      <c r="D1959">
        <f>'TPS543C20 Loop Gain'!AJ1981</f>
        <v>60.208806875046548</v>
      </c>
      <c r="E1959">
        <f>'TPS543C20 Loop Gain'!B1981</f>
        <v>184700</v>
      </c>
    </row>
    <row r="1960" spans="3:5" x14ac:dyDescent="0.25">
      <c r="C1960">
        <f>'TPS543C20 Loop Gain'!AI1980</f>
        <v>0.82116476107520764</v>
      </c>
      <c r="D1960">
        <f>'TPS543C20 Loop Gain'!AJ1980</f>
        <v>60.21616702964927</v>
      </c>
      <c r="E1960">
        <f>'TPS543C20 Loop Gain'!B1980</f>
        <v>184600</v>
      </c>
    </row>
    <row r="1961" spans="3:5" x14ac:dyDescent="0.25">
      <c r="C1961">
        <f>'TPS543C20 Loop Gain'!AI1979</f>
        <v>0.82645881262993082</v>
      </c>
      <c r="D1961">
        <f>'TPS543C20 Loop Gain'!AJ1979</f>
        <v>60.223523396953262</v>
      </c>
      <c r="E1961">
        <f>'TPS543C20 Loop Gain'!B1979</f>
        <v>184500</v>
      </c>
    </row>
    <row r="1962" spans="3:5" x14ac:dyDescent="0.25">
      <c r="C1962">
        <f>'TPS543C20 Loop Gain'!AI1978</f>
        <v>0.83175590285054746</v>
      </c>
      <c r="D1962">
        <f>'TPS543C20 Loop Gain'!AJ1978</f>
        <v>60.23087597260583</v>
      </c>
      <c r="E1962">
        <f>'TPS543C20 Loop Gain'!B1978</f>
        <v>184400</v>
      </c>
    </row>
    <row r="1963" spans="3:5" x14ac:dyDescent="0.25">
      <c r="C1963">
        <f>'TPS543C20 Loop Gain'!AI1977</f>
        <v>0.83705603570089437</v>
      </c>
      <c r="D1963">
        <f>'TPS543C20 Loop Gain'!AJ1977</f>
        <v>60.238224752248314</v>
      </c>
      <c r="E1963">
        <f>'TPS543C20 Loop Gain'!B1977</f>
        <v>184300</v>
      </c>
    </row>
    <row r="1964" spans="3:5" x14ac:dyDescent="0.25">
      <c r="C1964">
        <f>'TPS543C20 Loop Gain'!AI1976</f>
        <v>0.84235921515325307</v>
      </c>
      <c r="D1964">
        <f>'TPS543C20 Loop Gain'!AJ1976</f>
        <v>60.245569731516717</v>
      </c>
      <c r="E1964">
        <f>'TPS543C20 Loop Gain'!B1976</f>
        <v>184200</v>
      </c>
    </row>
    <row r="1965" spans="3:5" x14ac:dyDescent="0.25">
      <c r="C1965">
        <f>'TPS543C20 Loop Gain'!AI1975</f>
        <v>0.84766544518649489</v>
      </c>
      <c r="D1965">
        <f>'TPS543C20 Loop Gain'!AJ1975</f>
        <v>60.252910906039894</v>
      </c>
      <c r="E1965">
        <f>'TPS543C20 Loop Gain'!B1975</f>
        <v>184100</v>
      </c>
    </row>
    <row r="1966" spans="3:5" x14ac:dyDescent="0.25">
      <c r="C1966">
        <f>'TPS543C20 Loop Gain'!AI1974</f>
        <v>0.85297472978782318</v>
      </c>
      <c r="D1966">
        <f>'TPS543C20 Loop Gain'!AJ1974</f>
        <v>60.260248271441363</v>
      </c>
      <c r="E1966">
        <f>'TPS543C20 Loop Gain'!B1974</f>
        <v>184000</v>
      </c>
    </row>
    <row r="1967" spans="3:5" x14ac:dyDescent="0.25">
      <c r="C1967">
        <f>'TPS543C20 Loop Gain'!AI1973</f>
        <v>0.85828707295100037</v>
      </c>
      <c r="D1967">
        <f>'TPS543C20 Loop Gain'!AJ1973</f>
        <v>60.267581823339299</v>
      </c>
      <c r="E1967">
        <f>'TPS543C20 Loop Gain'!B1973</f>
        <v>183900</v>
      </c>
    </row>
    <row r="1968" spans="3:5" x14ac:dyDescent="0.25">
      <c r="C1968">
        <f>'TPS543C20 Loop Gain'!AI1972</f>
        <v>0.86360247867769879</v>
      </c>
      <c r="D1968">
        <f>'TPS543C20 Loop Gain'!AJ1972</f>
        <v>60.27491155734463</v>
      </c>
      <c r="E1968">
        <f>'TPS543C20 Loop Gain'!B1972</f>
        <v>183800</v>
      </c>
    </row>
    <row r="1969" spans="3:5" x14ac:dyDescent="0.25">
      <c r="C1969">
        <f>'TPS543C20 Loop Gain'!AI1971</f>
        <v>0.86892095097724575</v>
      </c>
      <c r="D1969">
        <f>'TPS543C20 Loop Gain'!AJ1971</f>
        <v>60.282237469063006</v>
      </c>
      <c r="E1969">
        <f>'TPS543C20 Loop Gain'!B1971</f>
        <v>183700</v>
      </c>
    </row>
    <row r="1970" spans="3:5" x14ac:dyDescent="0.25">
      <c r="C1970">
        <f>'TPS543C20 Loop Gain'!AI1970</f>
        <v>0.87424249386634678</v>
      </c>
      <c r="D1970">
        <f>'TPS543C20 Loop Gain'!AJ1970</f>
        <v>60.289559554093401</v>
      </c>
      <c r="E1970">
        <f>'TPS543C20 Loop Gain'!B1970</f>
        <v>183600</v>
      </c>
    </row>
    <row r="1971" spans="3:5" x14ac:dyDescent="0.25">
      <c r="C1971">
        <f>'TPS543C20 Loop Gain'!AI1969</f>
        <v>0.87956711136895527</v>
      </c>
      <c r="D1971">
        <f>'TPS543C20 Loop Gain'!AJ1969</f>
        <v>60.296877808030203</v>
      </c>
      <c r="E1971">
        <f>'TPS543C20 Loop Gain'!B1969</f>
        <v>183500</v>
      </c>
    </row>
    <row r="1972" spans="3:5" x14ac:dyDescent="0.25">
      <c r="C1972">
        <f>'TPS543C20 Loop Gain'!AI1968</f>
        <v>0.88489480751689675</v>
      </c>
      <c r="D1972">
        <f>'TPS543C20 Loop Gain'!AJ1968</f>
        <v>60.304192226460252</v>
      </c>
      <c r="E1972">
        <f>'TPS543C20 Loop Gain'!B1968</f>
        <v>183400</v>
      </c>
    </row>
    <row r="1973" spans="3:5" x14ac:dyDescent="0.25">
      <c r="C1973">
        <f>'TPS543C20 Loop Gain'!AI1967</f>
        <v>0.89022558634970539</v>
      </c>
      <c r="D1973">
        <f>'TPS543C20 Loop Gain'!AJ1967</f>
        <v>60.311502804964562</v>
      </c>
      <c r="E1973">
        <f>'TPS543C20 Loop Gain'!B1967</f>
        <v>183300</v>
      </c>
    </row>
    <row r="1974" spans="3:5" x14ac:dyDescent="0.25">
      <c r="C1974">
        <f>'TPS543C20 Loop Gain'!AI1966</f>
        <v>0.89555945191418362</v>
      </c>
      <c r="D1974">
        <f>'TPS543C20 Loop Gain'!AJ1966</f>
        <v>60.318809539119343</v>
      </c>
      <c r="E1974">
        <f>'TPS543C20 Loop Gain'!B1966</f>
        <v>183200</v>
      </c>
    </row>
    <row r="1975" spans="3:5" x14ac:dyDescent="0.25">
      <c r="C1975">
        <f>'TPS543C20 Loop Gain'!AI1965</f>
        <v>0.90089640826468775</v>
      </c>
      <c r="D1975">
        <f>'TPS543C20 Loop Gain'!AJ1965</f>
        <v>60.32611242449272</v>
      </c>
      <c r="E1975">
        <f>'TPS543C20 Loop Gain'!B1965</f>
        <v>183100</v>
      </c>
    </row>
    <row r="1976" spans="3:5" x14ac:dyDescent="0.25">
      <c r="C1976">
        <f>'TPS543C20 Loop Gain'!AI1964</f>
        <v>0.9062364594636878</v>
      </c>
      <c r="D1976">
        <f>'TPS543C20 Loop Gain'!AJ1964</f>
        <v>60.333411456648939</v>
      </c>
      <c r="E1976">
        <f>'TPS543C20 Loop Gain'!B1964</f>
        <v>183000</v>
      </c>
    </row>
    <row r="1977" spans="3:5" x14ac:dyDescent="0.25">
      <c r="C1977">
        <f>'TPS543C20 Loop Gain'!AI1963</f>
        <v>0.9115796095807317</v>
      </c>
      <c r="D1977">
        <f>'TPS543C20 Loop Gain'!AJ1963</f>
        <v>60.340706631144251</v>
      </c>
      <c r="E1977">
        <f>'TPS543C20 Loop Gain'!B1963</f>
        <v>182900</v>
      </c>
    </row>
    <row r="1978" spans="3:5" x14ac:dyDescent="0.25">
      <c r="C1978">
        <f>'TPS543C20 Loop Gain'!AI1962</f>
        <v>0.91692586269374832</v>
      </c>
      <c r="D1978">
        <f>'TPS543C20 Loop Gain'!AJ1962</f>
        <v>60.347997943530345</v>
      </c>
      <c r="E1978">
        <f>'TPS543C20 Loop Gain'!B1962</f>
        <v>182800</v>
      </c>
    </row>
    <row r="1979" spans="3:5" x14ac:dyDescent="0.25">
      <c r="C1979">
        <f>'TPS543C20 Loop Gain'!AI1961</f>
        <v>0.92227522288709762</v>
      </c>
      <c r="D1979">
        <f>'TPS543C20 Loop Gain'!AJ1961</f>
        <v>60.355285389351899</v>
      </c>
      <c r="E1979">
        <f>'TPS543C20 Loop Gain'!B1961</f>
        <v>182700</v>
      </c>
    </row>
    <row r="1980" spans="3:5" x14ac:dyDescent="0.25">
      <c r="C1980">
        <f>'TPS543C20 Loop Gain'!AI1960</f>
        <v>0.92762769425434322</v>
      </c>
      <c r="D1980">
        <f>'TPS543C20 Loop Gain'!AJ1960</f>
        <v>60.362568964148039</v>
      </c>
      <c r="E1980">
        <f>'TPS543C20 Loop Gain'!B1960</f>
        <v>182600</v>
      </c>
    </row>
    <row r="1981" spans="3:5" x14ac:dyDescent="0.25">
      <c r="C1981">
        <f>'TPS543C20 Loop Gain'!AI1959</f>
        <v>0.93298328089612448</v>
      </c>
      <c r="D1981">
        <f>'TPS543C20 Loop Gain'!AJ1959</f>
        <v>60.369848663450938</v>
      </c>
      <c r="E1981">
        <f>'TPS543C20 Loop Gain'!B1959</f>
        <v>182500</v>
      </c>
    </row>
    <row r="1982" spans="3:5" x14ac:dyDescent="0.25">
      <c r="C1982">
        <f>'TPS543C20 Loop Gain'!AI1958</f>
        <v>0.93834198692037707</v>
      </c>
      <c r="D1982">
        <f>'TPS543C20 Loop Gain'!AJ1958</f>
        <v>60.37712448278787</v>
      </c>
      <c r="E1982">
        <f>'TPS543C20 Loop Gain'!B1958</f>
        <v>182400</v>
      </c>
    </row>
    <row r="1983" spans="3:5" x14ac:dyDescent="0.25">
      <c r="C1983">
        <f>'TPS543C20 Loop Gain'!AI1957</f>
        <v>0.94370381644340484</v>
      </c>
      <c r="D1983">
        <f>'TPS543C20 Loop Gain'!AJ1957</f>
        <v>60.384396417679334</v>
      </c>
      <c r="E1983">
        <f>'TPS543C20 Loop Gain'!B1957</f>
        <v>182300</v>
      </c>
    </row>
    <row r="1984" spans="3:5" x14ac:dyDescent="0.25">
      <c r="C1984">
        <f>'TPS543C20 Loop Gain'!AI1956</f>
        <v>0.9490687735890575</v>
      </c>
      <c r="D1984">
        <f>'TPS543C20 Loop Gain'!AJ1956</f>
        <v>60.391664463639721</v>
      </c>
      <c r="E1984">
        <f>'TPS543C20 Loop Gain'!B1956</f>
        <v>182200</v>
      </c>
    </row>
    <row r="1985" spans="3:5" x14ac:dyDescent="0.25">
      <c r="C1985">
        <f>'TPS543C20 Loop Gain'!AI1955</f>
        <v>0.95443686248922033</v>
      </c>
      <c r="D1985">
        <f>'TPS543C20 Loop Gain'!AJ1955</f>
        <v>60.398928616177045</v>
      </c>
      <c r="E1985">
        <f>'TPS543C20 Loop Gain'!B1955</f>
        <v>182100</v>
      </c>
    </row>
    <row r="1986" spans="3:5" x14ac:dyDescent="0.25">
      <c r="C1986">
        <f>'TPS543C20 Loop Gain'!AI1954</f>
        <v>0.95980808728314093</v>
      </c>
      <c r="D1986">
        <f>'TPS543C20 Loop Gain'!AJ1954</f>
        <v>60.406188870794104</v>
      </c>
      <c r="E1986">
        <f>'TPS543C20 Loop Gain'!B1954</f>
        <v>182000</v>
      </c>
    </row>
    <row r="1987" spans="3:5" x14ac:dyDescent="0.25">
      <c r="C1987">
        <f>'TPS543C20 Loop Gain'!AI1953</f>
        <v>0.96518245211828713</v>
      </c>
      <c r="D1987">
        <f>'TPS543C20 Loop Gain'!AJ1953</f>
        <v>60.413445222986596</v>
      </c>
      <c r="E1987">
        <f>'TPS543C20 Loop Gain'!B1953</f>
        <v>181900</v>
      </c>
    </row>
    <row r="1988" spans="3:5" x14ac:dyDescent="0.25">
      <c r="C1988">
        <f>'TPS543C20 Loop Gain'!AI1952</f>
        <v>0.97055996114990162</v>
      </c>
      <c r="D1988">
        <f>'TPS543C20 Loop Gain'!AJ1952</f>
        <v>60.420697668245246</v>
      </c>
      <c r="E1988">
        <f>'TPS543C20 Loop Gain'!B1952</f>
        <v>181800</v>
      </c>
    </row>
    <row r="1989" spans="3:5" x14ac:dyDescent="0.25">
      <c r="C1989">
        <f>'TPS543C20 Loop Gain'!AI1951</f>
        <v>0.9759406185409768</v>
      </c>
      <c r="D1989">
        <f>'TPS543C20 Loop Gain'!AJ1951</f>
        <v>60.427946202052766</v>
      </c>
      <c r="E1989">
        <f>'TPS543C20 Loop Gain'!B1951</f>
        <v>181700</v>
      </c>
    </row>
    <row r="1990" spans="3:5" x14ac:dyDescent="0.25">
      <c r="C1990">
        <f>'TPS543C20 Loop Gain'!AI1950</f>
        <v>0.98132442846273982</v>
      </c>
      <c r="D1990">
        <f>'TPS543C20 Loop Gain'!AJ1950</f>
        <v>60.435190819887545</v>
      </c>
      <c r="E1990">
        <f>'TPS543C20 Loop Gain'!B1950</f>
        <v>181600</v>
      </c>
    </row>
    <row r="1991" spans="3:5" x14ac:dyDescent="0.25">
      <c r="C1991">
        <f>'TPS543C20 Loop Gain'!AI1949</f>
        <v>0.98671139509408423</v>
      </c>
      <c r="D1991">
        <f>'TPS543C20 Loop Gain'!AJ1949</f>
        <v>60.442431517220797</v>
      </c>
      <c r="E1991">
        <f>'TPS543C20 Loop Gain'!B1949</f>
        <v>181500</v>
      </c>
    </row>
    <row r="1992" spans="3:5" x14ac:dyDescent="0.25">
      <c r="C1992">
        <f>'TPS543C20 Loop Gain'!AI1948</f>
        <v>0.99210152262145623</v>
      </c>
      <c r="D1992">
        <f>'TPS543C20 Loop Gain'!AJ1948</f>
        <v>60.449668289517795</v>
      </c>
      <c r="E1992">
        <f>'TPS543C20 Loop Gain'!B1948</f>
        <v>181400</v>
      </c>
    </row>
    <row r="1993" spans="3:5" x14ac:dyDescent="0.25">
      <c r="C1993">
        <f>'TPS543C20 Loop Gain'!AI1947</f>
        <v>0.99749481524014549</v>
      </c>
      <c r="D1993">
        <f>'TPS543C20 Loop Gain'!AJ1947</f>
        <v>60.456901132238201</v>
      </c>
      <c r="E1993">
        <f>'TPS543C20 Loop Gain'!B1947</f>
        <v>181300</v>
      </c>
    </row>
    <row r="1994" spans="3:5" x14ac:dyDescent="0.25">
      <c r="C1994">
        <f>'TPS543C20 Loop Gain'!AI1946</f>
        <v>1.002891277152975</v>
      </c>
      <c r="D1994">
        <f>'TPS543C20 Loop Gain'!AJ1946</f>
        <v>60.46413004083476</v>
      </c>
      <c r="E1994">
        <f>'TPS543C20 Loop Gain'!B1946</f>
        <v>181200</v>
      </c>
    </row>
    <row r="1995" spans="3:5" x14ac:dyDescent="0.25">
      <c r="C1995">
        <f>'TPS543C20 Loop Gain'!AI1945</f>
        <v>1.0082909125703254</v>
      </c>
      <c r="D1995">
        <f>'TPS543C20 Loop Gain'!AJ1945</f>
        <v>60.471355010754266</v>
      </c>
      <c r="E1995">
        <f>'TPS543C20 Loop Gain'!B1945</f>
        <v>181100</v>
      </c>
    </row>
    <row r="1996" spans="3:5" x14ac:dyDescent="0.25">
      <c r="C1996">
        <f>'TPS543C20 Loop Gain'!AI1944</f>
        <v>1.0136937257113123</v>
      </c>
      <c r="D1996">
        <f>'TPS543C20 Loop Gain'!AJ1944</f>
        <v>60.478576037437172</v>
      </c>
      <c r="E1996">
        <f>'TPS543C20 Loop Gain'!B1944</f>
        <v>181000</v>
      </c>
    </row>
    <row r="1997" spans="3:5" x14ac:dyDescent="0.25">
      <c r="C1997">
        <f>'TPS543C20 Loop Gain'!AI1943</f>
        <v>1.0190997208028068</v>
      </c>
      <c r="D1997">
        <f>'TPS543C20 Loop Gain'!AJ1943</f>
        <v>60.485793116317808</v>
      </c>
      <c r="E1997">
        <f>'TPS543C20 Loop Gain'!B1943</f>
        <v>180900</v>
      </c>
    </row>
    <row r="1998" spans="3:5" x14ac:dyDescent="0.25">
      <c r="C1998">
        <f>'TPS543C20 Loop Gain'!AI1942</f>
        <v>1.0245089020795748</v>
      </c>
      <c r="D1998">
        <f>'TPS543C20 Loop Gain'!AJ1942</f>
        <v>60.493006242824812</v>
      </c>
      <c r="E1998">
        <f>'TPS543C20 Loop Gain'!B1942</f>
        <v>180800</v>
      </c>
    </row>
    <row r="1999" spans="3:5" x14ac:dyDescent="0.25">
      <c r="C1999">
        <f>'TPS543C20 Loop Gain'!AI1941</f>
        <v>1.0299212737848589</v>
      </c>
      <c r="D1999">
        <f>'TPS543C20 Loop Gain'!AJ1941</f>
        <v>60.5002154123803</v>
      </c>
      <c r="E1999">
        <f>'TPS543C20 Loop Gain'!B1941</f>
        <v>180700</v>
      </c>
    </row>
    <row r="2000" spans="3:5" x14ac:dyDescent="0.25">
      <c r="C2000">
        <f>'TPS543C20 Loop Gain'!AI1940</f>
        <v>1.0353368401694627</v>
      </c>
      <c r="D2000">
        <f>'TPS543C20 Loop Gain'!AJ1940</f>
        <v>60.507420620400048</v>
      </c>
      <c r="E2000">
        <f>'TPS543C20 Loop Gain'!B1940</f>
        <v>180600</v>
      </c>
    </row>
    <row r="2001" spans="3:5" x14ac:dyDescent="0.25">
      <c r="C2001">
        <f>'TPS543C20 Loop Gain'!AI1939</f>
        <v>1.0407556054926839</v>
      </c>
      <c r="D2001">
        <f>'TPS543C20 Loop Gain'!AJ1939</f>
        <v>60.514621862293453</v>
      </c>
      <c r="E2001">
        <f>'TPS543C20 Loop Gain'!B1939</f>
        <v>180500</v>
      </c>
    </row>
    <row r="2002" spans="3:5" x14ac:dyDescent="0.25">
      <c r="C2002">
        <f>'TPS543C20 Loop Gain'!AI1938</f>
        <v>1.0461775740221237</v>
      </c>
      <c r="D2002">
        <f>'TPS543C20 Loop Gain'!AJ1938</f>
        <v>60.521819133463595</v>
      </c>
      <c r="E2002">
        <f>'TPS543C20 Loop Gain'!B1938</f>
        <v>180400</v>
      </c>
    </row>
    <row r="2003" spans="3:5" x14ac:dyDescent="0.25">
      <c r="C2003">
        <f>'TPS543C20 Loop Gain'!AI1937</f>
        <v>1.051602750032989</v>
      </c>
      <c r="D2003">
        <f>'TPS543C20 Loop Gain'!AJ1937</f>
        <v>60.529012429308573</v>
      </c>
      <c r="E2003">
        <f>'TPS543C20 Loop Gain'!B1937</f>
        <v>180300</v>
      </c>
    </row>
    <row r="2004" spans="3:5" x14ac:dyDescent="0.25">
      <c r="C2004">
        <f>'TPS543C20 Loop Gain'!AI1936</f>
        <v>1.0570311378090587</v>
      </c>
      <c r="D2004">
        <f>'TPS543C20 Loop Gain'!AJ1936</f>
        <v>60.536201745218328</v>
      </c>
      <c r="E2004">
        <f>'TPS543C20 Loop Gain'!B1936</f>
        <v>180200</v>
      </c>
    </row>
    <row r="2005" spans="3:5" x14ac:dyDescent="0.25">
      <c r="C2005">
        <f>'TPS543C20 Loop Gain'!AI1935</f>
        <v>1.0624627416423114</v>
      </c>
      <c r="D2005">
        <f>'TPS543C20 Loop Gain'!AJ1935</f>
        <v>60.543387076577801</v>
      </c>
      <c r="E2005">
        <f>'TPS543C20 Loop Gain'!B1935</f>
        <v>180100</v>
      </c>
    </row>
    <row r="2006" spans="3:5" x14ac:dyDescent="0.25">
      <c r="C2006">
        <f>'TPS543C20 Loop Gain'!AI1934</f>
        <v>1.0678975658330967</v>
      </c>
      <c r="D2006">
        <f>'TPS543C20 Loop Gain'!AJ1934</f>
        <v>60.550568418766069</v>
      </c>
      <c r="E2006">
        <f>'TPS543C20 Loop Gain'!B1934</f>
        <v>180000</v>
      </c>
    </row>
    <row r="2007" spans="3:5" x14ac:dyDescent="0.25">
      <c r="C2007">
        <f>'TPS543C20 Loop Gain'!AI1933</f>
        <v>1.0733356146893942</v>
      </c>
      <c r="D2007">
        <f>'TPS543C20 Loop Gain'!AJ1933</f>
        <v>60.557745767154508</v>
      </c>
      <c r="E2007">
        <f>'TPS543C20 Loop Gain'!B1933</f>
        <v>179900</v>
      </c>
    </row>
    <row r="2008" spans="3:5" x14ac:dyDescent="0.25">
      <c r="C2008">
        <f>'TPS543C20 Loop Gain'!AI1932</f>
        <v>1.0787768925281385</v>
      </c>
      <c r="D2008">
        <f>'TPS543C20 Loop Gain'!AJ1932</f>
        <v>60.564919117109</v>
      </c>
      <c r="E2008">
        <f>'TPS543C20 Loop Gain'!B1932</f>
        <v>179800</v>
      </c>
    </row>
    <row r="2009" spans="3:5" x14ac:dyDescent="0.25">
      <c r="C2009">
        <f>'TPS543C20 Loop Gain'!AI1931</f>
        <v>1.0842214036738871</v>
      </c>
      <c r="D2009">
        <f>'TPS543C20 Loop Gain'!AJ1931</f>
        <v>60.572088463990298</v>
      </c>
      <c r="E2009">
        <f>'TPS543C20 Loop Gain'!B1931</f>
        <v>179700</v>
      </c>
    </row>
    <row r="2010" spans="3:5" x14ac:dyDescent="0.25">
      <c r="C2010">
        <f>'TPS543C20 Loop Gain'!AI1930</f>
        <v>1.0896691524603939</v>
      </c>
      <c r="D2010">
        <f>'TPS543C20 Loop Gain'!AJ1930</f>
        <v>60.579253803149932</v>
      </c>
      <c r="E2010">
        <f>'TPS543C20 Loop Gain'!B1930</f>
        <v>179600</v>
      </c>
    </row>
    <row r="2011" spans="3:5" x14ac:dyDescent="0.25">
      <c r="C2011">
        <f>'TPS543C20 Loop Gain'!AI1929</f>
        <v>1.0951201432286626</v>
      </c>
      <c r="D2011">
        <f>'TPS543C20 Loop Gain'!AJ1929</f>
        <v>60.58641512993659</v>
      </c>
      <c r="E2011">
        <f>'TPS543C20 Loop Gain'!B1929</f>
        <v>179500</v>
      </c>
    </row>
    <row r="2012" spans="3:5" x14ac:dyDescent="0.25">
      <c r="C2012">
        <f>'TPS543C20 Loop Gain'!AI1928</f>
        <v>1.1005743803290597</v>
      </c>
      <c r="D2012">
        <f>'TPS543C20 Loop Gain'!AJ1928</f>
        <v>60.593572439690341</v>
      </c>
      <c r="E2012">
        <f>'TPS543C20 Loop Gain'!B1928</f>
        <v>179400</v>
      </c>
    </row>
    <row r="2013" spans="3:5" x14ac:dyDescent="0.25">
      <c r="C2013">
        <f>'TPS543C20 Loop Gain'!AI1927</f>
        <v>1.1060318681194659</v>
      </c>
      <c r="D2013">
        <f>'TPS543C20 Loop Gain'!AJ1927</f>
        <v>60.600725727745903</v>
      </c>
      <c r="E2013">
        <f>'TPS543C20 Loop Gain'!B1927</f>
        <v>179300</v>
      </c>
    </row>
    <row r="2014" spans="3:5" x14ac:dyDescent="0.25">
      <c r="C2014">
        <f>'TPS543C20 Loop Gain'!AI1926</f>
        <v>1.1114926109670256</v>
      </c>
      <c r="D2014">
        <f>'TPS543C20 Loop Gain'!AJ1926</f>
        <v>60.607874989431068</v>
      </c>
      <c r="E2014">
        <f>'TPS543C20 Loop Gain'!B1926</f>
        <v>179200</v>
      </c>
    </row>
    <row r="2015" spans="3:5" x14ac:dyDescent="0.25">
      <c r="C2015">
        <f>'TPS543C20 Loop Gain'!AI1925</f>
        <v>1.1169566132463926</v>
      </c>
      <c r="D2015">
        <f>'TPS543C20 Loop Gain'!AJ1925</f>
        <v>60.61502022006821</v>
      </c>
      <c r="E2015">
        <f>'TPS543C20 Loop Gain'!B1925</f>
        <v>179100</v>
      </c>
    </row>
    <row r="2016" spans="3:5" x14ac:dyDescent="0.25">
      <c r="C2016">
        <f>'TPS543C20 Loop Gain'!AI1924</f>
        <v>1.1224238793414034</v>
      </c>
      <c r="D2016">
        <f>'TPS543C20 Loop Gain'!AJ1924</f>
        <v>60.622161414973121</v>
      </c>
      <c r="E2016">
        <f>'TPS543C20 Loop Gain'!B1924</f>
        <v>179000</v>
      </c>
    </row>
    <row r="2017" spans="3:5" x14ac:dyDescent="0.25">
      <c r="C2017">
        <f>'TPS543C20 Loop Gain'!AI1923</f>
        <v>1.1278944136436853</v>
      </c>
      <c r="D2017">
        <f>'TPS543C20 Loop Gain'!AJ1923</f>
        <v>60.629298569454185</v>
      </c>
      <c r="E2017">
        <f>'TPS543C20 Loop Gain'!B1923</f>
        <v>178900</v>
      </c>
    </row>
    <row r="2018" spans="3:5" x14ac:dyDescent="0.25">
      <c r="C2018">
        <f>'TPS543C20 Loop Gain'!AI1922</f>
        <v>1.1333682205537956</v>
      </c>
      <c r="D2018">
        <f>'TPS543C20 Loop Gain'!AJ1922</f>
        <v>60.636431678815349</v>
      </c>
      <c r="E2018">
        <f>'TPS543C20 Loop Gain'!B1922</f>
        <v>178800</v>
      </c>
    </row>
    <row r="2019" spans="3:5" x14ac:dyDescent="0.25">
      <c r="C2019">
        <f>'TPS543C20 Loop Gain'!AI1921</f>
        <v>1.1388453044810474</v>
      </c>
      <c r="D2019">
        <f>'TPS543C20 Loop Gain'!AJ1921</f>
        <v>60.643560738352441</v>
      </c>
      <c r="E2019">
        <f>'TPS543C20 Loop Gain'!B1921</f>
        <v>178700</v>
      </c>
    </row>
    <row r="2020" spans="3:5" x14ac:dyDescent="0.25">
      <c r="C2020">
        <f>'TPS543C20 Loop Gain'!AI1920</f>
        <v>1.1443256698424231</v>
      </c>
      <c r="D2020">
        <f>'TPS543C20 Loop Gain'!AJ1920</f>
        <v>60.650685743356576</v>
      </c>
      <c r="E2020">
        <f>'TPS543C20 Loop Gain'!B1920</f>
        <v>178600</v>
      </c>
    </row>
    <row r="2021" spans="3:5" x14ac:dyDescent="0.25">
      <c r="C2021">
        <f>'TPS543C20 Loop Gain'!AI1919</f>
        <v>1.149809321064108</v>
      </c>
      <c r="D2021">
        <f>'TPS543C20 Loop Gain'!AJ1919</f>
        <v>60.657806689110537</v>
      </c>
      <c r="E2021">
        <f>'TPS543C20 Loop Gain'!B1919</f>
        <v>178500</v>
      </c>
    </row>
    <row r="2022" spans="3:5" x14ac:dyDescent="0.25">
      <c r="C2022">
        <f>'TPS543C20 Loop Gain'!AI1918</f>
        <v>1.1552962625807626</v>
      </c>
      <c r="D2022">
        <f>'TPS543C20 Loop Gain'!AJ1918</f>
        <v>60.664923570893357</v>
      </c>
      <c r="E2022">
        <f>'TPS543C20 Loop Gain'!B1918</f>
        <v>178400</v>
      </c>
    </row>
    <row r="2023" spans="3:5" x14ac:dyDescent="0.25">
      <c r="C2023">
        <f>'TPS543C20 Loop Gain'!AI1917</f>
        <v>1.16078649883537</v>
      </c>
      <c r="D2023">
        <f>'TPS543C20 Loop Gain'!AJ1917</f>
        <v>60.67203638397541</v>
      </c>
      <c r="E2023">
        <f>'TPS543C20 Loop Gain'!B1917</f>
        <v>178300</v>
      </c>
    </row>
    <row r="2024" spans="3:5" x14ac:dyDescent="0.25">
      <c r="C2024">
        <f>'TPS543C20 Loop Gain'!AI1916</f>
        <v>1.166280034279688</v>
      </c>
      <c r="D2024">
        <f>'TPS543C20 Loop Gain'!AJ1916</f>
        <v>60.679145123621993</v>
      </c>
      <c r="E2024">
        <f>'TPS543C20 Loop Gain'!B1916</f>
        <v>178200</v>
      </c>
    </row>
    <row r="2025" spans="3:5" x14ac:dyDescent="0.25">
      <c r="C2025">
        <f>'TPS543C20 Loop Gain'!AI1915</f>
        <v>1.1717768733743696</v>
      </c>
      <c r="D2025">
        <f>'TPS543C20 Loop Gain'!AJ1915</f>
        <v>60.68624978509083</v>
      </c>
      <c r="E2025">
        <f>'TPS543C20 Loop Gain'!B1915</f>
        <v>178100</v>
      </c>
    </row>
    <row r="2026" spans="3:5" x14ac:dyDescent="0.25">
      <c r="C2026">
        <f>'TPS543C20 Loop Gain'!AI1914</f>
        <v>1.1772770205880698</v>
      </c>
      <c r="D2026">
        <f>'TPS543C20 Loop Gain'!AJ1914</f>
        <v>60.693350363635616</v>
      </c>
      <c r="E2026">
        <f>'TPS543C20 Loop Gain'!B1914</f>
        <v>178000</v>
      </c>
    </row>
    <row r="2027" spans="3:5" x14ac:dyDescent="0.25">
      <c r="C2027">
        <f>'TPS543C20 Loop Gain'!AI1913</f>
        <v>1.182780480398816</v>
      </c>
      <c r="D2027">
        <f>'TPS543C20 Loop Gain'!AJ1913</f>
        <v>60.700446854500449</v>
      </c>
      <c r="E2027">
        <f>'TPS543C20 Loop Gain'!B1913</f>
        <v>177900</v>
      </c>
    </row>
    <row r="2028" spans="3:5" x14ac:dyDescent="0.25">
      <c r="C2028">
        <f>'TPS543C20 Loop Gain'!AI1912</f>
        <v>1.1882872572928997</v>
      </c>
      <c r="D2028">
        <f>'TPS543C20 Loop Gain'!AJ1912</f>
        <v>60.707539252925891</v>
      </c>
      <c r="E2028">
        <f>'TPS543C20 Loop Gain'!B1912</f>
        <v>177800</v>
      </c>
    </row>
    <row r="2029" spans="3:5" x14ac:dyDescent="0.25">
      <c r="C2029">
        <f>'TPS543C20 Loop Gain'!AI1911</f>
        <v>1.1937973557652399</v>
      </c>
      <c r="D2029">
        <f>'TPS543C20 Loop Gain'!AJ1911</f>
        <v>60.714627554144371</v>
      </c>
      <c r="E2029">
        <f>'TPS543C20 Loop Gain'!B1911</f>
        <v>177700</v>
      </c>
    </row>
    <row r="2030" spans="3:5" x14ac:dyDescent="0.25">
      <c r="C2030">
        <f>'TPS543C20 Loop Gain'!AI1910</f>
        <v>1.1993107803199605</v>
      </c>
      <c r="D2030">
        <f>'TPS543C20 Loop Gain'!AJ1910</f>
        <v>60.72171175338309</v>
      </c>
      <c r="E2030">
        <f>'TPS543C20 Loop Gain'!B1910</f>
        <v>177600</v>
      </c>
    </row>
    <row r="2031" spans="3:5" x14ac:dyDescent="0.25">
      <c r="C2031">
        <f>'TPS543C20 Loop Gain'!AI1909</f>
        <v>1.2048275354696616</v>
      </c>
      <c r="D2031">
        <f>'TPS543C20 Loop Gain'!AJ1909</f>
        <v>60.728791845861984</v>
      </c>
      <c r="E2031">
        <f>'TPS543C20 Loop Gain'!B1909</f>
        <v>177500</v>
      </c>
    </row>
    <row r="2032" spans="3:5" x14ac:dyDescent="0.25">
      <c r="C2032">
        <f>'TPS543C20 Loop Gain'!AI1908</f>
        <v>1.2103476257355086</v>
      </c>
      <c r="D2032">
        <f>'TPS543C20 Loop Gain'!AJ1908</f>
        <v>60.735867826794951</v>
      </c>
      <c r="E2032">
        <f>'TPS543C20 Loop Gain'!B1908</f>
        <v>177400</v>
      </c>
    </row>
    <row r="2033" spans="3:5" x14ac:dyDescent="0.25">
      <c r="C2033">
        <f>'TPS543C20 Loop Gain'!AI1907</f>
        <v>1.2158710556482013</v>
      </c>
      <c r="D2033">
        <f>'TPS543C20 Loop Gain'!AJ1907</f>
        <v>60.742939691388933</v>
      </c>
      <c r="E2033">
        <f>'TPS543C20 Loop Gain'!B1907</f>
        <v>177300</v>
      </c>
    </row>
    <row r="2034" spans="3:5" x14ac:dyDescent="0.25">
      <c r="C2034">
        <f>'TPS543C20 Loop Gain'!AI1906</f>
        <v>1.2213978297462944</v>
      </c>
      <c r="D2034">
        <f>'TPS543C20 Loop Gain'!AJ1906</f>
        <v>60.7500074348456</v>
      </c>
      <c r="E2034">
        <f>'TPS543C20 Loop Gain'!B1906</f>
        <v>177200</v>
      </c>
    </row>
    <row r="2035" spans="3:5" x14ac:dyDescent="0.25">
      <c r="C2035">
        <f>'TPS543C20 Loop Gain'!AI1905</f>
        <v>1.2269279525776975</v>
      </c>
      <c r="D2035">
        <f>'TPS543C20 Loop Gain'!AJ1905</f>
        <v>60.757071052359628</v>
      </c>
      <c r="E2035">
        <f>'TPS543C20 Loop Gain'!B1905</f>
        <v>177100</v>
      </c>
    </row>
    <row r="2036" spans="3:5" x14ac:dyDescent="0.25">
      <c r="C2036">
        <f>'TPS543C20 Loop Gain'!AI1904</f>
        <v>1.2324614286993838</v>
      </c>
      <c r="D2036">
        <f>'TPS543C20 Loop Gain'!AJ1904</f>
        <v>60.764130539118426</v>
      </c>
      <c r="E2036">
        <f>'TPS543C20 Loop Gain'!B1904</f>
        <v>177000</v>
      </c>
    </row>
    <row r="2037" spans="3:5" x14ac:dyDescent="0.25">
      <c r="C2037">
        <f>'TPS543C20 Loop Gain'!AI1903</f>
        <v>1.2379982626771431</v>
      </c>
      <c r="D2037">
        <f>'TPS543C20 Loop Gain'!AJ1903</f>
        <v>60.771185890304622</v>
      </c>
      <c r="E2037">
        <f>'TPS543C20 Loop Gain'!B1903</f>
        <v>176900</v>
      </c>
    </row>
    <row r="2038" spans="3:5" x14ac:dyDescent="0.25">
      <c r="C2038">
        <f>'TPS543C20 Loop Gain'!AI1902</f>
        <v>1.2435384590851926</v>
      </c>
      <c r="D2038">
        <f>'TPS543C20 Loop Gain'!AJ1902</f>
        <v>60.778237101092813</v>
      </c>
      <c r="E2038">
        <f>'TPS543C20 Loop Gain'!B1902</f>
        <v>176800</v>
      </c>
    </row>
    <row r="2039" spans="3:5" x14ac:dyDescent="0.25">
      <c r="C2039">
        <f>'TPS543C20 Loop Gain'!AI1901</f>
        <v>1.2490820225071999</v>
      </c>
      <c r="D2039">
        <f>'TPS543C20 Loop Gain'!AJ1901</f>
        <v>60.78528416665258</v>
      </c>
      <c r="E2039">
        <f>'TPS543C20 Loop Gain'!B1901</f>
        <v>176700</v>
      </c>
    </row>
    <row r="2040" spans="3:5" x14ac:dyDescent="0.25">
      <c r="C2040">
        <f>'TPS543C20 Loop Gain'!AI1900</f>
        <v>1.2546289575358873</v>
      </c>
      <c r="D2040">
        <f>'TPS543C20 Loop Gain'!AJ1900</f>
        <v>60.792327082145945</v>
      </c>
      <c r="E2040">
        <f>'TPS543C20 Loop Gain'!B1900</f>
        <v>176600</v>
      </c>
    </row>
    <row r="2041" spans="3:5" x14ac:dyDescent="0.25">
      <c r="C2041">
        <f>'TPS543C20 Loop Gain'!AI1899</f>
        <v>1.2601792687721027</v>
      </c>
      <c r="D2041">
        <f>'TPS543C20 Loop Gain'!AJ1899</f>
        <v>60.799365842728342</v>
      </c>
      <c r="E2041">
        <f>'TPS543C20 Loop Gain'!B1899</f>
        <v>176500</v>
      </c>
    </row>
    <row r="2042" spans="3:5" x14ac:dyDescent="0.25">
      <c r="C2042">
        <f>'TPS543C20 Loop Gain'!AI1898</f>
        <v>1.2657329608268533</v>
      </c>
      <c r="D2042">
        <f>'TPS543C20 Loop Gain'!AJ1898</f>
        <v>60.806400443549769</v>
      </c>
      <c r="E2042">
        <f>'TPS543C20 Loop Gain'!B1898</f>
        <v>176400</v>
      </c>
    </row>
    <row r="2043" spans="3:5" x14ac:dyDescent="0.25">
      <c r="C2043">
        <f>'TPS543C20 Loop Gain'!AI1897</f>
        <v>1.2712900383196992</v>
      </c>
      <c r="D2043">
        <f>'TPS543C20 Loop Gain'!AJ1897</f>
        <v>60.813430879753476</v>
      </c>
      <c r="E2043">
        <f>'TPS543C20 Loop Gain'!B1897</f>
        <v>176300</v>
      </c>
    </row>
    <row r="2044" spans="3:5" x14ac:dyDescent="0.25">
      <c r="C2044">
        <f>'TPS543C20 Loop Gain'!AI1896</f>
        <v>1.2768505058790678</v>
      </c>
      <c r="D2044">
        <f>'TPS543C20 Loop Gain'!AJ1896</f>
        <v>60.820457146476294</v>
      </c>
      <c r="E2044">
        <f>'TPS543C20 Loop Gain'!B1896</f>
        <v>176200</v>
      </c>
    </row>
    <row r="2045" spans="3:5" x14ac:dyDescent="0.25">
      <c r="C2045">
        <f>'TPS543C20 Loop Gain'!AI1895</f>
        <v>1.282414368142679</v>
      </c>
      <c r="D2045">
        <f>'TPS543C20 Loop Gain'!AJ1895</f>
        <v>60.827479238847509</v>
      </c>
      <c r="E2045">
        <f>'TPS543C20 Loop Gain'!B1895</f>
        <v>176100</v>
      </c>
    </row>
    <row r="2046" spans="3:5" x14ac:dyDescent="0.25">
      <c r="C2046">
        <f>'TPS543C20 Loop Gain'!AI1894</f>
        <v>1.2879816297570539</v>
      </c>
      <c r="D2046">
        <f>'TPS543C20 Loop Gain'!AJ1894</f>
        <v>60.834497151990689</v>
      </c>
      <c r="E2046">
        <f>'TPS543C20 Loop Gain'!B1894</f>
        <v>176000</v>
      </c>
    </row>
    <row r="2047" spans="3:5" x14ac:dyDescent="0.25">
      <c r="C2047">
        <f>'TPS543C20 Loop Gain'!AI1893</f>
        <v>1.2935522953782574</v>
      </c>
      <c r="D2047">
        <f>'TPS543C20 Loop Gain'!AJ1893</f>
        <v>60.841510881023915</v>
      </c>
      <c r="E2047">
        <f>'TPS543C20 Loop Gain'!B1893</f>
        <v>175900</v>
      </c>
    </row>
    <row r="2048" spans="3:5" x14ac:dyDescent="0.25">
      <c r="C2048">
        <f>'TPS543C20 Loop Gain'!AI1892</f>
        <v>1.2991263696713369</v>
      </c>
      <c r="D2048">
        <f>'TPS543C20 Loop Gain'!AJ1892</f>
        <v>60.848520421057124</v>
      </c>
      <c r="E2048">
        <f>'TPS543C20 Loop Gain'!B1892</f>
        <v>175800</v>
      </c>
    </row>
    <row r="2049" spans="3:5" x14ac:dyDescent="0.25">
      <c r="C2049">
        <f>'TPS543C20 Loop Gain'!AI1891</f>
        <v>1.3047038573106595</v>
      </c>
      <c r="D2049">
        <f>'TPS543C20 Loop Gain'!AJ1891</f>
        <v>60.855525767194393</v>
      </c>
      <c r="E2049">
        <f>'TPS543C20 Loop Gain'!B1891</f>
        <v>175700</v>
      </c>
    </row>
    <row r="2050" spans="3:5" x14ac:dyDescent="0.25">
      <c r="C2050">
        <f>'TPS543C20 Loop Gain'!AI1890</f>
        <v>1.3102847629794567</v>
      </c>
      <c r="D2050">
        <f>'TPS543C20 Loop Gain'!AJ1890</f>
        <v>60.862526914533852</v>
      </c>
      <c r="E2050">
        <f>'TPS543C20 Loop Gain'!B1890</f>
        <v>175600</v>
      </c>
    </row>
    <row r="2051" spans="3:5" x14ac:dyDescent="0.25">
      <c r="C2051">
        <f>'TPS543C20 Loop Gain'!AI1889</f>
        <v>1.3158690913702962</v>
      </c>
      <c r="D2051">
        <f>'TPS543C20 Loop Gain'!AJ1889</f>
        <v>60.869523858166353</v>
      </c>
      <c r="E2051">
        <f>'TPS543C20 Loop Gain'!B1889</f>
        <v>175500</v>
      </c>
    </row>
    <row r="2052" spans="3:5" x14ac:dyDescent="0.25">
      <c r="C2052">
        <f>'TPS543C20 Loop Gain'!AI1888</f>
        <v>1.3214568471851558</v>
      </c>
      <c r="D2052">
        <f>'TPS543C20 Loop Gain'!AJ1888</f>
        <v>60.876516593176355</v>
      </c>
      <c r="E2052">
        <f>'TPS543C20 Loop Gain'!B1888</f>
        <v>175400</v>
      </c>
    </row>
    <row r="2053" spans="3:5" x14ac:dyDescent="0.25">
      <c r="C2053">
        <f>'TPS543C20 Loop Gain'!AI1887</f>
        <v>1.3270480351354841</v>
      </c>
      <c r="D2053">
        <f>'TPS543C20 Loop Gain'!AJ1887</f>
        <v>60.883505114642197</v>
      </c>
      <c r="E2053">
        <f>'TPS543C20 Loop Gain'!B1887</f>
        <v>175300</v>
      </c>
    </row>
    <row r="2054" spans="3:5" x14ac:dyDescent="0.25">
      <c r="C2054">
        <f>'TPS543C20 Loop Gain'!AI1886</f>
        <v>1.3326426599412187</v>
      </c>
      <c r="D2054">
        <f>'TPS543C20 Loop Gain'!AJ1886</f>
        <v>60.890489417635649</v>
      </c>
      <c r="E2054">
        <f>'TPS543C20 Loop Gain'!B1886</f>
        <v>175200</v>
      </c>
    </row>
    <row r="2055" spans="3:5" x14ac:dyDescent="0.25">
      <c r="C2055">
        <f>'TPS543C20 Loop Gain'!AI1885</f>
        <v>1.3382407263324128</v>
      </c>
      <c r="D2055">
        <f>'TPS543C20 Loop Gain'!AJ1885</f>
        <v>60.897469497221401</v>
      </c>
      <c r="E2055">
        <f>'TPS543C20 Loop Gain'!B1885</f>
        <v>175100</v>
      </c>
    </row>
    <row r="2056" spans="3:5" x14ac:dyDescent="0.25">
      <c r="C2056">
        <f>'TPS543C20 Loop Gain'!AI1884</f>
        <v>1.3438422390481344</v>
      </c>
      <c r="D2056">
        <f>'TPS543C20 Loop Gain'!AJ1884</f>
        <v>60.904445348458211</v>
      </c>
      <c r="E2056">
        <f>'TPS543C20 Loop Gain'!B1884</f>
        <v>175000</v>
      </c>
    </row>
    <row r="2057" spans="3:5" x14ac:dyDescent="0.25">
      <c r="C2057">
        <f>'TPS543C20 Loop Gain'!AI1883</f>
        <v>1.3494472028369211</v>
      </c>
      <c r="D2057">
        <f>'TPS543C20 Loop Gain'!AJ1883</f>
        <v>60.911416966397283</v>
      </c>
      <c r="E2057">
        <f>'TPS543C20 Loop Gain'!B1883</f>
        <v>174900</v>
      </c>
    </row>
    <row r="2058" spans="3:5" x14ac:dyDescent="0.25">
      <c r="C2058">
        <f>'TPS543C20 Loop Gain'!AI1882</f>
        <v>1.3550556224565267</v>
      </c>
      <c r="D2058">
        <f>'TPS543C20 Loop Gain'!AJ1882</f>
        <v>60.918384346085254</v>
      </c>
      <c r="E2058">
        <f>'TPS543C20 Loop Gain'!B1882</f>
        <v>174800</v>
      </c>
    </row>
    <row r="2059" spans="3:5" x14ac:dyDescent="0.25">
      <c r="C2059">
        <f>'TPS543C20 Loop Gain'!AI1881</f>
        <v>1.3606675026744128</v>
      </c>
      <c r="D2059">
        <f>'TPS543C20 Loop Gain'!AJ1881</f>
        <v>60.925347482560156</v>
      </c>
      <c r="E2059">
        <f>'TPS543C20 Loop Gain'!B1881</f>
        <v>174700</v>
      </c>
    </row>
    <row r="2060" spans="3:5" x14ac:dyDescent="0.25">
      <c r="C2060">
        <f>'TPS543C20 Loop Gain'!AI1880</f>
        <v>1.3662828482670855</v>
      </c>
      <c r="D2060">
        <f>'TPS543C20 Loop Gain'!AJ1880</f>
        <v>60.932306370855216</v>
      </c>
      <c r="E2060">
        <f>'TPS543C20 Loop Gain'!B1880</f>
        <v>174600</v>
      </c>
    </row>
    <row r="2061" spans="3:5" x14ac:dyDescent="0.25">
      <c r="C2061">
        <f>'TPS543C20 Loop Gain'!AI1879</f>
        <v>1.3719016640209172</v>
      </c>
      <c r="D2061">
        <f>'TPS543C20 Loop Gain'!AJ1879</f>
        <v>60.939261005995135</v>
      </c>
      <c r="E2061">
        <f>'TPS543C20 Loop Gain'!B1879</f>
        <v>174500</v>
      </c>
    </row>
    <row r="2062" spans="3:5" x14ac:dyDescent="0.25">
      <c r="C2062">
        <f>'TPS543C20 Loop Gain'!AI1878</f>
        <v>1.3775239547315168</v>
      </c>
      <c r="D2062">
        <f>'TPS543C20 Loop Gain'!AJ1878</f>
        <v>60.946211383000133</v>
      </c>
      <c r="E2062">
        <f>'TPS543C20 Loop Gain'!B1878</f>
        <v>174400</v>
      </c>
    </row>
    <row r="2063" spans="3:5" x14ac:dyDescent="0.25">
      <c r="C2063">
        <f>'TPS543C20 Loop Gain'!AI1877</f>
        <v>1.3831497252040861</v>
      </c>
      <c r="D2063">
        <f>'TPS543C20 Loop Gain'!AJ1877</f>
        <v>60.953157496881857</v>
      </c>
      <c r="E2063">
        <f>'TPS543C20 Loop Gain'!B1877</f>
        <v>174300</v>
      </c>
    </row>
    <row r="2064" spans="3:5" x14ac:dyDescent="0.25">
      <c r="C2064">
        <f>'TPS543C20 Loop Gain'!AI1876</f>
        <v>1.388778980253268</v>
      </c>
      <c r="D2064">
        <f>'TPS543C20 Loop Gain'!AJ1876</f>
        <v>60.960099342646878</v>
      </c>
      <c r="E2064">
        <f>'TPS543C20 Loop Gain'!B1876</f>
        <v>174200</v>
      </c>
    </row>
    <row r="2065" spans="3:5" x14ac:dyDescent="0.25">
      <c r="C2065">
        <f>'TPS543C20 Loop Gain'!AI1875</f>
        <v>1.3944117247033878</v>
      </c>
      <c r="D2065">
        <f>'TPS543C20 Loop Gain'!AJ1875</f>
        <v>60.967036915294905</v>
      </c>
      <c r="E2065">
        <f>'TPS543C20 Loop Gain'!B1875</f>
        <v>174100</v>
      </c>
    </row>
    <row r="2066" spans="3:5" x14ac:dyDescent="0.25">
      <c r="C2066">
        <f>'TPS543C20 Loop Gain'!AI1874</f>
        <v>1.4000479633884311</v>
      </c>
      <c r="D2066">
        <f>'TPS543C20 Loop Gain'!AJ1874</f>
        <v>60.973970209818596</v>
      </c>
      <c r="E2066">
        <f>'TPS543C20 Loop Gain'!B1874</f>
        <v>174000</v>
      </c>
    </row>
    <row r="2067" spans="3:5" x14ac:dyDescent="0.25">
      <c r="C2067">
        <f>'TPS543C20 Loop Gain'!AI1873</f>
        <v>1.4056877011520739</v>
      </c>
      <c r="D2067">
        <f>'TPS543C20 Loop Gain'!AJ1873</f>
        <v>60.980899221204439</v>
      </c>
      <c r="E2067">
        <f>'TPS543C20 Loop Gain'!B1873</f>
        <v>173900</v>
      </c>
    </row>
    <row r="2068" spans="3:5" x14ac:dyDescent="0.25">
      <c r="C2068">
        <f>'TPS543C20 Loop Gain'!AI1872</f>
        <v>1.4113309428469574</v>
      </c>
      <c r="D2068">
        <f>'TPS543C20 Loop Gain'!AJ1872</f>
        <v>60.987823944431824</v>
      </c>
      <c r="E2068">
        <f>'TPS543C20 Loop Gain'!B1872</f>
        <v>173800</v>
      </c>
    </row>
    <row r="2069" spans="3:5" x14ac:dyDescent="0.25">
      <c r="C2069">
        <f>'TPS543C20 Loop Gain'!AI1871</f>
        <v>1.4169776933363887</v>
      </c>
      <c r="D2069">
        <f>'TPS543C20 Loop Gain'!AJ1871</f>
        <v>60.994744374473946</v>
      </c>
      <c r="E2069">
        <f>'TPS543C20 Loop Gain'!B1871</f>
        <v>173700</v>
      </c>
    </row>
    <row r="2070" spans="3:5" x14ac:dyDescent="0.25">
      <c r="C2070">
        <f>'TPS543C20 Loop Gain'!AI1870</f>
        <v>1.422627957492379</v>
      </c>
      <c r="D2070">
        <f>'TPS543C20 Loop Gain'!AJ1870</f>
        <v>61.001660506297902</v>
      </c>
      <c r="E2070">
        <f>'TPS543C20 Loop Gain'!B1870</f>
        <v>173600</v>
      </c>
    </row>
    <row r="2071" spans="3:5" x14ac:dyDescent="0.25">
      <c r="C2071">
        <f>'TPS543C20 Loop Gain'!AI1869</f>
        <v>1.4282817401974455</v>
      </c>
      <c r="D2071">
        <f>'TPS543C20 Loop Gain'!AJ1869</f>
        <v>61.008572334863018</v>
      </c>
      <c r="E2071">
        <f>'TPS543C20 Loop Gain'!B1869</f>
        <v>173500</v>
      </c>
    </row>
    <row r="2072" spans="3:5" x14ac:dyDescent="0.25">
      <c r="C2072">
        <f>'TPS543C20 Loop Gain'!AI1868</f>
        <v>1.433939046343617</v>
      </c>
      <c r="D2072">
        <f>'TPS543C20 Loop Gain'!AJ1868</f>
        <v>61.015479855122678</v>
      </c>
      <c r="E2072">
        <f>'TPS543C20 Loop Gain'!B1868</f>
        <v>173400</v>
      </c>
    </row>
    <row r="2073" spans="3:5" x14ac:dyDescent="0.25">
      <c r="C2073">
        <f>'TPS543C20 Loop Gain'!AI1867</f>
        <v>1.4395998808322981</v>
      </c>
      <c r="D2073">
        <f>'TPS543C20 Loop Gain'!AJ1867</f>
        <v>61.022383062023607</v>
      </c>
      <c r="E2073">
        <f>'TPS543C20 Loop Gain'!B1867</f>
        <v>173300</v>
      </c>
    </row>
    <row r="2074" spans="3:5" x14ac:dyDescent="0.25">
      <c r="C2074">
        <f>'TPS543C20 Loop Gain'!AI1866</f>
        <v>1.445264248575169</v>
      </c>
      <c r="D2074">
        <f>'TPS543C20 Loop Gain'!AJ1866</f>
        <v>61.029281950506011</v>
      </c>
      <c r="E2074">
        <f>'TPS543C20 Loop Gain'!B1866</f>
        <v>173200</v>
      </c>
    </row>
    <row r="2075" spans="3:5" x14ac:dyDescent="0.25">
      <c r="C2075">
        <f>'TPS543C20 Loop Gain'!AI1865</f>
        <v>1.4509321544935081</v>
      </c>
      <c r="D2075">
        <f>'TPS543C20 Loop Gain'!AJ1865</f>
        <v>61.036176515503527</v>
      </c>
      <c r="E2075">
        <f>'TPS543C20 Loop Gain'!B1865</f>
        <v>173100</v>
      </c>
    </row>
    <row r="2076" spans="3:5" x14ac:dyDescent="0.25">
      <c r="C2076">
        <f>'TPS543C20 Loop Gain'!AI1864</f>
        <v>1.4566036035183814</v>
      </c>
      <c r="D2076">
        <f>'TPS543C20 Loop Gain'!AJ1864</f>
        <v>61.043066751941772</v>
      </c>
      <c r="E2076">
        <f>'TPS543C20 Loop Gain'!B1864</f>
        <v>173000</v>
      </c>
    </row>
    <row r="2077" spans="3:5" x14ac:dyDescent="0.25">
      <c r="C2077">
        <f>'TPS543C20 Loop Gain'!AI1863</f>
        <v>1.4622786005911568</v>
      </c>
      <c r="D2077">
        <f>'TPS543C20 Loop Gain'!AJ1863</f>
        <v>61.049952654742953</v>
      </c>
      <c r="E2077">
        <f>'TPS543C20 Loop Gain'!B1863</f>
        <v>172900</v>
      </c>
    </row>
    <row r="2078" spans="3:5" x14ac:dyDescent="0.25">
      <c r="C2078">
        <f>'TPS543C20 Loop Gain'!AI1862</f>
        <v>1.4679571506623232</v>
      </c>
      <c r="D2078">
        <f>'TPS543C20 Loop Gain'!AJ1862</f>
        <v>61.056834218818828</v>
      </c>
      <c r="E2078">
        <f>'TPS543C20 Loop Gain'!B1862</f>
        <v>172800</v>
      </c>
    </row>
    <row r="2079" spans="3:5" x14ac:dyDescent="0.25">
      <c r="C2079">
        <f>'TPS543C20 Loop Gain'!AI1861</f>
        <v>1.4736392586928946</v>
      </c>
      <c r="D2079">
        <f>'TPS543C20 Loop Gain'!AJ1861</f>
        <v>61.063711439077693</v>
      </c>
      <c r="E2079">
        <f>'TPS543C20 Loop Gain'!B1861</f>
        <v>172700</v>
      </c>
    </row>
    <row r="2080" spans="3:5" x14ac:dyDescent="0.25">
      <c r="C2080">
        <f>'TPS543C20 Loop Gain'!AI1860</f>
        <v>1.4793249296536217</v>
      </c>
      <c r="D2080">
        <f>'TPS543C20 Loop Gain'!AJ1860</f>
        <v>61.070584310418624</v>
      </c>
      <c r="E2080">
        <f>'TPS543C20 Loop Gain'!B1860</f>
        <v>172600</v>
      </c>
    </row>
    <row r="2081" spans="3:5" x14ac:dyDescent="0.25">
      <c r="C2081">
        <f>'TPS543C20 Loop Gain'!AI1859</f>
        <v>1.485014168525405</v>
      </c>
      <c r="D2081">
        <f>'TPS543C20 Loop Gain'!AJ1859</f>
        <v>61.077452827735343</v>
      </c>
      <c r="E2081">
        <f>'TPS543C20 Loop Gain'!B1859</f>
        <v>172500</v>
      </c>
    </row>
    <row r="2082" spans="3:5" x14ac:dyDescent="0.25">
      <c r="C2082">
        <f>'TPS543C20 Loop Gain'!AI1858</f>
        <v>1.4907069802988118</v>
      </c>
      <c r="D2082">
        <f>'TPS543C20 Loop Gain'!AJ1858</f>
        <v>61.084316985915692</v>
      </c>
      <c r="E2082">
        <f>'TPS543C20 Loop Gain'!B1858</f>
        <v>172400</v>
      </c>
    </row>
    <row r="2083" spans="3:5" x14ac:dyDescent="0.25">
      <c r="C2083">
        <f>'TPS543C20 Loop Gain'!AI1857</f>
        <v>1.4964033699748747</v>
      </c>
      <c r="D2083">
        <f>'TPS543C20 Loop Gain'!AJ1857</f>
        <v>61.091176779839067</v>
      </c>
      <c r="E2083">
        <f>'TPS543C20 Loop Gain'!B1857</f>
        <v>172300</v>
      </c>
    </row>
    <row r="2084" spans="3:5" x14ac:dyDescent="0.25">
      <c r="C2084">
        <f>'TPS543C20 Loop Gain'!AI1856</f>
        <v>1.5021033425642245</v>
      </c>
      <c r="D2084">
        <f>'TPS543C20 Loop Gain'!AJ1856</f>
        <v>61.098032204379265</v>
      </c>
      <c r="E2084">
        <f>'TPS543C20 Loop Gain'!B1856</f>
        <v>172200</v>
      </c>
    </row>
    <row r="2085" spans="3:5" x14ac:dyDescent="0.25">
      <c r="C2085">
        <f>'TPS543C20 Loop Gain'!AI1855</f>
        <v>1.5078069030876997</v>
      </c>
      <c r="D2085">
        <f>'TPS543C20 Loop Gain'!AJ1855</f>
        <v>61.104883254403219</v>
      </c>
      <c r="E2085">
        <f>'TPS543C20 Loop Gain'!B1855</f>
        <v>172100</v>
      </c>
    </row>
    <row r="2086" spans="3:5" x14ac:dyDescent="0.25">
      <c r="C2086">
        <f>'TPS543C20 Loop Gain'!AI1854</f>
        <v>1.51351405657639</v>
      </c>
      <c r="D2086">
        <f>'TPS543C20 Loop Gain'!AJ1854</f>
        <v>61.11172992477109</v>
      </c>
      <c r="E2086">
        <f>'TPS543C20 Loop Gain'!B1854</f>
        <v>172000</v>
      </c>
    </row>
    <row r="2087" spans="3:5" x14ac:dyDescent="0.25">
      <c r="C2087">
        <f>'TPS543C20 Loop Gain'!AI1853</f>
        <v>1.5192248080716477</v>
      </c>
      <c r="D2087">
        <f>'TPS543C20 Loop Gain'!AJ1853</f>
        <v>61.118572210337021</v>
      </c>
      <c r="E2087">
        <f>'TPS543C20 Loop Gain'!B1853</f>
        <v>171900</v>
      </c>
    </row>
    <row r="2088" spans="3:5" x14ac:dyDescent="0.25">
      <c r="C2088">
        <f>'TPS543C20 Loop Gain'!AI1852</f>
        <v>1.5249391626243638</v>
      </c>
      <c r="D2088">
        <f>'TPS543C20 Loop Gain'!AJ1852</f>
        <v>61.125410105947438</v>
      </c>
      <c r="E2088">
        <f>'TPS543C20 Loop Gain'!B1852</f>
        <v>171800</v>
      </c>
    </row>
    <row r="2089" spans="3:5" x14ac:dyDescent="0.25">
      <c r="C2089">
        <f>'TPS543C20 Loop Gain'!AI1851</f>
        <v>1.530657125296421</v>
      </c>
      <c r="D2089">
        <f>'TPS543C20 Loop Gain'!AJ1851</f>
        <v>61.132243606442458</v>
      </c>
      <c r="E2089">
        <f>'TPS543C20 Loop Gain'!B1851</f>
        <v>171700</v>
      </c>
    </row>
    <row r="2090" spans="3:5" x14ac:dyDescent="0.25">
      <c r="C2090">
        <f>'TPS543C20 Loop Gain'!AI1850</f>
        <v>1.5363787011590977</v>
      </c>
      <c r="D2090">
        <f>'TPS543C20 Loop Gain'!AJ1850</f>
        <v>61.139072706655703</v>
      </c>
      <c r="E2090">
        <f>'TPS543C20 Loop Gain'!B1850</f>
        <v>171600</v>
      </c>
    </row>
    <row r="2091" spans="3:5" x14ac:dyDescent="0.25">
      <c r="C2091">
        <f>'TPS543C20 Loop Gain'!AI1849</f>
        <v>1.5421038952947763</v>
      </c>
      <c r="D2091">
        <f>'TPS543C20 Loop Gain'!AJ1849</f>
        <v>61.145897401414679</v>
      </c>
      <c r="E2091">
        <f>'TPS543C20 Loop Gain'!B1849</f>
        <v>171500</v>
      </c>
    </row>
    <row r="2092" spans="3:5" x14ac:dyDescent="0.25">
      <c r="C2092">
        <f>'TPS543C20 Loop Gain'!AI1848</f>
        <v>1.5478327127954963</v>
      </c>
      <c r="D2092">
        <f>'TPS543C20 Loop Gain'!AJ1848</f>
        <v>61.152717685537702</v>
      </c>
      <c r="E2092">
        <f>'TPS543C20 Loop Gain'!B1848</f>
        <v>171400</v>
      </c>
    </row>
    <row r="2093" spans="3:5" x14ac:dyDescent="0.25">
      <c r="C2093">
        <f>'TPS543C20 Loop Gain'!AI1847</f>
        <v>1.5535651587636701</v>
      </c>
      <c r="D2093">
        <f>'TPS543C20 Loop Gain'!AJ1847</f>
        <v>61.159533553840227</v>
      </c>
      <c r="E2093">
        <f>'TPS543C20 Loop Gain'!B1847</f>
        <v>171300</v>
      </c>
    </row>
    <row r="2094" spans="3:5" x14ac:dyDescent="0.25">
      <c r="C2094">
        <f>'TPS543C20 Loop Gain'!AI1846</f>
        <v>1.5593012383121474</v>
      </c>
      <c r="D2094">
        <f>'TPS543C20 Loop Gain'!AJ1846</f>
        <v>61.166345001127638</v>
      </c>
      <c r="E2094">
        <f>'TPS543C20 Loop Gain'!B1846</f>
        <v>171200</v>
      </c>
    </row>
    <row r="2095" spans="3:5" x14ac:dyDescent="0.25">
      <c r="C2095">
        <f>'TPS543C20 Loop Gain'!AI1845</f>
        <v>1.5650409565640857</v>
      </c>
      <c r="D2095">
        <f>'TPS543C20 Loop Gain'!AJ1845</f>
        <v>61.17315202220054</v>
      </c>
      <c r="E2095">
        <f>'TPS543C20 Loop Gain'!B1845</f>
        <v>171100</v>
      </c>
    </row>
    <row r="2096" spans="3:5" x14ac:dyDescent="0.25">
      <c r="C2096">
        <f>'TPS543C20 Loop Gain'!AI1844</f>
        <v>1.5707843186528538</v>
      </c>
      <c r="D2096">
        <f>'TPS543C20 Loop Gain'!AJ1844</f>
        <v>61.179954611851748</v>
      </c>
      <c r="E2096">
        <f>'TPS543C20 Loop Gain'!B1844</f>
        <v>171000</v>
      </c>
    </row>
    <row r="2097" spans="3:5" x14ac:dyDescent="0.25">
      <c r="C2097">
        <f>'TPS543C20 Loop Gain'!AI1843</f>
        <v>1.5765313297227497</v>
      </c>
      <c r="D2097">
        <f>'TPS543C20 Loop Gain'!AJ1843</f>
        <v>61.186752764868217</v>
      </c>
      <c r="E2097">
        <f>'TPS543C20 Loop Gain'!B1843</f>
        <v>170900</v>
      </c>
    </row>
    <row r="2098" spans="3:5" x14ac:dyDescent="0.25">
      <c r="C2098">
        <f>'TPS543C20 Loop Gain'!AI1842</f>
        <v>1.5822819949277942</v>
      </c>
      <c r="D2098">
        <f>'TPS543C20 Loop Gain'!AJ1842</f>
        <v>61.193546476029496</v>
      </c>
      <c r="E2098">
        <f>'TPS543C20 Loop Gain'!B1842</f>
        <v>170800</v>
      </c>
    </row>
    <row r="2099" spans="3:5" x14ac:dyDescent="0.25">
      <c r="C2099">
        <f>'TPS543C20 Loop Gain'!AI1841</f>
        <v>1.588036319433006</v>
      </c>
      <c r="D2099">
        <f>'TPS543C20 Loop Gain'!AJ1841</f>
        <v>61.200335740108699</v>
      </c>
      <c r="E2099">
        <f>'TPS543C20 Loop Gain'!B1841</f>
        <v>170700</v>
      </c>
    </row>
    <row r="2100" spans="3:5" x14ac:dyDescent="0.25">
      <c r="C2100">
        <f>'TPS543C20 Loop Gain'!AI1840</f>
        <v>1.5937943084137465</v>
      </c>
      <c r="D2100">
        <f>'TPS543C20 Loop Gain'!AJ1840</f>
        <v>61.207120551872414</v>
      </c>
      <c r="E2100">
        <f>'TPS543C20 Loop Gain'!B1840</f>
        <v>170600</v>
      </c>
    </row>
    <row r="2101" spans="3:5" x14ac:dyDescent="0.25">
      <c r="C2101">
        <f>'TPS543C20 Loop Gain'!AI1839</f>
        <v>1.599555967055559</v>
      </c>
      <c r="D2101">
        <f>'TPS543C20 Loop Gain'!AJ1839</f>
        <v>61.213900906080283</v>
      </c>
      <c r="E2101">
        <f>'TPS543C20 Loop Gain'!B1839</f>
        <v>170500</v>
      </c>
    </row>
    <row r="2102" spans="3:5" x14ac:dyDescent="0.25">
      <c r="C2102">
        <f>'TPS543C20 Loop Gain'!AI1838</f>
        <v>1.6053213005553006</v>
      </c>
      <c r="D2102">
        <f>'TPS543C20 Loop Gain'!AJ1838</f>
        <v>61.220676797484835</v>
      </c>
      <c r="E2102">
        <f>'TPS543C20 Loop Gain'!B1838</f>
        <v>170400</v>
      </c>
    </row>
    <row r="2103" spans="3:5" x14ac:dyDescent="0.25">
      <c r="C2103">
        <f>'TPS543C20 Loop Gain'!AI1837</f>
        <v>1.6110903141193869</v>
      </c>
      <c r="D2103">
        <f>'TPS543C20 Loop Gain'!AJ1837</f>
        <v>61.227448220832585</v>
      </c>
      <c r="E2103">
        <f>'TPS543C20 Loop Gain'!B1837</f>
        <v>170300</v>
      </c>
    </row>
    <row r="2104" spans="3:5" x14ac:dyDescent="0.25">
      <c r="C2104">
        <f>'TPS543C20 Loop Gain'!AI1836</f>
        <v>1.6168630129653772</v>
      </c>
      <c r="D2104">
        <f>'TPS543C20 Loop Gain'!AJ1836</f>
        <v>61.234215170862498</v>
      </c>
      <c r="E2104">
        <f>'TPS543C20 Loop Gain'!B1836</f>
        <v>170200</v>
      </c>
    </row>
    <row r="2105" spans="3:5" x14ac:dyDescent="0.25">
      <c r="C2105">
        <f>'TPS543C20 Loop Gain'!AI1835</f>
        <v>1.6226394023218096</v>
      </c>
      <c r="D2105">
        <f>'TPS543C20 Loop Gain'!AJ1835</f>
        <v>61.240977642307485</v>
      </c>
      <c r="E2105">
        <f>'TPS543C20 Loop Gain'!B1835</f>
        <v>170100</v>
      </c>
    </row>
    <row r="2106" spans="3:5" x14ac:dyDescent="0.25">
      <c r="C2106">
        <f>'TPS543C20 Loop Gain'!AI1834</f>
        <v>1.6284194874271529</v>
      </c>
      <c r="D2106">
        <f>'TPS543C20 Loop Gain'!AJ1834</f>
        <v>61.247735629893988</v>
      </c>
      <c r="E2106">
        <f>'TPS543C20 Loop Gain'!B1834</f>
        <v>170000</v>
      </c>
    </row>
    <row r="2107" spans="3:5" x14ac:dyDescent="0.25">
      <c r="C2107">
        <f>'TPS543C20 Loop Gain'!AI1833</f>
        <v>1.6342032735311109</v>
      </c>
      <c r="D2107">
        <f>'TPS543C20 Loop Gain'!AJ1833</f>
        <v>61.254489128339664</v>
      </c>
      <c r="E2107">
        <f>'TPS543C20 Loop Gain'!B1833</f>
        <v>169900</v>
      </c>
    </row>
    <row r="2108" spans="3:5" x14ac:dyDescent="0.25">
      <c r="C2108">
        <f>'TPS543C20 Loop Gain'!AI1832</f>
        <v>1.6399907658937829</v>
      </c>
      <c r="D2108">
        <f>'TPS543C20 Loop Gain'!AJ1832</f>
        <v>61.261238132358308</v>
      </c>
      <c r="E2108">
        <f>'TPS543C20 Loop Gain'!B1832</f>
        <v>169800</v>
      </c>
    </row>
    <row r="2109" spans="3:5" x14ac:dyDescent="0.25">
      <c r="C2109">
        <f>'TPS543C20 Loop Gain'!AI1831</f>
        <v>1.645781969786192</v>
      </c>
      <c r="D2109">
        <f>'TPS543C20 Loop Gain'!AJ1831</f>
        <v>61.267982636655006</v>
      </c>
      <c r="E2109">
        <f>'TPS543C20 Loop Gain'!B1831</f>
        <v>169700</v>
      </c>
    </row>
    <row r="2110" spans="3:5" x14ac:dyDescent="0.25">
      <c r="C2110">
        <f>'TPS543C20 Loop Gain'!AI1830</f>
        <v>1.6515768904898411</v>
      </c>
      <c r="D2110">
        <f>'TPS543C20 Loop Gain'!AJ1830</f>
        <v>61.27472263592832</v>
      </c>
      <c r="E2110">
        <f>'TPS543C20 Loop Gain'!B1830</f>
        <v>169600</v>
      </c>
    </row>
    <row r="2111" spans="3:5" x14ac:dyDescent="0.25">
      <c r="C2111">
        <f>'TPS543C20 Loop Gain'!AI1829</f>
        <v>1.6573755332975115</v>
      </c>
      <c r="D2111">
        <f>'TPS543C20 Loop Gain'!AJ1829</f>
        <v>61.281458124871058</v>
      </c>
      <c r="E2111">
        <f>'TPS543C20 Loop Gain'!B1829</f>
        <v>169500</v>
      </c>
    </row>
    <row r="2112" spans="3:5" x14ac:dyDescent="0.25">
      <c r="C2112">
        <f>'TPS543C20 Loop Gain'!AI1828</f>
        <v>1.6631779035123833</v>
      </c>
      <c r="D2112">
        <f>'TPS543C20 Loop Gain'!AJ1828</f>
        <v>61.288189098167678</v>
      </c>
      <c r="E2112">
        <f>'TPS543C20 Loop Gain'!B1828</f>
        <v>169400</v>
      </c>
    </row>
    <row r="2113" spans="3:5" x14ac:dyDescent="0.25">
      <c r="C2113">
        <f>'TPS543C20 Loop Gain'!AI1827</f>
        <v>1.6689840064485886</v>
      </c>
      <c r="D2113">
        <f>'TPS543C20 Loop Gain'!AJ1827</f>
        <v>61.294915550497109</v>
      </c>
      <c r="E2113">
        <f>'TPS543C20 Loop Gain'!B1827</f>
        <v>169300</v>
      </c>
    </row>
    <row r="2114" spans="3:5" x14ac:dyDescent="0.25">
      <c r="C2114">
        <f>'TPS543C20 Loop Gain'!AI1826</f>
        <v>1.6747938474312765</v>
      </c>
      <c r="D2114">
        <f>'TPS543C20 Loop Gain'!AJ1826</f>
        <v>61.301637476530708</v>
      </c>
      <c r="E2114">
        <f>'TPS543C20 Loop Gain'!B1826</f>
        <v>169200</v>
      </c>
    </row>
    <row r="2115" spans="3:5" x14ac:dyDescent="0.25">
      <c r="C2115">
        <f>'TPS543C20 Loop Gain'!AI1825</f>
        <v>1.6806074317964885</v>
      </c>
      <c r="D2115">
        <f>'TPS543C20 Loop Gain'!AJ1825</f>
        <v>61.308354870934267</v>
      </c>
      <c r="E2115">
        <f>'TPS543C20 Loop Gain'!B1825</f>
        <v>169100</v>
      </c>
    </row>
    <row r="2116" spans="3:5" x14ac:dyDescent="0.25">
      <c r="C2116">
        <f>'TPS543C20 Loop Gain'!AI1824</f>
        <v>1.6864247648909885</v>
      </c>
      <c r="D2116">
        <f>'TPS543C20 Loop Gain'!AJ1824</f>
        <v>61.315067728364809</v>
      </c>
      <c r="E2116">
        <f>'TPS543C20 Loop Gain'!B1824</f>
        <v>169000</v>
      </c>
    </row>
    <row r="2117" spans="3:5" x14ac:dyDescent="0.25">
      <c r="C2117">
        <f>'TPS543C20 Loop Gain'!AI1823</f>
        <v>1.6922458520728765</v>
      </c>
      <c r="D2117">
        <f>'TPS543C20 Loop Gain'!AJ1823</f>
        <v>61.321776043474536</v>
      </c>
      <c r="E2117">
        <f>'TPS543C20 Loop Gain'!B1823</f>
        <v>168900</v>
      </c>
    </row>
    <row r="2118" spans="3:5" x14ac:dyDescent="0.25">
      <c r="C2118">
        <f>'TPS543C20 Loop Gain'!AI1822</f>
        <v>1.6980706987109875</v>
      </c>
      <c r="D2118">
        <f>'TPS543C20 Loop Gain'!AJ1822</f>
        <v>61.328479810907943</v>
      </c>
      <c r="E2118">
        <f>'TPS543C20 Loop Gain'!B1822</f>
        <v>168800</v>
      </c>
    </row>
    <row r="2119" spans="3:5" x14ac:dyDescent="0.25">
      <c r="C2119">
        <f>'TPS543C20 Loop Gain'!AI1821</f>
        <v>1.7038993101849877</v>
      </c>
      <c r="D2119">
        <f>'TPS543C20 Loop Gain'!AJ1821</f>
        <v>61.33517902530216</v>
      </c>
      <c r="E2119">
        <f>'TPS543C20 Loop Gain'!B1821</f>
        <v>168700</v>
      </c>
    </row>
    <row r="2120" spans="3:5" x14ac:dyDescent="0.25">
      <c r="C2120">
        <f>'TPS543C20 Loop Gain'!AI1820</f>
        <v>1.7097316918863148</v>
      </c>
      <c r="D2120">
        <f>'TPS543C20 Loop Gain'!AJ1820</f>
        <v>61.341873681288952</v>
      </c>
      <c r="E2120">
        <f>'TPS543C20 Loop Gain'!B1820</f>
        <v>168600</v>
      </c>
    </row>
    <row r="2121" spans="3:5" x14ac:dyDescent="0.25">
      <c r="C2121">
        <f>'TPS543C20 Loop Gain'!AI1819</f>
        <v>1.7155678492167672</v>
      </c>
      <c r="D2121">
        <f>'TPS543C20 Loop Gain'!AJ1819</f>
        <v>61.34856377349174</v>
      </c>
      <c r="E2121">
        <f>'TPS543C20 Loop Gain'!B1819</f>
        <v>168500</v>
      </c>
    </row>
    <row r="2122" spans="3:5" x14ac:dyDescent="0.25">
      <c r="C2122">
        <f>'TPS543C20 Loop Gain'!AI1818</f>
        <v>1.7214077875898028</v>
      </c>
      <c r="D2122">
        <f>'TPS543C20 Loop Gain'!AJ1818</f>
        <v>61.355249296529095</v>
      </c>
      <c r="E2122">
        <f>'TPS543C20 Loop Gain'!B1818</f>
        <v>168400</v>
      </c>
    </row>
    <row r="2123" spans="3:5" x14ac:dyDescent="0.25">
      <c r="C2123">
        <f>'TPS543C20 Loop Gain'!AI1817</f>
        <v>1.7272515124294308</v>
      </c>
      <c r="D2123">
        <f>'TPS543C20 Loop Gain'!AJ1817</f>
        <v>61.361930245010065</v>
      </c>
      <c r="E2123">
        <f>'TPS543C20 Loop Gain'!B1817</f>
        <v>168300</v>
      </c>
    </row>
    <row r="2124" spans="3:5" x14ac:dyDescent="0.25">
      <c r="C2124">
        <f>'TPS543C20 Loop Gain'!AI1816</f>
        <v>1.7330990291713844</v>
      </c>
      <c r="D2124">
        <f>'TPS543C20 Loop Gain'!AJ1816</f>
        <v>61.368606613539157</v>
      </c>
      <c r="E2124">
        <f>'TPS543C20 Loop Gain'!B1816</f>
        <v>168200</v>
      </c>
    </row>
    <row r="2125" spans="3:5" x14ac:dyDescent="0.25">
      <c r="C2125">
        <f>'TPS543C20 Loop Gain'!AI1815</f>
        <v>1.738950343262313</v>
      </c>
      <c r="D2125">
        <f>'TPS543C20 Loop Gain'!AJ1815</f>
        <v>61.375278396712943</v>
      </c>
      <c r="E2125">
        <f>'TPS543C20 Loop Gain'!B1815</f>
        <v>168100</v>
      </c>
    </row>
    <row r="2126" spans="3:5" x14ac:dyDescent="0.25">
      <c r="C2126">
        <f>'TPS543C20 Loop Gain'!AI1814</f>
        <v>1.7448054601604723</v>
      </c>
      <c r="D2126">
        <f>'TPS543C20 Loop Gain'!AJ1814</f>
        <v>61.381945589122118</v>
      </c>
      <c r="E2126">
        <f>'TPS543C20 Loop Gain'!B1814</f>
        <v>168000</v>
      </c>
    </row>
    <row r="2127" spans="3:5" x14ac:dyDescent="0.25">
      <c r="C2127">
        <f>'TPS543C20 Loop Gain'!AI1813</f>
        <v>1.750664385334793</v>
      </c>
      <c r="D2127">
        <f>'TPS543C20 Loop Gain'!AJ1813</f>
        <v>61.388608185349447</v>
      </c>
      <c r="E2127">
        <f>'TPS543C20 Loop Gain'!B1813</f>
        <v>167900</v>
      </c>
    </row>
    <row r="2128" spans="3:5" x14ac:dyDescent="0.25">
      <c r="C2128">
        <f>'TPS543C20 Loop Gain'!AI1812</f>
        <v>1.7565271242660154</v>
      </c>
      <c r="D2128">
        <f>'TPS543C20 Loop Gain'!AJ1812</f>
        <v>61.395266179971415</v>
      </c>
      <c r="E2128">
        <f>'TPS543C20 Loop Gain'!B1812</f>
        <v>167800</v>
      </c>
    </row>
    <row r="2129" spans="3:5" x14ac:dyDescent="0.25">
      <c r="C2129">
        <f>'TPS543C20 Loop Gain'!AI1811</f>
        <v>1.7623936824460165</v>
      </c>
      <c r="D2129">
        <f>'TPS543C20 Loop Gain'!AJ1811</f>
        <v>61.401919567557918</v>
      </c>
      <c r="E2129">
        <f>'TPS543C20 Loop Gain'!B1811</f>
        <v>167700</v>
      </c>
    </row>
    <row r="2130" spans="3:5" x14ac:dyDescent="0.25">
      <c r="C2130">
        <f>'TPS543C20 Loop Gain'!AI1810</f>
        <v>1.7682640653778341</v>
      </c>
      <c r="D2130">
        <f>'TPS543C20 Loop Gain'!AJ1810</f>
        <v>61.408568342671636</v>
      </c>
      <c r="E2130">
        <f>'TPS543C20 Loop Gain'!B1810</f>
        <v>167600</v>
      </c>
    </row>
    <row r="2131" spans="3:5" x14ac:dyDescent="0.25">
      <c r="C2131">
        <f>'TPS543C20 Loop Gain'!AI1809</f>
        <v>1.7741382785765638</v>
      </c>
      <c r="D2131">
        <f>'TPS543C20 Loop Gain'!AJ1809</f>
        <v>61.415212499868424</v>
      </c>
      <c r="E2131">
        <f>'TPS543C20 Loop Gain'!B1809</f>
        <v>167500</v>
      </c>
    </row>
    <row r="2132" spans="3:5" x14ac:dyDescent="0.25">
      <c r="C2132">
        <f>'TPS543C20 Loop Gain'!AI1808</f>
        <v>1.7800163275680263</v>
      </c>
      <c r="D2132">
        <f>'TPS543C20 Loop Gain'!AJ1808</f>
        <v>61.421852033697306</v>
      </c>
      <c r="E2132">
        <f>'TPS543C20 Loop Gain'!B1808</f>
        <v>167400</v>
      </c>
    </row>
    <row r="2133" spans="3:5" x14ac:dyDescent="0.25">
      <c r="C2133">
        <f>'TPS543C20 Loop Gain'!AI1807</f>
        <v>1.7858982178895844</v>
      </c>
      <c r="D2133">
        <f>'TPS543C20 Loop Gain'!AJ1807</f>
        <v>61.428486938700807</v>
      </c>
      <c r="E2133">
        <f>'TPS543C20 Loop Gain'!B1807</f>
        <v>167300</v>
      </c>
    </row>
    <row r="2134" spans="3:5" x14ac:dyDescent="0.25">
      <c r="C2134">
        <f>'TPS543C20 Loop Gain'!AI1806</f>
        <v>1.7917839550902361</v>
      </c>
      <c r="D2134">
        <f>'TPS543C20 Loop Gain'!AJ1806</f>
        <v>61.435117209414436</v>
      </c>
      <c r="E2134">
        <f>'TPS543C20 Loop Gain'!B1806</f>
        <v>167200</v>
      </c>
    </row>
    <row r="2135" spans="3:5" x14ac:dyDescent="0.25">
      <c r="C2135">
        <f>'TPS543C20 Loop Gain'!AI1805</f>
        <v>1.7976735447308996</v>
      </c>
      <c r="D2135">
        <f>'TPS543C20 Loop Gain'!AJ1805</f>
        <v>61.44174284036653</v>
      </c>
      <c r="E2135">
        <f>'TPS543C20 Loop Gain'!B1805</f>
        <v>167100</v>
      </c>
    </row>
    <row r="2136" spans="3:5" x14ac:dyDescent="0.25">
      <c r="C2136">
        <f>'TPS543C20 Loop Gain'!AI1804</f>
        <v>1.8035669923835542</v>
      </c>
      <c r="D2136">
        <f>'TPS543C20 Loop Gain'!AJ1804</f>
        <v>61.448363826079472</v>
      </c>
      <c r="E2136">
        <f>'TPS543C20 Loop Gain'!B1804</f>
        <v>167000</v>
      </c>
    </row>
    <row r="2137" spans="3:5" x14ac:dyDescent="0.25">
      <c r="C2137">
        <f>'TPS543C20 Loop Gain'!AI1803</f>
        <v>1.8094643036316223</v>
      </c>
      <c r="D2137">
        <f>'TPS543C20 Loop Gain'!AJ1803</f>
        <v>61.454980161067439</v>
      </c>
      <c r="E2137">
        <f>'TPS543C20 Loop Gain'!B1803</f>
        <v>166900</v>
      </c>
    </row>
    <row r="2138" spans="3:5" x14ac:dyDescent="0.25">
      <c r="C2138">
        <f>'TPS543C20 Loop Gain'!AI1802</f>
        <v>1.8153654840705202</v>
      </c>
      <c r="D2138">
        <f>'TPS543C20 Loop Gain'!AJ1802</f>
        <v>61.461591839838924</v>
      </c>
      <c r="E2138">
        <f>'TPS543C20 Loop Gain'!B1802</f>
        <v>166800</v>
      </c>
    </row>
    <row r="2139" spans="3:5" x14ac:dyDescent="0.25">
      <c r="C2139">
        <f>'TPS543C20 Loop Gain'!AI1801</f>
        <v>1.8212705393072126</v>
      </c>
      <c r="D2139">
        <f>'TPS543C20 Loop Gain'!AJ1801</f>
        <v>61.468198856894936</v>
      </c>
      <c r="E2139">
        <f>'TPS543C20 Loop Gain'!B1801</f>
        <v>166700</v>
      </c>
    </row>
    <row r="2140" spans="3:5" x14ac:dyDescent="0.25">
      <c r="C2140">
        <f>'TPS543C20 Loop Gain'!AI1800</f>
        <v>1.8271794749602304</v>
      </c>
      <c r="D2140">
        <f>'TPS543C20 Loop Gain'!AJ1800</f>
        <v>61.474801206730071</v>
      </c>
      <c r="E2140">
        <f>'TPS543C20 Loop Gain'!B1800</f>
        <v>166600</v>
      </c>
    </row>
    <row r="2141" spans="3:5" x14ac:dyDescent="0.25">
      <c r="C2141">
        <f>'TPS543C20 Loop Gain'!AI1799</f>
        <v>1.8330922966598704</v>
      </c>
      <c r="D2141">
        <f>'TPS543C20 Loop Gain'!AJ1799</f>
        <v>61.481398883831631</v>
      </c>
      <c r="E2141">
        <f>'TPS543C20 Loop Gain'!B1799</f>
        <v>166500</v>
      </c>
    </row>
    <row r="2142" spans="3:5" x14ac:dyDescent="0.25">
      <c r="C2142">
        <f>'TPS543C20 Loop Gain'!AI1798</f>
        <v>1.839009010048386</v>
      </c>
      <c r="D2142">
        <f>'TPS543C20 Loop Gain'!AJ1798</f>
        <v>61.487991882680575</v>
      </c>
      <c r="E2142">
        <f>'TPS543C20 Loop Gain'!B1798</f>
        <v>166400</v>
      </c>
    </row>
    <row r="2143" spans="3:5" x14ac:dyDescent="0.25">
      <c r="C2143">
        <f>'TPS543C20 Loop Gain'!AI1797</f>
        <v>1.844929620778839</v>
      </c>
      <c r="D2143">
        <f>'TPS543C20 Loop Gain'!AJ1797</f>
        <v>61.494580197750373</v>
      </c>
      <c r="E2143">
        <f>'TPS543C20 Loop Gain'!B1797</f>
        <v>166300</v>
      </c>
    </row>
    <row r="2144" spans="3:5" x14ac:dyDescent="0.25">
      <c r="C2144">
        <f>'TPS543C20 Loop Gain'!AI1796</f>
        <v>1.850854134517921</v>
      </c>
      <c r="D2144">
        <f>'TPS543C20 Loop Gain'!AJ1796</f>
        <v>61.501163823508165</v>
      </c>
      <c r="E2144">
        <f>'TPS543C20 Loop Gain'!B1796</f>
        <v>166200</v>
      </c>
    </row>
    <row r="2145" spans="3:5" x14ac:dyDescent="0.25">
      <c r="C2145">
        <f>'TPS543C20 Loop Gain'!AI1795</f>
        <v>1.8567825569424126</v>
      </c>
      <c r="D2145">
        <f>'TPS543C20 Loop Gain'!AJ1795</f>
        <v>61.50774275441448</v>
      </c>
      <c r="E2145">
        <f>'TPS543C20 Loop Gain'!B1795</f>
        <v>166100</v>
      </c>
    </row>
    <row r="2146" spans="3:5" x14ac:dyDescent="0.25">
      <c r="C2146">
        <f>'TPS543C20 Loop Gain'!AI1794</f>
        <v>1.8627148937419653</v>
      </c>
      <c r="D2146">
        <f>'TPS543C20 Loop Gain'!AJ1794</f>
        <v>61.514316984921898</v>
      </c>
      <c r="E2146">
        <f>'TPS543C20 Loop Gain'!B1794</f>
        <v>166000</v>
      </c>
    </row>
    <row r="2147" spans="3:5" x14ac:dyDescent="0.25">
      <c r="C2147">
        <f>'TPS543C20 Loop Gain'!AI1793</f>
        <v>1.8686511506174721</v>
      </c>
      <c r="D2147">
        <f>'TPS543C20 Loop Gain'!AJ1793</f>
        <v>61.520886509476803</v>
      </c>
      <c r="E2147">
        <f>'TPS543C20 Loop Gain'!B1793</f>
        <v>165900</v>
      </c>
    </row>
    <row r="2148" spans="3:5" x14ac:dyDescent="0.25">
      <c r="C2148">
        <f>'TPS543C20 Loop Gain'!AI1792</f>
        <v>1.8745913332822428</v>
      </c>
      <c r="D2148">
        <f>'TPS543C20 Loop Gain'!AJ1792</f>
        <v>61.527451322519042</v>
      </c>
      <c r="E2148">
        <f>'TPS543C20 Loop Gain'!B1792</f>
        <v>165800</v>
      </c>
    </row>
    <row r="2149" spans="3:5" x14ac:dyDescent="0.25">
      <c r="C2149">
        <f>'TPS543C20 Loop Gain'!AI1791</f>
        <v>1.8805354474613467</v>
      </c>
      <c r="D2149">
        <f>'TPS543C20 Loop Gain'!AJ1791</f>
        <v>61.534011418480844</v>
      </c>
      <c r="E2149">
        <f>'TPS543C20 Loop Gain'!B1791</f>
        <v>165700</v>
      </c>
    </row>
    <row r="2150" spans="3:5" x14ac:dyDescent="0.25">
      <c r="C2150">
        <f>'TPS543C20 Loop Gain'!AI1790</f>
        <v>1.8864834988919617</v>
      </c>
      <c r="D2150">
        <f>'TPS543C20 Loop Gain'!AJ1790</f>
        <v>61.540566791788386</v>
      </c>
      <c r="E2150">
        <f>'TPS543C20 Loop Gain'!B1790</f>
        <v>165600</v>
      </c>
    </row>
    <row r="2151" spans="3:5" x14ac:dyDescent="0.25">
      <c r="C2151">
        <f>'TPS543C20 Loop Gain'!AI1789</f>
        <v>1.8924354933230836</v>
      </c>
      <c r="D2151">
        <f>'TPS543C20 Loop Gain'!AJ1789</f>
        <v>61.54711743686029</v>
      </c>
      <c r="E2151">
        <f>'TPS543C20 Loop Gain'!B1789</f>
        <v>165500</v>
      </c>
    </row>
    <row r="2152" spans="3:5" x14ac:dyDescent="0.25">
      <c r="C2152">
        <f>'TPS543C20 Loop Gain'!AI1788</f>
        <v>1.8983914365162766</v>
      </c>
      <c r="D2152">
        <f>'TPS543C20 Loop Gain'!AJ1788</f>
        <v>61.55366334810823</v>
      </c>
      <c r="E2152">
        <f>'TPS543C20 Loop Gain'!B1788</f>
        <v>165400</v>
      </c>
    </row>
    <row r="2153" spans="3:5" x14ac:dyDescent="0.25">
      <c r="C2153">
        <f>'TPS543C20 Loop Gain'!AI1787</f>
        <v>1.9043513342445963</v>
      </c>
      <c r="D2153">
        <f>'TPS543C20 Loop Gain'!AJ1787</f>
        <v>61.56020451993809</v>
      </c>
      <c r="E2153">
        <f>'TPS543C20 Loop Gain'!B1787</f>
        <v>165300</v>
      </c>
    </row>
    <row r="2154" spans="3:5" x14ac:dyDescent="0.25">
      <c r="C2154">
        <f>'TPS543C20 Loop Gain'!AI1786</f>
        <v>1.9103151922933039</v>
      </c>
      <c r="D2154">
        <f>'TPS543C20 Loop Gain'!AJ1786</f>
        <v>61.566740946748283</v>
      </c>
      <c r="E2154">
        <f>'TPS543C20 Loop Gain'!B1786</f>
        <v>165200</v>
      </c>
    </row>
    <row r="2155" spans="3:5" x14ac:dyDescent="0.25">
      <c r="C2155">
        <f>'TPS543C20 Loop Gain'!AI1785</f>
        <v>1.9162830164602593</v>
      </c>
      <c r="D2155">
        <f>'TPS543C20 Loop Gain'!AJ1785</f>
        <v>61.573272622929139</v>
      </c>
      <c r="E2155">
        <f>'TPS543C20 Loop Gain'!B1785</f>
        <v>165100</v>
      </c>
    </row>
    <row r="2156" spans="3:5" x14ac:dyDescent="0.25">
      <c r="C2156">
        <f>'TPS543C20 Loop Gain'!AI1784</f>
        <v>1.9222548125555547</v>
      </c>
      <c r="D2156">
        <f>'TPS543C20 Loop Gain'!AJ1784</f>
        <v>61.579799542865914</v>
      </c>
      <c r="E2156">
        <f>'TPS543C20 Loop Gain'!B1784</f>
        <v>165000</v>
      </c>
    </row>
    <row r="2157" spans="3:5" x14ac:dyDescent="0.25">
      <c r="C2157">
        <f>'TPS543C20 Loop Gain'!AI1783</f>
        <v>1.9282305864005145</v>
      </c>
      <c r="D2157">
        <f>'TPS543C20 Loop Gain'!AJ1783</f>
        <v>61.586321700935748</v>
      </c>
      <c r="E2157">
        <f>'TPS543C20 Loop Gain'!B1783</f>
        <v>164900</v>
      </c>
    </row>
    <row r="2158" spans="3:5" x14ac:dyDescent="0.25">
      <c r="C2158">
        <f>'TPS543C20 Loop Gain'!AI1782</f>
        <v>1.9342103438299882</v>
      </c>
      <c r="D2158">
        <f>'TPS543C20 Loop Gain'!AJ1782</f>
        <v>61.592839091510101</v>
      </c>
      <c r="E2158">
        <f>'TPS543C20 Loop Gain'!B1782</f>
        <v>164800</v>
      </c>
    </row>
    <row r="2159" spans="3:5" x14ac:dyDescent="0.25">
      <c r="C2159">
        <f>'TPS543C20 Loop Gain'!AI1781</f>
        <v>1.940194090690281</v>
      </c>
      <c r="D2159">
        <f>'TPS543C20 Loop Gain'!AJ1781</f>
        <v>61.599351708952163</v>
      </c>
      <c r="E2159">
        <f>'TPS543C20 Loop Gain'!B1781</f>
        <v>164700</v>
      </c>
    </row>
    <row r="2160" spans="3:5" x14ac:dyDescent="0.25">
      <c r="C2160">
        <f>'TPS543C20 Loop Gain'!AI1780</f>
        <v>1.9461818328404314</v>
      </c>
      <c r="D2160">
        <f>'TPS543C20 Loop Gain'!AJ1780</f>
        <v>61.605859547619204</v>
      </c>
      <c r="E2160">
        <f>'TPS543C20 Loop Gain'!B1780</f>
        <v>164600</v>
      </c>
    </row>
    <row r="2161" spans="3:5" x14ac:dyDescent="0.25">
      <c r="C2161">
        <f>'TPS543C20 Loop Gain'!AI1779</f>
        <v>1.9521735761517365</v>
      </c>
      <c r="D2161">
        <f>'TPS543C20 Loop Gain'!AJ1779</f>
        <v>61.61236260186157</v>
      </c>
      <c r="E2161">
        <f>'TPS543C20 Loop Gain'!B1779</f>
        <v>164500</v>
      </c>
    </row>
    <row r="2162" spans="3:5" x14ac:dyDescent="0.25">
      <c r="C2162">
        <f>'TPS543C20 Loop Gain'!AI1778</f>
        <v>1.958169326507849</v>
      </c>
      <c r="D2162">
        <f>'TPS543C20 Loop Gain'!AJ1778</f>
        <v>61.618860866022267</v>
      </c>
      <c r="E2162">
        <f>'TPS543C20 Loop Gain'!B1778</f>
        <v>164400</v>
      </c>
    </row>
    <row r="2163" spans="3:5" x14ac:dyDescent="0.25">
      <c r="C2163">
        <f>'TPS543C20 Loop Gain'!AI1777</f>
        <v>1.9641690898049844</v>
      </c>
      <c r="D2163">
        <f>'TPS543C20 Loop Gain'!AJ1777</f>
        <v>61.625354334437219</v>
      </c>
      <c r="E2163">
        <f>'TPS543C20 Loop Gain'!B1777</f>
        <v>164300</v>
      </c>
    </row>
    <row r="2164" spans="3:5" x14ac:dyDescent="0.25">
      <c r="C2164">
        <f>'TPS543C20 Loop Gain'!AI1776</f>
        <v>1.9701728719514993</v>
      </c>
      <c r="D2164">
        <f>'TPS543C20 Loop Gain'!AJ1776</f>
        <v>61.631843001436138</v>
      </c>
      <c r="E2164">
        <f>'TPS543C20 Loop Gain'!B1776</f>
        <v>164200</v>
      </c>
    </row>
    <row r="2165" spans="3:5" x14ac:dyDescent="0.25">
      <c r="C2165">
        <f>'TPS543C20 Loop Gain'!AI1775</f>
        <v>1.9761806788688105</v>
      </c>
      <c r="D2165">
        <f>'TPS543C20 Loop Gain'!AJ1775</f>
        <v>61.638326861342115</v>
      </c>
      <c r="E2165">
        <f>'TPS543C20 Loop Gain'!B1775</f>
        <v>164100</v>
      </c>
    </row>
    <row r="2166" spans="3:5" x14ac:dyDescent="0.25">
      <c r="C2166">
        <f>'TPS543C20 Loop Gain'!AI1774</f>
        <v>1.9821925164904153</v>
      </c>
      <c r="D2166">
        <f>'TPS543C20 Loop Gain'!AJ1774</f>
        <v>61.644805908470303</v>
      </c>
      <c r="E2166">
        <f>'TPS543C20 Loop Gain'!B1774</f>
        <v>164000</v>
      </c>
    </row>
    <row r="2167" spans="3:5" x14ac:dyDescent="0.25">
      <c r="C2167">
        <f>'TPS543C20 Loop Gain'!AI1773</f>
        <v>1.9882083907624457</v>
      </c>
      <c r="D2167">
        <f>'TPS543C20 Loop Gain'!AJ1773</f>
        <v>61.651280137129277</v>
      </c>
      <c r="E2167">
        <f>'TPS543C20 Loop Gain'!B1773</f>
        <v>163900</v>
      </c>
    </row>
    <row r="2168" spans="3:5" x14ac:dyDescent="0.25">
      <c r="C2168">
        <f>'TPS543C20 Loop Gain'!AI1772</f>
        <v>1.9942283076437337</v>
      </c>
      <c r="D2168">
        <f>'TPS543C20 Loop Gain'!AJ1772</f>
        <v>61.657749541621421</v>
      </c>
      <c r="E2168">
        <f>'TPS543C20 Loop Gain'!B1772</f>
        <v>163800</v>
      </c>
    </row>
    <row r="2169" spans="3:5" x14ac:dyDescent="0.25">
      <c r="C2169">
        <f>'TPS543C20 Loop Gain'!AI1771</f>
        <v>2.0002522731059069</v>
      </c>
      <c r="D2169">
        <f>'TPS543C20 Loop Gain'!AJ1771</f>
        <v>61.664214116241816</v>
      </c>
      <c r="E2169">
        <f>'TPS543C20 Loop Gain'!B1771</f>
        <v>163700</v>
      </c>
    </row>
    <row r="2170" spans="3:5" x14ac:dyDescent="0.25">
      <c r="C2170">
        <f>'TPS543C20 Loop Gain'!AI1770</f>
        <v>2.0062802931330048</v>
      </c>
      <c r="D2170">
        <f>'TPS543C20 Loop Gain'!AJ1770</f>
        <v>61.670673855277848</v>
      </c>
      <c r="E2170">
        <f>'TPS543C20 Loop Gain'!B1770</f>
        <v>163600</v>
      </c>
    </row>
    <row r="2171" spans="3:5" x14ac:dyDescent="0.25">
      <c r="C2171">
        <f>'TPS543C20 Loop Gain'!AI1769</f>
        <v>2.01231237372187</v>
      </c>
      <c r="D2171">
        <f>'TPS543C20 Loop Gain'!AJ1769</f>
        <v>61.677128753011893</v>
      </c>
      <c r="E2171">
        <f>'TPS543C20 Loop Gain'!B1769</f>
        <v>163500</v>
      </c>
    </row>
    <row r="2172" spans="3:5" x14ac:dyDescent="0.25">
      <c r="C2172">
        <f>'TPS543C20 Loop Gain'!AI1768</f>
        <v>2.018348520882042</v>
      </c>
      <c r="D2172">
        <f>'TPS543C20 Loop Gain'!AJ1768</f>
        <v>61.683578803717417</v>
      </c>
      <c r="E2172">
        <f>'TPS543C20 Loop Gain'!B1768</f>
        <v>163400</v>
      </c>
    </row>
    <row r="2173" spans="3:5" x14ac:dyDescent="0.25">
      <c r="C2173">
        <f>'TPS543C20 Loop Gain'!AI1767</f>
        <v>2.0243887406358363</v>
      </c>
      <c r="D2173">
        <f>'TPS543C20 Loop Gain'!AJ1767</f>
        <v>61.690024001661904</v>
      </c>
      <c r="E2173">
        <f>'TPS543C20 Loop Gain'!B1767</f>
        <v>163300</v>
      </c>
    </row>
    <row r="2174" spans="3:5" x14ac:dyDescent="0.25">
      <c r="C2174">
        <f>'TPS543C20 Loop Gain'!AI1766</f>
        <v>2.0304330390185754</v>
      </c>
      <c r="D2174">
        <f>'TPS543C20 Loop Gain'!AJ1766</f>
        <v>61.696464341106264</v>
      </c>
      <c r="E2174">
        <f>'TPS543C20 Loop Gain'!B1766</f>
        <v>163200</v>
      </c>
    </row>
    <row r="2175" spans="3:5" x14ac:dyDescent="0.25">
      <c r="C2175">
        <f>'TPS543C20 Loop Gain'!AI1765</f>
        <v>2.0364814220784169</v>
      </c>
      <c r="D2175">
        <f>'TPS543C20 Loop Gain'!AJ1765</f>
        <v>61.702899816304239</v>
      </c>
      <c r="E2175">
        <f>'TPS543C20 Loop Gain'!B1765</f>
        <v>163100</v>
      </c>
    </row>
    <row r="2176" spans="3:5" x14ac:dyDescent="0.25">
      <c r="C2176">
        <f>'TPS543C20 Loop Gain'!AI1764</f>
        <v>2.0425338958762449</v>
      </c>
      <c r="D2176">
        <f>'TPS543C20 Loop Gain'!AJ1764</f>
        <v>61.709330421502067</v>
      </c>
      <c r="E2176">
        <f>'TPS543C20 Loop Gain'!B1764</f>
        <v>163000</v>
      </c>
    </row>
    <row r="2177" spans="3:5" x14ac:dyDescent="0.25">
      <c r="C2177">
        <f>'TPS543C20 Loop Gain'!AI1763</f>
        <v>2.0485904664859271</v>
      </c>
      <c r="D2177">
        <f>'TPS543C20 Loop Gain'!AJ1763</f>
        <v>61.715756150940244</v>
      </c>
      <c r="E2177">
        <f>'TPS543C20 Loop Gain'!B1763</f>
        <v>162900</v>
      </c>
    </row>
    <row r="2178" spans="3:5" x14ac:dyDescent="0.25">
      <c r="C2178">
        <f>'TPS543C20 Loop Gain'!AI1762</f>
        <v>2.0546511399940246</v>
      </c>
      <c r="D2178">
        <f>'TPS543C20 Loop Gain'!AJ1762</f>
        <v>61.722176998851644</v>
      </c>
      <c r="E2178">
        <f>'TPS543C20 Loop Gain'!B1762</f>
        <v>162800</v>
      </c>
    </row>
    <row r="2179" spans="3:5" x14ac:dyDescent="0.25">
      <c r="C2179">
        <f>'TPS543C20 Loop Gain'!AI1761</f>
        <v>2.0607159225006684</v>
      </c>
      <c r="D2179">
        <f>'TPS543C20 Loop Gain'!AJ1761</f>
        <v>61.728592959462354</v>
      </c>
      <c r="E2179">
        <f>'TPS543C20 Loop Gain'!B1761</f>
        <v>162700</v>
      </c>
    </row>
    <row r="2180" spans="3:5" x14ac:dyDescent="0.25">
      <c r="C2180">
        <f>'TPS543C20 Loop Gain'!AI1760</f>
        <v>2.0667848201185759</v>
      </c>
      <c r="D2180">
        <f>'TPS543C20 Loop Gain'!AJ1760</f>
        <v>61.735004026991504</v>
      </c>
      <c r="E2180">
        <f>'TPS543C20 Loop Gain'!B1760</f>
        <v>162600</v>
      </c>
    </row>
    <row r="2181" spans="3:5" x14ac:dyDescent="0.25">
      <c r="C2181">
        <f>'TPS543C20 Loop Gain'!AI1759</f>
        <v>2.072857838973976</v>
      </c>
      <c r="D2181">
        <f>'TPS543C20 Loop Gain'!AJ1759</f>
        <v>61.741410195651639</v>
      </c>
      <c r="E2181">
        <f>'TPS543C20 Loop Gain'!B1759</f>
        <v>162500</v>
      </c>
    </row>
    <row r="2182" spans="3:5" x14ac:dyDescent="0.25">
      <c r="C2182">
        <f>'TPS543C20 Loop Gain'!AI1758</f>
        <v>2.0789349852056125</v>
      </c>
      <c r="D2182">
        <f>'TPS543C20 Loop Gain'!AJ1758</f>
        <v>61.747811459647593</v>
      </c>
      <c r="E2182">
        <f>'TPS543C20 Loop Gain'!B1758</f>
        <v>162400</v>
      </c>
    </row>
    <row r="2183" spans="3:5" x14ac:dyDescent="0.25">
      <c r="C2183">
        <f>'TPS543C20 Loop Gain'!AI1757</f>
        <v>2.0850162649656392</v>
      </c>
      <c r="D2183">
        <f>'TPS543C20 Loop Gain'!AJ1757</f>
        <v>61.754207813179214</v>
      </c>
      <c r="E2183">
        <f>'TPS543C20 Loop Gain'!B1757</f>
        <v>162300</v>
      </c>
    </row>
    <row r="2184" spans="3:5" x14ac:dyDescent="0.25">
      <c r="C2184">
        <f>'TPS543C20 Loop Gain'!AI1756</f>
        <v>2.0911016844196588</v>
      </c>
      <c r="D2184">
        <f>'TPS543C20 Loop Gain'!AJ1756</f>
        <v>61.760599250437046</v>
      </c>
      <c r="E2184">
        <f>'TPS543C20 Loop Gain'!B1756</f>
        <v>162200</v>
      </c>
    </row>
    <row r="2185" spans="3:5" x14ac:dyDescent="0.25">
      <c r="C2185">
        <f>'TPS543C20 Loop Gain'!AI1755</f>
        <v>2.0971912497461056</v>
      </c>
      <c r="D2185">
        <f>'TPS543C20 Loop Gain'!AJ1755</f>
        <v>61.766985765606378</v>
      </c>
      <c r="E2185">
        <f>'TPS543C20 Loop Gain'!B1755</f>
        <v>162100</v>
      </c>
    </row>
    <row r="2186" spans="3:5" x14ac:dyDescent="0.25">
      <c r="C2186">
        <f>'TPS543C20 Loop Gain'!AI1754</f>
        <v>2.1032849671368896</v>
      </c>
      <c r="D2186">
        <f>'TPS543C20 Loop Gain'!AJ1754</f>
        <v>61.77336735286508</v>
      </c>
      <c r="E2186">
        <f>'TPS543C20 Loop Gain'!B1754</f>
        <v>162000</v>
      </c>
    </row>
    <row r="2187" spans="3:5" x14ac:dyDescent="0.25">
      <c r="C2187">
        <f>'TPS543C20 Loop Gain'!AI1753</f>
        <v>2.1093828427971402</v>
      </c>
      <c r="D2187">
        <f>'TPS543C20 Loop Gain'!AJ1753</f>
        <v>61.779744006384092</v>
      </c>
      <c r="E2187">
        <f>'TPS543C20 Loop Gain'!B1753</f>
        <v>161900</v>
      </c>
    </row>
    <row r="2188" spans="3:5" x14ac:dyDescent="0.25">
      <c r="C2188">
        <f>'TPS543C20 Loop Gain'!AI1752</f>
        <v>2.1154848829452519</v>
      </c>
      <c r="D2188">
        <f>'TPS543C20 Loop Gain'!AJ1752</f>
        <v>61.786115720327921</v>
      </c>
      <c r="E2188">
        <f>'TPS543C20 Loop Gain'!B1752</f>
        <v>161800</v>
      </c>
    </row>
    <row r="2189" spans="3:5" x14ac:dyDescent="0.25">
      <c r="C2189">
        <f>'TPS543C20 Loop Gain'!AI1751</f>
        <v>2.1215910938130862</v>
      </c>
      <c r="D2189">
        <f>'TPS543C20 Loop Gain'!AJ1751</f>
        <v>61.792482488853253</v>
      </c>
      <c r="E2189">
        <f>'TPS543C20 Loop Gain'!B1751</f>
        <v>161700</v>
      </c>
    </row>
    <row r="2190" spans="3:5" x14ac:dyDescent="0.25">
      <c r="C2190">
        <f>'TPS543C20 Loop Gain'!AI1750</f>
        <v>2.1277014816458117</v>
      </c>
      <c r="D2190">
        <f>'TPS543C20 Loop Gain'!AJ1750</f>
        <v>61.798844306110915</v>
      </c>
      <c r="E2190">
        <f>'TPS543C20 Loop Gain'!B1750</f>
        <v>161600</v>
      </c>
    </row>
    <row r="2191" spans="3:5" x14ac:dyDescent="0.25">
      <c r="C2191">
        <f>'TPS543C20 Loop Gain'!AI1749</f>
        <v>2.1338160527022145</v>
      </c>
      <c r="D2191">
        <f>'TPS543C20 Loop Gain'!AJ1749</f>
        <v>61.805201166244281</v>
      </c>
      <c r="E2191">
        <f>'TPS543C20 Loop Gain'!B1749</f>
        <v>161500</v>
      </c>
    </row>
    <row r="2192" spans="3:5" x14ac:dyDescent="0.25">
      <c r="C2192">
        <f>'TPS543C20 Loop Gain'!AI1748</f>
        <v>2.1399348132545026</v>
      </c>
      <c r="D2192">
        <f>'TPS543C20 Loop Gain'!AJ1748</f>
        <v>61.811553063390527</v>
      </c>
      <c r="E2192">
        <f>'TPS543C20 Loop Gain'!B1748</f>
        <v>161400</v>
      </c>
    </row>
    <row r="2193" spans="3:5" x14ac:dyDescent="0.25">
      <c r="C2193">
        <f>'TPS543C20 Loop Gain'!AI1747</f>
        <v>2.1460577695882046</v>
      </c>
      <c r="D2193">
        <f>'TPS543C20 Loop Gain'!AJ1747</f>
        <v>61.817899991678381</v>
      </c>
      <c r="E2193">
        <f>'TPS543C20 Loop Gain'!B1747</f>
        <v>161300</v>
      </c>
    </row>
    <row r="2194" spans="3:5" x14ac:dyDescent="0.25">
      <c r="C2194">
        <f>'TPS543C20 Loop Gain'!AI1746</f>
        <v>2.1521849280026171</v>
      </c>
      <c r="D2194">
        <f>'TPS543C20 Loop Gain'!AJ1746</f>
        <v>61.824241945231208</v>
      </c>
      <c r="E2194">
        <f>'TPS543C20 Loop Gain'!B1746</f>
        <v>161200</v>
      </c>
    </row>
    <row r="2195" spans="3:5" x14ac:dyDescent="0.25">
      <c r="C2195">
        <f>'TPS543C20 Loop Gain'!AI1745</f>
        <v>2.158316294810557</v>
      </c>
      <c r="D2195">
        <f>'TPS543C20 Loop Gain'!AJ1745</f>
        <v>61.830578918165301</v>
      </c>
      <c r="E2195">
        <f>'TPS543C20 Loop Gain'!B1745</f>
        <v>161100</v>
      </c>
    </row>
    <row r="2196" spans="3:5" x14ac:dyDescent="0.25">
      <c r="C2196">
        <f>'TPS543C20 Loop Gain'!AI1744</f>
        <v>2.1644518763386076</v>
      </c>
      <c r="D2196">
        <f>'TPS543C20 Loop Gain'!AJ1744</f>
        <v>61.836910904589764</v>
      </c>
      <c r="E2196">
        <f>'TPS543C20 Loop Gain'!B1744</f>
        <v>161000</v>
      </c>
    </row>
    <row r="2197" spans="3:5" x14ac:dyDescent="0.25">
      <c r="C2197">
        <f>'TPS543C20 Loop Gain'!AI1743</f>
        <v>2.1705916789265203</v>
      </c>
      <c r="D2197">
        <f>'TPS543C20 Loop Gain'!AJ1743</f>
        <v>61.843237898606532</v>
      </c>
      <c r="E2197">
        <f>'TPS543C20 Loop Gain'!B1743</f>
        <v>160900</v>
      </c>
    </row>
    <row r="2198" spans="3:5" x14ac:dyDescent="0.25">
      <c r="C2198">
        <f>'TPS543C20 Loop Gain'!AI1742</f>
        <v>2.1767357089283466</v>
      </c>
      <c r="D2198">
        <f>'TPS543C20 Loop Gain'!AJ1742</f>
        <v>61.849559894311319</v>
      </c>
      <c r="E2198">
        <f>'TPS543C20 Loop Gain'!B1742</f>
        <v>160800</v>
      </c>
    </row>
    <row r="2199" spans="3:5" x14ac:dyDescent="0.25">
      <c r="C2199">
        <f>'TPS543C20 Loop Gain'!AI1741</f>
        <v>2.1828839727118172</v>
      </c>
      <c r="D2199">
        <f>'TPS543C20 Loop Gain'!AJ1741</f>
        <v>61.855876885792107</v>
      </c>
      <c r="E2199">
        <f>'TPS543C20 Loop Gain'!B1741</f>
        <v>160700</v>
      </c>
    </row>
    <row r="2200" spans="3:5" x14ac:dyDescent="0.25">
      <c r="C2200">
        <f>'TPS543C20 Loop Gain'!AI1740</f>
        <v>2.189036476658313</v>
      </c>
      <c r="D2200">
        <f>'TPS543C20 Loop Gain'!AJ1740</f>
        <v>61.862188867131295</v>
      </c>
      <c r="E2200">
        <f>'TPS543C20 Loop Gain'!B1740</f>
        <v>160600</v>
      </c>
    </row>
    <row r="2201" spans="3:5" x14ac:dyDescent="0.25">
      <c r="C2201">
        <f>'TPS543C20 Loop Gain'!AI1739</f>
        <v>2.1951932271626484</v>
      </c>
      <c r="D2201">
        <f>'TPS543C20 Loop Gain'!AJ1739</f>
        <v>61.868495832403703</v>
      </c>
      <c r="E2201">
        <f>'TPS543C20 Loop Gain'!B1739</f>
        <v>160500</v>
      </c>
    </row>
    <row r="2202" spans="3:5" x14ac:dyDescent="0.25">
      <c r="C2202">
        <f>'TPS543C20 Loop Gain'!AI1738</f>
        <v>2.2013542306341578</v>
      </c>
      <c r="D2202">
        <f>'TPS543C20 Loop Gain'!AJ1738</f>
        <v>61.87479777567637</v>
      </c>
      <c r="E2202">
        <f>'TPS543C20 Loop Gain'!B1738</f>
        <v>160400</v>
      </c>
    </row>
    <row r="2203" spans="3:5" x14ac:dyDescent="0.25">
      <c r="C2203">
        <f>'TPS543C20 Loop Gain'!AI1737</f>
        <v>2.2075194934957891</v>
      </c>
      <c r="D2203">
        <f>'TPS543C20 Loop Gain'!AJ1737</f>
        <v>61.88109469101132</v>
      </c>
      <c r="E2203">
        <f>'TPS543C20 Loop Gain'!B1737</f>
        <v>160300</v>
      </c>
    </row>
    <row r="2204" spans="3:5" x14ac:dyDescent="0.25">
      <c r="C2204">
        <f>'TPS543C20 Loop Gain'!AI1736</f>
        <v>2.2136890221844938</v>
      </c>
      <c r="D2204">
        <f>'TPS543C20 Loop Gain'!AJ1736</f>
        <v>61.887386572462582</v>
      </c>
      <c r="E2204">
        <f>'TPS543C20 Loop Gain'!B1736</f>
        <v>160200</v>
      </c>
    </row>
    <row r="2205" spans="3:5" x14ac:dyDescent="0.25">
      <c r="C2205">
        <f>'TPS543C20 Loop Gain'!AI1735</f>
        <v>2.2198628231510615</v>
      </c>
      <c r="D2205">
        <f>'TPS543C20 Loop Gain'!AJ1735</f>
        <v>61.893673414077256</v>
      </c>
      <c r="E2205">
        <f>'TPS543C20 Loop Gain'!B1735</f>
        <v>160100</v>
      </c>
    </row>
    <row r="2206" spans="3:5" x14ac:dyDescent="0.25">
      <c r="C2206">
        <f>'TPS543C20 Loop Gain'!AI1734</f>
        <v>2.2260409028605386</v>
      </c>
      <c r="D2206">
        <f>'TPS543C20 Loop Gain'!AJ1734</f>
        <v>61.899955209896049</v>
      </c>
      <c r="E2206">
        <f>'TPS543C20 Loop Gain'!B1734</f>
        <v>160000</v>
      </c>
    </row>
    <row r="2207" spans="3:5" x14ac:dyDescent="0.25">
      <c r="C2207">
        <f>'TPS543C20 Loop Gain'!AI1733</f>
        <v>2.2322232677914537</v>
      </c>
      <c r="D2207">
        <f>'TPS543C20 Loop Gain'!AJ1733</f>
        <v>61.906231953952435</v>
      </c>
      <c r="E2207">
        <f>'TPS543C20 Loop Gain'!B1733</f>
        <v>159900</v>
      </c>
    </row>
    <row r="2208" spans="3:5" x14ac:dyDescent="0.25">
      <c r="C2208">
        <f>'TPS543C20 Loop Gain'!AI1732</f>
        <v>2.2384099244374158</v>
      </c>
      <c r="D2208">
        <f>'TPS543C20 Loop Gain'!AJ1732</f>
        <v>61.912503640273499</v>
      </c>
      <c r="E2208">
        <f>'TPS543C20 Loop Gain'!B1732</f>
        <v>159800</v>
      </c>
    </row>
    <row r="2209" spans="3:5" x14ac:dyDescent="0.25">
      <c r="C2209">
        <f>'TPS543C20 Loop Gain'!AI1731</f>
        <v>2.2446008793055499</v>
      </c>
      <c r="D2209">
        <f>'TPS543C20 Loop Gain'!AJ1731</f>
        <v>61.918770262879626</v>
      </c>
      <c r="E2209">
        <f>'TPS543C20 Loop Gain'!B1731</f>
        <v>159700</v>
      </c>
    </row>
    <row r="2210" spans="3:5" x14ac:dyDescent="0.25">
      <c r="C2210">
        <f>'TPS543C20 Loop Gain'!AI1730</f>
        <v>2.2507961389169235</v>
      </c>
      <c r="D2210">
        <f>'TPS543C20 Loop Gain'!AJ1730</f>
        <v>61.925031815782809</v>
      </c>
      <c r="E2210">
        <f>'TPS543C20 Loop Gain'!B1730</f>
        <v>159600</v>
      </c>
    </row>
    <row r="2211" spans="3:5" x14ac:dyDescent="0.25">
      <c r="C2211">
        <f>'TPS543C20 Loop Gain'!AI1729</f>
        <v>2.2569957098075251</v>
      </c>
      <c r="D2211">
        <f>'TPS543C20 Loop Gain'!AJ1729</f>
        <v>61.931288292990487</v>
      </c>
      <c r="E2211">
        <f>'TPS543C20 Loop Gain'!B1729</f>
        <v>159500</v>
      </c>
    </row>
    <row r="2212" spans="3:5" x14ac:dyDescent="0.25">
      <c r="C2212">
        <f>'TPS543C20 Loop Gain'!AI1728</f>
        <v>2.2631995985269668</v>
      </c>
      <c r="D2212">
        <f>'TPS543C20 Loop Gain'!AJ1728</f>
        <v>61.937539688501879</v>
      </c>
      <c r="E2212">
        <f>'TPS543C20 Loop Gain'!B1728</f>
        <v>159400</v>
      </c>
    </row>
    <row r="2213" spans="3:5" x14ac:dyDescent="0.25">
      <c r="C2213">
        <f>'TPS543C20 Loop Gain'!AI1727</f>
        <v>2.2694078116398599</v>
      </c>
      <c r="D2213">
        <f>'TPS543C20 Loop Gain'!AJ1727</f>
        <v>61.943785996308634</v>
      </c>
      <c r="E2213">
        <f>'TPS543C20 Loop Gain'!B1727</f>
        <v>159300</v>
      </c>
    </row>
    <row r="2214" spans="3:5" x14ac:dyDescent="0.25">
      <c r="C2214">
        <f>'TPS543C20 Loop Gain'!AI1726</f>
        <v>2.2756203557241976</v>
      </c>
      <c r="D2214">
        <f>'TPS543C20 Loop Gain'!AJ1726</f>
        <v>61.950027210397927</v>
      </c>
      <c r="E2214">
        <f>'TPS543C20 Loop Gain'!B1726</f>
        <v>159200</v>
      </c>
    </row>
    <row r="2215" spans="3:5" x14ac:dyDescent="0.25">
      <c r="C2215">
        <f>'TPS543C20 Loop Gain'!AI1725</f>
        <v>2.2818372373731992</v>
      </c>
      <c r="D2215">
        <f>'TPS543C20 Loop Gain'!AJ1725</f>
        <v>61.956263324748221</v>
      </c>
      <c r="E2215">
        <f>'TPS543C20 Loop Gain'!B1725</f>
        <v>159100</v>
      </c>
    </row>
    <row r="2216" spans="3:5" x14ac:dyDescent="0.25">
      <c r="C2216">
        <f>'TPS543C20 Loop Gain'!AI1724</f>
        <v>2.2880584631941128</v>
      </c>
      <c r="D2216">
        <f>'TPS543C20 Loop Gain'!AJ1724</f>
        <v>61.962494333331918</v>
      </c>
      <c r="E2216">
        <f>'TPS543C20 Loop Gain'!B1724</f>
        <v>159000</v>
      </c>
    </row>
    <row r="2217" spans="3:5" x14ac:dyDescent="0.25">
      <c r="C2217">
        <f>'TPS543C20 Loop Gain'!AI1723</f>
        <v>2.2942840398087401</v>
      </c>
      <c r="D2217">
        <f>'TPS543C20 Loop Gain'!AJ1723</f>
        <v>61.968720230113412</v>
      </c>
      <c r="E2217">
        <f>'TPS543C20 Loop Gain'!B1723</f>
        <v>158900</v>
      </c>
    </row>
    <row r="2218" spans="3:5" x14ac:dyDescent="0.25">
      <c r="C2218">
        <f>'TPS543C20 Loop Gain'!AI1722</f>
        <v>2.3005139738535401</v>
      </c>
      <c r="D2218">
        <f>'TPS543C20 Loop Gain'!AJ1722</f>
        <v>61.974941009052266</v>
      </c>
      <c r="E2218">
        <f>'TPS543C20 Loop Gain'!B1722</f>
        <v>158800</v>
      </c>
    </row>
    <row r="2219" spans="3:5" x14ac:dyDescent="0.25">
      <c r="C2219">
        <f>'TPS543C20 Loop Gain'!AI1721</f>
        <v>2.3067482719793713</v>
      </c>
      <c r="D2219">
        <f>'TPS543C20 Loop Gain'!AJ1721</f>
        <v>61.981156664099785</v>
      </c>
      <c r="E2219">
        <f>'TPS543C20 Loop Gain'!B1721</f>
        <v>158700</v>
      </c>
    </row>
    <row r="2220" spans="3:5" x14ac:dyDescent="0.25">
      <c r="C2220">
        <f>'TPS543C20 Loop Gain'!AI1720</f>
        <v>2.3129869408515553</v>
      </c>
      <c r="D2220">
        <f>'TPS543C20 Loop Gain'!AJ1720</f>
        <v>61.987367189200938</v>
      </c>
      <c r="E2220">
        <f>'TPS543C20 Loop Gain'!B1720</f>
        <v>158600</v>
      </c>
    </row>
    <row r="2221" spans="3:5" x14ac:dyDescent="0.25">
      <c r="C2221">
        <f>'TPS543C20 Loop Gain'!AI1719</f>
        <v>2.3192299871502056</v>
      </c>
      <c r="D2221">
        <f>'TPS543C20 Loop Gain'!AJ1719</f>
        <v>61.993572578293922</v>
      </c>
      <c r="E2221">
        <f>'TPS543C20 Loop Gain'!B1719</f>
        <v>158500</v>
      </c>
    </row>
    <row r="2222" spans="3:5" x14ac:dyDescent="0.25">
      <c r="C2222">
        <f>'TPS543C20 Loop Gain'!AI1718</f>
        <v>2.3254774175702799</v>
      </c>
      <c r="D2222">
        <f>'TPS543C20 Loop Gain'!AJ1718</f>
        <v>61.999772825310089</v>
      </c>
      <c r="E2222">
        <f>'TPS543C20 Loop Gain'!B1718</f>
        <v>158400</v>
      </c>
    </row>
    <row r="2223" spans="3:5" x14ac:dyDescent="0.25">
      <c r="C2223">
        <f>'TPS543C20 Loop Gain'!AI1717</f>
        <v>2.3317292388210271</v>
      </c>
      <c r="D2223">
        <f>'TPS543C20 Loop Gain'!AJ1717</f>
        <v>62.005967924173333</v>
      </c>
      <c r="E2223">
        <f>'TPS543C20 Loop Gain'!B1717</f>
        <v>158300</v>
      </c>
    </row>
    <row r="2224" spans="3:5" x14ac:dyDescent="0.25">
      <c r="C2224">
        <f>'TPS543C20 Loop Gain'!AI1716</f>
        <v>2.3379854576267518</v>
      </c>
      <c r="D2224">
        <f>'TPS543C20 Loop Gain'!AJ1716</f>
        <v>62.012157868802639</v>
      </c>
      <c r="E2224">
        <f>'TPS543C20 Loop Gain'!B1716</f>
        <v>158200</v>
      </c>
    </row>
    <row r="2225" spans="3:5" x14ac:dyDescent="0.25">
      <c r="C2225">
        <f>'TPS543C20 Loop Gain'!AI1715</f>
        <v>2.3442460807265926</v>
      </c>
      <c r="D2225">
        <f>'TPS543C20 Loop Gain'!AJ1715</f>
        <v>62.018342653107034</v>
      </c>
      <c r="E2225">
        <f>'TPS543C20 Loop Gain'!B1715</f>
        <v>158100</v>
      </c>
    </row>
    <row r="2226" spans="3:5" x14ac:dyDescent="0.25">
      <c r="C2226">
        <f>'TPS543C20 Loop Gain'!AI1714</f>
        <v>2.3505111148744922</v>
      </c>
      <c r="D2226">
        <f>'TPS543C20 Loop Gain'!AJ1714</f>
        <v>62.024522270992307</v>
      </c>
      <c r="E2226">
        <f>'TPS543C20 Loop Gain'!B1714</f>
        <v>158000</v>
      </c>
    </row>
    <row r="2227" spans="3:5" x14ac:dyDescent="0.25">
      <c r="C2227">
        <f>'TPS543C20 Loop Gain'!AI1713</f>
        <v>2.3567805668391264</v>
      </c>
      <c r="D2227">
        <f>'TPS543C20 Loop Gain'!AJ1713</f>
        <v>62.03069671635533</v>
      </c>
      <c r="E2227">
        <f>'TPS543C20 Loop Gain'!B1713</f>
        <v>157900</v>
      </c>
    </row>
    <row r="2228" spans="3:5" x14ac:dyDescent="0.25">
      <c r="C2228">
        <f>'TPS543C20 Loop Gain'!AI1712</f>
        <v>2.3630544434042751</v>
      </c>
      <c r="D2228">
        <f>'TPS543C20 Loop Gain'!AJ1712</f>
        <v>62.036865983086507</v>
      </c>
      <c r="E2228">
        <f>'TPS543C20 Loop Gain'!B1712</f>
        <v>157800</v>
      </c>
    </row>
    <row r="2229" spans="3:5" x14ac:dyDescent="0.25">
      <c r="C2229">
        <f>'TPS543C20 Loop Gain'!AI1711</f>
        <v>2.3693327513685905</v>
      </c>
      <c r="D2229">
        <f>'TPS543C20 Loop Gain'!AJ1711</f>
        <v>62.043030065069736</v>
      </c>
      <c r="E2229">
        <f>'TPS543C20 Loop Gain'!B1711</f>
        <v>157700</v>
      </c>
    </row>
    <row r="2230" spans="3:5" x14ac:dyDescent="0.25">
      <c r="C2230">
        <f>'TPS543C20 Loop Gain'!AI1710</f>
        <v>2.3756154975457489</v>
      </c>
      <c r="D2230">
        <f>'TPS543C20 Loop Gain'!AJ1710</f>
        <v>62.049188956182242</v>
      </c>
      <c r="E2230">
        <f>'TPS543C20 Loop Gain'!B1710</f>
        <v>157600</v>
      </c>
    </row>
    <row r="2231" spans="3:5" x14ac:dyDescent="0.25">
      <c r="C2231">
        <f>'TPS543C20 Loop Gain'!AI1709</f>
        <v>2.3819026887646215</v>
      </c>
      <c r="D2231">
        <f>'TPS543C20 Loop Gain'!AJ1709</f>
        <v>62.055342650293881</v>
      </c>
      <c r="E2231">
        <f>'TPS543C20 Loop Gain'!B1709</f>
        <v>157500</v>
      </c>
    </row>
    <row r="2232" spans="3:5" x14ac:dyDescent="0.25">
      <c r="C2232">
        <f>'TPS543C20 Loop Gain'!AI1708</f>
        <v>2.3881943318687773</v>
      </c>
      <c r="D2232">
        <f>'TPS543C20 Loop Gain'!AJ1708</f>
        <v>62.061491141268625</v>
      </c>
      <c r="E2232">
        <f>'TPS543C20 Loop Gain'!B1708</f>
        <v>157400</v>
      </c>
    </row>
    <row r="2233" spans="3:5" x14ac:dyDescent="0.25">
      <c r="C2233">
        <f>'TPS543C20 Loop Gain'!AI1707</f>
        <v>2.3944904337176469</v>
      </c>
      <c r="D2233">
        <f>'TPS543C20 Loop Gain'!AJ1707</f>
        <v>62.067634422962698</v>
      </c>
      <c r="E2233">
        <f>'TPS543C20 Loop Gain'!B1707</f>
        <v>157300</v>
      </c>
    </row>
    <row r="2234" spans="3:5" x14ac:dyDescent="0.25">
      <c r="C2234">
        <f>'TPS543C20 Loop Gain'!AI1706</f>
        <v>2.4007910011852598</v>
      </c>
      <c r="D2234">
        <f>'TPS543C20 Loop Gain'!AJ1706</f>
        <v>62.073772489227153</v>
      </c>
      <c r="E2234">
        <f>'TPS543C20 Loop Gain'!B1706</f>
        <v>157200</v>
      </c>
    </row>
    <row r="2235" spans="3:5" x14ac:dyDescent="0.25">
      <c r="C2235">
        <f>'TPS543C20 Loop Gain'!AI1705</f>
        <v>2.407096041160957</v>
      </c>
      <c r="D2235">
        <f>'TPS543C20 Loop Gain'!AJ1705</f>
        <v>62.079905333904257</v>
      </c>
      <c r="E2235">
        <f>'TPS543C20 Loop Gain'!B1705</f>
        <v>157100</v>
      </c>
    </row>
    <row r="2236" spans="3:5" x14ac:dyDescent="0.25">
      <c r="C2236">
        <f>'TPS543C20 Loop Gain'!AI1704</f>
        <v>2.4134055605496627</v>
      </c>
      <c r="D2236">
        <f>'TPS543C20 Loop Gain'!AJ1704</f>
        <v>62.086032950831203</v>
      </c>
      <c r="E2236">
        <f>'TPS543C20 Loop Gain'!B1704</f>
        <v>157000</v>
      </c>
    </row>
    <row r="2237" spans="3:5" x14ac:dyDescent="0.25">
      <c r="C2237">
        <f>'TPS543C20 Loop Gain'!AI1703</f>
        <v>2.4197195662711666</v>
      </c>
      <c r="D2237">
        <f>'TPS543C20 Loop Gain'!AJ1703</f>
        <v>62.092155333836693</v>
      </c>
      <c r="E2237">
        <f>'TPS543C20 Loop Gain'!B1703</f>
        <v>156900</v>
      </c>
    </row>
    <row r="2238" spans="3:5" x14ac:dyDescent="0.25">
      <c r="C2238">
        <f>'TPS543C20 Loop Gain'!AI1702</f>
        <v>2.4260380652609554</v>
      </c>
      <c r="D2238">
        <f>'TPS543C20 Loop Gain'!AJ1702</f>
        <v>62.098272476745294</v>
      </c>
      <c r="E2238">
        <f>'TPS543C20 Loop Gain'!B1702</f>
        <v>156800</v>
      </c>
    </row>
    <row r="2239" spans="3:5" x14ac:dyDescent="0.25">
      <c r="C2239">
        <f>'TPS543C20 Loop Gain'!AI1701</f>
        <v>2.4323610644700104</v>
      </c>
      <c r="D2239">
        <f>'TPS543C20 Loop Gain'!AJ1701</f>
        <v>62.104384373372916</v>
      </c>
      <c r="E2239">
        <f>'TPS543C20 Loop Gain'!B1701</f>
        <v>156700</v>
      </c>
    </row>
    <row r="2240" spans="3:5" x14ac:dyDescent="0.25">
      <c r="C2240">
        <f>'TPS543C20 Loop Gain'!AI1700</f>
        <v>2.4386885708644015</v>
      </c>
      <c r="D2240">
        <f>'TPS543C20 Loop Gain'!AJ1700</f>
        <v>62.110491017529007</v>
      </c>
      <c r="E2240">
        <f>'TPS543C20 Loop Gain'!B1700</f>
        <v>156600</v>
      </c>
    </row>
    <row r="2241" spans="3:5" x14ac:dyDescent="0.25">
      <c r="C2241">
        <f>'TPS543C20 Loop Gain'!AI1699</f>
        <v>2.44502059142618</v>
      </c>
      <c r="D2241">
        <f>'TPS543C20 Loop Gain'!AJ1699</f>
        <v>62.11659240301605</v>
      </c>
      <c r="E2241">
        <f>'TPS543C20 Loop Gain'!B1699</f>
        <v>156500</v>
      </c>
    </row>
    <row r="2242" spans="3:5" x14ac:dyDescent="0.25">
      <c r="C2242">
        <f>'TPS543C20 Loop Gain'!AI1698</f>
        <v>2.4513571331522548</v>
      </c>
      <c r="D2242">
        <f>'TPS543C20 Loop Gain'!AJ1698</f>
        <v>62.122688523631233</v>
      </c>
      <c r="E2242">
        <f>'TPS543C20 Loop Gain'!B1698</f>
        <v>156400</v>
      </c>
    </row>
    <row r="2243" spans="3:5" x14ac:dyDescent="0.25">
      <c r="C2243">
        <f>'TPS543C20 Loop Gain'!AI1697</f>
        <v>2.4576982030557857</v>
      </c>
      <c r="D2243">
        <f>'TPS543C20 Loop Gain'!AJ1697</f>
        <v>62.128779373163667</v>
      </c>
      <c r="E2243">
        <f>'TPS543C20 Loop Gain'!B1697</f>
        <v>156300</v>
      </c>
    </row>
    <row r="2244" spans="3:5" x14ac:dyDescent="0.25">
      <c r="C2244">
        <f>'TPS543C20 Loop Gain'!AI1696</f>
        <v>2.4640438081652567</v>
      </c>
      <c r="D2244">
        <f>'TPS543C20 Loop Gain'!AJ1696</f>
        <v>62.134864945396139</v>
      </c>
      <c r="E2244">
        <f>'TPS543C20 Loop Gain'!B1696</f>
        <v>156200</v>
      </c>
    </row>
    <row r="2245" spans="3:5" x14ac:dyDescent="0.25">
      <c r="C2245">
        <f>'TPS543C20 Loop Gain'!AI1695</f>
        <v>2.470393955524969</v>
      </c>
      <c r="D2245">
        <f>'TPS543C20 Loop Gain'!AJ1695</f>
        <v>62.140945234105267</v>
      </c>
      <c r="E2245">
        <f>'TPS543C20 Loop Gain'!B1695</f>
        <v>156100</v>
      </c>
    </row>
    <row r="2246" spans="3:5" x14ac:dyDescent="0.25">
      <c r="C2246">
        <f>'TPS543C20 Loop Gain'!AI1694</f>
        <v>2.476748652194761</v>
      </c>
      <c r="D2246">
        <f>'TPS543C20 Loop Gain'!AJ1694</f>
        <v>62.147020233059791</v>
      </c>
      <c r="E2246">
        <f>'TPS543C20 Loop Gain'!B1694</f>
        <v>156000</v>
      </c>
    </row>
    <row r="2247" spans="3:5" x14ac:dyDescent="0.25">
      <c r="C2247">
        <f>'TPS543C20 Loop Gain'!AI1693</f>
        <v>2.4831079052505896</v>
      </c>
      <c r="D2247">
        <f>'TPS543C20 Loop Gain'!AJ1693</f>
        <v>62.153089936023356</v>
      </c>
      <c r="E2247">
        <f>'TPS543C20 Loop Gain'!B1693</f>
        <v>155900</v>
      </c>
    </row>
    <row r="2248" spans="3:5" x14ac:dyDescent="0.25">
      <c r="C2248">
        <f>'TPS543C20 Loop Gain'!AI1692</f>
        <v>2.4894717217836826</v>
      </c>
      <c r="D2248">
        <f>'TPS543C20 Loop Gain'!AJ1692</f>
        <v>62.159154336751484</v>
      </c>
      <c r="E2248">
        <f>'TPS543C20 Loop Gain'!B1692</f>
        <v>155800</v>
      </c>
    </row>
    <row r="2249" spans="3:5" x14ac:dyDescent="0.25">
      <c r="C2249">
        <f>'TPS543C20 Loop Gain'!AI1691</f>
        <v>2.4958401089015654</v>
      </c>
      <c r="D2249">
        <f>'TPS543C20 Loop Gain'!AJ1691</f>
        <v>62.165213428994335</v>
      </c>
      <c r="E2249">
        <f>'TPS543C20 Loop Gain'!B1691</f>
        <v>155700</v>
      </c>
    </row>
    <row r="2250" spans="3:5" x14ac:dyDescent="0.25">
      <c r="C2250">
        <f>'TPS543C20 Loop Gain'!AI1690</f>
        <v>2.5022130737276758</v>
      </c>
      <c r="D2250">
        <f>'TPS543C20 Loop Gain'!AJ1690</f>
        <v>62.171267206494399</v>
      </c>
      <c r="E2250">
        <f>'TPS543C20 Loop Gain'!B1690</f>
        <v>155600</v>
      </c>
    </row>
    <row r="2251" spans="3:5" x14ac:dyDescent="0.25">
      <c r="C2251">
        <f>'TPS543C20 Loop Gain'!AI1689</f>
        <v>2.5085906234010942</v>
      </c>
      <c r="D2251">
        <f>'TPS543C20 Loop Gain'!AJ1689</f>
        <v>62.177315662987766</v>
      </c>
      <c r="E2251">
        <f>'TPS543C20 Loop Gain'!B1689</f>
        <v>155500</v>
      </c>
    </row>
    <row r="2252" spans="3:5" x14ac:dyDescent="0.25">
      <c r="C2252">
        <f>'TPS543C20 Loop Gain'!AI1688</f>
        <v>2.5149727650773466</v>
      </c>
      <c r="D2252">
        <f>'TPS543C20 Loop Gain'!AJ1688</f>
        <v>62.183358792204579</v>
      </c>
      <c r="E2252">
        <f>'TPS543C20 Loop Gain'!B1688</f>
        <v>155400</v>
      </c>
    </row>
    <row r="2253" spans="3:5" x14ac:dyDescent="0.25">
      <c r="C2253">
        <f>'TPS543C20 Loop Gain'!AI1687</f>
        <v>2.5213595059274549</v>
      </c>
      <c r="D2253">
        <f>'TPS543C20 Loop Gain'!AJ1687</f>
        <v>62.189396587866824</v>
      </c>
      <c r="E2253">
        <f>'TPS543C20 Loop Gain'!B1687</f>
        <v>155300</v>
      </c>
    </row>
    <row r="2254" spans="3:5" x14ac:dyDescent="0.25">
      <c r="C2254">
        <f>'TPS543C20 Loop Gain'!AI1686</f>
        <v>2.5277508531390032</v>
      </c>
      <c r="D2254">
        <f>'TPS543C20 Loop Gain'!AJ1686</f>
        <v>62.195429043691881</v>
      </c>
      <c r="E2254">
        <f>'TPS543C20 Loop Gain'!B1686</f>
        <v>155200</v>
      </c>
    </row>
    <row r="2255" spans="3:5" x14ac:dyDescent="0.25">
      <c r="C2255">
        <f>'TPS543C20 Loop Gain'!AI1685</f>
        <v>2.5341468139158954</v>
      </c>
      <c r="D2255">
        <f>'TPS543C20 Loop Gain'!AJ1685</f>
        <v>62.20145615338874</v>
      </c>
      <c r="E2255">
        <f>'TPS543C20 Loop Gain'!B1685</f>
        <v>155100</v>
      </c>
    </row>
    <row r="2256" spans="3:5" x14ac:dyDescent="0.25">
      <c r="C2256">
        <f>'TPS543C20 Loop Gain'!AI1684</f>
        <v>2.5405473954773434</v>
      </c>
      <c r="D2256">
        <f>'TPS543C20 Loop Gain'!AJ1684</f>
        <v>62.20747791066097</v>
      </c>
      <c r="E2256">
        <f>'TPS543C20 Loop Gain'!B1684</f>
        <v>155000</v>
      </c>
    </row>
    <row r="2257" spans="3:5" x14ac:dyDescent="0.25">
      <c r="C2257">
        <f>'TPS543C20 Loop Gain'!AI1683</f>
        <v>2.5469526050595293</v>
      </c>
      <c r="D2257">
        <f>'TPS543C20 Loop Gain'!AJ1683</f>
        <v>62.213494309204684</v>
      </c>
      <c r="E2257">
        <f>'TPS543C20 Loop Gain'!B1683</f>
        <v>154900</v>
      </c>
    </row>
    <row r="2258" spans="3:5" x14ac:dyDescent="0.25">
      <c r="C2258">
        <f>'TPS543C20 Loop Gain'!AI1682</f>
        <v>2.5533624499150367</v>
      </c>
      <c r="D2258">
        <f>'TPS543C20 Loop Gain'!AJ1682</f>
        <v>62.21950534271069</v>
      </c>
      <c r="E2258">
        <f>'TPS543C20 Loop Gain'!B1682</f>
        <v>154800</v>
      </c>
    </row>
    <row r="2259" spans="3:5" x14ac:dyDescent="0.25">
      <c r="C2259">
        <f>'TPS543C20 Loop Gain'!AI1681</f>
        <v>2.5597769373120287</v>
      </c>
      <c r="D2259">
        <f>'TPS543C20 Loop Gain'!AJ1681</f>
        <v>62.225511004861346</v>
      </c>
      <c r="E2259">
        <f>'TPS543C20 Loop Gain'!B1681</f>
        <v>154700</v>
      </c>
    </row>
    <row r="2260" spans="3:5" x14ac:dyDescent="0.25">
      <c r="C2260">
        <f>'TPS543C20 Loop Gain'!AI1680</f>
        <v>2.5661960745358576</v>
      </c>
      <c r="D2260">
        <f>'TPS543C20 Loop Gain'!AJ1680</f>
        <v>62.231511289333731</v>
      </c>
      <c r="E2260">
        <f>'TPS543C20 Loop Gain'!B1680</f>
        <v>154600</v>
      </c>
    </row>
    <row r="2261" spans="3:5" x14ac:dyDescent="0.25">
      <c r="C2261">
        <f>'TPS543C20 Loop Gain'!AI1679</f>
        <v>2.5726198688878839</v>
      </c>
      <c r="D2261">
        <f>'TPS543C20 Loop Gain'!AJ1679</f>
        <v>62.237506189798438</v>
      </c>
      <c r="E2261">
        <f>'TPS543C20 Loop Gain'!B1679</f>
        <v>154500</v>
      </c>
    </row>
    <row r="2262" spans="3:5" x14ac:dyDescent="0.25">
      <c r="C2262">
        <f>'TPS543C20 Loop Gain'!AI1678</f>
        <v>2.5790483276859271</v>
      </c>
      <c r="D2262">
        <f>'TPS543C20 Loop Gain'!AJ1678</f>
        <v>62.243495699918711</v>
      </c>
      <c r="E2262">
        <f>'TPS543C20 Loop Gain'!B1678</f>
        <v>154400</v>
      </c>
    </row>
    <row r="2263" spans="3:5" x14ac:dyDescent="0.25">
      <c r="C2263">
        <f>'TPS543C20 Loop Gain'!AI1677</f>
        <v>2.585481458264574</v>
      </c>
      <c r="D2263">
        <f>'TPS543C20 Loop Gain'!AJ1677</f>
        <v>62.249479813351712</v>
      </c>
      <c r="E2263">
        <f>'TPS543C20 Loop Gain'!B1677</f>
        <v>154300</v>
      </c>
    </row>
    <row r="2264" spans="3:5" x14ac:dyDescent="0.25">
      <c r="C2264">
        <f>'TPS543C20 Loop Gain'!AI1676</f>
        <v>2.5919192679746539</v>
      </c>
      <c r="D2264">
        <f>'TPS543C20 Loop Gain'!AJ1676</f>
        <v>62.255458523748096</v>
      </c>
      <c r="E2264">
        <f>'TPS543C20 Loop Gain'!B1676</f>
        <v>154200</v>
      </c>
    </row>
    <row r="2265" spans="3:5" x14ac:dyDescent="0.25">
      <c r="C2265">
        <f>'TPS543C20 Loop Gain'!AI1675</f>
        <v>2.5983617641839798</v>
      </c>
      <c r="D2265">
        <f>'TPS543C20 Loop Gain'!AJ1675</f>
        <v>62.26143182475208</v>
      </c>
      <c r="E2265">
        <f>'TPS543C20 Loop Gain'!B1675</f>
        <v>154100</v>
      </c>
    </row>
    <row r="2266" spans="3:5" x14ac:dyDescent="0.25">
      <c r="C2266">
        <f>'TPS543C20 Loop Gain'!AI1674</f>
        <v>2.6048089542767987</v>
      </c>
      <c r="D2266">
        <f>'TPS543C20 Loop Gain'!AJ1674</f>
        <v>62.267399710000696</v>
      </c>
      <c r="E2266">
        <f>'TPS543C20 Loop Gain'!B1674</f>
        <v>154000</v>
      </c>
    </row>
    <row r="2267" spans="3:5" x14ac:dyDescent="0.25">
      <c r="C2267">
        <f>'TPS543C20 Loop Gain'!AI1673</f>
        <v>2.6112608456541682</v>
      </c>
      <c r="D2267">
        <f>'TPS543C20 Loop Gain'!AJ1673</f>
        <v>62.273362173125548</v>
      </c>
      <c r="E2267">
        <f>'TPS543C20 Loop Gain'!B1673</f>
        <v>153900</v>
      </c>
    </row>
    <row r="2268" spans="3:5" x14ac:dyDescent="0.25">
      <c r="C2268">
        <f>'TPS543C20 Loop Gain'!AI1672</f>
        <v>2.6177174457338728</v>
      </c>
      <c r="D2268">
        <f>'TPS543C20 Loop Gain'!AJ1672</f>
        <v>62.279319207750738</v>
      </c>
      <c r="E2268">
        <f>'TPS543C20 Loop Gain'!B1672</f>
        <v>153800</v>
      </c>
    </row>
    <row r="2269" spans="3:5" x14ac:dyDescent="0.25">
      <c r="C2269">
        <f>'TPS543C20 Loop Gain'!AI1671</f>
        <v>2.6241787619505397</v>
      </c>
      <c r="D2269">
        <f>'TPS543C20 Loop Gain'!AJ1671</f>
        <v>62.285270807494214</v>
      </c>
      <c r="E2269">
        <f>'TPS543C20 Loop Gain'!B1671</f>
        <v>153700</v>
      </c>
    </row>
    <row r="2270" spans="3:5" x14ac:dyDescent="0.25">
      <c r="C2270">
        <f>'TPS543C20 Loop Gain'!AI1670</f>
        <v>2.6306448017559521</v>
      </c>
      <c r="D2270">
        <f>'TPS543C20 Loop Gain'!AJ1670</f>
        <v>62.291216965968111</v>
      </c>
      <c r="E2270">
        <f>'TPS543C20 Loop Gain'!B1670</f>
        <v>153600</v>
      </c>
    </row>
    <row r="2271" spans="3:5" x14ac:dyDescent="0.25">
      <c r="C2271">
        <f>'TPS543C20 Loop Gain'!AI1669</f>
        <v>2.637115572618125</v>
      </c>
      <c r="D2271">
        <f>'TPS543C20 Loop Gain'!AJ1669</f>
        <v>62.297157676776671</v>
      </c>
      <c r="E2271">
        <f>'TPS543C20 Loop Gain'!B1669</f>
        <v>153500</v>
      </c>
    </row>
    <row r="2272" spans="3:5" x14ac:dyDescent="0.25">
      <c r="C2272">
        <f>'TPS543C20 Loop Gain'!AI1668</f>
        <v>2.6435910820226787</v>
      </c>
      <c r="D2272">
        <f>'TPS543C20 Loop Gain'!AJ1668</f>
        <v>62.303092933518542</v>
      </c>
      <c r="E2272">
        <f>'TPS543C20 Loop Gain'!B1668</f>
        <v>153400</v>
      </c>
    </row>
    <row r="2273" spans="3:5" x14ac:dyDescent="0.25">
      <c r="C2273">
        <f>'TPS543C20 Loop Gain'!AI1667</f>
        <v>2.6500713374721401</v>
      </c>
      <c r="D2273">
        <f>'TPS543C20 Loop Gain'!AJ1667</f>
        <v>62.309022729786712</v>
      </c>
      <c r="E2273">
        <f>'TPS543C20 Loop Gain'!B1667</f>
        <v>153300</v>
      </c>
    </row>
    <row r="2274" spans="3:5" x14ac:dyDescent="0.25">
      <c r="C2274">
        <f>'TPS543C20 Loop Gain'!AI1666</f>
        <v>2.6565563464856652</v>
      </c>
      <c r="D2274">
        <f>'TPS543C20 Loop Gain'!AJ1666</f>
        <v>62.314947059165831</v>
      </c>
      <c r="E2274">
        <f>'TPS543C20 Loop Gain'!B1666</f>
        <v>153200</v>
      </c>
    </row>
    <row r="2275" spans="3:5" x14ac:dyDescent="0.25">
      <c r="C2275">
        <f>'TPS543C20 Loop Gain'!AI1665</f>
        <v>2.6630461166002055</v>
      </c>
      <c r="D2275">
        <f>'TPS543C20 Loop Gain'!AJ1665</f>
        <v>62.320865915236013</v>
      </c>
      <c r="E2275">
        <f>'TPS543C20 Loop Gain'!B1665</f>
        <v>153100</v>
      </c>
    </row>
    <row r="2276" spans="3:5" x14ac:dyDescent="0.25">
      <c r="C2276">
        <f>'TPS543C20 Loop Gain'!AI1664</f>
        <v>2.6695406553693077</v>
      </c>
      <c r="D2276">
        <f>'TPS543C20 Loop Gain'!AJ1664</f>
        <v>62.326779291569082</v>
      </c>
      <c r="E2276">
        <f>'TPS543C20 Loop Gain'!B1664</f>
        <v>153000</v>
      </c>
    </row>
    <row r="2277" spans="3:5" x14ac:dyDescent="0.25">
      <c r="C2277">
        <f>'TPS543C20 Loop Gain'!AI1663</f>
        <v>2.676039970364112</v>
      </c>
      <c r="D2277">
        <f>'TPS543C20 Loop Gain'!AJ1663</f>
        <v>62.33268718173256</v>
      </c>
      <c r="E2277">
        <f>'TPS543C20 Loop Gain'!B1663</f>
        <v>152900</v>
      </c>
    </row>
    <row r="2278" spans="3:5" x14ac:dyDescent="0.25">
      <c r="C2278">
        <f>'TPS543C20 Loop Gain'!AI1662</f>
        <v>2.6825440691731379</v>
      </c>
      <c r="D2278">
        <f>'TPS543C20 Loop Gain'!AJ1662</f>
        <v>62.338589579286172</v>
      </c>
      <c r="E2278">
        <f>'TPS543C20 Loop Gain'!B1662</f>
        <v>152800</v>
      </c>
    </row>
    <row r="2279" spans="3:5" x14ac:dyDescent="0.25">
      <c r="C2279">
        <f>'TPS543C20 Loop Gain'!AI1661</f>
        <v>2.689052959401387</v>
      </c>
      <c r="D2279">
        <f>'TPS543C20 Loop Gain'!AJ1661</f>
        <v>62.344486477782596</v>
      </c>
      <c r="E2279">
        <f>'TPS543C20 Loop Gain'!B1661</f>
        <v>152700</v>
      </c>
    </row>
    <row r="2280" spans="3:5" x14ac:dyDescent="0.25">
      <c r="C2280">
        <f>'TPS543C20 Loop Gain'!AI1660</f>
        <v>2.6955666486723744</v>
      </c>
      <c r="D2280">
        <f>'TPS543C20 Loop Gain'!AJ1660</f>
        <v>62.350377870769996</v>
      </c>
      <c r="E2280">
        <f>'TPS543C20 Loop Gain'!B1660</f>
        <v>152600</v>
      </c>
    </row>
    <row r="2281" spans="3:5" x14ac:dyDescent="0.25">
      <c r="C2281">
        <f>'TPS543C20 Loop Gain'!AI1659</f>
        <v>2.7020851446263281</v>
      </c>
      <c r="D2281">
        <f>'TPS543C20 Loop Gain'!AJ1659</f>
        <v>62.356263751789655</v>
      </c>
      <c r="E2281">
        <f>'TPS543C20 Loop Gain'!B1659</f>
        <v>152500</v>
      </c>
    </row>
    <row r="2282" spans="3:5" x14ac:dyDescent="0.25">
      <c r="C2282">
        <f>'TPS543C20 Loop Gain'!AI1658</f>
        <v>2.7086084549211042</v>
      </c>
      <c r="D2282">
        <f>'TPS543C20 Loop Gain'!AJ1658</f>
        <v>62.362144114374402</v>
      </c>
      <c r="E2282">
        <f>'TPS543C20 Loop Gain'!B1658</f>
        <v>152400</v>
      </c>
    </row>
    <row r="2283" spans="3:5" x14ac:dyDescent="0.25">
      <c r="C2283">
        <f>'TPS543C20 Loop Gain'!AI1657</f>
        <v>2.715136587232156</v>
      </c>
      <c r="D2283">
        <f>'TPS543C20 Loop Gain'!AJ1657</f>
        <v>62.36801895205393</v>
      </c>
      <c r="E2283">
        <f>'TPS543C20 Loop Gain'!B1657</f>
        <v>152300</v>
      </c>
    </row>
    <row r="2284" spans="3:5" x14ac:dyDescent="0.25">
      <c r="C2284">
        <f>'TPS543C20 Loop Gain'!AI1656</f>
        <v>2.721669549252959</v>
      </c>
      <c r="D2284">
        <f>'TPS543C20 Loop Gain'!AJ1656</f>
        <v>62.373888258349254</v>
      </c>
      <c r="E2284">
        <f>'TPS543C20 Loop Gain'!B1656</f>
        <v>152200</v>
      </c>
    </row>
    <row r="2285" spans="3:5" x14ac:dyDescent="0.25">
      <c r="C2285">
        <f>'TPS543C20 Loop Gain'!AI1655</f>
        <v>2.72820734869366</v>
      </c>
      <c r="D2285">
        <f>'TPS543C20 Loop Gain'!AJ1655</f>
        <v>62.379752026776565</v>
      </c>
      <c r="E2285">
        <f>'TPS543C20 Loop Gain'!B1655</f>
        <v>152100</v>
      </c>
    </row>
    <row r="2286" spans="3:5" x14ac:dyDescent="0.25">
      <c r="C2286">
        <f>'TPS543C20 Loop Gain'!AI1654</f>
        <v>2.7347499932825707</v>
      </c>
      <c r="D2286">
        <f>'TPS543C20 Loop Gain'!AJ1654</f>
        <v>62.385610250844657</v>
      </c>
      <c r="E2286">
        <f>'TPS543C20 Loop Gain'!B1654</f>
        <v>152000</v>
      </c>
    </row>
    <row r="2287" spans="3:5" x14ac:dyDescent="0.25">
      <c r="C2287">
        <f>'TPS543C20 Loop Gain'!AI1653</f>
        <v>2.7412974907660184</v>
      </c>
      <c r="D2287">
        <f>'TPS543C20 Loop Gain'!AJ1653</f>
        <v>62.3914629240561</v>
      </c>
      <c r="E2287">
        <f>'TPS543C20 Loop Gain'!B1653</f>
        <v>151900</v>
      </c>
    </row>
    <row r="2288" spans="3:5" x14ac:dyDescent="0.25">
      <c r="C2288">
        <f>'TPS543C20 Loop Gain'!AI1652</f>
        <v>2.7478498489078254</v>
      </c>
      <c r="D2288">
        <f>'TPS543C20 Loop Gain'!AJ1652</f>
        <v>62.397310039907438</v>
      </c>
      <c r="E2288">
        <f>'TPS543C20 Loop Gain'!B1652</f>
        <v>151800</v>
      </c>
    </row>
    <row r="2289" spans="3:5" x14ac:dyDescent="0.25">
      <c r="C2289">
        <f>'TPS543C20 Loop Gain'!AI1651</f>
        <v>2.7544070754899326</v>
      </c>
      <c r="D2289">
        <f>'TPS543C20 Loop Gain'!AJ1651</f>
        <v>62.403151591889646</v>
      </c>
      <c r="E2289">
        <f>'TPS543C20 Loop Gain'!B1651</f>
        <v>151700</v>
      </c>
    </row>
    <row r="2290" spans="3:5" x14ac:dyDescent="0.25">
      <c r="C2290">
        <f>'TPS543C20 Loop Gain'!AI1650</f>
        <v>2.760969178311643</v>
      </c>
      <c r="D2290">
        <f>'TPS543C20 Loop Gain'!AJ1650</f>
        <v>62.408987573486847</v>
      </c>
      <c r="E2290">
        <f>'TPS543C20 Loop Gain'!B1650</f>
        <v>151600</v>
      </c>
    </row>
    <row r="2291" spans="3:5" x14ac:dyDescent="0.25">
      <c r="C2291">
        <f>'TPS543C20 Loop Gain'!AI1649</f>
        <v>2.7675361651907968</v>
      </c>
      <c r="D2291">
        <f>'TPS543C20 Loop Gain'!AJ1649</f>
        <v>62.414817978175989</v>
      </c>
      <c r="E2291">
        <f>'TPS543C20 Loop Gain'!B1649</f>
        <v>151500</v>
      </c>
    </row>
    <row r="2292" spans="3:5" x14ac:dyDescent="0.25">
      <c r="C2292">
        <f>'TPS543C20 Loop Gain'!AI1648</f>
        <v>2.7741080439629267</v>
      </c>
      <c r="D2292">
        <f>'TPS543C20 Loop Gain'!AJ1648</f>
        <v>62.42064279942857</v>
      </c>
      <c r="E2292">
        <f>'TPS543C20 Loop Gain'!B1648</f>
        <v>151400</v>
      </c>
    </row>
    <row r="2293" spans="3:5" x14ac:dyDescent="0.25">
      <c r="C2293">
        <f>'TPS543C20 Loop Gain'!AI1647</f>
        <v>2.7806848224817178</v>
      </c>
      <c r="D2293">
        <f>'TPS543C20 Loop Gain'!AJ1647</f>
        <v>62.426462030711107</v>
      </c>
      <c r="E2293">
        <f>'TPS543C20 Loop Gain'!B1647</f>
        <v>151300</v>
      </c>
    </row>
    <row r="2294" spans="3:5" x14ac:dyDescent="0.25">
      <c r="C2294">
        <f>'TPS543C20 Loop Gain'!AI1646</f>
        <v>2.7872665086188868</v>
      </c>
      <c r="D2294">
        <f>'TPS543C20 Loop Gain'!AJ1646</f>
        <v>62.432275665482159</v>
      </c>
      <c r="E2294">
        <f>'TPS543C20 Loop Gain'!B1646</f>
        <v>151200</v>
      </c>
    </row>
    <row r="2295" spans="3:5" x14ac:dyDescent="0.25">
      <c r="C2295">
        <f>'TPS543C20 Loop Gain'!AI1645</f>
        <v>2.7938531102645996</v>
      </c>
      <c r="D2295">
        <f>'TPS543C20 Loop Gain'!AJ1645</f>
        <v>62.438083697194394</v>
      </c>
      <c r="E2295">
        <f>'TPS543C20 Loop Gain'!B1645</f>
        <v>151100</v>
      </c>
    </row>
    <row r="2296" spans="3:5" x14ac:dyDescent="0.25">
      <c r="C2296">
        <f>'TPS543C20 Loop Gain'!AI1644</f>
        <v>2.8004446353268992</v>
      </c>
      <c r="D2296">
        <f>'TPS543C20 Loop Gain'!AJ1644</f>
        <v>62.443886119294447</v>
      </c>
      <c r="E2296">
        <f>'TPS543C20 Loop Gain'!B1644</f>
        <v>151000</v>
      </c>
    </row>
    <row r="2297" spans="3:5" x14ac:dyDescent="0.25">
      <c r="C2297">
        <f>'TPS543C20 Loop Gain'!AI1643</f>
        <v>2.8070410917324686</v>
      </c>
      <c r="D2297">
        <f>'TPS543C20 Loop Gain'!AJ1643</f>
        <v>62.449682925223229</v>
      </c>
      <c r="E2297">
        <f>'TPS543C20 Loop Gain'!B1643</f>
        <v>150900</v>
      </c>
    </row>
    <row r="2298" spans="3:5" x14ac:dyDescent="0.25">
      <c r="C2298">
        <f>'TPS543C20 Loop Gain'!AI1642</f>
        <v>2.8136424874259447</v>
      </c>
      <c r="D2298">
        <f>'TPS543C20 Loop Gain'!AJ1642</f>
        <v>62.455474108415558</v>
      </c>
      <c r="E2298">
        <f>'TPS543C20 Loop Gain'!B1642</f>
        <v>150800</v>
      </c>
    </row>
    <row r="2299" spans="3:5" x14ac:dyDescent="0.25">
      <c r="C2299">
        <f>'TPS543C20 Loop Gain'!AI1641</f>
        <v>2.8202488303704429</v>
      </c>
      <c r="D2299">
        <f>'TPS543C20 Loop Gain'!AJ1641</f>
        <v>62.461259662298929</v>
      </c>
      <c r="E2299">
        <f>'TPS543C20 Loop Gain'!B1641</f>
        <v>150700</v>
      </c>
    </row>
    <row r="2300" spans="3:5" x14ac:dyDescent="0.25">
      <c r="C2300">
        <f>'TPS543C20 Loop Gain'!AI1640</f>
        <v>2.826860128547835</v>
      </c>
      <c r="D2300">
        <f>'TPS543C20 Loop Gain'!AJ1640</f>
        <v>62.467039580295314</v>
      </c>
      <c r="E2300">
        <f>'TPS543C20 Loop Gain'!B1640</f>
        <v>150600</v>
      </c>
    </row>
    <row r="2301" spans="3:5" x14ac:dyDescent="0.25">
      <c r="C2301">
        <f>'TPS543C20 Loop Gain'!AI1639</f>
        <v>2.8334763899582747</v>
      </c>
      <c r="D2301">
        <f>'TPS543C20 Loop Gain'!AJ1639</f>
        <v>62.472813855821542</v>
      </c>
      <c r="E2301">
        <f>'TPS543C20 Loop Gain'!B1639</f>
        <v>150500</v>
      </c>
    </row>
    <row r="2302" spans="3:5" x14ac:dyDescent="0.25">
      <c r="C2302">
        <f>'TPS543C20 Loop Gain'!AI1638</f>
        <v>2.8400976226203749</v>
      </c>
      <c r="D2302">
        <f>'TPS543C20 Loop Gain'!AJ1638</f>
        <v>62.478582482287216</v>
      </c>
      <c r="E2302">
        <f>'TPS543C20 Loop Gain'!B1638</f>
        <v>150400</v>
      </c>
    </row>
    <row r="2303" spans="3:5" x14ac:dyDescent="0.25">
      <c r="C2303">
        <f>'TPS543C20 Loop Gain'!AI1637</f>
        <v>2.84672383457155</v>
      </c>
      <c r="D2303">
        <f>'TPS543C20 Loop Gain'!AJ1637</f>
        <v>62.484345453096466</v>
      </c>
      <c r="E2303">
        <f>'TPS543C20 Loop Gain'!B1637</f>
        <v>150300</v>
      </c>
    </row>
    <row r="2304" spans="3:5" x14ac:dyDescent="0.25">
      <c r="C2304">
        <f>'TPS543C20 Loop Gain'!AI1636</f>
        <v>2.8533550338679161</v>
      </c>
      <c r="D2304">
        <f>'TPS543C20 Loop Gain'!AJ1636</f>
        <v>62.490102761646341</v>
      </c>
      <c r="E2304">
        <f>'TPS543C20 Loop Gain'!B1636</f>
        <v>150200</v>
      </c>
    </row>
    <row r="2305" spans="3:5" x14ac:dyDescent="0.25">
      <c r="C2305">
        <f>'TPS543C20 Loop Gain'!AI1635</f>
        <v>2.8599912285840281</v>
      </c>
      <c r="D2305">
        <f>'TPS543C20 Loop Gain'!AJ1635</f>
        <v>62.495854401329218</v>
      </c>
      <c r="E2305">
        <f>'TPS543C20 Loop Gain'!B1635</f>
        <v>150100</v>
      </c>
    </row>
    <row r="2306" spans="3:5" x14ac:dyDescent="0.25">
      <c r="C2306">
        <f>'TPS543C20 Loop Gain'!AI1634</f>
        <v>2.866632426813482</v>
      </c>
      <c r="D2306">
        <f>'TPS543C20 Loop Gain'!AJ1634</f>
        <v>62.501600365530315</v>
      </c>
      <c r="E2306">
        <f>'TPS543C20 Loop Gain'!B1634</f>
        <v>150000</v>
      </c>
    </row>
    <row r="2307" spans="3:5" x14ac:dyDescent="0.25">
      <c r="C2307">
        <f>'TPS543C20 Loop Gain'!AI1633</f>
        <v>2.8732786366686449</v>
      </c>
      <c r="D2307">
        <f>'TPS543C20 Loop Gain'!AJ1633</f>
        <v>62.50734064762937</v>
      </c>
      <c r="E2307">
        <f>'TPS543C20 Loop Gain'!B1633</f>
        <v>149900</v>
      </c>
    </row>
    <row r="2308" spans="3:5" x14ac:dyDescent="0.25">
      <c r="C2308">
        <f>'TPS543C20 Loop Gain'!AI1632</f>
        <v>2.8799298662807162</v>
      </c>
      <c r="D2308">
        <f>'TPS543C20 Loop Gain'!AJ1632</f>
        <v>62.513075241000351</v>
      </c>
      <c r="E2308">
        <f>'TPS543C20 Loop Gain'!B1632</f>
        <v>149800</v>
      </c>
    </row>
    <row r="2309" spans="3:5" x14ac:dyDescent="0.25">
      <c r="C2309">
        <f>'TPS543C20 Loop Gain'!AI1631</f>
        <v>2.8865861238002051</v>
      </c>
      <c r="D2309">
        <f>'TPS543C20 Loop Gain'!AJ1631</f>
        <v>62.518804139010648</v>
      </c>
      <c r="E2309">
        <f>'TPS543C20 Loop Gain'!B1631</f>
        <v>149700</v>
      </c>
    </row>
    <row r="2310" spans="3:5" x14ac:dyDescent="0.25">
      <c r="C2310">
        <f>'TPS543C20 Loop Gain'!AI1630</f>
        <v>2.8932474173960259</v>
      </c>
      <c r="D2310">
        <f>'TPS543C20 Loop Gain'!AJ1630</f>
        <v>62.524527335021858</v>
      </c>
      <c r="E2310">
        <f>'TPS543C20 Loop Gain'!B1630</f>
        <v>149600</v>
      </c>
    </row>
    <row r="2311" spans="3:5" x14ac:dyDescent="0.25">
      <c r="C2311">
        <f>'TPS543C20 Loop Gain'!AI1629</f>
        <v>2.8999137552565917</v>
      </c>
      <c r="D2311">
        <f>'TPS543C20 Loop Gain'!AJ1629</f>
        <v>62.53024482238969</v>
      </c>
      <c r="E2311">
        <f>'TPS543C20 Loop Gain'!B1629</f>
        <v>149500</v>
      </c>
    </row>
    <row r="2312" spans="3:5" x14ac:dyDescent="0.25">
      <c r="C2312">
        <f>'TPS543C20 Loop Gain'!AI1628</f>
        <v>2.9065851455893768</v>
      </c>
      <c r="D2312">
        <f>'TPS543C20 Loop Gain'!AJ1628</f>
        <v>62.535956594464224</v>
      </c>
      <c r="E2312">
        <f>'TPS543C20 Loop Gain'!B1628</f>
        <v>149400</v>
      </c>
    </row>
    <row r="2313" spans="3:5" x14ac:dyDescent="0.25">
      <c r="C2313">
        <f>'TPS543C20 Loop Gain'!AI1627</f>
        <v>2.9132615966210129</v>
      </c>
      <c r="D2313">
        <f>'TPS543C20 Loop Gain'!AJ1627</f>
        <v>62.541662644589081</v>
      </c>
      <c r="E2313">
        <f>'TPS543C20 Loop Gain'!B1627</f>
        <v>149300</v>
      </c>
    </row>
    <row r="2314" spans="3:5" x14ac:dyDescent="0.25">
      <c r="C2314">
        <f>'TPS543C20 Loop Gain'!AI1626</f>
        <v>2.91994311659733</v>
      </c>
      <c r="D2314">
        <f>'TPS543C20 Loop Gain'!AJ1626</f>
        <v>62.547362966101787</v>
      </c>
      <c r="E2314">
        <f>'TPS543C20 Loop Gain'!B1626</f>
        <v>149200</v>
      </c>
    </row>
    <row r="2315" spans="3:5" x14ac:dyDescent="0.25">
      <c r="C2315">
        <f>'TPS543C20 Loop Gain'!AI1625</f>
        <v>2.9266297137835293</v>
      </c>
      <c r="D2315">
        <f>'TPS543C20 Loop Gain'!AJ1625</f>
        <v>62.553057552334757</v>
      </c>
      <c r="E2315">
        <f>'TPS543C20 Loop Gain'!B1625</f>
        <v>149100</v>
      </c>
    </row>
    <row r="2316" spans="3:5" x14ac:dyDescent="0.25">
      <c r="C2316">
        <f>'TPS543C20 Loop Gain'!AI1624</f>
        <v>2.9333213964640525</v>
      </c>
      <c r="D2316">
        <f>'TPS543C20 Loop Gain'!AJ1624</f>
        <v>62.558746396614126</v>
      </c>
      <c r="E2316">
        <f>'TPS543C20 Loop Gain'!B1624</f>
        <v>149000</v>
      </c>
    </row>
    <row r="2317" spans="3:5" x14ac:dyDescent="0.25">
      <c r="C2317">
        <f>'TPS543C20 Loop Gain'!AI1623</f>
        <v>2.9400181729431312</v>
      </c>
      <c r="D2317">
        <f>'TPS543C20 Loop Gain'!AJ1623</f>
        <v>62.564429492260295</v>
      </c>
      <c r="E2317">
        <f>'TPS543C20 Loop Gain'!B1623</f>
        <v>148900</v>
      </c>
    </row>
    <row r="2318" spans="3:5" x14ac:dyDescent="0.25">
      <c r="C2318">
        <f>'TPS543C20 Loop Gain'!AI1622</f>
        <v>2.9467200515438292</v>
      </c>
      <c r="D2318">
        <f>'TPS543C20 Loop Gain'!AJ1622</f>
        <v>62.570106832587648</v>
      </c>
      <c r="E2318">
        <f>'TPS543C20 Loop Gain'!B1622</f>
        <v>148800</v>
      </c>
    </row>
    <row r="2319" spans="3:5" x14ac:dyDescent="0.25">
      <c r="C2319">
        <f>'TPS543C20 Loop Gain'!AI1621</f>
        <v>2.9534270406096041</v>
      </c>
      <c r="D2319">
        <f>'TPS543C20 Loop Gain'!AJ1621</f>
        <v>62.575778410904562</v>
      </c>
      <c r="E2319">
        <f>'TPS543C20 Loop Gain'!B1621</f>
        <v>148700</v>
      </c>
    </row>
    <row r="2320" spans="3:5" x14ac:dyDescent="0.25">
      <c r="C2320">
        <f>'TPS543C20 Loop Gain'!AI1620</f>
        <v>2.9601391485024986</v>
      </c>
      <c r="D2320">
        <f>'TPS543C20 Loop Gain'!AJ1620</f>
        <v>62.581444220514051</v>
      </c>
      <c r="E2320">
        <f>'TPS543C20 Loop Gain'!B1620</f>
        <v>148600</v>
      </c>
    </row>
    <row r="2321" spans="3:5" x14ac:dyDescent="0.25">
      <c r="C2321">
        <f>'TPS543C20 Loop Gain'!AI1619</f>
        <v>2.9668563836051924</v>
      </c>
      <c r="D2321">
        <f>'TPS543C20 Loop Gain'!AJ1619</f>
        <v>62.587104254713005</v>
      </c>
      <c r="E2321">
        <f>'TPS543C20 Loop Gain'!B1619</f>
        <v>148500</v>
      </c>
    </row>
    <row r="2322" spans="3:5" x14ac:dyDescent="0.25">
      <c r="C2322">
        <f>'TPS543C20 Loop Gain'!AI1618</f>
        <v>2.9735787543192505</v>
      </c>
      <c r="D2322">
        <f>'TPS543C20 Loop Gain'!AJ1618</f>
        <v>62.59275850679284</v>
      </c>
      <c r="E2322">
        <f>'TPS543C20 Loop Gain'!B1618</f>
        <v>148400</v>
      </c>
    </row>
    <row r="2323" spans="3:5" x14ac:dyDescent="0.25">
      <c r="C2323">
        <f>'TPS543C20 Loop Gain'!AI1617</f>
        <v>2.9803062690667739</v>
      </c>
      <c r="D2323">
        <f>'TPS543C20 Loop Gain'!AJ1617</f>
        <v>62.598406970038546</v>
      </c>
      <c r="E2323">
        <f>'TPS543C20 Loop Gain'!B1617</f>
        <v>148300</v>
      </c>
    </row>
    <row r="2324" spans="3:5" x14ac:dyDescent="0.25">
      <c r="C2324">
        <f>'TPS543C20 Loop Gain'!AI1616</f>
        <v>2.9870389362891743</v>
      </c>
      <c r="D2324">
        <f>'TPS543C20 Loop Gain'!AJ1616</f>
        <v>62.604049637730576</v>
      </c>
      <c r="E2324">
        <f>'TPS543C20 Loop Gain'!B1616</f>
        <v>148200</v>
      </c>
    </row>
    <row r="2325" spans="3:5" x14ac:dyDescent="0.25">
      <c r="C2325">
        <f>'TPS543C20 Loop Gain'!AI1615</f>
        <v>2.993776764447968</v>
      </c>
      <c r="D2325">
        <f>'TPS543C20 Loop Gain'!AJ1615</f>
        <v>62.609686503142392</v>
      </c>
      <c r="E2325">
        <f>'TPS543C20 Loop Gain'!B1615</f>
        <v>148100</v>
      </c>
    </row>
    <row r="2326" spans="3:5" x14ac:dyDescent="0.25">
      <c r="C2326">
        <f>'TPS543C20 Loop Gain'!AI1614</f>
        <v>3.0005197620248119</v>
      </c>
      <c r="D2326">
        <f>'TPS543C20 Loop Gain'!AJ1614</f>
        <v>62.61531755954303</v>
      </c>
      <c r="E2326">
        <f>'TPS543C20 Loop Gain'!B1614</f>
        <v>148000</v>
      </c>
    </row>
    <row r="2327" spans="3:5" x14ac:dyDescent="0.25">
      <c r="C2327">
        <f>'TPS543C20 Loop Gain'!AI1613</f>
        <v>3.0072679375207318</v>
      </c>
      <c r="D2327">
        <f>'TPS543C20 Loop Gain'!AJ1613</f>
        <v>62.620942800194236</v>
      </c>
      <c r="E2327">
        <f>'TPS543C20 Loop Gain'!B1613</f>
        <v>147900</v>
      </c>
    </row>
    <row r="2328" spans="3:5" x14ac:dyDescent="0.25">
      <c r="C2328">
        <f>'TPS543C20 Loop Gain'!AI1612</f>
        <v>3.0140212994576938</v>
      </c>
      <c r="D2328">
        <f>'TPS543C20 Loop Gain'!AJ1612</f>
        <v>62.626562218353783</v>
      </c>
      <c r="E2328">
        <f>'TPS543C20 Loop Gain'!B1612</f>
        <v>147800</v>
      </c>
    </row>
    <row r="2329" spans="3:5" x14ac:dyDescent="0.25">
      <c r="C2329">
        <f>'TPS543C20 Loop Gain'!AI1611</f>
        <v>3.0207798563772092</v>
      </c>
      <c r="D2329">
        <f>'TPS543C20 Loop Gain'!AJ1611</f>
        <v>62.632175807272617</v>
      </c>
      <c r="E2329">
        <f>'TPS543C20 Loop Gain'!B1611</f>
        <v>147700</v>
      </c>
    </row>
    <row r="2330" spans="3:5" x14ac:dyDescent="0.25">
      <c r="C2330">
        <f>'TPS543C20 Loop Gain'!AI1610</f>
        <v>3.0275436168411014</v>
      </c>
      <c r="D2330">
        <f>'TPS543C20 Loop Gain'!AJ1610</f>
        <v>62.637783560196844</v>
      </c>
      <c r="E2330">
        <f>'TPS543C20 Loop Gain'!B1610</f>
        <v>147600</v>
      </c>
    </row>
    <row r="2331" spans="3:5" x14ac:dyDescent="0.25">
      <c r="C2331">
        <f>'TPS543C20 Loop Gain'!AI1609</f>
        <v>3.0343125894317331</v>
      </c>
      <c r="D2331">
        <f>'TPS543C20 Loop Gain'!AJ1609</f>
        <v>62.643385470366127</v>
      </c>
      <c r="E2331">
        <f>'TPS543C20 Loop Gain'!B1609</f>
        <v>147500</v>
      </c>
    </row>
    <row r="2332" spans="3:5" x14ac:dyDescent="0.25">
      <c r="C2332">
        <f>'TPS543C20 Loop Gain'!AI1608</f>
        <v>3.0410867827515813</v>
      </c>
      <c r="D2332">
        <f>'TPS543C20 Loop Gain'!AJ1608</f>
        <v>62.648981531015224</v>
      </c>
      <c r="E2332">
        <f>'TPS543C20 Loop Gain'!B1608</f>
        <v>147400</v>
      </c>
    </row>
    <row r="2333" spans="3:5" x14ac:dyDescent="0.25">
      <c r="C2333">
        <f>'TPS543C20 Loop Gain'!AI1607</f>
        <v>3.0478662054235239</v>
      </c>
      <c r="D2333">
        <f>'TPS543C20 Loop Gain'!AJ1607</f>
        <v>62.65457173537412</v>
      </c>
      <c r="E2333">
        <f>'TPS543C20 Loop Gain'!B1607</f>
        <v>147300</v>
      </c>
    </row>
    <row r="2334" spans="3:5" x14ac:dyDescent="0.25">
      <c r="C2334">
        <f>'TPS543C20 Loop Gain'!AI1606</f>
        <v>3.0546508660910603</v>
      </c>
      <c r="D2334">
        <f>'TPS543C20 Loop Gain'!AJ1606</f>
        <v>62.660156076664698</v>
      </c>
      <c r="E2334">
        <f>'TPS543C20 Loop Gain'!B1606</f>
        <v>147200</v>
      </c>
    </row>
    <row r="2335" spans="3:5" x14ac:dyDescent="0.25">
      <c r="C2335">
        <f>'TPS543C20 Loop Gain'!AI1605</f>
        <v>3.0614407734178379</v>
      </c>
      <c r="D2335">
        <f>'TPS543C20 Loop Gain'!AJ1605</f>
        <v>62.665734548105377</v>
      </c>
      <c r="E2335">
        <f>'TPS543C20 Loop Gain'!B1605</f>
        <v>147100</v>
      </c>
    </row>
    <row r="2336" spans="3:5" x14ac:dyDescent="0.25">
      <c r="C2336">
        <f>'TPS543C20 Loop Gain'!AI1604</f>
        <v>3.0682359360885747</v>
      </c>
      <c r="D2336">
        <f>'TPS543C20 Loop Gain'!AJ1604</f>
        <v>62.671307142909427</v>
      </c>
      <c r="E2336">
        <f>'TPS543C20 Loop Gain'!B1604</f>
        <v>147000</v>
      </c>
    </row>
    <row r="2337" spans="3:5" x14ac:dyDescent="0.25">
      <c r="C2337">
        <f>'TPS543C20 Loop Gain'!AI1603</f>
        <v>3.0750363628080883</v>
      </c>
      <c r="D2337">
        <f>'TPS543C20 Loop Gain'!AJ1603</f>
        <v>62.676873854283485</v>
      </c>
      <c r="E2337">
        <f>'TPS543C20 Loop Gain'!B1603</f>
        <v>146900</v>
      </c>
    </row>
    <row r="2338" spans="3:5" x14ac:dyDescent="0.25">
      <c r="C2338">
        <f>'TPS543C20 Loop Gain'!AI1602</f>
        <v>3.0818420623026861</v>
      </c>
      <c r="D2338">
        <f>'TPS543C20 Loop Gain'!AJ1602</f>
        <v>62.682434675428574</v>
      </c>
      <c r="E2338">
        <f>'TPS543C20 Loop Gain'!B1602</f>
        <v>146800</v>
      </c>
    </row>
    <row r="2339" spans="3:5" x14ac:dyDescent="0.25">
      <c r="C2339">
        <f>'TPS543C20 Loop Gain'!AI1601</f>
        <v>3.0886530433186326</v>
      </c>
      <c r="D2339">
        <f>'TPS543C20 Loop Gain'!AJ1601</f>
        <v>62.687989599541652</v>
      </c>
      <c r="E2339">
        <f>'TPS543C20 Loop Gain'!B1601</f>
        <v>146700</v>
      </c>
    </row>
    <row r="2340" spans="3:5" x14ac:dyDescent="0.25">
      <c r="C2340">
        <f>'TPS543C20 Loop Gain'!AI1600</f>
        <v>3.0954693146234891</v>
      </c>
      <c r="D2340">
        <f>'TPS543C20 Loop Gain'!AJ1600</f>
        <v>62.693538619812678</v>
      </c>
      <c r="E2340">
        <f>'TPS543C20 Loop Gain'!B1600</f>
        <v>146600</v>
      </c>
    </row>
    <row r="2341" spans="3:5" x14ac:dyDescent="0.25">
      <c r="C2341">
        <f>'TPS543C20 Loop Gain'!AI1599</f>
        <v>3.1022908850056368</v>
      </c>
      <c r="D2341">
        <f>'TPS543C20 Loop Gain'!AJ1599</f>
        <v>62.699081729427526</v>
      </c>
      <c r="E2341">
        <f>'TPS543C20 Loop Gain'!B1599</f>
        <v>146500</v>
      </c>
    </row>
    <row r="2342" spans="3:5" x14ac:dyDescent="0.25">
      <c r="C2342">
        <f>'TPS543C20 Loop Gain'!AI1598</f>
        <v>3.1091177632744618</v>
      </c>
      <c r="D2342">
        <f>'TPS543C20 Loop Gain'!AJ1598</f>
        <v>62.704618921565718</v>
      </c>
      <c r="E2342">
        <f>'TPS543C20 Loop Gain'!B1598</f>
        <v>146400</v>
      </c>
    </row>
    <row r="2343" spans="3:5" x14ac:dyDescent="0.25">
      <c r="C2343">
        <f>'TPS543C20 Loop Gain'!AI1597</f>
        <v>3.1159499582600407</v>
      </c>
      <c r="D2343">
        <f>'TPS543C20 Loop Gain'!AJ1597</f>
        <v>62.710150189402192</v>
      </c>
      <c r="E2343">
        <f>'TPS543C20 Loop Gain'!B1597</f>
        <v>146300</v>
      </c>
    </row>
    <row r="2344" spans="3:5" x14ac:dyDescent="0.25">
      <c r="C2344">
        <f>'TPS543C20 Loop Gain'!AI1596</f>
        <v>3.1227874788141645</v>
      </c>
      <c r="D2344">
        <f>'TPS543C20 Loop Gain'!AJ1596</f>
        <v>62.715675526105912</v>
      </c>
      <c r="E2344">
        <f>'TPS543C20 Loop Gain'!B1596</f>
        <v>146200</v>
      </c>
    </row>
    <row r="2345" spans="3:5" x14ac:dyDescent="0.25">
      <c r="C2345">
        <f>'TPS543C20 Loop Gain'!AI1595</f>
        <v>3.1296303338094837</v>
      </c>
      <c r="D2345">
        <f>'TPS543C20 Loop Gain'!AJ1595</f>
        <v>62.721194924841797</v>
      </c>
      <c r="E2345">
        <f>'TPS543C20 Loop Gain'!B1595</f>
        <v>146100</v>
      </c>
    </row>
    <row r="2346" spans="3:5" x14ac:dyDescent="0.25">
      <c r="C2346">
        <f>'TPS543C20 Loop Gain'!AI1594</f>
        <v>3.1364785321395843</v>
      </c>
      <c r="D2346">
        <f>'TPS543C20 Loop Gain'!AJ1594</f>
        <v>62.726708378767782</v>
      </c>
      <c r="E2346">
        <f>'TPS543C20 Loop Gain'!B1594</f>
        <v>146000</v>
      </c>
    </row>
    <row r="2347" spans="3:5" x14ac:dyDescent="0.25">
      <c r="C2347">
        <f>'TPS543C20 Loop Gain'!AI1593</f>
        <v>3.1433320827198119</v>
      </c>
      <c r="D2347">
        <f>'TPS543C20 Loop Gain'!AJ1593</f>
        <v>62.732215881037291</v>
      </c>
      <c r="E2347">
        <f>'TPS543C20 Loop Gain'!B1593</f>
        <v>145900</v>
      </c>
    </row>
    <row r="2348" spans="3:5" x14ac:dyDescent="0.25">
      <c r="C2348">
        <f>'TPS543C20 Loop Gain'!AI1592</f>
        <v>3.1501909944868203</v>
      </c>
      <c r="D2348">
        <f>'TPS543C20 Loop Gain'!AJ1592</f>
        <v>62.737717424799101</v>
      </c>
      <c r="E2348">
        <f>'TPS543C20 Loop Gain'!B1592</f>
        <v>145800</v>
      </c>
    </row>
    <row r="2349" spans="3:5" x14ac:dyDescent="0.25">
      <c r="C2349">
        <f>'TPS543C20 Loop Gain'!AI1591</f>
        <v>3.157055276398312</v>
      </c>
      <c r="D2349">
        <f>'TPS543C20 Loop Gain'!AJ1591</f>
        <v>62.743213003196402</v>
      </c>
      <c r="E2349">
        <f>'TPS543C20 Loop Gain'!B1591</f>
        <v>145700</v>
      </c>
    </row>
    <row r="2350" spans="3:5" x14ac:dyDescent="0.25">
      <c r="C2350">
        <f>'TPS543C20 Loop Gain'!AI1590</f>
        <v>3.1639249374338356</v>
      </c>
      <c r="D2350">
        <f>'TPS543C20 Loop Gain'!AJ1590</f>
        <v>62.748702609366312</v>
      </c>
      <c r="E2350">
        <f>'TPS543C20 Loop Gain'!B1590</f>
        <v>145600</v>
      </c>
    </row>
    <row r="2351" spans="3:5" x14ac:dyDescent="0.25">
      <c r="C2351">
        <f>'TPS543C20 Loop Gain'!AI1589</f>
        <v>3.1707999865944587</v>
      </c>
      <c r="D2351">
        <f>'TPS543C20 Loop Gain'!AJ1589</f>
        <v>62.754186236442443</v>
      </c>
      <c r="E2351">
        <f>'TPS543C20 Loop Gain'!B1589</f>
        <v>145500</v>
      </c>
    </row>
    <row r="2352" spans="3:5" x14ac:dyDescent="0.25">
      <c r="C2352">
        <f>'TPS543C20 Loop Gain'!AI1588</f>
        <v>3.1776804329027915</v>
      </c>
      <c r="D2352">
        <f>'TPS543C20 Loop Gain'!AJ1588</f>
        <v>62.75966387755205</v>
      </c>
      <c r="E2352">
        <f>'TPS543C20 Loop Gain'!B1588</f>
        <v>145400</v>
      </c>
    </row>
    <row r="2353" spans="3:5" x14ac:dyDescent="0.25">
      <c r="C2353">
        <f>'TPS543C20 Loop Gain'!AI1587</f>
        <v>3.184566285403239</v>
      </c>
      <c r="D2353">
        <f>'TPS543C20 Loop Gain'!AJ1587</f>
        <v>62.765135525817975</v>
      </c>
      <c r="E2353">
        <f>'TPS543C20 Loop Gain'!B1587</f>
        <v>145300</v>
      </c>
    </row>
    <row r="2354" spans="3:5" x14ac:dyDescent="0.25">
      <c r="C2354">
        <f>'TPS543C20 Loop Gain'!AI1586</f>
        <v>3.1914575531617775</v>
      </c>
      <c r="D2354">
        <f>'TPS543C20 Loop Gain'!AJ1586</f>
        <v>62.770601174357473</v>
      </c>
      <c r="E2354">
        <f>'TPS543C20 Loop Gain'!B1586</f>
        <v>145200</v>
      </c>
    </row>
    <row r="2355" spans="3:5" x14ac:dyDescent="0.25">
      <c r="C2355">
        <f>'TPS543C20 Loop Gain'!AI1585</f>
        <v>3.1983542452666813</v>
      </c>
      <c r="D2355">
        <f>'TPS543C20 Loop Gain'!AJ1585</f>
        <v>62.776060816282978</v>
      </c>
      <c r="E2355">
        <f>'TPS543C20 Loop Gain'!B1585</f>
        <v>145100</v>
      </c>
    </row>
    <row r="2356" spans="3:5" x14ac:dyDescent="0.25">
      <c r="C2356">
        <f>'TPS543C20 Loop Gain'!AI1584</f>
        <v>3.2052563708274335</v>
      </c>
      <c r="D2356">
        <f>'TPS543C20 Loop Gain'!AJ1584</f>
        <v>62.78151444470172</v>
      </c>
      <c r="E2356">
        <f>'TPS543C20 Loop Gain'!B1584</f>
        <v>145000</v>
      </c>
    </row>
    <row r="2357" spans="3:5" x14ac:dyDescent="0.25">
      <c r="C2357">
        <f>'TPS543C20 Loop Gain'!AI1583</f>
        <v>3.2121639389759937</v>
      </c>
      <c r="D2357">
        <f>'TPS543C20 Loop Gain'!AJ1583</f>
        <v>62.786962052716532</v>
      </c>
      <c r="E2357">
        <f>'TPS543C20 Loop Gain'!B1583</f>
        <v>144900</v>
      </c>
    </row>
    <row r="2358" spans="3:5" x14ac:dyDescent="0.25">
      <c r="C2358">
        <f>'TPS543C20 Loop Gain'!AI1582</f>
        <v>3.2190769588661579</v>
      </c>
      <c r="D2358">
        <f>'TPS543C20 Loop Gain'!AJ1582</f>
        <v>62.792403633424627</v>
      </c>
      <c r="E2358">
        <f>'TPS543C20 Loop Gain'!B1582</f>
        <v>144800</v>
      </c>
    </row>
    <row r="2359" spans="3:5" x14ac:dyDescent="0.25">
      <c r="C2359">
        <f>'TPS543C20 Loop Gain'!AI1581</f>
        <v>3.2259954396740897</v>
      </c>
      <c r="D2359">
        <f>'TPS543C20 Loop Gain'!AJ1581</f>
        <v>62.797839179918491</v>
      </c>
      <c r="E2359">
        <f>'TPS543C20 Loop Gain'!B1581</f>
        <v>144700</v>
      </c>
    </row>
    <row r="2360" spans="3:5" x14ac:dyDescent="0.25">
      <c r="C2360">
        <f>'TPS543C20 Loop Gain'!AI1580</f>
        <v>3.2329193905978526</v>
      </c>
      <c r="D2360">
        <f>'TPS543C20 Loop Gain'!AJ1580</f>
        <v>62.803268685285758</v>
      </c>
      <c r="E2360">
        <f>'TPS543C20 Loop Gain'!B1580</f>
        <v>144600</v>
      </c>
    </row>
    <row r="2361" spans="3:5" x14ac:dyDescent="0.25">
      <c r="C2361">
        <f>'TPS543C20 Loop Gain'!AI1579</f>
        <v>3.2398488208578358</v>
      </c>
      <c r="D2361">
        <f>'TPS543C20 Loop Gain'!AJ1579</f>
        <v>62.808692142609857</v>
      </c>
      <c r="E2361">
        <f>'TPS543C20 Loop Gain'!B1579</f>
        <v>144500</v>
      </c>
    </row>
    <row r="2362" spans="3:5" x14ac:dyDescent="0.25">
      <c r="C2362">
        <f>'TPS543C20 Loop Gain'!AI1578</f>
        <v>3.2467837396967965</v>
      </c>
      <c r="D2362">
        <f>'TPS543C20 Loop Gain'!AJ1578</f>
        <v>62.814109544967536</v>
      </c>
      <c r="E2362">
        <f>'TPS543C20 Loop Gain'!B1578</f>
        <v>144400</v>
      </c>
    </row>
    <row r="2363" spans="3:5" x14ac:dyDescent="0.25">
      <c r="C2363">
        <f>'TPS543C20 Loop Gain'!AI1577</f>
        <v>3.2537241563797092</v>
      </c>
      <c r="D2363">
        <f>'TPS543C20 Loop Gain'!AJ1577</f>
        <v>62.819520885432361</v>
      </c>
      <c r="E2363">
        <f>'TPS543C20 Loop Gain'!B1577</f>
        <v>144300</v>
      </c>
    </row>
    <row r="2364" spans="3:5" x14ac:dyDescent="0.25">
      <c r="C2364">
        <f>'TPS543C20 Loop Gain'!AI1576</f>
        <v>3.2606700801941448</v>
      </c>
      <c r="D2364">
        <f>'TPS543C20 Loop Gain'!AJ1576</f>
        <v>62.824926157072532</v>
      </c>
      <c r="E2364">
        <f>'TPS543C20 Loop Gain'!B1576</f>
        <v>144200</v>
      </c>
    </row>
    <row r="2365" spans="3:5" x14ac:dyDescent="0.25">
      <c r="C2365">
        <f>'TPS543C20 Loop Gain'!AI1575</f>
        <v>3.2676215204504588</v>
      </c>
      <c r="D2365">
        <f>'TPS543C20 Loop Gain'!AJ1575</f>
        <v>62.83032535295154</v>
      </c>
      <c r="E2365">
        <f>'TPS543C20 Loop Gain'!B1575</f>
        <v>144100</v>
      </c>
    </row>
    <row r="2366" spans="3:5" x14ac:dyDescent="0.25">
      <c r="C2366">
        <f>'TPS543C20 Loop Gain'!AI1574</f>
        <v>3.2745784864810727</v>
      </c>
      <c r="D2366">
        <f>'TPS543C20 Loop Gain'!AJ1574</f>
        <v>62.835718466127894</v>
      </c>
      <c r="E2366">
        <f>'TPS543C20 Loop Gain'!B1574</f>
        <v>144000</v>
      </c>
    </row>
    <row r="2367" spans="3:5" x14ac:dyDescent="0.25">
      <c r="C2367">
        <f>'TPS543C20 Loop Gain'!AI1573</f>
        <v>3.2815409876414914</v>
      </c>
      <c r="D2367">
        <f>'TPS543C20 Loop Gain'!AJ1573</f>
        <v>62.841105489655725</v>
      </c>
      <c r="E2367">
        <f>'TPS543C20 Loop Gain'!B1573</f>
        <v>143900</v>
      </c>
    </row>
    <row r="2368" spans="3:5" x14ac:dyDescent="0.25">
      <c r="C2368">
        <f>'TPS543C20 Loop Gain'!AI1572</f>
        <v>3.2885090333098792</v>
      </c>
      <c r="D2368">
        <f>'TPS543C20 Loop Gain'!AJ1572</f>
        <v>62.846486416584618</v>
      </c>
      <c r="E2368">
        <f>'TPS543C20 Loop Gain'!B1572</f>
        <v>143800</v>
      </c>
    </row>
    <row r="2369" spans="3:5" x14ac:dyDescent="0.25">
      <c r="C2369">
        <f>'TPS543C20 Loop Gain'!AI1571</f>
        <v>3.2954826328868814</v>
      </c>
      <c r="D2369">
        <f>'TPS543C20 Loop Gain'!AJ1571</f>
        <v>62.851861239958488</v>
      </c>
      <c r="E2369">
        <f>'TPS543C20 Loop Gain'!B1571</f>
        <v>143700</v>
      </c>
    </row>
    <row r="2370" spans="3:5" x14ac:dyDescent="0.25">
      <c r="C2370">
        <f>'TPS543C20 Loop Gain'!AI1570</f>
        <v>3.3024617957966869</v>
      </c>
      <c r="D2370">
        <f>'TPS543C20 Loop Gain'!AJ1570</f>
        <v>62.857229952818074</v>
      </c>
      <c r="E2370">
        <f>'TPS543C20 Loop Gain'!B1570</f>
        <v>143600</v>
      </c>
    </row>
    <row r="2371" spans="3:5" x14ac:dyDescent="0.25">
      <c r="C2371">
        <f>'TPS543C20 Loop Gain'!AI1569</f>
        <v>3.3094465314858401</v>
      </c>
      <c r="D2371">
        <f>'TPS543C20 Loop Gain'!AJ1569</f>
        <v>62.862592548198521</v>
      </c>
      <c r="E2371">
        <f>'TPS543C20 Loop Gain'!B1569</f>
        <v>143500</v>
      </c>
    </row>
    <row r="2372" spans="3:5" x14ac:dyDescent="0.25">
      <c r="C2372">
        <f>'TPS543C20 Loop Gain'!AI1568</f>
        <v>3.3164368494242695</v>
      </c>
      <c r="D2372">
        <f>'TPS543C20 Loop Gain'!AJ1568</f>
        <v>62.86794901913072</v>
      </c>
      <c r="E2372">
        <f>'TPS543C20 Loop Gain'!B1568</f>
        <v>143400</v>
      </c>
    </row>
    <row r="2373" spans="3:5" x14ac:dyDescent="0.25">
      <c r="C2373">
        <f>'TPS543C20 Loop Gain'!AI1567</f>
        <v>3.3234327591048025</v>
      </c>
      <c r="D2373">
        <f>'TPS543C20 Loop Gain'!AJ1567</f>
        <v>62.873299358641191</v>
      </c>
      <c r="E2373">
        <f>'TPS543C20 Loop Gain'!B1567</f>
        <v>143300</v>
      </c>
    </row>
    <row r="2374" spans="3:5" x14ac:dyDescent="0.25">
      <c r="C2374">
        <f>'TPS543C20 Loop Gain'!AI1566</f>
        <v>3.330434270043416</v>
      </c>
      <c r="D2374">
        <f>'TPS543C20 Loop Gain'!AJ1566</f>
        <v>62.878643559751083</v>
      </c>
      <c r="E2374">
        <f>'TPS543C20 Loop Gain'!B1566</f>
        <v>143200</v>
      </c>
    </row>
    <row r="2375" spans="3:5" x14ac:dyDescent="0.25">
      <c r="C2375">
        <f>'TPS543C20 Loop Gain'!AI1565</f>
        <v>3.3374413917795716</v>
      </c>
      <c r="D2375">
        <f>'TPS543C20 Loop Gain'!AJ1565</f>
        <v>62.883981615478511</v>
      </c>
      <c r="E2375">
        <f>'TPS543C20 Loop Gain'!B1565</f>
        <v>143100</v>
      </c>
    </row>
    <row r="2376" spans="3:5" x14ac:dyDescent="0.25">
      <c r="C2376">
        <f>'TPS543C20 Loop Gain'!AI1564</f>
        <v>3.3444541338760376</v>
      </c>
      <c r="D2376">
        <f>'TPS543C20 Loop Gain'!AJ1564</f>
        <v>62.889313518836097</v>
      </c>
      <c r="E2376">
        <f>'TPS543C20 Loop Gain'!B1564</f>
        <v>143000</v>
      </c>
    </row>
    <row r="2377" spans="3:5" x14ac:dyDescent="0.25">
      <c r="C2377">
        <f>'TPS543C20 Loop Gain'!AI1563</f>
        <v>3.3514725059186428</v>
      </c>
      <c r="D2377">
        <f>'TPS543C20 Loop Gain'!AJ1563</f>
        <v>62.894639262832207</v>
      </c>
      <c r="E2377">
        <f>'TPS543C20 Loop Gain'!B1563</f>
        <v>142900</v>
      </c>
    </row>
    <row r="2378" spans="3:5" x14ac:dyDescent="0.25">
      <c r="C2378">
        <f>'TPS543C20 Loop Gain'!AI1562</f>
        <v>3.358496517517108</v>
      </c>
      <c r="D2378">
        <f>'TPS543C20 Loop Gain'!AJ1562</f>
        <v>62.899958840470966</v>
      </c>
      <c r="E2378">
        <f>'TPS543C20 Loop Gain'!B1562</f>
        <v>142800</v>
      </c>
    </row>
    <row r="2379" spans="3:5" x14ac:dyDescent="0.25">
      <c r="C2379">
        <f>'TPS543C20 Loop Gain'!AI1561</f>
        <v>3.3655261783042834</v>
      </c>
      <c r="D2379">
        <f>'TPS543C20 Loop Gain'!AJ1561</f>
        <v>62.905272244752169</v>
      </c>
      <c r="E2379">
        <f>'TPS543C20 Loop Gain'!B1561</f>
        <v>142700</v>
      </c>
    </row>
    <row r="2380" spans="3:5" x14ac:dyDescent="0.25">
      <c r="C2380">
        <f>'TPS543C20 Loop Gain'!AI1560</f>
        <v>3.3725614979373626</v>
      </c>
      <c r="D2380">
        <f>'TPS543C20 Loop Gain'!AJ1560</f>
        <v>62.910579468671507</v>
      </c>
      <c r="E2380">
        <f>'TPS543C20 Loop Gain'!B1560</f>
        <v>142600</v>
      </c>
    </row>
    <row r="2381" spans="3:5" x14ac:dyDescent="0.25">
      <c r="C2381">
        <f>'TPS543C20 Loop Gain'!AI1559</f>
        <v>3.3796024860961493</v>
      </c>
      <c r="D2381">
        <f>'TPS543C20 Loop Gain'!AJ1559</f>
        <v>62.915880505219725</v>
      </c>
      <c r="E2381">
        <f>'TPS543C20 Loop Gain'!B1559</f>
        <v>142500</v>
      </c>
    </row>
    <row r="2382" spans="3:5" x14ac:dyDescent="0.25">
      <c r="C2382">
        <f>'TPS543C20 Loop Gain'!AI1558</f>
        <v>3.3866491524852425</v>
      </c>
      <c r="D2382">
        <f>'TPS543C20 Loop Gain'!AJ1558</f>
        <v>62.921175347384178</v>
      </c>
      <c r="E2382">
        <f>'TPS543C20 Loop Gain'!B1558</f>
        <v>142400</v>
      </c>
    </row>
    <row r="2383" spans="3:5" x14ac:dyDescent="0.25">
      <c r="C2383">
        <f>'TPS543C20 Loop Gain'!AI1557</f>
        <v>3.3937015068325183</v>
      </c>
      <c r="D2383">
        <f>'TPS543C20 Loop Gain'!AJ1557</f>
        <v>62.926463988147162</v>
      </c>
      <c r="E2383">
        <f>'TPS543C20 Loop Gain'!B1557</f>
        <v>142300</v>
      </c>
    </row>
    <row r="2384" spans="3:5" x14ac:dyDescent="0.25">
      <c r="C2384">
        <f>'TPS543C20 Loop Gain'!AI1556</f>
        <v>3.4007595588897557</v>
      </c>
      <c r="D2384">
        <f>'TPS543C20 Loop Gain'!AJ1556</f>
        <v>62.931746420487165</v>
      </c>
      <c r="E2384">
        <f>'TPS543C20 Loop Gain'!B1556</f>
        <v>142200</v>
      </c>
    </row>
    <row r="2385" spans="3:5" x14ac:dyDescent="0.25">
      <c r="C2385">
        <f>'TPS543C20 Loop Gain'!AI1555</f>
        <v>3.4078233184333335</v>
      </c>
      <c r="D2385">
        <f>'TPS543C20 Loop Gain'!AJ1555</f>
        <v>62.937022637379073</v>
      </c>
      <c r="E2385">
        <f>'TPS543C20 Loop Gain'!B1555</f>
        <v>142100</v>
      </c>
    </row>
    <row r="2386" spans="3:5" x14ac:dyDescent="0.25">
      <c r="C2386">
        <f>'TPS543C20 Loop Gain'!AI1554</f>
        <v>3.4148927952627743</v>
      </c>
      <c r="D2386">
        <f>'TPS543C20 Loop Gain'!AJ1554</f>
        <v>62.94229263179264</v>
      </c>
      <c r="E2386">
        <f>'TPS543C20 Loop Gain'!B1554</f>
        <v>142000</v>
      </c>
    </row>
    <row r="2387" spans="3:5" x14ac:dyDescent="0.25">
      <c r="C2387">
        <f>'TPS543C20 Loop Gain'!AI1553</f>
        <v>3.4219679992027352</v>
      </c>
      <c r="D2387">
        <f>'TPS543C20 Loop Gain'!AJ1553</f>
        <v>62.947556396694459</v>
      </c>
      <c r="E2387">
        <f>'TPS543C20 Loop Gain'!B1553</f>
        <v>141900</v>
      </c>
    </row>
    <row r="2388" spans="3:5" x14ac:dyDescent="0.25">
      <c r="C2388">
        <f>'TPS543C20 Loop Gain'!AI1552</f>
        <v>3.4290489401012958</v>
      </c>
      <c r="D2388">
        <f>'TPS543C20 Loop Gain'!AJ1552</f>
        <v>62.952813925046485</v>
      </c>
      <c r="E2388">
        <f>'TPS543C20 Loop Gain'!B1552</f>
        <v>141800</v>
      </c>
    </row>
    <row r="2389" spans="3:5" x14ac:dyDescent="0.25">
      <c r="C2389">
        <f>'TPS543C20 Loop Gain'!AI1551</f>
        <v>3.4361356278314723</v>
      </c>
      <c r="D2389">
        <f>'TPS543C20 Loop Gain'!AJ1551</f>
        <v>62.958065209807167</v>
      </c>
      <c r="E2389">
        <f>'TPS543C20 Loop Gain'!B1551</f>
        <v>141700</v>
      </c>
    </row>
    <row r="2390" spans="3:5" x14ac:dyDescent="0.25">
      <c r="C2390">
        <f>'TPS543C20 Loop Gain'!AI1550</f>
        <v>3.4432280722901005</v>
      </c>
      <c r="D2390">
        <f>'TPS543C20 Loop Gain'!AJ1550</f>
        <v>62.963310243929989</v>
      </c>
      <c r="E2390">
        <f>'TPS543C20 Loop Gain'!B1550</f>
        <v>141600</v>
      </c>
    </row>
    <row r="2391" spans="3:5" x14ac:dyDescent="0.25">
      <c r="C2391">
        <f>'TPS543C20 Loop Gain'!AI1549</f>
        <v>3.4503262833988337</v>
      </c>
      <c r="D2391">
        <f>'TPS543C20 Loop Gain'!AJ1549</f>
        <v>62.96854902036609</v>
      </c>
      <c r="E2391">
        <f>'TPS543C20 Loop Gain'!B1549</f>
        <v>141500</v>
      </c>
    </row>
    <row r="2392" spans="3:5" x14ac:dyDescent="0.25">
      <c r="C2392">
        <f>'TPS543C20 Loop Gain'!AI1548</f>
        <v>3.457430271103898</v>
      </c>
      <c r="D2392">
        <f>'TPS543C20 Loop Gain'!AJ1548</f>
        <v>62.973781532060862</v>
      </c>
      <c r="E2392">
        <f>'TPS543C20 Loop Gain'!B1548</f>
        <v>141400</v>
      </c>
    </row>
    <row r="2393" spans="3:5" x14ac:dyDescent="0.25">
      <c r="C2393">
        <f>'TPS543C20 Loop Gain'!AI1547</f>
        <v>3.4645400453760331</v>
      </c>
      <c r="D2393">
        <f>'TPS543C20 Loop Gain'!AJ1547</f>
        <v>62.979007771957484</v>
      </c>
      <c r="E2393">
        <f>'TPS543C20 Loop Gain'!B1547</f>
        <v>141300</v>
      </c>
    </row>
    <row r="2394" spans="3:5" x14ac:dyDescent="0.25">
      <c r="C2394">
        <f>'TPS543C20 Loop Gain'!AI1546</f>
        <v>3.4716556162105956</v>
      </c>
      <c r="D2394">
        <f>'TPS543C20 Loop Gain'!AJ1546</f>
        <v>62.984227732993979</v>
      </c>
      <c r="E2394">
        <f>'TPS543C20 Loop Gain'!B1546</f>
        <v>141200</v>
      </c>
    </row>
    <row r="2395" spans="3:5" x14ac:dyDescent="0.25">
      <c r="C2395">
        <f>'TPS543C20 Loop Gain'!AI1545</f>
        <v>3.4787769936278679</v>
      </c>
      <c r="D2395">
        <f>'TPS543C20 Loop Gain'!AJ1545</f>
        <v>62.989441408106224</v>
      </c>
      <c r="E2395">
        <f>'TPS543C20 Loop Gain'!B1545</f>
        <v>141100</v>
      </c>
    </row>
    <row r="2396" spans="3:5" x14ac:dyDescent="0.25">
      <c r="C2396">
        <f>'TPS543C20 Loop Gain'!AI1544</f>
        <v>3.4859041876729902</v>
      </c>
      <c r="D2396">
        <f>'TPS543C20 Loop Gain'!AJ1544</f>
        <v>62.99464879022473</v>
      </c>
      <c r="E2396">
        <f>'TPS543C20 Loop Gain'!B1544</f>
        <v>141000</v>
      </c>
    </row>
    <row r="2397" spans="3:5" x14ac:dyDescent="0.25">
      <c r="C2397">
        <f>'TPS543C20 Loop Gain'!AI1543</f>
        <v>3.4930372084159593</v>
      </c>
      <c r="D2397">
        <f>'TPS543C20 Loop Gain'!AJ1543</f>
        <v>62.999849872276357</v>
      </c>
      <c r="E2397">
        <f>'TPS543C20 Loop Gain'!B1543</f>
        <v>140900</v>
      </c>
    </row>
    <row r="2398" spans="3:5" x14ac:dyDescent="0.25">
      <c r="C2398">
        <f>'TPS543C20 Loop Gain'!AI1542</f>
        <v>3.5001760659516679</v>
      </c>
      <c r="D2398">
        <f>'TPS543C20 Loop Gain'!AJ1542</f>
        <v>63.005044647185734</v>
      </c>
      <c r="E2398">
        <f>'TPS543C20 Loop Gain'!B1542</f>
        <v>140800</v>
      </c>
    </row>
    <row r="2399" spans="3:5" x14ac:dyDescent="0.25">
      <c r="C2399">
        <f>'TPS543C20 Loop Gain'!AI1541</f>
        <v>3.5073207704005602</v>
      </c>
      <c r="D2399">
        <f>'TPS543C20 Loop Gain'!AJ1541</f>
        <v>63.010233107872729</v>
      </c>
      <c r="E2399">
        <f>'TPS543C20 Loop Gain'!B1541</f>
        <v>140700</v>
      </c>
    </row>
    <row r="2400" spans="3:5" x14ac:dyDescent="0.25">
      <c r="C2400">
        <f>'TPS543C20 Loop Gain'!AI1540</f>
        <v>3.5144713319079512</v>
      </c>
      <c r="D2400">
        <f>'TPS543C20 Loop Gain'!AJ1540</f>
        <v>63.015415247254367</v>
      </c>
      <c r="E2400">
        <f>'TPS543C20 Loop Gain'!B1540</f>
        <v>140600</v>
      </c>
    </row>
    <row r="2401" spans="3:5" x14ac:dyDescent="0.25">
      <c r="C2401">
        <f>'TPS543C20 Loop Gain'!AI1539</f>
        <v>3.5216277606442423</v>
      </c>
      <c r="D2401">
        <f>'TPS543C20 Loop Gain'!AJ1539</f>
        <v>63.020591058242374</v>
      </c>
      <c r="E2401">
        <f>'TPS543C20 Loop Gain'!B1539</f>
        <v>140500</v>
      </c>
    </row>
    <row r="2402" spans="3:5" x14ac:dyDescent="0.25">
      <c r="C2402">
        <f>'TPS543C20 Loop Gain'!AI1538</f>
        <v>3.5287900668055148</v>
      </c>
      <c r="D2402">
        <f>'TPS543C20 Loop Gain'!AJ1538</f>
        <v>63.025760533747025</v>
      </c>
      <c r="E2402">
        <f>'TPS543C20 Loop Gain'!B1538</f>
        <v>140400</v>
      </c>
    </row>
    <row r="2403" spans="3:5" x14ac:dyDescent="0.25">
      <c r="C2403">
        <f>'TPS543C20 Loop Gain'!AI1537</f>
        <v>3.5359582606131164</v>
      </c>
      <c r="D2403">
        <f>'TPS543C20 Loop Gain'!AJ1537</f>
        <v>63.030923666674326</v>
      </c>
      <c r="E2403">
        <f>'TPS543C20 Loop Gain'!B1537</f>
        <v>140300</v>
      </c>
    </row>
    <row r="2404" spans="3:5" x14ac:dyDescent="0.25">
      <c r="C2404">
        <f>'TPS543C20 Loop Gain'!AI1536</f>
        <v>3.5431323523139731</v>
      </c>
      <c r="D2404">
        <f>'TPS543C20 Loop Gain'!AJ1536</f>
        <v>63.036080449926693</v>
      </c>
      <c r="E2404">
        <f>'TPS543C20 Loop Gain'!B1536</f>
        <v>140200</v>
      </c>
    </row>
    <row r="2405" spans="3:5" x14ac:dyDescent="0.25">
      <c r="C2405">
        <f>'TPS543C20 Loop Gain'!AI1535</f>
        <v>3.5503123521804469</v>
      </c>
      <c r="D2405">
        <f>'TPS543C20 Loop Gain'!AJ1535</f>
        <v>63.041230876403304</v>
      </c>
      <c r="E2405">
        <f>'TPS543C20 Loop Gain'!B1535</f>
        <v>140100</v>
      </c>
    </row>
    <row r="2406" spans="3:5" x14ac:dyDescent="0.25">
      <c r="C2406">
        <f>'TPS543C20 Loop Gain'!AI1534</f>
        <v>3.5574982705109335</v>
      </c>
      <c r="D2406">
        <f>'TPS543C20 Loop Gain'!AJ1534</f>
        <v>63.046374938999776</v>
      </c>
      <c r="E2406">
        <f>'TPS543C20 Loop Gain'!B1534</f>
        <v>140000</v>
      </c>
    </row>
    <row r="2407" spans="3:5" x14ac:dyDescent="0.25">
      <c r="C2407">
        <f>'TPS543C20 Loop Gain'!AI1533</f>
        <v>3.5646901176291532</v>
      </c>
      <c r="D2407">
        <f>'TPS543C20 Loop Gain'!AJ1533</f>
        <v>63.051512630608769</v>
      </c>
      <c r="E2407">
        <f>'TPS543C20 Loop Gain'!B1533</f>
        <v>139900</v>
      </c>
    </row>
    <row r="2408" spans="3:5" x14ac:dyDescent="0.25">
      <c r="C2408">
        <f>'TPS543C20 Loop Gain'!AI1532</f>
        <v>3.5718879038850684</v>
      </c>
      <c r="D2408">
        <f>'TPS543C20 Loop Gain'!AJ1532</f>
        <v>63.056643944119813</v>
      </c>
      <c r="E2408">
        <f>'TPS543C20 Loop Gain'!B1532</f>
        <v>139800</v>
      </c>
    </row>
    <row r="2409" spans="3:5" x14ac:dyDescent="0.25">
      <c r="C2409">
        <f>'TPS543C20 Loop Gain'!AI1531</f>
        <v>3.5790916396539951</v>
      </c>
      <c r="D2409">
        <f>'TPS543C20 Loop Gain'!AJ1531</f>
        <v>63.061768872418071</v>
      </c>
      <c r="E2409">
        <f>'TPS543C20 Loop Gain'!B1531</f>
        <v>139700</v>
      </c>
    </row>
    <row r="2410" spans="3:5" x14ac:dyDescent="0.25">
      <c r="C2410">
        <f>'TPS543C20 Loop Gain'!AI1530</f>
        <v>3.5863013353381197</v>
      </c>
      <c r="D2410">
        <f>'TPS543C20 Loop Gain'!AJ1530</f>
        <v>63.06688740838721</v>
      </c>
      <c r="E2410">
        <f>'TPS543C20 Loop Gain'!B1530</f>
        <v>139600</v>
      </c>
    </row>
    <row r="2411" spans="3:5" x14ac:dyDescent="0.25">
      <c r="C2411">
        <f>'TPS543C20 Loop Gain'!AI1529</f>
        <v>3.5935170013647832</v>
      </c>
      <c r="D2411">
        <f>'TPS543C20 Loop Gain'!AJ1529</f>
        <v>63.071999544907037</v>
      </c>
      <c r="E2411">
        <f>'TPS543C20 Loop Gain'!B1529</f>
        <v>139500</v>
      </c>
    </row>
    <row r="2412" spans="3:5" x14ac:dyDescent="0.25">
      <c r="C2412">
        <f>'TPS543C20 Loop Gain'!AI1528</f>
        <v>3.6007386481882531</v>
      </c>
      <c r="D2412">
        <f>'TPS543C20 Loop Gain'!AJ1528</f>
        <v>63.077105274853075</v>
      </c>
      <c r="E2412">
        <f>'TPS543C20 Loop Gain'!B1528</f>
        <v>139400</v>
      </c>
    </row>
    <row r="2413" spans="3:5" x14ac:dyDescent="0.25">
      <c r="C2413">
        <f>'TPS543C20 Loop Gain'!AI1527</f>
        <v>3.6079662862887476</v>
      </c>
      <c r="D2413">
        <f>'TPS543C20 Loop Gain'!AJ1527</f>
        <v>63.082204591099618</v>
      </c>
      <c r="E2413">
        <f>'TPS543C20 Loop Gain'!B1527</f>
        <v>139300</v>
      </c>
    </row>
    <row r="2414" spans="3:5" x14ac:dyDescent="0.25">
      <c r="C2414">
        <f>'TPS543C20 Loop Gain'!AI1526</f>
        <v>3.6151999261727248</v>
      </c>
      <c r="D2414">
        <f>'TPS543C20 Loop Gain'!AJ1526</f>
        <v>63.087297486517535</v>
      </c>
      <c r="E2414">
        <f>'TPS543C20 Loop Gain'!B1526</f>
        <v>139200</v>
      </c>
    </row>
    <row r="2415" spans="3:5" x14ac:dyDescent="0.25">
      <c r="C2415">
        <f>'TPS543C20 Loop Gain'!AI1525</f>
        <v>3.6224395783732133</v>
      </c>
      <c r="D2415">
        <f>'TPS543C20 Loop Gain'!AJ1525</f>
        <v>63.092383953973922</v>
      </c>
      <c r="E2415">
        <f>'TPS543C20 Loop Gain'!B1525</f>
        <v>139100</v>
      </c>
    </row>
    <row r="2416" spans="3:5" x14ac:dyDescent="0.25">
      <c r="C2416">
        <f>'TPS543C20 Loop Gain'!AI1524</f>
        <v>3.6296852534497415</v>
      </c>
      <c r="D2416">
        <f>'TPS543C20 Loop Gain'!AJ1524</f>
        <v>63.097463986333338</v>
      </c>
      <c r="E2416">
        <f>'TPS543C20 Loop Gain'!B1524</f>
        <v>139000</v>
      </c>
    </row>
    <row r="2417" spans="3:5" x14ac:dyDescent="0.25">
      <c r="C2417">
        <f>'TPS543C20 Loop Gain'!AI1523</f>
        <v>3.6369369619887366</v>
      </c>
      <c r="D2417">
        <f>'TPS543C20 Loop Gain'!AJ1523</f>
        <v>63.10253757645755</v>
      </c>
      <c r="E2417">
        <f>'TPS543C20 Loop Gain'!B1523</f>
        <v>138900</v>
      </c>
    </row>
    <row r="2418" spans="3:5" x14ac:dyDescent="0.25">
      <c r="C2418">
        <f>'TPS543C20 Loop Gain'!AI1522</f>
        <v>3.6441947146026976</v>
      </c>
      <c r="D2418">
        <f>'TPS543C20 Loop Gain'!AJ1522</f>
        <v>63.107604717205795</v>
      </c>
      <c r="E2418">
        <f>'TPS543C20 Loop Gain'!B1522</f>
        <v>138800</v>
      </c>
    </row>
    <row r="2419" spans="3:5" x14ac:dyDescent="0.25">
      <c r="C2419">
        <f>'TPS543C20 Loop Gain'!AI1521</f>
        <v>3.6514585219316769</v>
      </c>
      <c r="D2419">
        <f>'TPS543C20 Loop Gain'!AJ1521</f>
        <v>63.112665401434334</v>
      </c>
      <c r="E2419">
        <f>'TPS543C20 Loop Gain'!B1521</f>
        <v>138700</v>
      </c>
    </row>
    <row r="2420" spans="3:5" x14ac:dyDescent="0.25">
      <c r="C2420">
        <f>'TPS543C20 Loop Gain'!AI1520</f>
        <v>3.6587283946416611</v>
      </c>
      <c r="D2420">
        <f>'TPS543C20 Loop Gain'!AJ1520</f>
        <v>63.117719621996443</v>
      </c>
      <c r="E2420">
        <f>'TPS543C20 Loop Gain'!B1520</f>
        <v>138600</v>
      </c>
    </row>
    <row r="2421" spans="3:5" x14ac:dyDescent="0.25">
      <c r="C2421">
        <f>'TPS543C20 Loop Gain'!AI1519</f>
        <v>3.6660043434265517</v>
      </c>
      <c r="D2421">
        <f>'TPS543C20 Loop Gain'!AJ1519</f>
        <v>63.122767371742675</v>
      </c>
      <c r="E2421">
        <f>'TPS543C20 Loop Gain'!B1519</f>
        <v>138500</v>
      </c>
    </row>
    <row r="2422" spans="3:5" x14ac:dyDescent="0.25">
      <c r="C2422">
        <f>'TPS543C20 Loop Gain'!AI1518</f>
        <v>3.6732863790066799</v>
      </c>
      <c r="D2422">
        <f>'TPS543C20 Loop Gain'!AJ1518</f>
        <v>63.127808643521568</v>
      </c>
      <c r="E2422">
        <f>'TPS543C20 Loop Gain'!B1518</f>
        <v>138400</v>
      </c>
    </row>
    <row r="2423" spans="3:5" x14ac:dyDescent="0.25">
      <c r="C2423">
        <f>'TPS543C20 Loop Gain'!AI1517</f>
        <v>3.6805745121298097</v>
      </c>
      <c r="D2423">
        <f>'TPS543C20 Loop Gain'!AJ1517</f>
        <v>63.13284343017861</v>
      </c>
      <c r="E2423">
        <f>'TPS543C20 Loop Gain'!B1517</f>
        <v>138300</v>
      </c>
    </row>
    <row r="2424" spans="3:5" x14ac:dyDescent="0.25">
      <c r="C2424">
        <f>'TPS543C20 Loop Gain'!AI1516</f>
        <v>3.6878687535705761</v>
      </c>
      <c r="D2424">
        <f>'TPS543C20 Loop Gain'!AJ1516</f>
        <v>63.137871724556334</v>
      </c>
      <c r="E2424">
        <f>'TPS543C20 Loop Gain'!B1516</f>
        <v>138200</v>
      </c>
    </row>
    <row r="2425" spans="3:5" x14ac:dyDescent="0.25">
      <c r="C2425">
        <f>'TPS543C20 Loop Gain'!AI1515</f>
        <v>3.6951691141313487</v>
      </c>
      <c r="D2425">
        <f>'TPS543C20 Loop Gain'!AJ1515</f>
        <v>63.142893519495253</v>
      </c>
      <c r="E2425">
        <f>'TPS543C20 Loop Gain'!B1515</f>
        <v>138100</v>
      </c>
    </row>
    <row r="2426" spans="3:5" x14ac:dyDescent="0.25">
      <c r="C2426">
        <f>'TPS543C20 Loop Gain'!AI1514</f>
        <v>3.70247560464176</v>
      </c>
      <c r="D2426">
        <f>'TPS543C20 Loop Gain'!AJ1514</f>
        <v>63.147908807834156</v>
      </c>
      <c r="E2426">
        <f>'TPS543C20 Loop Gain'!B1514</f>
        <v>138000</v>
      </c>
    </row>
    <row r="2427" spans="3:5" x14ac:dyDescent="0.25">
      <c r="C2427">
        <f>'TPS543C20 Loop Gain'!AI1513</f>
        <v>3.7097882359588712</v>
      </c>
      <c r="D2427">
        <f>'TPS543C20 Loop Gain'!AJ1513</f>
        <v>63.152917582408584</v>
      </c>
      <c r="E2427">
        <f>'TPS543C20 Loop Gain'!B1513</f>
        <v>137900</v>
      </c>
    </row>
    <row r="2428" spans="3:5" x14ac:dyDescent="0.25">
      <c r="C2428">
        <f>'TPS543C20 Loop Gain'!AI1512</f>
        <v>3.7171070189673987</v>
      </c>
      <c r="D2428">
        <f>'TPS543C20 Loop Gain'!AJ1512</f>
        <v>63.157919836051171</v>
      </c>
      <c r="E2428">
        <f>'TPS543C20 Loop Gain'!B1512</f>
        <v>137800</v>
      </c>
    </row>
    <row r="2429" spans="3:5" x14ac:dyDescent="0.25">
      <c r="C2429">
        <f>'TPS543C20 Loop Gain'!AI1511</f>
        <v>3.7244319645795669</v>
      </c>
      <c r="D2429">
        <f>'TPS543C20 Loop Gain'!AJ1511</f>
        <v>63.162915561593159</v>
      </c>
      <c r="E2429">
        <f>'TPS543C20 Loop Gain'!B1511</f>
        <v>137700</v>
      </c>
    </row>
    <row r="2430" spans="3:5" x14ac:dyDescent="0.25">
      <c r="C2430">
        <f>'TPS543C20 Loop Gain'!AI1510</f>
        <v>3.7317630837354416</v>
      </c>
      <c r="D2430">
        <f>'TPS543C20 Loop Gain'!AJ1510</f>
        <v>63.167904751863517</v>
      </c>
      <c r="E2430">
        <f>'TPS543C20 Loop Gain'!B1510</f>
        <v>137600</v>
      </c>
    </row>
    <row r="2431" spans="3:5" x14ac:dyDescent="0.25">
      <c r="C2431">
        <f>'TPS543C20 Loop Gain'!AI1509</f>
        <v>3.7391003874033784</v>
      </c>
      <c r="D2431">
        <f>'TPS543C20 Loop Gain'!AJ1509</f>
        <v>63.172887399688982</v>
      </c>
      <c r="E2431">
        <f>'TPS543C20 Loop Gain'!B1509</f>
        <v>137500</v>
      </c>
    </row>
    <row r="2432" spans="3:5" x14ac:dyDescent="0.25">
      <c r="C2432">
        <f>'TPS543C20 Loop Gain'!AI1508</f>
        <v>3.7464438865789553</v>
      </c>
      <c r="D2432">
        <f>'TPS543C20 Loop Gain'!AJ1508</f>
        <v>63.177863497894222</v>
      </c>
      <c r="E2432">
        <f>'TPS543C20 Loop Gain'!B1508</f>
        <v>137400</v>
      </c>
    </row>
    <row r="2433" spans="3:5" x14ac:dyDescent="0.25">
      <c r="C2433">
        <f>'TPS543C20 Loop Gain'!AI1507</f>
        <v>3.7537935922862147</v>
      </c>
      <c r="D2433">
        <f>'TPS543C20 Loop Gain'!AJ1507</f>
        <v>63.182833039300519</v>
      </c>
      <c r="E2433">
        <f>'TPS543C20 Loop Gain'!B1507</f>
        <v>137300</v>
      </c>
    </row>
    <row r="2434" spans="3:5" x14ac:dyDescent="0.25">
      <c r="C2434">
        <f>'TPS543C20 Loop Gain'!AI1506</f>
        <v>3.7611495155772157</v>
      </c>
      <c r="D2434">
        <f>'TPS543C20 Loop Gain'!AJ1506</f>
        <v>63.187796016729365</v>
      </c>
      <c r="E2434">
        <f>'TPS543C20 Loop Gain'!B1506</f>
        <v>137200</v>
      </c>
    </row>
    <row r="2435" spans="3:5" x14ac:dyDescent="0.25">
      <c r="C2435">
        <f>'TPS543C20 Loop Gain'!AI1505</f>
        <v>3.7685116675325245</v>
      </c>
      <c r="D2435">
        <f>'TPS543C20 Loop Gain'!AJ1505</f>
        <v>63.192752422998588</v>
      </c>
      <c r="E2435">
        <f>'TPS543C20 Loop Gain'!B1505</f>
        <v>137100</v>
      </c>
    </row>
    <row r="2436" spans="3:5" x14ac:dyDescent="0.25">
      <c r="C2436">
        <f>'TPS543C20 Loop Gain'!AI1504</f>
        <v>3.775880059260599</v>
      </c>
      <c r="D2436">
        <f>'TPS543C20 Loop Gain'!AJ1504</f>
        <v>63.197702250924543</v>
      </c>
      <c r="E2436">
        <f>'TPS543C20 Loop Gain'!B1504</f>
        <v>137000</v>
      </c>
    </row>
    <row r="2437" spans="3:5" x14ac:dyDescent="0.25">
      <c r="C2437">
        <f>'TPS543C20 Loop Gain'!AI1503</f>
        <v>3.7832547018986071</v>
      </c>
      <c r="D2437">
        <f>'TPS543C20 Loop Gain'!AJ1503</f>
        <v>63.202645493321548</v>
      </c>
      <c r="E2437">
        <f>'TPS543C20 Loop Gain'!B1503</f>
        <v>136900</v>
      </c>
    </row>
    <row r="2438" spans="3:5" x14ac:dyDescent="0.25">
      <c r="C2438">
        <f>'TPS543C20 Loop Gain'!AI1502</f>
        <v>3.7906356066121272</v>
      </c>
      <c r="D2438">
        <f>'TPS543C20 Loop Gain'!AJ1502</f>
        <v>63.207582143003201</v>
      </c>
      <c r="E2438">
        <f>'TPS543C20 Loop Gain'!B1502</f>
        <v>136800</v>
      </c>
    </row>
    <row r="2439" spans="3:5" x14ac:dyDescent="0.25">
      <c r="C2439">
        <f>'TPS543C20 Loop Gain'!AI1501</f>
        <v>3.798022784595056</v>
      </c>
      <c r="D2439">
        <f>'TPS543C20 Loop Gain'!AJ1501</f>
        <v>63.212512192779506</v>
      </c>
      <c r="E2439">
        <f>'TPS543C20 Loop Gain'!B1501</f>
        <v>136700</v>
      </c>
    </row>
    <row r="2440" spans="3:5" x14ac:dyDescent="0.25">
      <c r="C2440">
        <f>'TPS543C20 Loop Gain'!AI1500</f>
        <v>3.805416247070919</v>
      </c>
      <c r="D2440">
        <f>'TPS543C20 Loop Gain'!AJ1500</f>
        <v>63.217435635460347</v>
      </c>
      <c r="E2440">
        <f>'TPS543C20 Loop Gain'!B1500</f>
        <v>136600</v>
      </c>
    </row>
    <row r="2441" spans="3:5" x14ac:dyDescent="0.25">
      <c r="C2441">
        <f>'TPS543C20 Loop Gain'!AI1499</f>
        <v>3.8128160052907019</v>
      </c>
      <c r="D2441">
        <f>'TPS543C20 Loop Gain'!AJ1499</f>
        <v>63.222352463853078</v>
      </c>
      <c r="E2441">
        <f>'TPS543C20 Loop Gain'!B1499</f>
        <v>136500</v>
      </c>
    </row>
    <row r="2442" spans="3:5" x14ac:dyDescent="0.25">
      <c r="C2442">
        <f>'TPS543C20 Loop Gain'!AI1498</f>
        <v>3.8202220705354457</v>
      </c>
      <c r="D2442">
        <f>'TPS543C20 Loop Gain'!AJ1498</f>
        <v>63.227262670763423</v>
      </c>
      <c r="E2442">
        <f>'TPS543C20 Loop Gain'!B1498</f>
        <v>136400</v>
      </c>
    </row>
    <row r="2443" spans="3:5" x14ac:dyDescent="0.25">
      <c r="C2443">
        <f>'TPS543C20 Loop Gain'!AI1497</f>
        <v>3.8276344541145875</v>
      </c>
      <c r="D2443">
        <f>'TPS543C20 Loop Gain'!AJ1497</f>
        <v>63.232166248996201</v>
      </c>
      <c r="E2443">
        <f>'TPS543C20 Loop Gain'!B1497</f>
        <v>136300</v>
      </c>
    </row>
    <row r="2444" spans="3:5" x14ac:dyDescent="0.25">
      <c r="C2444">
        <f>'TPS543C20 Loop Gain'!AI1496</f>
        <v>3.8350531673666537</v>
      </c>
      <c r="D2444">
        <f>'TPS543C20 Loop Gain'!AJ1496</f>
        <v>63.237063191354345</v>
      </c>
      <c r="E2444">
        <f>'TPS543C20 Loop Gain'!B1496</f>
        <v>136200</v>
      </c>
    </row>
    <row r="2445" spans="3:5" x14ac:dyDescent="0.25">
      <c r="C2445">
        <f>'TPS543C20 Loop Gain'!AI1495</f>
        <v>3.8424782216597517</v>
      </c>
      <c r="D2445">
        <f>'TPS543C20 Loop Gain'!AJ1495</f>
        <v>63.241953490639105</v>
      </c>
      <c r="E2445">
        <f>'TPS543C20 Loop Gain'!B1495</f>
        <v>136100</v>
      </c>
    </row>
    <row r="2446" spans="3:5" x14ac:dyDescent="0.25">
      <c r="C2446">
        <f>'TPS543C20 Loop Gain'!AI1494</f>
        <v>3.8499096283905998</v>
      </c>
      <c r="D2446">
        <f>'TPS543C20 Loop Gain'!AJ1494</f>
        <v>63.246837139650779</v>
      </c>
      <c r="E2446">
        <f>'TPS543C20 Loop Gain'!B1494</f>
        <v>136000</v>
      </c>
    </row>
    <row r="2447" spans="3:5" x14ac:dyDescent="0.25">
      <c r="C2447">
        <f>'TPS543C20 Loop Gain'!AI1493</f>
        <v>3.8573473989859206</v>
      </c>
      <c r="D2447">
        <f>'TPS543C20 Loop Gain'!AJ1493</f>
        <v>63.251714131188514</v>
      </c>
      <c r="E2447">
        <f>'TPS543C20 Loop Gain'!B1493</f>
        <v>135900</v>
      </c>
    </row>
    <row r="2448" spans="3:5" x14ac:dyDescent="0.25">
      <c r="C2448">
        <f>'TPS543C20 Loop Gain'!AI1492</f>
        <v>3.864791544901776</v>
      </c>
      <c r="D2448">
        <f>'TPS543C20 Loop Gain'!AJ1492</f>
        <v>63.256584458049488</v>
      </c>
      <c r="E2448">
        <f>'TPS543C20 Loop Gain'!B1492</f>
        <v>135800</v>
      </c>
    </row>
    <row r="2449" spans="3:5" x14ac:dyDescent="0.25">
      <c r="C2449">
        <f>'TPS543C20 Loop Gain'!AI1491</f>
        <v>3.8722420776234139</v>
      </c>
      <c r="D2449">
        <f>'TPS543C20 Loop Gain'!AJ1491</f>
        <v>63.261448113030063</v>
      </c>
      <c r="E2449">
        <f>'TPS543C20 Loop Gain'!B1491</f>
        <v>135700</v>
      </c>
    </row>
    <row r="2450" spans="3:5" x14ac:dyDescent="0.25">
      <c r="C2450">
        <f>'TPS543C20 Loop Gain'!AI1490</f>
        <v>3.8796990086659977</v>
      </c>
      <c r="D2450">
        <f>'TPS543C20 Loop Gain'!AJ1490</f>
        <v>63.266305088925776</v>
      </c>
      <c r="E2450">
        <f>'TPS543C20 Loop Gain'!B1490</f>
        <v>135600</v>
      </c>
    </row>
    <row r="2451" spans="3:5" x14ac:dyDescent="0.25">
      <c r="C2451">
        <f>'TPS543C20 Loop Gain'!AI1489</f>
        <v>3.8871623495749552</v>
      </c>
      <c r="D2451">
        <f>'TPS543C20 Loop Gain'!AJ1489</f>
        <v>63.271155378530949</v>
      </c>
      <c r="E2451">
        <f>'TPS543C20 Loop Gain'!B1489</f>
        <v>135500</v>
      </c>
    </row>
    <row r="2452" spans="3:5" x14ac:dyDescent="0.25">
      <c r="C2452">
        <f>'TPS543C20 Loop Gain'!AI1488</f>
        <v>3.8946321119245608</v>
      </c>
      <c r="D2452">
        <f>'TPS543C20 Loop Gain'!AJ1488</f>
        <v>63.275998974638661</v>
      </c>
      <c r="E2452">
        <f>'TPS543C20 Loop Gain'!B1488</f>
        <v>135400</v>
      </c>
    </row>
    <row r="2453" spans="3:5" x14ac:dyDescent="0.25">
      <c r="C2453">
        <f>'TPS543C20 Loop Gain'!AI1487</f>
        <v>3.9021083073197556</v>
      </c>
      <c r="D2453">
        <f>'TPS543C20 Loop Gain'!AJ1487</f>
        <v>63.280835870040583</v>
      </c>
      <c r="E2453">
        <f>'TPS543C20 Loop Gain'!B1487</f>
        <v>135300</v>
      </c>
    </row>
    <row r="2454" spans="3:5" x14ac:dyDescent="0.25">
      <c r="C2454">
        <f>'TPS543C20 Loop Gain'!AI1486</f>
        <v>3.9095909473959272</v>
      </c>
      <c r="D2454">
        <f>'TPS543C20 Loop Gain'!AJ1486</f>
        <v>63.285666057528765</v>
      </c>
      <c r="E2454">
        <f>'TPS543C20 Loop Gain'!B1486</f>
        <v>135200</v>
      </c>
    </row>
    <row r="2455" spans="3:5" x14ac:dyDescent="0.25">
      <c r="C2455">
        <f>'TPS543C20 Loop Gain'!AI1485</f>
        <v>3.9170800438174895</v>
      </c>
      <c r="D2455">
        <f>'TPS543C20 Loop Gain'!AJ1485</f>
        <v>63.290489529893534</v>
      </c>
      <c r="E2455">
        <f>'TPS543C20 Loop Gain'!B1485</f>
        <v>135100</v>
      </c>
    </row>
    <row r="2456" spans="3:5" x14ac:dyDescent="0.25">
      <c r="C2456">
        <f>'TPS543C20 Loop Gain'!AI1484</f>
        <v>3.9245756082799419</v>
      </c>
      <c r="D2456">
        <f>'TPS543C20 Loop Gain'!AJ1484</f>
        <v>63.295306279924468</v>
      </c>
      <c r="E2456">
        <f>'TPS543C20 Loop Gain'!B1484</f>
        <v>135000</v>
      </c>
    </row>
    <row r="2457" spans="3:5" x14ac:dyDescent="0.25">
      <c r="C2457">
        <f>'TPS543C20 Loop Gain'!AI1483</f>
        <v>3.9320776525090868</v>
      </c>
      <c r="D2457">
        <f>'TPS543C20 Loop Gain'!AJ1483</f>
        <v>63.300116300411062</v>
      </c>
      <c r="E2457">
        <f>'TPS543C20 Loop Gain'!B1483</f>
        <v>134900</v>
      </c>
    </row>
    <row r="2458" spans="3:5" x14ac:dyDescent="0.25">
      <c r="C2458">
        <f>'TPS543C20 Loop Gain'!AI1482</f>
        <v>3.9395861882609884</v>
      </c>
      <c r="D2458">
        <f>'TPS543C20 Loop Gain'!AJ1482</f>
        <v>63.304919584141416</v>
      </c>
      <c r="E2458">
        <f>'TPS543C20 Loop Gain'!B1482</f>
        <v>134800</v>
      </c>
    </row>
    <row r="2459" spans="3:5" x14ac:dyDescent="0.25">
      <c r="C2459">
        <f>'TPS543C20 Loop Gain'!AI1481</f>
        <v>3.9471012273225425</v>
      </c>
      <c r="D2459">
        <f>'TPS543C20 Loop Gain'!AJ1481</f>
        <v>63.309716123902831</v>
      </c>
      <c r="E2459">
        <f>'TPS543C20 Loop Gain'!B1481</f>
        <v>134700</v>
      </c>
    </row>
    <row r="2460" spans="3:5" x14ac:dyDescent="0.25">
      <c r="C2460">
        <f>'TPS543C20 Loop Gain'!AI1480</f>
        <v>3.9546227815109321</v>
      </c>
      <c r="D2460">
        <f>'TPS543C20 Loop Gain'!AJ1480</f>
        <v>63.314505912483824</v>
      </c>
      <c r="E2460">
        <f>'TPS543C20 Loop Gain'!B1480</f>
        <v>134600</v>
      </c>
    </row>
    <row r="2461" spans="3:5" x14ac:dyDescent="0.25">
      <c r="C2461">
        <f>'TPS543C20 Loop Gain'!AI1479</f>
        <v>3.9621508626746209</v>
      </c>
      <c r="D2461">
        <f>'TPS543C20 Loop Gain'!AJ1479</f>
        <v>63.319288942670752</v>
      </c>
      <c r="E2461">
        <f>'TPS543C20 Loop Gain'!B1479</f>
        <v>134500</v>
      </c>
    </row>
    <row r="2462" spans="3:5" x14ac:dyDescent="0.25">
      <c r="C2462">
        <f>'TPS543C20 Loop Gain'!AI1478</f>
        <v>3.9696854826925203</v>
      </c>
      <c r="D2462">
        <f>'TPS543C20 Loop Gain'!AJ1478</f>
        <v>63.324065207250079</v>
      </c>
      <c r="E2462">
        <f>'TPS543C20 Loop Gain'!B1478</f>
        <v>134400</v>
      </c>
    </row>
    <row r="2463" spans="3:5" x14ac:dyDescent="0.25">
      <c r="C2463">
        <f>'TPS543C20 Loop Gain'!AI1477</f>
        <v>3.9772266534747311</v>
      </c>
      <c r="D2463">
        <f>'TPS543C20 Loop Gain'!AJ1477</f>
        <v>63.328834699007878</v>
      </c>
      <c r="E2463">
        <f>'TPS543C20 Loop Gain'!B1477</f>
        <v>134300</v>
      </c>
    </row>
    <row r="2464" spans="3:5" x14ac:dyDescent="0.25">
      <c r="C2464">
        <f>'TPS543C20 Loop Gain'!AI1476</f>
        <v>3.9847743869626298</v>
      </c>
      <c r="D2464">
        <f>'TPS543C20 Loop Gain'!AJ1476</f>
        <v>63.333597410730171</v>
      </c>
      <c r="E2464">
        <f>'TPS543C20 Loop Gain'!B1476</f>
        <v>134200</v>
      </c>
    </row>
    <row r="2465" spans="3:5" x14ac:dyDescent="0.25">
      <c r="C2465">
        <f>'TPS543C20 Loop Gain'!AI1475</f>
        <v>3.9923286951286041</v>
      </c>
      <c r="D2465">
        <f>'TPS543C20 Loop Gain'!AJ1475</f>
        <v>63.33835333520333</v>
      </c>
      <c r="E2465">
        <f>'TPS543C20 Loop Gain'!B1475</f>
        <v>134100</v>
      </c>
    </row>
    <row r="2466" spans="3:5" x14ac:dyDescent="0.25">
      <c r="C2466">
        <f>'TPS543C20 Loop Gain'!AI1474</f>
        <v>3.9998895899761204</v>
      </c>
      <c r="D2466">
        <f>'TPS543C20 Loop Gain'!AJ1474</f>
        <v>63.343102465212638</v>
      </c>
      <c r="E2466">
        <f>'TPS543C20 Loop Gain'!B1474</f>
        <v>134000</v>
      </c>
    </row>
    <row r="2467" spans="3:5" x14ac:dyDescent="0.25">
      <c r="C2467">
        <f>'TPS543C20 Loop Gain'!AI1473</f>
        <v>4.007457083540455</v>
      </c>
      <c r="D2467">
        <f>'TPS543C20 Loop Gain'!AJ1473</f>
        <v>63.347844793543779</v>
      </c>
      <c r="E2467">
        <f>'TPS543C20 Loop Gain'!B1473</f>
        <v>133900</v>
      </c>
    </row>
    <row r="2468" spans="3:5" x14ac:dyDescent="0.25">
      <c r="C2468">
        <f>'TPS543C20 Loop Gain'!AI1472</f>
        <v>4.0150311878883089</v>
      </c>
      <c r="D2468">
        <f>'TPS543C20 Loop Gain'!AJ1472</f>
        <v>63.352580312982305</v>
      </c>
      <c r="E2468">
        <f>'TPS543C20 Loop Gain'!B1472</f>
        <v>133800</v>
      </c>
    </row>
    <row r="2469" spans="3:5" x14ac:dyDescent="0.25">
      <c r="C2469">
        <f>'TPS543C20 Loop Gain'!AI1471</f>
        <v>4.0226119151180058</v>
      </c>
      <c r="D2469">
        <f>'TPS543C20 Loop Gain'!AJ1471</f>
        <v>63.357309016314353</v>
      </c>
      <c r="E2469">
        <f>'TPS543C20 Loop Gain'!B1471</f>
        <v>133700</v>
      </c>
    </row>
    <row r="2470" spans="3:5" x14ac:dyDescent="0.25">
      <c r="C2470">
        <f>'TPS543C20 Loop Gain'!AI1470</f>
        <v>4.0301992773594071</v>
      </c>
      <c r="D2470">
        <f>'TPS543C20 Loop Gain'!AJ1470</f>
        <v>63.362030896325905</v>
      </c>
      <c r="E2470">
        <f>'TPS543C20 Loop Gain'!B1470</f>
        <v>133600</v>
      </c>
    </row>
    <row r="2471" spans="3:5" x14ac:dyDescent="0.25">
      <c r="C2471">
        <f>'TPS543C20 Loop Gain'!AI1469</f>
        <v>4.0377932867743258</v>
      </c>
      <c r="D2471">
        <f>'TPS543C20 Loop Gain'!AJ1469</f>
        <v>63.366745945803018</v>
      </c>
      <c r="E2471">
        <f>'TPS543C20 Loop Gain'!B1469</f>
        <v>133500</v>
      </c>
    </row>
    <row r="2472" spans="3:5" x14ac:dyDescent="0.25">
      <c r="C2472">
        <f>'TPS543C20 Loop Gain'!AI1468</f>
        <v>4.045393955556646</v>
      </c>
      <c r="D2472">
        <f>'TPS543C20 Loop Gain'!AJ1468</f>
        <v>63.371454157532561</v>
      </c>
      <c r="E2472">
        <f>'TPS543C20 Loop Gain'!B1468</f>
        <v>133400</v>
      </c>
    </row>
    <row r="2473" spans="3:5" x14ac:dyDescent="0.25">
      <c r="C2473">
        <f>'TPS543C20 Loop Gain'!AI1467</f>
        <v>4.05300129593238</v>
      </c>
      <c r="D2473">
        <f>'TPS543C20 Loop Gain'!AJ1467</f>
        <v>63.376155524301168</v>
      </c>
      <c r="E2473">
        <f>'TPS543C20 Loop Gain'!B1467</f>
        <v>133300</v>
      </c>
    </row>
    <row r="2474" spans="3:5" x14ac:dyDescent="0.25">
      <c r="C2474">
        <f>'TPS543C20 Loop Gain'!AI1466</f>
        <v>4.0606153201593624</v>
      </c>
      <c r="D2474">
        <f>'TPS543C20 Loop Gain'!AJ1466</f>
        <v>63.380850038896114</v>
      </c>
      <c r="E2474">
        <f>'TPS543C20 Loop Gain'!B1466</f>
        <v>133200</v>
      </c>
    </row>
    <row r="2475" spans="3:5" x14ac:dyDescent="0.25">
      <c r="C2475">
        <f>'TPS543C20 Loop Gain'!AI1465</f>
        <v>4.0682360405280873</v>
      </c>
      <c r="D2475">
        <f>'TPS543C20 Loop Gain'!AJ1465</f>
        <v>63.385537694105793</v>
      </c>
      <c r="E2475">
        <f>'TPS543C20 Loop Gain'!B1465</f>
        <v>133100</v>
      </c>
    </row>
    <row r="2476" spans="3:5" x14ac:dyDescent="0.25">
      <c r="C2476">
        <f>'TPS543C20 Loop Gain'!AI1464</f>
        <v>4.0758634693609688</v>
      </c>
      <c r="D2476">
        <f>'TPS543C20 Loop Gain'!AJ1464</f>
        <v>63.390218482718325</v>
      </c>
      <c r="E2476">
        <f>'TPS543C20 Loop Gain'!B1464</f>
        <v>133000</v>
      </c>
    </row>
    <row r="2477" spans="3:5" x14ac:dyDescent="0.25">
      <c r="C2477">
        <f>'TPS543C20 Loop Gain'!AI1463</f>
        <v>4.0834976190135697</v>
      </c>
      <c r="D2477">
        <f>'TPS543C20 Loop Gain'!AJ1463</f>
        <v>63.39489239752335</v>
      </c>
      <c r="E2477">
        <f>'TPS543C20 Loop Gain'!B1463</f>
        <v>132900</v>
      </c>
    </row>
    <row r="2478" spans="3:5" x14ac:dyDescent="0.25">
      <c r="C2478">
        <f>'TPS543C20 Loop Gain'!AI1462</f>
        <v>4.0911385018735738</v>
      </c>
      <c r="D2478">
        <f>'TPS543C20 Loop Gain'!AJ1462</f>
        <v>63.399559431310799</v>
      </c>
      <c r="E2478">
        <f>'TPS543C20 Loop Gain'!B1462</f>
        <v>132800</v>
      </c>
    </row>
    <row r="2479" spans="3:5" x14ac:dyDescent="0.25">
      <c r="C2479">
        <f>'TPS543C20 Loop Gain'!AI1461</f>
        <v>4.0987861303613684</v>
      </c>
      <c r="D2479">
        <f>'TPS543C20 Loop Gain'!AJ1461</f>
        <v>63.404219576871078</v>
      </c>
      <c r="E2479">
        <f>'TPS543C20 Loop Gain'!B1461</f>
        <v>132700</v>
      </c>
    </row>
    <row r="2480" spans="3:5" x14ac:dyDescent="0.25">
      <c r="C2480">
        <f>'TPS543C20 Loop Gain'!AI1460</f>
        <v>4.1064405169306344</v>
      </c>
      <c r="D2480">
        <f>'TPS543C20 Loop Gain'!AJ1460</f>
        <v>63.408872826996244</v>
      </c>
      <c r="E2480">
        <f>'TPS543C20 Loop Gain'!B1460</f>
        <v>132600</v>
      </c>
    </row>
    <row r="2481" spans="3:5" x14ac:dyDescent="0.25">
      <c r="C2481">
        <f>'TPS543C20 Loop Gain'!AI1459</f>
        <v>4.1141016740673431</v>
      </c>
      <c r="D2481">
        <f>'TPS543C20 Loop Gain'!AJ1459</f>
        <v>63.413519174479575</v>
      </c>
      <c r="E2481">
        <f>'TPS543C20 Loop Gain'!B1459</f>
        <v>132500</v>
      </c>
    </row>
    <row r="2482" spans="3:5" x14ac:dyDescent="0.25">
      <c r="C2482">
        <f>'TPS543C20 Loop Gain'!AI1458</f>
        <v>4.1217696142912255</v>
      </c>
      <c r="D2482">
        <f>'TPS543C20 Loop Gain'!AJ1458</f>
        <v>63.418158612113935</v>
      </c>
      <c r="E2482">
        <f>'TPS543C20 Loop Gain'!B1458</f>
        <v>132400</v>
      </c>
    </row>
    <row r="2483" spans="3:5" x14ac:dyDescent="0.25">
      <c r="C2483">
        <f>'TPS543C20 Loop Gain'!AI1457</f>
        <v>4.1294443501545803</v>
      </c>
      <c r="D2483">
        <f>'TPS543C20 Loop Gain'!AJ1457</f>
        <v>63.422791132695018</v>
      </c>
      <c r="E2483">
        <f>'TPS543C20 Loop Gain'!B1457</f>
        <v>132300</v>
      </c>
    </row>
    <row r="2484" spans="3:5" x14ac:dyDescent="0.25">
      <c r="C2484">
        <f>'TPS543C20 Loop Gain'!AI1456</f>
        <v>4.1371258942432689</v>
      </c>
      <c r="D2484">
        <f>'TPS543C20 Loop Gain'!AJ1456</f>
        <v>63.427416729018205</v>
      </c>
      <c r="E2484">
        <f>'TPS543C20 Loop Gain'!B1456</f>
        <v>132200</v>
      </c>
    </row>
    <row r="2485" spans="3:5" x14ac:dyDescent="0.25">
      <c r="C2485">
        <f>'TPS543C20 Loop Gain'!AI1455</f>
        <v>4.1448142591767825</v>
      </c>
      <c r="D2485">
        <f>'TPS543C20 Loop Gain'!AJ1455</f>
        <v>63.432035393881996</v>
      </c>
      <c r="E2485">
        <f>'TPS543C20 Loop Gain'!B1455</f>
        <v>132100</v>
      </c>
    </row>
    <row r="2486" spans="3:5" x14ac:dyDescent="0.25">
      <c r="C2486">
        <f>'TPS543C20 Loop Gain'!AI1454</f>
        <v>4.1525094576077715</v>
      </c>
      <c r="D2486">
        <f>'TPS543C20 Loop Gain'!AJ1454</f>
        <v>63.436647120084693</v>
      </c>
      <c r="E2486">
        <f>'TPS543C20 Loop Gain'!B1454</f>
        <v>132000</v>
      </c>
    </row>
    <row r="2487" spans="3:5" x14ac:dyDescent="0.25">
      <c r="C2487">
        <f>'TPS543C20 Loop Gain'!AI1453</f>
        <v>4.1602115022223387</v>
      </c>
      <c r="D2487">
        <f>'TPS543C20 Loop Gain'!AJ1453</f>
        <v>63.441251900426444</v>
      </c>
      <c r="E2487">
        <f>'TPS543C20 Loop Gain'!B1453</f>
        <v>131900</v>
      </c>
    </row>
    <row r="2488" spans="3:5" x14ac:dyDescent="0.25">
      <c r="C2488">
        <f>'TPS543C20 Loop Gain'!AI1452</f>
        <v>4.1679204057410306</v>
      </c>
      <c r="D2488">
        <f>'TPS543C20 Loop Gain'!AJ1452</f>
        <v>63.445849727709103</v>
      </c>
      <c r="E2488">
        <f>'TPS543C20 Loop Gain'!B1452</f>
        <v>131800</v>
      </c>
    </row>
    <row r="2489" spans="3:5" x14ac:dyDescent="0.25">
      <c r="C2489">
        <f>'TPS543C20 Loop Gain'!AI1451</f>
        <v>4.1756361809177447</v>
      </c>
      <c r="D2489">
        <f>'TPS543C20 Loop Gain'!AJ1451</f>
        <v>63.450440594737195</v>
      </c>
      <c r="E2489">
        <f>'TPS543C20 Loop Gain'!B1451</f>
        <v>131700</v>
      </c>
    </row>
    <row r="2490" spans="3:5" x14ac:dyDescent="0.25">
      <c r="C2490">
        <f>'TPS543C20 Loop Gain'!AI1450</f>
        <v>4.1833588405401141</v>
      </c>
      <c r="D2490">
        <f>'TPS543C20 Loop Gain'!AJ1450</f>
        <v>63.455024494314394</v>
      </c>
      <c r="E2490">
        <f>'TPS543C20 Loop Gain'!B1450</f>
        <v>131600</v>
      </c>
    </row>
    <row r="2491" spans="3:5" x14ac:dyDescent="0.25">
      <c r="C2491">
        <f>'TPS543C20 Loop Gain'!AI1449</f>
        <v>4.1910883974307511</v>
      </c>
      <c r="D2491">
        <f>'TPS543C20 Loop Gain'!AJ1449</f>
        <v>63.459601419249005</v>
      </c>
      <c r="E2491">
        <f>'TPS543C20 Loop Gain'!B1449</f>
        <v>131500</v>
      </c>
    </row>
    <row r="2492" spans="3:5" x14ac:dyDescent="0.25">
      <c r="C2492">
        <f>'TPS543C20 Loop Gain'!AI1448</f>
        <v>4.1988248644456707</v>
      </c>
      <c r="D2492">
        <f>'TPS543C20 Loop Gain'!AJ1448</f>
        <v>63.464171362349006</v>
      </c>
      <c r="E2492">
        <f>'TPS543C20 Loop Gain'!B1448</f>
        <v>131400</v>
      </c>
    </row>
    <row r="2493" spans="3:5" x14ac:dyDescent="0.25">
      <c r="C2493">
        <f>'TPS543C20 Loop Gain'!AI1447</f>
        <v>4.2065682544755649</v>
      </c>
      <c r="D2493">
        <f>'TPS543C20 Loop Gain'!AJ1447</f>
        <v>63.46873431642608</v>
      </c>
      <c r="E2493">
        <f>'TPS543C20 Loop Gain'!B1447</f>
        <v>131300</v>
      </c>
    </row>
    <row r="2494" spans="3:5" x14ac:dyDescent="0.25">
      <c r="C2494">
        <f>'TPS543C20 Loop Gain'!AI1446</f>
        <v>4.2143185804452505</v>
      </c>
      <c r="D2494">
        <f>'TPS543C20 Loop Gain'!AJ1446</f>
        <v>63.47329027429253</v>
      </c>
      <c r="E2494">
        <f>'TPS543C20 Loop Gain'!B1446</f>
        <v>131200</v>
      </c>
    </row>
    <row r="2495" spans="3:5" x14ac:dyDescent="0.25">
      <c r="C2495">
        <f>'TPS543C20 Loop Gain'!AI1445</f>
        <v>4.2220758553146815</v>
      </c>
      <c r="D2495">
        <f>'TPS543C20 Loop Gain'!AJ1445</f>
        <v>63.47783922876355</v>
      </c>
      <c r="E2495">
        <f>'TPS543C20 Loop Gain'!B1445</f>
        <v>131100</v>
      </c>
    </row>
    <row r="2496" spans="3:5" x14ac:dyDescent="0.25">
      <c r="C2496">
        <f>'TPS543C20 Loop Gain'!AI1444</f>
        <v>4.2298400920782546</v>
      </c>
      <c r="D2496">
        <f>'TPS543C20 Loop Gain'!AJ1444</f>
        <v>63.482381172656176</v>
      </c>
      <c r="E2496">
        <f>'TPS543C20 Loop Gain'!B1444</f>
        <v>131000</v>
      </c>
    </row>
    <row r="2497" spans="3:5" x14ac:dyDescent="0.25">
      <c r="C2497">
        <f>'TPS543C20 Loop Gain'!AI1443</f>
        <v>4.2376113037650134</v>
      </c>
      <c r="D2497">
        <f>'TPS543C20 Loop Gain'!AJ1443</f>
        <v>63.486916098790374</v>
      </c>
      <c r="E2497">
        <f>'TPS543C20 Loop Gain'!B1443</f>
        <v>130900</v>
      </c>
    </row>
    <row r="2498" spans="3:5" x14ac:dyDescent="0.25">
      <c r="C2498">
        <f>'TPS543C20 Loop Gain'!AI1442</f>
        <v>4.2453895034390108</v>
      </c>
      <c r="D2498">
        <f>'TPS543C20 Loop Gain'!AJ1442</f>
        <v>63.491443999987943</v>
      </c>
      <c r="E2498">
        <f>'TPS543C20 Loop Gain'!B1442</f>
        <v>130800</v>
      </c>
    </row>
    <row r="2499" spans="3:5" x14ac:dyDescent="0.25">
      <c r="C2499">
        <f>'TPS543C20 Loop Gain'!AI1441</f>
        <v>4.2531747041994086</v>
      </c>
      <c r="D2499">
        <f>'TPS543C20 Loop Gain'!AJ1441</f>
        <v>63.495964869073418</v>
      </c>
      <c r="E2499">
        <f>'TPS543C20 Loop Gain'!B1441</f>
        <v>130700</v>
      </c>
    </row>
    <row r="2500" spans="3:5" x14ac:dyDescent="0.25">
      <c r="C2500">
        <f>'TPS543C20 Loop Gain'!AI1440</f>
        <v>4.2609669191804507</v>
      </c>
      <c r="D2500">
        <f>'TPS543C20 Loop Gain'!AJ1440</f>
        <v>63.500478698873344</v>
      </c>
      <c r="E2500">
        <f>'TPS543C20 Loop Gain'!B1440</f>
        <v>130600</v>
      </c>
    </row>
    <row r="2501" spans="3:5" x14ac:dyDescent="0.25">
      <c r="C2501">
        <f>'TPS543C20 Loop Gain'!AI1439</f>
        <v>4.26876616155179</v>
      </c>
      <c r="D2501">
        <f>'TPS543C20 Loop Gain'!AJ1439</f>
        <v>63.504985482218075</v>
      </c>
      <c r="E2501">
        <f>'TPS543C20 Loop Gain'!B1439</f>
        <v>130500</v>
      </c>
    </row>
    <row r="2502" spans="3:5" x14ac:dyDescent="0.25">
      <c r="C2502">
        <f>'TPS543C20 Loop Gain'!AI1438</f>
        <v>4.2765724445184281</v>
      </c>
      <c r="D2502">
        <f>'TPS543C20 Loop Gain'!AJ1438</f>
        <v>63.509485211939868</v>
      </c>
      <c r="E2502">
        <f>'TPS543C20 Loop Gain'!B1438</f>
        <v>130400</v>
      </c>
    </row>
    <row r="2503" spans="3:5" x14ac:dyDescent="0.25">
      <c r="C2503">
        <f>'TPS543C20 Loop Gain'!AI1437</f>
        <v>4.2843857813211157</v>
      </c>
      <c r="D2503">
        <f>'TPS543C20 Loop Gain'!AJ1437</f>
        <v>63.513977880873355</v>
      </c>
      <c r="E2503">
        <f>'TPS543C20 Loop Gain'!B1437</f>
        <v>130300</v>
      </c>
    </row>
    <row r="2504" spans="3:5" x14ac:dyDescent="0.25">
      <c r="C2504">
        <f>'TPS543C20 Loop Gain'!AI1436</f>
        <v>4.2922061852359104</v>
      </c>
      <c r="D2504">
        <f>'TPS543C20 Loop Gain'!AJ1436</f>
        <v>63.518463481857417</v>
      </c>
      <c r="E2504">
        <f>'TPS543C20 Loop Gain'!B1436</f>
        <v>130200</v>
      </c>
    </row>
    <row r="2505" spans="3:5" x14ac:dyDescent="0.25">
      <c r="C2505">
        <f>'TPS543C20 Loop Gain'!AI1435</f>
        <v>4.3000336695749493</v>
      </c>
      <c r="D2505">
        <f>'TPS543C20 Loop Gain'!AJ1435</f>
        <v>63.522942007733597</v>
      </c>
      <c r="E2505">
        <f>'TPS543C20 Loop Gain'!B1435</f>
        <v>130100</v>
      </c>
    </row>
    <row r="2506" spans="3:5" x14ac:dyDescent="0.25">
      <c r="C2506">
        <f>'TPS543C20 Loop Gain'!AI1434</f>
        <v>4.3078682476859562</v>
      </c>
      <c r="D2506">
        <f>'TPS543C20 Loop Gain'!AJ1434</f>
        <v>63.527413451345396</v>
      </c>
      <c r="E2506">
        <f>'TPS543C20 Loop Gain'!B1434</f>
        <v>130000</v>
      </c>
    </row>
    <row r="2507" spans="3:5" x14ac:dyDescent="0.25">
      <c r="C2507">
        <f>'TPS543C20 Loop Gain'!AI1433</f>
        <v>4.315709932953113</v>
      </c>
      <c r="D2507">
        <f>'TPS543C20 Loop Gain'!AJ1433</f>
        <v>63.531877805540951</v>
      </c>
      <c r="E2507">
        <f>'TPS543C20 Loop Gain'!B1433</f>
        <v>129900</v>
      </c>
    </row>
    <row r="2508" spans="3:5" x14ac:dyDescent="0.25">
      <c r="C2508">
        <f>'TPS543C20 Loop Gain'!AI1432</f>
        <v>4.3235587387966241</v>
      </c>
      <c r="D2508">
        <f>'TPS543C20 Loop Gain'!AJ1432</f>
        <v>63.536335063171379</v>
      </c>
      <c r="E2508">
        <f>'TPS543C20 Loop Gain'!B1432</f>
        <v>129800</v>
      </c>
    </row>
    <row r="2509" spans="3:5" x14ac:dyDescent="0.25">
      <c r="C2509">
        <f>'TPS543C20 Loop Gain'!AI1431</f>
        <v>4.3314146786729069</v>
      </c>
      <c r="D2509">
        <f>'TPS543C20 Loop Gain'!AJ1431</f>
        <v>63.540785217090622</v>
      </c>
      <c r="E2509">
        <f>'TPS543C20 Loop Gain'!B1431</f>
        <v>129700</v>
      </c>
    </row>
    <row r="2510" spans="3:5" x14ac:dyDescent="0.25">
      <c r="C2510">
        <f>'TPS543C20 Loop Gain'!AI1430</f>
        <v>4.3392777660745576</v>
      </c>
      <c r="D2510">
        <f>'TPS543C20 Loop Gain'!AJ1430</f>
        <v>63.545228260156236</v>
      </c>
      <c r="E2510">
        <f>'TPS543C20 Loop Gain'!B1430</f>
        <v>129600</v>
      </c>
    </row>
    <row r="2511" spans="3:5" x14ac:dyDescent="0.25">
      <c r="C2511">
        <f>'TPS543C20 Loop Gain'!AI1429</f>
        <v>4.3471480145313537</v>
      </c>
      <c r="D2511">
        <f>'TPS543C20 Loop Gain'!AJ1429</f>
        <v>63.549664185230341</v>
      </c>
      <c r="E2511">
        <f>'TPS543C20 Loop Gain'!B1429</f>
        <v>129500</v>
      </c>
    </row>
    <row r="2512" spans="3:5" x14ac:dyDescent="0.25">
      <c r="C2512">
        <f>'TPS543C20 Loop Gain'!AI1428</f>
        <v>4.3550254376092754</v>
      </c>
      <c r="D2512">
        <f>'TPS543C20 Loop Gain'!AJ1428</f>
        <v>63.554092985177732</v>
      </c>
      <c r="E2512">
        <f>'TPS543C20 Loop Gain'!B1428</f>
        <v>129400</v>
      </c>
    </row>
    <row r="2513" spans="3:5" x14ac:dyDescent="0.25">
      <c r="C2513">
        <f>'TPS543C20 Loop Gain'!AI1427</f>
        <v>4.3629100489111385</v>
      </c>
      <c r="D2513">
        <f>'TPS543C20 Loop Gain'!AJ1427</f>
        <v>63.558514652867693</v>
      </c>
      <c r="E2513">
        <f>'TPS543C20 Loop Gain'!B1427</f>
        <v>129300</v>
      </c>
    </row>
    <row r="2514" spans="3:5" x14ac:dyDescent="0.25">
      <c r="C2514">
        <f>'TPS543C20 Loop Gain'!AI1426</f>
        <v>4.3708018620768492</v>
      </c>
      <c r="D2514">
        <f>'TPS543C20 Loop Gain'!AJ1426</f>
        <v>63.562929181172343</v>
      </c>
      <c r="E2514">
        <f>'TPS543C20 Loop Gain'!B1426</f>
        <v>129200</v>
      </c>
    </row>
    <row r="2515" spans="3:5" x14ac:dyDescent="0.25">
      <c r="C2515">
        <f>'TPS543C20 Loop Gain'!AI1425</f>
        <v>4.3787008907832812</v>
      </c>
      <c r="D2515">
        <f>'TPS543C20 Loop Gain'!AJ1425</f>
        <v>63.56733656296899</v>
      </c>
      <c r="E2515">
        <f>'TPS543C20 Loop Gain'!B1425</f>
        <v>129100</v>
      </c>
    </row>
    <row r="2516" spans="3:5" x14ac:dyDescent="0.25">
      <c r="C2516">
        <f>'TPS543C20 Loop Gain'!AI1424</f>
        <v>4.3866071487445311</v>
      </c>
      <c r="D2516">
        <f>'TPS543C20 Loop Gain'!AJ1424</f>
        <v>63.571736791138846</v>
      </c>
      <c r="E2516">
        <f>'TPS543C20 Loop Gain'!B1424</f>
        <v>129000</v>
      </c>
    </row>
    <row r="2517" spans="3:5" x14ac:dyDescent="0.25">
      <c r="C2517">
        <f>'TPS543C20 Loop Gain'!AI1423</f>
        <v>4.3945206497120868</v>
      </c>
      <c r="D2517">
        <f>'TPS543C20 Loop Gain'!AJ1423</f>
        <v>63.576129858566603</v>
      </c>
      <c r="E2517">
        <f>'TPS543C20 Loop Gain'!B1423</f>
        <v>128900</v>
      </c>
    </row>
    <row r="2518" spans="3:5" x14ac:dyDescent="0.25">
      <c r="C2518">
        <f>'TPS543C20 Loop Gain'!AI1422</f>
        <v>4.4024414074747398</v>
      </c>
      <c r="D2518">
        <f>'TPS543C20 Loop Gain'!AJ1422</f>
        <v>63.580515758141914</v>
      </c>
      <c r="E2518">
        <f>'TPS543C20 Loop Gain'!B1422</f>
        <v>128800</v>
      </c>
    </row>
    <row r="2519" spans="3:5" x14ac:dyDescent="0.25">
      <c r="C2519">
        <f>'TPS543C20 Loop Gain'!AI1421</f>
        <v>4.4103694358590202</v>
      </c>
      <c r="D2519">
        <f>'TPS543C20 Loop Gain'!AJ1421</f>
        <v>63.584894482758266</v>
      </c>
      <c r="E2519">
        <f>'TPS543C20 Loop Gain'!B1421</f>
        <v>128700</v>
      </c>
    </row>
    <row r="2520" spans="3:5" x14ac:dyDescent="0.25">
      <c r="C2520">
        <f>'TPS543C20 Loop Gain'!AI1420</f>
        <v>4.4183047487289793</v>
      </c>
      <c r="D2520">
        <f>'TPS543C20 Loop Gain'!AJ1420</f>
        <v>63.589266025314963</v>
      </c>
      <c r="E2520">
        <f>'TPS543C20 Loop Gain'!B1420</f>
        <v>128600</v>
      </c>
    </row>
    <row r="2521" spans="3:5" x14ac:dyDescent="0.25">
      <c r="C2521">
        <f>'TPS543C20 Loop Gain'!AI1419</f>
        <v>4.4262473599868688</v>
      </c>
      <c r="D2521">
        <f>'TPS543C20 Loop Gain'!AJ1419</f>
        <v>63.593630378714636</v>
      </c>
      <c r="E2521">
        <f>'TPS543C20 Loop Gain'!B1419</f>
        <v>128500</v>
      </c>
    </row>
    <row r="2522" spans="3:5" x14ac:dyDescent="0.25">
      <c r="C2522">
        <f>'TPS543C20 Loop Gain'!AI1418</f>
        <v>4.4341972835725674</v>
      </c>
      <c r="D2522">
        <f>'TPS543C20 Loop Gain'!AJ1418</f>
        <v>63.59798753586454</v>
      </c>
      <c r="E2522">
        <f>'TPS543C20 Loop Gain'!B1418</f>
        <v>128400</v>
      </c>
    </row>
    <row r="2523" spans="3:5" x14ac:dyDescent="0.25">
      <c r="C2523">
        <f>'TPS543C20 Loop Gain'!AI1417</f>
        <v>4.4421545334642518</v>
      </c>
      <c r="D2523">
        <f>'TPS543C20 Loop Gain'!AJ1417</f>
        <v>63.602337489677325</v>
      </c>
      <c r="E2523">
        <f>'TPS543C20 Loop Gain'!B1417</f>
        <v>128300</v>
      </c>
    </row>
    <row r="2524" spans="3:5" x14ac:dyDescent="0.25">
      <c r="C2524">
        <f>'TPS543C20 Loop Gain'!AI1416</f>
        <v>4.4501191236784141</v>
      </c>
      <c r="D2524">
        <f>'TPS543C20 Loop Gain'!AJ1416</f>
        <v>63.606680233071202</v>
      </c>
      <c r="E2524">
        <f>'TPS543C20 Loop Gain'!B1416</f>
        <v>128200</v>
      </c>
    </row>
    <row r="2525" spans="3:5" x14ac:dyDescent="0.25">
      <c r="C2525">
        <f>'TPS543C20 Loop Gain'!AI1415</f>
        <v>4.4580910682697521</v>
      </c>
      <c r="D2525">
        <f>'TPS543C20 Loop Gain'!AJ1415</f>
        <v>63.611015758968648</v>
      </c>
      <c r="E2525">
        <f>'TPS543C20 Loop Gain'!B1415</f>
        <v>128100</v>
      </c>
    </row>
    <row r="2526" spans="3:5" x14ac:dyDescent="0.25">
      <c r="C2526">
        <f>'TPS543C20 Loop Gain'!AI1414</f>
        <v>4.4660703813316402</v>
      </c>
      <c r="D2526">
        <f>'TPS543C20 Loop Gain'!AJ1414</f>
        <v>63.615344060296792</v>
      </c>
      <c r="E2526">
        <f>'TPS543C20 Loop Gain'!B1414</f>
        <v>128000</v>
      </c>
    </row>
    <row r="2527" spans="3:5" x14ac:dyDescent="0.25">
      <c r="C2527">
        <f>'TPS543C20 Loop Gain'!AI1413</f>
        <v>4.4740570769962194</v>
      </c>
      <c r="D2527">
        <f>'TPS543C20 Loop Gain'!AJ1413</f>
        <v>63.61966512998859</v>
      </c>
      <c r="E2527">
        <f>'TPS543C20 Loop Gain'!B1413</f>
        <v>127900</v>
      </c>
    </row>
    <row r="2528" spans="3:5" x14ac:dyDescent="0.25">
      <c r="C2528">
        <f>'TPS543C20 Loop Gain'!AI1412</f>
        <v>4.4820511694340777</v>
      </c>
      <c r="D2528">
        <f>'TPS543C20 Loop Gain'!AJ1412</f>
        <v>63.623978960982917</v>
      </c>
      <c r="E2528">
        <f>'TPS543C20 Loop Gain'!B1412</f>
        <v>127800</v>
      </c>
    </row>
    <row r="2529" spans="3:5" x14ac:dyDescent="0.25">
      <c r="C2529">
        <f>'TPS543C20 Loop Gain'!AI1411</f>
        <v>4.490052672855005</v>
      </c>
      <c r="D2529">
        <f>'TPS543C20 Loop Gain'!AJ1411</f>
        <v>63.6282855462238</v>
      </c>
      <c r="E2529">
        <f>'TPS543C20 Loop Gain'!B1411</f>
        <v>127700</v>
      </c>
    </row>
    <row r="2530" spans="3:5" x14ac:dyDescent="0.25">
      <c r="C2530">
        <f>'TPS543C20 Loop Gain'!AI1410</f>
        <v>4.4980616015080415</v>
      </c>
      <c r="D2530">
        <f>'TPS543C20 Loop Gain'!AJ1410</f>
        <v>63.632584878660097</v>
      </c>
      <c r="E2530">
        <f>'TPS543C20 Loop Gain'!B1410</f>
        <v>127600</v>
      </c>
    </row>
    <row r="2531" spans="3:5" x14ac:dyDescent="0.25">
      <c r="C2531">
        <f>'TPS543C20 Loop Gain'!AI1409</f>
        <v>4.5060779696809021</v>
      </c>
      <c r="D2531">
        <f>'TPS543C20 Loop Gain'!AJ1409</f>
        <v>63.636876951247707</v>
      </c>
      <c r="E2531">
        <f>'TPS543C20 Loop Gain'!B1409</f>
        <v>127500</v>
      </c>
    </row>
    <row r="2532" spans="3:5" x14ac:dyDescent="0.25">
      <c r="C2532">
        <f>'TPS543C20 Loop Gain'!AI1408</f>
        <v>4.5141017917013091</v>
      </c>
      <c r="D2532">
        <f>'TPS543C20 Loop Gain'!AJ1408</f>
        <v>63.641161756946651</v>
      </c>
      <c r="E2532">
        <f>'TPS543C20 Loop Gain'!B1408</f>
        <v>127400</v>
      </c>
    </row>
    <row r="2533" spans="3:5" x14ac:dyDescent="0.25">
      <c r="C2533">
        <f>'TPS543C20 Loop Gain'!AI1407</f>
        <v>4.5221330819359364</v>
      </c>
      <c r="D2533">
        <f>'TPS543C20 Loop Gain'!AJ1407</f>
        <v>63.645439288725093</v>
      </c>
      <c r="E2533">
        <f>'TPS543C20 Loop Gain'!B1407</f>
        <v>127300</v>
      </c>
    </row>
    <row r="2534" spans="3:5" x14ac:dyDescent="0.25">
      <c r="C2534">
        <f>'TPS543C20 Loop Gain'!AI1406</f>
        <v>4.5301718547914982</v>
      </c>
      <c r="D2534">
        <f>'TPS543C20 Loop Gain'!AJ1406</f>
        <v>63.649709539554884</v>
      </c>
      <c r="E2534">
        <f>'TPS543C20 Loop Gain'!B1406</f>
        <v>127200</v>
      </c>
    </row>
    <row r="2535" spans="3:5" x14ac:dyDescent="0.25">
      <c r="C2535">
        <f>'TPS543C20 Loop Gain'!AI1405</f>
        <v>4.5382181247142537</v>
      </c>
      <c r="D2535">
        <f>'TPS543C20 Loop Gain'!AJ1405</f>
        <v>63.653972502416522</v>
      </c>
      <c r="E2535">
        <f>'TPS543C20 Loop Gain'!B1405</f>
        <v>127100</v>
      </c>
    </row>
    <row r="2536" spans="3:5" x14ac:dyDescent="0.25">
      <c r="C2536">
        <f>'TPS543C20 Loop Gain'!AI1404</f>
        <v>4.5462719061904941</v>
      </c>
      <c r="D2536">
        <f>'TPS543C20 Loop Gain'!AJ1404</f>
        <v>63.658228170294812</v>
      </c>
      <c r="E2536">
        <f>'TPS543C20 Loop Gain'!B1404</f>
        <v>127000</v>
      </c>
    </row>
    <row r="2537" spans="3:5" x14ac:dyDescent="0.25">
      <c r="C2537">
        <f>'TPS543C20 Loop Gain'!AI1403</f>
        <v>4.5543332137463919</v>
      </c>
      <c r="D2537">
        <f>'TPS543C20 Loop Gain'!AJ1403</f>
        <v>63.662476536181657</v>
      </c>
      <c r="E2537">
        <f>'TPS543C20 Loop Gain'!B1403</f>
        <v>126900</v>
      </c>
    </row>
    <row r="2538" spans="3:5" x14ac:dyDescent="0.25">
      <c r="C2538">
        <f>'TPS543C20 Loop Gain'!AI1402</f>
        <v>4.5624020619484771</v>
      </c>
      <c r="D2538">
        <f>'TPS543C20 Loop Gain'!AJ1402</f>
        <v>63.666717593075504</v>
      </c>
      <c r="E2538">
        <f>'TPS543C20 Loop Gain'!B1402</f>
        <v>126800</v>
      </c>
    </row>
    <row r="2539" spans="3:5" x14ac:dyDescent="0.25">
      <c r="C2539">
        <f>'TPS543C20 Loop Gain'!AI1401</f>
        <v>4.5704784654038857</v>
      </c>
      <c r="D2539">
        <f>'TPS543C20 Loop Gain'!AJ1401</f>
        <v>63.670951333981698</v>
      </c>
      <c r="E2539">
        <f>'TPS543C20 Loop Gain'!B1401</f>
        <v>126700</v>
      </c>
    </row>
    <row r="2540" spans="3:5" x14ac:dyDescent="0.25">
      <c r="C2540">
        <f>'TPS543C20 Loop Gain'!AI1400</f>
        <v>4.578562438759727</v>
      </c>
      <c r="D2540">
        <f>'TPS543C20 Loop Gain'!AJ1400</f>
        <v>63.675177751912209</v>
      </c>
      <c r="E2540">
        <f>'TPS543C20 Loop Gain'!B1400</f>
        <v>126600</v>
      </c>
    </row>
    <row r="2541" spans="3:5" x14ac:dyDescent="0.25">
      <c r="C2541">
        <f>'TPS543C20 Loop Gain'!AI1399</f>
        <v>4.5866539967043076</v>
      </c>
      <c r="D2541">
        <f>'TPS543C20 Loop Gain'!AJ1399</f>
        <v>63.679396839885726</v>
      </c>
      <c r="E2541">
        <f>'TPS543C20 Loop Gain'!B1399</f>
        <v>126500</v>
      </c>
    </row>
    <row r="2542" spans="3:5" x14ac:dyDescent="0.25">
      <c r="C2542">
        <f>'TPS543C20 Loop Gain'!AI1398</f>
        <v>4.5947531539662618</v>
      </c>
      <c r="D2542">
        <f>'TPS543C20 Loop Gain'!AJ1398</f>
        <v>63.683608590928408</v>
      </c>
      <c r="E2542">
        <f>'TPS543C20 Loop Gain'!B1398</f>
        <v>126400</v>
      </c>
    </row>
    <row r="2543" spans="3:5" x14ac:dyDescent="0.25">
      <c r="C2543">
        <f>'TPS543C20 Loop Gain'!AI1397</f>
        <v>4.6028599253151654</v>
      </c>
      <c r="D2543">
        <f>'TPS543C20 Loop Gain'!AJ1397</f>
        <v>63.687812998072722</v>
      </c>
      <c r="E2543">
        <f>'TPS543C20 Loop Gain'!B1397</f>
        <v>126300</v>
      </c>
    </row>
    <row r="2544" spans="3:5" x14ac:dyDescent="0.25">
      <c r="C2544">
        <f>'TPS543C20 Loop Gain'!AI1396</f>
        <v>4.6109743255622035</v>
      </c>
      <c r="D2544">
        <f>'TPS543C20 Loop Gain'!AJ1396</f>
        <v>63.692010054359585</v>
      </c>
      <c r="E2544">
        <f>'TPS543C20 Loop Gain'!B1396</f>
        <v>126200</v>
      </c>
    </row>
    <row r="2545" spans="3:5" x14ac:dyDescent="0.25">
      <c r="C2545">
        <f>'TPS543C20 Loop Gain'!AI1395</f>
        <v>4.6190963695591938</v>
      </c>
      <c r="D2545">
        <f>'TPS543C20 Loop Gain'!AJ1395</f>
        <v>63.696199752836407</v>
      </c>
      <c r="E2545">
        <f>'TPS543C20 Loop Gain'!B1395</f>
        <v>126100</v>
      </c>
    </row>
    <row r="2546" spans="3:5" x14ac:dyDescent="0.25">
      <c r="C2546">
        <f>'TPS543C20 Loop Gain'!AI1394</f>
        <v>4.6272260721998411</v>
      </c>
      <c r="D2546">
        <f>'TPS543C20 Loop Gain'!AJ1394</f>
        <v>63.700382086558164</v>
      </c>
      <c r="E2546">
        <f>'TPS543C20 Loop Gain'!B1394</f>
        <v>126000</v>
      </c>
    </row>
    <row r="2547" spans="3:5" x14ac:dyDescent="0.25">
      <c r="C2547">
        <f>'TPS543C20 Loop Gain'!AI1393</f>
        <v>4.6353634484187864</v>
      </c>
      <c r="D2547">
        <f>'TPS543C20 Loop Gain'!AJ1393</f>
        <v>63.704557048587859</v>
      </c>
      <c r="E2547">
        <f>'TPS543C20 Loop Gain'!B1393</f>
        <v>125900</v>
      </c>
    </row>
    <row r="2548" spans="3:5" x14ac:dyDescent="0.25">
      <c r="C2548">
        <f>'TPS543C20 Loop Gain'!AI1392</f>
        <v>4.6435085131929377</v>
      </c>
      <c r="D2548">
        <f>'TPS543C20 Loop Gain'!AJ1392</f>
        <v>63.708724631996638</v>
      </c>
      <c r="E2548">
        <f>'TPS543C20 Loop Gain'!B1392</f>
        <v>125800</v>
      </c>
    </row>
    <row r="2549" spans="3:5" x14ac:dyDescent="0.25">
      <c r="C2549">
        <f>'TPS543C20 Loop Gain'!AI1391</f>
        <v>4.6516612815405054</v>
      </c>
      <c r="D2549">
        <f>'TPS543C20 Loop Gain'!AJ1391</f>
        <v>63.712884829862212</v>
      </c>
      <c r="E2549">
        <f>'TPS543C20 Loop Gain'!B1391</f>
        <v>125700</v>
      </c>
    </row>
    <row r="2550" spans="3:5" x14ac:dyDescent="0.25">
      <c r="C2550">
        <f>'TPS543C20 Loop Gain'!AI1390</f>
        <v>4.6598217685223196</v>
      </c>
      <c r="D2550">
        <f>'TPS543C20 Loop Gain'!AJ1390</f>
        <v>63.717037635271566</v>
      </c>
      <c r="E2550">
        <f>'TPS543C20 Loop Gain'!B1390</f>
        <v>125600</v>
      </c>
    </row>
    <row r="2551" spans="3:5" x14ac:dyDescent="0.25">
      <c r="C2551">
        <f>'TPS543C20 Loop Gain'!AI1389</f>
        <v>4.6679899892407777</v>
      </c>
      <c r="D2551">
        <f>'TPS543C20 Loop Gain'!AJ1389</f>
        <v>63.721183041320252</v>
      </c>
      <c r="E2551">
        <f>'TPS543C20 Loop Gain'!B1389</f>
        <v>125500</v>
      </c>
    </row>
    <row r="2552" spans="3:5" x14ac:dyDescent="0.25">
      <c r="C2552">
        <f>'TPS543C20 Loop Gain'!AI1388</f>
        <v>4.6761659588407989</v>
      </c>
      <c r="D2552">
        <f>'TPS543C20 Loop Gain'!AJ1388</f>
        <v>63.725321041110604</v>
      </c>
      <c r="E2552">
        <f>'TPS543C20 Loop Gain'!B1388</f>
        <v>125400</v>
      </c>
    </row>
    <row r="2553" spans="3:5" x14ac:dyDescent="0.25">
      <c r="C2553">
        <f>'TPS543C20 Loop Gain'!AI1387</f>
        <v>4.6843496925096018</v>
      </c>
      <c r="D2553">
        <f>'TPS543C20 Loop Gain'!AJ1387</f>
        <v>63.729451627753939</v>
      </c>
      <c r="E2553">
        <f>'TPS543C20 Loop Gain'!B1387</f>
        <v>125300</v>
      </c>
    </row>
    <row r="2554" spans="3:5" x14ac:dyDescent="0.25">
      <c r="C2554">
        <f>'TPS543C20 Loop Gain'!AI1386</f>
        <v>4.6925412054772266</v>
      </c>
      <c r="D2554">
        <f>'TPS543C20 Loop Gain'!AJ1386</f>
        <v>63.733574794371698</v>
      </c>
      <c r="E2554">
        <f>'TPS543C20 Loop Gain'!B1386</f>
        <v>125200</v>
      </c>
    </row>
    <row r="2555" spans="3:5" x14ac:dyDescent="0.25">
      <c r="C2555">
        <f>'TPS543C20 Loop Gain'!AI1385</f>
        <v>4.700740513016223</v>
      </c>
      <c r="D2555">
        <f>'TPS543C20 Loop Gain'!AJ1385</f>
        <v>63.737690534091271</v>
      </c>
      <c r="E2555">
        <f>'TPS543C20 Loop Gain'!B1385</f>
        <v>125100</v>
      </c>
    </row>
    <row r="2556" spans="3:5" x14ac:dyDescent="0.25">
      <c r="C2556">
        <f>'TPS543C20 Loop Gain'!AI1384</f>
        <v>4.7089476304423332</v>
      </c>
      <c r="D2556">
        <f>'TPS543C20 Loop Gain'!AJ1384</f>
        <v>63.741798840051452</v>
      </c>
      <c r="E2556">
        <f>'TPS543C20 Loop Gain'!B1384</f>
        <v>125000</v>
      </c>
    </row>
    <row r="2557" spans="3:5" x14ac:dyDescent="0.25">
      <c r="C2557">
        <f>'TPS543C20 Loop Gain'!AI1383</f>
        <v>4.7171625731141038</v>
      </c>
      <c r="D2557">
        <f>'TPS543C20 Loop Gain'!AJ1383</f>
        <v>63.745899705398351</v>
      </c>
      <c r="E2557">
        <f>'TPS543C20 Loop Gain'!B1383</f>
        <v>124900</v>
      </c>
    </row>
    <row r="2558" spans="3:5" x14ac:dyDescent="0.25">
      <c r="C2558">
        <f>'TPS543C20 Loop Gain'!AI1382</f>
        <v>4.7253853564332813</v>
      </c>
      <c r="D2558">
        <f>'TPS543C20 Loop Gain'!AJ1382</f>
        <v>63.74999312328827</v>
      </c>
      <c r="E2558">
        <f>'TPS543C20 Loop Gain'!B1382</f>
        <v>124800</v>
      </c>
    </row>
    <row r="2559" spans="3:5" x14ac:dyDescent="0.25">
      <c r="C2559">
        <f>'TPS543C20 Loop Gain'!AI1381</f>
        <v>4.7336159958451551</v>
      </c>
      <c r="D2559">
        <f>'TPS543C20 Loop Gain'!AJ1381</f>
        <v>63.754079086886065</v>
      </c>
      <c r="E2559">
        <f>'TPS543C20 Loop Gain'!B1381</f>
        <v>124700</v>
      </c>
    </row>
    <row r="2560" spans="3:5" x14ac:dyDescent="0.25">
      <c r="C2560">
        <f>'TPS543C20 Loop Gain'!AI1380</f>
        <v>4.7418545068383864</v>
      </c>
      <c r="D2560">
        <f>'TPS543C20 Loop Gain'!AJ1380</f>
        <v>63.758157589366569</v>
      </c>
      <c r="E2560">
        <f>'TPS543C20 Loop Gain'!B1380</f>
        <v>124600</v>
      </c>
    </row>
    <row r="2561" spans="3:5" x14ac:dyDescent="0.25">
      <c r="C2561">
        <f>'TPS543C20 Loop Gain'!AI1379</f>
        <v>4.7501009049455423</v>
      </c>
      <c r="D2561">
        <f>'TPS543C20 Loop Gain'!AJ1379</f>
        <v>63.762228623913494</v>
      </c>
      <c r="E2561">
        <f>'TPS543C20 Loop Gain'!B1379</f>
        <v>124500</v>
      </c>
    </row>
    <row r="2562" spans="3:5" x14ac:dyDescent="0.25">
      <c r="C2562">
        <f>'TPS543C20 Loop Gain'!AI1378</f>
        <v>4.7583552057428076</v>
      </c>
      <c r="D2562">
        <f>'TPS543C20 Loop Gain'!AJ1378</f>
        <v>63.766292183721468</v>
      </c>
      <c r="E2562">
        <f>'TPS543C20 Loop Gain'!B1378</f>
        <v>124400</v>
      </c>
    </row>
    <row r="2563" spans="3:5" x14ac:dyDescent="0.25">
      <c r="C2563">
        <f>'TPS543C20 Loop Gain'!AI1377</f>
        <v>4.7666174248505193</v>
      </c>
      <c r="D2563">
        <f>'TPS543C20 Loop Gain'!AJ1377</f>
        <v>63.770348261993213</v>
      </c>
      <c r="E2563">
        <f>'TPS543C20 Loop Gain'!B1377</f>
        <v>124300</v>
      </c>
    </row>
    <row r="2564" spans="3:5" x14ac:dyDescent="0.25">
      <c r="C2564">
        <f>'TPS543C20 Loop Gain'!AI1376</f>
        <v>4.7748875779330211</v>
      </c>
      <c r="D2564">
        <f>'TPS543C20 Loop Gain'!AJ1376</f>
        <v>63.774396851943344</v>
      </c>
      <c r="E2564">
        <f>'TPS543C20 Loop Gain'!B1376</f>
        <v>124200</v>
      </c>
    </row>
    <row r="2565" spans="3:5" x14ac:dyDescent="0.25">
      <c r="C2565">
        <f>'TPS543C20 Loop Gain'!AI1375</f>
        <v>4.783165680699228</v>
      </c>
      <c r="D2565">
        <f>'TPS543C20 Loop Gain'!AJ1375</f>
        <v>63.77843794679444</v>
      </c>
      <c r="E2565">
        <f>'TPS543C20 Loop Gain'!B1375</f>
        <v>124100</v>
      </c>
    </row>
    <row r="2566" spans="3:5" x14ac:dyDescent="0.25">
      <c r="C2566">
        <f>'TPS543C20 Loop Gain'!AI1374</f>
        <v>4.7914517489023138</v>
      </c>
      <c r="D2566">
        <f>'TPS543C20 Loop Gain'!AJ1374</f>
        <v>63.782471539782122</v>
      </c>
      <c r="E2566">
        <f>'TPS543C20 Loop Gain'!B1374</f>
        <v>124000</v>
      </c>
    </row>
    <row r="2567" spans="3:5" x14ac:dyDescent="0.25">
      <c r="C2567">
        <f>'TPS543C20 Loop Gain'!AI1373</f>
        <v>4.7997457983402114</v>
      </c>
      <c r="D2567">
        <f>'TPS543C20 Loop Gain'!AJ1373</f>
        <v>63.786497624149625</v>
      </c>
      <c r="E2567">
        <f>'TPS543C20 Loop Gain'!B1373</f>
        <v>123900</v>
      </c>
    </row>
    <row r="2568" spans="3:5" x14ac:dyDescent="0.25">
      <c r="C2568">
        <f>'TPS543C20 Loop Gain'!AI1372</f>
        <v>4.808047844855718</v>
      </c>
      <c r="D2568">
        <f>'TPS543C20 Loop Gain'!AJ1372</f>
        <v>63.790516193153124</v>
      </c>
      <c r="E2568">
        <f>'TPS543C20 Loop Gain'!B1372</f>
        <v>123800</v>
      </c>
    </row>
    <row r="2569" spans="3:5" x14ac:dyDescent="0.25">
      <c r="C2569">
        <f>'TPS543C20 Loop Gain'!AI1371</f>
        <v>4.8163579043366269</v>
      </c>
      <c r="D2569">
        <f>'TPS543C20 Loop Gain'!AJ1371</f>
        <v>63.794527240057505</v>
      </c>
      <c r="E2569">
        <f>'TPS543C20 Loop Gain'!B1371</f>
        <v>123700</v>
      </c>
    </row>
    <row r="2570" spans="3:5" x14ac:dyDescent="0.25">
      <c r="C2570">
        <f>'TPS543C20 Loop Gain'!AI1370</f>
        <v>4.8246759927158065</v>
      </c>
      <c r="D2570">
        <f>'TPS543C20 Loop Gain'!AJ1370</f>
        <v>63.798530758140309</v>
      </c>
      <c r="E2570">
        <f>'TPS543C20 Loop Gain'!B1370</f>
        <v>123600</v>
      </c>
    </row>
    <row r="2571" spans="3:5" x14ac:dyDescent="0.25">
      <c r="C2571">
        <f>'TPS543C20 Loop Gain'!AI1369</f>
        <v>4.8330021259713227</v>
      </c>
      <c r="D2571">
        <f>'TPS543C20 Loop Gain'!AJ1369</f>
        <v>63.802526740689153</v>
      </c>
      <c r="E2571">
        <f>'TPS543C20 Loop Gain'!B1369</f>
        <v>123500</v>
      </c>
    </row>
    <row r="2572" spans="3:5" x14ac:dyDescent="0.25">
      <c r="C2572">
        <f>'TPS543C20 Loop Gain'!AI1368</f>
        <v>4.8413363201270894</v>
      </c>
      <c r="D2572">
        <f>'TPS543C20 Loop Gain'!AJ1368</f>
        <v>63.806515181002887</v>
      </c>
      <c r="E2572">
        <f>'TPS543C20 Loop Gain'!B1368</f>
        <v>123400</v>
      </c>
    </row>
    <row r="2573" spans="3:5" x14ac:dyDescent="0.25">
      <c r="C2573">
        <f>'TPS543C20 Loop Gain'!AI1367</f>
        <v>4.8496785912524079</v>
      </c>
      <c r="D2573">
        <f>'TPS543C20 Loop Gain'!AJ1367</f>
        <v>63.810496072391757</v>
      </c>
      <c r="E2573">
        <f>'TPS543C20 Loop Gain'!B1367</f>
        <v>123300</v>
      </c>
    </row>
    <row r="2574" spans="3:5" x14ac:dyDescent="0.25">
      <c r="C2574">
        <f>'TPS543C20 Loop Gain'!AI1366</f>
        <v>4.8580289554622116</v>
      </c>
      <c r="D2574">
        <f>'TPS543C20 Loop Gain'!AJ1366</f>
        <v>63.814469408177978</v>
      </c>
      <c r="E2574">
        <f>'TPS543C20 Loop Gain'!B1366</f>
        <v>123200</v>
      </c>
    </row>
    <row r="2575" spans="3:5" x14ac:dyDescent="0.25">
      <c r="C2575">
        <f>'TPS543C20 Loop Gain'!AI1365</f>
        <v>4.8663874289179327</v>
      </c>
      <c r="D2575">
        <f>'TPS543C20 Loop Gain'!AJ1365</f>
        <v>63.818435181695449</v>
      </c>
      <c r="E2575">
        <f>'TPS543C20 Loop Gain'!B1365</f>
        <v>123100</v>
      </c>
    </row>
    <row r="2576" spans="3:5" x14ac:dyDescent="0.25">
      <c r="C2576">
        <f>'TPS543C20 Loop Gain'!AI1364</f>
        <v>4.8747540278266026</v>
      </c>
      <c r="D2576">
        <f>'TPS543C20 Loop Gain'!AJ1364</f>
        <v>63.822393386288809</v>
      </c>
      <c r="E2576">
        <f>'TPS543C20 Loop Gain'!B1364</f>
        <v>123000</v>
      </c>
    </row>
    <row r="2577" spans="3:5" x14ac:dyDescent="0.25">
      <c r="C2577">
        <f>'TPS543C20 Loop Gain'!AI1363</f>
        <v>4.8831287684420541</v>
      </c>
      <c r="D2577">
        <f>'TPS543C20 Loop Gain'!AJ1363</f>
        <v>63.826344015315179</v>
      </c>
      <c r="E2577">
        <f>'TPS543C20 Loop Gain'!B1363</f>
        <v>122900</v>
      </c>
    </row>
    <row r="2578" spans="3:5" x14ac:dyDescent="0.25">
      <c r="C2578">
        <f>'TPS543C20 Loop Gain'!AI1362</f>
        <v>4.8915116670642886</v>
      </c>
      <c r="D2578">
        <f>'TPS543C20 Loop Gain'!AJ1362</f>
        <v>63.830287062145288</v>
      </c>
      <c r="E2578">
        <f>'TPS543C20 Loop Gain'!B1362</f>
        <v>122800</v>
      </c>
    </row>
    <row r="2579" spans="3:5" x14ac:dyDescent="0.25">
      <c r="C2579">
        <f>'TPS543C20 Loop Gain'!AI1361</f>
        <v>4.8999027400402788</v>
      </c>
      <c r="D2579">
        <f>'TPS543C20 Loop Gain'!AJ1361</f>
        <v>63.834222520160317</v>
      </c>
      <c r="E2579">
        <f>'TPS543C20 Loop Gain'!B1361</f>
        <v>122700</v>
      </c>
    </row>
    <row r="2580" spans="3:5" x14ac:dyDescent="0.25">
      <c r="C2580">
        <f>'TPS543C20 Loop Gain'!AI1360</f>
        <v>4.9083020037636045</v>
      </c>
      <c r="D2580">
        <f>'TPS543C20 Loop Gain'!AJ1360</f>
        <v>63.838150382754257</v>
      </c>
      <c r="E2580">
        <f>'TPS543C20 Loop Gain'!B1360</f>
        <v>122600</v>
      </c>
    </row>
    <row r="2581" spans="3:5" x14ac:dyDescent="0.25">
      <c r="C2581">
        <f>'TPS543C20 Loop Gain'!AI1359</f>
        <v>4.9167094746749465</v>
      </c>
      <c r="D2581">
        <f>'TPS543C20 Loop Gain'!AJ1359</f>
        <v>63.842070643334928</v>
      </c>
      <c r="E2581">
        <f>'TPS543C20 Loop Gain'!B1359</f>
        <v>122500</v>
      </c>
    </row>
    <row r="2582" spans="3:5" x14ac:dyDescent="0.25">
      <c r="C2582">
        <f>'TPS543C20 Loop Gain'!AI1358</f>
        <v>4.9251251692619631</v>
      </c>
      <c r="D2582">
        <f>'TPS543C20 Loop Gain'!AJ1358</f>
        <v>63.845983295321531</v>
      </c>
      <c r="E2582">
        <f>'TPS543C20 Loop Gain'!B1358</f>
        <v>122400</v>
      </c>
    </row>
    <row r="2583" spans="3:5" x14ac:dyDescent="0.25">
      <c r="C2583">
        <f>'TPS543C20 Loop Gain'!AI1357</f>
        <v>4.9335491040600452</v>
      </c>
      <c r="D2583">
        <f>'TPS543C20 Loop Gain'!AJ1357</f>
        <v>63.849888332147003</v>
      </c>
      <c r="E2583">
        <f>'TPS543C20 Loop Gain'!B1357</f>
        <v>122300</v>
      </c>
    </row>
    <row r="2584" spans="3:5" x14ac:dyDescent="0.25">
      <c r="C2584">
        <f>'TPS543C20 Loop Gain'!AI1356</f>
        <v>4.9419812956521376</v>
      </c>
      <c r="D2584">
        <f>'TPS543C20 Loop Gain'!AJ1356</f>
        <v>63.853785747257227</v>
      </c>
      <c r="E2584">
        <f>'TPS543C20 Loop Gain'!B1356</f>
        <v>122200</v>
      </c>
    </row>
    <row r="2585" spans="3:5" x14ac:dyDescent="0.25">
      <c r="C2585">
        <f>'TPS543C20 Loop Gain'!AI1355</f>
        <v>4.9504217606683882</v>
      </c>
      <c r="D2585">
        <f>'TPS543C20 Loop Gain'!AJ1355</f>
        <v>63.857675534111742</v>
      </c>
      <c r="E2585">
        <f>'TPS543C20 Loop Gain'!B1355</f>
        <v>122100</v>
      </c>
    </row>
    <row r="2586" spans="3:5" x14ac:dyDescent="0.25">
      <c r="C2586">
        <f>'TPS543C20 Loop Gain'!AI1354</f>
        <v>4.9588705157874262</v>
      </c>
      <c r="D2586">
        <f>'TPS543C20 Loop Gain'!AJ1354</f>
        <v>63.861557686182977</v>
      </c>
      <c r="E2586">
        <f>'TPS543C20 Loop Gain'!B1354</f>
        <v>122000</v>
      </c>
    </row>
    <row r="2587" spans="3:5" x14ac:dyDescent="0.25">
      <c r="C2587">
        <f>'TPS543C20 Loop Gain'!AI1353</f>
        <v>4.9673275777356203</v>
      </c>
      <c r="D2587">
        <f>'TPS543C20 Loop Gain'!AJ1353</f>
        <v>63.865432196958047</v>
      </c>
      <c r="E2587">
        <f>'TPS543C20 Loop Gain'!B1353</f>
        <v>121900</v>
      </c>
    </row>
    <row r="2588" spans="3:5" x14ac:dyDescent="0.25">
      <c r="C2588">
        <f>'TPS543C20 Loop Gain'!AI1352</f>
        <v>4.9757929632877476</v>
      </c>
      <c r="D2588">
        <f>'TPS543C20 Loop Gain'!AJ1352</f>
        <v>63.869299059935493</v>
      </c>
      <c r="E2588">
        <f>'TPS543C20 Loop Gain'!B1352</f>
        <v>121800</v>
      </c>
    </row>
    <row r="2589" spans="3:5" x14ac:dyDescent="0.25">
      <c r="C2589">
        <f>'TPS543C20 Loop Gain'!AI1351</f>
        <v>4.9842666892669349</v>
      </c>
      <c r="D2589">
        <f>'TPS543C20 Loop Gain'!AJ1351</f>
        <v>63.873158268631776</v>
      </c>
      <c r="E2589">
        <f>'TPS543C20 Loop Gain'!B1351</f>
        <v>121700</v>
      </c>
    </row>
    <row r="2590" spans="3:5" x14ac:dyDescent="0.25">
      <c r="C2590">
        <f>'TPS543C20 Loop Gain'!AI1350</f>
        <v>4.9927487725450455</v>
      </c>
      <c r="D2590">
        <f>'TPS543C20 Loop Gain'!AJ1350</f>
        <v>63.877009816573704</v>
      </c>
      <c r="E2590">
        <f>'TPS543C20 Loop Gain'!B1350</f>
        <v>121600</v>
      </c>
    </row>
    <row r="2591" spans="3:5" x14ac:dyDescent="0.25">
      <c r="C2591">
        <f>'TPS543C20 Loop Gain'!AI1349</f>
        <v>5.0012392300425397</v>
      </c>
      <c r="D2591">
        <f>'TPS543C20 Loop Gain'!AJ1349</f>
        <v>63.880853697305042</v>
      </c>
      <c r="E2591">
        <f>'TPS543C20 Loop Gain'!B1349</f>
        <v>121500</v>
      </c>
    </row>
    <row r="2592" spans="3:5" x14ac:dyDescent="0.25">
      <c r="C2592">
        <f>'TPS543C20 Loop Gain'!AI1348</f>
        <v>5.0097380787291641</v>
      </c>
      <c r="D2592">
        <f>'TPS543C20 Loop Gain'!AJ1348</f>
        <v>63.884689904382924</v>
      </c>
      <c r="E2592">
        <f>'TPS543C20 Loop Gain'!B1348</f>
        <v>121400</v>
      </c>
    </row>
    <row r="2593" spans="3:5" x14ac:dyDescent="0.25">
      <c r="C2593">
        <f>'TPS543C20 Loop Gain'!AI1347</f>
        <v>5.0182453356235417</v>
      </c>
      <c r="D2593">
        <f>'TPS543C20 Loop Gain'!AJ1347</f>
        <v>63.888518431379708</v>
      </c>
      <c r="E2593">
        <f>'TPS543C20 Loop Gain'!B1347</f>
        <v>121300</v>
      </c>
    </row>
    <row r="2594" spans="3:5" x14ac:dyDescent="0.25">
      <c r="C2594">
        <f>'TPS543C20 Loop Gain'!AI1346</f>
        <v>5.0267610177936008</v>
      </c>
      <c r="D2594">
        <f>'TPS543C20 Loop Gain'!AJ1346</f>
        <v>63.892339271882307</v>
      </c>
      <c r="E2594">
        <f>'TPS543C20 Loop Gain'!B1346</f>
        <v>121200</v>
      </c>
    </row>
    <row r="2595" spans="3:5" x14ac:dyDescent="0.25">
      <c r="C2595">
        <f>'TPS543C20 Loop Gain'!AI1345</f>
        <v>5.0352851423570719</v>
      </c>
      <c r="D2595">
        <f>'TPS543C20 Loop Gain'!AJ1345</f>
        <v>63.896152419492516</v>
      </c>
      <c r="E2595">
        <f>'TPS543C20 Loop Gain'!B1345</f>
        <v>121100</v>
      </c>
    </row>
    <row r="2596" spans="3:5" x14ac:dyDescent="0.25">
      <c r="C2596">
        <f>'TPS543C20 Loop Gain'!AI1344</f>
        <v>5.0438177264814517</v>
      </c>
      <c r="D2596">
        <f>'TPS543C20 Loop Gain'!AJ1344</f>
        <v>63.899957867828086</v>
      </c>
      <c r="E2596">
        <f>'TPS543C20 Loop Gain'!B1344</f>
        <v>121000</v>
      </c>
    </row>
    <row r="2597" spans="3:5" x14ac:dyDescent="0.25">
      <c r="C2597">
        <f>'TPS543C20 Loop Gain'!AI1343</f>
        <v>5.052358787383822</v>
      </c>
      <c r="D2597">
        <f>'TPS543C20 Loop Gain'!AJ1343</f>
        <v>63.903755610522673</v>
      </c>
      <c r="E2597">
        <f>'TPS543C20 Loop Gain'!B1343</f>
        <v>120900</v>
      </c>
    </row>
    <row r="2598" spans="3:5" x14ac:dyDescent="0.25">
      <c r="C2598">
        <f>'TPS543C20 Loop Gain'!AI1342</f>
        <v>5.0609083423315511</v>
      </c>
      <c r="D2598">
        <f>'TPS543C20 Loop Gain'!AJ1342</f>
        <v>63.907545641223983</v>
      </c>
      <c r="E2598">
        <f>'TPS543C20 Loop Gain'!B1342</f>
        <v>120800</v>
      </c>
    </row>
    <row r="2599" spans="3:5" x14ac:dyDescent="0.25">
      <c r="C2599">
        <f>'TPS543C20 Loop Gain'!AI1341</f>
        <v>5.0694664086423478</v>
      </c>
      <c r="D2599">
        <f>'TPS543C20 Loop Gain'!AJ1341</f>
        <v>63.91132795359627</v>
      </c>
      <c r="E2599">
        <f>'TPS543C20 Loop Gain'!B1341</f>
        <v>120700</v>
      </c>
    </row>
    <row r="2600" spans="3:5" x14ac:dyDescent="0.25">
      <c r="C2600">
        <f>'TPS543C20 Loop Gain'!AI1340</f>
        <v>5.0780330036840677</v>
      </c>
      <c r="D2600">
        <f>'TPS543C20 Loop Gain'!AJ1340</f>
        <v>63.915102541320472</v>
      </c>
      <c r="E2600">
        <f>'TPS543C20 Loop Gain'!B1340</f>
        <v>120600</v>
      </c>
    </row>
    <row r="2601" spans="3:5" x14ac:dyDescent="0.25">
      <c r="C2601">
        <f>'TPS543C20 Loop Gain'!AI1339</f>
        <v>5.086608144875636</v>
      </c>
      <c r="D2601">
        <f>'TPS543C20 Loop Gain'!AJ1339</f>
        <v>63.918869398093427</v>
      </c>
      <c r="E2601">
        <f>'TPS543C20 Loop Gain'!B1339</f>
        <v>120500</v>
      </c>
    </row>
    <row r="2602" spans="3:5" x14ac:dyDescent="0.25">
      <c r="C2602">
        <f>'TPS543C20 Loop Gain'!AI1338</f>
        <v>5.0951918496869455</v>
      </c>
      <c r="D2602">
        <f>'TPS543C20 Loop Gain'!AJ1338</f>
        <v>63.9226285176278</v>
      </c>
      <c r="E2602">
        <f>'TPS543C20 Loop Gain'!B1338</f>
        <v>120400</v>
      </c>
    </row>
    <row r="2603" spans="3:5" x14ac:dyDescent="0.25">
      <c r="C2603">
        <f>'TPS543C20 Loop Gain'!AI1337</f>
        <v>5.1037841356383584</v>
      </c>
      <c r="D2603">
        <f>'TPS543C20 Loop Gain'!AJ1337</f>
        <v>63.926379893653994</v>
      </c>
      <c r="E2603">
        <f>'TPS543C20 Loop Gain'!B1337</f>
        <v>120300</v>
      </c>
    </row>
    <row r="2604" spans="3:5" x14ac:dyDescent="0.25">
      <c r="C2604">
        <f>'TPS543C20 Loop Gain'!AI1336</f>
        <v>5.1123850203018044</v>
      </c>
      <c r="D2604">
        <f>'TPS543C20 Loop Gain'!AJ1336</f>
        <v>63.930123519918411</v>
      </c>
      <c r="E2604">
        <f>'TPS543C20 Loop Gain'!B1336</f>
        <v>120200</v>
      </c>
    </row>
    <row r="2605" spans="3:5" x14ac:dyDescent="0.25">
      <c r="C2605">
        <f>'TPS543C20 Loop Gain'!AI1335</f>
        <v>5.1209945213006502</v>
      </c>
      <c r="D2605">
        <f>'TPS543C20 Loop Gain'!AJ1335</f>
        <v>63.933859390184161</v>
      </c>
      <c r="E2605">
        <f>'TPS543C20 Loop Gain'!B1335</f>
        <v>120100</v>
      </c>
    </row>
    <row r="2606" spans="3:5" x14ac:dyDescent="0.25">
      <c r="C2606">
        <f>'TPS543C20 Loop Gain'!AI1334</f>
        <v>5.1296126563099591</v>
      </c>
      <c r="D2606">
        <f>'TPS543C20 Loop Gain'!AJ1334</f>
        <v>63.937587498232737</v>
      </c>
      <c r="E2606">
        <f>'TPS543C20 Loop Gain'!B1334</f>
        <v>120000</v>
      </c>
    </row>
    <row r="2607" spans="3:5" x14ac:dyDescent="0.25">
      <c r="C2607">
        <f>'TPS543C20 Loop Gain'!AI1333</f>
        <v>5.138239443056591</v>
      </c>
      <c r="D2607">
        <f>'TPS543C20 Loop Gain'!AJ1333</f>
        <v>63.941307837861544</v>
      </c>
      <c r="E2607">
        <f>'TPS543C20 Loop Gain'!B1333</f>
        <v>119900</v>
      </c>
    </row>
    <row r="2608" spans="3:5" x14ac:dyDescent="0.25">
      <c r="C2608">
        <f>'TPS543C20 Loop Gain'!AI1332</f>
        <v>5.1468748993190516</v>
      </c>
      <c r="D2608">
        <f>'TPS543C20 Loop Gain'!AJ1332</f>
        <v>63.945020402887288</v>
      </c>
      <c r="E2608">
        <f>'TPS543C20 Loop Gain'!B1332</f>
        <v>119800</v>
      </c>
    </row>
    <row r="2609" spans="3:5" x14ac:dyDescent="0.25">
      <c r="C2609">
        <f>'TPS543C20 Loop Gain'!AI1331</f>
        <v>5.1555190429288871</v>
      </c>
      <c r="D2609">
        <f>'TPS543C20 Loop Gain'!AJ1331</f>
        <v>63.948725187143339</v>
      </c>
      <c r="E2609">
        <f>'TPS543C20 Loop Gain'!B1331</f>
        <v>119700</v>
      </c>
    </row>
    <row r="2610" spans="3:5" x14ac:dyDescent="0.25">
      <c r="C2610">
        <f>'TPS543C20 Loop Gain'!AI1330</f>
        <v>5.1641718917690156</v>
      </c>
      <c r="D2610">
        <f>'TPS543C20 Loop Gain'!AJ1330</f>
        <v>63.952422184481506</v>
      </c>
      <c r="E2610">
        <f>'TPS543C20 Loop Gain'!B1330</f>
        <v>119600</v>
      </c>
    </row>
    <row r="2611" spans="3:5" x14ac:dyDescent="0.25">
      <c r="C2611">
        <f>'TPS543C20 Loop Gain'!AI1329</f>
        <v>5.172833463775909</v>
      </c>
      <c r="D2611">
        <f>'TPS543C20 Loop Gain'!AJ1329</f>
        <v>63.956111388771298</v>
      </c>
      <c r="E2611">
        <f>'TPS543C20 Loop Gain'!B1329</f>
        <v>119500</v>
      </c>
    </row>
    <row r="2612" spans="3:5" x14ac:dyDescent="0.25">
      <c r="C2612">
        <f>'TPS543C20 Loop Gain'!AI1328</f>
        <v>5.181503776938472</v>
      </c>
      <c r="D2612">
        <f>'TPS543C20 Loop Gain'!AJ1328</f>
        <v>63.959792793901819</v>
      </c>
      <c r="E2612">
        <f>'TPS543C20 Loop Gain'!B1328</f>
        <v>119400</v>
      </c>
    </row>
    <row r="2613" spans="3:5" x14ac:dyDescent="0.25">
      <c r="C2613">
        <f>'TPS543C20 Loop Gain'!AI1327</f>
        <v>5.1901828492984539</v>
      </c>
      <c r="D2613">
        <f>'TPS543C20 Loop Gain'!AJ1327</f>
        <v>63.963466393779619</v>
      </c>
      <c r="E2613">
        <f>'TPS543C20 Loop Gain'!B1327</f>
        <v>119300</v>
      </c>
    </row>
    <row r="2614" spans="3:5" x14ac:dyDescent="0.25">
      <c r="C2614">
        <f>'TPS543C20 Loop Gain'!AI1326</f>
        <v>5.1988706989509499</v>
      </c>
      <c r="D2614">
        <f>'TPS543C20 Loop Gain'!AJ1326</f>
        <v>63.967132182330992</v>
      </c>
      <c r="E2614">
        <f>'TPS543C20 Loop Gain'!B1326</f>
        <v>119200</v>
      </c>
    </row>
    <row r="2615" spans="3:5" x14ac:dyDescent="0.25">
      <c r="C2615">
        <f>'TPS543C20 Loop Gain'!AI1325</f>
        <v>5.207567344044806</v>
      </c>
      <c r="D2615">
        <f>'TPS543C20 Loop Gain'!AJ1325</f>
        <v>63.970790153500324</v>
      </c>
      <c r="E2615">
        <f>'TPS543C20 Loop Gain'!B1325</f>
        <v>119100</v>
      </c>
    </row>
    <row r="2616" spans="3:5" x14ac:dyDescent="0.25">
      <c r="C2616">
        <f>'TPS543C20 Loop Gain'!AI1324</f>
        <v>5.2162728027820897</v>
      </c>
      <c r="D2616">
        <f>'TPS543C20 Loop Gain'!AJ1324</f>
        <v>63.974440301252628</v>
      </c>
      <c r="E2616">
        <f>'TPS543C20 Loop Gain'!B1324</f>
        <v>119000</v>
      </c>
    </row>
    <row r="2617" spans="3:5" x14ac:dyDescent="0.25">
      <c r="C2617">
        <f>'TPS543C20 Loop Gain'!AI1323</f>
        <v>5.2249870934187745</v>
      </c>
      <c r="D2617">
        <f>'TPS543C20 Loop Gain'!AJ1323</f>
        <v>63.978082619571381</v>
      </c>
      <c r="E2617">
        <f>'TPS543C20 Loop Gain'!B1323</f>
        <v>118900</v>
      </c>
    </row>
    <row r="2618" spans="3:5" x14ac:dyDescent="0.25">
      <c r="C2618">
        <f>'TPS543C20 Loop Gain'!AI1322</f>
        <v>5.2337102342650272</v>
      </c>
      <c r="D2618">
        <f>'TPS543C20 Loop Gain'!AJ1322</f>
        <v>63.981717102460181</v>
      </c>
      <c r="E2618">
        <f>'TPS543C20 Loop Gain'!B1322</f>
        <v>118800</v>
      </c>
    </row>
    <row r="2619" spans="3:5" x14ac:dyDescent="0.25">
      <c r="C2619">
        <f>'TPS543C20 Loop Gain'!AI1321</f>
        <v>5.2424422436850948</v>
      </c>
      <c r="D2619">
        <f>'TPS543C20 Loop Gain'!AJ1321</f>
        <v>63.985343743942515</v>
      </c>
      <c r="E2619">
        <f>'TPS543C20 Loop Gain'!B1321</f>
        <v>118700</v>
      </c>
    </row>
    <row r="2620" spans="3:5" x14ac:dyDescent="0.25">
      <c r="C2620">
        <f>'TPS543C20 Loop Gain'!AI1320</f>
        <v>5.2511831400979672</v>
      </c>
      <c r="D2620">
        <f>'TPS543C20 Loop Gain'!AJ1320</f>
        <v>63.988962538062331</v>
      </c>
      <c r="E2620">
        <f>'TPS543C20 Loop Gain'!B1320</f>
        <v>118600</v>
      </c>
    </row>
    <row r="2621" spans="3:5" x14ac:dyDescent="0.25">
      <c r="C2621">
        <f>'TPS543C20 Loop Gain'!AI1319</f>
        <v>5.2599329419767411</v>
      </c>
      <c r="D2621">
        <f>'TPS543C20 Loop Gain'!AJ1319</f>
        <v>63.992573478883024</v>
      </c>
      <c r="E2621">
        <f>'TPS543C20 Loop Gain'!B1319</f>
        <v>118500</v>
      </c>
    </row>
    <row r="2622" spans="3:5" x14ac:dyDescent="0.25">
      <c r="C2622">
        <f>'TPS543C20 Loop Gain'!AI1318</f>
        <v>5.2686916678501428</v>
      </c>
      <c r="D2622">
        <f>'TPS543C20 Loop Gain'!AJ1318</f>
        <v>63.996176560489829</v>
      </c>
      <c r="E2622">
        <f>'TPS543C20 Loop Gain'!B1318</f>
        <v>118400</v>
      </c>
    </row>
    <row r="2623" spans="3:5" x14ac:dyDescent="0.25">
      <c r="C2623">
        <f>'TPS543C20 Loop Gain'!AI1317</f>
        <v>5.2774593363013276</v>
      </c>
      <c r="D2623">
        <f>'TPS543C20 Loop Gain'!AJ1317</f>
        <v>63.999771776988339</v>
      </c>
      <c r="E2623">
        <f>'TPS543C20 Loop Gain'!B1317</f>
        <v>118300</v>
      </c>
    </row>
    <row r="2624" spans="3:5" x14ac:dyDescent="0.25">
      <c r="C2624">
        <f>'TPS543C20 Loop Gain'!AI1316</f>
        <v>5.2862359659691034</v>
      </c>
      <c r="D2624">
        <f>'TPS543C20 Loop Gain'!AJ1316</f>
        <v>64.003359122505145</v>
      </c>
      <c r="E2624">
        <f>'TPS543C20 Loop Gain'!B1316</f>
        <v>118200</v>
      </c>
    </row>
    <row r="2625" spans="3:5" x14ac:dyDescent="0.25">
      <c r="C2625">
        <f>'TPS543C20 Loop Gain'!AI1315</f>
        <v>5.2950215755475902</v>
      </c>
      <c r="D2625">
        <f>'TPS543C20 Loop Gain'!AJ1315</f>
        <v>64.006938591187989</v>
      </c>
      <c r="E2625">
        <f>'TPS543C20 Loop Gain'!B1315</f>
        <v>118100</v>
      </c>
    </row>
    <row r="2626" spans="3:5" x14ac:dyDescent="0.25">
      <c r="C2626">
        <f>'TPS543C20 Loop Gain'!AI1314</f>
        <v>5.3038161837870179</v>
      </c>
      <c r="D2626">
        <f>'TPS543C20 Loop Gain'!AJ1314</f>
        <v>64.01051017720647</v>
      </c>
      <c r="E2626">
        <f>'TPS543C20 Loop Gain'!B1314</f>
        <v>118000</v>
      </c>
    </row>
    <row r="2627" spans="3:5" x14ac:dyDescent="0.25">
      <c r="C2627">
        <f>'TPS543C20 Loop Gain'!AI1313</f>
        <v>5.3126198094928032</v>
      </c>
      <c r="D2627">
        <f>'TPS543C20 Loop Gain'!AJ1313</f>
        <v>64.014073874751375</v>
      </c>
      <c r="E2627">
        <f>'TPS543C20 Loop Gain'!B1313</f>
        <v>117900</v>
      </c>
    </row>
    <row r="2628" spans="3:5" x14ac:dyDescent="0.25">
      <c r="C2628">
        <f>'TPS543C20 Loop Gain'!AI1312</f>
        <v>5.321432471527439</v>
      </c>
      <c r="D2628">
        <f>'TPS543C20 Loop Gain'!AJ1312</f>
        <v>64.017629678036656</v>
      </c>
      <c r="E2628">
        <f>'TPS543C20 Loop Gain'!B1312</f>
        <v>117800</v>
      </c>
    </row>
    <row r="2629" spans="3:5" x14ac:dyDescent="0.25">
      <c r="C2629">
        <f>'TPS543C20 Loop Gain'!AI1311</f>
        <v>5.3302541888090236</v>
      </c>
      <c r="D2629">
        <f>'TPS543C20 Loop Gain'!AJ1311</f>
        <v>64.021177581296939</v>
      </c>
      <c r="E2629">
        <f>'TPS543C20 Loop Gain'!B1311</f>
        <v>117700</v>
      </c>
    </row>
    <row r="2630" spans="3:5" x14ac:dyDescent="0.25">
      <c r="C2630">
        <f>'TPS543C20 Loop Gain'!AI1310</f>
        <v>5.3390849803128573</v>
      </c>
      <c r="D2630">
        <f>'TPS543C20 Loop Gain'!AJ1310</f>
        <v>64.024717578791069</v>
      </c>
      <c r="E2630">
        <f>'TPS543C20 Loop Gain'!B1310</f>
        <v>117600</v>
      </c>
    </row>
    <row r="2631" spans="3:5" x14ac:dyDescent="0.25">
      <c r="C2631">
        <f>'TPS543C20 Loop Gain'!AI1309</f>
        <v>5.3479248650706781</v>
      </c>
      <c r="D2631">
        <f>'TPS543C20 Loop Gain'!AJ1309</f>
        <v>64.028249664799262</v>
      </c>
      <c r="E2631">
        <f>'TPS543C20 Loop Gain'!B1309</f>
        <v>117500</v>
      </c>
    </row>
    <row r="2632" spans="3:5" x14ac:dyDescent="0.25">
      <c r="C2632">
        <f>'TPS543C20 Loop Gain'!AI1308</f>
        <v>5.3567738621711065</v>
      </c>
      <c r="D2632">
        <f>'TPS543C20 Loop Gain'!AJ1308</f>
        <v>64.031773833624911</v>
      </c>
      <c r="E2632">
        <f>'TPS543C20 Loop Gain'!B1308</f>
        <v>117400</v>
      </c>
    </row>
    <row r="2633" spans="3:5" x14ac:dyDescent="0.25">
      <c r="C2633">
        <f>'TPS543C20 Loop Gain'!AI1307</f>
        <v>5.3656319907605621</v>
      </c>
      <c r="D2633">
        <f>'TPS543C20 Loop Gain'!AJ1307</f>
        <v>64.03529007959574</v>
      </c>
      <c r="E2633">
        <f>'TPS543C20 Loop Gain'!B1307</f>
        <v>117300</v>
      </c>
    </row>
    <row r="2634" spans="3:5" x14ac:dyDescent="0.25">
      <c r="C2634">
        <f>'TPS543C20 Loop Gain'!AI1306</f>
        <v>5.3744992700425875</v>
      </c>
      <c r="D2634">
        <f>'TPS543C20 Loop Gain'!AJ1306</f>
        <v>64.03879839706093</v>
      </c>
      <c r="E2634">
        <f>'TPS543C20 Loop Gain'!B1306</f>
        <v>117200</v>
      </c>
    </row>
    <row r="2635" spans="3:5" x14ac:dyDescent="0.25">
      <c r="C2635">
        <f>'TPS543C20 Loop Gain'!AI1305</f>
        <v>5.3833757192783249</v>
      </c>
      <c r="D2635">
        <f>'TPS543C20 Loop Gain'!AJ1305</f>
        <v>64.042298780395228</v>
      </c>
      <c r="E2635">
        <f>'TPS543C20 Loop Gain'!B1305</f>
        <v>117100</v>
      </c>
    </row>
    <row r="2636" spans="3:5" x14ac:dyDescent="0.25">
      <c r="C2636">
        <f>'TPS543C20 Loop Gain'!AI1304</f>
        <v>5.392261357786996</v>
      </c>
      <c r="D2636">
        <f>'TPS543C20 Loop Gain'!AJ1304</f>
        <v>64.045791223996318</v>
      </c>
      <c r="E2636">
        <f>'TPS543C20 Loop Gain'!B1304</f>
        <v>117000</v>
      </c>
    </row>
    <row r="2637" spans="3:5" x14ac:dyDescent="0.25">
      <c r="C2637">
        <f>'TPS543C20 Loop Gain'!AI1303</f>
        <v>5.4011562049460391</v>
      </c>
      <c r="D2637">
        <f>'TPS543C20 Loop Gain'!AJ1303</f>
        <v>64.049275722286538</v>
      </c>
      <c r="E2637">
        <f>'TPS543C20 Loop Gain'!B1303</f>
        <v>116900</v>
      </c>
    </row>
    <row r="2638" spans="3:5" x14ac:dyDescent="0.25">
      <c r="C2638">
        <f>'TPS543C20 Loop Gain'!AI1302</f>
        <v>5.4100602801911144</v>
      </c>
      <c r="D2638">
        <f>'TPS543C20 Loop Gain'!AJ1302</f>
        <v>64.052752269712116</v>
      </c>
      <c r="E2638">
        <f>'TPS543C20 Loop Gain'!B1302</f>
        <v>116800</v>
      </c>
    </row>
    <row r="2639" spans="3:5" x14ac:dyDescent="0.25">
      <c r="C2639">
        <f>'TPS543C20 Loop Gain'!AI1301</f>
        <v>5.4189736030167843</v>
      </c>
      <c r="D2639">
        <f>'TPS543C20 Loop Gain'!AJ1301</f>
        <v>64.056220860745185</v>
      </c>
      <c r="E2639">
        <f>'TPS543C20 Loop Gain'!B1301</f>
        <v>116700</v>
      </c>
    </row>
    <row r="2640" spans="3:5" x14ac:dyDescent="0.25">
      <c r="C2640">
        <f>'TPS543C20 Loop Gain'!AI1300</f>
        <v>5.4278961929757603</v>
      </c>
      <c r="D2640">
        <f>'TPS543C20 Loop Gain'!AJ1300</f>
        <v>64.059681489880518</v>
      </c>
      <c r="E2640">
        <f>'TPS543C20 Loop Gain'!B1300</f>
        <v>116600</v>
      </c>
    </row>
    <row r="2641" spans="3:5" x14ac:dyDescent="0.25">
      <c r="C2641">
        <f>'TPS543C20 Loop Gain'!AI1299</f>
        <v>5.4368280696806872</v>
      </c>
      <c r="D2641">
        <f>'TPS543C20 Loop Gain'!AJ1299</f>
        <v>64.063134151641208</v>
      </c>
      <c r="E2641">
        <f>'TPS543C20 Loop Gain'!B1299</f>
        <v>116500</v>
      </c>
    </row>
    <row r="2642" spans="3:5" x14ac:dyDescent="0.25">
      <c r="C2642">
        <f>'TPS543C20 Loop Gain'!AI1298</f>
        <v>5.4457692528030144</v>
      </c>
      <c r="D2642">
        <f>'TPS543C20 Loop Gain'!AJ1298</f>
        <v>64.06657884057347</v>
      </c>
      <c r="E2642">
        <f>'TPS543C20 Loop Gain'!B1298</f>
        <v>116400</v>
      </c>
    </row>
    <row r="2643" spans="3:5" x14ac:dyDescent="0.25">
      <c r="C2643">
        <f>'TPS543C20 Loop Gain'!AI1297</f>
        <v>5.4547197620735552</v>
      </c>
      <c r="D2643">
        <f>'TPS543C20 Loop Gain'!AJ1297</f>
        <v>64.070015551249654</v>
      </c>
      <c r="E2643">
        <f>'TPS543C20 Loop Gain'!B1297</f>
        <v>116300</v>
      </c>
    </row>
    <row r="2644" spans="3:5" x14ac:dyDescent="0.25">
      <c r="C2644">
        <f>'TPS543C20 Loop Gain'!AI1296</f>
        <v>5.4636796172834252</v>
      </c>
      <c r="D2644">
        <f>'TPS543C20 Loop Gain'!AJ1296</f>
        <v>64.073444278269534</v>
      </c>
      <c r="E2644">
        <f>'TPS543C20 Loop Gain'!B1296</f>
        <v>116200</v>
      </c>
    </row>
    <row r="2645" spans="3:5" x14ac:dyDescent="0.25">
      <c r="C2645">
        <f>'TPS543C20 Loop Gain'!AI1295</f>
        <v>5.4726488382831917</v>
      </c>
      <c r="D2645">
        <f>'TPS543C20 Loop Gain'!AJ1295</f>
        <v>64.076865016257386</v>
      </c>
      <c r="E2645">
        <f>'TPS543C20 Loop Gain'!B1295</f>
        <v>116100</v>
      </c>
    </row>
    <row r="2646" spans="3:5" x14ac:dyDescent="0.25">
      <c r="C2646">
        <f>'TPS543C20 Loop Gain'!AI1294</f>
        <v>5.481627444983924</v>
      </c>
      <c r="D2646">
        <f>'TPS543C20 Loop Gain'!AJ1294</f>
        <v>64.080277759865012</v>
      </c>
      <c r="E2646">
        <f>'TPS543C20 Loop Gain'!B1294</f>
        <v>116000</v>
      </c>
    </row>
    <row r="2647" spans="3:5" x14ac:dyDescent="0.25">
      <c r="C2647">
        <f>'TPS543C20 Loop Gain'!AI1293</f>
        <v>5.4906154573571211</v>
      </c>
      <c r="D2647">
        <f>'TPS543C20 Loop Gain'!AJ1293</f>
        <v>64.083682503770419</v>
      </c>
      <c r="E2647">
        <f>'TPS543C20 Loop Gain'!B1293</f>
        <v>115900</v>
      </c>
    </row>
    <row r="2648" spans="3:5" x14ac:dyDescent="0.25">
      <c r="C2648">
        <f>'TPS543C20 Loop Gain'!AI1292</f>
        <v>5.4996128954351082</v>
      </c>
      <c r="D2648">
        <f>'TPS543C20 Loop Gain'!AJ1292</f>
        <v>64.087079242679494</v>
      </c>
      <c r="E2648">
        <f>'TPS543C20 Loop Gain'!B1292</f>
        <v>115800</v>
      </c>
    </row>
    <row r="2649" spans="3:5" x14ac:dyDescent="0.25">
      <c r="C2649">
        <f>'TPS543C20 Loop Gain'!AI1291</f>
        <v>5.5086197793110419</v>
      </c>
      <c r="D2649">
        <f>'TPS543C20 Loop Gain'!AJ1291</f>
        <v>64.090467971325424</v>
      </c>
      <c r="E2649">
        <f>'TPS543C20 Loop Gain'!B1291</f>
        <v>115700</v>
      </c>
    </row>
    <row r="2650" spans="3:5" x14ac:dyDescent="0.25">
      <c r="C2650">
        <f>'TPS543C20 Loop Gain'!AI1290</f>
        <v>5.5176361291390119</v>
      </c>
      <c r="D2650">
        <f>'TPS543C20 Loop Gain'!AJ1290</f>
        <v>64.093848684468142</v>
      </c>
      <c r="E2650">
        <f>'TPS543C20 Loop Gain'!B1290</f>
        <v>115600</v>
      </c>
    </row>
    <row r="2651" spans="3:5" x14ac:dyDescent="0.25">
      <c r="C2651">
        <f>'TPS543C20 Loop Gain'!AI1289</f>
        <v>5.5266619651349735</v>
      </c>
      <c r="D2651">
        <f>'TPS543C20 Loop Gain'!AJ1289</f>
        <v>64.097221376896115</v>
      </c>
      <c r="E2651">
        <f>'TPS543C20 Loop Gain'!B1289</f>
        <v>115500</v>
      </c>
    </row>
    <row r="2652" spans="3:5" x14ac:dyDescent="0.25">
      <c r="C2652">
        <f>'TPS543C20 Loop Gain'!AI1288</f>
        <v>5.5356973075760116</v>
      </c>
      <c r="D2652">
        <f>'TPS543C20 Loop Gain'!AJ1288</f>
        <v>64.100586043425452</v>
      </c>
      <c r="E2652">
        <f>'TPS543C20 Loop Gain'!B1288</f>
        <v>115400</v>
      </c>
    </row>
    <row r="2653" spans="3:5" x14ac:dyDescent="0.25">
      <c r="C2653">
        <f>'TPS543C20 Loop Gain'!AI1287</f>
        <v>5.5447421768018295</v>
      </c>
      <c r="D2653">
        <f>'TPS543C20 Loop Gain'!AJ1287</f>
        <v>64.103942678902641</v>
      </c>
      <c r="E2653">
        <f>'TPS543C20 Loop Gain'!B1287</f>
        <v>115300</v>
      </c>
    </row>
    <row r="2654" spans="3:5" x14ac:dyDescent="0.25">
      <c r="C2654">
        <f>'TPS543C20 Loop Gain'!AI1286</f>
        <v>5.5537965932138347</v>
      </c>
      <c r="D2654">
        <f>'TPS543C20 Loop Gain'!AJ1286</f>
        <v>64.107291278200307</v>
      </c>
      <c r="E2654">
        <f>'TPS543C20 Loop Gain'!B1286</f>
        <v>115200</v>
      </c>
    </row>
    <row r="2655" spans="3:5" x14ac:dyDescent="0.25">
      <c r="C2655">
        <f>'TPS543C20 Loop Gain'!AI1285</f>
        <v>5.5628605772756234</v>
      </c>
      <c r="D2655">
        <f>'TPS543C20 Loop Gain'!AJ1285</f>
        <v>64.110631836221401</v>
      </c>
      <c r="E2655">
        <f>'TPS543C20 Loop Gain'!B1285</f>
        <v>115100</v>
      </c>
    </row>
    <row r="2656" spans="3:5" x14ac:dyDescent="0.25">
      <c r="C2656">
        <f>'TPS543C20 Loop Gain'!AI1284</f>
        <v>5.5719341495141244</v>
      </c>
      <c r="D2656">
        <f>'TPS543C20 Loop Gain'!AJ1284</f>
        <v>64.113964347899071</v>
      </c>
      <c r="E2656">
        <f>'TPS543C20 Loop Gain'!B1284</f>
        <v>115000</v>
      </c>
    </row>
    <row r="2657" spans="3:5" x14ac:dyDescent="0.25">
      <c r="C2657">
        <f>'TPS543C20 Loop Gain'!AI1283</f>
        <v>5.5810173305182333</v>
      </c>
      <c r="D2657">
        <f>'TPS543C20 Loop Gain'!AJ1283</f>
        <v>64.117288808194388</v>
      </c>
      <c r="E2657">
        <f>'TPS543C20 Loop Gain'!B1283</f>
        <v>114900</v>
      </c>
    </row>
    <row r="2658" spans="3:5" x14ac:dyDescent="0.25">
      <c r="C2658">
        <f>'TPS543C20 Loop Gain'!AI1282</f>
        <v>5.5901101409411496</v>
      </c>
      <c r="D2658">
        <f>'TPS543C20 Loop Gain'!AJ1282</f>
        <v>64.120605212099591</v>
      </c>
      <c r="E2658">
        <f>'TPS543C20 Loop Gain'!B1282</f>
        <v>114800</v>
      </c>
    </row>
    <row r="2659" spans="3:5" x14ac:dyDescent="0.25">
      <c r="C2659">
        <f>'TPS543C20 Loop Gain'!AI1281</f>
        <v>5.5992126014984267</v>
      </c>
      <c r="D2659">
        <f>'TPS543C20 Loop Gain'!AJ1281</f>
        <v>64.123913554636616</v>
      </c>
      <c r="E2659">
        <f>'TPS543C20 Loop Gain'!B1281</f>
        <v>114700</v>
      </c>
    </row>
    <row r="2660" spans="3:5" x14ac:dyDescent="0.25">
      <c r="C2660">
        <f>'TPS543C20 Loop Gain'!AI1280</f>
        <v>5.6083247329696668</v>
      </c>
      <c r="D2660">
        <f>'TPS543C20 Loop Gain'!AJ1280</f>
        <v>64.127213830858196</v>
      </c>
      <c r="E2660">
        <f>'TPS543C20 Loop Gain'!B1280</f>
        <v>114600</v>
      </c>
    </row>
    <row r="2661" spans="3:5" x14ac:dyDescent="0.25">
      <c r="C2661">
        <f>'TPS543C20 Loop Gain'!AI1279</f>
        <v>5.6174465561986082</v>
      </c>
      <c r="D2661">
        <f>'TPS543C20 Loop Gain'!AJ1279</f>
        <v>64.130506035847162</v>
      </c>
      <c r="E2661">
        <f>'TPS543C20 Loop Gain'!B1279</f>
        <v>114500</v>
      </c>
    </row>
    <row r="2662" spans="3:5" x14ac:dyDescent="0.25">
      <c r="C2662">
        <f>'TPS543C20 Loop Gain'!AI1278</f>
        <v>5.6265780920928741</v>
      </c>
      <c r="D2662">
        <f>'TPS543C20 Loop Gain'!AJ1278</f>
        <v>64.133790164718775</v>
      </c>
      <c r="E2662">
        <f>'TPS543C20 Loop Gain'!B1278</f>
        <v>114400</v>
      </c>
    </row>
    <row r="2663" spans="3:5" x14ac:dyDescent="0.25">
      <c r="C2663">
        <f>'TPS543C20 Loop Gain'!AI1277</f>
        <v>5.6357193616242762</v>
      </c>
      <c r="D2663">
        <f>'TPS543C20 Loop Gain'!AJ1277</f>
        <v>64.137066212618336</v>
      </c>
      <c r="E2663">
        <f>'TPS543C20 Loop Gain'!B1277</f>
        <v>114300</v>
      </c>
    </row>
    <row r="2664" spans="3:5" x14ac:dyDescent="0.25">
      <c r="C2664">
        <f>'TPS543C20 Loop Gain'!AI1276</f>
        <v>5.6448703858297495</v>
      </c>
      <c r="D2664">
        <f>'TPS543C20 Loop Gain'!AJ1276</f>
        <v>64.140334174724387</v>
      </c>
      <c r="E2664">
        <f>'TPS543C20 Loop Gain'!B1276</f>
        <v>114200</v>
      </c>
    </row>
    <row r="2665" spans="3:5" x14ac:dyDescent="0.25">
      <c r="C2665">
        <f>'TPS543C20 Loop Gain'!AI1275</f>
        <v>5.6540311858111147</v>
      </c>
      <c r="D2665">
        <f>'TPS543C20 Loop Gain'!AJ1275</f>
        <v>64.143594046245937</v>
      </c>
      <c r="E2665">
        <f>'TPS543C20 Loop Gain'!B1275</f>
        <v>114100</v>
      </c>
    </row>
    <row r="2666" spans="3:5" x14ac:dyDescent="0.25">
      <c r="C2666">
        <f>'TPS543C20 Loop Gain'!AI1274</f>
        <v>5.663201782735209</v>
      </c>
      <c r="D2666">
        <f>'TPS543C20 Loop Gain'!AJ1274</f>
        <v>64.146845822425334</v>
      </c>
      <c r="E2666">
        <f>'TPS543C20 Loop Gain'!B1274</f>
        <v>114000</v>
      </c>
    </row>
    <row r="2667" spans="3:5" x14ac:dyDescent="0.25">
      <c r="C2667">
        <f>'TPS543C20 Loop Gain'!AI1273</f>
        <v>5.6723821978341586</v>
      </c>
      <c r="D2667">
        <f>'TPS543C20 Loop Gain'!AJ1273</f>
        <v>64.150089498537383</v>
      </c>
      <c r="E2667">
        <f>'TPS543C20 Loop Gain'!B1273</f>
        <v>113900</v>
      </c>
    </row>
    <row r="2668" spans="3:5" x14ac:dyDescent="0.25">
      <c r="C2668">
        <f>'TPS543C20 Loop Gain'!AI1272</f>
        <v>5.6815724524062272</v>
      </c>
      <c r="D2668">
        <f>'TPS543C20 Loop Gain'!AJ1272</f>
        <v>64.153325069889732</v>
      </c>
      <c r="E2668">
        <f>'TPS543C20 Loop Gain'!B1272</f>
        <v>113800</v>
      </c>
    </row>
    <row r="2669" spans="3:5" x14ac:dyDescent="0.25">
      <c r="C2669">
        <f>'TPS543C20 Loop Gain'!AI1271</f>
        <v>5.6907725678152419</v>
      </c>
      <c r="D2669">
        <f>'TPS543C20 Loop Gain'!AJ1271</f>
        <v>64.156552531823706</v>
      </c>
      <c r="E2669">
        <f>'TPS543C20 Loop Gain'!B1271</f>
        <v>113700</v>
      </c>
    </row>
    <row r="2670" spans="3:5" x14ac:dyDescent="0.25">
      <c r="C2670">
        <f>'TPS543C20 Loop Gain'!AI1270</f>
        <v>5.6999825654915428</v>
      </c>
      <c r="D2670">
        <f>'TPS543C20 Loop Gain'!AJ1270</f>
        <v>64.159771879713873</v>
      </c>
      <c r="E2670">
        <f>'TPS543C20 Loop Gain'!B1270</f>
        <v>113600</v>
      </c>
    </row>
    <row r="2671" spans="3:5" x14ac:dyDescent="0.25">
      <c r="C2671">
        <f>'TPS543C20 Loop Gain'!AI1269</f>
        <v>5.7092024669319024</v>
      </c>
      <c r="D2671">
        <f>'TPS543C20 Loop Gain'!AJ1269</f>
        <v>64.162983108968675</v>
      </c>
      <c r="E2671">
        <f>'TPS543C20 Loop Gain'!B1269</f>
        <v>113500</v>
      </c>
    </row>
    <row r="2672" spans="3:5" x14ac:dyDescent="0.25">
      <c r="C2672">
        <f>'TPS543C20 Loop Gain'!AI1268</f>
        <v>5.718432293699772</v>
      </c>
      <c r="D2672">
        <f>'TPS543C20 Loop Gain'!AJ1268</f>
        <v>64.166186215031246</v>
      </c>
      <c r="E2672">
        <f>'TPS543C20 Loop Gain'!B1268</f>
        <v>113400</v>
      </c>
    </row>
    <row r="2673" spans="3:5" x14ac:dyDescent="0.25">
      <c r="C2673">
        <f>'TPS543C20 Loop Gain'!AI1267</f>
        <v>5.7276720674258383</v>
      </c>
      <c r="D2673">
        <f>'TPS543C20 Loop Gain'!AJ1267</f>
        <v>64.169381193379323</v>
      </c>
      <c r="E2673">
        <f>'TPS543C20 Loop Gain'!B1267</f>
        <v>113300</v>
      </c>
    </row>
    <row r="2674" spans="3:5" x14ac:dyDescent="0.25">
      <c r="C2674">
        <f>'TPS543C20 Loop Gain'!AI1266</f>
        <v>5.7369218098079164</v>
      </c>
      <c r="D2674">
        <f>'TPS543C20 Loop Gain'!AJ1266</f>
        <v>64.172568039525245</v>
      </c>
      <c r="E2674">
        <f>'TPS543C20 Loop Gain'!B1266</f>
        <v>113200</v>
      </c>
    </row>
    <row r="2675" spans="3:5" x14ac:dyDescent="0.25">
      <c r="C2675">
        <f>'TPS543C20 Loop Gain'!AI1265</f>
        <v>5.7461815426115193</v>
      </c>
      <c r="D2675">
        <f>'TPS543C20 Loop Gain'!AJ1265</f>
        <v>64.175746749016753</v>
      </c>
      <c r="E2675">
        <f>'TPS543C20 Loop Gain'!B1265</f>
        <v>113100</v>
      </c>
    </row>
    <row r="2676" spans="3:5" x14ac:dyDescent="0.25">
      <c r="C2676">
        <f>'TPS543C20 Loop Gain'!AI1264</f>
        <v>5.7554512876699047</v>
      </c>
      <c r="D2676">
        <f>'TPS543C20 Loop Gain'!AJ1264</f>
        <v>64.178917317437453</v>
      </c>
      <c r="E2676">
        <f>'TPS543C20 Loop Gain'!B1264</f>
        <v>113000</v>
      </c>
    </row>
    <row r="2677" spans="3:5" x14ac:dyDescent="0.25">
      <c r="C2677">
        <f>'TPS543C20 Loop Gain'!AI1263</f>
        <v>5.7647310668846501</v>
      </c>
      <c r="D2677">
        <f>'TPS543C20 Loop Gain'!AJ1263</f>
        <v>64.182079740406067</v>
      </c>
      <c r="E2677">
        <f>'TPS543C20 Loop Gain'!B1263</f>
        <v>112900</v>
      </c>
    </row>
    <row r="2678" spans="3:5" x14ac:dyDescent="0.25">
      <c r="C2678">
        <f>'TPS543C20 Loop Gain'!AI1262</f>
        <v>5.7740209022255664</v>
      </c>
      <c r="D2678">
        <f>'TPS543C20 Loop Gain'!AJ1262</f>
        <v>64.185234013578338</v>
      </c>
      <c r="E2678">
        <f>'TPS543C20 Loop Gain'!B1262</f>
        <v>112800</v>
      </c>
    </row>
    <row r="2679" spans="3:5" x14ac:dyDescent="0.25">
      <c r="C2679">
        <f>'TPS543C20 Loop Gain'!AI1261</f>
        <v>5.7833208157311935</v>
      </c>
      <c r="D2679">
        <f>'TPS543C20 Loop Gain'!AJ1261</f>
        <v>64.188380132647225</v>
      </c>
      <c r="E2679">
        <f>'TPS543C20 Loop Gain'!B1261</f>
        <v>112700</v>
      </c>
    </row>
    <row r="2680" spans="3:5" x14ac:dyDescent="0.25">
      <c r="C2680">
        <f>'TPS543C20 Loop Gain'!AI1260</f>
        <v>5.792630829508961</v>
      </c>
      <c r="D2680">
        <f>'TPS543C20 Loop Gain'!AJ1260</f>
        <v>64.191518093340477</v>
      </c>
      <c r="E2680">
        <f>'TPS543C20 Loop Gain'!B1260</f>
        <v>112600</v>
      </c>
    </row>
    <row r="2681" spans="3:5" x14ac:dyDescent="0.25">
      <c r="C2681">
        <f>'TPS543C20 Loop Gain'!AI1259</f>
        <v>5.8019509657358466</v>
      </c>
      <c r="D2681">
        <f>'TPS543C20 Loop Gain'!AJ1259</f>
        <v>64.194647891425959</v>
      </c>
      <c r="E2681">
        <f>'TPS543C20 Loop Gain'!B1259</f>
        <v>112500</v>
      </c>
    </row>
    <row r="2682" spans="3:5" x14ac:dyDescent="0.25">
      <c r="C2682">
        <f>'TPS543C20 Loop Gain'!AI1258</f>
        <v>5.8112812466579484</v>
      </c>
      <c r="D2682">
        <f>'TPS543C20 Loop Gain'!AJ1258</f>
        <v>64.197769522707489</v>
      </c>
      <c r="E2682">
        <f>'TPS543C20 Loop Gain'!B1258</f>
        <v>112400</v>
      </c>
    </row>
    <row r="2683" spans="3:5" x14ac:dyDescent="0.25">
      <c r="C2683">
        <f>'TPS543C20 Loop Gain'!AI1257</f>
        <v>5.8206216945915639</v>
      </c>
      <c r="D2683">
        <f>'TPS543C20 Loop Gain'!AJ1257</f>
        <v>64.200882983027512</v>
      </c>
      <c r="E2683">
        <f>'TPS543C20 Loop Gain'!B1257</f>
        <v>112300</v>
      </c>
    </row>
    <row r="2684" spans="3:5" x14ac:dyDescent="0.25">
      <c r="C2684">
        <f>'TPS543C20 Loop Gain'!AI1256</f>
        <v>5.8299723319225727</v>
      </c>
      <c r="D2684">
        <f>'TPS543C20 Loop Gain'!AJ1256</f>
        <v>64.203988268265405</v>
      </c>
      <c r="E2684">
        <f>'TPS543C20 Loop Gain'!B1256</f>
        <v>112200</v>
      </c>
    </row>
    <row r="2685" spans="3:5" x14ac:dyDescent="0.25">
      <c r="C2685">
        <f>'TPS543C20 Loop Gain'!AI1255</f>
        <v>5.8393331811077154</v>
      </c>
      <c r="D2685">
        <f>'TPS543C20 Loop Gain'!AJ1255</f>
        <v>64.207085374341929</v>
      </c>
      <c r="E2685">
        <f>'TPS543C20 Loop Gain'!B1255</f>
        <v>112100</v>
      </c>
    </row>
    <row r="2686" spans="3:5" x14ac:dyDescent="0.25">
      <c r="C2686">
        <f>'TPS543C20 Loop Gain'!AI1254</f>
        <v>5.8487042646742493</v>
      </c>
      <c r="D2686">
        <f>'TPS543C20 Loop Gain'!AJ1254</f>
        <v>64.210174297214905</v>
      </c>
      <c r="E2686">
        <f>'TPS543C20 Loop Gain'!B1254</f>
        <v>112000</v>
      </c>
    </row>
    <row r="2687" spans="3:5" x14ac:dyDescent="0.25">
      <c r="C2687">
        <f>'TPS543C20 Loop Gain'!AI1253</f>
        <v>5.8580856052204089</v>
      </c>
      <c r="D2687">
        <f>'TPS543C20 Loop Gain'!AJ1253</f>
        <v>64.213255032882316</v>
      </c>
      <c r="E2687">
        <f>'TPS543C20 Loop Gain'!B1253</f>
        <v>111900</v>
      </c>
    </row>
    <row r="2688" spans="3:5" x14ac:dyDescent="0.25">
      <c r="C2688">
        <f>'TPS543C20 Loop Gain'!AI1252</f>
        <v>5.8674772254154481</v>
      </c>
      <c r="D2688">
        <f>'TPS543C20 Loop Gain'!AJ1252</f>
        <v>64.216327577382174</v>
      </c>
      <c r="E2688">
        <f>'TPS543C20 Loop Gain'!B1252</f>
        <v>111800</v>
      </c>
    </row>
    <row r="2689" spans="3:5" x14ac:dyDescent="0.25">
      <c r="C2689">
        <f>'TPS543C20 Loop Gain'!AI1251</f>
        <v>5.8768791480003042</v>
      </c>
      <c r="D2689">
        <f>'TPS543C20 Loop Gain'!AJ1251</f>
        <v>64.219391926791872</v>
      </c>
      <c r="E2689">
        <f>'TPS543C20 Loop Gain'!B1251</f>
        <v>111700</v>
      </c>
    </row>
    <row r="2690" spans="3:5" x14ac:dyDescent="0.25">
      <c r="C2690">
        <f>'TPS543C20 Loop Gain'!AI1250</f>
        <v>5.8862913957878931</v>
      </c>
      <c r="D2690">
        <f>'TPS543C20 Loop Gain'!AJ1250</f>
        <v>64.222448077230212</v>
      </c>
      <c r="E2690">
        <f>'TPS543C20 Loop Gain'!B1250</f>
        <v>111600</v>
      </c>
    </row>
    <row r="2691" spans="3:5" x14ac:dyDescent="0.25">
      <c r="C2691">
        <f>'TPS543C20 Loop Gain'!AI1249</f>
        <v>5.8957139916628201</v>
      </c>
      <c r="D2691">
        <f>'TPS543C20 Loop Gain'!AJ1249</f>
        <v>64.225496024856923</v>
      </c>
      <c r="E2691">
        <f>'TPS543C20 Loop Gain'!B1249</f>
        <v>111500</v>
      </c>
    </row>
    <row r="2692" spans="3:5" x14ac:dyDescent="0.25">
      <c r="C2692">
        <f>'TPS543C20 Loop Gain'!AI1248</f>
        <v>5.9051469585828826</v>
      </c>
      <c r="D2692">
        <f>'TPS543C20 Loop Gain'!AJ1248</f>
        <v>64.228535765872181</v>
      </c>
      <c r="E2692">
        <f>'TPS543C20 Loop Gain'!B1248</f>
        <v>111400</v>
      </c>
    </row>
    <row r="2693" spans="3:5" x14ac:dyDescent="0.25">
      <c r="C2693">
        <f>'TPS543C20 Loop Gain'!AI1247</f>
        <v>5.9145903195776315</v>
      </c>
      <c r="D2693">
        <f>'TPS543C20 Loop Gain'!AJ1247</f>
        <v>64.231567296519358</v>
      </c>
      <c r="E2693">
        <f>'TPS543C20 Loop Gain'!B1247</f>
        <v>111300</v>
      </c>
    </row>
    <row r="2694" spans="3:5" x14ac:dyDescent="0.25">
      <c r="C2694">
        <f>'TPS543C20 Loop Gain'!AI1246</f>
        <v>5.9240440977502775</v>
      </c>
      <c r="D2694">
        <f>'TPS543C20 Loop Gain'!AJ1246</f>
        <v>64.23459061308273</v>
      </c>
      <c r="E2694">
        <f>'TPS543C20 Loop Gain'!B1246</f>
        <v>111200</v>
      </c>
    </row>
    <row r="2695" spans="3:5" x14ac:dyDescent="0.25">
      <c r="C2695">
        <f>'TPS543C20 Loop Gain'!AI1245</f>
        <v>5.9335083162772335</v>
      </c>
      <c r="D2695">
        <f>'TPS543C20 Loop Gain'!AJ1245</f>
        <v>64.237605711888776</v>
      </c>
      <c r="E2695">
        <f>'TPS543C20 Loop Gain'!B1245</f>
        <v>111100</v>
      </c>
    </row>
    <row r="2696" spans="3:5" x14ac:dyDescent="0.25">
      <c r="C2696">
        <f>'TPS543C20 Loop Gain'!AI1244</f>
        <v>5.9429829984084535</v>
      </c>
      <c r="D2696">
        <f>'TPS543C20 Loop Gain'!AJ1244</f>
        <v>64.24061258930837</v>
      </c>
      <c r="E2696">
        <f>'TPS543C20 Loop Gain'!B1244</f>
        <v>111000</v>
      </c>
    </row>
    <row r="2697" spans="3:5" x14ac:dyDescent="0.25">
      <c r="C2697">
        <f>'TPS543C20 Loop Gain'!AI1243</f>
        <v>5.9524681674677851</v>
      </c>
      <c r="D2697">
        <f>'TPS543C20 Loop Gain'!AJ1243</f>
        <v>64.243611241754095</v>
      </c>
      <c r="E2697">
        <f>'TPS543C20 Loop Gain'!B1243</f>
        <v>110900</v>
      </c>
    </row>
    <row r="2698" spans="3:5" x14ac:dyDescent="0.25">
      <c r="C2698">
        <f>'TPS543C20 Loop Gain'!AI1242</f>
        <v>5.9619638468532044</v>
      </c>
      <c r="D2698">
        <f>'TPS543C20 Loop Gain'!AJ1242</f>
        <v>64.2466016656834</v>
      </c>
      <c r="E2698">
        <f>'TPS543C20 Loop Gain'!B1242</f>
        <v>110800</v>
      </c>
    </row>
    <row r="2699" spans="3:5" x14ac:dyDescent="0.25">
      <c r="C2699">
        <f>'TPS543C20 Loop Gain'!AI1241</f>
        <v>5.9714700600374364</v>
      </c>
      <c r="D2699">
        <f>'TPS543C20 Loop Gain'!AJ1241</f>
        <v>64.249583857596889</v>
      </c>
      <c r="E2699">
        <f>'TPS543C20 Loop Gain'!B1241</f>
        <v>110700</v>
      </c>
    </row>
    <row r="2700" spans="3:5" x14ac:dyDescent="0.25">
      <c r="C2700">
        <f>'TPS543C20 Loop Gain'!AI1240</f>
        <v>5.9809868305680727</v>
      </c>
      <c r="D2700">
        <f>'TPS543C20 Loop Gain'!AJ1240</f>
        <v>64.252557814040216</v>
      </c>
      <c r="E2700">
        <f>'TPS543C20 Loop Gain'!B1240</f>
        <v>110600</v>
      </c>
    </row>
    <row r="2701" spans="3:5" x14ac:dyDescent="0.25">
      <c r="C2701">
        <f>'TPS543C20 Loop Gain'!AI1239</f>
        <v>5.9905141820673622</v>
      </c>
      <c r="D2701">
        <f>'TPS543C20 Loop Gain'!AJ1239</f>
        <v>64.255523531603274</v>
      </c>
      <c r="E2701">
        <f>'TPS543C20 Loop Gain'!B1239</f>
        <v>110500</v>
      </c>
    </row>
    <row r="2702" spans="3:5" x14ac:dyDescent="0.25">
      <c r="C2702">
        <f>'TPS543C20 Loop Gain'!AI1238</f>
        <v>6.0000521382335954</v>
      </c>
      <c r="D2702">
        <f>'TPS543C20 Loop Gain'!AJ1238</f>
        <v>64.258481006922025</v>
      </c>
      <c r="E2702">
        <f>'TPS543C20 Loop Gain'!B1238</f>
        <v>110400</v>
      </c>
    </row>
    <row r="2703" spans="3:5" x14ac:dyDescent="0.25">
      <c r="C2703">
        <f>'TPS543C20 Loop Gain'!AI1237</f>
        <v>6.0096007228407995</v>
      </c>
      <c r="D2703">
        <f>'TPS543C20 Loop Gain'!AJ1237</f>
        <v>64.261430236677185</v>
      </c>
      <c r="E2703">
        <f>'TPS543C20 Loop Gain'!B1237</f>
        <v>110300</v>
      </c>
    </row>
    <row r="2704" spans="3:5" x14ac:dyDescent="0.25">
      <c r="C2704">
        <f>'TPS543C20 Loop Gain'!AI1236</f>
        <v>6.0191599597386389</v>
      </c>
      <c r="D2704">
        <f>'TPS543C20 Loop Gain'!AJ1236</f>
        <v>64.264371217596874</v>
      </c>
      <c r="E2704">
        <f>'TPS543C20 Loop Gain'!B1236</f>
        <v>110200</v>
      </c>
    </row>
    <row r="2705" spans="3:5" x14ac:dyDescent="0.25">
      <c r="C2705">
        <f>'TPS543C20 Loop Gain'!AI1235</f>
        <v>6.0287298728534653</v>
      </c>
      <c r="D2705">
        <f>'TPS543C20 Loop Gain'!AJ1235</f>
        <v>64.267303946454106</v>
      </c>
      <c r="E2705">
        <f>'TPS543C20 Loop Gain'!B1235</f>
        <v>110100</v>
      </c>
    </row>
    <row r="2706" spans="3:5" x14ac:dyDescent="0.25">
      <c r="C2706">
        <f>'TPS543C20 Loop Gain'!AI1234</f>
        <v>6.0383104861883758</v>
      </c>
      <c r="D2706">
        <f>'TPS543C20 Loop Gain'!AJ1234</f>
        <v>64.270228420070481</v>
      </c>
      <c r="E2706">
        <f>'TPS543C20 Loop Gain'!B1234</f>
        <v>110000</v>
      </c>
    </row>
    <row r="2707" spans="3:5" x14ac:dyDescent="0.25">
      <c r="C2707">
        <f>'TPS543C20 Loop Gain'!AI1233</f>
        <v>6.0479018238233895</v>
      </c>
      <c r="D2707">
        <f>'TPS543C20 Loop Gain'!AJ1233</f>
        <v>64.273144635313102</v>
      </c>
      <c r="E2707">
        <f>'TPS543C20 Loop Gain'!B1233</f>
        <v>109900</v>
      </c>
    </row>
    <row r="2708" spans="3:5" x14ac:dyDescent="0.25">
      <c r="C2708">
        <f>'TPS543C20 Loop Gain'!AI1232</f>
        <v>6.0575039099159511</v>
      </c>
      <c r="D2708">
        <f>'TPS543C20 Loop Gain'!AJ1232</f>
        <v>64.27605258909864</v>
      </c>
      <c r="E2708">
        <f>'TPS543C20 Loop Gain'!B1232</f>
        <v>109800</v>
      </c>
    </row>
    <row r="2709" spans="3:5" x14ac:dyDescent="0.25">
      <c r="C2709">
        <f>'TPS543C20 Loop Gain'!AI1231</f>
        <v>6.0671167687011653</v>
      </c>
      <c r="D2709">
        <f>'TPS543C20 Loop Gain'!AJ1231</f>
        <v>64.278952278391358</v>
      </c>
      <c r="E2709">
        <f>'TPS543C20 Loop Gain'!B1231</f>
        <v>109700</v>
      </c>
    </row>
    <row r="2710" spans="3:5" x14ac:dyDescent="0.25">
      <c r="C2710">
        <f>'TPS543C20 Loop Gain'!AI1230</f>
        <v>6.0767404244922236</v>
      </c>
      <c r="D2710">
        <f>'TPS543C20 Loop Gain'!AJ1230</f>
        <v>64.281843700203666</v>
      </c>
      <c r="E2710">
        <f>'TPS543C20 Loop Gain'!B1230</f>
        <v>109600</v>
      </c>
    </row>
    <row r="2711" spans="3:5" x14ac:dyDescent="0.25">
      <c r="C2711">
        <f>'TPS543C20 Loop Gain'!AI1229</f>
        <v>6.0863749016804931</v>
      </c>
      <c r="D2711">
        <f>'TPS543C20 Loop Gain'!AJ1229</f>
        <v>64.284726851597384</v>
      </c>
      <c r="E2711">
        <f>'TPS543C20 Loop Gain'!B1229</f>
        <v>109500</v>
      </c>
    </row>
    <row r="2712" spans="3:5" x14ac:dyDescent="0.25">
      <c r="C2712">
        <f>'TPS543C20 Loop Gain'!AI1228</f>
        <v>6.0960202247361135</v>
      </c>
      <c r="D2712">
        <f>'TPS543C20 Loop Gain'!AJ1228</f>
        <v>64.287601729683928</v>
      </c>
      <c r="E2712">
        <f>'TPS543C20 Loop Gain'!B1228</f>
        <v>109400</v>
      </c>
    </row>
    <row r="2713" spans="3:5" x14ac:dyDescent="0.25">
      <c r="C2713">
        <f>'TPS543C20 Loop Gain'!AI1227</f>
        <v>6.1056764182081258</v>
      </c>
      <c r="D2713">
        <f>'TPS543C20 Loop Gain'!AJ1227</f>
        <v>64.290468331624893</v>
      </c>
      <c r="E2713">
        <f>'TPS543C20 Loop Gain'!B1227</f>
        <v>109300</v>
      </c>
    </row>
    <row r="2714" spans="3:5" x14ac:dyDescent="0.25">
      <c r="C2714">
        <f>'TPS543C20 Loop Gain'!AI1226</f>
        <v>6.1153435067252104</v>
      </c>
      <c r="D2714">
        <f>'TPS543C20 Loop Gain'!AJ1226</f>
        <v>64.293326654631485</v>
      </c>
      <c r="E2714">
        <f>'TPS543C20 Loop Gain'!B1226</f>
        <v>109200</v>
      </c>
    </row>
    <row r="2715" spans="3:5" x14ac:dyDescent="0.25">
      <c r="C2715">
        <f>'TPS543C20 Loop Gain'!AI1225</f>
        <v>6.125021514994943</v>
      </c>
      <c r="D2715">
        <f>'TPS543C20 Loop Gain'!AJ1225</f>
        <v>64.296176695966722</v>
      </c>
      <c r="E2715">
        <f>'TPS543C20 Loop Gain'!B1225</f>
        <v>109100</v>
      </c>
    </row>
    <row r="2716" spans="3:5" x14ac:dyDescent="0.25">
      <c r="C2716">
        <f>'TPS543C20 Loop Gain'!AI1224</f>
        <v>6.1347104678058075</v>
      </c>
      <c r="D2716">
        <f>'TPS543C20 Loop Gain'!AJ1224</f>
        <v>64.299018452944395</v>
      </c>
      <c r="E2716">
        <f>'TPS543C20 Loop Gain'!B1224</f>
        <v>109000</v>
      </c>
    </row>
    <row r="2717" spans="3:5" x14ac:dyDescent="0.25">
      <c r="C2717">
        <f>'TPS543C20 Loop Gain'!AI1223</f>
        <v>6.1444103900261844</v>
      </c>
      <c r="D2717">
        <f>'TPS543C20 Loop Gain'!AJ1223</f>
        <v>64.301851922930467</v>
      </c>
      <c r="E2717">
        <f>'TPS543C20 Loop Gain'!B1223</f>
        <v>108900</v>
      </c>
    </row>
    <row r="2718" spans="3:5" x14ac:dyDescent="0.25">
      <c r="C2718">
        <f>'TPS543C20 Loop Gain'!AI1222</f>
        <v>6.1541213066048437</v>
      </c>
      <c r="D2718">
        <f>'TPS543C20 Loop Gain'!AJ1222</f>
        <v>64.304677103342499</v>
      </c>
      <c r="E2718">
        <f>'TPS543C20 Loop Gain'!B1222</f>
        <v>108800</v>
      </c>
    </row>
    <row r="2719" spans="3:5" x14ac:dyDescent="0.25">
      <c r="C2719">
        <f>'TPS543C20 Loop Gain'!AI1221</f>
        <v>6.163843242572062</v>
      </c>
      <c r="D2719">
        <f>'TPS543C20 Loop Gain'!AJ1221</f>
        <v>64.3074939916511</v>
      </c>
      <c r="E2719">
        <f>'TPS543C20 Loop Gain'!B1221</f>
        <v>108700</v>
      </c>
    </row>
    <row r="2720" spans="3:5" x14ac:dyDescent="0.25">
      <c r="C2720">
        <f>'TPS543C20 Loop Gain'!AI1220</f>
        <v>6.1735762230390101</v>
      </c>
      <c r="D2720">
        <f>'TPS543C20 Loop Gain'!AJ1220</f>
        <v>64.310302585380157</v>
      </c>
      <c r="E2720">
        <f>'TPS543C20 Loop Gain'!B1220</f>
        <v>108600</v>
      </c>
    </row>
    <row r="2721" spans="3:5" x14ac:dyDescent="0.25">
      <c r="C2721">
        <f>'TPS543C20 Loop Gain'!AI1219</f>
        <v>6.1833202731988717</v>
      </c>
      <c r="D2721">
        <f>'TPS543C20 Loop Gain'!AJ1219</f>
        <v>64.313102882106847</v>
      </c>
      <c r="E2721">
        <f>'TPS543C20 Loop Gain'!B1219</f>
        <v>108500</v>
      </c>
    </row>
    <row r="2722" spans="3:5" x14ac:dyDescent="0.25">
      <c r="C2722">
        <f>'TPS543C20 Loop Gain'!AI1218</f>
        <v>6.1930754183267469</v>
      </c>
      <c r="D2722">
        <f>'TPS543C20 Loop Gain'!AJ1218</f>
        <v>64.315894879462448</v>
      </c>
      <c r="E2722">
        <f>'TPS543C20 Loop Gain'!B1218</f>
        <v>108400</v>
      </c>
    </row>
    <row r="2723" spans="3:5" x14ac:dyDescent="0.25">
      <c r="C2723">
        <f>'TPS543C20 Loop Gain'!AI1217</f>
        <v>6.2028416837801581</v>
      </c>
      <c r="D2723">
        <f>'TPS543C20 Loop Gain'!AJ1217</f>
        <v>64.318678575133802</v>
      </c>
      <c r="E2723">
        <f>'TPS543C20 Loop Gain'!B1217</f>
        <v>108300</v>
      </c>
    </row>
    <row r="2724" spans="3:5" x14ac:dyDescent="0.25">
      <c r="C2724">
        <f>'TPS543C20 Loop Gain'!AI1216</f>
        <v>6.2126190949991926</v>
      </c>
      <c r="D2724">
        <f>'TPS543C20 Loop Gain'!AJ1216</f>
        <v>64.32145396686127</v>
      </c>
      <c r="E2724">
        <f>'TPS543C20 Loop Gain'!B1216</f>
        <v>108200</v>
      </c>
    </row>
    <row r="2725" spans="3:5" x14ac:dyDescent="0.25">
      <c r="C2725">
        <f>'TPS543C20 Loop Gain'!AI1215</f>
        <v>6.2224076775071033</v>
      </c>
      <c r="D2725">
        <f>'TPS543C20 Loop Gain'!AJ1215</f>
        <v>64.324221052441814</v>
      </c>
      <c r="E2725">
        <f>'TPS543C20 Loop Gain'!B1215</f>
        <v>108100</v>
      </c>
    </row>
    <row r="2726" spans="3:5" x14ac:dyDescent="0.25">
      <c r="C2726">
        <f>'TPS543C20 Loop Gain'!AI1214</f>
        <v>6.2322074569108494</v>
      </c>
      <c r="D2726">
        <f>'TPS543C20 Loop Gain'!AJ1214</f>
        <v>64.326979829728316</v>
      </c>
      <c r="E2726">
        <f>'TPS543C20 Loop Gain'!B1214</f>
        <v>108000</v>
      </c>
    </row>
    <row r="2727" spans="3:5" x14ac:dyDescent="0.25">
      <c r="C2727">
        <f>'TPS543C20 Loop Gain'!AI1213</f>
        <v>6.2420184589007093</v>
      </c>
      <c r="D2727">
        <f>'TPS543C20 Loop Gain'!AJ1213</f>
        <v>64.329730296629108</v>
      </c>
      <c r="E2727">
        <f>'TPS543C20 Loop Gain'!B1213</f>
        <v>107900</v>
      </c>
    </row>
    <row r="2728" spans="3:5" x14ac:dyDescent="0.25">
      <c r="C2728">
        <f>'TPS543C20 Loop Gain'!AI1212</f>
        <v>6.2518407092513373</v>
      </c>
      <c r="D2728">
        <f>'TPS543C20 Loop Gain'!AJ1212</f>
        <v>64.332472451111471</v>
      </c>
      <c r="E2728">
        <f>'TPS543C20 Loop Gain'!B1212</f>
        <v>107800</v>
      </c>
    </row>
    <row r="2729" spans="3:5" x14ac:dyDescent="0.25">
      <c r="C2729">
        <f>'TPS543C20 Loop Gain'!AI1211</f>
        <v>6.2616742338220144</v>
      </c>
      <c r="D2729">
        <f>'TPS543C20 Loop Gain'!AJ1211</f>
        <v>64.33520629119873</v>
      </c>
      <c r="E2729">
        <f>'TPS543C20 Loop Gain'!B1211</f>
        <v>107700</v>
      </c>
    </row>
    <row r="2730" spans="3:5" x14ac:dyDescent="0.25">
      <c r="C2730">
        <f>'TPS543C20 Loop Gain'!AI1210</f>
        <v>6.2715190585564624</v>
      </c>
      <c r="D2730">
        <f>'TPS543C20 Loop Gain'!AJ1210</f>
        <v>64.337931814972393</v>
      </c>
      <c r="E2730">
        <f>'TPS543C20 Loop Gain'!B1210</f>
        <v>107600</v>
      </c>
    </row>
    <row r="2731" spans="3:5" x14ac:dyDescent="0.25">
      <c r="C2731">
        <f>'TPS543C20 Loop Gain'!AI1209</f>
        <v>6.2813752094840911</v>
      </c>
      <c r="D2731">
        <f>'TPS543C20 Loop Gain'!AJ1209</f>
        <v>64.340649020572414</v>
      </c>
      <c r="E2731">
        <f>'TPS543C20 Loop Gain'!B1209</f>
        <v>107500</v>
      </c>
    </row>
    <row r="2732" spans="3:5" x14ac:dyDescent="0.25">
      <c r="C2732">
        <f>'TPS543C20 Loop Gain'!AI1208</f>
        <v>6.2912427127195212</v>
      </c>
      <c r="D2732">
        <f>'TPS543C20 Loop Gain'!AJ1208</f>
        <v>64.343357906198861</v>
      </c>
      <c r="E2732">
        <f>'TPS543C20 Loop Gain'!B1208</f>
        <v>107400</v>
      </c>
    </row>
    <row r="2733" spans="3:5" x14ac:dyDescent="0.25">
      <c r="C2733">
        <f>'TPS543C20 Loop Gain'!AI1207</f>
        <v>6.3011215944638206</v>
      </c>
      <c r="D2733">
        <f>'TPS543C20 Loop Gain'!AJ1207</f>
        <v>64.346058470110535</v>
      </c>
      <c r="E2733">
        <f>'TPS543C20 Loop Gain'!B1207</f>
        <v>107300</v>
      </c>
    </row>
    <row r="2734" spans="3:5" x14ac:dyDescent="0.25">
      <c r="C2734">
        <f>'TPS543C20 Loop Gain'!AI1206</f>
        <v>6.3110118810038234</v>
      </c>
      <c r="D2734">
        <f>'TPS543C20 Loop Gain'!AJ1206</f>
        <v>64.348750710625964</v>
      </c>
      <c r="E2734">
        <f>'TPS543C20 Loop Gain'!B1206</f>
        <v>107200</v>
      </c>
    </row>
    <row r="2735" spans="3:5" x14ac:dyDescent="0.25">
      <c r="C2735">
        <f>'TPS543C20 Loop Gain'!AI1205</f>
        <v>6.3209135987133376</v>
      </c>
      <c r="D2735">
        <f>'TPS543C20 Loop Gain'!AJ1205</f>
        <v>64.351434626125254</v>
      </c>
      <c r="E2735">
        <f>'TPS543C20 Loop Gain'!B1205</f>
        <v>107100</v>
      </c>
    </row>
    <row r="2736" spans="3:5" x14ac:dyDescent="0.25">
      <c r="C2736">
        <f>'TPS543C20 Loop Gain'!AI1204</f>
        <v>6.3308267740530049</v>
      </c>
      <c r="D2736">
        <f>'TPS543C20 Loop Gain'!AJ1204</f>
        <v>64.354110215047939</v>
      </c>
      <c r="E2736">
        <f>'TPS543C20 Loop Gain'!B1204</f>
        <v>107000</v>
      </c>
    </row>
    <row r="2737" spans="3:5" x14ac:dyDescent="0.25">
      <c r="C2737">
        <f>'TPS543C20 Loop Gain'!AI1203</f>
        <v>6.3407514335712465</v>
      </c>
      <c r="D2737">
        <f>'TPS543C20 Loop Gain'!AJ1203</f>
        <v>64.356777475897331</v>
      </c>
      <c r="E2737">
        <f>'TPS543C20 Loop Gain'!B1203</f>
        <v>106900</v>
      </c>
    </row>
    <row r="2738" spans="3:5" x14ac:dyDescent="0.25">
      <c r="C2738">
        <f>'TPS543C20 Loop Gain'!AI1202</f>
        <v>6.3506876039040741</v>
      </c>
      <c r="D2738">
        <f>'TPS543C20 Loop Gain'!AJ1202</f>
        <v>64.359436407237638</v>
      </c>
      <c r="E2738">
        <f>'TPS543C20 Loop Gain'!B1202</f>
        <v>106800</v>
      </c>
    </row>
    <row r="2739" spans="3:5" x14ac:dyDescent="0.25">
      <c r="C2739">
        <f>'TPS543C20 Loop Gain'!AI1201</f>
        <v>6.360635311775793</v>
      </c>
      <c r="D2739">
        <f>'TPS543C20 Loop Gain'!AJ1201</f>
        <v>64.362087007696005</v>
      </c>
      <c r="E2739">
        <f>'TPS543C20 Loop Gain'!B1201</f>
        <v>106700</v>
      </c>
    </row>
    <row r="2740" spans="3:5" x14ac:dyDescent="0.25">
      <c r="C2740">
        <f>'TPS543C20 Loop Gain'!AI1200</f>
        <v>6.3705945839988924</v>
      </c>
      <c r="D2740">
        <f>'TPS543C20 Loop Gain'!AJ1200</f>
        <v>64.364729275962546</v>
      </c>
      <c r="E2740">
        <f>'TPS543C20 Loop Gain'!B1200</f>
        <v>106600</v>
      </c>
    </row>
    <row r="2741" spans="3:5" x14ac:dyDescent="0.25">
      <c r="C2741">
        <f>'TPS543C20 Loop Gain'!AI1199</f>
        <v>6.3805654474755604</v>
      </c>
      <c r="D2741">
        <f>'TPS543C20 Loop Gain'!AJ1199</f>
        <v>64.36736321079232</v>
      </c>
      <c r="E2741">
        <f>'TPS543C20 Loop Gain'!B1199</f>
        <v>106500</v>
      </c>
    </row>
    <row r="2742" spans="3:5" x14ac:dyDescent="0.25">
      <c r="C2742">
        <f>'TPS543C20 Loop Gain'!AI1198</f>
        <v>6.3905479291965959</v>
      </c>
      <c r="D2742">
        <f>'TPS543C20 Loop Gain'!AJ1198</f>
        <v>64.369988811003296</v>
      </c>
      <c r="E2742">
        <f>'TPS543C20 Loop Gain'!B1198</f>
        <v>106400</v>
      </c>
    </row>
    <row r="2743" spans="3:5" x14ac:dyDescent="0.25">
      <c r="C2743">
        <f>'TPS543C20 Loop Gain'!AI1197</f>
        <v>6.400542056242811</v>
      </c>
      <c r="D2743">
        <f>'TPS543C20 Loop Gain'!AJ1197</f>
        <v>64.372606075479624</v>
      </c>
      <c r="E2743">
        <f>'TPS543C20 Loop Gain'!B1197</f>
        <v>106300</v>
      </c>
    </row>
    <row r="2744" spans="3:5" x14ac:dyDescent="0.25">
      <c r="C2744">
        <f>'TPS543C20 Loop Gain'!AI1196</f>
        <v>6.4105478557851576</v>
      </c>
      <c r="D2744">
        <f>'TPS543C20 Loop Gain'!AJ1196</f>
        <v>64.375215003169245</v>
      </c>
      <c r="E2744">
        <f>'TPS543C20 Loop Gain'!B1196</f>
        <v>106200</v>
      </c>
    </row>
    <row r="2745" spans="3:5" x14ac:dyDescent="0.25">
      <c r="C2745">
        <f>'TPS543C20 Loop Gain'!AI1195</f>
        <v>6.4205653550850226</v>
      </c>
      <c r="D2745">
        <f>'TPS543C20 Loop Gain'!AJ1195</f>
        <v>64.377815593088087</v>
      </c>
      <c r="E2745">
        <f>'TPS543C20 Loop Gain'!B1195</f>
        <v>106100</v>
      </c>
    </row>
    <row r="2746" spans="3:5" x14ac:dyDescent="0.25">
      <c r="C2746">
        <f>'TPS543C20 Loop Gain'!AI1194</f>
        <v>6.4305945814947121</v>
      </c>
      <c r="D2746">
        <f>'TPS543C20 Loop Gain'!AJ1194</f>
        <v>64.380407844317958</v>
      </c>
      <c r="E2746">
        <f>'TPS543C20 Loop Gain'!B1194</f>
        <v>106000</v>
      </c>
    </row>
    <row r="2747" spans="3:5" x14ac:dyDescent="0.25">
      <c r="C2747">
        <f>'TPS543C20 Loop Gain'!AI1193</f>
        <v>6.4406355624576461</v>
      </c>
      <c r="D2747">
        <f>'TPS543C20 Loop Gain'!AJ1193</f>
        <v>64.382991756006746</v>
      </c>
      <c r="E2747">
        <f>'TPS543C20 Loop Gain'!B1193</f>
        <v>105900</v>
      </c>
    </row>
    <row r="2748" spans="3:5" x14ac:dyDescent="0.25">
      <c r="C2748">
        <f>'TPS543C20 Loop Gain'!AI1192</f>
        <v>6.4506883255091303</v>
      </c>
      <c r="D2748">
        <f>'TPS543C20 Loop Gain'!AJ1192</f>
        <v>64.385567327372925</v>
      </c>
      <c r="E2748">
        <f>'TPS543C20 Loop Gain'!B1192</f>
        <v>105800</v>
      </c>
    </row>
    <row r="2749" spans="3:5" x14ac:dyDescent="0.25">
      <c r="C2749">
        <f>'TPS543C20 Loop Gain'!AI1191</f>
        <v>6.4607528982765317</v>
      </c>
      <c r="D2749">
        <f>'TPS543C20 Loop Gain'!AJ1191</f>
        <v>64.388134557699232</v>
      </c>
      <c r="E2749">
        <f>'TPS543C20 Loop Gain'!B1191</f>
        <v>105700</v>
      </c>
    </row>
    <row r="2750" spans="3:5" x14ac:dyDescent="0.25">
      <c r="C2750">
        <f>'TPS543C20 Loop Gain'!AI1190</f>
        <v>6.4708293084795123</v>
      </c>
      <c r="D2750">
        <f>'TPS543C20 Loop Gain'!AJ1190</f>
        <v>64.390693446341018</v>
      </c>
      <c r="E2750">
        <f>'TPS543C20 Loop Gain'!B1190</f>
        <v>105600</v>
      </c>
    </row>
    <row r="2751" spans="3:5" x14ac:dyDescent="0.25">
      <c r="C2751">
        <f>'TPS543C20 Loop Gain'!AI1189</f>
        <v>6.480917583931058</v>
      </c>
      <c r="D2751">
        <f>'TPS543C20 Loop Gain'!AJ1189</f>
        <v>64.393243992721139</v>
      </c>
      <c r="E2751">
        <f>'TPS543C20 Loop Gain'!B1189</f>
        <v>105500</v>
      </c>
    </row>
    <row r="2752" spans="3:5" x14ac:dyDescent="0.25">
      <c r="C2752">
        <f>'TPS543C20 Loop Gain'!AI1188</f>
        <v>6.491017752536548</v>
      </c>
      <c r="D2752">
        <f>'TPS543C20 Loop Gain'!AJ1188</f>
        <v>64.39578619633329</v>
      </c>
      <c r="E2752">
        <f>'TPS543C20 Loop Gain'!B1188</f>
        <v>105400</v>
      </c>
    </row>
    <row r="2753" spans="3:5" x14ac:dyDescent="0.25">
      <c r="C2753">
        <f>'TPS543C20 Loop Gain'!AI1187</f>
        <v>6.5011298422961374</v>
      </c>
      <c r="D2753">
        <f>'TPS543C20 Loop Gain'!AJ1187</f>
        <v>64.398320056741625</v>
      </c>
      <c r="E2753">
        <f>'TPS543C20 Loop Gain'!B1187</f>
        <v>105300</v>
      </c>
    </row>
    <row r="2754" spans="3:5" x14ac:dyDescent="0.25">
      <c r="C2754">
        <f>'TPS543C20 Loop Gain'!AI1186</f>
        <v>6.5112538813032916</v>
      </c>
      <c r="D2754">
        <f>'TPS543C20 Loop Gain'!AJ1186</f>
        <v>64.400845573581179</v>
      </c>
      <c r="E2754">
        <f>'TPS543C20 Loop Gain'!B1186</f>
        <v>105200</v>
      </c>
    </row>
    <row r="2755" spans="3:5" x14ac:dyDescent="0.25">
      <c r="C2755">
        <f>'TPS543C20 Loop Gain'!AI1185</f>
        <v>6.521389897746297</v>
      </c>
      <c r="D2755">
        <f>'TPS543C20 Loop Gain'!AJ1185</f>
        <v>64.403362746560788</v>
      </c>
      <c r="E2755">
        <f>'TPS543C20 Loop Gain'!B1185</f>
        <v>105100</v>
      </c>
    </row>
    <row r="2756" spans="3:5" x14ac:dyDescent="0.25">
      <c r="C2756">
        <f>'TPS543C20 Loop Gain'!AI1184</f>
        <v>6.5315379199084056</v>
      </c>
      <c r="D2756">
        <f>'TPS543C20 Loop Gain'!AJ1184</f>
        <v>64.405871575458747</v>
      </c>
      <c r="E2756">
        <f>'TPS543C20 Loop Gain'!B1184</f>
        <v>105000</v>
      </c>
    </row>
    <row r="2757" spans="3:5" x14ac:dyDescent="0.25">
      <c r="C2757">
        <f>'TPS543C20 Loop Gain'!AI1183</f>
        <v>6.5416979761678551</v>
      </c>
      <c r="D2757">
        <f>'TPS543C20 Loop Gain'!AJ1183</f>
        <v>64.408372060129039</v>
      </c>
      <c r="E2757">
        <f>'TPS543C20 Loop Gain'!B1183</f>
        <v>104900</v>
      </c>
    </row>
    <row r="2758" spans="3:5" x14ac:dyDescent="0.25">
      <c r="C2758">
        <f>'TPS543C20 Loop Gain'!AI1182</f>
        <v>6.5518700949993409</v>
      </c>
      <c r="D2758">
        <f>'TPS543C20 Loop Gain'!AJ1182</f>
        <v>64.410864200498594</v>
      </c>
      <c r="E2758">
        <f>'TPS543C20 Loop Gain'!B1182</f>
        <v>104800</v>
      </c>
    </row>
    <row r="2759" spans="3:5" x14ac:dyDescent="0.25">
      <c r="C2759">
        <f>'TPS543C20 Loop Gain'!AI1181</f>
        <v>6.5620543049729685</v>
      </c>
      <c r="D2759">
        <f>'TPS543C20 Loop Gain'!AJ1181</f>
        <v>64.413347996568788</v>
      </c>
      <c r="E2759">
        <f>'TPS543C20 Loop Gain'!B1181</f>
        <v>104700</v>
      </c>
    </row>
    <row r="2760" spans="3:5" x14ac:dyDescent="0.25">
      <c r="C2760">
        <f>'TPS543C20 Loop Gain'!AI1180</f>
        <v>6.5722506347561698</v>
      </c>
      <c r="D2760">
        <f>'TPS543C20 Loop Gain'!AJ1180</f>
        <v>64.415823448415608</v>
      </c>
      <c r="E2760">
        <f>'TPS543C20 Loop Gain'!B1180</f>
        <v>104600</v>
      </c>
    </row>
    <row r="2761" spans="3:5" x14ac:dyDescent="0.25">
      <c r="C2761">
        <f>'TPS543C20 Loop Gain'!AI1179</f>
        <v>6.5824591131126509</v>
      </c>
      <c r="D2761">
        <f>'TPS543C20 Loop Gain'!AJ1179</f>
        <v>64.418290556191181</v>
      </c>
      <c r="E2761">
        <f>'TPS543C20 Loop Gain'!B1179</f>
        <v>104500</v>
      </c>
    </row>
    <row r="2762" spans="3:5" x14ac:dyDescent="0.25">
      <c r="C2762">
        <f>'TPS543C20 Loop Gain'!AI1178</f>
        <v>6.592679768904004</v>
      </c>
      <c r="D2762">
        <f>'TPS543C20 Loop Gain'!AJ1178</f>
        <v>64.420749320123676</v>
      </c>
      <c r="E2762">
        <f>'TPS543C20 Loop Gain'!B1178</f>
        <v>104400</v>
      </c>
    </row>
    <row r="2763" spans="3:5" x14ac:dyDescent="0.25">
      <c r="C2763">
        <f>'TPS543C20 Loop Gain'!AI1177</f>
        <v>6.6029126310898478</v>
      </c>
      <c r="D2763">
        <f>'TPS543C20 Loop Gain'!AJ1177</f>
        <v>64.423199740518825</v>
      </c>
      <c r="E2763">
        <f>'TPS543C20 Loop Gain'!B1177</f>
        <v>104300</v>
      </c>
    </row>
    <row r="2764" spans="3:5" x14ac:dyDescent="0.25">
      <c r="C2764">
        <f>'TPS543C20 Loop Gain'!AI1176</f>
        <v>6.6131577287278187</v>
      </c>
      <c r="D2764">
        <f>'TPS543C20 Loop Gain'!AJ1176</f>
        <v>64.425641817759001</v>
      </c>
      <c r="E2764">
        <f>'TPS543C20 Loop Gain'!B1176</f>
        <v>104200</v>
      </c>
    </row>
    <row r="2765" spans="3:5" x14ac:dyDescent="0.25">
      <c r="C2765">
        <f>'TPS543C20 Loop Gain'!AI1175</f>
        <v>6.623415090974472</v>
      </c>
      <c r="D2765">
        <f>'TPS543C20 Loop Gain'!AJ1175</f>
        <v>64.428075552306083</v>
      </c>
      <c r="E2765">
        <f>'TPS543C20 Loop Gain'!B1175</f>
        <v>104100</v>
      </c>
    </row>
    <row r="2766" spans="3:5" x14ac:dyDescent="0.25">
      <c r="C2766">
        <f>'TPS543C20 Loop Gain'!AI1174</f>
        <v>6.6336847470853852</v>
      </c>
      <c r="D2766">
        <f>'TPS543C20 Loop Gain'!AJ1174</f>
        <v>64.430500944699148</v>
      </c>
      <c r="E2766">
        <f>'TPS543C20 Loop Gain'!B1174</f>
        <v>104000</v>
      </c>
    </row>
    <row r="2767" spans="3:5" x14ac:dyDescent="0.25">
      <c r="C2767">
        <f>'TPS543C20 Loop Gain'!AI1173</f>
        <v>6.6439667264158402</v>
      </c>
      <c r="D2767">
        <f>'TPS543C20 Loop Gain'!AJ1173</f>
        <v>64.432917995559094</v>
      </c>
      <c r="E2767">
        <f>'TPS543C20 Loop Gain'!B1173</f>
        <v>103900</v>
      </c>
    </row>
    <row r="2768" spans="3:5" x14ac:dyDescent="0.25">
      <c r="C2768">
        <f>'TPS543C20 Loop Gain'!AI1172</f>
        <v>6.6542610584213921</v>
      </c>
      <c r="D2768">
        <f>'TPS543C20 Loop Gain'!AJ1172</f>
        <v>64.435326705584714</v>
      </c>
      <c r="E2768">
        <f>'TPS543C20 Loop Gain'!B1172</f>
        <v>103800</v>
      </c>
    </row>
    <row r="2769" spans="3:5" x14ac:dyDescent="0.25">
      <c r="C2769">
        <f>'TPS543C20 Loop Gain'!AI1171</f>
        <v>6.664567772657831</v>
      </c>
      <c r="D2769">
        <f>'TPS543C20 Loop Gain'!AJ1171</f>
        <v>64.437727075557547</v>
      </c>
      <c r="E2769">
        <f>'TPS543C20 Loop Gain'!B1171</f>
        <v>103700</v>
      </c>
    </row>
    <row r="2770" spans="3:5" x14ac:dyDescent="0.25">
      <c r="C2770">
        <f>'TPS543C20 Loop Gain'!AI1170</f>
        <v>6.6748868987821606</v>
      </c>
      <c r="D2770">
        <f>'TPS543C20 Loop Gain'!AJ1170</f>
        <v>64.44011910633985</v>
      </c>
      <c r="E2770">
        <f>'TPS543C20 Loop Gain'!B1170</f>
        <v>103600</v>
      </c>
    </row>
    <row r="2771" spans="3:5" x14ac:dyDescent="0.25">
      <c r="C2771">
        <f>'TPS543C20 Loop Gain'!AI1169</f>
        <v>6.6852184665524872</v>
      </c>
      <c r="D2771">
        <f>'TPS543C20 Loop Gain'!AJ1169</f>
        <v>64.442502798876887</v>
      </c>
      <c r="E2771">
        <f>'TPS543C20 Loop Gain'!B1169</f>
        <v>103500</v>
      </c>
    </row>
    <row r="2772" spans="3:5" x14ac:dyDescent="0.25">
      <c r="C2772">
        <f>'TPS543C20 Loop Gain'!AI1168</f>
        <v>6.6955625058290806</v>
      </c>
      <c r="D2772">
        <f>'TPS543C20 Loop Gain'!AJ1168</f>
        <v>64.444878154196019</v>
      </c>
      <c r="E2772">
        <f>'TPS543C20 Loop Gain'!B1168</f>
        <v>103400</v>
      </c>
    </row>
    <row r="2773" spans="3:5" x14ac:dyDescent="0.25">
      <c r="C2773">
        <f>'TPS543C20 Loop Gain'!AI1167</f>
        <v>6.7059190465742757</v>
      </c>
      <c r="D2773">
        <f>'TPS543C20 Loop Gain'!AJ1167</f>
        <v>64.44724517340893</v>
      </c>
      <c r="E2773">
        <f>'TPS543C20 Loop Gain'!B1167</f>
        <v>103300</v>
      </c>
    </row>
    <row r="2774" spans="3:5" x14ac:dyDescent="0.25">
      <c r="C2774">
        <f>'TPS543C20 Loop Gain'!AI1166</f>
        <v>6.7162881188534289</v>
      </c>
      <c r="D2774">
        <f>'TPS543C20 Loop Gain'!AJ1166</f>
        <v>64.44960385771175</v>
      </c>
      <c r="E2774">
        <f>'TPS543C20 Loop Gain'!B1166</f>
        <v>103200</v>
      </c>
    </row>
    <row r="2775" spans="3:5" x14ac:dyDescent="0.25">
      <c r="C2775">
        <f>'TPS543C20 Loop Gain'!AI1165</f>
        <v>6.7266697528350763</v>
      </c>
      <c r="D2775">
        <f>'TPS543C20 Loop Gain'!AJ1165</f>
        <v>64.451954208385686</v>
      </c>
      <c r="E2775">
        <f>'TPS543C20 Loop Gain'!B1165</f>
        <v>103100</v>
      </c>
    </row>
    <row r="2776" spans="3:5" x14ac:dyDescent="0.25">
      <c r="C2776">
        <f>'TPS543C20 Loop Gain'!AI1164</f>
        <v>6.7370639787913085</v>
      </c>
      <c r="D2776">
        <f>'TPS543C20 Loop Gain'!AJ1164</f>
        <v>64.454296226797481</v>
      </c>
      <c r="E2776">
        <f>'TPS543C20 Loop Gain'!B1164</f>
        <v>103000</v>
      </c>
    </row>
    <row r="2777" spans="3:5" x14ac:dyDescent="0.25">
      <c r="C2777">
        <f>'TPS543C20 Loop Gain'!AI1163</f>
        <v>6.747470827098395</v>
      </c>
      <c r="D2777">
        <f>'TPS543C20 Loop Gain'!AJ1163</f>
        <v>64.456629914400665</v>
      </c>
      <c r="E2777">
        <f>'TPS543C20 Loop Gain'!B1163</f>
        <v>102900</v>
      </c>
    </row>
    <row r="2778" spans="3:5" x14ac:dyDescent="0.25">
      <c r="C2778">
        <f>'TPS543C20 Loop Gain'!AI1162</f>
        <v>6.7578903282373251</v>
      </c>
      <c r="D2778">
        <f>'TPS543C20 Loop Gain'!AJ1162</f>
        <v>64.458955272736077</v>
      </c>
      <c r="E2778">
        <f>'TPS543C20 Loop Gain'!B1162</f>
        <v>102800</v>
      </c>
    </row>
    <row r="2779" spans="3:5" x14ac:dyDescent="0.25">
      <c r="C2779">
        <f>'TPS543C20 Loop Gain'!AI1161</f>
        <v>6.768322512794386</v>
      </c>
      <c r="D2779">
        <f>'TPS543C20 Loop Gain'!AJ1161</f>
        <v>64.461272303432324</v>
      </c>
      <c r="E2779">
        <f>'TPS543C20 Loop Gain'!B1161</f>
        <v>102700</v>
      </c>
    </row>
    <row r="2780" spans="3:5" x14ac:dyDescent="0.25">
      <c r="C2780">
        <f>'TPS543C20 Loop Gain'!AI1160</f>
        <v>6.7787674114608487</v>
      </c>
      <c r="D2780">
        <f>'TPS543C20 Loop Gain'!AJ1160</f>
        <v>64.463581008207015</v>
      </c>
      <c r="E2780">
        <f>'TPS543C20 Loop Gain'!B1160</f>
        <v>102600</v>
      </c>
    </row>
    <row r="2781" spans="3:5" x14ac:dyDescent="0.25">
      <c r="C2781">
        <f>'TPS543C20 Loop Gain'!AI1159</f>
        <v>6.7892250550346223</v>
      </c>
      <c r="D2781">
        <f>'TPS543C20 Loop Gain'!AJ1159</f>
        <v>64.465881388867615</v>
      </c>
      <c r="E2781">
        <f>'TPS543C20 Loop Gain'!B1159</f>
        <v>102500</v>
      </c>
    </row>
    <row r="2782" spans="3:5" x14ac:dyDescent="0.25">
      <c r="C2782">
        <f>'TPS543C20 Loop Gain'!AI1158</f>
        <v>6.7996954744198899</v>
      </c>
      <c r="D2782">
        <f>'TPS543C20 Loop Gain'!AJ1158</f>
        <v>64.468173447310861</v>
      </c>
      <c r="E2782">
        <f>'TPS543C20 Loop Gain'!B1158</f>
        <v>102400</v>
      </c>
    </row>
    <row r="2783" spans="3:5" x14ac:dyDescent="0.25">
      <c r="C2783">
        <f>'TPS543C20 Loop Gain'!AI1157</f>
        <v>6.8101787006278416</v>
      </c>
      <c r="D2783">
        <f>'TPS543C20 Loop Gain'!AJ1157</f>
        <v>64.470457185525291</v>
      </c>
      <c r="E2783">
        <f>'TPS543C20 Loop Gain'!B1157</f>
        <v>102300</v>
      </c>
    </row>
    <row r="2784" spans="3:5" x14ac:dyDescent="0.25">
      <c r="C2784">
        <f>'TPS543C20 Loop Gain'!AI1156</f>
        <v>6.8206747647771913</v>
      </c>
      <c r="D2784">
        <f>'TPS543C20 Loop Gain'!AJ1156</f>
        <v>64.47273260559119</v>
      </c>
      <c r="E2784">
        <f>'TPS543C20 Loop Gain'!B1156</f>
        <v>102200</v>
      </c>
    </row>
    <row r="2785" spans="3:5" x14ac:dyDescent="0.25">
      <c r="C2785">
        <f>'TPS543C20 Loop Gain'!AI1155</f>
        <v>6.8311836980945753</v>
      </c>
      <c r="D2785">
        <f>'TPS543C20 Loop Gain'!AJ1155</f>
        <v>64.47499970968056</v>
      </c>
      <c r="E2785">
        <f>'TPS543C20 Loop Gain'!B1155</f>
        <v>102100</v>
      </c>
    </row>
    <row r="2786" spans="3:5" x14ac:dyDescent="0.25">
      <c r="C2786">
        <f>'TPS543C20 Loop Gain'!AI1154</f>
        <v>6.8417055319150908</v>
      </c>
      <c r="D2786">
        <f>'TPS543C20 Loop Gain'!AJ1154</f>
        <v>64.477258500059875</v>
      </c>
      <c r="E2786">
        <f>'TPS543C20 Loop Gain'!B1154</f>
        <v>102000</v>
      </c>
    </row>
    <row r="2787" spans="3:5" x14ac:dyDescent="0.25">
      <c r="C2787">
        <f>'TPS543C20 Loop Gain'!AI1153</f>
        <v>6.8522402976830774</v>
      </c>
      <c r="D2787">
        <f>'TPS543C20 Loop Gain'!AJ1153</f>
        <v>64.479508979089005</v>
      </c>
      <c r="E2787">
        <f>'TPS543C20 Loop Gain'!B1153</f>
        <v>101900</v>
      </c>
    </row>
    <row r="2788" spans="3:5" x14ac:dyDescent="0.25">
      <c r="C2788">
        <f>'TPS543C20 Loop Gain'!AI1152</f>
        <v>6.8627880269517103</v>
      </c>
      <c r="D2788">
        <f>'TPS543C20 Loop Gain'!AJ1152</f>
        <v>64.481751149222205</v>
      </c>
      <c r="E2788">
        <f>'TPS543C20 Loop Gain'!B1152</f>
        <v>101800</v>
      </c>
    </row>
    <row r="2789" spans="3:5" x14ac:dyDescent="0.25">
      <c r="C2789">
        <f>'TPS543C20 Loop Gain'!AI1151</f>
        <v>6.8733487513846914</v>
      </c>
      <c r="D2789">
        <f>'TPS543C20 Loop Gain'!AJ1151</f>
        <v>64.483985013011093</v>
      </c>
      <c r="E2789">
        <f>'TPS543C20 Loop Gain'!B1151</f>
        <v>101700</v>
      </c>
    </row>
    <row r="2790" spans="3:5" x14ac:dyDescent="0.25">
      <c r="C2790">
        <f>'TPS543C20 Loop Gain'!AI1150</f>
        <v>6.8839225027559525</v>
      </c>
      <c r="D2790">
        <f>'TPS543C20 Loop Gain'!AJ1150</f>
        <v>64.48621057310163</v>
      </c>
      <c r="E2790">
        <f>'TPS543C20 Loop Gain'!B1150</f>
        <v>101600</v>
      </c>
    </row>
    <row r="2791" spans="3:5" x14ac:dyDescent="0.25">
      <c r="C2791">
        <f>'TPS543C20 Loop Gain'!AI1149</f>
        <v>6.8945093129504134</v>
      </c>
      <c r="D2791">
        <f>'TPS543C20 Loop Gain'!AJ1149</f>
        <v>64.488427832237903</v>
      </c>
      <c r="E2791">
        <f>'TPS543C20 Loop Gain'!B1149</f>
        <v>101500</v>
      </c>
    </row>
    <row r="2792" spans="3:5" x14ac:dyDescent="0.25">
      <c r="C2792">
        <f>'TPS543C20 Loop Gain'!AI1148</f>
        <v>6.9051092139640788</v>
      </c>
      <c r="D2792">
        <f>'TPS543C20 Loop Gain'!AJ1148</f>
        <v>64.490636793263235</v>
      </c>
      <c r="E2792">
        <f>'TPS543C20 Loop Gain'!B1148</f>
        <v>101400</v>
      </c>
    </row>
    <row r="2793" spans="3:5" x14ac:dyDescent="0.25">
      <c r="C2793">
        <f>'TPS543C20 Loop Gain'!AI1147</f>
        <v>6.9157222379057171</v>
      </c>
      <c r="D2793">
        <f>'TPS543C20 Loop Gain'!AJ1147</f>
        <v>64.492837459117695</v>
      </c>
      <c r="E2793">
        <f>'TPS543C20 Loop Gain'!B1147</f>
        <v>101300</v>
      </c>
    </row>
    <row r="2794" spans="3:5" x14ac:dyDescent="0.25">
      <c r="C2794">
        <f>'TPS543C20 Loop Gain'!AI1146</f>
        <v>6.9263484169958955</v>
      </c>
      <c r="D2794">
        <f>'TPS543C20 Loop Gain'!AJ1146</f>
        <v>64.49502983284323</v>
      </c>
      <c r="E2794">
        <f>'TPS543C20 Loop Gain'!B1146</f>
        <v>101200</v>
      </c>
    </row>
    <row r="2795" spans="3:5" x14ac:dyDescent="0.25">
      <c r="C2795">
        <f>'TPS543C20 Loop Gain'!AI1145</f>
        <v>6.9369877835681049</v>
      </c>
      <c r="D2795">
        <f>'TPS543C20 Loop Gain'!AJ1145</f>
        <v>64.497213917580666</v>
      </c>
      <c r="E2795">
        <f>'TPS543C20 Loop Gain'!B1145</f>
        <v>101100</v>
      </c>
    </row>
    <row r="2796" spans="3:5" x14ac:dyDescent="0.25">
      <c r="C2796">
        <f>'TPS543C20 Loop Gain'!AI1144</f>
        <v>6.9476403700700162</v>
      </c>
      <c r="D2796">
        <f>'TPS543C20 Loop Gain'!AJ1144</f>
        <v>64.499389716572338</v>
      </c>
      <c r="E2796">
        <f>'TPS543C20 Loop Gain'!B1144</f>
        <v>101000</v>
      </c>
    </row>
    <row r="2797" spans="3:5" x14ac:dyDescent="0.25">
      <c r="C2797">
        <f>'TPS543C20 Loop Gain'!AI1143</f>
        <v>6.9583062090626662</v>
      </c>
      <c r="D2797">
        <f>'TPS543C20 Loop Gain'!AJ1143</f>
        <v>64.501557233163282</v>
      </c>
      <c r="E2797">
        <f>'TPS543C20 Loop Gain'!B1143</f>
        <v>100900</v>
      </c>
    </row>
    <row r="2798" spans="3:5" x14ac:dyDescent="0.25">
      <c r="C2798">
        <f>'TPS543C20 Loop Gain'!AI1142</f>
        <v>6.9689853332219132</v>
      </c>
      <c r="D2798">
        <f>'TPS543C20 Loop Gain'!AJ1142</f>
        <v>64.503716470802132</v>
      </c>
      <c r="E2798">
        <f>'TPS543C20 Loop Gain'!B1142</f>
        <v>100800</v>
      </c>
    </row>
    <row r="2799" spans="3:5" x14ac:dyDescent="0.25">
      <c r="C2799">
        <f>'TPS543C20 Loop Gain'!AI1141</f>
        <v>6.9796777753387973</v>
      </c>
      <c r="D2799">
        <f>'TPS543C20 Loop Gain'!AJ1141</f>
        <v>64.505867433041033</v>
      </c>
      <c r="E2799">
        <f>'TPS543C20 Loop Gain'!B1141</f>
        <v>100700</v>
      </c>
    </row>
    <row r="2800" spans="3:5" x14ac:dyDescent="0.25">
      <c r="C2800">
        <f>'TPS543C20 Loop Gain'!AI1140</f>
        <v>6.9903835683198388</v>
      </c>
      <c r="D2800">
        <f>'TPS543C20 Loop Gain'!AJ1140</f>
        <v>64.508010123536252</v>
      </c>
      <c r="E2800">
        <f>'TPS543C20 Loop Gain'!B1140</f>
        <v>100600</v>
      </c>
    </row>
    <row r="2801" spans="3:5" x14ac:dyDescent="0.25">
      <c r="C2801">
        <f>'TPS543C20 Loop Gain'!AI1139</f>
        <v>7.0011027451875645</v>
      </c>
      <c r="D2801">
        <f>'TPS543C20 Loop Gain'!AJ1139</f>
        <v>64.510144546049901</v>
      </c>
      <c r="E2801">
        <f>'TPS543C20 Loop Gain'!B1139</f>
        <v>100500</v>
      </c>
    </row>
    <row r="2802" spans="3:5" x14ac:dyDescent="0.25">
      <c r="C2802">
        <f>'TPS543C20 Loop Gain'!AI1138</f>
        <v>7.0118353390813635</v>
      </c>
      <c r="D2802">
        <f>'TPS543C20 Loop Gain'!AJ1138</f>
        <v>64.512270704451495</v>
      </c>
      <c r="E2802">
        <f>'TPS543C20 Loop Gain'!B1138</f>
        <v>100400</v>
      </c>
    </row>
    <row r="2803" spans="3:5" x14ac:dyDescent="0.25">
      <c r="C2803">
        <f>'TPS543C20 Loop Gain'!AI1137</f>
        <v>7.0225813832577302</v>
      </c>
      <c r="D2803">
        <f>'TPS543C20 Loop Gain'!AJ1137</f>
        <v>64.514388602716977</v>
      </c>
      <c r="E2803">
        <f>'TPS543C20 Loop Gain'!B1137</f>
        <v>100300</v>
      </c>
    </row>
    <row r="2804" spans="3:5" x14ac:dyDescent="0.25">
      <c r="C2804">
        <f>'TPS543C20 Loop Gain'!AI1136</f>
        <v>7.0333409110910052</v>
      </c>
      <c r="D2804">
        <f>'TPS543C20 Loop Gain'!AJ1136</f>
        <v>64.516498244930972</v>
      </c>
      <c r="E2804">
        <f>'TPS543C20 Loop Gain'!B1136</f>
        <v>100200</v>
      </c>
    </row>
    <row r="2805" spans="3:5" x14ac:dyDescent="0.25">
      <c r="C2805">
        <f>'TPS543C20 Loop Gain'!AI1135</f>
        <v>7.0441139560737129</v>
      </c>
      <c r="D2805">
        <f>'TPS543C20 Loop Gain'!AJ1135</f>
        <v>64.518599635287288</v>
      </c>
      <c r="E2805">
        <f>'TPS543C20 Loop Gain'!B1135</f>
        <v>100100</v>
      </c>
    </row>
    <row r="2806" spans="3:5" x14ac:dyDescent="0.25">
      <c r="C2806">
        <f>'TPS543C20 Loop Gain'!AI1134</f>
        <v>7.0549005518173651</v>
      </c>
      <c r="D2806">
        <f>'TPS543C20 Loop Gain'!AJ1134</f>
        <v>64.520692778090435</v>
      </c>
      <c r="E2806">
        <f>'TPS543C20 Loop Gain'!B1134</f>
        <v>100000</v>
      </c>
    </row>
    <row r="2807" spans="3:5" x14ac:dyDescent="0.25">
      <c r="C2807">
        <f>'TPS543C20 Loop Gain'!AI1133</f>
        <v>7.065700732052747</v>
      </c>
      <c r="D2807">
        <f>'TPS543C20 Loop Gain'!AJ1133</f>
        <v>64.522777677754746</v>
      </c>
      <c r="E2807">
        <f>'TPS543C20 Loop Gain'!B1133</f>
        <v>99900</v>
      </c>
    </row>
    <row r="2808" spans="3:5" x14ac:dyDescent="0.25">
      <c r="C2808">
        <f>'TPS543C20 Loop Gain'!AI1132</f>
        <v>7.0765145306304644</v>
      </c>
      <c r="D2808">
        <f>'TPS543C20 Loop Gain'!AJ1132</f>
        <v>64.524854338806861</v>
      </c>
      <c r="E2808">
        <f>'TPS543C20 Loop Gain'!B1132</f>
        <v>99800</v>
      </c>
    </row>
    <row r="2809" spans="3:5" x14ac:dyDescent="0.25">
      <c r="C2809">
        <f>'TPS543C20 Loop Gain'!AI1131</f>
        <v>7.0873419815221039</v>
      </c>
      <c r="D2809">
        <f>'TPS543C20 Loop Gain'!AJ1131</f>
        <v>64.52692276588698</v>
      </c>
      <c r="E2809">
        <f>'TPS543C20 Loop Gain'!B1131</f>
        <v>99700</v>
      </c>
    </row>
    <row r="2810" spans="3:5" x14ac:dyDescent="0.25">
      <c r="C2810">
        <f>'TPS543C20 Loop Gain'!AI1130</f>
        <v>7.0981831188198576</v>
      </c>
      <c r="D2810">
        <f>'TPS543C20 Loop Gain'!AJ1130</f>
        <v>64.528982963748575</v>
      </c>
      <c r="E2810">
        <f>'TPS543C20 Loop Gain'!B1130</f>
        <v>99600</v>
      </c>
    </row>
    <row r="2811" spans="3:5" x14ac:dyDescent="0.25">
      <c r="C2811">
        <f>'TPS543C20 Loop Gain'!AI1129</f>
        <v>7.1090379767377145</v>
      </c>
      <c r="D2811">
        <f>'TPS543C20 Loop Gain'!AJ1129</f>
        <v>64.531034937259463</v>
      </c>
      <c r="E2811">
        <f>'TPS543C20 Loop Gain'!B1129</f>
        <v>99500</v>
      </c>
    </row>
    <row r="2812" spans="3:5" x14ac:dyDescent="0.25">
      <c r="C2812">
        <f>'TPS543C20 Loop Gain'!AI1128</f>
        <v>7.1199065896118601</v>
      </c>
      <c r="D2812">
        <f>'TPS543C20 Loop Gain'!AJ1128</f>
        <v>64.533078691403958</v>
      </c>
      <c r="E2812">
        <f>'TPS543C20 Loop Gain'!B1128</f>
        <v>99400</v>
      </c>
    </row>
    <row r="2813" spans="3:5" x14ac:dyDescent="0.25">
      <c r="C2813">
        <f>'TPS543C20 Loop Gain'!AI1127</f>
        <v>7.1307889919012135</v>
      </c>
      <c r="D2813">
        <f>'TPS543C20 Loop Gain'!AJ1127</f>
        <v>64.535114231282407</v>
      </c>
      <c r="E2813">
        <f>'TPS543C20 Loop Gain'!B1127</f>
        <v>99300</v>
      </c>
    </row>
    <row r="2814" spans="3:5" x14ac:dyDescent="0.25">
      <c r="C2814">
        <f>'TPS543C20 Loop Gain'!AI1126</f>
        <v>7.1416852181881385</v>
      </c>
      <c r="D2814">
        <f>'TPS543C20 Loop Gain'!AJ1126</f>
        <v>64.537141562113234</v>
      </c>
      <c r="E2814">
        <f>'TPS543C20 Loop Gain'!B1126</f>
        <v>99200</v>
      </c>
    </row>
    <row r="2815" spans="3:5" x14ac:dyDescent="0.25">
      <c r="C2815">
        <f>'TPS543C20 Loop Gain'!AI1125</f>
        <v>7.1525953031788001</v>
      </c>
      <c r="D2815">
        <f>'TPS543C20 Loop Gain'!AJ1125</f>
        <v>64.539160689232574</v>
      </c>
      <c r="E2815">
        <f>'TPS543C20 Loop Gain'!B1125</f>
        <v>99100</v>
      </c>
    </row>
    <row r="2816" spans="3:5" x14ac:dyDescent="0.25">
      <c r="C2816">
        <f>'TPS543C20 Loop Gain'!AI1124</f>
        <v>7.1635192817038735</v>
      </c>
      <c r="D2816">
        <f>'TPS543C20 Loop Gain'!AJ1124</f>
        <v>64.541171618096882</v>
      </c>
      <c r="E2816">
        <f>'TPS543C20 Loop Gain'!B1124</f>
        <v>99000</v>
      </c>
    </row>
    <row r="2817" spans="3:5" x14ac:dyDescent="0.25">
      <c r="C2817">
        <f>'TPS543C20 Loop Gain'!AI1123</f>
        <v>7.1744571887192876</v>
      </c>
      <c r="D2817">
        <f>'TPS543C20 Loop Gain'!AJ1123</f>
        <v>64.543174354282854</v>
      </c>
      <c r="E2817">
        <f>'TPS543C20 Loop Gain'!B1123</f>
        <v>98900</v>
      </c>
    </row>
    <row r="2818" spans="3:5" x14ac:dyDescent="0.25">
      <c r="C2818">
        <f>'TPS543C20 Loop Gain'!AI1122</f>
        <v>7.1854090593064646</v>
      </c>
      <c r="D2818">
        <f>'TPS543C20 Loop Gain'!AJ1122</f>
        <v>64.545168903489056</v>
      </c>
      <c r="E2818">
        <f>'TPS543C20 Loop Gain'!B1122</f>
        <v>98800</v>
      </c>
    </row>
    <row r="2819" spans="3:5" x14ac:dyDescent="0.25">
      <c r="C2819">
        <f>'TPS543C20 Loop Gain'!AI1121</f>
        <v>7.1963749286730661</v>
      </c>
      <c r="D2819">
        <f>'TPS543C20 Loop Gain'!AJ1121</f>
        <v>64.547155271536582</v>
      </c>
      <c r="E2819">
        <f>'TPS543C20 Loop Gain'!B1121</f>
        <v>98700</v>
      </c>
    </row>
    <row r="2820" spans="3:5" x14ac:dyDescent="0.25">
      <c r="C2820">
        <f>'TPS543C20 Loop Gain'!AI1120</f>
        <v>7.2073548321539329</v>
      </c>
      <c r="D2820">
        <f>'TPS543C20 Loop Gain'!AJ1120</f>
        <v>64.549133464368694</v>
      </c>
      <c r="E2820">
        <f>'TPS543C20 Loop Gain'!B1120</f>
        <v>98600</v>
      </c>
    </row>
    <row r="2821" spans="3:5" x14ac:dyDescent="0.25">
      <c r="C2821">
        <f>'TPS543C20 Loop Gain'!AI1119</f>
        <v>7.2183488052109057</v>
      </c>
      <c r="D2821">
        <f>'TPS543C20 Loop Gain'!AJ1119</f>
        <v>64.551103488055475</v>
      </c>
      <c r="E2821">
        <f>'TPS543C20 Loop Gain'!B1119</f>
        <v>98500</v>
      </c>
    </row>
    <row r="2822" spans="3:5" x14ac:dyDescent="0.25">
      <c r="C2822">
        <f>'TPS543C20 Loop Gain'!AI1118</f>
        <v>7.2293568834340611</v>
      </c>
      <c r="D2822">
        <f>'TPS543C20 Loop Gain'!AJ1118</f>
        <v>64.55306534879044</v>
      </c>
      <c r="E2822">
        <f>'TPS543C20 Loop Gain'!B1118</f>
        <v>98400</v>
      </c>
    </row>
    <row r="2823" spans="3:5" x14ac:dyDescent="0.25">
      <c r="C2823">
        <f>'TPS543C20 Loop Gain'!AI1117</f>
        <v>7.240379102542434</v>
      </c>
      <c r="D2823">
        <f>'TPS543C20 Loop Gain'!AJ1117</f>
        <v>64.555019052895545</v>
      </c>
      <c r="E2823">
        <f>'TPS543C20 Loop Gain'!B1117</f>
        <v>98300</v>
      </c>
    </row>
    <row r="2824" spans="3:5" x14ac:dyDescent="0.25">
      <c r="C2824">
        <f>'TPS543C20 Loop Gain'!AI1116</f>
        <v>7.2514154983840147</v>
      </c>
      <c r="D2824">
        <f>'TPS543C20 Loop Gain'!AJ1116</f>
        <v>64.55696460681915</v>
      </c>
      <c r="E2824">
        <f>'TPS543C20 Loop Gain'!B1116</f>
        <v>98200</v>
      </c>
    </row>
    <row r="2825" spans="3:5" x14ac:dyDescent="0.25">
      <c r="C2825">
        <f>'TPS543C20 Loop Gain'!AI1115</f>
        <v>7.262466106936607</v>
      </c>
      <c r="D2825">
        <f>'TPS543C20 Loop Gain'!AJ1115</f>
        <v>64.558902017138777</v>
      </c>
      <c r="E2825">
        <f>'TPS543C20 Loop Gain'!B1115</f>
        <v>98100</v>
      </c>
    </row>
    <row r="2826" spans="3:5" x14ac:dyDescent="0.25">
      <c r="C2826">
        <f>'TPS543C20 Loop Gain'!AI1114</f>
        <v>7.273530964308712</v>
      </c>
      <c r="D2826">
        <f>'TPS543C20 Loop Gain'!AJ1114</f>
        <v>64.560831290561637</v>
      </c>
      <c r="E2826">
        <f>'TPS543C20 Loop Gain'!B1114</f>
        <v>98000</v>
      </c>
    </row>
    <row r="2827" spans="3:5" x14ac:dyDescent="0.25">
      <c r="C2827">
        <f>'TPS543C20 Loop Gain'!AI1113</f>
        <v>7.2846101067401845</v>
      </c>
      <c r="D2827">
        <f>'TPS543C20 Loop Gain'!AJ1113</f>
        <v>64.562752433925965</v>
      </c>
      <c r="E2827">
        <f>'TPS543C20 Loop Gain'!B1113</f>
        <v>97900</v>
      </c>
    </row>
    <row r="2828" spans="3:5" x14ac:dyDescent="0.25">
      <c r="C2828">
        <f>'TPS543C20 Loop Gain'!AI1112</f>
        <v>7.2957035706018161</v>
      </c>
      <c r="D2828">
        <f>'TPS543C20 Loop Gain'!AJ1112</f>
        <v>64.56466545420156</v>
      </c>
      <c r="E2828">
        <f>'TPS543C20 Loop Gain'!B1112</f>
        <v>97800</v>
      </c>
    </row>
    <row r="2829" spans="3:5" x14ac:dyDescent="0.25">
      <c r="C2829">
        <f>'TPS543C20 Loop Gain'!AI1111</f>
        <v>7.3068113923976146</v>
      </c>
      <c r="D2829">
        <f>'TPS543C20 Loop Gain'!AJ1111</f>
        <v>64.56657035849156</v>
      </c>
      <c r="E2829">
        <f>'TPS543C20 Loop Gain'!B1111</f>
        <v>97700</v>
      </c>
    </row>
    <row r="2830" spans="3:5" x14ac:dyDescent="0.25">
      <c r="C2830">
        <f>'TPS543C20 Loop Gain'!AI1110</f>
        <v>7.3179336087643208</v>
      </c>
      <c r="D2830">
        <f>'TPS543C20 Loop Gain'!AJ1110</f>
        <v>64.568467154033073</v>
      </c>
      <c r="E2830">
        <f>'TPS543C20 Loop Gain'!B1110</f>
        <v>97600</v>
      </c>
    </row>
    <row r="2831" spans="3:5" x14ac:dyDescent="0.25">
      <c r="C2831">
        <f>'TPS543C20 Loop Gain'!AI1109</f>
        <v>7.3290702564722157</v>
      </c>
      <c r="D2831">
        <f>'TPS543C20 Loop Gain'!AJ1109</f>
        <v>64.570355848198645</v>
      </c>
      <c r="E2831">
        <f>'TPS543C20 Loop Gain'!B1109</f>
        <v>97500</v>
      </c>
    </row>
    <row r="2832" spans="3:5" x14ac:dyDescent="0.25">
      <c r="C2832">
        <f>'TPS543C20 Loop Gain'!AI1108</f>
        <v>7.3402213724257752</v>
      </c>
      <c r="D2832">
        <f>'TPS543C20 Loop Gain'!AJ1108</f>
        <v>64.572236448496369</v>
      </c>
      <c r="E2832">
        <f>'TPS543C20 Loop Gain'!B1108</f>
        <v>97400</v>
      </c>
    </row>
    <row r="2833" spans="3:5" x14ac:dyDescent="0.25">
      <c r="C2833">
        <f>'TPS543C20 Loop Gain'!AI1107</f>
        <v>7.3513869936647778</v>
      </c>
      <c r="D2833">
        <f>'TPS543C20 Loop Gain'!AJ1107</f>
        <v>64.574108962572922</v>
      </c>
      <c r="E2833">
        <f>'TPS543C20 Loop Gain'!B1107</f>
        <v>97300</v>
      </c>
    </row>
    <row r="2834" spans="3:5" x14ac:dyDescent="0.25">
      <c r="C2834">
        <f>'TPS543C20 Loop Gain'!AI1106</f>
        <v>7.3625671573639782</v>
      </c>
      <c r="D2834">
        <f>'TPS543C20 Loop Gain'!AJ1106</f>
        <v>64.575973398212895</v>
      </c>
      <c r="E2834">
        <f>'TPS543C20 Loop Gain'!B1106</f>
        <v>97200</v>
      </c>
    </row>
    <row r="2835" spans="3:5" x14ac:dyDescent="0.25">
      <c r="C2835">
        <f>'TPS543C20 Loop Gain'!AI1105</f>
        <v>7.3737619008351087</v>
      </c>
      <c r="D2835">
        <f>'TPS543C20 Loop Gain'!AJ1105</f>
        <v>64.577829763340816</v>
      </c>
      <c r="E2835">
        <f>'TPS543C20 Loop Gain'!B1105</f>
        <v>97100</v>
      </c>
    </row>
    <row r="2836" spans="3:5" x14ac:dyDescent="0.25">
      <c r="C2836">
        <f>'TPS543C20 Loop Gain'!AI1104</f>
        <v>7.3849712615259158</v>
      </c>
      <c r="D2836">
        <f>'TPS543C20 Loop Gain'!AJ1104</f>
        <v>64.579678066020605</v>
      </c>
      <c r="E2836">
        <f>'TPS543C20 Loop Gain'!B1104</f>
        <v>97000</v>
      </c>
    </row>
    <row r="2837" spans="3:5" x14ac:dyDescent="0.25">
      <c r="C2837">
        <f>'TPS543C20 Loop Gain'!AI1103</f>
        <v>7.3961952770224659</v>
      </c>
      <c r="D2837">
        <f>'TPS543C20 Loop Gain'!AJ1103</f>
        <v>64.581518314460737</v>
      </c>
      <c r="E2837">
        <f>'TPS543C20 Loop Gain'!B1103</f>
        <v>96900</v>
      </c>
    </row>
    <row r="2838" spans="3:5" x14ac:dyDescent="0.25">
      <c r="C2838">
        <f>'TPS543C20 Loop Gain'!AI1102</f>
        <v>7.4074339850483417</v>
      </c>
      <c r="D2838">
        <f>'TPS543C20 Loop Gain'!AJ1102</f>
        <v>64.583350517011979</v>
      </c>
      <c r="E2838">
        <f>'TPS543C20 Loop Gain'!B1102</f>
        <v>96800</v>
      </c>
    </row>
    <row r="2839" spans="3:5" x14ac:dyDescent="0.25">
      <c r="C2839">
        <f>'TPS543C20 Loop Gain'!AI1101</f>
        <v>7.4186874234666824</v>
      </c>
      <c r="D2839">
        <f>'TPS543C20 Loop Gain'!AJ1101</f>
        <v>64.585174682167974</v>
      </c>
      <c r="E2839">
        <f>'TPS543C20 Loop Gain'!B1101</f>
        <v>96700</v>
      </c>
    </row>
    <row r="2840" spans="3:5" x14ac:dyDescent="0.25">
      <c r="C2840">
        <f>'TPS543C20 Loop Gain'!AI1100</f>
        <v>7.4299556302793777</v>
      </c>
      <c r="D2840">
        <f>'TPS543C20 Loop Gain'!AJ1100</f>
        <v>64.586990818569475</v>
      </c>
      <c r="E2840">
        <f>'TPS543C20 Loop Gain'!B1100</f>
        <v>96600</v>
      </c>
    </row>
    <row r="2841" spans="3:5" x14ac:dyDescent="0.25">
      <c r="C2841">
        <f>'TPS543C20 Loop Gain'!AI1099</f>
        <v>7.4412386436289921</v>
      </c>
      <c r="D2841">
        <f>'TPS543C20 Loop Gain'!AJ1099</f>
        <v>64.588798935003354</v>
      </c>
      <c r="E2841">
        <f>'TPS543C20 Loop Gain'!B1099</f>
        <v>96500</v>
      </c>
    </row>
    <row r="2842" spans="3:5" x14ac:dyDescent="0.25">
      <c r="C2842">
        <f>'TPS543C20 Loop Gain'!AI1098</f>
        <v>7.4525365017990577</v>
      </c>
      <c r="D2842">
        <f>'TPS543C20 Loop Gain'!AJ1098</f>
        <v>64.590599040405067</v>
      </c>
      <c r="E2842">
        <f>'TPS543C20 Loop Gain'!B1098</f>
        <v>96400</v>
      </c>
    </row>
    <row r="2843" spans="3:5" x14ac:dyDescent="0.25">
      <c r="C2843">
        <f>'TPS543C20 Loop Gain'!AI1097</f>
        <v>7.463849243214411</v>
      </c>
      <c r="D2843">
        <f>'TPS543C20 Loop Gain'!AJ1097</f>
        <v>64.592391143858691</v>
      </c>
      <c r="E2843">
        <f>'TPS543C20 Loop Gain'!B1097</f>
        <v>96300</v>
      </c>
    </row>
    <row r="2844" spans="3:5" x14ac:dyDescent="0.25">
      <c r="C2844">
        <f>'TPS543C20 Loop Gain'!AI1096</f>
        <v>7.4751769064421207</v>
      </c>
      <c r="D2844">
        <f>'TPS543C20 Loop Gain'!AJ1096</f>
        <v>64.59417525459898</v>
      </c>
      <c r="E2844">
        <f>'TPS543C20 Loop Gain'!B1096</f>
        <v>96200</v>
      </c>
    </row>
    <row r="2845" spans="3:5" x14ac:dyDescent="0.25">
      <c r="C2845">
        <f>'TPS543C20 Loop Gain'!AI1095</f>
        <v>7.4865195301924006</v>
      </c>
      <c r="D2845">
        <f>'TPS543C20 Loop Gain'!AJ1095</f>
        <v>64.595951382011606</v>
      </c>
      <c r="E2845">
        <f>'TPS543C20 Loop Gain'!B1095</f>
        <v>96100</v>
      </c>
    </row>
    <row r="2846" spans="3:5" x14ac:dyDescent="0.25">
      <c r="C2846">
        <f>'TPS543C20 Loop Gain'!AI1094</f>
        <v>7.4978771533188198</v>
      </c>
      <c r="D2846">
        <f>'TPS543C20 Loop Gain'!AJ1094</f>
        <v>64.597719535635377</v>
      </c>
      <c r="E2846">
        <f>'TPS543C20 Loop Gain'!B1094</f>
        <v>96000</v>
      </c>
    </row>
    <row r="2847" spans="3:5" x14ac:dyDescent="0.25">
      <c r="C2847">
        <f>'TPS543C20 Loop Gain'!AI1093</f>
        <v>7.5092498148196949</v>
      </c>
      <c r="D2847">
        <f>'TPS543C20 Loop Gain'!AJ1093</f>
        <v>64.59947972516504</v>
      </c>
      <c r="E2847">
        <f>'TPS543C20 Loop Gain'!B1093</f>
        <v>95900</v>
      </c>
    </row>
    <row r="2848" spans="3:5" x14ac:dyDescent="0.25">
      <c r="C2848">
        <f>'TPS543C20 Loop Gain'!AI1092</f>
        <v>7.5206375538379708</v>
      </c>
      <c r="D2848">
        <f>'TPS543C20 Loop Gain'!AJ1092</f>
        <v>64.601231960447919</v>
      </c>
      <c r="E2848">
        <f>'TPS543C20 Loop Gain'!B1092</f>
        <v>95800</v>
      </c>
    </row>
    <row r="2849" spans="3:5" x14ac:dyDescent="0.25">
      <c r="C2849">
        <f>'TPS543C20 Loop Gain'!AI1091</f>
        <v>7.5320404096623541</v>
      </c>
      <c r="D2849">
        <f>'TPS543C20 Loop Gain'!AJ1091</f>
        <v>64.602976251488684</v>
      </c>
      <c r="E2849">
        <f>'TPS543C20 Loop Gain'!B1091</f>
        <v>95700</v>
      </c>
    </row>
    <row r="2850" spans="3:5" x14ac:dyDescent="0.25">
      <c r="C2850">
        <f>'TPS543C20 Loop Gain'!AI1090</f>
        <v>7.5434584217284764</v>
      </c>
      <c r="D2850">
        <f>'TPS543C20 Loop Gain'!AJ1090</f>
        <v>64.604712608452729</v>
      </c>
      <c r="E2850">
        <f>'TPS543C20 Loop Gain'!B1090</f>
        <v>95600</v>
      </c>
    </row>
    <row r="2851" spans="3:5" x14ac:dyDescent="0.25">
      <c r="C2851">
        <f>'TPS543C20 Loop Gain'!AI1089</f>
        <v>7.5548916296185</v>
      </c>
      <c r="D2851">
        <f>'TPS543C20 Loop Gain'!AJ1089</f>
        <v>64.606441041660972</v>
      </c>
      <c r="E2851">
        <f>'TPS543C20 Loop Gain'!B1089</f>
        <v>95500</v>
      </c>
    </row>
    <row r="2852" spans="3:5" x14ac:dyDescent="0.25">
      <c r="C2852">
        <f>'TPS543C20 Loop Gain'!AI1088</f>
        <v>7.5663400730627508</v>
      </c>
      <c r="D2852">
        <f>'TPS543C20 Loop Gain'!AJ1088</f>
        <v>64.608161561596788</v>
      </c>
      <c r="E2852">
        <f>'TPS543C20 Loop Gain'!B1088</f>
        <v>95400</v>
      </c>
    </row>
    <row r="2853" spans="3:5" x14ac:dyDescent="0.25">
      <c r="C2853">
        <f>'TPS543C20 Loop Gain'!AI1087</f>
        <v>7.5778037919406742</v>
      </c>
      <c r="D2853">
        <f>'TPS543C20 Loop Gain'!AJ1087</f>
        <v>64.609874178905244</v>
      </c>
      <c r="E2853">
        <f>'TPS543C20 Loop Gain'!B1087</f>
        <v>95300</v>
      </c>
    </row>
    <row r="2854" spans="3:5" x14ac:dyDescent="0.25">
      <c r="C2854">
        <f>'TPS543C20 Loop Gain'!AI1086</f>
        <v>7.5892828262799972</v>
      </c>
      <c r="D2854">
        <f>'TPS543C20 Loop Gain'!AJ1086</f>
        <v>64.611578904394491</v>
      </c>
      <c r="E2854">
        <f>'TPS543C20 Loop Gain'!B1086</f>
        <v>95200</v>
      </c>
    </row>
    <row r="2855" spans="3:5" x14ac:dyDescent="0.25">
      <c r="C2855">
        <f>'TPS543C20 Loop Gain'!AI1085</f>
        <v>7.6007772162595462</v>
      </c>
      <c r="D2855">
        <f>'TPS543C20 Loop Gain'!AJ1085</f>
        <v>64.613275749037996</v>
      </c>
      <c r="E2855">
        <f>'TPS543C20 Loop Gain'!B1085</f>
        <v>95100</v>
      </c>
    </row>
    <row r="2856" spans="3:5" x14ac:dyDescent="0.25">
      <c r="C2856">
        <f>'TPS543C20 Loop Gain'!AI1084</f>
        <v>7.6122870022083369</v>
      </c>
      <c r="D2856">
        <f>'TPS543C20 Loop Gain'!AJ1084</f>
        <v>64.614964723973429</v>
      </c>
      <c r="E2856">
        <f>'TPS543C20 Loop Gain'!B1084</f>
        <v>95000</v>
      </c>
    </row>
    <row r="2857" spans="3:5" x14ac:dyDescent="0.25">
      <c r="C2857">
        <f>'TPS543C20 Loop Gain'!AI1083</f>
        <v>7.6238122246074811</v>
      </c>
      <c r="D2857">
        <f>'TPS543C20 Loop Gain'!AJ1083</f>
        <v>64.616645840507601</v>
      </c>
      <c r="E2857">
        <f>'TPS543C20 Loop Gain'!B1083</f>
        <v>94900</v>
      </c>
    </row>
    <row r="2858" spans="3:5" x14ac:dyDescent="0.25">
      <c r="C2858">
        <f>'TPS543C20 Loop Gain'!AI1082</f>
        <v>7.6353529240896023</v>
      </c>
      <c r="D2858">
        <f>'TPS543C20 Loop Gain'!AJ1082</f>
        <v>64.618319110114257</v>
      </c>
      <c r="E2858">
        <f>'TPS543C20 Loop Gain'!B1082</f>
        <v>94800</v>
      </c>
    </row>
    <row r="2859" spans="3:5" x14ac:dyDescent="0.25">
      <c r="C2859">
        <f>'TPS543C20 Loop Gain'!AI1081</f>
        <v>7.6469091414411476</v>
      </c>
      <c r="D2859">
        <f>'TPS543C20 Loop Gain'!AJ1081</f>
        <v>64.619984544439191</v>
      </c>
      <c r="E2859">
        <f>'TPS543C20 Loop Gain'!B1081</f>
        <v>94700</v>
      </c>
    </row>
    <row r="2860" spans="3:5" x14ac:dyDescent="0.25">
      <c r="C2860">
        <f>'TPS543C20 Loop Gain'!AI1080</f>
        <v>7.6584809176022031</v>
      </c>
      <c r="D2860">
        <f>'TPS543C20 Loop Gain'!AJ1080</f>
        <v>64.621642155298048</v>
      </c>
      <c r="E2860">
        <f>'TPS543C20 Loop Gain'!B1080</f>
        <v>94600</v>
      </c>
    </row>
    <row r="2861" spans="3:5" x14ac:dyDescent="0.25">
      <c r="C2861">
        <f>'TPS543C20 Loop Gain'!AI1079</f>
        <v>7.6700682936670042</v>
      </c>
      <c r="D2861">
        <f>'TPS543C20 Loop Gain'!AJ1079</f>
        <v>64.623291954679573</v>
      </c>
      <c r="E2861">
        <f>'TPS543C20 Loop Gain'!B1079</f>
        <v>94500</v>
      </c>
    </row>
    <row r="2862" spans="3:5" x14ac:dyDescent="0.25">
      <c r="C2862">
        <f>'TPS543C20 Loop Gain'!AI1078</f>
        <v>7.6816713108859798</v>
      </c>
      <c r="D2862">
        <f>'TPS543C20 Loop Gain'!AJ1078</f>
        <v>64.62493395474722</v>
      </c>
      <c r="E2862">
        <f>'TPS543C20 Loop Gain'!B1078</f>
        <v>94400</v>
      </c>
    </row>
    <row r="2863" spans="3:5" x14ac:dyDescent="0.25">
      <c r="C2863">
        <f>'TPS543C20 Loop Gain'!AI1077</f>
        <v>7.6932900106648621</v>
      </c>
      <c r="D2863">
        <f>'TPS543C20 Loop Gain'!AJ1077</f>
        <v>64.626568167840119</v>
      </c>
      <c r="E2863">
        <f>'TPS543C20 Loop Gain'!B1077</f>
        <v>94300</v>
      </c>
    </row>
    <row r="2864" spans="3:5" x14ac:dyDescent="0.25">
      <c r="C2864">
        <f>'TPS543C20 Loop Gain'!AI1076</f>
        <v>7.7049244345665215</v>
      </c>
      <c r="D2864">
        <f>'TPS543C20 Loop Gain'!AJ1076</f>
        <v>64.62819460647404</v>
      </c>
      <c r="E2864">
        <f>'TPS543C20 Loop Gain'!B1076</f>
        <v>94200</v>
      </c>
    </row>
    <row r="2865" spans="3:5" x14ac:dyDescent="0.25">
      <c r="C2865">
        <f>'TPS543C20 Loop Gain'!AI1075</f>
        <v>7.7165746243118152</v>
      </c>
      <c r="D2865">
        <f>'TPS543C20 Loop Gain'!AJ1075</f>
        <v>64.62981328334449</v>
      </c>
      <c r="E2865">
        <f>'TPS543C20 Loop Gain'!B1075</f>
        <v>94100</v>
      </c>
    </row>
    <row r="2866" spans="3:5" x14ac:dyDescent="0.25">
      <c r="C2866">
        <f>'TPS543C20 Loop Gain'!AI1074</f>
        <v>7.7282406217797419</v>
      </c>
      <c r="D2866">
        <f>'TPS543C20 Loop Gain'!AJ1074</f>
        <v>64.631424211325864</v>
      </c>
      <c r="E2866">
        <f>'TPS543C20 Loop Gain'!B1074</f>
        <v>94000</v>
      </c>
    </row>
    <row r="2867" spans="3:5" x14ac:dyDescent="0.25">
      <c r="C2867">
        <f>'TPS543C20 Loop Gain'!AI1073</f>
        <v>7.7399224690088255</v>
      </c>
      <c r="D2867">
        <f>'TPS543C20 Loop Gain'!AJ1073</f>
        <v>64.633027403474372</v>
      </c>
      <c r="E2867">
        <f>'TPS543C20 Loop Gain'!B1073</f>
        <v>93900</v>
      </c>
    </row>
    <row r="2868" spans="3:5" x14ac:dyDescent="0.25">
      <c r="C2868">
        <f>'TPS543C20 Loop Gain'!AI1072</f>
        <v>7.7516202081974006</v>
      </c>
      <c r="D2868">
        <f>'TPS543C20 Loop Gain'!AJ1072</f>
        <v>64.634622873029826</v>
      </c>
      <c r="E2868">
        <f>'TPS543C20 Loop Gain'!B1072</f>
        <v>93800</v>
      </c>
    </row>
    <row r="2869" spans="3:5" x14ac:dyDescent="0.25">
      <c r="C2869">
        <f>'TPS543C20 Loop Gain'!AI1071</f>
        <v>7.7633338817047912</v>
      </c>
      <c r="D2869">
        <f>'TPS543C20 Loop Gain'!AJ1071</f>
        <v>64.636210633416368</v>
      </c>
      <c r="E2869">
        <f>'TPS543C20 Loop Gain'!B1071</f>
        <v>93700</v>
      </c>
    </row>
    <row r="2870" spans="3:5" x14ac:dyDescent="0.25">
      <c r="C2870">
        <f>'TPS543C20 Loop Gain'!AI1070</f>
        <v>7.7750635320518366</v>
      </c>
      <c r="D2870">
        <f>'TPS543C20 Loop Gain'!AJ1070</f>
        <v>64.637790698243492</v>
      </c>
      <c r="E2870">
        <f>'TPS543C20 Loop Gain'!B1070</f>
        <v>93600</v>
      </c>
    </row>
    <row r="2871" spans="3:5" x14ac:dyDescent="0.25">
      <c r="C2871">
        <f>'TPS543C20 Loop Gain'!AI1069</f>
        <v>7.7868092019220825</v>
      </c>
      <c r="D2871">
        <f>'TPS543C20 Loop Gain'!AJ1069</f>
        <v>64.639363081309526</v>
      </c>
      <c r="E2871">
        <f>'TPS543C20 Loop Gain'!B1069</f>
        <v>93500</v>
      </c>
    </row>
    <row r="2872" spans="3:5" x14ac:dyDescent="0.25">
      <c r="C2872">
        <f>'TPS543C20 Loop Gain'!AI1068</f>
        <v>7.7985709341622824</v>
      </c>
      <c r="D2872">
        <f>'TPS543C20 Loop Gain'!AJ1068</f>
        <v>64.640927796601574</v>
      </c>
      <c r="E2872">
        <f>'TPS543C20 Loop Gain'!B1068</f>
        <v>93400</v>
      </c>
    </row>
    <row r="2873" spans="3:5" x14ac:dyDescent="0.25">
      <c r="C2873">
        <f>'TPS543C20 Loop Gain'!AI1067</f>
        <v>7.8103487717831932</v>
      </c>
      <c r="D2873">
        <f>'TPS543C20 Loop Gain'!AJ1067</f>
        <v>64.64248485829718</v>
      </c>
      <c r="E2873">
        <f>'TPS543C20 Loop Gain'!B1067</f>
        <v>93300</v>
      </c>
    </row>
    <row r="2874" spans="3:5" x14ac:dyDescent="0.25">
      <c r="C2874">
        <f>'TPS543C20 Loop Gain'!AI1066</f>
        <v>7.8221427579605791</v>
      </c>
      <c r="D2874">
        <f>'TPS543C20 Loop Gain'!AJ1066</f>
        <v>64.64403428076605</v>
      </c>
      <c r="E2874">
        <f>'TPS543C20 Loop Gain'!B1066</f>
        <v>93200</v>
      </c>
    </row>
    <row r="2875" spans="3:5" x14ac:dyDescent="0.25">
      <c r="C2875">
        <f>'TPS543C20 Loop Gain'!AI1065</f>
        <v>7.8339529360362512</v>
      </c>
      <c r="D2875">
        <f>'TPS543C20 Loop Gain'!AJ1065</f>
        <v>64.645576078571807</v>
      </c>
      <c r="E2875">
        <f>'TPS543C20 Loop Gain'!B1065</f>
        <v>93100</v>
      </c>
    </row>
    <row r="2876" spans="3:5" x14ac:dyDescent="0.25">
      <c r="C2876">
        <f>'TPS543C20 Loop Gain'!AI1064</f>
        <v>7.8457793495181285</v>
      </c>
      <c r="D2876">
        <f>'TPS543C20 Loop Gain'!AJ1064</f>
        <v>64.647110266474456</v>
      </c>
      <c r="E2876">
        <f>'TPS543C20 Loop Gain'!B1064</f>
        <v>93000</v>
      </c>
    </row>
    <row r="2877" spans="3:5" x14ac:dyDescent="0.25">
      <c r="C2877">
        <f>'TPS543C20 Loop Gain'!AI1063</f>
        <v>7.8576220420818625</v>
      </c>
      <c r="D2877">
        <f>'TPS543C20 Loop Gain'!AJ1063</f>
        <v>64.64863685943034</v>
      </c>
      <c r="E2877">
        <f>'TPS543C20 Loop Gain'!B1063</f>
        <v>92900</v>
      </c>
    </row>
    <row r="2878" spans="3:5" x14ac:dyDescent="0.25">
      <c r="C2878">
        <f>'TPS543C20 Loop Gain'!AI1062</f>
        <v>7.8694810575713934</v>
      </c>
      <c r="D2878">
        <f>'TPS543C20 Loop Gain'!AJ1062</f>
        <v>64.65015587259424</v>
      </c>
      <c r="E2878">
        <f>'TPS543C20 Loop Gain'!B1062</f>
        <v>92800</v>
      </c>
    </row>
    <row r="2879" spans="3:5" x14ac:dyDescent="0.25">
      <c r="C2879">
        <f>'TPS543C20 Loop Gain'!AI1061</f>
        <v>7.8813564399997995</v>
      </c>
      <c r="D2879">
        <f>'TPS543C20 Loop Gain'!AJ1061</f>
        <v>64.651667321322094</v>
      </c>
      <c r="E2879">
        <f>'TPS543C20 Loop Gain'!B1061</f>
        <v>92700</v>
      </c>
    </row>
    <row r="2880" spans="3:5" x14ac:dyDescent="0.25">
      <c r="C2880">
        <f>'TPS543C20 Loop Gain'!AI1060</f>
        <v>7.8932482335504117</v>
      </c>
      <c r="D2880">
        <f>'TPS543C20 Loop Gain'!AJ1060</f>
        <v>64.653171221171036</v>
      </c>
      <c r="E2880">
        <f>'TPS543C20 Loop Gain'!B1060</f>
        <v>92600</v>
      </c>
    </row>
    <row r="2881" spans="3:5" x14ac:dyDescent="0.25">
      <c r="C2881">
        <f>'TPS543C20 Loop Gain'!AI1059</f>
        <v>7.9051564825770182</v>
      </c>
      <c r="D2881">
        <f>'TPS543C20 Loop Gain'!AJ1059</f>
        <v>64.654667587902438</v>
      </c>
      <c r="E2881">
        <f>'TPS543C20 Loop Gain'!B1059</f>
        <v>92500</v>
      </c>
    </row>
    <row r="2882" spans="3:5" x14ac:dyDescent="0.25">
      <c r="C2882">
        <f>'TPS543C20 Loop Gain'!AI1058</f>
        <v>7.9170812316054908</v>
      </c>
      <c r="D2882">
        <f>'TPS543C20 Loop Gain'!AJ1058</f>
        <v>64.65615643748319</v>
      </c>
      <c r="E2882">
        <f>'TPS543C20 Loop Gain'!B1058</f>
        <v>92400</v>
      </c>
    </row>
    <row r="2883" spans="3:5" x14ac:dyDescent="0.25">
      <c r="C2883">
        <f>'TPS543C20 Loop Gain'!AI1057</f>
        <v>7.9290225253341298</v>
      </c>
      <c r="D2883">
        <f>'TPS543C20 Loop Gain'!AJ1057</f>
        <v>64.657637786086667</v>
      </c>
      <c r="E2883">
        <f>'TPS543C20 Loop Gain'!B1057</f>
        <v>92300</v>
      </c>
    </row>
    <row r="2884" spans="3:5" x14ac:dyDescent="0.25">
      <c r="C2884">
        <f>'TPS543C20 Loop Gain'!AI1056</f>
        <v>7.9409804086347719</v>
      </c>
      <c r="D2884">
        <f>'TPS543C20 Loop Gain'!AJ1056</f>
        <v>64.659111650095184</v>
      </c>
      <c r="E2884">
        <f>'TPS543C20 Loop Gain'!B1056</f>
        <v>92200</v>
      </c>
    </row>
    <row r="2885" spans="3:5" x14ac:dyDescent="0.25">
      <c r="C2885">
        <f>'TPS543C20 Loop Gain'!AI1055</f>
        <v>7.9529549265538622</v>
      </c>
      <c r="D2885">
        <f>'TPS543C20 Loop Gain'!AJ1055</f>
        <v>64.660578046101634</v>
      </c>
      <c r="E2885">
        <f>'TPS543C20 Loop Gain'!B1055</f>
        <v>92100</v>
      </c>
    </row>
    <row r="2886" spans="3:5" x14ac:dyDescent="0.25">
      <c r="C2886">
        <f>'TPS543C20 Loop Gain'!AI1054</f>
        <v>7.9649461243127861</v>
      </c>
      <c r="D2886">
        <f>'TPS543C20 Loop Gain'!AJ1054</f>
        <v>64.662036990911773</v>
      </c>
      <c r="E2886">
        <f>'TPS543C20 Loop Gain'!B1054</f>
        <v>92000</v>
      </c>
    </row>
    <row r="2887" spans="3:5" x14ac:dyDescent="0.25">
      <c r="C2887">
        <f>'TPS543C20 Loop Gain'!AI1053</f>
        <v>7.9769540473096505</v>
      </c>
      <c r="D2887">
        <f>'TPS543C20 Loop Gain'!AJ1053</f>
        <v>64.663488501544379</v>
      </c>
      <c r="E2887">
        <f>'TPS543C20 Loop Gain'!B1053</f>
        <v>91900</v>
      </c>
    </row>
    <row r="2888" spans="3:5" x14ac:dyDescent="0.25">
      <c r="C2888">
        <f>'TPS543C20 Loop Gain'!AI1052</f>
        <v>7.9889787411191771</v>
      </c>
      <c r="D2888">
        <f>'TPS543C20 Loop Gain'!AJ1052</f>
        <v>64.664932595234404</v>
      </c>
      <c r="E2888">
        <f>'TPS543C20 Loop Gain'!B1052</f>
        <v>91800</v>
      </c>
    </row>
    <row r="2889" spans="3:5" x14ac:dyDescent="0.25">
      <c r="C2889">
        <f>'TPS543C20 Loop Gain'!AI1051</f>
        <v>8.0010202514940509</v>
      </c>
      <c r="D2889">
        <f>'TPS543C20 Loop Gain'!AJ1051</f>
        <v>64.66636928943386</v>
      </c>
      <c r="E2889">
        <f>'TPS543C20 Loop Gain'!B1051</f>
        <v>91700</v>
      </c>
    </row>
    <row r="2890" spans="3:5" x14ac:dyDescent="0.25">
      <c r="C2890">
        <f>'TPS543C20 Loop Gain'!AI1050</f>
        <v>8.0130786243664183</v>
      </c>
      <c r="D2890">
        <f>'TPS543C20 Loop Gain'!AJ1050</f>
        <v>64.667798601814923</v>
      </c>
      <c r="E2890">
        <f>'TPS543C20 Loop Gain'!B1050</f>
        <v>91600</v>
      </c>
    </row>
    <row r="2891" spans="3:5" x14ac:dyDescent="0.25">
      <c r="C2891">
        <f>'TPS543C20 Loop Gain'!AI1049</f>
        <v>8.0251539058476684</v>
      </c>
      <c r="D2891">
        <f>'TPS543C20 Loop Gain'!AJ1049</f>
        <v>64.669220550271376</v>
      </c>
      <c r="E2891">
        <f>'TPS543C20 Loop Gain'!B1049</f>
        <v>91500</v>
      </c>
    </row>
    <row r="2892" spans="3:5" x14ac:dyDescent="0.25">
      <c r="C2892">
        <f>'TPS543C20 Loop Gain'!AI1048</f>
        <v>8.0372461422303605</v>
      </c>
      <c r="D2892">
        <f>'TPS543C20 Loop Gain'!AJ1048</f>
        <v>64.670635152917598</v>
      </c>
      <c r="E2892">
        <f>'TPS543C20 Loop Gain'!B1048</f>
        <v>91400</v>
      </c>
    </row>
    <row r="2893" spans="3:5" x14ac:dyDescent="0.25">
      <c r="C2893">
        <f>'TPS543C20 Loop Gain'!AI1047</f>
        <v>8.0493553799886204</v>
      </c>
      <c r="D2893">
        <f>'TPS543C20 Loop Gain'!AJ1047</f>
        <v>64.672042428095722</v>
      </c>
      <c r="E2893">
        <f>'TPS543C20 Loop Gain'!B1047</f>
        <v>91300</v>
      </c>
    </row>
    <row r="2894" spans="3:5" x14ac:dyDescent="0.25">
      <c r="C2894">
        <f>'TPS543C20 Loop Gain'!AI1046</f>
        <v>8.0614816657791426</v>
      </c>
      <c r="D2894">
        <f>'TPS543C20 Loop Gain'!AJ1046</f>
        <v>64.673442394372344</v>
      </c>
      <c r="E2894">
        <f>'TPS543C20 Loop Gain'!B1046</f>
        <v>91200</v>
      </c>
    </row>
    <row r="2895" spans="3:5" x14ac:dyDescent="0.25">
      <c r="C2895">
        <f>'TPS543C20 Loop Gain'!AI1045</f>
        <v>8.0736250464425545</v>
      </c>
      <c r="D2895">
        <f>'TPS543C20 Loop Gain'!AJ1045</f>
        <v>64.674835070544319</v>
      </c>
      <c r="E2895">
        <f>'TPS543C20 Loop Gain'!B1045</f>
        <v>91100</v>
      </c>
    </row>
    <row r="2896" spans="3:5" x14ac:dyDescent="0.25">
      <c r="C2896">
        <f>'TPS543C20 Loop Gain'!AI1044</f>
        <v>8.0857855690036224</v>
      </c>
      <c r="D2896">
        <f>'TPS543C20 Loop Gain'!AJ1044</f>
        <v>64.676220475637948</v>
      </c>
      <c r="E2896">
        <f>'TPS543C20 Loop Gain'!B1044</f>
        <v>91000</v>
      </c>
    </row>
    <row r="2897" spans="3:5" x14ac:dyDescent="0.25">
      <c r="C2897">
        <f>'TPS543C20 Loop Gain'!AI1043</f>
        <v>8.0979632806729605</v>
      </c>
      <c r="D2897">
        <f>'TPS543C20 Loop Gain'!AJ1043</f>
        <v>64.677598628912293</v>
      </c>
      <c r="E2897">
        <f>'TPS543C20 Loop Gain'!B1043</f>
        <v>90900</v>
      </c>
    </row>
    <row r="2898" spans="3:5" x14ac:dyDescent="0.25">
      <c r="C2898">
        <f>'TPS543C20 Loop Gain'!AI1042</f>
        <v>8.1101582288472898</v>
      </c>
      <c r="D2898">
        <f>'TPS543C20 Loop Gain'!AJ1042</f>
        <v>64.678969549860611</v>
      </c>
      <c r="E2898">
        <f>'TPS543C20 Loop Gain'!B1042</f>
        <v>90800</v>
      </c>
    </row>
    <row r="2899" spans="3:5" x14ac:dyDescent="0.25">
      <c r="C2899">
        <f>'TPS543C20 Loop Gain'!AI1041</f>
        <v>8.1223704611111653</v>
      </c>
      <c r="D2899">
        <f>'TPS543C20 Loop Gain'!AJ1041</f>
        <v>64.680333258212244</v>
      </c>
      <c r="E2899">
        <f>'TPS543C20 Loop Gain'!B1041</f>
        <v>90700</v>
      </c>
    </row>
    <row r="2900" spans="3:5" x14ac:dyDescent="0.25">
      <c r="C2900">
        <f>'TPS543C20 Loop Gain'!AI1040</f>
        <v>8.134600025237388</v>
      </c>
      <c r="D2900">
        <f>'TPS543C20 Loop Gain'!AJ1040</f>
        <v>64.681689773935375</v>
      </c>
      <c r="E2900">
        <f>'TPS543C20 Loop Gain'!B1040</f>
        <v>90600</v>
      </c>
    </row>
    <row r="2901" spans="3:5" x14ac:dyDescent="0.25">
      <c r="C2901">
        <f>'TPS543C20 Loop Gain'!AI1039</f>
        <v>8.1468469691880792</v>
      </c>
      <c r="D2901">
        <f>'TPS543C20 Loop Gain'!AJ1039</f>
        <v>64.683039117237598</v>
      </c>
      <c r="E2901">
        <f>'TPS543C20 Loop Gain'!B1039</f>
        <v>90500</v>
      </c>
    </row>
    <row r="2902" spans="3:5" x14ac:dyDescent="0.25">
      <c r="C2902">
        <f>'TPS543C20 Loop Gain'!AI1038</f>
        <v>8.1591113411159526</v>
      </c>
      <c r="D2902">
        <f>'TPS543C20 Loop Gain'!AJ1038</f>
        <v>64.684381308569755</v>
      </c>
      <c r="E2902">
        <f>'TPS543C20 Loop Gain'!B1038</f>
        <v>90400</v>
      </c>
    </row>
    <row r="2903" spans="3:5" x14ac:dyDescent="0.25">
      <c r="C2903">
        <f>'TPS543C20 Loop Gain'!AI1037</f>
        <v>8.1713931893650411</v>
      </c>
      <c r="D2903">
        <f>'TPS543C20 Loop Gain'!AJ1037</f>
        <v>64.685716368625819</v>
      </c>
      <c r="E2903">
        <f>'TPS543C20 Loop Gain'!B1037</f>
        <v>90300</v>
      </c>
    </row>
    <row r="2904" spans="3:5" x14ac:dyDescent="0.25">
      <c r="C2904">
        <f>'TPS543C20 Loop Gain'!AI1036</f>
        <v>8.1836925624719346</v>
      </c>
      <c r="D2904">
        <f>'TPS543C20 Loop Gain'!AJ1036</f>
        <v>64.687044318346366</v>
      </c>
      <c r="E2904">
        <f>'TPS543C20 Loop Gain'!B1036</f>
        <v>90200</v>
      </c>
    </row>
    <row r="2905" spans="3:5" x14ac:dyDescent="0.25">
      <c r="C2905">
        <f>'TPS543C20 Loop Gain'!AI1035</f>
        <v>8.1960095091663128</v>
      </c>
      <c r="D2905">
        <f>'TPS543C20 Loop Gain'!AJ1035</f>
        <v>64.688365178920748</v>
      </c>
      <c r="E2905">
        <f>'TPS543C20 Loop Gain'!B1035</f>
        <v>90100</v>
      </c>
    </row>
    <row r="2906" spans="3:5" x14ac:dyDescent="0.25">
      <c r="C2906">
        <f>'TPS543C20 Loop Gain'!AI1034</f>
        <v>8.2083440783724022</v>
      </c>
      <c r="D2906">
        <f>'TPS543C20 Loop Gain'!AJ1034</f>
        <v>64.689678971788155</v>
      </c>
      <c r="E2906">
        <f>'TPS543C20 Loop Gain'!B1034</f>
        <v>90000</v>
      </c>
    </row>
    <row r="2907" spans="3:5" x14ac:dyDescent="0.25">
      <c r="C2907">
        <f>'TPS543C20 Loop Gain'!AI1033</f>
        <v>8.2206963192104165</v>
      </c>
      <c r="D2907">
        <f>'TPS543C20 Loop Gain'!AJ1033</f>
        <v>64.690985718640604</v>
      </c>
      <c r="E2907">
        <f>'TPS543C20 Loop Gain'!B1033</f>
        <v>89900</v>
      </c>
    </row>
    <row r="2908" spans="3:5" x14ac:dyDescent="0.25">
      <c r="C2908">
        <f>'TPS543C20 Loop Gain'!AI1032</f>
        <v>8.2330662809961765</v>
      </c>
      <c r="D2908">
        <f>'TPS543C20 Loop Gain'!AJ1032</f>
        <v>64.692285441424147</v>
      </c>
      <c r="E2908">
        <f>'TPS543C20 Loop Gain'!B1032</f>
        <v>89800</v>
      </c>
    </row>
    <row r="2909" spans="3:5" x14ac:dyDescent="0.25">
      <c r="C2909">
        <f>'TPS543C20 Loop Gain'!AI1031</f>
        <v>8.2454540132436627</v>
      </c>
      <c r="D2909">
        <f>'TPS543C20 Loop Gain'!AJ1031</f>
        <v>64.693578162341993</v>
      </c>
      <c r="E2909">
        <f>'TPS543C20 Loop Gain'!B1031</f>
        <v>89700</v>
      </c>
    </row>
    <row r="2910" spans="3:5" x14ac:dyDescent="0.25">
      <c r="C2910">
        <f>'TPS543C20 Loop Gain'!AI1030</f>
        <v>8.2578595656652691</v>
      </c>
      <c r="D2910">
        <f>'TPS543C20 Loop Gain'!AJ1030</f>
        <v>64.694863903856202</v>
      </c>
      <c r="E2910">
        <f>'TPS543C20 Loop Gain'!B1030</f>
        <v>89600</v>
      </c>
    </row>
    <row r="2911" spans="3:5" x14ac:dyDescent="0.25">
      <c r="C2911">
        <f>'TPS543C20 Loop Gain'!AI1029</f>
        <v>8.2702829881729674</v>
      </c>
      <c r="D2911">
        <f>'TPS543C20 Loop Gain'!AJ1029</f>
        <v>64.696142688689619</v>
      </c>
      <c r="E2911">
        <f>'TPS543C20 Loop Gain'!B1029</f>
        <v>89500</v>
      </c>
    </row>
    <row r="2912" spans="3:5" x14ac:dyDescent="0.25">
      <c r="C2912">
        <f>'TPS543C20 Loop Gain'!AI1028</f>
        <v>8.2827243308795584</v>
      </c>
      <c r="D2912">
        <f>'TPS543C20 Loop Gain'!AJ1028</f>
        <v>64.69741453982742</v>
      </c>
      <c r="E2912">
        <f>'TPS543C20 Loop Gain'!B1028</f>
        <v>89400</v>
      </c>
    </row>
    <row r="2913" spans="3:5" x14ac:dyDescent="0.25">
      <c r="C2913">
        <f>'TPS543C20 Loop Gain'!AI1027</f>
        <v>8.2951836440994562</v>
      </c>
      <c r="D2913">
        <f>'TPS543C20 Loop Gain'!AJ1027</f>
        <v>64.698679480522145</v>
      </c>
      <c r="E2913">
        <f>'TPS543C20 Loop Gain'!B1027</f>
        <v>89300</v>
      </c>
    </row>
    <row r="2914" spans="3:5" x14ac:dyDescent="0.25">
      <c r="C2914">
        <f>'TPS543C20 Loop Gain'!AI1026</f>
        <v>8.3076609783499435</v>
      </c>
      <c r="D2914">
        <f>'TPS543C20 Loop Gain'!AJ1026</f>
        <v>64.699937534291848</v>
      </c>
      <c r="E2914">
        <f>'TPS543C20 Loop Gain'!B1026</f>
        <v>89200</v>
      </c>
    </row>
    <row r="2915" spans="3:5" x14ac:dyDescent="0.25">
      <c r="C2915">
        <f>'TPS543C20 Loop Gain'!AI1025</f>
        <v>8.3201563843523889</v>
      </c>
      <c r="D2915">
        <f>'TPS543C20 Loop Gain'!AJ1025</f>
        <v>64.701188724926155</v>
      </c>
      <c r="E2915">
        <f>'TPS543C20 Loop Gain'!B1025</f>
        <v>89100</v>
      </c>
    </row>
    <row r="2916" spans="3:5" x14ac:dyDescent="0.25">
      <c r="C2916">
        <f>'TPS543C20 Loop Gain'!AI1024</f>
        <v>8.3326699130328521</v>
      </c>
      <c r="D2916">
        <f>'TPS543C20 Loop Gain'!AJ1024</f>
        <v>64.702433076485477</v>
      </c>
      <c r="E2916">
        <f>'TPS543C20 Loop Gain'!B1024</f>
        <v>89000</v>
      </c>
    </row>
    <row r="2917" spans="3:5" x14ac:dyDescent="0.25">
      <c r="C2917">
        <f>'TPS543C20 Loop Gain'!AI1023</f>
        <v>8.3452016155237612</v>
      </c>
      <c r="D2917">
        <f>'TPS543C20 Loop Gain'!AJ1023</f>
        <v>64.70367061330488</v>
      </c>
      <c r="E2917">
        <f>'TPS543C20 Loop Gain'!B1023</f>
        <v>88900</v>
      </c>
    </row>
    <row r="2918" spans="3:5" x14ac:dyDescent="0.25">
      <c r="C2918">
        <f>'TPS543C20 Loop Gain'!AI1022</f>
        <v>8.3577515431648433</v>
      </c>
      <c r="D2918">
        <f>'TPS543C20 Loop Gain'!AJ1022</f>
        <v>64.704901359996569</v>
      </c>
      <c r="E2918">
        <f>'TPS543C20 Loop Gain'!B1022</f>
        <v>88800</v>
      </c>
    </row>
    <row r="2919" spans="3:5" x14ac:dyDescent="0.25">
      <c r="C2919">
        <f>'TPS543C20 Loop Gain'!AI1021</f>
        <v>8.37031974750359</v>
      </c>
      <c r="D2919">
        <f>'TPS543C20 Loop Gain'!AJ1021</f>
        <v>64.706125341450928</v>
      </c>
      <c r="E2919">
        <f>'TPS543C20 Loop Gain'!B1021</f>
        <v>88700</v>
      </c>
    </row>
    <row r="2920" spans="3:5" x14ac:dyDescent="0.25">
      <c r="C2920">
        <f>'TPS543C20 Loop Gain'!AI1020</f>
        <v>8.3829062802976679</v>
      </c>
      <c r="D2920">
        <f>'TPS543C20 Loop Gain'!AJ1020</f>
        <v>64.707342582839573</v>
      </c>
      <c r="E2920">
        <f>'TPS543C20 Loop Gain'!B1020</f>
        <v>88600</v>
      </c>
    </row>
    <row r="2921" spans="3:5" x14ac:dyDescent="0.25">
      <c r="C2921">
        <f>'TPS543C20 Loop Gain'!AI1019</f>
        <v>8.3955111935146789</v>
      </c>
      <c r="D2921">
        <f>'TPS543C20 Loop Gain'!AJ1019</f>
        <v>64.708553109619558</v>
      </c>
      <c r="E2921">
        <f>'TPS543C20 Loop Gain'!B1019</f>
        <v>88500</v>
      </c>
    </row>
    <row r="2922" spans="3:5" x14ac:dyDescent="0.25">
      <c r="C2922">
        <f>'TPS543C20 Loop Gain'!AI1018</f>
        <v>8.4081345393341973</v>
      </c>
      <c r="D2922">
        <f>'TPS543C20 Loop Gain'!AJ1018</f>
        <v>64.709756947531389</v>
      </c>
      <c r="E2922">
        <f>'TPS543C20 Loop Gain'!B1018</f>
        <v>88400</v>
      </c>
    </row>
    <row r="2923" spans="3:5" x14ac:dyDescent="0.25">
      <c r="C2923">
        <f>'TPS543C20 Loop Gain'!AI1017</f>
        <v>8.4207763701488005</v>
      </c>
      <c r="D2923">
        <f>'TPS543C20 Loop Gain'!AJ1017</f>
        <v>64.710954122605997</v>
      </c>
      <c r="E2923">
        <f>'TPS543C20 Loop Gain'!B1017</f>
        <v>88300</v>
      </c>
    </row>
    <row r="2924" spans="3:5" x14ac:dyDescent="0.25">
      <c r="C2924">
        <f>'TPS543C20 Loop Gain'!AI1016</f>
        <v>8.4334367385647901</v>
      </c>
      <c r="D2924">
        <f>'TPS543C20 Loop Gain'!AJ1016</f>
        <v>64.712144661164785</v>
      </c>
      <c r="E2924">
        <f>'TPS543C20 Loop Gain'!B1016</f>
        <v>88200</v>
      </c>
    </row>
    <row r="2925" spans="3:5" x14ac:dyDescent="0.25">
      <c r="C2925">
        <f>'TPS543C20 Loop Gain'!AI1015</f>
        <v>8.4461156974037017</v>
      </c>
      <c r="D2925">
        <f>'TPS543C20 Loop Gain'!AJ1015</f>
        <v>64.713328589821188</v>
      </c>
      <c r="E2925">
        <f>'TPS543C20 Loop Gain'!B1015</f>
        <v>88100</v>
      </c>
    </row>
    <row r="2926" spans="3:5" x14ac:dyDescent="0.25">
      <c r="C2926">
        <f>'TPS543C20 Loop Gain'!AI1014</f>
        <v>8.4588132997035164</v>
      </c>
      <c r="D2926">
        <f>'TPS543C20 Loop Gain'!AJ1014</f>
        <v>64.714505935486443</v>
      </c>
      <c r="E2926">
        <f>'TPS543C20 Loop Gain'!B1014</f>
        <v>88000</v>
      </c>
    </row>
    <row r="2927" spans="3:5" x14ac:dyDescent="0.25">
      <c r="C2927">
        <f>'TPS543C20 Loop Gain'!AI1013</f>
        <v>8.4715295987194281</v>
      </c>
      <c r="D2927">
        <f>'TPS543C20 Loop Gain'!AJ1013</f>
        <v>64.715676725368255</v>
      </c>
      <c r="E2927">
        <f>'TPS543C20 Loop Gain'!B1013</f>
        <v>87900</v>
      </c>
    </row>
    <row r="2928" spans="3:5" x14ac:dyDescent="0.25">
      <c r="C2928">
        <f>'TPS543C20 Loop Gain'!AI1012</f>
        <v>8.4842646479253094</v>
      </c>
      <c r="D2928">
        <f>'TPS543C20 Loop Gain'!AJ1012</f>
        <v>64.716840986976067</v>
      </c>
      <c r="E2928">
        <f>'TPS543C20 Loop Gain'!B1012</f>
        <v>87800</v>
      </c>
    </row>
    <row r="2929" spans="3:5" x14ac:dyDescent="0.25">
      <c r="C2929">
        <f>'TPS543C20 Loop Gain'!AI1011</f>
        <v>8.4970185010153436</v>
      </c>
      <c r="D2929">
        <f>'TPS543C20 Loop Gain'!AJ1011</f>
        <v>64.717998748122483</v>
      </c>
      <c r="E2929">
        <f>'TPS543C20 Loop Gain'!B1011</f>
        <v>87700</v>
      </c>
    </row>
    <row r="2930" spans="3:5" x14ac:dyDescent="0.25">
      <c r="C2930">
        <f>'TPS543C20 Loop Gain'!AI1010</f>
        <v>8.5097912119042682</v>
      </c>
      <c r="D2930">
        <f>'TPS543C20 Loop Gain'!AJ1010</f>
        <v>64.719150036925924</v>
      </c>
      <c r="E2930">
        <f>'TPS543C20 Loop Gain'!B1010</f>
        <v>87600</v>
      </c>
    </row>
    <row r="2931" spans="3:5" x14ac:dyDescent="0.25">
      <c r="C2931">
        <f>'TPS543C20 Loop Gain'!AI1009</f>
        <v>8.5225828347292385</v>
      </c>
      <c r="D2931">
        <f>'TPS543C20 Loop Gain'!AJ1009</f>
        <v>64.720294881812819</v>
      </c>
      <c r="E2931">
        <f>'TPS543C20 Loop Gain'!B1009</f>
        <v>87500</v>
      </c>
    </row>
    <row r="2932" spans="3:5" x14ac:dyDescent="0.25">
      <c r="C2932">
        <f>'TPS543C20 Loop Gain'!AI1008</f>
        <v>8.535393423851021</v>
      </c>
      <c r="D2932">
        <f>'TPS543C20 Loop Gain'!AJ1008</f>
        <v>64.721433311521807</v>
      </c>
      <c r="E2932">
        <f>'TPS543C20 Loop Gain'!B1008</f>
        <v>87400</v>
      </c>
    </row>
    <row r="2933" spans="3:5" x14ac:dyDescent="0.25">
      <c r="C2933">
        <f>'TPS543C20 Loop Gain'!AI1007</f>
        <v>8.5482230338549776</v>
      </c>
      <c r="D2933">
        <f>'TPS543C20 Loop Gain'!AJ1007</f>
        <v>64.722565355104095</v>
      </c>
      <c r="E2933">
        <f>'TPS543C20 Loop Gain'!B1007</f>
        <v>87300</v>
      </c>
    </row>
    <row r="2934" spans="3:5" x14ac:dyDescent="0.25">
      <c r="C2934">
        <f>'TPS543C20 Loop Gain'!AI1006</f>
        <v>8.5610717195522721</v>
      </c>
      <c r="D2934">
        <f>'TPS543C20 Loop Gain'!AJ1006</f>
        <v>64.723691041927268</v>
      </c>
      <c r="E2934">
        <f>'TPS543C20 Loop Gain'!B1006</f>
        <v>87200</v>
      </c>
    </row>
    <row r="2935" spans="3:5" x14ac:dyDescent="0.25">
      <c r="C2935">
        <f>'TPS543C20 Loop Gain'!AI1005</f>
        <v>8.5739395359814505</v>
      </c>
      <c r="D2935">
        <f>'TPS543C20 Loop Gain'!AJ1005</f>
        <v>64.724810401679434</v>
      </c>
      <c r="E2935">
        <f>'TPS543C20 Loop Gain'!B1005</f>
        <v>87100</v>
      </c>
    </row>
    <row r="2936" spans="3:5" x14ac:dyDescent="0.25">
      <c r="C2936">
        <f>'TPS543C20 Loop Gain'!AI1004</f>
        <v>8.5868265384094489</v>
      </c>
      <c r="D2936">
        <f>'TPS543C20 Loop Gain'!AJ1004</f>
        <v>64.72592346436798</v>
      </c>
      <c r="E2936">
        <f>'TPS543C20 Loop Gain'!B1004</f>
        <v>87000</v>
      </c>
    </row>
    <row r="2937" spans="3:5" x14ac:dyDescent="0.25">
      <c r="C2937">
        <f>'TPS543C20 Loop Gain'!AI1003</f>
        <v>8.5997327823326959</v>
      </c>
      <c r="D2937">
        <f>'TPS543C20 Loop Gain'!AJ1003</f>
        <v>64.72703026032606</v>
      </c>
      <c r="E2937">
        <f>'TPS543C20 Loop Gain'!B1003</f>
        <v>86900</v>
      </c>
    </row>
    <row r="2938" spans="3:5" x14ac:dyDescent="0.25">
      <c r="C2938">
        <f>'TPS543C20 Loop Gain'!AI1002</f>
        <v>8.6126583234789926</v>
      </c>
      <c r="D2938">
        <f>'TPS543C20 Loop Gain'!AJ1002</f>
        <v>64.728130820214673</v>
      </c>
      <c r="E2938">
        <f>'TPS543C20 Loop Gain'!B1002</f>
        <v>86800</v>
      </c>
    </row>
    <row r="2939" spans="3:5" x14ac:dyDescent="0.25">
      <c r="C2939">
        <f>'TPS543C20 Loop Gain'!AI1001</f>
        <v>8.6256032178076865</v>
      </c>
      <c r="D2939">
        <f>'TPS543C20 Loop Gain'!AJ1001</f>
        <v>64.729225175023771</v>
      </c>
      <c r="E2939">
        <f>'TPS543C20 Loop Gain'!B1001</f>
        <v>86700</v>
      </c>
    </row>
    <row r="2940" spans="3:5" x14ac:dyDescent="0.25">
      <c r="C2940">
        <f>'TPS543C20 Loop Gain'!AI1000</f>
        <v>8.6385675215123285</v>
      </c>
      <c r="D2940">
        <f>'TPS543C20 Loop Gain'!AJ1000</f>
        <v>64.730313356076266</v>
      </c>
      <c r="E2940">
        <f>'TPS543C20 Loop Gain'!B1000</f>
        <v>86600</v>
      </c>
    </row>
    <row r="2941" spans="3:5" x14ac:dyDescent="0.25">
      <c r="C2941">
        <f>'TPS543C20 Loop Gain'!AI999</f>
        <v>8.6515512910208194</v>
      </c>
      <c r="D2941">
        <f>'TPS543C20 Loop Gain'!AJ999</f>
        <v>64.731395395030546</v>
      </c>
      <c r="E2941">
        <f>'TPS543C20 Loop Gain'!B999</f>
        <v>86500</v>
      </c>
    </row>
    <row r="2942" spans="3:5" x14ac:dyDescent="0.25">
      <c r="C2942">
        <f>'TPS543C20 Loop Gain'!AI998</f>
        <v>8.6645545829973187</v>
      </c>
      <c r="D2942">
        <f>'TPS543C20 Loop Gain'!AJ998</f>
        <v>64.732471323883289</v>
      </c>
      <c r="E2942">
        <f>'TPS543C20 Loop Gain'!B998</f>
        <v>86400</v>
      </c>
    </row>
    <row r="2943" spans="3:5" x14ac:dyDescent="0.25">
      <c r="C2943">
        <f>'TPS543C20 Loop Gain'!AI997</f>
        <v>8.6775774543434778</v>
      </c>
      <c r="D2943">
        <f>'TPS543C20 Loop Gain'!AJ997</f>
        <v>64.733541174973155</v>
      </c>
      <c r="E2943">
        <f>'TPS543C20 Loop Gain'!B997</f>
        <v>86300</v>
      </c>
    </row>
    <row r="2944" spans="3:5" x14ac:dyDescent="0.25">
      <c r="C2944">
        <f>'TPS543C20 Loop Gain'!AI996</f>
        <v>8.6906199621992926</v>
      </c>
      <c r="D2944">
        <f>'TPS543C20 Loop Gain'!AJ996</f>
        <v>64.734604980982908</v>
      </c>
      <c r="E2944">
        <f>'TPS543C20 Loop Gain'!B996</f>
        <v>86200</v>
      </c>
    </row>
    <row r="2945" spans="3:5" x14ac:dyDescent="0.25">
      <c r="C2945">
        <f>'TPS543C20 Loop Gain'!AI995</f>
        <v>8.7036821639454764</v>
      </c>
      <c r="D2945">
        <f>'TPS543C20 Loop Gain'!AJ995</f>
        <v>64.735662774942085</v>
      </c>
      <c r="E2945">
        <f>'TPS543C20 Loop Gain'!B995</f>
        <v>86100</v>
      </c>
    </row>
    <row r="2946" spans="3:5" x14ac:dyDescent="0.25">
      <c r="C2946">
        <f>'TPS543C20 Loop Gain'!AI994</f>
        <v>8.7167641172037058</v>
      </c>
      <c r="D2946">
        <f>'TPS543C20 Loop Gain'!AJ994</f>
        <v>64.736714590229866</v>
      </c>
      <c r="E2946">
        <f>'TPS543C20 Loop Gain'!B994</f>
        <v>86000</v>
      </c>
    </row>
    <row r="2947" spans="3:5" x14ac:dyDescent="0.25">
      <c r="C2947">
        <f>'TPS543C20 Loop Gain'!AI993</f>
        <v>8.7298658798382185</v>
      </c>
      <c r="D2947">
        <f>'TPS543C20 Loop Gain'!AJ993</f>
        <v>64.737760460579565</v>
      </c>
      <c r="E2947">
        <f>'TPS543C20 Loop Gain'!B993</f>
        <v>85900</v>
      </c>
    </row>
    <row r="2948" spans="3:5" x14ac:dyDescent="0.25">
      <c r="C2948">
        <f>'TPS543C20 Loop Gain'!AI992</f>
        <v>8.7429875099580006</v>
      </c>
      <c r="D2948">
        <f>'TPS543C20 Loop Gain'!AJ992</f>
        <v>64.738800420079741</v>
      </c>
      <c r="E2948">
        <f>'TPS543C20 Loop Gain'!B992</f>
        <v>85800</v>
      </c>
    </row>
    <row r="2949" spans="3:5" x14ac:dyDescent="0.25">
      <c r="C2949">
        <f>'TPS543C20 Loop Gain'!AI991</f>
        <v>8.756129065916932</v>
      </c>
      <c r="D2949">
        <f>'TPS543C20 Loop Gain'!AJ991</f>
        <v>64.739834503179054</v>
      </c>
      <c r="E2949">
        <f>'TPS543C20 Loop Gain'!B991</f>
        <v>85700</v>
      </c>
    </row>
    <row r="2950" spans="3:5" x14ac:dyDescent="0.25">
      <c r="C2950">
        <f>'TPS543C20 Loop Gain'!AI990</f>
        <v>8.7692906063160958</v>
      </c>
      <c r="D2950">
        <f>'TPS543C20 Loop Gain'!AJ990</f>
        <v>64.740862744687078</v>
      </c>
      <c r="E2950">
        <f>'TPS543C20 Loop Gain'!B990</f>
        <v>85600</v>
      </c>
    </row>
    <row r="2951" spans="3:5" x14ac:dyDescent="0.25">
      <c r="C2951">
        <f>'TPS543C20 Loop Gain'!AI989</f>
        <v>8.7824721900047891</v>
      </c>
      <c r="D2951">
        <f>'TPS543C20 Loop Gain'!AJ989</f>
        <v>64.741885179779899</v>
      </c>
      <c r="E2951">
        <f>'TPS543C20 Loop Gain'!B989</f>
        <v>85500</v>
      </c>
    </row>
    <row r="2952" spans="3:5" x14ac:dyDescent="0.25">
      <c r="C2952">
        <f>'TPS543C20 Loop Gain'!AI988</f>
        <v>8.7956738760816382</v>
      </c>
      <c r="D2952">
        <f>'TPS543C20 Loop Gain'!AJ988</f>
        <v>64.742901844001253</v>
      </c>
      <c r="E2952">
        <f>'TPS543C20 Loop Gain'!B988</f>
        <v>85400</v>
      </c>
    </row>
    <row r="2953" spans="3:5" x14ac:dyDescent="0.25">
      <c r="C2953">
        <f>'TPS543C20 Loop Gain'!AI987</f>
        <v>8.8088957238967271</v>
      </c>
      <c r="D2953">
        <f>'TPS543C20 Loop Gain'!AJ987</f>
        <v>64.743912773266914</v>
      </c>
      <c r="E2953">
        <f>'TPS543C20 Loop Gain'!B987</f>
        <v>85300</v>
      </c>
    </row>
    <row r="2954" spans="3:5" x14ac:dyDescent="0.25">
      <c r="C2954">
        <f>'TPS543C20 Loop Gain'!AI986</f>
        <v>8.8221377930522795</v>
      </c>
      <c r="D2954">
        <f>'TPS543C20 Loop Gain'!AJ986</f>
        <v>64.744918003866985</v>
      </c>
      <c r="E2954">
        <f>'TPS543C20 Loop Gain'!B986</f>
        <v>85200</v>
      </c>
    </row>
    <row r="2955" spans="3:5" x14ac:dyDescent="0.25">
      <c r="C2955">
        <f>'TPS543C20 Loop Gain'!AI985</f>
        <v>8.8354001434048541</v>
      </c>
      <c r="D2955">
        <f>'TPS543C20 Loop Gain'!AJ985</f>
        <v>64.745917572470319</v>
      </c>
      <c r="E2955">
        <f>'TPS543C20 Loop Gain'!B985</f>
        <v>85100</v>
      </c>
    </row>
    <row r="2956" spans="3:5" x14ac:dyDescent="0.25">
      <c r="C2956">
        <f>'TPS543C20 Loop Gain'!AI984</f>
        <v>8.8486828350659117</v>
      </c>
      <c r="D2956">
        <f>'TPS543C20 Loop Gain'!AJ984</f>
        <v>64.74691151612592</v>
      </c>
      <c r="E2956">
        <f>'TPS543C20 Loop Gain'!B984</f>
        <v>85000</v>
      </c>
    </row>
    <row r="2957" spans="3:5" x14ac:dyDescent="0.25">
      <c r="C2957">
        <f>'TPS543C20 Loop Gain'!AI983</f>
        <v>8.8619859284038949</v>
      </c>
      <c r="D2957">
        <f>'TPS543C20 Loop Gain'!AJ983</f>
        <v>64.747899872268121</v>
      </c>
      <c r="E2957">
        <f>'TPS543C20 Loop Gain'!B983</f>
        <v>84900</v>
      </c>
    </row>
    <row r="2958" spans="3:5" x14ac:dyDescent="0.25">
      <c r="C2958">
        <f>'TPS543C20 Loop Gain'!AI982</f>
        <v>8.8753094840453528</v>
      </c>
      <c r="D2958">
        <f>'TPS543C20 Loop Gain'!AJ982</f>
        <v>64.748882678719241</v>
      </c>
      <c r="E2958">
        <f>'TPS543C20 Loop Gain'!B982</f>
        <v>84800</v>
      </c>
    </row>
    <row r="2959" spans="3:5" x14ac:dyDescent="0.25">
      <c r="C2959">
        <f>'TPS543C20 Loop Gain'!AI981</f>
        <v>8.8886535628768915</v>
      </c>
      <c r="D2959">
        <f>'TPS543C20 Loop Gain'!AJ981</f>
        <v>64.749859973691471</v>
      </c>
      <c r="E2959">
        <f>'TPS543C20 Loop Gain'!B981</f>
        <v>84700</v>
      </c>
    </row>
    <row r="2960" spans="3:5" x14ac:dyDescent="0.25">
      <c r="C2960">
        <f>'TPS543C20 Loop Gain'!AI980</f>
        <v>8.9020182260459215</v>
      </c>
      <c r="D2960">
        <f>'TPS543C20 Loop Gain'!AJ980</f>
        <v>64.750831795793673</v>
      </c>
      <c r="E2960">
        <f>'TPS543C20 Loop Gain'!B980</f>
        <v>84600</v>
      </c>
    </row>
    <row r="2961" spans="3:5" x14ac:dyDescent="0.25">
      <c r="C2961">
        <f>'TPS543C20 Loop Gain'!AI979</f>
        <v>8.915403534962838</v>
      </c>
      <c r="D2961">
        <f>'TPS543C20 Loop Gain'!AJ979</f>
        <v>64.75179818403015</v>
      </c>
      <c r="E2961">
        <f>'TPS543C20 Loop Gain'!B979</f>
        <v>84500</v>
      </c>
    </row>
    <row r="2962" spans="3:5" x14ac:dyDescent="0.25">
      <c r="C2962">
        <f>'TPS543C20 Loop Gain'!AI978</f>
        <v>8.9288095513021268</v>
      </c>
      <c r="D2962">
        <f>'TPS543C20 Loop Gain'!AJ978</f>
        <v>64.7527591778085</v>
      </c>
      <c r="E2962">
        <f>'TPS543C20 Loop Gain'!B978</f>
        <v>84400</v>
      </c>
    </row>
    <row r="2963" spans="3:5" x14ac:dyDescent="0.25">
      <c r="C2963">
        <f>'TPS543C20 Loop Gain'!AI977</f>
        <v>8.9422363370039708</v>
      </c>
      <c r="D2963">
        <f>'TPS543C20 Loop Gain'!AJ977</f>
        <v>64.753714816940644</v>
      </c>
      <c r="E2963">
        <f>'TPS543C20 Loop Gain'!B977</f>
        <v>84300</v>
      </c>
    </row>
    <row r="2964" spans="3:5" x14ac:dyDescent="0.25">
      <c r="C2964">
        <f>'TPS543C20 Loop Gain'!AI976</f>
        <v>8.9556839542756048</v>
      </c>
      <c r="D2964">
        <f>'TPS543C20 Loop Gain'!AJ976</f>
        <v>64.754665141645646</v>
      </c>
      <c r="E2964">
        <f>'TPS543C20 Loop Gain'!B976</f>
        <v>84200</v>
      </c>
    </row>
    <row r="2965" spans="3:5" x14ac:dyDescent="0.25">
      <c r="C2965">
        <f>'TPS543C20 Loop Gain'!AI975</f>
        <v>8.9691524655933765</v>
      </c>
      <c r="D2965">
        <f>'TPS543C20 Loop Gain'!AJ975</f>
        <v>64.755610192556375</v>
      </c>
      <c r="E2965">
        <f>'TPS543C20 Loop Gain'!B975</f>
        <v>84100</v>
      </c>
    </row>
    <row r="2966" spans="3:5" x14ac:dyDescent="0.25">
      <c r="C2966">
        <f>'TPS543C20 Loop Gain'!AI974</f>
        <v>8.9826419337035759</v>
      </c>
      <c r="D2966">
        <f>'TPS543C20 Loop Gain'!AJ974</f>
        <v>64.756550010719252</v>
      </c>
      <c r="E2966">
        <f>'TPS543C20 Loop Gain'!B974</f>
        <v>84000</v>
      </c>
    </row>
    <row r="2967" spans="3:5" x14ac:dyDescent="0.25">
      <c r="C2967">
        <f>'TPS543C20 Loop Gain'!AI973</f>
        <v>8.9961524216249149</v>
      </c>
      <c r="D2967">
        <f>'TPS543C20 Loop Gain'!AJ973</f>
        <v>64.757484637601664</v>
      </c>
      <c r="E2967">
        <f>'TPS543C20 Loop Gain'!B973</f>
        <v>83900</v>
      </c>
    </row>
    <row r="2968" spans="3:5" x14ac:dyDescent="0.25">
      <c r="C2968">
        <f>'TPS543C20 Loop Gain'!AI972</f>
        <v>9.0096839926488634</v>
      </c>
      <c r="D2968">
        <f>'TPS543C20 Loop Gain'!AJ972</f>
        <v>64.75841411509181</v>
      </c>
      <c r="E2968">
        <f>'TPS543C20 Loop Gain'!B972</f>
        <v>83800</v>
      </c>
    </row>
    <row r="2969" spans="3:5" x14ac:dyDescent="0.25">
      <c r="C2969">
        <f>'TPS543C20 Loop Gain'!AI971</f>
        <v>9.0232367103425251</v>
      </c>
      <c r="D2969">
        <f>'TPS543C20 Loop Gain'!AJ971</f>
        <v>64.759338485505467</v>
      </c>
      <c r="E2969">
        <f>'TPS543C20 Loop Gain'!B971</f>
        <v>83700</v>
      </c>
    </row>
    <row r="2970" spans="3:5" x14ac:dyDescent="0.25">
      <c r="C2970">
        <f>'TPS543C20 Loop Gain'!AI970</f>
        <v>9.0368106385490883</v>
      </c>
      <c r="D2970">
        <f>'TPS543C20 Loop Gain'!AJ970</f>
        <v>64.760257791587918</v>
      </c>
      <c r="E2970">
        <f>'TPS543C20 Loop Gain'!B970</f>
        <v>83600</v>
      </c>
    </row>
    <row r="2971" spans="3:5" x14ac:dyDescent="0.25">
      <c r="C2971">
        <f>'TPS543C20 Loop Gain'!AI969</f>
        <v>9.0504058413903916</v>
      </c>
      <c r="D2971">
        <f>'TPS543C20 Loop Gain'!AJ969</f>
        <v>64.761172076517468</v>
      </c>
      <c r="E2971">
        <f>'TPS543C20 Loop Gain'!B969</f>
        <v>83500</v>
      </c>
    </row>
    <row r="2972" spans="3:5" x14ac:dyDescent="0.25">
      <c r="C2972">
        <f>'TPS543C20 Loop Gain'!AI968</f>
        <v>9.0640223832677052</v>
      </c>
      <c r="D2972">
        <f>'TPS543C20 Loop Gain'!AJ968</f>
        <v>64.762081383911379</v>
      </c>
      <c r="E2972">
        <f>'TPS543C20 Loop Gain'!B968</f>
        <v>83400</v>
      </c>
    </row>
    <row r="2973" spans="3:5" x14ac:dyDescent="0.25">
      <c r="C2973">
        <f>'TPS543C20 Loop Gain'!AI967</f>
        <v>9.0776603288644004</v>
      </c>
      <c r="D2973">
        <f>'TPS543C20 Loop Gain'!AJ967</f>
        <v>64.762985757827977</v>
      </c>
      <c r="E2973">
        <f>'TPS543C20 Loop Gain'!B967</f>
        <v>83300</v>
      </c>
    </row>
    <row r="2974" spans="3:5" x14ac:dyDescent="0.25">
      <c r="C2974">
        <f>'TPS543C20 Loop Gain'!AI966</f>
        <v>9.0913197431462116</v>
      </c>
      <c r="D2974">
        <f>'TPS543C20 Loop Gain'!AJ966</f>
        <v>64.763885242769945</v>
      </c>
      <c r="E2974">
        <f>'TPS543C20 Loop Gain'!B966</f>
        <v>83200</v>
      </c>
    </row>
    <row r="2975" spans="3:5" x14ac:dyDescent="0.25">
      <c r="C2975">
        <f>'TPS543C20 Loop Gain'!AI965</f>
        <v>9.1050006913641219</v>
      </c>
      <c r="D2975">
        <f>'TPS543C20 Loop Gain'!AJ965</f>
        <v>64.764779883689528</v>
      </c>
      <c r="E2975">
        <f>'TPS543C20 Loop Gain'!B965</f>
        <v>83100</v>
      </c>
    </row>
    <row r="2976" spans="3:5" x14ac:dyDescent="0.25">
      <c r="C2976">
        <f>'TPS543C20 Loop Gain'!AI964</f>
        <v>9.1187032390553036</v>
      </c>
      <c r="D2976">
        <f>'TPS543C20 Loop Gain'!AJ964</f>
        <v>64.765669725992637</v>
      </c>
      <c r="E2976">
        <f>'TPS543C20 Loop Gain'!B964</f>
        <v>83000</v>
      </c>
    </row>
    <row r="2977" spans="3:5" x14ac:dyDescent="0.25">
      <c r="C2977">
        <f>'TPS543C20 Loop Gain'!AI963</f>
        <v>9.1324274520451976</v>
      </c>
      <c r="D2977">
        <f>'TPS543C20 Loop Gain'!AJ963</f>
        <v>64.766554815540118</v>
      </c>
      <c r="E2977">
        <f>'TPS543C20 Loop Gain'!B963</f>
        <v>82900</v>
      </c>
    </row>
    <row r="2978" spans="3:5" x14ac:dyDescent="0.25">
      <c r="C2978">
        <f>'TPS543C20 Loop Gain'!AI962</f>
        <v>9.146173396448777</v>
      </c>
      <c r="D2978">
        <f>'TPS543C20 Loop Gain'!AJ962</f>
        <v>64.767435198656869</v>
      </c>
      <c r="E2978">
        <f>'TPS543C20 Loop Gain'!B962</f>
        <v>82800</v>
      </c>
    </row>
    <row r="2979" spans="3:5" x14ac:dyDescent="0.25">
      <c r="C2979">
        <f>'TPS543C20 Loop Gain'!AI961</f>
        <v>9.1599411386728367</v>
      </c>
      <c r="D2979">
        <f>'TPS543C20 Loop Gain'!AJ961</f>
        <v>64.768310922130027</v>
      </c>
      <c r="E2979">
        <f>'TPS543C20 Loop Gain'!B961</f>
        <v>82700</v>
      </c>
    </row>
    <row r="2980" spans="3:5" x14ac:dyDescent="0.25">
      <c r="C2980">
        <f>'TPS543C20 Loop Gain'!AI960</f>
        <v>9.1737307454172718</v>
      </c>
      <c r="D2980">
        <f>'TPS543C20 Loop Gain'!AJ960</f>
        <v>64.769182033217405</v>
      </c>
      <c r="E2980">
        <f>'TPS543C20 Loop Gain'!B960</f>
        <v>82600</v>
      </c>
    </row>
    <row r="2981" spans="3:5" x14ac:dyDescent="0.25">
      <c r="C2981">
        <f>'TPS543C20 Loop Gain'!AI959</f>
        <v>9.1875422836767289</v>
      </c>
      <c r="D2981">
        <f>'TPS543C20 Loop Gain'!AJ959</f>
        <v>64.770048579649412</v>
      </c>
      <c r="E2981">
        <f>'TPS543C20 Loop Gain'!B959</f>
        <v>82500</v>
      </c>
    </row>
    <row r="2982" spans="3:5" x14ac:dyDescent="0.25">
      <c r="C2982">
        <f>'TPS543C20 Loop Gain'!AI958</f>
        <v>9.2013758207428165</v>
      </c>
      <c r="D2982">
        <f>'TPS543C20 Loop Gain'!AJ958</f>
        <v>64.770910609633304</v>
      </c>
      <c r="E2982">
        <f>'TPS543C20 Loop Gain'!B958</f>
        <v>82400</v>
      </c>
    </row>
    <row r="2983" spans="3:5" x14ac:dyDescent="0.25">
      <c r="C2983">
        <f>'TPS543C20 Loop Gain'!AI957</f>
        <v>9.2152314242052231</v>
      </c>
      <c r="D2983">
        <f>'TPS543C20 Loop Gain'!AJ957</f>
        <v>64.77176817185881</v>
      </c>
      <c r="E2983">
        <f>'TPS543C20 Loop Gain'!B957</f>
        <v>82300</v>
      </c>
    </row>
    <row r="2984" spans="3:5" x14ac:dyDescent="0.25">
      <c r="C2984">
        <f>'TPS543C20 Loop Gain'!AI956</f>
        <v>9.2291091619540424</v>
      </c>
      <c r="D2984">
        <f>'TPS543C20 Loop Gain'!AJ956</f>
        <v>64.772621315501951</v>
      </c>
      <c r="E2984">
        <f>'TPS543C20 Loop Gain'!B956</f>
        <v>82200</v>
      </c>
    </row>
    <row r="2985" spans="3:5" x14ac:dyDescent="0.25">
      <c r="C2985">
        <f>'TPS543C20 Loop Gain'!AI955</f>
        <v>9.2430091021816168</v>
      </c>
      <c r="D2985">
        <f>'TPS543C20 Loop Gain'!AJ955</f>
        <v>64.773470090226695</v>
      </c>
      <c r="E2985">
        <f>'TPS543C20 Loop Gain'!B955</f>
        <v>82100</v>
      </c>
    </row>
    <row r="2986" spans="3:5" x14ac:dyDescent="0.25">
      <c r="C2986">
        <f>'TPS543C20 Loop Gain'!AI954</f>
        <v>9.2569313133834328</v>
      </c>
      <c r="D2986">
        <f>'TPS543C20 Loop Gain'!AJ954</f>
        <v>64.774314546193636</v>
      </c>
      <c r="E2986">
        <f>'TPS543C20 Loop Gain'!B954</f>
        <v>82000</v>
      </c>
    </row>
    <row r="2987" spans="3:5" x14ac:dyDescent="0.25">
      <c r="C2987">
        <f>'TPS543C20 Loop Gain'!AI953</f>
        <v>9.2708758643611908</v>
      </c>
      <c r="D2987">
        <f>'TPS543C20 Loop Gain'!AJ953</f>
        <v>64.775154734060621</v>
      </c>
      <c r="E2987">
        <f>'TPS543C20 Loop Gain'!B953</f>
        <v>81900</v>
      </c>
    </row>
    <row r="2988" spans="3:5" x14ac:dyDescent="0.25">
      <c r="C2988">
        <f>'TPS543C20 Loop Gain'!AI952</f>
        <v>9.2848428242237251</v>
      </c>
      <c r="D2988">
        <f>'TPS543C20 Loop Gain'!AJ952</f>
        <v>64.775990704989752</v>
      </c>
      <c r="E2988">
        <f>'TPS543C20 Loop Gain'!B952</f>
        <v>81800</v>
      </c>
    </row>
    <row r="2989" spans="3:5" x14ac:dyDescent="0.25">
      <c r="C2989">
        <f>'TPS543C20 Loop Gain'!AI951</f>
        <v>9.2988322623888529</v>
      </c>
      <c r="D2989">
        <f>'TPS543C20 Loop Gain'!AJ951</f>
        <v>64.77682251065049</v>
      </c>
      <c r="E2989">
        <f>'TPS543C20 Loop Gain'!B951</f>
        <v>81700</v>
      </c>
    </row>
    <row r="2990" spans="3:5" x14ac:dyDescent="0.25">
      <c r="C2990">
        <f>'TPS543C20 Loop Gain'!AI950</f>
        <v>9.312844248585975</v>
      </c>
      <c r="D2990">
        <f>'TPS543C20 Loop Gain'!AJ950</f>
        <v>64.777650203223317</v>
      </c>
      <c r="E2990">
        <f>'TPS543C20 Loop Gain'!B950</f>
        <v>81600</v>
      </c>
    </row>
    <row r="2991" spans="3:5" x14ac:dyDescent="0.25">
      <c r="C2991">
        <f>'TPS543C20 Loop Gain'!AI949</f>
        <v>9.3268788528570585</v>
      </c>
      <c r="D2991">
        <f>'TPS543C20 Loop Gain'!AJ949</f>
        <v>64.778473835406601</v>
      </c>
      <c r="E2991">
        <f>'TPS543C20 Loop Gain'!B949</f>
        <v>81500</v>
      </c>
    </row>
    <row r="2992" spans="3:5" x14ac:dyDescent="0.25">
      <c r="C2992">
        <f>'TPS543C20 Loop Gain'!AI948</f>
        <v>9.3409361455591533</v>
      </c>
      <c r="D2992">
        <f>'TPS543C20 Loop Gain'!AJ948</f>
        <v>64.779293460420092</v>
      </c>
      <c r="E2992">
        <f>'TPS543C20 Loop Gain'!B948</f>
        <v>81400</v>
      </c>
    </row>
    <row r="2993" spans="3:5" x14ac:dyDescent="0.25">
      <c r="C2993">
        <f>'TPS543C20 Loop Gain'!AI947</f>
        <v>9.3550161973657318</v>
      </c>
      <c r="D2993">
        <f>'TPS543C20 Loop Gain'!AJ947</f>
        <v>64.780109132008178</v>
      </c>
      <c r="E2993">
        <f>'TPS543C20 Loop Gain'!B947</f>
        <v>81300</v>
      </c>
    </row>
    <row r="2994" spans="3:5" x14ac:dyDescent="0.25">
      <c r="C2994">
        <f>'TPS543C20 Loop Gain'!AI946</f>
        <v>9.3691190792693764</v>
      </c>
      <c r="D2994">
        <f>'TPS543C20 Loop Gain'!AJ946</f>
        <v>64.780920904446859</v>
      </c>
      <c r="E2994">
        <f>'TPS543C20 Loop Gain'!B946</f>
        <v>81200</v>
      </c>
    </row>
    <row r="2995" spans="3:5" x14ac:dyDescent="0.25">
      <c r="C2995">
        <f>'TPS543C20 Loop Gain'!AI945</f>
        <v>9.383244862582691</v>
      </c>
      <c r="D2995">
        <f>'TPS543C20 Loop Gain'!AJ945</f>
        <v>64.781728832547259</v>
      </c>
      <c r="E2995">
        <f>'TPS543C20 Loop Gain'!B945</f>
        <v>81100</v>
      </c>
    </row>
    <row r="2996" spans="3:5" x14ac:dyDescent="0.25">
      <c r="C2996">
        <f>'TPS543C20 Loop Gain'!AI944</f>
        <v>9.3973936189410274</v>
      </c>
      <c r="D2996">
        <f>'TPS543C20 Loop Gain'!AJ944</f>
        <v>64.782532971660174</v>
      </c>
      <c r="E2996">
        <f>'TPS543C20 Loop Gain'!B944</f>
        <v>81000</v>
      </c>
    </row>
    <row r="2997" spans="3:5" x14ac:dyDescent="0.25">
      <c r="C2997">
        <f>'TPS543C20 Loop Gain'!AI943</f>
        <v>9.4115654203042141</v>
      </c>
      <c r="D2997">
        <f>'TPS543C20 Loop Gain'!AJ943</f>
        <v>64.783333377681174</v>
      </c>
      <c r="E2997">
        <f>'TPS543C20 Loop Gain'!B943</f>
        <v>80900</v>
      </c>
    </row>
    <row r="2998" spans="3:5" x14ac:dyDescent="0.25">
      <c r="C2998">
        <f>'TPS543C20 Loop Gain'!AI942</f>
        <v>9.4257603389585025</v>
      </c>
      <c r="D2998">
        <f>'TPS543C20 Loop Gain'!AJ942</f>
        <v>64.784130107056598</v>
      </c>
      <c r="E2998">
        <f>'TPS543C20 Loop Gain'!B942</f>
        <v>80800</v>
      </c>
    </row>
    <row r="2999" spans="3:5" x14ac:dyDescent="0.25">
      <c r="C2999">
        <f>'TPS543C20 Loop Gain'!AI941</f>
        <v>9.4399784475181416</v>
      </c>
      <c r="D2999">
        <f>'TPS543C20 Loop Gain'!AJ941</f>
        <v>64.784923216785913</v>
      </c>
      <c r="E2999">
        <f>'TPS543C20 Loop Gain'!B941</f>
        <v>80700</v>
      </c>
    </row>
    <row r="3000" spans="3:5" x14ac:dyDescent="0.25">
      <c r="C3000">
        <f>'TPS543C20 Loop Gain'!AI940</f>
        <v>9.454219818928264</v>
      </c>
      <c r="D3000">
        <f>'TPS543C20 Loop Gain'!AJ940</f>
        <v>64.785712764429704</v>
      </c>
      <c r="E3000">
        <f>'TPS543C20 Loop Gain'!B940</f>
        <v>80600</v>
      </c>
    </row>
    <row r="3001" spans="3:5" x14ac:dyDescent="0.25">
      <c r="C3001">
        <f>'TPS543C20 Loop Gain'!AI939</f>
        <v>9.4684845264661845</v>
      </c>
      <c r="D3001">
        <f>'TPS543C20 Loop Gain'!AJ939</f>
        <v>64.786498808111574</v>
      </c>
      <c r="E3001">
        <f>'TPS543C20 Loop Gain'!B939</f>
        <v>80500</v>
      </c>
    </row>
    <row r="3002" spans="3:5" x14ac:dyDescent="0.25">
      <c r="C3002">
        <f>'TPS543C20 Loop Gain'!AI938</f>
        <v>9.4827726437436048</v>
      </c>
      <c r="D3002">
        <f>'TPS543C20 Loop Gain'!AJ938</f>
        <v>64.787281406526873</v>
      </c>
      <c r="E3002">
        <f>'TPS543C20 Loop Gain'!B938</f>
        <v>80400</v>
      </c>
    </row>
    <row r="3003" spans="3:5" x14ac:dyDescent="0.25">
      <c r="C3003">
        <f>'TPS543C20 Loop Gain'!AI937</f>
        <v>9.4970842447087964</v>
      </c>
      <c r="D3003">
        <f>'TPS543C20 Loop Gain'!AJ937</f>
        <v>64.788060618943447</v>
      </c>
      <c r="E3003">
        <f>'TPS543C20 Loop Gain'!B937</f>
        <v>80300</v>
      </c>
    </row>
    <row r="3004" spans="3:5" x14ac:dyDescent="0.25">
      <c r="C3004">
        <f>'TPS543C20 Loop Gain'!AI936</f>
        <v>9.5114194036483362</v>
      </c>
      <c r="D3004">
        <f>'TPS543C20 Loop Gain'!AJ936</f>
        <v>64.788836505211052</v>
      </c>
      <c r="E3004">
        <f>'TPS543C20 Loop Gain'!B936</f>
        <v>80200</v>
      </c>
    </row>
    <row r="3005" spans="3:5" x14ac:dyDescent="0.25">
      <c r="C3005">
        <f>'TPS543C20 Loop Gain'!AI935</f>
        <v>9.5257781951896643</v>
      </c>
      <c r="D3005">
        <f>'TPS543C20 Loop Gain'!AJ935</f>
        <v>64.789609125763462</v>
      </c>
      <c r="E3005">
        <f>'TPS543C20 Loop Gain'!B935</f>
        <v>80100</v>
      </c>
    </row>
    <row r="3006" spans="3:5" x14ac:dyDescent="0.25">
      <c r="C3006">
        <f>'TPS543C20 Loop Gain'!AI934</f>
        <v>9.5401606943027843</v>
      </c>
      <c r="D3006">
        <f>'TPS543C20 Loop Gain'!AJ934</f>
        <v>64.790378541625159</v>
      </c>
      <c r="E3006">
        <f>'TPS543C20 Loop Gain'!B934</f>
        <v>80000</v>
      </c>
    </row>
    <row r="3007" spans="3:5" x14ac:dyDescent="0.25">
      <c r="C3007">
        <f>'TPS543C20 Loop Gain'!AI933</f>
        <v>9.5545669763025423</v>
      </c>
      <c r="D3007">
        <f>'TPS543C20 Loop Gain'!AJ933</f>
        <v>64.791144814416768</v>
      </c>
      <c r="E3007">
        <f>'TPS543C20 Loop Gain'!B933</f>
        <v>79900</v>
      </c>
    </row>
    <row r="3008" spans="3:5" x14ac:dyDescent="0.25">
      <c r="C3008">
        <f>'TPS543C20 Loop Gain'!AI932</f>
        <v>9.5689971168504293</v>
      </c>
      <c r="D3008">
        <f>'TPS543C20 Loop Gain'!AJ932</f>
        <v>64.791908006360288</v>
      </c>
      <c r="E3008">
        <f>'TPS543C20 Loop Gain'!B932</f>
        <v>79800</v>
      </c>
    </row>
    <row r="3009" spans="3:5" x14ac:dyDescent="0.25">
      <c r="C3009">
        <f>'TPS543C20 Loop Gain'!AI931</f>
        <v>9.5834511919575291</v>
      </c>
      <c r="D3009">
        <f>'TPS543C20 Loop Gain'!AJ931</f>
        <v>64.7926681802834</v>
      </c>
      <c r="E3009">
        <f>'TPS543C20 Loop Gain'!B931</f>
        <v>79700</v>
      </c>
    </row>
    <row r="3010" spans="3:5" x14ac:dyDescent="0.25">
      <c r="C3010">
        <f>'TPS543C20 Loop Gain'!AI930</f>
        <v>9.5979292779857008</v>
      </c>
      <c r="D3010">
        <f>'TPS543C20 Loop Gain'!AJ930</f>
        <v>64.793425399627083</v>
      </c>
      <c r="E3010">
        <f>'TPS543C20 Loop Gain'!B930</f>
        <v>79600</v>
      </c>
    </row>
    <row r="3011" spans="3:5" x14ac:dyDescent="0.25">
      <c r="C3011">
        <f>'TPS543C20 Loop Gain'!AI929</f>
        <v>9.6124314516502949</v>
      </c>
      <c r="D3011">
        <f>'TPS543C20 Loop Gain'!AJ929</f>
        <v>64.794179728448938</v>
      </c>
      <c r="E3011">
        <f>'TPS543C20 Loop Gain'!B929</f>
        <v>79500</v>
      </c>
    </row>
    <row r="3012" spans="3:5" x14ac:dyDescent="0.25">
      <c r="C3012">
        <f>'TPS543C20 Loop Gain'!AI928</f>
        <v>9.6269577900224963</v>
      </c>
      <c r="D3012">
        <f>'TPS543C20 Loop Gain'!AJ928</f>
        <v>64.794931231429899</v>
      </c>
      <c r="E3012">
        <f>'TPS543C20 Loop Gain'!B928</f>
        <v>79400</v>
      </c>
    </row>
    <row r="3013" spans="3:5" x14ac:dyDescent="0.25">
      <c r="C3013">
        <f>'TPS543C20 Loop Gain'!AI927</f>
        <v>9.6415083705310742</v>
      </c>
      <c r="D3013">
        <f>'TPS543C20 Loop Gain'!AJ927</f>
        <v>64.795679973880922</v>
      </c>
      <c r="E3013">
        <f>'TPS543C20 Loop Gain'!B927</f>
        <v>79300</v>
      </c>
    </row>
    <row r="3014" spans="3:5" x14ac:dyDescent="0.25">
      <c r="C3014">
        <f>'TPS543C20 Loop Gain'!AI926</f>
        <v>9.6560832709646682</v>
      </c>
      <c r="D3014">
        <f>'TPS543C20 Loop Gain'!AJ926</f>
        <v>64.796426021746825</v>
      </c>
      <c r="E3014">
        <f>'TPS543C20 Loop Gain'!B926</f>
        <v>79200</v>
      </c>
    </row>
    <row r="3015" spans="3:5" x14ac:dyDescent="0.25">
      <c r="C3015">
        <f>'TPS543C20 Loop Gain'!AI925</f>
        <v>9.6706825694745184</v>
      </c>
      <c r="D3015">
        <f>'TPS543C20 Loop Gain'!AJ925</f>
        <v>64.797169441612922</v>
      </c>
      <c r="E3015">
        <f>'TPS543C20 Loop Gain'!B925</f>
        <v>79100</v>
      </c>
    </row>
    <row r="3016" spans="3:5" x14ac:dyDescent="0.25">
      <c r="C3016">
        <f>'TPS543C20 Loop Gain'!AI924</f>
        <v>9.6853063445761194</v>
      </c>
      <c r="D3016">
        <f>'TPS543C20 Loop Gain'!AJ924</f>
        <v>64.79791030070983</v>
      </c>
      <c r="E3016">
        <f>'TPS543C20 Loop Gain'!B924</f>
        <v>79000</v>
      </c>
    </row>
    <row r="3017" spans="3:5" x14ac:dyDescent="0.25">
      <c r="C3017">
        <f>'TPS543C20 Loop Gain'!AI923</f>
        <v>9.6999546751521599</v>
      </c>
      <c r="D3017">
        <f>'TPS543C20 Loop Gain'!AJ923</f>
        <v>64.798648666922759</v>
      </c>
      <c r="E3017">
        <f>'TPS543C20 Loop Gain'!B923</f>
        <v>78900</v>
      </c>
    </row>
    <row r="3018" spans="3:5" x14ac:dyDescent="0.25">
      <c r="C3018">
        <f>'TPS543C20 Loop Gain'!AI922</f>
        <v>9.714627640453859</v>
      </c>
      <c r="D3018">
        <f>'TPS543C20 Loop Gain'!AJ922</f>
        <v>64.799384608792479</v>
      </c>
      <c r="E3018">
        <f>'TPS543C20 Loop Gain'!B922</f>
        <v>78800</v>
      </c>
    </row>
    <row r="3019" spans="3:5" x14ac:dyDescent="0.25">
      <c r="C3019">
        <f>'TPS543C20 Loop Gain'!AI921</f>
        <v>9.7293253201044738</v>
      </c>
      <c r="D3019">
        <f>'TPS543C20 Loop Gain'!AJ921</f>
        <v>64.800118195525798</v>
      </c>
      <c r="E3019">
        <f>'TPS543C20 Loop Gain'!B921</f>
        <v>78700</v>
      </c>
    </row>
    <row r="3020" spans="3:5" x14ac:dyDescent="0.25">
      <c r="C3020">
        <f>'TPS543C20 Loop Gain'!AI920</f>
        <v>9.744047794100549</v>
      </c>
      <c r="D3020">
        <f>'TPS543C20 Loop Gain'!AJ920</f>
        <v>64.800849496999007</v>
      </c>
      <c r="E3020">
        <f>'TPS543C20 Loop Gain'!B920</f>
        <v>78600</v>
      </c>
    </row>
    <row r="3021" spans="3:5" x14ac:dyDescent="0.25">
      <c r="C3021">
        <f>'TPS543C20 Loop Gain'!AI919</f>
        <v>9.7587951428150923</v>
      </c>
      <c r="D3021">
        <f>'TPS543C20 Loop Gain'!AJ919</f>
        <v>64.80157858376468</v>
      </c>
      <c r="E3021">
        <f>'TPS543C20 Loop Gain'!B919</f>
        <v>78500</v>
      </c>
    </row>
    <row r="3022" spans="3:5" x14ac:dyDescent="0.25">
      <c r="C3022">
        <f>'TPS543C20 Loop Gain'!AI918</f>
        <v>9.7735674469993956</v>
      </c>
      <c r="D3022">
        <f>'TPS543C20 Loop Gain'!AJ918</f>
        <v>64.802305527058024</v>
      </c>
      <c r="E3022">
        <f>'TPS543C20 Loop Gain'!B918</f>
        <v>78400</v>
      </c>
    </row>
    <row r="3023" spans="3:5" x14ac:dyDescent="0.25">
      <c r="C3023">
        <f>'TPS543C20 Loop Gain'!AI917</f>
        <v>9.7883647877856532</v>
      </c>
      <c r="D3023">
        <f>'TPS543C20 Loop Gain'!AJ917</f>
        <v>64.803030398803685</v>
      </c>
      <c r="E3023">
        <f>'TPS543C20 Loop Gain'!B917</f>
        <v>78300</v>
      </c>
    </row>
    <row r="3024" spans="3:5" x14ac:dyDescent="0.25">
      <c r="C3024">
        <f>'TPS543C20 Loop Gain'!AI916</f>
        <v>9.8031872466894132</v>
      </c>
      <c r="D3024">
        <f>'TPS543C20 Loop Gain'!AJ916</f>
        <v>64.803753271620025</v>
      </c>
      <c r="E3024">
        <f>'TPS543C20 Loop Gain'!B916</f>
        <v>78200</v>
      </c>
    </row>
    <row r="3025" spans="3:5" x14ac:dyDescent="0.25">
      <c r="C3025">
        <f>'TPS543C20 Loop Gain'!AI915</f>
        <v>9.8180349056119987</v>
      </c>
      <c r="D3025">
        <f>'TPS543C20 Loop Gain'!AJ915</f>
        <v>64.804474218829938</v>
      </c>
      <c r="E3025">
        <f>'TPS543C20 Loop Gain'!B915</f>
        <v>78100</v>
      </c>
    </row>
    <row r="3026" spans="3:5" x14ac:dyDescent="0.25">
      <c r="C3026">
        <f>'TPS543C20 Loop Gain'!AI914</f>
        <v>9.8329078468429074</v>
      </c>
      <c r="D3026">
        <f>'TPS543C20 Loop Gain'!AJ914</f>
        <v>64.805193314461562</v>
      </c>
      <c r="E3026">
        <f>'TPS543C20 Loop Gain'!B914</f>
        <v>78000</v>
      </c>
    </row>
    <row r="3027" spans="3:5" x14ac:dyDescent="0.25">
      <c r="C3027">
        <f>'TPS543C20 Loop Gain'!AI913</f>
        <v>9.8478061530621002</v>
      </c>
      <c r="D3027">
        <f>'TPS543C20 Loop Gain'!AJ913</f>
        <v>64.805910633259188</v>
      </c>
      <c r="E3027">
        <f>'TPS543C20 Loop Gain'!B913</f>
        <v>77900</v>
      </c>
    </row>
    <row r="3028" spans="3:5" x14ac:dyDescent="0.25">
      <c r="C3028">
        <f>'TPS543C20 Loop Gain'!AI912</f>
        <v>9.8627299073429242</v>
      </c>
      <c r="D3028">
        <f>'TPS543C20 Loop Gain'!AJ912</f>
        <v>64.806626250687927</v>
      </c>
      <c r="E3028">
        <f>'TPS543C20 Loop Gain'!B912</f>
        <v>77800</v>
      </c>
    </row>
    <row r="3029" spans="3:5" x14ac:dyDescent="0.25">
      <c r="C3029">
        <f>'TPS543C20 Loop Gain'!AI911</f>
        <v>9.8776791931542185</v>
      </c>
      <c r="D3029">
        <f>'TPS543C20 Loop Gain'!AJ911</f>
        <v>64.807340242941365</v>
      </c>
      <c r="E3029">
        <f>'TPS543C20 Loop Gain'!B911</f>
        <v>77700</v>
      </c>
    </row>
    <row r="3030" spans="3:5" x14ac:dyDescent="0.25">
      <c r="C3030">
        <f>'TPS543C20 Loop Gain'!AI910</f>
        <v>9.892654094363051</v>
      </c>
      <c r="D3030">
        <f>'TPS543C20 Loop Gain'!AJ910</f>
        <v>64.808052686947264</v>
      </c>
      <c r="E3030">
        <f>'TPS543C20 Loop Gain'!B910</f>
        <v>77600</v>
      </c>
    </row>
    <row r="3031" spans="3:5" x14ac:dyDescent="0.25">
      <c r="C3031">
        <f>'TPS543C20 Loop Gain'!AI909</f>
        <v>9.907654695237273</v>
      </c>
      <c r="D3031">
        <f>'TPS543C20 Loop Gain'!AJ909</f>
        <v>64.808763660374794</v>
      </c>
      <c r="E3031">
        <f>'TPS543C20 Loop Gain'!B909</f>
        <v>77500</v>
      </c>
    </row>
    <row r="3032" spans="3:5" x14ac:dyDescent="0.25">
      <c r="C3032">
        <f>'TPS543C20 Loop Gain'!AI908</f>
        <v>9.92268108044793</v>
      </c>
      <c r="D3032">
        <f>'TPS543C20 Loop Gain'!AJ908</f>
        <v>64.809473241643019</v>
      </c>
      <c r="E3032">
        <f>'TPS543C20 Loop Gain'!B908</f>
        <v>77400</v>
      </c>
    </row>
    <row r="3033" spans="3:5" x14ac:dyDescent="0.25">
      <c r="C3033">
        <f>'TPS543C20 Loop Gain'!AI907</f>
        <v>9.937733335072112</v>
      </c>
      <c r="D3033">
        <f>'TPS543C20 Loop Gain'!AJ907</f>
        <v>64.810181509924845</v>
      </c>
      <c r="E3033">
        <f>'TPS543C20 Loop Gain'!B907</f>
        <v>77300</v>
      </c>
    </row>
    <row r="3034" spans="3:5" x14ac:dyDescent="0.25">
      <c r="C3034">
        <f>'TPS543C20 Loop Gain'!AI906</f>
        <v>9.9528115445954324</v>
      </c>
      <c r="D3034">
        <f>'TPS543C20 Loop Gain'!AJ906</f>
        <v>64.810888545155777</v>
      </c>
      <c r="E3034">
        <f>'TPS543C20 Loop Gain'!B906</f>
        <v>77200</v>
      </c>
    </row>
    <row r="3035" spans="3:5" x14ac:dyDescent="0.25">
      <c r="C3035">
        <f>'TPS543C20 Loop Gain'!AI905</f>
        <v>9.9679157949143296</v>
      </c>
      <c r="D3035">
        <f>'TPS543C20 Loop Gain'!AJ905</f>
        <v>64.811594428042767</v>
      </c>
      <c r="E3035">
        <f>'TPS543C20 Loop Gain'!B905</f>
        <v>77100</v>
      </c>
    </row>
    <row r="3036" spans="3:5" x14ac:dyDescent="0.25">
      <c r="C3036">
        <f>'TPS543C20 Loop Gain'!AI904</f>
        <v>9.9830461723395931</v>
      </c>
      <c r="D3036">
        <f>'TPS543C20 Loop Gain'!AJ904</f>
        <v>64.812299240067333</v>
      </c>
      <c r="E3036">
        <f>'TPS543C20 Loop Gain'!B904</f>
        <v>77000</v>
      </c>
    </row>
    <row r="3037" spans="3:5" x14ac:dyDescent="0.25">
      <c r="C3037">
        <f>'TPS543C20 Loop Gain'!AI903</f>
        <v>9.9982027635981048</v>
      </c>
      <c r="D3037">
        <f>'TPS543C20 Loop Gain'!AJ903</f>
        <v>64.813003063496083</v>
      </c>
      <c r="E3037">
        <f>'TPS543C20 Loop Gain'!B903</f>
        <v>76900</v>
      </c>
    </row>
    <row r="3038" spans="3:5" x14ac:dyDescent="0.25">
      <c r="C3038">
        <f>'TPS543C20 Loop Gain'!AI902</f>
        <v>10.013385655836046</v>
      </c>
      <c r="D3038">
        <f>'TPS543C20 Loop Gain'!AJ902</f>
        <v>64.813705981387699</v>
      </c>
      <c r="E3038">
        <f>'TPS543C20 Loop Gain'!B902</f>
        <v>76800</v>
      </c>
    </row>
    <row r="3039" spans="3:5" x14ac:dyDescent="0.25">
      <c r="C3039">
        <f>'TPS543C20 Loop Gain'!AI901</f>
        <v>10.028594936621618</v>
      </c>
      <c r="D3039">
        <f>'TPS543C20 Loop Gain'!AJ901</f>
        <v>64.8144080775985</v>
      </c>
      <c r="E3039">
        <f>'TPS543C20 Loop Gain'!B901</f>
        <v>76700</v>
      </c>
    </row>
    <row r="3040" spans="3:5" x14ac:dyDescent="0.25">
      <c r="C3040">
        <f>'TPS543C20 Loop Gain'!AI900</f>
        <v>10.043830693947516</v>
      </c>
      <c r="D3040">
        <f>'TPS543C20 Loop Gain'!AJ900</f>
        <v>64.815109436792497</v>
      </c>
      <c r="E3040">
        <f>'TPS543C20 Loop Gain'!B900</f>
        <v>76600</v>
      </c>
    </row>
    <row r="3041" spans="3:5" x14ac:dyDescent="0.25">
      <c r="C3041">
        <f>'TPS543C20 Loop Gain'!AI899</f>
        <v>10.059093016234179</v>
      </c>
      <c r="D3041">
        <f>'TPS543C20 Loop Gain'!AJ899</f>
        <v>64.815810144446289</v>
      </c>
      <c r="E3041">
        <f>'TPS543C20 Loop Gain'!B899</f>
        <v>76500</v>
      </c>
    </row>
    <row r="3042" spans="3:5" x14ac:dyDescent="0.25">
      <c r="C3042">
        <f>'TPS543C20 Loop Gain'!AI898</f>
        <v>10.074381992331807</v>
      </c>
      <c r="D3042">
        <f>'TPS543C20 Loop Gain'!AJ898</f>
        <v>64.816510286859511</v>
      </c>
      <c r="E3042">
        <f>'TPS543C20 Loop Gain'!B898</f>
        <v>76400</v>
      </c>
    </row>
    <row r="3043" spans="3:5" x14ac:dyDescent="0.25">
      <c r="C3043">
        <f>'TPS543C20 Loop Gain'!AI897</f>
        <v>10.089697711524092</v>
      </c>
      <c r="D3043">
        <f>'TPS543C20 Loop Gain'!AJ897</f>
        <v>64.817209951161487</v>
      </c>
      <c r="E3043">
        <f>'TPS543C20 Loop Gain'!B897</f>
        <v>76300</v>
      </c>
    </row>
    <row r="3044" spans="3:5" x14ac:dyDescent="0.25">
      <c r="C3044">
        <f>'TPS543C20 Loop Gain'!AI896</f>
        <v>10.105040263530285</v>
      </c>
      <c r="D3044">
        <f>'TPS543C20 Loop Gain'!AJ896</f>
        <v>64.817909225316612</v>
      </c>
      <c r="E3044">
        <f>'TPS543C20 Loop Gain'!B896</f>
        <v>76200</v>
      </c>
    </row>
    <row r="3045" spans="3:5" x14ac:dyDescent="0.25">
      <c r="C3045">
        <f>'TPS543C20 Loop Gain'!AI895</f>
        <v>10.120409738508897</v>
      </c>
      <c r="D3045">
        <f>'TPS543C20 Loop Gain'!AJ895</f>
        <v>64.818608198137042</v>
      </c>
      <c r="E3045">
        <f>'TPS543C20 Loop Gain'!B895</f>
        <v>76100</v>
      </c>
    </row>
    <row r="3046" spans="3:5" x14ac:dyDescent="0.25">
      <c r="C3046">
        <f>'TPS543C20 Loop Gain'!AI894</f>
        <v>10.135806227059314</v>
      </c>
      <c r="D3046">
        <f>'TPS543C20 Loop Gain'!AJ894</f>
        <v>64.819306959287388</v>
      </c>
      <c r="E3046">
        <f>'TPS543C20 Loop Gain'!B894</f>
        <v>76000</v>
      </c>
    </row>
    <row r="3047" spans="3:5" x14ac:dyDescent="0.25">
      <c r="C3047">
        <f>'TPS543C20 Loop Gain'!AI893</f>
        <v>10.151229820226199</v>
      </c>
      <c r="D3047">
        <f>'TPS543C20 Loop Gain'!AJ893</f>
        <v>64.820005599293211</v>
      </c>
      <c r="E3047">
        <f>'TPS543C20 Loop Gain'!B893</f>
        <v>75900</v>
      </c>
    </row>
    <row r="3048" spans="3:5" x14ac:dyDescent="0.25">
      <c r="C3048">
        <f>'TPS543C20 Loop Gain'!AI892</f>
        <v>10.166680609501153</v>
      </c>
      <c r="D3048">
        <f>'TPS543C20 Loop Gain'!AJ892</f>
        <v>64.820704209549746</v>
      </c>
      <c r="E3048">
        <f>'TPS543C20 Loop Gain'!B892</f>
        <v>75800</v>
      </c>
    </row>
    <row r="3049" spans="3:5" x14ac:dyDescent="0.25">
      <c r="C3049">
        <f>'TPS543C20 Loop Gain'!AI891</f>
        <v>10.182158686826588</v>
      </c>
      <c r="D3049">
        <f>'TPS543C20 Loop Gain'!AJ891</f>
        <v>64.821402882330077</v>
      </c>
      <c r="E3049">
        <f>'TPS543C20 Loop Gain'!B891</f>
        <v>75700</v>
      </c>
    </row>
    <row r="3050" spans="3:5" x14ac:dyDescent="0.25">
      <c r="C3050">
        <f>'TPS543C20 Loop Gain'!AI890</f>
        <v>10.197664144598351</v>
      </c>
      <c r="D3050">
        <f>'TPS543C20 Loop Gain'!AJ890</f>
        <v>64.822101710794485</v>
      </c>
      <c r="E3050">
        <f>'TPS543C20 Loop Gain'!B890</f>
        <v>75600</v>
      </c>
    </row>
    <row r="3051" spans="3:5" x14ac:dyDescent="0.25">
      <c r="C3051">
        <f>'TPS543C20 Loop Gain'!AI889</f>
        <v>10.213197075668427</v>
      </c>
      <c r="D3051">
        <f>'TPS543C20 Loop Gain'!AJ889</f>
        <v>64.822800788996702</v>
      </c>
      <c r="E3051">
        <f>'TPS543C20 Loop Gain'!B889</f>
        <v>75500</v>
      </c>
    </row>
    <row r="3052" spans="3:5" x14ac:dyDescent="0.25">
      <c r="C3052">
        <f>'TPS543C20 Loop Gain'!AI888</f>
        <v>10.228757573348673</v>
      </c>
      <c r="D3052">
        <f>'TPS543C20 Loop Gain'!AJ888</f>
        <v>64.823500211894128</v>
      </c>
      <c r="E3052">
        <f>'TPS543C20 Loop Gain'!B888</f>
        <v>75400</v>
      </c>
    </row>
    <row r="3053" spans="3:5" x14ac:dyDescent="0.25">
      <c r="C3053">
        <f>'TPS543C20 Loop Gain'!AI887</f>
        <v>10.24434573141315</v>
      </c>
      <c r="D3053">
        <f>'TPS543C20 Loop Gain'!AJ887</f>
        <v>64.824200075356828</v>
      </c>
      <c r="E3053">
        <f>'TPS543C20 Loop Gain'!B887</f>
        <v>75300</v>
      </c>
    </row>
    <row r="3054" spans="3:5" x14ac:dyDescent="0.25">
      <c r="C3054">
        <f>'TPS543C20 Loop Gain'!AI886</f>
        <v>10.259961644101809</v>
      </c>
      <c r="D3054">
        <f>'TPS543C20 Loop Gain'!AJ886</f>
        <v>64.82490047617469</v>
      </c>
      <c r="E3054">
        <f>'TPS543C20 Loop Gain'!B886</f>
        <v>75200</v>
      </c>
    </row>
    <row r="3055" spans="3:5" x14ac:dyDescent="0.25">
      <c r="C3055">
        <f>'TPS543C20 Loop Gain'!AI885</f>
        <v>10.27560540612323</v>
      </c>
      <c r="D3055">
        <f>'TPS543C20 Loop Gain'!AJ885</f>
        <v>64.825601512067081</v>
      </c>
      <c r="E3055">
        <f>'TPS543C20 Loop Gain'!B885</f>
        <v>75100</v>
      </c>
    </row>
    <row r="3056" spans="3:5" x14ac:dyDescent="0.25">
      <c r="C3056">
        <f>'TPS543C20 Loop Gain'!AI884</f>
        <v>10.291277112657927</v>
      </c>
      <c r="D3056">
        <f>'TPS543C20 Loop Gain'!AJ884</f>
        <v>64.826303281693058</v>
      </c>
      <c r="E3056">
        <f>'TPS543C20 Loop Gain'!B884</f>
        <v>75000</v>
      </c>
    </row>
    <row r="3057" spans="3:5" x14ac:dyDescent="0.25">
      <c r="C3057">
        <f>'TPS543C20 Loop Gain'!AI883</f>
        <v>10.306976859361395</v>
      </c>
      <c r="D3057">
        <f>'TPS543C20 Loop Gain'!AJ883</f>
        <v>64.82700588465751</v>
      </c>
      <c r="E3057">
        <f>'TPS543C20 Loop Gain'!B883</f>
        <v>74900</v>
      </c>
    </row>
    <row r="3058" spans="3:5" x14ac:dyDescent="0.25">
      <c r="C3058">
        <f>'TPS543C20 Loop Gain'!AI882</f>
        <v>10.322704742367556</v>
      </c>
      <c r="D3058">
        <f>'TPS543C20 Loop Gain'!AJ882</f>
        <v>64.827709421523295</v>
      </c>
      <c r="E3058">
        <f>'TPS543C20 Loop Gain'!B882</f>
        <v>74800</v>
      </c>
    </row>
    <row r="3059" spans="3:5" x14ac:dyDescent="0.25">
      <c r="C3059">
        <f>'TPS543C20 Loop Gain'!AI881</f>
        <v>10.33846085829161</v>
      </c>
      <c r="D3059">
        <f>'TPS543C20 Loop Gain'!AJ881</f>
        <v>64.828413993819225</v>
      </c>
      <c r="E3059">
        <f>'TPS543C20 Loop Gain'!B881</f>
        <v>74700</v>
      </c>
    </row>
    <row r="3060" spans="3:5" x14ac:dyDescent="0.25">
      <c r="C3060">
        <f>'TPS543C20 Loop Gain'!AI880</f>
        <v>10.354245304233604</v>
      </c>
      <c r="D3060">
        <f>'TPS543C20 Loop Gain'!AJ880</f>
        <v>64.829119704048125</v>
      </c>
      <c r="E3060">
        <f>'TPS543C20 Loop Gain'!B880</f>
        <v>74600</v>
      </c>
    </row>
    <row r="3061" spans="3:5" x14ac:dyDescent="0.25">
      <c r="C3061">
        <f>'TPS543C20 Loop Gain'!AI879</f>
        <v>10.370058177781619</v>
      </c>
      <c r="D3061">
        <f>'TPS543C20 Loop Gain'!AJ879</f>
        <v>64.829826655699605</v>
      </c>
      <c r="E3061">
        <f>'TPS543C20 Loop Gain'!B879</f>
        <v>74500</v>
      </c>
    </row>
    <row r="3062" spans="3:5" x14ac:dyDescent="0.25">
      <c r="C3062">
        <f>'TPS543C20 Loop Gain'!AI878</f>
        <v>10.385899577014817</v>
      </c>
      <c r="D3062">
        <f>'TPS543C20 Loop Gain'!AJ878</f>
        <v>64.830534953255707</v>
      </c>
      <c r="E3062">
        <f>'TPS543C20 Loop Gain'!B878</f>
        <v>74400</v>
      </c>
    </row>
    <row r="3063" spans="3:5" x14ac:dyDescent="0.25">
      <c r="C3063">
        <f>'TPS543C20 Loop Gain'!AI877</f>
        <v>10.401769600507425</v>
      </c>
      <c r="D3063">
        <f>'TPS543C20 Loop Gain'!AJ877</f>
        <v>64.83124470220362</v>
      </c>
      <c r="E3063">
        <f>'TPS543C20 Loop Gain'!B877</f>
        <v>74300</v>
      </c>
    </row>
    <row r="3064" spans="3:5" x14ac:dyDescent="0.25">
      <c r="C3064">
        <f>'TPS543C20 Loop Gain'!AI876</f>
        <v>10.417668347331306</v>
      </c>
      <c r="D3064">
        <f>'TPS543C20 Loop Gain'!AJ876</f>
        <v>64.831956009044305</v>
      </c>
      <c r="E3064">
        <f>'TPS543C20 Loop Gain'!B876</f>
        <v>74200</v>
      </c>
    </row>
    <row r="3065" spans="3:5" x14ac:dyDescent="0.25">
      <c r="C3065">
        <f>'TPS543C20 Loop Gain'!AI875</f>
        <v>10.433595917059797</v>
      </c>
      <c r="D3065">
        <f>'TPS543C20 Loop Gain'!AJ875</f>
        <v>64.832668981302021</v>
      </c>
      <c r="E3065">
        <f>'TPS543C20 Loop Gain'!B875</f>
        <v>74100</v>
      </c>
    </row>
    <row r="3066" spans="3:5" x14ac:dyDescent="0.25">
      <c r="C3066">
        <f>'TPS543C20 Loop Gain'!AI874</f>
        <v>10.449552409771378</v>
      </c>
      <c r="D3066">
        <f>'TPS543C20 Loop Gain'!AJ874</f>
        <v>64.833383727534923</v>
      </c>
      <c r="E3066">
        <f>'TPS543C20 Loop Gain'!B874</f>
        <v>74000</v>
      </c>
    </row>
    <row r="3067" spans="3:5" x14ac:dyDescent="0.25">
      <c r="C3067">
        <f>'TPS543C20 Loop Gain'!AI873</f>
        <v>10.465537926052324</v>
      </c>
      <c r="D3067">
        <f>'TPS543C20 Loop Gain'!AJ873</f>
        <v>64.834100357344767</v>
      </c>
      <c r="E3067">
        <f>'TPS543C20 Loop Gain'!B873</f>
        <v>73900</v>
      </c>
    </row>
    <row r="3068" spans="3:5" x14ac:dyDescent="0.25">
      <c r="C3068">
        <f>'TPS543C20 Loop Gain'!AI872</f>
        <v>10.481552567000922</v>
      </c>
      <c r="D3068">
        <f>'TPS543C20 Loop Gain'!AJ872</f>
        <v>64.834818981388068</v>
      </c>
      <c r="E3068">
        <f>'TPS543C20 Loop Gain'!B872</f>
        <v>73800</v>
      </c>
    </row>
    <row r="3069" spans="3:5" x14ac:dyDescent="0.25">
      <c r="C3069">
        <f>'TPS543C20 Loop Gain'!AI871</f>
        <v>10.497596434230834</v>
      </c>
      <c r="D3069">
        <f>'TPS543C20 Loop Gain'!AJ871</f>
        <v>64.835539711384868</v>
      </c>
      <c r="E3069">
        <f>'TPS543C20 Loop Gain'!B871</f>
        <v>73700</v>
      </c>
    </row>
    <row r="3070" spans="3:5" x14ac:dyDescent="0.25">
      <c r="C3070">
        <f>'TPS543C20 Loop Gain'!AI870</f>
        <v>10.513669629874212</v>
      </c>
      <c r="D3070">
        <f>'TPS543C20 Loop Gain'!AJ870</f>
        <v>64.83626266013097</v>
      </c>
      <c r="E3070">
        <f>'TPS543C20 Loop Gain'!B870</f>
        <v>73600</v>
      </c>
    </row>
    <row r="3071" spans="3:5" x14ac:dyDescent="0.25">
      <c r="C3071">
        <f>'TPS543C20 Loop Gain'!AI869</f>
        <v>10.529772256586003</v>
      </c>
      <c r="D3071">
        <f>'TPS543C20 Loop Gain'!AJ869</f>
        <v>64.836987941506649</v>
      </c>
      <c r="E3071">
        <f>'TPS543C20 Loop Gain'!B869</f>
        <v>73500</v>
      </c>
    </row>
    <row r="3072" spans="3:5" x14ac:dyDescent="0.25">
      <c r="C3072">
        <f>'TPS543C20 Loop Gain'!AI868</f>
        <v>10.545904417546787</v>
      </c>
      <c r="D3072">
        <f>'TPS543C20 Loop Gain'!AJ868</f>
        <v>64.837715670490283</v>
      </c>
      <c r="E3072">
        <f>'TPS543C20 Loop Gain'!B868</f>
        <v>73400</v>
      </c>
    </row>
    <row r="3073" spans="3:5" x14ac:dyDescent="0.25">
      <c r="C3073">
        <f>'TPS543C20 Loop Gain'!AI867</f>
        <v>10.562066216466917</v>
      </c>
      <c r="D3073">
        <f>'TPS543C20 Loop Gain'!AJ867</f>
        <v>64.838445963164631</v>
      </c>
      <c r="E3073">
        <f>'TPS543C20 Loop Gain'!B867</f>
        <v>73300</v>
      </c>
    </row>
    <row r="3074" spans="3:5" x14ac:dyDescent="0.25">
      <c r="C3074">
        <f>'TPS543C20 Loop Gain'!AI866</f>
        <v>10.578257757590215</v>
      </c>
      <c r="D3074">
        <f>'TPS543C20 Loop Gain'!AJ866</f>
        <v>64.839178936732722</v>
      </c>
      <c r="E3074">
        <f>'TPS543C20 Loop Gain'!B866</f>
        <v>73200</v>
      </c>
    </row>
    <row r="3075" spans="3:5" x14ac:dyDescent="0.25">
      <c r="C3075">
        <f>'TPS543C20 Loop Gain'!AI865</f>
        <v>10.594479145697239</v>
      </c>
      <c r="D3075">
        <f>'TPS543C20 Loop Gain'!AJ865</f>
        <v>64.839914709525729</v>
      </c>
      <c r="E3075">
        <f>'TPS543C20 Loop Gain'!B865</f>
        <v>73100</v>
      </c>
    </row>
    <row r="3076" spans="3:5" x14ac:dyDescent="0.25">
      <c r="C3076">
        <f>'TPS543C20 Loop Gain'!AI864</f>
        <v>10.610730486109166</v>
      </c>
      <c r="D3076">
        <f>'TPS543C20 Loop Gain'!AJ864</f>
        <v>64.840653401015103</v>
      </c>
      <c r="E3076">
        <f>'TPS543C20 Loop Gain'!B864</f>
        <v>73000</v>
      </c>
    </row>
    <row r="3077" spans="3:5" x14ac:dyDescent="0.25">
      <c r="C3077">
        <f>'TPS543C20 Loop Gain'!AI863</f>
        <v>10.627011884692285</v>
      </c>
      <c r="D3077">
        <f>'TPS543C20 Loop Gain'!AJ863</f>
        <v>64.841395131824711</v>
      </c>
      <c r="E3077">
        <f>'TPS543C20 Loop Gain'!B863</f>
        <v>72900</v>
      </c>
    </row>
    <row r="3078" spans="3:5" x14ac:dyDescent="0.25">
      <c r="C3078">
        <f>'TPS543C20 Loop Gain'!AI862</f>
        <v>10.643323447860517</v>
      </c>
      <c r="D3078">
        <f>'TPS543C20 Loop Gain'!AJ862</f>
        <v>64.842140023740114</v>
      </c>
      <c r="E3078">
        <f>'TPS543C20 Loop Gain'!B862</f>
        <v>72800</v>
      </c>
    </row>
    <row r="3079" spans="3:5" x14ac:dyDescent="0.25">
      <c r="C3079">
        <f>'TPS543C20 Loop Gain'!AI861</f>
        <v>10.659665282580143</v>
      </c>
      <c r="D3079">
        <f>'TPS543C20 Loop Gain'!AJ861</f>
        <v>64.842888199723177</v>
      </c>
      <c r="E3079">
        <f>'TPS543C20 Loop Gain'!B861</f>
        <v>72700</v>
      </c>
    </row>
    <row r="3080" spans="3:5" x14ac:dyDescent="0.25">
      <c r="C3080">
        <f>'TPS543C20 Loop Gain'!AI860</f>
        <v>10.676037496373592</v>
      </c>
      <c r="D3080">
        <f>'TPS543C20 Loop Gain'!AJ860</f>
        <v>64.843639783921844</v>
      </c>
      <c r="E3080">
        <f>'TPS543C20 Loop Gain'!B860</f>
        <v>72600</v>
      </c>
    </row>
    <row r="3081" spans="3:5" x14ac:dyDescent="0.25">
      <c r="C3081">
        <f>'TPS543C20 Loop Gain'!AI859</f>
        <v>10.692440197323084</v>
      </c>
      <c r="D3081">
        <f>'TPS543C20 Loop Gain'!AJ859</f>
        <v>64.844394901681852</v>
      </c>
      <c r="E3081">
        <f>'TPS543C20 Loop Gain'!B859</f>
        <v>72500</v>
      </c>
    </row>
    <row r="3082" spans="3:5" x14ac:dyDescent="0.25">
      <c r="C3082">
        <f>'TPS543C20 Loop Gain'!AI858</f>
        <v>10.708873494074528</v>
      </c>
      <c r="D3082">
        <f>'TPS543C20 Loop Gain'!AJ858</f>
        <v>64.845153679560212</v>
      </c>
      <c r="E3082">
        <f>'TPS543C20 Loop Gain'!B858</f>
        <v>72400</v>
      </c>
    </row>
    <row r="3083" spans="3:5" x14ac:dyDescent="0.25">
      <c r="C3083">
        <f>'TPS543C20 Loop Gain'!AI857</f>
        <v>10.725337495841885</v>
      </c>
      <c r="D3083">
        <f>'TPS543C20 Loop Gain'!AJ857</f>
        <v>64.845916245335175</v>
      </c>
      <c r="E3083">
        <f>'TPS543C20 Loop Gain'!B857</f>
        <v>72300</v>
      </c>
    </row>
    <row r="3084" spans="3:5" x14ac:dyDescent="0.25">
      <c r="C3084">
        <f>'TPS543C20 Loop Gain'!AI856</f>
        <v>10.741832312410832</v>
      </c>
      <c r="D3084">
        <f>'TPS543C20 Loop Gain'!AJ856</f>
        <v>64.846682728021761</v>
      </c>
      <c r="E3084">
        <f>'TPS543C20 Loop Gain'!B856</f>
        <v>72200</v>
      </c>
    </row>
    <row r="3085" spans="3:5" x14ac:dyDescent="0.25">
      <c r="C3085">
        <f>'TPS543C20 Loop Gain'!AI855</f>
        <v>10.758358054142803</v>
      </c>
      <c r="D3085">
        <f>'TPS543C20 Loop Gain'!AJ855</f>
        <v>64.847453257880815</v>
      </c>
      <c r="E3085">
        <f>'TPS543C20 Loop Gain'!B855</f>
        <v>72100</v>
      </c>
    </row>
    <row r="3086" spans="3:5" x14ac:dyDescent="0.25">
      <c r="C3086">
        <f>'TPS543C20 Loop Gain'!AI854</f>
        <v>10.774914831979405</v>
      </c>
      <c r="D3086">
        <f>'TPS543C20 Loop Gain'!AJ854</f>
        <v>64.848227966434493</v>
      </c>
      <c r="E3086">
        <f>'TPS543C20 Loop Gain'!B854</f>
        <v>72000</v>
      </c>
    </row>
    <row r="3087" spans="3:5" x14ac:dyDescent="0.25">
      <c r="C3087">
        <f>'TPS543C20 Loop Gain'!AI853</f>
        <v>10.791502757446068</v>
      </c>
      <c r="D3087">
        <f>'TPS543C20 Loop Gain'!AJ853</f>
        <v>64.849006986476198</v>
      </c>
      <c r="E3087">
        <f>'TPS543C20 Loop Gain'!B853</f>
        <v>71900</v>
      </c>
    </row>
    <row r="3088" spans="3:5" x14ac:dyDescent="0.25">
      <c r="C3088">
        <f>'TPS543C20 Loop Gain'!AI852</f>
        <v>10.808121942656697</v>
      </c>
      <c r="D3088">
        <f>'TPS543C20 Loop Gain'!AJ852</f>
        <v>64.849790452085216</v>
      </c>
      <c r="E3088">
        <f>'TPS543C20 Loop Gain'!B852</f>
        <v>71800</v>
      </c>
    </row>
    <row r="3089" spans="3:5" x14ac:dyDescent="0.25">
      <c r="C3089">
        <f>'TPS543C20 Loop Gain'!AI851</f>
        <v>10.824772500317252</v>
      </c>
      <c r="D3089">
        <f>'TPS543C20 Loop Gain'!AJ851</f>
        <v>64.8505784986409</v>
      </c>
      <c r="E3089">
        <f>'TPS543C20 Loop Gain'!B851</f>
        <v>71700</v>
      </c>
    </row>
    <row r="3090" spans="3:5" x14ac:dyDescent="0.25">
      <c r="C3090">
        <f>'TPS543C20 Loop Gain'!AI850</f>
        <v>10.841454543730539</v>
      </c>
      <c r="D3090">
        <f>'TPS543C20 Loop Gain'!AJ850</f>
        <v>64.851371262832757</v>
      </c>
      <c r="E3090">
        <f>'TPS543C20 Loop Gain'!B850</f>
        <v>71600</v>
      </c>
    </row>
    <row r="3091" spans="3:5" x14ac:dyDescent="0.25">
      <c r="C3091">
        <f>'TPS543C20 Loop Gain'!AI849</f>
        <v>10.858168186800112</v>
      </c>
      <c r="D3091">
        <f>'TPS543C20 Loop Gain'!AJ849</f>
        <v>64.852168882676835</v>
      </c>
      <c r="E3091">
        <f>'TPS543C20 Loop Gain'!B849</f>
        <v>71500</v>
      </c>
    </row>
    <row r="3092" spans="3:5" x14ac:dyDescent="0.25">
      <c r="C3092">
        <f>'TPS543C20 Loop Gain'!AI848</f>
        <v>10.874913544034877</v>
      </c>
      <c r="D3092">
        <f>'TPS543C20 Loop Gain'!AJ848</f>
        <v>64.85297149752688</v>
      </c>
      <c r="E3092">
        <f>'TPS543C20 Loop Gain'!B848</f>
        <v>71400</v>
      </c>
    </row>
    <row r="3093" spans="3:5" x14ac:dyDescent="0.25">
      <c r="C3093">
        <f>'TPS543C20 Loop Gain'!AI847</f>
        <v>10.891690730553469</v>
      </c>
      <c r="D3093">
        <f>'TPS543C20 Loop Gain'!AJ847</f>
        <v>64.853779248089083</v>
      </c>
      <c r="E3093">
        <f>'TPS543C20 Loop Gain'!B847</f>
        <v>71300</v>
      </c>
    </row>
    <row r="3094" spans="3:5" x14ac:dyDescent="0.25">
      <c r="C3094">
        <f>'TPS543C20 Loop Gain'!AI846</f>
        <v>10.908499862087881</v>
      </c>
      <c r="D3094">
        <f>'TPS543C20 Loop Gain'!AJ846</f>
        <v>64.854592276437657</v>
      </c>
      <c r="E3094">
        <f>'TPS543C20 Loop Gain'!B846</f>
        <v>71200</v>
      </c>
    </row>
    <row r="3095" spans="3:5" x14ac:dyDescent="0.25">
      <c r="C3095">
        <f>'TPS543C20 Loop Gain'!AI845</f>
        <v>10.925341054988992</v>
      </c>
      <c r="D3095">
        <f>'TPS543C20 Loop Gain'!AJ845</f>
        <v>64.855410726024843</v>
      </c>
      <c r="E3095">
        <f>'TPS543C20 Loop Gain'!B845</f>
        <v>71100</v>
      </c>
    </row>
    <row r="3096" spans="3:5" x14ac:dyDescent="0.25">
      <c r="C3096">
        <f>'TPS543C20 Loop Gain'!AI844</f>
        <v>10.942214426229979</v>
      </c>
      <c r="D3096">
        <f>'TPS543C20 Loop Gain'!AJ844</f>
        <v>64.856234741698813</v>
      </c>
      <c r="E3096">
        <f>'TPS543C20 Loop Gain'!B844</f>
        <v>71000</v>
      </c>
    </row>
    <row r="3097" spans="3:5" x14ac:dyDescent="0.25">
      <c r="C3097">
        <f>'TPS543C20 Loop Gain'!AI843</f>
        <v>10.959120093412185</v>
      </c>
      <c r="D3097">
        <f>'TPS543C20 Loop Gain'!AJ843</f>
        <v>64.857064469715297</v>
      </c>
      <c r="E3097">
        <f>'TPS543C20 Loop Gain'!B843</f>
        <v>70900</v>
      </c>
    </row>
    <row r="3098" spans="3:5" x14ac:dyDescent="0.25">
      <c r="C3098">
        <f>'TPS543C20 Loop Gain'!AI842</f>
        <v>10.976058174767875</v>
      </c>
      <c r="D3098">
        <f>'TPS543C20 Loop Gain'!AJ842</f>
        <v>64.8579000577557</v>
      </c>
      <c r="E3098">
        <f>'TPS543C20 Loop Gain'!B842</f>
        <v>70800</v>
      </c>
    </row>
    <row r="3099" spans="3:5" x14ac:dyDescent="0.25">
      <c r="C3099">
        <f>'TPS543C20 Loop Gain'!AI841</f>
        <v>10.993028789166278</v>
      </c>
      <c r="D3099">
        <f>'TPS543C20 Loop Gain'!AJ841</f>
        <v>64.85874165493685</v>
      </c>
      <c r="E3099">
        <f>'TPS543C20 Loop Gain'!B841</f>
        <v>70700</v>
      </c>
    </row>
    <row r="3100" spans="3:5" x14ac:dyDescent="0.25">
      <c r="C3100">
        <f>'TPS543C20 Loop Gain'!AI840</f>
        <v>11.010032056117664</v>
      </c>
      <c r="D3100">
        <f>'TPS543C20 Loop Gain'!AJ840</f>
        <v>64.859589411831024</v>
      </c>
      <c r="E3100">
        <f>'TPS543C20 Loop Gain'!B840</f>
        <v>70600</v>
      </c>
    </row>
    <row r="3101" spans="3:5" x14ac:dyDescent="0.25">
      <c r="C3101">
        <f>'TPS543C20 Loop Gain'!AI839</f>
        <v>11.027068095777924</v>
      </c>
      <c r="D3101">
        <f>'TPS543C20 Loop Gain'!AJ839</f>
        <v>64.860443480475638</v>
      </c>
      <c r="E3101">
        <f>'TPS543C20 Loop Gain'!B839</f>
        <v>70500</v>
      </c>
    </row>
    <row r="3102" spans="3:5" x14ac:dyDescent="0.25">
      <c r="C3102">
        <f>'TPS543C20 Loop Gain'!AI838</f>
        <v>11.04413702895366</v>
      </c>
      <c r="D3102">
        <f>'TPS543C20 Loop Gain'!AJ838</f>
        <v>64.861304014395074</v>
      </c>
      <c r="E3102">
        <f>'TPS543C20 Loop Gain'!B838</f>
        <v>70400</v>
      </c>
    </row>
    <row r="3103" spans="3:5" x14ac:dyDescent="0.25">
      <c r="C3103">
        <f>'TPS543C20 Loop Gain'!AI837</f>
        <v>11.061238977106454</v>
      </c>
      <c r="D3103">
        <f>'TPS543C20 Loop Gain'!AJ837</f>
        <v>64.862171168609294</v>
      </c>
      <c r="E3103">
        <f>'TPS543C20 Loop Gain'!B837</f>
        <v>70300</v>
      </c>
    </row>
    <row r="3104" spans="3:5" x14ac:dyDescent="0.25">
      <c r="C3104">
        <f>'TPS543C20 Loop Gain'!AI836</f>
        <v>11.078374062358002</v>
      </c>
      <c r="D3104">
        <f>'TPS543C20 Loop Gain'!AJ836</f>
        <v>64.863045099653306</v>
      </c>
      <c r="E3104">
        <f>'TPS543C20 Loop Gain'!B836</f>
        <v>70200</v>
      </c>
    </row>
    <row r="3105" spans="3:5" x14ac:dyDescent="0.25">
      <c r="C3105">
        <f>'TPS543C20 Loop Gain'!AI835</f>
        <v>11.095542407494925</v>
      </c>
      <c r="D3105">
        <f>'TPS543C20 Loop Gain'!AJ835</f>
        <v>64.863925965593779</v>
      </c>
      <c r="E3105">
        <f>'TPS543C20 Loop Gain'!B835</f>
        <v>70100</v>
      </c>
    </row>
    <row r="3106" spans="3:5" x14ac:dyDescent="0.25">
      <c r="C3106">
        <f>'TPS543C20 Loop Gain'!AI834</f>
        <v>11.112744135973793</v>
      </c>
      <c r="D3106">
        <f>'TPS543C20 Loop Gain'!AJ834</f>
        <v>64.864813926042586</v>
      </c>
      <c r="E3106">
        <f>'TPS543C20 Loop Gain'!B834</f>
        <v>70000</v>
      </c>
    </row>
    <row r="3107" spans="3:5" x14ac:dyDescent="0.25">
      <c r="C3107">
        <f>'TPS543C20 Loop Gain'!AI833</f>
        <v>11.129979371925652</v>
      </c>
      <c r="D3107">
        <f>'TPS543C20 Loop Gain'!AJ833</f>
        <v>64.865709142172832</v>
      </c>
      <c r="E3107">
        <f>'TPS543C20 Loop Gain'!B833</f>
        <v>69900</v>
      </c>
    </row>
    <row r="3108" spans="3:5" x14ac:dyDescent="0.25">
      <c r="C3108">
        <f>'TPS543C20 Loop Gain'!AI832</f>
        <v>11.147248240161021</v>
      </c>
      <c r="D3108">
        <f>'TPS543C20 Loop Gain'!AJ832</f>
        <v>64.866611776738495</v>
      </c>
      <c r="E3108">
        <f>'TPS543C20 Loop Gain'!B832</f>
        <v>69800</v>
      </c>
    </row>
    <row r="3109" spans="3:5" x14ac:dyDescent="0.25">
      <c r="C3109">
        <f>'TPS543C20 Loop Gain'!AI831</f>
        <v>11.164550866175917</v>
      </c>
      <c r="D3109">
        <f>'TPS543C20 Loop Gain'!AJ831</f>
        <v>64.867521994088065</v>
      </c>
      <c r="E3109">
        <f>'TPS543C20 Loop Gain'!B831</f>
        <v>69700</v>
      </c>
    </row>
    <row r="3110" spans="3:5" x14ac:dyDescent="0.25">
      <c r="C3110">
        <f>'TPS543C20 Loop Gain'!AI830</f>
        <v>11.181887376155435</v>
      </c>
      <c r="D3110">
        <f>'TPS543C20 Loop Gain'!AJ830</f>
        <v>64.868439960181192</v>
      </c>
      <c r="E3110">
        <f>'TPS543C20 Loop Gain'!B830</f>
        <v>69600</v>
      </c>
    </row>
    <row r="3111" spans="3:5" x14ac:dyDescent="0.25">
      <c r="C3111">
        <f>'TPS543C20 Loop Gain'!AI829</f>
        <v>11.199257896979809</v>
      </c>
      <c r="D3111">
        <f>'TPS543C20 Loop Gain'!AJ829</f>
        <v>64.869365842608744</v>
      </c>
      <c r="E3111">
        <f>'TPS543C20 Loop Gain'!B829</f>
        <v>69500</v>
      </c>
    </row>
    <row r="3112" spans="3:5" x14ac:dyDescent="0.25">
      <c r="C3112">
        <f>'TPS543C20 Loop Gain'!AI828</f>
        <v>11.216662556229743</v>
      </c>
      <c r="D3112">
        <f>'TPS543C20 Loop Gain'!AJ828</f>
        <v>64.870299810606667</v>
      </c>
      <c r="E3112">
        <f>'TPS543C20 Loop Gain'!B828</f>
        <v>69400</v>
      </c>
    </row>
    <row r="3113" spans="3:5" x14ac:dyDescent="0.25">
      <c r="C3113">
        <f>'TPS543C20 Loop Gain'!AI827</f>
        <v>11.234101482190743</v>
      </c>
      <c r="D3113">
        <f>'TPS543C20 Loop Gain'!AJ827</f>
        <v>64.871242035075184</v>
      </c>
      <c r="E3113">
        <f>'TPS543C20 Loop Gain'!B827</f>
        <v>69300</v>
      </c>
    </row>
    <row r="3114" spans="3:5" x14ac:dyDescent="0.25">
      <c r="C3114">
        <f>'TPS543C20 Loop Gain'!AI826</f>
        <v>11.25157480385932</v>
      </c>
      <c r="D3114">
        <f>'TPS543C20 Loop Gain'!AJ826</f>
        <v>64.872192688596471</v>
      </c>
      <c r="E3114">
        <f>'TPS543C20 Loop Gain'!B826</f>
        <v>69200</v>
      </c>
    </row>
    <row r="3115" spans="3:5" x14ac:dyDescent="0.25">
      <c r="C3115">
        <f>'TPS543C20 Loop Gain'!AI825</f>
        <v>11.269082650947794</v>
      </c>
      <c r="D3115">
        <f>'TPS543C20 Loop Gain'!AJ825</f>
        <v>64.873151945451866</v>
      </c>
      <c r="E3115">
        <f>'TPS543C20 Loop Gain'!B825</f>
        <v>69100</v>
      </c>
    </row>
    <row r="3116" spans="3:5" x14ac:dyDescent="0.25">
      <c r="C3116">
        <f>'TPS543C20 Loop Gain'!AI824</f>
        <v>11.286625153889773</v>
      </c>
      <c r="D3116">
        <f>'TPS543C20 Loop Gain'!AJ824</f>
        <v>64.874119981640007</v>
      </c>
      <c r="E3116">
        <f>'TPS543C20 Loop Gain'!B824</f>
        <v>69000</v>
      </c>
    </row>
    <row r="3117" spans="3:5" x14ac:dyDescent="0.25">
      <c r="C3117">
        <f>'TPS543C20 Loop Gain'!AI823</f>
        <v>11.304202443845501</v>
      </c>
      <c r="D3117">
        <f>'TPS543C20 Loop Gain'!AJ823</f>
        <v>64.875096974896195</v>
      </c>
      <c r="E3117">
        <f>'TPS543C20 Loop Gain'!B823</f>
        <v>68900</v>
      </c>
    </row>
    <row r="3118" spans="3:5" x14ac:dyDescent="0.25">
      <c r="C3118">
        <f>'TPS543C20 Loop Gain'!AI822</f>
        <v>11.321814652707499</v>
      </c>
      <c r="D3118">
        <f>'TPS543C20 Loop Gain'!AJ822</f>
        <v>64.876083104709821</v>
      </c>
      <c r="E3118">
        <f>'TPS543C20 Loop Gain'!B822</f>
        <v>68800</v>
      </c>
    </row>
    <row r="3119" spans="3:5" x14ac:dyDescent="0.25">
      <c r="C3119">
        <f>'TPS543C20 Loop Gain'!AI821</f>
        <v>11.339461913106064</v>
      </c>
      <c r="D3119">
        <f>'TPS543C20 Loop Gain'!AJ821</f>
        <v>64.87707855234332</v>
      </c>
      <c r="E3119">
        <f>'TPS543C20 Loop Gain'!B821</f>
        <v>68700</v>
      </c>
    </row>
    <row r="3120" spans="3:5" x14ac:dyDescent="0.25">
      <c r="C3120">
        <f>'TPS543C20 Loop Gain'!AI820</f>
        <v>11.357144358414907</v>
      </c>
      <c r="D3120">
        <f>'TPS543C20 Loop Gain'!AJ820</f>
        <v>64.87808350085183</v>
      </c>
      <c r="E3120">
        <f>'TPS543C20 Loop Gain'!B820</f>
        <v>68600</v>
      </c>
    </row>
    <row r="3121" spans="3:5" x14ac:dyDescent="0.25">
      <c r="C3121">
        <f>'TPS543C20 Loop Gain'!AI819</f>
        <v>11.374862122756465</v>
      </c>
      <c r="D3121">
        <f>'TPS543C20 Loop Gain'!AJ819</f>
        <v>64.879098135102794</v>
      </c>
      <c r="E3121">
        <f>'TPS543C20 Loop Gain'!B819</f>
        <v>68500</v>
      </c>
    </row>
    <row r="3122" spans="3:5" x14ac:dyDescent="0.25">
      <c r="C3122">
        <f>'TPS543C20 Loop Gain'!AI818</f>
        <v>11.392615341007859</v>
      </c>
      <c r="D3122">
        <f>'TPS543C20 Loop Gain'!AJ818</f>
        <v>64.880122641793278</v>
      </c>
      <c r="E3122">
        <f>'TPS543C20 Loop Gain'!B818</f>
        <v>68400</v>
      </c>
    </row>
    <row r="3123" spans="3:5" x14ac:dyDescent="0.25">
      <c r="C3123">
        <f>'TPS543C20 Loop Gain'!AI817</f>
        <v>11.410404148806588</v>
      </c>
      <c r="D3123">
        <f>'TPS543C20 Loop Gain'!AJ817</f>
        <v>64.881157209473258</v>
      </c>
      <c r="E3123">
        <f>'TPS543C20 Loop Gain'!B817</f>
        <v>68300</v>
      </c>
    </row>
    <row r="3124" spans="3:5" x14ac:dyDescent="0.25">
      <c r="C3124">
        <f>'TPS543C20 Loop Gain'!AI816</f>
        <v>11.428228682556261</v>
      </c>
      <c r="D3124">
        <f>'TPS543C20 Loop Gain'!AJ816</f>
        <v>64.882202028561849</v>
      </c>
      <c r="E3124">
        <f>'TPS543C20 Loop Gain'!B816</f>
        <v>68200</v>
      </c>
    </row>
    <row r="3125" spans="3:5" x14ac:dyDescent="0.25">
      <c r="C3125">
        <f>'TPS543C20 Loop Gain'!AI815</f>
        <v>11.446089079432758</v>
      </c>
      <c r="D3125">
        <f>'TPS543C20 Loop Gain'!AJ815</f>
        <v>64.883257291370256</v>
      </c>
      <c r="E3125">
        <f>'TPS543C20 Loop Gain'!B815</f>
        <v>68100</v>
      </c>
    </row>
    <row r="3126" spans="3:5" x14ac:dyDescent="0.25">
      <c r="C3126">
        <f>'TPS543C20 Loop Gain'!AI814</f>
        <v>11.463985477389659</v>
      </c>
      <c r="D3126">
        <f>'TPS543C20 Loop Gain'!AJ814</f>
        <v>64.88432319212167</v>
      </c>
      <c r="E3126">
        <f>'TPS543C20 Loop Gain'!B814</f>
        <v>68000</v>
      </c>
    </row>
    <row r="3127" spans="3:5" x14ac:dyDescent="0.25">
      <c r="C3127">
        <f>'TPS543C20 Loop Gain'!AI813</f>
        <v>11.481918015164341</v>
      </c>
      <c r="D3127">
        <f>'TPS543C20 Loop Gain'!AJ813</f>
        <v>64.885399926972184</v>
      </c>
      <c r="E3127">
        <f>'TPS543C20 Loop Gain'!B813</f>
        <v>67900</v>
      </c>
    </row>
    <row r="3128" spans="3:5" x14ac:dyDescent="0.25">
      <c r="C3128">
        <f>'TPS543C20 Loop Gain'!AI812</f>
        <v>11.49988683228422</v>
      </c>
      <c r="D3128">
        <f>'TPS543C20 Loop Gain'!AJ812</f>
        <v>64.886487694030322</v>
      </c>
      <c r="E3128">
        <f>'TPS543C20 Loop Gain'!B812</f>
        <v>67800</v>
      </c>
    </row>
    <row r="3129" spans="3:5" x14ac:dyDescent="0.25">
      <c r="C3129">
        <f>'TPS543C20 Loop Gain'!AI811</f>
        <v>11.51789206907276</v>
      </c>
      <c r="D3129">
        <f>'TPS543C20 Loop Gain'!AJ811</f>
        <v>64.887586693380797</v>
      </c>
      <c r="E3129">
        <f>'TPS543C20 Loop Gain'!B811</f>
        <v>67700</v>
      </c>
    </row>
    <row r="3130" spans="3:5" x14ac:dyDescent="0.25">
      <c r="C3130">
        <f>'TPS543C20 Loop Gain'!AI810</f>
        <v>11.535933866655419</v>
      </c>
      <c r="D3130">
        <f>'TPS543C20 Loop Gain'!AJ810</f>
        <v>64.888697127105473</v>
      </c>
      <c r="E3130">
        <f>'TPS543C20 Loop Gain'!B810</f>
        <v>67600</v>
      </c>
    </row>
    <row r="3131" spans="3:5" x14ac:dyDescent="0.25">
      <c r="C3131">
        <f>'TPS543C20 Loop Gain'!AI809</f>
        <v>11.554012366966269</v>
      </c>
      <c r="D3131">
        <f>'TPS543C20 Loop Gain'!AJ809</f>
        <v>64.889819199302906</v>
      </c>
      <c r="E3131">
        <f>'TPS543C20 Loop Gain'!B809</f>
        <v>67500</v>
      </c>
    </row>
    <row r="3132" spans="3:5" x14ac:dyDescent="0.25">
      <c r="C3132">
        <f>'TPS543C20 Loop Gain'!AI808</f>
        <v>11.572127712753389</v>
      </c>
      <c r="D3132">
        <f>'TPS543C20 Loop Gain'!AJ808</f>
        <v>64.890953116114304</v>
      </c>
      <c r="E3132">
        <f>'TPS543C20 Loop Gain'!B808</f>
        <v>67400</v>
      </c>
    </row>
    <row r="3133" spans="3:5" x14ac:dyDescent="0.25">
      <c r="C3133">
        <f>'TPS543C20 Loop Gain'!AI807</f>
        <v>11.590280047586443</v>
      </c>
      <c r="D3133">
        <f>'TPS543C20 Loop Gain'!AJ807</f>
        <v>64.8920990857428</v>
      </c>
      <c r="E3133">
        <f>'TPS543C20 Loop Gain'!B807</f>
        <v>67300</v>
      </c>
    </row>
    <row r="3134" spans="3:5" x14ac:dyDescent="0.25">
      <c r="C3134">
        <f>'TPS543C20 Loop Gain'!AI806</f>
        <v>11.608469515861913</v>
      </c>
      <c r="D3134">
        <f>'TPS543C20 Loop Gain'!AJ806</f>
        <v>64.893257318479002</v>
      </c>
      <c r="E3134">
        <f>'TPS543C20 Loop Gain'!B806</f>
        <v>67200</v>
      </c>
    </row>
    <row r="3135" spans="3:5" x14ac:dyDescent="0.25">
      <c r="C3135">
        <f>'TPS543C20 Loop Gain'!AI805</f>
        <v>11.626696262810217</v>
      </c>
      <c r="D3135">
        <f>'TPS543C20 Loop Gain'!AJ805</f>
        <v>64.894428026720973</v>
      </c>
      <c r="E3135">
        <f>'TPS543C20 Loop Gain'!B805</f>
        <v>67100</v>
      </c>
    </row>
    <row r="3136" spans="3:5" x14ac:dyDescent="0.25">
      <c r="C3136">
        <f>'TPS543C20 Loop Gain'!AI804</f>
        <v>11.644960434501916</v>
      </c>
      <c r="D3136">
        <f>'TPS543C20 Loop Gain'!AJ804</f>
        <v>64.895611425000268</v>
      </c>
      <c r="E3136">
        <f>'TPS543C20 Loop Gain'!B804</f>
        <v>67000</v>
      </c>
    </row>
    <row r="3137" spans="3:5" x14ac:dyDescent="0.25">
      <c r="C3137">
        <f>'TPS543C20 Loop Gain'!AI803</f>
        <v>11.663262177854573</v>
      </c>
      <c r="D3137">
        <f>'TPS543C20 Loop Gain'!AJ803</f>
        <v>64.89680773000417</v>
      </c>
      <c r="E3137">
        <f>'TPS543C20 Loop Gain'!B803</f>
        <v>66900</v>
      </c>
    </row>
    <row r="3138" spans="3:5" x14ac:dyDescent="0.25">
      <c r="C3138">
        <f>'TPS543C20 Loop Gain'!AI802</f>
        <v>11.681601640638991</v>
      </c>
      <c r="D3138">
        <f>'TPS543C20 Loop Gain'!AJ802</f>
        <v>64.898017160600375</v>
      </c>
      <c r="E3138">
        <f>'TPS543C20 Loop Gain'!B802</f>
        <v>66800</v>
      </c>
    </row>
    <row r="3139" spans="3:5" x14ac:dyDescent="0.25">
      <c r="C3139">
        <f>'TPS543C20 Loop Gain'!AI801</f>
        <v>11.699978971486178</v>
      </c>
      <c r="D3139">
        <f>'TPS543C20 Loop Gain'!AJ801</f>
        <v>64.899239937860798</v>
      </c>
      <c r="E3139">
        <f>'TPS543C20 Loop Gain'!B801</f>
        <v>66700</v>
      </c>
    </row>
    <row r="3140" spans="3:5" x14ac:dyDescent="0.25">
      <c r="C3140">
        <f>'TPS543C20 Loop Gain'!AI800</f>
        <v>11.718394319893905</v>
      </c>
      <c r="D3140">
        <f>'TPS543C20 Loop Gain'!AJ800</f>
        <v>64.900476285086455</v>
      </c>
      <c r="E3140">
        <f>'TPS543C20 Loop Gain'!B800</f>
        <v>66600</v>
      </c>
    </row>
    <row r="3141" spans="3:5" x14ac:dyDescent="0.25">
      <c r="C3141">
        <f>'TPS543C20 Loop Gain'!AI799</f>
        <v>11.736847836234041</v>
      </c>
      <c r="D3141">
        <f>'TPS543C20 Loop Gain'!AJ799</f>
        <v>64.901726427832301</v>
      </c>
      <c r="E3141">
        <f>'TPS543C20 Loop Gain'!B799</f>
        <v>66500</v>
      </c>
    </row>
    <row r="3142" spans="3:5" x14ac:dyDescent="0.25">
      <c r="C3142">
        <f>'TPS543C20 Loop Gain'!AI798</f>
        <v>11.755339671759</v>
      </c>
      <c r="D3142">
        <f>'TPS543C20 Loop Gain'!AJ798</f>
        <v>64.902990593932245</v>
      </c>
      <c r="E3142">
        <f>'TPS543C20 Loop Gain'!B798</f>
        <v>66400</v>
      </c>
    </row>
    <row r="3143" spans="3:5" x14ac:dyDescent="0.25">
      <c r="C3143">
        <f>'TPS543C20 Loop Gain'!AI797</f>
        <v>11.773869978608563</v>
      </c>
      <c r="D3143">
        <f>'TPS543C20 Loop Gain'!AJ797</f>
        <v>64.90426901352555</v>
      </c>
      <c r="E3143">
        <f>'TPS543C20 Loop Gain'!B797</f>
        <v>66300</v>
      </c>
    </row>
    <row r="3144" spans="3:5" x14ac:dyDescent="0.25">
      <c r="C3144">
        <f>'TPS543C20 Loop Gain'!AI796</f>
        <v>11.792438909817404</v>
      </c>
      <c r="D3144">
        <f>'TPS543C20 Loop Gain'!AJ796</f>
        <v>64.90556191908226</v>
      </c>
      <c r="E3144">
        <f>'TPS543C20 Loop Gain'!B796</f>
        <v>66200</v>
      </c>
    </row>
    <row r="3145" spans="3:5" x14ac:dyDescent="0.25">
      <c r="C3145">
        <f>'TPS543C20 Loop Gain'!AI795</f>
        <v>11.811046619321877</v>
      </c>
      <c r="D3145">
        <f>'TPS543C20 Loop Gain'!AJ795</f>
        <v>64.906869545428975</v>
      </c>
      <c r="E3145">
        <f>'TPS543C20 Loop Gain'!B795</f>
        <v>66100</v>
      </c>
    </row>
    <row r="3146" spans="3:5" x14ac:dyDescent="0.25">
      <c r="C3146">
        <f>'TPS543C20 Loop Gain'!AI794</f>
        <v>11.829693261967424</v>
      </c>
      <c r="D3146">
        <f>'TPS543C20 Loop Gain'!AJ794</f>
        <v>64.908192129776069</v>
      </c>
      <c r="E3146">
        <f>'TPS543C20 Loop Gain'!B794</f>
        <v>66000</v>
      </c>
    </row>
    <row r="3147" spans="3:5" x14ac:dyDescent="0.25">
      <c r="C3147">
        <f>'TPS543C20 Loop Gain'!AI793</f>
        <v>11.848378993515322</v>
      </c>
      <c r="D3147">
        <f>'TPS543C20 Loop Gain'!AJ793</f>
        <v>64.909529911746418</v>
      </c>
      <c r="E3147">
        <f>'TPS543C20 Loop Gain'!B793</f>
        <v>65900</v>
      </c>
    </row>
    <row r="3148" spans="3:5" x14ac:dyDescent="0.25">
      <c r="C3148">
        <f>'TPS543C20 Loop Gain'!AI792</f>
        <v>11.867103970651012</v>
      </c>
      <c r="D3148">
        <f>'TPS543C20 Loop Gain'!AJ792</f>
        <v>64.910883133397959</v>
      </c>
      <c r="E3148">
        <f>'TPS543C20 Loop Gain'!B792</f>
        <v>65800</v>
      </c>
    </row>
    <row r="3149" spans="3:5" x14ac:dyDescent="0.25">
      <c r="C3149">
        <f>'TPS543C20 Loop Gain'!AI791</f>
        <v>11.885868350990027</v>
      </c>
      <c r="D3149">
        <f>'TPS543C20 Loop Gain'!AJ791</f>
        <v>64.912252039257382</v>
      </c>
      <c r="E3149">
        <f>'TPS543C20 Loop Gain'!B791</f>
        <v>65700</v>
      </c>
    </row>
    <row r="3150" spans="3:5" x14ac:dyDescent="0.25">
      <c r="C3150">
        <f>'TPS543C20 Loop Gain'!AI790</f>
        <v>11.904672293086909</v>
      </c>
      <c r="D3150">
        <f>'TPS543C20 Loop Gain'!AJ790</f>
        <v>64.913636876343347</v>
      </c>
      <c r="E3150">
        <f>'TPS543C20 Loop Gain'!B790</f>
        <v>65600</v>
      </c>
    </row>
    <row r="3151" spans="3:5" x14ac:dyDescent="0.25">
      <c r="C3151">
        <f>'TPS543C20 Loop Gain'!AI789</f>
        <v>11.923515956442014</v>
      </c>
      <c r="D3151">
        <f>'TPS543C20 Loop Gain'!AJ789</f>
        <v>64.915037894198164</v>
      </c>
      <c r="E3151">
        <f>'TPS543C20 Loop Gain'!B789</f>
        <v>65500</v>
      </c>
    </row>
    <row r="3152" spans="3:5" x14ac:dyDescent="0.25">
      <c r="C3152">
        <f>'TPS543C20 Loop Gain'!AI788</f>
        <v>11.942399501509218</v>
      </c>
      <c r="D3152">
        <f>'TPS543C20 Loop Gain'!AJ788</f>
        <v>64.916455344915136</v>
      </c>
      <c r="E3152">
        <f>'TPS543C20 Loop Gain'!B788</f>
        <v>65400</v>
      </c>
    </row>
    <row r="3153" spans="3:5" x14ac:dyDescent="0.25">
      <c r="C3153">
        <f>'TPS543C20 Loop Gain'!AI787</f>
        <v>11.961323089703537</v>
      </c>
      <c r="D3153">
        <f>'TPS543C20 Loop Gain'!AJ787</f>
        <v>64.917889483167627</v>
      </c>
      <c r="E3153">
        <f>'TPS543C20 Loop Gain'!B787</f>
        <v>65300</v>
      </c>
    </row>
    <row r="3154" spans="3:5" x14ac:dyDescent="0.25">
      <c r="C3154">
        <f>'TPS543C20 Loop Gain'!AI786</f>
        <v>11.980286883409141</v>
      </c>
      <c r="D3154">
        <f>'TPS543C20 Loop Gain'!AJ786</f>
        <v>64.919340566240152</v>
      </c>
      <c r="E3154">
        <f>'TPS543C20 Loop Gain'!B786</f>
        <v>65200</v>
      </c>
    </row>
    <row r="3155" spans="3:5" x14ac:dyDescent="0.25">
      <c r="C3155">
        <f>'TPS543C20 Loop Gain'!AI785</f>
        <v>11.999291045987077</v>
      </c>
      <c r="D3155">
        <f>'TPS543C20 Loop Gain'!AJ785</f>
        <v>64.920808854056574</v>
      </c>
      <c r="E3155">
        <f>'TPS543C20 Loop Gain'!B785</f>
        <v>65100</v>
      </c>
    </row>
    <row r="3156" spans="3:5" x14ac:dyDescent="0.25">
      <c r="C3156">
        <f>'TPS543C20 Loop Gain'!AI784</f>
        <v>12.018335741783073</v>
      </c>
      <c r="D3156">
        <f>'TPS543C20 Loop Gain'!AJ784</f>
        <v>64.922294609212216</v>
      </c>
      <c r="E3156">
        <f>'TPS543C20 Loop Gain'!B784</f>
        <v>65000</v>
      </c>
    </row>
    <row r="3157" spans="3:5" x14ac:dyDescent="0.25">
      <c r="C3157">
        <f>'TPS543C20 Loop Gain'!AI783</f>
        <v>12.037421136136057</v>
      </c>
      <c r="D3157">
        <f>'TPS543C20 Loop Gain'!AJ783</f>
        <v>64.923798097004536</v>
      </c>
      <c r="E3157">
        <f>'TPS543C20 Loop Gain'!B783</f>
        <v>64900</v>
      </c>
    </row>
    <row r="3158" spans="3:5" x14ac:dyDescent="0.25">
      <c r="C3158">
        <f>'TPS543C20 Loop Gain'!AI782</f>
        <v>12.056547395385628</v>
      </c>
      <c r="D3158">
        <f>'TPS543C20 Loop Gain'!AJ782</f>
        <v>64.925319585462148</v>
      </c>
      <c r="E3158">
        <f>'TPS543C20 Loop Gain'!B782</f>
        <v>64800</v>
      </c>
    </row>
    <row r="3159" spans="3:5" x14ac:dyDescent="0.25">
      <c r="C3159">
        <f>'TPS543C20 Loop Gain'!AI781</f>
        <v>12.075714686880461</v>
      </c>
      <c r="D3159">
        <f>'TPS543C20 Loop Gain'!AJ781</f>
        <v>64.926859345380677</v>
      </c>
      <c r="E3159">
        <f>'TPS543C20 Loop Gain'!B781</f>
        <v>64700</v>
      </c>
    </row>
    <row r="3160" spans="3:5" x14ac:dyDescent="0.25">
      <c r="C3160">
        <f>'TPS543C20 Loop Gain'!AI780</f>
        <v>12.094923178986651</v>
      </c>
      <c r="D3160">
        <f>'TPS543C20 Loop Gain'!AJ780</f>
        <v>64.928417650350966</v>
      </c>
      <c r="E3160">
        <f>'TPS543C20 Loop Gain'!B780</f>
        <v>64600</v>
      </c>
    </row>
    <row r="3161" spans="3:5" x14ac:dyDescent="0.25">
      <c r="C3161">
        <f>'TPS543C20 Loop Gain'!AI779</f>
        <v>12.114173041096183</v>
      </c>
      <c r="D3161">
        <f>'TPS543C20 Loop Gain'!AJ779</f>
        <v>64.929994776794558</v>
      </c>
      <c r="E3161">
        <f>'TPS543C20 Loop Gain'!B779</f>
        <v>64500</v>
      </c>
    </row>
    <row r="3162" spans="3:5" x14ac:dyDescent="0.25">
      <c r="C3162">
        <f>'TPS543C20 Loop Gain'!AI778</f>
        <v>12.133464443635084</v>
      </c>
      <c r="D3162">
        <f>'TPS543C20 Loop Gain'!AJ778</f>
        <v>64.931591003994271</v>
      </c>
      <c r="E3162">
        <f>'TPS543C20 Loop Gain'!B778</f>
        <v>64400</v>
      </c>
    </row>
    <row r="3163" spans="3:5" x14ac:dyDescent="0.25">
      <c r="C3163">
        <f>'TPS543C20 Loop Gain'!AI777</f>
        <v>12.152797558071939</v>
      </c>
      <c r="D3163">
        <f>'TPS543C20 Loop Gain'!AJ777</f>
        <v>64.933206614130668</v>
      </c>
      <c r="E3163">
        <f>'TPS543C20 Loop Gain'!B777</f>
        <v>64300</v>
      </c>
    </row>
    <row r="3164" spans="3:5" x14ac:dyDescent="0.25">
      <c r="C3164">
        <f>'TPS543C20 Loop Gain'!AI776</f>
        <v>12.172172556926972</v>
      </c>
      <c r="D3164">
        <f>'TPS543C20 Loop Gain'!AJ776</f>
        <v>64.934841892313543</v>
      </c>
      <c r="E3164">
        <f>'TPS543C20 Loop Gain'!B776</f>
        <v>64200</v>
      </c>
    </row>
    <row r="3165" spans="3:5" x14ac:dyDescent="0.25">
      <c r="C3165">
        <f>'TPS543C20 Loop Gain'!AI775</f>
        <v>12.191589613779904</v>
      </c>
      <c r="D3165">
        <f>'TPS543C20 Loop Gain'!AJ775</f>
        <v>64.936497126617041</v>
      </c>
      <c r="E3165">
        <f>'TPS543C20 Loop Gain'!B775</f>
        <v>64100</v>
      </c>
    </row>
    <row r="3166" spans="3:5" x14ac:dyDescent="0.25">
      <c r="C3166">
        <f>'TPS543C20 Loop Gain'!AI774</f>
        <v>12.211048903279654</v>
      </c>
      <c r="D3166">
        <f>'TPS543C20 Loop Gain'!AJ774</f>
        <v>64.938172608114925</v>
      </c>
      <c r="E3166">
        <f>'TPS543C20 Loop Gain'!B774</f>
        <v>64000</v>
      </c>
    </row>
    <row r="3167" spans="3:5" x14ac:dyDescent="0.25">
      <c r="C3167">
        <f>'TPS543C20 Loop Gain'!AI773</f>
        <v>12.230550601152393</v>
      </c>
      <c r="D3167">
        <f>'TPS543C20 Loop Gain'!AJ773</f>
        <v>64.939868630917616</v>
      </c>
      <c r="E3167">
        <f>'TPS543C20 Loop Gain'!B773</f>
        <v>63900</v>
      </c>
    </row>
    <row r="3168" spans="3:5" x14ac:dyDescent="0.25">
      <c r="C3168">
        <f>'TPS543C20 Loop Gain'!AI772</f>
        <v>12.250094884211435</v>
      </c>
      <c r="D3168">
        <f>'TPS543C20 Loop Gain'!AJ772</f>
        <v>64.941585492203544</v>
      </c>
      <c r="E3168">
        <f>'TPS543C20 Loop Gain'!B772</f>
        <v>63800</v>
      </c>
    </row>
    <row r="3169" spans="3:5" x14ac:dyDescent="0.25">
      <c r="C3169">
        <f>'TPS543C20 Loop Gain'!AI771</f>
        <v>12.269681930365383</v>
      </c>
      <c r="D3169">
        <f>'TPS543C20 Loop Gain'!AJ771</f>
        <v>64.943323492261641</v>
      </c>
      <c r="E3169">
        <f>'TPS543C20 Loop Gain'!B771</f>
        <v>63700</v>
      </c>
    </row>
    <row r="3170" spans="3:5" x14ac:dyDescent="0.25">
      <c r="C3170">
        <f>'TPS543C20 Loop Gain'!AI770</f>
        <v>12.289311918627428</v>
      </c>
      <c r="D3170">
        <f>'TPS543C20 Loop Gain'!AJ770</f>
        <v>64.945082934522304</v>
      </c>
      <c r="E3170">
        <f>'TPS543C20 Loop Gain'!B770</f>
        <v>63600</v>
      </c>
    </row>
    <row r="3171" spans="3:5" x14ac:dyDescent="0.25">
      <c r="C3171">
        <f>'TPS543C20 Loop Gain'!AI769</f>
        <v>12.308985029125296</v>
      </c>
      <c r="D3171">
        <f>'TPS543C20 Loop Gain'!AJ769</f>
        <v>64.946864125599873</v>
      </c>
      <c r="E3171">
        <f>'TPS543C20 Loop Gain'!B769</f>
        <v>63500</v>
      </c>
    </row>
    <row r="3172" spans="3:5" x14ac:dyDescent="0.25">
      <c r="C3172">
        <f>'TPS543C20 Loop Gain'!AI768</f>
        <v>12.328701443110202</v>
      </c>
      <c r="D3172">
        <f>'TPS543C20 Loop Gain'!AJ768</f>
        <v>64.94866737532746</v>
      </c>
      <c r="E3172">
        <f>'TPS543C20 Loop Gain'!B768</f>
        <v>63400</v>
      </c>
    </row>
    <row r="3173" spans="3:5" x14ac:dyDescent="0.25">
      <c r="C3173">
        <f>'TPS543C20 Loop Gain'!AI767</f>
        <v>12.348461342965745</v>
      </c>
      <c r="D3173">
        <f>'TPS543C20 Loop Gain'!AJ767</f>
        <v>64.950492996796626</v>
      </c>
      <c r="E3173">
        <f>'TPS543C20 Loop Gain'!B767</f>
        <v>63300</v>
      </c>
    </row>
    <row r="3174" spans="3:5" x14ac:dyDescent="0.25">
      <c r="C3174">
        <f>'TPS543C20 Loop Gain'!AI766</f>
        <v>12.368264912218168</v>
      </c>
      <c r="D3174">
        <f>'TPS543C20 Loop Gain'!AJ766</f>
        <v>64.952341306396477</v>
      </c>
      <c r="E3174">
        <f>'TPS543C20 Loop Gain'!B766</f>
        <v>63200</v>
      </c>
    </row>
    <row r="3175" spans="3:5" x14ac:dyDescent="0.25">
      <c r="C3175">
        <f>'TPS543C20 Loop Gain'!AI765</f>
        <v>12.388112335545882</v>
      </c>
      <c r="D3175">
        <f>'TPS543C20 Loop Gain'!AJ765</f>
        <v>64.95421262385338</v>
      </c>
      <c r="E3175">
        <f>'TPS543C20 Loop Gain'!B765</f>
        <v>63100</v>
      </c>
    </row>
    <row r="3176" spans="3:5" x14ac:dyDescent="0.25">
      <c r="C3176">
        <f>'TPS543C20 Loop Gain'!AI764</f>
        <v>12.408003798788831</v>
      </c>
      <c r="D3176">
        <f>'TPS543C20 Loop Gain'!AJ764</f>
        <v>64.956107272270415</v>
      </c>
      <c r="E3176">
        <f>'TPS543C20 Loop Gain'!B764</f>
        <v>63000</v>
      </c>
    </row>
    <row r="3177" spans="3:5" x14ac:dyDescent="0.25">
      <c r="C3177">
        <f>'TPS543C20 Loop Gain'!AI763</f>
        <v>12.427939488958785</v>
      </c>
      <c r="D3177">
        <f>'TPS543C20 Loop Gain'!AJ763</f>
        <v>64.958025578169298</v>
      </c>
      <c r="E3177">
        <f>'TPS543C20 Loop Gain'!B763</f>
        <v>62900</v>
      </c>
    </row>
    <row r="3178" spans="3:5" x14ac:dyDescent="0.25">
      <c r="C3178">
        <f>'TPS543C20 Loop Gain'!AI762</f>
        <v>12.447919594248994</v>
      </c>
      <c r="D3178">
        <f>'TPS543C20 Loop Gain'!AJ762</f>
        <v>64.959967871530921</v>
      </c>
      <c r="E3178">
        <f>'TPS543C20 Loop Gain'!B762</f>
        <v>62800</v>
      </c>
    </row>
    <row r="3179" spans="3:5" x14ac:dyDescent="0.25">
      <c r="C3179">
        <f>'TPS543C20 Loop Gain'!AI761</f>
        <v>12.46794430404467</v>
      </c>
      <c r="D3179">
        <f>'TPS543C20 Loop Gain'!AJ761</f>
        <v>64.961934485837091</v>
      </c>
      <c r="E3179">
        <f>'TPS543C20 Loop Gain'!B761</f>
        <v>62700</v>
      </c>
    </row>
    <row r="3180" spans="3:5" x14ac:dyDescent="0.25">
      <c r="C3180">
        <f>'TPS543C20 Loop Gain'!AI760</f>
        <v>12.488013808932017</v>
      </c>
      <c r="D3180">
        <f>'TPS543C20 Loop Gain'!AJ760</f>
        <v>64.963925758114584</v>
      </c>
      <c r="E3180">
        <f>'TPS543C20 Loop Gain'!B760</f>
        <v>62600</v>
      </c>
    </row>
    <row r="3181" spans="3:5" x14ac:dyDescent="0.25">
      <c r="C3181">
        <f>'TPS543C20 Loop Gain'!AI759</f>
        <v>12.508128300710116</v>
      </c>
      <c r="D3181">
        <f>'TPS543C20 Loop Gain'!AJ759</f>
        <v>64.965942028975874</v>
      </c>
      <c r="E3181">
        <f>'TPS543C20 Loop Gain'!B759</f>
        <v>62500</v>
      </c>
    </row>
    <row r="3182" spans="3:5" x14ac:dyDescent="0.25">
      <c r="C3182">
        <f>'TPS543C20 Loop Gain'!AI758</f>
        <v>12.528287972400339</v>
      </c>
      <c r="D3182">
        <f>'TPS543C20 Loop Gain'!AJ758</f>
        <v>64.967983642665544</v>
      </c>
      <c r="E3182">
        <f>'TPS543C20 Loop Gain'!B758</f>
        <v>62400</v>
      </c>
    </row>
    <row r="3183" spans="3:5" x14ac:dyDescent="0.25">
      <c r="C3183">
        <f>'TPS543C20 Loop Gain'!AI757</f>
        <v>12.548493018256693</v>
      </c>
      <c r="D3183">
        <f>'TPS543C20 Loop Gain'!AJ757</f>
        <v>64.970050947102663</v>
      </c>
      <c r="E3183">
        <f>'TPS543C20 Loop Gain'!B757</f>
        <v>62300</v>
      </c>
    </row>
    <row r="3184" spans="3:5" x14ac:dyDescent="0.25">
      <c r="C3184">
        <f>'TPS543C20 Loop Gain'!AI756</f>
        <v>12.568743633776418</v>
      </c>
      <c r="D3184">
        <f>'TPS543C20 Loop Gain'!AJ756</f>
        <v>64.972144293927272</v>
      </c>
      <c r="E3184">
        <f>'TPS543C20 Loop Gain'!B756</f>
        <v>62200</v>
      </c>
    </row>
    <row r="3185" spans="3:5" x14ac:dyDescent="0.25">
      <c r="C3185">
        <f>'TPS543C20 Loop Gain'!AI755</f>
        <v>12.589040015711868</v>
      </c>
      <c r="D3185">
        <f>'TPS543C20 Loop Gain'!AJ755</f>
        <v>64.974264038545229</v>
      </c>
      <c r="E3185">
        <f>'TPS543C20 Loop Gain'!B755</f>
        <v>62100</v>
      </c>
    </row>
    <row r="3186" spans="3:5" x14ac:dyDescent="0.25">
      <c r="C3186">
        <f>'TPS543C20 Loop Gain'!AI754</f>
        <v>12.609382362079941</v>
      </c>
      <c r="D3186">
        <f>'TPS543C20 Loop Gain'!AJ754</f>
        <v>64.976410540174655</v>
      </c>
      <c r="E3186">
        <f>'TPS543C20 Loop Gain'!B754</f>
        <v>62000</v>
      </c>
    </row>
    <row r="3187" spans="3:5" x14ac:dyDescent="0.25">
      <c r="C3187">
        <f>'TPS543C20 Loop Gain'!AI753</f>
        <v>12.629770872173262</v>
      </c>
      <c r="D3187">
        <f>'TPS543C20 Loop Gain'!AJ753</f>
        <v>64.978584161893124</v>
      </c>
      <c r="E3187">
        <f>'TPS543C20 Loop Gain'!B753</f>
        <v>61900</v>
      </c>
    </row>
    <row r="3188" spans="3:5" x14ac:dyDescent="0.25">
      <c r="C3188">
        <f>'TPS543C20 Loop Gain'!AI752</f>
        <v>12.650205746571812</v>
      </c>
      <c r="D3188">
        <f>'TPS543C20 Loop Gain'!AJ752</f>
        <v>64.980785270686212</v>
      </c>
      <c r="E3188">
        <f>'TPS543C20 Loop Gain'!B752</f>
        <v>61800</v>
      </c>
    </row>
    <row r="3189" spans="3:5" x14ac:dyDescent="0.25">
      <c r="C3189">
        <f>'TPS543C20 Loop Gain'!AI751</f>
        <v>12.670687187153963</v>
      </c>
      <c r="D3189">
        <f>'TPS543C20 Loop Gain'!AJ751</f>
        <v>64.983014237494572</v>
      </c>
      <c r="E3189">
        <f>'TPS543C20 Loop Gain'!B751</f>
        <v>61700</v>
      </c>
    </row>
    <row r="3190" spans="3:5" x14ac:dyDescent="0.25">
      <c r="C3190">
        <f>'TPS543C20 Loop Gain'!AI750</f>
        <v>12.691215397107181</v>
      </c>
      <c r="D3190">
        <f>'TPS543C20 Loop Gain'!AJ750</f>
        <v>64.985271437264245</v>
      </c>
      <c r="E3190">
        <f>'TPS543C20 Loop Gain'!B750</f>
        <v>61600</v>
      </c>
    </row>
    <row r="3191" spans="3:5" x14ac:dyDescent="0.25">
      <c r="C3191">
        <f>'TPS543C20 Loop Gain'!AI749</f>
        <v>12.711790580940239</v>
      </c>
      <c r="D3191">
        <f>'TPS543C20 Loop Gain'!AJ749</f>
        <v>64.987557248995287</v>
      </c>
      <c r="E3191">
        <f>'TPS543C20 Loop Gain'!B749</f>
        <v>61500</v>
      </c>
    </row>
    <row r="3192" spans="3:5" x14ac:dyDescent="0.25">
      <c r="C3192">
        <f>'TPS543C20 Loop Gain'!AI748</f>
        <v>12.732412944493889</v>
      </c>
      <c r="D3192">
        <f>'TPS543C20 Loop Gain'!AJ748</f>
        <v>64.989872055794521</v>
      </c>
      <c r="E3192">
        <f>'TPS543C20 Loop Gain'!B748</f>
        <v>61400</v>
      </c>
    </row>
    <row r="3193" spans="3:5" x14ac:dyDescent="0.25">
      <c r="C3193">
        <f>'TPS543C20 Loop Gain'!AI747</f>
        <v>12.753082694953477</v>
      </c>
      <c r="D3193">
        <f>'TPS543C20 Loop Gain'!AJ747</f>
        <v>64.992216244924023</v>
      </c>
      <c r="E3193">
        <f>'TPS543C20 Loop Gain'!B747</f>
        <v>61300</v>
      </c>
    </row>
    <row r="3194" spans="3:5" x14ac:dyDescent="0.25">
      <c r="C3194">
        <f>'TPS543C20 Loop Gain'!AI746</f>
        <v>12.773800040860175</v>
      </c>
      <c r="D3194">
        <f>'TPS543C20 Loop Gain'!AJ746</f>
        <v>64.994590207855751</v>
      </c>
      <c r="E3194">
        <f>'TPS543C20 Loop Gain'!B746</f>
        <v>61200</v>
      </c>
    </row>
    <row r="3195" spans="3:5" x14ac:dyDescent="0.25">
      <c r="C3195">
        <f>'TPS543C20 Loop Gain'!AI745</f>
        <v>12.794565192122533</v>
      </c>
      <c r="D3195">
        <f>'TPS543C20 Loop Gain'!AJ745</f>
        <v>64.996994340323425</v>
      </c>
      <c r="E3195">
        <f>'TPS543C20 Loop Gain'!B745</f>
        <v>61100</v>
      </c>
    </row>
    <row r="3196" spans="3:5" x14ac:dyDescent="0.25">
      <c r="C3196">
        <f>'TPS543C20 Loop Gain'!AI744</f>
        <v>12.815378360029685</v>
      </c>
      <c r="D3196">
        <f>'TPS543C20 Loop Gain'!AJ744</f>
        <v>64.999429042376164</v>
      </c>
      <c r="E3196">
        <f>'TPS543C20 Loop Gain'!B744</f>
        <v>61000</v>
      </c>
    </row>
    <row r="3197" spans="3:5" x14ac:dyDescent="0.25">
      <c r="C3197">
        <f>'TPS543C20 Loop Gain'!AI743</f>
        <v>12.836239757262433</v>
      </c>
      <c r="D3197">
        <f>'TPS543C20 Loop Gain'!AJ743</f>
        <v>65.001894718432311</v>
      </c>
      <c r="E3197">
        <f>'TPS543C20 Loop Gain'!B743</f>
        <v>60900</v>
      </c>
    </row>
    <row r="3198" spans="3:5" x14ac:dyDescent="0.25">
      <c r="C3198">
        <f>'TPS543C20 Loop Gain'!AI742</f>
        <v>12.857149597905561</v>
      </c>
      <c r="D3198">
        <f>'TPS543C20 Loop Gain'!AJ742</f>
        <v>65.004391777337162</v>
      </c>
      <c r="E3198">
        <f>'TPS543C20 Loop Gain'!B742</f>
        <v>60800</v>
      </c>
    </row>
    <row r="3199" spans="3:5" x14ac:dyDescent="0.25">
      <c r="C3199">
        <f>'TPS543C20 Loop Gain'!AI741</f>
        <v>12.878108097461258</v>
      </c>
      <c r="D3199">
        <f>'TPS543C20 Loop Gain'!AJ741</f>
        <v>65.006920632415984</v>
      </c>
      <c r="E3199">
        <f>'TPS543C20 Loop Gain'!B741</f>
        <v>60700</v>
      </c>
    </row>
    <row r="3200" spans="3:5" x14ac:dyDescent="0.25">
      <c r="C3200">
        <f>'TPS543C20 Loop Gain'!AI740</f>
        <v>12.899115472860883</v>
      </c>
      <c r="D3200">
        <f>'TPS543C20 Loop Gain'!AJ740</f>
        <v>65.009481701532806</v>
      </c>
      <c r="E3200">
        <f>'TPS543C20 Loop Gain'!B740</f>
        <v>60600</v>
      </c>
    </row>
    <row r="3201" spans="3:5" x14ac:dyDescent="0.25">
      <c r="C3201">
        <f>'TPS543C20 Loop Gain'!AI739</f>
        <v>12.920171942477882</v>
      </c>
      <c r="D3201">
        <f>'TPS543C20 Loop Gain'!AJ739</f>
        <v>65.012075407149197</v>
      </c>
      <c r="E3201">
        <f>'TPS543C20 Loop Gain'!B739</f>
        <v>60500</v>
      </c>
    </row>
    <row r="3202" spans="3:5" x14ac:dyDescent="0.25">
      <c r="C3202">
        <f>'TPS543C20 Loop Gain'!AI738</f>
        <v>12.941277726140608</v>
      </c>
      <c r="D3202">
        <f>'TPS543C20 Loop Gain'!AJ738</f>
        <v>65.014702176379316</v>
      </c>
      <c r="E3202">
        <f>'TPS543C20 Loop Gain'!B738</f>
        <v>60400</v>
      </c>
    </row>
    <row r="3203" spans="3:5" x14ac:dyDescent="0.25">
      <c r="C3203">
        <f>'TPS543C20 Loop Gain'!AI737</f>
        <v>12.962433045144975</v>
      </c>
      <c r="D3203">
        <f>'TPS543C20 Loop Gain'!AJ737</f>
        <v>65.017362441054445</v>
      </c>
      <c r="E3203">
        <f>'TPS543C20 Loop Gain'!B737</f>
        <v>60300</v>
      </c>
    </row>
    <row r="3204" spans="3:5" x14ac:dyDescent="0.25">
      <c r="C3204">
        <f>'TPS543C20 Loop Gain'!AI736</f>
        <v>12.983638122268788</v>
      </c>
      <c r="D3204">
        <f>'TPS543C20 Loop Gain'!AJ736</f>
        <v>65.020056637778723</v>
      </c>
      <c r="E3204">
        <f>'TPS543C20 Loop Gain'!B736</f>
        <v>60200</v>
      </c>
    </row>
    <row r="3205" spans="3:5" x14ac:dyDescent="0.25">
      <c r="C3205">
        <f>'TPS543C20 Loop Gain'!AI735</f>
        <v>13.004893181783304</v>
      </c>
      <c r="D3205">
        <f>'TPS543C20 Loop Gain'!AJ735</f>
        <v>65.022785207994346</v>
      </c>
      <c r="E3205">
        <f>'TPS543C20 Loop Gain'!B735</f>
        <v>60100</v>
      </c>
    </row>
    <row r="3206" spans="3:5" x14ac:dyDescent="0.25">
      <c r="C3206">
        <f>'TPS543C20 Loop Gain'!AI734</f>
        <v>13.026198449468051</v>
      </c>
      <c r="D3206">
        <f>'TPS543C20 Loop Gain'!AJ734</f>
        <v>65.02554859804161</v>
      </c>
      <c r="E3206">
        <f>'TPS543C20 Loop Gain'!B734</f>
        <v>60000</v>
      </c>
    </row>
    <row r="3207" spans="3:5" x14ac:dyDescent="0.25">
      <c r="C3207">
        <f>'TPS543C20 Loop Gain'!AI733</f>
        <v>13.047554152624086</v>
      </c>
      <c r="D3207">
        <f>'TPS543C20 Loop Gain'!AJ733</f>
        <v>65.028347259222457</v>
      </c>
      <c r="E3207">
        <f>'TPS543C20 Loop Gain'!B733</f>
        <v>59900</v>
      </c>
    </row>
    <row r="3208" spans="3:5" x14ac:dyDescent="0.25">
      <c r="C3208">
        <f>'TPS543C20 Loop Gain'!AI732</f>
        <v>13.068960520086975</v>
      </c>
      <c r="D3208">
        <f>'TPS543C20 Loop Gain'!AJ732</f>
        <v>65.031181647865722</v>
      </c>
      <c r="E3208">
        <f>'TPS543C20 Loop Gain'!B732</f>
        <v>59800</v>
      </c>
    </row>
    <row r="3209" spans="3:5" x14ac:dyDescent="0.25">
      <c r="C3209">
        <f>'TPS543C20 Loop Gain'!AI731</f>
        <v>13.090417782241559</v>
      </c>
      <c r="D3209">
        <f>'TPS543C20 Loop Gain'!AJ731</f>
        <v>65.034052225392955</v>
      </c>
      <c r="E3209">
        <f>'TPS543C20 Loop Gain'!B731</f>
        <v>59700</v>
      </c>
    </row>
    <row r="3210" spans="3:5" x14ac:dyDescent="0.25">
      <c r="C3210">
        <f>'TPS543C20 Loop Gain'!AI730</f>
        <v>13.111926171035533</v>
      </c>
      <c r="D3210">
        <f>'TPS543C20 Loop Gain'!AJ730</f>
        <v>65.036959458381332</v>
      </c>
      <c r="E3210">
        <f>'TPS543C20 Loop Gain'!B730</f>
        <v>59600</v>
      </c>
    </row>
    <row r="3211" spans="3:5" x14ac:dyDescent="0.25">
      <c r="C3211">
        <f>'TPS543C20 Loop Gain'!AI729</f>
        <v>13.133485919993834</v>
      </c>
      <c r="D3211">
        <f>'TPS543C20 Loop Gain'!AJ729</f>
        <v>65.03990381863494</v>
      </c>
      <c r="E3211">
        <f>'TPS543C20 Loop Gain'!B729</f>
        <v>59500</v>
      </c>
    </row>
    <row r="3212" spans="3:5" x14ac:dyDescent="0.25">
      <c r="C3212">
        <f>'TPS543C20 Loop Gain'!AI728</f>
        <v>13.155097264232909</v>
      </c>
      <c r="D3212">
        <f>'TPS543C20 Loop Gain'!AJ728</f>
        <v>65.042885783250867</v>
      </c>
      <c r="E3212">
        <f>'TPS543C20 Loop Gain'!B728</f>
        <v>59400</v>
      </c>
    </row>
    <row r="3213" spans="3:5" x14ac:dyDescent="0.25">
      <c r="C3213">
        <f>'TPS543C20 Loop Gain'!AI727</f>
        <v>13.176760440475325</v>
      </c>
      <c r="D3213">
        <f>'TPS543C20 Loop Gain'!AJ727</f>
        <v>65.045905834688185</v>
      </c>
      <c r="E3213">
        <f>'TPS543C20 Loop Gain'!B727</f>
        <v>59300</v>
      </c>
    </row>
    <row r="3214" spans="3:5" x14ac:dyDescent="0.25">
      <c r="C3214">
        <f>'TPS543C20 Loop Gain'!AI726</f>
        <v>13.198475687063562</v>
      </c>
      <c r="D3214">
        <f>'TPS543C20 Loop Gain'!AJ726</f>
        <v>65.048964460839755</v>
      </c>
      <c r="E3214">
        <f>'TPS543C20 Loop Gain'!B726</f>
        <v>59200</v>
      </c>
    </row>
    <row r="3215" spans="3:5" x14ac:dyDescent="0.25">
      <c r="C3215">
        <f>'TPS543C20 Loop Gain'!AI725</f>
        <v>13.220243243976695</v>
      </c>
      <c r="D3215">
        <f>'TPS543C20 Loop Gain'!AJ725</f>
        <v>65.052062155103869</v>
      </c>
      <c r="E3215">
        <f>'TPS543C20 Loop Gain'!B725</f>
        <v>59100</v>
      </c>
    </row>
    <row r="3216" spans="3:5" x14ac:dyDescent="0.25">
      <c r="C3216">
        <f>'TPS543C20 Loop Gain'!AI724</f>
        <v>13.242063352843731</v>
      </c>
      <c r="D3216">
        <f>'TPS543C20 Loop Gain'!AJ724</f>
        <v>65.05519941645619</v>
      </c>
      <c r="E3216">
        <f>'TPS543C20 Loop Gain'!B724</f>
        <v>59000</v>
      </c>
    </row>
    <row r="3217" spans="3:5" x14ac:dyDescent="0.25">
      <c r="C3217">
        <f>'TPS543C20 Loop Gain'!AI723</f>
        <v>13.263936256958784</v>
      </c>
      <c r="D3217">
        <f>'TPS543C20 Loop Gain'!AJ723</f>
        <v>65.058376749521116</v>
      </c>
      <c r="E3217">
        <f>'TPS543C20 Loop Gain'!B723</f>
        <v>58900</v>
      </c>
    </row>
    <row r="3218" spans="3:5" x14ac:dyDescent="0.25">
      <c r="C3218">
        <f>'TPS543C20 Loop Gain'!AI722</f>
        <v>13.285862201297935</v>
      </c>
      <c r="D3218">
        <f>'TPS543C20 Loop Gain'!AJ722</f>
        <v>65.061594664652688</v>
      </c>
      <c r="E3218">
        <f>'TPS543C20 Loop Gain'!B722</f>
        <v>58800</v>
      </c>
    </row>
    <row r="3219" spans="3:5" x14ac:dyDescent="0.25">
      <c r="C3219">
        <f>'TPS543C20 Loop Gain'!AI721</f>
        <v>13.307841432533131</v>
      </c>
      <c r="D3219">
        <f>'TPS543C20 Loop Gain'!AJ721</f>
        <v>65.06485367800407</v>
      </c>
      <c r="E3219">
        <f>'TPS543C20 Loop Gain'!B721</f>
        <v>58700</v>
      </c>
    </row>
    <row r="3220" spans="3:5" x14ac:dyDescent="0.25">
      <c r="C3220">
        <f>'TPS543C20 Loop Gain'!AI720</f>
        <v>13.329874199048481</v>
      </c>
      <c r="D3220">
        <f>'TPS543C20 Loop Gain'!AJ720</f>
        <v>65.068154311610186</v>
      </c>
      <c r="E3220">
        <f>'TPS543C20 Loop Gain'!B720</f>
        <v>58600</v>
      </c>
    </row>
    <row r="3221" spans="3:5" x14ac:dyDescent="0.25">
      <c r="C3221">
        <f>'TPS543C20 Loop Gain'!AI719</f>
        <v>13.351960750956355</v>
      </c>
      <c r="D3221">
        <f>'TPS543C20 Loop Gain'!AJ719</f>
        <v>65.071497093462881</v>
      </c>
      <c r="E3221">
        <f>'TPS543C20 Loop Gain'!B719</f>
        <v>58500</v>
      </c>
    </row>
    <row r="3222" spans="3:5" x14ac:dyDescent="0.25">
      <c r="C3222">
        <f>'TPS543C20 Loop Gain'!AI718</f>
        <v>13.374101340112738</v>
      </c>
      <c r="D3222">
        <f>'TPS543C20 Loop Gain'!AJ718</f>
        <v>65.074882557591536</v>
      </c>
      <c r="E3222">
        <f>'TPS543C20 Loop Gain'!B718</f>
        <v>58400</v>
      </c>
    </row>
    <row r="3223" spans="3:5" x14ac:dyDescent="0.25">
      <c r="C3223">
        <f>'TPS543C20 Loop Gain'!AI717</f>
        <v>13.396296220134241</v>
      </c>
      <c r="D3223">
        <f>'TPS543C20 Loop Gain'!AJ717</f>
        <v>65.078311244144729</v>
      </c>
      <c r="E3223">
        <f>'TPS543C20 Loop Gain'!B717</f>
        <v>58300</v>
      </c>
    </row>
    <row r="3224" spans="3:5" x14ac:dyDescent="0.25">
      <c r="C3224">
        <f>'TPS543C20 Loop Gain'!AI716</f>
        <v>13.418545646413824</v>
      </c>
      <c r="D3224">
        <f>'TPS543C20 Loop Gain'!AJ716</f>
        <v>65.081783699471103</v>
      </c>
      <c r="E3224">
        <f>'TPS543C20 Loop Gain'!B716</f>
        <v>58200</v>
      </c>
    </row>
    <row r="3225" spans="3:5" x14ac:dyDescent="0.25">
      <c r="C3225">
        <f>'TPS543C20 Loop Gain'!AI715</f>
        <v>13.440849876137664</v>
      </c>
      <c r="D3225">
        <f>'TPS543C20 Loop Gain'!AJ715</f>
        <v>65.085300476205276</v>
      </c>
      <c r="E3225">
        <f>'TPS543C20 Loop Gain'!B715</f>
        <v>58100</v>
      </c>
    </row>
    <row r="3226" spans="3:5" x14ac:dyDescent="0.25">
      <c r="C3226">
        <f>'TPS543C20 Loop Gain'!AI714</f>
        <v>13.463209168302262</v>
      </c>
      <c r="D3226">
        <f>'TPS543C20 Loop Gain'!AJ714</f>
        <v>65.088862133350162</v>
      </c>
      <c r="E3226">
        <f>'TPS543C20 Loop Gain'!B714</f>
        <v>58000</v>
      </c>
    </row>
    <row r="3227" spans="3:5" x14ac:dyDescent="0.25">
      <c r="C3227">
        <f>'TPS543C20 Loop Gain'!AI713</f>
        <v>13.4856237837305</v>
      </c>
      <c r="D3227">
        <f>'TPS543C20 Loop Gain'!AJ713</f>
        <v>65.092469236365005</v>
      </c>
      <c r="E3227">
        <f>'TPS543C20 Loop Gain'!B713</f>
        <v>57900</v>
      </c>
    </row>
    <row r="3228" spans="3:5" x14ac:dyDescent="0.25">
      <c r="C3228">
        <f>'TPS543C20 Loop Gain'!AI712</f>
        <v>13.508093985089772</v>
      </c>
      <c r="D3228">
        <f>'TPS543C20 Loop Gain'!AJ712</f>
        <v>65.09612235725308</v>
      </c>
      <c r="E3228">
        <f>'TPS543C20 Loop Gain'!B712</f>
        <v>57800</v>
      </c>
    </row>
    <row r="3229" spans="3:5" x14ac:dyDescent="0.25">
      <c r="C3229">
        <f>'TPS543C20 Loop Gain'!AI711</f>
        <v>13.530620036908578</v>
      </c>
      <c r="D3229">
        <f>'TPS543C20 Loop Gain'!AJ711</f>
        <v>65.099822074648358</v>
      </c>
      <c r="E3229">
        <f>'TPS543C20 Loop Gain'!B711</f>
        <v>57700</v>
      </c>
    </row>
    <row r="3230" spans="3:5" x14ac:dyDescent="0.25">
      <c r="C3230">
        <f>'TPS543C20 Loop Gain'!AI710</f>
        <v>13.55320220559468</v>
      </c>
      <c r="D3230">
        <f>'TPS543C20 Loop Gain'!AJ710</f>
        <v>65.103568973908907</v>
      </c>
      <c r="E3230">
        <f>'TPS543C20 Loop Gain'!B710</f>
        <v>57600</v>
      </c>
    </row>
    <row r="3231" spans="3:5" x14ac:dyDescent="0.25">
      <c r="C3231">
        <f>'TPS543C20 Loop Gain'!AI709</f>
        <v>13.5758407594523</v>
      </c>
      <c r="D3231">
        <f>'TPS543C20 Loop Gain'!AJ709</f>
        <v>65.107363647207904</v>
      </c>
      <c r="E3231">
        <f>'TPS543C20 Loop Gain'!B709</f>
        <v>57500</v>
      </c>
    </row>
    <row r="3232" spans="3:5" x14ac:dyDescent="0.25">
      <c r="C3232">
        <f>'TPS543C20 Loop Gain'!AI708</f>
        <v>13.598535968700398</v>
      </c>
      <c r="D3232">
        <f>'TPS543C20 Loop Gain'!AJ708</f>
        <v>65.111206693626386</v>
      </c>
      <c r="E3232">
        <f>'TPS543C20 Loop Gain'!B708</f>
        <v>57400</v>
      </c>
    </row>
    <row r="3233" spans="3:5" x14ac:dyDescent="0.25">
      <c r="C3233">
        <f>'TPS543C20 Loop Gain'!AI707</f>
        <v>13.621288105490786</v>
      </c>
      <c r="D3233">
        <f>'TPS543C20 Loop Gain'!AJ707</f>
        <v>65.115098719248465</v>
      </c>
      <c r="E3233">
        <f>'TPS543C20 Loop Gain'!B707</f>
        <v>57300</v>
      </c>
    </row>
    <row r="3234" spans="3:5" x14ac:dyDescent="0.25">
      <c r="C3234">
        <f>'TPS543C20 Loop Gain'!AI706</f>
        <v>13.644097443926507</v>
      </c>
      <c r="D3234">
        <f>'TPS543C20 Loop Gain'!AJ706</f>
        <v>65.119040337257999</v>
      </c>
      <c r="E3234">
        <f>'TPS543C20 Loop Gain'!B706</f>
        <v>57200</v>
      </c>
    </row>
    <row r="3235" spans="3:5" x14ac:dyDescent="0.25">
      <c r="C3235">
        <f>'TPS543C20 Loop Gain'!AI705</f>
        <v>13.666964260079812</v>
      </c>
      <c r="D3235">
        <f>'TPS543C20 Loop Gain'!AJ705</f>
        <v>65.123032168036545</v>
      </c>
      <c r="E3235">
        <f>'TPS543C20 Loop Gain'!B705</f>
        <v>57100</v>
      </c>
    </row>
    <row r="3236" spans="3:5" x14ac:dyDescent="0.25">
      <c r="C3236">
        <f>'TPS543C20 Loop Gain'!AI704</f>
        <v>13.689888832012231</v>
      </c>
      <c r="D3236">
        <f>'TPS543C20 Loop Gain'!AJ704</f>
        <v>65.127074839263216</v>
      </c>
      <c r="E3236">
        <f>'TPS543C20 Loop Gain'!B704</f>
        <v>57000</v>
      </c>
    </row>
    <row r="3237" spans="3:5" x14ac:dyDescent="0.25">
      <c r="C3237">
        <f>'TPS543C20 Loop Gain'!AI703</f>
        <v>13.71287143979252</v>
      </c>
      <c r="D3237">
        <f>'TPS543C20 Loop Gain'!AJ703</f>
        <v>65.131168986015524</v>
      </c>
      <c r="E3237">
        <f>'TPS543C20 Loop Gain'!B703</f>
        <v>56900</v>
      </c>
    </row>
    <row r="3238" spans="3:5" x14ac:dyDescent="0.25">
      <c r="C3238">
        <f>'TPS543C20 Loop Gain'!AI702</f>
        <v>13.735912365515686</v>
      </c>
      <c r="D3238">
        <f>'TPS543C20 Loop Gain'!AJ702</f>
        <v>65.135315250872964</v>
      </c>
      <c r="E3238">
        <f>'TPS543C20 Loop Gain'!B702</f>
        <v>56800</v>
      </c>
    </row>
    <row r="3239" spans="3:5" x14ac:dyDescent="0.25">
      <c r="C3239">
        <f>'TPS543C20 Loop Gain'!AI701</f>
        <v>13.759011893323624</v>
      </c>
      <c r="D3239">
        <f>'TPS543C20 Loop Gain'!AJ701</f>
        <v>65.139514284019441</v>
      </c>
      <c r="E3239">
        <f>'TPS543C20 Loop Gain'!B701</f>
        <v>56700</v>
      </c>
    </row>
    <row r="3240" spans="3:5" x14ac:dyDescent="0.25">
      <c r="C3240">
        <f>'TPS543C20 Loop Gain'!AI700</f>
        <v>13.782170309423702</v>
      </c>
      <c r="D3240">
        <f>'TPS543C20 Loop Gain'!AJ700</f>
        <v>65.143766743352884</v>
      </c>
      <c r="E3240">
        <f>'TPS543C20 Loop Gain'!B700</f>
        <v>56600</v>
      </c>
    </row>
    <row r="3241" spans="3:5" x14ac:dyDescent="0.25">
      <c r="C3241">
        <f>'TPS543C20 Loop Gain'!AI699</f>
        <v>13.805387902108917</v>
      </c>
      <c r="D3241">
        <f>'TPS543C20 Loop Gain'!AJ699</f>
        <v>65.148073294590318</v>
      </c>
      <c r="E3241">
        <f>'TPS543C20 Loop Gain'!B699</f>
        <v>56500</v>
      </c>
    </row>
    <row r="3242" spans="3:5" x14ac:dyDescent="0.25">
      <c r="C3242">
        <f>'TPS543C20 Loop Gain'!AI698</f>
        <v>13.828664961778191</v>
      </c>
      <c r="D3242">
        <f>'TPS543C20 Loop Gain'!AJ698</f>
        <v>65.152434611381267</v>
      </c>
      <c r="E3242">
        <f>'TPS543C20 Loop Gain'!B698</f>
        <v>56400</v>
      </c>
    </row>
    <row r="3243" spans="3:5" x14ac:dyDescent="0.25">
      <c r="C3243">
        <f>'TPS543C20 Loop Gain'!AI697</f>
        <v>13.852001780957027</v>
      </c>
      <c r="D3243">
        <f>'TPS543C20 Loop Gain'!AJ697</f>
        <v>65.156851375413908</v>
      </c>
      <c r="E3243">
        <f>'TPS543C20 Loop Gain'!B697</f>
        <v>56300</v>
      </c>
    </row>
    <row r="3244" spans="3:5" x14ac:dyDescent="0.25">
      <c r="C3244">
        <f>'TPS543C20 Loop Gain'!AI696</f>
        <v>13.875398654317067</v>
      </c>
      <c r="D3244">
        <f>'TPS543C20 Loop Gain'!AJ696</f>
        <v>65.161324276534089</v>
      </c>
      <c r="E3244">
        <f>'TPS543C20 Loop Gain'!B696</f>
        <v>56200</v>
      </c>
    </row>
    <row r="3245" spans="3:5" x14ac:dyDescent="0.25">
      <c r="C3245">
        <f>'TPS543C20 Loop Gain'!AI695</f>
        <v>13.898855878697985</v>
      </c>
      <c r="D3245">
        <f>'TPS543C20 Loop Gain'!AJ695</f>
        <v>65.165854012857082</v>
      </c>
      <c r="E3245">
        <f>'TPS543C20 Loop Gain'!B695</f>
        <v>56100</v>
      </c>
    </row>
    <row r="3246" spans="3:5" x14ac:dyDescent="0.25">
      <c r="C3246">
        <f>'TPS543C20 Loop Gain'!AI694</f>
        <v>13.922373753128056</v>
      </c>
      <c r="D3246">
        <f>'TPS543C20 Loop Gain'!AJ694</f>
        <v>65.170441290887268</v>
      </c>
      <c r="E3246">
        <f>'TPS543C20 Loop Gain'!B694</f>
        <v>56000</v>
      </c>
    </row>
    <row r="3247" spans="3:5" x14ac:dyDescent="0.25">
      <c r="C3247">
        <f>'TPS543C20 Loop Gain'!AI693</f>
        <v>13.945952578845628</v>
      </c>
      <c r="D3247">
        <f>'TPS543C20 Loop Gain'!AJ693</f>
        <v>65.175086825635589</v>
      </c>
      <c r="E3247">
        <f>'TPS543C20 Loop Gain'!B693</f>
        <v>55900</v>
      </c>
    </row>
    <row r="3248" spans="3:5" x14ac:dyDescent="0.25">
      <c r="C3248">
        <f>'TPS543C20 Loop Gain'!AI692</f>
        <v>13.969592659320424</v>
      </c>
      <c r="D3248">
        <f>'TPS543C20 Loop Gain'!AJ692</f>
        <v>65.17979134074173</v>
      </c>
      <c r="E3248">
        <f>'TPS543C20 Loop Gain'!B692</f>
        <v>55800</v>
      </c>
    </row>
    <row r="3249" spans="3:5" x14ac:dyDescent="0.25">
      <c r="C3249">
        <f>'TPS543C20 Loop Gain'!AI691</f>
        <v>13.993294300275753</v>
      </c>
      <c r="D3249">
        <f>'TPS543C20 Loop Gain'!AJ691</f>
        <v>65.184555568596721</v>
      </c>
      <c r="E3249">
        <f>'TPS543C20 Loop Gain'!B691</f>
        <v>55700</v>
      </c>
    </row>
    <row r="3250" spans="3:5" x14ac:dyDescent="0.25">
      <c r="C3250">
        <f>'TPS543C20 Loop Gain'!AI690</f>
        <v>14.017057809710323</v>
      </c>
      <c r="D3250">
        <f>'TPS543C20 Loop Gain'!AJ690</f>
        <v>65.189380250469824</v>
      </c>
      <c r="E3250">
        <f>'TPS543C20 Loop Gain'!B690</f>
        <v>55600</v>
      </c>
    </row>
    <row r="3251" spans="3:5" x14ac:dyDescent="0.25">
      <c r="C3251">
        <f>'TPS543C20 Loop Gain'!AI689</f>
        <v>14.040883497920866</v>
      </c>
      <c r="D3251">
        <f>'TPS543C20 Loop Gain'!AJ689</f>
        <v>65.194266136633701</v>
      </c>
      <c r="E3251">
        <f>'TPS543C20 Loop Gain'!B689</f>
        <v>55500</v>
      </c>
    </row>
    <row r="3252" spans="3:5" x14ac:dyDescent="0.25">
      <c r="C3252">
        <f>'TPS543C20 Loop Gain'!AI688</f>
        <v>14.064771677523975</v>
      </c>
      <c r="D3252">
        <f>'TPS543C20 Loop Gain'!AJ688</f>
        <v>65.199213986495607</v>
      </c>
      <c r="E3252">
        <f>'TPS543C20 Loop Gain'!B688</f>
        <v>55400</v>
      </c>
    </row>
    <row r="3253" spans="3:5" x14ac:dyDescent="0.25">
      <c r="C3253">
        <f>'TPS543C20 Loop Gain'!AI687</f>
        <v>14.088722663480144</v>
      </c>
      <c r="D3253">
        <f>'TPS543C20 Loop Gain'!AJ687</f>
        <v>65.204224568729046</v>
      </c>
      <c r="E3253">
        <f>'TPS543C20 Loop Gain'!B687</f>
        <v>55300</v>
      </c>
    </row>
    <row r="3254" spans="3:5" x14ac:dyDescent="0.25">
      <c r="C3254">
        <f>'TPS543C20 Loop Gain'!AI686</f>
        <v>14.112736773115737</v>
      </c>
      <c r="D3254">
        <f>'TPS543C20 Loop Gain'!AJ686</f>
        <v>65.209298661407487</v>
      </c>
      <c r="E3254">
        <f>'TPS543C20 Loop Gain'!B686</f>
        <v>55200</v>
      </c>
    </row>
    <row r="3255" spans="3:5" x14ac:dyDescent="0.25">
      <c r="C3255">
        <f>'TPS543C20 Loop Gain'!AI685</f>
        <v>14.136814326147228</v>
      </c>
      <c r="D3255">
        <f>'TPS543C20 Loop Gain'!AJ685</f>
        <v>65.214437052140411</v>
      </c>
      <c r="E3255">
        <f>'TPS543C20 Loop Gain'!B685</f>
        <v>55100</v>
      </c>
    </row>
    <row r="3256" spans="3:5" x14ac:dyDescent="0.25">
      <c r="C3256">
        <f>'TPS543C20 Loop Gain'!AI684</f>
        <v>14.160955644704135</v>
      </c>
      <c r="D3256">
        <f>'TPS543C20 Loop Gain'!AJ684</f>
        <v>65.219640538212388</v>
      </c>
      <c r="E3256">
        <f>'TPS543C20 Loop Gain'!B684</f>
        <v>55000</v>
      </c>
    </row>
    <row r="3257" spans="3:5" x14ac:dyDescent="0.25">
      <c r="C3257">
        <f>'TPS543C20 Loop Gain'!AI683</f>
        <v>14.185161053354205</v>
      </c>
      <c r="D3257">
        <f>'TPS543C20 Loop Gain'!AJ683</f>
        <v>65.224909926723797</v>
      </c>
      <c r="E3257">
        <f>'TPS543C20 Loop Gain'!B683</f>
        <v>54900</v>
      </c>
    </row>
    <row r="3258" spans="3:5" x14ac:dyDescent="0.25">
      <c r="C3258">
        <f>'TPS543C20 Loop Gain'!AI682</f>
        <v>14.209430879125923</v>
      </c>
      <c r="D3258">
        <f>'TPS543C20 Loop Gain'!AJ682</f>
        <v>65.230246034735103</v>
      </c>
      <c r="E3258">
        <f>'TPS543C20 Loop Gain'!B682</f>
        <v>54800</v>
      </c>
    </row>
    <row r="3259" spans="3:5" x14ac:dyDescent="0.25">
      <c r="C3259">
        <f>'TPS543C20 Loop Gain'!AI681</f>
        <v>14.233765451534413</v>
      </c>
      <c r="D3259">
        <f>'TPS543C20 Loop Gain'!AJ681</f>
        <v>65.235649689410707</v>
      </c>
      <c r="E3259">
        <f>'TPS543C20 Loop Gain'!B681</f>
        <v>54700</v>
      </c>
    </row>
    <row r="3260" spans="3:5" x14ac:dyDescent="0.25">
      <c r="C3260">
        <f>'TPS543C20 Loop Gain'!AI680</f>
        <v>14.258165102605812</v>
      </c>
      <c r="D3260">
        <f>'TPS543C20 Loop Gain'!AJ680</f>
        <v>65.241121728169162</v>
      </c>
      <c r="E3260">
        <f>'TPS543C20 Loop Gain'!B680</f>
        <v>54600</v>
      </c>
    </row>
    <row r="3261" spans="3:5" x14ac:dyDescent="0.25">
      <c r="C3261">
        <f>'TPS543C20 Loop Gain'!AI679</f>
        <v>14.282630166902212</v>
      </c>
      <c r="D3261">
        <f>'TPS543C20 Loop Gain'!AJ679</f>
        <v>65.246662998834552</v>
      </c>
      <c r="E3261">
        <f>'TPS543C20 Loop Gain'!B679</f>
        <v>54500</v>
      </c>
    </row>
    <row r="3262" spans="3:5" x14ac:dyDescent="0.25">
      <c r="C3262">
        <f>'TPS543C20 Loop Gain'!AI678</f>
        <v>14.307160981547289</v>
      </c>
      <c r="D3262">
        <f>'TPS543C20 Loop Gain'!AJ678</f>
        <v>65.252274359786881</v>
      </c>
      <c r="E3262">
        <f>'TPS543C20 Loop Gain'!B678</f>
        <v>54400</v>
      </c>
    </row>
    <row r="3263" spans="3:5" x14ac:dyDescent="0.25">
      <c r="C3263">
        <f>'TPS543C20 Loop Gain'!AI677</f>
        <v>14.33175788625193</v>
      </c>
      <c r="D3263">
        <f>'TPS543C20 Loop Gain'!AJ677</f>
        <v>65.257956680121254</v>
      </c>
      <c r="E3263">
        <f>'TPS543C20 Loop Gain'!B677</f>
        <v>54300</v>
      </c>
    </row>
    <row r="3264" spans="3:5" x14ac:dyDescent="0.25">
      <c r="C3264">
        <f>'TPS543C20 Loop Gain'!AI676</f>
        <v>14.356421223339858</v>
      </c>
      <c r="D3264">
        <f>'TPS543C20 Loop Gain'!AJ676</f>
        <v>65.263710839806976</v>
      </c>
      <c r="E3264">
        <f>'TPS543C20 Loop Gain'!B676</f>
        <v>54200</v>
      </c>
    </row>
    <row r="3265" spans="3:5" x14ac:dyDescent="0.25">
      <c r="C3265">
        <f>'TPS543C20 Loop Gain'!AI675</f>
        <v>14.381151337775385</v>
      </c>
      <c r="D3265">
        <f>'TPS543C20 Loop Gain'!AJ675</f>
        <v>65.269537729846476</v>
      </c>
      <c r="E3265">
        <f>'TPS543C20 Loop Gain'!B675</f>
        <v>54100</v>
      </c>
    </row>
    <row r="3266" spans="3:5" x14ac:dyDescent="0.25">
      <c r="C3266">
        <f>'TPS543C20 Loop Gain'!AI674</f>
        <v>14.40594857718758</v>
      </c>
      <c r="D3266">
        <f>'TPS543C20 Loop Gain'!AJ674</f>
        <v>65.275438252442171</v>
      </c>
      <c r="E3266">
        <f>'TPS543C20 Loop Gain'!B674</f>
        <v>54000</v>
      </c>
    </row>
    <row r="3267" spans="3:5" x14ac:dyDescent="0.25">
      <c r="C3267">
        <f>'TPS543C20 Loop Gain'!AI673</f>
        <v>14.430813291899902</v>
      </c>
      <c r="D3267">
        <f>'TPS543C20 Loop Gain'!AJ673</f>
        <v>65.28141332116283</v>
      </c>
      <c r="E3267">
        <f>'TPS543C20 Loop Gain'!B673</f>
        <v>53900</v>
      </c>
    </row>
    <row r="3268" spans="3:5" x14ac:dyDescent="0.25">
      <c r="C3268">
        <f>'TPS543C20 Loop Gain'!AI672</f>
        <v>14.455745834955307</v>
      </c>
      <c r="D3268">
        <f>'TPS543C20 Loop Gain'!AJ672</f>
        <v>65.287463861113778</v>
      </c>
      <c r="E3268">
        <f>'TPS543C20 Loop Gain'!B672</f>
        <v>53800</v>
      </c>
    </row>
    <row r="3269" spans="3:5" x14ac:dyDescent="0.25">
      <c r="C3269">
        <f>'TPS543C20 Loop Gain'!AI671</f>
        <v>14.480746562145161</v>
      </c>
      <c r="D3269">
        <f>'TPS543C20 Loop Gain'!AJ671</f>
        <v>65.29359080911037</v>
      </c>
      <c r="E3269">
        <f>'TPS543C20 Loop Gain'!B671</f>
        <v>53700</v>
      </c>
    </row>
    <row r="3270" spans="3:5" x14ac:dyDescent="0.25">
      <c r="C3270">
        <f>'TPS543C20 Loop Gain'!AI670</f>
        <v>14.505815832036832</v>
      </c>
      <c r="D3270">
        <f>'TPS543C20 Loop Gain'!AJ670</f>
        <v>65.299795113854628</v>
      </c>
      <c r="E3270">
        <f>'TPS543C20 Loop Gain'!B670</f>
        <v>53600</v>
      </c>
    </row>
    <row r="3271" spans="3:5" x14ac:dyDescent="0.25">
      <c r="C3271">
        <f>'TPS543C20 Loop Gain'!AI669</f>
        <v>14.530954006001471</v>
      </c>
      <c r="D3271">
        <f>'TPS543C20 Loop Gain'!AJ669</f>
        <v>65.30607773611446</v>
      </c>
      <c r="E3271">
        <f>'TPS543C20 Loop Gain'!B669</f>
        <v>53500</v>
      </c>
    </row>
    <row r="3272" spans="3:5" x14ac:dyDescent="0.25">
      <c r="C3272">
        <f>'TPS543C20 Loop Gain'!AI668</f>
        <v>14.556161448243511</v>
      </c>
      <c r="D3272">
        <f>'TPS543C20 Loop Gain'!AJ668</f>
        <v>65.312439648905837</v>
      </c>
      <c r="E3272">
        <f>'TPS543C20 Loop Gain'!B668</f>
        <v>53400</v>
      </c>
    </row>
    <row r="3273" spans="3:5" x14ac:dyDescent="0.25">
      <c r="C3273">
        <f>'TPS543C20 Loop Gain'!AI667</f>
        <v>14.581438525828892</v>
      </c>
      <c r="D3273">
        <f>'TPS543C20 Loop Gain'!AJ667</f>
        <v>65.318881837678617</v>
      </c>
      <c r="E3273">
        <f>'TPS543C20 Loop Gain'!B667</f>
        <v>53300</v>
      </c>
    </row>
    <row r="3274" spans="3:5" x14ac:dyDescent="0.25">
      <c r="C3274">
        <f>'TPS543C20 Loop Gain'!AI666</f>
        <v>14.606785608714453</v>
      </c>
      <c r="D3274">
        <f>'TPS543C20 Loop Gain'!AJ666</f>
        <v>65.325405300505324</v>
      </c>
      <c r="E3274">
        <f>'TPS543C20 Loop Gain'!B666</f>
        <v>53200</v>
      </c>
    </row>
    <row r="3275" spans="3:5" x14ac:dyDescent="0.25">
      <c r="C3275">
        <f>'TPS543C20 Loop Gain'!AI665</f>
        <v>14.632203069777548</v>
      </c>
      <c r="D3275">
        <f>'TPS543C20 Loop Gain'!AJ665</f>
        <v>65.332011048276371</v>
      </c>
      <c r="E3275">
        <f>'TPS543C20 Loop Gain'!B665</f>
        <v>53100</v>
      </c>
    </row>
    <row r="3276" spans="3:5" x14ac:dyDescent="0.25">
      <c r="C3276">
        <f>'TPS543C20 Loop Gain'!AI664</f>
        <v>14.657691284846813</v>
      </c>
      <c r="D3276">
        <f>'TPS543C20 Loop Gain'!AJ664</f>
        <v>65.338700104891117</v>
      </c>
      <c r="E3276">
        <f>'TPS543C20 Loop Gain'!B664</f>
        <v>53000</v>
      </c>
    </row>
    <row r="3277" spans="3:5" x14ac:dyDescent="0.25">
      <c r="C3277">
        <f>'TPS543C20 Loop Gain'!AI663</f>
        <v>14.683250632731117</v>
      </c>
      <c r="D3277">
        <f>'TPS543C20 Loop Gain'!AJ663</f>
        <v>65.345473507461975</v>
      </c>
      <c r="E3277">
        <f>'TPS543C20 Loop Gain'!B663</f>
        <v>52900</v>
      </c>
    </row>
    <row r="3278" spans="3:5" x14ac:dyDescent="0.25">
      <c r="C3278">
        <f>'TPS543C20 Loop Gain'!AI662</f>
        <v>14.70888149525136</v>
      </c>
      <c r="D3278">
        <f>'TPS543C20 Loop Gain'!AJ662</f>
        <v>65.352332306514185</v>
      </c>
      <c r="E3278">
        <f>'TPS543C20 Loop Gain'!B662</f>
        <v>52800</v>
      </c>
    </row>
    <row r="3279" spans="3:5" x14ac:dyDescent="0.25">
      <c r="C3279">
        <f>'TPS543C20 Loop Gain'!AI661</f>
        <v>14.734584257271663</v>
      </c>
      <c r="D3279">
        <f>'TPS543C20 Loop Gain'!AJ661</f>
        <v>65.35927756619347</v>
      </c>
      <c r="E3279">
        <f>'TPS543C20 Loop Gain'!B661</f>
        <v>52700</v>
      </c>
    </row>
    <row r="3280" spans="3:5" x14ac:dyDescent="0.25">
      <c r="C3280">
        <f>'TPS543C20 Loop Gain'!AI660</f>
        <v>14.760359306729555</v>
      </c>
      <c r="D3280">
        <f>'TPS543C20 Loop Gain'!AJ660</f>
        <v>65.366310364477698</v>
      </c>
      <c r="E3280">
        <f>'TPS543C20 Loop Gain'!B660</f>
        <v>52600</v>
      </c>
    </row>
    <row r="3281" spans="3:5" x14ac:dyDescent="0.25">
      <c r="C3281">
        <f>'TPS543C20 Loop Gain'!AI659</f>
        <v>14.786207034669452</v>
      </c>
      <c r="D3281">
        <f>'TPS543C20 Loop Gain'!AJ659</f>
        <v>65.373431793388519</v>
      </c>
      <c r="E3281">
        <f>'TPS543C20 Loop Gain'!B659</f>
        <v>52500</v>
      </c>
    </row>
    <row r="3282" spans="3:5" x14ac:dyDescent="0.25">
      <c r="C3282">
        <f>'TPS543C20 Loop Gain'!AI658</f>
        <v>14.812127835273854</v>
      </c>
      <c r="D3282">
        <f>'TPS543C20 Loop Gain'!AJ658</f>
        <v>65.380642959210803</v>
      </c>
      <c r="E3282">
        <f>'TPS543C20 Loop Gain'!B658</f>
        <v>52400</v>
      </c>
    </row>
    <row r="3283" spans="3:5" x14ac:dyDescent="0.25">
      <c r="C3283">
        <f>'TPS543C20 Loop Gain'!AI657</f>
        <v>14.838122105895978</v>
      </c>
      <c r="D3283">
        <f>'TPS543C20 Loop Gain'!AJ657</f>
        <v>65.387944982716263</v>
      </c>
      <c r="E3283">
        <f>'TPS543C20 Loop Gain'!B657</f>
        <v>52300</v>
      </c>
    </row>
    <row r="3284" spans="3:5" x14ac:dyDescent="0.25">
      <c r="C3284">
        <f>'TPS543C20 Loop Gain'!AI656</f>
        <v>14.864190247093255</v>
      </c>
      <c r="D3284">
        <f>'TPS543C20 Loop Gain'!AJ656</f>
        <v>65.395338999384222</v>
      </c>
      <c r="E3284">
        <f>'TPS543C20 Loop Gain'!B656</f>
        <v>52200</v>
      </c>
    </row>
    <row r="3285" spans="3:5" x14ac:dyDescent="0.25">
      <c r="C3285">
        <f>'TPS543C20 Loop Gain'!AI655</f>
        <v>14.890332662660473</v>
      </c>
      <c r="D3285">
        <f>'TPS543C20 Loop Gain'!AJ655</f>
        <v>65.402826159639346</v>
      </c>
      <c r="E3285">
        <f>'TPS543C20 Loop Gain'!B655</f>
        <v>52100</v>
      </c>
    </row>
    <row r="3286" spans="3:5" x14ac:dyDescent="0.25">
      <c r="C3286">
        <f>'TPS543C20 Loop Gain'!AI654</f>
        <v>14.916549759663294</v>
      </c>
      <c r="D3286">
        <f>'TPS543C20 Loop Gain'!AJ654</f>
        <v>65.410407629077923</v>
      </c>
      <c r="E3286">
        <f>'TPS543C20 Loop Gain'!B654</f>
        <v>52000</v>
      </c>
    </row>
    <row r="3287" spans="3:5" x14ac:dyDescent="0.25">
      <c r="C3287">
        <f>'TPS543C20 Loop Gain'!AI653</f>
        <v>14.942841948473077</v>
      </c>
      <c r="D3287">
        <f>'TPS543C20 Loop Gain'!AJ653</f>
        <v>65.418084588713086</v>
      </c>
      <c r="E3287">
        <f>'TPS543C20 Loop Gain'!B653</f>
        <v>51900</v>
      </c>
    </row>
    <row r="3288" spans="3:5" x14ac:dyDescent="0.25">
      <c r="C3288">
        <f>'TPS543C20 Loop Gain'!AI652</f>
        <v>14.969209642801166</v>
      </c>
      <c r="D3288">
        <f>'TPS543C20 Loop Gain'!AJ652</f>
        <v>65.425858235212544</v>
      </c>
      <c r="E3288">
        <f>'TPS543C20 Loop Gain'!B652</f>
        <v>51800</v>
      </c>
    </row>
    <row r="3289" spans="3:5" x14ac:dyDescent="0.25">
      <c r="C3289">
        <f>'TPS543C20 Loop Gain'!AI651</f>
        <v>14.99565325973386</v>
      </c>
      <c r="D3289">
        <f>'TPS543C20 Loop Gain'!AJ651</f>
        <v>65.433729781150959</v>
      </c>
      <c r="E3289">
        <f>'TPS543C20 Loop Gain'!B651</f>
        <v>51700</v>
      </c>
    </row>
    <row r="3290" spans="3:5" x14ac:dyDescent="0.25">
      <c r="C3290">
        <f>'TPS543C20 Loop Gain'!AI650</f>
        <v>15.022173219767872</v>
      </c>
      <c r="D3290">
        <f>'TPS543C20 Loop Gain'!AJ650</f>
        <v>65.441700455258299</v>
      </c>
      <c r="E3290">
        <f>'TPS543C20 Loop Gain'!B650</f>
        <v>51600</v>
      </c>
    </row>
    <row r="3291" spans="3:5" x14ac:dyDescent="0.25">
      <c r="C3291">
        <f>'TPS543C20 Loop Gain'!AI649</f>
        <v>15.048769946846948</v>
      </c>
      <c r="D3291">
        <f>'TPS543C20 Loop Gain'!AJ649</f>
        <v>65.449771502677009</v>
      </c>
      <c r="E3291">
        <f>'TPS543C20 Loop Gain'!B649</f>
        <v>51500</v>
      </c>
    </row>
    <row r="3292" spans="3:5" x14ac:dyDescent="0.25">
      <c r="C3292">
        <f>'TPS543C20 Loop Gain'!AI648</f>
        <v>15.075443868396601</v>
      </c>
      <c r="D3292">
        <f>'TPS543C20 Loop Gain'!AJ648</f>
        <v>65.457944185225458</v>
      </c>
      <c r="E3292">
        <f>'TPS543C20 Loop Gain'!B648</f>
        <v>51400</v>
      </c>
    </row>
    <row r="3293" spans="3:5" x14ac:dyDescent="0.25">
      <c r="C3293">
        <f>'TPS543C20 Loop Gain'!AI647</f>
        <v>15.102195415362814</v>
      </c>
      <c r="D3293">
        <f>'TPS543C20 Loop Gain'!AJ647</f>
        <v>65.466219781662488</v>
      </c>
      <c r="E3293">
        <f>'TPS543C20 Loop Gain'!B647</f>
        <v>51300</v>
      </c>
    </row>
    <row r="3294" spans="3:5" x14ac:dyDescent="0.25">
      <c r="C3294">
        <f>'TPS543C20 Loop Gain'!AI646</f>
        <v>15.129025022247642</v>
      </c>
      <c r="D3294">
        <f>'TPS543C20 Loop Gain'!AJ646</f>
        <v>65.474599587957883</v>
      </c>
      <c r="E3294">
        <f>'TPS543C20 Loop Gain'!B646</f>
        <v>51200</v>
      </c>
    </row>
    <row r="3295" spans="3:5" x14ac:dyDescent="0.25">
      <c r="C3295">
        <f>'TPS543C20 Loop Gain'!AI645</f>
        <v>15.155933127148248</v>
      </c>
      <c r="D3295">
        <f>'TPS543C20 Loop Gain'!AJ645</f>
        <v>65.483084917570977</v>
      </c>
      <c r="E3295">
        <f>'TPS543C20 Loop Gain'!B645</f>
        <v>51100</v>
      </c>
    </row>
    <row r="3296" spans="3:5" x14ac:dyDescent="0.25">
      <c r="C3296">
        <f>'TPS543C20 Loop Gain'!AI644</f>
        <v>15.182920171793764</v>
      </c>
      <c r="D3296">
        <f>'TPS543C20 Loop Gain'!AJ644</f>
        <v>65.491677101731014</v>
      </c>
      <c r="E3296">
        <f>'TPS543C20 Loop Gain'!B644</f>
        <v>51000</v>
      </c>
    </row>
    <row r="3297" spans="3:5" x14ac:dyDescent="0.25">
      <c r="C3297">
        <f>'TPS543C20 Loop Gain'!AI643</f>
        <v>15.209986601584642</v>
      </c>
      <c r="D3297">
        <f>'TPS543C20 Loop Gain'!AJ643</f>
        <v>65.500377489722666</v>
      </c>
      <c r="E3297">
        <f>'TPS543C20 Loop Gain'!B643</f>
        <v>50900</v>
      </c>
    </row>
    <row r="3298" spans="3:5" x14ac:dyDescent="0.25">
      <c r="C3298">
        <f>'TPS543C20 Loop Gain'!AI642</f>
        <v>15.237132865631827</v>
      </c>
      <c r="D3298">
        <f>'TPS543C20 Loop Gain'!AJ642</f>
        <v>65.509187449180004</v>
      </c>
      <c r="E3298">
        <f>'TPS543C20 Loop Gain'!B642</f>
        <v>50800</v>
      </c>
    </row>
    <row r="3299" spans="3:5" x14ac:dyDescent="0.25">
      <c r="C3299">
        <f>'TPS543C20 Loop Gain'!AI641</f>
        <v>15.264359416795486</v>
      </c>
      <c r="D3299">
        <f>'TPS543C20 Loop Gain'!AJ641</f>
        <v>65.518108366383629</v>
      </c>
      <c r="E3299">
        <f>'TPS543C20 Loop Gain'!B641</f>
        <v>50700</v>
      </c>
    </row>
    <row r="3300" spans="3:5" x14ac:dyDescent="0.25">
      <c r="C3300">
        <f>'TPS543C20 Loop Gain'!AI640</f>
        <v>15.291666711725885</v>
      </c>
      <c r="D3300">
        <f>'TPS543C20 Loop Gain'!AJ640</f>
        <v>65.527141646562484</v>
      </c>
      <c r="E3300">
        <f>'TPS543C20 Loop Gain'!B640</f>
        <v>50600</v>
      </c>
    </row>
    <row r="3301" spans="3:5" x14ac:dyDescent="0.25">
      <c r="C3301">
        <f>'TPS543C20 Loop Gain'!AI639</f>
        <v>15.31905521090313</v>
      </c>
      <c r="D3301">
        <f>'TPS543C20 Loop Gain'!AJ639</f>
        <v>65.536288714205298</v>
      </c>
      <c r="E3301">
        <f>'TPS543C20 Loop Gain'!B639</f>
        <v>50500</v>
      </c>
    </row>
    <row r="3302" spans="3:5" x14ac:dyDescent="0.25">
      <c r="C3302">
        <f>'TPS543C20 Loop Gain'!AI638</f>
        <v>15.346525378679388</v>
      </c>
      <c r="D3302">
        <f>'TPS543C20 Loop Gain'!AJ638</f>
        <v>65.545551013373213</v>
      </c>
      <c r="E3302">
        <f>'TPS543C20 Loop Gain'!B638</f>
        <v>50400</v>
      </c>
    </row>
    <row r="3303" spans="3:5" x14ac:dyDescent="0.25">
      <c r="C3303">
        <f>'TPS543C20 Loop Gain'!AI637</f>
        <v>15.374077683318371</v>
      </c>
      <c r="D3303">
        <f>'TPS543C20 Loop Gain'!AJ637</f>
        <v>65.554930008021813</v>
      </c>
      <c r="E3303">
        <f>'TPS543C20 Loop Gain'!B637</f>
        <v>50300</v>
      </c>
    </row>
    <row r="3304" spans="3:5" x14ac:dyDescent="0.25">
      <c r="C3304">
        <f>'TPS543C20 Loop Gain'!AI636</f>
        <v>15.401712597039079</v>
      </c>
      <c r="D3304">
        <f>'TPS543C20 Loop Gain'!AJ636</f>
        <v>65.564427182327719</v>
      </c>
      <c r="E3304">
        <f>'TPS543C20 Loop Gain'!B636</f>
        <v>50200</v>
      </c>
    </row>
    <row r="3305" spans="3:5" x14ac:dyDescent="0.25">
      <c r="C3305">
        <f>'TPS543C20 Loop Gain'!AI635</f>
        <v>15.429430596057841</v>
      </c>
      <c r="D3305">
        <f>'TPS543C20 Loop Gain'!AJ635</f>
        <v>65.574044041021253</v>
      </c>
      <c r="E3305">
        <f>'TPS543C20 Loop Gain'!B635</f>
        <v>50100</v>
      </c>
    </row>
    <row r="3306" spans="3:5" x14ac:dyDescent="0.25">
      <c r="C3306">
        <f>'TPS543C20 Loop Gain'!AI634</f>
        <v>15.457232160630641</v>
      </c>
      <c r="D3306">
        <f>'TPS543C20 Loop Gain'!AJ634</f>
        <v>65.583782109727352</v>
      </c>
      <c r="E3306">
        <f>'TPS543C20 Loop Gain'!B634</f>
        <v>50000</v>
      </c>
    </row>
    <row r="3307" spans="3:5" x14ac:dyDescent="0.25">
      <c r="C3307">
        <f>'TPS543C20 Loop Gain'!AI633</f>
        <v>15.485117775097152</v>
      </c>
      <c r="D3307">
        <f>'TPS543C20 Loop Gain'!AJ633</f>
        <v>65.593642935311053</v>
      </c>
      <c r="E3307">
        <f>'TPS543C20 Loop Gain'!B633</f>
        <v>49900</v>
      </c>
    </row>
    <row r="3308" spans="3:5" x14ac:dyDescent="0.25">
      <c r="C3308">
        <f>'TPS543C20 Loop Gain'!AI632</f>
        <v>15.513087927925234</v>
      </c>
      <c r="D3308">
        <f>'TPS543C20 Loop Gain'!AJ632</f>
        <v>65.603628086228625</v>
      </c>
      <c r="E3308">
        <f>'TPS543C20 Loop Gain'!B632</f>
        <v>49800</v>
      </c>
    </row>
    <row r="3309" spans="3:5" x14ac:dyDescent="0.25">
      <c r="C3309">
        <f>'TPS543C20 Loop Gain'!AI631</f>
        <v>15.541143111754392</v>
      </c>
      <c r="D3309">
        <f>'TPS543C20 Loop Gain'!AJ631</f>
        <v>65.613739152888897</v>
      </c>
      <c r="E3309">
        <f>'TPS543C20 Loop Gain'!B631</f>
        <v>49700</v>
      </c>
    </row>
    <row r="3310" spans="3:5" x14ac:dyDescent="0.25">
      <c r="C3310">
        <f>'TPS543C20 Loop Gain'!AI630</f>
        <v>15.569283823442069</v>
      </c>
      <c r="D3310">
        <f>'TPS543C20 Loop Gain'!AJ630</f>
        <v>65.623977748021389</v>
      </c>
      <c r="E3310">
        <f>'TPS543C20 Loop Gain'!B630</f>
        <v>49600</v>
      </c>
    </row>
    <row r="3311" spans="3:5" x14ac:dyDescent="0.25">
      <c r="C3311">
        <f>'TPS543C20 Loop Gain'!AI629</f>
        <v>15.597510564108394</v>
      </c>
      <c r="D3311">
        <f>'TPS543C20 Loop Gain'!AJ629</f>
        <v>65.63434550704541</v>
      </c>
      <c r="E3311">
        <f>'TPS543C20 Loop Gain'!B629</f>
        <v>49500</v>
      </c>
    </row>
    <row r="3312" spans="3:5" x14ac:dyDescent="0.25">
      <c r="C3312">
        <f>'TPS543C20 Loop Gain'!AI628</f>
        <v>15.625823839182866</v>
      </c>
      <c r="D3312">
        <f>'TPS543C20 Loop Gain'!AJ628</f>
        <v>65.644844088454718</v>
      </c>
      <c r="E3312">
        <f>'TPS543C20 Loop Gain'!B628</f>
        <v>49400</v>
      </c>
    </row>
    <row r="3313" spans="3:5" x14ac:dyDescent="0.25">
      <c r="C3313">
        <f>'TPS543C20 Loop Gain'!AI627</f>
        <v>15.654224158451079</v>
      </c>
      <c r="D3313">
        <f>'TPS543C20 Loop Gain'!AJ627</f>
        <v>65.655475174204</v>
      </c>
      <c r="E3313">
        <f>'TPS543C20 Loop Gain'!B627</f>
        <v>49300</v>
      </c>
    </row>
    <row r="3314" spans="3:5" x14ac:dyDescent="0.25">
      <c r="C3314">
        <f>'TPS543C20 Loop Gain'!AI626</f>
        <v>15.682712036101913</v>
      </c>
      <c r="D3314">
        <f>'TPS543C20 Loop Gain'!AJ626</f>
        <v>65.66624047010626</v>
      </c>
      <c r="E3314">
        <f>'TPS543C20 Loop Gain'!B626</f>
        <v>49200</v>
      </c>
    </row>
    <row r="3315" spans="3:5" x14ac:dyDescent="0.25">
      <c r="C3315">
        <f>'TPS543C20 Loop Gain'!AI625</f>
        <v>15.711287990775249</v>
      </c>
      <c r="D3315">
        <f>'TPS543C20 Loop Gain'!AJ625</f>
        <v>65.677141706234238</v>
      </c>
      <c r="E3315">
        <f>'TPS543C20 Loop Gain'!B625</f>
        <v>49100</v>
      </c>
    </row>
    <row r="3316" spans="3:5" x14ac:dyDescent="0.25">
      <c r="C3316">
        <f>'TPS543C20 Loop Gain'!AI624</f>
        <v>15.739952545611146</v>
      </c>
      <c r="D3316">
        <f>'TPS543C20 Loop Gain'!AJ624</f>
        <v>65.688180637334312</v>
      </c>
      <c r="E3316">
        <f>'TPS543C20 Loop Gain'!B624</f>
        <v>49000</v>
      </c>
    </row>
    <row r="3317" spans="3:5" x14ac:dyDescent="0.25">
      <c r="C3317">
        <f>'TPS543C20 Loop Gain'!AI623</f>
        <v>15.768706228297951</v>
      </c>
      <c r="D3317">
        <f>'TPS543C20 Loop Gain'!AJ623</f>
        <v>65.699359043245153</v>
      </c>
      <c r="E3317">
        <f>'TPS543C20 Loop Gain'!B623</f>
        <v>48900</v>
      </c>
    </row>
    <row r="3318" spans="3:5" x14ac:dyDescent="0.25">
      <c r="C3318">
        <f>'TPS543C20 Loop Gain'!AI622</f>
        <v>15.797549571122909</v>
      </c>
      <c r="D3318">
        <f>'TPS543C20 Loop Gain'!AJ622</f>
        <v>65.710678729324698</v>
      </c>
      <c r="E3318">
        <f>'TPS543C20 Loop Gain'!B622</f>
        <v>48800</v>
      </c>
    </row>
    <row r="3319" spans="3:5" x14ac:dyDescent="0.25">
      <c r="C3319">
        <f>'TPS543C20 Loop Gain'!AI621</f>
        <v>15.826483111021526</v>
      </c>
      <c r="D3319">
        <f>'TPS543C20 Loop Gain'!AJ621</f>
        <v>65.722141526888294</v>
      </c>
      <c r="E3319">
        <f>'TPS543C20 Loop Gain'!B621</f>
        <v>48700</v>
      </c>
    </row>
    <row r="3320" spans="3:5" x14ac:dyDescent="0.25">
      <c r="C3320">
        <f>'TPS543C20 Loop Gain'!AI620</f>
        <v>15.855507389628695</v>
      </c>
      <c r="D3320">
        <f>'TPS543C20 Loop Gain'!AJ620</f>
        <v>65.733749293652679</v>
      </c>
      <c r="E3320">
        <f>'TPS543C20 Loop Gain'!B620</f>
        <v>48600</v>
      </c>
    </row>
    <row r="3321" spans="3:5" x14ac:dyDescent="0.25">
      <c r="C3321">
        <f>'TPS543C20 Loop Gain'!AI619</f>
        <v>15.884622953330441</v>
      </c>
      <c r="D3321">
        <f>'TPS543C20 Loop Gain'!AJ619</f>
        <v>65.745503914190436</v>
      </c>
      <c r="E3321">
        <f>'TPS543C20 Loop Gain'!B619</f>
        <v>48500</v>
      </c>
    </row>
    <row r="3322" spans="3:5" x14ac:dyDescent="0.25">
      <c r="C3322">
        <f>'TPS543C20 Loop Gain'!AI618</f>
        <v>15.913830353315825</v>
      </c>
      <c r="D3322">
        <f>'TPS543C20 Loop Gain'!AJ618</f>
        <v>65.757407300391847</v>
      </c>
      <c r="E3322">
        <f>'TPS543C20 Loop Gain'!B618</f>
        <v>48400</v>
      </c>
    </row>
    <row r="3323" spans="3:5" x14ac:dyDescent="0.25">
      <c r="C3323">
        <f>'TPS543C20 Loop Gain'!AI617</f>
        <v>15.943130145629201</v>
      </c>
      <c r="D3323">
        <f>'TPS543C20 Loop Gain'!AJ617</f>
        <v>65.769461391939075</v>
      </c>
      <c r="E3323">
        <f>'TPS543C20 Loop Gain'!B617</f>
        <v>48300</v>
      </c>
    </row>
    <row r="3324" spans="3:5" x14ac:dyDescent="0.25">
      <c r="C3324">
        <f>'TPS543C20 Loop Gain'!AI616</f>
        <v>15.972522891224228</v>
      </c>
      <c r="D3324">
        <f>'TPS543C20 Loop Gain'!AJ616</f>
        <v>65.781668156785358</v>
      </c>
      <c r="E3324">
        <f>'TPS543C20 Loop Gain'!B616</f>
        <v>48200</v>
      </c>
    </row>
    <row r="3325" spans="3:5" x14ac:dyDescent="0.25">
      <c r="C3325">
        <f>'TPS543C20 Loop Gain'!AI615</f>
        <v>16.002009156017039</v>
      </c>
      <c r="D3325">
        <f>'TPS543C20 Loop Gain'!AJ615</f>
        <v>65.794029591649107</v>
      </c>
      <c r="E3325">
        <f>'TPS543C20 Loop Gain'!B615</f>
        <v>48100</v>
      </c>
    </row>
    <row r="3326" spans="3:5" x14ac:dyDescent="0.25">
      <c r="C3326">
        <f>'TPS543C20 Loop Gain'!AI614</f>
        <v>16.03158951094138</v>
      </c>
      <c r="D3326">
        <f>'TPS543C20 Loop Gain'!AJ614</f>
        <v>65.806547722511681</v>
      </c>
      <c r="E3326">
        <f>'TPS543C20 Loop Gain'!B614</f>
        <v>48000</v>
      </c>
    </row>
    <row r="3327" spans="3:5" x14ac:dyDescent="0.25">
      <c r="C3327">
        <f>'TPS543C20 Loop Gain'!AI613</f>
        <v>16.06126453200369</v>
      </c>
      <c r="D3327">
        <f>'TPS543C20 Loop Gain'!AJ613</f>
        <v>65.819224605132007</v>
      </c>
      <c r="E3327">
        <f>'TPS543C20 Loop Gain'!B613</f>
        <v>47900</v>
      </c>
    </row>
    <row r="3328" spans="3:5" x14ac:dyDescent="0.25">
      <c r="C3328">
        <f>'TPS543C20 Loop Gain'!AI612</f>
        <v>16.091034800338754</v>
      </c>
      <c r="D3328">
        <f>'TPS543C20 Loop Gain'!AJ612</f>
        <v>65.832062325566682</v>
      </c>
      <c r="E3328">
        <f>'TPS543C20 Loop Gain'!B612</f>
        <v>47800</v>
      </c>
    </row>
    <row r="3329" spans="3:5" x14ac:dyDescent="0.25">
      <c r="C3329">
        <f>'TPS543C20 Loop Gain'!AI611</f>
        <v>16.120900902266506</v>
      </c>
      <c r="D3329">
        <f>'TPS543C20 Loop Gain'!AJ611</f>
        <v>65.845063000701899</v>
      </c>
      <c r="E3329">
        <f>'TPS543C20 Loop Gain'!B611</f>
        <v>47700</v>
      </c>
    </row>
    <row r="3330" spans="3:5" x14ac:dyDescent="0.25">
      <c r="C3330">
        <f>'TPS543C20 Loop Gain'!AI610</f>
        <v>16.150863429348785</v>
      </c>
      <c r="D3330">
        <f>'TPS543C20 Loop Gain'!AJ610</f>
        <v>65.858228778797084</v>
      </c>
      <c r="E3330">
        <f>'TPS543C20 Loop Gain'!B610</f>
        <v>47600</v>
      </c>
    </row>
    <row r="3331" spans="3:5" x14ac:dyDescent="0.25">
      <c r="C3331">
        <f>'TPS543C20 Loop Gain'!AI609</f>
        <v>16.180922978447786</v>
      </c>
      <c r="D3331">
        <f>'TPS543C20 Loop Gain'!AJ609</f>
        <v>65.871561840038666</v>
      </c>
      <c r="E3331">
        <f>'TPS543C20 Loop Gain'!B609</f>
        <v>47500</v>
      </c>
    </row>
    <row r="3332" spans="3:5" x14ac:dyDescent="0.25">
      <c r="C3332">
        <f>'TPS543C20 Loop Gain'!AI608</f>
        <v>16.211080151784046</v>
      </c>
      <c r="D3332">
        <f>'TPS543C20 Loop Gain'!AJ608</f>
        <v>65.885064397105751</v>
      </c>
      <c r="E3332">
        <f>'TPS543C20 Loop Gain'!B608</f>
        <v>47400</v>
      </c>
    </row>
    <row r="3333" spans="3:5" x14ac:dyDescent="0.25">
      <c r="C3333">
        <f>'TPS543C20 Loop Gain'!AI607</f>
        <v>16.241335556995786</v>
      </c>
      <c r="D3333">
        <f>'TPS543C20 Loop Gain'!AJ607</f>
        <v>65.898738695747085</v>
      </c>
      <c r="E3333">
        <f>'TPS543C20 Loop Gain'!B607</f>
        <v>47300</v>
      </c>
    </row>
    <row r="3334" spans="3:5" x14ac:dyDescent="0.25">
      <c r="C3334">
        <f>'TPS543C20 Loop Gain'!AI606</f>
        <v>16.27168980719928</v>
      </c>
      <c r="D3334">
        <f>'TPS543C20 Loop Gain'!AJ606</f>
        <v>65.912587015370505</v>
      </c>
      <c r="E3334">
        <f>'TPS543C20 Loop Gain'!B606</f>
        <v>47200</v>
      </c>
    </row>
    <row r="3335" spans="3:5" x14ac:dyDescent="0.25">
      <c r="C3335">
        <f>'TPS543C20 Loop Gain'!AI605</f>
        <v>16.302143521048393</v>
      </c>
      <c r="D3335">
        <f>'TPS543C20 Loop Gain'!AJ605</f>
        <v>65.926611669641375</v>
      </c>
      <c r="E3335">
        <f>'TPS543C20 Loop Gain'!B605</f>
        <v>47100</v>
      </c>
    </row>
    <row r="3336" spans="3:5" x14ac:dyDescent="0.25">
      <c r="C3336">
        <f>'TPS543C20 Loop Gain'!AI604</f>
        <v>16.33269732279717</v>
      </c>
      <c r="D3336">
        <f>'TPS543C20 Loop Gain'!AJ604</f>
        <v>65.940815007099658</v>
      </c>
      <c r="E3336">
        <f>'TPS543C20 Loop Gain'!B604</f>
        <v>47000</v>
      </c>
    </row>
    <row r="3337" spans="3:5" x14ac:dyDescent="0.25">
      <c r="C3337">
        <f>'TPS543C20 Loop Gain'!AI603</f>
        <v>16.363351842360604</v>
      </c>
      <c r="D3337">
        <f>'TPS543C20 Loop Gain'!AJ603</f>
        <v>65.955199411784122</v>
      </c>
      <c r="E3337">
        <f>'TPS543C20 Loop Gain'!B603</f>
        <v>46900</v>
      </c>
    </row>
    <row r="3338" spans="3:5" x14ac:dyDescent="0.25">
      <c r="C3338">
        <f>'TPS543C20 Loop Gain'!AI602</f>
        <v>16.394107715378247</v>
      </c>
      <c r="D3338">
        <f>'TPS543C20 Loop Gain'!AJ602</f>
        <v>65.969767303869403</v>
      </c>
      <c r="E3338">
        <f>'TPS543C20 Loop Gain'!B602</f>
        <v>46800</v>
      </c>
    </row>
    <row r="3339" spans="3:5" x14ac:dyDescent="0.25">
      <c r="C3339">
        <f>'TPS543C20 Loop Gain'!AI601</f>
        <v>16.424965583277007</v>
      </c>
      <c r="D3339">
        <f>'TPS543C20 Loop Gain'!AJ601</f>
        <v>65.984521140321903</v>
      </c>
      <c r="E3339">
        <f>'TPS543C20 Loop Gain'!B601</f>
        <v>46700</v>
      </c>
    </row>
    <row r="3340" spans="3:5" x14ac:dyDescent="0.25">
      <c r="C3340">
        <f>'TPS543C20 Loop Gain'!AI600</f>
        <v>16.455926093335737</v>
      </c>
      <c r="D3340">
        <f>'TPS543C20 Loop Gain'!AJ600</f>
        <v>65.999463415563511</v>
      </c>
      <c r="E3340">
        <f>'TPS543C20 Loop Gain'!B600</f>
        <v>46600</v>
      </c>
    </row>
    <row r="3341" spans="3:5" x14ac:dyDescent="0.25">
      <c r="C3341">
        <f>'TPS543C20 Loop Gain'!AI599</f>
        <v>16.486989898749496</v>
      </c>
      <c r="D3341">
        <f>'TPS543C20 Loop Gain'!AJ599</f>
        <v>66.014596662152556</v>
      </c>
      <c r="E3341">
        <f>'TPS543C20 Loop Gain'!B599</f>
        <v>46500</v>
      </c>
    </row>
    <row r="3342" spans="3:5" x14ac:dyDescent="0.25">
      <c r="C3342">
        <f>'TPS543C20 Loop Gain'!AI598</f>
        <v>16.518157658695895</v>
      </c>
      <c r="D3342">
        <f>'TPS543C20 Loop Gain'!AJ598</f>
        <v>66.029923451476662</v>
      </c>
      <c r="E3342">
        <f>'TPS543C20 Loop Gain'!B598</f>
        <v>46400</v>
      </c>
    </row>
    <row r="3343" spans="3:5" x14ac:dyDescent="0.25">
      <c r="C3343">
        <f>'TPS543C20 Loop Gain'!AI597</f>
        <v>16.549430038400644</v>
      </c>
      <c r="D3343">
        <f>'TPS543C20 Loop Gain'!AJ597</f>
        <v>66.045446394462374</v>
      </c>
      <c r="E3343">
        <f>'TPS543C20 Loop Gain'!B597</f>
        <v>46300</v>
      </c>
    </row>
    <row r="3344" spans="3:5" x14ac:dyDescent="0.25">
      <c r="C3344">
        <f>'TPS543C20 Loop Gain'!AI596</f>
        <v>16.580807709205317</v>
      </c>
      <c r="D3344">
        <f>'TPS543C20 Loop Gain'!AJ596</f>
        <v>66.061168142297348</v>
      </c>
      <c r="E3344">
        <f>'TPS543C20 Loop Gain'!B596</f>
        <v>46200</v>
      </c>
    </row>
    <row r="3345" spans="3:5" x14ac:dyDescent="0.25">
      <c r="C3345">
        <f>'TPS543C20 Loop Gain'!AI595</f>
        <v>16.612291348634567</v>
      </c>
      <c r="D3345">
        <f>'TPS543C20 Loop Gain'!AJ595</f>
        <v>66.077091387171464</v>
      </c>
      <c r="E3345">
        <f>'TPS543C20 Loop Gain'!B595</f>
        <v>46100</v>
      </c>
    </row>
    <row r="3346" spans="3:5" x14ac:dyDescent="0.25">
      <c r="C3346">
        <f>'TPS543C20 Loop Gain'!AI594</f>
        <v>16.643881640465331</v>
      </c>
      <c r="D3346">
        <f>'TPS543C20 Loop Gain'!AJ594</f>
        <v>66.093218863028426</v>
      </c>
      <c r="E3346">
        <f>'TPS543C20 Loop Gain'!B594</f>
        <v>46000</v>
      </c>
    </row>
    <row r="3347" spans="3:5" x14ac:dyDescent="0.25">
      <c r="C3347">
        <f>'TPS543C20 Loop Gain'!AI593</f>
        <v>16.675579274795105</v>
      </c>
      <c r="D3347">
        <f>'TPS543C20 Loop Gain'!AJ593</f>
        <v>66.109553346340547</v>
      </c>
      <c r="E3347">
        <f>'TPS543C20 Loop Gain'!B593</f>
        <v>45900</v>
      </c>
    </row>
    <row r="3348" spans="3:5" x14ac:dyDescent="0.25">
      <c r="C3348">
        <f>'TPS543C20 Loop Gain'!AI592</f>
        <v>16.70738494811313</v>
      </c>
      <c r="D3348">
        <f>'TPS543C20 Loop Gain'!AJ592</f>
        <v>66.126097656889129</v>
      </c>
      <c r="E3348">
        <f>'TPS543C20 Loop Gain'!B592</f>
        <v>45800</v>
      </c>
    </row>
    <row r="3349" spans="3:5" x14ac:dyDescent="0.25">
      <c r="C3349">
        <f>'TPS543C20 Loop Gain'!AI591</f>
        <v>16.739299363370474</v>
      </c>
      <c r="D3349">
        <f>'TPS543C20 Loop Gain'!AJ591</f>
        <v>66.14285465857408</v>
      </c>
      <c r="E3349">
        <f>'TPS543C20 Loop Gain'!B591</f>
        <v>45700</v>
      </c>
    </row>
    <row r="3350" spans="3:5" x14ac:dyDescent="0.25">
      <c r="C3350">
        <f>'TPS543C20 Loop Gain'!AI590</f>
        <v>16.771323230051884</v>
      </c>
      <c r="D3350">
        <f>'TPS543C20 Loop Gain'!AJ590</f>
        <v>66.159827260232035</v>
      </c>
      <c r="E3350">
        <f>'TPS543C20 Loop Gain'!B590</f>
        <v>45600</v>
      </c>
    </row>
    <row r="3351" spans="3:5" x14ac:dyDescent="0.25">
      <c r="C3351">
        <f>'TPS543C20 Loop Gain'!AI589</f>
        <v>16.803457264248095</v>
      </c>
      <c r="D3351">
        <f>'TPS543C20 Loop Gain'!AJ589</f>
        <v>66.17701841647434</v>
      </c>
      <c r="E3351">
        <f>'TPS543C20 Loop Gain'!B589</f>
        <v>45500</v>
      </c>
    </row>
    <row r="3352" spans="3:5" x14ac:dyDescent="0.25">
      <c r="C3352">
        <f>'TPS543C20 Loop Gain'!AI588</f>
        <v>16.835702188728906</v>
      </c>
      <c r="D3352">
        <f>'TPS543C20 Loop Gain'!AJ588</f>
        <v>66.194431128544963</v>
      </c>
      <c r="E3352">
        <f>'TPS543C20 Loop Gain'!B588</f>
        <v>45400</v>
      </c>
    </row>
    <row r="3353" spans="3:5" x14ac:dyDescent="0.25">
      <c r="C3353">
        <f>'TPS543C20 Loop Gain'!AI587</f>
        <v>16.868058733017303</v>
      </c>
      <c r="D3353">
        <f>'TPS543C20 Loop Gain'!AJ587</f>
        <v>66.212068445195086</v>
      </c>
      <c r="E3353">
        <f>'TPS543C20 Loop Gain'!B587</f>
        <v>45300</v>
      </c>
    </row>
    <row r="3354" spans="3:5" x14ac:dyDescent="0.25">
      <c r="C3354">
        <f>'TPS543C20 Loop Gain'!AI586</f>
        <v>16.900527633463579</v>
      </c>
      <c r="D3354">
        <f>'TPS543C20 Loop Gain'!AJ586</f>
        <v>66.229933463574454</v>
      </c>
      <c r="E3354">
        <f>'TPS543C20 Loop Gain'!B586</f>
        <v>45200</v>
      </c>
    </row>
    <row r="3355" spans="3:5" x14ac:dyDescent="0.25">
      <c r="C3355">
        <f>'TPS543C20 Loop Gain'!AI585</f>
        <v>16.933109633321195</v>
      </c>
      <c r="D3355">
        <f>'TPS543C20 Loop Gain'!AJ585</f>
        <v>66.248029330147048</v>
      </c>
      <c r="E3355">
        <f>'TPS543C20 Loop Gain'!B585</f>
        <v>45100</v>
      </c>
    </row>
    <row r="3356" spans="3:5" x14ac:dyDescent="0.25">
      <c r="C3356">
        <f>'TPS543C20 Loop Gain'!AI584</f>
        <v>16.965805482823228</v>
      </c>
      <c r="D3356">
        <f>'TPS543C20 Loop Gain'!AJ584</f>
        <v>66.266359241625437</v>
      </c>
      <c r="E3356">
        <f>'TPS543C20 Loop Gain'!B584</f>
        <v>45000</v>
      </c>
    </row>
    <row r="3357" spans="3:5" x14ac:dyDescent="0.25">
      <c r="C3357">
        <f>'TPS543C20 Loop Gain'!AI583</f>
        <v>16.998615939258436</v>
      </c>
      <c r="D3357">
        <f>'TPS543C20 Loop Gain'!AJ583</f>
        <v>66.284926445918273</v>
      </c>
      <c r="E3357">
        <f>'TPS543C20 Loop Gain'!B583</f>
        <v>44900</v>
      </c>
    </row>
    <row r="3358" spans="3:5" x14ac:dyDescent="0.25">
      <c r="C3358">
        <f>'TPS543C20 Loop Gain'!AI582</f>
        <v>17.031541767050165</v>
      </c>
      <c r="D3358">
        <f>'TPS543C20 Loop Gain'!AJ582</f>
        <v>66.303734243110611</v>
      </c>
      <c r="E3358">
        <f>'TPS543C20 Loop Gain'!B582</f>
        <v>44800</v>
      </c>
    </row>
    <row r="3359" spans="3:5" x14ac:dyDescent="0.25">
      <c r="C3359">
        <f>'TPS543C20 Loop Gain'!AI581</f>
        <v>17.064583737834006</v>
      </c>
      <c r="D3359">
        <f>'TPS543C20 Loop Gain'!AJ581</f>
        <v>66.322785986454619</v>
      </c>
      <c r="E3359">
        <f>'TPS543C20 Loop Gain'!B581</f>
        <v>44700</v>
      </c>
    </row>
    <row r="3360" spans="3:5" x14ac:dyDescent="0.25">
      <c r="C3360">
        <f>'TPS543C20 Loop Gain'!AI580</f>
        <v>17.097742630537422</v>
      </c>
      <c r="D3360">
        <f>'TPS543C20 Loop Gain'!AJ580</f>
        <v>66.342085083389108</v>
      </c>
      <c r="E3360">
        <f>'TPS543C20 Loop Gain'!B580</f>
        <v>44600</v>
      </c>
    </row>
    <row r="3361" spans="3:5" x14ac:dyDescent="0.25">
      <c r="C3361">
        <f>'TPS543C20 Loop Gain'!AI579</f>
        <v>17.131019231460115</v>
      </c>
      <c r="D3361">
        <f>'TPS543C20 Loop Gain'!AJ579</f>
        <v>66.361634996579753</v>
      </c>
      <c r="E3361">
        <f>'TPS543C20 Loop Gain'!B579</f>
        <v>44500</v>
      </c>
    </row>
    <row r="3362" spans="3:5" x14ac:dyDescent="0.25">
      <c r="C3362">
        <f>'TPS543C20 Loop Gain'!AI578</f>
        <v>17.164414334354259</v>
      </c>
      <c r="D3362">
        <f>'TPS543C20 Loop Gain'!AJ578</f>
        <v>66.381439244977955</v>
      </c>
      <c r="E3362">
        <f>'TPS543C20 Loop Gain'!B578</f>
        <v>44400</v>
      </c>
    </row>
    <row r="3363" spans="3:5" x14ac:dyDescent="0.25">
      <c r="C3363">
        <f>'TPS543C20 Loop Gain'!AI577</f>
        <v>17.197928740506843</v>
      </c>
      <c r="D3363">
        <f>'TPS543C20 Loop Gain'!AJ577</f>
        <v>66.401501404910988</v>
      </c>
      <c r="E3363">
        <f>'TPS543C20 Loop Gain'!B577</f>
        <v>44300</v>
      </c>
    </row>
    <row r="3364" spans="3:5" x14ac:dyDescent="0.25">
      <c r="C3364">
        <f>'TPS543C20 Loop Gain'!AI576</f>
        <v>17.231563258821442</v>
      </c>
      <c r="D3364">
        <f>'TPS543C20 Loop Gain'!AJ576</f>
        <v>66.421825111187871</v>
      </c>
      <c r="E3364">
        <f>'TPS543C20 Loop Gain'!B576</f>
        <v>44200</v>
      </c>
    </row>
    <row r="3365" spans="3:5" x14ac:dyDescent="0.25">
      <c r="C3365">
        <f>'TPS543C20 Loop Gain'!AI575</f>
        <v>17.265318705901855</v>
      </c>
      <c r="D3365">
        <f>'TPS543C20 Loop Gain'!AJ575</f>
        <v>66.442414058237745</v>
      </c>
      <c r="E3365">
        <f>'TPS543C20 Loop Gain'!B575</f>
        <v>44100</v>
      </c>
    </row>
    <row r="3366" spans="3:5" x14ac:dyDescent="0.25">
      <c r="C3366">
        <f>'TPS543C20 Loop Gain'!AI574</f>
        <v>17.299195906135761</v>
      </c>
      <c r="D3366">
        <f>'TPS543C20 Loop Gain'!AJ574</f>
        <v>66.463272001266802</v>
      </c>
      <c r="E3366">
        <f>'TPS543C20 Loop Gain'!B574</f>
        <v>44000</v>
      </c>
    </row>
    <row r="3367" spans="3:5" x14ac:dyDescent="0.25">
      <c r="C3367">
        <f>'TPS543C20 Loop Gain'!AI573</f>
        <v>17.333195691779579</v>
      </c>
      <c r="D3367">
        <f>'TPS543C20 Loop Gain'!AJ573</f>
        <v>66.484402757445366</v>
      </c>
      <c r="E3367">
        <f>'TPS543C20 Loop Gain'!B573</f>
        <v>43900</v>
      </c>
    </row>
    <row r="3368" spans="3:5" x14ac:dyDescent="0.25">
      <c r="C3368">
        <f>'TPS543C20 Loop Gain'!AI572</f>
        <v>17.367318903043515</v>
      </c>
      <c r="D3368">
        <f>'TPS543C20 Loop Gain'!AJ572</f>
        <v>66.505810207121343</v>
      </c>
      <c r="E3368">
        <f>'TPS543C20 Loop Gain'!B572</f>
        <v>43800</v>
      </c>
    </row>
    <row r="3369" spans="3:5" x14ac:dyDescent="0.25">
      <c r="C3369">
        <f>'TPS543C20 Loop Gain'!AI571</f>
        <v>17.401566388178573</v>
      </c>
      <c r="D3369">
        <f>'TPS543C20 Loop Gain'!AJ571</f>
        <v>66.527498295055949</v>
      </c>
      <c r="E3369">
        <f>'TPS543C20 Loop Gain'!B571</f>
        <v>43700</v>
      </c>
    </row>
    <row r="3370" spans="3:5" x14ac:dyDescent="0.25">
      <c r="C3370">
        <f>'TPS543C20 Loop Gain'!AI570</f>
        <v>17.435939003562233</v>
      </c>
      <c r="D3370">
        <f>'TPS543C20 Loop Gain'!AJ570</f>
        <v>66.549471031695759</v>
      </c>
      <c r="E3370">
        <f>'TPS543C20 Loop Gain'!B570</f>
        <v>43600</v>
      </c>
    </row>
    <row r="3371" spans="3:5" x14ac:dyDescent="0.25">
      <c r="C3371">
        <f>'TPS543C20 Loop Gain'!AI569</f>
        <v>17.470437613787272</v>
      </c>
      <c r="D3371">
        <f>'TPS543C20 Loop Gain'!AJ569</f>
        <v>66.571732494465053</v>
      </c>
      <c r="E3371">
        <f>'TPS543C20 Loop Gain'!B569</f>
        <v>43500</v>
      </c>
    </row>
    <row r="3372" spans="3:5" x14ac:dyDescent="0.25">
      <c r="C3372">
        <f>'TPS543C20 Loop Gain'!AI568</f>
        <v>17.505063091749452</v>
      </c>
      <c r="D3372">
        <f>'TPS543C20 Loop Gain'!AJ568</f>
        <v>66.594286829092738</v>
      </c>
      <c r="E3372">
        <f>'TPS543C20 Loop Gain'!B568</f>
        <v>43400</v>
      </c>
    </row>
    <row r="3373" spans="3:5" x14ac:dyDescent="0.25">
      <c r="C3373">
        <f>'TPS543C20 Loop Gain'!AI567</f>
        <v>17.539816318736673</v>
      </c>
      <c r="D3373">
        <f>'TPS543C20 Loop Gain'!AJ567</f>
        <v>66.617138250967713</v>
      </c>
      <c r="E3373">
        <f>'TPS543C20 Loop Gain'!B567</f>
        <v>43300</v>
      </c>
    </row>
    <row r="3374" spans="3:5" x14ac:dyDescent="0.25">
      <c r="C3374">
        <f>'TPS543C20 Loop Gain'!AI566</f>
        <v>17.574698184518724</v>
      </c>
      <c r="D3374">
        <f>'TPS543C20 Loop Gain'!AJ566</f>
        <v>66.64029104652441</v>
      </c>
      <c r="E3374">
        <f>'TPS543C20 Loop Gain'!B566</f>
        <v>43200</v>
      </c>
    </row>
    <row r="3375" spans="3:5" x14ac:dyDescent="0.25">
      <c r="C3375">
        <f>'TPS543C20 Loop Gain'!AI565</f>
        <v>17.609709587437898</v>
      </c>
      <c r="D3375">
        <f>'TPS543C20 Loop Gain'!AJ565</f>
        <v>66.663749574660429</v>
      </c>
      <c r="E3375">
        <f>'TPS543C20 Loop Gain'!B565</f>
        <v>43100</v>
      </c>
    </row>
    <row r="3376" spans="3:5" x14ac:dyDescent="0.25">
      <c r="C3376">
        <f>'TPS543C20 Loop Gain'!AI564</f>
        <v>17.644851434499891</v>
      </c>
      <c r="D3376">
        <f>'TPS543C20 Loop Gain'!AJ564</f>
        <v>66.687518268187901</v>
      </c>
      <c r="E3376">
        <f>'TPS543C20 Loop Gain'!B564</f>
        <v>43000</v>
      </c>
    </row>
    <row r="3377" spans="3:5" x14ac:dyDescent="0.25">
      <c r="C3377">
        <f>'TPS543C20 Loop Gain'!AI563</f>
        <v>17.680124641465415</v>
      </c>
      <c r="D3377">
        <f>'TPS543C20 Loop Gain'!AJ563</f>
        <v>66.711601635314977</v>
      </c>
      <c r="E3377">
        <f>'TPS543C20 Loop Gain'!B563</f>
        <v>42900</v>
      </c>
    </row>
    <row r="3378" spans="3:5" x14ac:dyDescent="0.25">
      <c r="C3378">
        <f>'TPS543C20 Loop Gain'!AI562</f>
        <v>17.715530132943268</v>
      </c>
      <c r="D3378">
        <f>'TPS543C20 Loop Gain'!AJ562</f>
        <v>66.736004261164425</v>
      </c>
      <c r="E3378">
        <f>'TPS543C20 Loop Gain'!B562</f>
        <v>42800</v>
      </c>
    </row>
    <row r="3379" spans="3:5" x14ac:dyDescent="0.25">
      <c r="C3379">
        <f>'TPS543C20 Loop Gain'!AI561</f>
        <v>17.751068842482102</v>
      </c>
      <c r="D3379">
        <f>'TPS543C20 Loop Gain'!AJ561</f>
        <v>66.760730809324897</v>
      </c>
      <c r="E3379">
        <f>'TPS543C20 Loop Gain'!B561</f>
        <v>42700</v>
      </c>
    </row>
    <row r="3380" spans="3:5" x14ac:dyDescent="0.25">
      <c r="C3380">
        <f>'TPS543C20 Loop Gain'!AI560</f>
        <v>17.786741712665513</v>
      </c>
      <c r="D3380">
        <f>'TPS543C20 Loop Gain'!AJ560</f>
        <v>66.785786023440181</v>
      </c>
      <c r="E3380">
        <f>'TPS543C20 Loop Gain'!B560</f>
        <v>42600</v>
      </c>
    </row>
    <row r="3381" spans="3:5" x14ac:dyDescent="0.25">
      <c r="C3381">
        <f>'TPS543C20 Loop Gain'!AI559</f>
        <v>17.822549695204884</v>
      </c>
      <c r="D3381">
        <f>'TPS543C20 Loop Gain'!AJ559</f>
        <v>66.811174728834203</v>
      </c>
      <c r="E3381">
        <f>'TPS543C20 Loop Gain'!B559</f>
        <v>42500</v>
      </c>
    </row>
    <row r="3382" spans="3:5" x14ac:dyDescent="0.25">
      <c r="C3382">
        <f>'TPS543C20 Loop Gain'!AI558</f>
        <v>17.858493751034676</v>
      </c>
      <c r="D3382">
        <f>'TPS543C20 Loop Gain'!AJ558</f>
        <v>66.836901834172394</v>
      </c>
      <c r="E3382">
        <f>'TPS543C20 Loop Gain'!B558</f>
        <v>42400</v>
      </c>
    </row>
    <row r="3383" spans="3:5" x14ac:dyDescent="0.25">
      <c r="C3383">
        <f>'TPS543C20 Loop Gain'!AI557</f>
        <v>17.894574850408041</v>
      </c>
      <c r="D3383">
        <f>'TPS543C20 Loop Gain'!AJ557</f>
        <v>66.862972333162858</v>
      </c>
      <c r="E3383">
        <f>'TPS543C20 Loop Gain'!B557</f>
        <v>42300</v>
      </c>
    </row>
    <row r="3384" spans="3:5" x14ac:dyDescent="0.25">
      <c r="C3384">
        <f>'TPS543C20 Loop Gain'!AI556</f>
        <v>17.930793972991573</v>
      </c>
      <c r="D3384">
        <f>'TPS543C20 Loop Gain'!AJ556</f>
        <v>66.889391306299331</v>
      </c>
      <c r="E3384">
        <f>'TPS543C20 Loop Gain'!B556</f>
        <v>42200</v>
      </c>
    </row>
    <row r="3385" spans="3:5" x14ac:dyDescent="0.25">
      <c r="C3385">
        <f>'TPS543C20 Loop Gain'!AI555</f>
        <v>17.967152107962786</v>
      </c>
      <c r="D3385">
        <f>'TPS543C20 Loop Gain'!AJ555</f>
        <v>66.916163922639896</v>
      </c>
      <c r="E3385">
        <f>'TPS543C20 Loop Gain'!B555</f>
        <v>42100</v>
      </c>
    </row>
    <row r="3386" spans="3:5" x14ac:dyDescent="0.25">
      <c r="C3386">
        <f>'TPS543C20 Loop Gain'!AI554</f>
        <v>18.003650254105757</v>
      </c>
      <c r="D3386">
        <f>'TPS543C20 Loop Gain'!AJ554</f>
        <v>66.943295441633978</v>
      </c>
      <c r="E3386">
        <f>'TPS543C20 Loop Gain'!B554</f>
        <v>42000</v>
      </c>
    </row>
    <row r="3387" spans="3:5" x14ac:dyDescent="0.25">
      <c r="C3387">
        <f>'TPS543C20 Loop Gain'!AI553</f>
        <v>18.040289419908333</v>
      </c>
      <c r="D3387">
        <f>'TPS543C20 Loop Gain'!AJ553</f>
        <v>66.970791214983549</v>
      </c>
      <c r="E3387">
        <f>'TPS543C20 Loop Gain'!B553</f>
        <v>41900</v>
      </c>
    </row>
    <row r="3388" spans="3:5" x14ac:dyDescent="0.25">
      <c r="C3388">
        <f>'TPS543C20 Loop Gain'!AI552</f>
        <v>18.077070623660266</v>
      </c>
      <c r="D3388">
        <f>'TPS543C20 Loop Gain'!AJ552</f>
        <v>66.998656688557972</v>
      </c>
      <c r="E3388">
        <f>'TPS543C20 Loop Gain'!B552</f>
        <v>41800</v>
      </c>
    </row>
    <row r="3389" spans="3:5" x14ac:dyDescent="0.25">
      <c r="C3389">
        <f>'TPS543C20 Loop Gain'!AI551</f>
        <v>18.113994893550021</v>
      </c>
      <c r="D3389">
        <f>'TPS543C20 Loop Gain'!AJ551</f>
        <v>67.026897404347096</v>
      </c>
      <c r="E3389">
        <f>'TPS543C20 Loop Gain'!B551</f>
        <v>41700</v>
      </c>
    </row>
    <row r="3390" spans="3:5" x14ac:dyDescent="0.25">
      <c r="C3390">
        <f>'TPS543C20 Loop Gain'!AI550</f>
        <v>18.151063267763295</v>
      </c>
      <c r="D3390">
        <f>'TPS543C20 Loop Gain'!AJ550</f>
        <v>67.055519002462205</v>
      </c>
      <c r="E3390">
        <f>'TPS543C20 Loop Gain'!B550</f>
        <v>41600</v>
      </c>
    </row>
    <row r="3391" spans="3:5" x14ac:dyDescent="0.25">
      <c r="C3391">
        <f>'TPS543C20 Loop Gain'!AI549</f>
        <v>18.188276794581725</v>
      </c>
      <c r="D3391">
        <f>'TPS543C20 Loop Gain'!AJ549</f>
        <v>67.084527223186299</v>
      </c>
      <c r="E3391">
        <f>'TPS543C20 Loop Gain'!B549</f>
        <v>41500</v>
      </c>
    </row>
    <row r="3392" spans="3:5" x14ac:dyDescent="0.25">
      <c r="C3392">
        <f>'TPS543C20 Loop Gain'!AI548</f>
        <v>18.22563653248065</v>
      </c>
      <c r="D3392">
        <f>'TPS543C20 Loop Gain'!AJ548</f>
        <v>67.113927909072117</v>
      </c>
      <c r="E3392">
        <f>'TPS543C20 Loop Gain'!B548</f>
        <v>41400</v>
      </c>
    </row>
    <row r="3393" spans="3:5" x14ac:dyDescent="0.25">
      <c r="C3393">
        <f>'TPS543C20 Loop Gain'!AI547</f>
        <v>18.263143550228115</v>
      </c>
      <c r="D3393">
        <f>'TPS543C20 Loop Gain'!AJ547</f>
        <v>67.143727007087946</v>
      </c>
      <c r="E3393">
        <f>'TPS543C20 Loop Gain'!B547</f>
        <v>41300</v>
      </c>
    </row>
    <row r="3394" spans="3:5" x14ac:dyDescent="0.25">
      <c r="C3394">
        <f>'TPS543C20 Loop Gain'!AI546</f>
        <v>18.300798926983678</v>
      </c>
      <c r="D3394">
        <f>'TPS543C20 Loop Gain'!AJ546</f>
        <v>67.173930570818072</v>
      </c>
      <c r="E3394">
        <f>'TPS543C20 Loop Gain'!B546</f>
        <v>41200</v>
      </c>
    </row>
    <row r="3395" spans="3:5" x14ac:dyDescent="0.25">
      <c r="C3395">
        <f>'TPS543C20 Loop Gain'!AI545</f>
        <v>18.338603752397262</v>
      </c>
      <c r="D3395">
        <f>'TPS543C20 Loop Gain'!AJ545</f>
        <v>67.204544762715386</v>
      </c>
      <c r="E3395">
        <f>'TPS543C20 Loop Gain'!B545</f>
        <v>41100</v>
      </c>
    </row>
    <row r="3396" spans="3:5" x14ac:dyDescent="0.25">
      <c r="C3396">
        <f>'TPS543C20 Loop Gain'!AI544</f>
        <v>18.376559126708035</v>
      </c>
      <c r="D3396">
        <f>'TPS543C20 Loop Gain'!AJ544</f>
        <v>67.23557585640603</v>
      </c>
      <c r="E3396">
        <f>'TPS543C20 Loop Gain'!B544</f>
        <v>41000</v>
      </c>
    </row>
    <row r="3397" spans="3:5" x14ac:dyDescent="0.25">
      <c r="C3397">
        <f>'TPS543C20 Loop Gain'!AI543</f>
        <v>18.414666160842501</v>
      </c>
      <c r="D3397">
        <f>'TPS543C20 Loop Gain'!AJ543</f>
        <v>67.267030239050769</v>
      </c>
      <c r="E3397">
        <f>'TPS543C20 Loop Gain'!B543</f>
        <v>40900</v>
      </c>
    </row>
    <row r="3398" spans="3:5" x14ac:dyDescent="0.25">
      <c r="C3398">
        <f>'TPS543C20 Loop Gain'!AI542</f>
        <v>18.452925976514127</v>
      </c>
      <c r="D3398">
        <f>'TPS543C20 Loop Gain'!AJ542</f>
        <v>67.298914413765019</v>
      </c>
      <c r="E3398">
        <f>'TPS543C20 Loop Gain'!B542</f>
        <v>40800</v>
      </c>
    </row>
    <row r="3399" spans="3:5" x14ac:dyDescent="0.25">
      <c r="C3399">
        <f>'TPS543C20 Loop Gain'!AI541</f>
        <v>18.491339706320783</v>
      </c>
      <c r="D3399">
        <f>'TPS543C20 Loop Gain'!AJ541</f>
        <v>67.331235002095156</v>
      </c>
      <c r="E3399">
        <f>'TPS543C20 Loop Gain'!B541</f>
        <v>40700</v>
      </c>
    </row>
    <row r="3400" spans="3:5" x14ac:dyDescent="0.25">
      <c r="C3400">
        <f>'TPS543C20 Loop Gain'!AI540</f>
        <v>18.529908493843411</v>
      </c>
      <c r="D3400">
        <f>'TPS543C20 Loop Gain'!AJ540</f>
        <v>67.363998746552568</v>
      </c>
      <c r="E3400">
        <f>'TPS543C20 Loop Gain'!B540</f>
        <v>40600</v>
      </c>
    </row>
    <row r="3401" spans="3:5" x14ac:dyDescent="0.25">
      <c r="C3401">
        <f>'TPS543C20 Loop Gain'!AI539</f>
        <v>18.568633493743548</v>
      </c>
      <c r="D3401">
        <f>'TPS543C20 Loop Gain'!AJ539</f>
        <v>67.397212513219188</v>
      </c>
      <c r="E3401">
        <f>'TPS543C20 Loop Gain'!B539</f>
        <v>40500</v>
      </c>
    </row>
    <row r="3402" spans="3:5" x14ac:dyDescent="0.25">
      <c r="C3402">
        <f>'TPS543C20 Loop Gain'!AI538</f>
        <v>18.60751587186089</v>
      </c>
      <c r="D3402">
        <f>'TPS543C20 Loop Gain'!AJ538</f>
        <v>67.430883294403415</v>
      </c>
      <c r="E3402">
        <f>'TPS543C20 Loop Gain'!B538</f>
        <v>40400</v>
      </c>
    </row>
    <row r="3403" spans="3:5" x14ac:dyDescent="0.25">
      <c r="C3403">
        <f>'TPS543C20 Loop Gain'!AI537</f>
        <v>18.646556805309331</v>
      </c>
      <c r="D3403">
        <f>'TPS543C20 Loop Gain'!AJ537</f>
        <v>67.465018211370875</v>
      </c>
      <c r="E3403">
        <f>'TPS543C20 Loop Gain'!B537</f>
        <v>40300</v>
      </c>
    </row>
    <row r="3404" spans="3:5" x14ac:dyDescent="0.25">
      <c r="C3404">
        <f>'TPS543C20 Loop Gain'!AI536</f>
        <v>18.685757482573802</v>
      </c>
      <c r="D3404">
        <f>'TPS543C20 Loop Gain'!AJ536</f>
        <v>67.49962451713715</v>
      </c>
      <c r="E3404">
        <f>'TPS543C20 Loop Gain'!B536</f>
        <v>40200</v>
      </c>
    </row>
    <row r="3405" spans="3:5" x14ac:dyDescent="0.25">
      <c r="C3405">
        <f>'TPS543C20 Loop Gain'!AI535</f>
        <v>18.725119103605291</v>
      </c>
      <c r="D3405">
        <f>'TPS543C20 Loop Gain'!AJ535</f>
        <v>67.534709599328764</v>
      </c>
      <c r="E3405">
        <f>'TPS543C20 Loop Gain'!B535</f>
        <v>40100</v>
      </c>
    </row>
    <row r="3406" spans="3:5" x14ac:dyDescent="0.25">
      <c r="C3406">
        <f>'TPS543C20 Loop Gain'!AI534</f>
        <v>18.764642879915691</v>
      </c>
      <c r="D3406">
        <f>'TPS543C20 Loop Gain'!AJ534</f>
        <v>67.570280983121577</v>
      </c>
      <c r="E3406">
        <f>'TPS543C20 Loop Gain'!B534</f>
        <v>40000</v>
      </c>
    </row>
    <row r="3407" spans="3:5" x14ac:dyDescent="0.25">
      <c r="C3407">
        <f>'TPS543C20 Loop Gain'!AI533</f>
        <v>18.804330034671008</v>
      </c>
      <c r="D3407">
        <f>'TPS543C20 Loop Gain'!AJ533</f>
        <v>67.606346334240982</v>
      </c>
      <c r="E3407">
        <f>'TPS543C20 Loop Gain'!B533</f>
        <v>39900</v>
      </c>
    </row>
    <row r="3408" spans="3:5" x14ac:dyDescent="0.25">
      <c r="C3408">
        <f>'TPS543C20 Loop Gain'!AI532</f>
        <v>18.844181802784146</v>
      </c>
      <c r="D3408">
        <f>'TPS543C20 Loop Gain'!AJ532</f>
        <v>67.642913462043794</v>
      </c>
      <c r="E3408">
        <f>'TPS543C20 Loop Gain'!B532</f>
        <v>39800</v>
      </c>
    </row>
    <row r="3409" spans="3:5" x14ac:dyDescent="0.25">
      <c r="C3409">
        <f>'TPS543C20 Loop Gain'!AI531</f>
        <v>18.884199431006405</v>
      </c>
      <c r="D3409">
        <f>'TPS543C20 Loop Gain'!AJ531</f>
        <v>67.679990322674087</v>
      </c>
      <c r="E3409">
        <f>'TPS543C20 Loop Gain'!B531</f>
        <v>39700</v>
      </c>
    </row>
    <row r="3410" spans="3:5" x14ac:dyDescent="0.25">
      <c r="C3410">
        <f>'TPS543C20 Loop Gain'!AI530</f>
        <v>18.924384178017039</v>
      </c>
      <c r="D3410">
        <f>'TPS543C20 Loop Gain'!AJ530</f>
        <v>67.717585022299374</v>
      </c>
      <c r="E3410">
        <f>'TPS543C20 Loop Gain'!B530</f>
        <v>39600</v>
      </c>
    </row>
    <row r="3411" spans="3:5" x14ac:dyDescent="0.25">
      <c r="C3411">
        <f>'TPS543C20 Loop Gain'!AI529</f>
        <v>18.964737314512462</v>
      </c>
      <c r="D3411">
        <f>'TPS543C20 Loop Gain'!AJ529</f>
        <v>67.755705820421724</v>
      </c>
      <c r="E3411">
        <f>'TPS543C20 Loop Gain'!B529</f>
        <v>39500</v>
      </c>
    </row>
    <row r="3412" spans="3:5" x14ac:dyDescent="0.25">
      <c r="C3412">
        <f>'TPS543C20 Loop Gain'!AI528</f>
        <v>19.00526012329253</v>
      </c>
      <c r="D3412">
        <f>'TPS543C20 Loop Gain'!AJ528</f>
        <v>67.794361133280404</v>
      </c>
      <c r="E3412">
        <f>'TPS543C20 Loop Gain'!B528</f>
        <v>39400</v>
      </c>
    </row>
    <row r="3413" spans="3:5" x14ac:dyDescent="0.25">
      <c r="C3413">
        <f>'TPS543C20 Loop Gain'!AI527</f>
        <v>19.045953899346294</v>
      </c>
      <c r="D3413">
        <f>'TPS543C20 Loop Gain'!AJ527</f>
        <v>67.83355953733097</v>
      </c>
      <c r="E3413">
        <f>'TPS543C20 Loop Gain'!B527</f>
        <v>39300</v>
      </c>
    </row>
    <row r="3414" spans="3:5" x14ac:dyDescent="0.25">
      <c r="C3414">
        <f>'TPS543C20 Loop Gain'!AI526</f>
        <v>19.0868199499353</v>
      </c>
      <c r="D3414">
        <f>'TPS543C20 Loop Gain'!AJ526</f>
        <v>67.873309772816484</v>
      </c>
      <c r="E3414">
        <f>'TPS543C20 Loop Gain'!B526</f>
        <v>39200</v>
      </c>
    </row>
    <row r="3415" spans="3:5" x14ac:dyDescent="0.25">
      <c r="C3415">
        <f>'TPS543C20 Loop Gain'!AI525</f>
        <v>19.127859594674185</v>
      </c>
      <c r="D3415">
        <f>'TPS543C20 Loop Gain'!AJ525</f>
        <v>67.913620747428567</v>
      </c>
      <c r="E3415">
        <f>'TPS543C20 Loop Gain'!B525</f>
        <v>39100</v>
      </c>
    </row>
    <row r="3416" spans="3:5" x14ac:dyDescent="0.25">
      <c r="C3416">
        <f>'TPS543C20 Loop Gain'!AI524</f>
        <v>19.169074165610649</v>
      </c>
      <c r="D3416">
        <f>'TPS543C20 Loop Gain'!AJ524</f>
        <v>67.954501540056995</v>
      </c>
      <c r="E3416">
        <f>'TPS543C20 Loop Gain'!B524</f>
        <v>39000</v>
      </c>
    </row>
    <row r="3417" spans="3:5" x14ac:dyDescent="0.25">
      <c r="C3417">
        <f>'TPS543C20 Loop Gain'!AI523</f>
        <v>19.210465007300332</v>
      </c>
      <c r="D3417">
        <f>'TPS543C20 Loop Gain'!AJ523</f>
        <v>67.995961404638649</v>
      </c>
      <c r="E3417">
        <f>'TPS543C20 Loop Gain'!B523</f>
        <v>38900</v>
      </c>
    </row>
    <row r="3418" spans="3:5" x14ac:dyDescent="0.25">
      <c r="C3418">
        <f>'TPS543C20 Loop Gain'!AI522</f>
        <v>19.252033476883032</v>
      </c>
      <c r="D3418">
        <f>'TPS543C20 Loop Gain'!AJ522</f>
        <v>68.038009774098427</v>
      </c>
      <c r="E3418">
        <f>'TPS543C20 Loop Gain'!B522</f>
        <v>38800</v>
      </c>
    </row>
    <row r="3419" spans="3:5" x14ac:dyDescent="0.25">
      <c r="C3419">
        <f>'TPS543C20 Loop Gain'!AI521</f>
        <v>19.293780944150704</v>
      </c>
      <c r="D3419">
        <f>'TPS543C20 Loop Gain'!AJ521</f>
        <v>68.080656264396012</v>
      </c>
      <c r="E3419">
        <f>'TPS543C20 Loop Gain'!B521</f>
        <v>38700</v>
      </c>
    </row>
    <row r="3420" spans="3:5" x14ac:dyDescent="0.25">
      <c r="C3420">
        <f>'TPS543C20 Loop Gain'!AI520</f>
        <v>19.33570879161757</v>
      </c>
      <c r="D3420">
        <f>'TPS543C20 Loop Gain'!AJ520</f>
        <v>68.12391067867047</v>
      </c>
      <c r="E3420">
        <f>'TPS543C20 Loop Gain'!B520</f>
        <v>38600</v>
      </c>
    </row>
    <row r="3421" spans="3:5" x14ac:dyDescent="0.25">
      <c r="C3421">
        <f>'TPS543C20 Loop Gain'!AI519</f>
        <v>19.377818414584016</v>
      </c>
      <c r="D3421">
        <f>'TPS543C20 Loop Gain'!AJ519</f>
        <v>68.167783011492006</v>
      </c>
      <c r="E3421">
        <f>'TPS543C20 Loop Gain'!B519</f>
        <v>38500</v>
      </c>
    </row>
    <row r="3422" spans="3:5" x14ac:dyDescent="0.25">
      <c r="C3422">
        <f>'TPS543C20 Loop Gain'!AI518</f>
        <v>19.420111221196386</v>
      </c>
      <c r="D3422">
        <f>'TPS543C20 Loop Gain'!AJ518</f>
        <v>68.212283453224302</v>
      </c>
      <c r="E3422">
        <f>'TPS543C20 Loop Gain'!B518</f>
        <v>38400</v>
      </c>
    </row>
    <row r="3423" spans="3:5" x14ac:dyDescent="0.25">
      <c r="C3423">
        <f>'TPS543C20 Loop Gain'!AI517</f>
        <v>19.462588632505899</v>
      </c>
      <c r="D3423">
        <f>'TPS543C20 Loop Gain'!AJ517</f>
        <v>68.257422394492181</v>
      </c>
      <c r="E3423">
        <f>'TPS543C20 Loop Gain'!B517</f>
        <v>38300</v>
      </c>
    </row>
    <row r="3424" spans="3:5" x14ac:dyDescent="0.25">
      <c r="C3424">
        <f>'TPS543C20 Loop Gain'!AI516</f>
        <v>19.505252082519519</v>
      </c>
      <c r="D3424">
        <f>'TPS543C20 Loop Gain'!AJ516</f>
        <v>68.30321043077214</v>
      </c>
      <c r="E3424">
        <f>'TPS543C20 Loop Gain'!B516</f>
        <v>38200</v>
      </c>
    </row>
    <row r="3425" spans="3:5" x14ac:dyDescent="0.25">
      <c r="C3425">
        <f>'TPS543C20 Loop Gain'!AI515</f>
        <v>19.548103018250444</v>
      </c>
      <c r="D3425">
        <f>'TPS543C20 Loop Gain'!AJ515</f>
        <v>68.34965836709317</v>
      </c>
      <c r="E3425">
        <f>'TPS543C20 Loop Gain'!B515</f>
        <v>38100</v>
      </c>
    </row>
    <row r="3426" spans="3:5" x14ac:dyDescent="0.25">
      <c r="C3426">
        <f>'TPS543C20 Loop Gain'!AI514</f>
        <v>19.591142899760385</v>
      </c>
      <c r="D3426">
        <f>'TPS543C20 Loop Gain'!AJ514</f>
        <v>68.396777222861687</v>
      </c>
      <c r="E3426">
        <f>'TPS543C20 Loop Gain'!B514</f>
        <v>38000</v>
      </c>
    </row>
    <row r="3427" spans="3:5" x14ac:dyDescent="0.25">
      <c r="C3427">
        <f>'TPS543C20 Loop Gain'!AI513</f>
        <v>19.634373200199121</v>
      </c>
      <c r="D3427">
        <f>'TPS543C20 Loop Gain'!AJ513</f>
        <v>68.444578236811012</v>
      </c>
      <c r="E3427">
        <f>'TPS543C20 Loop Gain'!B513</f>
        <v>37900</v>
      </c>
    </row>
    <row r="3428" spans="3:5" x14ac:dyDescent="0.25">
      <c r="C3428">
        <f>'TPS543C20 Loop Gain'!AI512</f>
        <v>19.677795405837138</v>
      </c>
      <c r="D3428">
        <f>'TPS543C20 Loop Gain'!AJ512</f>
        <v>68.493072872077249</v>
      </c>
      <c r="E3428">
        <f>'TPS543C20 Loop Gain'!B512</f>
        <v>37800</v>
      </c>
    </row>
    <row r="3429" spans="3:5" x14ac:dyDescent="0.25">
      <c r="C3429">
        <f>'TPS543C20 Loop Gain'!AI511</f>
        <v>19.721411016094347</v>
      </c>
      <c r="D3429">
        <f>'TPS543C20 Loop Gain'!AJ511</f>
        <v>68.542272821406684</v>
      </c>
      <c r="E3429">
        <f>'TPS543C20 Loop Gain'!B511</f>
        <v>37700</v>
      </c>
    </row>
    <row r="3430" spans="3:5" x14ac:dyDescent="0.25">
      <c r="C3430">
        <f>'TPS543C20 Loop Gain'!AI510</f>
        <v>19.765221543560308</v>
      </c>
      <c r="D3430">
        <f>'TPS543C20 Loop Gain'!AJ510</f>
        <v>68.592190012497412</v>
      </c>
      <c r="E3430">
        <f>'TPS543C20 Loop Gain'!B510</f>
        <v>37600</v>
      </c>
    </row>
    <row r="3431" spans="3:5" x14ac:dyDescent="0.25">
      <c r="C3431">
        <f>'TPS543C20 Loop Gain'!AI509</f>
        <v>19.809228514009639</v>
      </c>
      <c r="D3431">
        <f>'TPS543C20 Loop Gain'!AJ509</f>
        <v>68.642836613480384</v>
      </c>
      <c r="E3431">
        <f>'TPS543C20 Loop Gain'!B509</f>
        <v>37500</v>
      </c>
    </row>
    <row r="3432" spans="3:5" x14ac:dyDescent="0.25">
      <c r="C3432">
        <f>'TPS543C20 Loop Gain'!AI508</f>
        <v>19.853433466410841</v>
      </c>
      <c r="D3432">
        <f>'TPS543C20 Loop Gain'!AJ508</f>
        <v>68.694225038542612</v>
      </c>
      <c r="E3432">
        <f>'TPS543C20 Loop Gain'!B508</f>
        <v>37400</v>
      </c>
    </row>
    <row r="3433" spans="3:5" x14ac:dyDescent="0.25">
      <c r="C3433">
        <f>'TPS543C20 Loop Gain'!AI507</f>
        <v>19.897837952925578</v>
      </c>
      <c r="D3433">
        <f>'TPS543C20 Loop Gain'!AJ507</f>
        <v>68.746367953695625</v>
      </c>
      <c r="E3433">
        <f>'TPS543C20 Loop Gain'!B507</f>
        <v>37300</v>
      </c>
    </row>
    <row r="3434" spans="3:5" x14ac:dyDescent="0.25">
      <c r="C3434">
        <f>'TPS543C20 Loop Gain'!AI506</f>
        <v>19.942443538902577</v>
      </c>
      <c r="D3434">
        <f>'TPS543C20 Loop Gain'!AJ506</f>
        <v>68.799278282694189</v>
      </c>
      <c r="E3434">
        <f>'TPS543C20 Loop Gain'!B506</f>
        <v>37200</v>
      </c>
    </row>
    <row r="3435" spans="3:5" x14ac:dyDescent="0.25">
      <c r="C3435">
        <f>'TPS543C20 Loop Gain'!AI505</f>
        <v>19.987251802861202</v>
      </c>
      <c r="D3435">
        <f>'TPS543C20 Loop Gain'!AJ505</f>
        <v>68.852969213111848</v>
      </c>
      <c r="E3435">
        <f>'TPS543C20 Loop Gain'!B505</f>
        <v>37100</v>
      </c>
    </row>
    <row r="3436" spans="3:5" x14ac:dyDescent="0.25">
      <c r="C3436">
        <f>'TPS543C20 Loop Gain'!AI504</f>
        <v>20.032264336468057</v>
      </c>
      <c r="D3436">
        <f>'TPS543C20 Loop Gain'!AJ504</f>
        <v>68.907454202570818</v>
      </c>
      <c r="E3436">
        <f>'TPS543C20 Loop Gain'!B504</f>
        <v>37000</v>
      </c>
    </row>
    <row r="3437" spans="3:5" x14ac:dyDescent="0.25">
      <c r="C3437">
        <f>'TPS543C20 Loop Gain'!AI503</f>
        <v>20.077482744502497</v>
      </c>
      <c r="D3437">
        <f>'TPS543C20 Loop Gain'!AJ503</f>
        <v>68.96274698514037</v>
      </c>
      <c r="E3437">
        <f>'TPS543C20 Loop Gain'!B503</f>
        <v>36900</v>
      </c>
    </row>
    <row r="3438" spans="3:5" x14ac:dyDescent="0.25">
      <c r="C3438">
        <f>'TPS543C20 Loop Gain'!AI502</f>
        <v>20.122908644813332</v>
      </c>
      <c r="D3438">
        <f>'TPS543C20 Loop Gain'!AJ502</f>
        <v>69.018861577894825</v>
      </c>
      <c r="E3438">
        <f>'TPS543C20 Loop Gain'!B502</f>
        <v>36800</v>
      </c>
    </row>
    <row r="3439" spans="3:5" x14ac:dyDescent="0.25">
      <c r="C3439">
        <f>'TPS543C20 Loop Gain'!AI501</f>
        <v>20.16854366826432</v>
      </c>
      <c r="D3439">
        <f>'TPS543C20 Loop Gain'!AJ501</f>
        <v>69.075812287653406</v>
      </c>
      <c r="E3439">
        <f>'TPS543C20 Loop Gain'!B501</f>
        <v>36700</v>
      </c>
    </row>
    <row r="3440" spans="3:5" x14ac:dyDescent="0.25">
      <c r="C3440">
        <f>'TPS543C20 Loop Gain'!AI500</f>
        <v>20.214389458669253</v>
      </c>
      <c r="D3440">
        <f>'TPS543C20 Loop Gain'!AJ500</f>
        <v>69.13361371788821</v>
      </c>
      <c r="E3440">
        <f>'TPS543C20 Loop Gain'!B500</f>
        <v>36600</v>
      </c>
    </row>
    <row r="3441" spans="3:5" x14ac:dyDescent="0.25">
      <c r="C3441">
        <f>'TPS543C20 Loop Gain'!AI499</f>
        <v>20.260447672714221</v>
      </c>
      <c r="D3441">
        <f>'TPS543C20 Loop Gain'!AJ499</f>
        <v>69.192280775819086</v>
      </c>
      <c r="E3441">
        <f>'TPS543C20 Loop Gain'!B499</f>
        <v>36500</v>
      </c>
    </row>
    <row r="3442" spans="3:5" x14ac:dyDescent="0.25">
      <c r="C3442">
        <f>'TPS543C20 Loop Gain'!AI498</f>
        <v>20.306719979867644</v>
      </c>
      <c r="D3442">
        <f>'TPS543C20 Loop Gain'!AJ498</f>
        <v>69.25182867969346</v>
      </c>
      <c r="E3442">
        <f>'TPS543C20 Loop Gain'!B498</f>
        <v>36400</v>
      </c>
    </row>
    <row r="3443" spans="3:5" x14ac:dyDescent="0.25">
      <c r="C3443">
        <f>'TPS543C20 Loop Gain'!AI497</f>
        <v>20.353208062278515</v>
      </c>
      <c r="D3443">
        <f>'TPS543C20 Loop Gain'!AJ497</f>
        <v>69.312272966255264</v>
      </c>
      <c r="E3443">
        <f>'TPS543C20 Loop Gain'!B497</f>
        <v>36300</v>
      </c>
    </row>
    <row r="3444" spans="3:5" x14ac:dyDescent="0.25">
      <c r="C3444">
        <f>'TPS543C20 Loop Gain'!AI496</f>
        <v>20.399913614657823</v>
      </c>
      <c r="D3444">
        <f>'TPS543C20 Loop Gain'!AJ496</f>
        <v>69.373629498419234</v>
      </c>
      <c r="E3444">
        <f>'TPS543C20 Loop Gain'!B496</f>
        <v>36200</v>
      </c>
    </row>
    <row r="3445" spans="3:5" x14ac:dyDescent="0.25">
      <c r="C3445">
        <f>'TPS543C20 Loop Gain'!AI495</f>
        <v>20.446838344147459</v>
      </c>
      <c r="D3445">
        <f>'TPS543C20 Loop Gain'!AJ495</f>
        <v>69.435914473133849</v>
      </c>
      <c r="E3445">
        <f>'TPS543C20 Loop Gain'!B495</f>
        <v>36100</v>
      </c>
    </row>
    <row r="3446" spans="3:5" x14ac:dyDescent="0.25">
      <c r="C3446">
        <f>'TPS543C20 Loop Gain'!AI494</f>
        <v>20.493983970172252</v>
      </c>
      <c r="D3446">
        <f>'TPS543C20 Loop Gain'!AJ494</f>
        <v>69.499144429465815</v>
      </c>
      <c r="E3446">
        <f>'TPS543C20 Loop Gain'!B494</f>
        <v>36000</v>
      </c>
    </row>
    <row r="3447" spans="3:5" x14ac:dyDescent="0.25">
      <c r="C3447">
        <f>'TPS543C20 Loop Gain'!AI493</f>
        <v>20.541352224276622</v>
      </c>
      <c r="D3447">
        <f>'TPS543C20 Loop Gain'!AJ493</f>
        <v>69.563336256887268</v>
      </c>
      <c r="E3447">
        <f>'TPS543C20 Loop Gain'!B493</f>
        <v>35900</v>
      </c>
    </row>
    <row r="3448" spans="3:5" x14ac:dyDescent="0.25">
      <c r="C3448">
        <f>'TPS543C20 Loop Gain'!AI492</f>
        <v>20.588944849941839</v>
      </c>
      <c r="D3448">
        <f>'TPS543C20 Loop Gain'!AJ492</f>
        <v>69.628507203790136</v>
      </c>
      <c r="E3448">
        <f>'TPS543C20 Loop Gain'!B492</f>
        <v>35800</v>
      </c>
    </row>
    <row r="3449" spans="3:5" x14ac:dyDescent="0.25">
      <c r="C3449">
        <f>'TPS543C20 Loop Gain'!AI491</f>
        <v>20.636763602386065</v>
      </c>
      <c r="D3449">
        <f>'TPS543C20 Loop Gain'!AJ491</f>
        <v>69.69467488621973</v>
      </c>
      <c r="E3449">
        <f>'TPS543C20 Loop Gain'!B491</f>
        <v>35700</v>
      </c>
    </row>
    <row r="3450" spans="3:5" x14ac:dyDescent="0.25">
      <c r="C3450">
        <f>'TPS543C20 Loop Gain'!AI490</f>
        <v>20.684810248344895</v>
      </c>
      <c r="D3450">
        <f>'TPS543C20 Loop Gain'!AJ490</f>
        <v>69.761857296840773</v>
      </c>
      <c r="E3450">
        <f>'TPS543C20 Loop Gain'!B490</f>
        <v>35600</v>
      </c>
    </row>
    <row r="3451" spans="3:5" x14ac:dyDescent="0.25">
      <c r="C3451">
        <f>'TPS543C20 Loop Gain'!AI489</f>
        <v>20.733086565830771</v>
      </c>
      <c r="D3451">
        <f>'TPS543C20 Loop Gain'!AJ489</f>
        <v>69.830072814143307</v>
      </c>
      <c r="E3451">
        <f>'TPS543C20 Loop Gain'!B489</f>
        <v>35500</v>
      </c>
    </row>
    <row r="3452" spans="3:5" x14ac:dyDescent="0.25">
      <c r="C3452">
        <f>'TPS543C20 Loop Gain'!AI488</f>
        <v>20.781594343870452</v>
      </c>
      <c r="D3452">
        <f>'TPS543C20 Loop Gain'!AJ488</f>
        <v>69.899340211889481</v>
      </c>
      <c r="E3452">
        <f>'TPS543C20 Loop Gain'!B488</f>
        <v>35400</v>
      </c>
    </row>
    <row r="3453" spans="3:5" x14ac:dyDescent="0.25">
      <c r="C3453">
        <f>'TPS543C20 Loop Gain'!AI487</f>
        <v>20.830335382219836</v>
      </c>
      <c r="D3453">
        <f>'TPS543C20 Loop Gain'!AJ487</f>
        <v>69.969678668807305</v>
      </c>
      <c r="E3453">
        <f>'TPS543C20 Loop Gain'!B487</f>
        <v>35300</v>
      </c>
    </row>
    <row r="3454" spans="3:5" x14ac:dyDescent="0.25">
      <c r="C3454">
        <f>'TPS543C20 Loop Gain'!AI486</f>
        <v>20.879311491054008</v>
      </c>
      <c r="D3454">
        <f>'TPS543C20 Loop Gain'!AJ486</f>
        <v>70.041107778548394</v>
      </c>
      <c r="E3454">
        <f>'TPS543C20 Loop Gain'!B486</f>
        <v>35200</v>
      </c>
    </row>
    <row r="3455" spans="3:5" x14ac:dyDescent="0.25">
      <c r="C3455">
        <f>'TPS543C20 Loop Gain'!AI485</f>
        <v>20.928524490632835</v>
      </c>
      <c r="D3455">
        <f>'TPS543C20 Loop Gain'!AJ485</f>
        <v>70.113647559902162</v>
      </c>
      <c r="E3455">
        <f>'TPS543C20 Loop Gain'!B485</f>
        <v>35100</v>
      </c>
    </row>
    <row r="3456" spans="3:5" x14ac:dyDescent="0.25">
      <c r="C3456">
        <f>'TPS543C20 Loop Gain'!AI484</f>
        <v>20.977976210937591</v>
      </c>
      <c r="D3456">
        <f>'TPS543C20 Loop Gain'!AJ484</f>
        <v>70.187318467281159</v>
      </c>
      <c r="E3456">
        <f>'TPS543C20 Loop Gain'!B484</f>
        <v>35000</v>
      </c>
    </row>
    <row r="3457" spans="3:5" x14ac:dyDescent="0.25">
      <c r="C3457">
        <f>'TPS543C20 Loop Gain'!AI483</f>
        <v>21.027668491280401</v>
      </c>
      <c r="D3457">
        <f>'TPS543C20 Loop Gain'!AJ483</f>
        <v>70.262141401486602</v>
      </c>
      <c r="E3457">
        <f>'TPS543C20 Loop Gain'!B483</f>
        <v>34900</v>
      </c>
    </row>
    <row r="3458" spans="3:5" x14ac:dyDescent="0.25">
      <c r="C3458">
        <f>'TPS543C20 Loop Gain'!AI482</f>
        <v>21.077603179883894</v>
      </c>
      <c r="D3458">
        <f>'TPS543C20 Loop Gain'!AJ482</f>
        <v>70.338137720753238</v>
      </c>
      <c r="E3458">
        <f>'TPS543C20 Loop Gain'!B482</f>
        <v>34800</v>
      </c>
    </row>
    <row r="3459" spans="3:5" x14ac:dyDescent="0.25">
      <c r="C3459">
        <f>'TPS543C20 Loop Gain'!AI481</f>
        <v>21.127782133427054</v>
      </c>
      <c r="D3459">
        <f>'TPS543C20 Loop Gain'!AJ481</f>
        <v>70.41532925208881</v>
      </c>
      <c r="E3459">
        <f>'TPS543C20 Loop Gain'!B481</f>
        <v>34700</v>
      </c>
    </row>
    <row r="3460" spans="3:5" x14ac:dyDescent="0.25">
      <c r="C3460">
        <f>'TPS543C20 Loop Gain'!AI480</f>
        <v>21.178207216559898</v>
      </c>
      <c r="D3460">
        <f>'TPS543C20 Loop Gain'!AJ480</f>
        <v>70.493738302909165</v>
      </c>
      <c r="E3460">
        <f>'TPS543C20 Loop Gain'!B480</f>
        <v>34600</v>
      </c>
    </row>
    <row r="3461" spans="3:5" x14ac:dyDescent="0.25">
      <c r="C3461">
        <f>'TPS543C20 Loop Gain'!AI479</f>
        <v>21.228880301382151</v>
      </c>
      <c r="D3461">
        <f>'TPS543C20 Loop Gain'!AJ479</f>
        <v>70.573387672983202</v>
      </c>
      <c r="E3461">
        <f>'TPS543C20 Loop Gain'!B479</f>
        <v>34500</v>
      </c>
    </row>
    <row r="3462" spans="3:5" x14ac:dyDescent="0.25">
      <c r="C3462">
        <f>'TPS543C20 Loop Gain'!AI478</f>
        <v>21.279803266883818</v>
      </c>
      <c r="D3462">
        <f>'TPS543C20 Loop Gain'!AJ478</f>
        <v>70.654300666685614</v>
      </c>
      <c r="E3462">
        <f>'TPS543C20 Loop Gain'!B478</f>
        <v>34400</v>
      </c>
    </row>
    <row r="3463" spans="3:5" x14ac:dyDescent="0.25">
      <c r="C3463">
        <f>'TPS543C20 Loop Gain'!AI477</f>
        <v>21.330977998347507</v>
      </c>
      <c r="D3463">
        <f>'TPS543C20 Loop Gain'!AJ477</f>
        <v>70.736501105575172</v>
      </c>
      <c r="E3463">
        <f>'TPS543C20 Loop Gain'!B477</f>
        <v>34300</v>
      </c>
    </row>
    <row r="3464" spans="3:5" x14ac:dyDescent="0.25">
      <c r="C3464">
        <f>'TPS543C20 Loop Gain'!AI476</f>
        <v>21.382406386708908</v>
      </c>
      <c r="D3464">
        <f>'TPS543C20 Loop Gain'!AJ476</f>
        <v>70.820013341300793</v>
      </c>
      <c r="E3464">
        <f>'TPS543C20 Loop Gain'!B476</f>
        <v>34200</v>
      </c>
    </row>
    <row r="3465" spans="3:5" x14ac:dyDescent="0.25">
      <c r="C3465">
        <f>'TPS543C20 Loop Gain'!AI475</f>
        <v>21.434090327874937</v>
      </c>
      <c r="D3465">
        <f>'TPS543C20 Loop Gain'!AJ475</f>
        <v>70.904862268844923</v>
      </c>
      <c r="E3465">
        <f>'TPS543C20 Loop Gain'!B475</f>
        <v>34100</v>
      </c>
    </row>
    <row r="3466" spans="3:5" x14ac:dyDescent="0.25">
      <c r="C3466">
        <f>'TPS543C20 Loop Gain'!AI474</f>
        <v>21.486031721993434</v>
      </c>
      <c r="D3466">
        <f>'TPS543C20 Loop Gain'!AJ474</f>
        <v>70.99107334010715</v>
      </c>
      <c r="E3466">
        <f>'TPS543C20 Loop Gain'!B474</f>
        <v>34000</v>
      </c>
    </row>
    <row r="3467" spans="3:5" x14ac:dyDescent="0.25">
      <c r="C3467">
        <f>'TPS543C20 Loop Gain'!AI473</f>
        <v>21.538232472677727</v>
      </c>
      <c r="D3467">
        <f>'TPS543C20 Loop Gain'!AJ473</f>
        <v>71.078672577848096</v>
      </c>
      <c r="E3467">
        <f>'TPS543C20 Loop Gain'!B473</f>
        <v>33900</v>
      </c>
    </row>
    <row r="3468" spans="3:5" x14ac:dyDescent="0.25">
      <c r="C3468">
        <f>'TPS543C20 Loop Gain'!AI472</f>
        <v>21.590694486177689</v>
      </c>
      <c r="D3468">
        <f>'TPS543C20 Loop Gain'!AJ472</f>
        <v>71.167686589983504</v>
      </c>
      <c r="E3468">
        <f>'TPS543C20 Loop Gain'!B472</f>
        <v>33800</v>
      </c>
    </row>
    <row r="3469" spans="3:5" x14ac:dyDescent="0.25">
      <c r="C3469">
        <f>'TPS543C20 Loop Gain'!AI471</f>
        <v>21.643419670498464</v>
      </c>
      <c r="D3469">
        <f>'TPS543C20 Loop Gain'!AJ471</f>
        <v>71.258142584260497</v>
      </c>
      <c r="E3469">
        <f>'TPS543C20 Loop Gain'!B471</f>
        <v>33700</v>
      </c>
    </row>
    <row r="3470" spans="3:5" x14ac:dyDescent="0.25">
      <c r="C3470">
        <f>'TPS543C20 Loop Gain'!AI470</f>
        <v>21.696409934463091</v>
      </c>
      <c r="D3470">
        <f>'TPS543C20 Loop Gain'!AJ470</f>
        <v>71.350068383297739</v>
      </c>
      <c r="E3470">
        <f>'TPS543C20 Loop Gain'!B470</f>
        <v>33600</v>
      </c>
    </row>
    <row r="3471" spans="3:5" x14ac:dyDescent="0.25">
      <c r="C3471">
        <f>'TPS543C20 Loop Gain'!AI469</f>
        <v>21.749667186713836</v>
      </c>
      <c r="D3471">
        <f>'TPS543C20 Loop Gain'!AJ469</f>
        <v>71.443492440017664</v>
      </c>
      <c r="E3471">
        <f>'TPS543C20 Loop Gain'!B469</f>
        <v>33500</v>
      </c>
    </row>
    <row r="3472" spans="3:5" x14ac:dyDescent="0.25">
      <c r="C3472">
        <f>'TPS543C20 Loop Gain'!AI468</f>
        <v>21.803193334653741</v>
      </c>
      <c r="D3472">
        <f>'TPS543C20 Loop Gain'!AJ468</f>
        <v>71.538443853468266</v>
      </c>
      <c r="E3472">
        <f>'TPS543C20 Loop Gain'!B468</f>
        <v>33400</v>
      </c>
    </row>
    <row r="3473" spans="3:5" x14ac:dyDescent="0.25">
      <c r="C3473">
        <f>'TPS543C20 Loop Gain'!AI467</f>
        <v>21.856990283319298</v>
      </c>
      <c r="D3473">
        <f>'TPS543C20 Loop Gain'!AJ467</f>
        <v>71.634952385052117</v>
      </c>
      <c r="E3473">
        <f>'TPS543C20 Loop Gain'!B467</f>
        <v>33300</v>
      </c>
    </row>
    <row r="3474" spans="3:5" x14ac:dyDescent="0.25">
      <c r="C3474">
        <f>'TPS543C20 Loop Gain'!AI466</f>
        <v>21.911059934186298</v>
      </c>
      <c r="D3474">
        <f>'TPS543C20 Loop Gain'!AJ466</f>
        <v>71.73304847515449</v>
      </c>
      <c r="E3474">
        <f>'TPS543C20 Loop Gain'!B466</f>
        <v>33200</v>
      </c>
    </row>
    <row r="3475" spans="3:5" x14ac:dyDescent="0.25">
      <c r="C3475">
        <f>'TPS543C20 Loop Gain'!AI465</f>
        <v>21.965404183900752</v>
      </c>
      <c r="D3475">
        <f>'TPS543C20 Loop Gain'!AJ465</f>
        <v>71.832763260197453</v>
      </c>
      <c r="E3475">
        <f>'TPS543C20 Loop Gain'!B465</f>
        <v>33100</v>
      </c>
    </row>
    <row r="3476" spans="3:5" x14ac:dyDescent="0.25">
      <c r="C3476">
        <f>'TPS543C20 Loop Gain'!AI464</f>
        <v>22.020024922934191</v>
      </c>
      <c r="D3476">
        <f>'TPS543C20 Loop Gain'!AJ464</f>
        <v>71.934128590111868</v>
      </c>
      <c r="E3476">
        <f>'TPS543C20 Loop Gain'!B464</f>
        <v>33000</v>
      </c>
    </row>
    <row r="3477" spans="3:5" x14ac:dyDescent="0.25">
      <c r="C3477">
        <f>'TPS543C20 Loop Gain'!AI463</f>
        <v>22.074924034157274</v>
      </c>
      <c r="D3477">
        <f>'TPS543C20 Loop Gain'!AJ463</f>
        <v>72.037177046248942</v>
      </c>
      <c r="E3477">
        <f>'TPS543C20 Loop Gain'!B463</f>
        <v>32900</v>
      </c>
    </row>
    <row r="3478" spans="3:5" x14ac:dyDescent="0.25">
      <c r="C3478">
        <f>'TPS543C20 Loop Gain'!AI462</f>
        <v>22.130103391329527</v>
      </c>
      <c r="D3478">
        <f>'TPS543C20 Loop Gain'!AJ462</f>
        <v>72.141941959723908</v>
      </c>
      <c r="E3478">
        <f>'TPS543C20 Loop Gain'!B462</f>
        <v>32800</v>
      </c>
    </row>
    <row r="3479" spans="3:5" x14ac:dyDescent="0.25">
      <c r="C3479">
        <f>'TPS543C20 Loop Gain'!AI461</f>
        <v>22.18556485749794</v>
      </c>
      <c r="D3479">
        <f>'TPS543C20 Loop Gain'!AJ461</f>
        <v>72.248457430217073</v>
      </c>
      <c r="E3479">
        <f>'TPS543C20 Loop Gain'!B461</f>
        <v>32700</v>
      </c>
    </row>
    <row r="3480" spans="3:5" x14ac:dyDescent="0.25">
      <c r="C3480">
        <f>'TPS543C20 Loop Gain'!AI460</f>
        <v>22.241310283301623</v>
      </c>
      <c r="D3480">
        <f>'TPS543C20 Loop Gain'!AJ460</f>
        <v>72.356758345211233</v>
      </c>
      <c r="E3480">
        <f>'TPS543C20 Loop Gain'!B460</f>
        <v>32600</v>
      </c>
    </row>
    <row r="3481" spans="3:5" x14ac:dyDescent="0.25">
      <c r="C3481">
        <f>'TPS543C20 Loop Gain'!AI459</f>
        <v>22.297341505179343</v>
      </c>
      <c r="D3481">
        <f>'TPS543C20 Loop Gain'!AJ459</f>
        <v>72.466880399711542</v>
      </c>
      <c r="E3481">
        <f>'TPS543C20 Loop Gain'!B459</f>
        <v>32500</v>
      </c>
    </row>
    <row r="3482" spans="3:5" x14ac:dyDescent="0.25">
      <c r="C3482">
        <f>'TPS543C20 Loop Gain'!AI458</f>
        <v>22.353660343469809</v>
      </c>
      <c r="D3482">
        <f>'TPS543C20 Loop Gain'!AJ458</f>
        <v>72.578860116417715</v>
      </c>
      <c r="E3482">
        <f>'TPS543C20 Loop Gain'!B458</f>
        <v>32400</v>
      </c>
    </row>
    <row r="3483" spans="3:5" x14ac:dyDescent="0.25">
      <c r="C3483">
        <f>'TPS543C20 Loop Gain'!AI457</f>
        <v>22.41026860040504</v>
      </c>
      <c r="D3483">
        <f>'TPS543C20 Loop Gain'!AJ457</f>
        <v>72.692734866372774</v>
      </c>
      <c r="E3483">
        <f>'TPS543C20 Loop Gain'!B457</f>
        <v>32300</v>
      </c>
    </row>
    <row r="3484" spans="3:5" x14ac:dyDescent="0.25">
      <c r="C3484">
        <f>'TPS543C20 Loop Gain'!AI456</f>
        <v>22.46716805798566</v>
      </c>
      <c r="D3484">
        <f>'TPS543C20 Loop Gain'!AJ456</f>
        <v>72.808542890089782</v>
      </c>
      <c r="E3484">
        <f>'TPS543C20 Loop Gain'!B456</f>
        <v>32200</v>
      </c>
    </row>
    <row r="3485" spans="3:5" x14ac:dyDescent="0.25">
      <c r="C3485">
        <f>'TPS543C20 Loop Gain'!AI455</f>
        <v>22.524360475737769</v>
      </c>
      <c r="D3485">
        <f>'TPS543C20 Loop Gain'!AJ455</f>
        <v>72.926323319164567</v>
      </c>
      <c r="E3485">
        <f>'TPS543C20 Loop Gain'!B455</f>
        <v>32100</v>
      </c>
    </row>
    <row r="3486" spans="3:5" x14ac:dyDescent="0.25">
      <c r="C3486">
        <f>'TPS543C20 Loop Gain'!AI454</f>
        <v>22.58184758834059</v>
      </c>
      <c r="D3486">
        <f>'TPS543C20 Loop Gain'!AJ454</f>
        <v>73.046116198371294</v>
      </c>
      <c r="E3486">
        <f>'TPS543C20 Loop Gain'!B454</f>
        <v>32000</v>
      </c>
    </row>
    <row r="3487" spans="3:5" x14ac:dyDescent="0.25">
      <c r="C3487">
        <f>'TPS543C20 Loop Gain'!AI453</f>
        <v>22.639631103119914</v>
      </c>
      <c r="D3487">
        <f>'TPS543C20 Loop Gain'!AJ453</f>
        <v>73.167962508248095</v>
      </c>
      <c r="E3487">
        <f>'TPS543C20 Loop Gain'!B453</f>
        <v>31900</v>
      </c>
    </row>
    <row r="3488" spans="3:5" x14ac:dyDescent="0.25">
      <c r="C3488">
        <f>'TPS543C20 Loop Gain'!AI452</f>
        <v>22.697712697402022</v>
      </c>
      <c r="D3488">
        <f>'TPS543C20 Loop Gain'!AJ452</f>
        <v>73.291904188180553</v>
      </c>
      <c r="E3488">
        <f>'TPS543C20 Loop Gain'!B452</f>
        <v>31800</v>
      </c>
    </row>
    <row r="3489" spans="3:5" x14ac:dyDescent="0.25">
      <c r="C3489">
        <f>'TPS543C20 Loop Gain'!AI451</f>
        <v>22.756094015717302</v>
      </c>
      <c r="D3489">
        <f>'TPS543C20 Loop Gain'!AJ451</f>
        <v>73.417984159976839</v>
      </c>
      <c r="E3489">
        <f>'TPS543C20 Loop Gain'!B451</f>
        <v>31700</v>
      </c>
    </row>
    <row r="3490" spans="3:5" x14ac:dyDescent="0.25">
      <c r="C3490">
        <f>'TPS543C20 Loop Gain'!AI450</f>
        <v>22.81477666685133</v>
      </c>
      <c r="D3490">
        <f>'TPS543C20 Loop Gain'!AJ450</f>
        <v>73.546246351934414</v>
      </c>
      <c r="E3490">
        <f>'TPS543C20 Loop Gain'!B450</f>
        <v>31600</v>
      </c>
    </row>
    <row r="3491" spans="3:5" x14ac:dyDescent="0.25">
      <c r="C3491">
        <f>'TPS543C20 Loop Gain'!AI449</f>
        <v>22.873762220729059</v>
      </c>
      <c r="D3491">
        <f>'TPS543C20 Loop Gain'!AJ449</f>
        <v>73.676735723410772</v>
      </c>
      <c r="E3491">
        <f>'TPS543C20 Loop Gain'!B449</f>
        <v>31500</v>
      </c>
    </row>
    <row r="3492" spans="3:5" x14ac:dyDescent="0.25">
      <c r="C3492">
        <f>'TPS543C20 Loop Gain'!AI448</f>
        <v>22.933052205129172</v>
      </c>
      <c r="D3492">
        <f>'TPS543C20 Loop Gain'!AJ448</f>
        <v>73.809498289875208</v>
      </c>
      <c r="E3492">
        <f>'TPS543C20 Loop Gain'!B448</f>
        <v>31400</v>
      </c>
    </row>
    <row r="3493" spans="3:5" x14ac:dyDescent="0.25">
      <c r="C3493">
        <f>'TPS543C20 Loop Gain'!AI447</f>
        <v>22.99264810221743</v>
      </c>
      <c r="D3493">
        <f>'TPS543C20 Loop Gain'!AJ447</f>
        <v>73.944581148463911</v>
      </c>
      <c r="E3493">
        <f>'TPS543C20 Loop Gain'!B447</f>
        <v>31300</v>
      </c>
    </row>
    <row r="3494" spans="3:5" x14ac:dyDescent="0.25">
      <c r="C3494">
        <f>'TPS543C20 Loop Gain'!AI446</f>
        <v>23.052551344890485</v>
      </c>
      <c r="D3494">
        <f>'TPS543C20 Loop Gain'!AJ446</f>
        <v>74.082032504007472</v>
      </c>
      <c r="E3494">
        <f>'TPS543C20 Loop Gain'!B446</f>
        <v>31200</v>
      </c>
    </row>
    <row r="3495" spans="3:5" x14ac:dyDescent="0.25">
      <c r="C3495">
        <f>'TPS543C20 Loop Gain'!AI445</f>
        <v>23.11276331292018</v>
      </c>
      <c r="D3495">
        <f>'TPS543C20 Loop Gain'!AJ445</f>
        <v>74.221901695544361</v>
      </c>
      <c r="E3495">
        <f>'TPS543C20 Loop Gain'!B445</f>
        <v>31100</v>
      </c>
    </row>
    <row r="3496" spans="3:5" x14ac:dyDescent="0.25">
      <c r="C3496">
        <f>'TPS543C20 Loop Gain'!AI444</f>
        <v>23.173285328889108</v>
      </c>
      <c r="D3496">
        <f>'TPS543C20 Loop Gain'!AJ444</f>
        <v>74.364239223302462</v>
      </c>
      <c r="E3496">
        <f>'TPS543C20 Loop Gain'!B444</f>
        <v>31000</v>
      </c>
    </row>
    <row r="3497" spans="3:5" x14ac:dyDescent="0.25">
      <c r="C3497">
        <f>'TPS543C20 Loop Gain'!AI443</f>
        <v>23.234118653906638</v>
      </c>
      <c r="D3497">
        <f>'TPS543C20 Loop Gain'!AJ443</f>
        <v>74.509096776140836</v>
      </c>
      <c r="E3497">
        <f>'TPS543C20 Loop Gain'!B443</f>
        <v>30900</v>
      </c>
    </row>
    <row r="3498" spans="3:5" x14ac:dyDescent="0.25">
      <c r="C3498">
        <f>'TPS543C20 Loop Gain'!AI442</f>
        <v>23.295264483094584</v>
      </c>
      <c r="D3498">
        <f>'TPS543C20 Loop Gain'!AJ442</f>
        <v>74.656527259437965</v>
      </c>
      <c r="E3498">
        <f>'TPS543C20 Loop Gain'!B442</f>
        <v>30800</v>
      </c>
    </row>
    <row r="3499" spans="3:5" x14ac:dyDescent="0.25">
      <c r="C3499">
        <f>'TPS543C20 Loop Gain'!AI441</f>
        <v>23.356723940830477</v>
      </c>
      <c r="D3499">
        <f>'TPS543C20 Loop Gain'!AJ441</f>
        <v>74.806584823411796</v>
      </c>
      <c r="E3499">
        <f>'TPS543C20 Loop Gain'!B441</f>
        <v>30700</v>
      </c>
    </row>
    <row r="3500" spans="3:5" x14ac:dyDescent="0.25">
      <c r="C3500">
        <f>'TPS543C20 Loop Gain'!AI440</f>
        <v>23.418498075738814</v>
      </c>
      <c r="D3500">
        <f>'TPS543C20 Loop Gain'!AJ440</f>
        <v>74.959324891849903</v>
      </c>
      <c r="E3500">
        <f>'TPS543C20 Loop Gain'!B440</f>
        <v>30600</v>
      </c>
    </row>
    <row r="3501" spans="3:5" x14ac:dyDescent="0.25">
      <c r="C3501">
        <f>'TPS543C20 Loop Gain'!AI439</f>
        <v>23.480587855413766</v>
      </c>
      <c r="D3501">
        <f>'TPS543C20 Loop Gain'!AJ439</f>
        <v>75.114804191241006</v>
      </c>
      <c r="E3501">
        <f>'TPS543C20 Loop Gain'!B439</f>
        <v>30500</v>
      </c>
    </row>
    <row r="3502" spans="3:5" x14ac:dyDescent="0.25">
      <c r="C3502">
        <f>'TPS543C20 Loop Gain'!AI438</f>
        <v>23.542994160866158</v>
      </c>
      <c r="D3502">
        <f>'TPS543C20 Loop Gain'!AJ438</f>
        <v>75.273080780263882</v>
      </c>
      <c r="E3502">
        <f>'TPS543C20 Loop Gain'!B438</f>
        <v>30400</v>
      </c>
    </row>
    <row r="3503" spans="3:5" x14ac:dyDescent="0.25">
      <c r="C3503">
        <f>'TPS543C20 Loop Gain'!AI437</f>
        <v>23.605717780674446</v>
      </c>
      <c r="D3503">
        <f>'TPS543C20 Loop Gain'!AJ437</f>
        <v>75.434214079622038</v>
      </c>
      <c r="E3503">
        <f>'TPS543C20 Loop Gain'!B437</f>
        <v>30300</v>
      </c>
    </row>
    <row r="3504" spans="3:5" x14ac:dyDescent="0.25">
      <c r="C3504">
        <f>'TPS543C20 Loop Gain'!AI436</f>
        <v>23.668759404831516</v>
      </c>
      <c r="D3504">
        <f>'TPS543C20 Loop Gain'!AJ436</f>
        <v>75.598264902185008</v>
      </c>
      <c r="E3504">
        <f>'TPS543C20 Loop Gain'!B436</f>
        <v>30200</v>
      </c>
    </row>
    <row r="3505" spans="3:5" x14ac:dyDescent="0.25">
      <c r="C3505">
        <f>'TPS543C20 Loop Gain'!AI435</f>
        <v>23.732119618270243</v>
      </c>
      <c r="D3505">
        <f>'TPS543C20 Loop Gain'!AJ435</f>
        <v>75.765295483403094</v>
      </c>
      <c r="E3505">
        <f>'TPS543C20 Loop Gain'!B435</f>
        <v>30100</v>
      </c>
    </row>
    <row r="3506" spans="3:5" x14ac:dyDescent="0.25">
      <c r="C3506">
        <f>'TPS543C20 Loop Gain'!AI434</f>
        <v>23.795798894051106</v>
      </c>
      <c r="D3506">
        <f>'TPS543C20 Loop Gain'!AJ434</f>
        <v>75.935369511947584</v>
      </c>
      <c r="E3506">
        <f>'TPS543C20 Loop Gain'!B434</f>
        <v>30000</v>
      </c>
    </row>
    <row r="3507" spans="3:5" x14ac:dyDescent="0.25">
      <c r="C3507">
        <f>'TPS543C20 Loop Gain'!AI433</f>
        <v>23.85979758619921</v>
      </c>
      <c r="D3507">
        <f>'TPS543C20 Loop Gain'!AJ433</f>
        <v>76.10855216053956</v>
      </c>
      <c r="E3507">
        <f>'TPS543C20 Loop Gain'!B433</f>
        <v>29900</v>
      </c>
    </row>
    <row r="3508" spans="3:5" x14ac:dyDescent="0.25">
      <c r="C3508">
        <f>'TPS543C20 Loop Gain'!AI432</f>
        <v>23.92411592217136</v>
      </c>
      <c r="D3508">
        <f>'TPS543C20 Loop Gain'!AJ432</f>
        <v>76.284910116912855</v>
      </c>
      <c r="E3508">
        <f>'TPS543C20 Loop Gain'!B432</f>
        <v>29800</v>
      </c>
    </row>
    <row r="3509" spans="3:5" x14ac:dyDescent="0.25">
      <c r="C3509">
        <f>'TPS543C20 Loop Gain'!AI431</f>
        <v>23.988753994938556</v>
      </c>
      <c r="D3509">
        <f>'TPS543C20 Loop Gain'!AJ431</f>
        <v>76.464511614847169</v>
      </c>
      <c r="E3509">
        <f>'TPS543C20 Loop Gain'!B431</f>
        <v>29700</v>
      </c>
    </row>
    <row r="3510" spans="3:5" x14ac:dyDescent="0.25">
      <c r="C3510">
        <f>'TPS543C20 Loop Gain'!AI430</f>
        <v>24.053711754663041</v>
      </c>
      <c r="D3510">
        <f>'TPS543C20 Loop Gain'!AJ430</f>
        <v>76.647426465214025</v>
      </c>
      <c r="E3510">
        <f>'TPS543C20 Loop Gain'!B430</f>
        <v>29600</v>
      </c>
    </row>
    <row r="3511" spans="3:5" x14ac:dyDescent="0.25">
      <c r="C3511">
        <f>'TPS543C20 Loop Gain'!AI429</f>
        <v>24.118988999956112</v>
      </c>
      <c r="D3511">
        <f>'TPS543C20 Loop Gain'!AJ429</f>
        <v>76.8337260869679</v>
      </c>
      <c r="E3511">
        <f>'TPS543C20 Loop Gain'!B429</f>
        <v>29500</v>
      </c>
    </row>
    <row r="3512" spans="3:5" x14ac:dyDescent="0.25">
      <c r="C3512">
        <f>'TPS543C20 Loop Gain'!AI428</f>
        <v>24.184585368693821</v>
      </c>
      <c r="D3512">
        <f>'TPS543C20 Loop Gain'!AJ428</f>
        <v>77.023483537988071</v>
      </c>
      <c r="E3512">
        <f>'TPS543C20 Loop Gain'!B428</f>
        <v>29400</v>
      </c>
    </row>
    <row r="3513" spans="3:5" x14ac:dyDescent="0.25">
      <c r="C3513">
        <f>'TPS543C20 Loop Gain'!AI427</f>
        <v>24.250500328371423</v>
      </c>
      <c r="D3513">
        <f>'TPS543C20 Loop Gain'!AJ427</f>
        <v>77.216773545707113</v>
      </c>
      <c r="E3513">
        <f>'TPS543C20 Loop Gain'!B427</f>
        <v>29300</v>
      </c>
    </row>
    <row r="3514" spans="3:5" x14ac:dyDescent="0.25">
      <c r="C3514">
        <f>'TPS543C20 Loop Gain'!AI426</f>
        <v>24.316733165978789</v>
      </c>
      <c r="D3514">
        <f>'TPS543C20 Loop Gain'!AJ426</f>
        <v>77.413672537402775</v>
      </c>
      <c r="E3514">
        <f>'TPS543C20 Loop Gain'!B426</f>
        <v>29200</v>
      </c>
    </row>
    <row r="3515" spans="3:5" x14ac:dyDescent="0.25">
      <c r="C3515">
        <f>'TPS543C20 Loop Gain'!AI425</f>
        <v>24.383282977373465</v>
      </c>
      <c r="D3515">
        <f>'TPS543C20 Loop Gain'!AJ425</f>
        <v>77.614258670074037</v>
      </c>
      <c r="E3515">
        <f>'TPS543C20 Loop Gain'!B425</f>
        <v>29100</v>
      </c>
    </row>
    <row r="3516" spans="3:5" x14ac:dyDescent="0.25">
      <c r="C3516">
        <f>'TPS543C20 Loop Gain'!AI424</f>
        <v>24.450148656132889</v>
      </c>
      <c r="D3516">
        <f>'TPS543C20 Loop Gain'!AJ424</f>
        <v>77.818611859769632</v>
      </c>
      <c r="E3516">
        <f>'TPS543C20 Loop Gain'!B424</f>
        <v>29000</v>
      </c>
    </row>
    <row r="3517" spans="3:5" x14ac:dyDescent="0.25">
      <c r="C3517">
        <f>'TPS543C20 Loop Gain'!AI423</f>
        <v>24.517328881858127</v>
      </c>
      <c r="D3517">
        <f>'TPS543C20 Loop Gain'!AJ423</f>
        <v>78.026813810244533</v>
      </c>
      <c r="E3517">
        <f>'TPS543C20 Loop Gain'!B423</f>
        <v>28900</v>
      </c>
    </row>
    <row r="3518" spans="3:5" x14ac:dyDescent="0.25">
      <c r="C3518">
        <f>'TPS543C20 Loop Gain'!AI422</f>
        <v>24.58482210791502</v>
      </c>
      <c r="D3518">
        <f>'TPS543C20 Loop Gain'!AJ422</f>
        <v>78.238948040808282</v>
      </c>
      <c r="E3518">
        <f>'TPS543C20 Loop Gain'!B422</f>
        <v>28800</v>
      </c>
    </row>
    <row r="3519" spans="3:5" x14ac:dyDescent="0.25">
      <c r="C3519">
        <f>'TPS543C20 Loop Gain'!AI421</f>
        <v>24.652626548582216</v>
      </c>
      <c r="D3519">
        <f>'TPS543C20 Loop Gain'!AJ421</f>
        <v>78.455099913208983</v>
      </c>
      <c r="E3519">
        <f>'TPS543C20 Loop Gain'!B421</f>
        <v>28700</v>
      </c>
    </row>
    <row r="3520" spans="3:5" x14ac:dyDescent="0.25">
      <c r="C3520">
        <f>'TPS543C20 Loop Gain'!AI420</f>
        <v>24.720740165586417</v>
      </c>
      <c r="D3520">
        <f>'TPS543C20 Loop Gain'!AJ420</f>
        <v>78.675356657394261</v>
      </c>
      <c r="E3520">
        <f>'TPS543C20 Loop Gain'!B420</f>
        <v>28600</v>
      </c>
    </row>
    <row r="3521" spans="3:5" x14ac:dyDescent="0.25">
      <c r="C3521">
        <f>'TPS543C20 Loop Gain'!AI419</f>
        <v>24.789160654001904</v>
      </c>
      <c r="D3521">
        <f>'TPS543C20 Loop Gain'!AJ419</f>
        <v>78.899807395963307</v>
      </c>
      <c r="E3521">
        <f>'TPS543C20 Loop Gain'!B419</f>
        <v>28500</v>
      </c>
    </row>
    <row r="3522" spans="3:5" x14ac:dyDescent="0.25">
      <c r="C3522">
        <f>'TPS543C20 Loop Gain'!AI418</f>
        <v>24.857885427486671</v>
      </c>
      <c r="D3522">
        <f>'TPS543C20 Loop Gain'!AJ418</f>
        <v>79.128543167108305</v>
      </c>
      <c r="E3522">
        <f>'TPS543C20 Loop Gain'!B418</f>
        <v>28400</v>
      </c>
    </row>
    <row r="3523" spans="3:5" x14ac:dyDescent="0.25">
      <c r="C3523">
        <f>'TPS543C20 Loop Gain'!AI417</f>
        <v>24.92691160283497</v>
      </c>
      <c r="D3523">
        <f>'TPS543C20 Loop Gain'!AJ417</f>
        <v>79.36165694584669</v>
      </c>
      <c r="E3523">
        <f>'TPS543C20 Loop Gain'!B417</f>
        <v>28300</v>
      </c>
    </row>
    <row r="3524" spans="3:5" x14ac:dyDescent="0.25">
      <c r="C3524">
        <f>'TPS543C20 Loop Gain'!AI416</f>
        <v>24.996235983818881</v>
      </c>
      <c r="D3524">
        <f>'TPS543C20 Loop Gain'!AJ416</f>
        <v>79.599243663299575</v>
      </c>
      <c r="E3524">
        <f>'TPS543C20 Loop Gain'!B416</f>
        <v>28200</v>
      </c>
    </row>
    <row r="3525" spans="3:5" x14ac:dyDescent="0.25">
      <c r="C3525">
        <f>'TPS543C20 Loop Gain'!AI415</f>
        <v>25.065855044296935</v>
      </c>
      <c r="D3525">
        <f>'TPS543C20 Loop Gain'!AJ415</f>
        <v>79.8414002237689</v>
      </c>
      <c r="E3525">
        <f>'TPS543C20 Loop Gain'!B415</f>
        <v>28100</v>
      </c>
    </row>
    <row r="3526" spans="3:5" x14ac:dyDescent="0.25">
      <c r="C3526">
        <f>'TPS543C20 Loop Gain'!AI414</f>
        <v>25.135764910562649</v>
      </c>
      <c r="D3526">
        <f>'TPS543C20 Loop Gain'!AJ414</f>
        <v>80.088225519350345</v>
      </c>
      <c r="E3526">
        <f>'TPS543C20 Loop Gain'!B414</f>
        <v>28000</v>
      </c>
    </row>
    <row r="3527" spans="3:5" x14ac:dyDescent="0.25">
      <c r="C3527">
        <f>'TPS543C20 Loop Gain'!AI413</f>
        <v>25.205961342912403</v>
      </c>
      <c r="D3527">
        <f>'TPS543C20 Loop Gain'!AJ413</f>
        <v>80.339820441769049</v>
      </c>
      <c r="E3527">
        <f>'TPS543C20 Loop Gain'!B413</f>
        <v>27900</v>
      </c>
    </row>
    <row r="3528" spans="3:5" x14ac:dyDescent="0.25">
      <c r="C3528">
        <f>'TPS543C20 Loop Gain'!AI412</f>
        <v>25.276439716407268</v>
      </c>
      <c r="D3528">
        <f>'TPS543C20 Loop Gain'!AJ412</f>
        <v>80.596287891150354</v>
      </c>
      <c r="E3528">
        <f>'TPS543C20 Loop Gain'!B412</f>
        <v>27800</v>
      </c>
    </row>
    <row r="3529" spans="3:5" x14ac:dyDescent="0.25">
      <c r="C3529">
        <f>'TPS543C20 Loop Gain'!AI411</f>
        <v>25.347195000804078</v>
      </c>
      <c r="D3529">
        <f>'TPS543C20 Loop Gain'!AJ411</f>
        <v>80.857732781357328</v>
      </c>
      <c r="E3529">
        <f>'TPS543C20 Loop Gain'!B411</f>
        <v>27700</v>
      </c>
    </row>
    <row r="3530" spans="3:5" x14ac:dyDescent="0.25">
      <c r="C3530">
        <f>'TPS543C20 Loop Gain'!AI410</f>
        <v>25.418221739640494</v>
      </c>
      <c r="D3530">
        <f>'TPS543C20 Loop Gain'!AJ410</f>
        <v>81.12426204154562</v>
      </c>
      <c r="E3530">
        <f>'TPS543C20 Loop Gain'!B410</f>
        <v>27600</v>
      </c>
    </row>
    <row r="3531" spans="3:5" x14ac:dyDescent="0.25">
      <c r="C3531">
        <f>'TPS543C20 Loop Gain'!AI409</f>
        <v>25.489514028442635</v>
      </c>
      <c r="D3531">
        <f>'TPS543C20 Loop Gain'!AJ409</f>
        <v>81.395984613538189</v>
      </c>
      <c r="E3531">
        <f>'TPS543C20 Loop Gain'!B409</f>
        <v>27500</v>
      </c>
    </row>
    <row r="3532" spans="3:5" x14ac:dyDescent="0.25">
      <c r="C3532">
        <f>'TPS543C20 Loop Gain'!AI408</f>
        <v>25.561065492047554</v>
      </c>
      <c r="D3532">
        <f>'TPS543C20 Loop Gain'!AJ408</f>
        <v>81.673011444590472</v>
      </c>
      <c r="E3532">
        <f>'TPS543C20 Loop Gain'!B408</f>
        <v>27400</v>
      </c>
    </row>
    <row r="3533" spans="3:5" x14ac:dyDescent="0.25">
      <c r="C3533">
        <f>'TPS543C20 Loop Gain'!AI407</f>
        <v>25.632869261013589</v>
      </c>
      <c r="D3533">
        <f>'TPS543C20 Loop Gain'!AJ407</f>
        <v>81.955455475100365</v>
      </c>
      <c r="E3533">
        <f>'TPS543C20 Loop Gain'!B407</f>
        <v>27300</v>
      </c>
    </row>
    <row r="3534" spans="3:5" x14ac:dyDescent="0.25">
      <c r="C3534">
        <f>'TPS543C20 Loop Gain'!AI406</f>
        <v>25.704917947108498</v>
      </c>
      <c r="D3534">
        <f>'TPS543C20 Loop Gain'!AJ406</f>
        <v>82.243431620779802</v>
      </c>
      <c r="E3534">
        <f>'TPS543C20 Loop Gain'!B406</f>
        <v>27200</v>
      </c>
    </row>
    <row r="3535" spans="3:5" x14ac:dyDescent="0.25">
      <c r="C3535">
        <f>'TPS543C20 Loop Gain'!AI405</f>
        <v>25.777203617859126</v>
      </c>
      <c r="D3535">
        <f>'TPS543C20 Loop Gain'!AJ405</f>
        <v>82.53705674876413</v>
      </c>
      <c r="E3535">
        <f>'TPS543C20 Loop Gain'!B405</f>
        <v>27100</v>
      </c>
    </row>
    <row r="3536" spans="3:5" x14ac:dyDescent="0.25">
      <c r="C3536">
        <f>'TPS543C20 Loop Gain'!AI404</f>
        <v>25.849717770154491</v>
      </c>
      <c r="D3536">
        <f>'TPS543C20 Loop Gain'!AJ404</f>
        <v>82.836449647109959</v>
      </c>
      <c r="E3536">
        <f>'TPS543C20 Loop Gain'!B404</f>
        <v>27000</v>
      </c>
    </row>
    <row r="3537" spans="3:5" x14ac:dyDescent="0.25">
      <c r="C3537">
        <f>'TPS543C20 Loop Gain'!AI403</f>
        <v>25.922451302894956</v>
      </c>
      <c r="D3537">
        <f>'TPS543C20 Loop Gain'!AJ403</f>
        <v>83.141730987093652</v>
      </c>
      <c r="E3537">
        <f>'TPS543C20 Loop Gain'!B403</f>
        <v>26900</v>
      </c>
    </row>
    <row r="3538" spans="3:5" x14ac:dyDescent="0.25">
      <c r="C3538">
        <f>'TPS543C20 Loop Gain'!AI402</f>
        <v>25.995394488682351</v>
      </c>
      <c r="D3538">
        <f>'TPS543C20 Loop Gain'!AJ402</f>
        <v>83.453023277695507</v>
      </c>
      <c r="E3538">
        <f>'TPS543C20 Loop Gain'!B402</f>
        <v>26800</v>
      </c>
    </row>
    <row r="3539" spans="3:5" x14ac:dyDescent="0.25">
      <c r="C3539">
        <f>'TPS543C20 Loop Gain'!AI401</f>
        <v>26.068536944556545</v>
      </c>
      <c r="D3539">
        <f>'TPS543C20 Loop Gain'!AJ401</f>
        <v>83.770450811590024</v>
      </c>
      <c r="E3539">
        <f>'TPS543C20 Loop Gain'!B401</f>
        <v>26700</v>
      </c>
    </row>
    <row r="3540" spans="3:5" x14ac:dyDescent="0.25">
      <c r="C3540">
        <f>'TPS543C20 Loop Gain'!AI400</f>
        <v>26.141867601781357</v>
      </c>
      <c r="D3540">
        <f>'TPS543C20 Loop Gain'!AJ400</f>
        <v>84.094139601955959</v>
      </c>
      <c r="E3540">
        <f>'TPS543C20 Loop Gain'!B400</f>
        <v>26600</v>
      </c>
    </row>
    <row r="3541" spans="3:5" x14ac:dyDescent="0.25">
      <c r="C3541">
        <f>'TPS543C20 Loop Gain'!AI399</f>
        <v>26.215374674695553</v>
      </c>
      <c r="D3541">
        <f>'TPS543C20 Loop Gain'!AJ399</f>
        <v>84.424217309368728</v>
      </c>
      <c r="E3541">
        <f>'TPS543C20 Loop Gain'!B399</f>
        <v>26500</v>
      </c>
    </row>
    <row r="3542" spans="3:5" x14ac:dyDescent="0.25">
      <c r="C3542">
        <f>'TPS543C20 Loop Gain'!AI398</f>
        <v>26.289045628643095</v>
      </c>
      <c r="D3542">
        <f>'TPS543C20 Loop Gain'!AJ398</f>
        <v>84.760813157977609</v>
      </c>
      <c r="E3542">
        <f>'TPS543C20 Loop Gain'!B398</f>
        <v>26400</v>
      </c>
    </row>
    <row r="3543" spans="3:5" x14ac:dyDescent="0.25">
      <c r="C3543">
        <f>'TPS543C20 Loop Gain'!AI397</f>
        <v>26.362867147015589</v>
      </c>
      <c r="D3543">
        <f>'TPS543C20 Loop Gain'!AJ397</f>
        <v>85.104057840169261</v>
      </c>
      <c r="E3543">
        <f>'TPS543C20 Loop Gain'!B397</f>
        <v>26300</v>
      </c>
    </row>
    <row r="3544" spans="3:5" x14ac:dyDescent="0.25">
      <c r="C3544">
        <f>'TPS543C20 Loop Gain'!AI396</f>
        <v>26.436825097435577</v>
      </c>
      <c r="D3544">
        <f>'TPS543C20 Loop Gain'!AJ396</f>
        <v>85.454083408854657</v>
      </c>
      <c r="E3544">
        <f>'TPS543C20 Loop Gain'!B396</f>
        <v>26200</v>
      </c>
    </row>
    <row r="3545" spans="3:5" x14ac:dyDescent="0.25">
      <c r="C3545">
        <f>'TPS543C20 Loop Gain'!AI395</f>
        <v>26.510904497127711</v>
      </c>
      <c r="D3545">
        <f>'TPS543C20 Loop Gain'!AJ395</f>
        <v>85.811023156461147</v>
      </c>
      <c r="E3545">
        <f>'TPS543C20 Loop Gain'!B395</f>
        <v>26100</v>
      </c>
    </row>
    <row r="3546" spans="3:5" x14ac:dyDescent="0.25">
      <c r="C3546">
        <f>'TPS543C20 Loop Gain'!AI394</f>
        <v>26.585089477529309</v>
      </c>
      <c r="D3546">
        <f>'TPS543C20 Loop Gain'!AJ394</f>
        <v>86.175011479734209</v>
      </c>
      <c r="E3546">
        <f>'TPS543C20 Loop Gain'!B394</f>
        <v>26000</v>
      </c>
    </row>
    <row r="3547" spans="3:5" x14ac:dyDescent="0.25">
      <c r="C3547">
        <f>'TPS543C20 Loop Gain'!AI393</f>
        <v>26.659363248208816</v>
      </c>
      <c r="D3547">
        <f>'TPS543C20 Loop Gain'!AJ393</f>
        <v>86.546183729334317</v>
      </c>
      <c r="E3547">
        <f>'TPS543C20 Loop Gain'!B393</f>
        <v>25900</v>
      </c>
    </row>
    <row r="3548" spans="3:5" x14ac:dyDescent="0.25">
      <c r="C3548">
        <f>'TPS543C20 Loop Gain'!AI392</f>
        <v>26.733708060165693</v>
      </c>
      <c r="D3548">
        <f>'TPS543C20 Loop Gain'!AJ392</f>
        <v>86.924676043266302</v>
      </c>
      <c r="E3548">
        <f>'TPS543C20 Loop Gain'!B392</f>
        <v>25800</v>
      </c>
    </row>
    <row r="3549" spans="3:5" x14ac:dyDescent="0.25">
      <c r="C3549">
        <f>'TPS543C20 Loop Gain'!AI391</f>
        <v>26.80810516860349</v>
      </c>
      <c r="D3549">
        <f>'TPS543C20 Loop Gain'!AJ391</f>
        <v>87.31062516306811</v>
      </c>
      <c r="E3549">
        <f>'TPS543C20 Loop Gain'!B391</f>
        <v>25700</v>
      </c>
    </row>
    <row r="3550" spans="3:5" x14ac:dyDescent="0.25">
      <c r="C3550">
        <f>'TPS543C20 Loop Gain'!AI390</f>
        <v>26.882534795284062</v>
      </c>
      <c r="D3550">
        <f>'TPS543C20 Loop Gain'!AJ390</f>
        <v>87.704168231723017</v>
      </c>
      <c r="E3550">
        <f>'TPS543C20 Loop Gain'!B390</f>
        <v>25600</v>
      </c>
    </row>
    <row r="3551" spans="3:5" x14ac:dyDescent="0.25">
      <c r="C3551">
        <f>'TPS543C20 Loop Gain'!AI389</f>
        <v>26.956976090583385</v>
      </c>
      <c r="D3551">
        <f>'TPS543C20 Loop Gain'!AJ389</f>
        <v>88.105442572208474</v>
      </c>
      <c r="E3551">
        <f>'TPS543C20 Loop Gain'!B389</f>
        <v>25500</v>
      </c>
    </row>
    <row r="3552" spans="3:5" x14ac:dyDescent="0.25">
      <c r="C3552">
        <f>'TPS543C20 Loop Gain'!AI388</f>
        <v>27.031407095384509</v>
      </c>
      <c r="D3552">
        <f>'TPS543C20 Loop Gain'!AJ388</f>
        <v>88.5145854455766</v>
      </c>
      <c r="E3552">
        <f>'TPS543C20 Loop Gain'!B388</f>
        <v>25400</v>
      </c>
    </row>
    <row r="3553" spans="3:5" x14ac:dyDescent="0.25">
      <c r="C3553">
        <f>'TPS543C20 Loop Gain'!AI387</f>
        <v>27.105804702972051</v>
      </c>
      <c r="D3553">
        <f>'TPS543C20 Loop Gain'!AJ387</f>
        <v>88.931733787457873</v>
      </c>
      <c r="E3553">
        <f>'TPS543C20 Loop Gain'!B387</f>
        <v>25300</v>
      </c>
    </row>
    <row r="3554" spans="3:5" x14ac:dyDescent="0.25">
      <c r="C3554">
        <f>'TPS543C20 Loop Gain'!AI386</f>
        <v>27.18014462110029</v>
      </c>
      <c r="D3554">
        <f>'TPS543C20 Loop Gain'!AJ386</f>
        <v>89.357023921902112</v>
      </c>
      <c r="E3554">
        <f>'TPS543C20 Loop Gain'!B386</f>
        <v>25200</v>
      </c>
    </row>
    <row r="3555" spans="3:5" x14ac:dyDescent="0.25">
      <c r="C3555">
        <f>'TPS543C20 Loop Gain'!AI385</f>
        <v>27.254401334435737</v>
      </c>
      <c r="D3555">
        <f>'TPS543C20 Loop Gain'!AJ385</f>
        <v>89.790591251425525</v>
      </c>
      <c r="E3555">
        <f>'TPS543C20 Loop Gain'!B385</f>
        <v>25100</v>
      </c>
    </row>
    <row r="3556" spans="3:5" x14ac:dyDescent="0.25">
      <c r="C3556">
        <f>'TPS543C20 Loop Gain'!AI384</f>
        <v>27.328548067598891</v>
      </c>
      <c r="D3556">
        <f>'TPS543C20 Loop Gain'!AJ384</f>
        <v>90.232569922216072</v>
      </c>
      <c r="E3556">
        <f>'TPS543C20 Loop Gain'!B384</f>
        <v>25000</v>
      </c>
    </row>
    <row r="3557" spans="3:5" x14ac:dyDescent="0.25">
      <c r="C3557">
        <f>'TPS543C20 Loop Gain'!AI383</f>
        <v>27.402556749047406</v>
      </c>
      <c r="D3557">
        <f>'TPS543C20 Loop Gain'!AJ383</f>
        <v>90.683092463445547</v>
      </c>
      <c r="E3557">
        <f>'TPS543C20 Loop Gain'!B383</f>
        <v>24900</v>
      </c>
    </row>
    <row r="3558" spans="3:5" x14ac:dyDescent="0.25">
      <c r="C3558">
        <f>'TPS543C20 Loop Gain'!AI382</f>
        <v>27.476397976074157</v>
      </c>
      <c r="D3558">
        <f>'TPS543C20 Loop Gain'!AJ382</f>
        <v>91.14228939969523</v>
      </c>
      <c r="E3558">
        <f>'TPS543C20 Loop Gain'!B382</f>
        <v>24800</v>
      </c>
    </row>
    <row r="3559" spans="3:5" x14ac:dyDescent="0.25">
      <c r="C3559">
        <f>'TPS543C20 Loop Gain'!AI381</f>
        <v>27.550040981220096</v>
      </c>
      <c r="D3559">
        <f>'TPS543C20 Loop Gain'!AJ381</f>
        <v>91.610288835559203</v>
      </c>
      <c r="E3559">
        <f>'TPS543C20 Loop Gain'!B381</f>
        <v>24700</v>
      </c>
    </row>
    <row r="3560" spans="3:5" x14ac:dyDescent="0.25">
      <c r="C3560">
        <f>'TPS543C20 Loop Gain'!AI380</f>
        <v>27.623453600421726</v>
      </c>
      <c r="D3560">
        <f>'TPS543C20 Loop Gain'!AJ380</f>
        <v>92.087216011598002</v>
      </c>
      <c r="E3560">
        <f>'TPS543C20 Loop Gain'!B380</f>
        <v>24600</v>
      </c>
    </row>
    <row r="3561" spans="3:5" x14ac:dyDescent="0.25">
      <c r="C3561">
        <f>'TPS543C20 Loop Gain'!AI379</f>
        <v>27.69660224325445</v>
      </c>
      <c r="D3561">
        <f>'TPS543C20 Loop Gain'!AJ379</f>
        <v>92.573192830879222</v>
      </c>
      <c r="E3561">
        <f>'TPS543C20 Loop Gain'!B379</f>
        <v>24500</v>
      </c>
    </row>
    <row r="3562" spans="3:5" x14ac:dyDescent="0.25">
      <c r="C3562">
        <f>'TPS543C20 Loop Gain'!AI378</f>
        <v>27.769451865648399</v>
      </c>
      <c r="D3562">
        <f>'TPS543C20 Loop Gain'!AJ378</f>
        <v>93.068337355518707</v>
      </c>
      <c r="E3562">
        <f>'TPS543C20 Loop Gain'!B378</f>
        <v>24400</v>
      </c>
    </row>
    <row r="3563" spans="3:5" x14ac:dyDescent="0.25">
      <c r="C3563">
        <f>'TPS543C20 Loop Gain'!AI377</f>
        <v>27.841965945491268</v>
      </c>
      <c r="D3563">
        <f>'TPS543C20 Loop Gain'!AJ377</f>
        <v>93.572763272727798</v>
      </c>
      <c r="E3563">
        <f>'TPS543C20 Loop Gain'!B377</f>
        <v>24300</v>
      </c>
    </row>
    <row r="3564" spans="3:5" x14ac:dyDescent="0.25">
      <c r="C3564">
        <f>'TPS543C20 Loop Gain'!AI376</f>
        <v>27.914106461559257</v>
      </c>
      <c r="D3564">
        <f>'TPS543C20 Loop Gain'!AJ376</f>
        <v>94.086579330100392</v>
      </c>
      <c r="E3564">
        <f>'TPS543C20 Loop Gain'!B376</f>
        <v>24200</v>
      </c>
    </row>
    <row r="3565" spans="3:5" x14ac:dyDescent="0.25">
      <c r="C3565">
        <f>'TPS543C20 Loop Gain'!AI375</f>
        <v>27.985833876244378</v>
      </c>
      <c r="D3565">
        <f>'TPS543C20 Loop Gain'!AJ375</f>
        <v>94.609888740072847</v>
      </c>
      <c r="E3565">
        <f>'TPS543C20 Loop Gain'!B375</f>
        <v>24100</v>
      </c>
    </row>
    <row r="3566" spans="3:5" x14ac:dyDescent="0.25">
      <c r="C3566">
        <f>'TPS543C20 Loop Gain'!AI374</f>
        <v>28.057107122575935</v>
      </c>
      <c r="D3566">
        <f>'TPS543C20 Loop Gain'!AJ374</f>
        <v>95.142788553662058</v>
      </c>
      <c r="E3566">
        <f>'TPS543C20 Loop Gain'!B374</f>
        <v>24000</v>
      </c>
    </row>
    <row r="3567" spans="3:5" x14ac:dyDescent="0.25">
      <c r="C3567">
        <f>'TPS543C20 Loop Gain'!AI373</f>
        <v>28.127883596061768</v>
      </c>
      <c r="D3567">
        <f>'TPS543C20 Loop Gain'!AJ373</f>
        <v>95.685369003978991</v>
      </c>
      <c r="E3567">
        <f>'TPS543C20 Loop Gain'!B373</f>
        <v>23900</v>
      </c>
    </row>
    <row r="3568" spans="3:5" x14ac:dyDescent="0.25">
      <c r="C3568">
        <f>'TPS543C20 Loop Gain'!AI372</f>
        <v>28.198119151895003</v>
      </c>
      <c r="D3568">
        <f>'TPS543C20 Loop Gain'!AJ372</f>
        <v>96.237712820177336</v>
      </c>
      <c r="E3568">
        <f>'TPS543C20 Loop Gain'!B372</f>
        <v>23800</v>
      </c>
    </row>
    <row r="3569" spans="3:5" x14ac:dyDescent="0.25">
      <c r="C3569">
        <f>'TPS543C20 Loop Gain'!AI371</f>
        <v>28.26776810809551</v>
      </c>
      <c r="D3569">
        <f>'TPS543C20 Loop Gain'!AJ371</f>
        <v>96.799894512940639</v>
      </c>
      <c r="E3569">
        <f>'TPS543C20 Loop Gain'!B371</f>
        <v>23700</v>
      </c>
    </row>
    <row r="3570" spans="3:5" x14ac:dyDescent="0.25">
      <c r="C3570">
        <f>'TPS543C20 Loop Gain'!AI370</f>
        <v>28.336783255177341</v>
      </c>
      <c r="D3570">
        <f>'TPS543C20 Loop Gain'!AJ370</f>
        <v>97.371979632919334</v>
      </c>
      <c r="E3570">
        <f>'TPS543C20 Loop Gain'!B370</f>
        <v>23600</v>
      </c>
    </row>
    <row r="3571" spans="3:5" x14ac:dyDescent="0.25">
      <c r="C3571">
        <f>'TPS543C20 Loop Gain'!AI369</f>
        <v>28.405115872940993</v>
      </c>
      <c r="D3571">
        <f>'TPS543C20 Loop Gain'!AJ369</f>
        <v>97.95402400396992</v>
      </c>
      <c r="E3571">
        <f>'TPS543C20 Loop Gain'!B369</f>
        <v>23500</v>
      </c>
    </row>
    <row r="3572" spans="3:5" x14ac:dyDescent="0.25">
      <c r="C3572">
        <f>'TPS543C20 Loop Gain'!AI368</f>
        <v>28.472715755000451</v>
      </c>
      <c r="D3572">
        <f>'TPS543C20 Loop Gain'!AJ368</f>
        <v>98.546072933448045</v>
      </c>
      <c r="E3572">
        <f>'TPS543C20 Loop Gain'!B368</f>
        <v>23400</v>
      </c>
    </row>
    <row r="3573" spans="3:5" x14ac:dyDescent="0.25">
      <c r="C3573">
        <f>'TPS543C20 Loop Gain'!AI367</f>
        <v>28.539531241661315</v>
      </c>
      <c r="D3573">
        <f>'TPS543C20 Loop Gain'!AJ367</f>
        <v>99.148160402336487</v>
      </c>
      <c r="E3573">
        <f>'TPS543C20 Loop Gain'!B367</f>
        <v>23300</v>
      </c>
    </row>
    <row r="3574" spans="3:5" x14ac:dyDescent="0.25">
      <c r="C3574">
        <f>'TPS543C20 Loop Gain'!AI366</f>
        <v>28.605509261756374</v>
      </c>
      <c r="D3574">
        <f>'TPS543C20 Loop Gain'!AJ366</f>
        <v>99.760308238425452</v>
      </c>
      <c r="E3574">
        <f>'TPS543C20 Loop Gain'!B366</f>
        <v>23200</v>
      </c>
    </row>
    <row r="3575" spans="3:5" x14ac:dyDescent="0.25">
      <c r="C3575">
        <f>'TPS543C20 Loop Gain'!AI365</f>
        <v>28.670595384033319</v>
      </c>
      <c r="D3575">
        <f>'TPS543C20 Loop Gain'!AJ365</f>
        <v>100.38252527633885</v>
      </c>
      <c r="E3575">
        <f>'TPS543C20 Loop Gain'!B365</f>
        <v>23100</v>
      </c>
    </row>
    <row r="3576" spans="3:5" x14ac:dyDescent="0.25">
      <c r="C3576">
        <f>'TPS543C20 Loop Gain'!AI364</f>
        <v>28.734733878674589</v>
      </c>
      <c r="D3576">
        <f>'TPS543C20 Loop Gain'!AJ364</f>
        <v>101.01480650873167</v>
      </c>
      <c r="E3576">
        <f>'TPS543C20 Loop Gain'!B364</f>
        <v>23000</v>
      </c>
    </row>
    <row r="3577" spans="3:5" x14ac:dyDescent="0.25">
      <c r="C3577">
        <f>'TPS543C20 Loop Gain'!AI363</f>
        <v>28.797867789487878</v>
      </c>
      <c r="D3577">
        <f>'TPS543C20 Loop Gain'!AJ363</f>
        <v>101.65713223356185</v>
      </c>
      <c r="E3577">
        <f>'TPS543C20 Loop Gain'!B363</f>
        <v>22900</v>
      </c>
    </row>
    <row r="3578" spans="3:5" x14ac:dyDescent="0.25">
      <c r="C3578">
        <f>'TPS543C20 Loop Gain'!AI362</f>
        <v>28.859939017270676</v>
      </c>
      <c r="D3578">
        <f>'TPS543C20 Loop Gain'!AJ362</f>
        <v>102.30946720289597</v>
      </c>
      <c r="E3578">
        <f>'TPS543C20 Loop Gain'!B362</f>
        <v>22800</v>
      </c>
    </row>
    <row r="3579" spans="3:5" x14ac:dyDescent="0.25">
      <c r="C3579">
        <f>'TPS543C20 Loop Gain'!AI361</f>
        <v>28.920888414792497</v>
      </c>
      <c r="D3579">
        <f>'TPS543C20 Loop Gain'!AJ361</f>
        <v>102.97175977931374</v>
      </c>
      <c r="E3579">
        <f>'TPS543C20 Loop Gain'!B361</f>
        <v>22700</v>
      </c>
    </row>
    <row r="3580" spans="3:5" x14ac:dyDescent="0.25">
      <c r="C3580">
        <f>'TPS543C20 Loop Gain'!AI360</f>
        <v>28.980655893780227</v>
      </c>
      <c r="D3580">
        <f>'TPS543C20 Loop Gain'!AJ360</f>
        <v>103.64394110654656</v>
      </c>
      <c r="E3580">
        <f>'TPS543C20 Loop Gain'!B360</f>
        <v>22600</v>
      </c>
    </row>
    <row r="3581" spans="3:5" x14ac:dyDescent="0.25">
      <c r="C3581">
        <f>'TPS543C20 Loop Gain'!AI359</f>
        <v>29.039180544198206</v>
      </c>
      <c r="D3581">
        <f>'TPS543C20 Loop Gain'!AJ359</f>
        <v>104.325924301502</v>
      </c>
      <c r="E3581">
        <f>'TPS543C20 Loop Gain'!B359</f>
        <v>22500</v>
      </c>
    </row>
    <row r="3582" spans="3:5" x14ac:dyDescent="0.25">
      <c r="C3582">
        <f>'TPS543C20 Loop Gain'!AI358</f>
        <v>29.0964007660344</v>
      </c>
      <c r="D3582">
        <f>'TPS543C20 Loop Gain'!AJ358</f>
        <v>105.01760367540307</v>
      </c>
      <c r="E3582">
        <f>'TPS543C20 Loop Gain'!B358</f>
        <v>22400</v>
      </c>
    </row>
    <row r="3583" spans="3:5" x14ac:dyDescent="0.25">
      <c r="C3583">
        <f>'TPS543C20 Loop Gain'!AI357</f>
        <v>29.15225441368721</v>
      </c>
      <c r="D3583">
        <f>'TPS543C20 Loop Gain'!AJ357</f>
        <v>105.71885399220506</v>
      </c>
      <c r="E3583">
        <f>'TPS543C20 Loop Gain'!B357</f>
        <v>22300</v>
      </c>
    </row>
    <row r="3584" spans="3:5" x14ac:dyDescent="0.25">
      <c r="C3584">
        <f>'TPS543C20 Loop Gain'!AI356</f>
        <v>29.206678952931707</v>
      </c>
      <c r="D3584">
        <f>'TPS543C20 Loop Gain'!AJ356</f>
        <v>106.42952977289814</v>
      </c>
      <c r="E3584">
        <f>'TPS543C20 Loop Gain'!B356</f>
        <v>22200</v>
      </c>
    </row>
    <row r="3585" spans="3:5" x14ac:dyDescent="0.25">
      <c r="C3585">
        <f>'TPS543C20 Loop Gain'!AI355</f>
        <v>29.259611630303752</v>
      </c>
      <c r="D3585">
        <f>'TPS543C20 Loop Gain'!AJ355</f>
        <v>107.14946465463419</v>
      </c>
      <c r="E3585">
        <f>'TPS543C20 Loop Gain'!B355</f>
        <v>22100</v>
      </c>
    </row>
    <row r="3586" spans="3:5" x14ac:dyDescent="0.25">
      <c r="C3586">
        <f>'TPS543C20 Loop Gain'!AI354</f>
        <v>29.310989654599489</v>
      </c>
      <c r="D3586">
        <f>'TPS543C20 Loop Gain'!AJ354</f>
        <v>107.8784708138752</v>
      </c>
      <c r="E3586">
        <f>'TPS543C20 Loop Gain'!B354</f>
        <v>22000</v>
      </c>
    </row>
    <row r="3587" spans="3:5" x14ac:dyDescent="0.25">
      <c r="C3587">
        <f>'TPS543C20 Loop Gain'!AI353</f>
        <v>29.360750390025594</v>
      </c>
      <c r="D3587">
        <f>'TPS543C20 Loop Gain'!AJ353</f>
        <v>108.61633846292972</v>
      </c>
      <c r="E3587">
        <f>'TPS543C20 Loop Gain'!B353</f>
        <v>21900</v>
      </c>
    </row>
    <row r="3588" spans="3:5" x14ac:dyDescent="0.25">
      <c r="C3588">
        <f>'TPS543C20 Loop Gain'!AI352</f>
        <v>29.408831560367162</v>
      </c>
      <c r="D3588">
        <f>'TPS543C20 Loop Gain'!AJ352</f>
        <v>109.36283542924895</v>
      </c>
      <c r="E3588">
        <f>'TPS543C20 Loop Gain'!B352</f>
        <v>21800</v>
      </c>
    </row>
    <row r="3589" spans="3:5" x14ac:dyDescent="0.25">
      <c r="C3589">
        <f>'TPS543C20 Loop Gain'!AI351</f>
        <v>29.455171463364817</v>
      </c>
      <c r="D3589">
        <f>'TPS543C20 Loop Gain'!AJ351</f>
        <v>110.1177068267569</v>
      </c>
      <c r="E3589">
        <f>'TPS543C20 Loop Gain'!B351</f>
        <v>21700</v>
      </c>
    </row>
    <row r="3590" spans="3:5" x14ac:dyDescent="0.25">
      <c r="C3590">
        <f>'TPS543C20 Loop Gain'!AI350</f>
        <v>29.499709194315933</v>
      </c>
      <c r="D3590">
        <f>'TPS543C20 Loop Gain'!AJ350</f>
        <v>110.88067482827307</v>
      </c>
      <c r="E3590">
        <f>'TPS543C20 Loop Gain'!B350</f>
        <v>21600</v>
      </c>
    </row>
    <row r="3591" spans="3:5" x14ac:dyDescent="0.25">
      <c r="C3591">
        <f>'TPS543C20 Loop Gain'!AI349</f>
        <v>29.542384877721972</v>
      </c>
      <c r="D3591">
        <f>'TPS543C20 Loop Gain'!AJ349</f>
        <v>111.65143854760248</v>
      </c>
      <c r="E3591">
        <f>'TPS543C20 Loop Gain'!B349</f>
        <v>21500</v>
      </c>
    </row>
    <row r="3592" spans="3:5" x14ac:dyDescent="0.25">
      <c r="C3592">
        <f>'TPS543C20 Loop Gain'!AI348</f>
        <v>29.583139905634965</v>
      </c>
      <c r="D3592">
        <f>'TPS543C20 Loop Gain'!AJ348</f>
        <v>112.42967403938677</v>
      </c>
      <c r="E3592">
        <f>'TPS543C20 Loop Gain'!B348</f>
        <v>21400</v>
      </c>
    </row>
    <row r="3593" spans="3:5" x14ac:dyDescent="0.25">
      <c r="C3593">
        <f>'TPS543C20 Loop Gain'!AI347</f>
        <v>29.621917181165202</v>
      </c>
      <c r="D3593">
        <f>'TPS543C20 Loop Gain'!AJ347</f>
        <v>113.2150344239537</v>
      </c>
      <c r="E3593">
        <f>'TPS543C20 Loop Gain'!B347</f>
        <v>21300</v>
      </c>
    </row>
    <row r="3594" spans="3:5" x14ac:dyDescent="0.25">
      <c r="C3594">
        <f>'TPS543C20 Loop Gain'!AI346</f>
        <v>29.658661365455735</v>
      </c>
      <c r="D3594">
        <f>'TPS543C20 Loop Gain'!AJ346</f>
        <v>114.00715014358013</v>
      </c>
      <c r="E3594">
        <f>'TPS543C20 Loop Gain'!B346</f>
        <v>21200</v>
      </c>
    </row>
    <row r="3595" spans="3:5" x14ac:dyDescent="0.25">
      <c r="C3595">
        <f>'TPS543C20 Loop Gain'!AI345</f>
        <v>29.693319126266307</v>
      </c>
      <c r="D3595">
        <f>'TPS543C20 Loop Gain'!AJ345</f>
        <v>114.80562935539994</v>
      </c>
      <c r="E3595">
        <f>'TPS543C20 Loop Gain'!B345</f>
        <v>21100</v>
      </c>
    </row>
    <row r="3596" spans="3:5" x14ac:dyDescent="0.25">
      <c r="C3596">
        <f>'TPS543C20 Loop Gain'!AI344</f>
        <v>29.72583938617327</v>
      </c>
      <c r="D3596">
        <f>'TPS543C20 Loop Gain'!AJ344</f>
        <v>115.6100584649777</v>
      </c>
      <c r="E3596">
        <f>'TPS543C20 Loop Gain'!B344</f>
        <v>21000</v>
      </c>
    </row>
    <row r="3597" spans="3:5" x14ac:dyDescent="0.25">
      <c r="C3597">
        <f>'TPS543C20 Loop Gain'!AI343</f>
        <v>29.756173568277553</v>
      </c>
      <c r="D3597">
        <f>'TPS543C20 Loop Gain'!AJ343</f>
        <v>116.4200028031355</v>
      </c>
      <c r="E3597">
        <f>'TPS543C20 Loop Gain'!B343</f>
        <v>20900</v>
      </c>
    </row>
    <row r="3598" spans="3:5" x14ac:dyDescent="0.25">
      <c r="C3598">
        <f>'TPS543C20 Loop Gain'!AI342</f>
        <v>29.784275837217255</v>
      </c>
      <c r="D3598">
        <f>'TPS543C20 Loop Gain'!AJ342</f>
        <v>117.23500744706419</v>
      </c>
      <c r="E3598">
        <f>'TPS543C20 Loop Gain'!B342</f>
        <v>20800</v>
      </c>
    </row>
    <row r="3599" spans="3:5" x14ac:dyDescent="0.25">
      <c r="C3599">
        <f>'TPS543C20 Loop Gain'!AI341</f>
        <v>29.810103333221733</v>
      </c>
      <c r="D3599">
        <f>'TPS543C20 Loop Gain'!AJ341</f>
        <v>118.05459818506365</v>
      </c>
      <c r="E3599">
        <f>'TPS543C20 Loop Gain'!B341</f>
        <v>20700</v>
      </c>
    </row>
    <row r="3600" spans="3:5" x14ac:dyDescent="0.25">
      <c r="C3600">
        <f>'TPS543C20 Loop Gain'!AI340</f>
        <v>29.833616396916959</v>
      </c>
      <c r="D3600">
        <f>'TPS543C20 Loop Gain'!AJ340</f>
        <v>118.87828262254901</v>
      </c>
      <c r="E3600">
        <f>'TPS543C20 Loop Gain'!B340</f>
        <v>20600</v>
      </c>
    </row>
    <row r="3601" spans="3:5" x14ac:dyDescent="0.25">
      <c r="C3601">
        <f>'TPS543C20 Loop Gain'!AI339</f>
        <v>29.854778782592312</v>
      </c>
      <c r="D3601">
        <f>'TPS543C20 Loop Gain'!AJ339</f>
        <v>119.70555142507676</v>
      </c>
      <c r="E3601">
        <f>'TPS543C20 Loop Gain'!B339</f>
        <v>20500</v>
      </c>
    </row>
    <row r="3602" spans="3:5" x14ac:dyDescent="0.25">
      <c r="C3602">
        <f>'TPS543C20 Loop Gain'!AI338</f>
        <v>29.873557857687167</v>
      </c>
      <c r="D3602">
        <f>'TPS543C20 Loop Gain'!AJ338</f>
        <v>120.53587969235629</v>
      </c>
      <c r="E3602">
        <f>'TPS543C20 Loop Gain'!B338</f>
        <v>20400</v>
      </c>
    </row>
    <row r="3603" spans="3:5" x14ac:dyDescent="0.25">
      <c r="C3603">
        <f>'TPS543C20 Loop Gain'!AI337</f>
        <v>29.889924786334671</v>
      </c>
      <c r="D3603">
        <f>'TPS543C20 Loop Gain'!AJ337</f>
        <v>121.36872845535522</v>
      </c>
      <c r="E3603">
        <f>'TPS543C20 Loop Gain'!B337</f>
        <v>20300</v>
      </c>
    </row>
    <row r="3604" spans="3:5" x14ac:dyDescent="0.25">
      <c r="C3604">
        <f>'TPS543C20 Loop Gain'!AI336</f>
        <v>29.903854694920966</v>
      </c>
      <c r="D3604">
        <f>'TPS543C20 Loop Gain'!AJ336</f>
        <v>122.20354628683083</v>
      </c>
      <c r="E3604">
        <f>'TPS543C20 Loop Gain'!B336</f>
        <v>20200</v>
      </c>
    </row>
    <row r="3605" spans="3:5" x14ac:dyDescent="0.25">
      <c r="C3605">
        <f>'TPS543C20 Loop Gain'!AI335</f>
        <v>29.91532681777565</v>
      </c>
      <c r="D3605">
        <f>'TPS543C20 Loop Gain'!AJ335</f>
        <v>123.03977101396306</v>
      </c>
      <c r="E3605">
        <f>'TPS543C20 Loop Gain'!B335</f>
        <v>20100</v>
      </c>
    </row>
    <row r="3606" spans="3:5" x14ac:dyDescent="0.25">
      <c r="C3606">
        <f>'TPS543C20 Loop Gain'!AI334</f>
        <v>29.92432462130434</v>
      </c>
      <c r="D3606">
        <f>'TPS543C20 Loop Gain'!AJ334</f>
        <v>123.87683152016758</v>
      </c>
      <c r="E3606">
        <f>'TPS543C20 Loop Gain'!B334</f>
        <v>20000</v>
      </c>
    </row>
    <row r="3607" spans="3:5" x14ac:dyDescent="0.25">
      <c r="C3607">
        <f>'TPS543C20 Loop Gain'!AI333</f>
        <v>29.930835905101887</v>
      </c>
      <c r="D3607">
        <f>'TPS543C20 Loop Gain'!AJ333</f>
        <v>124.7141496218243</v>
      </c>
      <c r="E3607">
        <f>'TPS543C20 Loop Gain'!B333</f>
        <v>19900</v>
      </c>
    </row>
    <row r="3608" spans="3:5" x14ac:dyDescent="0.25">
      <c r="C3608">
        <f>'TPS543C20 Loop Gain'!AI332</f>
        <v>29.934852878835784</v>
      </c>
      <c r="D3608">
        <f>'TPS543C20 Loop Gain'!AJ332</f>
        <v>125.55114200443396</v>
      </c>
      <c r="E3608">
        <f>'TPS543C20 Loop Gain'!B332</f>
        <v>19800</v>
      </c>
    </row>
    <row r="3609" spans="3:5" x14ac:dyDescent="0.25">
      <c r="C3609">
        <f>'TPS543C20 Loop Gain'!AI331</f>
        <v>29.936372213979318</v>
      </c>
      <c r="D3609">
        <f>'TPS543C20 Loop Gain'!AJ331</f>
        <v>126.38722220178971</v>
      </c>
      <c r="E3609">
        <f>'TPS543C20 Loop Gain'!B331</f>
        <v>19700</v>
      </c>
    </row>
    <row r="3610" spans="3:5" x14ac:dyDescent="0.25">
      <c r="C3610">
        <f>'TPS543C20 Loop Gain'!AI330</f>
        <v>29.935395069767516</v>
      </c>
      <c r="D3610">
        <f>'TPS543C20 Loop Gain'!AJ330</f>
        <v>127.22180260105556</v>
      </c>
      <c r="E3610">
        <f>'TPS543C20 Loop Gain'!B330</f>
        <v>19600</v>
      </c>
    </row>
    <row r="3611" spans="3:5" x14ac:dyDescent="0.25">
      <c r="C3611">
        <f>'TPS543C20 Loop Gain'!AI329</f>
        <v>29.931927093059926</v>
      </c>
      <c r="D3611">
        <f>'TPS543C20 Loop Gain'!AJ329</f>
        <v>128.05429645617193</v>
      </c>
      <c r="E3611">
        <f>'TPS543C20 Loop Gain'!B329</f>
        <v>19500</v>
      </c>
    </row>
    <row r="3612" spans="3:5" x14ac:dyDescent="0.25">
      <c r="C3612">
        <f>'TPS543C20 Loop Gain'!AI328</f>
        <v>29.925978392126158</v>
      </c>
      <c r="D3612">
        <f>'TPS543C20 Loop Gain'!AJ328</f>
        <v>128.88411989195782</v>
      </c>
      <c r="E3612">
        <f>'TPS543C20 Loop Gain'!B328</f>
        <v>19400</v>
      </c>
    </row>
    <row r="3613" spans="3:5" x14ac:dyDescent="0.25">
      <c r="C3613">
        <f>'TPS543C20 Loop Gain'!AI327</f>
        <v>29.917563484670623</v>
      </c>
      <c r="D3613">
        <f>'TPS543C20 Loop Gain'!AJ327</f>
        <v>129.7106938813362</v>
      </c>
      <c r="E3613">
        <f>'TPS543C20 Loop Gain'!B327</f>
        <v>19300</v>
      </c>
    </row>
    <row r="3614" spans="3:5" x14ac:dyDescent="0.25">
      <c r="C3614">
        <f>'TPS543C20 Loop Gain'!AI326</f>
        <v>29.90670122074528</v>
      </c>
      <c r="D3614">
        <f>'TPS543C20 Loop Gain'!AJ326</f>
        <v>130.53344617862095</v>
      </c>
      <c r="E3614">
        <f>'TPS543C20 Loop Gain'!B326</f>
        <v>19200</v>
      </c>
    </row>
    <row r="3615" spans="3:5" x14ac:dyDescent="0.25">
      <c r="C3615">
        <f>'TPS543C20 Loop Gain'!AI325</f>
        <v>29.893414681483925</v>
      </c>
      <c r="D3615">
        <f>'TPS543C20 Loop Gain'!AJ325</f>
        <v>131.35181319244697</v>
      </c>
      <c r="E3615">
        <f>'TPS543C20 Loop Gain'!B325</f>
        <v>19100</v>
      </c>
    </row>
    <row r="3616" spans="3:5" x14ac:dyDescent="0.25">
      <c r="C3616">
        <f>'TPS543C20 Loop Gain'!AI324</f>
        <v>29.877731054877167</v>
      </c>
      <c r="D3616">
        <f>'TPS543C20 Loop Gain'!AJ324</f>
        <v>132.16524178295131</v>
      </c>
      <c r="E3616">
        <f>'TPS543C20 Loop Gain'!B324</f>
        <v>19000</v>
      </c>
    </row>
    <row r="3617" spans="3:5" x14ac:dyDescent="0.25">
      <c r="C3617">
        <f>'TPS543C20 Loop Gain'!AI323</f>
        <v>29.859681490064492</v>
      </c>
      <c r="D3617">
        <f>'TPS543C20 Loop Gain'!AJ323</f>
        <v>132.97319096895623</v>
      </c>
      <c r="E3617">
        <f>'TPS543C20 Loop Gain'!B323</f>
        <v>18900</v>
      </c>
    </row>
    <row r="3618" spans="3:5" x14ac:dyDescent="0.25">
      <c r="C3618">
        <f>'TPS543C20 Loop Gain'!AI322</f>
        <v>29.839300931842004</v>
      </c>
      <c r="D3618">
        <f>'TPS543C20 Loop Gain'!AJ322</f>
        <v>133.77513353232146</v>
      </c>
      <c r="E3618">
        <f>'TPS543C20 Loop Gain'!B322</f>
        <v>18800</v>
      </c>
    </row>
    <row r="3619" spans="3:5" x14ac:dyDescent="0.25">
      <c r="C3619">
        <f>'TPS543C20 Loop Gain'!AI321</f>
        <v>29.8166279372786</v>
      </c>
      <c r="D3619">
        <f>'TPS543C20 Loop Gain'!AJ321</f>
        <v>134.57055750820095</v>
      </c>
      <c r="E3619">
        <f>'TPS543C20 Loop Gain'!B321</f>
        <v>18700</v>
      </c>
    </row>
    <row r="3620" spans="3:5" x14ac:dyDescent="0.25">
      <c r="C3620">
        <f>'TPS543C20 Loop Gain'!AI320</f>
        <v>29.791704476485336</v>
      </c>
      <c r="D3620">
        <f>'TPS543C20 Loop Gain'!AJ320</f>
        <v>135.3589675516061</v>
      </c>
      <c r="E3620">
        <f>'TPS543C20 Loop Gain'!B320</f>
        <v>18600</v>
      </c>
    </row>
    <row r="3621" spans="3:5" x14ac:dyDescent="0.25">
      <c r="C3621">
        <f>'TPS543C20 Loop Gain'!AI319</f>
        <v>29.764575719714301</v>
      </c>
      <c r="D3621">
        <f>'TPS543C20 Loop Gain'!AJ319</f>
        <v>136.13988617247031</v>
      </c>
      <c r="E3621">
        <f>'TPS543C20 Loop Gain'!B319</f>
        <v>18500</v>
      </c>
    </row>
    <row r="3622" spans="3:5" x14ac:dyDescent="0.25">
      <c r="C3622">
        <f>'TPS543C20 Loop Gain'!AI318</f>
        <v>29.735289813021861</v>
      </c>
      <c r="D3622">
        <f>'TPS543C20 Loop Gain'!AJ318</f>
        <v>136.91285483325339</v>
      </c>
      <c r="E3622">
        <f>'TPS543C20 Loop Gain'!B318</f>
        <v>18400</v>
      </c>
    </row>
    <row r="3623" spans="3:5" x14ac:dyDescent="0.25">
      <c r="C3623">
        <f>'TPS543C20 Loop Gain'!AI317</f>
        <v>29.703897644795706</v>
      </c>
      <c r="D3623">
        <f>'TPS543C20 Loop Gain'!AJ317</f>
        <v>137.67743490493257</v>
      </c>
      <c r="E3623">
        <f>'TPS543C20 Loop Gain'!B317</f>
        <v>18300</v>
      </c>
    </row>
    <row r="3624" spans="3:5" x14ac:dyDescent="0.25">
      <c r="C3624">
        <f>'TPS543C20 Loop Gain'!AI316</f>
        <v>29.670452605433447</v>
      </c>
      <c r="D3624">
        <f>'TPS543C20 Loop Gain'!AJ316</f>
        <v>138.43320847905491</v>
      </c>
      <c r="E3624">
        <f>'TPS543C20 Loop Gain'!B316</f>
        <v>18200</v>
      </c>
    </row>
    <row r="3625" spans="3:5" x14ac:dyDescent="0.25">
      <c r="C3625">
        <f>'TPS543C20 Loop Gain'!AI315</f>
        <v>29.635010342433652</v>
      </c>
      <c r="D3625">
        <f>'TPS543C20 Loop Gain'!AJ315</f>
        <v>139.17977903531067</v>
      </c>
      <c r="E3625">
        <f>'TPS543C20 Loop Gain'!B315</f>
        <v>18100</v>
      </c>
    </row>
    <row r="3626" spans="3:5" x14ac:dyDescent="0.25">
      <c r="C3626">
        <f>'TPS543C20 Loop Gain'!AI314</f>
        <v>29.597628513100155</v>
      </c>
      <c r="D3626">
        <f>'TPS543C20 Loop Gain'!AJ314</f>
        <v>139.91677196569509</v>
      </c>
      <c r="E3626">
        <f>'TPS543C20 Loop Gain'!B314</f>
        <v>18000</v>
      </c>
    </row>
    <row r="3627" spans="3:5" x14ac:dyDescent="0.25">
      <c r="C3627">
        <f>'TPS543C20 Loop Gain'!AI313</f>
        <v>29.558366536968691</v>
      </c>
      <c r="D3627">
        <f>'TPS543C20 Loop Gain'!AJ313</f>
        <v>140.64383495793814</v>
      </c>
      <c r="E3627">
        <f>'TPS543C20 Loop Gain'!B313</f>
        <v>17900</v>
      </c>
    </row>
    <row r="3628" spans="3:5" x14ac:dyDescent="0.25">
      <c r="C3628">
        <f>'TPS543C20 Loop Gain'!AI312</f>
        <v>29.517285349936223</v>
      </c>
      <c r="D3628">
        <f>'TPS543C20 Loop Gain'!AJ312</f>
        <v>141.36063824221964</v>
      </c>
      <c r="E3628">
        <f>'TPS543C20 Loop Gain'!B312</f>
        <v>17800</v>
      </c>
    </row>
    <row r="3629" spans="3:5" x14ac:dyDescent="0.25">
      <c r="C3629">
        <f>'TPS543C20 Loop Gain'!AI311</f>
        <v>29.474447161950582</v>
      </c>
      <c r="D3629">
        <f>'TPS543C20 Loop Gain'!AJ311</f>
        <v>142.06687470653387</v>
      </c>
      <c r="E3629">
        <f>'TPS543C20 Loop Gain'!B311</f>
        <v>17700</v>
      </c>
    </row>
    <row r="3630" spans="3:5" x14ac:dyDescent="0.25">
      <c r="C3630">
        <f>'TPS543C20 Loop Gain'!AI310</f>
        <v>29.429915219949446</v>
      </c>
      <c r="D3630">
        <f>'TPS543C20 Loop Gain'!AJ310</f>
        <v>142.76225988706847</v>
      </c>
      <c r="E3630">
        <f>'TPS543C20 Loop Gain'!B310</f>
        <v>17600</v>
      </c>
    </row>
    <row r="3631" spans="3:5" x14ac:dyDescent="0.25">
      <c r="C3631">
        <f>'TPS543C20 Loop Gain'!AI309</f>
        <v>29.383753577572996</v>
      </c>
      <c r="D3631">
        <f>'TPS543C20 Loop Gain'!AJ309</f>
        <v>143.44653184092988</v>
      </c>
      <c r="E3631">
        <f>'TPS543C20 Loop Gain'!B309</f>
        <v>17500</v>
      </c>
    </row>
    <row r="3632" spans="3:5" x14ac:dyDescent="0.25">
      <c r="C3632">
        <f>'TPS543C20 Loop Gain'!AI308</f>
        <v>29.336026873000339</v>
      </c>
      <c r="D3632">
        <f>'TPS543C20 Loop Gain'!AJ308</f>
        <v>144.1194509092935</v>
      </c>
      <c r="E3632">
        <f>'TPS543C20 Loop Gain'!B308</f>
        <v>17400</v>
      </c>
    </row>
    <row r="3633" spans="3:5" x14ac:dyDescent="0.25">
      <c r="C3633">
        <f>'TPS543C20 Loop Gain'!AI307</f>
        <v>29.286800116070303</v>
      </c>
      <c r="D3633">
        <f>'TPS543C20 Loop Gain'!AJ307</f>
        <v>144.78079937959714</v>
      </c>
      <c r="E3633">
        <f>'TPS543C20 Loop Gain'!B307</f>
        <v>17300</v>
      </c>
    </row>
    <row r="3634" spans="3:5" x14ac:dyDescent="0.25">
      <c r="C3634">
        <f>'TPS543C20 Loop Gain'!AI306</f>
        <v>29.236138485672551</v>
      </c>
      <c r="D3634">
        <f>'TPS543C20 Loop Gain'!AJ306</f>
        <v>145.43038105581314</v>
      </c>
      <c r="E3634">
        <f>'TPS543C20 Loop Gain'!B306</f>
        <v>17200</v>
      </c>
    </row>
    <row r="3635" spans="3:5" x14ac:dyDescent="0.25">
      <c r="C3635">
        <f>'TPS543C20 Loop Gain'!AI305</f>
        <v>29.184107138207093</v>
      </c>
      <c r="D3635">
        <f>'TPS543C20 Loop Gain'!AJ305</f>
        <v>146.0680207460949</v>
      </c>
      <c r="E3635">
        <f>'TPS543C20 Loop Gain'!B305</f>
        <v>17100</v>
      </c>
    </row>
    <row r="3636" spans="3:5" x14ac:dyDescent="0.25">
      <c r="C3636">
        <f>'TPS543C20 Loop Gain'!AI304</f>
        <v>29.130771027740543</v>
      </c>
      <c r="D3636">
        <f>'TPS543C20 Loop Gain'!AJ304</f>
        <v>146.69356367715912</v>
      </c>
      <c r="E3636">
        <f>'TPS543C20 Loop Gain'!B304</f>
        <v>17000</v>
      </c>
    </row>
    <row r="3637" spans="3:5" x14ac:dyDescent="0.25">
      <c r="C3637">
        <f>'TPS543C20 Loop Gain'!AI303</f>
        <v>29.076194738313927</v>
      </c>
      <c r="D3637">
        <f>'TPS543C20 Loop Gain'!AJ303</f>
        <v>147.30687484474348</v>
      </c>
      <c r="E3637">
        <f>'TPS543C20 Loop Gain'!B303</f>
        <v>16900</v>
      </c>
    </row>
    <row r="3638" spans="3:5" x14ac:dyDescent="0.25">
      <c r="C3638">
        <f>'TPS543C20 Loop Gain'!AI302</f>
        <v>29.020442328706181</v>
      </c>
      <c r="D3638">
        <f>'TPS543C20 Loop Gain'!AJ302</f>
        <v>147.90783830933279</v>
      </c>
      <c r="E3638">
        <f>'TPS543C20 Loop Gain'!B302</f>
        <v>16800</v>
      </c>
    </row>
    <row r="3639" spans="3:5" x14ac:dyDescent="0.25">
      <c r="C3639">
        <f>'TPS543C20 Loop Gain'!AI301</f>
        <v>28.963577189803054</v>
      </c>
      <c r="D3639">
        <f>'TPS543C20 Loop Gain'!AJ301</f>
        <v>148.49635644606843</v>
      </c>
      <c r="E3639">
        <f>'TPS543C20 Loop Gain'!B301</f>
        <v>16700</v>
      </c>
    </row>
    <row r="3640" spans="3:5" x14ac:dyDescent="0.25">
      <c r="C3640">
        <f>'TPS543C20 Loop Gain'!AI300</f>
        <v>28.905661914592137</v>
      </c>
      <c r="D3640">
        <f>'TPS543C20 Loop Gain'!AJ300</f>
        <v>149.07234915740364</v>
      </c>
      <c r="E3640">
        <f>'TPS543C20 Loop Gain'!B300</f>
        <v>16600</v>
      </c>
    </row>
    <row r="3641" spans="3:5" x14ac:dyDescent="0.25">
      <c r="C3641">
        <f>'TPS543C20 Loop Gain'!AI299</f>
        <v>28.846758180684368</v>
      </c>
      <c r="D3641">
        <f>'TPS543C20 Loop Gain'!AJ299</f>
        <v>149.63575305666825</v>
      </c>
      <c r="E3641">
        <f>'TPS543C20 Loop Gain'!B299</f>
        <v>16500</v>
      </c>
    </row>
    <row r="3642" spans="3:5" x14ac:dyDescent="0.25">
      <c r="C3642">
        <f>'TPS543C20 Loop Gain'!AI298</f>
        <v>28.786926645150864</v>
      </c>
      <c r="D3642">
        <f>'TPS543C20 Loop Gain'!AJ298</f>
        <v>150.18652063019627</v>
      </c>
      <c r="E3642">
        <f>'TPS543C20 Loop Gain'!B298</f>
        <v>16400</v>
      </c>
    </row>
    <row r="3643" spans="3:5" x14ac:dyDescent="0.25">
      <c r="C3643">
        <f>'TPS543C20 Loop Gain'!AI297</f>
        <v>28.726226851374769</v>
      </c>
      <c r="D3643">
        <f>'TPS543C20 Loop Gain'!AJ297</f>
        <v>150.72461938517111</v>
      </c>
      <c r="E3643">
        <f>'TPS543C20 Loop Gain'!B297</f>
        <v>16300</v>
      </c>
    </row>
    <row r="3644" spans="3:5" x14ac:dyDescent="0.25">
      <c r="C3644">
        <f>'TPS543C20 Loop Gain'!AI296</f>
        <v>28.664717147538941</v>
      </c>
      <c r="D3644">
        <f>'TPS543C20 Loop Gain'!AJ296</f>
        <v>151.25003098976035</v>
      </c>
      <c r="E3644">
        <f>'TPS543C20 Loop Gain'!B296</f>
        <v>16200</v>
      </c>
    </row>
    <row r="3645" spans="3:5" x14ac:dyDescent="0.25">
      <c r="C3645">
        <f>'TPS543C20 Loop Gain'!AI295</f>
        <v>28.602454616298655</v>
      </c>
      <c r="D3645">
        <f>'TPS543C20 Loop Gain'!AJ295</f>
        <v>151.76275041157655</v>
      </c>
      <c r="E3645">
        <f>'TPS543C20 Loop Gain'!B295</f>
        <v>16100</v>
      </c>
    </row>
    <row r="3646" spans="3:5" x14ac:dyDescent="0.25">
      <c r="C3646">
        <f>'TPS543C20 Loop Gain'!AI294</f>
        <v>28.539495015141647</v>
      </c>
      <c r="D3646">
        <f>'TPS543C20 Loop Gain'!AJ294</f>
        <v>152.26278505987713</v>
      </c>
      <c r="E3646">
        <f>'TPS543C20 Loop Gain'!B294</f>
        <v>16000</v>
      </c>
    </row>
    <row r="3647" spans="3:5" x14ac:dyDescent="0.25">
      <c r="C3647">
        <f>'TPS543C20 Loop Gain'!AI293</f>
        <v>28.475892726888112</v>
      </c>
      <c r="D3647">
        <f>'TPS543C20 Loop Gain'!AJ293</f>
        <v>152.75015393637037</v>
      </c>
      <c r="E3647">
        <f>'TPS543C20 Loop Gain'!B293</f>
        <v>15900</v>
      </c>
    </row>
    <row r="3648" spans="3:5" x14ac:dyDescent="0.25">
      <c r="C3648">
        <f>'TPS543C20 Loop Gain'!AI292</f>
        <v>28.411700719763449</v>
      </c>
      <c r="D3648">
        <f>'TPS543C20 Loop Gain'!AJ292</f>
        <v>153.22488679891825</v>
      </c>
      <c r="E3648">
        <f>'TPS543C20 Loop Gain'!B292</f>
        <v>15800</v>
      </c>
    </row>
    <row r="3649" spans="3:5" x14ac:dyDescent="0.25">
      <c r="C3649">
        <f>'TPS543C20 Loop Gain'!AI291</f>
        <v>28.346970516442497</v>
      </c>
      <c r="D3649">
        <f>'TPS543C20 Loop Gain'!AJ291</f>
        <v>153.68702334185934</v>
      </c>
      <c r="E3649">
        <f>'TPS543C20 Loop Gain'!B291</f>
        <v>15700</v>
      </c>
    </row>
    <row r="3650" spans="3:5" x14ac:dyDescent="0.25">
      <c r="C3650">
        <f>'TPS543C20 Loop Gain'!AI290</f>
        <v>28.281752171460145</v>
      </c>
      <c r="D3650">
        <f>'TPS543C20 Loop Gain'!AJ290</f>
        <v>154.1366123961752</v>
      </c>
      <c r="E3650">
        <f>'TPS543C20 Loop Gain'!B290</f>
        <v>15600</v>
      </c>
    </row>
    <row r="3651" spans="3:5" x14ac:dyDescent="0.25">
      <c r="C3651">
        <f>'TPS543C20 Loop Gain'!AI289</f>
        <v>28.216094256381432</v>
      </c>
      <c r="D3651">
        <f>'TPS543C20 Loop Gain'!AJ289</f>
        <v>154.57371115219897</v>
      </c>
      <c r="E3651">
        <f>'TPS543C20 Loop Gain'!B289</f>
        <v>15500</v>
      </c>
    </row>
    <row r="3652" spans="3:5" x14ac:dyDescent="0.25">
      <c r="C3652">
        <f>'TPS543C20 Loop Gain'!AI288</f>
        <v>28.150043852115992</v>
      </c>
      <c r="D3652">
        <f>'TPS543C20 Loop Gain'!AJ288</f>
        <v>154.99838440709601</v>
      </c>
      <c r="E3652">
        <f>'TPS543C20 Loop Gain'!B288</f>
        <v>15400</v>
      </c>
    </row>
    <row r="3653" spans="3:5" x14ac:dyDescent="0.25">
      <c r="C3653">
        <f>'TPS543C20 Loop Gain'!AI287</f>
        <v>28.083646547787925</v>
      </c>
      <c r="D3653">
        <f>'TPS543C20 Loop Gain'!AJ287</f>
        <v>155.41070383893464</v>
      </c>
      <c r="E3653">
        <f>'TPS543C20 Loop Gain'!B287</f>
        <v>15300</v>
      </c>
    </row>
    <row r="3654" spans="3:5" x14ac:dyDescent="0.25">
      <c r="C3654">
        <f>'TPS543C20 Loop Gain'!AI286</f>
        <v>28.016946445566475</v>
      </c>
      <c r="D3654">
        <f>'TPS543C20 Loop Gain'!AJ286</f>
        <v>155.81074730871208</v>
      </c>
      <c r="E3654">
        <f>'TPS543C20 Loop Gain'!B286</f>
        <v>15200</v>
      </c>
    </row>
    <row r="3655" spans="3:5" x14ac:dyDescent="0.25">
      <c r="C3655">
        <f>'TPS543C20 Loop Gain'!AI285</f>
        <v>27.94998617089999</v>
      </c>
      <c r="D3655">
        <f>'TPS543C20 Loop Gain'!AJ285</f>
        <v>156.19859819137795</v>
      </c>
      <c r="E3655">
        <f>'TPS543C20 Loop Gain'!B285</f>
        <v>15100</v>
      </c>
    </row>
    <row r="3656" spans="3:5" x14ac:dyDescent="0.25">
      <c r="C3656">
        <f>'TPS543C20 Loop Gain'!AI284</f>
        <v>27.882806887605426</v>
      </c>
      <c r="D3656">
        <f>'TPS543C20 Loop Gain'!AJ284</f>
        <v>156.57434473653811</v>
      </c>
      <c r="E3656">
        <f>'TPS543C20 Loop Gain'!B284</f>
        <v>15000</v>
      </c>
    </row>
    <row r="3657" spans="3:5" x14ac:dyDescent="0.25">
      <c r="C3657">
        <f>'TPS543C20 Loop Gain'!AI283</f>
        <v>27.81544831729455</v>
      </c>
      <c r="D3657">
        <f>'TPS543C20 Loop Gain'!AJ283</f>
        <v>156.93807945922177</v>
      </c>
      <c r="E3657">
        <f>'TPS543C20 Loop Gain'!B283</f>
        <v>14900</v>
      </c>
    </row>
    <row r="3658" spans="3:5" x14ac:dyDescent="0.25">
      <c r="C3658">
        <f>'TPS543C20 Loop Gain'!AI282</f>
        <v>27.747948762644473</v>
      </c>
      <c r="D3658">
        <f>'TPS543C20 Loop Gain'!AJ282</f>
        <v>157.28989856083481</v>
      </c>
      <c r="E3658">
        <f>'TPS543C20 Loop Gain'!B282</f>
        <v>14800</v>
      </c>
    </row>
    <row r="3659" spans="3:5" x14ac:dyDescent="0.25">
      <c r="C3659">
        <f>'TPS543C20 Loop Gain'!AI281</f>
        <v>27.680345134046284</v>
      </c>
      <c r="D3659">
        <f>'TPS543C20 Loop Gain'!AJ281</f>
        <v>157.62990138017372</v>
      </c>
      <c r="E3659">
        <f>'TPS543C20 Loop Gain'!B281</f>
        <v>14700</v>
      </c>
    </row>
    <row r="3660" spans="3:5" x14ac:dyDescent="0.25">
      <c r="C3660">
        <f>'TPS543C20 Loop Gain'!AI280</f>
        <v>27.612672979200632</v>
      </c>
      <c r="D3660">
        <f>'TPS543C20 Loop Gain'!AJ280</f>
        <v>157.95818987418724</v>
      </c>
      <c r="E3660">
        <f>'TPS543C20 Loop Gain'!B280</f>
        <v>14600</v>
      </c>
    </row>
    <row r="3661" spans="3:5" x14ac:dyDescent="0.25">
      <c r="C3661">
        <f>'TPS543C20 Loop Gain'!AI279</f>
        <v>27.544966515248177</v>
      </c>
      <c r="D3661">
        <f>'TPS543C20 Loop Gain'!AJ279</f>
        <v>158.27486812797679</v>
      </c>
      <c r="E3661">
        <f>'TPS543C20 Loop Gain'!B279</f>
        <v>14500</v>
      </c>
    </row>
    <row r="3662" spans="3:5" x14ac:dyDescent="0.25">
      <c r="C3662">
        <f>'TPS543C20 Loop Gain'!AI278</f>
        <v>27.477258663061846</v>
      </c>
      <c r="D3662">
        <f>'TPS543C20 Loop Gain'!AJ278</f>
        <v>158.58004189337947</v>
      </c>
      <c r="E3662">
        <f>'TPS543C20 Loop Gain'!B278</f>
        <v>14400</v>
      </c>
    </row>
    <row r="3663" spans="3:5" x14ac:dyDescent="0.25">
      <c r="C3663">
        <f>'TPS543C20 Loop Gain'!AI277</f>
        <v>27.409581083350233</v>
      </c>
      <c r="D3663">
        <f>'TPS543C20 Loop Gain'!AJ277</f>
        <v>158.87381815536082</v>
      </c>
      <c r="E3663">
        <f>'TPS543C20 Loop Gain'!B277</f>
        <v>14300</v>
      </c>
    </row>
    <row r="3664" spans="3:5" x14ac:dyDescent="0.25">
      <c r="C3664">
        <f>'TPS543C20 Loop Gain'!AI276</f>
        <v>27.341964214256407</v>
      </c>
      <c r="D3664">
        <f>'TPS543C20 Loop Gain'!AJ276</f>
        <v>159.15630472532285</v>
      </c>
      <c r="E3664">
        <f>'TPS543C20 Loop Gain'!B276</f>
        <v>14200</v>
      </c>
    </row>
    <row r="3665" spans="3:5" x14ac:dyDescent="0.25">
      <c r="C3665">
        <f>'TPS543C20 Loop Gain'!AI275</f>
        <v>27.274437310157069</v>
      </c>
      <c r="D3665">
        <f>'TPS543C20 Loop Gain'!AJ275</f>
        <v>159.42760986037044</v>
      </c>
      <c r="E3665">
        <f>'TPS543C20 Loop Gain'!B275</f>
        <v>14100</v>
      </c>
    </row>
    <row r="3666" spans="3:5" x14ac:dyDescent="0.25">
      <c r="C3666">
        <f>'TPS543C20 Loop Gain'!AI274</f>
        <v>27.207028481399298</v>
      </c>
      <c r="D3666">
        <f>'TPS543C20 Loop Gain'!AJ274</f>
        <v>159.68784190748005</v>
      </c>
      <c r="E3666">
        <f>'TPS543C20 Loop Gain'!B274</f>
        <v>14000</v>
      </c>
    </row>
    <row r="3667" spans="3:5" x14ac:dyDescent="0.25">
      <c r="C3667">
        <f>'TPS543C20 Loop Gain'!AI273</f>
        <v>27.139764734734761</v>
      </c>
      <c r="D3667">
        <f>'TPS543C20 Loop Gain'!AJ273</f>
        <v>159.93710897150441</v>
      </c>
      <c r="E3667">
        <f>'TPS543C20 Loop Gain'!B273</f>
        <v>13900</v>
      </c>
    </row>
    <row r="3668" spans="3:5" x14ac:dyDescent="0.25">
      <c r="C3668">
        <f>'TPS543C20 Loop Gain'!AI272</f>
        <v>27.072672014235049</v>
      </c>
      <c r="D3668">
        <f>'TPS543C20 Loop Gain'!AJ272</f>
        <v>160.17551860587486</v>
      </c>
      <c r="E3668">
        <f>'TPS543C20 Loop Gain'!B272</f>
        <v>13800</v>
      </c>
    </row>
    <row r="3669" spans="3:5" x14ac:dyDescent="0.25">
      <c r="C3669">
        <f>'TPS543C20 Loop Gain'!AI271</f>
        <v>27.005775242503422</v>
      </c>
      <c r="D3669">
        <f>'TPS543C20 Loop Gain'!AJ271</f>
        <v>160.40317752486777</v>
      </c>
      <c r="E3669">
        <f>'TPS543C20 Loop Gain'!B271</f>
        <v>13700</v>
      </c>
    </row>
    <row r="3670" spans="3:5" x14ac:dyDescent="0.25">
      <c r="C3670">
        <f>'TPS543C20 Loop Gain'!AI270</f>
        <v>26.939098362001825</v>
      </c>
      <c r="D3670">
        <f>'TPS543C20 Loop Gain'!AJ270</f>
        <v>160.62019133627302</v>
      </c>
      <c r="E3670">
        <f>'TPS543C20 Loop Gain'!B270</f>
        <v>13600</v>
      </c>
    </row>
    <row r="3671" spans="3:5" x14ac:dyDescent="0.25">
      <c r="C3671">
        <f>'TPS543C20 Loop Gain'!AI269</f>
        <v>26.872664376353882</v>
      </c>
      <c r="D3671">
        <f>'TPS543C20 Loop Gain'!AJ269</f>
        <v>160.82666429329956</v>
      </c>
      <c r="E3671">
        <f>'TPS543C20 Loop Gain'!B269</f>
        <v>13500</v>
      </c>
    </row>
    <row r="3672" spans="3:5" x14ac:dyDescent="0.25">
      <c r="C3672">
        <f>'TPS543C20 Loop Gain'!AI268</f>
        <v>26.80649539148736</v>
      </c>
      <c r="D3672">
        <f>'TPS543C20 Loop Gain'!AJ268</f>
        <v>161.02269906457738</v>
      </c>
      <c r="E3672">
        <f>'TPS543C20 Loop Gain'!B268</f>
        <v>13400</v>
      </c>
    </row>
    <row r="3673" spans="3:5" x14ac:dyDescent="0.25">
      <c r="C3673">
        <f>'TPS543C20 Loop Gain'!AI267</f>
        <v>26.740612656510855</v>
      </c>
      <c r="D3673">
        <f>'TPS543C20 Loop Gain'!AJ267</f>
        <v>161.20839652111138</v>
      </c>
      <c r="E3673">
        <f>'TPS543C20 Loop Gain'!B267</f>
        <v>13300</v>
      </c>
    </row>
    <row r="3674" spans="3:5" x14ac:dyDescent="0.25">
      <c r="C3674">
        <f>'TPS543C20 Loop Gain'!AI266</f>
        <v>26.675036604215578</v>
      </c>
      <c r="D3674">
        <f>'TPS543C20 Loop Gain'!AJ266</f>
        <v>161.38385553905502</v>
      </c>
      <c r="E3674">
        <f>'TPS543C20 Loop Gain'!B266</f>
        <v>13200</v>
      </c>
    </row>
    <row r="3675" spans="3:5" x14ac:dyDescent="0.25">
      <c r="C3675">
        <f>'TPS543C20 Loop Gain'!AI265</f>
        <v>26.609786891139692</v>
      </c>
      <c r="D3675">
        <f>'TPS543C20 Loop Gain'!AJ265</f>
        <v>161.54917281722007</v>
      </c>
      <c r="E3675">
        <f>'TPS543C20 Loop Gain'!B265</f>
        <v>13100</v>
      </c>
    </row>
    <row r="3676" spans="3:5" x14ac:dyDescent="0.25">
      <c r="C3676">
        <f>'TPS543C20 Loop Gain'!AI264</f>
        <v>26.544882437111234</v>
      </c>
      <c r="D3676">
        <f>'TPS543C20 Loop Gain'!AJ264</f>
        <v>161.70444270824584</v>
      </c>
      <c r="E3676">
        <f>'TPS543C20 Loop Gain'!B264</f>
        <v>13000</v>
      </c>
    </row>
    <row r="3677" spans="3:5" x14ac:dyDescent="0.25">
      <c r="C3677">
        <f>'TPS543C20 Loop Gain'!AI263</f>
        <v>26.480341464228001</v>
      </c>
      <c r="D3677">
        <f>'TPS543C20 Loop Gain'!AJ263</f>
        <v>161.84975706237967</v>
      </c>
      <c r="E3677">
        <f>'TPS543C20 Loop Gain'!B263</f>
        <v>12900</v>
      </c>
    </row>
    <row r="3678" spans="3:5" x14ac:dyDescent="0.25">
      <c r="C3678">
        <f>'TPS543C20 Loop Gain'!AI262</f>
        <v>26.416181535227473</v>
      </c>
      <c r="D3678">
        <f>'TPS543C20 Loop Gain'!AJ262</f>
        <v>161.98520508287365</v>
      </c>
      <c r="E3678">
        <f>'TPS543C20 Loop Gain'!B262</f>
        <v>12800</v>
      </c>
    </row>
    <row r="3679" spans="3:5" x14ac:dyDescent="0.25">
      <c r="C3679">
        <f>'TPS543C20 Loop Gain'!AI261</f>
        <v>26.3524195912171</v>
      </c>
      <c r="D3679">
        <f>'TPS543C20 Loop Gain'!AJ261</f>
        <v>162.11087319200394</v>
      </c>
      <c r="E3679">
        <f>'TPS543C20 Loop Gain'!B261</f>
        <v>12700</v>
      </c>
    </row>
    <row r="3680" spans="3:5" x14ac:dyDescent="0.25">
      <c r="C3680">
        <f>'TPS543C20 Loop Gain'!AI260</f>
        <v>26.289071988743444</v>
      </c>
      <c r="D3680">
        <f>'TPS543C20 Loop Gain'!AJ260</f>
        <v>162.2268449067904</v>
      </c>
      <c r="E3680">
        <f>'TPS543C20 Loop Gain'!B260</f>
        <v>12600</v>
      </c>
    </row>
    <row r="3681" spans="3:5" x14ac:dyDescent="0.25">
      <c r="C3681">
        <f>'TPS543C20 Loop Gain'!AI259</f>
        <v>26.22615453618646</v>
      </c>
      <c r="D3681">
        <f>'TPS543C20 Loop Gain'!AJ259</f>
        <v>162.33320072349088</v>
      </c>
      <c r="E3681">
        <f>'TPS543C20 Loop Gain'!B259</f>
        <v>12500</v>
      </c>
    </row>
    <row r="3682" spans="3:5" x14ac:dyDescent="0.25">
      <c r="C3682">
        <f>'TPS543C20 Loop Gain'!AI258</f>
        <v>26.163682529484646</v>
      </c>
      <c r="D3682">
        <f>'TPS543C20 Loop Gain'!AJ258</f>
        <v>162.43001801001529</v>
      </c>
      <c r="E3682">
        <f>'TPS543C20 Loop Gain'!B258</f>
        <v>12400</v>
      </c>
    </row>
    <row r="3683" spans="3:5" x14ac:dyDescent="0.25">
      <c r="C3683">
        <f>'TPS543C20 Loop Gain'!AI257</f>
        <v>26.101670787179479</v>
      </c>
      <c r="D3683">
        <f>'TPS543C20 Loop Gain'!AJ257</f>
        <v>162.51737090541098</v>
      </c>
      <c r="E3683">
        <f>'TPS543C20 Loop Gain'!B257</f>
        <v>12300</v>
      </c>
    </row>
    <row r="3684" spans="3:5" x14ac:dyDescent="0.25">
      <c r="C3684">
        <f>'TPS543C20 Loop Gain'!AI256</f>
        <v>26.040133684802381</v>
      </c>
      <c r="D3684">
        <f>'TPS543C20 Loop Gain'!AJ256</f>
        <v>162.59533022561891</v>
      </c>
      <c r="E3684">
        <f>'TPS543C20 Loop Gain'!B256</f>
        <v>12200</v>
      </c>
    </row>
    <row r="3685" spans="3:5" x14ac:dyDescent="0.25">
      <c r="C3685">
        <f>'TPS543C20 Loop Gain'!AI255</f>
        <v>25.979085188617574</v>
      </c>
      <c r="D3685">
        <f>'TPS543C20 Loop Gain'!AJ255</f>
        <v>162.66396337473049</v>
      </c>
      <c r="E3685">
        <f>'TPS543C20 Loop Gain'!B255</f>
        <v>12100</v>
      </c>
    </row>
    <row r="3686" spans="3:5" x14ac:dyDescent="0.25">
      <c r="C3686">
        <f>'TPS543C20 Loop Gain'!AI254</f>
        <v>25.918538888743534</v>
      </c>
      <c r="D3686">
        <f>'TPS543C20 Loop Gain'!AJ254</f>
        <v>162.72333426100511</v>
      </c>
      <c r="E3686">
        <f>'TPS543C20 Loop Gain'!B254</f>
        <v>12000</v>
      </c>
    </row>
    <row r="3687" spans="3:5" x14ac:dyDescent="0.25">
      <c r="C3687">
        <f>'TPS543C20 Loop Gain'!AI253</f>
        <v>25.8585080316772</v>
      </c>
      <c r="D3687">
        <f>'TPS543C20 Loop Gain'!AJ253</f>
        <v>162.77350321693766</v>
      </c>
      <c r="E3687">
        <f>'TPS543C20 Loop Gain'!B253</f>
        <v>11900</v>
      </c>
    </row>
    <row r="3688" spans="3:5" x14ac:dyDescent="0.25">
      <c r="C3688">
        <f>'TPS543C20 Loop Gain'!AI252</f>
        <v>25.799005552261853</v>
      </c>
      <c r="D3688">
        <f>'TPS543C20 Loop Gain'!AJ252</f>
        <v>162.81452692269249</v>
      </c>
      <c r="E3688">
        <f>'TPS543C20 Loop Gain'!B252</f>
        <v>11800</v>
      </c>
    </row>
    <row r="3689" spans="3:5" x14ac:dyDescent="0.25">
      <c r="C3689">
        <f>'TPS543C20 Loop Gain'!AI251</f>
        <v>25.740044105127048</v>
      </c>
      <c r="D3689">
        <f>'TPS543C20 Loop Gain'!AJ251</f>
        <v>162.84645833225687</v>
      </c>
      <c r="E3689">
        <f>'TPS543C20 Loop Gain'!B251</f>
        <v>11700</v>
      </c>
    </row>
    <row r="3690" spans="3:5" x14ac:dyDescent="0.25">
      <c r="C3690">
        <f>'TPS543C20 Loop Gain'!AI250</f>
        <v>25.681636095653602</v>
      </c>
      <c r="D3690">
        <f>'TPS543C20 Loop Gain'!AJ250</f>
        <v>162.86934660167546</v>
      </c>
      <c r="E3690">
        <f>'TPS543C20 Loop Gain'!B250</f>
        <v>11600</v>
      </c>
    </row>
    <row r="3691" spans="3:5" x14ac:dyDescent="0.25">
      <c r="C3691">
        <f>'TPS543C20 Loop Gain'!AI249</f>
        <v>25.623793710492006</v>
      </c>
      <c r="D3691">
        <f>'TPS543C20 Loop Gain'!AJ249</f>
        <v>162.883237018762</v>
      </c>
      <c r="E3691">
        <f>'TPS543C20 Loop Gain'!B249</f>
        <v>11500</v>
      </c>
    </row>
    <row r="3692" spans="3:5" x14ac:dyDescent="0.25">
      <c r="C3692">
        <f>'TPS543C20 Loop Gain'!AI248</f>
        <v>25.566528947701748</v>
      </c>
      <c r="D3692">
        <f>'TPS543C20 Loop Gain'!AJ248</f>
        <v>162.88817093370542</v>
      </c>
      <c r="E3692">
        <f>'TPS543C20 Loop Gain'!B248</f>
        <v>11400</v>
      </c>
    </row>
    <row r="3693" spans="3:5" x14ac:dyDescent="0.25">
      <c r="C3693">
        <f>'TPS543C20 Loop Gain'!AI247</f>
        <v>25.509853646552251</v>
      </c>
      <c r="D3693">
        <f>'TPS543C20 Loop Gain'!AJ247</f>
        <v>162.88418569000243</v>
      </c>
      <c r="E3693">
        <f>'TPS543C20 Loop Gain'!B247</f>
        <v>11300</v>
      </c>
    </row>
    <row r="3694" spans="3:5" x14ac:dyDescent="0.25">
      <c r="C3694">
        <f>'TPS543C20 Loop Gain'!AI246</f>
        <v>25.453779517044516</v>
      </c>
      <c r="D3694">
        <f>'TPS543C20 Loop Gain'!AJ246</f>
        <v>162.8713145551618</v>
      </c>
      <c r="E3694">
        <f>'TPS543C20 Loop Gain'!B246</f>
        <v>11200</v>
      </c>
    </row>
    <row r="3695" spans="3:5" x14ac:dyDescent="0.25">
      <c r="C3695">
        <f>'TPS543C20 Loop Gain'!AI245</f>
        <v>25.398318169214349</v>
      </c>
      <c r="D3695">
        <f>'TPS543C20 Loop Gain'!AJ245</f>
        <v>162.84958665065514</v>
      </c>
      <c r="E3695">
        <f>'TPS543C20 Loop Gain'!B245</f>
        <v>11100</v>
      </c>
    </row>
    <row r="3696" spans="3:5" x14ac:dyDescent="0.25">
      <c r="C3696">
        <f>'TPS543C20 Loop Gain'!AI244</f>
        <v>25.343481142281384</v>
      </c>
      <c r="D3696">
        <f>'TPS543C20 Loop Gain'!AJ244</f>
        <v>162.81902688058267</v>
      </c>
      <c r="E3696">
        <f>'TPS543C20 Loop Gain'!B244</f>
        <v>11000</v>
      </c>
    </row>
    <row r="3697" spans="3:5" x14ac:dyDescent="0.25">
      <c r="C3697">
        <f>'TPS543C20 Loop Gain'!AI243</f>
        <v>25.289279933703504</v>
      </c>
      <c r="D3697">
        <f>'TPS543C20 Loop Gain'!AJ243</f>
        <v>162.77965585855083</v>
      </c>
      <c r="E3697">
        <f>'TPS543C20 Loop Gain'!B243</f>
        <v>10900</v>
      </c>
    </row>
    <row r="3698" spans="3:5" x14ac:dyDescent="0.25">
      <c r="C3698">
        <f>'TPS543C20 Loop Gain'!AI242</f>
        <v>25.235726028214248</v>
      </c>
      <c r="D3698">
        <f>'TPS543C20 Loop Gain'!AJ242</f>
        <v>162.73148983225545</v>
      </c>
      <c r="E3698">
        <f>'TPS543C20 Loop Gain'!B242</f>
        <v>10800</v>
      </c>
    </row>
    <row r="3699" spans="3:5" x14ac:dyDescent="0.25">
      <c r="C3699">
        <f>'TPS543C20 Loop Gain'!AI241</f>
        <v>25.1828309269115</v>
      </c>
      <c r="D3699">
        <f>'TPS543C20 Loop Gain'!AJ241</f>
        <v>162.67454060527061</v>
      </c>
      <c r="E3699">
        <f>'TPS543C20 Loop Gain'!B241</f>
        <v>10700</v>
      </c>
    </row>
    <row r="3700" spans="3:5" x14ac:dyDescent="0.25">
      <c r="C3700">
        <f>'TPS543C20 Loop Gain'!AI240</f>
        <v>25.130606176475993</v>
      </c>
      <c r="D3700">
        <f>'TPS543C20 Loop Gain'!AJ240</f>
        <v>162.60881545556401</v>
      </c>
      <c r="E3700">
        <f>'TPS543C20 Loop Gain'!B240</f>
        <v>10600</v>
      </c>
    </row>
    <row r="3701" spans="3:5" x14ac:dyDescent="0.25">
      <c r="C3701">
        <f>'TPS543C20 Loop Gain'!AI239</f>
        <v>25.079063398605143</v>
      </c>
      <c r="D3701">
        <f>'TPS543C20 Loop Gain'!AJ239</f>
        <v>162.53431705023451</v>
      </c>
      <c r="E3701">
        <f>'TPS543C20 Loop Gain'!B239</f>
        <v>10500</v>
      </c>
    </row>
    <row r="3702" spans="3:5" x14ac:dyDescent="0.25">
      <c r="C3702">
        <f>'TPS543C20 Loop Gain'!AI238</f>
        <v>25.028214319730978</v>
      </c>
      <c r="D3702">
        <f>'TPS543C20 Loop Gain'!AJ238</f>
        <v>162.45104335598697</v>
      </c>
      <c r="E3702">
        <f>'TPS543C20 Loop Gain'!B238</f>
        <v>10400</v>
      </c>
    </row>
    <row r="3703" spans="3:5" x14ac:dyDescent="0.25">
      <c r="C3703">
        <f>'TPS543C20 Loop Gain'!AI237</f>
        <v>24.978070801139857</v>
      </c>
      <c r="D3703">
        <f>'TPS543C20 Loop Gain'!AJ237</f>
        <v>162.35898754486325</v>
      </c>
      <c r="E3703">
        <f>'TPS543C20 Loop Gain'!B237</f>
        <v>10300</v>
      </c>
    </row>
    <row r="3704" spans="3:5" x14ac:dyDescent="0.25">
      <c r="C3704">
        <f>'TPS543C20 Loop Gain'!AI236</f>
        <v>24.92864486955947</v>
      </c>
      <c r="D3704">
        <f>'TPS543C20 Loop Gain'!AJ236</f>
        <v>162.25813789471616</v>
      </c>
      <c r="E3704">
        <f>'TPS543C20 Loop Gain'!B236</f>
        <v>10200</v>
      </c>
    </row>
    <row r="3705" spans="3:5" x14ac:dyDescent="0.25">
      <c r="C3705">
        <f>'TPS543C20 Loop Gain'!AI235</f>
        <v>24.879948748328076</v>
      </c>
      <c r="D3705">
        <f>'TPS543C20 Loop Gain'!AJ235</f>
        <v>162.14847768392795</v>
      </c>
      <c r="E3705">
        <f>'TPS543C20 Loop Gain'!B235</f>
        <v>10100</v>
      </c>
    </row>
    <row r="3706" spans="3:5" x14ac:dyDescent="0.25">
      <c r="C3706">
        <f>'TPS543C20 Loop Gain'!AI234</f>
        <v>24.831994889258908</v>
      </c>
      <c r="D3706">
        <f>'TPS543C20 Loop Gain'!AJ234</f>
        <v>162.02998507987616</v>
      </c>
      <c r="E3706">
        <f>'TPS543C20 Loop Gain'!B234</f>
        <v>10000</v>
      </c>
    </row>
    <row r="3707" spans="3:5" x14ac:dyDescent="0.25">
      <c r="C3707">
        <f>'TPS543C20 Loop Gain'!AI233</f>
        <v>24.78479600528064</v>
      </c>
      <c r="D3707">
        <f>'TPS543C20 Loop Gain'!AJ233</f>
        <v>161.9026330205933</v>
      </c>
      <c r="E3707">
        <f>'TPS543C20 Loop Gain'!B233</f>
        <v>9900</v>
      </c>
    </row>
    <row r="3708" spans="3:5" x14ac:dyDescent="0.25">
      <c r="C3708">
        <f>'TPS543C20 Loop Gain'!AI232</f>
        <v>24.73836510401426</v>
      </c>
      <c r="D3708">
        <f>'TPS543C20 Loop Gain'!AJ232</f>
        <v>161.76638908911443</v>
      </c>
      <c r="E3708">
        <f>'TPS543C20 Loop Gain'!B232</f>
        <v>9800</v>
      </c>
    </row>
    <row r="3709" spans="3:5" x14ac:dyDescent="0.25">
      <c r="C3709">
        <f>'TPS543C20 Loop Gain'!AI231</f>
        <v>24.692715522374588</v>
      </c>
      <c r="D3709">
        <f>'TPS543C20 Loop Gain'!AJ231</f>
        <v>161.62121537993036</v>
      </c>
      <c r="E3709">
        <f>'TPS543C20 Loop Gain'!B231</f>
        <v>9700</v>
      </c>
    </row>
    <row r="3710" spans="3:5" x14ac:dyDescent="0.25">
      <c r="C3710">
        <f>'TPS543C20 Loop Gain'!AI230</f>
        <v>24.647860962354251</v>
      </c>
      <c r="D3710">
        <f>'TPS543C20 Loop Gain'!AJ230</f>
        <v>161.46706835699413</v>
      </c>
      <c r="E3710">
        <f>'TPS543C20 Loop Gain'!B230</f>
        <v>9600</v>
      </c>
    </row>
    <row r="3711" spans="3:5" x14ac:dyDescent="0.25">
      <c r="C3711">
        <f>'TPS543C20 Loop Gain'!AI229</f>
        <v>24.603815528115454</v>
      </c>
      <c r="D3711">
        <f>'TPS543C20 Loop Gain'!AJ229</f>
        <v>161.30389870266919</v>
      </c>
      <c r="E3711">
        <f>'TPS543C20 Loop Gain'!B229</f>
        <v>9500</v>
      </c>
    </row>
    <row r="3712" spans="3:5" x14ac:dyDescent="0.25">
      <c r="C3712">
        <f>'TPS543C20 Loop Gain'!AI228</f>
        <v>24.560593764557517</v>
      </c>
      <c r="D3712">
        <f>'TPS543C20 Loop Gain'!AJ228</f>
        <v>161.1316511570146</v>
      </c>
      <c r="E3712">
        <f>'TPS543C20 Loop Gain'!B228</f>
        <v>9400</v>
      </c>
    </row>
    <row r="3713" spans="3:5" x14ac:dyDescent="0.25">
      <c r="C3713">
        <f>'TPS543C20 Loop Gain'!AI227</f>
        <v>24.518210697509495</v>
      </c>
      <c r="D3713">
        <f>'TPS543C20 Loop Gain'!AJ227</f>
        <v>160.9502643467435</v>
      </c>
      <c r="E3713">
        <f>'TPS543C20 Loop Gain'!B227</f>
        <v>9300</v>
      </c>
    </row>
    <row r="3714" spans="3:5" x14ac:dyDescent="0.25">
      <c r="C3714">
        <f>'TPS543C20 Loop Gain'!AI226</f>
        <v>24.476681875729895</v>
      </c>
      <c r="D3714">
        <f>'TPS543C20 Loop Gain'!AJ226</f>
        <v>160.75967060319462</v>
      </c>
      <c r="E3714">
        <f>'TPS543C20 Loop Gain'!B226</f>
        <v>9200</v>
      </c>
    </row>
    <row r="3715" spans="3:5" x14ac:dyDescent="0.25">
      <c r="C3715">
        <f>'TPS543C20 Loop Gain'!AI225</f>
        <v>24.436023414897797</v>
      </c>
      <c r="D3715">
        <f>'TPS543C20 Loop Gain'!AJ225</f>
        <v>160.55979576858755</v>
      </c>
      <c r="E3715">
        <f>'TPS543C20 Loop Gain'!B225</f>
        <v>9100</v>
      </c>
    </row>
    <row r="3716" spans="3:5" x14ac:dyDescent="0.25">
      <c r="C3716">
        <f>'TPS543C20 Loop Gain'!AI224</f>
        <v>24.396252043796647</v>
      </c>
      <c r="D3716">
        <f>'TPS543C20 Loop Gain'!AJ224</f>
        <v>160.35055898983228</v>
      </c>
      <c r="E3716">
        <f>'TPS543C20 Loop Gain'!B224</f>
        <v>9000</v>
      </c>
    </row>
    <row r="3717" spans="3:5" x14ac:dyDescent="0.25">
      <c r="C3717">
        <f>'TPS543C20 Loop Gain'!AI223</f>
        <v>24.357385152902481</v>
      </c>
      <c r="D3717">
        <f>'TPS543C20 Loop Gain'!AJ223</f>
        <v>160.13187249908739</v>
      </c>
      <c r="E3717">
        <f>'TPS543C20 Loop Gain'!B223</f>
        <v>8900</v>
      </c>
    </row>
    <row r="3718" spans="3:5" x14ac:dyDescent="0.25">
      <c r="C3718">
        <f>'TPS543C20 Loop Gain'!AI222</f>
        <v>24.319440845631512</v>
      </c>
      <c r="D3718">
        <f>'TPS543C20 Loop Gain'!AJ222</f>
        <v>159.90364138025072</v>
      </c>
      <c r="E3718">
        <f>'TPS543C20 Loop Gain'!B222</f>
        <v>8800</v>
      </c>
    </row>
    <row r="3719" spans="3:5" x14ac:dyDescent="0.25">
      <c r="C3719">
        <f>'TPS543C20 Loop Gain'!AI221</f>
        <v>24.282437992460654</v>
      </c>
      <c r="D3719">
        <f>'TPS543C20 Loop Gain'!AJ221</f>
        <v>159.66576332048604</v>
      </c>
      <c r="E3719">
        <f>'TPS543C20 Loop Gain'!B221</f>
        <v>8700</v>
      </c>
    </row>
    <row r="3720" spans="3:5" x14ac:dyDescent="0.25">
      <c r="C3720">
        <f>'TPS543C20 Loop Gain'!AI220</f>
        <v>24.246396288237108</v>
      </c>
      <c r="D3720">
        <f>'TPS543C20 Loop Gain'!AJ220</f>
        <v>159.41812834586085</v>
      </c>
      <c r="E3720">
        <f>'TPS543C20 Loop Gain'!B220</f>
        <v>8600</v>
      </c>
    </row>
    <row r="3721" spans="3:5" x14ac:dyDescent="0.25">
      <c r="C3721">
        <f>'TPS543C20 Loop Gain'!AI219</f>
        <v>24.211336312944649</v>
      </c>
      <c r="D3721">
        <f>'TPS543C20 Loop Gain'!AJ219</f>
        <v>159.16061854012159</v>
      </c>
      <c r="E3721">
        <f>'TPS543C20 Loop Gain'!B219</f>
        <v>8500</v>
      </c>
    </row>
    <row r="3722" spans="3:5" x14ac:dyDescent="0.25">
      <c r="C3722">
        <f>'TPS543C20 Loop Gain'!AI218</f>
        <v>24.177279596255534</v>
      </c>
      <c r="D3722">
        <f>'TPS543C20 Loop Gain'!AJ218</f>
        <v>158.89310774552274</v>
      </c>
      <c r="E3722">
        <f>'TPS543C20 Loop Gain'!B218</f>
        <v>8400</v>
      </c>
    </row>
    <row r="3723" spans="3:5" x14ac:dyDescent="0.25">
      <c r="C3723">
        <f>'TPS543C20 Loop Gain'!AI217</f>
        <v>24.144248686228558</v>
      </c>
      <c r="D3723">
        <f>'TPS543C20 Loop Gain'!AJ217</f>
        <v>158.61546124462689</v>
      </c>
      <c r="E3723">
        <f>'TPS543C20 Loop Gain'!B217</f>
        <v>8300</v>
      </c>
    </row>
    <row r="3724" spans="3:5" x14ac:dyDescent="0.25">
      <c r="C3724">
        <f>'TPS543C20 Loop Gain'!AI216</f>
        <v>24.11226722251239</v>
      </c>
      <c r="D3724">
        <f>'TPS543C20 Loop Gain'!AJ216</f>
        <v>158.32753542186941</v>
      </c>
      <c r="E3724">
        <f>'TPS543C20 Loop Gain'!B216</f>
        <v>8200</v>
      </c>
    </row>
    <row r="3725" spans="3:5" x14ac:dyDescent="0.25">
      <c r="C3725">
        <f>'TPS543C20 Loop Gain'!AI215</f>
        <v>24.08136001448532</v>
      </c>
      <c r="D3725">
        <f>'TPS543C20 Loop Gain'!AJ215</f>
        <v>158.02917740364083</v>
      </c>
      <c r="E3725">
        <f>'TPS543C20 Loop Gain'!B215</f>
        <v>8100</v>
      </c>
    </row>
    <row r="3726" spans="3:5" x14ac:dyDescent="0.25">
      <c r="C3726">
        <f>'TPS543C20 Loop Gain'!AI214</f>
        <v>24.051553124777513</v>
      </c>
      <c r="D3726">
        <f>'TPS543C20 Loop Gain'!AJ214</f>
        <v>157.72022467551992</v>
      </c>
      <c r="E3726">
        <f>'TPS543C20 Loop Gain'!B214</f>
        <v>8000</v>
      </c>
    </row>
    <row r="3727" spans="3:5" x14ac:dyDescent="0.25">
      <c r="C3727">
        <f>'TPS543C20 Loop Gain'!AI213</f>
        <v>24.022873958672456</v>
      </c>
      <c r="D3727">
        <f>'TPS543C20 Loop Gain'!AJ213</f>
        <v>157.40050467524188</v>
      </c>
      <c r="E3727">
        <f>'TPS543C20 Loop Gain'!B213</f>
        <v>7900</v>
      </c>
    </row>
    <row r="3728" spans="3:5" x14ac:dyDescent="0.25">
      <c r="C3728">
        <f>'TPS543C20 Loop Gain'!AI212</f>
        <v>23.995351359918992</v>
      </c>
      <c r="D3728">
        <f>'TPS543C20 Loop Gain'!AJ212</f>
        <v>157.06983435986473</v>
      </c>
      <c r="E3728">
        <f>'TPS543C20 Loop Gain'!B212</f>
        <v>7800</v>
      </c>
    </row>
    <row r="3729" spans="3:5" x14ac:dyDescent="0.25">
      <c r="C3729">
        <f>'TPS543C20 Loop Gain'!AI211</f>
        <v>23.969015713555393</v>
      </c>
      <c r="D3729">
        <f>'TPS543C20 Loop Gain'!AJ211</f>
        <v>156.7280197454989</v>
      </c>
      <c r="E3729">
        <f>'TPS543C20 Loop Gain'!B211</f>
        <v>7700</v>
      </c>
    </row>
    <row r="3730" spans="3:5" x14ac:dyDescent="0.25">
      <c r="C3730">
        <f>'TPS543C20 Loop Gain'!AI210</f>
        <v>23.943899056379671</v>
      </c>
      <c r="D3730">
        <f>'TPS543C20 Loop Gain'!AJ210</f>
        <v>156.3748554178548</v>
      </c>
      <c r="E3730">
        <f>'TPS543C20 Loop Gain'!B210</f>
        <v>7600</v>
      </c>
    </row>
    <row r="3731" spans="3:5" x14ac:dyDescent="0.25">
      <c r="C3731">
        <f>'TPS543C20 Loop Gain'!AI209</f>
        <v>23.920035195797592</v>
      </c>
      <c r="D3731">
        <f>'TPS543C20 Loop Gain'!AJ209</f>
        <v>156.01012401175626</v>
      </c>
      <c r="E3731">
        <f>'TPS543C20 Loop Gain'!B209</f>
        <v>7500</v>
      </c>
    </row>
    <row r="3732" spans="3:5" x14ac:dyDescent="0.25">
      <c r="C3732">
        <f>'TPS543C20 Loop Gain'!AI208</f>
        <v>23.897459837805187</v>
      </c>
      <c r="D3732">
        <f>'TPS543C20 Loop Gain'!AJ208</f>
        <v>155.63359565761397</v>
      </c>
      <c r="E3732">
        <f>'TPS543C20 Loop Gain'!B208</f>
        <v>7400</v>
      </c>
    </row>
    <row r="3733" spans="3:5" x14ac:dyDescent="0.25">
      <c r="C3733">
        <f>'TPS543C20 Loop Gain'!AI207</f>
        <v>23.876210724977405</v>
      </c>
      <c r="D3733">
        <f>'TPS543C20 Loop Gain'!AJ207</f>
        <v>155.24502739274715</v>
      </c>
      <c r="E3733">
        <f>'TPS543C20 Loop Gain'!B207</f>
        <v>7300</v>
      </c>
    </row>
    <row r="3734" spans="3:5" x14ac:dyDescent="0.25">
      <c r="C3734">
        <f>'TPS543C20 Loop Gain'!AI206</f>
        <v>23.856327785419651</v>
      </c>
      <c r="D3734">
        <f>'TPS543C20 Loop Gain'!AJ206</f>
        <v>154.84416253526732</v>
      </c>
      <c r="E3734">
        <f>'TPS543C20 Loop Gain'!B206</f>
        <v>7200</v>
      </c>
    </row>
    <row r="3735" spans="3:5" x14ac:dyDescent="0.25">
      <c r="C3735">
        <f>'TPS543C20 Loop Gain'!AI205</f>
        <v>23.837853293680826</v>
      </c>
      <c r="D3735">
        <f>'TPS543C20 Loop Gain'!AJ205</f>
        <v>154.43073001810669</v>
      </c>
      <c r="E3735">
        <f>'TPS543C20 Loop Gain'!B205</f>
        <v>7100</v>
      </c>
    </row>
    <row r="3736" spans="3:5" x14ac:dyDescent="0.25">
      <c r="C3736">
        <f>'TPS543C20 Loop Gain'!AI204</f>
        <v>23.820832044849915</v>
      </c>
      <c r="D3736">
        <f>'TPS543C20 Loop Gain'!AJ204</f>
        <v>154.00444368056816</v>
      </c>
      <c r="E3736">
        <f>'TPS543C20 Loop Gain'!B204</f>
        <v>7000</v>
      </c>
    </row>
    <row r="3737" spans="3:5" x14ac:dyDescent="0.25">
      <c r="C3737">
        <f>'TPS543C20 Loop Gain'!AI203</f>
        <v>23.80531154302134</v>
      </c>
      <c r="D3737">
        <f>'TPS543C20 Loop Gain'!AJ203</f>
        <v>153.56500151463572</v>
      </c>
      <c r="E3737">
        <f>'TPS543C20 Loop Gain'!B203</f>
        <v>6900</v>
      </c>
    </row>
    <row r="3738" spans="3:5" x14ac:dyDescent="0.25">
      <c r="C3738">
        <f>'TPS543C20 Loop Gain'!AI202</f>
        <v>23.791342205618847</v>
      </c>
      <c r="D3738">
        <f>'TPS543C20 Loop Gain'!AJ202</f>
        <v>153.11208486306529</v>
      </c>
      <c r="E3738">
        <f>'TPS543C20 Loop Gain'!B202</f>
        <v>6800</v>
      </c>
    </row>
    <row r="3739" spans="3:5" x14ac:dyDescent="0.25">
      <c r="C3739">
        <f>'TPS543C20 Loop Gain'!AI201</f>
        <v>23.778977585064602</v>
      </c>
      <c r="D3739">
        <f>'TPS543C20 Loop Gain'!AJ201</f>
        <v>152.64535756604769</v>
      </c>
      <c r="E3739">
        <f>'TPS543C20 Loop Gain'!B201</f>
        <v>6700</v>
      </c>
    </row>
    <row r="3740" spans="3:5" x14ac:dyDescent="0.25">
      <c r="C3740">
        <f>'TPS543C20 Loop Gain'!AI200</f>
        <v>23.768274609571126</v>
      </c>
      <c r="D3740">
        <f>'TPS543C20 Loop Gain'!AJ200</f>
        <v>152.16446505307624</v>
      </c>
      <c r="E3740">
        <f>'TPS543C20 Loop Gain'!B200</f>
        <v>6600</v>
      </c>
    </row>
    <row r="3741" spans="3:5" x14ac:dyDescent="0.25">
      <c r="C3741">
        <f>'TPS543C20 Loop Gain'!AI199</f>
        <v>23.759293844936234</v>
      </c>
      <c r="D3741">
        <f>'TPS543C20 Loop Gain'!AJ199</f>
        <v>151.66903337631962</v>
      </c>
      <c r="E3741">
        <f>'TPS543C20 Loop Gain'!B199</f>
        <v>6500</v>
      </c>
    </row>
    <row r="3742" spans="3:5" x14ac:dyDescent="0.25">
      <c r="C3742">
        <f>'TPS543C20 Loop Gain'!AI198</f>
        <v>23.752099779504579</v>
      </c>
      <c r="D3742">
        <f>'TPS543C20 Loop Gain'!AJ198</f>
        <v>151.15866818165324</v>
      </c>
      <c r="E3742">
        <f>'TPS543C20 Loop Gain'!B198</f>
        <v>6400</v>
      </c>
    </row>
    <row r="3743" spans="3:5" x14ac:dyDescent="0.25">
      <c r="C3743">
        <f>'TPS543C20 Loop Gain'!AI197</f>
        <v>23.746761134641186</v>
      </c>
      <c r="D3743">
        <f>'TPS543C20 Loop Gain'!AJ197</f>
        <v>150.63295361310335</v>
      </c>
      <c r="E3743">
        <f>'TPS543C20 Loop Gain'!B197</f>
        <v>6300</v>
      </c>
    </row>
    <row r="3744" spans="3:5" x14ac:dyDescent="0.25">
      <c r="C3744">
        <f>'TPS543C20 Loop Gain'!AI196</f>
        <v>23.743351203377877</v>
      </c>
      <c r="D3744">
        <f>'TPS543C20 Loop Gain'!AJ196</f>
        <v>150.09145114630755</v>
      </c>
      <c r="E3744">
        <f>'TPS543C20 Loop Gain'!B196</f>
        <v>6200</v>
      </c>
    </row>
    <row r="3745" spans="3:5" x14ac:dyDescent="0.25">
      <c r="C3745">
        <f>'TPS543C20 Loop Gain'!AI195</f>
        <v>23.74194822018779</v>
      </c>
      <c r="D3745">
        <f>'TPS543C20 Loop Gain'!AJ195</f>
        <v>149.53369834611814</v>
      </c>
      <c r="E3745">
        <f>'TPS543C20 Loop Gain'!B195</f>
        <v>6100</v>
      </c>
    </row>
    <row r="3746" spans="3:5" x14ac:dyDescent="0.25">
      <c r="C3746">
        <f>'TPS543C20 Loop Gain'!AI194</f>
        <v>23.742635765167137</v>
      </c>
      <c r="D3746">
        <f>'TPS543C20 Loop Gain'!AJ194</f>
        <v>148.95920754331485</v>
      </c>
      <c r="E3746">
        <f>'TPS543C20 Loop Gain'!B194</f>
        <v>6000</v>
      </c>
    </row>
    <row r="3747" spans="3:5" x14ac:dyDescent="0.25">
      <c r="C3747">
        <f>'TPS543C20 Loop Gain'!AI193</f>
        <v>23.74550320634355</v>
      </c>
      <c r="D3747">
        <f>'TPS543C20 Loop Gain'!AJ193</f>
        <v>148.36746442486805</v>
      </c>
      <c r="E3747">
        <f>'TPS543C20 Loop Gain'!B193</f>
        <v>5900</v>
      </c>
    </row>
    <row r="3748" spans="3:5" x14ac:dyDescent="0.25">
      <c r="C3748">
        <f>'TPS543C20 Loop Gain'!AI192</f>
        <v>23.750646184254173</v>
      </c>
      <c r="D3748">
        <f>'TPS543C20 Loop Gain'!AJ192</f>
        <v>147.75792653193338</v>
      </c>
      <c r="E3748">
        <f>'TPS543C20 Loop Gain'!B192</f>
        <v>5800</v>
      </c>
    </row>
    <row r="3749" spans="3:5" x14ac:dyDescent="0.25">
      <c r="C3749">
        <f>'TPS543C20 Loop Gain'!AI191</f>
        <v>23.75816714342541</v>
      </c>
      <c r="D3749">
        <f>'TPS543C20 Loop Gain'!AJ191</f>
        <v>147.13002165928347</v>
      </c>
      <c r="E3749">
        <f>'TPS543C20 Loop Gain'!B191</f>
        <v>5700</v>
      </c>
    </row>
    <row r="3750" spans="3:5" x14ac:dyDescent="0.25">
      <c r="C3750">
        <f>'TPS543C20 Loop Gain'!AI190</f>
        <v>23.768175916030671</v>
      </c>
      <c r="D3750">
        <f>'TPS543C20 Loop Gain'!AJ190</f>
        <v>146.48314614944621</v>
      </c>
      <c r="E3750">
        <f>'TPS543C20 Loop Gain'!B190</f>
        <v>5600</v>
      </c>
    </row>
    <row r="3751" spans="3:5" x14ac:dyDescent="0.25">
      <c r="C3751">
        <f>'TPS543C20 Loop Gain'!AI189</f>
        <v>23.780790363578021</v>
      </c>
      <c r="D3751">
        <f>'TPS543C20 Loop Gain'!AJ189</f>
        <v>145.81666307441853</v>
      </c>
      <c r="E3751">
        <f>'TPS543C20 Loop Gain'!B189</f>
        <v>5500</v>
      </c>
    </row>
    <row r="3752" spans="3:5" x14ac:dyDescent="0.25">
      <c r="C3752">
        <f>'TPS543C20 Loop Gain'!AI188</f>
        <v>23.796137083342998</v>
      </c>
      <c r="D3752">
        <f>'TPS543C20 Loop Gain'!AJ188</f>
        <v>145.12990029721493</v>
      </c>
      <c r="E3752">
        <f>'TPS543C20 Loop Gain'!B188</f>
        <v>5400</v>
      </c>
    </row>
    <row r="3753" spans="3:5" x14ac:dyDescent="0.25">
      <c r="C3753">
        <f>'TPS543C20 Loop Gain'!AI187</f>
        <v>23.814352187083493</v>
      </c>
      <c r="D3753">
        <f>'TPS543C20 Loop Gain'!AJ187</f>
        <v>144.42214840506463</v>
      </c>
      <c r="E3753">
        <f>'TPS543C20 Loop Gain'!B187</f>
        <v>5300</v>
      </c>
    </row>
    <row r="3754" spans="3:5" x14ac:dyDescent="0.25">
      <c r="C3754">
        <f>'TPS543C20 Loop Gain'!AI186</f>
        <v>23.835582160548533</v>
      </c>
      <c r="D3754">
        <f>'TPS543C20 Loop Gain'!AJ186</f>
        <v>143.69265850552827</v>
      </c>
      <c r="E3754">
        <f>'TPS543C20 Loop Gain'!B186</f>
        <v>5200</v>
      </c>
    </row>
    <row r="3755" spans="3:5" x14ac:dyDescent="0.25">
      <c r="C3755">
        <f>'TPS543C20 Loop Gain'!AI185</f>
        <v>23.85998481355572</v>
      </c>
      <c r="D3755">
        <f>'TPS543C20 Loop Gain'!AJ185</f>
        <v>142.94063987607814</v>
      </c>
      <c r="E3755">
        <f>'TPS543C20 Loop Gain'!B185</f>
        <v>5100</v>
      </c>
    </row>
    <row r="3756" spans="3:5" x14ac:dyDescent="0.25">
      <c r="C3756">
        <f>'TPS543C20 Loop Gain'!AI184</f>
        <v>23.88773033167724</v>
      </c>
      <c r="D3756">
        <f>'TPS543C20 Loop Gain'!AJ184</f>
        <v>142.16525745724962</v>
      </c>
      <c r="E3756">
        <f>'TPS543C20 Loop Gain'!B184</f>
        <v>5000</v>
      </c>
    </row>
    <row r="3757" spans="3:5" x14ac:dyDescent="0.25">
      <c r="C3757">
        <f>'TPS543C20 Loop Gain'!AI183</f>
        <v>23.91900244216464</v>
      </c>
      <c r="D3757">
        <f>'TPS543C20 Loop Gain'!AJ183</f>
        <v>141.36562917861869</v>
      </c>
      <c r="E3757">
        <f>'TPS543C20 Loop Gain'!B183</f>
        <v>4900</v>
      </c>
    </row>
    <row r="3758" spans="3:5" x14ac:dyDescent="0.25">
      <c r="C3758">
        <f>'TPS543C20 Loop Gain'!AI182</f>
        <v>23.953999708600175</v>
      </c>
      <c r="D3758">
        <f>'TPS543C20 Loop Gain'!AJ182</f>
        <v>140.54082310633609</v>
      </c>
      <c r="E3758">
        <f>'TPS543C20 Loop Gain'!B182</f>
        <v>4800</v>
      </c>
    </row>
    <row r="3759" spans="3:5" x14ac:dyDescent="0.25">
      <c r="C3759">
        <f>'TPS543C20 Loop Gain'!AI181</f>
        <v>23.99293697088487</v>
      </c>
      <c r="D3759">
        <f>'TPS543C20 Loop Gain'!AJ181</f>
        <v>139.68985440010354</v>
      </c>
      <c r="E3759">
        <f>'TPS543C20 Loop Gain'!B181</f>
        <v>4700</v>
      </c>
    </row>
    <row r="3760" spans="3:5" x14ac:dyDescent="0.25">
      <c r="C3760">
        <f>'TPS543C20 Loop Gain'!AI180</f>
        <v>24.036046949604533</v>
      </c>
      <c r="D3760">
        <f>'TPS543C20 Loop Gain'!AJ180</f>
        <v>138.81168206688031</v>
      </c>
      <c r="E3760">
        <f>'TPS543C20 Loop Gain'!B180</f>
        <v>4600</v>
      </c>
    </row>
    <row r="3761" spans="3:5" x14ac:dyDescent="0.25">
      <c r="C3761">
        <f>'TPS543C20 Loop Gain'!AI179</f>
        <v>24.0835820369138</v>
      </c>
      <c r="D3761">
        <f>'TPS543C20 Loop Gain'!AJ179</f>
        <v>137.90520549781291</v>
      </c>
      <c r="E3761">
        <f>'TPS543C20 Loop Gain'!B179</f>
        <v>4500</v>
      </c>
    </row>
    <row r="3762" spans="3:5" x14ac:dyDescent="0.25">
      <c r="C3762">
        <f>'TPS543C20 Loop Gain'!AI178</f>
        <v>24.135816299431827</v>
      </c>
      <c r="D3762">
        <f>'TPS543C20 Loop Gain'!AJ178</f>
        <v>136.96926077419874</v>
      </c>
      <c r="E3762">
        <f>'TPS543C20 Loop Gain'!B178</f>
        <v>4400</v>
      </c>
    </row>
    <row r="3763" spans="3:5" x14ac:dyDescent="0.25">
      <c r="C3763">
        <f>'TPS543C20 Loop Gain'!AI177</f>
        <v>24.193047722824641</v>
      </c>
      <c r="D3763">
        <f>'TPS543C20 Loop Gain'!AJ177</f>
        <v>136.00261672777089</v>
      </c>
      <c r="E3763">
        <f>'TPS543C20 Loop Gain'!B177</f>
        <v>4300</v>
      </c>
    </row>
    <row r="3764" spans="3:5" x14ac:dyDescent="0.25">
      <c r="C3764">
        <f>'TPS543C20 Loop Gain'!AI176</f>
        <v>24.255600732720175</v>
      </c>
      <c r="D3764">
        <f>'TPS543C20 Loop Gain'!AJ176</f>
        <v>135.00397074002956</v>
      </c>
      <c r="E3764">
        <f>'TPS543C20 Loop Gain'!B176</f>
        <v>4200</v>
      </c>
    </row>
    <row r="3765" spans="3:5" x14ac:dyDescent="0.25">
      <c r="C3765">
        <f>'TPS543C20 Loop Gain'!AI175</f>
        <v>24.323829032363051</v>
      </c>
      <c r="D3765">
        <f>'TPS543C20 Loop Gain'!AJ175</f>
        <v>133.97194426521358</v>
      </c>
      <c r="E3765">
        <f>'TPS543C20 Loop Gain'!B175</f>
        <v>4100</v>
      </c>
    </row>
    <row r="3766" spans="3:5" x14ac:dyDescent="0.25">
      <c r="C3766">
        <f>'TPS543C20 Loop Gain'!AI174</f>
        <v>24.398118804734352</v>
      </c>
      <c r="D3766">
        <f>'TPS543C20 Loop Gain'!AJ174</f>
        <v>132.90507806147542</v>
      </c>
      <c r="E3766">
        <f>'TPS543C20 Loop Gain'!B174</f>
        <v>4000</v>
      </c>
    </row>
    <row r="3767" spans="3:5" x14ac:dyDescent="0.25">
      <c r="C3767">
        <f>'TPS543C20 Loop Gain'!AI173</f>
        <v>24.478892335104078</v>
      </c>
      <c r="D3767">
        <f>'TPS543C20 Loop Gain'!AJ173</f>
        <v>131.80182711570978</v>
      </c>
      <c r="E3767">
        <f>'TPS543C20 Loop Gain'!B173</f>
        <v>3900</v>
      </c>
    </row>
    <row r="3768" spans="3:5" x14ac:dyDescent="0.25">
      <c r="C3768">
        <f>'TPS543C20 Loop Gain'!AI172</f>
        <v>24.566612120648553</v>
      </c>
      <c r="D3768">
        <f>'TPS543C20 Loop Gain'!AJ172</f>
        <v>130.66055524893065</v>
      </c>
      <c r="E3768">
        <f>'TPS543C20 Loop Gain'!B172</f>
        <v>3800</v>
      </c>
    </row>
    <row r="3769" spans="3:5" x14ac:dyDescent="0.25">
      <c r="C3769">
        <f>'TPS543C20 Loop Gain'!AI171</f>
        <v>24.66178554620512</v>
      </c>
      <c r="D3769">
        <f>'TPS543C20 Loop Gain'!AJ171</f>
        <v>129.47952939192533</v>
      </c>
      <c r="E3769">
        <f>'TPS543C20 Loop Gain'!B171</f>
        <v>3700</v>
      </c>
    </row>
    <row r="3770" spans="3:5" x14ac:dyDescent="0.25">
      <c r="C3770">
        <f>'TPS543C20 Loop Gain'!AI170</f>
        <v>24.764970220838745</v>
      </c>
      <c r="D3770">
        <f>'TPS543C20 Loop Gain'!AJ170</f>
        <v>128.25691352574131</v>
      </c>
      <c r="E3770">
        <f>'TPS543C20 Loop Gain'!B170</f>
        <v>3600</v>
      </c>
    </row>
    <row r="3771" spans="3:5" x14ac:dyDescent="0.25">
      <c r="C3771">
        <f>'TPS543C20 Loop Gain'!AI169</f>
        <v>24.876780088804985</v>
      </c>
      <c r="D3771">
        <f>'TPS543C20 Loop Gain'!AJ169</f>
        <v>126.99076228922607</v>
      </c>
      <c r="E3771">
        <f>'TPS543C20 Loop Gain'!B169</f>
        <v>3500</v>
      </c>
    </row>
    <row r="3772" spans="3:5" x14ac:dyDescent="0.25">
      <c r="C3772">
        <f>'TPS543C20 Loop Gain'!AI168</f>
        <v>24.997892452297066</v>
      </c>
      <c r="D3772">
        <f>'TPS543C20 Loop Gain'!AJ168</f>
        <v>125.67901426733299</v>
      </c>
      <c r="E3772">
        <f>'TPS543C20 Loop Gain'!B168</f>
        <v>3400</v>
      </c>
    </row>
    <row r="3773" spans="3:5" x14ac:dyDescent="0.25">
      <c r="C3773">
        <f>'TPS543C20 Loop Gain'!AI167</f>
        <v>25.129056072449313</v>
      </c>
      <c r="D3773">
        <f>'TPS543C20 Loop Gain'!AJ167</f>
        <v>124.31948499210823</v>
      </c>
      <c r="E3773">
        <f>'TPS543C20 Loop Gain'!B167</f>
        <v>3300</v>
      </c>
    </row>
    <row r="3774" spans="3:5" x14ac:dyDescent="0.25">
      <c r="C3774">
        <f>'TPS543C20 Loop Gain'!AI166</f>
        <v>25.271100551820851</v>
      </c>
      <c r="D3774">
        <f>'TPS543C20 Loop Gain'!AJ166</f>
        <v>122.90985971477902</v>
      </c>
      <c r="E3774">
        <f>'TPS543C20 Loop Gain'!B166</f>
        <v>3200</v>
      </c>
    </row>
    <row r="3775" spans="3:5" x14ac:dyDescent="0.25">
      <c r="C3775">
        <f>'TPS543C20 Loop Gain'!AI165</f>
        <v>25.424947247821997</v>
      </c>
      <c r="D3775">
        <f>'TPS543C20 Loop Gain'!AJ165</f>
        <v>121.44768604679477</v>
      </c>
      <c r="E3775">
        <f>'TPS543C20 Loop Gain'!B165</f>
        <v>3100</v>
      </c>
    </row>
    <row r="3776" spans="3:5" x14ac:dyDescent="0.25">
      <c r="C3776">
        <f>'TPS543C20 Loop Gain'!AI164</f>
        <v>25.591622024254683</v>
      </c>
      <c r="D3776">
        <f>'TPS543C20 Loop Gain'!AJ164</f>
        <v>119.93036662705603</v>
      </c>
      <c r="E3776">
        <f>'TPS543C20 Loop Gain'!B164</f>
        <v>3000</v>
      </c>
    </row>
    <row r="3777" spans="3:5" x14ac:dyDescent="0.25">
      <c r="C3777">
        <f>'TPS543C20 Loop Gain'!AI163</f>
        <v>25.772270222923023</v>
      </c>
      <c r="D3777">
        <f>'TPS543C20 Loop Gain'!AJ163</f>
        <v>118.35515205715373</v>
      </c>
      <c r="E3777">
        <f>'TPS543C20 Loop Gain'!B163</f>
        <v>2900</v>
      </c>
    </row>
    <row r="3778" spans="3:5" x14ac:dyDescent="0.25">
      <c r="C3778">
        <f>'TPS543C20 Loop Gain'!AI162</f>
        <v>25.968174330744908</v>
      </c>
      <c r="D3778">
        <f>'TPS543C20 Loop Gain'!AJ162</f>
        <v>116.71913447402591</v>
      </c>
      <c r="E3778">
        <f>'TPS543C20 Loop Gain'!B162</f>
        <v>2800</v>
      </c>
    </row>
    <row r="3779" spans="3:5" x14ac:dyDescent="0.25">
      <c r="C3779">
        <f>'TPS543C20 Loop Gain'!AI161</f>
        <v>26.180774940063124</v>
      </c>
      <c r="D3779">
        <f>'TPS543C20 Loop Gain'!AJ161</f>
        <v>115.01924231257549</v>
      </c>
      <c r="E3779">
        <f>'TPS543C20 Loop Gain'!B161</f>
        <v>2700</v>
      </c>
    </row>
    <row r="3780" spans="3:5" x14ac:dyDescent="0.25">
      <c r="C3780">
        <f>'TPS543C20 Loop Gain'!AI160</f>
        <v>26.411695756144486</v>
      </c>
      <c r="D3780">
        <f>'TPS543C20 Loop Gain'!AJ160</f>
        <v>113.25223708072267</v>
      </c>
      <c r="E3780">
        <f>'TPS543C20 Loop Gain'!B160</f>
        <v>2600</v>
      </c>
    </row>
    <row r="3781" spans="3:5" x14ac:dyDescent="0.25">
      <c r="C3781">
        <f>'TPS543C20 Loop Gain'!AI159</f>
        <v>26.662773609377215</v>
      </c>
      <c r="D3781">
        <f>'TPS543C20 Loop Gain'!AJ159</f>
        <v>111.41471336473545</v>
      </c>
      <c r="E3781">
        <f>'TPS543C20 Loop Gain'!B159</f>
        <v>2500</v>
      </c>
    </row>
    <row r="3782" spans="3:5" x14ac:dyDescent="0.25">
      <c r="C3782">
        <f>'TPS543C20 Loop Gain'!AI158</f>
        <v>26.936094696740295</v>
      </c>
      <c r="D3782">
        <f>'TPS543C20 Loop Gain'!AJ158</f>
        <v>109.50310385779159</v>
      </c>
      <c r="E3782">
        <f>'TPS543C20 Loop Gain'!B158</f>
        <v>2400</v>
      </c>
    </row>
    <row r="3783" spans="3:5" x14ac:dyDescent="0.25">
      <c r="C3783">
        <f>'TPS543C20 Loop Gain'!AI157</f>
        <v>27.234038626228852</v>
      </c>
      <c r="D3783">
        <f>'TPS543C20 Loop Gain'!AJ157</f>
        <v>107.51369205396124</v>
      </c>
      <c r="E3783">
        <f>'TPS543C20 Loop Gain'!B157</f>
        <v>2300</v>
      </c>
    </row>
    <row r="3784" spans="3:5" x14ac:dyDescent="0.25">
      <c r="C3784">
        <f>'TPS543C20 Loop Gain'!AI156</f>
        <v>27.559332302410333</v>
      </c>
      <c r="D3784">
        <f>'TPS543C20 Loop Gain'!AJ156</f>
        <v>105.44263649179113</v>
      </c>
      <c r="E3784">
        <f>'TPS543C20 Loop Gain'!B156</f>
        <v>2200</v>
      </c>
    </row>
    <row r="3785" spans="3:5" x14ac:dyDescent="0.25">
      <c r="C3785">
        <f>'TPS543C20 Loop Gain'!AI155</f>
        <v>27.915116309112875</v>
      </c>
      <c r="D3785">
        <f>'TPS543C20 Loop Gain'!AJ155</f>
        <v>103.28601226614775</v>
      </c>
      <c r="E3785">
        <f>'TPS543C20 Loop Gain'!B155</f>
        <v>2100</v>
      </c>
    </row>
    <row r="3786" spans="3:5" x14ac:dyDescent="0.25">
      <c r="C3786">
        <f>'TPS543C20 Loop Gain'!AI154</f>
        <v>28.305027275833247</v>
      </c>
      <c r="D3786">
        <f>'TPS543C20 Loop Gain'!AJ154</f>
        <v>101.03987823936667</v>
      </c>
      <c r="E3786">
        <f>'TPS543C20 Loop Gain'!B154</f>
        <v>2000</v>
      </c>
    </row>
    <row r="3787" spans="3:5" x14ac:dyDescent="0.25">
      <c r="C3787">
        <f>'TPS543C20 Loop Gain'!AI153</f>
        <v>28.733300840039693</v>
      </c>
      <c r="D3787">
        <f>'TPS543C20 Loop Gain'!AJ153</f>
        <v>98.70038241368438</v>
      </c>
      <c r="E3787">
        <f>'TPS543C20 Loop Gain'!B153</f>
        <v>1900</v>
      </c>
    </row>
    <row r="3788" spans="3:5" x14ac:dyDescent="0.25">
      <c r="C3788">
        <f>'TPS543C20 Loop Gain'!AI152</f>
        <v>29.204901358259825</v>
      </c>
      <c r="D3788">
        <f>'TPS543C20 Loop Gain'!AJ152</f>
        <v>96.263923949937677</v>
      </c>
      <c r="E3788">
        <f>'TPS543C20 Loop Gain'!B152</f>
        <v>1800</v>
      </c>
    </row>
    <row r="3789" spans="3:5" x14ac:dyDescent="0.25">
      <c r="C3789">
        <f>'TPS543C20 Loop Gain'!AI151</f>
        <v>29.725686651142375</v>
      </c>
      <c r="D3789">
        <f>'TPS543C20 Loop Gain'!AJ151</f>
        <v>93.72739938175252</v>
      </c>
      <c r="E3789">
        <f>'TPS543C20 Loop Gain'!B151</f>
        <v>1700</v>
      </c>
    </row>
    <row r="3790" spans="3:5" x14ac:dyDescent="0.25">
      <c r="C3790">
        <f>'TPS543C20 Loop Gain'!AI150</f>
        <v>30.302619059990597</v>
      </c>
      <c r="D3790">
        <f>'TPS543C20 Loop Gain'!AJ150</f>
        <v>91.088574330920267</v>
      </c>
      <c r="E3790">
        <f>'TPS543C20 Loop Gain'!B150</f>
        <v>1600</v>
      </c>
    </row>
    <row r="3791" spans="3:5" x14ac:dyDescent="0.25">
      <c r="C3791">
        <f>'TPS543C20 Loop Gain'!AI149</f>
        <v>30.944038359608971</v>
      </c>
      <c r="D3791">
        <f>'TPS543C20 Loop Gain'!AJ149</f>
        <v>88.346643138121365</v>
      </c>
      <c r="E3791">
        <f>'TPS543C20 Loop Gain'!B149</f>
        <v>1500</v>
      </c>
    </row>
    <row r="3792" spans="3:5" x14ac:dyDescent="0.25">
      <c r="C3792">
        <f>'TPS543C20 Loop Gain'!AI148</f>
        <v>31.660018276477512</v>
      </c>
      <c r="D3792">
        <f>'TPS543C20 Loop Gain'!AJ148</f>
        <v>85.503071673949933</v>
      </c>
      <c r="E3792">
        <f>'TPS543C20 Loop Gain'!B148</f>
        <v>1400</v>
      </c>
    </row>
    <row r="3793" spans="3:5" x14ac:dyDescent="0.25">
      <c r="C3793">
        <f>'TPS543C20 Loop Gain'!AI147</f>
        <v>32.462837601652417</v>
      </c>
      <c r="D3793">
        <f>'TPS543C20 Loop Gain'!AJ147</f>
        <v>82.562870628277437</v>
      </c>
      <c r="E3793">
        <f>'TPS543C20 Loop Gain'!B147</f>
        <v>1300</v>
      </c>
    </row>
    <row r="3794" spans="3:5" x14ac:dyDescent="0.25">
      <c r="C3794">
        <f>'TPS543C20 Loop Gain'!AI146</f>
        <v>33.367611022823098</v>
      </c>
      <c r="D3794">
        <f>'TPS543C20 Loop Gain'!AJ146</f>
        <v>79.536530974255527</v>
      </c>
      <c r="E3794">
        <f>'TPS543C20 Loop Gain'!B146</f>
        <v>1200</v>
      </c>
    </row>
    <row r="3795" spans="3:5" x14ac:dyDescent="0.25">
      <c r="C3795">
        <f>'TPS543C20 Loop Gain'!AI145</f>
        <v>34.393147133999477</v>
      </c>
      <c r="D3795">
        <f>'TPS543C20 Loop Gain'!AJ145</f>
        <v>76.442994255702231</v>
      </c>
      <c r="E3795">
        <f>'TPS543C20 Loop Gain'!B145</f>
        <v>1100</v>
      </c>
    </row>
    <row r="3796" spans="3:5" x14ac:dyDescent="0.25">
      <c r="C3796">
        <f>'TPS543C20 Loop Gain'!AI144</f>
        <v>35.56313760536321</v>
      </c>
      <c r="D3796">
        <f>'TPS543C20 Loop Gain'!AJ144</f>
        <v>73.314274657560517</v>
      </c>
      <c r="E3796">
        <f>'TPS543C20 Loop Gain'!B144</f>
        <v>1000</v>
      </c>
    </row>
    <row r="3797" spans="3:5" x14ac:dyDescent="0.25">
      <c r="C3797">
        <f>'TPS543C20 Loop Gain'!AI143</f>
        <v>36.907843454444674</v>
      </c>
      <c r="D3797">
        <f>'TPS543C20 Loop Gain'!AJ143</f>
        <v>70.202792463418817</v>
      </c>
      <c r="E3797">
        <f>'TPS543C20 Loop Gain'!B143</f>
        <v>900</v>
      </c>
    </row>
    <row r="3798" spans="3:5" x14ac:dyDescent="0.25">
      <c r="C3798">
        <f>'TPS543C20 Loop Gain'!AI142</f>
        <v>38.466553391309745</v>
      </c>
      <c r="D3798">
        <f>'TPS543C20 Loop Gain'!AJ142</f>
        <v>67.193322181448323</v>
      </c>
      <c r="E3798">
        <f>'TPS543C20 Loop Gain'!B142</f>
        <v>800</v>
      </c>
    </row>
    <row r="3799" spans="3:5" x14ac:dyDescent="0.25">
      <c r="C3799">
        <f>'TPS543C20 Loop Gain'!AI141</f>
        <v>40.291288061575685</v>
      </c>
      <c r="D3799">
        <f>'TPS543C20 Loop Gain'!AJ141</f>
        <v>64.423157194858859</v>
      </c>
      <c r="E3799">
        <f>'TPS543C20 Loop Gain'!B141</f>
        <v>700</v>
      </c>
    </row>
    <row r="3800" spans="3:5" x14ac:dyDescent="0.25">
      <c r="C3800">
        <f>'TPS543C20 Loop Gain'!AI140</f>
        <v>42.452600322625059</v>
      </c>
      <c r="D3800">
        <f>'TPS543C20 Loop Gain'!AJ140</f>
        <v>62.117707662784873</v>
      </c>
      <c r="E3800">
        <f>'TPS543C20 Loop Gain'!B140</f>
        <v>600</v>
      </c>
    </row>
    <row r="3801" spans="3:5" x14ac:dyDescent="0.25">
      <c r="C3801">
        <f>'TPS543C20 Loop Gain'!AI139</f>
        <v>45.049070450939666</v>
      </c>
      <c r="D3801">
        <f>'TPS543C20 Loop Gain'!AJ139</f>
        <v>60.656855072560873</v>
      </c>
      <c r="E3801">
        <f>'TPS543C20 Loop Gain'!B139</f>
        <v>500</v>
      </c>
    </row>
    <row r="3802" spans="3:5" x14ac:dyDescent="0.25">
      <c r="C3802">
        <f>'TPS543C20 Loop Gain'!AI138</f>
        <v>48.223761925466974</v>
      </c>
      <c r="D3802">
        <f>'TPS543C20 Loop Gain'!AJ138</f>
        <v>60.70640549200661</v>
      </c>
      <c r="E3802">
        <f>'TPS543C20 Loop Gain'!B138</f>
        <v>400</v>
      </c>
    </row>
    <row r="3803" spans="3:5" x14ac:dyDescent="0.25">
      <c r="C3803">
        <f>'TPS543C20 Loop Gain'!AI137</f>
        <v>52.19596781748848</v>
      </c>
      <c r="D3803">
        <f>'TPS543C20 Loop Gain'!AJ137</f>
        <v>63.495743464194206</v>
      </c>
      <c r="E3803">
        <f>'TPS543C20 Loop Gain'!B137</f>
        <v>300</v>
      </c>
    </row>
    <row r="3804" spans="3:5" x14ac:dyDescent="0.25">
      <c r="C3804">
        <f>'TPS543C20 Loop Gain'!AI136</f>
        <v>57.344305289906821</v>
      </c>
      <c r="D3804">
        <f>'TPS543C20 Loop Gain'!AJ136</f>
        <v>71.464631131377544</v>
      </c>
      <c r="E3804">
        <f>'TPS543C20 Loop Gain'!B136</f>
        <v>200</v>
      </c>
    </row>
    <row r="3805" spans="3:5" x14ac:dyDescent="0.25">
      <c r="C3805">
        <f>'TPS543C20 Loop Gain'!AI135</f>
        <v>64.631271853538721</v>
      </c>
      <c r="D3805">
        <f>'TPS543C20 Loop Gain'!AJ135</f>
        <v>90.742385772347731</v>
      </c>
      <c r="E3805">
        <f>'TPS543C20 Loop Gain'!B135</f>
        <v>100</v>
      </c>
    </row>
    <row r="3806" spans="3:5" x14ac:dyDescent="0.25">
      <c r="C3806">
        <f>'TPS543C20 Loop Gain'!AI134</f>
        <v>75.420150929426356</v>
      </c>
      <c r="D3806">
        <f>'TPS543C20 Loop Gain'!AJ134</f>
        <v>160.43905716406408</v>
      </c>
      <c r="E3806">
        <f>'TPS543C20 Loop Gain'!B134</f>
        <v>10</v>
      </c>
    </row>
    <row r="3807" spans="3:5" x14ac:dyDescent="0.25">
      <c r="C3807">
        <f>'TPS543C20 Loop Gain'!AI133</f>
        <v>75.847906813816422</v>
      </c>
      <c r="D3807">
        <f>'TPS543C20 Loop Gain'!AJ133</f>
        <v>177.98514875271906</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5" x14ac:dyDescent="0.25"/>
  <sheetData>
    <row r="1" spans="1:11" x14ac:dyDescent="0.25">
      <c r="A1" t="s">
        <v>278</v>
      </c>
      <c r="D1" t="s">
        <v>65</v>
      </c>
      <c r="G1" t="s">
        <v>275</v>
      </c>
      <c r="J1" t="s">
        <v>276</v>
      </c>
    </row>
    <row r="2" spans="1:11" x14ac:dyDescent="0.25">
      <c r="A2">
        <f>1</f>
        <v>1</v>
      </c>
      <c r="B2">
        <v>0</v>
      </c>
      <c r="D2">
        <v>0.6</v>
      </c>
      <c r="E2">
        <v>0</v>
      </c>
      <c r="G2">
        <v>300</v>
      </c>
      <c r="H2">
        <v>66.5</v>
      </c>
      <c r="J2">
        <v>0.5</v>
      </c>
      <c r="K2">
        <v>0</v>
      </c>
    </row>
    <row r="3" spans="1:11" x14ac:dyDescent="0.25">
      <c r="A3">
        <f>1.42</f>
        <v>1.42</v>
      </c>
      <c r="B3">
        <v>8.66</v>
      </c>
      <c r="D3">
        <v>0.7</v>
      </c>
      <c r="E3">
        <v>8.66</v>
      </c>
      <c r="G3">
        <v>400</v>
      </c>
      <c r="H3">
        <v>48.7</v>
      </c>
      <c r="J3">
        <v>1</v>
      </c>
      <c r="K3">
        <v>8.66</v>
      </c>
    </row>
    <row r="4" spans="1:11" x14ac:dyDescent="0.25">
      <c r="A4">
        <f>1.94</f>
        <v>1.94</v>
      </c>
      <c r="B4">
        <v>15.4</v>
      </c>
      <c r="D4">
        <v>0.75</v>
      </c>
      <c r="E4">
        <v>15.4</v>
      </c>
      <c r="G4">
        <v>500</v>
      </c>
      <c r="H4">
        <v>39.200000000000003</v>
      </c>
      <c r="J4">
        <v>2</v>
      </c>
      <c r="K4">
        <v>15.4</v>
      </c>
    </row>
    <row r="5" spans="1:11" x14ac:dyDescent="0.25">
      <c r="A5">
        <f>2.58</f>
        <v>2.58</v>
      </c>
      <c r="B5">
        <v>23.7</v>
      </c>
      <c r="D5">
        <v>0.8</v>
      </c>
      <c r="E5">
        <v>23.7</v>
      </c>
      <c r="G5">
        <v>700</v>
      </c>
      <c r="H5">
        <v>28</v>
      </c>
      <c r="J5">
        <v>4</v>
      </c>
      <c r="K5" t="s">
        <v>277</v>
      </c>
    </row>
    <row r="6" spans="1:11" x14ac:dyDescent="0.25">
      <c r="A6">
        <f>3.43</f>
        <v>3.43</v>
      </c>
      <c r="B6">
        <v>34.799999999999997</v>
      </c>
      <c r="D6">
        <v>0.85</v>
      </c>
      <c r="E6">
        <v>34.799999999999997</v>
      </c>
      <c r="G6">
        <v>850</v>
      </c>
      <c r="H6">
        <v>22.6</v>
      </c>
      <c r="J6">
        <v>5</v>
      </c>
      <c r="K6">
        <v>23.7</v>
      </c>
    </row>
    <row r="7" spans="1:11" x14ac:dyDescent="0.25">
      <c r="A7">
        <f>4.57</f>
        <v>4.57</v>
      </c>
      <c r="B7">
        <v>51.1</v>
      </c>
      <c r="D7">
        <v>0.9</v>
      </c>
      <c r="E7">
        <v>51.1</v>
      </c>
      <c r="G7">
        <v>1000</v>
      </c>
      <c r="H7">
        <v>19.100000000000001</v>
      </c>
      <c r="J7">
        <v>8</v>
      </c>
      <c r="K7">
        <v>34.799999999999997</v>
      </c>
    </row>
    <row r="8" spans="1:11" x14ac:dyDescent="0.25">
      <c r="A8">
        <f>6.23</f>
        <v>6.23</v>
      </c>
      <c r="B8">
        <v>78.7</v>
      </c>
      <c r="D8">
        <v>0.95</v>
      </c>
      <c r="E8">
        <v>78.7</v>
      </c>
      <c r="G8">
        <v>1200</v>
      </c>
      <c r="H8">
        <v>15.4</v>
      </c>
      <c r="J8">
        <v>12</v>
      </c>
      <c r="K8">
        <v>51.1</v>
      </c>
    </row>
    <row r="9" spans="1:11" x14ac:dyDescent="0.25">
      <c r="A9">
        <f>8.91</f>
        <v>8.91</v>
      </c>
      <c r="B9">
        <v>121</v>
      </c>
      <c r="D9">
        <v>1</v>
      </c>
      <c r="E9" t="s">
        <v>277</v>
      </c>
      <c r="G9">
        <v>2000</v>
      </c>
      <c r="H9">
        <v>8.06</v>
      </c>
      <c r="J9">
        <v>16</v>
      </c>
      <c r="K9">
        <v>78.7</v>
      </c>
    </row>
    <row r="10" spans="1:11" x14ac:dyDescent="0.25">
      <c r="A10">
        <f>14.1</f>
        <v>14.1</v>
      </c>
      <c r="B10">
        <v>187</v>
      </c>
      <c r="D10">
        <v>1.05</v>
      </c>
      <c r="E10">
        <v>121</v>
      </c>
      <c r="J10">
        <v>24</v>
      </c>
      <c r="K10">
        <v>121</v>
      </c>
    </row>
    <row r="11" spans="1:11" x14ac:dyDescent="0.25">
      <c r="A11">
        <f>29.1</f>
        <v>29.1</v>
      </c>
      <c r="B11" t="s">
        <v>277</v>
      </c>
      <c r="D11">
        <v>1.1000000000000001</v>
      </c>
      <c r="E11">
        <v>187</v>
      </c>
      <c r="J11">
        <v>32</v>
      </c>
      <c r="K11">
        <v>187</v>
      </c>
    </row>
    <row r="15" spans="1:11" x14ac:dyDescent="0.25">
      <c r="B15" t="s">
        <v>544</v>
      </c>
    </row>
    <row r="31" spans="1:1" x14ac:dyDescent="0.25">
      <c r="A31" t="s">
        <v>545</v>
      </c>
    </row>
    <row r="32" spans="1:1" x14ac:dyDescent="0.2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5" x14ac:dyDescent="0.25"/>
  <sheetData>
    <row r="1" spans="1:2" x14ac:dyDescent="0.25">
      <c r="A1" t="s">
        <v>547</v>
      </c>
      <c r="B1" t="s">
        <v>548</v>
      </c>
    </row>
    <row r="2" spans="1:2" x14ac:dyDescent="0.2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2.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B800AA2-EEB7-4C57-AE17-D3868A19F7E7}">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Flores, Kristoffer</cp:lastModifiedBy>
  <cp:lastPrinted>2015-12-02T21:47:30Z</cp:lastPrinted>
  <dcterms:created xsi:type="dcterms:W3CDTF">2015-06-04T00:22:15Z</dcterms:created>
  <dcterms:modified xsi:type="dcterms:W3CDTF">2021-02-18T02:51:54Z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